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mc:AlternateContent xmlns:mc="http://schemas.openxmlformats.org/markup-compatibility/2006">
    <mc:Choice Requires="x15">
      <x15ac:absPath xmlns:x15ac="http://schemas.microsoft.com/office/spreadsheetml/2010/11/ac" url="C:\Users\Dell\Downloads\"/>
    </mc:Choice>
  </mc:AlternateContent>
  <xr:revisionPtr revIDLastSave="0" documentId="8_{4505DCB1-1431-4858-97B4-BD98A4D6B66C}" xr6:coauthVersionLast="47" xr6:coauthVersionMax="47" xr10:uidLastSave="{00000000-0000-0000-0000-000000000000}"/>
  <bookViews>
    <workbookView xWindow="-110" yWindow="-110" windowWidth="19420" windowHeight="10300" xr2:uid="{00000000-000D-0000-FFFF-FFFF00000000}"/>
  </bookViews>
  <sheets>
    <sheet name="Dashboard" sheetId="8" r:id="rId1"/>
    <sheet name="Summary" sheetId="14" r:id="rId2"/>
    <sheet name="Analysis" sheetId="5" r:id="rId3"/>
    <sheet name="Employees" sheetId="1" r:id="rId4"/>
    <sheet name="Managers" sheetId="2" r:id="rId5"/>
    <sheet name="City_Bonus" sheetId="3" r:id="rId6"/>
  </sheets>
  <definedNames>
    <definedName name="_xlnm._FilterDatabase" localSheetId="1" hidden="1">Summary!$A$1:$S$1</definedName>
    <definedName name="_xlcn.WorksheetConnection_Excel_Project_Dataset1.xlsxTable1" hidden="1">Table1[]</definedName>
    <definedName name="_xlcn.WorksheetConnection_Excel_Project_Dataset1.xlsxTable2" hidden="1">Table2[]</definedName>
    <definedName name="_xlcn.WorksheetConnection_Excel_Project_Dataset1.xlsxTable3" hidden="1">Table3[]</definedName>
    <definedName name="Slicer_City">#N/A</definedName>
    <definedName name="Slicer_Department">#N/A</definedName>
    <definedName name="Slicer_Performance_Status">#N/A</definedName>
  </definedNames>
  <calcPr calcId="191029"/>
  <pivotCaches>
    <pivotCache cacheId="0" r:id="rId7"/>
    <pivotCache cacheId="1" r:id="rId8"/>
    <pivotCache cacheId="2" r:id="rId9"/>
    <pivotCache cacheId="3" r:id="rId10"/>
    <pivotCache cacheId="4" r:id="rId11"/>
    <pivotCache cacheId="5" r:id="rId12"/>
    <pivotCache cacheId="6" r:id="rId13"/>
    <pivotCache cacheId="7" r:id="rId14"/>
    <pivotCache cacheId="8" r:id="rId15"/>
    <pivotCache cacheId="9" r:id="rId16"/>
    <pivotCache cacheId="10" r:id="rId17"/>
    <pivotCache cacheId="11" r:id="rId18"/>
    <pivotCache cacheId="12" r:id="rId19"/>
    <pivotCache cacheId="13" r:id="rId20"/>
  </pivotCaches>
  <fileRecoveryPr repairLoad="1"/>
  <extLst>
    <ext xmlns:x14="http://schemas.microsoft.com/office/spreadsheetml/2009/9/main" uri="{876F7934-8845-4945-9796-88D515C7AA90}">
      <x14:pivotCaches>
        <pivotCache cacheId="14" r:id="rId21"/>
        <pivotCache cacheId="15" r:id="rId22"/>
      </x14:pivotCaches>
    </ext>
    <ext xmlns:x14="http://schemas.microsoft.com/office/spreadsheetml/2009/9/main" uri="{BBE1A952-AA13-448e-AADC-164F8A28A991}">
      <x14:slicerCaches>
        <x14:slicerCache r:id="rId23"/>
        <x14:slicerCache r:id="rId24"/>
        <x14:slicerCache r:id="rId25"/>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1" name="Employee Table" connection="WorksheetConnection_Excel_Project_Dataset(1).xlsx!Table1"/>
          <x15:modelTable id="Table3" name="Manager Table" connection="WorksheetConnection_Excel_Project_Dataset(1).xlsx!Table3"/>
          <x15:modelTable id="Table2" name="Bonus Table" connection="WorksheetConnection_Excel_Project_Dataset(1).xlsx!Table2"/>
        </x15:modelTables>
        <x15:modelRelationships>
          <x15:modelRelationship fromTable="Employee Table" fromColumn="Manager ID" toTable="Manager Table" toColumn="Manager ID"/>
          <x15:modelRelationship fromTable="Employee Table" fromColumn="City" toTable="Bonus Table" toColumn="City"/>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B13" i="14" l="1"/>
  <c r="AG2" i="14"/>
  <c r="AG21" i="14"/>
  <c r="AF21" i="14"/>
  <c r="AG20" i="14"/>
  <c r="AF20" i="14"/>
  <c r="AG19" i="14"/>
  <c r="AF19" i="14"/>
  <c r="AG18" i="14"/>
  <c r="AF18" i="14"/>
  <c r="AG17" i="14"/>
  <c r="AF17" i="14"/>
  <c r="AG16" i="14"/>
  <c r="AF16" i="14"/>
  <c r="AG15" i="14"/>
  <c r="AF15" i="14"/>
  <c r="AG14" i="14"/>
  <c r="AF14" i="14"/>
  <c r="AG13" i="14"/>
  <c r="AF13" i="14"/>
  <c r="AG12" i="14"/>
  <c r="AF12" i="14"/>
  <c r="AG11" i="14"/>
  <c r="AF11" i="14"/>
  <c r="AG10" i="14"/>
  <c r="AF10" i="14"/>
  <c r="AG9" i="14"/>
  <c r="AF9" i="14"/>
  <c r="AG8" i="14"/>
  <c r="AF8" i="14"/>
  <c r="AG7" i="14"/>
  <c r="AF7" i="14"/>
  <c r="AG6" i="14"/>
  <c r="AF6" i="14"/>
  <c r="AG5" i="14"/>
  <c r="AF5" i="14"/>
  <c r="AG4" i="14"/>
  <c r="AF4" i="14"/>
  <c r="AG3" i="14"/>
  <c r="AF3" i="14"/>
  <c r="AF2" i="14"/>
  <c r="AB6" i="14"/>
  <c r="J2" i="1"/>
  <c r="J3" i="1"/>
  <c r="J4" i="1"/>
  <c r="J5" i="1"/>
  <c r="AB7" i="14" s="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91" i="1"/>
  <c r="J592" i="1"/>
  <c r="J593" i="1"/>
  <c r="J594" i="1"/>
  <c r="J595" i="1"/>
  <c r="J596" i="1"/>
  <c r="J597" i="1"/>
  <c r="J598" i="1"/>
  <c r="J599" i="1"/>
  <c r="J600" i="1"/>
  <c r="J601" i="1"/>
  <c r="J602" i="1"/>
  <c r="J603" i="1"/>
  <c r="J604" i="1"/>
  <c r="J605" i="1"/>
  <c r="J606" i="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J640" i="1"/>
  <c r="J641" i="1"/>
  <c r="J642" i="1"/>
  <c r="J643" i="1"/>
  <c r="J644" i="1"/>
  <c r="J645" i="1"/>
  <c r="J646" i="1"/>
  <c r="J647" i="1"/>
  <c r="J648" i="1"/>
  <c r="J649" i="1"/>
  <c r="J650" i="1"/>
  <c r="J651" i="1"/>
  <c r="J652" i="1"/>
  <c r="J653" i="1"/>
  <c r="J654" i="1"/>
  <c r="J655" i="1"/>
  <c r="J656" i="1"/>
  <c r="J657" i="1"/>
  <c r="J658" i="1"/>
  <c r="J659" i="1"/>
  <c r="J660" i="1"/>
  <c r="J661" i="1"/>
  <c r="J662" i="1"/>
  <c r="J663" i="1"/>
  <c r="J664" i="1"/>
  <c r="J665" i="1"/>
  <c r="J666" i="1"/>
  <c r="J667" i="1"/>
  <c r="J668" i="1"/>
  <c r="J669" i="1"/>
  <c r="J670" i="1"/>
  <c r="J671" i="1"/>
  <c r="J672" i="1"/>
  <c r="J673" i="1"/>
  <c r="J674" i="1"/>
  <c r="J675" i="1"/>
  <c r="J676" i="1"/>
  <c r="J677" i="1"/>
  <c r="J678" i="1"/>
  <c r="J679" i="1"/>
  <c r="J680" i="1"/>
  <c r="J681" i="1"/>
  <c r="J682" i="1"/>
  <c r="J683" i="1"/>
  <c r="J684" i="1"/>
  <c r="J685" i="1"/>
  <c r="J686" i="1"/>
  <c r="J687" i="1"/>
  <c r="J688" i="1"/>
  <c r="J689" i="1"/>
  <c r="J690" i="1"/>
  <c r="J691" i="1"/>
  <c r="J692" i="1"/>
  <c r="J693" i="1"/>
  <c r="J694" i="1"/>
  <c r="J695" i="1"/>
  <c r="J696" i="1"/>
  <c r="J697" i="1"/>
  <c r="J698" i="1"/>
  <c r="J699" i="1"/>
  <c r="J700" i="1"/>
  <c r="J701" i="1"/>
  <c r="J702" i="1"/>
  <c r="J703" i="1"/>
  <c r="J704" i="1"/>
  <c r="J705" i="1"/>
  <c r="J706" i="1"/>
  <c r="J707" i="1"/>
  <c r="J708" i="1"/>
  <c r="J709" i="1"/>
  <c r="J710" i="1"/>
  <c r="J711" i="1"/>
  <c r="J712" i="1"/>
  <c r="J713" i="1"/>
  <c r="J714" i="1"/>
  <c r="J715" i="1"/>
  <c r="J716" i="1"/>
  <c r="J717" i="1"/>
  <c r="J718" i="1"/>
  <c r="J719" i="1"/>
  <c r="J720" i="1"/>
  <c r="J721" i="1"/>
  <c r="J722" i="1"/>
  <c r="J723" i="1"/>
  <c r="J724" i="1"/>
  <c r="J725" i="1"/>
  <c r="J726" i="1"/>
  <c r="J727" i="1"/>
  <c r="J728" i="1"/>
  <c r="J729" i="1"/>
  <c r="J730" i="1"/>
  <c r="J731" i="1"/>
  <c r="J732" i="1"/>
  <c r="J733" i="1"/>
  <c r="J734" i="1"/>
  <c r="J735" i="1"/>
  <c r="J736" i="1"/>
  <c r="J737" i="1"/>
  <c r="J738" i="1"/>
  <c r="J739" i="1"/>
  <c r="J740" i="1"/>
  <c r="J741" i="1"/>
  <c r="J742" i="1"/>
  <c r="J743" i="1"/>
  <c r="J744" i="1"/>
  <c r="J745" i="1"/>
  <c r="J746" i="1"/>
  <c r="J747" i="1"/>
  <c r="J748" i="1"/>
  <c r="J749" i="1"/>
  <c r="J750" i="1"/>
  <c r="J751" i="1"/>
  <c r="J752" i="1"/>
  <c r="J753" i="1"/>
  <c r="J754" i="1"/>
  <c r="J755" i="1"/>
  <c r="J756" i="1"/>
  <c r="J757" i="1"/>
  <c r="J758" i="1"/>
  <c r="J759" i="1"/>
  <c r="J760" i="1"/>
  <c r="J761" i="1"/>
  <c r="J762" i="1"/>
  <c r="J763" i="1"/>
  <c r="J764" i="1"/>
  <c r="J765" i="1"/>
  <c r="J766" i="1"/>
  <c r="J767" i="1"/>
  <c r="J768" i="1"/>
  <c r="J769" i="1"/>
  <c r="J770" i="1"/>
  <c r="J771" i="1"/>
  <c r="J772" i="1"/>
  <c r="J773" i="1"/>
  <c r="J774" i="1"/>
  <c r="J775" i="1"/>
  <c r="J776" i="1"/>
  <c r="J777" i="1"/>
  <c r="J778" i="1"/>
  <c r="J779" i="1"/>
  <c r="J780" i="1"/>
  <c r="J781" i="1"/>
  <c r="J782" i="1"/>
  <c r="J783" i="1"/>
  <c r="J784" i="1"/>
  <c r="J785" i="1"/>
  <c r="J786" i="1"/>
  <c r="J787" i="1"/>
  <c r="J788" i="1"/>
  <c r="J789" i="1"/>
  <c r="J790" i="1"/>
  <c r="J791" i="1"/>
  <c r="J792" i="1"/>
  <c r="J793" i="1"/>
  <c r="J794" i="1"/>
  <c r="J795" i="1"/>
  <c r="J796" i="1"/>
  <c r="J797" i="1"/>
  <c r="J798" i="1"/>
  <c r="J799" i="1"/>
  <c r="J800" i="1"/>
  <c r="J801" i="1"/>
  <c r="J802" i="1"/>
  <c r="J803" i="1"/>
  <c r="J804" i="1"/>
  <c r="J805" i="1"/>
  <c r="J806" i="1"/>
  <c r="J807" i="1"/>
  <c r="J808" i="1"/>
  <c r="J809" i="1"/>
  <c r="J810" i="1"/>
  <c r="J811" i="1"/>
  <c r="J812" i="1"/>
  <c r="J813" i="1"/>
  <c r="J814" i="1"/>
  <c r="J815" i="1"/>
  <c r="J816" i="1"/>
  <c r="J817" i="1"/>
  <c r="J818" i="1"/>
  <c r="J819" i="1"/>
  <c r="J820" i="1"/>
  <c r="J821" i="1"/>
  <c r="J822" i="1"/>
  <c r="J823" i="1"/>
  <c r="J824" i="1"/>
  <c r="J825" i="1"/>
  <c r="J826" i="1"/>
  <c r="J827" i="1"/>
  <c r="J828" i="1"/>
  <c r="J829" i="1"/>
  <c r="J830" i="1"/>
  <c r="J831" i="1"/>
  <c r="J832" i="1"/>
  <c r="J833" i="1"/>
  <c r="J834" i="1"/>
  <c r="J835" i="1"/>
  <c r="J836" i="1"/>
  <c r="J837" i="1"/>
  <c r="J838" i="1"/>
  <c r="J839" i="1"/>
  <c r="J840" i="1"/>
  <c r="J841" i="1"/>
  <c r="J842" i="1"/>
  <c r="J843" i="1"/>
  <c r="J844" i="1"/>
  <c r="J845" i="1"/>
  <c r="J846" i="1"/>
  <c r="J847" i="1"/>
  <c r="J848" i="1"/>
  <c r="J849" i="1"/>
  <c r="J850" i="1"/>
  <c r="J851" i="1"/>
  <c r="J852" i="1"/>
  <c r="J853" i="1"/>
  <c r="J854" i="1"/>
  <c r="J855" i="1"/>
  <c r="J856" i="1"/>
  <c r="J857" i="1"/>
  <c r="J858" i="1"/>
  <c r="J859" i="1"/>
  <c r="J860" i="1"/>
  <c r="J861" i="1"/>
  <c r="J862" i="1"/>
  <c r="J863" i="1"/>
  <c r="J864" i="1"/>
  <c r="J865" i="1"/>
  <c r="J866" i="1"/>
  <c r="J867" i="1"/>
  <c r="J868" i="1"/>
  <c r="J869" i="1"/>
  <c r="J870" i="1"/>
  <c r="J871" i="1"/>
  <c r="J872" i="1"/>
  <c r="J873" i="1"/>
  <c r="J874" i="1"/>
  <c r="J875" i="1"/>
  <c r="J876" i="1"/>
  <c r="J877" i="1"/>
  <c r="J878" i="1"/>
  <c r="J879" i="1"/>
  <c r="J880" i="1"/>
  <c r="J881" i="1"/>
  <c r="J882" i="1"/>
  <c r="J883" i="1"/>
  <c r="J884" i="1"/>
  <c r="J885" i="1"/>
  <c r="J886" i="1"/>
  <c r="J887" i="1"/>
  <c r="J888" i="1"/>
  <c r="J889" i="1"/>
  <c r="J890" i="1"/>
  <c r="J891" i="1"/>
  <c r="J892" i="1"/>
  <c r="J893" i="1"/>
  <c r="J894" i="1"/>
  <c r="J895" i="1"/>
  <c r="J896" i="1"/>
  <c r="J897" i="1"/>
  <c r="J898" i="1"/>
  <c r="J899" i="1"/>
  <c r="J900" i="1"/>
  <c r="J901" i="1"/>
  <c r="J902" i="1"/>
  <c r="J903" i="1"/>
  <c r="J904" i="1"/>
  <c r="J905" i="1"/>
  <c r="J906" i="1"/>
  <c r="J907" i="1"/>
  <c r="J908" i="1"/>
  <c r="J909" i="1"/>
  <c r="J910" i="1"/>
  <c r="J911" i="1"/>
  <c r="J912" i="1"/>
  <c r="J913" i="1"/>
  <c r="J914" i="1"/>
  <c r="J915" i="1"/>
  <c r="J916" i="1"/>
  <c r="J917" i="1"/>
  <c r="J918" i="1"/>
  <c r="J919" i="1"/>
  <c r="J920" i="1"/>
  <c r="J921" i="1"/>
  <c r="J922" i="1"/>
  <c r="J923" i="1"/>
  <c r="J924" i="1"/>
  <c r="J925" i="1"/>
  <c r="J926" i="1"/>
  <c r="J927" i="1"/>
  <c r="J928" i="1"/>
  <c r="J929" i="1"/>
  <c r="J930" i="1"/>
  <c r="J931" i="1"/>
  <c r="J932" i="1"/>
  <c r="J933" i="1"/>
  <c r="J934" i="1"/>
  <c r="J935" i="1"/>
  <c r="J936" i="1"/>
  <c r="J937" i="1"/>
  <c r="J938" i="1"/>
  <c r="J939" i="1"/>
  <c r="J940" i="1"/>
  <c r="J941" i="1"/>
  <c r="J942" i="1"/>
  <c r="J943" i="1"/>
  <c r="J944" i="1"/>
  <c r="J945" i="1"/>
  <c r="J946" i="1"/>
  <c r="J947" i="1"/>
  <c r="J948" i="1"/>
  <c r="J949" i="1"/>
  <c r="J950" i="1"/>
  <c r="J951" i="1"/>
  <c r="J952" i="1"/>
  <c r="J953" i="1"/>
  <c r="J954" i="1"/>
  <c r="J955" i="1"/>
  <c r="J956" i="1"/>
  <c r="J957" i="1"/>
  <c r="J958" i="1"/>
  <c r="J959" i="1"/>
  <c r="J960" i="1"/>
  <c r="J961" i="1"/>
  <c r="J962" i="1"/>
  <c r="J963" i="1"/>
  <c r="J964" i="1"/>
  <c r="J965" i="1"/>
  <c r="J966" i="1"/>
  <c r="J967" i="1"/>
  <c r="J968" i="1"/>
  <c r="J969" i="1"/>
  <c r="J970" i="1"/>
  <c r="J971" i="1"/>
  <c r="J972" i="1"/>
  <c r="J973" i="1"/>
  <c r="J974" i="1"/>
  <c r="J975" i="1"/>
  <c r="J976" i="1"/>
  <c r="J977" i="1"/>
  <c r="J978" i="1"/>
  <c r="J979" i="1"/>
  <c r="J980" i="1"/>
  <c r="J981" i="1"/>
  <c r="J982" i="1"/>
  <c r="J983" i="1"/>
  <c r="J984" i="1"/>
  <c r="J985" i="1"/>
  <c r="J986" i="1"/>
  <c r="J987" i="1"/>
  <c r="J988" i="1"/>
  <c r="J989" i="1"/>
  <c r="J990" i="1"/>
  <c r="J991" i="1"/>
  <c r="J992" i="1"/>
  <c r="J993" i="1"/>
  <c r="J994" i="1"/>
  <c r="J995" i="1"/>
  <c r="J996" i="1"/>
  <c r="J997" i="1"/>
  <c r="J998" i="1"/>
  <c r="J999" i="1"/>
  <c r="J1000" i="1"/>
  <c r="J1001" i="1"/>
  <c r="J1002" i="1"/>
  <c r="J1003" i="1"/>
  <c r="J1004" i="1"/>
  <c r="J1005" i="1"/>
  <c r="J1006" i="1"/>
  <c r="J1007" i="1"/>
  <c r="J1008" i="1"/>
  <c r="J1009" i="1"/>
  <c r="J1010" i="1"/>
  <c r="J1011" i="1"/>
  <c r="J1012" i="1"/>
  <c r="J1013" i="1"/>
  <c r="J1014" i="1"/>
  <c r="J1015" i="1"/>
  <c r="J1016" i="1"/>
  <c r="J1017" i="1"/>
  <c r="J1018" i="1"/>
  <c r="J1019" i="1"/>
  <c r="J1020" i="1"/>
  <c r="J1021" i="1"/>
  <c r="J1022" i="1"/>
  <c r="J1023" i="1"/>
  <c r="J1024" i="1"/>
  <c r="J1025" i="1"/>
  <c r="J1026" i="1"/>
  <c r="J1027" i="1"/>
  <c r="J1028" i="1"/>
  <c r="J1029" i="1"/>
  <c r="J1030" i="1"/>
  <c r="J1031" i="1"/>
  <c r="J1032" i="1"/>
  <c r="J1033" i="1"/>
  <c r="J1034" i="1"/>
  <c r="J1035" i="1"/>
  <c r="J1036" i="1"/>
  <c r="J1037" i="1"/>
  <c r="J1038" i="1"/>
  <c r="J1039" i="1"/>
  <c r="J1040" i="1"/>
  <c r="J1041" i="1"/>
  <c r="J1042" i="1"/>
  <c r="J1043" i="1"/>
  <c r="J1044" i="1"/>
  <c r="J1045" i="1"/>
  <c r="J1046" i="1"/>
  <c r="J1047" i="1"/>
  <c r="J1048" i="1"/>
  <c r="J1049" i="1"/>
  <c r="J1050" i="1"/>
  <c r="J1051" i="1"/>
  <c r="J1052" i="1"/>
  <c r="J1053" i="1"/>
  <c r="J1054" i="1"/>
  <c r="J1055" i="1"/>
  <c r="J1056" i="1"/>
  <c r="J1057" i="1"/>
  <c r="J1058" i="1"/>
  <c r="J1059" i="1"/>
  <c r="J1060" i="1"/>
  <c r="J1061" i="1"/>
  <c r="J1062" i="1"/>
  <c r="J1063" i="1"/>
  <c r="J1064" i="1"/>
  <c r="J1065" i="1"/>
  <c r="J1066" i="1"/>
  <c r="J1067" i="1"/>
  <c r="J1068" i="1"/>
  <c r="J1069" i="1"/>
  <c r="J1070" i="1"/>
  <c r="J1071" i="1"/>
  <c r="J1072" i="1"/>
  <c r="J1073" i="1"/>
  <c r="J1074" i="1"/>
  <c r="J1075" i="1"/>
  <c r="J1076" i="1"/>
  <c r="J1077" i="1"/>
  <c r="J1078" i="1"/>
  <c r="J1079" i="1"/>
  <c r="J1080" i="1"/>
  <c r="J1081" i="1"/>
  <c r="J1082" i="1"/>
  <c r="J1083" i="1"/>
  <c r="J1084" i="1"/>
  <c r="J1085" i="1"/>
  <c r="J1086" i="1"/>
  <c r="J1087" i="1"/>
  <c r="J1088" i="1"/>
  <c r="J1089" i="1"/>
  <c r="J1090" i="1"/>
  <c r="J1091" i="1"/>
  <c r="J1092" i="1"/>
  <c r="J1093" i="1"/>
  <c r="J1094" i="1"/>
  <c r="J1095" i="1"/>
  <c r="J1096" i="1"/>
  <c r="J1097" i="1"/>
  <c r="J1098" i="1"/>
  <c r="J1099" i="1"/>
  <c r="J1100" i="1"/>
  <c r="J1101" i="1"/>
  <c r="J1102" i="1"/>
  <c r="J1103" i="1"/>
  <c r="J1104" i="1"/>
  <c r="J1105" i="1"/>
  <c r="J1106" i="1"/>
  <c r="J1107" i="1"/>
  <c r="J1108" i="1"/>
  <c r="J1109" i="1"/>
  <c r="J1110" i="1"/>
  <c r="J1111" i="1"/>
  <c r="J1112" i="1"/>
  <c r="J1113" i="1"/>
  <c r="J1114" i="1"/>
  <c r="J1115" i="1"/>
  <c r="J1116" i="1"/>
  <c r="J1117" i="1"/>
  <c r="J1118" i="1"/>
  <c r="J1119" i="1"/>
  <c r="J1120" i="1"/>
  <c r="J1121" i="1"/>
  <c r="J1122" i="1"/>
  <c r="J1123" i="1"/>
  <c r="J1124" i="1"/>
  <c r="J1125" i="1"/>
  <c r="J1126" i="1"/>
  <c r="J1127" i="1"/>
  <c r="J1128" i="1"/>
  <c r="J1129" i="1"/>
  <c r="J1130" i="1"/>
  <c r="J1131" i="1"/>
  <c r="J1132" i="1"/>
  <c r="J1133" i="1"/>
  <c r="J1134" i="1"/>
  <c r="J1135" i="1"/>
  <c r="J1136" i="1"/>
  <c r="J1137" i="1"/>
  <c r="J1138" i="1"/>
  <c r="J1139" i="1"/>
  <c r="J1140" i="1"/>
  <c r="J1141" i="1"/>
  <c r="J1142" i="1"/>
  <c r="J1143" i="1"/>
  <c r="J1144" i="1"/>
  <c r="J1145" i="1"/>
  <c r="J1146" i="1"/>
  <c r="J1147" i="1"/>
  <c r="J1148" i="1"/>
  <c r="J1149" i="1"/>
  <c r="J1150" i="1"/>
  <c r="J1151" i="1"/>
  <c r="J1152" i="1"/>
  <c r="J1153" i="1"/>
  <c r="J1154" i="1"/>
  <c r="J1155" i="1"/>
  <c r="J1156" i="1"/>
  <c r="J1157" i="1"/>
  <c r="J1158" i="1"/>
  <c r="J1159" i="1"/>
  <c r="J1160" i="1"/>
  <c r="J1161" i="1"/>
  <c r="J1162" i="1"/>
  <c r="J1163" i="1"/>
  <c r="J1164" i="1"/>
  <c r="J1165" i="1"/>
  <c r="J1166" i="1"/>
  <c r="J1167" i="1"/>
  <c r="J1168" i="1"/>
  <c r="J1169" i="1"/>
  <c r="J1170" i="1"/>
  <c r="J1171" i="1"/>
  <c r="J1172" i="1"/>
  <c r="J1173" i="1"/>
  <c r="J1174" i="1"/>
  <c r="J1175" i="1"/>
  <c r="J1176" i="1"/>
  <c r="J1177" i="1"/>
  <c r="J1178" i="1"/>
  <c r="J1179" i="1"/>
  <c r="J1180" i="1"/>
  <c r="J1181" i="1"/>
  <c r="J1182" i="1"/>
  <c r="J1183" i="1"/>
  <c r="J1184" i="1"/>
  <c r="J1185" i="1"/>
  <c r="J1186" i="1"/>
  <c r="J1187" i="1"/>
  <c r="J1188" i="1"/>
  <c r="J1189" i="1"/>
  <c r="J1190" i="1"/>
  <c r="J1191" i="1"/>
  <c r="J1192" i="1"/>
  <c r="J1193" i="1"/>
  <c r="J1194" i="1"/>
  <c r="J1195" i="1"/>
  <c r="J1196" i="1"/>
  <c r="J1197" i="1"/>
  <c r="J1198" i="1"/>
  <c r="J1199" i="1"/>
  <c r="J1200" i="1"/>
  <c r="J1201" i="1"/>
  <c r="J1202" i="1"/>
  <c r="J1203" i="1"/>
  <c r="J1204" i="1"/>
  <c r="J1205" i="1"/>
  <c r="J1206" i="1"/>
  <c r="J1207" i="1"/>
  <c r="J1208" i="1"/>
  <c r="J1209" i="1"/>
  <c r="J1210" i="1"/>
  <c r="J1211" i="1"/>
  <c r="J1212" i="1"/>
  <c r="J1213" i="1"/>
  <c r="J1214" i="1"/>
  <c r="J1215" i="1"/>
  <c r="J1216" i="1"/>
  <c r="J1217" i="1"/>
  <c r="J1218" i="1"/>
  <c r="J1219" i="1"/>
  <c r="J1220" i="1"/>
  <c r="J1221" i="1"/>
  <c r="J1222" i="1"/>
  <c r="J1223" i="1"/>
  <c r="J1224" i="1"/>
  <c r="J1225" i="1"/>
  <c r="J1226" i="1"/>
  <c r="J1227" i="1"/>
  <c r="J1228" i="1"/>
  <c r="J1229" i="1"/>
  <c r="J1230" i="1"/>
  <c r="J1231" i="1"/>
  <c r="J1232" i="1"/>
  <c r="J1233" i="1"/>
  <c r="J1234" i="1"/>
  <c r="J1235" i="1"/>
  <c r="J1236" i="1"/>
  <c r="J1237" i="1"/>
  <c r="J1238" i="1"/>
  <c r="J1239" i="1"/>
  <c r="J1240" i="1"/>
  <c r="J1241" i="1"/>
  <c r="J1242" i="1"/>
  <c r="J1243" i="1"/>
  <c r="J1244" i="1"/>
  <c r="J1245" i="1"/>
  <c r="J1246" i="1"/>
  <c r="J1247" i="1"/>
  <c r="J1248" i="1"/>
  <c r="J1249" i="1"/>
  <c r="J1250" i="1"/>
  <c r="J1251" i="1"/>
  <c r="J1252" i="1"/>
  <c r="J1253" i="1"/>
  <c r="J1254" i="1"/>
  <c r="J1255" i="1"/>
  <c r="J1256" i="1"/>
  <c r="J1257" i="1"/>
  <c r="J1258" i="1"/>
  <c r="J1259" i="1"/>
  <c r="J1260" i="1"/>
  <c r="J1261" i="1"/>
  <c r="J1262" i="1"/>
  <c r="J1263" i="1"/>
  <c r="J1264" i="1"/>
  <c r="J1265" i="1"/>
  <c r="J1266" i="1"/>
  <c r="J1267" i="1"/>
  <c r="J1268" i="1"/>
  <c r="J1269" i="1"/>
  <c r="J1270" i="1"/>
  <c r="J1271" i="1"/>
  <c r="J1272" i="1"/>
  <c r="J1273" i="1"/>
  <c r="J1274" i="1"/>
  <c r="J1275" i="1"/>
  <c r="J1276" i="1"/>
  <c r="J1277" i="1"/>
  <c r="J1278" i="1"/>
  <c r="J1279" i="1"/>
  <c r="J1280" i="1"/>
  <c r="J1281" i="1"/>
  <c r="J1282" i="1"/>
  <c r="J1283" i="1"/>
  <c r="J1284" i="1"/>
  <c r="J1285" i="1"/>
  <c r="J1286" i="1"/>
  <c r="J1287" i="1"/>
  <c r="J1288" i="1"/>
  <c r="J1289" i="1"/>
  <c r="J1290" i="1"/>
  <c r="J1291" i="1"/>
  <c r="J1292" i="1"/>
  <c r="J1293" i="1"/>
  <c r="J1294" i="1"/>
  <c r="J1295" i="1"/>
  <c r="J1296" i="1"/>
  <c r="J1297" i="1"/>
  <c r="J1298" i="1"/>
  <c r="J1299" i="1"/>
  <c r="J1300" i="1"/>
  <c r="J1301" i="1"/>
  <c r="J1302" i="1"/>
  <c r="J1303" i="1"/>
  <c r="J1304" i="1"/>
  <c r="J1305" i="1"/>
  <c r="J1306" i="1"/>
  <c r="J1307" i="1"/>
  <c r="J1308" i="1"/>
  <c r="J1309" i="1"/>
  <c r="J1310" i="1"/>
  <c r="J1311" i="1"/>
  <c r="J1312" i="1"/>
  <c r="J1313" i="1"/>
  <c r="J1314" i="1"/>
  <c r="J1315" i="1"/>
  <c r="J1316" i="1"/>
  <c r="J1317" i="1"/>
  <c r="J1318" i="1"/>
  <c r="J1319" i="1"/>
  <c r="J1320" i="1"/>
  <c r="J1321" i="1"/>
  <c r="J1322" i="1"/>
  <c r="J1323" i="1"/>
  <c r="J1324" i="1"/>
  <c r="J1325" i="1"/>
  <c r="J1326" i="1"/>
  <c r="J1327" i="1"/>
  <c r="J1328" i="1"/>
  <c r="J1329" i="1"/>
  <c r="J1330" i="1"/>
  <c r="J1331" i="1"/>
  <c r="J1332" i="1"/>
  <c r="J1333" i="1"/>
  <c r="J1334" i="1"/>
  <c r="J1335" i="1"/>
  <c r="J1336" i="1"/>
  <c r="J1337" i="1"/>
  <c r="J1338" i="1"/>
  <c r="J1339" i="1"/>
  <c r="J1340" i="1"/>
  <c r="J1341" i="1"/>
  <c r="J1342" i="1"/>
  <c r="J1343" i="1"/>
  <c r="J1344" i="1"/>
  <c r="J1345" i="1"/>
  <c r="J1346" i="1"/>
  <c r="J1347" i="1"/>
  <c r="J1348" i="1"/>
  <c r="J1349" i="1"/>
  <c r="J1350" i="1"/>
  <c r="J1351" i="1"/>
  <c r="J1352" i="1"/>
  <c r="J1353" i="1"/>
  <c r="J1354" i="1"/>
  <c r="J1355" i="1"/>
  <c r="J1356" i="1"/>
  <c r="J1357" i="1"/>
  <c r="J1358" i="1"/>
  <c r="J1359" i="1"/>
  <c r="J1360" i="1"/>
  <c r="J1361" i="1"/>
  <c r="J1362" i="1"/>
  <c r="J1363" i="1"/>
  <c r="J1364" i="1"/>
  <c r="J1365" i="1"/>
  <c r="J1366" i="1"/>
  <c r="J1367" i="1"/>
  <c r="J1368" i="1"/>
  <c r="J1369" i="1"/>
  <c r="J1370" i="1"/>
  <c r="J1371" i="1"/>
  <c r="J1372" i="1"/>
  <c r="J1373" i="1"/>
  <c r="J1374" i="1"/>
  <c r="J1375" i="1"/>
  <c r="J1376" i="1"/>
  <c r="J1377" i="1"/>
  <c r="J1378" i="1"/>
  <c r="J1379" i="1"/>
  <c r="J1380" i="1"/>
  <c r="J1381" i="1"/>
  <c r="J1382" i="1"/>
  <c r="J1383" i="1"/>
  <c r="J1384" i="1"/>
  <c r="J1385" i="1"/>
  <c r="J1386" i="1"/>
  <c r="J1387" i="1"/>
  <c r="J1388" i="1"/>
  <c r="J1389" i="1"/>
  <c r="J1390" i="1"/>
  <c r="J1391" i="1"/>
  <c r="J1392" i="1"/>
  <c r="J1393" i="1"/>
  <c r="J1394" i="1"/>
  <c r="J1395" i="1"/>
  <c r="J1396" i="1"/>
  <c r="J1397" i="1"/>
  <c r="J1398" i="1"/>
  <c r="J1399" i="1"/>
  <c r="J1400" i="1"/>
  <c r="J1401" i="1"/>
  <c r="J1402" i="1"/>
  <c r="J1403" i="1"/>
  <c r="J1404" i="1"/>
  <c r="J1405" i="1"/>
  <c r="J1406" i="1"/>
  <c r="J1407" i="1"/>
  <c r="J1408" i="1"/>
  <c r="J1409" i="1"/>
  <c r="J1410" i="1"/>
  <c r="J1411" i="1"/>
  <c r="J1412" i="1"/>
  <c r="J1413" i="1"/>
  <c r="J1414" i="1"/>
  <c r="J1415" i="1"/>
  <c r="J1416" i="1"/>
  <c r="J1417" i="1"/>
  <c r="J1418" i="1"/>
  <c r="J1419" i="1"/>
  <c r="J1420" i="1"/>
  <c r="J1421" i="1"/>
  <c r="J1422" i="1"/>
  <c r="J1423" i="1"/>
  <c r="J1424" i="1"/>
  <c r="J1425" i="1"/>
  <c r="J1426" i="1"/>
  <c r="J1427" i="1"/>
  <c r="J1428" i="1"/>
  <c r="J1429" i="1"/>
  <c r="J1430" i="1"/>
  <c r="J1431" i="1"/>
  <c r="J1432" i="1"/>
  <c r="J1433" i="1"/>
  <c r="J1434" i="1"/>
  <c r="J1435" i="1"/>
  <c r="J1436" i="1"/>
  <c r="J1437" i="1"/>
  <c r="J1438" i="1"/>
  <c r="J1439" i="1"/>
  <c r="J1440" i="1"/>
  <c r="J1441" i="1"/>
  <c r="J1442" i="1"/>
  <c r="J1443" i="1"/>
  <c r="J1444" i="1"/>
  <c r="J1445" i="1"/>
  <c r="J1446" i="1"/>
  <c r="J1447" i="1"/>
  <c r="J1448" i="1"/>
  <c r="J1449" i="1"/>
  <c r="J1450" i="1"/>
  <c r="J1451" i="1"/>
  <c r="J1452" i="1"/>
  <c r="J1453" i="1"/>
  <c r="J1454" i="1"/>
  <c r="J1455" i="1"/>
  <c r="J1456" i="1"/>
  <c r="J1457" i="1"/>
  <c r="J1458" i="1"/>
  <c r="J1459" i="1"/>
  <c r="J1460" i="1"/>
  <c r="J1461" i="1"/>
  <c r="J1462" i="1"/>
  <c r="J1463" i="1"/>
  <c r="J1464" i="1"/>
  <c r="J1465" i="1"/>
  <c r="J1466" i="1"/>
  <c r="J1467" i="1"/>
  <c r="J1468" i="1"/>
  <c r="J1469" i="1"/>
  <c r="J1470" i="1"/>
  <c r="J1471" i="1"/>
  <c r="J1472" i="1"/>
  <c r="J1473" i="1"/>
  <c r="J1474" i="1"/>
  <c r="J1475" i="1"/>
  <c r="J1476" i="1"/>
  <c r="J1477" i="1"/>
  <c r="J1478" i="1"/>
  <c r="J1479" i="1"/>
  <c r="J1480" i="1"/>
  <c r="J1481" i="1"/>
  <c r="J1482" i="1"/>
  <c r="J1483" i="1"/>
  <c r="J1484" i="1"/>
  <c r="J1485" i="1"/>
  <c r="J1486" i="1"/>
  <c r="J1487" i="1"/>
  <c r="J1488" i="1"/>
  <c r="J1489" i="1"/>
  <c r="J1490" i="1"/>
  <c r="J1491" i="1"/>
  <c r="J1492" i="1"/>
  <c r="J1493" i="1"/>
  <c r="J1494" i="1"/>
  <c r="J1495" i="1"/>
  <c r="J1496" i="1"/>
  <c r="J1497" i="1"/>
  <c r="J1498" i="1"/>
  <c r="J1499" i="1"/>
  <c r="J1500" i="1"/>
  <c r="J1501" i="1"/>
  <c r="J1502" i="1"/>
  <c r="J1503" i="1"/>
  <c r="J1504" i="1"/>
  <c r="J1505" i="1"/>
  <c r="J1506" i="1"/>
  <c r="J1507" i="1"/>
  <c r="J1508" i="1"/>
  <c r="J1509" i="1"/>
  <c r="J1510" i="1"/>
  <c r="J1511" i="1"/>
  <c r="J1512" i="1"/>
  <c r="J1513" i="1"/>
  <c r="J1514" i="1"/>
  <c r="J1515" i="1"/>
  <c r="J1516" i="1"/>
  <c r="J1517" i="1"/>
  <c r="J1518" i="1"/>
  <c r="J1519" i="1"/>
  <c r="J1520" i="1"/>
  <c r="J1521" i="1"/>
  <c r="J1522" i="1"/>
  <c r="J1523" i="1"/>
  <c r="J1524" i="1"/>
  <c r="J1525" i="1"/>
  <c r="J1526" i="1"/>
  <c r="J1527" i="1"/>
  <c r="J1528" i="1"/>
  <c r="J1529" i="1"/>
  <c r="J1530" i="1"/>
  <c r="J1531" i="1"/>
  <c r="J1532" i="1"/>
  <c r="J1533" i="1"/>
  <c r="J1534" i="1"/>
  <c r="J1535" i="1"/>
  <c r="J1536" i="1"/>
  <c r="J1537" i="1"/>
  <c r="J1538" i="1"/>
  <c r="J1539" i="1"/>
  <c r="J1540" i="1"/>
  <c r="J1541" i="1"/>
  <c r="J1542" i="1"/>
  <c r="J1543" i="1"/>
  <c r="J1544" i="1"/>
  <c r="J1545" i="1"/>
  <c r="J1546" i="1"/>
  <c r="J1547" i="1"/>
  <c r="J1548" i="1"/>
  <c r="J1549" i="1"/>
  <c r="J1550" i="1"/>
  <c r="J1551" i="1"/>
  <c r="J1552" i="1"/>
  <c r="J1553" i="1"/>
  <c r="J1554" i="1"/>
  <c r="J1555" i="1"/>
  <c r="J1556" i="1"/>
  <c r="J1557" i="1"/>
  <c r="J1558" i="1"/>
  <c r="J1559" i="1"/>
  <c r="J1560" i="1"/>
  <c r="J1561" i="1"/>
  <c r="J1562" i="1"/>
  <c r="J1563" i="1"/>
  <c r="J1564" i="1"/>
  <c r="J1565" i="1"/>
  <c r="J1566" i="1"/>
  <c r="J1567" i="1"/>
  <c r="J1568" i="1"/>
  <c r="J1569" i="1"/>
  <c r="J1570" i="1"/>
  <c r="J1571" i="1"/>
  <c r="J1572" i="1"/>
  <c r="J1573" i="1"/>
  <c r="J1574" i="1"/>
  <c r="J1575" i="1"/>
  <c r="J1576" i="1"/>
  <c r="J1577" i="1"/>
  <c r="J1578" i="1"/>
  <c r="J1579" i="1"/>
  <c r="J1580" i="1"/>
  <c r="J1581" i="1"/>
  <c r="J1582" i="1"/>
  <c r="J1583" i="1"/>
  <c r="J1584" i="1"/>
  <c r="J1585" i="1"/>
  <c r="J1586" i="1"/>
  <c r="J1587" i="1"/>
  <c r="J1588" i="1"/>
  <c r="J1589" i="1"/>
  <c r="J1590" i="1"/>
  <c r="J1591" i="1"/>
  <c r="J1592" i="1"/>
  <c r="J1593" i="1"/>
  <c r="J1594" i="1"/>
  <c r="J1595" i="1"/>
  <c r="J1596" i="1"/>
  <c r="J1597" i="1"/>
  <c r="J1598" i="1"/>
  <c r="J1599" i="1"/>
  <c r="J1600" i="1"/>
  <c r="J1601" i="1"/>
  <c r="J1602" i="1"/>
  <c r="J1603" i="1"/>
  <c r="J1604" i="1"/>
  <c r="J1605" i="1"/>
  <c r="J1606" i="1"/>
  <c r="J1607" i="1"/>
  <c r="J1608" i="1"/>
  <c r="J1609" i="1"/>
  <c r="J1610" i="1"/>
  <c r="J1611" i="1"/>
  <c r="J1612" i="1"/>
  <c r="J1613" i="1"/>
  <c r="J1614" i="1"/>
  <c r="J1615" i="1"/>
  <c r="J1616" i="1"/>
  <c r="J1617" i="1"/>
  <c r="J1618" i="1"/>
  <c r="J1619" i="1"/>
  <c r="J1620" i="1"/>
  <c r="J1621" i="1"/>
  <c r="J1622" i="1"/>
  <c r="J1623" i="1"/>
  <c r="J1624" i="1"/>
  <c r="J1625" i="1"/>
  <c r="J1626" i="1"/>
  <c r="J1627" i="1"/>
  <c r="J1628" i="1"/>
  <c r="J1629" i="1"/>
  <c r="J1630" i="1"/>
  <c r="J1631" i="1"/>
  <c r="J1632" i="1"/>
  <c r="J1633" i="1"/>
  <c r="J1634" i="1"/>
  <c r="J1635" i="1"/>
  <c r="J1636" i="1"/>
  <c r="J1637" i="1"/>
  <c r="J1638" i="1"/>
  <c r="J1639" i="1"/>
  <c r="J1640" i="1"/>
  <c r="J1641" i="1"/>
  <c r="J1642" i="1"/>
  <c r="J1643" i="1"/>
  <c r="J1644" i="1"/>
  <c r="J1645" i="1"/>
  <c r="J1646" i="1"/>
  <c r="J1647" i="1"/>
  <c r="J1648" i="1"/>
  <c r="J1649" i="1"/>
  <c r="J1650" i="1"/>
  <c r="J1651" i="1"/>
  <c r="J1652" i="1"/>
  <c r="J1653" i="1"/>
  <c r="J1654" i="1"/>
  <c r="J1655" i="1"/>
  <c r="J1656" i="1"/>
  <c r="J1657" i="1"/>
  <c r="J1658" i="1"/>
  <c r="J1659" i="1"/>
  <c r="J1660" i="1"/>
  <c r="J1661" i="1"/>
  <c r="J1662" i="1"/>
  <c r="J1663" i="1"/>
  <c r="J1664" i="1"/>
  <c r="J1665" i="1"/>
  <c r="J1666" i="1"/>
  <c r="J1667" i="1"/>
  <c r="J1668" i="1"/>
  <c r="J1669" i="1"/>
  <c r="J1670" i="1"/>
  <c r="J1671" i="1"/>
  <c r="J1672" i="1"/>
  <c r="J1673" i="1"/>
  <c r="J1674" i="1"/>
  <c r="J1675" i="1"/>
  <c r="J1676" i="1"/>
  <c r="J1677" i="1"/>
  <c r="J1678" i="1"/>
  <c r="J1679" i="1"/>
  <c r="J1680" i="1"/>
  <c r="J1681" i="1"/>
  <c r="J1682" i="1"/>
  <c r="J1683" i="1"/>
  <c r="J1684" i="1"/>
  <c r="J1685" i="1"/>
  <c r="J1686" i="1"/>
  <c r="J1687" i="1"/>
  <c r="J1688" i="1"/>
  <c r="J1689" i="1"/>
  <c r="J1690" i="1"/>
  <c r="J1691" i="1"/>
  <c r="J1692" i="1"/>
  <c r="J1693" i="1"/>
  <c r="J1694" i="1"/>
  <c r="J1695" i="1"/>
  <c r="J1696" i="1"/>
  <c r="J1697" i="1"/>
  <c r="J1698" i="1"/>
  <c r="J1699" i="1"/>
  <c r="J1700" i="1"/>
  <c r="J1701" i="1"/>
  <c r="J1702" i="1"/>
  <c r="J1703" i="1"/>
  <c r="J1704" i="1"/>
  <c r="J1705" i="1"/>
  <c r="J1706" i="1"/>
  <c r="J1707" i="1"/>
  <c r="J1708" i="1"/>
  <c r="J1709" i="1"/>
  <c r="J1710" i="1"/>
  <c r="J1711" i="1"/>
  <c r="J1712" i="1"/>
  <c r="J1713" i="1"/>
  <c r="J1714" i="1"/>
  <c r="J1715" i="1"/>
  <c r="J1716" i="1"/>
  <c r="J1717" i="1"/>
  <c r="J1718" i="1"/>
  <c r="J1719" i="1"/>
  <c r="J1720" i="1"/>
  <c r="J1721" i="1"/>
  <c r="J1722" i="1"/>
  <c r="J1723" i="1"/>
  <c r="J1724" i="1"/>
  <c r="J1725" i="1"/>
  <c r="J1726" i="1"/>
  <c r="J1727" i="1"/>
  <c r="J1728" i="1"/>
  <c r="J1729" i="1"/>
  <c r="J1730" i="1"/>
  <c r="J1731" i="1"/>
  <c r="J1732" i="1"/>
  <c r="J1733" i="1"/>
  <c r="J1734" i="1"/>
  <c r="J1735" i="1"/>
  <c r="J1736" i="1"/>
  <c r="J1737" i="1"/>
  <c r="J1738" i="1"/>
  <c r="J1739" i="1"/>
  <c r="J1740" i="1"/>
  <c r="J1741" i="1"/>
  <c r="J1742" i="1"/>
  <c r="J1743" i="1"/>
  <c r="J1744" i="1"/>
  <c r="J1745" i="1"/>
  <c r="J1746" i="1"/>
  <c r="J1747" i="1"/>
  <c r="J1748" i="1"/>
  <c r="J1749" i="1"/>
  <c r="J1750" i="1"/>
  <c r="J1751" i="1"/>
  <c r="J1752" i="1"/>
  <c r="J1753" i="1"/>
  <c r="J1754" i="1"/>
  <c r="J1755" i="1"/>
  <c r="J1756" i="1"/>
  <c r="J1757" i="1"/>
  <c r="J1758" i="1"/>
  <c r="J1759" i="1"/>
  <c r="J1760" i="1"/>
  <c r="J1761" i="1"/>
  <c r="J1762" i="1"/>
  <c r="J1763" i="1"/>
  <c r="J1764" i="1"/>
  <c r="J1765" i="1"/>
  <c r="J1766" i="1"/>
  <c r="J1767" i="1"/>
  <c r="J1768" i="1"/>
  <c r="J1769" i="1"/>
  <c r="J1770" i="1"/>
  <c r="J1771" i="1"/>
  <c r="J1772" i="1"/>
  <c r="J1773" i="1"/>
  <c r="J1774" i="1"/>
  <c r="J1775" i="1"/>
  <c r="J1776" i="1"/>
  <c r="J1777" i="1"/>
  <c r="J1778" i="1"/>
  <c r="J1779" i="1"/>
  <c r="J1780" i="1"/>
  <c r="J1781" i="1"/>
  <c r="J1782" i="1"/>
  <c r="J1783" i="1"/>
  <c r="J1784" i="1"/>
  <c r="J1785" i="1"/>
  <c r="J1786" i="1"/>
  <c r="J1787" i="1"/>
  <c r="J1788" i="1"/>
  <c r="J1789" i="1"/>
  <c r="J1790" i="1"/>
  <c r="J1791" i="1"/>
  <c r="J1792" i="1"/>
  <c r="J1793" i="1"/>
  <c r="J1794" i="1"/>
  <c r="J1795" i="1"/>
  <c r="J1796" i="1"/>
  <c r="J1797" i="1"/>
  <c r="J1798" i="1"/>
  <c r="J1799" i="1"/>
  <c r="J1800" i="1"/>
  <c r="J1801" i="1"/>
  <c r="J1802" i="1"/>
  <c r="J1803" i="1"/>
  <c r="J1804" i="1"/>
  <c r="J1805" i="1"/>
  <c r="J1806" i="1"/>
  <c r="J1807" i="1"/>
  <c r="J1808" i="1"/>
  <c r="J1809" i="1"/>
  <c r="J1810" i="1"/>
  <c r="J1811" i="1"/>
  <c r="J1812" i="1"/>
  <c r="J1813" i="1"/>
  <c r="J1814" i="1"/>
  <c r="J1815" i="1"/>
  <c r="J1816" i="1"/>
  <c r="J1817" i="1"/>
  <c r="J1818" i="1"/>
  <c r="J1819" i="1"/>
  <c r="J1820" i="1"/>
  <c r="J1821" i="1"/>
  <c r="J1822" i="1"/>
  <c r="J1823" i="1"/>
  <c r="J1824" i="1"/>
  <c r="J1825" i="1"/>
  <c r="J1826" i="1"/>
  <c r="J1827" i="1"/>
  <c r="J1828" i="1"/>
  <c r="J1829" i="1"/>
  <c r="J1830" i="1"/>
  <c r="J1831" i="1"/>
  <c r="J1832" i="1"/>
  <c r="J1833" i="1"/>
  <c r="J1834" i="1"/>
  <c r="J1835" i="1"/>
  <c r="J1836" i="1"/>
  <c r="J1837" i="1"/>
  <c r="J1838" i="1"/>
  <c r="J1839" i="1"/>
  <c r="J1840" i="1"/>
  <c r="J1841" i="1"/>
  <c r="J1842" i="1"/>
  <c r="J1843" i="1"/>
  <c r="J1844" i="1"/>
  <c r="J1845" i="1"/>
  <c r="J1846" i="1"/>
  <c r="J1847" i="1"/>
  <c r="J1848" i="1"/>
  <c r="J1849" i="1"/>
  <c r="J1850" i="1"/>
  <c r="J1851" i="1"/>
  <c r="J1852" i="1"/>
  <c r="J1853" i="1"/>
  <c r="J1854" i="1"/>
  <c r="J1855" i="1"/>
  <c r="J1856" i="1"/>
  <c r="J1857" i="1"/>
  <c r="J1858" i="1"/>
  <c r="J1859" i="1"/>
  <c r="J1860" i="1"/>
  <c r="J1861" i="1"/>
  <c r="J1862" i="1"/>
  <c r="J1863" i="1"/>
  <c r="J1864" i="1"/>
  <c r="J1865" i="1"/>
  <c r="J1866" i="1"/>
  <c r="J1867" i="1"/>
  <c r="J1868" i="1"/>
  <c r="J1869" i="1"/>
  <c r="J1870" i="1"/>
  <c r="J1871" i="1"/>
  <c r="J1872" i="1"/>
  <c r="J1873" i="1"/>
  <c r="J1874" i="1"/>
  <c r="J1875" i="1"/>
  <c r="J1876" i="1"/>
  <c r="J1877" i="1"/>
  <c r="J1878" i="1"/>
  <c r="J1879" i="1"/>
  <c r="J1880" i="1"/>
  <c r="J1881" i="1"/>
  <c r="J1882" i="1"/>
  <c r="J1883" i="1"/>
  <c r="J1884" i="1"/>
  <c r="J1885" i="1"/>
  <c r="J1886" i="1"/>
  <c r="J1887" i="1"/>
  <c r="J1888" i="1"/>
  <c r="J1889" i="1"/>
  <c r="J1890" i="1"/>
  <c r="J1891" i="1"/>
  <c r="J1892" i="1"/>
  <c r="J1893" i="1"/>
  <c r="J1894" i="1"/>
  <c r="J1895" i="1"/>
  <c r="J1896" i="1"/>
  <c r="J1897" i="1"/>
  <c r="J1898" i="1"/>
  <c r="J1899" i="1"/>
  <c r="J1900" i="1"/>
  <c r="J1901" i="1"/>
  <c r="J1902" i="1"/>
  <c r="J1903" i="1"/>
  <c r="J1904" i="1"/>
  <c r="J1905" i="1"/>
  <c r="J1906" i="1"/>
  <c r="J1907" i="1"/>
  <c r="J1908" i="1"/>
  <c r="J1909" i="1"/>
  <c r="J1910" i="1"/>
  <c r="J1911" i="1"/>
  <c r="J1912" i="1"/>
  <c r="J1913" i="1"/>
  <c r="J1914" i="1"/>
  <c r="J1915" i="1"/>
  <c r="J1916" i="1"/>
  <c r="J1917" i="1"/>
  <c r="J1918" i="1"/>
  <c r="J1919" i="1"/>
  <c r="J1920" i="1"/>
  <c r="J1921" i="1"/>
  <c r="J1922" i="1"/>
  <c r="J1923" i="1"/>
  <c r="J1924" i="1"/>
  <c r="J1925" i="1"/>
  <c r="J1926" i="1"/>
  <c r="J1927" i="1"/>
  <c r="J1928" i="1"/>
  <c r="J1929" i="1"/>
  <c r="J1930" i="1"/>
  <c r="J1931" i="1"/>
  <c r="J1932" i="1"/>
  <c r="J1933" i="1"/>
  <c r="J1934" i="1"/>
  <c r="J1935" i="1"/>
  <c r="J1936" i="1"/>
  <c r="J1937" i="1"/>
  <c r="J1938" i="1"/>
  <c r="J1939" i="1"/>
  <c r="J1940" i="1"/>
  <c r="J1941" i="1"/>
  <c r="J1942" i="1"/>
  <c r="J1943" i="1"/>
  <c r="J1944" i="1"/>
  <c r="J1945" i="1"/>
  <c r="J1946" i="1"/>
  <c r="J1947" i="1"/>
  <c r="J1948" i="1"/>
  <c r="J1949" i="1"/>
  <c r="J1950" i="1"/>
  <c r="J1951" i="1"/>
  <c r="J1952" i="1"/>
  <c r="J1953" i="1"/>
  <c r="J1954" i="1"/>
  <c r="J1955" i="1"/>
  <c r="J1956" i="1"/>
  <c r="J1957" i="1"/>
  <c r="J1958" i="1"/>
  <c r="J1959" i="1"/>
  <c r="J1960" i="1"/>
  <c r="J1961" i="1"/>
  <c r="J1962" i="1"/>
  <c r="J1963" i="1"/>
  <c r="J1964" i="1"/>
  <c r="J1965" i="1"/>
  <c r="J1966" i="1"/>
  <c r="J1967" i="1"/>
  <c r="J1968" i="1"/>
  <c r="J1969" i="1"/>
  <c r="J1970" i="1"/>
  <c r="J1971" i="1"/>
  <c r="J1972" i="1"/>
  <c r="J1973" i="1"/>
  <c r="J1974" i="1"/>
  <c r="J1975" i="1"/>
  <c r="J1976" i="1"/>
  <c r="J1977" i="1"/>
  <c r="J1978" i="1"/>
  <c r="J1979" i="1"/>
  <c r="J1980" i="1"/>
  <c r="J1981" i="1"/>
  <c r="J1982" i="1"/>
  <c r="J1983" i="1"/>
  <c r="J1984" i="1"/>
  <c r="J1985" i="1"/>
  <c r="J1986" i="1"/>
  <c r="J1987" i="1"/>
  <c r="J1988" i="1"/>
  <c r="J1989" i="1"/>
  <c r="J1990" i="1"/>
  <c r="J1991" i="1"/>
  <c r="J1992" i="1"/>
  <c r="J1993" i="1"/>
  <c r="J1994" i="1"/>
  <c r="J1995" i="1"/>
  <c r="J1996" i="1"/>
  <c r="J1997" i="1"/>
  <c r="J1998" i="1"/>
  <c r="J1999" i="1"/>
  <c r="J2000" i="1"/>
  <c r="J2001" i="1"/>
  <c r="J2002" i="1"/>
  <c r="J2003" i="1"/>
  <c r="J2004" i="1"/>
  <c r="J2005" i="1"/>
  <c r="J2006" i="1"/>
  <c r="J2007" i="1"/>
  <c r="J2008" i="1"/>
  <c r="J2009" i="1"/>
  <c r="J2010" i="1"/>
  <c r="J2011" i="1"/>
  <c r="J2012" i="1"/>
  <c r="J2013" i="1"/>
  <c r="J2014" i="1"/>
  <c r="J2015" i="1"/>
  <c r="J2016" i="1"/>
  <c r="J2017" i="1"/>
  <c r="J2018" i="1"/>
  <c r="J2019" i="1"/>
  <c r="J2020" i="1"/>
  <c r="J2021" i="1"/>
  <c r="J2022" i="1"/>
  <c r="J2023" i="1"/>
  <c r="J2024" i="1"/>
  <c r="J2025" i="1"/>
  <c r="J2026" i="1"/>
  <c r="J2027" i="1"/>
  <c r="J2028" i="1"/>
  <c r="J2029" i="1"/>
  <c r="J2030" i="1"/>
  <c r="J2031" i="1"/>
  <c r="J2032" i="1"/>
  <c r="J2033" i="1"/>
  <c r="J2034" i="1"/>
  <c r="J2035" i="1"/>
  <c r="J2036" i="1"/>
  <c r="J2037" i="1"/>
  <c r="J2038" i="1"/>
  <c r="J2039" i="1"/>
  <c r="J2040" i="1"/>
  <c r="J2041" i="1"/>
  <c r="J2042" i="1"/>
  <c r="J2043" i="1"/>
  <c r="J2044" i="1"/>
  <c r="J2045" i="1"/>
  <c r="J2046" i="1"/>
  <c r="J2047" i="1"/>
  <c r="J2048" i="1"/>
  <c r="J2049" i="1"/>
  <c r="J2050" i="1"/>
  <c r="J2051" i="1"/>
  <c r="J2052" i="1"/>
  <c r="J2053" i="1"/>
  <c r="J2054" i="1"/>
  <c r="J2055" i="1"/>
  <c r="J2056" i="1"/>
  <c r="J2057" i="1"/>
  <c r="J2058" i="1"/>
  <c r="J2059" i="1"/>
  <c r="J2060" i="1"/>
  <c r="J2061" i="1"/>
  <c r="J2062" i="1"/>
  <c r="J2063" i="1"/>
  <c r="J2064" i="1"/>
  <c r="J2065" i="1"/>
  <c r="J2066" i="1"/>
  <c r="J2067" i="1"/>
  <c r="J2068" i="1"/>
  <c r="J2069" i="1"/>
  <c r="J2070" i="1"/>
  <c r="J2071" i="1"/>
  <c r="J2072" i="1"/>
  <c r="J2073" i="1"/>
  <c r="J2074" i="1"/>
  <c r="J2075" i="1"/>
  <c r="J2076" i="1"/>
  <c r="J2077" i="1"/>
  <c r="J2078" i="1"/>
  <c r="J2079" i="1"/>
  <c r="J2080" i="1"/>
  <c r="J2081" i="1"/>
  <c r="J2082" i="1"/>
  <c r="J2083" i="1"/>
  <c r="J2084" i="1"/>
  <c r="J2085" i="1"/>
  <c r="J2086" i="1"/>
  <c r="J2087" i="1"/>
  <c r="J2088" i="1"/>
  <c r="J2089" i="1"/>
  <c r="J2090" i="1"/>
  <c r="J2091" i="1"/>
  <c r="J2092" i="1"/>
  <c r="J2093" i="1"/>
  <c r="J2094" i="1"/>
  <c r="J2095" i="1"/>
  <c r="J2096" i="1"/>
  <c r="J2097" i="1"/>
  <c r="J2098" i="1"/>
  <c r="J2099" i="1"/>
  <c r="J2100" i="1"/>
  <c r="J2101" i="1"/>
  <c r="J2102" i="1"/>
  <c r="J2103" i="1"/>
  <c r="J2104" i="1"/>
  <c r="J2105" i="1"/>
  <c r="J2106" i="1"/>
  <c r="J2107" i="1"/>
  <c r="J2108" i="1"/>
  <c r="J2109" i="1"/>
  <c r="J2110" i="1"/>
  <c r="J2111" i="1"/>
  <c r="J2112" i="1"/>
  <c r="J2113" i="1"/>
  <c r="J2114" i="1"/>
  <c r="J2115" i="1"/>
  <c r="J2116" i="1"/>
  <c r="J2117" i="1"/>
  <c r="J2118" i="1"/>
  <c r="J2119" i="1"/>
  <c r="J2120" i="1"/>
  <c r="J2121" i="1"/>
  <c r="J2122" i="1"/>
  <c r="J2123" i="1"/>
  <c r="J2124" i="1"/>
  <c r="J2125" i="1"/>
  <c r="J2126" i="1"/>
  <c r="J2127" i="1"/>
  <c r="J2128" i="1"/>
  <c r="J2129" i="1"/>
  <c r="J2130" i="1"/>
  <c r="J2131" i="1"/>
  <c r="J2132" i="1"/>
  <c r="J2133" i="1"/>
  <c r="J2134" i="1"/>
  <c r="J2135" i="1"/>
  <c r="J2136" i="1"/>
  <c r="J2137" i="1"/>
  <c r="J2138" i="1"/>
  <c r="J2139" i="1"/>
  <c r="J2140" i="1"/>
  <c r="J2141" i="1"/>
  <c r="J2142" i="1"/>
  <c r="J2143" i="1"/>
  <c r="J2144" i="1"/>
  <c r="J2145" i="1"/>
  <c r="J2146" i="1"/>
  <c r="J2147" i="1"/>
  <c r="J2148" i="1"/>
  <c r="J2149" i="1"/>
  <c r="J2150" i="1"/>
  <c r="J2151" i="1"/>
  <c r="J2152" i="1"/>
  <c r="J2153" i="1"/>
  <c r="J2154" i="1"/>
  <c r="J2155" i="1"/>
  <c r="J2156" i="1"/>
  <c r="J2157" i="1"/>
  <c r="J2158" i="1"/>
  <c r="J2159" i="1"/>
  <c r="J2160" i="1"/>
  <c r="J2161" i="1"/>
  <c r="J2162" i="1"/>
  <c r="J2163" i="1"/>
  <c r="J2164" i="1"/>
  <c r="J2165" i="1"/>
  <c r="J2166" i="1"/>
  <c r="J2167" i="1"/>
  <c r="J2168" i="1"/>
  <c r="J2169" i="1"/>
  <c r="J2170" i="1"/>
  <c r="J2171" i="1"/>
  <c r="J2172" i="1"/>
  <c r="J2173" i="1"/>
  <c r="J2174" i="1"/>
  <c r="J2175" i="1"/>
  <c r="J2176" i="1"/>
  <c r="J2177" i="1"/>
  <c r="J2178" i="1"/>
  <c r="J2179" i="1"/>
  <c r="J2180" i="1"/>
  <c r="J2181" i="1"/>
  <c r="J2182" i="1"/>
  <c r="J2183" i="1"/>
  <c r="J2184" i="1"/>
  <c r="J2185" i="1"/>
  <c r="J2186" i="1"/>
  <c r="J2187" i="1"/>
  <c r="J2188" i="1"/>
  <c r="J2189" i="1"/>
  <c r="J2190" i="1"/>
  <c r="J2191" i="1"/>
  <c r="J2192" i="1"/>
  <c r="J2193" i="1"/>
  <c r="J2194" i="1"/>
  <c r="J2195" i="1"/>
  <c r="J2196" i="1"/>
  <c r="J2197" i="1"/>
  <c r="J2198" i="1"/>
  <c r="J2199" i="1"/>
  <c r="J2200" i="1"/>
  <c r="J2201" i="1"/>
  <c r="J2202" i="1"/>
  <c r="J2203" i="1"/>
  <c r="J2204" i="1"/>
  <c r="J2205" i="1"/>
  <c r="J2206" i="1"/>
  <c r="J2207" i="1"/>
  <c r="J2208" i="1"/>
  <c r="J2209" i="1"/>
  <c r="J2210" i="1"/>
  <c r="J2211" i="1"/>
  <c r="J2212" i="1"/>
  <c r="J2213" i="1"/>
  <c r="J2214" i="1"/>
  <c r="J2215" i="1"/>
  <c r="J2216" i="1"/>
  <c r="J2217" i="1"/>
  <c r="J2218" i="1"/>
  <c r="J2219" i="1"/>
  <c r="J2220" i="1"/>
  <c r="J2221" i="1"/>
  <c r="J2222" i="1"/>
  <c r="J2223" i="1"/>
  <c r="J2224" i="1"/>
  <c r="J2225" i="1"/>
  <c r="J2226" i="1"/>
  <c r="J2227" i="1"/>
  <c r="J2228" i="1"/>
  <c r="J2229" i="1"/>
  <c r="J2230" i="1"/>
  <c r="J2231" i="1"/>
  <c r="J2232" i="1"/>
  <c r="J2233" i="1"/>
  <c r="J2234" i="1"/>
  <c r="J2235" i="1"/>
  <c r="J2236" i="1"/>
  <c r="J2237" i="1"/>
  <c r="J2238" i="1"/>
  <c r="J2239" i="1"/>
  <c r="J2240" i="1"/>
  <c r="J2241" i="1"/>
  <c r="J2242" i="1"/>
  <c r="J2243" i="1"/>
  <c r="J2244" i="1"/>
  <c r="J2245" i="1"/>
  <c r="J2246" i="1"/>
  <c r="J2247" i="1"/>
  <c r="J2248" i="1"/>
  <c r="J2249" i="1"/>
  <c r="J2250" i="1"/>
  <c r="J2251" i="1"/>
  <c r="J2252" i="1"/>
  <c r="J2253" i="1"/>
  <c r="J2254" i="1"/>
  <c r="J2255" i="1"/>
  <c r="J2256" i="1"/>
  <c r="J2257" i="1"/>
  <c r="J2258" i="1"/>
  <c r="J2259" i="1"/>
  <c r="J2260" i="1"/>
  <c r="J2261" i="1"/>
  <c r="J2262" i="1"/>
  <c r="J2263" i="1"/>
  <c r="J2264" i="1"/>
  <c r="J2265" i="1"/>
  <c r="J2266" i="1"/>
  <c r="J2267" i="1"/>
  <c r="J2268" i="1"/>
  <c r="J2269" i="1"/>
  <c r="J2270" i="1"/>
  <c r="J2271" i="1"/>
  <c r="J2272" i="1"/>
  <c r="J2273" i="1"/>
  <c r="J2274" i="1"/>
  <c r="J2275" i="1"/>
  <c r="J2276" i="1"/>
  <c r="J2277" i="1"/>
  <c r="J2278" i="1"/>
  <c r="J2279" i="1"/>
  <c r="J2280" i="1"/>
  <c r="J2281" i="1"/>
  <c r="J2282" i="1"/>
  <c r="J2283" i="1"/>
  <c r="J2284" i="1"/>
  <c r="J2285" i="1"/>
  <c r="J2286" i="1"/>
  <c r="J2287" i="1"/>
  <c r="J2288" i="1"/>
  <c r="J2289" i="1"/>
  <c r="J2290" i="1"/>
  <c r="J2291" i="1"/>
  <c r="J2292" i="1"/>
  <c r="J2293" i="1"/>
  <c r="J2294" i="1"/>
  <c r="J2295" i="1"/>
  <c r="J2296" i="1"/>
  <c r="J2297" i="1"/>
  <c r="J2298" i="1"/>
  <c r="J2299" i="1"/>
  <c r="J2300" i="1"/>
  <c r="J2301" i="1"/>
  <c r="J2302" i="1"/>
  <c r="J2303" i="1"/>
  <c r="J2304" i="1"/>
  <c r="J2305" i="1"/>
  <c r="J2306" i="1"/>
  <c r="J2307" i="1"/>
  <c r="J2308" i="1"/>
  <c r="J2309" i="1"/>
  <c r="J2310" i="1"/>
  <c r="J2311" i="1"/>
  <c r="J2312" i="1"/>
  <c r="J2313" i="1"/>
  <c r="J2314" i="1"/>
  <c r="J2315" i="1"/>
  <c r="J2316" i="1"/>
  <c r="J2317" i="1"/>
  <c r="J2318" i="1"/>
  <c r="J2319" i="1"/>
  <c r="J2320" i="1"/>
  <c r="J2321" i="1"/>
  <c r="J2322" i="1"/>
  <c r="J2323" i="1"/>
  <c r="J2324" i="1"/>
  <c r="J2325" i="1"/>
  <c r="J2326" i="1"/>
  <c r="J2327" i="1"/>
  <c r="J2328" i="1"/>
  <c r="J2329" i="1"/>
  <c r="J2330" i="1"/>
  <c r="J2331" i="1"/>
  <c r="J2332" i="1"/>
  <c r="J2333" i="1"/>
  <c r="J2334" i="1"/>
  <c r="J2335" i="1"/>
  <c r="J2336" i="1"/>
  <c r="J2337" i="1"/>
  <c r="J2338" i="1"/>
  <c r="J2339" i="1"/>
  <c r="J2340" i="1"/>
  <c r="J2341" i="1"/>
  <c r="J2342" i="1"/>
  <c r="J2343" i="1"/>
  <c r="J2344" i="1"/>
  <c r="J2345" i="1"/>
  <c r="J2346" i="1"/>
  <c r="J2347" i="1"/>
  <c r="J2348" i="1"/>
  <c r="J2349" i="1"/>
  <c r="J2350" i="1"/>
  <c r="J2351" i="1"/>
  <c r="J2352" i="1"/>
  <c r="J2353" i="1"/>
  <c r="J2354" i="1"/>
  <c r="J2355" i="1"/>
  <c r="J2356" i="1"/>
  <c r="J2357" i="1"/>
  <c r="J2358" i="1"/>
  <c r="J2359" i="1"/>
  <c r="J2360" i="1"/>
  <c r="J2361" i="1"/>
  <c r="J2362" i="1"/>
  <c r="J2363" i="1"/>
  <c r="J2364" i="1"/>
  <c r="J2365" i="1"/>
  <c r="J2366" i="1"/>
  <c r="J2367" i="1"/>
  <c r="J2368" i="1"/>
  <c r="J2369" i="1"/>
  <c r="J2370" i="1"/>
  <c r="J2371" i="1"/>
  <c r="J2372" i="1"/>
  <c r="J2373" i="1"/>
  <c r="J2374" i="1"/>
  <c r="J2375" i="1"/>
  <c r="J2376" i="1"/>
  <c r="J2377" i="1"/>
  <c r="J2378" i="1"/>
  <c r="J2379" i="1"/>
  <c r="J2380" i="1"/>
  <c r="J2381" i="1"/>
  <c r="J2382" i="1"/>
  <c r="J2383" i="1"/>
  <c r="J2384" i="1"/>
  <c r="J2385" i="1"/>
  <c r="J2386" i="1"/>
  <c r="J2387" i="1"/>
  <c r="J2388" i="1"/>
  <c r="J2389" i="1"/>
  <c r="J2390" i="1"/>
  <c r="J2391" i="1"/>
  <c r="J2392" i="1"/>
  <c r="J2393" i="1"/>
  <c r="J2394" i="1"/>
  <c r="J2395" i="1"/>
  <c r="J2396" i="1"/>
  <c r="J2397" i="1"/>
  <c r="J2398" i="1"/>
  <c r="J2399" i="1"/>
  <c r="J2400" i="1"/>
  <c r="J2401" i="1"/>
  <c r="J2402" i="1"/>
  <c r="J2403" i="1"/>
  <c r="J2404" i="1"/>
  <c r="J2405" i="1"/>
  <c r="J2406" i="1"/>
  <c r="J2407" i="1"/>
  <c r="J2408" i="1"/>
  <c r="J2409" i="1"/>
  <c r="J2410" i="1"/>
  <c r="J2411" i="1"/>
  <c r="J2412" i="1"/>
  <c r="J2413" i="1"/>
  <c r="J2414" i="1"/>
  <c r="J2415" i="1"/>
  <c r="J2416" i="1"/>
  <c r="J2417" i="1"/>
  <c r="J2418" i="1"/>
  <c r="J2419" i="1"/>
  <c r="J2420" i="1"/>
  <c r="J2421" i="1"/>
  <c r="J2422" i="1"/>
  <c r="J2423" i="1"/>
  <c r="J2424" i="1"/>
  <c r="J2425" i="1"/>
  <c r="J2426" i="1"/>
  <c r="J2427" i="1"/>
  <c r="J2428" i="1"/>
  <c r="J2429" i="1"/>
  <c r="J2430" i="1"/>
  <c r="J2431" i="1"/>
  <c r="J2432" i="1"/>
  <c r="J2433" i="1"/>
  <c r="J2434" i="1"/>
  <c r="J2435" i="1"/>
  <c r="J2436" i="1"/>
  <c r="J2437" i="1"/>
  <c r="J2438" i="1"/>
  <c r="J2439" i="1"/>
  <c r="J2440" i="1"/>
  <c r="J2441" i="1"/>
  <c r="J2442" i="1"/>
  <c r="J2443" i="1"/>
  <c r="J2444" i="1"/>
  <c r="J2445" i="1"/>
  <c r="J2446" i="1"/>
  <c r="J2447" i="1"/>
  <c r="J2448" i="1"/>
  <c r="J2449" i="1"/>
  <c r="J2450" i="1"/>
  <c r="J2451" i="1"/>
  <c r="J2452" i="1"/>
  <c r="J2453" i="1"/>
  <c r="J2454" i="1"/>
  <c r="J2455" i="1"/>
  <c r="J2456" i="1"/>
  <c r="J2457" i="1"/>
  <c r="J2458" i="1"/>
  <c r="J2459" i="1"/>
  <c r="J2460" i="1"/>
  <c r="J2461" i="1"/>
  <c r="J2462" i="1"/>
  <c r="J2463" i="1"/>
  <c r="J2464" i="1"/>
  <c r="J2465" i="1"/>
  <c r="J2466" i="1"/>
  <c r="J2467" i="1"/>
  <c r="J2468" i="1"/>
  <c r="J2469" i="1"/>
  <c r="J2470" i="1"/>
  <c r="J2471" i="1"/>
  <c r="J2472" i="1"/>
  <c r="J2473" i="1"/>
  <c r="J2474" i="1"/>
  <c r="J2475" i="1"/>
  <c r="J2476" i="1"/>
  <c r="J2477" i="1"/>
  <c r="J2478" i="1"/>
  <c r="J2479" i="1"/>
  <c r="J2480" i="1"/>
  <c r="J2481" i="1"/>
  <c r="J2482" i="1"/>
  <c r="J2483" i="1"/>
  <c r="J2484" i="1"/>
  <c r="J2485" i="1"/>
  <c r="J2486" i="1"/>
  <c r="J2487" i="1"/>
  <c r="J2488" i="1"/>
  <c r="J2489" i="1"/>
  <c r="J2490" i="1"/>
  <c r="J2491" i="1"/>
  <c r="J2492" i="1"/>
  <c r="J2493" i="1"/>
  <c r="J2494" i="1"/>
  <c r="J2495" i="1"/>
  <c r="J2496" i="1"/>
  <c r="J2497" i="1"/>
  <c r="J2498" i="1"/>
  <c r="J2499" i="1"/>
  <c r="J2500" i="1"/>
  <c r="J2501" i="1"/>
  <c r="J2502" i="1"/>
  <c r="J2503" i="1"/>
  <c r="J2504" i="1"/>
  <c r="J2505" i="1"/>
  <c r="J2506" i="1"/>
  <c r="J2507" i="1"/>
  <c r="J2508" i="1"/>
  <c r="J2509" i="1"/>
  <c r="J2510" i="1"/>
  <c r="J2511" i="1"/>
  <c r="J2512" i="1"/>
  <c r="J2513" i="1"/>
  <c r="J2514" i="1"/>
  <c r="J2515" i="1"/>
  <c r="J2516" i="1"/>
  <c r="J2517" i="1"/>
  <c r="J2518" i="1"/>
  <c r="J2519" i="1"/>
  <c r="J2520" i="1"/>
  <c r="J2521" i="1"/>
  <c r="J2522" i="1"/>
  <c r="J2523" i="1"/>
  <c r="J2524" i="1"/>
  <c r="J2525" i="1"/>
  <c r="J2526" i="1"/>
  <c r="J2527" i="1"/>
  <c r="J2528" i="1"/>
  <c r="J2529" i="1"/>
  <c r="J2530" i="1"/>
  <c r="J2531" i="1"/>
  <c r="J2532" i="1"/>
  <c r="J2533" i="1"/>
  <c r="J2534" i="1"/>
  <c r="J2535" i="1"/>
  <c r="J2536" i="1"/>
  <c r="J2537" i="1"/>
  <c r="J2538" i="1"/>
  <c r="J2539" i="1"/>
  <c r="J2540" i="1"/>
  <c r="J2541" i="1"/>
  <c r="J2542" i="1"/>
  <c r="J2543" i="1"/>
  <c r="J2544" i="1"/>
  <c r="J2545" i="1"/>
  <c r="J2546" i="1"/>
  <c r="J2547" i="1"/>
  <c r="J2548" i="1"/>
  <c r="J2549" i="1"/>
  <c r="J2550" i="1"/>
  <c r="J2551" i="1"/>
  <c r="J2552" i="1"/>
  <c r="J2553" i="1"/>
  <c r="J2554" i="1"/>
  <c r="J2555" i="1"/>
  <c r="J2556" i="1"/>
  <c r="J2557" i="1"/>
  <c r="J2558" i="1"/>
  <c r="J2559" i="1"/>
  <c r="J2560" i="1"/>
  <c r="J2561" i="1"/>
  <c r="J2562" i="1"/>
  <c r="J2563" i="1"/>
  <c r="J2564" i="1"/>
  <c r="J2565" i="1"/>
  <c r="J2566" i="1"/>
  <c r="J2567" i="1"/>
  <c r="J2568" i="1"/>
  <c r="J2569" i="1"/>
  <c r="J2570" i="1"/>
  <c r="J2571" i="1"/>
  <c r="J2572" i="1"/>
  <c r="J2573" i="1"/>
  <c r="J2574" i="1"/>
  <c r="J2575" i="1"/>
  <c r="J2576" i="1"/>
  <c r="J2577" i="1"/>
  <c r="J2578" i="1"/>
  <c r="J2579" i="1"/>
  <c r="J2580" i="1"/>
  <c r="J2581" i="1"/>
  <c r="J2582" i="1"/>
  <c r="J2583" i="1"/>
  <c r="J2584" i="1"/>
  <c r="J2585" i="1"/>
  <c r="J2586" i="1"/>
  <c r="J2587" i="1"/>
  <c r="J2588" i="1"/>
  <c r="J2589" i="1"/>
  <c r="J2590" i="1"/>
  <c r="J2591" i="1"/>
  <c r="J2592" i="1"/>
  <c r="J2593" i="1"/>
  <c r="J2594" i="1"/>
  <c r="J2595" i="1"/>
  <c r="J2596" i="1"/>
  <c r="J2597" i="1"/>
  <c r="J2598" i="1"/>
  <c r="J2599" i="1"/>
  <c r="J2600" i="1"/>
  <c r="J2601" i="1"/>
  <c r="J2602" i="1"/>
  <c r="J2603" i="1"/>
  <c r="J2604" i="1"/>
  <c r="J2605" i="1"/>
  <c r="J2606" i="1"/>
  <c r="J2607" i="1"/>
  <c r="J2608" i="1"/>
  <c r="J2609" i="1"/>
  <c r="J2610" i="1"/>
  <c r="J2611" i="1"/>
  <c r="J2612" i="1"/>
  <c r="J2613" i="1"/>
  <c r="J2614" i="1"/>
  <c r="J2615" i="1"/>
  <c r="J2616" i="1"/>
  <c r="J2617" i="1"/>
  <c r="J2618" i="1"/>
  <c r="J2619" i="1"/>
  <c r="J2620" i="1"/>
  <c r="J2621" i="1"/>
  <c r="J2622" i="1"/>
  <c r="J2623" i="1"/>
  <c r="J2624" i="1"/>
  <c r="J2625" i="1"/>
  <c r="J2626" i="1"/>
  <c r="J2627" i="1"/>
  <c r="J2628" i="1"/>
  <c r="J2629" i="1"/>
  <c r="J2630" i="1"/>
  <c r="J2631" i="1"/>
  <c r="J2632" i="1"/>
  <c r="J2633" i="1"/>
  <c r="J2634" i="1"/>
  <c r="J2635" i="1"/>
  <c r="J2636" i="1"/>
  <c r="J2637" i="1"/>
  <c r="J2638" i="1"/>
  <c r="J2639" i="1"/>
  <c r="J2640" i="1"/>
  <c r="J2641" i="1"/>
  <c r="J2642" i="1"/>
  <c r="J2643" i="1"/>
  <c r="J2644" i="1"/>
  <c r="J2645" i="1"/>
  <c r="J2646" i="1"/>
  <c r="J2647" i="1"/>
  <c r="J2648" i="1"/>
  <c r="J2649" i="1"/>
  <c r="J2650" i="1"/>
  <c r="J2651" i="1"/>
  <c r="J2652" i="1"/>
  <c r="J2653" i="1"/>
  <c r="J2654" i="1"/>
  <c r="J2655" i="1"/>
  <c r="J2656" i="1"/>
  <c r="J2657" i="1"/>
  <c r="J2658" i="1"/>
  <c r="J2659" i="1"/>
  <c r="J2660" i="1"/>
  <c r="J2661" i="1"/>
  <c r="J2662" i="1"/>
  <c r="J2663" i="1"/>
  <c r="J2664" i="1"/>
  <c r="J2665" i="1"/>
  <c r="J2666" i="1"/>
  <c r="J2667" i="1"/>
  <c r="J2668" i="1"/>
  <c r="J2669" i="1"/>
  <c r="J2670" i="1"/>
  <c r="J2671" i="1"/>
  <c r="J2672" i="1"/>
  <c r="J2673" i="1"/>
  <c r="J2674" i="1"/>
  <c r="J2675" i="1"/>
  <c r="J2676" i="1"/>
  <c r="J2677" i="1"/>
  <c r="J2678" i="1"/>
  <c r="J2679" i="1"/>
  <c r="J2680" i="1"/>
  <c r="J2681" i="1"/>
  <c r="J2682" i="1"/>
  <c r="J2683" i="1"/>
  <c r="J2684" i="1"/>
  <c r="J2685" i="1"/>
  <c r="J2686" i="1"/>
  <c r="J2687" i="1"/>
  <c r="J2688" i="1"/>
  <c r="J2689" i="1"/>
  <c r="J2690" i="1"/>
  <c r="J2691" i="1"/>
  <c r="J2692" i="1"/>
  <c r="J2693" i="1"/>
  <c r="J2694" i="1"/>
  <c r="J2695" i="1"/>
  <c r="J2696" i="1"/>
  <c r="J2697" i="1"/>
  <c r="J2698" i="1"/>
  <c r="J2699" i="1"/>
  <c r="J2700" i="1"/>
  <c r="J2701" i="1"/>
  <c r="J2702" i="1"/>
  <c r="J2703" i="1"/>
  <c r="J2704" i="1"/>
  <c r="J2705" i="1"/>
  <c r="J2706" i="1"/>
  <c r="J2707" i="1"/>
  <c r="J2708" i="1"/>
  <c r="J2709" i="1"/>
  <c r="J2710" i="1"/>
  <c r="J2711" i="1"/>
  <c r="J2712" i="1"/>
  <c r="J2713" i="1"/>
  <c r="J2714" i="1"/>
  <c r="J2715" i="1"/>
  <c r="J2716" i="1"/>
  <c r="J2717" i="1"/>
  <c r="J2718" i="1"/>
  <c r="J2719" i="1"/>
  <c r="J2720" i="1"/>
  <c r="J2721" i="1"/>
  <c r="J2722" i="1"/>
  <c r="J2723" i="1"/>
  <c r="J2724" i="1"/>
  <c r="J2725" i="1"/>
  <c r="J2726" i="1"/>
  <c r="J2727" i="1"/>
  <c r="J2728" i="1"/>
  <c r="J2729" i="1"/>
  <c r="J2730" i="1"/>
  <c r="J2731" i="1"/>
  <c r="J2732" i="1"/>
  <c r="J2733" i="1"/>
  <c r="J2734" i="1"/>
  <c r="J2735" i="1"/>
  <c r="J2736" i="1"/>
  <c r="J2737" i="1"/>
  <c r="J2738" i="1"/>
  <c r="J2739" i="1"/>
  <c r="J2740" i="1"/>
  <c r="J2741" i="1"/>
  <c r="J2742" i="1"/>
  <c r="J2743" i="1"/>
  <c r="J2744" i="1"/>
  <c r="J2745" i="1"/>
  <c r="J2746" i="1"/>
  <c r="J2747" i="1"/>
  <c r="J2748" i="1"/>
  <c r="J2749" i="1"/>
  <c r="J2750" i="1"/>
  <c r="J2751" i="1"/>
  <c r="J2752" i="1"/>
  <c r="J2753" i="1"/>
  <c r="J2754" i="1"/>
  <c r="J2755" i="1"/>
  <c r="J2756" i="1"/>
  <c r="J2757" i="1"/>
  <c r="J2758" i="1"/>
  <c r="J2759" i="1"/>
  <c r="J2760" i="1"/>
  <c r="J2761" i="1"/>
  <c r="J2762" i="1"/>
  <c r="J2763" i="1"/>
  <c r="J2764" i="1"/>
  <c r="J2765" i="1"/>
  <c r="J2766" i="1"/>
  <c r="J2767" i="1"/>
  <c r="J2768" i="1"/>
  <c r="J2769" i="1"/>
  <c r="J2770" i="1"/>
  <c r="J2771" i="1"/>
  <c r="J2772" i="1"/>
  <c r="J2773" i="1"/>
  <c r="J2774" i="1"/>
  <c r="J2775" i="1"/>
  <c r="J2776" i="1"/>
  <c r="J2777" i="1"/>
  <c r="J2778" i="1"/>
  <c r="J2779" i="1"/>
  <c r="J2780" i="1"/>
  <c r="J2781" i="1"/>
  <c r="J2782" i="1"/>
  <c r="J2783" i="1"/>
  <c r="J2784" i="1"/>
  <c r="J2785" i="1"/>
  <c r="J2786" i="1"/>
  <c r="J2787" i="1"/>
  <c r="J2788" i="1"/>
  <c r="J2789" i="1"/>
  <c r="J2790" i="1"/>
  <c r="J2791" i="1"/>
  <c r="J2792" i="1"/>
  <c r="J2793" i="1"/>
  <c r="J2794" i="1"/>
  <c r="J2795" i="1"/>
  <c r="J2796" i="1"/>
  <c r="J2797" i="1"/>
  <c r="J2798" i="1"/>
  <c r="J2799" i="1"/>
  <c r="J2800" i="1"/>
  <c r="J2801" i="1"/>
  <c r="J2802" i="1"/>
  <c r="J2803" i="1"/>
  <c r="J2804" i="1"/>
  <c r="J2805" i="1"/>
  <c r="J2806" i="1"/>
  <c r="J2807" i="1"/>
  <c r="J2808" i="1"/>
  <c r="J2809" i="1"/>
  <c r="J2810" i="1"/>
  <c r="J2811" i="1"/>
  <c r="J2812" i="1"/>
  <c r="J2813" i="1"/>
  <c r="J2814" i="1"/>
  <c r="J2815" i="1"/>
  <c r="J2816" i="1"/>
  <c r="J2817" i="1"/>
  <c r="J2818" i="1"/>
  <c r="J2819" i="1"/>
  <c r="J2820" i="1"/>
  <c r="J2821" i="1"/>
  <c r="J2822" i="1"/>
  <c r="J2823" i="1"/>
  <c r="J2824" i="1"/>
  <c r="J2825" i="1"/>
  <c r="J2826" i="1"/>
  <c r="J2827" i="1"/>
  <c r="J2828" i="1"/>
  <c r="J2829" i="1"/>
  <c r="J2830" i="1"/>
  <c r="J2831" i="1"/>
  <c r="J2832" i="1"/>
  <c r="J2833" i="1"/>
  <c r="J2834" i="1"/>
  <c r="J2835" i="1"/>
  <c r="J2836" i="1"/>
  <c r="J2837" i="1"/>
  <c r="J2838" i="1"/>
  <c r="J2839" i="1"/>
  <c r="J2840" i="1"/>
  <c r="J2841" i="1"/>
  <c r="J2842" i="1"/>
  <c r="J2843" i="1"/>
  <c r="J2844" i="1"/>
  <c r="J2845" i="1"/>
  <c r="J2846" i="1"/>
  <c r="J2847" i="1"/>
  <c r="J2848" i="1"/>
  <c r="J2849" i="1"/>
  <c r="J2850" i="1"/>
  <c r="J2851" i="1"/>
  <c r="J2852" i="1"/>
  <c r="J2853" i="1"/>
  <c r="J2854" i="1"/>
  <c r="J2855" i="1"/>
  <c r="J2856" i="1"/>
  <c r="J2857" i="1"/>
  <c r="J2858" i="1"/>
  <c r="J2859" i="1"/>
  <c r="J2860" i="1"/>
  <c r="J2861" i="1"/>
  <c r="J2862" i="1"/>
  <c r="J2863" i="1"/>
  <c r="J2864" i="1"/>
  <c r="J2865" i="1"/>
  <c r="J2866" i="1"/>
  <c r="J2867" i="1"/>
  <c r="J2868" i="1"/>
  <c r="J2869" i="1"/>
  <c r="J2870" i="1"/>
  <c r="J2871" i="1"/>
  <c r="J2872" i="1"/>
  <c r="J2873" i="1"/>
  <c r="J2874" i="1"/>
  <c r="J2875" i="1"/>
  <c r="J2876" i="1"/>
  <c r="J2877" i="1"/>
  <c r="J2878" i="1"/>
  <c r="J2879" i="1"/>
  <c r="J2880" i="1"/>
  <c r="J2881" i="1"/>
  <c r="J2882" i="1"/>
  <c r="J2883" i="1"/>
  <c r="J2884" i="1"/>
  <c r="J2885" i="1"/>
  <c r="J2886" i="1"/>
  <c r="J2887" i="1"/>
  <c r="J2888" i="1"/>
  <c r="J2889" i="1"/>
  <c r="J2890" i="1"/>
  <c r="J2891" i="1"/>
  <c r="J2892" i="1"/>
  <c r="J2893" i="1"/>
  <c r="J2894" i="1"/>
  <c r="J2895" i="1"/>
  <c r="J2896" i="1"/>
  <c r="J2897" i="1"/>
  <c r="J2898" i="1"/>
  <c r="J2899" i="1"/>
  <c r="J2900" i="1"/>
  <c r="J2901" i="1"/>
  <c r="J2902" i="1"/>
  <c r="J2903" i="1"/>
  <c r="J2904" i="1"/>
  <c r="J2905" i="1"/>
  <c r="J2906" i="1"/>
  <c r="J2907" i="1"/>
  <c r="J2908" i="1"/>
  <c r="J2909" i="1"/>
  <c r="J2910" i="1"/>
  <c r="J2911" i="1"/>
  <c r="J2912" i="1"/>
  <c r="J2913" i="1"/>
  <c r="J2914" i="1"/>
  <c r="J2915" i="1"/>
  <c r="J2916" i="1"/>
  <c r="J2917" i="1"/>
  <c r="J2918" i="1"/>
  <c r="J2919" i="1"/>
  <c r="J2920" i="1"/>
  <c r="J2921" i="1"/>
  <c r="J2922" i="1"/>
  <c r="J2923" i="1"/>
  <c r="J2924" i="1"/>
  <c r="J2925" i="1"/>
  <c r="J2926" i="1"/>
  <c r="J2927" i="1"/>
  <c r="J2928" i="1"/>
  <c r="J2929" i="1"/>
  <c r="J2930" i="1"/>
  <c r="J2931" i="1"/>
  <c r="J2932" i="1"/>
  <c r="J2933" i="1"/>
  <c r="J2934" i="1"/>
  <c r="J2935" i="1"/>
  <c r="J2936" i="1"/>
  <c r="J2937" i="1"/>
  <c r="J2938" i="1"/>
  <c r="J2939" i="1"/>
  <c r="J2940" i="1"/>
  <c r="J2941" i="1"/>
  <c r="J2942" i="1"/>
  <c r="J2943" i="1"/>
  <c r="J2944" i="1"/>
  <c r="J2945" i="1"/>
  <c r="J2946" i="1"/>
  <c r="J2947" i="1"/>
  <c r="J2948" i="1"/>
  <c r="J2949" i="1"/>
  <c r="J2950" i="1"/>
  <c r="J2951" i="1"/>
  <c r="J2952" i="1"/>
  <c r="J2953" i="1"/>
  <c r="J2954" i="1"/>
  <c r="J2955" i="1"/>
  <c r="J2956" i="1"/>
  <c r="J2957" i="1"/>
  <c r="J2958" i="1"/>
  <c r="J2959" i="1"/>
  <c r="J2960" i="1"/>
  <c r="J2961" i="1"/>
  <c r="J2962" i="1"/>
  <c r="J2963" i="1"/>
  <c r="J2964" i="1"/>
  <c r="J2965" i="1"/>
  <c r="J2966" i="1"/>
  <c r="J2967" i="1"/>
  <c r="J2968" i="1"/>
  <c r="J2969" i="1"/>
  <c r="J2970" i="1"/>
  <c r="J2971" i="1"/>
  <c r="J2972" i="1"/>
  <c r="J2973" i="1"/>
  <c r="J2974" i="1"/>
  <c r="J2975" i="1"/>
  <c r="J2976" i="1"/>
  <c r="J2977" i="1"/>
  <c r="J2978" i="1"/>
  <c r="J2979" i="1"/>
  <c r="J2980" i="1"/>
  <c r="J2981" i="1"/>
  <c r="J2982" i="1"/>
  <c r="J2983" i="1"/>
  <c r="J2984" i="1"/>
  <c r="J2985" i="1"/>
  <c r="J2986" i="1"/>
  <c r="J2987" i="1"/>
  <c r="J2988" i="1"/>
  <c r="J2989" i="1"/>
  <c r="J2990" i="1"/>
  <c r="J2991" i="1"/>
  <c r="J2992" i="1"/>
  <c r="J2993" i="1"/>
  <c r="J2994" i="1"/>
  <c r="J2995" i="1"/>
  <c r="J2996" i="1"/>
  <c r="J2997" i="1"/>
  <c r="J2998" i="1"/>
  <c r="J2999" i="1"/>
  <c r="J3000" i="1"/>
  <c r="J3001" i="1"/>
  <c r="J3002" i="1"/>
  <c r="J3003" i="1"/>
  <c r="J3004" i="1"/>
  <c r="J3005" i="1"/>
  <c r="J3006" i="1"/>
  <c r="J3007" i="1"/>
  <c r="J3008" i="1"/>
  <c r="J3009" i="1"/>
  <c r="J3010" i="1"/>
  <c r="J3011" i="1"/>
  <c r="J3012" i="1"/>
  <c r="J3013" i="1"/>
  <c r="J3014" i="1"/>
  <c r="J3015" i="1"/>
  <c r="J3016" i="1"/>
  <c r="J3017" i="1"/>
  <c r="J3018" i="1"/>
  <c r="J3019" i="1"/>
  <c r="J3020" i="1"/>
  <c r="J3021" i="1"/>
  <c r="J3022" i="1"/>
  <c r="J3023" i="1"/>
  <c r="J3024" i="1"/>
  <c r="J3025" i="1"/>
  <c r="J3026" i="1"/>
  <c r="J3027" i="1"/>
  <c r="J3028" i="1"/>
  <c r="J3029" i="1"/>
  <c r="J3030" i="1"/>
  <c r="J3031" i="1"/>
  <c r="J3032" i="1"/>
  <c r="J3033" i="1"/>
  <c r="J3034" i="1"/>
  <c r="J3035" i="1"/>
  <c r="J3036" i="1"/>
  <c r="J3037" i="1"/>
  <c r="J3038" i="1"/>
  <c r="J3039" i="1"/>
  <c r="J3040" i="1"/>
  <c r="J3041" i="1"/>
  <c r="J3042" i="1"/>
  <c r="J3043" i="1"/>
  <c r="J3044" i="1"/>
  <c r="J3045" i="1"/>
  <c r="J3046" i="1"/>
  <c r="J3047" i="1"/>
  <c r="J3048" i="1"/>
  <c r="J3049" i="1"/>
  <c r="J3050" i="1"/>
  <c r="J3051" i="1"/>
  <c r="J3052" i="1"/>
  <c r="J3053" i="1"/>
  <c r="J3054" i="1"/>
  <c r="J3055" i="1"/>
  <c r="J3056" i="1"/>
  <c r="J3057" i="1"/>
  <c r="J3058" i="1"/>
  <c r="J3059" i="1"/>
  <c r="J3060" i="1"/>
  <c r="J3061" i="1"/>
  <c r="J3062" i="1"/>
  <c r="J3063" i="1"/>
  <c r="J3064" i="1"/>
  <c r="J3065" i="1"/>
  <c r="J3066" i="1"/>
  <c r="J3067" i="1"/>
  <c r="J3068" i="1"/>
  <c r="J3069" i="1"/>
  <c r="J3070" i="1"/>
  <c r="J3071" i="1"/>
  <c r="J3072" i="1"/>
  <c r="J3073" i="1"/>
  <c r="J3074" i="1"/>
  <c r="J3075" i="1"/>
  <c r="J3076" i="1"/>
  <c r="J3077" i="1"/>
  <c r="J3078" i="1"/>
  <c r="J3079" i="1"/>
  <c r="J3080" i="1"/>
  <c r="J3081" i="1"/>
  <c r="J3082" i="1"/>
  <c r="J3083" i="1"/>
  <c r="J3084" i="1"/>
  <c r="J3085" i="1"/>
  <c r="J3086" i="1"/>
  <c r="J3087" i="1"/>
  <c r="J3088" i="1"/>
  <c r="J3089" i="1"/>
  <c r="J3090" i="1"/>
  <c r="J3091" i="1"/>
  <c r="J3092" i="1"/>
  <c r="J3093" i="1"/>
  <c r="J3094" i="1"/>
  <c r="J3095" i="1"/>
  <c r="J3096" i="1"/>
  <c r="J3097" i="1"/>
  <c r="J3098" i="1"/>
  <c r="J3099" i="1"/>
  <c r="J3100" i="1"/>
  <c r="J3101" i="1"/>
  <c r="J3102" i="1"/>
  <c r="J3103" i="1"/>
  <c r="J3104" i="1"/>
  <c r="J3105" i="1"/>
  <c r="J3106" i="1"/>
  <c r="J3107" i="1"/>
  <c r="J3108" i="1"/>
  <c r="J3109" i="1"/>
  <c r="J3110" i="1"/>
  <c r="J3111" i="1"/>
  <c r="J3112" i="1"/>
  <c r="J3113" i="1"/>
  <c r="J3114" i="1"/>
  <c r="J3115" i="1"/>
  <c r="J3116" i="1"/>
  <c r="J3117" i="1"/>
  <c r="J3118" i="1"/>
  <c r="J3119" i="1"/>
  <c r="J3120" i="1"/>
  <c r="J3121" i="1"/>
  <c r="J3122" i="1"/>
  <c r="J3123" i="1"/>
  <c r="J3124" i="1"/>
  <c r="J3125" i="1"/>
  <c r="J3126" i="1"/>
  <c r="J3127" i="1"/>
  <c r="J3128" i="1"/>
  <c r="J3129" i="1"/>
  <c r="J3130" i="1"/>
  <c r="J3131" i="1"/>
  <c r="J3132" i="1"/>
  <c r="J3133" i="1"/>
  <c r="J3134" i="1"/>
  <c r="J3135" i="1"/>
  <c r="J3136" i="1"/>
  <c r="J3137" i="1"/>
  <c r="J3138" i="1"/>
  <c r="J3139" i="1"/>
  <c r="J3140" i="1"/>
  <c r="J3141" i="1"/>
  <c r="J3142" i="1"/>
  <c r="J3143" i="1"/>
  <c r="J3144" i="1"/>
  <c r="J3145" i="1"/>
  <c r="J3146" i="1"/>
  <c r="J3147" i="1"/>
  <c r="J3148" i="1"/>
  <c r="J3149" i="1"/>
  <c r="J3150" i="1"/>
  <c r="J3151" i="1"/>
  <c r="J3152" i="1"/>
  <c r="J3153" i="1"/>
  <c r="J3154" i="1"/>
  <c r="J3155" i="1"/>
  <c r="J3156" i="1"/>
  <c r="J3157" i="1"/>
  <c r="J3158" i="1"/>
  <c r="J3159" i="1"/>
  <c r="J3160" i="1"/>
  <c r="J3161" i="1"/>
  <c r="J3162" i="1"/>
  <c r="J3163" i="1"/>
  <c r="J3164" i="1"/>
  <c r="J3165" i="1"/>
  <c r="J3166" i="1"/>
  <c r="J3167" i="1"/>
  <c r="J3168" i="1"/>
  <c r="J3169" i="1"/>
  <c r="J3170" i="1"/>
  <c r="J3171" i="1"/>
  <c r="J3172" i="1"/>
  <c r="J3173" i="1"/>
  <c r="J3174" i="1"/>
  <c r="J3175" i="1"/>
  <c r="J3176" i="1"/>
  <c r="J3177" i="1"/>
  <c r="J3178" i="1"/>
  <c r="J3179" i="1"/>
  <c r="J3180" i="1"/>
  <c r="J3181" i="1"/>
  <c r="J3182" i="1"/>
  <c r="J3183" i="1"/>
  <c r="J3184" i="1"/>
  <c r="J3185" i="1"/>
  <c r="J3186" i="1"/>
  <c r="J3187" i="1"/>
  <c r="J3188" i="1"/>
  <c r="J3189" i="1"/>
  <c r="J3190" i="1"/>
  <c r="J3191" i="1"/>
  <c r="J3192" i="1"/>
  <c r="J3193" i="1"/>
  <c r="J3194" i="1"/>
  <c r="J3195" i="1"/>
  <c r="J3196" i="1"/>
  <c r="J3197" i="1"/>
  <c r="J3198" i="1"/>
  <c r="J3199" i="1"/>
  <c r="J3200" i="1"/>
  <c r="J3201" i="1"/>
  <c r="J3202" i="1"/>
  <c r="J3203" i="1"/>
  <c r="J3204" i="1"/>
  <c r="J3205" i="1"/>
  <c r="J3206" i="1"/>
  <c r="J3207" i="1"/>
  <c r="J3208" i="1"/>
  <c r="J3209" i="1"/>
  <c r="J3210" i="1"/>
  <c r="J3211" i="1"/>
  <c r="J3212" i="1"/>
  <c r="J3213" i="1"/>
  <c r="J3214" i="1"/>
  <c r="J3215" i="1"/>
  <c r="J3216" i="1"/>
  <c r="J3217" i="1"/>
  <c r="J3218" i="1"/>
  <c r="J3219" i="1"/>
  <c r="J3220" i="1"/>
  <c r="J3221" i="1"/>
  <c r="J3222" i="1"/>
  <c r="J3223" i="1"/>
  <c r="J3224" i="1"/>
  <c r="J3225" i="1"/>
  <c r="J3226" i="1"/>
  <c r="J3227" i="1"/>
  <c r="J3228" i="1"/>
  <c r="J3229" i="1"/>
  <c r="J3230" i="1"/>
  <c r="J3231" i="1"/>
  <c r="J3232" i="1"/>
  <c r="J3233" i="1"/>
  <c r="J3234" i="1"/>
  <c r="J3235" i="1"/>
  <c r="J3236" i="1"/>
  <c r="J3237" i="1"/>
  <c r="J3238" i="1"/>
  <c r="J3239" i="1"/>
  <c r="J3240" i="1"/>
  <c r="J3241" i="1"/>
  <c r="J3242" i="1"/>
  <c r="J3243" i="1"/>
  <c r="J3244" i="1"/>
  <c r="J3245" i="1"/>
  <c r="J3246" i="1"/>
  <c r="J3247" i="1"/>
  <c r="J3248" i="1"/>
  <c r="J3249" i="1"/>
  <c r="J3250" i="1"/>
  <c r="J3251" i="1"/>
  <c r="J3252" i="1"/>
  <c r="J3253" i="1"/>
  <c r="J3254" i="1"/>
  <c r="J3255" i="1"/>
  <c r="J3256" i="1"/>
  <c r="J3257" i="1"/>
  <c r="J3258" i="1"/>
  <c r="J3259" i="1"/>
  <c r="J3260" i="1"/>
  <c r="J3261" i="1"/>
  <c r="J3262" i="1"/>
  <c r="J3263" i="1"/>
  <c r="J3264" i="1"/>
  <c r="J3265" i="1"/>
  <c r="J3266" i="1"/>
  <c r="J3267" i="1"/>
  <c r="J3268" i="1"/>
  <c r="J3269" i="1"/>
  <c r="J3270" i="1"/>
  <c r="J3271" i="1"/>
  <c r="J3272" i="1"/>
  <c r="J3273" i="1"/>
  <c r="J3274" i="1"/>
  <c r="J3275" i="1"/>
  <c r="J3276" i="1"/>
  <c r="J3277" i="1"/>
  <c r="J3278" i="1"/>
  <c r="J3279" i="1"/>
  <c r="J3280" i="1"/>
  <c r="J3281" i="1"/>
  <c r="J3282" i="1"/>
  <c r="J3283" i="1"/>
  <c r="J3284" i="1"/>
  <c r="J3285" i="1"/>
  <c r="J3286" i="1"/>
  <c r="J3287" i="1"/>
  <c r="J3288" i="1"/>
  <c r="J3289" i="1"/>
  <c r="J3290" i="1"/>
  <c r="J3291" i="1"/>
  <c r="J3292" i="1"/>
  <c r="J3293" i="1"/>
  <c r="J3294" i="1"/>
  <c r="J3295" i="1"/>
  <c r="J3296" i="1"/>
  <c r="J3297" i="1"/>
  <c r="J3298" i="1"/>
  <c r="J3299" i="1"/>
  <c r="J3300" i="1"/>
  <c r="J3301" i="1"/>
  <c r="J3302" i="1"/>
  <c r="J3303" i="1"/>
  <c r="J3304" i="1"/>
  <c r="J3305" i="1"/>
  <c r="J3306" i="1"/>
  <c r="J3307" i="1"/>
  <c r="J3308" i="1"/>
  <c r="J3309" i="1"/>
  <c r="J3310" i="1"/>
  <c r="J3311" i="1"/>
  <c r="J3312" i="1"/>
  <c r="J3313" i="1"/>
  <c r="J3314" i="1"/>
  <c r="J3315" i="1"/>
  <c r="J3316" i="1"/>
  <c r="J3317" i="1"/>
  <c r="J3318" i="1"/>
  <c r="J3319" i="1"/>
  <c r="J3320" i="1"/>
  <c r="J3321" i="1"/>
  <c r="J3322" i="1"/>
  <c r="J3323" i="1"/>
  <c r="J3324" i="1"/>
  <c r="J3325" i="1"/>
  <c r="J3326" i="1"/>
  <c r="J3327" i="1"/>
  <c r="J3328" i="1"/>
  <c r="J3329" i="1"/>
  <c r="J3330" i="1"/>
  <c r="J3331" i="1"/>
  <c r="J3332" i="1"/>
  <c r="J3333" i="1"/>
  <c r="J3334" i="1"/>
  <c r="J3335" i="1"/>
  <c r="J3336" i="1"/>
  <c r="J3337" i="1"/>
  <c r="J3338" i="1"/>
  <c r="J3339" i="1"/>
  <c r="J3340" i="1"/>
  <c r="J3341" i="1"/>
  <c r="J3342" i="1"/>
  <c r="J3343" i="1"/>
  <c r="J3344" i="1"/>
  <c r="J3345" i="1"/>
  <c r="J3346" i="1"/>
  <c r="J3347" i="1"/>
  <c r="J3348" i="1"/>
  <c r="J3349" i="1"/>
  <c r="J3350" i="1"/>
  <c r="J3351" i="1"/>
  <c r="J3352" i="1"/>
  <c r="J3353" i="1"/>
  <c r="J3354" i="1"/>
  <c r="J3355" i="1"/>
  <c r="J3356" i="1"/>
  <c r="J3357" i="1"/>
  <c r="J3358" i="1"/>
  <c r="J3359" i="1"/>
  <c r="J3360" i="1"/>
  <c r="J3361" i="1"/>
  <c r="J3362" i="1"/>
  <c r="J3363" i="1"/>
  <c r="J3364" i="1"/>
  <c r="J3365" i="1"/>
  <c r="J3366" i="1"/>
  <c r="J3367" i="1"/>
  <c r="J3368" i="1"/>
  <c r="J3369" i="1"/>
  <c r="J3370" i="1"/>
  <c r="J3371" i="1"/>
  <c r="J3372" i="1"/>
  <c r="J3373" i="1"/>
  <c r="J3374" i="1"/>
  <c r="J3375" i="1"/>
  <c r="J3376" i="1"/>
  <c r="J3377" i="1"/>
  <c r="J3378" i="1"/>
  <c r="J3379" i="1"/>
  <c r="J3380" i="1"/>
  <c r="J3381" i="1"/>
  <c r="J3382" i="1"/>
  <c r="J3383" i="1"/>
  <c r="J3384" i="1"/>
  <c r="J3385" i="1"/>
  <c r="J3386" i="1"/>
  <c r="J3387" i="1"/>
  <c r="J3388" i="1"/>
  <c r="J3389" i="1"/>
  <c r="J3390" i="1"/>
  <c r="J3391" i="1"/>
  <c r="J3392" i="1"/>
  <c r="J3393" i="1"/>
  <c r="J3394" i="1"/>
  <c r="J3395" i="1"/>
  <c r="J3396" i="1"/>
  <c r="J3397" i="1"/>
  <c r="J3398" i="1"/>
  <c r="J3399" i="1"/>
  <c r="J3400" i="1"/>
  <c r="J3401" i="1"/>
  <c r="J3402" i="1"/>
  <c r="J3403" i="1"/>
  <c r="J3404" i="1"/>
  <c r="J3405" i="1"/>
  <c r="J3406" i="1"/>
  <c r="J3407" i="1"/>
  <c r="J3408" i="1"/>
  <c r="J3409" i="1"/>
  <c r="J3410" i="1"/>
  <c r="J3411" i="1"/>
  <c r="J3412" i="1"/>
  <c r="J3413" i="1"/>
  <c r="J3414" i="1"/>
  <c r="J3415" i="1"/>
  <c r="J3416" i="1"/>
  <c r="J3417" i="1"/>
  <c r="J3418" i="1"/>
  <c r="J3419" i="1"/>
  <c r="J3420" i="1"/>
  <c r="J3421" i="1"/>
  <c r="J3422" i="1"/>
  <c r="J3423" i="1"/>
  <c r="J3424" i="1"/>
  <c r="J3425" i="1"/>
  <c r="J3426" i="1"/>
  <c r="J3427" i="1"/>
  <c r="J3428" i="1"/>
  <c r="J3429" i="1"/>
  <c r="J3430" i="1"/>
  <c r="J3431" i="1"/>
  <c r="J3432" i="1"/>
  <c r="J3433" i="1"/>
  <c r="J3434" i="1"/>
  <c r="J3435" i="1"/>
  <c r="J3436" i="1"/>
  <c r="J3437" i="1"/>
  <c r="J3438" i="1"/>
  <c r="J3439" i="1"/>
  <c r="J3440" i="1"/>
  <c r="J3441" i="1"/>
  <c r="J3442" i="1"/>
  <c r="J3443" i="1"/>
  <c r="J3444" i="1"/>
  <c r="J3445" i="1"/>
  <c r="J3446" i="1"/>
  <c r="J3447" i="1"/>
  <c r="J3448" i="1"/>
  <c r="J3449" i="1"/>
  <c r="J3450" i="1"/>
  <c r="J3451" i="1"/>
  <c r="J3452" i="1"/>
  <c r="J3453" i="1"/>
  <c r="J3454" i="1"/>
  <c r="J3455" i="1"/>
  <c r="J3456" i="1"/>
  <c r="J3457" i="1"/>
  <c r="J3458" i="1"/>
  <c r="J3459" i="1"/>
  <c r="J3460" i="1"/>
  <c r="J3461" i="1"/>
  <c r="J3462" i="1"/>
  <c r="J3463" i="1"/>
  <c r="J3464" i="1"/>
  <c r="J3465" i="1"/>
  <c r="J3466" i="1"/>
  <c r="J3467" i="1"/>
  <c r="J3468" i="1"/>
  <c r="J3469" i="1"/>
  <c r="J3470" i="1"/>
  <c r="J3471" i="1"/>
  <c r="J3472" i="1"/>
  <c r="J3473" i="1"/>
  <c r="J3474" i="1"/>
  <c r="J3475" i="1"/>
  <c r="J3476" i="1"/>
  <c r="J3477" i="1"/>
  <c r="J3478" i="1"/>
  <c r="J3479" i="1"/>
  <c r="J3480" i="1"/>
  <c r="J3481" i="1"/>
  <c r="J3482" i="1"/>
  <c r="J3483" i="1"/>
  <c r="J3484" i="1"/>
  <c r="J3485" i="1"/>
  <c r="J3486" i="1"/>
  <c r="J3487" i="1"/>
  <c r="J3488" i="1"/>
  <c r="J3489" i="1"/>
  <c r="J3490" i="1"/>
  <c r="J3491" i="1"/>
  <c r="J3492" i="1"/>
  <c r="J3493" i="1"/>
  <c r="J3494" i="1"/>
  <c r="J3495" i="1"/>
  <c r="J3496" i="1"/>
  <c r="J3497" i="1"/>
  <c r="J3498" i="1"/>
  <c r="J3499" i="1"/>
  <c r="J3500" i="1"/>
  <c r="J3501" i="1"/>
  <c r="J3502" i="1"/>
  <c r="J3503" i="1"/>
  <c r="J3504" i="1"/>
  <c r="J3505" i="1"/>
  <c r="J3506" i="1"/>
  <c r="J3507" i="1"/>
  <c r="J3508" i="1"/>
  <c r="J3509" i="1"/>
  <c r="J3510" i="1"/>
  <c r="J3511" i="1"/>
  <c r="J3512" i="1"/>
  <c r="J3513" i="1"/>
  <c r="J3514" i="1"/>
  <c r="J3515" i="1"/>
  <c r="J3516" i="1"/>
  <c r="J3517" i="1"/>
  <c r="J3518" i="1"/>
  <c r="J3519" i="1"/>
  <c r="J3520" i="1"/>
  <c r="J3521" i="1"/>
  <c r="J3522" i="1"/>
  <c r="J3523" i="1"/>
  <c r="J3524" i="1"/>
  <c r="J3525" i="1"/>
  <c r="J3526" i="1"/>
  <c r="J3527" i="1"/>
  <c r="J3528" i="1"/>
  <c r="J3529" i="1"/>
  <c r="J3530" i="1"/>
  <c r="J3531" i="1"/>
  <c r="J3532" i="1"/>
  <c r="J3533" i="1"/>
  <c r="J3534" i="1"/>
  <c r="J3535" i="1"/>
  <c r="J3536" i="1"/>
  <c r="J3537" i="1"/>
  <c r="J3538" i="1"/>
  <c r="J3539" i="1"/>
  <c r="J3540" i="1"/>
  <c r="J3541" i="1"/>
  <c r="J3542" i="1"/>
  <c r="J3543" i="1"/>
  <c r="J3544" i="1"/>
  <c r="J3545" i="1"/>
  <c r="J3546" i="1"/>
  <c r="J3547" i="1"/>
  <c r="J3548" i="1"/>
  <c r="J3549" i="1"/>
  <c r="J3550" i="1"/>
  <c r="J3551" i="1"/>
  <c r="J3552" i="1"/>
  <c r="J3553" i="1"/>
  <c r="J3554" i="1"/>
  <c r="J3555" i="1"/>
  <c r="J3556" i="1"/>
  <c r="J3557" i="1"/>
  <c r="J3558" i="1"/>
  <c r="J3559" i="1"/>
  <c r="J3560" i="1"/>
  <c r="J3561" i="1"/>
  <c r="J3562" i="1"/>
  <c r="J3563" i="1"/>
  <c r="J3564" i="1"/>
  <c r="J3565" i="1"/>
  <c r="J3566" i="1"/>
  <c r="J3567" i="1"/>
  <c r="J3568" i="1"/>
  <c r="J3569" i="1"/>
  <c r="J3570" i="1"/>
  <c r="J3571" i="1"/>
  <c r="J3572" i="1"/>
  <c r="J3573" i="1"/>
  <c r="J3574" i="1"/>
  <c r="J3575" i="1"/>
  <c r="J3576" i="1"/>
  <c r="J3577" i="1"/>
  <c r="J3578" i="1"/>
  <c r="J3579" i="1"/>
  <c r="J3580" i="1"/>
  <c r="J3581" i="1"/>
  <c r="J3582" i="1"/>
  <c r="J3583" i="1"/>
  <c r="J3584" i="1"/>
  <c r="J3585" i="1"/>
  <c r="J3586" i="1"/>
  <c r="J3587" i="1"/>
  <c r="J3588" i="1"/>
  <c r="J3589" i="1"/>
  <c r="J3590" i="1"/>
  <c r="J3591" i="1"/>
  <c r="J3592" i="1"/>
  <c r="J3593" i="1"/>
  <c r="J3594" i="1"/>
  <c r="J3595" i="1"/>
  <c r="J3596" i="1"/>
  <c r="J3597" i="1"/>
  <c r="J3598" i="1"/>
  <c r="J3599" i="1"/>
  <c r="J3600" i="1"/>
  <c r="J3601" i="1"/>
  <c r="J3602" i="1"/>
  <c r="J3603" i="1"/>
  <c r="J3604" i="1"/>
  <c r="J3605" i="1"/>
  <c r="J3606" i="1"/>
  <c r="J3607" i="1"/>
  <c r="J3608" i="1"/>
  <c r="J3609" i="1"/>
  <c r="J3610" i="1"/>
  <c r="J3611" i="1"/>
  <c r="J3612" i="1"/>
  <c r="J3613" i="1"/>
  <c r="J3614" i="1"/>
  <c r="J3615" i="1"/>
  <c r="J3616" i="1"/>
  <c r="J3617" i="1"/>
  <c r="J3618" i="1"/>
  <c r="J3619" i="1"/>
  <c r="J3620" i="1"/>
  <c r="J3621" i="1"/>
  <c r="J3622" i="1"/>
  <c r="J3623" i="1"/>
  <c r="J3624" i="1"/>
  <c r="J3625" i="1"/>
  <c r="J3626" i="1"/>
  <c r="J3627" i="1"/>
  <c r="J3628" i="1"/>
  <c r="J3629" i="1"/>
  <c r="J3630" i="1"/>
  <c r="J3631" i="1"/>
  <c r="J3632" i="1"/>
  <c r="J3633" i="1"/>
  <c r="J3634" i="1"/>
  <c r="J3635" i="1"/>
  <c r="J3636" i="1"/>
  <c r="J3637" i="1"/>
  <c r="J3638" i="1"/>
  <c r="J3639" i="1"/>
  <c r="J3640" i="1"/>
  <c r="J3641" i="1"/>
  <c r="J3642" i="1"/>
  <c r="J3643" i="1"/>
  <c r="J3644" i="1"/>
  <c r="J3645" i="1"/>
  <c r="J3646" i="1"/>
  <c r="J3647" i="1"/>
  <c r="J3648" i="1"/>
  <c r="J3649" i="1"/>
  <c r="J3650" i="1"/>
  <c r="J3651" i="1"/>
  <c r="J3652" i="1"/>
  <c r="J3653" i="1"/>
  <c r="J3654" i="1"/>
  <c r="J3655" i="1"/>
  <c r="J3656" i="1"/>
  <c r="J3657" i="1"/>
  <c r="J3658" i="1"/>
  <c r="J3659" i="1"/>
  <c r="J3660" i="1"/>
  <c r="J3661" i="1"/>
  <c r="J3662" i="1"/>
  <c r="J3663" i="1"/>
  <c r="J3664" i="1"/>
  <c r="J3665" i="1"/>
  <c r="J3666" i="1"/>
  <c r="J3667" i="1"/>
  <c r="J3668" i="1"/>
  <c r="J3669" i="1"/>
  <c r="J3670" i="1"/>
  <c r="J3671" i="1"/>
  <c r="J3672" i="1"/>
  <c r="J3673" i="1"/>
  <c r="J3674" i="1"/>
  <c r="J3675" i="1"/>
  <c r="J3676" i="1"/>
  <c r="J3677" i="1"/>
  <c r="J3678" i="1"/>
  <c r="J3679" i="1"/>
  <c r="J3680" i="1"/>
  <c r="J3681" i="1"/>
  <c r="J3682" i="1"/>
  <c r="J3683" i="1"/>
  <c r="J3684" i="1"/>
  <c r="J3685" i="1"/>
  <c r="J3686" i="1"/>
  <c r="J3687" i="1"/>
  <c r="J3688" i="1"/>
  <c r="J3689" i="1"/>
  <c r="J3690" i="1"/>
  <c r="J3691" i="1"/>
  <c r="J3692" i="1"/>
  <c r="J3693" i="1"/>
  <c r="J3694" i="1"/>
  <c r="J3695" i="1"/>
  <c r="J3696" i="1"/>
  <c r="J3697" i="1"/>
  <c r="J3698" i="1"/>
  <c r="J3699" i="1"/>
  <c r="J3700" i="1"/>
  <c r="J3701" i="1"/>
  <c r="J3702" i="1"/>
  <c r="J3703" i="1"/>
  <c r="J3704" i="1"/>
  <c r="J3705" i="1"/>
  <c r="J3706" i="1"/>
  <c r="J3707" i="1"/>
  <c r="J3708" i="1"/>
  <c r="J3709" i="1"/>
  <c r="J3710" i="1"/>
  <c r="J3711" i="1"/>
  <c r="J3712" i="1"/>
  <c r="J3713" i="1"/>
  <c r="J3714" i="1"/>
  <c r="J3715" i="1"/>
  <c r="J3716" i="1"/>
  <c r="J3717" i="1"/>
  <c r="J3718" i="1"/>
  <c r="J3719" i="1"/>
  <c r="J3720" i="1"/>
  <c r="J3721" i="1"/>
  <c r="J3722" i="1"/>
  <c r="J3723" i="1"/>
  <c r="J3724" i="1"/>
  <c r="J3725" i="1"/>
  <c r="J3726" i="1"/>
  <c r="J3727" i="1"/>
  <c r="J3728" i="1"/>
  <c r="J3729" i="1"/>
  <c r="J3730" i="1"/>
  <c r="J3731" i="1"/>
  <c r="J3732" i="1"/>
  <c r="J3733" i="1"/>
  <c r="J3734" i="1"/>
  <c r="J3735" i="1"/>
  <c r="J3736" i="1"/>
  <c r="J3737" i="1"/>
  <c r="J3738" i="1"/>
  <c r="J3739" i="1"/>
  <c r="J3740" i="1"/>
  <c r="J3741" i="1"/>
  <c r="J3742" i="1"/>
  <c r="J3743" i="1"/>
  <c r="J3744" i="1"/>
  <c r="J3745" i="1"/>
  <c r="J3746" i="1"/>
  <c r="J3747" i="1"/>
  <c r="J3748" i="1"/>
  <c r="J3749" i="1"/>
  <c r="J3750" i="1"/>
  <c r="J3751" i="1"/>
  <c r="J3752" i="1"/>
  <c r="J3753" i="1"/>
  <c r="J3754" i="1"/>
  <c r="J3755" i="1"/>
  <c r="J3756" i="1"/>
  <c r="J3757" i="1"/>
  <c r="J3758" i="1"/>
  <c r="J3759" i="1"/>
  <c r="J3760" i="1"/>
  <c r="J3761" i="1"/>
  <c r="J3762" i="1"/>
  <c r="J3763" i="1"/>
  <c r="J3764" i="1"/>
  <c r="J3765" i="1"/>
  <c r="J3766" i="1"/>
  <c r="J3767" i="1"/>
  <c r="J3768" i="1"/>
  <c r="J3769" i="1"/>
  <c r="J3770" i="1"/>
  <c r="J3771" i="1"/>
  <c r="J3772" i="1"/>
  <c r="J3773" i="1"/>
  <c r="J3774" i="1"/>
  <c r="J3775" i="1"/>
  <c r="J3776" i="1"/>
  <c r="J3777" i="1"/>
  <c r="J3778" i="1"/>
  <c r="J3779" i="1"/>
  <c r="J3780" i="1"/>
  <c r="J3781" i="1"/>
  <c r="J3782" i="1"/>
  <c r="J3783" i="1"/>
  <c r="J3784" i="1"/>
  <c r="J3785" i="1"/>
  <c r="J3786" i="1"/>
  <c r="J3787" i="1"/>
  <c r="J3788" i="1"/>
  <c r="J3789" i="1"/>
  <c r="J3790" i="1"/>
  <c r="J3791" i="1"/>
  <c r="J3792" i="1"/>
  <c r="J3793" i="1"/>
  <c r="J3794" i="1"/>
  <c r="J3795" i="1"/>
  <c r="J3796" i="1"/>
  <c r="J3797" i="1"/>
  <c r="J3798" i="1"/>
  <c r="J3799" i="1"/>
  <c r="J3800" i="1"/>
  <c r="J3801" i="1"/>
  <c r="J3802" i="1"/>
  <c r="J3803" i="1"/>
  <c r="J3804" i="1"/>
  <c r="J3805" i="1"/>
  <c r="J3806" i="1"/>
  <c r="J3807" i="1"/>
  <c r="J3808" i="1"/>
  <c r="J3809" i="1"/>
  <c r="J3810" i="1"/>
  <c r="J3811" i="1"/>
  <c r="J3812" i="1"/>
  <c r="J3813" i="1"/>
  <c r="J3814" i="1"/>
  <c r="J3815" i="1"/>
  <c r="J3816" i="1"/>
  <c r="J3817" i="1"/>
  <c r="J3818" i="1"/>
  <c r="J3819" i="1"/>
  <c r="J3820" i="1"/>
  <c r="J3821" i="1"/>
  <c r="J3822" i="1"/>
  <c r="J3823" i="1"/>
  <c r="J3824" i="1"/>
  <c r="J3825" i="1"/>
  <c r="J3826" i="1"/>
  <c r="J3827" i="1"/>
  <c r="J3828" i="1"/>
  <c r="J3829" i="1"/>
  <c r="J3830" i="1"/>
  <c r="J3831" i="1"/>
  <c r="J3832" i="1"/>
  <c r="J3833" i="1"/>
  <c r="J3834" i="1"/>
  <c r="J3835" i="1"/>
  <c r="J3836" i="1"/>
  <c r="J3837" i="1"/>
  <c r="J3838" i="1"/>
  <c r="J3839" i="1"/>
  <c r="J3840" i="1"/>
  <c r="J3841" i="1"/>
  <c r="J3842" i="1"/>
  <c r="J3843" i="1"/>
  <c r="J3844" i="1"/>
  <c r="J3845" i="1"/>
  <c r="J3846" i="1"/>
  <c r="J3847" i="1"/>
  <c r="J3848" i="1"/>
  <c r="J3849" i="1"/>
  <c r="J3850" i="1"/>
  <c r="J3851" i="1"/>
  <c r="J3852" i="1"/>
  <c r="J3853" i="1"/>
  <c r="J3854" i="1"/>
  <c r="J3855" i="1"/>
  <c r="J3856" i="1"/>
  <c r="J3857" i="1"/>
  <c r="J3858" i="1"/>
  <c r="J3859" i="1"/>
  <c r="J3860" i="1"/>
  <c r="J3861" i="1"/>
  <c r="J3862" i="1"/>
  <c r="J3863" i="1"/>
  <c r="J3864" i="1"/>
  <c r="J3865" i="1"/>
  <c r="J3866" i="1"/>
  <c r="J3867" i="1"/>
  <c r="J3868" i="1"/>
  <c r="J3869" i="1"/>
  <c r="J3870" i="1"/>
  <c r="J3871" i="1"/>
  <c r="J3872" i="1"/>
  <c r="J3873" i="1"/>
  <c r="J3874" i="1"/>
  <c r="J3875" i="1"/>
  <c r="J3876" i="1"/>
  <c r="J3877" i="1"/>
  <c r="J3878" i="1"/>
  <c r="J3879" i="1"/>
  <c r="J3880" i="1"/>
  <c r="J3881" i="1"/>
  <c r="J3882" i="1"/>
  <c r="J3883" i="1"/>
  <c r="J3884" i="1"/>
  <c r="J3885" i="1"/>
  <c r="J3886" i="1"/>
  <c r="J3887" i="1"/>
  <c r="J3888" i="1"/>
  <c r="J3889" i="1"/>
  <c r="J3890" i="1"/>
  <c r="J3891" i="1"/>
  <c r="J3892" i="1"/>
  <c r="J3893" i="1"/>
  <c r="J3894" i="1"/>
  <c r="J3895" i="1"/>
  <c r="J3896" i="1"/>
  <c r="J3897" i="1"/>
  <c r="J3898" i="1"/>
  <c r="J3899" i="1"/>
  <c r="J3900" i="1"/>
  <c r="J3901" i="1"/>
  <c r="J3902" i="1"/>
  <c r="J3903" i="1"/>
  <c r="J3904" i="1"/>
  <c r="J3905" i="1"/>
  <c r="J3906" i="1"/>
  <c r="J3907" i="1"/>
  <c r="J3908" i="1"/>
  <c r="J3909" i="1"/>
  <c r="J3910" i="1"/>
  <c r="J3911" i="1"/>
  <c r="J3912" i="1"/>
  <c r="J3913" i="1"/>
  <c r="J3914" i="1"/>
  <c r="J3915" i="1"/>
  <c r="J3916" i="1"/>
  <c r="J3917" i="1"/>
  <c r="J3918" i="1"/>
  <c r="J3919" i="1"/>
  <c r="J3920" i="1"/>
  <c r="J3921" i="1"/>
  <c r="J3922" i="1"/>
  <c r="J3923" i="1"/>
  <c r="J3924" i="1"/>
  <c r="J3925" i="1"/>
  <c r="J3926" i="1"/>
  <c r="J3927" i="1"/>
  <c r="J3928" i="1"/>
  <c r="J3929" i="1"/>
  <c r="J3930" i="1"/>
  <c r="J3931" i="1"/>
  <c r="J3932" i="1"/>
  <c r="J3933" i="1"/>
  <c r="J3934" i="1"/>
  <c r="J3935" i="1"/>
  <c r="J3936" i="1"/>
  <c r="J3937" i="1"/>
  <c r="J3938" i="1"/>
  <c r="J3939" i="1"/>
  <c r="J3940" i="1"/>
  <c r="J3941" i="1"/>
  <c r="J3942" i="1"/>
  <c r="J3943" i="1"/>
  <c r="J3944" i="1"/>
  <c r="J3945" i="1"/>
  <c r="J3946" i="1"/>
  <c r="J3947" i="1"/>
  <c r="J3948" i="1"/>
  <c r="J3949" i="1"/>
  <c r="J3950" i="1"/>
  <c r="J3951" i="1"/>
  <c r="J3952" i="1"/>
  <c r="J3953" i="1"/>
  <c r="J3954" i="1"/>
  <c r="J3955" i="1"/>
  <c r="J3956" i="1"/>
  <c r="J3957" i="1"/>
  <c r="J3958" i="1"/>
  <c r="J3959" i="1"/>
  <c r="J3960" i="1"/>
  <c r="J3961" i="1"/>
  <c r="J3962" i="1"/>
  <c r="J3963" i="1"/>
  <c r="J3964" i="1"/>
  <c r="J3965" i="1"/>
  <c r="J3966" i="1"/>
  <c r="J3967" i="1"/>
  <c r="J3968" i="1"/>
  <c r="J3969" i="1"/>
  <c r="J3970" i="1"/>
  <c r="J3971" i="1"/>
  <c r="J3972" i="1"/>
  <c r="J3973" i="1"/>
  <c r="J3974" i="1"/>
  <c r="J3975" i="1"/>
  <c r="J3976" i="1"/>
  <c r="J3977" i="1"/>
  <c r="J3978" i="1"/>
  <c r="J3979" i="1"/>
  <c r="J3980" i="1"/>
  <c r="J3981" i="1"/>
  <c r="J3982" i="1"/>
  <c r="J3983" i="1"/>
  <c r="J3984" i="1"/>
  <c r="J3985" i="1"/>
  <c r="J3986" i="1"/>
  <c r="J3987" i="1"/>
  <c r="J3988" i="1"/>
  <c r="J3989" i="1"/>
  <c r="J3990" i="1"/>
  <c r="J3991" i="1"/>
  <c r="J3992" i="1"/>
  <c r="J3993" i="1"/>
  <c r="J3994" i="1"/>
  <c r="J3995" i="1"/>
  <c r="J3996" i="1"/>
  <c r="J3997" i="1"/>
  <c r="J3998" i="1"/>
  <c r="J3999" i="1"/>
  <c r="J4000" i="1"/>
  <c r="J4001" i="1"/>
  <c r="J4002" i="1"/>
  <c r="J4003" i="1"/>
  <c r="J4004" i="1"/>
  <c r="J4005" i="1"/>
  <c r="J4006" i="1"/>
  <c r="J4007" i="1"/>
  <c r="J4008" i="1"/>
  <c r="J4009" i="1"/>
  <c r="J4010" i="1"/>
  <c r="J4011" i="1"/>
  <c r="J4012" i="1"/>
  <c r="J4013" i="1"/>
  <c r="J4014" i="1"/>
  <c r="J4015" i="1"/>
  <c r="J4016" i="1"/>
  <c r="J4017" i="1"/>
  <c r="J4018" i="1"/>
  <c r="J4019" i="1"/>
  <c r="J4020" i="1"/>
  <c r="J4021" i="1"/>
  <c r="J4022" i="1"/>
  <c r="J4023" i="1"/>
  <c r="J4024" i="1"/>
  <c r="J4025" i="1"/>
  <c r="J4026" i="1"/>
  <c r="J4027" i="1"/>
  <c r="J4028" i="1"/>
  <c r="J4029" i="1"/>
  <c r="J4030" i="1"/>
  <c r="J4031" i="1"/>
  <c r="J4032" i="1"/>
  <c r="J4033" i="1"/>
  <c r="J4034" i="1"/>
  <c r="J4035" i="1"/>
  <c r="J4036" i="1"/>
  <c r="J4037" i="1"/>
  <c r="J4038" i="1"/>
  <c r="J4039" i="1"/>
  <c r="J4040" i="1"/>
  <c r="J4041" i="1"/>
  <c r="J4042" i="1"/>
  <c r="J4043" i="1"/>
  <c r="J4044" i="1"/>
  <c r="J4045" i="1"/>
  <c r="J4046" i="1"/>
  <c r="J4047" i="1"/>
  <c r="J4048" i="1"/>
  <c r="J4049" i="1"/>
  <c r="J4050" i="1"/>
  <c r="J4051" i="1"/>
  <c r="J4052" i="1"/>
  <c r="J4053" i="1"/>
  <c r="J4054" i="1"/>
  <c r="J4055" i="1"/>
  <c r="J4056" i="1"/>
  <c r="J4057" i="1"/>
  <c r="J4058" i="1"/>
  <c r="J4059" i="1"/>
  <c r="J4060" i="1"/>
  <c r="J4061" i="1"/>
  <c r="J4062" i="1"/>
  <c r="J4063" i="1"/>
  <c r="J4064" i="1"/>
  <c r="J4065" i="1"/>
  <c r="J4066" i="1"/>
  <c r="J4067" i="1"/>
  <c r="J4068" i="1"/>
  <c r="J4069" i="1"/>
  <c r="J4070" i="1"/>
  <c r="J4071" i="1"/>
  <c r="J4072" i="1"/>
  <c r="J4073" i="1"/>
  <c r="J4074" i="1"/>
  <c r="J4075" i="1"/>
  <c r="J4076" i="1"/>
  <c r="J4077" i="1"/>
  <c r="J4078" i="1"/>
  <c r="J4079" i="1"/>
  <c r="J4080" i="1"/>
  <c r="J4081" i="1"/>
  <c r="J4082" i="1"/>
  <c r="J4083" i="1"/>
  <c r="J4084" i="1"/>
  <c r="J4085" i="1"/>
  <c r="J4086" i="1"/>
  <c r="J4087" i="1"/>
  <c r="J4088" i="1"/>
  <c r="J4089" i="1"/>
  <c r="J4090" i="1"/>
  <c r="J4091" i="1"/>
  <c r="J4092" i="1"/>
  <c r="J4093" i="1"/>
  <c r="J4094" i="1"/>
  <c r="J4095" i="1"/>
  <c r="J4096" i="1"/>
  <c r="J4097" i="1"/>
  <c r="J4098" i="1"/>
  <c r="J4099" i="1"/>
  <c r="J4100" i="1"/>
  <c r="J4101" i="1"/>
  <c r="J4102" i="1"/>
  <c r="J4103" i="1"/>
  <c r="J4104" i="1"/>
  <c r="J4105" i="1"/>
  <c r="J4106" i="1"/>
  <c r="J4107" i="1"/>
  <c r="J4108" i="1"/>
  <c r="J4109" i="1"/>
  <c r="J4110" i="1"/>
  <c r="J4111" i="1"/>
  <c r="J4112" i="1"/>
  <c r="J4113" i="1"/>
  <c r="J4114" i="1"/>
  <c r="J4115" i="1"/>
  <c r="J4116" i="1"/>
  <c r="J4117" i="1"/>
  <c r="J4118" i="1"/>
  <c r="J4119" i="1"/>
  <c r="J4120" i="1"/>
  <c r="J4121" i="1"/>
  <c r="J4122" i="1"/>
  <c r="J4123" i="1"/>
  <c r="J4124" i="1"/>
  <c r="J4125" i="1"/>
  <c r="J4126" i="1"/>
  <c r="J4127" i="1"/>
  <c r="J4128" i="1"/>
  <c r="J4129" i="1"/>
  <c r="J4130" i="1"/>
  <c r="J4131" i="1"/>
  <c r="J4132" i="1"/>
  <c r="J4133" i="1"/>
  <c r="J4134" i="1"/>
  <c r="J4135" i="1"/>
  <c r="J4136" i="1"/>
  <c r="J4137" i="1"/>
  <c r="J4138" i="1"/>
  <c r="J4139" i="1"/>
  <c r="J4140" i="1"/>
  <c r="J4141" i="1"/>
  <c r="J4142" i="1"/>
  <c r="J4143" i="1"/>
  <c r="J4144" i="1"/>
  <c r="J4145" i="1"/>
  <c r="J4146" i="1"/>
  <c r="J4147" i="1"/>
  <c r="J4148" i="1"/>
  <c r="J4149" i="1"/>
  <c r="J4150" i="1"/>
  <c r="J4151" i="1"/>
  <c r="J4152" i="1"/>
  <c r="J4153" i="1"/>
  <c r="J4154" i="1"/>
  <c r="J4155" i="1"/>
  <c r="J4156" i="1"/>
  <c r="J4157" i="1"/>
  <c r="J4158" i="1"/>
  <c r="J4159" i="1"/>
  <c r="J4160" i="1"/>
  <c r="J4161" i="1"/>
  <c r="J4162" i="1"/>
  <c r="J4163" i="1"/>
  <c r="J4164" i="1"/>
  <c r="J4165" i="1"/>
  <c r="J4166" i="1"/>
  <c r="J4167" i="1"/>
  <c r="J4168" i="1"/>
  <c r="J4169" i="1"/>
  <c r="J4170" i="1"/>
  <c r="J4171" i="1"/>
  <c r="J4172" i="1"/>
  <c r="J4173" i="1"/>
  <c r="J4174" i="1"/>
  <c r="J4175" i="1"/>
  <c r="J4176" i="1"/>
  <c r="J4177" i="1"/>
  <c r="J4178" i="1"/>
  <c r="J4179" i="1"/>
  <c r="J4180" i="1"/>
  <c r="J4181" i="1"/>
  <c r="J4182" i="1"/>
  <c r="J4183" i="1"/>
  <c r="J4184" i="1"/>
  <c r="J4185" i="1"/>
  <c r="J4186" i="1"/>
  <c r="J4187" i="1"/>
  <c r="J4188" i="1"/>
  <c r="J4189" i="1"/>
  <c r="J4190" i="1"/>
  <c r="J4191" i="1"/>
  <c r="J4192" i="1"/>
  <c r="J4193" i="1"/>
  <c r="J4194" i="1"/>
  <c r="J4195" i="1"/>
  <c r="J4196" i="1"/>
  <c r="J4197" i="1"/>
  <c r="J4198" i="1"/>
  <c r="J4199" i="1"/>
  <c r="J4200" i="1"/>
  <c r="J4201" i="1"/>
  <c r="J4202" i="1"/>
  <c r="J4203" i="1"/>
  <c r="J4204" i="1"/>
  <c r="J4205" i="1"/>
  <c r="J4206" i="1"/>
  <c r="J4207" i="1"/>
  <c r="J4208" i="1"/>
  <c r="J4209" i="1"/>
  <c r="J4210" i="1"/>
  <c r="J4211" i="1"/>
  <c r="J4212" i="1"/>
  <c r="J4213" i="1"/>
  <c r="J4214" i="1"/>
  <c r="J4215" i="1"/>
  <c r="J4216" i="1"/>
  <c r="J4217" i="1"/>
  <c r="J4218" i="1"/>
  <c r="J4219" i="1"/>
  <c r="J4220" i="1"/>
  <c r="J4221" i="1"/>
  <c r="J4222" i="1"/>
  <c r="J4223" i="1"/>
  <c r="J4224" i="1"/>
  <c r="J4225" i="1"/>
  <c r="J4226" i="1"/>
  <c r="J4227" i="1"/>
  <c r="J4228" i="1"/>
  <c r="J4229" i="1"/>
  <c r="J4230" i="1"/>
  <c r="J4231" i="1"/>
  <c r="J4232" i="1"/>
  <c r="J4233" i="1"/>
  <c r="J4234" i="1"/>
  <c r="J4235" i="1"/>
  <c r="J4236" i="1"/>
  <c r="J4237" i="1"/>
  <c r="J4238" i="1"/>
  <c r="J4239" i="1"/>
  <c r="J4240" i="1"/>
  <c r="J4241" i="1"/>
  <c r="J4242" i="1"/>
  <c r="J4243" i="1"/>
  <c r="J4244" i="1"/>
  <c r="J4245" i="1"/>
  <c r="J4246" i="1"/>
  <c r="J4247" i="1"/>
  <c r="J4248" i="1"/>
  <c r="J4249" i="1"/>
  <c r="J4250" i="1"/>
  <c r="J4251" i="1"/>
  <c r="J4252" i="1"/>
  <c r="J4253" i="1"/>
  <c r="J4254" i="1"/>
  <c r="J4255" i="1"/>
  <c r="J4256" i="1"/>
  <c r="J4257" i="1"/>
  <c r="J4258" i="1"/>
  <c r="J4259" i="1"/>
  <c r="J4260" i="1"/>
  <c r="J4261" i="1"/>
  <c r="J4262" i="1"/>
  <c r="J4263" i="1"/>
  <c r="J4264" i="1"/>
  <c r="J4265" i="1"/>
  <c r="J4266" i="1"/>
  <c r="J4267" i="1"/>
  <c r="J4268" i="1"/>
  <c r="J4269" i="1"/>
  <c r="J4270" i="1"/>
  <c r="J4271" i="1"/>
  <c r="J4272" i="1"/>
  <c r="J4273" i="1"/>
  <c r="J4274" i="1"/>
  <c r="J4275" i="1"/>
  <c r="J4276" i="1"/>
  <c r="J4277" i="1"/>
  <c r="J4278" i="1"/>
  <c r="J4279" i="1"/>
  <c r="J4280" i="1"/>
  <c r="J4281" i="1"/>
  <c r="J4282" i="1"/>
  <c r="J4283" i="1"/>
  <c r="J4284" i="1"/>
  <c r="J4285" i="1"/>
  <c r="J4286" i="1"/>
  <c r="J4287" i="1"/>
  <c r="J4288" i="1"/>
  <c r="J4289" i="1"/>
  <c r="J4290" i="1"/>
  <c r="J4291" i="1"/>
  <c r="J4292" i="1"/>
  <c r="J4293" i="1"/>
  <c r="J4294" i="1"/>
  <c r="J4295" i="1"/>
  <c r="J4296" i="1"/>
  <c r="J4297" i="1"/>
  <c r="J4298" i="1"/>
  <c r="J4299" i="1"/>
  <c r="J4300" i="1"/>
  <c r="J4301" i="1"/>
  <c r="J4302" i="1"/>
  <c r="J4303" i="1"/>
  <c r="J4304" i="1"/>
  <c r="J4305" i="1"/>
  <c r="J4306" i="1"/>
  <c r="J4307" i="1"/>
  <c r="J4308" i="1"/>
  <c r="J4309" i="1"/>
  <c r="J4310" i="1"/>
  <c r="J4311" i="1"/>
  <c r="J4312" i="1"/>
  <c r="J4313" i="1"/>
  <c r="J4314" i="1"/>
  <c r="J4315" i="1"/>
  <c r="J4316" i="1"/>
  <c r="J4317" i="1"/>
  <c r="J4318" i="1"/>
  <c r="J4319" i="1"/>
  <c r="J4320" i="1"/>
  <c r="J4321" i="1"/>
  <c r="J4322" i="1"/>
  <c r="J4323" i="1"/>
  <c r="J4324" i="1"/>
  <c r="J4325" i="1"/>
  <c r="J4326" i="1"/>
  <c r="J4327" i="1"/>
  <c r="J4328" i="1"/>
  <c r="J4329" i="1"/>
  <c r="J4330" i="1"/>
  <c r="J4331" i="1"/>
  <c r="J4332" i="1"/>
  <c r="J4333" i="1"/>
  <c r="J4334" i="1"/>
  <c r="J4335" i="1"/>
  <c r="J4336" i="1"/>
  <c r="J4337" i="1"/>
  <c r="J4338" i="1"/>
  <c r="J4339" i="1"/>
  <c r="J4340" i="1"/>
  <c r="J4341" i="1"/>
  <c r="J4342" i="1"/>
  <c r="J4343" i="1"/>
  <c r="J4344" i="1"/>
  <c r="J4345" i="1"/>
  <c r="J4346" i="1"/>
  <c r="J4347" i="1"/>
  <c r="J4348" i="1"/>
  <c r="J4349" i="1"/>
  <c r="J4350" i="1"/>
  <c r="J4351" i="1"/>
  <c r="J4352" i="1"/>
  <c r="J4353" i="1"/>
  <c r="J4354" i="1"/>
  <c r="J4355" i="1"/>
  <c r="J4356" i="1"/>
  <c r="J4357" i="1"/>
  <c r="J4358" i="1"/>
  <c r="J4359" i="1"/>
  <c r="J4360" i="1"/>
  <c r="J4361" i="1"/>
  <c r="J4362" i="1"/>
  <c r="J4363" i="1"/>
  <c r="J4364" i="1"/>
  <c r="J4365" i="1"/>
  <c r="J4366" i="1"/>
  <c r="J4367" i="1"/>
  <c r="J4368" i="1"/>
  <c r="J4369" i="1"/>
  <c r="J4370" i="1"/>
  <c r="J4371" i="1"/>
  <c r="J4372" i="1"/>
  <c r="J4373" i="1"/>
  <c r="J4374" i="1"/>
  <c r="J4375" i="1"/>
  <c r="J4376" i="1"/>
  <c r="J4377" i="1"/>
  <c r="J4378" i="1"/>
  <c r="J4379" i="1"/>
  <c r="J4380" i="1"/>
  <c r="J4381" i="1"/>
  <c r="J4382" i="1"/>
  <c r="J4383" i="1"/>
  <c r="J4384" i="1"/>
  <c r="J4385" i="1"/>
  <c r="J4386" i="1"/>
  <c r="J4387" i="1"/>
  <c r="J4388" i="1"/>
  <c r="J4389" i="1"/>
  <c r="J4390" i="1"/>
  <c r="J4391" i="1"/>
  <c r="J4392" i="1"/>
  <c r="J4393" i="1"/>
  <c r="J4394" i="1"/>
  <c r="J4395" i="1"/>
  <c r="J4396" i="1"/>
  <c r="J4397" i="1"/>
  <c r="J4398" i="1"/>
  <c r="J4399" i="1"/>
  <c r="J4400" i="1"/>
  <c r="J4401" i="1"/>
  <c r="J4402" i="1"/>
  <c r="J4403" i="1"/>
  <c r="J4404" i="1"/>
  <c r="J4405" i="1"/>
  <c r="J4406" i="1"/>
  <c r="J4407" i="1"/>
  <c r="J4408" i="1"/>
  <c r="J4409" i="1"/>
  <c r="J4410" i="1"/>
  <c r="J4411" i="1"/>
  <c r="J4412" i="1"/>
  <c r="J4413" i="1"/>
  <c r="J4414" i="1"/>
  <c r="J4415" i="1"/>
  <c r="J4416" i="1"/>
  <c r="J4417" i="1"/>
  <c r="J4418" i="1"/>
  <c r="J4419" i="1"/>
  <c r="J4420" i="1"/>
  <c r="J4421" i="1"/>
  <c r="J4422" i="1"/>
  <c r="J4423" i="1"/>
  <c r="J4424" i="1"/>
  <c r="J4425" i="1"/>
  <c r="J4426" i="1"/>
  <c r="J4427" i="1"/>
  <c r="J4428" i="1"/>
  <c r="J4429" i="1"/>
  <c r="J4430" i="1"/>
  <c r="J4431" i="1"/>
  <c r="J4432" i="1"/>
  <c r="J4433" i="1"/>
  <c r="J4434" i="1"/>
  <c r="J4435" i="1"/>
  <c r="J4436" i="1"/>
  <c r="J4437" i="1"/>
  <c r="J4438" i="1"/>
  <c r="J4439" i="1"/>
  <c r="J4440" i="1"/>
  <c r="J4441" i="1"/>
  <c r="J4442" i="1"/>
  <c r="J4443" i="1"/>
  <c r="J4444" i="1"/>
  <c r="J4445" i="1"/>
  <c r="J4446" i="1"/>
  <c r="J4447" i="1"/>
  <c r="J4448" i="1"/>
  <c r="J4449" i="1"/>
  <c r="J4450" i="1"/>
  <c r="J4451" i="1"/>
  <c r="J4452" i="1"/>
  <c r="J4453" i="1"/>
  <c r="J4454" i="1"/>
  <c r="J4455" i="1"/>
  <c r="J4456" i="1"/>
  <c r="J4457" i="1"/>
  <c r="J4458" i="1"/>
  <c r="J4459" i="1"/>
  <c r="J4460" i="1"/>
  <c r="J4461" i="1"/>
  <c r="J4462" i="1"/>
  <c r="J4463" i="1"/>
  <c r="J4464" i="1"/>
  <c r="J4465" i="1"/>
  <c r="J4466" i="1"/>
  <c r="J4467" i="1"/>
  <c r="J4468" i="1"/>
  <c r="J4469" i="1"/>
  <c r="J4470" i="1"/>
  <c r="J4471" i="1"/>
  <c r="J4472" i="1"/>
  <c r="J4473" i="1"/>
  <c r="J4474" i="1"/>
  <c r="J4475" i="1"/>
  <c r="J4476" i="1"/>
  <c r="J4477" i="1"/>
  <c r="J4478" i="1"/>
  <c r="J4479" i="1"/>
  <c r="J4480" i="1"/>
  <c r="J4481" i="1"/>
  <c r="J4482" i="1"/>
  <c r="J4483" i="1"/>
  <c r="J4484" i="1"/>
  <c r="J4485" i="1"/>
  <c r="J4486" i="1"/>
  <c r="J4487" i="1"/>
  <c r="J4488" i="1"/>
  <c r="J4489" i="1"/>
  <c r="J4490" i="1"/>
  <c r="J4491" i="1"/>
  <c r="J4492" i="1"/>
  <c r="J4493" i="1"/>
  <c r="J4494" i="1"/>
  <c r="J4495" i="1"/>
  <c r="J4496" i="1"/>
  <c r="J4497" i="1"/>
  <c r="J4498" i="1"/>
  <c r="J4499" i="1"/>
  <c r="J4500" i="1"/>
  <c r="J4501" i="1"/>
  <c r="J4502" i="1"/>
  <c r="J4503" i="1"/>
  <c r="J4504" i="1"/>
  <c r="J4505" i="1"/>
  <c r="J4506" i="1"/>
  <c r="J4507" i="1"/>
  <c r="J4508" i="1"/>
  <c r="J4509" i="1"/>
  <c r="J4510" i="1"/>
  <c r="J4511" i="1"/>
  <c r="J4512" i="1"/>
  <c r="J4513" i="1"/>
  <c r="J4514" i="1"/>
  <c r="J4515" i="1"/>
  <c r="J4516" i="1"/>
  <c r="J4517" i="1"/>
  <c r="J4518" i="1"/>
  <c r="J4519" i="1"/>
  <c r="J4520" i="1"/>
  <c r="J4521" i="1"/>
  <c r="J4522" i="1"/>
  <c r="J4523" i="1"/>
  <c r="J4524" i="1"/>
  <c r="J4525" i="1"/>
  <c r="J4526" i="1"/>
  <c r="J4527" i="1"/>
  <c r="J4528" i="1"/>
  <c r="J4529" i="1"/>
  <c r="J4530" i="1"/>
  <c r="J4531" i="1"/>
  <c r="J4532" i="1"/>
  <c r="J4533" i="1"/>
  <c r="J4534" i="1"/>
  <c r="J4535" i="1"/>
  <c r="J4536" i="1"/>
  <c r="J4537" i="1"/>
  <c r="J4538" i="1"/>
  <c r="J4539" i="1"/>
  <c r="J4540" i="1"/>
  <c r="J4541" i="1"/>
  <c r="J4542" i="1"/>
  <c r="J4543" i="1"/>
  <c r="J4544" i="1"/>
  <c r="J4545" i="1"/>
  <c r="J4546" i="1"/>
  <c r="J4547" i="1"/>
  <c r="J4548" i="1"/>
  <c r="J4549" i="1"/>
  <c r="J4550" i="1"/>
  <c r="J4551" i="1"/>
  <c r="J4552" i="1"/>
  <c r="J4553" i="1"/>
  <c r="J4554" i="1"/>
  <c r="J4555" i="1"/>
  <c r="J4556" i="1"/>
  <c r="J4557" i="1"/>
  <c r="J4558" i="1"/>
  <c r="J4559" i="1"/>
  <c r="J4560" i="1"/>
  <c r="J4561" i="1"/>
  <c r="J4562" i="1"/>
  <c r="J4563" i="1"/>
  <c r="J4564" i="1"/>
  <c r="J4565" i="1"/>
  <c r="J4566" i="1"/>
  <c r="J4567" i="1"/>
  <c r="J4568" i="1"/>
  <c r="J4569" i="1"/>
  <c r="J4570" i="1"/>
  <c r="J4571" i="1"/>
  <c r="J4572" i="1"/>
  <c r="J4573" i="1"/>
  <c r="J4574" i="1"/>
  <c r="J4575" i="1"/>
  <c r="J4576" i="1"/>
  <c r="J4577" i="1"/>
  <c r="J4578" i="1"/>
  <c r="J4579" i="1"/>
  <c r="J4580" i="1"/>
  <c r="J4581" i="1"/>
  <c r="J4582" i="1"/>
  <c r="J4583" i="1"/>
  <c r="J4584" i="1"/>
  <c r="J4585" i="1"/>
  <c r="J4586" i="1"/>
  <c r="J4587" i="1"/>
  <c r="J4588" i="1"/>
  <c r="J4589" i="1"/>
  <c r="J4590" i="1"/>
  <c r="J4591" i="1"/>
  <c r="J4592" i="1"/>
  <c r="J4593" i="1"/>
  <c r="J4594" i="1"/>
  <c r="J4595" i="1"/>
  <c r="J4596" i="1"/>
  <c r="J4597" i="1"/>
  <c r="J4598" i="1"/>
  <c r="J4599" i="1"/>
  <c r="J4600" i="1"/>
  <c r="J4601" i="1"/>
  <c r="J4602" i="1"/>
  <c r="J4603" i="1"/>
  <c r="J4604" i="1"/>
  <c r="J4605" i="1"/>
  <c r="J4606" i="1"/>
  <c r="J4607" i="1"/>
  <c r="J4608" i="1"/>
  <c r="J4609" i="1"/>
  <c r="J4610" i="1"/>
  <c r="J4611" i="1"/>
  <c r="J4612" i="1"/>
  <c r="J4613" i="1"/>
  <c r="J4614" i="1"/>
  <c r="J4615" i="1"/>
  <c r="J4616" i="1"/>
  <c r="J4617" i="1"/>
  <c r="J4618" i="1"/>
  <c r="J4619" i="1"/>
  <c r="J4620" i="1"/>
  <c r="J4621" i="1"/>
  <c r="J4622" i="1"/>
  <c r="J4623" i="1"/>
  <c r="J4624" i="1"/>
  <c r="J4625" i="1"/>
  <c r="J4626" i="1"/>
  <c r="J4627" i="1"/>
  <c r="J4628" i="1"/>
  <c r="J4629" i="1"/>
  <c r="J4630" i="1"/>
  <c r="J4631" i="1"/>
  <c r="J4632" i="1"/>
  <c r="J4633" i="1"/>
  <c r="J4634" i="1"/>
  <c r="J4635" i="1"/>
  <c r="J4636" i="1"/>
  <c r="J4637" i="1"/>
  <c r="J4638" i="1"/>
  <c r="J4639" i="1"/>
  <c r="J4640" i="1"/>
  <c r="J4641" i="1"/>
  <c r="J4642" i="1"/>
  <c r="J4643" i="1"/>
  <c r="J4644" i="1"/>
  <c r="J4645" i="1"/>
  <c r="J4646" i="1"/>
  <c r="J4647" i="1"/>
  <c r="J4648" i="1"/>
  <c r="J4649" i="1"/>
  <c r="J4650" i="1"/>
  <c r="J4651" i="1"/>
  <c r="J4652" i="1"/>
  <c r="J4653" i="1"/>
  <c r="J4654" i="1"/>
  <c r="J4655" i="1"/>
  <c r="J4656" i="1"/>
  <c r="J4657" i="1"/>
  <c r="J4658" i="1"/>
  <c r="J4659" i="1"/>
  <c r="J4660" i="1"/>
  <c r="J4661" i="1"/>
  <c r="J4662" i="1"/>
  <c r="J4663" i="1"/>
  <c r="J4664" i="1"/>
  <c r="J4665" i="1"/>
  <c r="J4666" i="1"/>
  <c r="J4667" i="1"/>
  <c r="J4668" i="1"/>
  <c r="J4669" i="1"/>
  <c r="J4670" i="1"/>
  <c r="J4671" i="1"/>
  <c r="J4672" i="1"/>
  <c r="J4673" i="1"/>
  <c r="J4674" i="1"/>
  <c r="J4675" i="1"/>
  <c r="J4676" i="1"/>
  <c r="J4677" i="1"/>
  <c r="J4678" i="1"/>
  <c r="J4679" i="1"/>
  <c r="J4680" i="1"/>
  <c r="J4681" i="1"/>
  <c r="J4682" i="1"/>
  <c r="J4683" i="1"/>
  <c r="J4684" i="1"/>
  <c r="J4685" i="1"/>
  <c r="J4686" i="1"/>
  <c r="J4687" i="1"/>
  <c r="J4688" i="1"/>
  <c r="J4689" i="1"/>
  <c r="J4690" i="1"/>
  <c r="J4691" i="1"/>
  <c r="J4692" i="1"/>
  <c r="J4693" i="1"/>
  <c r="J4694" i="1"/>
  <c r="J4695" i="1"/>
  <c r="J4696" i="1"/>
  <c r="J4697" i="1"/>
  <c r="J4698" i="1"/>
  <c r="J4699" i="1"/>
  <c r="J4700" i="1"/>
  <c r="J4701" i="1"/>
  <c r="J4702" i="1"/>
  <c r="J4703" i="1"/>
  <c r="J4704" i="1"/>
  <c r="J4705" i="1"/>
  <c r="J4706" i="1"/>
  <c r="J4707" i="1"/>
  <c r="J4708" i="1"/>
  <c r="J4709" i="1"/>
  <c r="J4710" i="1"/>
  <c r="J4711" i="1"/>
  <c r="J4712" i="1"/>
  <c r="J4713" i="1"/>
  <c r="J4714" i="1"/>
  <c r="J4715" i="1"/>
  <c r="J4716" i="1"/>
  <c r="J4717" i="1"/>
  <c r="J4718" i="1"/>
  <c r="J4719" i="1"/>
  <c r="J4720" i="1"/>
  <c r="J4721" i="1"/>
  <c r="J4722" i="1"/>
  <c r="J4723" i="1"/>
  <c r="J4724" i="1"/>
  <c r="J4725" i="1"/>
  <c r="J4726" i="1"/>
  <c r="J4727" i="1"/>
  <c r="J4728" i="1"/>
  <c r="J4729" i="1"/>
  <c r="J4730" i="1"/>
  <c r="J4731" i="1"/>
  <c r="J4732" i="1"/>
  <c r="J4733" i="1"/>
  <c r="J4734" i="1"/>
  <c r="J4735" i="1"/>
  <c r="J4736" i="1"/>
  <c r="J4737" i="1"/>
  <c r="J4738" i="1"/>
  <c r="J4739" i="1"/>
  <c r="J4740" i="1"/>
  <c r="J4741" i="1"/>
  <c r="J4742" i="1"/>
  <c r="J4743" i="1"/>
  <c r="J4744" i="1"/>
  <c r="J4745" i="1"/>
  <c r="J4746" i="1"/>
  <c r="J4747" i="1"/>
  <c r="J4748" i="1"/>
  <c r="J4749" i="1"/>
  <c r="J4750" i="1"/>
  <c r="J4751" i="1"/>
  <c r="J4752" i="1"/>
  <c r="J4753" i="1"/>
  <c r="J4754" i="1"/>
  <c r="J4755" i="1"/>
  <c r="J4756" i="1"/>
  <c r="J4757" i="1"/>
  <c r="J4758" i="1"/>
  <c r="J4759" i="1"/>
  <c r="J4760" i="1"/>
  <c r="J4761" i="1"/>
  <c r="J4762" i="1"/>
  <c r="J4763" i="1"/>
  <c r="J4764" i="1"/>
  <c r="J4765" i="1"/>
  <c r="J4766" i="1"/>
  <c r="J4767" i="1"/>
  <c r="J4768" i="1"/>
  <c r="J4769" i="1"/>
  <c r="J4770" i="1"/>
  <c r="J4771" i="1"/>
  <c r="J4772" i="1"/>
  <c r="J4773" i="1"/>
  <c r="J4774" i="1"/>
  <c r="J4775" i="1"/>
  <c r="J4776" i="1"/>
  <c r="J4777" i="1"/>
  <c r="J4778" i="1"/>
  <c r="J4779" i="1"/>
  <c r="J4780" i="1"/>
  <c r="J4781" i="1"/>
  <c r="J4782" i="1"/>
  <c r="J4783" i="1"/>
  <c r="J4784" i="1"/>
  <c r="J4785" i="1"/>
  <c r="J4786" i="1"/>
  <c r="J4787" i="1"/>
  <c r="J4788" i="1"/>
  <c r="J4789" i="1"/>
  <c r="J4790" i="1"/>
  <c r="J4791" i="1"/>
  <c r="J4792" i="1"/>
  <c r="J4793" i="1"/>
  <c r="J4794" i="1"/>
  <c r="J4795" i="1"/>
  <c r="J4796" i="1"/>
  <c r="J4797" i="1"/>
  <c r="J4798" i="1"/>
  <c r="J4799" i="1"/>
  <c r="J4800" i="1"/>
  <c r="J4801" i="1"/>
  <c r="J4802" i="1"/>
  <c r="J4803" i="1"/>
  <c r="J4804" i="1"/>
  <c r="J4805" i="1"/>
  <c r="J4806" i="1"/>
  <c r="J4807" i="1"/>
  <c r="J4808" i="1"/>
  <c r="J4809" i="1"/>
  <c r="J4810" i="1"/>
  <c r="J4811" i="1"/>
  <c r="J4812" i="1"/>
  <c r="J4813" i="1"/>
  <c r="J4814" i="1"/>
  <c r="J4815" i="1"/>
  <c r="J4816" i="1"/>
  <c r="J4817" i="1"/>
  <c r="J4818" i="1"/>
  <c r="J4819" i="1"/>
  <c r="J4820" i="1"/>
  <c r="J4821" i="1"/>
  <c r="J4822" i="1"/>
  <c r="J4823" i="1"/>
  <c r="J4824" i="1"/>
  <c r="J4825" i="1"/>
  <c r="J4826" i="1"/>
  <c r="J4827" i="1"/>
  <c r="J4828" i="1"/>
  <c r="J4829" i="1"/>
  <c r="J4830" i="1"/>
  <c r="J4831" i="1"/>
  <c r="J4832" i="1"/>
  <c r="J4833" i="1"/>
  <c r="J4834" i="1"/>
  <c r="J4835" i="1"/>
  <c r="J4836" i="1"/>
  <c r="J4837" i="1"/>
  <c r="J4838" i="1"/>
  <c r="J4839" i="1"/>
  <c r="J4840" i="1"/>
  <c r="J4841" i="1"/>
  <c r="J4842" i="1"/>
  <c r="J4843" i="1"/>
  <c r="J4844" i="1"/>
  <c r="J4845" i="1"/>
  <c r="J4846" i="1"/>
  <c r="J4847" i="1"/>
  <c r="J4848" i="1"/>
  <c r="J4849" i="1"/>
  <c r="J4850" i="1"/>
  <c r="J4851" i="1"/>
  <c r="J4852" i="1"/>
  <c r="J4853" i="1"/>
  <c r="J4854" i="1"/>
  <c r="J4855" i="1"/>
  <c r="J4856" i="1"/>
  <c r="J4857" i="1"/>
  <c r="J4858" i="1"/>
  <c r="J4859" i="1"/>
  <c r="J4860" i="1"/>
  <c r="J4861" i="1"/>
  <c r="J4862" i="1"/>
  <c r="J4863" i="1"/>
  <c r="J4864" i="1"/>
  <c r="J4865" i="1"/>
  <c r="J4866" i="1"/>
  <c r="J4867" i="1"/>
  <c r="J4868" i="1"/>
  <c r="J4869" i="1"/>
  <c r="J4870" i="1"/>
  <c r="J4871" i="1"/>
  <c r="J4872" i="1"/>
  <c r="J4873" i="1"/>
  <c r="J4874" i="1"/>
  <c r="J4875" i="1"/>
  <c r="J4876" i="1"/>
  <c r="J4877" i="1"/>
  <c r="J4878" i="1"/>
  <c r="J4879" i="1"/>
  <c r="J4880" i="1"/>
  <c r="J4881" i="1"/>
  <c r="J4882" i="1"/>
  <c r="J4883" i="1"/>
  <c r="J4884" i="1"/>
  <c r="J4885" i="1"/>
  <c r="J4886" i="1"/>
  <c r="J4887" i="1"/>
  <c r="J4888" i="1"/>
  <c r="J4889" i="1"/>
  <c r="J4890" i="1"/>
  <c r="J4891" i="1"/>
  <c r="J4892" i="1"/>
  <c r="J4893" i="1"/>
  <c r="J4894" i="1"/>
  <c r="J4895" i="1"/>
  <c r="J4896" i="1"/>
  <c r="J4897" i="1"/>
  <c r="J4898" i="1"/>
  <c r="J4899" i="1"/>
  <c r="J4900" i="1"/>
  <c r="J4901" i="1"/>
  <c r="J4902" i="1"/>
  <c r="J4903" i="1"/>
  <c r="J4904" i="1"/>
  <c r="J4905" i="1"/>
  <c r="J4906" i="1"/>
  <c r="J4907" i="1"/>
  <c r="J4908" i="1"/>
  <c r="J4909" i="1"/>
  <c r="J4910" i="1"/>
  <c r="J4911" i="1"/>
  <c r="J4912" i="1"/>
  <c r="J4913" i="1"/>
  <c r="J4914" i="1"/>
  <c r="J4915" i="1"/>
  <c r="J4916" i="1"/>
  <c r="J4917" i="1"/>
  <c r="J4918" i="1"/>
  <c r="J4919" i="1"/>
  <c r="J4920" i="1"/>
  <c r="J4921" i="1"/>
  <c r="J4922" i="1"/>
  <c r="J4923" i="1"/>
  <c r="J4924" i="1"/>
  <c r="J4925" i="1"/>
  <c r="J4926" i="1"/>
  <c r="J4927" i="1"/>
  <c r="J4928" i="1"/>
  <c r="J4929" i="1"/>
  <c r="J4930" i="1"/>
  <c r="J4931" i="1"/>
  <c r="J4932" i="1"/>
  <c r="J4933" i="1"/>
  <c r="J4934" i="1"/>
  <c r="J4935" i="1"/>
  <c r="J4936" i="1"/>
  <c r="J4937" i="1"/>
  <c r="J4938" i="1"/>
  <c r="J4939" i="1"/>
  <c r="J4940" i="1"/>
  <c r="J4941" i="1"/>
  <c r="J4942" i="1"/>
  <c r="J4943" i="1"/>
  <c r="J4944" i="1"/>
  <c r="J4945" i="1"/>
  <c r="J4946" i="1"/>
  <c r="J4947" i="1"/>
  <c r="J4948" i="1"/>
  <c r="J4949" i="1"/>
  <c r="J4950" i="1"/>
  <c r="J4951" i="1"/>
  <c r="J4952" i="1"/>
  <c r="J4953" i="1"/>
  <c r="J4954" i="1"/>
  <c r="J4955" i="1"/>
  <c r="J4956" i="1"/>
  <c r="J4957" i="1"/>
  <c r="J4958" i="1"/>
  <c r="J4959" i="1"/>
  <c r="J4960" i="1"/>
  <c r="J4961" i="1"/>
  <c r="J4962" i="1"/>
  <c r="J4963" i="1"/>
  <c r="J4964" i="1"/>
  <c r="J4965" i="1"/>
  <c r="J4966" i="1"/>
  <c r="J4967" i="1"/>
  <c r="J4968" i="1"/>
  <c r="J4969" i="1"/>
  <c r="J4970" i="1"/>
  <c r="J4971" i="1"/>
  <c r="J4972" i="1"/>
  <c r="J4973" i="1"/>
  <c r="J4974" i="1"/>
  <c r="J4975" i="1"/>
  <c r="J4976" i="1"/>
  <c r="J4977" i="1"/>
  <c r="J4978" i="1"/>
  <c r="J4979" i="1"/>
  <c r="J4980" i="1"/>
  <c r="J4981" i="1"/>
  <c r="J4982" i="1"/>
  <c r="J4983" i="1"/>
  <c r="J4984" i="1"/>
  <c r="J4985" i="1"/>
  <c r="J4986" i="1"/>
  <c r="J4987" i="1"/>
  <c r="J4988" i="1"/>
  <c r="J4989" i="1"/>
  <c r="J4990" i="1"/>
  <c r="J4991" i="1"/>
  <c r="J4992" i="1"/>
  <c r="J4993" i="1"/>
  <c r="J4994" i="1"/>
  <c r="J4995" i="1"/>
  <c r="J4996" i="1"/>
  <c r="J4997" i="1"/>
  <c r="J4998" i="1"/>
  <c r="J4999" i="1"/>
  <c r="J5000" i="1"/>
  <c r="J5001" i="1"/>
  <c r="S2" i="14"/>
  <c r="S3" i="14"/>
  <c r="S4" i="14"/>
  <c r="S5" i="14"/>
  <c r="S6" i="14"/>
  <c r="S7" i="14"/>
  <c r="S8" i="14"/>
  <c r="S9" i="14"/>
  <c r="S10" i="14"/>
  <c r="S11" i="14"/>
  <c r="S12" i="14"/>
  <c r="S13" i="14"/>
  <c r="S14" i="14"/>
  <c r="S15" i="14"/>
  <c r="S16" i="14"/>
  <c r="S17" i="14"/>
  <c r="S18" i="14"/>
  <c r="S19" i="14"/>
  <c r="S20" i="14"/>
  <c r="S21" i="14"/>
  <c r="S22" i="14"/>
  <c r="S23" i="14"/>
  <c r="S24" i="14"/>
  <c r="S25" i="14"/>
  <c r="S26" i="14"/>
  <c r="S27" i="14"/>
  <c r="S28" i="14"/>
  <c r="S29" i="14"/>
  <c r="S30" i="14"/>
  <c r="S31" i="14"/>
  <c r="S32" i="14"/>
  <c r="S33" i="14"/>
  <c r="S34" i="14"/>
  <c r="S35" i="14"/>
  <c r="S36" i="14"/>
  <c r="S37" i="14"/>
  <c r="S38" i="14"/>
  <c r="S39" i="14"/>
  <c r="S40" i="14"/>
  <c r="S41" i="14"/>
  <c r="S42" i="14"/>
  <c r="S43" i="14"/>
  <c r="S44" i="14"/>
  <c r="S45" i="14"/>
  <c r="S46" i="14"/>
  <c r="S47" i="14"/>
  <c r="S48" i="14"/>
  <c r="S49" i="14"/>
  <c r="S50" i="14"/>
  <c r="S51" i="14"/>
  <c r="S52" i="14"/>
  <c r="S53" i="14"/>
  <c r="S54" i="14"/>
  <c r="S55" i="14"/>
  <c r="S56" i="14"/>
  <c r="S57" i="14"/>
  <c r="S58" i="14"/>
  <c r="S59" i="14"/>
  <c r="S60" i="14"/>
  <c r="S61" i="14"/>
  <c r="S62" i="14"/>
  <c r="S63" i="14"/>
  <c r="S64" i="14"/>
  <c r="S65" i="14"/>
  <c r="S66" i="14"/>
  <c r="S67" i="14"/>
  <c r="S68" i="14"/>
  <c r="S69" i="14"/>
  <c r="S70" i="14"/>
  <c r="S71" i="14"/>
  <c r="S72" i="14"/>
  <c r="S73" i="14"/>
  <c r="S74" i="14"/>
  <c r="S75" i="14"/>
  <c r="S76" i="14"/>
  <c r="S77" i="14"/>
  <c r="S78" i="14"/>
  <c r="S79" i="14"/>
  <c r="S80" i="14"/>
  <c r="S81" i="14"/>
  <c r="S82" i="14"/>
  <c r="S83" i="14"/>
  <c r="S84" i="14"/>
  <c r="S85" i="14"/>
  <c r="S86" i="14"/>
  <c r="S87" i="14"/>
  <c r="S88" i="14"/>
  <c r="S89" i="14"/>
  <c r="S90" i="14"/>
  <c r="S91" i="14"/>
  <c r="S92" i="14"/>
  <c r="S93" i="14"/>
  <c r="S94" i="14"/>
  <c r="S95" i="14"/>
  <c r="S96" i="14"/>
  <c r="S97" i="14"/>
  <c r="S98" i="14"/>
  <c r="S99" i="14"/>
  <c r="S100" i="14"/>
  <c r="S101" i="14"/>
  <c r="S102" i="14"/>
  <c r="S103" i="14"/>
  <c r="S104" i="14"/>
  <c r="S105" i="14"/>
  <c r="S106" i="14"/>
  <c r="S107" i="14"/>
  <c r="S108" i="14"/>
  <c r="S109" i="14"/>
  <c r="S110" i="14"/>
  <c r="S111" i="14"/>
  <c r="S112" i="14"/>
  <c r="S113" i="14"/>
  <c r="S114" i="14"/>
  <c r="S115" i="14"/>
  <c r="S116" i="14"/>
  <c r="S117" i="14"/>
  <c r="S118" i="14"/>
  <c r="S119" i="14"/>
  <c r="S120" i="14"/>
  <c r="S121" i="14"/>
  <c r="S122" i="14"/>
  <c r="S123" i="14"/>
  <c r="S124" i="14"/>
  <c r="S125" i="14"/>
  <c r="S126" i="14"/>
  <c r="S127" i="14"/>
  <c r="S128" i="14"/>
  <c r="S129" i="14"/>
  <c r="S130" i="14"/>
  <c r="S131" i="14"/>
  <c r="S132" i="14"/>
  <c r="S133" i="14"/>
  <c r="S134" i="14"/>
  <c r="S135" i="14"/>
  <c r="S136" i="14"/>
  <c r="S137" i="14"/>
  <c r="S138" i="14"/>
  <c r="S139" i="14"/>
  <c r="S140" i="14"/>
  <c r="S141" i="14"/>
  <c r="S142" i="14"/>
  <c r="S143" i="14"/>
  <c r="S144" i="14"/>
  <c r="S145" i="14"/>
  <c r="S146" i="14"/>
  <c r="S147" i="14"/>
  <c r="S148" i="14"/>
  <c r="S149" i="14"/>
  <c r="S150" i="14"/>
  <c r="S151" i="14"/>
  <c r="S152" i="14"/>
  <c r="S153" i="14"/>
  <c r="S154" i="14"/>
  <c r="S155" i="14"/>
  <c r="S156" i="14"/>
  <c r="S157" i="14"/>
  <c r="S158" i="14"/>
  <c r="S159" i="14"/>
  <c r="S160" i="14"/>
  <c r="S161" i="14"/>
  <c r="S162" i="14"/>
  <c r="S163" i="14"/>
  <c r="S164" i="14"/>
  <c r="S165" i="14"/>
  <c r="S166" i="14"/>
  <c r="S167" i="14"/>
  <c r="S168" i="14"/>
  <c r="S169" i="14"/>
  <c r="S170" i="14"/>
  <c r="S171" i="14"/>
  <c r="S172" i="14"/>
  <c r="S173" i="14"/>
  <c r="S174" i="14"/>
  <c r="S175" i="14"/>
  <c r="S176" i="14"/>
  <c r="S177" i="14"/>
  <c r="S178" i="14"/>
  <c r="S179" i="14"/>
  <c r="S180" i="14"/>
  <c r="S181" i="14"/>
  <c r="S182" i="14"/>
  <c r="S183" i="14"/>
  <c r="S184" i="14"/>
  <c r="S185" i="14"/>
  <c r="S186" i="14"/>
  <c r="S187" i="14"/>
  <c r="S188" i="14"/>
  <c r="S189" i="14"/>
  <c r="S190" i="14"/>
  <c r="S191" i="14"/>
  <c r="S192" i="14"/>
  <c r="S193" i="14"/>
  <c r="S194" i="14"/>
  <c r="S195" i="14"/>
  <c r="S196" i="14"/>
  <c r="S197" i="14"/>
  <c r="S198" i="14"/>
  <c r="S199" i="14"/>
  <c r="S200" i="14"/>
  <c r="S201" i="14"/>
  <c r="S202" i="14"/>
  <c r="S203" i="14"/>
  <c r="S204" i="14"/>
  <c r="S205" i="14"/>
  <c r="S206" i="14"/>
  <c r="S207" i="14"/>
  <c r="S208" i="14"/>
  <c r="S209" i="14"/>
  <c r="S210" i="14"/>
  <c r="S211" i="14"/>
  <c r="S212" i="14"/>
  <c r="S213" i="14"/>
  <c r="S214" i="14"/>
  <c r="S215" i="14"/>
  <c r="S216" i="14"/>
  <c r="S217" i="14"/>
  <c r="S218" i="14"/>
  <c r="S219" i="14"/>
  <c r="S220" i="14"/>
  <c r="S221" i="14"/>
  <c r="S222" i="14"/>
  <c r="S223" i="14"/>
  <c r="S224" i="14"/>
  <c r="S225" i="14"/>
  <c r="S226" i="14"/>
  <c r="S227" i="14"/>
  <c r="S228" i="14"/>
  <c r="S229" i="14"/>
  <c r="S230" i="14"/>
  <c r="S231" i="14"/>
  <c r="S232" i="14"/>
  <c r="S233" i="14"/>
  <c r="S234" i="14"/>
  <c r="S235" i="14"/>
  <c r="S236" i="14"/>
  <c r="S237" i="14"/>
  <c r="S238" i="14"/>
  <c r="S239" i="14"/>
  <c r="S240" i="14"/>
  <c r="S241" i="14"/>
  <c r="S242" i="14"/>
  <c r="S243" i="14"/>
  <c r="S244" i="14"/>
  <c r="S245" i="14"/>
  <c r="S246" i="14"/>
  <c r="S247" i="14"/>
  <c r="S248" i="14"/>
  <c r="S249" i="14"/>
  <c r="S250" i="14"/>
  <c r="S251" i="14"/>
  <c r="S252" i="14"/>
  <c r="S253" i="14"/>
  <c r="S254" i="14"/>
  <c r="S255" i="14"/>
  <c r="S256" i="14"/>
  <c r="S257" i="14"/>
  <c r="S258" i="14"/>
  <c r="S259" i="14"/>
  <c r="S260" i="14"/>
  <c r="S261" i="14"/>
  <c r="S262" i="14"/>
  <c r="S263" i="14"/>
  <c r="S264" i="14"/>
  <c r="S265" i="14"/>
  <c r="S266" i="14"/>
  <c r="S267" i="14"/>
  <c r="S268" i="14"/>
  <c r="S269" i="14"/>
  <c r="S270" i="14"/>
  <c r="S271" i="14"/>
  <c r="S272" i="14"/>
  <c r="S273" i="14"/>
  <c r="S274" i="14"/>
  <c r="S275" i="14"/>
  <c r="S276" i="14"/>
  <c r="S277" i="14"/>
  <c r="S278" i="14"/>
  <c r="S279" i="14"/>
  <c r="S280" i="14"/>
  <c r="S281" i="14"/>
  <c r="S282" i="14"/>
  <c r="S283" i="14"/>
  <c r="S284" i="14"/>
  <c r="S285" i="14"/>
  <c r="S286" i="14"/>
  <c r="S287" i="14"/>
  <c r="S288" i="14"/>
  <c r="S289" i="14"/>
  <c r="S290" i="14"/>
  <c r="S291" i="14"/>
  <c r="S292" i="14"/>
  <c r="S293" i="14"/>
  <c r="S294" i="14"/>
  <c r="S295" i="14"/>
  <c r="S296" i="14"/>
  <c r="S297" i="14"/>
  <c r="S298" i="14"/>
  <c r="S299" i="14"/>
  <c r="S300" i="14"/>
  <c r="S301" i="14"/>
  <c r="S302" i="14"/>
  <c r="S303" i="14"/>
  <c r="S304" i="14"/>
  <c r="S305" i="14"/>
  <c r="S306" i="14"/>
  <c r="S307" i="14"/>
  <c r="S308" i="14"/>
  <c r="S309" i="14"/>
  <c r="S310" i="14"/>
  <c r="S311" i="14"/>
  <c r="S312" i="14"/>
  <c r="S313" i="14"/>
  <c r="S314" i="14"/>
  <c r="S315" i="14"/>
  <c r="S316" i="14"/>
  <c r="S317" i="14"/>
  <c r="S318" i="14"/>
  <c r="S319" i="14"/>
  <c r="S320" i="14"/>
  <c r="S321" i="14"/>
  <c r="S322" i="14"/>
  <c r="S323" i="14"/>
  <c r="S324" i="14"/>
  <c r="S325" i="14"/>
  <c r="S326" i="14"/>
  <c r="S327" i="14"/>
  <c r="S328" i="14"/>
  <c r="S329" i="14"/>
  <c r="S330" i="14"/>
  <c r="S331" i="14"/>
  <c r="S332" i="14"/>
  <c r="S333" i="14"/>
  <c r="S334" i="14"/>
  <c r="S335" i="14"/>
  <c r="S336" i="14"/>
  <c r="S337" i="14"/>
  <c r="S338" i="14"/>
  <c r="S339" i="14"/>
  <c r="S340" i="14"/>
  <c r="S341" i="14"/>
  <c r="S342" i="14"/>
  <c r="S343" i="14"/>
  <c r="S344" i="14"/>
  <c r="S345" i="14"/>
  <c r="S346" i="14"/>
  <c r="S347" i="14"/>
  <c r="S348" i="14"/>
  <c r="S349" i="14"/>
  <c r="S350" i="14"/>
  <c r="S351" i="14"/>
  <c r="S352" i="14"/>
  <c r="S353" i="14"/>
  <c r="S354" i="14"/>
  <c r="S355" i="14"/>
  <c r="S356" i="14"/>
  <c r="S357" i="14"/>
  <c r="S358" i="14"/>
  <c r="S359" i="14"/>
  <c r="S360" i="14"/>
  <c r="S361" i="14"/>
  <c r="S362" i="14"/>
  <c r="S363" i="14"/>
  <c r="S364" i="14"/>
  <c r="S365" i="14"/>
  <c r="S366" i="14"/>
  <c r="S367" i="14"/>
  <c r="S368" i="14"/>
  <c r="S369" i="14"/>
  <c r="S370" i="14"/>
  <c r="S371" i="14"/>
  <c r="S372" i="14"/>
  <c r="S373" i="14"/>
  <c r="S374" i="14"/>
  <c r="S375" i="14"/>
  <c r="S376" i="14"/>
  <c r="S377" i="14"/>
  <c r="S378" i="14"/>
  <c r="S379" i="14"/>
  <c r="S380" i="14"/>
  <c r="S381" i="14"/>
  <c r="S382" i="14"/>
  <c r="S383" i="14"/>
  <c r="S384" i="14"/>
  <c r="S385" i="14"/>
  <c r="S386" i="14"/>
  <c r="S387" i="14"/>
  <c r="S388" i="14"/>
  <c r="S389" i="14"/>
  <c r="S390" i="14"/>
  <c r="S391" i="14"/>
  <c r="S392" i="14"/>
  <c r="S393" i="14"/>
  <c r="S394" i="14"/>
  <c r="S395" i="14"/>
  <c r="S396" i="14"/>
  <c r="S397" i="14"/>
  <c r="S398" i="14"/>
  <c r="S399" i="14"/>
  <c r="S400" i="14"/>
  <c r="S401" i="14"/>
  <c r="S402" i="14"/>
  <c r="S403" i="14"/>
  <c r="S404" i="14"/>
  <c r="S405" i="14"/>
  <c r="S406" i="14"/>
  <c r="S407" i="14"/>
  <c r="S408" i="14"/>
  <c r="S409" i="14"/>
  <c r="S410" i="14"/>
  <c r="S411" i="14"/>
  <c r="S412" i="14"/>
  <c r="S413" i="14"/>
  <c r="S414" i="14"/>
  <c r="S415" i="14"/>
  <c r="S416" i="14"/>
  <c r="S417" i="14"/>
  <c r="S418" i="14"/>
  <c r="S419" i="14"/>
  <c r="S420" i="14"/>
  <c r="S421" i="14"/>
  <c r="S422" i="14"/>
  <c r="S423" i="14"/>
  <c r="S424" i="14"/>
  <c r="S425" i="14"/>
  <c r="S426" i="14"/>
  <c r="S427" i="14"/>
  <c r="S428" i="14"/>
  <c r="S429" i="14"/>
  <c r="S430" i="14"/>
  <c r="S431" i="14"/>
  <c r="S432" i="14"/>
  <c r="S433" i="14"/>
  <c r="S434" i="14"/>
  <c r="S435" i="14"/>
  <c r="S436" i="14"/>
  <c r="S437" i="14"/>
  <c r="S438" i="14"/>
  <c r="S439" i="14"/>
  <c r="S440" i="14"/>
  <c r="S441" i="14"/>
  <c r="S442" i="14"/>
  <c r="S443" i="14"/>
  <c r="S444" i="14"/>
  <c r="S445" i="14"/>
  <c r="S446" i="14"/>
  <c r="S447" i="14"/>
  <c r="S448" i="14"/>
  <c r="S449" i="14"/>
  <c r="S450" i="14"/>
  <c r="S451" i="14"/>
  <c r="S452" i="14"/>
  <c r="S453" i="14"/>
  <c r="S454" i="14"/>
  <c r="S455" i="14"/>
  <c r="S456" i="14"/>
  <c r="S457" i="14"/>
  <c r="S458" i="14"/>
  <c r="S459" i="14"/>
  <c r="S460" i="14"/>
  <c r="S461" i="14"/>
  <c r="S462" i="14"/>
  <c r="S463" i="14"/>
  <c r="S464" i="14"/>
  <c r="S465" i="14"/>
  <c r="S466" i="14"/>
  <c r="S467" i="14"/>
  <c r="S468" i="14"/>
  <c r="S469" i="14"/>
  <c r="S470" i="14"/>
  <c r="S471" i="14"/>
  <c r="S472" i="14"/>
  <c r="S473" i="14"/>
  <c r="S474" i="14"/>
  <c r="S475" i="14"/>
  <c r="S476" i="14"/>
  <c r="S477" i="14"/>
  <c r="S478" i="14"/>
  <c r="S479" i="14"/>
  <c r="S480" i="14"/>
  <c r="S481" i="14"/>
  <c r="S482" i="14"/>
  <c r="S483" i="14"/>
  <c r="S484" i="14"/>
  <c r="S485" i="14"/>
  <c r="S486" i="14"/>
  <c r="S487" i="14"/>
  <c r="S488" i="14"/>
  <c r="S489" i="14"/>
  <c r="S490" i="14"/>
  <c r="S491" i="14"/>
  <c r="S492" i="14"/>
  <c r="S493" i="14"/>
  <c r="S494" i="14"/>
  <c r="S495" i="14"/>
  <c r="S496" i="14"/>
  <c r="S497" i="14"/>
  <c r="S498" i="14"/>
  <c r="S499" i="14"/>
  <c r="S500" i="14"/>
  <c r="S501" i="14"/>
  <c r="S502" i="14"/>
  <c r="S503" i="14"/>
  <c r="S504" i="14"/>
  <c r="S505" i="14"/>
  <c r="S506" i="14"/>
  <c r="S507" i="14"/>
  <c r="S508" i="14"/>
  <c r="S509" i="14"/>
  <c r="S510" i="14"/>
  <c r="S511" i="14"/>
  <c r="S512" i="14"/>
  <c r="S513" i="14"/>
  <c r="S514" i="14"/>
  <c r="S515" i="14"/>
  <c r="S516" i="14"/>
  <c r="S517" i="14"/>
  <c r="S518" i="14"/>
  <c r="S519" i="14"/>
  <c r="S520" i="14"/>
  <c r="S521" i="14"/>
  <c r="S522" i="14"/>
  <c r="S523" i="14"/>
  <c r="S524" i="14"/>
  <c r="S525" i="14"/>
  <c r="S526" i="14"/>
  <c r="S527" i="14"/>
  <c r="S528" i="14"/>
  <c r="S529" i="14"/>
  <c r="S530" i="14"/>
  <c r="S531" i="14"/>
  <c r="S532" i="14"/>
  <c r="S533" i="14"/>
  <c r="S534" i="14"/>
  <c r="S535" i="14"/>
  <c r="S536" i="14"/>
  <c r="S537" i="14"/>
  <c r="S538" i="14"/>
  <c r="S539" i="14"/>
  <c r="S540" i="14"/>
  <c r="S541" i="14"/>
  <c r="S542" i="14"/>
  <c r="S543" i="14"/>
  <c r="S544" i="14"/>
  <c r="S545" i="14"/>
  <c r="S546" i="14"/>
  <c r="S547" i="14"/>
  <c r="S548" i="14"/>
  <c r="S549" i="14"/>
  <c r="S550" i="14"/>
  <c r="S551" i="14"/>
  <c r="S552" i="14"/>
  <c r="S553" i="14"/>
  <c r="S554" i="14"/>
  <c r="S555" i="14"/>
  <c r="S556" i="14"/>
  <c r="S557" i="14"/>
  <c r="S558" i="14"/>
  <c r="S559" i="14"/>
  <c r="S560" i="14"/>
  <c r="S561" i="14"/>
  <c r="S562" i="14"/>
  <c r="S563" i="14"/>
  <c r="S564" i="14"/>
  <c r="S565" i="14"/>
  <c r="S566" i="14"/>
  <c r="S567" i="14"/>
  <c r="S568" i="14"/>
  <c r="S569" i="14"/>
  <c r="S570" i="14"/>
  <c r="S571" i="14"/>
  <c r="S572" i="14"/>
  <c r="S573" i="14"/>
  <c r="S574" i="14"/>
  <c r="S575" i="14"/>
  <c r="S576" i="14"/>
  <c r="S577" i="14"/>
  <c r="S578" i="14"/>
  <c r="S579" i="14"/>
  <c r="S580" i="14"/>
  <c r="S581" i="14"/>
  <c r="S582" i="14"/>
  <c r="S583" i="14"/>
  <c r="S584" i="14"/>
  <c r="S585" i="14"/>
  <c r="S586" i="14"/>
  <c r="S587" i="14"/>
  <c r="S588" i="14"/>
  <c r="S589" i="14"/>
  <c r="S590" i="14"/>
  <c r="S591" i="14"/>
  <c r="S592" i="14"/>
  <c r="S593" i="14"/>
  <c r="S594" i="14"/>
  <c r="S595" i="14"/>
  <c r="S596" i="14"/>
  <c r="S597" i="14"/>
  <c r="S598" i="14"/>
  <c r="S599" i="14"/>
  <c r="S600" i="14"/>
  <c r="S601" i="14"/>
  <c r="S602" i="14"/>
  <c r="S603" i="14"/>
  <c r="S604" i="14"/>
  <c r="S605" i="14"/>
  <c r="S606" i="14"/>
  <c r="S607" i="14"/>
  <c r="S608" i="14"/>
  <c r="S609" i="14"/>
  <c r="S610" i="14"/>
  <c r="S611" i="14"/>
  <c r="S612" i="14"/>
  <c r="S613" i="14"/>
  <c r="S614" i="14"/>
  <c r="S615" i="14"/>
  <c r="S616" i="14"/>
  <c r="S617" i="14"/>
  <c r="S618" i="14"/>
  <c r="S619" i="14"/>
  <c r="S620" i="14"/>
  <c r="S621" i="14"/>
  <c r="S622" i="14"/>
  <c r="S623" i="14"/>
  <c r="S624" i="14"/>
  <c r="S625" i="14"/>
  <c r="S626" i="14"/>
  <c r="S627" i="14"/>
  <c r="S628" i="14"/>
  <c r="S629" i="14"/>
  <c r="S630" i="14"/>
  <c r="S631" i="14"/>
  <c r="S632" i="14"/>
  <c r="S633" i="14"/>
  <c r="S634" i="14"/>
  <c r="S635" i="14"/>
  <c r="S636" i="14"/>
  <c r="S637" i="14"/>
  <c r="S638" i="14"/>
  <c r="S639" i="14"/>
  <c r="S640" i="14"/>
  <c r="S641" i="14"/>
  <c r="S642" i="14"/>
  <c r="S643" i="14"/>
  <c r="S644" i="14"/>
  <c r="S645" i="14"/>
  <c r="S646" i="14"/>
  <c r="S647" i="14"/>
  <c r="S648" i="14"/>
  <c r="S649" i="14"/>
  <c r="S650" i="14"/>
  <c r="S651" i="14"/>
  <c r="S652" i="14"/>
  <c r="S653" i="14"/>
  <c r="S654" i="14"/>
  <c r="S655" i="14"/>
  <c r="S656" i="14"/>
  <c r="S657" i="14"/>
  <c r="S658" i="14"/>
  <c r="S659" i="14"/>
  <c r="S660" i="14"/>
  <c r="S661" i="14"/>
  <c r="S662" i="14"/>
  <c r="S663" i="14"/>
  <c r="S664" i="14"/>
  <c r="S665" i="14"/>
  <c r="S666" i="14"/>
  <c r="S667" i="14"/>
  <c r="S668" i="14"/>
  <c r="S669" i="14"/>
  <c r="S670" i="14"/>
  <c r="S671" i="14"/>
  <c r="S672" i="14"/>
  <c r="S673" i="14"/>
  <c r="S674" i="14"/>
  <c r="S675" i="14"/>
  <c r="S676" i="14"/>
  <c r="S677" i="14"/>
  <c r="S678" i="14"/>
  <c r="S679" i="14"/>
  <c r="S680" i="14"/>
  <c r="S681" i="14"/>
  <c r="S682" i="14"/>
  <c r="S683" i="14"/>
  <c r="S684" i="14"/>
  <c r="S685" i="14"/>
  <c r="S686" i="14"/>
  <c r="S687" i="14"/>
  <c r="S688" i="14"/>
  <c r="S689" i="14"/>
  <c r="S690" i="14"/>
  <c r="S691" i="14"/>
  <c r="S692" i="14"/>
  <c r="S693" i="14"/>
  <c r="S694" i="14"/>
  <c r="S695" i="14"/>
  <c r="S696" i="14"/>
  <c r="S697" i="14"/>
  <c r="S698" i="14"/>
  <c r="S699" i="14"/>
  <c r="S700" i="14"/>
  <c r="S701" i="14"/>
  <c r="S702" i="14"/>
  <c r="S703" i="14"/>
  <c r="S704" i="14"/>
  <c r="S705" i="14"/>
  <c r="S706" i="14"/>
  <c r="S707" i="14"/>
  <c r="S708" i="14"/>
  <c r="S709" i="14"/>
  <c r="S710" i="14"/>
  <c r="S711" i="14"/>
  <c r="S712" i="14"/>
  <c r="S713" i="14"/>
  <c r="S714" i="14"/>
  <c r="S715" i="14"/>
  <c r="S716" i="14"/>
  <c r="S717" i="14"/>
  <c r="S718" i="14"/>
  <c r="S719" i="14"/>
  <c r="S720" i="14"/>
  <c r="S721" i="14"/>
  <c r="S722" i="14"/>
  <c r="S723" i="14"/>
  <c r="S724" i="14"/>
  <c r="S725" i="14"/>
  <c r="S726" i="14"/>
  <c r="S727" i="14"/>
  <c r="S728" i="14"/>
  <c r="S729" i="14"/>
  <c r="S730" i="14"/>
  <c r="S731" i="14"/>
  <c r="S732" i="14"/>
  <c r="S733" i="14"/>
  <c r="S734" i="14"/>
  <c r="S735" i="14"/>
  <c r="S736" i="14"/>
  <c r="S737" i="14"/>
  <c r="S738" i="14"/>
  <c r="S739" i="14"/>
  <c r="S740" i="14"/>
  <c r="S741" i="14"/>
  <c r="S742" i="14"/>
  <c r="S743" i="14"/>
  <c r="S744" i="14"/>
  <c r="S745" i="14"/>
  <c r="S746" i="14"/>
  <c r="S747" i="14"/>
  <c r="S748" i="14"/>
  <c r="S749" i="14"/>
  <c r="S750" i="14"/>
  <c r="S751" i="14"/>
  <c r="S752" i="14"/>
  <c r="S753" i="14"/>
  <c r="S754" i="14"/>
  <c r="S755" i="14"/>
  <c r="S756" i="14"/>
  <c r="S757" i="14"/>
  <c r="S758" i="14"/>
  <c r="S759" i="14"/>
  <c r="S760" i="14"/>
  <c r="S761" i="14"/>
  <c r="S762" i="14"/>
  <c r="S763" i="14"/>
  <c r="S764" i="14"/>
  <c r="S765" i="14"/>
  <c r="S766" i="14"/>
  <c r="S767" i="14"/>
  <c r="S768" i="14"/>
  <c r="S769" i="14"/>
  <c r="S770" i="14"/>
  <c r="S771" i="14"/>
  <c r="S772" i="14"/>
  <c r="S773" i="14"/>
  <c r="S774" i="14"/>
  <c r="S775" i="14"/>
  <c r="S776" i="14"/>
  <c r="S777" i="14"/>
  <c r="S778" i="14"/>
  <c r="S779" i="14"/>
  <c r="S780" i="14"/>
  <c r="S781" i="14"/>
  <c r="S782" i="14"/>
  <c r="S783" i="14"/>
  <c r="S784" i="14"/>
  <c r="S785" i="14"/>
  <c r="S786" i="14"/>
  <c r="S787" i="14"/>
  <c r="S788" i="14"/>
  <c r="S789" i="14"/>
  <c r="S790" i="14"/>
  <c r="S791" i="14"/>
  <c r="S792" i="14"/>
  <c r="S793" i="14"/>
  <c r="S794" i="14"/>
  <c r="S795" i="14"/>
  <c r="S796" i="14"/>
  <c r="S797" i="14"/>
  <c r="S798" i="14"/>
  <c r="S799" i="14"/>
  <c r="S800" i="14"/>
  <c r="S801" i="14"/>
  <c r="S802" i="14"/>
  <c r="S803" i="14"/>
  <c r="S804" i="14"/>
  <c r="S805" i="14"/>
  <c r="S806" i="14"/>
  <c r="S807" i="14"/>
  <c r="S808" i="14"/>
  <c r="S809" i="14"/>
  <c r="S810" i="14"/>
  <c r="S811" i="14"/>
  <c r="S812" i="14"/>
  <c r="S813" i="14"/>
  <c r="S814" i="14"/>
  <c r="S815" i="14"/>
  <c r="S816" i="14"/>
  <c r="S817" i="14"/>
  <c r="S818" i="14"/>
  <c r="S819" i="14"/>
  <c r="S820" i="14"/>
  <c r="S821" i="14"/>
  <c r="S822" i="14"/>
  <c r="S823" i="14"/>
  <c r="S824" i="14"/>
  <c r="S825" i="14"/>
  <c r="S826" i="14"/>
  <c r="S827" i="14"/>
  <c r="S828" i="14"/>
  <c r="S829" i="14"/>
  <c r="S830" i="14"/>
  <c r="S831" i="14"/>
  <c r="S832" i="14"/>
  <c r="S833" i="14"/>
  <c r="S834" i="14"/>
  <c r="S835" i="14"/>
  <c r="S836" i="14"/>
  <c r="S837" i="14"/>
  <c r="S838" i="14"/>
  <c r="S839" i="14"/>
  <c r="S840" i="14"/>
  <c r="S841" i="14"/>
  <c r="S842" i="14"/>
  <c r="S843" i="14"/>
  <c r="S844" i="14"/>
  <c r="S845" i="14"/>
  <c r="S846" i="14"/>
  <c r="S847" i="14"/>
  <c r="S848" i="14"/>
  <c r="S849" i="14"/>
  <c r="S850" i="14"/>
  <c r="S851" i="14"/>
  <c r="S852" i="14"/>
  <c r="S853" i="14"/>
  <c r="S854" i="14"/>
  <c r="S855" i="14"/>
  <c r="S856" i="14"/>
  <c r="S857" i="14"/>
  <c r="S858" i="14"/>
  <c r="S859" i="14"/>
  <c r="S860" i="14"/>
  <c r="S861" i="14"/>
  <c r="S862" i="14"/>
  <c r="S863" i="14"/>
  <c r="S864" i="14"/>
  <c r="S865" i="14"/>
  <c r="S866" i="14"/>
  <c r="S867" i="14"/>
  <c r="S868" i="14"/>
  <c r="S869" i="14"/>
  <c r="S870" i="14"/>
  <c r="S871" i="14"/>
  <c r="S872" i="14"/>
  <c r="S873" i="14"/>
  <c r="S874" i="14"/>
  <c r="S875" i="14"/>
  <c r="S876" i="14"/>
  <c r="S877" i="14"/>
  <c r="S878" i="14"/>
  <c r="S879" i="14"/>
  <c r="S880" i="14"/>
  <c r="S881" i="14"/>
  <c r="S882" i="14"/>
  <c r="S883" i="14"/>
  <c r="S884" i="14"/>
  <c r="S885" i="14"/>
  <c r="S886" i="14"/>
  <c r="S887" i="14"/>
  <c r="S888" i="14"/>
  <c r="S889" i="14"/>
  <c r="S890" i="14"/>
  <c r="S891" i="14"/>
  <c r="S892" i="14"/>
  <c r="S893" i="14"/>
  <c r="S894" i="14"/>
  <c r="S895" i="14"/>
  <c r="S896" i="14"/>
  <c r="S897" i="14"/>
  <c r="S898" i="14"/>
  <c r="S899" i="14"/>
  <c r="S900" i="14"/>
  <c r="S901" i="14"/>
  <c r="S902" i="14"/>
  <c r="S903" i="14"/>
  <c r="S904" i="14"/>
  <c r="S905" i="14"/>
  <c r="S906" i="14"/>
  <c r="S907" i="14"/>
  <c r="S908" i="14"/>
  <c r="S909" i="14"/>
  <c r="S910" i="14"/>
  <c r="S911" i="14"/>
  <c r="S912" i="14"/>
  <c r="S913" i="14"/>
  <c r="S914" i="14"/>
  <c r="S915" i="14"/>
  <c r="S916" i="14"/>
  <c r="S917" i="14"/>
  <c r="S918" i="14"/>
  <c r="S919" i="14"/>
  <c r="S920" i="14"/>
  <c r="S921" i="14"/>
  <c r="S922" i="14"/>
  <c r="S923" i="14"/>
  <c r="S924" i="14"/>
  <c r="S925" i="14"/>
  <c r="S926" i="14"/>
  <c r="S927" i="14"/>
  <c r="S928" i="14"/>
  <c r="S929" i="14"/>
  <c r="S930" i="14"/>
  <c r="S931" i="14"/>
  <c r="S932" i="14"/>
  <c r="S933" i="14"/>
  <c r="S934" i="14"/>
  <c r="S935" i="14"/>
  <c r="S936" i="14"/>
  <c r="S937" i="14"/>
  <c r="S938" i="14"/>
  <c r="S939" i="14"/>
  <c r="S940" i="14"/>
  <c r="S941" i="14"/>
  <c r="S942" i="14"/>
  <c r="S943" i="14"/>
  <c r="S944" i="14"/>
  <c r="S945" i="14"/>
  <c r="S946" i="14"/>
  <c r="S947" i="14"/>
  <c r="S948" i="14"/>
  <c r="S949" i="14"/>
  <c r="S950" i="14"/>
  <c r="S951" i="14"/>
  <c r="S952" i="14"/>
  <c r="S953" i="14"/>
  <c r="S954" i="14"/>
  <c r="S955" i="14"/>
  <c r="S956" i="14"/>
  <c r="S957" i="14"/>
  <c r="S958" i="14"/>
  <c r="S959" i="14"/>
  <c r="S960" i="14"/>
  <c r="S961" i="14"/>
  <c r="S962" i="14"/>
  <c r="S963" i="14"/>
  <c r="S964" i="14"/>
  <c r="S965" i="14"/>
  <c r="S966" i="14"/>
  <c r="S967" i="14"/>
  <c r="S968" i="14"/>
  <c r="S969" i="14"/>
  <c r="S970" i="14"/>
  <c r="S971" i="14"/>
  <c r="S972" i="14"/>
  <c r="S973" i="14"/>
  <c r="S974" i="14"/>
  <c r="S975" i="14"/>
  <c r="S976" i="14"/>
  <c r="S977" i="14"/>
  <c r="S978" i="14"/>
  <c r="S979" i="14"/>
  <c r="S980" i="14"/>
  <c r="S981" i="14"/>
  <c r="S982" i="14"/>
  <c r="S983" i="14"/>
  <c r="S984" i="14"/>
  <c r="S985" i="14"/>
  <c r="S986" i="14"/>
  <c r="S987" i="14"/>
  <c r="S988" i="14"/>
  <c r="S989" i="14"/>
  <c r="S990" i="14"/>
  <c r="S991" i="14"/>
  <c r="S992" i="14"/>
  <c r="S993" i="14"/>
  <c r="S994" i="14"/>
  <c r="S995" i="14"/>
  <c r="S996" i="14"/>
  <c r="S997" i="14"/>
  <c r="S998" i="14"/>
  <c r="S999" i="14"/>
  <c r="S1000" i="14"/>
  <c r="S1001" i="14"/>
  <c r="S1002" i="14"/>
  <c r="S1003" i="14"/>
  <c r="S1004" i="14"/>
  <c r="S1005" i="14"/>
  <c r="S1006" i="14"/>
  <c r="S1007" i="14"/>
  <c r="S1008" i="14"/>
  <c r="S1009" i="14"/>
  <c r="S1010" i="14"/>
  <c r="S1011" i="14"/>
  <c r="S1012" i="14"/>
  <c r="S1013" i="14"/>
  <c r="S1014" i="14"/>
  <c r="S1015" i="14"/>
  <c r="S1016" i="14"/>
  <c r="S1017" i="14"/>
  <c r="S1018" i="14"/>
  <c r="S1019" i="14"/>
  <c r="S1020" i="14"/>
  <c r="S1021" i="14"/>
  <c r="S1022" i="14"/>
  <c r="S1023" i="14"/>
  <c r="S1024" i="14"/>
  <c r="S1025" i="14"/>
  <c r="S1026" i="14"/>
  <c r="S1027" i="14"/>
  <c r="S1028" i="14"/>
  <c r="S1029" i="14"/>
  <c r="S1030" i="14"/>
  <c r="S1031" i="14"/>
  <c r="S1032" i="14"/>
  <c r="S1033" i="14"/>
  <c r="S1034" i="14"/>
  <c r="S1035" i="14"/>
  <c r="S1036" i="14"/>
  <c r="S1037" i="14"/>
  <c r="S1038" i="14"/>
  <c r="S1039" i="14"/>
  <c r="S1040" i="14"/>
  <c r="S1041" i="14"/>
  <c r="S1042" i="14"/>
  <c r="S1043" i="14"/>
  <c r="S1044" i="14"/>
  <c r="S1045" i="14"/>
  <c r="S1046" i="14"/>
  <c r="S1047" i="14"/>
  <c r="S1048" i="14"/>
  <c r="S1049" i="14"/>
  <c r="S1050" i="14"/>
  <c r="S1051" i="14"/>
  <c r="S1052" i="14"/>
  <c r="S1053" i="14"/>
  <c r="S1054" i="14"/>
  <c r="S1055" i="14"/>
  <c r="S1056" i="14"/>
  <c r="S1057" i="14"/>
  <c r="S1058" i="14"/>
  <c r="S1059" i="14"/>
  <c r="S1060" i="14"/>
  <c r="S1061" i="14"/>
  <c r="S1062" i="14"/>
  <c r="S1063" i="14"/>
  <c r="S1064" i="14"/>
  <c r="S1065" i="14"/>
  <c r="S1066" i="14"/>
  <c r="S1067" i="14"/>
  <c r="S1068" i="14"/>
  <c r="S1069" i="14"/>
  <c r="S1070" i="14"/>
  <c r="S1071" i="14"/>
  <c r="S1072" i="14"/>
  <c r="S1073" i="14"/>
  <c r="S1074" i="14"/>
  <c r="S1075" i="14"/>
  <c r="S1076" i="14"/>
  <c r="S1077" i="14"/>
  <c r="S1078" i="14"/>
  <c r="S1079" i="14"/>
  <c r="S1080" i="14"/>
  <c r="S1081" i="14"/>
  <c r="S1082" i="14"/>
  <c r="S1083" i="14"/>
  <c r="S1084" i="14"/>
  <c r="S1085" i="14"/>
  <c r="S1086" i="14"/>
  <c r="S1087" i="14"/>
  <c r="S1088" i="14"/>
  <c r="S1089" i="14"/>
  <c r="S1090" i="14"/>
  <c r="S1091" i="14"/>
  <c r="S1092" i="14"/>
  <c r="S1093" i="14"/>
  <c r="S1094" i="14"/>
  <c r="S1095" i="14"/>
  <c r="S1096" i="14"/>
  <c r="S1097" i="14"/>
  <c r="S1098" i="14"/>
  <c r="S1099" i="14"/>
  <c r="S1100" i="14"/>
  <c r="S1101" i="14"/>
  <c r="S1102" i="14"/>
  <c r="S1103" i="14"/>
  <c r="S1104" i="14"/>
  <c r="S1105" i="14"/>
  <c r="S1106" i="14"/>
  <c r="S1107" i="14"/>
  <c r="S1108" i="14"/>
  <c r="S1109" i="14"/>
  <c r="S1110" i="14"/>
  <c r="S1111" i="14"/>
  <c r="S1112" i="14"/>
  <c r="S1113" i="14"/>
  <c r="S1114" i="14"/>
  <c r="S1115" i="14"/>
  <c r="S1116" i="14"/>
  <c r="S1117" i="14"/>
  <c r="S1118" i="14"/>
  <c r="S1119" i="14"/>
  <c r="S1120" i="14"/>
  <c r="S1121" i="14"/>
  <c r="S1122" i="14"/>
  <c r="S1123" i="14"/>
  <c r="S1124" i="14"/>
  <c r="S1125" i="14"/>
  <c r="S1126" i="14"/>
  <c r="S1127" i="14"/>
  <c r="S1128" i="14"/>
  <c r="S1129" i="14"/>
  <c r="S1130" i="14"/>
  <c r="S1131" i="14"/>
  <c r="S1132" i="14"/>
  <c r="S1133" i="14"/>
  <c r="S1134" i="14"/>
  <c r="S1135" i="14"/>
  <c r="S1136" i="14"/>
  <c r="S1137" i="14"/>
  <c r="S1138" i="14"/>
  <c r="S1139" i="14"/>
  <c r="S1140" i="14"/>
  <c r="S1141" i="14"/>
  <c r="S1142" i="14"/>
  <c r="S1143" i="14"/>
  <c r="S1144" i="14"/>
  <c r="S1145" i="14"/>
  <c r="S1146" i="14"/>
  <c r="S1147" i="14"/>
  <c r="S1148" i="14"/>
  <c r="S1149" i="14"/>
  <c r="S1150" i="14"/>
  <c r="S1151" i="14"/>
  <c r="S1152" i="14"/>
  <c r="S1153" i="14"/>
  <c r="S1154" i="14"/>
  <c r="S1155" i="14"/>
  <c r="S1156" i="14"/>
  <c r="S1157" i="14"/>
  <c r="S1158" i="14"/>
  <c r="S1159" i="14"/>
  <c r="S1160" i="14"/>
  <c r="S1161" i="14"/>
  <c r="S1162" i="14"/>
  <c r="S1163" i="14"/>
  <c r="S1164" i="14"/>
  <c r="S1165" i="14"/>
  <c r="S1166" i="14"/>
  <c r="S1167" i="14"/>
  <c r="S1168" i="14"/>
  <c r="S1169" i="14"/>
  <c r="S1170" i="14"/>
  <c r="S1171" i="14"/>
  <c r="S1172" i="14"/>
  <c r="S1173" i="14"/>
  <c r="S1174" i="14"/>
  <c r="S1175" i="14"/>
  <c r="S1176" i="14"/>
  <c r="S1177" i="14"/>
  <c r="S1178" i="14"/>
  <c r="S1179" i="14"/>
  <c r="S1180" i="14"/>
  <c r="S1181" i="14"/>
  <c r="S1182" i="14"/>
  <c r="S1183" i="14"/>
  <c r="S1184" i="14"/>
  <c r="S1185" i="14"/>
  <c r="S1186" i="14"/>
  <c r="S1187" i="14"/>
  <c r="S1188" i="14"/>
  <c r="S1189" i="14"/>
  <c r="S1190" i="14"/>
  <c r="S1191" i="14"/>
  <c r="S1192" i="14"/>
  <c r="S1193" i="14"/>
  <c r="S1194" i="14"/>
  <c r="S1195" i="14"/>
  <c r="S1196" i="14"/>
  <c r="S1197" i="14"/>
  <c r="S1198" i="14"/>
  <c r="S1199" i="14"/>
  <c r="S1200" i="14"/>
  <c r="S1201" i="14"/>
  <c r="S1202" i="14"/>
  <c r="S1203" i="14"/>
  <c r="S1204" i="14"/>
  <c r="S1205" i="14"/>
  <c r="S1206" i="14"/>
  <c r="S1207" i="14"/>
  <c r="S1208" i="14"/>
  <c r="S1209" i="14"/>
  <c r="S1210" i="14"/>
  <c r="S1211" i="14"/>
  <c r="S1212" i="14"/>
  <c r="S1213" i="14"/>
  <c r="S1214" i="14"/>
  <c r="S1215" i="14"/>
  <c r="S1216" i="14"/>
  <c r="S1217" i="14"/>
  <c r="S1218" i="14"/>
  <c r="S1219" i="14"/>
  <c r="S1220" i="14"/>
  <c r="S1221" i="14"/>
  <c r="S1222" i="14"/>
  <c r="S1223" i="14"/>
  <c r="S1224" i="14"/>
  <c r="S1225" i="14"/>
  <c r="S1226" i="14"/>
  <c r="S1227" i="14"/>
  <c r="S1228" i="14"/>
  <c r="S1229" i="14"/>
  <c r="S1230" i="14"/>
  <c r="S1231" i="14"/>
  <c r="S1232" i="14"/>
  <c r="S1233" i="14"/>
  <c r="S1234" i="14"/>
  <c r="S1235" i="14"/>
  <c r="S1236" i="14"/>
  <c r="S1237" i="14"/>
  <c r="S1238" i="14"/>
  <c r="S1239" i="14"/>
  <c r="S1240" i="14"/>
  <c r="S1241" i="14"/>
  <c r="S1242" i="14"/>
  <c r="S1243" i="14"/>
  <c r="S1244" i="14"/>
  <c r="S1245" i="14"/>
  <c r="S1246" i="14"/>
  <c r="S1247" i="14"/>
  <c r="S1248" i="14"/>
  <c r="S1249" i="14"/>
  <c r="S1250" i="14"/>
  <c r="S1251" i="14"/>
  <c r="S1252" i="14"/>
  <c r="S1253" i="14"/>
  <c r="S1254" i="14"/>
  <c r="S1255" i="14"/>
  <c r="S1256" i="14"/>
  <c r="S1257" i="14"/>
  <c r="S1258" i="14"/>
  <c r="S1259" i="14"/>
  <c r="S1260" i="14"/>
  <c r="S1261" i="14"/>
  <c r="S1262" i="14"/>
  <c r="S1263" i="14"/>
  <c r="S1264" i="14"/>
  <c r="S1265" i="14"/>
  <c r="S1266" i="14"/>
  <c r="S1267" i="14"/>
  <c r="S1268" i="14"/>
  <c r="S1269" i="14"/>
  <c r="S1270" i="14"/>
  <c r="S1271" i="14"/>
  <c r="S1272" i="14"/>
  <c r="S1273" i="14"/>
  <c r="S1274" i="14"/>
  <c r="S1275" i="14"/>
  <c r="S1276" i="14"/>
  <c r="S1277" i="14"/>
  <c r="S1278" i="14"/>
  <c r="S1279" i="14"/>
  <c r="S1280" i="14"/>
  <c r="S1281" i="14"/>
  <c r="S1282" i="14"/>
  <c r="S1283" i="14"/>
  <c r="S1284" i="14"/>
  <c r="S1285" i="14"/>
  <c r="S1286" i="14"/>
  <c r="S1287" i="14"/>
  <c r="S1288" i="14"/>
  <c r="S1289" i="14"/>
  <c r="S1290" i="14"/>
  <c r="S1291" i="14"/>
  <c r="S1292" i="14"/>
  <c r="S1293" i="14"/>
  <c r="S1294" i="14"/>
  <c r="S1295" i="14"/>
  <c r="S1296" i="14"/>
  <c r="S1297" i="14"/>
  <c r="S1298" i="14"/>
  <c r="S1299" i="14"/>
  <c r="S1300" i="14"/>
  <c r="S1301" i="14"/>
  <c r="S1302" i="14"/>
  <c r="S1303" i="14"/>
  <c r="S1304" i="14"/>
  <c r="S1305" i="14"/>
  <c r="S1306" i="14"/>
  <c r="S1307" i="14"/>
  <c r="S1308" i="14"/>
  <c r="S1309" i="14"/>
  <c r="S1310" i="14"/>
  <c r="S1311" i="14"/>
  <c r="S1312" i="14"/>
  <c r="S1313" i="14"/>
  <c r="S1314" i="14"/>
  <c r="S1315" i="14"/>
  <c r="S1316" i="14"/>
  <c r="S1317" i="14"/>
  <c r="S1318" i="14"/>
  <c r="S1319" i="14"/>
  <c r="S1320" i="14"/>
  <c r="S1321" i="14"/>
  <c r="S1322" i="14"/>
  <c r="S1323" i="14"/>
  <c r="S1324" i="14"/>
  <c r="S1325" i="14"/>
  <c r="S1326" i="14"/>
  <c r="S1327" i="14"/>
  <c r="S1328" i="14"/>
  <c r="S1329" i="14"/>
  <c r="S1330" i="14"/>
  <c r="S1331" i="14"/>
  <c r="S1332" i="14"/>
  <c r="S1333" i="14"/>
  <c r="S1334" i="14"/>
  <c r="S1335" i="14"/>
  <c r="S1336" i="14"/>
  <c r="S1337" i="14"/>
  <c r="S1338" i="14"/>
  <c r="S1339" i="14"/>
  <c r="S1340" i="14"/>
  <c r="S1341" i="14"/>
  <c r="S1342" i="14"/>
  <c r="S1343" i="14"/>
  <c r="S1344" i="14"/>
  <c r="S1345" i="14"/>
  <c r="S1346" i="14"/>
  <c r="S1347" i="14"/>
  <c r="S1348" i="14"/>
  <c r="S1349" i="14"/>
  <c r="S1350" i="14"/>
  <c r="S1351" i="14"/>
  <c r="S1352" i="14"/>
  <c r="S1353" i="14"/>
  <c r="S1354" i="14"/>
  <c r="S1355" i="14"/>
  <c r="S1356" i="14"/>
  <c r="S1357" i="14"/>
  <c r="S1358" i="14"/>
  <c r="S1359" i="14"/>
  <c r="S1360" i="14"/>
  <c r="S1361" i="14"/>
  <c r="S1362" i="14"/>
  <c r="S1363" i="14"/>
  <c r="S1364" i="14"/>
  <c r="S1365" i="14"/>
  <c r="S1366" i="14"/>
  <c r="S1367" i="14"/>
  <c r="S1368" i="14"/>
  <c r="S1369" i="14"/>
  <c r="S1370" i="14"/>
  <c r="S1371" i="14"/>
  <c r="S1372" i="14"/>
  <c r="S1373" i="14"/>
  <c r="S1374" i="14"/>
  <c r="S1375" i="14"/>
  <c r="S1376" i="14"/>
  <c r="S1377" i="14"/>
  <c r="S1378" i="14"/>
  <c r="S1379" i="14"/>
  <c r="S1380" i="14"/>
  <c r="S1381" i="14"/>
  <c r="S1382" i="14"/>
  <c r="S1383" i="14"/>
  <c r="S1384" i="14"/>
  <c r="S1385" i="14"/>
  <c r="S1386" i="14"/>
  <c r="S1387" i="14"/>
  <c r="S1388" i="14"/>
  <c r="S1389" i="14"/>
  <c r="S1390" i="14"/>
  <c r="S1391" i="14"/>
  <c r="S1392" i="14"/>
  <c r="S1393" i="14"/>
  <c r="S1394" i="14"/>
  <c r="S1395" i="14"/>
  <c r="S1396" i="14"/>
  <c r="S1397" i="14"/>
  <c r="S1398" i="14"/>
  <c r="S1399" i="14"/>
  <c r="S1400" i="14"/>
  <c r="S1401" i="14"/>
  <c r="S1402" i="14"/>
  <c r="S1403" i="14"/>
  <c r="S1404" i="14"/>
  <c r="S1405" i="14"/>
  <c r="S1406" i="14"/>
  <c r="S1407" i="14"/>
  <c r="S1408" i="14"/>
  <c r="S1409" i="14"/>
  <c r="S1410" i="14"/>
  <c r="S1411" i="14"/>
  <c r="S1412" i="14"/>
  <c r="S1413" i="14"/>
  <c r="S1414" i="14"/>
  <c r="S1415" i="14"/>
  <c r="S1416" i="14"/>
  <c r="S1417" i="14"/>
  <c r="S1418" i="14"/>
  <c r="S1419" i="14"/>
  <c r="S1420" i="14"/>
  <c r="S1421" i="14"/>
  <c r="S1422" i="14"/>
  <c r="S1423" i="14"/>
  <c r="S1424" i="14"/>
  <c r="S1425" i="14"/>
  <c r="S1426" i="14"/>
  <c r="S1427" i="14"/>
  <c r="S1428" i="14"/>
  <c r="S1429" i="14"/>
  <c r="S1430" i="14"/>
  <c r="S1431" i="14"/>
  <c r="S1432" i="14"/>
  <c r="S1433" i="14"/>
  <c r="S1434" i="14"/>
  <c r="S1435" i="14"/>
  <c r="S1436" i="14"/>
  <c r="S1437" i="14"/>
  <c r="S1438" i="14"/>
  <c r="S1439" i="14"/>
  <c r="S1440" i="14"/>
  <c r="S1441" i="14"/>
  <c r="S1442" i="14"/>
  <c r="S1443" i="14"/>
  <c r="S1444" i="14"/>
  <c r="S1445" i="14"/>
  <c r="S1446" i="14"/>
  <c r="S1447" i="14"/>
  <c r="S1448" i="14"/>
  <c r="S1449" i="14"/>
  <c r="S1450" i="14"/>
  <c r="S1451" i="14"/>
  <c r="S1452" i="14"/>
  <c r="S1453" i="14"/>
  <c r="S1454" i="14"/>
  <c r="S1455" i="14"/>
  <c r="S1456" i="14"/>
  <c r="S1457" i="14"/>
  <c r="S1458" i="14"/>
  <c r="S1459" i="14"/>
  <c r="S1460" i="14"/>
  <c r="S1461" i="14"/>
  <c r="S1462" i="14"/>
  <c r="S1463" i="14"/>
  <c r="S1464" i="14"/>
  <c r="S1465" i="14"/>
  <c r="S1466" i="14"/>
  <c r="S1467" i="14"/>
  <c r="S1468" i="14"/>
  <c r="S1469" i="14"/>
  <c r="S1470" i="14"/>
  <c r="S1471" i="14"/>
  <c r="S1472" i="14"/>
  <c r="S1473" i="14"/>
  <c r="S1474" i="14"/>
  <c r="S1475" i="14"/>
  <c r="S1476" i="14"/>
  <c r="S1477" i="14"/>
  <c r="S1478" i="14"/>
  <c r="S1479" i="14"/>
  <c r="S1480" i="14"/>
  <c r="S1481" i="14"/>
  <c r="S1482" i="14"/>
  <c r="S1483" i="14"/>
  <c r="S1484" i="14"/>
  <c r="S1485" i="14"/>
  <c r="S1486" i="14"/>
  <c r="S1487" i="14"/>
  <c r="S1488" i="14"/>
  <c r="S1489" i="14"/>
  <c r="S1490" i="14"/>
  <c r="S1491" i="14"/>
  <c r="S1492" i="14"/>
  <c r="S1493" i="14"/>
  <c r="S1494" i="14"/>
  <c r="S1495" i="14"/>
  <c r="S1496" i="14"/>
  <c r="S1497" i="14"/>
  <c r="S1498" i="14"/>
  <c r="S1499" i="14"/>
  <c r="S1500" i="14"/>
  <c r="S1501" i="14"/>
  <c r="S1502" i="14"/>
  <c r="S1503" i="14"/>
  <c r="S1504" i="14"/>
  <c r="S1505" i="14"/>
  <c r="S1506" i="14"/>
  <c r="S1507" i="14"/>
  <c r="S1508" i="14"/>
  <c r="S1509" i="14"/>
  <c r="S1510" i="14"/>
  <c r="S1511" i="14"/>
  <c r="S1512" i="14"/>
  <c r="S1513" i="14"/>
  <c r="S1514" i="14"/>
  <c r="S1515" i="14"/>
  <c r="S1516" i="14"/>
  <c r="S1517" i="14"/>
  <c r="S1518" i="14"/>
  <c r="S1519" i="14"/>
  <c r="S1520" i="14"/>
  <c r="S1521" i="14"/>
  <c r="S1522" i="14"/>
  <c r="S1523" i="14"/>
  <c r="S1524" i="14"/>
  <c r="S1525" i="14"/>
  <c r="S1526" i="14"/>
  <c r="S1527" i="14"/>
  <c r="S1528" i="14"/>
  <c r="S1529" i="14"/>
  <c r="S1530" i="14"/>
  <c r="S1531" i="14"/>
  <c r="S1532" i="14"/>
  <c r="S1533" i="14"/>
  <c r="S1534" i="14"/>
  <c r="S1535" i="14"/>
  <c r="S1536" i="14"/>
  <c r="S1537" i="14"/>
  <c r="S1538" i="14"/>
  <c r="S1539" i="14"/>
  <c r="S1540" i="14"/>
  <c r="S1541" i="14"/>
  <c r="S1542" i="14"/>
  <c r="S1543" i="14"/>
  <c r="S1544" i="14"/>
  <c r="S1545" i="14"/>
  <c r="S1546" i="14"/>
  <c r="S1547" i="14"/>
  <c r="S1548" i="14"/>
  <c r="S1549" i="14"/>
  <c r="S1550" i="14"/>
  <c r="S1551" i="14"/>
  <c r="S1552" i="14"/>
  <c r="S1553" i="14"/>
  <c r="S1554" i="14"/>
  <c r="S1555" i="14"/>
  <c r="S1556" i="14"/>
  <c r="S1557" i="14"/>
  <c r="S1558" i="14"/>
  <c r="S1559" i="14"/>
  <c r="S1560" i="14"/>
  <c r="S1561" i="14"/>
  <c r="S1562" i="14"/>
  <c r="S1563" i="14"/>
  <c r="S1564" i="14"/>
  <c r="S1565" i="14"/>
  <c r="S1566" i="14"/>
  <c r="S1567" i="14"/>
  <c r="S1568" i="14"/>
  <c r="S1569" i="14"/>
  <c r="S1570" i="14"/>
  <c r="S1571" i="14"/>
  <c r="S1572" i="14"/>
  <c r="S1573" i="14"/>
  <c r="S1574" i="14"/>
  <c r="S1575" i="14"/>
  <c r="S1576" i="14"/>
  <c r="S1577" i="14"/>
  <c r="S1578" i="14"/>
  <c r="S1579" i="14"/>
  <c r="S1580" i="14"/>
  <c r="S1581" i="14"/>
  <c r="S1582" i="14"/>
  <c r="S1583" i="14"/>
  <c r="S1584" i="14"/>
  <c r="S1585" i="14"/>
  <c r="S1586" i="14"/>
  <c r="S1587" i="14"/>
  <c r="S1588" i="14"/>
  <c r="S1589" i="14"/>
  <c r="S1590" i="14"/>
  <c r="S1591" i="14"/>
  <c r="S1592" i="14"/>
  <c r="S1593" i="14"/>
  <c r="S1594" i="14"/>
  <c r="S1595" i="14"/>
  <c r="S1596" i="14"/>
  <c r="S1597" i="14"/>
  <c r="S1598" i="14"/>
  <c r="S1599" i="14"/>
  <c r="S1600" i="14"/>
  <c r="S1601" i="14"/>
  <c r="S1602" i="14"/>
  <c r="S1603" i="14"/>
  <c r="S1604" i="14"/>
  <c r="S1605" i="14"/>
  <c r="S1606" i="14"/>
  <c r="S1607" i="14"/>
  <c r="S1608" i="14"/>
  <c r="S1609" i="14"/>
  <c r="S1610" i="14"/>
  <c r="S1611" i="14"/>
  <c r="S1612" i="14"/>
  <c r="S1613" i="14"/>
  <c r="S1614" i="14"/>
  <c r="S1615" i="14"/>
  <c r="S1616" i="14"/>
  <c r="S1617" i="14"/>
  <c r="S1618" i="14"/>
  <c r="S1619" i="14"/>
  <c r="S1620" i="14"/>
  <c r="S1621" i="14"/>
  <c r="S1622" i="14"/>
  <c r="S1623" i="14"/>
  <c r="S1624" i="14"/>
  <c r="S1625" i="14"/>
  <c r="S1626" i="14"/>
  <c r="S1627" i="14"/>
  <c r="S1628" i="14"/>
  <c r="S1629" i="14"/>
  <c r="S1630" i="14"/>
  <c r="S1631" i="14"/>
  <c r="S1632" i="14"/>
  <c r="S1633" i="14"/>
  <c r="S1634" i="14"/>
  <c r="S1635" i="14"/>
  <c r="S1636" i="14"/>
  <c r="S1637" i="14"/>
  <c r="S1638" i="14"/>
  <c r="S1639" i="14"/>
  <c r="S1640" i="14"/>
  <c r="S1641" i="14"/>
  <c r="S1642" i="14"/>
  <c r="S1643" i="14"/>
  <c r="S1644" i="14"/>
  <c r="S1645" i="14"/>
  <c r="S1646" i="14"/>
  <c r="S1647" i="14"/>
  <c r="S1648" i="14"/>
  <c r="S1649" i="14"/>
  <c r="S1650" i="14"/>
  <c r="S1651" i="14"/>
  <c r="S1652" i="14"/>
  <c r="S1653" i="14"/>
  <c r="S1654" i="14"/>
  <c r="S1655" i="14"/>
  <c r="S1656" i="14"/>
  <c r="S1657" i="14"/>
  <c r="S1658" i="14"/>
  <c r="S1659" i="14"/>
  <c r="S1660" i="14"/>
  <c r="S1661" i="14"/>
  <c r="S1662" i="14"/>
  <c r="S1663" i="14"/>
  <c r="S1664" i="14"/>
  <c r="S1665" i="14"/>
  <c r="S1666" i="14"/>
  <c r="S1667" i="14"/>
  <c r="S1668" i="14"/>
  <c r="S1669" i="14"/>
  <c r="S1670" i="14"/>
  <c r="S1671" i="14"/>
  <c r="S1672" i="14"/>
  <c r="S1673" i="14"/>
  <c r="S1674" i="14"/>
  <c r="S1675" i="14"/>
  <c r="S1676" i="14"/>
  <c r="S1677" i="14"/>
  <c r="S1678" i="14"/>
  <c r="S1679" i="14"/>
  <c r="S1680" i="14"/>
  <c r="S1681" i="14"/>
  <c r="S1682" i="14"/>
  <c r="S1683" i="14"/>
  <c r="S1684" i="14"/>
  <c r="S1685" i="14"/>
  <c r="S1686" i="14"/>
  <c r="S1687" i="14"/>
  <c r="S1688" i="14"/>
  <c r="S1689" i="14"/>
  <c r="S1690" i="14"/>
  <c r="S1691" i="14"/>
  <c r="S1692" i="14"/>
  <c r="S1693" i="14"/>
  <c r="S1694" i="14"/>
  <c r="S1695" i="14"/>
  <c r="S1696" i="14"/>
  <c r="S1697" i="14"/>
  <c r="S1698" i="14"/>
  <c r="S1699" i="14"/>
  <c r="S1700" i="14"/>
  <c r="S1701" i="14"/>
  <c r="S1702" i="14"/>
  <c r="S1703" i="14"/>
  <c r="S1704" i="14"/>
  <c r="S1705" i="14"/>
  <c r="S1706" i="14"/>
  <c r="S1707" i="14"/>
  <c r="S1708" i="14"/>
  <c r="S1709" i="14"/>
  <c r="S1710" i="14"/>
  <c r="S1711" i="14"/>
  <c r="S1712" i="14"/>
  <c r="S1713" i="14"/>
  <c r="S1714" i="14"/>
  <c r="S1715" i="14"/>
  <c r="S1716" i="14"/>
  <c r="S1717" i="14"/>
  <c r="S1718" i="14"/>
  <c r="S1719" i="14"/>
  <c r="S1720" i="14"/>
  <c r="S1721" i="14"/>
  <c r="S1722" i="14"/>
  <c r="S1723" i="14"/>
  <c r="S1724" i="14"/>
  <c r="S1725" i="14"/>
  <c r="S1726" i="14"/>
  <c r="S1727" i="14"/>
  <c r="S1728" i="14"/>
  <c r="S1729" i="14"/>
  <c r="S1730" i="14"/>
  <c r="S1731" i="14"/>
  <c r="S1732" i="14"/>
  <c r="S1733" i="14"/>
  <c r="S1734" i="14"/>
  <c r="S1735" i="14"/>
  <c r="S1736" i="14"/>
  <c r="S1737" i="14"/>
  <c r="S1738" i="14"/>
  <c r="S1739" i="14"/>
  <c r="S1740" i="14"/>
  <c r="S1741" i="14"/>
  <c r="S1742" i="14"/>
  <c r="S1743" i="14"/>
  <c r="S1744" i="14"/>
  <c r="S1745" i="14"/>
  <c r="S1746" i="14"/>
  <c r="S1747" i="14"/>
  <c r="S1748" i="14"/>
  <c r="S1749" i="14"/>
  <c r="S1750" i="14"/>
  <c r="S1751" i="14"/>
  <c r="S1752" i="14"/>
  <c r="S1753" i="14"/>
  <c r="S1754" i="14"/>
  <c r="S1755" i="14"/>
  <c r="S1756" i="14"/>
  <c r="S1757" i="14"/>
  <c r="S1758" i="14"/>
  <c r="S1759" i="14"/>
  <c r="S1760" i="14"/>
  <c r="S1761" i="14"/>
  <c r="S1762" i="14"/>
  <c r="S1763" i="14"/>
  <c r="S1764" i="14"/>
  <c r="S1765" i="14"/>
  <c r="S1766" i="14"/>
  <c r="S1767" i="14"/>
  <c r="S1768" i="14"/>
  <c r="S1769" i="14"/>
  <c r="S1770" i="14"/>
  <c r="S1771" i="14"/>
  <c r="S1772" i="14"/>
  <c r="S1773" i="14"/>
  <c r="S1774" i="14"/>
  <c r="S1775" i="14"/>
  <c r="S1776" i="14"/>
  <c r="S1777" i="14"/>
  <c r="S1778" i="14"/>
  <c r="S1779" i="14"/>
  <c r="S1780" i="14"/>
  <c r="S1781" i="14"/>
  <c r="S1782" i="14"/>
  <c r="S1783" i="14"/>
  <c r="S1784" i="14"/>
  <c r="S1785" i="14"/>
  <c r="S1786" i="14"/>
  <c r="S1787" i="14"/>
  <c r="S1788" i="14"/>
  <c r="S1789" i="14"/>
  <c r="S1790" i="14"/>
  <c r="S1791" i="14"/>
  <c r="S1792" i="14"/>
  <c r="S1793" i="14"/>
  <c r="S1794" i="14"/>
  <c r="S1795" i="14"/>
  <c r="S1796" i="14"/>
  <c r="S1797" i="14"/>
  <c r="S1798" i="14"/>
  <c r="S1799" i="14"/>
  <c r="S1800" i="14"/>
  <c r="S1801" i="14"/>
  <c r="S1802" i="14"/>
  <c r="S1803" i="14"/>
  <c r="S1804" i="14"/>
  <c r="S1805" i="14"/>
  <c r="S1806" i="14"/>
  <c r="S1807" i="14"/>
  <c r="S1808" i="14"/>
  <c r="S1809" i="14"/>
  <c r="S1810" i="14"/>
  <c r="S1811" i="14"/>
  <c r="S1812" i="14"/>
  <c r="S1813" i="14"/>
  <c r="S1814" i="14"/>
  <c r="S1815" i="14"/>
  <c r="S1816" i="14"/>
  <c r="S1817" i="14"/>
  <c r="S1818" i="14"/>
  <c r="S1819" i="14"/>
  <c r="S1820" i="14"/>
  <c r="S1821" i="14"/>
  <c r="S1822" i="14"/>
  <c r="S1823" i="14"/>
  <c r="S1824" i="14"/>
  <c r="S1825" i="14"/>
  <c r="S1826" i="14"/>
  <c r="S1827" i="14"/>
  <c r="S1828" i="14"/>
  <c r="S1829" i="14"/>
  <c r="S1830" i="14"/>
  <c r="S1831" i="14"/>
  <c r="S1832" i="14"/>
  <c r="S1833" i="14"/>
  <c r="S1834" i="14"/>
  <c r="S1835" i="14"/>
  <c r="S1836" i="14"/>
  <c r="S1837" i="14"/>
  <c r="S1838" i="14"/>
  <c r="S1839" i="14"/>
  <c r="S1840" i="14"/>
  <c r="S1841" i="14"/>
  <c r="S1842" i="14"/>
  <c r="S1843" i="14"/>
  <c r="S1844" i="14"/>
  <c r="S1845" i="14"/>
  <c r="S1846" i="14"/>
  <c r="S1847" i="14"/>
  <c r="S1848" i="14"/>
  <c r="S1849" i="14"/>
  <c r="S1850" i="14"/>
  <c r="S1851" i="14"/>
  <c r="S1852" i="14"/>
  <c r="S1853" i="14"/>
  <c r="S1854" i="14"/>
  <c r="S1855" i="14"/>
  <c r="S1856" i="14"/>
  <c r="S1857" i="14"/>
  <c r="S1858" i="14"/>
  <c r="S1859" i="14"/>
  <c r="S1860" i="14"/>
  <c r="S1861" i="14"/>
  <c r="S1862" i="14"/>
  <c r="S1863" i="14"/>
  <c r="S1864" i="14"/>
  <c r="S1865" i="14"/>
  <c r="S1866" i="14"/>
  <c r="S1867" i="14"/>
  <c r="S1868" i="14"/>
  <c r="S1869" i="14"/>
  <c r="S1870" i="14"/>
  <c r="S1871" i="14"/>
  <c r="S1872" i="14"/>
  <c r="S1873" i="14"/>
  <c r="S1874" i="14"/>
  <c r="S1875" i="14"/>
  <c r="S1876" i="14"/>
  <c r="S1877" i="14"/>
  <c r="S1878" i="14"/>
  <c r="S1879" i="14"/>
  <c r="S1880" i="14"/>
  <c r="S1881" i="14"/>
  <c r="S1882" i="14"/>
  <c r="S1883" i="14"/>
  <c r="S1884" i="14"/>
  <c r="S1885" i="14"/>
  <c r="S1886" i="14"/>
  <c r="S1887" i="14"/>
  <c r="S1888" i="14"/>
  <c r="S1889" i="14"/>
  <c r="S1890" i="14"/>
  <c r="S1891" i="14"/>
  <c r="S1892" i="14"/>
  <c r="S1893" i="14"/>
  <c r="S1894" i="14"/>
  <c r="S1895" i="14"/>
  <c r="S1896" i="14"/>
  <c r="S1897" i="14"/>
  <c r="S1898" i="14"/>
  <c r="S1899" i="14"/>
  <c r="S1900" i="14"/>
  <c r="S1901" i="14"/>
  <c r="S1902" i="14"/>
  <c r="S1903" i="14"/>
  <c r="S1904" i="14"/>
  <c r="S1905" i="14"/>
  <c r="S1906" i="14"/>
  <c r="S1907" i="14"/>
  <c r="S1908" i="14"/>
  <c r="S1909" i="14"/>
  <c r="S1910" i="14"/>
  <c r="S1911" i="14"/>
  <c r="S1912" i="14"/>
  <c r="S1913" i="14"/>
  <c r="S1914" i="14"/>
  <c r="S1915" i="14"/>
  <c r="S1916" i="14"/>
  <c r="S1917" i="14"/>
  <c r="S1918" i="14"/>
  <c r="S1919" i="14"/>
  <c r="S1920" i="14"/>
  <c r="S1921" i="14"/>
  <c r="S1922" i="14"/>
  <c r="S1923" i="14"/>
  <c r="S1924" i="14"/>
  <c r="S1925" i="14"/>
  <c r="S1926" i="14"/>
  <c r="S1927" i="14"/>
  <c r="S1928" i="14"/>
  <c r="S1929" i="14"/>
  <c r="S1930" i="14"/>
  <c r="S1931" i="14"/>
  <c r="S1932" i="14"/>
  <c r="S1933" i="14"/>
  <c r="S1934" i="14"/>
  <c r="S1935" i="14"/>
  <c r="S1936" i="14"/>
  <c r="S1937" i="14"/>
  <c r="S1938" i="14"/>
  <c r="S1939" i="14"/>
  <c r="S1940" i="14"/>
  <c r="S1941" i="14"/>
  <c r="S1942" i="14"/>
  <c r="S1943" i="14"/>
  <c r="S1944" i="14"/>
  <c r="S1945" i="14"/>
  <c r="S1946" i="14"/>
  <c r="S1947" i="14"/>
  <c r="S1948" i="14"/>
  <c r="S1949" i="14"/>
  <c r="S1950" i="14"/>
  <c r="S1951" i="14"/>
  <c r="S1952" i="14"/>
  <c r="S1953" i="14"/>
  <c r="S1954" i="14"/>
  <c r="S1955" i="14"/>
  <c r="S1956" i="14"/>
  <c r="S1957" i="14"/>
  <c r="S1958" i="14"/>
  <c r="S1959" i="14"/>
  <c r="S1960" i="14"/>
  <c r="S1961" i="14"/>
  <c r="S1962" i="14"/>
  <c r="S1963" i="14"/>
  <c r="S1964" i="14"/>
  <c r="S1965" i="14"/>
  <c r="S1966" i="14"/>
  <c r="S1967" i="14"/>
  <c r="S1968" i="14"/>
  <c r="S1969" i="14"/>
  <c r="S1970" i="14"/>
  <c r="S1971" i="14"/>
  <c r="S1972" i="14"/>
  <c r="S1973" i="14"/>
  <c r="S1974" i="14"/>
  <c r="S1975" i="14"/>
  <c r="S1976" i="14"/>
  <c r="S1977" i="14"/>
  <c r="S1978" i="14"/>
  <c r="S1979" i="14"/>
  <c r="S1980" i="14"/>
  <c r="S1981" i="14"/>
  <c r="S1982" i="14"/>
  <c r="S1983" i="14"/>
  <c r="S1984" i="14"/>
  <c r="S1985" i="14"/>
  <c r="S1986" i="14"/>
  <c r="S1987" i="14"/>
  <c r="S1988" i="14"/>
  <c r="S1989" i="14"/>
  <c r="S1990" i="14"/>
  <c r="S1991" i="14"/>
  <c r="S1992" i="14"/>
  <c r="S1993" i="14"/>
  <c r="S1994" i="14"/>
  <c r="S1995" i="14"/>
  <c r="S1996" i="14"/>
  <c r="S1997" i="14"/>
  <c r="S1998" i="14"/>
  <c r="S1999" i="14"/>
  <c r="S2000" i="14"/>
  <c r="S2001" i="14"/>
  <c r="S2002" i="14"/>
  <c r="S2003" i="14"/>
  <c r="S2004" i="14"/>
  <c r="S2005" i="14"/>
  <c r="S2006" i="14"/>
  <c r="S2007" i="14"/>
  <c r="S2008" i="14"/>
  <c r="S2009" i="14"/>
  <c r="S2010" i="14"/>
  <c r="S2011" i="14"/>
  <c r="S2012" i="14"/>
  <c r="S2013" i="14"/>
  <c r="S2014" i="14"/>
  <c r="S2015" i="14"/>
  <c r="S2016" i="14"/>
  <c r="S2017" i="14"/>
  <c r="S2018" i="14"/>
  <c r="S2019" i="14"/>
  <c r="S2020" i="14"/>
  <c r="S2021" i="14"/>
  <c r="S2022" i="14"/>
  <c r="S2023" i="14"/>
  <c r="S2024" i="14"/>
  <c r="S2025" i="14"/>
  <c r="S2026" i="14"/>
  <c r="S2027" i="14"/>
  <c r="S2028" i="14"/>
  <c r="S2029" i="14"/>
  <c r="S2030" i="14"/>
  <c r="S2031" i="14"/>
  <c r="S2032" i="14"/>
  <c r="S2033" i="14"/>
  <c r="S2034" i="14"/>
  <c r="S2035" i="14"/>
  <c r="S2036" i="14"/>
  <c r="S2037" i="14"/>
  <c r="S2038" i="14"/>
  <c r="S2039" i="14"/>
  <c r="S2040" i="14"/>
  <c r="S2041" i="14"/>
  <c r="S2042" i="14"/>
  <c r="S2043" i="14"/>
  <c r="S2044" i="14"/>
  <c r="S2045" i="14"/>
  <c r="S2046" i="14"/>
  <c r="S2047" i="14"/>
  <c r="S2048" i="14"/>
  <c r="S2049" i="14"/>
  <c r="S2050" i="14"/>
  <c r="S2051" i="14"/>
  <c r="S2052" i="14"/>
  <c r="S2053" i="14"/>
  <c r="S2054" i="14"/>
  <c r="S2055" i="14"/>
  <c r="S2056" i="14"/>
  <c r="S2057" i="14"/>
  <c r="S2058" i="14"/>
  <c r="S2059" i="14"/>
  <c r="S2060" i="14"/>
  <c r="S2061" i="14"/>
  <c r="S2062" i="14"/>
  <c r="S2063" i="14"/>
  <c r="S2064" i="14"/>
  <c r="S2065" i="14"/>
  <c r="S2066" i="14"/>
  <c r="S2067" i="14"/>
  <c r="S2068" i="14"/>
  <c r="S2069" i="14"/>
  <c r="S2070" i="14"/>
  <c r="S2071" i="14"/>
  <c r="S2072" i="14"/>
  <c r="S2073" i="14"/>
  <c r="S2074" i="14"/>
  <c r="S2075" i="14"/>
  <c r="S2076" i="14"/>
  <c r="S2077" i="14"/>
  <c r="S2078" i="14"/>
  <c r="S2079" i="14"/>
  <c r="S2080" i="14"/>
  <c r="S2081" i="14"/>
  <c r="S2082" i="14"/>
  <c r="S2083" i="14"/>
  <c r="S2084" i="14"/>
  <c r="S2085" i="14"/>
  <c r="S2086" i="14"/>
  <c r="S2087" i="14"/>
  <c r="S2088" i="14"/>
  <c r="S2089" i="14"/>
  <c r="S2090" i="14"/>
  <c r="S2091" i="14"/>
  <c r="S2092" i="14"/>
  <c r="S2093" i="14"/>
  <c r="S2094" i="14"/>
  <c r="S2095" i="14"/>
  <c r="S2096" i="14"/>
  <c r="S2097" i="14"/>
  <c r="S2098" i="14"/>
  <c r="S2099" i="14"/>
  <c r="S2100" i="14"/>
  <c r="S2101" i="14"/>
  <c r="S2102" i="14"/>
  <c r="S2103" i="14"/>
  <c r="S2104" i="14"/>
  <c r="S2105" i="14"/>
  <c r="S2106" i="14"/>
  <c r="S2107" i="14"/>
  <c r="S2108" i="14"/>
  <c r="S2109" i="14"/>
  <c r="S2110" i="14"/>
  <c r="S2111" i="14"/>
  <c r="S2112" i="14"/>
  <c r="S2113" i="14"/>
  <c r="S2114" i="14"/>
  <c r="S2115" i="14"/>
  <c r="S2116" i="14"/>
  <c r="S2117" i="14"/>
  <c r="S2118" i="14"/>
  <c r="S2119" i="14"/>
  <c r="S2120" i="14"/>
  <c r="S2121" i="14"/>
  <c r="S2122" i="14"/>
  <c r="S2123" i="14"/>
  <c r="S2124" i="14"/>
  <c r="S2125" i="14"/>
  <c r="S2126" i="14"/>
  <c r="S2127" i="14"/>
  <c r="S2128" i="14"/>
  <c r="S2129" i="14"/>
  <c r="S2130" i="14"/>
  <c r="S2131" i="14"/>
  <c r="S2132" i="14"/>
  <c r="S2133" i="14"/>
  <c r="S2134" i="14"/>
  <c r="S2135" i="14"/>
  <c r="S2136" i="14"/>
  <c r="S2137" i="14"/>
  <c r="S2138" i="14"/>
  <c r="S2139" i="14"/>
  <c r="S2140" i="14"/>
  <c r="S2141" i="14"/>
  <c r="S2142" i="14"/>
  <c r="S2143" i="14"/>
  <c r="S2144" i="14"/>
  <c r="S2145" i="14"/>
  <c r="S2146" i="14"/>
  <c r="S2147" i="14"/>
  <c r="S2148" i="14"/>
  <c r="S2149" i="14"/>
  <c r="S2150" i="14"/>
  <c r="S2151" i="14"/>
  <c r="S2152" i="14"/>
  <c r="S2153" i="14"/>
  <c r="S2154" i="14"/>
  <c r="S2155" i="14"/>
  <c r="S2156" i="14"/>
  <c r="S2157" i="14"/>
  <c r="S2158" i="14"/>
  <c r="S2159" i="14"/>
  <c r="S2160" i="14"/>
  <c r="S2161" i="14"/>
  <c r="S2162" i="14"/>
  <c r="S2163" i="14"/>
  <c r="S2164" i="14"/>
  <c r="S2165" i="14"/>
  <c r="S2166" i="14"/>
  <c r="S2167" i="14"/>
  <c r="S2168" i="14"/>
  <c r="S2169" i="14"/>
  <c r="S2170" i="14"/>
  <c r="S2171" i="14"/>
  <c r="S2172" i="14"/>
  <c r="S2173" i="14"/>
  <c r="S2174" i="14"/>
  <c r="S2175" i="14"/>
  <c r="S2176" i="14"/>
  <c r="S2177" i="14"/>
  <c r="S2178" i="14"/>
  <c r="S2179" i="14"/>
  <c r="S2180" i="14"/>
  <c r="S2181" i="14"/>
  <c r="S2182" i="14"/>
  <c r="S2183" i="14"/>
  <c r="S2184" i="14"/>
  <c r="S2185" i="14"/>
  <c r="S2186" i="14"/>
  <c r="S2187" i="14"/>
  <c r="S2188" i="14"/>
  <c r="S2189" i="14"/>
  <c r="S2190" i="14"/>
  <c r="S2191" i="14"/>
  <c r="S2192" i="14"/>
  <c r="S2193" i="14"/>
  <c r="S2194" i="14"/>
  <c r="S2195" i="14"/>
  <c r="S2196" i="14"/>
  <c r="S2197" i="14"/>
  <c r="S2198" i="14"/>
  <c r="S2199" i="14"/>
  <c r="S2200" i="14"/>
  <c r="S2201" i="14"/>
  <c r="S2202" i="14"/>
  <c r="S2203" i="14"/>
  <c r="S2204" i="14"/>
  <c r="S2205" i="14"/>
  <c r="S2206" i="14"/>
  <c r="S2207" i="14"/>
  <c r="S2208" i="14"/>
  <c r="S2209" i="14"/>
  <c r="S2210" i="14"/>
  <c r="S2211" i="14"/>
  <c r="S2212" i="14"/>
  <c r="S2213" i="14"/>
  <c r="S2214" i="14"/>
  <c r="S2215" i="14"/>
  <c r="S2216" i="14"/>
  <c r="S2217" i="14"/>
  <c r="S2218" i="14"/>
  <c r="S2219" i="14"/>
  <c r="S2220" i="14"/>
  <c r="S2221" i="14"/>
  <c r="S2222" i="14"/>
  <c r="S2223" i="14"/>
  <c r="S2224" i="14"/>
  <c r="S2225" i="14"/>
  <c r="S2226" i="14"/>
  <c r="S2227" i="14"/>
  <c r="S2228" i="14"/>
  <c r="S2229" i="14"/>
  <c r="S2230" i="14"/>
  <c r="S2231" i="14"/>
  <c r="S2232" i="14"/>
  <c r="S2233" i="14"/>
  <c r="S2234" i="14"/>
  <c r="S2235" i="14"/>
  <c r="S2236" i="14"/>
  <c r="S2237" i="14"/>
  <c r="S2238" i="14"/>
  <c r="S2239" i="14"/>
  <c r="S2240" i="14"/>
  <c r="S2241" i="14"/>
  <c r="S2242" i="14"/>
  <c r="S2243" i="14"/>
  <c r="S2244" i="14"/>
  <c r="S2245" i="14"/>
  <c r="S2246" i="14"/>
  <c r="S2247" i="14"/>
  <c r="S2248" i="14"/>
  <c r="S2249" i="14"/>
  <c r="S2250" i="14"/>
  <c r="S2251" i="14"/>
  <c r="S2252" i="14"/>
  <c r="S2253" i="14"/>
  <c r="S2254" i="14"/>
  <c r="S2255" i="14"/>
  <c r="S2256" i="14"/>
  <c r="S2257" i="14"/>
  <c r="S2258" i="14"/>
  <c r="S2259" i="14"/>
  <c r="S2260" i="14"/>
  <c r="S2261" i="14"/>
  <c r="S2262" i="14"/>
  <c r="S2263" i="14"/>
  <c r="S2264" i="14"/>
  <c r="S2265" i="14"/>
  <c r="S2266" i="14"/>
  <c r="S2267" i="14"/>
  <c r="S2268" i="14"/>
  <c r="S2269" i="14"/>
  <c r="S2270" i="14"/>
  <c r="S2271" i="14"/>
  <c r="S2272" i="14"/>
  <c r="S2273" i="14"/>
  <c r="S2274" i="14"/>
  <c r="S2275" i="14"/>
  <c r="S2276" i="14"/>
  <c r="S2277" i="14"/>
  <c r="S2278" i="14"/>
  <c r="S2279" i="14"/>
  <c r="S2280" i="14"/>
  <c r="S2281" i="14"/>
  <c r="S2282" i="14"/>
  <c r="S2283" i="14"/>
  <c r="S2284" i="14"/>
  <c r="S2285" i="14"/>
  <c r="S2286" i="14"/>
  <c r="S2287" i="14"/>
  <c r="S2288" i="14"/>
  <c r="S2289" i="14"/>
  <c r="S2290" i="14"/>
  <c r="S2291" i="14"/>
  <c r="S2292" i="14"/>
  <c r="S2293" i="14"/>
  <c r="S2294" i="14"/>
  <c r="S2295" i="14"/>
  <c r="S2296" i="14"/>
  <c r="S2297" i="14"/>
  <c r="S2298" i="14"/>
  <c r="S2299" i="14"/>
  <c r="S2300" i="14"/>
  <c r="S2301" i="14"/>
  <c r="S2302" i="14"/>
  <c r="S2303" i="14"/>
  <c r="S2304" i="14"/>
  <c r="S2305" i="14"/>
  <c r="S2306" i="14"/>
  <c r="S2307" i="14"/>
  <c r="S2308" i="14"/>
  <c r="S2309" i="14"/>
  <c r="S2310" i="14"/>
  <c r="S2311" i="14"/>
  <c r="S2312" i="14"/>
  <c r="S2313" i="14"/>
  <c r="S2314" i="14"/>
  <c r="S2315" i="14"/>
  <c r="S2316" i="14"/>
  <c r="S2317" i="14"/>
  <c r="S2318" i="14"/>
  <c r="S2319" i="14"/>
  <c r="S2320" i="14"/>
  <c r="S2321" i="14"/>
  <c r="S2322" i="14"/>
  <c r="S2323" i="14"/>
  <c r="S2324" i="14"/>
  <c r="S2325" i="14"/>
  <c r="S2326" i="14"/>
  <c r="S2327" i="14"/>
  <c r="S2328" i="14"/>
  <c r="S2329" i="14"/>
  <c r="S2330" i="14"/>
  <c r="S2331" i="14"/>
  <c r="S2332" i="14"/>
  <c r="S2333" i="14"/>
  <c r="S2334" i="14"/>
  <c r="S2335" i="14"/>
  <c r="S2336" i="14"/>
  <c r="S2337" i="14"/>
  <c r="S2338" i="14"/>
  <c r="S2339" i="14"/>
  <c r="S2340" i="14"/>
  <c r="S2341" i="14"/>
  <c r="S2342" i="14"/>
  <c r="S2343" i="14"/>
  <c r="S2344" i="14"/>
  <c r="S2345" i="14"/>
  <c r="S2346" i="14"/>
  <c r="S2347" i="14"/>
  <c r="S2348" i="14"/>
  <c r="S2349" i="14"/>
  <c r="S2350" i="14"/>
  <c r="S2351" i="14"/>
  <c r="S2352" i="14"/>
  <c r="S2353" i="14"/>
  <c r="S2354" i="14"/>
  <c r="S2355" i="14"/>
  <c r="S2356" i="14"/>
  <c r="S2357" i="14"/>
  <c r="S2358" i="14"/>
  <c r="S2359" i="14"/>
  <c r="S2360" i="14"/>
  <c r="S2361" i="14"/>
  <c r="S2362" i="14"/>
  <c r="S2363" i="14"/>
  <c r="S2364" i="14"/>
  <c r="S2365" i="14"/>
  <c r="S2366" i="14"/>
  <c r="S2367" i="14"/>
  <c r="S2368" i="14"/>
  <c r="S2369" i="14"/>
  <c r="S2370" i="14"/>
  <c r="S2371" i="14"/>
  <c r="S2372" i="14"/>
  <c r="S2373" i="14"/>
  <c r="S2374" i="14"/>
  <c r="S2375" i="14"/>
  <c r="S2376" i="14"/>
  <c r="S2377" i="14"/>
  <c r="S2378" i="14"/>
  <c r="S2379" i="14"/>
  <c r="S2380" i="14"/>
  <c r="S2381" i="14"/>
  <c r="S2382" i="14"/>
  <c r="S2383" i="14"/>
  <c r="S2384" i="14"/>
  <c r="S2385" i="14"/>
  <c r="S2386" i="14"/>
  <c r="S2387" i="14"/>
  <c r="S2388" i="14"/>
  <c r="S2389" i="14"/>
  <c r="S2390" i="14"/>
  <c r="S2391" i="14"/>
  <c r="S2392" i="14"/>
  <c r="S2393" i="14"/>
  <c r="S2394" i="14"/>
  <c r="S2395" i="14"/>
  <c r="S2396" i="14"/>
  <c r="S2397" i="14"/>
  <c r="S2398" i="14"/>
  <c r="S2399" i="14"/>
  <c r="S2400" i="14"/>
  <c r="S2401" i="14"/>
  <c r="S2402" i="14"/>
  <c r="S2403" i="14"/>
  <c r="S2404" i="14"/>
  <c r="S2405" i="14"/>
  <c r="S2406" i="14"/>
  <c r="S2407" i="14"/>
  <c r="S2408" i="14"/>
  <c r="S2409" i="14"/>
  <c r="S2410" i="14"/>
  <c r="S2411" i="14"/>
  <c r="S2412" i="14"/>
  <c r="S2413" i="14"/>
  <c r="S2414" i="14"/>
  <c r="S2415" i="14"/>
  <c r="S2416" i="14"/>
  <c r="S2417" i="14"/>
  <c r="S2418" i="14"/>
  <c r="S2419" i="14"/>
  <c r="S2420" i="14"/>
  <c r="S2421" i="14"/>
  <c r="S2422" i="14"/>
  <c r="S2423" i="14"/>
  <c r="S2424" i="14"/>
  <c r="S2425" i="14"/>
  <c r="S2426" i="14"/>
  <c r="S2427" i="14"/>
  <c r="S2428" i="14"/>
  <c r="S2429" i="14"/>
  <c r="S2430" i="14"/>
  <c r="S2431" i="14"/>
  <c r="S2432" i="14"/>
  <c r="S2433" i="14"/>
  <c r="S2434" i="14"/>
  <c r="S2435" i="14"/>
  <c r="S2436" i="14"/>
  <c r="S2437" i="14"/>
  <c r="S2438" i="14"/>
  <c r="S2439" i="14"/>
  <c r="S2440" i="14"/>
  <c r="S2441" i="14"/>
  <c r="S2442" i="14"/>
  <c r="S2443" i="14"/>
  <c r="S2444" i="14"/>
  <c r="S2445" i="14"/>
  <c r="S2446" i="14"/>
  <c r="S2447" i="14"/>
  <c r="S2448" i="14"/>
  <c r="S2449" i="14"/>
  <c r="S2450" i="14"/>
  <c r="S2451" i="14"/>
  <c r="S2452" i="14"/>
  <c r="S2453" i="14"/>
  <c r="S2454" i="14"/>
  <c r="S2455" i="14"/>
  <c r="S2456" i="14"/>
  <c r="S2457" i="14"/>
  <c r="S2458" i="14"/>
  <c r="S2459" i="14"/>
  <c r="S2460" i="14"/>
  <c r="S2461" i="14"/>
  <c r="S2462" i="14"/>
  <c r="S2463" i="14"/>
  <c r="S2464" i="14"/>
  <c r="S2465" i="14"/>
  <c r="S2466" i="14"/>
  <c r="S2467" i="14"/>
  <c r="S2468" i="14"/>
  <c r="S2469" i="14"/>
  <c r="S2470" i="14"/>
  <c r="S2471" i="14"/>
  <c r="S2472" i="14"/>
  <c r="S2473" i="14"/>
  <c r="S2474" i="14"/>
  <c r="S2475" i="14"/>
  <c r="S2476" i="14"/>
  <c r="S2477" i="14"/>
  <c r="S2478" i="14"/>
  <c r="S2479" i="14"/>
  <c r="S2480" i="14"/>
  <c r="S2481" i="14"/>
  <c r="S2482" i="14"/>
  <c r="S2483" i="14"/>
  <c r="S2484" i="14"/>
  <c r="S2485" i="14"/>
  <c r="S2486" i="14"/>
  <c r="S2487" i="14"/>
  <c r="S2488" i="14"/>
  <c r="S2489" i="14"/>
  <c r="S2490" i="14"/>
  <c r="S2491" i="14"/>
  <c r="S2492" i="14"/>
  <c r="S2493" i="14"/>
  <c r="S2494" i="14"/>
  <c r="S2495" i="14"/>
  <c r="S2496" i="14"/>
  <c r="S2497" i="14"/>
  <c r="S2498" i="14"/>
  <c r="S2499" i="14"/>
  <c r="S2500" i="14"/>
  <c r="S2501" i="14"/>
  <c r="S2502" i="14"/>
  <c r="S2503" i="14"/>
  <c r="S2504" i="14"/>
  <c r="S2505" i="14"/>
  <c r="S2506" i="14"/>
  <c r="S2507" i="14"/>
  <c r="S2508" i="14"/>
  <c r="S2509" i="14"/>
  <c r="S2510" i="14"/>
  <c r="S2511" i="14"/>
  <c r="S2512" i="14"/>
  <c r="S2513" i="14"/>
  <c r="S2514" i="14"/>
  <c r="S2515" i="14"/>
  <c r="S2516" i="14"/>
  <c r="S2517" i="14"/>
  <c r="S2518" i="14"/>
  <c r="S2519" i="14"/>
  <c r="S2520" i="14"/>
  <c r="S2521" i="14"/>
  <c r="S2522" i="14"/>
  <c r="S2523" i="14"/>
  <c r="S2524" i="14"/>
  <c r="S2525" i="14"/>
  <c r="S2526" i="14"/>
  <c r="S2527" i="14"/>
  <c r="S2528" i="14"/>
  <c r="S2529" i="14"/>
  <c r="S2530" i="14"/>
  <c r="S2531" i="14"/>
  <c r="S2532" i="14"/>
  <c r="S2533" i="14"/>
  <c r="S2534" i="14"/>
  <c r="S2535" i="14"/>
  <c r="S2536" i="14"/>
  <c r="S2537" i="14"/>
  <c r="S2538" i="14"/>
  <c r="S2539" i="14"/>
  <c r="S2540" i="14"/>
  <c r="S2541" i="14"/>
  <c r="S2542" i="14"/>
  <c r="S2543" i="14"/>
  <c r="S2544" i="14"/>
  <c r="S2545" i="14"/>
  <c r="S2546" i="14"/>
  <c r="S2547" i="14"/>
  <c r="S2548" i="14"/>
  <c r="S2549" i="14"/>
  <c r="S2550" i="14"/>
  <c r="S2551" i="14"/>
  <c r="S2552" i="14"/>
  <c r="S2553" i="14"/>
  <c r="S2554" i="14"/>
  <c r="S2555" i="14"/>
  <c r="S2556" i="14"/>
  <c r="S2557" i="14"/>
  <c r="S2558" i="14"/>
  <c r="S2559" i="14"/>
  <c r="S2560" i="14"/>
  <c r="S2561" i="14"/>
  <c r="S2562" i="14"/>
  <c r="S2563" i="14"/>
  <c r="S2564" i="14"/>
  <c r="S2565" i="14"/>
  <c r="S2566" i="14"/>
  <c r="S2567" i="14"/>
  <c r="S2568" i="14"/>
  <c r="S2569" i="14"/>
  <c r="S2570" i="14"/>
  <c r="S2571" i="14"/>
  <c r="S2572" i="14"/>
  <c r="S2573" i="14"/>
  <c r="S2574" i="14"/>
  <c r="S2575" i="14"/>
  <c r="S2576" i="14"/>
  <c r="S2577" i="14"/>
  <c r="S2578" i="14"/>
  <c r="S2579" i="14"/>
  <c r="S2580" i="14"/>
  <c r="S2581" i="14"/>
  <c r="S2582" i="14"/>
  <c r="S2583" i="14"/>
  <c r="S2584" i="14"/>
  <c r="S2585" i="14"/>
  <c r="S2586" i="14"/>
  <c r="S2587" i="14"/>
  <c r="S2588" i="14"/>
  <c r="S2589" i="14"/>
  <c r="S2590" i="14"/>
  <c r="S2591" i="14"/>
  <c r="S2592" i="14"/>
  <c r="S2593" i="14"/>
  <c r="S2594" i="14"/>
  <c r="S2595" i="14"/>
  <c r="S2596" i="14"/>
  <c r="S2597" i="14"/>
  <c r="S2598" i="14"/>
  <c r="S2599" i="14"/>
  <c r="S2600" i="14"/>
  <c r="S2601" i="14"/>
  <c r="S2602" i="14"/>
  <c r="S2603" i="14"/>
  <c r="S2604" i="14"/>
  <c r="S2605" i="14"/>
  <c r="S2606" i="14"/>
  <c r="S2607" i="14"/>
  <c r="S2608" i="14"/>
  <c r="S2609" i="14"/>
  <c r="S2610" i="14"/>
  <c r="S2611" i="14"/>
  <c r="S2612" i="14"/>
  <c r="S2613" i="14"/>
  <c r="S2614" i="14"/>
  <c r="S2615" i="14"/>
  <c r="S2616" i="14"/>
  <c r="S2617" i="14"/>
  <c r="S2618" i="14"/>
  <c r="S2619" i="14"/>
  <c r="S2620" i="14"/>
  <c r="S2621" i="14"/>
  <c r="S2622" i="14"/>
  <c r="S2623" i="14"/>
  <c r="S2624" i="14"/>
  <c r="S2625" i="14"/>
  <c r="S2626" i="14"/>
  <c r="S2627" i="14"/>
  <c r="S2628" i="14"/>
  <c r="S2629" i="14"/>
  <c r="S2630" i="14"/>
  <c r="S2631" i="14"/>
  <c r="S2632" i="14"/>
  <c r="S2633" i="14"/>
  <c r="S2634" i="14"/>
  <c r="S2635" i="14"/>
  <c r="S2636" i="14"/>
  <c r="S2637" i="14"/>
  <c r="S2638" i="14"/>
  <c r="S2639" i="14"/>
  <c r="S2640" i="14"/>
  <c r="S2641" i="14"/>
  <c r="S2642" i="14"/>
  <c r="S2643" i="14"/>
  <c r="S2644" i="14"/>
  <c r="S2645" i="14"/>
  <c r="S2646" i="14"/>
  <c r="S2647" i="14"/>
  <c r="S2648" i="14"/>
  <c r="S2649" i="14"/>
  <c r="S2650" i="14"/>
  <c r="S2651" i="14"/>
  <c r="S2652" i="14"/>
  <c r="S2653" i="14"/>
  <c r="S2654" i="14"/>
  <c r="S2655" i="14"/>
  <c r="S2656" i="14"/>
  <c r="S2657" i="14"/>
  <c r="S2658" i="14"/>
  <c r="S2659" i="14"/>
  <c r="S2660" i="14"/>
  <c r="S2661" i="14"/>
  <c r="S2662" i="14"/>
  <c r="S2663" i="14"/>
  <c r="S2664" i="14"/>
  <c r="S2665" i="14"/>
  <c r="S2666" i="14"/>
  <c r="S2667" i="14"/>
  <c r="S2668" i="14"/>
  <c r="S2669" i="14"/>
  <c r="S2670" i="14"/>
  <c r="S2671" i="14"/>
  <c r="S2672" i="14"/>
  <c r="S2673" i="14"/>
  <c r="S2674" i="14"/>
  <c r="S2675" i="14"/>
  <c r="S2676" i="14"/>
  <c r="S2677" i="14"/>
  <c r="S2678" i="14"/>
  <c r="S2679" i="14"/>
  <c r="S2680" i="14"/>
  <c r="S2681" i="14"/>
  <c r="S2682" i="14"/>
  <c r="S2683" i="14"/>
  <c r="S2684" i="14"/>
  <c r="S2685" i="14"/>
  <c r="S2686" i="14"/>
  <c r="S2687" i="14"/>
  <c r="S2688" i="14"/>
  <c r="S2689" i="14"/>
  <c r="S2690" i="14"/>
  <c r="S2691" i="14"/>
  <c r="S2692" i="14"/>
  <c r="S2693" i="14"/>
  <c r="S2694" i="14"/>
  <c r="S2695" i="14"/>
  <c r="S2696" i="14"/>
  <c r="S2697" i="14"/>
  <c r="S2698" i="14"/>
  <c r="S2699" i="14"/>
  <c r="S2700" i="14"/>
  <c r="S2701" i="14"/>
  <c r="S2702" i="14"/>
  <c r="S2703" i="14"/>
  <c r="S2704" i="14"/>
  <c r="S2705" i="14"/>
  <c r="S2706" i="14"/>
  <c r="S2707" i="14"/>
  <c r="S2708" i="14"/>
  <c r="S2709" i="14"/>
  <c r="S2710" i="14"/>
  <c r="S2711" i="14"/>
  <c r="S2712" i="14"/>
  <c r="S2713" i="14"/>
  <c r="S2714" i="14"/>
  <c r="S2715" i="14"/>
  <c r="S2716" i="14"/>
  <c r="S2717" i="14"/>
  <c r="S2718" i="14"/>
  <c r="S2719" i="14"/>
  <c r="S2720" i="14"/>
  <c r="S2721" i="14"/>
  <c r="S2722" i="14"/>
  <c r="S2723" i="14"/>
  <c r="S2724" i="14"/>
  <c r="S2725" i="14"/>
  <c r="S2726" i="14"/>
  <c r="S2727" i="14"/>
  <c r="S2728" i="14"/>
  <c r="S2729" i="14"/>
  <c r="S2730" i="14"/>
  <c r="S2731" i="14"/>
  <c r="S2732" i="14"/>
  <c r="S2733" i="14"/>
  <c r="S2734" i="14"/>
  <c r="S2735" i="14"/>
  <c r="S2736" i="14"/>
  <c r="S2737" i="14"/>
  <c r="S2738" i="14"/>
  <c r="S2739" i="14"/>
  <c r="S2740" i="14"/>
  <c r="S2741" i="14"/>
  <c r="S2742" i="14"/>
  <c r="S2743" i="14"/>
  <c r="S2744" i="14"/>
  <c r="S2745" i="14"/>
  <c r="S2746" i="14"/>
  <c r="S2747" i="14"/>
  <c r="S2748" i="14"/>
  <c r="S2749" i="14"/>
  <c r="S2750" i="14"/>
  <c r="S2751" i="14"/>
  <c r="S2752" i="14"/>
  <c r="S2753" i="14"/>
  <c r="S2754" i="14"/>
  <c r="S2755" i="14"/>
  <c r="S2756" i="14"/>
  <c r="S2757" i="14"/>
  <c r="S2758" i="14"/>
  <c r="S2759" i="14"/>
  <c r="S2760" i="14"/>
  <c r="S2761" i="14"/>
  <c r="S2762" i="14"/>
  <c r="S2763" i="14"/>
  <c r="S2764" i="14"/>
  <c r="S2765" i="14"/>
  <c r="S2766" i="14"/>
  <c r="S2767" i="14"/>
  <c r="S2768" i="14"/>
  <c r="S2769" i="14"/>
  <c r="S2770" i="14"/>
  <c r="S2771" i="14"/>
  <c r="S2772" i="14"/>
  <c r="S2773" i="14"/>
  <c r="S2774" i="14"/>
  <c r="S2775" i="14"/>
  <c r="S2776" i="14"/>
  <c r="S2777" i="14"/>
  <c r="S2778" i="14"/>
  <c r="S2779" i="14"/>
  <c r="S2780" i="14"/>
  <c r="S2781" i="14"/>
  <c r="S2782" i="14"/>
  <c r="S2783" i="14"/>
  <c r="S2784" i="14"/>
  <c r="S2785" i="14"/>
  <c r="S2786" i="14"/>
  <c r="S2787" i="14"/>
  <c r="S2788" i="14"/>
  <c r="S2789" i="14"/>
  <c r="S2790" i="14"/>
  <c r="S2791" i="14"/>
  <c r="S2792" i="14"/>
  <c r="S2793" i="14"/>
  <c r="S2794" i="14"/>
  <c r="S2795" i="14"/>
  <c r="S2796" i="14"/>
  <c r="S2797" i="14"/>
  <c r="S2798" i="14"/>
  <c r="S2799" i="14"/>
  <c r="S2800" i="14"/>
  <c r="S2801" i="14"/>
  <c r="S2802" i="14"/>
  <c r="S2803" i="14"/>
  <c r="S2804" i="14"/>
  <c r="S2805" i="14"/>
  <c r="S2806" i="14"/>
  <c r="S2807" i="14"/>
  <c r="S2808" i="14"/>
  <c r="S2809" i="14"/>
  <c r="S2810" i="14"/>
  <c r="S2811" i="14"/>
  <c r="S2812" i="14"/>
  <c r="S2813" i="14"/>
  <c r="S2814" i="14"/>
  <c r="S2815" i="14"/>
  <c r="S2816" i="14"/>
  <c r="S2817" i="14"/>
  <c r="S2818" i="14"/>
  <c r="S2819" i="14"/>
  <c r="S2820" i="14"/>
  <c r="S2821" i="14"/>
  <c r="S2822" i="14"/>
  <c r="S2823" i="14"/>
  <c r="S2824" i="14"/>
  <c r="S2825" i="14"/>
  <c r="S2826" i="14"/>
  <c r="S2827" i="14"/>
  <c r="S2828" i="14"/>
  <c r="S2829" i="14"/>
  <c r="S2830" i="14"/>
  <c r="S2831" i="14"/>
  <c r="S2832" i="14"/>
  <c r="S2833" i="14"/>
  <c r="S2834" i="14"/>
  <c r="S2835" i="14"/>
  <c r="S2836" i="14"/>
  <c r="S2837" i="14"/>
  <c r="S2838" i="14"/>
  <c r="S2839" i="14"/>
  <c r="S2840" i="14"/>
  <c r="S2841" i="14"/>
  <c r="S2842" i="14"/>
  <c r="S2843" i="14"/>
  <c r="S2844" i="14"/>
  <c r="S2845" i="14"/>
  <c r="S2846" i="14"/>
  <c r="S2847" i="14"/>
  <c r="S2848" i="14"/>
  <c r="S2849" i="14"/>
  <c r="S2850" i="14"/>
  <c r="S2851" i="14"/>
  <c r="S2852" i="14"/>
  <c r="S2853" i="14"/>
  <c r="S2854" i="14"/>
  <c r="S2855" i="14"/>
  <c r="S2856" i="14"/>
  <c r="S2857" i="14"/>
  <c r="S2858" i="14"/>
  <c r="S2859" i="14"/>
  <c r="S2860" i="14"/>
  <c r="S2861" i="14"/>
  <c r="S2862" i="14"/>
  <c r="S2863" i="14"/>
  <c r="S2864" i="14"/>
  <c r="S2865" i="14"/>
  <c r="S2866" i="14"/>
  <c r="S2867" i="14"/>
  <c r="S2868" i="14"/>
  <c r="S2869" i="14"/>
  <c r="S2870" i="14"/>
  <c r="S2871" i="14"/>
  <c r="S2872" i="14"/>
  <c r="S2873" i="14"/>
  <c r="S2874" i="14"/>
  <c r="S2875" i="14"/>
  <c r="S2876" i="14"/>
  <c r="S2877" i="14"/>
  <c r="S2878" i="14"/>
  <c r="S2879" i="14"/>
  <c r="S2880" i="14"/>
  <c r="S2881" i="14"/>
  <c r="S2882" i="14"/>
  <c r="S2883" i="14"/>
  <c r="S2884" i="14"/>
  <c r="S2885" i="14"/>
  <c r="S2886" i="14"/>
  <c r="S2887" i="14"/>
  <c r="S2888" i="14"/>
  <c r="S2889" i="14"/>
  <c r="S2890" i="14"/>
  <c r="S2891" i="14"/>
  <c r="S2892" i="14"/>
  <c r="S2893" i="14"/>
  <c r="S2894" i="14"/>
  <c r="S2895" i="14"/>
  <c r="S2896" i="14"/>
  <c r="S2897" i="14"/>
  <c r="S2898" i="14"/>
  <c r="S2899" i="14"/>
  <c r="S2900" i="14"/>
  <c r="S2901" i="14"/>
  <c r="S2902" i="14"/>
  <c r="S2903" i="14"/>
  <c r="S2904" i="14"/>
  <c r="S2905" i="14"/>
  <c r="S2906" i="14"/>
  <c r="S2907" i="14"/>
  <c r="S2908" i="14"/>
  <c r="S2909" i="14"/>
  <c r="S2910" i="14"/>
  <c r="S2911" i="14"/>
  <c r="S2912" i="14"/>
  <c r="S2913" i="14"/>
  <c r="S2914" i="14"/>
  <c r="S2915" i="14"/>
  <c r="S2916" i="14"/>
  <c r="S2917" i="14"/>
  <c r="S2918" i="14"/>
  <c r="S2919" i="14"/>
  <c r="S2920" i="14"/>
  <c r="S2921" i="14"/>
  <c r="S2922" i="14"/>
  <c r="S2923" i="14"/>
  <c r="S2924" i="14"/>
  <c r="S2925" i="14"/>
  <c r="S2926" i="14"/>
  <c r="S2927" i="14"/>
  <c r="S2928" i="14"/>
  <c r="S2929" i="14"/>
  <c r="S2930" i="14"/>
  <c r="S2931" i="14"/>
  <c r="S2932" i="14"/>
  <c r="S2933" i="14"/>
  <c r="S2934" i="14"/>
  <c r="S2935" i="14"/>
  <c r="S2936" i="14"/>
  <c r="S2937" i="14"/>
  <c r="S2938" i="14"/>
  <c r="S2939" i="14"/>
  <c r="S2940" i="14"/>
  <c r="S2941" i="14"/>
  <c r="S2942" i="14"/>
  <c r="S2943" i="14"/>
  <c r="S2944" i="14"/>
  <c r="S2945" i="14"/>
  <c r="S2946" i="14"/>
  <c r="S2947" i="14"/>
  <c r="S2948" i="14"/>
  <c r="S2949" i="14"/>
  <c r="S2950" i="14"/>
  <c r="S2951" i="14"/>
  <c r="S2952" i="14"/>
  <c r="S2953" i="14"/>
  <c r="S2954" i="14"/>
  <c r="S2955" i="14"/>
  <c r="S2956" i="14"/>
  <c r="S2957" i="14"/>
  <c r="S2958" i="14"/>
  <c r="S2959" i="14"/>
  <c r="S2960" i="14"/>
  <c r="S2961" i="14"/>
  <c r="S2962" i="14"/>
  <c r="S2963" i="14"/>
  <c r="S2964" i="14"/>
  <c r="S2965" i="14"/>
  <c r="S2966" i="14"/>
  <c r="S2967" i="14"/>
  <c r="S2968" i="14"/>
  <c r="S2969" i="14"/>
  <c r="S2970" i="14"/>
  <c r="S2971" i="14"/>
  <c r="S2972" i="14"/>
  <c r="S2973" i="14"/>
  <c r="S2974" i="14"/>
  <c r="S2975" i="14"/>
  <c r="S2976" i="14"/>
  <c r="S2977" i="14"/>
  <c r="S2978" i="14"/>
  <c r="S2979" i="14"/>
  <c r="S2980" i="14"/>
  <c r="S2981" i="14"/>
  <c r="S2982" i="14"/>
  <c r="S2983" i="14"/>
  <c r="S2984" i="14"/>
  <c r="S2985" i="14"/>
  <c r="S2986" i="14"/>
  <c r="S2987" i="14"/>
  <c r="S2988" i="14"/>
  <c r="S2989" i="14"/>
  <c r="S2990" i="14"/>
  <c r="S2991" i="14"/>
  <c r="S2992" i="14"/>
  <c r="S2993" i="14"/>
  <c r="S2994" i="14"/>
  <c r="S2995" i="14"/>
  <c r="S2996" i="14"/>
  <c r="S2997" i="14"/>
  <c r="S2998" i="14"/>
  <c r="S2999" i="14"/>
  <c r="S3000" i="14"/>
  <c r="S3001" i="14"/>
  <c r="S3002" i="14"/>
  <c r="S3003" i="14"/>
  <c r="S3004" i="14"/>
  <c r="S3005" i="14"/>
  <c r="S3006" i="14"/>
  <c r="S3007" i="14"/>
  <c r="S3008" i="14"/>
  <c r="S3009" i="14"/>
  <c r="S3010" i="14"/>
  <c r="S3011" i="14"/>
  <c r="S3012" i="14"/>
  <c r="S3013" i="14"/>
  <c r="S3014" i="14"/>
  <c r="S3015" i="14"/>
  <c r="S3016" i="14"/>
  <c r="S3017" i="14"/>
  <c r="S3018" i="14"/>
  <c r="S3019" i="14"/>
  <c r="S3020" i="14"/>
  <c r="S3021" i="14"/>
  <c r="S3022" i="14"/>
  <c r="S3023" i="14"/>
  <c r="S3024" i="14"/>
  <c r="S3025" i="14"/>
  <c r="S3026" i="14"/>
  <c r="S3027" i="14"/>
  <c r="S3028" i="14"/>
  <c r="S3029" i="14"/>
  <c r="S3030" i="14"/>
  <c r="S3031" i="14"/>
  <c r="S3032" i="14"/>
  <c r="S3033" i="14"/>
  <c r="S3034" i="14"/>
  <c r="S3035" i="14"/>
  <c r="S3036" i="14"/>
  <c r="S3037" i="14"/>
  <c r="S3038" i="14"/>
  <c r="S3039" i="14"/>
  <c r="S3040" i="14"/>
  <c r="S3041" i="14"/>
  <c r="S3042" i="14"/>
  <c r="S3043" i="14"/>
  <c r="S3044" i="14"/>
  <c r="S3045" i="14"/>
  <c r="S3046" i="14"/>
  <c r="S3047" i="14"/>
  <c r="S3048" i="14"/>
  <c r="S3049" i="14"/>
  <c r="S3050" i="14"/>
  <c r="S3051" i="14"/>
  <c r="S3052" i="14"/>
  <c r="S3053" i="14"/>
  <c r="S3054" i="14"/>
  <c r="S3055" i="14"/>
  <c r="S3056" i="14"/>
  <c r="S3057" i="14"/>
  <c r="S3058" i="14"/>
  <c r="S3059" i="14"/>
  <c r="S3060" i="14"/>
  <c r="S3061" i="14"/>
  <c r="S3062" i="14"/>
  <c r="S3063" i="14"/>
  <c r="S3064" i="14"/>
  <c r="S3065" i="14"/>
  <c r="S3066" i="14"/>
  <c r="S3067" i="14"/>
  <c r="S3068" i="14"/>
  <c r="S3069" i="14"/>
  <c r="S3070" i="14"/>
  <c r="S3071" i="14"/>
  <c r="S3072" i="14"/>
  <c r="S3073" i="14"/>
  <c r="S3074" i="14"/>
  <c r="S3075" i="14"/>
  <c r="S3076" i="14"/>
  <c r="S3077" i="14"/>
  <c r="S3078" i="14"/>
  <c r="S3079" i="14"/>
  <c r="S3080" i="14"/>
  <c r="S3081" i="14"/>
  <c r="S3082" i="14"/>
  <c r="S3083" i="14"/>
  <c r="S3084" i="14"/>
  <c r="S3085" i="14"/>
  <c r="S3086" i="14"/>
  <c r="S3087" i="14"/>
  <c r="S3088" i="14"/>
  <c r="S3089" i="14"/>
  <c r="S3090" i="14"/>
  <c r="S3091" i="14"/>
  <c r="S3092" i="14"/>
  <c r="S3093" i="14"/>
  <c r="S3094" i="14"/>
  <c r="S3095" i="14"/>
  <c r="S3096" i="14"/>
  <c r="S3097" i="14"/>
  <c r="S3098" i="14"/>
  <c r="S3099" i="14"/>
  <c r="S3100" i="14"/>
  <c r="S3101" i="14"/>
  <c r="S3102" i="14"/>
  <c r="S3103" i="14"/>
  <c r="S3104" i="14"/>
  <c r="S3105" i="14"/>
  <c r="S3106" i="14"/>
  <c r="S3107" i="14"/>
  <c r="S3108" i="14"/>
  <c r="S3109" i="14"/>
  <c r="S3110" i="14"/>
  <c r="S3111" i="14"/>
  <c r="S3112" i="14"/>
  <c r="S3113" i="14"/>
  <c r="S3114" i="14"/>
  <c r="S3115" i="14"/>
  <c r="S3116" i="14"/>
  <c r="S3117" i="14"/>
  <c r="S3118" i="14"/>
  <c r="S3119" i="14"/>
  <c r="S3120" i="14"/>
  <c r="S3121" i="14"/>
  <c r="S3122" i="14"/>
  <c r="S3123" i="14"/>
  <c r="S3124" i="14"/>
  <c r="S3125" i="14"/>
  <c r="S3126" i="14"/>
  <c r="S3127" i="14"/>
  <c r="S3128" i="14"/>
  <c r="S3129" i="14"/>
  <c r="S3130" i="14"/>
  <c r="S3131" i="14"/>
  <c r="S3132" i="14"/>
  <c r="S3133" i="14"/>
  <c r="S3134" i="14"/>
  <c r="S3135" i="14"/>
  <c r="S3136" i="14"/>
  <c r="S3137" i="14"/>
  <c r="S3138" i="14"/>
  <c r="S3139" i="14"/>
  <c r="S3140" i="14"/>
  <c r="S3141" i="14"/>
  <c r="S3142" i="14"/>
  <c r="S3143" i="14"/>
  <c r="S3144" i="14"/>
  <c r="S3145" i="14"/>
  <c r="S3146" i="14"/>
  <c r="S3147" i="14"/>
  <c r="S3148" i="14"/>
  <c r="S3149" i="14"/>
  <c r="S3150" i="14"/>
  <c r="S3151" i="14"/>
  <c r="S3152" i="14"/>
  <c r="S3153" i="14"/>
  <c r="S3154" i="14"/>
  <c r="S3155" i="14"/>
  <c r="S3156" i="14"/>
  <c r="S3157" i="14"/>
  <c r="S3158" i="14"/>
  <c r="S3159" i="14"/>
  <c r="S3160" i="14"/>
  <c r="S3161" i="14"/>
  <c r="S3162" i="14"/>
  <c r="S3163" i="14"/>
  <c r="S3164" i="14"/>
  <c r="S3165" i="14"/>
  <c r="S3166" i="14"/>
  <c r="S3167" i="14"/>
  <c r="S3168" i="14"/>
  <c r="S3169" i="14"/>
  <c r="S3170" i="14"/>
  <c r="S3171" i="14"/>
  <c r="S3172" i="14"/>
  <c r="S3173" i="14"/>
  <c r="S3174" i="14"/>
  <c r="S3175" i="14"/>
  <c r="S3176" i="14"/>
  <c r="S3177" i="14"/>
  <c r="S3178" i="14"/>
  <c r="S3179" i="14"/>
  <c r="S3180" i="14"/>
  <c r="S3181" i="14"/>
  <c r="S3182" i="14"/>
  <c r="S3183" i="14"/>
  <c r="S3184" i="14"/>
  <c r="S3185" i="14"/>
  <c r="S3186" i="14"/>
  <c r="S3187" i="14"/>
  <c r="S3188" i="14"/>
  <c r="S3189" i="14"/>
  <c r="S3190" i="14"/>
  <c r="S3191" i="14"/>
  <c r="S3192" i="14"/>
  <c r="S3193" i="14"/>
  <c r="S3194" i="14"/>
  <c r="S3195" i="14"/>
  <c r="S3196" i="14"/>
  <c r="S3197" i="14"/>
  <c r="S3198" i="14"/>
  <c r="S3199" i="14"/>
  <c r="S3200" i="14"/>
  <c r="S3201" i="14"/>
  <c r="S3202" i="14"/>
  <c r="S3203" i="14"/>
  <c r="S3204" i="14"/>
  <c r="S3205" i="14"/>
  <c r="S3206" i="14"/>
  <c r="S3207" i="14"/>
  <c r="S3208" i="14"/>
  <c r="S3209" i="14"/>
  <c r="S3210" i="14"/>
  <c r="S3211" i="14"/>
  <c r="S3212" i="14"/>
  <c r="S3213" i="14"/>
  <c r="S3214" i="14"/>
  <c r="S3215" i="14"/>
  <c r="S3216" i="14"/>
  <c r="S3217" i="14"/>
  <c r="S3218" i="14"/>
  <c r="S3219" i="14"/>
  <c r="S3220" i="14"/>
  <c r="S3221" i="14"/>
  <c r="S3222" i="14"/>
  <c r="S3223" i="14"/>
  <c r="S3224" i="14"/>
  <c r="S3225" i="14"/>
  <c r="S3226" i="14"/>
  <c r="S3227" i="14"/>
  <c r="S3228" i="14"/>
  <c r="S3229" i="14"/>
  <c r="S3230" i="14"/>
  <c r="S3231" i="14"/>
  <c r="S3232" i="14"/>
  <c r="S3233" i="14"/>
  <c r="S3234" i="14"/>
  <c r="S3235" i="14"/>
  <c r="S3236" i="14"/>
  <c r="S3237" i="14"/>
  <c r="S3238" i="14"/>
  <c r="S3239" i="14"/>
  <c r="S3240" i="14"/>
  <c r="S3241" i="14"/>
  <c r="S3242" i="14"/>
  <c r="S3243" i="14"/>
  <c r="S3244" i="14"/>
  <c r="S3245" i="14"/>
  <c r="S3246" i="14"/>
  <c r="S3247" i="14"/>
  <c r="S3248" i="14"/>
  <c r="S3249" i="14"/>
  <c r="S3250" i="14"/>
  <c r="S3251" i="14"/>
  <c r="S3252" i="14"/>
  <c r="S3253" i="14"/>
  <c r="S3254" i="14"/>
  <c r="S3255" i="14"/>
  <c r="S3256" i="14"/>
  <c r="S3257" i="14"/>
  <c r="S3258" i="14"/>
  <c r="S3259" i="14"/>
  <c r="S3260" i="14"/>
  <c r="S3261" i="14"/>
  <c r="S3262" i="14"/>
  <c r="S3263" i="14"/>
  <c r="S3264" i="14"/>
  <c r="S3265" i="14"/>
  <c r="S3266" i="14"/>
  <c r="S3267" i="14"/>
  <c r="S3268" i="14"/>
  <c r="S3269" i="14"/>
  <c r="S3270" i="14"/>
  <c r="S3271" i="14"/>
  <c r="S3272" i="14"/>
  <c r="S3273" i="14"/>
  <c r="S3274" i="14"/>
  <c r="S3275" i="14"/>
  <c r="S3276" i="14"/>
  <c r="S3277" i="14"/>
  <c r="S3278" i="14"/>
  <c r="S3279" i="14"/>
  <c r="S3280" i="14"/>
  <c r="S3281" i="14"/>
  <c r="S3282" i="14"/>
  <c r="S3283" i="14"/>
  <c r="S3284" i="14"/>
  <c r="S3285" i="14"/>
  <c r="S3286" i="14"/>
  <c r="S3287" i="14"/>
  <c r="S3288" i="14"/>
  <c r="S3289" i="14"/>
  <c r="S3290" i="14"/>
  <c r="S3291" i="14"/>
  <c r="S3292" i="14"/>
  <c r="S3293" i="14"/>
  <c r="S3294" i="14"/>
  <c r="S3295" i="14"/>
  <c r="S3296" i="14"/>
  <c r="S3297" i="14"/>
  <c r="S3298" i="14"/>
  <c r="S3299" i="14"/>
  <c r="S3300" i="14"/>
  <c r="S3301" i="14"/>
  <c r="S3302" i="14"/>
  <c r="S3303" i="14"/>
  <c r="S3304" i="14"/>
  <c r="S3305" i="14"/>
  <c r="S3306" i="14"/>
  <c r="S3307" i="14"/>
  <c r="S3308" i="14"/>
  <c r="S3309" i="14"/>
  <c r="S3310" i="14"/>
  <c r="S3311" i="14"/>
  <c r="S3312" i="14"/>
  <c r="S3313" i="14"/>
  <c r="S3314" i="14"/>
  <c r="S3315" i="14"/>
  <c r="S3316" i="14"/>
  <c r="S3317" i="14"/>
  <c r="S3318" i="14"/>
  <c r="S3319" i="14"/>
  <c r="S3320" i="14"/>
  <c r="S3321" i="14"/>
  <c r="S3322" i="14"/>
  <c r="S3323" i="14"/>
  <c r="S3324" i="14"/>
  <c r="S3325" i="14"/>
  <c r="S3326" i="14"/>
  <c r="S3327" i="14"/>
  <c r="S3328" i="14"/>
  <c r="S3329" i="14"/>
  <c r="S3330" i="14"/>
  <c r="S3331" i="14"/>
  <c r="S3332" i="14"/>
  <c r="S3333" i="14"/>
  <c r="S3334" i="14"/>
  <c r="S3335" i="14"/>
  <c r="S3336" i="14"/>
  <c r="S3337" i="14"/>
  <c r="S3338" i="14"/>
  <c r="S3339" i="14"/>
  <c r="S3340" i="14"/>
  <c r="S3341" i="14"/>
  <c r="S3342" i="14"/>
  <c r="S3343" i="14"/>
  <c r="S3344" i="14"/>
  <c r="S3345" i="14"/>
  <c r="S3346" i="14"/>
  <c r="S3347" i="14"/>
  <c r="S3348" i="14"/>
  <c r="S3349" i="14"/>
  <c r="S3350" i="14"/>
  <c r="S3351" i="14"/>
  <c r="S3352" i="14"/>
  <c r="S3353" i="14"/>
  <c r="S3354" i="14"/>
  <c r="S3355" i="14"/>
  <c r="S3356" i="14"/>
  <c r="S3357" i="14"/>
  <c r="S3358" i="14"/>
  <c r="S3359" i="14"/>
  <c r="S3360" i="14"/>
  <c r="S3361" i="14"/>
  <c r="S3362" i="14"/>
  <c r="S3363" i="14"/>
  <c r="S3364" i="14"/>
  <c r="S3365" i="14"/>
  <c r="S3366" i="14"/>
  <c r="S3367" i="14"/>
  <c r="S3368" i="14"/>
  <c r="S3369" i="14"/>
  <c r="S3370" i="14"/>
  <c r="S3371" i="14"/>
  <c r="S3372" i="14"/>
  <c r="S3373" i="14"/>
  <c r="S3374" i="14"/>
  <c r="S3375" i="14"/>
  <c r="S3376" i="14"/>
  <c r="S3377" i="14"/>
  <c r="S3378" i="14"/>
  <c r="S3379" i="14"/>
  <c r="S3380" i="14"/>
  <c r="S3381" i="14"/>
  <c r="S3382" i="14"/>
  <c r="S3383" i="14"/>
  <c r="S3384" i="14"/>
  <c r="S3385" i="14"/>
  <c r="S3386" i="14"/>
  <c r="S3387" i="14"/>
  <c r="S3388" i="14"/>
  <c r="S3389" i="14"/>
  <c r="S3390" i="14"/>
  <c r="S3391" i="14"/>
  <c r="S3392" i="14"/>
  <c r="S3393" i="14"/>
  <c r="S3394" i="14"/>
  <c r="S3395" i="14"/>
  <c r="S3396" i="14"/>
  <c r="S3397" i="14"/>
  <c r="S3398" i="14"/>
  <c r="S3399" i="14"/>
  <c r="S3400" i="14"/>
  <c r="S3401" i="14"/>
  <c r="S3402" i="14"/>
  <c r="S3403" i="14"/>
  <c r="S3404" i="14"/>
  <c r="S3405" i="14"/>
  <c r="S3406" i="14"/>
  <c r="S3407" i="14"/>
  <c r="S3408" i="14"/>
  <c r="S3409" i="14"/>
  <c r="S3410" i="14"/>
  <c r="S3411" i="14"/>
  <c r="S3412" i="14"/>
  <c r="S3413" i="14"/>
  <c r="S3414" i="14"/>
  <c r="S3415" i="14"/>
  <c r="S3416" i="14"/>
  <c r="S3417" i="14"/>
  <c r="S3418" i="14"/>
  <c r="S3419" i="14"/>
  <c r="S3420" i="14"/>
  <c r="S3421" i="14"/>
  <c r="S3422" i="14"/>
  <c r="S3423" i="14"/>
  <c r="S3424" i="14"/>
  <c r="S3425" i="14"/>
  <c r="S3426" i="14"/>
  <c r="S3427" i="14"/>
  <c r="S3428" i="14"/>
  <c r="S3429" i="14"/>
  <c r="S3430" i="14"/>
  <c r="S3431" i="14"/>
  <c r="S3432" i="14"/>
  <c r="S3433" i="14"/>
  <c r="S3434" i="14"/>
  <c r="S3435" i="14"/>
  <c r="S3436" i="14"/>
  <c r="S3437" i="14"/>
  <c r="S3438" i="14"/>
  <c r="S3439" i="14"/>
  <c r="S3440" i="14"/>
  <c r="S3441" i="14"/>
  <c r="S3442" i="14"/>
  <c r="S3443" i="14"/>
  <c r="S3444" i="14"/>
  <c r="S3445" i="14"/>
  <c r="S3446" i="14"/>
  <c r="S3447" i="14"/>
  <c r="S3448" i="14"/>
  <c r="S3449" i="14"/>
  <c r="S3450" i="14"/>
  <c r="S3451" i="14"/>
  <c r="S3452" i="14"/>
  <c r="S3453" i="14"/>
  <c r="S3454" i="14"/>
  <c r="S3455" i="14"/>
  <c r="S3456" i="14"/>
  <c r="S3457" i="14"/>
  <c r="S3458" i="14"/>
  <c r="S3459" i="14"/>
  <c r="S3460" i="14"/>
  <c r="S3461" i="14"/>
  <c r="S3462" i="14"/>
  <c r="S3463" i="14"/>
  <c r="S3464" i="14"/>
  <c r="S3465" i="14"/>
  <c r="S3466" i="14"/>
  <c r="S3467" i="14"/>
  <c r="S3468" i="14"/>
  <c r="S3469" i="14"/>
  <c r="S3470" i="14"/>
  <c r="S3471" i="14"/>
  <c r="S3472" i="14"/>
  <c r="S3473" i="14"/>
  <c r="S3474" i="14"/>
  <c r="S3475" i="14"/>
  <c r="S3476" i="14"/>
  <c r="S3477" i="14"/>
  <c r="S3478" i="14"/>
  <c r="S3479" i="14"/>
  <c r="S3480" i="14"/>
  <c r="S3481" i="14"/>
  <c r="S3482" i="14"/>
  <c r="S3483" i="14"/>
  <c r="S3484" i="14"/>
  <c r="S3485" i="14"/>
  <c r="S3486" i="14"/>
  <c r="S3487" i="14"/>
  <c r="S3488" i="14"/>
  <c r="S3489" i="14"/>
  <c r="S3490" i="14"/>
  <c r="S3491" i="14"/>
  <c r="S3492" i="14"/>
  <c r="S3493" i="14"/>
  <c r="S3494" i="14"/>
  <c r="S3495" i="14"/>
  <c r="S3496" i="14"/>
  <c r="S3497" i="14"/>
  <c r="S3498" i="14"/>
  <c r="S3499" i="14"/>
  <c r="S3500" i="14"/>
  <c r="S3501" i="14"/>
  <c r="S3502" i="14"/>
  <c r="S3503" i="14"/>
  <c r="S3504" i="14"/>
  <c r="S3505" i="14"/>
  <c r="S3506" i="14"/>
  <c r="S3507" i="14"/>
  <c r="S3508" i="14"/>
  <c r="S3509" i="14"/>
  <c r="S3510" i="14"/>
  <c r="S3511" i="14"/>
  <c r="S3512" i="14"/>
  <c r="S3513" i="14"/>
  <c r="S3514" i="14"/>
  <c r="S3515" i="14"/>
  <c r="S3516" i="14"/>
  <c r="S3517" i="14"/>
  <c r="S3518" i="14"/>
  <c r="S3519" i="14"/>
  <c r="S3520" i="14"/>
  <c r="S3521" i="14"/>
  <c r="S3522" i="14"/>
  <c r="S3523" i="14"/>
  <c r="S3524" i="14"/>
  <c r="S3525" i="14"/>
  <c r="S3526" i="14"/>
  <c r="S3527" i="14"/>
  <c r="S3528" i="14"/>
  <c r="S3529" i="14"/>
  <c r="S3530" i="14"/>
  <c r="S3531" i="14"/>
  <c r="S3532" i="14"/>
  <c r="S3533" i="14"/>
  <c r="S3534" i="14"/>
  <c r="S3535" i="14"/>
  <c r="S3536" i="14"/>
  <c r="S3537" i="14"/>
  <c r="S3538" i="14"/>
  <c r="S3539" i="14"/>
  <c r="S3540" i="14"/>
  <c r="S3541" i="14"/>
  <c r="S3542" i="14"/>
  <c r="S3543" i="14"/>
  <c r="S3544" i="14"/>
  <c r="S3545" i="14"/>
  <c r="S3546" i="14"/>
  <c r="S3547" i="14"/>
  <c r="S3548" i="14"/>
  <c r="S3549" i="14"/>
  <c r="S3550" i="14"/>
  <c r="S3551" i="14"/>
  <c r="S3552" i="14"/>
  <c r="S3553" i="14"/>
  <c r="S3554" i="14"/>
  <c r="S3555" i="14"/>
  <c r="S3556" i="14"/>
  <c r="S3557" i="14"/>
  <c r="S3558" i="14"/>
  <c r="S3559" i="14"/>
  <c r="S3560" i="14"/>
  <c r="S3561" i="14"/>
  <c r="S3562" i="14"/>
  <c r="S3563" i="14"/>
  <c r="S3564" i="14"/>
  <c r="S3565" i="14"/>
  <c r="S3566" i="14"/>
  <c r="S3567" i="14"/>
  <c r="S3568" i="14"/>
  <c r="S3569" i="14"/>
  <c r="S3570" i="14"/>
  <c r="S3571" i="14"/>
  <c r="S3572" i="14"/>
  <c r="S3573" i="14"/>
  <c r="S3574" i="14"/>
  <c r="S3575" i="14"/>
  <c r="S3576" i="14"/>
  <c r="S3577" i="14"/>
  <c r="S3578" i="14"/>
  <c r="S3579" i="14"/>
  <c r="S3580" i="14"/>
  <c r="S3581" i="14"/>
  <c r="S3582" i="14"/>
  <c r="S3583" i="14"/>
  <c r="S3584" i="14"/>
  <c r="S3585" i="14"/>
  <c r="S3586" i="14"/>
  <c r="S3587" i="14"/>
  <c r="S3588" i="14"/>
  <c r="S3589" i="14"/>
  <c r="S3590" i="14"/>
  <c r="S3591" i="14"/>
  <c r="S3592" i="14"/>
  <c r="S3593" i="14"/>
  <c r="S3594" i="14"/>
  <c r="S3595" i="14"/>
  <c r="S3596" i="14"/>
  <c r="S3597" i="14"/>
  <c r="S3598" i="14"/>
  <c r="S3599" i="14"/>
  <c r="S3600" i="14"/>
  <c r="S3601" i="14"/>
  <c r="S3602" i="14"/>
  <c r="S3603" i="14"/>
  <c r="S3604" i="14"/>
  <c r="S3605" i="14"/>
  <c r="S3606" i="14"/>
  <c r="S3607" i="14"/>
  <c r="S3608" i="14"/>
  <c r="S3609" i="14"/>
  <c r="S3610" i="14"/>
  <c r="S3611" i="14"/>
  <c r="S3612" i="14"/>
  <c r="S3613" i="14"/>
  <c r="S3614" i="14"/>
  <c r="S3615" i="14"/>
  <c r="S3616" i="14"/>
  <c r="S3617" i="14"/>
  <c r="S3618" i="14"/>
  <c r="S3619" i="14"/>
  <c r="S3620" i="14"/>
  <c r="S3621" i="14"/>
  <c r="S3622" i="14"/>
  <c r="S3623" i="14"/>
  <c r="S3624" i="14"/>
  <c r="S3625" i="14"/>
  <c r="S3626" i="14"/>
  <c r="S3627" i="14"/>
  <c r="S3628" i="14"/>
  <c r="S3629" i="14"/>
  <c r="S3630" i="14"/>
  <c r="S3631" i="14"/>
  <c r="S3632" i="14"/>
  <c r="S3633" i="14"/>
  <c r="S3634" i="14"/>
  <c r="S3635" i="14"/>
  <c r="S3636" i="14"/>
  <c r="S3637" i="14"/>
  <c r="S3638" i="14"/>
  <c r="S3639" i="14"/>
  <c r="S3640" i="14"/>
  <c r="S3641" i="14"/>
  <c r="S3642" i="14"/>
  <c r="S3643" i="14"/>
  <c r="S3644" i="14"/>
  <c r="S3645" i="14"/>
  <c r="S3646" i="14"/>
  <c r="S3647" i="14"/>
  <c r="S3648" i="14"/>
  <c r="S3649" i="14"/>
  <c r="S3650" i="14"/>
  <c r="S3651" i="14"/>
  <c r="S3652" i="14"/>
  <c r="S3653" i="14"/>
  <c r="S3654" i="14"/>
  <c r="S3655" i="14"/>
  <c r="S3656" i="14"/>
  <c r="S3657" i="14"/>
  <c r="S3658" i="14"/>
  <c r="S3659" i="14"/>
  <c r="S3660" i="14"/>
  <c r="S3661" i="14"/>
  <c r="S3662" i="14"/>
  <c r="S3663" i="14"/>
  <c r="S3664" i="14"/>
  <c r="S3665" i="14"/>
  <c r="S3666" i="14"/>
  <c r="S3667" i="14"/>
  <c r="S3668" i="14"/>
  <c r="S3669" i="14"/>
  <c r="S3670" i="14"/>
  <c r="S3671" i="14"/>
  <c r="S3672" i="14"/>
  <c r="S3673" i="14"/>
  <c r="S3674" i="14"/>
  <c r="S3675" i="14"/>
  <c r="S3676" i="14"/>
  <c r="S3677" i="14"/>
  <c r="S3678" i="14"/>
  <c r="S3679" i="14"/>
  <c r="S3680" i="14"/>
  <c r="S3681" i="14"/>
  <c r="S3682" i="14"/>
  <c r="S3683" i="14"/>
  <c r="S3684" i="14"/>
  <c r="S3685" i="14"/>
  <c r="S3686" i="14"/>
  <c r="S3687" i="14"/>
  <c r="S3688" i="14"/>
  <c r="S3689" i="14"/>
  <c r="S3690" i="14"/>
  <c r="S3691" i="14"/>
  <c r="S3692" i="14"/>
  <c r="S3693" i="14"/>
  <c r="S3694" i="14"/>
  <c r="S3695" i="14"/>
  <c r="S3696" i="14"/>
  <c r="S3697" i="14"/>
  <c r="S3698" i="14"/>
  <c r="S3699" i="14"/>
  <c r="S3700" i="14"/>
  <c r="S3701" i="14"/>
  <c r="S3702" i="14"/>
  <c r="S3703" i="14"/>
  <c r="S3704" i="14"/>
  <c r="S3705" i="14"/>
  <c r="S3706" i="14"/>
  <c r="S3707" i="14"/>
  <c r="S3708" i="14"/>
  <c r="S3709" i="14"/>
  <c r="S3710" i="14"/>
  <c r="S3711" i="14"/>
  <c r="S3712" i="14"/>
  <c r="S3713" i="14"/>
  <c r="S3714" i="14"/>
  <c r="S3715" i="14"/>
  <c r="S3716" i="14"/>
  <c r="S3717" i="14"/>
  <c r="S3718" i="14"/>
  <c r="S3719" i="14"/>
  <c r="S3720" i="14"/>
  <c r="S3721" i="14"/>
  <c r="S3722" i="14"/>
  <c r="S3723" i="14"/>
  <c r="S3724" i="14"/>
  <c r="S3725" i="14"/>
  <c r="S3726" i="14"/>
  <c r="S3727" i="14"/>
  <c r="S3728" i="14"/>
  <c r="S3729" i="14"/>
  <c r="S3730" i="14"/>
  <c r="S3731" i="14"/>
  <c r="S3732" i="14"/>
  <c r="S3733" i="14"/>
  <c r="S3734" i="14"/>
  <c r="S3735" i="14"/>
  <c r="S3736" i="14"/>
  <c r="S3737" i="14"/>
  <c r="S3738" i="14"/>
  <c r="S3739" i="14"/>
  <c r="S3740" i="14"/>
  <c r="S3741" i="14"/>
  <c r="S3742" i="14"/>
  <c r="S3743" i="14"/>
  <c r="S3744" i="14"/>
  <c r="S3745" i="14"/>
  <c r="S3746" i="14"/>
  <c r="S3747" i="14"/>
  <c r="S3748" i="14"/>
  <c r="S3749" i="14"/>
  <c r="S3750" i="14"/>
  <c r="S3751" i="14"/>
  <c r="S3752" i="14"/>
  <c r="S3753" i="14"/>
  <c r="S3754" i="14"/>
  <c r="S3755" i="14"/>
  <c r="S3756" i="14"/>
  <c r="S3757" i="14"/>
  <c r="S3758" i="14"/>
  <c r="S3759" i="14"/>
  <c r="S3760" i="14"/>
  <c r="S3761" i="14"/>
  <c r="S3762" i="14"/>
  <c r="S3763" i="14"/>
  <c r="S3764" i="14"/>
  <c r="S3765" i="14"/>
  <c r="S3766" i="14"/>
  <c r="S3767" i="14"/>
  <c r="S3768" i="14"/>
  <c r="S3769" i="14"/>
  <c r="S3770" i="14"/>
  <c r="S3771" i="14"/>
  <c r="S3772" i="14"/>
  <c r="S3773" i="14"/>
  <c r="S3774" i="14"/>
  <c r="S3775" i="14"/>
  <c r="S3776" i="14"/>
  <c r="S3777" i="14"/>
  <c r="S3778" i="14"/>
  <c r="S3779" i="14"/>
  <c r="S3780" i="14"/>
  <c r="S3781" i="14"/>
  <c r="S3782" i="14"/>
  <c r="S3783" i="14"/>
  <c r="S3784" i="14"/>
  <c r="S3785" i="14"/>
  <c r="S3786" i="14"/>
  <c r="S3787" i="14"/>
  <c r="S3788" i="14"/>
  <c r="S3789" i="14"/>
  <c r="S3790" i="14"/>
  <c r="S3791" i="14"/>
  <c r="S3792" i="14"/>
  <c r="S3793" i="14"/>
  <c r="S3794" i="14"/>
  <c r="S3795" i="14"/>
  <c r="S3796" i="14"/>
  <c r="S3797" i="14"/>
  <c r="S3798" i="14"/>
  <c r="S3799" i="14"/>
  <c r="S3800" i="14"/>
  <c r="S3801" i="14"/>
  <c r="S3802" i="14"/>
  <c r="S3803" i="14"/>
  <c r="S3804" i="14"/>
  <c r="S3805" i="14"/>
  <c r="S3806" i="14"/>
  <c r="S3807" i="14"/>
  <c r="S3808" i="14"/>
  <c r="S3809" i="14"/>
  <c r="S3810" i="14"/>
  <c r="S3811" i="14"/>
  <c r="S3812" i="14"/>
  <c r="S3813" i="14"/>
  <c r="S3814" i="14"/>
  <c r="S3815" i="14"/>
  <c r="S3816" i="14"/>
  <c r="S3817" i="14"/>
  <c r="S3818" i="14"/>
  <c r="S3819" i="14"/>
  <c r="S3820" i="14"/>
  <c r="S3821" i="14"/>
  <c r="S3822" i="14"/>
  <c r="S3823" i="14"/>
  <c r="S3824" i="14"/>
  <c r="S3825" i="14"/>
  <c r="S3826" i="14"/>
  <c r="S3827" i="14"/>
  <c r="S3828" i="14"/>
  <c r="S3829" i="14"/>
  <c r="S3830" i="14"/>
  <c r="S3831" i="14"/>
  <c r="S3832" i="14"/>
  <c r="S3833" i="14"/>
  <c r="S3834" i="14"/>
  <c r="S3835" i="14"/>
  <c r="S3836" i="14"/>
  <c r="S3837" i="14"/>
  <c r="S3838" i="14"/>
  <c r="S3839" i="14"/>
  <c r="S3840" i="14"/>
  <c r="S3841" i="14"/>
  <c r="S3842" i="14"/>
  <c r="S3843" i="14"/>
  <c r="S3844" i="14"/>
  <c r="S3845" i="14"/>
  <c r="S3846" i="14"/>
  <c r="S3847" i="14"/>
  <c r="S3848" i="14"/>
  <c r="S3849" i="14"/>
  <c r="S3850" i="14"/>
  <c r="S3851" i="14"/>
  <c r="S3852" i="14"/>
  <c r="S3853" i="14"/>
  <c r="S3854" i="14"/>
  <c r="S3855" i="14"/>
  <c r="S3856" i="14"/>
  <c r="S3857" i="14"/>
  <c r="S3858" i="14"/>
  <c r="S3859" i="14"/>
  <c r="S3860" i="14"/>
  <c r="S3861" i="14"/>
  <c r="S3862" i="14"/>
  <c r="S3863" i="14"/>
  <c r="S3864" i="14"/>
  <c r="S3865" i="14"/>
  <c r="S3866" i="14"/>
  <c r="S3867" i="14"/>
  <c r="S3868" i="14"/>
  <c r="S3869" i="14"/>
  <c r="S3870" i="14"/>
  <c r="S3871" i="14"/>
  <c r="S3872" i="14"/>
  <c r="S3873" i="14"/>
  <c r="S3874" i="14"/>
  <c r="S3875" i="14"/>
  <c r="S3876" i="14"/>
  <c r="S3877" i="14"/>
  <c r="S3878" i="14"/>
  <c r="S3879" i="14"/>
  <c r="S3880" i="14"/>
  <c r="S3881" i="14"/>
  <c r="S3882" i="14"/>
  <c r="S3883" i="14"/>
  <c r="S3884" i="14"/>
  <c r="S3885" i="14"/>
  <c r="S3886" i="14"/>
  <c r="S3887" i="14"/>
  <c r="S3888" i="14"/>
  <c r="S3889" i="14"/>
  <c r="S3890" i="14"/>
  <c r="S3891" i="14"/>
  <c r="S3892" i="14"/>
  <c r="S3893" i="14"/>
  <c r="S3894" i="14"/>
  <c r="S3895" i="14"/>
  <c r="S3896" i="14"/>
  <c r="S3897" i="14"/>
  <c r="S3898" i="14"/>
  <c r="S3899" i="14"/>
  <c r="S3900" i="14"/>
  <c r="S3901" i="14"/>
  <c r="S3902" i="14"/>
  <c r="S3903" i="14"/>
  <c r="S3904" i="14"/>
  <c r="S3905" i="14"/>
  <c r="S3906" i="14"/>
  <c r="S3907" i="14"/>
  <c r="S3908" i="14"/>
  <c r="S3909" i="14"/>
  <c r="S3910" i="14"/>
  <c r="S3911" i="14"/>
  <c r="S3912" i="14"/>
  <c r="S3913" i="14"/>
  <c r="S3914" i="14"/>
  <c r="S3915" i="14"/>
  <c r="S3916" i="14"/>
  <c r="S3917" i="14"/>
  <c r="S3918" i="14"/>
  <c r="S3919" i="14"/>
  <c r="S3920" i="14"/>
  <c r="S3921" i="14"/>
  <c r="S3922" i="14"/>
  <c r="S3923" i="14"/>
  <c r="S3924" i="14"/>
  <c r="S3925" i="14"/>
  <c r="S3926" i="14"/>
  <c r="S3927" i="14"/>
  <c r="S3928" i="14"/>
  <c r="S3929" i="14"/>
  <c r="S3930" i="14"/>
  <c r="S3931" i="14"/>
  <c r="S3932" i="14"/>
  <c r="S3933" i="14"/>
  <c r="S3934" i="14"/>
  <c r="S3935" i="14"/>
  <c r="S3936" i="14"/>
  <c r="S3937" i="14"/>
  <c r="S3938" i="14"/>
  <c r="S3939" i="14"/>
  <c r="S3940" i="14"/>
  <c r="S3941" i="14"/>
  <c r="S3942" i="14"/>
  <c r="S3943" i="14"/>
  <c r="S3944" i="14"/>
  <c r="S3945" i="14"/>
  <c r="S3946" i="14"/>
  <c r="S3947" i="14"/>
  <c r="S3948" i="14"/>
  <c r="S3949" i="14"/>
  <c r="S3950" i="14"/>
  <c r="S3951" i="14"/>
  <c r="S3952" i="14"/>
  <c r="S3953" i="14"/>
  <c r="S3954" i="14"/>
  <c r="S3955" i="14"/>
  <c r="S3956" i="14"/>
  <c r="S3957" i="14"/>
  <c r="S3958" i="14"/>
  <c r="S3959" i="14"/>
  <c r="S3960" i="14"/>
  <c r="S3961" i="14"/>
  <c r="S3962" i="14"/>
  <c r="S3963" i="14"/>
  <c r="S3964" i="14"/>
  <c r="S3965" i="14"/>
  <c r="S3966" i="14"/>
  <c r="S3967" i="14"/>
  <c r="S3968" i="14"/>
  <c r="S3969" i="14"/>
  <c r="S3970" i="14"/>
  <c r="S3971" i="14"/>
  <c r="S3972" i="14"/>
  <c r="S3973" i="14"/>
  <c r="S3974" i="14"/>
  <c r="S3975" i="14"/>
  <c r="S3976" i="14"/>
  <c r="S3977" i="14"/>
  <c r="S3978" i="14"/>
  <c r="S3979" i="14"/>
  <c r="S3980" i="14"/>
  <c r="S3981" i="14"/>
  <c r="S3982" i="14"/>
  <c r="S3983" i="14"/>
  <c r="S3984" i="14"/>
  <c r="S3985" i="14"/>
  <c r="S3986" i="14"/>
  <c r="S3987" i="14"/>
  <c r="S3988" i="14"/>
  <c r="S3989" i="14"/>
  <c r="S3990" i="14"/>
  <c r="S3991" i="14"/>
  <c r="S3992" i="14"/>
  <c r="S3993" i="14"/>
  <c r="S3994" i="14"/>
  <c r="S3995" i="14"/>
  <c r="S3996" i="14"/>
  <c r="S3997" i="14"/>
  <c r="S3998" i="14"/>
  <c r="S3999" i="14"/>
  <c r="S4000" i="14"/>
  <c r="S4001" i="14"/>
  <c r="S4002" i="14"/>
  <c r="S4003" i="14"/>
  <c r="S4004" i="14"/>
  <c r="S4005" i="14"/>
  <c r="S4006" i="14"/>
  <c r="S4007" i="14"/>
  <c r="S4008" i="14"/>
  <c r="S4009" i="14"/>
  <c r="S4010" i="14"/>
  <c r="S4011" i="14"/>
  <c r="S4012" i="14"/>
  <c r="S4013" i="14"/>
  <c r="S4014" i="14"/>
  <c r="S4015" i="14"/>
  <c r="S4016" i="14"/>
  <c r="S4017" i="14"/>
  <c r="S4018" i="14"/>
  <c r="S4019" i="14"/>
  <c r="S4020" i="14"/>
  <c r="S4021" i="14"/>
  <c r="S4022" i="14"/>
  <c r="S4023" i="14"/>
  <c r="S4024" i="14"/>
  <c r="S4025" i="14"/>
  <c r="S4026" i="14"/>
  <c r="S4027" i="14"/>
  <c r="S4028" i="14"/>
  <c r="S4029" i="14"/>
  <c r="S4030" i="14"/>
  <c r="S4031" i="14"/>
  <c r="S4032" i="14"/>
  <c r="S4033" i="14"/>
  <c r="S4034" i="14"/>
  <c r="S4035" i="14"/>
  <c r="S4036" i="14"/>
  <c r="S4037" i="14"/>
  <c r="S4038" i="14"/>
  <c r="S4039" i="14"/>
  <c r="S4040" i="14"/>
  <c r="S4041" i="14"/>
  <c r="S4042" i="14"/>
  <c r="S4043" i="14"/>
  <c r="S4044" i="14"/>
  <c r="S4045" i="14"/>
  <c r="S4046" i="14"/>
  <c r="S4047" i="14"/>
  <c r="S4048" i="14"/>
  <c r="S4049" i="14"/>
  <c r="S4050" i="14"/>
  <c r="S4051" i="14"/>
  <c r="S4052" i="14"/>
  <c r="S4053" i="14"/>
  <c r="S4054" i="14"/>
  <c r="S4055" i="14"/>
  <c r="S4056" i="14"/>
  <c r="S4057" i="14"/>
  <c r="S4058" i="14"/>
  <c r="S4059" i="14"/>
  <c r="S4060" i="14"/>
  <c r="S4061" i="14"/>
  <c r="S4062" i="14"/>
  <c r="S4063" i="14"/>
  <c r="S4064" i="14"/>
  <c r="S4065" i="14"/>
  <c r="S4066" i="14"/>
  <c r="S4067" i="14"/>
  <c r="S4068" i="14"/>
  <c r="S4069" i="14"/>
  <c r="S4070" i="14"/>
  <c r="S4071" i="14"/>
  <c r="S4072" i="14"/>
  <c r="S4073" i="14"/>
  <c r="S4074" i="14"/>
  <c r="S4075" i="14"/>
  <c r="S4076" i="14"/>
  <c r="S4077" i="14"/>
  <c r="S4078" i="14"/>
  <c r="S4079" i="14"/>
  <c r="S4080" i="14"/>
  <c r="S4081" i="14"/>
  <c r="S4082" i="14"/>
  <c r="S4083" i="14"/>
  <c r="S4084" i="14"/>
  <c r="S4085" i="14"/>
  <c r="S4086" i="14"/>
  <c r="S4087" i="14"/>
  <c r="S4088" i="14"/>
  <c r="S4089" i="14"/>
  <c r="S4090" i="14"/>
  <c r="S4091" i="14"/>
  <c r="S4092" i="14"/>
  <c r="S4093" i="14"/>
  <c r="S4094" i="14"/>
  <c r="S4095" i="14"/>
  <c r="S4096" i="14"/>
  <c r="S4097" i="14"/>
  <c r="S4098" i="14"/>
  <c r="S4099" i="14"/>
  <c r="S4100" i="14"/>
  <c r="S4101" i="14"/>
  <c r="S4102" i="14"/>
  <c r="S4103" i="14"/>
  <c r="S4104" i="14"/>
  <c r="S4105" i="14"/>
  <c r="S4106" i="14"/>
  <c r="S4107" i="14"/>
  <c r="S4108" i="14"/>
  <c r="S4109" i="14"/>
  <c r="S4110" i="14"/>
  <c r="S4111" i="14"/>
  <c r="S4112" i="14"/>
  <c r="S4113" i="14"/>
  <c r="S4114" i="14"/>
  <c r="S4115" i="14"/>
  <c r="S4116" i="14"/>
  <c r="S4117" i="14"/>
  <c r="S4118" i="14"/>
  <c r="S4119" i="14"/>
  <c r="S4120" i="14"/>
  <c r="S4121" i="14"/>
  <c r="S4122" i="14"/>
  <c r="S4123" i="14"/>
  <c r="S4124" i="14"/>
  <c r="S4125" i="14"/>
  <c r="S4126" i="14"/>
  <c r="S4127" i="14"/>
  <c r="S4128" i="14"/>
  <c r="S4129" i="14"/>
  <c r="S4130" i="14"/>
  <c r="S4131" i="14"/>
  <c r="S4132" i="14"/>
  <c r="S4133" i="14"/>
  <c r="S4134" i="14"/>
  <c r="S4135" i="14"/>
  <c r="S4136" i="14"/>
  <c r="S4137" i="14"/>
  <c r="S4138" i="14"/>
  <c r="S4139" i="14"/>
  <c r="S4140" i="14"/>
  <c r="S4141" i="14"/>
  <c r="S4142" i="14"/>
  <c r="S4143" i="14"/>
  <c r="S4144" i="14"/>
  <c r="S4145" i="14"/>
  <c r="S4146" i="14"/>
  <c r="S4147" i="14"/>
  <c r="S4148" i="14"/>
  <c r="S4149" i="14"/>
  <c r="S4150" i="14"/>
  <c r="S4151" i="14"/>
  <c r="S4152" i="14"/>
  <c r="S4153" i="14"/>
  <c r="S4154" i="14"/>
  <c r="S4155" i="14"/>
  <c r="S4156" i="14"/>
  <c r="S4157" i="14"/>
  <c r="S4158" i="14"/>
  <c r="S4159" i="14"/>
  <c r="S4160" i="14"/>
  <c r="S4161" i="14"/>
  <c r="S4162" i="14"/>
  <c r="S4163" i="14"/>
  <c r="S4164" i="14"/>
  <c r="S4165" i="14"/>
  <c r="S4166" i="14"/>
  <c r="S4167" i="14"/>
  <c r="S4168" i="14"/>
  <c r="S4169" i="14"/>
  <c r="S4170" i="14"/>
  <c r="S4171" i="14"/>
  <c r="S4172" i="14"/>
  <c r="S4173" i="14"/>
  <c r="S4174" i="14"/>
  <c r="S4175" i="14"/>
  <c r="S4176" i="14"/>
  <c r="S4177" i="14"/>
  <c r="S4178" i="14"/>
  <c r="S4179" i="14"/>
  <c r="S4180" i="14"/>
  <c r="S4181" i="14"/>
  <c r="S4182" i="14"/>
  <c r="S4183" i="14"/>
  <c r="S4184" i="14"/>
  <c r="S4185" i="14"/>
  <c r="S4186" i="14"/>
  <c r="S4187" i="14"/>
  <c r="S4188" i="14"/>
  <c r="S4189" i="14"/>
  <c r="S4190" i="14"/>
  <c r="S4191" i="14"/>
  <c r="S4192" i="14"/>
  <c r="S4193" i="14"/>
  <c r="S4194" i="14"/>
  <c r="S4195" i="14"/>
  <c r="S4196" i="14"/>
  <c r="S4197" i="14"/>
  <c r="S4198" i="14"/>
  <c r="S4199" i="14"/>
  <c r="S4200" i="14"/>
  <c r="S4201" i="14"/>
  <c r="S4202" i="14"/>
  <c r="S4203" i="14"/>
  <c r="S4204" i="14"/>
  <c r="S4205" i="14"/>
  <c r="S4206" i="14"/>
  <c r="S4207" i="14"/>
  <c r="S4208" i="14"/>
  <c r="S4209" i="14"/>
  <c r="S4210" i="14"/>
  <c r="S4211" i="14"/>
  <c r="S4212" i="14"/>
  <c r="S4213" i="14"/>
  <c r="S4214" i="14"/>
  <c r="S4215" i="14"/>
  <c r="S4216" i="14"/>
  <c r="S4217" i="14"/>
  <c r="S4218" i="14"/>
  <c r="S4219" i="14"/>
  <c r="S4220" i="14"/>
  <c r="S4221" i="14"/>
  <c r="S4222" i="14"/>
  <c r="S4223" i="14"/>
  <c r="S4224" i="14"/>
  <c r="S4225" i="14"/>
  <c r="S4226" i="14"/>
  <c r="S4227" i="14"/>
  <c r="S4228" i="14"/>
  <c r="S4229" i="14"/>
  <c r="S4230" i="14"/>
  <c r="S4231" i="14"/>
  <c r="S4232" i="14"/>
  <c r="S4233" i="14"/>
  <c r="S4234" i="14"/>
  <c r="S4235" i="14"/>
  <c r="S4236" i="14"/>
  <c r="S4237" i="14"/>
  <c r="S4238" i="14"/>
  <c r="S4239" i="14"/>
  <c r="S4240" i="14"/>
  <c r="S4241" i="14"/>
  <c r="S4242" i="14"/>
  <c r="S4243" i="14"/>
  <c r="S4244" i="14"/>
  <c r="S4245" i="14"/>
  <c r="S4246" i="14"/>
  <c r="S4247" i="14"/>
  <c r="S4248" i="14"/>
  <c r="S4249" i="14"/>
  <c r="S4250" i="14"/>
  <c r="S4251" i="14"/>
  <c r="S4252" i="14"/>
  <c r="S4253" i="14"/>
  <c r="S4254" i="14"/>
  <c r="S4255" i="14"/>
  <c r="S4256" i="14"/>
  <c r="S4257" i="14"/>
  <c r="S4258" i="14"/>
  <c r="S4259" i="14"/>
  <c r="S4260" i="14"/>
  <c r="S4261" i="14"/>
  <c r="S4262" i="14"/>
  <c r="S4263" i="14"/>
  <c r="S4264" i="14"/>
  <c r="S4265" i="14"/>
  <c r="S4266" i="14"/>
  <c r="S4267" i="14"/>
  <c r="S4268" i="14"/>
  <c r="S4269" i="14"/>
  <c r="S4270" i="14"/>
  <c r="S4271" i="14"/>
  <c r="S4272" i="14"/>
  <c r="S4273" i="14"/>
  <c r="S4274" i="14"/>
  <c r="S4275" i="14"/>
  <c r="S4276" i="14"/>
  <c r="S4277" i="14"/>
  <c r="S4278" i="14"/>
  <c r="S4279" i="14"/>
  <c r="S4280" i="14"/>
  <c r="S4281" i="14"/>
  <c r="S4282" i="14"/>
  <c r="S4283" i="14"/>
  <c r="S4284" i="14"/>
  <c r="S4285" i="14"/>
  <c r="S4286" i="14"/>
  <c r="S4287" i="14"/>
  <c r="S4288" i="14"/>
  <c r="S4289" i="14"/>
  <c r="S4290" i="14"/>
  <c r="S4291" i="14"/>
  <c r="S4292" i="14"/>
  <c r="S4293" i="14"/>
  <c r="S4294" i="14"/>
  <c r="S4295" i="14"/>
  <c r="S4296" i="14"/>
  <c r="S4297" i="14"/>
  <c r="S4298" i="14"/>
  <c r="S4299" i="14"/>
  <c r="S4300" i="14"/>
  <c r="S4301" i="14"/>
  <c r="S4302" i="14"/>
  <c r="S4303" i="14"/>
  <c r="S4304" i="14"/>
  <c r="S4305" i="14"/>
  <c r="S4306" i="14"/>
  <c r="S4307" i="14"/>
  <c r="S4308" i="14"/>
  <c r="S4309" i="14"/>
  <c r="S4310" i="14"/>
  <c r="S4311" i="14"/>
  <c r="S4312" i="14"/>
  <c r="S4313" i="14"/>
  <c r="S4314" i="14"/>
  <c r="S4315" i="14"/>
  <c r="S4316" i="14"/>
  <c r="S4317" i="14"/>
  <c r="S4318" i="14"/>
  <c r="S4319" i="14"/>
  <c r="S4320" i="14"/>
  <c r="S4321" i="14"/>
  <c r="S4322" i="14"/>
  <c r="S4323" i="14"/>
  <c r="S4324" i="14"/>
  <c r="S4325" i="14"/>
  <c r="S4326" i="14"/>
  <c r="S4327" i="14"/>
  <c r="S4328" i="14"/>
  <c r="S4329" i="14"/>
  <c r="S4330" i="14"/>
  <c r="S4331" i="14"/>
  <c r="S4332" i="14"/>
  <c r="S4333" i="14"/>
  <c r="S4334" i="14"/>
  <c r="S4335" i="14"/>
  <c r="S4336" i="14"/>
  <c r="S4337" i="14"/>
  <c r="S4338" i="14"/>
  <c r="S4339" i="14"/>
  <c r="S4340" i="14"/>
  <c r="S4341" i="14"/>
  <c r="S4342" i="14"/>
  <c r="S4343" i="14"/>
  <c r="S4344" i="14"/>
  <c r="S4345" i="14"/>
  <c r="S4346" i="14"/>
  <c r="S4347" i="14"/>
  <c r="S4348" i="14"/>
  <c r="S4349" i="14"/>
  <c r="S4350" i="14"/>
  <c r="S4351" i="14"/>
  <c r="S4352" i="14"/>
  <c r="S4353" i="14"/>
  <c r="S4354" i="14"/>
  <c r="S4355" i="14"/>
  <c r="S4356" i="14"/>
  <c r="S4357" i="14"/>
  <c r="S4358" i="14"/>
  <c r="S4359" i="14"/>
  <c r="S4360" i="14"/>
  <c r="S4361" i="14"/>
  <c r="S4362" i="14"/>
  <c r="S4363" i="14"/>
  <c r="S4364" i="14"/>
  <c r="S4365" i="14"/>
  <c r="S4366" i="14"/>
  <c r="S4367" i="14"/>
  <c r="S4368" i="14"/>
  <c r="S4369" i="14"/>
  <c r="S4370" i="14"/>
  <c r="S4371" i="14"/>
  <c r="S4372" i="14"/>
  <c r="S4373" i="14"/>
  <c r="S4374" i="14"/>
  <c r="S4375" i="14"/>
  <c r="S4376" i="14"/>
  <c r="S4377" i="14"/>
  <c r="S4378" i="14"/>
  <c r="S4379" i="14"/>
  <c r="S4380" i="14"/>
  <c r="S4381" i="14"/>
  <c r="S4382" i="14"/>
  <c r="S4383" i="14"/>
  <c r="S4384" i="14"/>
  <c r="S4385" i="14"/>
  <c r="S4386" i="14"/>
  <c r="S4387" i="14"/>
  <c r="S4388" i="14"/>
  <c r="S4389" i="14"/>
  <c r="S4390" i="14"/>
  <c r="S4391" i="14"/>
  <c r="S4392" i="14"/>
  <c r="S4393" i="14"/>
  <c r="S4394" i="14"/>
  <c r="S4395" i="14"/>
  <c r="S4396" i="14"/>
  <c r="S4397" i="14"/>
  <c r="S4398" i="14"/>
  <c r="S4399" i="14"/>
  <c r="S4400" i="14"/>
  <c r="S4401" i="14"/>
  <c r="S4402" i="14"/>
  <c r="S4403" i="14"/>
  <c r="S4404" i="14"/>
  <c r="S4405" i="14"/>
  <c r="S4406" i="14"/>
  <c r="S4407" i="14"/>
  <c r="S4408" i="14"/>
  <c r="S4409" i="14"/>
  <c r="S4410" i="14"/>
  <c r="S4411" i="14"/>
  <c r="S4412" i="14"/>
  <c r="S4413" i="14"/>
  <c r="S4414" i="14"/>
  <c r="S4415" i="14"/>
  <c r="S4416" i="14"/>
  <c r="S4417" i="14"/>
  <c r="S4418" i="14"/>
  <c r="S4419" i="14"/>
  <c r="S4420" i="14"/>
  <c r="S4421" i="14"/>
  <c r="S4422" i="14"/>
  <c r="S4423" i="14"/>
  <c r="S4424" i="14"/>
  <c r="S4425" i="14"/>
  <c r="S4426" i="14"/>
  <c r="S4427" i="14"/>
  <c r="S4428" i="14"/>
  <c r="S4429" i="14"/>
  <c r="S4430" i="14"/>
  <c r="S4431" i="14"/>
  <c r="S4432" i="14"/>
  <c r="S4433" i="14"/>
  <c r="S4434" i="14"/>
  <c r="S4435" i="14"/>
  <c r="S4436" i="14"/>
  <c r="S4437" i="14"/>
  <c r="S4438" i="14"/>
  <c r="S4439" i="14"/>
  <c r="S4440" i="14"/>
  <c r="S4441" i="14"/>
  <c r="S4442" i="14"/>
  <c r="S4443" i="14"/>
  <c r="S4444" i="14"/>
  <c r="S4445" i="14"/>
  <c r="S4446" i="14"/>
  <c r="S4447" i="14"/>
  <c r="S4448" i="14"/>
  <c r="S4449" i="14"/>
  <c r="S4450" i="14"/>
  <c r="S4451" i="14"/>
  <c r="S4452" i="14"/>
  <c r="S4453" i="14"/>
  <c r="S4454" i="14"/>
  <c r="S4455" i="14"/>
  <c r="S4456" i="14"/>
  <c r="S4457" i="14"/>
  <c r="S4458" i="14"/>
  <c r="S4459" i="14"/>
  <c r="S4460" i="14"/>
  <c r="S4461" i="14"/>
  <c r="S4462" i="14"/>
  <c r="S4463" i="14"/>
  <c r="S4464" i="14"/>
  <c r="S4465" i="14"/>
  <c r="S4466" i="14"/>
  <c r="S4467" i="14"/>
  <c r="S4468" i="14"/>
  <c r="S4469" i="14"/>
  <c r="S4470" i="14"/>
  <c r="S4471" i="14"/>
  <c r="S4472" i="14"/>
  <c r="S4473" i="14"/>
  <c r="S4474" i="14"/>
  <c r="S4475" i="14"/>
  <c r="S4476" i="14"/>
  <c r="S4477" i="14"/>
  <c r="S4478" i="14"/>
  <c r="S4479" i="14"/>
  <c r="S4480" i="14"/>
  <c r="S4481" i="14"/>
  <c r="S4482" i="14"/>
  <c r="S4483" i="14"/>
  <c r="S4484" i="14"/>
  <c r="S4485" i="14"/>
  <c r="S4486" i="14"/>
  <c r="S4487" i="14"/>
  <c r="S4488" i="14"/>
  <c r="S4489" i="14"/>
  <c r="S4490" i="14"/>
  <c r="S4491" i="14"/>
  <c r="S4492" i="14"/>
  <c r="S4493" i="14"/>
  <c r="S4494" i="14"/>
  <c r="S4495" i="14"/>
  <c r="S4496" i="14"/>
  <c r="S4497" i="14"/>
  <c r="S4498" i="14"/>
  <c r="S4499" i="14"/>
  <c r="S4500" i="14"/>
  <c r="S4501" i="14"/>
  <c r="S4502" i="14"/>
  <c r="S4503" i="14"/>
  <c r="S4504" i="14"/>
  <c r="S4505" i="14"/>
  <c r="S4506" i="14"/>
  <c r="S4507" i="14"/>
  <c r="S4508" i="14"/>
  <c r="S4509" i="14"/>
  <c r="S4510" i="14"/>
  <c r="S4511" i="14"/>
  <c r="S4512" i="14"/>
  <c r="S4513" i="14"/>
  <c r="S4514" i="14"/>
  <c r="S4515" i="14"/>
  <c r="S4516" i="14"/>
  <c r="S4517" i="14"/>
  <c r="S4518" i="14"/>
  <c r="S4519" i="14"/>
  <c r="S4520" i="14"/>
  <c r="S4521" i="14"/>
  <c r="S4522" i="14"/>
  <c r="S4523" i="14"/>
  <c r="S4524" i="14"/>
  <c r="S4525" i="14"/>
  <c r="S4526" i="14"/>
  <c r="S4527" i="14"/>
  <c r="S4528" i="14"/>
  <c r="S4529" i="14"/>
  <c r="S4530" i="14"/>
  <c r="S4531" i="14"/>
  <c r="S4532" i="14"/>
  <c r="S4533" i="14"/>
  <c r="S4534" i="14"/>
  <c r="S4535" i="14"/>
  <c r="S4536" i="14"/>
  <c r="S4537" i="14"/>
  <c r="S4538" i="14"/>
  <c r="S4539" i="14"/>
  <c r="S4540" i="14"/>
  <c r="S4541" i="14"/>
  <c r="S4542" i="14"/>
  <c r="S4543" i="14"/>
  <c r="S4544" i="14"/>
  <c r="S4545" i="14"/>
  <c r="S4546" i="14"/>
  <c r="S4547" i="14"/>
  <c r="S4548" i="14"/>
  <c r="S4549" i="14"/>
  <c r="S4550" i="14"/>
  <c r="S4551" i="14"/>
  <c r="S4552" i="14"/>
  <c r="S4553" i="14"/>
  <c r="S4554" i="14"/>
  <c r="S4555" i="14"/>
  <c r="S4556" i="14"/>
  <c r="S4557" i="14"/>
  <c r="S4558" i="14"/>
  <c r="S4559" i="14"/>
  <c r="S4560" i="14"/>
  <c r="S4561" i="14"/>
  <c r="S4562" i="14"/>
  <c r="S4563" i="14"/>
  <c r="S4564" i="14"/>
  <c r="S4565" i="14"/>
  <c r="S4566" i="14"/>
  <c r="S4567" i="14"/>
  <c r="S4568" i="14"/>
  <c r="S4569" i="14"/>
  <c r="S4570" i="14"/>
  <c r="S4571" i="14"/>
  <c r="S4572" i="14"/>
  <c r="S4573" i="14"/>
  <c r="S4574" i="14"/>
  <c r="S4575" i="14"/>
  <c r="S4576" i="14"/>
  <c r="S4577" i="14"/>
  <c r="S4578" i="14"/>
  <c r="S4579" i="14"/>
  <c r="S4580" i="14"/>
  <c r="S4581" i="14"/>
  <c r="S4582" i="14"/>
  <c r="S4583" i="14"/>
  <c r="S4584" i="14"/>
  <c r="S4585" i="14"/>
  <c r="S4586" i="14"/>
  <c r="S4587" i="14"/>
  <c r="S4588" i="14"/>
  <c r="S4589" i="14"/>
  <c r="S4590" i="14"/>
  <c r="S4591" i="14"/>
  <c r="S4592" i="14"/>
  <c r="S4593" i="14"/>
  <c r="S4594" i="14"/>
  <c r="S4595" i="14"/>
  <c r="S4596" i="14"/>
  <c r="S4597" i="14"/>
  <c r="S4598" i="14"/>
  <c r="S4599" i="14"/>
  <c r="S4600" i="14"/>
  <c r="S4601" i="14"/>
  <c r="S4602" i="14"/>
  <c r="S4603" i="14"/>
  <c r="S4604" i="14"/>
  <c r="S4605" i="14"/>
  <c r="S4606" i="14"/>
  <c r="S4607" i="14"/>
  <c r="S4608" i="14"/>
  <c r="S4609" i="14"/>
  <c r="S4610" i="14"/>
  <c r="S4611" i="14"/>
  <c r="S4612" i="14"/>
  <c r="S4613" i="14"/>
  <c r="S4614" i="14"/>
  <c r="S4615" i="14"/>
  <c r="S4616" i="14"/>
  <c r="S4617" i="14"/>
  <c r="S4618" i="14"/>
  <c r="S4619" i="14"/>
  <c r="S4620" i="14"/>
  <c r="S4621" i="14"/>
  <c r="S4622" i="14"/>
  <c r="S4623" i="14"/>
  <c r="S4624" i="14"/>
  <c r="S4625" i="14"/>
  <c r="S4626" i="14"/>
  <c r="S4627" i="14"/>
  <c r="S4628" i="14"/>
  <c r="S4629" i="14"/>
  <c r="S4630" i="14"/>
  <c r="S4631" i="14"/>
  <c r="S4632" i="14"/>
  <c r="S4633" i="14"/>
  <c r="S4634" i="14"/>
  <c r="S4635" i="14"/>
  <c r="S4636" i="14"/>
  <c r="S4637" i="14"/>
  <c r="S4638" i="14"/>
  <c r="S4639" i="14"/>
  <c r="S4640" i="14"/>
  <c r="S4641" i="14"/>
  <c r="S4642" i="14"/>
  <c r="S4643" i="14"/>
  <c r="S4644" i="14"/>
  <c r="S4645" i="14"/>
  <c r="S4646" i="14"/>
  <c r="S4647" i="14"/>
  <c r="S4648" i="14"/>
  <c r="S4649" i="14"/>
  <c r="S4650" i="14"/>
  <c r="S4651" i="14"/>
  <c r="S4652" i="14"/>
  <c r="S4653" i="14"/>
  <c r="S4654" i="14"/>
  <c r="S4655" i="14"/>
  <c r="S4656" i="14"/>
  <c r="S4657" i="14"/>
  <c r="S4658" i="14"/>
  <c r="S4659" i="14"/>
  <c r="S4660" i="14"/>
  <c r="S4661" i="14"/>
  <c r="S4662" i="14"/>
  <c r="S4663" i="14"/>
  <c r="S4664" i="14"/>
  <c r="S4665" i="14"/>
  <c r="S4666" i="14"/>
  <c r="S4667" i="14"/>
  <c r="S4668" i="14"/>
  <c r="S4669" i="14"/>
  <c r="S4670" i="14"/>
  <c r="S4671" i="14"/>
  <c r="S4672" i="14"/>
  <c r="S4673" i="14"/>
  <c r="S4674" i="14"/>
  <c r="S4675" i="14"/>
  <c r="S4676" i="14"/>
  <c r="S4677" i="14"/>
  <c r="S4678" i="14"/>
  <c r="S4679" i="14"/>
  <c r="S4680" i="14"/>
  <c r="S4681" i="14"/>
  <c r="S4682" i="14"/>
  <c r="S4683" i="14"/>
  <c r="S4684" i="14"/>
  <c r="S4685" i="14"/>
  <c r="S4686" i="14"/>
  <c r="S4687" i="14"/>
  <c r="S4688" i="14"/>
  <c r="S4689" i="14"/>
  <c r="S4690" i="14"/>
  <c r="S4691" i="14"/>
  <c r="S4692" i="14"/>
  <c r="S4693" i="14"/>
  <c r="S4694" i="14"/>
  <c r="S4695" i="14"/>
  <c r="S4696" i="14"/>
  <c r="S4697" i="14"/>
  <c r="S4698" i="14"/>
  <c r="S4699" i="14"/>
  <c r="S4700" i="14"/>
  <c r="S4701" i="14"/>
  <c r="S4702" i="14"/>
  <c r="S4703" i="14"/>
  <c r="S4704" i="14"/>
  <c r="S4705" i="14"/>
  <c r="S4706" i="14"/>
  <c r="S4707" i="14"/>
  <c r="S4708" i="14"/>
  <c r="S4709" i="14"/>
  <c r="S4710" i="14"/>
  <c r="S4711" i="14"/>
  <c r="S4712" i="14"/>
  <c r="S4713" i="14"/>
  <c r="S4714" i="14"/>
  <c r="S4715" i="14"/>
  <c r="S4716" i="14"/>
  <c r="S4717" i="14"/>
  <c r="S4718" i="14"/>
  <c r="S4719" i="14"/>
  <c r="S4720" i="14"/>
  <c r="S4721" i="14"/>
  <c r="S4722" i="14"/>
  <c r="S4723" i="14"/>
  <c r="S4724" i="14"/>
  <c r="S4725" i="14"/>
  <c r="S4726" i="14"/>
  <c r="S4727" i="14"/>
  <c r="S4728" i="14"/>
  <c r="S4729" i="14"/>
  <c r="S4730" i="14"/>
  <c r="S4731" i="14"/>
  <c r="S4732" i="14"/>
  <c r="S4733" i="14"/>
  <c r="S4734" i="14"/>
  <c r="S4735" i="14"/>
  <c r="S4736" i="14"/>
  <c r="S4737" i="14"/>
  <c r="S4738" i="14"/>
  <c r="S4739" i="14"/>
  <c r="S4740" i="14"/>
  <c r="S4741" i="14"/>
  <c r="S4742" i="14"/>
  <c r="S4743" i="14"/>
  <c r="S4744" i="14"/>
  <c r="S4745" i="14"/>
  <c r="S4746" i="14"/>
  <c r="S4747" i="14"/>
  <c r="S4748" i="14"/>
  <c r="S4749" i="14"/>
  <c r="S4750" i="14"/>
  <c r="S4751" i="14"/>
  <c r="S4752" i="14"/>
  <c r="S4753" i="14"/>
  <c r="S4754" i="14"/>
  <c r="S4755" i="14"/>
  <c r="S4756" i="14"/>
  <c r="S4757" i="14"/>
  <c r="S4758" i="14"/>
  <c r="S4759" i="14"/>
  <c r="S4760" i="14"/>
  <c r="S4761" i="14"/>
  <c r="S4762" i="14"/>
  <c r="S4763" i="14"/>
  <c r="S4764" i="14"/>
  <c r="S4765" i="14"/>
  <c r="S4766" i="14"/>
  <c r="S4767" i="14"/>
  <c r="S4768" i="14"/>
  <c r="S4769" i="14"/>
  <c r="S4770" i="14"/>
  <c r="S4771" i="14"/>
  <c r="S4772" i="14"/>
  <c r="S4773" i="14"/>
  <c r="S4774" i="14"/>
  <c r="S4775" i="14"/>
  <c r="S4776" i="14"/>
  <c r="S4777" i="14"/>
  <c r="S4778" i="14"/>
  <c r="S4779" i="14"/>
  <c r="S4780" i="14"/>
  <c r="S4781" i="14"/>
  <c r="S4782" i="14"/>
  <c r="S4783" i="14"/>
  <c r="S4784" i="14"/>
  <c r="S4785" i="14"/>
  <c r="S4786" i="14"/>
  <c r="S4787" i="14"/>
  <c r="S4788" i="14"/>
  <c r="S4789" i="14"/>
  <c r="S4790" i="14"/>
  <c r="S4791" i="14"/>
  <c r="S4792" i="14"/>
  <c r="S4793" i="14"/>
  <c r="S4794" i="14"/>
  <c r="S4795" i="14"/>
  <c r="S4796" i="14"/>
  <c r="S4797" i="14"/>
  <c r="S4798" i="14"/>
  <c r="S4799" i="14"/>
  <c r="S4800" i="14"/>
  <c r="S4801" i="14"/>
  <c r="S4802" i="14"/>
  <c r="S4803" i="14"/>
  <c r="S4804" i="14"/>
  <c r="S4805" i="14"/>
  <c r="S4806" i="14"/>
  <c r="S4807" i="14"/>
  <c r="S4808" i="14"/>
  <c r="S4809" i="14"/>
  <c r="S4810" i="14"/>
  <c r="S4811" i="14"/>
  <c r="S4812" i="14"/>
  <c r="S4813" i="14"/>
  <c r="S4814" i="14"/>
  <c r="S4815" i="14"/>
  <c r="S4816" i="14"/>
  <c r="S4817" i="14"/>
  <c r="S4818" i="14"/>
  <c r="S4819" i="14"/>
  <c r="S4820" i="14"/>
  <c r="S4821" i="14"/>
  <c r="S4822" i="14"/>
  <c r="S4823" i="14"/>
  <c r="S4824" i="14"/>
  <c r="S4825" i="14"/>
  <c r="S4826" i="14"/>
  <c r="S4827" i="14"/>
  <c r="S4828" i="14"/>
  <c r="S4829" i="14"/>
  <c r="S4830" i="14"/>
  <c r="S4831" i="14"/>
  <c r="S4832" i="14"/>
  <c r="S4833" i="14"/>
  <c r="S4834" i="14"/>
  <c r="S4835" i="14"/>
  <c r="S4836" i="14"/>
  <c r="S4837" i="14"/>
  <c r="S4838" i="14"/>
  <c r="S4839" i="14"/>
  <c r="S4840" i="14"/>
  <c r="S4841" i="14"/>
  <c r="S4842" i="14"/>
  <c r="S4843" i="14"/>
  <c r="S4844" i="14"/>
  <c r="S4845" i="14"/>
  <c r="S4846" i="14"/>
  <c r="S4847" i="14"/>
  <c r="S4848" i="14"/>
  <c r="S4849" i="14"/>
  <c r="S4850" i="14"/>
  <c r="S4851" i="14"/>
  <c r="S4852" i="14"/>
  <c r="S4853" i="14"/>
  <c r="S4854" i="14"/>
  <c r="S4855" i="14"/>
  <c r="S4856" i="14"/>
  <c r="S4857" i="14"/>
  <c r="S4858" i="14"/>
  <c r="S4859" i="14"/>
  <c r="S4860" i="14"/>
  <c r="S4861" i="14"/>
  <c r="S4862" i="14"/>
  <c r="S4863" i="14"/>
  <c r="S4864" i="14"/>
  <c r="S4865" i="14"/>
  <c r="S4866" i="14"/>
  <c r="S4867" i="14"/>
  <c r="S4868" i="14"/>
  <c r="S4869" i="14"/>
  <c r="S4870" i="14"/>
  <c r="S4871" i="14"/>
  <c r="S4872" i="14"/>
  <c r="S4873" i="14"/>
  <c r="S4874" i="14"/>
  <c r="S4875" i="14"/>
  <c r="S4876" i="14"/>
  <c r="S4877" i="14"/>
  <c r="S4878" i="14"/>
  <c r="S4879" i="14"/>
  <c r="S4880" i="14"/>
  <c r="S4881" i="14"/>
  <c r="S4882" i="14"/>
  <c r="S4883" i="14"/>
  <c r="S4884" i="14"/>
  <c r="S4885" i="14"/>
  <c r="S4886" i="14"/>
  <c r="S4887" i="14"/>
  <c r="S4888" i="14"/>
  <c r="S4889" i="14"/>
  <c r="S4890" i="14"/>
  <c r="S4891" i="14"/>
  <c r="S4892" i="14"/>
  <c r="S4893" i="14"/>
  <c r="S4894" i="14"/>
  <c r="S4895" i="14"/>
  <c r="S4896" i="14"/>
  <c r="S4897" i="14"/>
  <c r="S4898" i="14"/>
  <c r="S4899" i="14"/>
  <c r="S4900" i="14"/>
  <c r="S4901" i="14"/>
  <c r="S4902" i="14"/>
  <c r="S4903" i="14"/>
  <c r="S4904" i="14"/>
  <c r="S4905" i="14"/>
  <c r="S4906" i="14"/>
  <c r="S4907" i="14"/>
  <c r="S4908" i="14"/>
  <c r="S4909" i="14"/>
  <c r="S4910" i="14"/>
  <c r="S4911" i="14"/>
  <c r="S4912" i="14"/>
  <c r="S4913" i="14"/>
  <c r="S4914" i="14"/>
  <c r="S4915" i="14"/>
  <c r="S4916" i="14"/>
  <c r="S4917" i="14"/>
  <c r="S4918" i="14"/>
  <c r="S4919" i="14"/>
  <c r="S4920" i="14"/>
  <c r="S4921" i="14"/>
  <c r="S4922" i="14"/>
  <c r="S4923" i="14"/>
  <c r="S4924" i="14"/>
  <c r="S4925" i="14"/>
  <c r="S4926" i="14"/>
  <c r="S4927" i="14"/>
  <c r="S4928" i="14"/>
  <c r="S4929" i="14"/>
  <c r="S4930" i="14"/>
  <c r="S4931" i="14"/>
  <c r="S4932" i="14"/>
  <c r="S4933" i="14"/>
  <c r="S4934" i="14"/>
  <c r="S4935" i="14"/>
  <c r="S4936" i="14"/>
  <c r="S4937" i="14"/>
  <c r="S4938" i="14"/>
  <c r="S4939" i="14"/>
  <c r="S4940" i="14"/>
  <c r="S4941" i="14"/>
  <c r="S4942" i="14"/>
  <c r="S4943" i="14"/>
  <c r="S4944" i="14"/>
  <c r="S4945" i="14"/>
  <c r="S4946" i="14"/>
  <c r="S4947" i="14"/>
  <c r="S4948" i="14"/>
  <c r="S4949" i="14"/>
  <c r="S4950" i="14"/>
  <c r="S4951" i="14"/>
  <c r="S4952" i="14"/>
  <c r="S4953" i="14"/>
  <c r="S4954" i="14"/>
  <c r="S4955" i="14"/>
  <c r="S4956" i="14"/>
  <c r="S4957" i="14"/>
  <c r="S4958" i="14"/>
  <c r="S4959" i="14"/>
  <c r="S4960" i="14"/>
  <c r="S4961" i="14"/>
  <c r="S4962" i="14"/>
  <c r="S4963" i="14"/>
  <c r="S4964" i="14"/>
  <c r="S4965" i="14"/>
  <c r="S4966" i="14"/>
  <c r="S4967" i="14"/>
  <c r="S4968" i="14"/>
  <c r="S4969" i="14"/>
  <c r="S4970" i="14"/>
  <c r="S4971" i="14"/>
  <c r="S4972" i="14"/>
  <c r="S4973" i="14"/>
  <c r="S4974" i="14"/>
  <c r="S4975" i="14"/>
  <c r="S4976" i="14"/>
  <c r="S4977" i="14"/>
  <c r="S4978" i="14"/>
  <c r="S4979" i="14"/>
  <c r="S4980" i="14"/>
  <c r="S4981" i="14"/>
  <c r="S4982" i="14"/>
  <c r="S4983" i="14"/>
  <c r="S4984" i="14"/>
  <c r="S4985" i="14"/>
  <c r="S4986" i="14"/>
  <c r="S4987" i="14"/>
  <c r="S4988" i="14"/>
  <c r="S4989" i="14"/>
  <c r="S4990" i="14"/>
  <c r="S4991" i="14"/>
  <c r="S4992" i="14"/>
  <c r="S4993" i="14"/>
  <c r="S4994" i="14"/>
  <c r="S4995" i="14"/>
  <c r="S4996" i="14"/>
  <c r="S4997" i="14"/>
  <c r="S4998" i="14"/>
  <c r="S4999" i="14"/>
  <c r="S5000" i="14"/>
  <c r="S5001" i="14"/>
  <c r="R2" i="14"/>
  <c r="R3" i="14"/>
  <c r="R4" i="14"/>
  <c r="R5" i="14"/>
  <c r="R6" i="14"/>
  <c r="R7" i="14"/>
  <c r="R8" i="14"/>
  <c r="R9" i="14"/>
  <c r="R10" i="14"/>
  <c r="R11" i="14"/>
  <c r="R12" i="14"/>
  <c r="R13" i="14"/>
  <c r="R14" i="14"/>
  <c r="R15" i="14"/>
  <c r="R16" i="14"/>
  <c r="R17" i="14"/>
  <c r="R18" i="14"/>
  <c r="R19" i="14"/>
  <c r="R20" i="14"/>
  <c r="R21" i="14"/>
  <c r="R22" i="14"/>
  <c r="R23" i="14"/>
  <c r="R24" i="14"/>
  <c r="R25" i="14"/>
  <c r="R26" i="14"/>
  <c r="R27" i="14"/>
  <c r="R28" i="14"/>
  <c r="R29" i="14"/>
  <c r="R30" i="14"/>
  <c r="R31" i="14"/>
  <c r="R32" i="14"/>
  <c r="R33" i="14"/>
  <c r="R34" i="14"/>
  <c r="R35" i="14"/>
  <c r="R36" i="14"/>
  <c r="R37" i="14"/>
  <c r="R38" i="14"/>
  <c r="R39" i="14"/>
  <c r="R40" i="14"/>
  <c r="R41" i="14"/>
  <c r="R42" i="14"/>
  <c r="R43" i="14"/>
  <c r="R44" i="14"/>
  <c r="R45" i="14"/>
  <c r="R46" i="14"/>
  <c r="R47" i="14"/>
  <c r="R48" i="14"/>
  <c r="R49" i="14"/>
  <c r="R50" i="14"/>
  <c r="R51" i="14"/>
  <c r="R52" i="14"/>
  <c r="R53" i="14"/>
  <c r="R54" i="14"/>
  <c r="R55" i="14"/>
  <c r="R56" i="14"/>
  <c r="R57" i="14"/>
  <c r="R58" i="14"/>
  <c r="R59" i="14"/>
  <c r="R60" i="14"/>
  <c r="R61" i="14"/>
  <c r="R62" i="14"/>
  <c r="R63" i="14"/>
  <c r="R64" i="14"/>
  <c r="R65" i="14"/>
  <c r="R66" i="14"/>
  <c r="R67" i="14"/>
  <c r="R68" i="14"/>
  <c r="R69" i="14"/>
  <c r="R70" i="14"/>
  <c r="R71" i="14"/>
  <c r="R72" i="14"/>
  <c r="R73" i="14"/>
  <c r="R74" i="14"/>
  <c r="R75" i="14"/>
  <c r="R76" i="14"/>
  <c r="R77" i="14"/>
  <c r="R78" i="14"/>
  <c r="R79" i="14"/>
  <c r="R80" i="14"/>
  <c r="R81" i="14"/>
  <c r="R82" i="14"/>
  <c r="R83" i="14"/>
  <c r="R84" i="14"/>
  <c r="R85" i="14"/>
  <c r="R86" i="14"/>
  <c r="R87" i="14"/>
  <c r="R88" i="14"/>
  <c r="R89" i="14"/>
  <c r="R90" i="14"/>
  <c r="R91" i="14"/>
  <c r="R92" i="14"/>
  <c r="R93" i="14"/>
  <c r="R94" i="14"/>
  <c r="R95" i="14"/>
  <c r="R96" i="14"/>
  <c r="R97" i="14"/>
  <c r="R98" i="14"/>
  <c r="R99" i="14"/>
  <c r="R100" i="14"/>
  <c r="R101" i="14"/>
  <c r="R102" i="14"/>
  <c r="R103" i="14"/>
  <c r="R104" i="14"/>
  <c r="R105" i="14"/>
  <c r="R106" i="14"/>
  <c r="R107" i="14"/>
  <c r="R108" i="14"/>
  <c r="R109" i="14"/>
  <c r="R110" i="14"/>
  <c r="R111" i="14"/>
  <c r="R112" i="14"/>
  <c r="R113" i="14"/>
  <c r="R114" i="14"/>
  <c r="R115" i="14"/>
  <c r="R116" i="14"/>
  <c r="R117" i="14"/>
  <c r="R118" i="14"/>
  <c r="R119" i="14"/>
  <c r="R120" i="14"/>
  <c r="R121" i="14"/>
  <c r="R122" i="14"/>
  <c r="R123" i="14"/>
  <c r="R124" i="14"/>
  <c r="R125" i="14"/>
  <c r="R126" i="14"/>
  <c r="R127" i="14"/>
  <c r="R128" i="14"/>
  <c r="R129" i="14"/>
  <c r="R130" i="14"/>
  <c r="R131" i="14"/>
  <c r="R132" i="14"/>
  <c r="R133" i="14"/>
  <c r="R134" i="14"/>
  <c r="R135" i="14"/>
  <c r="R136" i="14"/>
  <c r="R137" i="14"/>
  <c r="R138" i="14"/>
  <c r="R139" i="14"/>
  <c r="R140" i="14"/>
  <c r="R141" i="14"/>
  <c r="R142" i="14"/>
  <c r="R143" i="14"/>
  <c r="R144" i="14"/>
  <c r="R145" i="14"/>
  <c r="R146" i="14"/>
  <c r="R147" i="14"/>
  <c r="R148" i="14"/>
  <c r="R149" i="14"/>
  <c r="R150" i="14"/>
  <c r="R151" i="14"/>
  <c r="R152" i="14"/>
  <c r="R153" i="14"/>
  <c r="R154" i="14"/>
  <c r="R155" i="14"/>
  <c r="R156" i="14"/>
  <c r="R157" i="14"/>
  <c r="R158" i="14"/>
  <c r="R159" i="14"/>
  <c r="R160" i="14"/>
  <c r="R161" i="14"/>
  <c r="R162" i="14"/>
  <c r="R163" i="14"/>
  <c r="R164" i="14"/>
  <c r="R165" i="14"/>
  <c r="R166" i="14"/>
  <c r="R167" i="14"/>
  <c r="R168" i="14"/>
  <c r="R169" i="14"/>
  <c r="R170" i="14"/>
  <c r="R171" i="14"/>
  <c r="R172" i="14"/>
  <c r="R173" i="14"/>
  <c r="R174" i="14"/>
  <c r="R175" i="14"/>
  <c r="R176" i="14"/>
  <c r="R177" i="14"/>
  <c r="R178" i="14"/>
  <c r="R179" i="14"/>
  <c r="R180" i="14"/>
  <c r="R181" i="14"/>
  <c r="R182" i="14"/>
  <c r="R183" i="14"/>
  <c r="R184" i="14"/>
  <c r="R185" i="14"/>
  <c r="R186" i="14"/>
  <c r="R187" i="14"/>
  <c r="R188" i="14"/>
  <c r="R189" i="14"/>
  <c r="R190" i="14"/>
  <c r="R191" i="14"/>
  <c r="R192" i="14"/>
  <c r="R193" i="14"/>
  <c r="R194" i="14"/>
  <c r="R195" i="14"/>
  <c r="R196" i="14"/>
  <c r="R197" i="14"/>
  <c r="R198" i="14"/>
  <c r="R199" i="14"/>
  <c r="R200" i="14"/>
  <c r="R201" i="14"/>
  <c r="R202" i="14"/>
  <c r="R203" i="14"/>
  <c r="R204" i="14"/>
  <c r="R205" i="14"/>
  <c r="R206" i="14"/>
  <c r="R207" i="14"/>
  <c r="R208" i="14"/>
  <c r="R209" i="14"/>
  <c r="R210" i="14"/>
  <c r="R211" i="14"/>
  <c r="R212" i="14"/>
  <c r="R213" i="14"/>
  <c r="R214" i="14"/>
  <c r="R215" i="14"/>
  <c r="R216" i="14"/>
  <c r="R217" i="14"/>
  <c r="R218" i="14"/>
  <c r="R219" i="14"/>
  <c r="R220" i="14"/>
  <c r="R221" i="14"/>
  <c r="R222" i="14"/>
  <c r="R223" i="14"/>
  <c r="R224" i="14"/>
  <c r="R225" i="14"/>
  <c r="R226" i="14"/>
  <c r="R227" i="14"/>
  <c r="R228" i="14"/>
  <c r="R229" i="14"/>
  <c r="R230" i="14"/>
  <c r="R231" i="14"/>
  <c r="R232" i="14"/>
  <c r="R233" i="14"/>
  <c r="R234" i="14"/>
  <c r="R235" i="14"/>
  <c r="R236" i="14"/>
  <c r="R237" i="14"/>
  <c r="R238" i="14"/>
  <c r="R239" i="14"/>
  <c r="R240" i="14"/>
  <c r="R241" i="14"/>
  <c r="R242" i="14"/>
  <c r="R243" i="14"/>
  <c r="R244" i="14"/>
  <c r="R245" i="14"/>
  <c r="R246" i="14"/>
  <c r="R247" i="14"/>
  <c r="R248" i="14"/>
  <c r="R249" i="14"/>
  <c r="R250" i="14"/>
  <c r="R251" i="14"/>
  <c r="R252" i="14"/>
  <c r="R253" i="14"/>
  <c r="R254" i="14"/>
  <c r="R255" i="14"/>
  <c r="R256" i="14"/>
  <c r="R257" i="14"/>
  <c r="R258" i="14"/>
  <c r="R259" i="14"/>
  <c r="R260" i="14"/>
  <c r="R261" i="14"/>
  <c r="R262" i="14"/>
  <c r="R263" i="14"/>
  <c r="R264" i="14"/>
  <c r="R265" i="14"/>
  <c r="R266" i="14"/>
  <c r="R267" i="14"/>
  <c r="R268" i="14"/>
  <c r="R269" i="14"/>
  <c r="R270" i="14"/>
  <c r="R271" i="14"/>
  <c r="R272" i="14"/>
  <c r="R273" i="14"/>
  <c r="R274" i="14"/>
  <c r="R275" i="14"/>
  <c r="R276" i="14"/>
  <c r="R277" i="14"/>
  <c r="R278" i="14"/>
  <c r="R279" i="14"/>
  <c r="R280" i="14"/>
  <c r="R281" i="14"/>
  <c r="R282" i="14"/>
  <c r="R283" i="14"/>
  <c r="R284" i="14"/>
  <c r="R285" i="14"/>
  <c r="R286" i="14"/>
  <c r="R287" i="14"/>
  <c r="R288" i="14"/>
  <c r="R289" i="14"/>
  <c r="R290" i="14"/>
  <c r="R291" i="14"/>
  <c r="R292" i="14"/>
  <c r="R293" i="14"/>
  <c r="R294" i="14"/>
  <c r="R295" i="14"/>
  <c r="R296" i="14"/>
  <c r="R297" i="14"/>
  <c r="R298" i="14"/>
  <c r="R299" i="14"/>
  <c r="R300" i="14"/>
  <c r="R301" i="14"/>
  <c r="R302" i="14"/>
  <c r="R303" i="14"/>
  <c r="R304" i="14"/>
  <c r="R305" i="14"/>
  <c r="R306" i="14"/>
  <c r="R307" i="14"/>
  <c r="R308" i="14"/>
  <c r="R309" i="14"/>
  <c r="R310" i="14"/>
  <c r="R311" i="14"/>
  <c r="R312" i="14"/>
  <c r="R313" i="14"/>
  <c r="R314" i="14"/>
  <c r="R315" i="14"/>
  <c r="R316" i="14"/>
  <c r="R317" i="14"/>
  <c r="R318" i="14"/>
  <c r="R319" i="14"/>
  <c r="R320" i="14"/>
  <c r="R321" i="14"/>
  <c r="R322" i="14"/>
  <c r="R323" i="14"/>
  <c r="R324" i="14"/>
  <c r="R325" i="14"/>
  <c r="R326" i="14"/>
  <c r="R327" i="14"/>
  <c r="R328" i="14"/>
  <c r="R329" i="14"/>
  <c r="R330" i="14"/>
  <c r="R331" i="14"/>
  <c r="R332" i="14"/>
  <c r="R333" i="14"/>
  <c r="R334" i="14"/>
  <c r="R335" i="14"/>
  <c r="R336" i="14"/>
  <c r="R337" i="14"/>
  <c r="R338" i="14"/>
  <c r="R339" i="14"/>
  <c r="R340" i="14"/>
  <c r="R341" i="14"/>
  <c r="R342" i="14"/>
  <c r="R343" i="14"/>
  <c r="R344" i="14"/>
  <c r="R345" i="14"/>
  <c r="R346" i="14"/>
  <c r="R347" i="14"/>
  <c r="R348" i="14"/>
  <c r="R349" i="14"/>
  <c r="R350" i="14"/>
  <c r="R351" i="14"/>
  <c r="R352" i="14"/>
  <c r="R353" i="14"/>
  <c r="R354" i="14"/>
  <c r="R355" i="14"/>
  <c r="R356" i="14"/>
  <c r="R357" i="14"/>
  <c r="R358" i="14"/>
  <c r="R359" i="14"/>
  <c r="R360" i="14"/>
  <c r="R361" i="14"/>
  <c r="R362" i="14"/>
  <c r="R363" i="14"/>
  <c r="R364" i="14"/>
  <c r="R365" i="14"/>
  <c r="R366" i="14"/>
  <c r="R367" i="14"/>
  <c r="R368" i="14"/>
  <c r="R369" i="14"/>
  <c r="R370" i="14"/>
  <c r="R371" i="14"/>
  <c r="R372" i="14"/>
  <c r="R373" i="14"/>
  <c r="R374" i="14"/>
  <c r="R375" i="14"/>
  <c r="R376" i="14"/>
  <c r="R377" i="14"/>
  <c r="R378" i="14"/>
  <c r="R379" i="14"/>
  <c r="R380" i="14"/>
  <c r="R381" i="14"/>
  <c r="R382" i="14"/>
  <c r="R383" i="14"/>
  <c r="R384" i="14"/>
  <c r="R385" i="14"/>
  <c r="R386" i="14"/>
  <c r="R387" i="14"/>
  <c r="R388" i="14"/>
  <c r="R389" i="14"/>
  <c r="R390" i="14"/>
  <c r="R391" i="14"/>
  <c r="R392" i="14"/>
  <c r="R393" i="14"/>
  <c r="R394" i="14"/>
  <c r="R395" i="14"/>
  <c r="R396" i="14"/>
  <c r="R397" i="14"/>
  <c r="R398" i="14"/>
  <c r="R399" i="14"/>
  <c r="R400" i="14"/>
  <c r="R401" i="14"/>
  <c r="R402" i="14"/>
  <c r="R403" i="14"/>
  <c r="R404" i="14"/>
  <c r="R405" i="14"/>
  <c r="R406" i="14"/>
  <c r="R407" i="14"/>
  <c r="R408" i="14"/>
  <c r="R409" i="14"/>
  <c r="R410" i="14"/>
  <c r="R411" i="14"/>
  <c r="R412" i="14"/>
  <c r="R413" i="14"/>
  <c r="R414" i="14"/>
  <c r="R415" i="14"/>
  <c r="R416" i="14"/>
  <c r="R417" i="14"/>
  <c r="R418" i="14"/>
  <c r="R419" i="14"/>
  <c r="R420" i="14"/>
  <c r="R421" i="14"/>
  <c r="R422" i="14"/>
  <c r="R423" i="14"/>
  <c r="R424" i="14"/>
  <c r="R425" i="14"/>
  <c r="R426" i="14"/>
  <c r="R427" i="14"/>
  <c r="R428" i="14"/>
  <c r="R429" i="14"/>
  <c r="R430" i="14"/>
  <c r="R431" i="14"/>
  <c r="R432" i="14"/>
  <c r="R433" i="14"/>
  <c r="R434" i="14"/>
  <c r="R435" i="14"/>
  <c r="R436" i="14"/>
  <c r="R437" i="14"/>
  <c r="R438" i="14"/>
  <c r="R439" i="14"/>
  <c r="R440" i="14"/>
  <c r="R441" i="14"/>
  <c r="R442" i="14"/>
  <c r="R443" i="14"/>
  <c r="R444" i="14"/>
  <c r="R445" i="14"/>
  <c r="R446" i="14"/>
  <c r="R447" i="14"/>
  <c r="R448" i="14"/>
  <c r="R449" i="14"/>
  <c r="R450" i="14"/>
  <c r="R451" i="14"/>
  <c r="R452" i="14"/>
  <c r="R453" i="14"/>
  <c r="R454" i="14"/>
  <c r="R455" i="14"/>
  <c r="R456" i="14"/>
  <c r="R457" i="14"/>
  <c r="R458" i="14"/>
  <c r="R459" i="14"/>
  <c r="R460" i="14"/>
  <c r="R461" i="14"/>
  <c r="R462" i="14"/>
  <c r="R463" i="14"/>
  <c r="R464" i="14"/>
  <c r="R465" i="14"/>
  <c r="R466" i="14"/>
  <c r="R467" i="14"/>
  <c r="R468" i="14"/>
  <c r="R469" i="14"/>
  <c r="R470" i="14"/>
  <c r="R471" i="14"/>
  <c r="R472" i="14"/>
  <c r="R473" i="14"/>
  <c r="R474" i="14"/>
  <c r="R475" i="14"/>
  <c r="R476" i="14"/>
  <c r="R477" i="14"/>
  <c r="R478" i="14"/>
  <c r="R479" i="14"/>
  <c r="R480" i="14"/>
  <c r="R481" i="14"/>
  <c r="R482" i="14"/>
  <c r="R483" i="14"/>
  <c r="R484" i="14"/>
  <c r="R485" i="14"/>
  <c r="R486" i="14"/>
  <c r="R487" i="14"/>
  <c r="R488" i="14"/>
  <c r="R489" i="14"/>
  <c r="R490" i="14"/>
  <c r="R491" i="14"/>
  <c r="R492" i="14"/>
  <c r="R493" i="14"/>
  <c r="R494" i="14"/>
  <c r="R495" i="14"/>
  <c r="R496" i="14"/>
  <c r="R497" i="14"/>
  <c r="R498" i="14"/>
  <c r="R499" i="14"/>
  <c r="R500" i="14"/>
  <c r="R501" i="14"/>
  <c r="R502" i="14"/>
  <c r="R503" i="14"/>
  <c r="R504" i="14"/>
  <c r="R505" i="14"/>
  <c r="R506" i="14"/>
  <c r="R507" i="14"/>
  <c r="R508" i="14"/>
  <c r="R509" i="14"/>
  <c r="R510" i="14"/>
  <c r="R511" i="14"/>
  <c r="R512" i="14"/>
  <c r="R513" i="14"/>
  <c r="R514" i="14"/>
  <c r="R515" i="14"/>
  <c r="R516" i="14"/>
  <c r="R517" i="14"/>
  <c r="R518" i="14"/>
  <c r="R519" i="14"/>
  <c r="R520" i="14"/>
  <c r="R521" i="14"/>
  <c r="R522" i="14"/>
  <c r="R523" i="14"/>
  <c r="R524" i="14"/>
  <c r="R525" i="14"/>
  <c r="R526" i="14"/>
  <c r="R527" i="14"/>
  <c r="R528" i="14"/>
  <c r="R529" i="14"/>
  <c r="R530" i="14"/>
  <c r="R531" i="14"/>
  <c r="R532" i="14"/>
  <c r="R533" i="14"/>
  <c r="R534" i="14"/>
  <c r="R535" i="14"/>
  <c r="R536" i="14"/>
  <c r="R537" i="14"/>
  <c r="R538" i="14"/>
  <c r="R539" i="14"/>
  <c r="R540" i="14"/>
  <c r="R541" i="14"/>
  <c r="R542" i="14"/>
  <c r="R543" i="14"/>
  <c r="R544" i="14"/>
  <c r="R545" i="14"/>
  <c r="R546" i="14"/>
  <c r="R547" i="14"/>
  <c r="R548" i="14"/>
  <c r="R549" i="14"/>
  <c r="R550" i="14"/>
  <c r="R551" i="14"/>
  <c r="R552" i="14"/>
  <c r="R553" i="14"/>
  <c r="R554" i="14"/>
  <c r="R555" i="14"/>
  <c r="R556" i="14"/>
  <c r="R557" i="14"/>
  <c r="R558" i="14"/>
  <c r="R559" i="14"/>
  <c r="R560" i="14"/>
  <c r="R561" i="14"/>
  <c r="R562" i="14"/>
  <c r="R563" i="14"/>
  <c r="R564" i="14"/>
  <c r="R565" i="14"/>
  <c r="R566" i="14"/>
  <c r="R567" i="14"/>
  <c r="R568" i="14"/>
  <c r="R569" i="14"/>
  <c r="R570" i="14"/>
  <c r="R571" i="14"/>
  <c r="R572" i="14"/>
  <c r="R573" i="14"/>
  <c r="R574" i="14"/>
  <c r="R575" i="14"/>
  <c r="R576" i="14"/>
  <c r="R577" i="14"/>
  <c r="R578" i="14"/>
  <c r="R579" i="14"/>
  <c r="R580" i="14"/>
  <c r="R581" i="14"/>
  <c r="R582" i="14"/>
  <c r="R583" i="14"/>
  <c r="R584" i="14"/>
  <c r="R585" i="14"/>
  <c r="R586" i="14"/>
  <c r="R587" i="14"/>
  <c r="R588" i="14"/>
  <c r="R589" i="14"/>
  <c r="R590" i="14"/>
  <c r="R591" i="14"/>
  <c r="R592" i="14"/>
  <c r="R593" i="14"/>
  <c r="R594" i="14"/>
  <c r="R595" i="14"/>
  <c r="R596" i="14"/>
  <c r="R597" i="14"/>
  <c r="R598" i="14"/>
  <c r="R599" i="14"/>
  <c r="R600" i="14"/>
  <c r="R601" i="14"/>
  <c r="R602" i="14"/>
  <c r="R603" i="14"/>
  <c r="R604" i="14"/>
  <c r="R605" i="14"/>
  <c r="R606" i="14"/>
  <c r="R607" i="14"/>
  <c r="R608" i="14"/>
  <c r="R609" i="14"/>
  <c r="R610" i="14"/>
  <c r="R611" i="14"/>
  <c r="R612" i="14"/>
  <c r="R613" i="14"/>
  <c r="R614" i="14"/>
  <c r="R615" i="14"/>
  <c r="R616" i="14"/>
  <c r="R617" i="14"/>
  <c r="R618" i="14"/>
  <c r="R619" i="14"/>
  <c r="R620" i="14"/>
  <c r="R621" i="14"/>
  <c r="R622" i="14"/>
  <c r="R623" i="14"/>
  <c r="R624" i="14"/>
  <c r="R625" i="14"/>
  <c r="R626" i="14"/>
  <c r="R627" i="14"/>
  <c r="R628" i="14"/>
  <c r="R629" i="14"/>
  <c r="R630" i="14"/>
  <c r="R631" i="14"/>
  <c r="R632" i="14"/>
  <c r="R633" i="14"/>
  <c r="R634" i="14"/>
  <c r="R635" i="14"/>
  <c r="R636" i="14"/>
  <c r="R637" i="14"/>
  <c r="R638" i="14"/>
  <c r="R639" i="14"/>
  <c r="R640" i="14"/>
  <c r="R641" i="14"/>
  <c r="R642" i="14"/>
  <c r="R643" i="14"/>
  <c r="R644" i="14"/>
  <c r="R645" i="14"/>
  <c r="R646" i="14"/>
  <c r="R647" i="14"/>
  <c r="R648" i="14"/>
  <c r="R649" i="14"/>
  <c r="R650" i="14"/>
  <c r="R651" i="14"/>
  <c r="R652" i="14"/>
  <c r="R653" i="14"/>
  <c r="R654" i="14"/>
  <c r="R655" i="14"/>
  <c r="R656" i="14"/>
  <c r="R657" i="14"/>
  <c r="R658" i="14"/>
  <c r="R659" i="14"/>
  <c r="R660" i="14"/>
  <c r="R661" i="14"/>
  <c r="R662" i="14"/>
  <c r="R663" i="14"/>
  <c r="R664" i="14"/>
  <c r="R665" i="14"/>
  <c r="R666" i="14"/>
  <c r="R667" i="14"/>
  <c r="R668" i="14"/>
  <c r="R669" i="14"/>
  <c r="R670" i="14"/>
  <c r="R671" i="14"/>
  <c r="R672" i="14"/>
  <c r="R673" i="14"/>
  <c r="R674" i="14"/>
  <c r="R675" i="14"/>
  <c r="R676" i="14"/>
  <c r="R677" i="14"/>
  <c r="R678" i="14"/>
  <c r="R679" i="14"/>
  <c r="R680" i="14"/>
  <c r="R681" i="14"/>
  <c r="R682" i="14"/>
  <c r="R683" i="14"/>
  <c r="R684" i="14"/>
  <c r="R685" i="14"/>
  <c r="R686" i="14"/>
  <c r="R687" i="14"/>
  <c r="R688" i="14"/>
  <c r="R689" i="14"/>
  <c r="R690" i="14"/>
  <c r="R691" i="14"/>
  <c r="R692" i="14"/>
  <c r="R693" i="14"/>
  <c r="R694" i="14"/>
  <c r="R695" i="14"/>
  <c r="R696" i="14"/>
  <c r="R697" i="14"/>
  <c r="R698" i="14"/>
  <c r="R699" i="14"/>
  <c r="R700" i="14"/>
  <c r="R701" i="14"/>
  <c r="R702" i="14"/>
  <c r="R703" i="14"/>
  <c r="R704" i="14"/>
  <c r="R705" i="14"/>
  <c r="R706" i="14"/>
  <c r="R707" i="14"/>
  <c r="R708" i="14"/>
  <c r="R709" i="14"/>
  <c r="R710" i="14"/>
  <c r="R711" i="14"/>
  <c r="R712" i="14"/>
  <c r="R713" i="14"/>
  <c r="R714" i="14"/>
  <c r="R715" i="14"/>
  <c r="R716" i="14"/>
  <c r="R717" i="14"/>
  <c r="R718" i="14"/>
  <c r="R719" i="14"/>
  <c r="R720" i="14"/>
  <c r="R721" i="14"/>
  <c r="R722" i="14"/>
  <c r="R723" i="14"/>
  <c r="R724" i="14"/>
  <c r="R725" i="14"/>
  <c r="R726" i="14"/>
  <c r="R727" i="14"/>
  <c r="R728" i="14"/>
  <c r="R729" i="14"/>
  <c r="R730" i="14"/>
  <c r="R731" i="14"/>
  <c r="R732" i="14"/>
  <c r="R733" i="14"/>
  <c r="R734" i="14"/>
  <c r="R735" i="14"/>
  <c r="R736" i="14"/>
  <c r="R737" i="14"/>
  <c r="R738" i="14"/>
  <c r="R739" i="14"/>
  <c r="R740" i="14"/>
  <c r="R741" i="14"/>
  <c r="R742" i="14"/>
  <c r="R743" i="14"/>
  <c r="R744" i="14"/>
  <c r="R745" i="14"/>
  <c r="R746" i="14"/>
  <c r="R747" i="14"/>
  <c r="R748" i="14"/>
  <c r="R749" i="14"/>
  <c r="R750" i="14"/>
  <c r="R751" i="14"/>
  <c r="R752" i="14"/>
  <c r="R753" i="14"/>
  <c r="R754" i="14"/>
  <c r="R755" i="14"/>
  <c r="R756" i="14"/>
  <c r="R757" i="14"/>
  <c r="R758" i="14"/>
  <c r="R759" i="14"/>
  <c r="R760" i="14"/>
  <c r="R761" i="14"/>
  <c r="R762" i="14"/>
  <c r="R763" i="14"/>
  <c r="R764" i="14"/>
  <c r="R765" i="14"/>
  <c r="R766" i="14"/>
  <c r="R767" i="14"/>
  <c r="R768" i="14"/>
  <c r="R769" i="14"/>
  <c r="R770" i="14"/>
  <c r="R771" i="14"/>
  <c r="R772" i="14"/>
  <c r="R773" i="14"/>
  <c r="R774" i="14"/>
  <c r="R775" i="14"/>
  <c r="R776" i="14"/>
  <c r="R777" i="14"/>
  <c r="R778" i="14"/>
  <c r="R779" i="14"/>
  <c r="R780" i="14"/>
  <c r="R781" i="14"/>
  <c r="R782" i="14"/>
  <c r="R783" i="14"/>
  <c r="R784" i="14"/>
  <c r="R785" i="14"/>
  <c r="R786" i="14"/>
  <c r="R787" i="14"/>
  <c r="R788" i="14"/>
  <c r="R789" i="14"/>
  <c r="R790" i="14"/>
  <c r="R791" i="14"/>
  <c r="R792" i="14"/>
  <c r="R793" i="14"/>
  <c r="R794" i="14"/>
  <c r="R795" i="14"/>
  <c r="R796" i="14"/>
  <c r="R797" i="14"/>
  <c r="R798" i="14"/>
  <c r="R799" i="14"/>
  <c r="R800" i="14"/>
  <c r="R801" i="14"/>
  <c r="R802" i="14"/>
  <c r="R803" i="14"/>
  <c r="R804" i="14"/>
  <c r="R805" i="14"/>
  <c r="R806" i="14"/>
  <c r="R807" i="14"/>
  <c r="R808" i="14"/>
  <c r="R809" i="14"/>
  <c r="R810" i="14"/>
  <c r="R811" i="14"/>
  <c r="R812" i="14"/>
  <c r="R813" i="14"/>
  <c r="R814" i="14"/>
  <c r="R815" i="14"/>
  <c r="R816" i="14"/>
  <c r="R817" i="14"/>
  <c r="R818" i="14"/>
  <c r="R819" i="14"/>
  <c r="R820" i="14"/>
  <c r="R821" i="14"/>
  <c r="R822" i="14"/>
  <c r="R823" i="14"/>
  <c r="R824" i="14"/>
  <c r="R825" i="14"/>
  <c r="R826" i="14"/>
  <c r="R827" i="14"/>
  <c r="R828" i="14"/>
  <c r="R829" i="14"/>
  <c r="R830" i="14"/>
  <c r="R831" i="14"/>
  <c r="R832" i="14"/>
  <c r="R833" i="14"/>
  <c r="R834" i="14"/>
  <c r="R835" i="14"/>
  <c r="R836" i="14"/>
  <c r="R837" i="14"/>
  <c r="R838" i="14"/>
  <c r="R839" i="14"/>
  <c r="R840" i="14"/>
  <c r="R841" i="14"/>
  <c r="R842" i="14"/>
  <c r="R843" i="14"/>
  <c r="R844" i="14"/>
  <c r="R845" i="14"/>
  <c r="R846" i="14"/>
  <c r="R847" i="14"/>
  <c r="R848" i="14"/>
  <c r="R849" i="14"/>
  <c r="R850" i="14"/>
  <c r="R851" i="14"/>
  <c r="R852" i="14"/>
  <c r="R853" i="14"/>
  <c r="R854" i="14"/>
  <c r="R855" i="14"/>
  <c r="R856" i="14"/>
  <c r="R857" i="14"/>
  <c r="R858" i="14"/>
  <c r="R859" i="14"/>
  <c r="R860" i="14"/>
  <c r="R861" i="14"/>
  <c r="R862" i="14"/>
  <c r="R863" i="14"/>
  <c r="R864" i="14"/>
  <c r="R865" i="14"/>
  <c r="R866" i="14"/>
  <c r="R867" i="14"/>
  <c r="R868" i="14"/>
  <c r="R869" i="14"/>
  <c r="R870" i="14"/>
  <c r="R871" i="14"/>
  <c r="R872" i="14"/>
  <c r="R873" i="14"/>
  <c r="R874" i="14"/>
  <c r="R875" i="14"/>
  <c r="R876" i="14"/>
  <c r="R877" i="14"/>
  <c r="R878" i="14"/>
  <c r="R879" i="14"/>
  <c r="R880" i="14"/>
  <c r="R881" i="14"/>
  <c r="R882" i="14"/>
  <c r="R883" i="14"/>
  <c r="R884" i="14"/>
  <c r="R885" i="14"/>
  <c r="R886" i="14"/>
  <c r="R887" i="14"/>
  <c r="R888" i="14"/>
  <c r="R889" i="14"/>
  <c r="R890" i="14"/>
  <c r="R891" i="14"/>
  <c r="R892" i="14"/>
  <c r="R893" i="14"/>
  <c r="R894" i="14"/>
  <c r="R895" i="14"/>
  <c r="R896" i="14"/>
  <c r="R897" i="14"/>
  <c r="R898" i="14"/>
  <c r="R899" i="14"/>
  <c r="R900" i="14"/>
  <c r="R901" i="14"/>
  <c r="R902" i="14"/>
  <c r="R903" i="14"/>
  <c r="R904" i="14"/>
  <c r="R905" i="14"/>
  <c r="R906" i="14"/>
  <c r="R907" i="14"/>
  <c r="R908" i="14"/>
  <c r="R909" i="14"/>
  <c r="R910" i="14"/>
  <c r="R911" i="14"/>
  <c r="R912" i="14"/>
  <c r="R913" i="14"/>
  <c r="R914" i="14"/>
  <c r="R915" i="14"/>
  <c r="R916" i="14"/>
  <c r="R917" i="14"/>
  <c r="R918" i="14"/>
  <c r="R919" i="14"/>
  <c r="R920" i="14"/>
  <c r="R921" i="14"/>
  <c r="R922" i="14"/>
  <c r="R923" i="14"/>
  <c r="R924" i="14"/>
  <c r="R925" i="14"/>
  <c r="R926" i="14"/>
  <c r="R927" i="14"/>
  <c r="R928" i="14"/>
  <c r="R929" i="14"/>
  <c r="R930" i="14"/>
  <c r="R931" i="14"/>
  <c r="R932" i="14"/>
  <c r="R933" i="14"/>
  <c r="R934" i="14"/>
  <c r="R935" i="14"/>
  <c r="R936" i="14"/>
  <c r="R937" i="14"/>
  <c r="R938" i="14"/>
  <c r="R939" i="14"/>
  <c r="R940" i="14"/>
  <c r="R941" i="14"/>
  <c r="R942" i="14"/>
  <c r="R943" i="14"/>
  <c r="R944" i="14"/>
  <c r="R945" i="14"/>
  <c r="R946" i="14"/>
  <c r="R947" i="14"/>
  <c r="R948" i="14"/>
  <c r="R949" i="14"/>
  <c r="R950" i="14"/>
  <c r="R951" i="14"/>
  <c r="R952" i="14"/>
  <c r="R953" i="14"/>
  <c r="R954" i="14"/>
  <c r="R955" i="14"/>
  <c r="R956" i="14"/>
  <c r="R957" i="14"/>
  <c r="R958" i="14"/>
  <c r="R959" i="14"/>
  <c r="R960" i="14"/>
  <c r="R961" i="14"/>
  <c r="R962" i="14"/>
  <c r="R963" i="14"/>
  <c r="R964" i="14"/>
  <c r="R965" i="14"/>
  <c r="R966" i="14"/>
  <c r="R967" i="14"/>
  <c r="R968" i="14"/>
  <c r="R969" i="14"/>
  <c r="R970" i="14"/>
  <c r="R971" i="14"/>
  <c r="R972" i="14"/>
  <c r="R973" i="14"/>
  <c r="R974" i="14"/>
  <c r="R975" i="14"/>
  <c r="R976" i="14"/>
  <c r="R977" i="14"/>
  <c r="R978" i="14"/>
  <c r="R979" i="14"/>
  <c r="R980" i="14"/>
  <c r="R981" i="14"/>
  <c r="R982" i="14"/>
  <c r="R983" i="14"/>
  <c r="R984" i="14"/>
  <c r="R985" i="14"/>
  <c r="R986" i="14"/>
  <c r="R987" i="14"/>
  <c r="R988" i="14"/>
  <c r="R989" i="14"/>
  <c r="R990" i="14"/>
  <c r="R991" i="14"/>
  <c r="R992" i="14"/>
  <c r="R993" i="14"/>
  <c r="R994" i="14"/>
  <c r="R995" i="14"/>
  <c r="R996" i="14"/>
  <c r="R997" i="14"/>
  <c r="R998" i="14"/>
  <c r="R999" i="14"/>
  <c r="R1000" i="14"/>
  <c r="R1001" i="14"/>
  <c r="R1002" i="14"/>
  <c r="R1003" i="14"/>
  <c r="R1004" i="14"/>
  <c r="R1005" i="14"/>
  <c r="R1006" i="14"/>
  <c r="R1007" i="14"/>
  <c r="R1008" i="14"/>
  <c r="R1009" i="14"/>
  <c r="R1010" i="14"/>
  <c r="R1011" i="14"/>
  <c r="R1012" i="14"/>
  <c r="R1013" i="14"/>
  <c r="R1014" i="14"/>
  <c r="R1015" i="14"/>
  <c r="R1016" i="14"/>
  <c r="R1017" i="14"/>
  <c r="R1018" i="14"/>
  <c r="R1019" i="14"/>
  <c r="R1020" i="14"/>
  <c r="R1021" i="14"/>
  <c r="R1022" i="14"/>
  <c r="R1023" i="14"/>
  <c r="R1024" i="14"/>
  <c r="R1025" i="14"/>
  <c r="R1026" i="14"/>
  <c r="R1027" i="14"/>
  <c r="R1028" i="14"/>
  <c r="R1029" i="14"/>
  <c r="R1030" i="14"/>
  <c r="R1031" i="14"/>
  <c r="R1032" i="14"/>
  <c r="R1033" i="14"/>
  <c r="R1034" i="14"/>
  <c r="R1035" i="14"/>
  <c r="R1036" i="14"/>
  <c r="R1037" i="14"/>
  <c r="R1038" i="14"/>
  <c r="R1039" i="14"/>
  <c r="R1040" i="14"/>
  <c r="R1041" i="14"/>
  <c r="R1042" i="14"/>
  <c r="R1043" i="14"/>
  <c r="R1044" i="14"/>
  <c r="R1045" i="14"/>
  <c r="R1046" i="14"/>
  <c r="R1047" i="14"/>
  <c r="R1048" i="14"/>
  <c r="R1049" i="14"/>
  <c r="R1050" i="14"/>
  <c r="R1051" i="14"/>
  <c r="R1052" i="14"/>
  <c r="R1053" i="14"/>
  <c r="R1054" i="14"/>
  <c r="R1055" i="14"/>
  <c r="R1056" i="14"/>
  <c r="R1057" i="14"/>
  <c r="R1058" i="14"/>
  <c r="R1059" i="14"/>
  <c r="R1060" i="14"/>
  <c r="R1061" i="14"/>
  <c r="R1062" i="14"/>
  <c r="R1063" i="14"/>
  <c r="R1064" i="14"/>
  <c r="R1065" i="14"/>
  <c r="R1066" i="14"/>
  <c r="R1067" i="14"/>
  <c r="R1068" i="14"/>
  <c r="R1069" i="14"/>
  <c r="R1070" i="14"/>
  <c r="R1071" i="14"/>
  <c r="R1072" i="14"/>
  <c r="R1073" i="14"/>
  <c r="R1074" i="14"/>
  <c r="R1075" i="14"/>
  <c r="R1076" i="14"/>
  <c r="R1077" i="14"/>
  <c r="R1078" i="14"/>
  <c r="R1079" i="14"/>
  <c r="R1080" i="14"/>
  <c r="R1081" i="14"/>
  <c r="R1082" i="14"/>
  <c r="R1083" i="14"/>
  <c r="R1084" i="14"/>
  <c r="R1085" i="14"/>
  <c r="R1086" i="14"/>
  <c r="R1087" i="14"/>
  <c r="R1088" i="14"/>
  <c r="R1089" i="14"/>
  <c r="R1090" i="14"/>
  <c r="R1091" i="14"/>
  <c r="R1092" i="14"/>
  <c r="R1093" i="14"/>
  <c r="R1094" i="14"/>
  <c r="R1095" i="14"/>
  <c r="R1096" i="14"/>
  <c r="R1097" i="14"/>
  <c r="R1098" i="14"/>
  <c r="R1099" i="14"/>
  <c r="R1100" i="14"/>
  <c r="R1101" i="14"/>
  <c r="R1102" i="14"/>
  <c r="R1103" i="14"/>
  <c r="R1104" i="14"/>
  <c r="R1105" i="14"/>
  <c r="R1106" i="14"/>
  <c r="R1107" i="14"/>
  <c r="R1108" i="14"/>
  <c r="R1109" i="14"/>
  <c r="R1110" i="14"/>
  <c r="R1111" i="14"/>
  <c r="R1112" i="14"/>
  <c r="R1113" i="14"/>
  <c r="R1114" i="14"/>
  <c r="R1115" i="14"/>
  <c r="R1116" i="14"/>
  <c r="R1117" i="14"/>
  <c r="R1118" i="14"/>
  <c r="R1119" i="14"/>
  <c r="R1120" i="14"/>
  <c r="R1121" i="14"/>
  <c r="R1122" i="14"/>
  <c r="R1123" i="14"/>
  <c r="R1124" i="14"/>
  <c r="R1125" i="14"/>
  <c r="R1126" i="14"/>
  <c r="R1127" i="14"/>
  <c r="R1128" i="14"/>
  <c r="R1129" i="14"/>
  <c r="R1130" i="14"/>
  <c r="R1131" i="14"/>
  <c r="R1132" i="14"/>
  <c r="R1133" i="14"/>
  <c r="R1134" i="14"/>
  <c r="R1135" i="14"/>
  <c r="R1136" i="14"/>
  <c r="R1137" i="14"/>
  <c r="R1138" i="14"/>
  <c r="R1139" i="14"/>
  <c r="R1140" i="14"/>
  <c r="R1141" i="14"/>
  <c r="R1142" i="14"/>
  <c r="R1143" i="14"/>
  <c r="R1144" i="14"/>
  <c r="R1145" i="14"/>
  <c r="R1146" i="14"/>
  <c r="R1147" i="14"/>
  <c r="R1148" i="14"/>
  <c r="R1149" i="14"/>
  <c r="R1150" i="14"/>
  <c r="R1151" i="14"/>
  <c r="R1152" i="14"/>
  <c r="R1153" i="14"/>
  <c r="R1154" i="14"/>
  <c r="R1155" i="14"/>
  <c r="R1156" i="14"/>
  <c r="R1157" i="14"/>
  <c r="R1158" i="14"/>
  <c r="R1159" i="14"/>
  <c r="R1160" i="14"/>
  <c r="R1161" i="14"/>
  <c r="R1162" i="14"/>
  <c r="R1163" i="14"/>
  <c r="R1164" i="14"/>
  <c r="R1165" i="14"/>
  <c r="R1166" i="14"/>
  <c r="R1167" i="14"/>
  <c r="R1168" i="14"/>
  <c r="R1169" i="14"/>
  <c r="R1170" i="14"/>
  <c r="R1171" i="14"/>
  <c r="R1172" i="14"/>
  <c r="R1173" i="14"/>
  <c r="R1174" i="14"/>
  <c r="R1175" i="14"/>
  <c r="R1176" i="14"/>
  <c r="R1177" i="14"/>
  <c r="R1178" i="14"/>
  <c r="R1179" i="14"/>
  <c r="R1180" i="14"/>
  <c r="R1181" i="14"/>
  <c r="R1182" i="14"/>
  <c r="R1183" i="14"/>
  <c r="R1184" i="14"/>
  <c r="R1185" i="14"/>
  <c r="R1186" i="14"/>
  <c r="R1187" i="14"/>
  <c r="R1188" i="14"/>
  <c r="R1189" i="14"/>
  <c r="R1190" i="14"/>
  <c r="R1191" i="14"/>
  <c r="R1192" i="14"/>
  <c r="R1193" i="14"/>
  <c r="R1194" i="14"/>
  <c r="R1195" i="14"/>
  <c r="R1196" i="14"/>
  <c r="R1197" i="14"/>
  <c r="R1198" i="14"/>
  <c r="R1199" i="14"/>
  <c r="R1200" i="14"/>
  <c r="R1201" i="14"/>
  <c r="R1202" i="14"/>
  <c r="R1203" i="14"/>
  <c r="R1204" i="14"/>
  <c r="R1205" i="14"/>
  <c r="R1206" i="14"/>
  <c r="R1207" i="14"/>
  <c r="R1208" i="14"/>
  <c r="R1209" i="14"/>
  <c r="R1210" i="14"/>
  <c r="R1211" i="14"/>
  <c r="R1212" i="14"/>
  <c r="R1213" i="14"/>
  <c r="R1214" i="14"/>
  <c r="R1215" i="14"/>
  <c r="R1216" i="14"/>
  <c r="R1217" i="14"/>
  <c r="R1218" i="14"/>
  <c r="R1219" i="14"/>
  <c r="R1220" i="14"/>
  <c r="R1221" i="14"/>
  <c r="R1222" i="14"/>
  <c r="R1223" i="14"/>
  <c r="R1224" i="14"/>
  <c r="R1225" i="14"/>
  <c r="R1226" i="14"/>
  <c r="R1227" i="14"/>
  <c r="R1228" i="14"/>
  <c r="R1229" i="14"/>
  <c r="R1230" i="14"/>
  <c r="R1231" i="14"/>
  <c r="R1232" i="14"/>
  <c r="R1233" i="14"/>
  <c r="R1234" i="14"/>
  <c r="R1235" i="14"/>
  <c r="R1236" i="14"/>
  <c r="R1237" i="14"/>
  <c r="R1238" i="14"/>
  <c r="R1239" i="14"/>
  <c r="R1240" i="14"/>
  <c r="R1241" i="14"/>
  <c r="R1242" i="14"/>
  <c r="R1243" i="14"/>
  <c r="R1244" i="14"/>
  <c r="R1245" i="14"/>
  <c r="R1246" i="14"/>
  <c r="R1247" i="14"/>
  <c r="R1248" i="14"/>
  <c r="R1249" i="14"/>
  <c r="R1250" i="14"/>
  <c r="R1251" i="14"/>
  <c r="R1252" i="14"/>
  <c r="R1253" i="14"/>
  <c r="R1254" i="14"/>
  <c r="R1255" i="14"/>
  <c r="R1256" i="14"/>
  <c r="R1257" i="14"/>
  <c r="R1258" i="14"/>
  <c r="R1259" i="14"/>
  <c r="R1260" i="14"/>
  <c r="R1261" i="14"/>
  <c r="R1262" i="14"/>
  <c r="R1263" i="14"/>
  <c r="R1264" i="14"/>
  <c r="R1265" i="14"/>
  <c r="R1266" i="14"/>
  <c r="R1267" i="14"/>
  <c r="R1268" i="14"/>
  <c r="R1269" i="14"/>
  <c r="R1270" i="14"/>
  <c r="R1271" i="14"/>
  <c r="R1272" i="14"/>
  <c r="R1273" i="14"/>
  <c r="R1274" i="14"/>
  <c r="R1275" i="14"/>
  <c r="R1276" i="14"/>
  <c r="R1277" i="14"/>
  <c r="R1278" i="14"/>
  <c r="R1279" i="14"/>
  <c r="R1280" i="14"/>
  <c r="R1281" i="14"/>
  <c r="R1282" i="14"/>
  <c r="R1283" i="14"/>
  <c r="R1284" i="14"/>
  <c r="R1285" i="14"/>
  <c r="R1286" i="14"/>
  <c r="R1287" i="14"/>
  <c r="R1288" i="14"/>
  <c r="R1289" i="14"/>
  <c r="R1290" i="14"/>
  <c r="R1291" i="14"/>
  <c r="R1292" i="14"/>
  <c r="R1293" i="14"/>
  <c r="R1294" i="14"/>
  <c r="R1295" i="14"/>
  <c r="R1296" i="14"/>
  <c r="R1297" i="14"/>
  <c r="R1298" i="14"/>
  <c r="R1299" i="14"/>
  <c r="R1300" i="14"/>
  <c r="R1301" i="14"/>
  <c r="R1302" i="14"/>
  <c r="R1303" i="14"/>
  <c r="R1304" i="14"/>
  <c r="R1305" i="14"/>
  <c r="R1306" i="14"/>
  <c r="R1307" i="14"/>
  <c r="R1308" i="14"/>
  <c r="R1309" i="14"/>
  <c r="R1310" i="14"/>
  <c r="R1311" i="14"/>
  <c r="R1312" i="14"/>
  <c r="R1313" i="14"/>
  <c r="R1314" i="14"/>
  <c r="R1315" i="14"/>
  <c r="R1316" i="14"/>
  <c r="R1317" i="14"/>
  <c r="R1318" i="14"/>
  <c r="R1319" i="14"/>
  <c r="R1320" i="14"/>
  <c r="R1321" i="14"/>
  <c r="R1322" i="14"/>
  <c r="R1323" i="14"/>
  <c r="R1324" i="14"/>
  <c r="R1325" i="14"/>
  <c r="R1326" i="14"/>
  <c r="R1327" i="14"/>
  <c r="R1328" i="14"/>
  <c r="R1329" i="14"/>
  <c r="R1330" i="14"/>
  <c r="R1331" i="14"/>
  <c r="R1332" i="14"/>
  <c r="R1333" i="14"/>
  <c r="R1334" i="14"/>
  <c r="R1335" i="14"/>
  <c r="R1336" i="14"/>
  <c r="R1337" i="14"/>
  <c r="R1338" i="14"/>
  <c r="R1339" i="14"/>
  <c r="R1340" i="14"/>
  <c r="R1341" i="14"/>
  <c r="R1342" i="14"/>
  <c r="R1343" i="14"/>
  <c r="R1344" i="14"/>
  <c r="R1345" i="14"/>
  <c r="R1346" i="14"/>
  <c r="R1347" i="14"/>
  <c r="R1348" i="14"/>
  <c r="R1349" i="14"/>
  <c r="R1350" i="14"/>
  <c r="R1351" i="14"/>
  <c r="R1352" i="14"/>
  <c r="R1353" i="14"/>
  <c r="R1354" i="14"/>
  <c r="R1355" i="14"/>
  <c r="R1356" i="14"/>
  <c r="R1357" i="14"/>
  <c r="R1358" i="14"/>
  <c r="R1359" i="14"/>
  <c r="R1360" i="14"/>
  <c r="R1361" i="14"/>
  <c r="R1362" i="14"/>
  <c r="R1363" i="14"/>
  <c r="R1364" i="14"/>
  <c r="R1365" i="14"/>
  <c r="R1366" i="14"/>
  <c r="R1367" i="14"/>
  <c r="R1368" i="14"/>
  <c r="R1369" i="14"/>
  <c r="R1370" i="14"/>
  <c r="R1371" i="14"/>
  <c r="R1372" i="14"/>
  <c r="R1373" i="14"/>
  <c r="R1374" i="14"/>
  <c r="R1375" i="14"/>
  <c r="R1376" i="14"/>
  <c r="R1377" i="14"/>
  <c r="R1378" i="14"/>
  <c r="R1379" i="14"/>
  <c r="R1380" i="14"/>
  <c r="R1381" i="14"/>
  <c r="R1382" i="14"/>
  <c r="R1383" i="14"/>
  <c r="R1384" i="14"/>
  <c r="R1385" i="14"/>
  <c r="R1386" i="14"/>
  <c r="R1387" i="14"/>
  <c r="R1388" i="14"/>
  <c r="R1389" i="14"/>
  <c r="R1390" i="14"/>
  <c r="R1391" i="14"/>
  <c r="R1392" i="14"/>
  <c r="R1393" i="14"/>
  <c r="R1394" i="14"/>
  <c r="R1395" i="14"/>
  <c r="R1396" i="14"/>
  <c r="R1397" i="14"/>
  <c r="R1398" i="14"/>
  <c r="R1399" i="14"/>
  <c r="R1400" i="14"/>
  <c r="R1401" i="14"/>
  <c r="R1402" i="14"/>
  <c r="R1403" i="14"/>
  <c r="R1404" i="14"/>
  <c r="R1405" i="14"/>
  <c r="R1406" i="14"/>
  <c r="R1407" i="14"/>
  <c r="R1408" i="14"/>
  <c r="R1409" i="14"/>
  <c r="R1410" i="14"/>
  <c r="R1411" i="14"/>
  <c r="R1412" i="14"/>
  <c r="R1413" i="14"/>
  <c r="R1414" i="14"/>
  <c r="R1415" i="14"/>
  <c r="R1416" i="14"/>
  <c r="R1417" i="14"/>
  <c r="R1418" i="14"/>
  <c r="R1419" i="14"/>
  <c r="R1420" i="14"/>
  <c r="R1421" i="14"/>
  <c r="R1422" i="14"/>
  <c r="R1423" i="14"/>
  <c r="R1424" i="14"/>
  <c r="R1425" i="14"/>
  <c r="R1426" i="14"/>
  <c r="R1427" i="14"/>
  <c r="R1428" i="14"/>
  <c r="R1429" i="14"/>
  <c r="R1430" i="14"/>
  <c r="R1431" i="14"/>
  <c r="R1432" i="14"/>
  <c r="R1433" i="14"/>
  <c r="R1434" i="14"/>
  <c r="R1435" i="14"/>
  <c r="R1436" i="14"/>
  <c r="R1437" i="14"/>
  <c r="R1438" i="14"/>
  <c r="R1439" i="14"/>
  <c r="R1440" i="14"/>
  <c r="R1441" i="14"/>
  <c r="R1442" i="14"/>
  <c r="R1443" i="14"/>
  <c r="R1444" i="14"/>
  <c r="R1445" i="14"/>
  <c r="R1446" i="14"/>
  <c r="R1447" i="14"/>
  <c r="R1448" i="14"/>
  <c r="R1449" i="14"/>
  <c r="R1450" i="14"/>
  <c r="R1451" i="14"/>
  <c r="R1452" i="14"/>
  <c r="R1453" i="14"/>
  <c r="R1454" i="14"/>
  <c r="R1455" i="14"/>
  <c r="R1456" i="14"/>
  <c r="R1457" i="14"/>
  <c r="R1458" i="14"/>
  <c r="R1459" i="14"/>
  <c r="R1460" i="14"/>
  <c r="R1461" i="14"/>
  <c r="R1462" i="14"/>
  <c r="R1463" i="14"/>
  <c r="R1464" i="14"/>
  <c r="R1465" i="14"/>
  <c r="R1466" i="14"/>
  <c r="R1467" i="14"/>
  <c r="R1468" i="14"/>
  <c r="R1469" i="14"/>
  <c r="R1470" i="14"/>
  <c r="R1471" i="14"/>
  <c r="R1472" i="14"/>
  <c r="R1473" i="14"/>
  <c r="R1474" i="14"/>
  <c r="R1475" i="14"/>
  <c r="R1476" i="14"/>
  <c r="R1477" i="14"/>
  <c r="R1478" i="14"/>
  <c r="R1479" i="14"/>
  <c r="R1480" i="14"/>
  <c r="R1481" i="14"/>
  <c r="R1482" i="14"/>
  <c r="R1483" i="14"/>
  <c r="R1484" i="14"/>
  <c r="R1485" i="14"/>
  <c r="R1486" i="14"/>
  <c r="R1487" i="14"/>
  <c r="R1488" i="14"/>
  <c r="R1489" i="14"/>
  <c r="R1490" i="14"/>
  <c r="R1491" i="14"/>
  <c r="R1492" i="14"/>
  <c r="R1493" i="14"/>
  <c r="R1494" i="14"/>
  <c r="R1495" i="14"/>
  <c r="R1496" i="14"/>
  <c r="R1497" i="14"/>
  <c r="R1498" i="14"/>
  <c r="R1499" i="14"/>
  <c r="R1500" i="14"/>
  <c r="R1501" i="14"/>
  <c r="R1502" i="14"/>
  <c r="R1503" i="14"/>
  <c r="R1504" i="14"/>
  <c r="R1505" i="14"/>
  <c r="R1506" i="14"/>
  <c r="R1507" i="14"/>
  <c r="R1508" i="14"/>
  <c r="R1509" i="14"/>
  <c r="R1510" i="14"/>
  <c r="R1511" i="14"/>
  <c r="R1512" i="14"/>
  <c r="R1513" i="14"/>
  <c r="R1514" i="14"/>
  <c r="R1515" i="14"/>
  <c r="R1516" i="14"/>
  <c r="R1517" i="14"/>
  <c r="R1518" i="14"/>
  <c r="R1519" i="14"/>
  <c r="R1520" i="14"/>
  <c r="R1521" i="14"/>
  <c r="R1522" i="14"/>
  <c r="R1523" i="14"/>
  <c r="R1524" i="14"/>
  <c r="R1525" i="14"/>
  <c r="R1526" i="14"/>
  <c r="R1527" i="14"/>
  <c r="R1528" i="14"/>
  <c r="R1529" i="14"/>
  <c r="R1530" i="14"/>
  <c r="R1531" i="14"/>
  <c r="R1532" i="14"/>
  <c r="R1533" i="14"/>
  <c r="R1534" i="14"/>
  <c r="R1535" i="14"/>
  <c r="R1536" i="14"/>
  <c r="R1537" i="14"/>
  <c r="R1538" i="14"/>
  <c r="R1539" i="14"/>
  <c r="R1540" i="14"/>
  <c r="R1541" i="14"/>
  <c r="R1542" i="14"/>
  <c r="R1543" i="14"/>
  <c r="R1544" i="14"/>
  <c r="R1545" i="14"/>
  <c r="R1546" i="14"/>
  <c r="R1547" i="14"/>
  <c r="R1548" i="14"/>
  <c r="R1549" i="14"/>
  <c r="R1550" i="14"/>
  <c r="R1551" i="14"/>
  <c r="R1552" i="14"/>
  <c r="R1553" i="14"/>
  <c r="R1554" i="14"/>
  <c r="R1555" i="14"/>
  <c r="R1556" i="14"/>
  <c r="R1557" i="14"/>
  <c r="R1558" i="14"/>
  <c r="R1559" i="14"/>
  <c r="R1560" i="14"/>
  <c r="R1561" i="14"/>
  <c r="R1562" i="14"/>
  <c r="R1563" i="14"/>
  <c r="R1564" i="14"/>
  <c r="R1565" i="14"/>
  <c r="R1566" i="14"/>
  <c r="R1567" i="14"/>
  <c r="R1568" i="14"/>
  <c r="R1569" i="14"/>
  <c r="R1570" i="14"/>
  <c r="R1571" i="14"/>
  <c r="R1572" i="14"/>
  <c r="R1573" i="14"/>
  <c r="R1574" i="14"/>
  <c r="R1575" i="14"/>
  <c r="R1576" i="14"/>
  <c r="R1577" i="14"/>
  <c r="R1578" i="14"/>
  <c r="R1579" i="14"/>
  <c r="R1580" i="14"/>
  <c r="R1581" i="14"/>
  <c r="R1582" i="14"/>
  <c r="R1583" i="14"/>
  <c r="R1584" i="14"/>
  <c r="R1585" i="14"/>
  <c r="R1586" i="14"/>
  <c r="R1587" i="14"/>
  <c r="R1588" i="14"/>
  <c r="R1589" i="14"/>
  <c r="R1590" i="14"/>
  <c r="R1591" i="14"/>
  <c r="R1592" i="14"/>
  <c r="R1593" i="14"/>
  <c r="R1594" i="14"/>
  <c r="R1595" i="14"/>
  <c r="R1596" i="14"/>
  <c r="R1597" i="14"/>
  <c r="R1598" i="14"/>
  <c r="R1599" i="14"/>
  <c r="R1600" i="14"/>
  <c r="R1601" i="14"/>
  <c r="R1602" i="14"/>
  <c r="R1603" i="14"/>
  <c r="R1604" i="14"/>
  <c r="R1605" i="14"/>
  <c r="R1606" i="14"/>
  <c r="R1607" i="14"/>
  <c r="R1608" i="14"/>
  <c r="R1609" i="14"/>
  <c r="R1610" i="14"/>
  <c r="R1611" i="14"/>
  <c r="R1612" i="14"/>
  <c r="R1613" i="14"/>
  <c r="R1614" i="14"/>
  <c r="R1615" i="14"/>
  <c r="R1616" i="14"/>
  <c r="R1617" i="14"/>
  <c r="R1618" i="14"/>
  <c r="R1619" i="14"/>
  <c r="R1620" i="14"/>
  <c r="R1621" i="14"/>
  <c r="R1622" i="14"/>
  <c r="R1623" i="14"/>
  <c r="R1624" i="14"/>
  <c r="R1625" i="14"/>
  <c r="R1626" i="14"/>
  <c r="R1627" i="14"/>
  <c r="R1628" i="14"/>
  <c r="R1629" i="14"/>
  <c r="R1630" i="14"/>
  <c r="R1631" i="14"/>
  <c r="R1632" i="14"/>
  <c r="R1633" i="14"/>
  <c r="R1634" i="14"/>
  <c r="R1635" i="14"/>
  <c r="R1636" i="14"/>
  <c r="R1637" i="14"/>
  <c r="R1638" i="14"/>
  <c r="R1639" i="14"/>
  <c r="R1640" i="14"/>
  <c r="R1641" i="14"/>
  <c r="R1642" i="14"/>
  <c r="R1643" i="14"/>
  <c r="R1644" i="14"/>
  <c r="R1645" i="14"/>
  <c r="R1646" i="14"/>
  <c r="R1647" i="14"/>
  <c r="R1648" i="14"/>
  <c r="R1649" i="14"/>
  <c r="R1650" i="14"/>
  <c r="R1651" i="14"/>
  <c r="R1652" i="14"/>
  <c r="R1653" i="14"/>
  <c r="R1654" i="14"/>
  <c r="R1655" i="14"/>
  <c r="R1656" i="14"/>
  <c r="R1657" i="14"/>
  <c r="R1658" i="14"/>
  <c r="R1659" i="14"/>
  <c r="R1660" i="14"/>
  <c r="R1661" i="14"/>
  <c r="R1662" i="14"/>
  <c r="R1663" i="14"/>
  <c r="R1664" i="14"/>
  <c r="R1665" i="14"/>
  <c r="R1666" i="14"/>
  <c r="R1667" i="14"/>
  <c r="R1668" i="14"/>
  <c r="R1669" i="14"/>
  <c r="R1670" i="14"/>
  <c r="R1671" i="14"/>
  <c r="R1672" i="14"/>
  <c r="R1673" i="14"/>
  <c r="R1674" i="14"/>
  <c r="R1675" i="14"/>
  <c r="R1676" i="14"/>
  <c r="R1677" i="14"/>
  <c r="R1678" i="14"/>
  <c r="R1679" i="14"/>
  <c r="R1680" i="14"/>
  <c r="R1681" i="14"/>
  <c r="R1682" i="14"/>
  <c r="R1683" i="14"/>
  <c r="R1684" i="14"/>
  <c r="R1685" i="14"/>
  <c r="R1686" i="14"/>
  <c r="R1687" i="14"/>
  <c r="R1688" i="14"/>
  <c r="R1689" i="14"/>
  <c r="R1690" i="14"/>
  <c r="R1691" i="14"/>
  <c r="R1692" i="14"/>
  <c r="R1693" i="14"/>
  <c r="R1694" i="14"/>
  <c r="R1695" i="14"/>
  <c r="R1696" i="14"/>
  <c r="R1697" i="14"/>
  <c r="R1698" i="14"/>
  <c r="R1699" i="14"/>
  <c r="R1700" i="14"/>
  <c r="R1701" i="14"/>
  <c r="R1702" i="14"/>
  <c r="R1703" i="14"/>
  <c r="R1704" i="14"/>
  <c r="R1705" i="14"/>
  <c r="R1706" i="14"/>
  <c r="R1707" i="14"/>
  <c r="R1708" i="14"/>
  <c r="R1709" i="14"/>
  <c r="R1710" i="14"/>
  <c r="R1711" i="14"/>
  <c r="R1712" i="14"/>
  <c r="R1713" i="14"/>
  <c r="R1714" i="14"/>
  <c r="R1715" i="14"/>
  <c r="R1716" i="14"/>
  <c r="R1717" i="14"/>
  <c r="R1718" i="14"/>
  <c r="R1719" i="14"/>
  <c r="R1720" i="14"/>
  <c r="R1721" i="14"/>
  <c r="R1722" i="14"/>
  <c r="R1723" i="14"/>
  <c r="R1724" i="14"/>
  <c r="R1725" i="14"/>
  <c r="R1726" i="14"/>
  <c r="R1727" i="14"/>
  <c r="R1728" i="14"/>
  <c r="R1729" i="14"/>
  <c r="R1730" i="14"/>
  <c r="R1731" i="14"/>
  <c r="R1732" i="14"/>
  <c r="R1733" i="14"/>
  <c r="R1734" i="14"/>
  <c r="R1735" i="14"/>
  <c r="R1736" i="14"/>
  <c r="R1737" i="14"/>
  <c r="R1738" i="14"/>
  <c r="R1739" i="14"/>
  <c r="R1740" i="14"/>
  <c r="R1741" i="14"/>
  <c r="R1742" i="14"/>
  <c r="R1743" i="14"/>
  <c r="R1744" i="14"/>
  <c r="R1745" i="14"/>
  <c r="R1746" i="14"/>
  <c r="R1747" i="14"/>
  <c r="R1748" i="14"/>
  <c r="R1749" i="14"/>
  <c r="R1750" i="14"/>
  <c r="R1751" i="14"/>
  <c r="R1752" i="14"/>
  <c r="R1753" i="14"/>
  <c r="R1754" i="14"/>
  <c r="R1755" i="14"/>
  <c r="R1756" i="14"/>
  <c r="R1757" i="14"/>
  <c r="R1758" i="14"/>
  <c r="R1759" i="14"/>
  <c r="R1760" i="14"/>
  <c r="R1761" i="14"/>
  <c r="R1762" i="14"/>
  <c r="R1763" i="14"/>
  <c r="R1764" i="14"/>
  <c r="R1765" i="14"/>
  <c r="R1766" i="14"/>
  <c r="R1767" i="14"/>
  <c r="R1768" i="14"/>
  <c r="R1769" i="14"/>
  <c r="R1770" i="14"/>
  <c r="R1771" i="14"/>
  <c r="R1772" i="14"/>
  <c r="R1773" i="14"/>
  <c r="R1774" i="14"/>
  <c r="R1775" i="14"/>
  <c r="R1776" i="14"/>
  <c r="R1777" i="14"/>
  <c r="R1778" i="14"/>
  <c r="R1779" i="14"/>
  <c r="R1780" i="14"/>
  <c r="R1781" i="14"/>
  <c r="R1782" i="14"/>
  <c r="R1783" i="14"/>
  <c r="R1784" i="14"/>
  <c r="R1785" i="14"/>
  <c r="R1786" i="14"/>
  <c r="R1787" i="14"/>
  <c r="R1788" i="14"/>
  <c r="R1789" i="14"/>
  <c r="R1790" i="14"/>
  <c r="R1791" i="14"/>
  <c r="R1792" i="14"/>
  <c r="R1793" i="14"/>
  <c r="R1794" i="14"/>
  <c r="R1795" i="14"/>
  <c r="R1796" i="14"/>
  <c r="R1797" i="14"/>
  <c r="R1798" i="14"/>
  <c r="R1799" i="14"/>
  <c r="R1800" i="14"/>
  <c r="R1801" i="14"/>
  <c r="R1802" i="14"/>
  <c r="R1803" i="14"/>
  <c r="R1804" i="14"/>
  <c r="R1805" i="14"/>
  <c r="R1806" i="14"/>
  <c r="R1807" i="14"/>
  <c r="R1808" i="14"/>
  <c r="R1809" i="14"/>
  <c r="R1810" i="14"/>
  <c r="R1811" i="14"/>
  <c r="R1812" i="14"/>
  <c r="R1813" i="14"/>
  <c r="R1814" i="14"/>
  <c r="R1815" i="14"/>
  <c r="R1816" i="14"/>
  <c r="R1817" i="14"/>
  <c r="R1818" i="14"/>
  <c r="R1819" i="14"/>
  <c r="R1820" i="14"/>
  <c r="R1821" i="14"/>
  <c r="R1822" i="14"/>
  <c r="R1823" i="14"/>
  <c r="R1824" i="14"/>
  <c r="R1825" i="14"/>
  <c r="R1826" i="14"/>
  <c r="R1827" i="14"/>
  <c r="R1828" i="14"/>
  <c r="R1829" i="14"/>
  <c r="R1830" i="14"/>
  <c r="R1831" i="14"/>
  <c r="R1832" i="14"/>
  <c r="R1833" i="14"/>
  <c r="R1834" i="14"/>
  <c r="R1835" i="14"/>
  <c r="R1836" i="14"/>
  <c r="R1837" i="14"/>
  <c r="R1838" i="14"/>
  <c r="R1839" i="14"/>
  <c r="R1840" i="14"/>
  <c r="R1841" i="14"/>
  <c r="R1842" i="14"/>
  <c r="R1843" i="14"/>
  <c r="R1844" i="14"/>
  <c r="R1845" i="14"/>
  <c r="R1846" i="14"/>
  <c r="R1847" i="14"/>
  <c r="R1848" i="14"/>
  <c r="R1849" i="14"/>
  <c r="R1850" i="14"/>
  <c r="R1851" i="14"/>
  <c r="R1852" i="14"/>
  <c r="R1853" i="14"/>
  <c r="R1854" i="14"/>
  <c r="R1855" i="14"/>
  <c r="R1856" i="14"/>
  <c r="R1857" i="14"/>
  <c r="R1858" i="14"/>
  <c r="R1859" i="14"/>
  <c r="R1860" i="14"/>
  <c r="R1861" i="14"/>
  <c r="R1862" i="14"/>
  <c r="R1863" i="14"/>
  <c r="R1864" i="14"/>
  <c r="R1865" i="14"/>
  <c r="R1866" i="14"/>
  <c r="R1867" i="14"/>
  <c r="R1868" i="14"/>
  <c r="R1869" i="14"/>
  <c r="R1870" i="14"/>
  <c r="R1871" i="14"/>
  <c r="R1872" i="14"/>
  <c r="R1873" i="14"/>
  <c r="R1874" i="14"/>
  <c r="R1875" i="14"/>
  <c r="R1876" i="14"/>
  <c r="R1877" i="14"/>
  <c r="R1878" i="14"/>
  <c r="R1879" i="14"/>
  <c r="R1880" i="14"/>
  <c r="R1881" i="14"/>
  <c r="R1882" i="14"/>
  <c r="R1883" i="14"/>
  <c r="R1884" i="14"/>
  <c r="R1885" i="14"/>
  <c r="R1886" i="14"/>
  <c r="R1887" i="14"/>
  <c r="R1888" i="14"/>
  <c r="R1889" i="14"/>
  <c r="R1890" i="14"/>
  <c r="R1891" i="14"/>
  <c r="R1892" i="14"/>
  <c r="R1893" i="14"/>
  <c r="R1894" i="14"/>
  <c r="R1895" i="14"/>
  <c r="R1896" i="14"/>
  <c r="R1897" i="14"/>
  <c r="R1898" i="14"/>
  <c r="R1899" i="14"/>
  <c r="R1900" i="14"/>
  <c r="R1901" i="14"/>
  <c r="R1902" i="14"/>
  <c r="R1903" i="14"/>
  <c r="R1904" i="14"/>
  <c r="R1905" i="14"/>
  <c r="R1906" i="14"/>
  <c r="R1907" i="14"/>
  <c r="R1908" i="14"/>
  <c r="R1909" i="14"/>
  <c r="R1910" i="14"/>
  <c r="R1911" i="14"/>
  <c r="R1912" i="14"/>
  <c r="R1913" i="14"/>
  <c r="R1914" i="14"/>
  <c r="R1915" i="14"/>
  <c r="R1916" i="14"/>
  <c r="R1917" i="14"/>
  <c r="R1918" i="14"/>
  <c r="R1919" i="14"/>
  <c r="R1920" i="14"/>
  <c r="R1921" i="14"/>
  <c r="R1922" i="14"/>
  <c r="R1923" i="14"/>
  <c r="R1924" i="14"/>
  <c r="R1925" i="14"/>
  <c r="R1926" i="14"/>
  <c r="R1927" i="14"/>
  <c r="R1928" i="14"/>
  <c r="R1929" i="14"/>
  <c r="R1930" i="14"/>
  <c r="R1931" i="14"/>
  <c r="R1932" i="14"/>
  <c r="R1933" i="14"/>
  <c r="R1934" i="14"/>
  <c r="R1935" i="14"/>
  <c r="R1936" i="14"/>
  <c r="R1937" i="14"/>
  <c r="R1938" i="14"/>
  <c r="R1939" i="14"/>
  <c r="R1940" i="14"/>
  <c r="R1941" i="14"/>
  <c r="R1942" i="14"/>
  <c r="R1943" i="14"/>
  <c r="R1944" i="14"/>
  <c r="R1945" i="14"/>
  <c r="R1946" i="14"/>
  <c r="R1947" i="14"/>
  <c r="R1948" i="14"/>
  <c r="R1949" i="14"/>
  <c r="R1950" i="14"/>
  <c r="R1951" i="14"/>
  <c r="R1952" i="14"/>
  <c r="R1953" i="14"/>
  <c r="R1954" i="14"/>
  <c r="R1955" i="14"/>
  <c r="R1956" i="14"/>
  <c r="R1957" i="14"/>
  <c r="R1958" i="14"/>
  <c r="R1959" i="14"/>
  <c r="R1960" i="14"/>
  <c r="R1961" i="14"/>
  <c r="R1962" i="14"/>
  <c r="R1963" i="14"/>
  <c r="R1964" i="14"/>
  <c r="R1965" i="14"/>
  <c r="R1966" i="14"/>
  <c r="R1967" i="14"/>
  <c r="R1968" i="14"/>
  <c r="R1969" i="14"/>
  <c r="R1970" i="14"/>
  <c r="R1971" i="14"/>
  <c r="R1972" i="14"/>
  <c r="R1973" i="14"/>
  <c r="R1974" i="14"/>
  <c r="R1975" i="14"/>
  <c r="R1976" i="14"/>
  <c r="R1977" i="14"/>
  <c r="R1978" i="14"/>
  <c r="R1979" i="14"/>
  <c r="R1980" i="14"/>
  <c r="R1981" i="14"/>
  <c r="R1982" i="14"/>
  <c r="R1983" i="14"/>
  <c r="R1984" i="14"/>
  <c r="R1985" i="14"/>
  <c r="R1986" i="14"/>
  <c r="R1987" i="14"/>
  <c r="R1988" i="14"/>
  <c r="R1989" i="14"/>
  <c r="R1990" i="14"/>
  <c r="R1991" i="14"/>
  <c r="R1992" i="14"/>
  <c r="R1993" i="14"/>
  <c r="R1994" i="14"/>
  <c r="R1995" i="14"/>
  <c r="R1996" i="14"/>
  <c r="R1997" i="14"/>
  <c r="R1998" i="14"/>
  <c r="R1999" i="14"/>
  <c r="R2000" i="14"/>
  <c r="R2001" i="14"/>
  <c r="R2002" i="14"/>
  <c r="R2003" i="14"/>
  <c r="R2004" i="14"/>
  <c r="R2005" i="14"/>
  <c r="R2006" i="14"/>
  <c r="R2007" i="14"/>
  <c r="R2008" i="14"/>
  <c r="R2009" i="14"/>
  <c r="R2010" i="14"/>
  <c r="R2011" i="14"/>
  <c r="R2012" i="14"/>
  <c r="R2013" i="14"/>
  <c r="R2014" i="14"/>
  <c r="R2015" i="14"/>
  <c r="R2016" i="14"/>
  <c r="R2017" i="14"/>
  <c r="R2018" i="14"/>
  <c r="R2019" i="14"/>
  <c r="R2020" i="14"/>
  <c r="R2021" i="14"/>
  <c r="R2022" i="14"/>
  <c r="R2023" i="14"/>
  <c r="R2024" i="14"/>
  <c r="R2025" i="14"/>
  <c r="R2026" i="14"/>
  <c r="R2027" i="14"/>
  <c r="R2028" i="14"/>
  <c r="R2029" i="14"/>
  <c r="R2030" i="14"/>
  <c r="R2031" i="14"/>
  <c r="R2032" i="14"/>
  <c r="R2033" i="14"/>
  <c r="R2034" i="14"/>
  <c r="R2035" i="14"/>
  <c r="R2036" i="14"/>
  <c r="R2037" i="14"/>
  <c r="R2038" i="14"/>
  <c r="R2039" i="14"/>
  <c r="R2040" i="14"/>
  <c r="R2041" i="14"/>
  <c r="R2042" i="14"/>
  <c r="R2043" i="14"/>
  <c r="R2044" i="14"/>
  <c r="R2045" i="14"/>
  <c r="R2046" i="14"/>
  <c r="R2047" i="14"/>
  <c r="R2048" i="14"/>
  <c r="R2049" i="14"/>
  <c r="R2050" i="14"/>
  <c r="R2051" i="14"/>
  <c r="R2052" i="14"/>
  <c r="R2053" i="14"/>
  <c r="R2054" i="14"/>
  <c r="R2055" i="14"/>
  <c r="R2056" i="14"/>
  <c r="R2057" i="14"/>
  <c r="R2058" i="14"/>
  <c r="R2059" i="14"/>
  <c r="R2060" i="14"/>
  <c r="R2061" i="14"/>
  <c r="R2062" i="14"/>
  <c r="R2063" i="14"/>
  <c r="R2064" i="14"/>
  <c r="R2065" i="14"/>
  <c r="R2066" i="14"/>
  <c r="R2067" i="14"/>
  <c r="R2068" i="14"/>
  <c r="R2069" i="14"/>
  <c r="R2070" i="14"/>
  <c r="R2071" i="14"/>
  <c r="R2072" i="14"/>
  <c r="R2073" i="14"/>
  <c r="R2074" i="14"/>
  <c r="R2075" i="14"/>
  <c r="R2076" i="14"/>
  <c r="R2077" i="14"/>
  <c r="R2078" i="14"/>
  <c r="R2079" i="14"/>
  <c r="R2080" i="14"/>
  <c r="R2081" i="14"/>
  <c r="R2082" i="14"/>
  <c r="R2083" i="14"/>
  <c r="R2084" i="14"/>
  <c r="R2085" i="14"/>
  <c r="R2086" i="14"/>
  <c r="R2087" i="14"/>
  <c r="R2088" i="14"/>
  <c r="R2089" i="14"/>
  <c r="R2090" i="14"/>
  <c r="R2091" i="14"/>
  <c r="R2092" i="14"/>
  <c r="R2093" i="14"/>
  <c r="R2094" i="14"/>
  <c r="R2095" i="14"/>
  <c r="R2096" i="14"/>
  <c r="R2097" i="14"/>
  <c r="R2098" i="14"/>
  <c r="R2099" i="14"/>
  <c r="R2100" i="14"/>
  <c r="R2101" i="14"/>
  <c r="R2102" i="14"/>
  <c r="R2103" i="14"/>
  <c r="R2104" i="14"/>
  <c r="R2105" i="14"/>
  <c r="R2106" i="14"/>
  <c r="R2107" i="14"/>
  <c r="R2108" i="14"/>
  <c r="R2109" i="14"/>
  <c r="R2110" i="14"/>
  <c r="R2111" i="14"/>
  <c r="R2112" i="14"/>
  <c r="R2113" i="14"/>
  <c r="R2114" i="14"/>
  <c r="R2115" i="14"/>
  <c r="R2116" i="14"/>
  <c r="R2117" i="14"/>
  <c r="R2118" i="14"/>
  <c r="R2119" i="14"/>
  <c r="R2120" i="14"/>
  <c r="R2121" i="14"/>
  <c r="R2122" i="14"/>
  <c r="R2123" i="14"/>
  <c r="R2124" i="14"/>
  <c r="R2125" i="14"/>
  <c r="R2126" i="14"/>
  <c r="R2127" i="14"/>
  <c r="R2128" i="14"/>
  <c r="R2129" i="14"/>
  <c r="R2130" i="14"/>
  <c r="R2131" i="14"/>
  <c r="R2132" i="14"/>
  <c r="R2133" i="14"/>
  <c r="R2134" i="14"/>
  <c r="R2135" i="14"/>
  <c r="R2136" i="14"/>
  <c r="R2137" i="14"/>
  <c r="R2138" i="14"/>
  <c r="R2139" i="14"/>
  <c r="R2140" i="14"/>
  <c r="R2141" i="14"/>
  <c r="R2142" i="14"/>
  <c r="R2143" i="14"/>
  <c r="R2144" i="14"/>
  <c r="R2145" i="14"/>
  <c r="R2146" i="14"/>
  <c r="R2147" i="14"/>
  <c r="R2148" i="14"/>
  <c r="R2149" i="14"/>
  <c r="R2150" i="14"/>
  <c r="R2151" i="14"/>
  <c r="R2152" i="14"/>
  <c r="R2153" i="14"/>
  <c r="R2154" i="14"/>
  <c r="R2155" i="14"/>
  <c r="R2156" i="14"/>
  <c r="R2157" i="14"/>
  <c r="R2158" i="14"/>
  <c r="R2159" i="14"/>
  <c r="R2160" i="14"/>
  <c r="R2161" i="14"/>
  <c r="R2162" i="14"/>
  <c r="R2163" i="14"/>
  <c r="R2164" i="14"/>
  <c r="R2165" i="14"/>
  <c r="R2166" i="14"/>
  <c r="R2167" i="14"/>
  <c r="R2168" i="14"/>
  <c r="R2169" i="14"/>
  <c r="R2170" i="14"/>
  <c r="R2171" i="14"/>
  <c r="R2172" i="14"/>
  <c r="R2173" i="14"/>
  <c r="R2174" i="14"/>
  <c r="R2175" i="14"/>
  <c r="R2176" i="14"/>
  <c r="R2177" i="14"/>
  <c r="R2178" i="14"/>
  <c r="R2179" i="14"/>
  <c r="R2180" i="14"/>
  <c r="R2181" i="14"/>
  <c r="R2182" i="14"/>
  <c r="R2183" i="14"/>
  <c r="R2184" i="14"/>
  <c r="R2185" i="14"/>
  <c r="R2186" i="14"/>
  <c r="R2187" i="14"/>
  <c r="R2188" i="14"/>
  <c r="R2189" i="14"/>
  <c r="R2190" i="14"/>
  <c r="R2191" i="14"/>
  <c r="R2192" i="14"/>
  <c r="R2193" i="14"/>
  <c r="R2194" i="14"/>
  <c r="R2195" i="14"/>
  <c r="R2196" i="14"/>
  <c r="R2197" i="14"/>
  <c r="R2198" i="14"/>
  <c r="R2199" i="14"/>
  <c r="R2200" i="14"/>
  <c r="R2201" i="14"/>
  <c r="R2202" i="14"/>
  <c r="R2203" i="14"/>
  <c r="R2204" i="14"/>
  <c r="R2205" i="14"/>
  <c r="R2206" i="14"/>
  <c r="R2207" i="14"/>
  <c r="R2208" i="14"/>
  <c r="R2209" i="14"/>
  <c r="R2210" i="14"/>
  <c r="R2211" i="14"/>
  <c r="R2212" i="14"/>
  <c r="R2213" i="14"/>
  <c r="R2214" i="14"/>
  <c r="R2215" i="14"/>
  <c r="R2216" i="14"/>
  <c r="R2217" i="14"/>
  <c r="R2218" i="14"/>
  <c r="R2219" i="14"/>
  <c r="R2220" i="14"/>
  <c r="R2221" i="14"/>
  <c r="R2222" i="14"/>
  <c r="R2223" i="14"/>
  <c r="R2224" i="14"/>
  <c r="R2225" i="14"/>
  <c r="R2226" i="14"/>
  <c r="R2227" i="14"/>
  <c r="R2228" i="14"/>
  <c r="R2229" i="14"/>
  <c r="R2230" i="14"/>
  <c r="R2231" i="14"/>
  <c r="R2232" i="14"/>
  <c r="R2233" i="14"/>
  <c r="R2234" i="14"/>
  <c r="R2235" i="14"/>
  <c r="R2236" i="14"/>
  <c r="R2237" i="14"/>
  <c r="R2238" i="14"/>
  <c r="R2239" i="14"/>
  <c r="R2240" i="14"/>
  <c r="R2241" i="14"/>
  <c r="R2242" i="14"/>
  <c r="R2243" i="14"/>
  <c r="R2244" i="14"/>
  <c r="R2245" i="14"/>
  <c r="R2246" i="14"/>
  <c r="R2247" i="14"/>
  <c r="R2248" i="14"/>
  <c r="R2249" i="14"/>
  <c r="R2250" i="14"/>
  <c r="R2251" i="14"/>
  <c r="R2252" i="14"/>
  <c r="R2253" i="14"/>
  <c r="R2254" i="14"/>
  <c r="R2255" i="14"/>
  <c r="R2256" i="14"/>
  <c r="R2257" i="14"/>
  <c r="R2258" i="14"/>
  <c r="R2259" i="14"/>
  <c r="R2260" i="14"/>
  <c r="R2261" i="14"/>
  <c r="R2262" i="14"/>
  <c r="R2263" i="14"/>
  <c r="R2264" i="14"/>
  <c r="R2265" i="14"/>
  <c r="R2266" i="14"/>
  <c r="R2267" i="14"/>
  <c r="R2268" i="14"/>
  <c r="R2269" i="14"/>
  <c r="R2270" i="14"/>
  <c r="R2271" i="14"/>
  <c r="R2272" i="14"/>
  <c r="R2273" i="14"/>
  <c r="R2274" i="14"/>
  <c r="R2275" i="14"/>
  <c r="R2276" i="14"/>
  <c r="R2277" i="14"/>
  <c r="R2278" i="14"/>
  <c r="R2279" i="14"/>
  <c r="R2280" i="14"/>
  <c r="R2281" i="14"/>
  <c r="R2282" i="14"/>
  <c r="R2283" i="14"/>
  <c r="R2284" i="14"/>
  <c r="R2285" i="14"/>
  <c r="R2286" i="14"/>
  <c r="R2287" i="14"/>
  <c r="R2288" i="14"/>
  <c r="R2289" i="14"/>
  <c r="R2290" i="14"/>
  <c r="R2291" i="14"/>
  <c r="R2292" i="14"/>
  <c r="R2293" i="14"/>
  <c r="R2294" i="14"/>
  <c r="R2295" i="14"/>
  <c r="R2296" i="14"/>
  <c r="R2297" i="14"/>
  <c r="R2298" i="14"/>
  <c r="R2299" i="14"/>
  <c r="R2300" i="14"/>
  <c r="R2301" i="14"/>
  <c r="R2302" i="14"/>
  <c r="R2303" i="14"/>
  <c r="R2304" i="14"/>
  <c r="R2305" i="14"/>
  <c r="R2306" i="14"/>
  <c r="R2307" i="14"/>
  <c r="R2308" i="14"/>
  <c r="R2309" i="14"/>
  <c r="R2310" i="14"/>
  <c r="R2311" i="14"/>
  <c r="R2312" i="14"/>
  <c r="R2313" i="14"/>
  <c r="R2314" i="14"/>
  <c r="R2315" i="14"/>
  <c r="R2316" i="14"/>
  <c r="R2317" i="14"/>
  <c r="R2318" i="14"/>
  <c r="R2319" i="14"/>
  <c r="R2320" i="14"/>
  <c r="R2321" i="14"/>
  <c r="R2322" i="14"/>
  <c r="R2323" i="14"/>
  <c r="R2324" i="14"/>
  <c r="R2325" i="14"/>
  <c r="R2326" i="14"/>
  <c r="R2327" i="14"/>
  <c r="R2328" i="14"/>
  <c r="R2329" i="14"/>
  <c r="R2330" i="14"/>
  <c r="R2331" i="14"/>
  <c r="R2332" i="14"/>
  <c r="R2333" i="14"/>
  <c r="R2334" i="14"/>
  <c r="R2335" i="14"/>
  <c r="R2336" i="14"/>
  <c r="R2337" i="14"/>
  <c r="R2338" i="14"/>
  <c r="R2339" i="14"/>
  <c r="R2340" i="14"/>
  <c r="R2341" i="14"/>
  <c r="R2342" i="14"/>
  <c r="R2343" i="14"/>
  <c r="R2344" i="14"/>
  <c r="R2345" i="14"/>
  <c r="R2346" i="14"/>
  <c r="R2347" i="14"/>
  <c r="R2348" i="14"/>
  <c r="R2349" i="14"/>
  <c r="R2350" i="14"/>
  <c r="R2351" i="14"/>
  <c r="R2352" i="14"/>
  <c r="R2353" i="14"/>
  <c r="R2354" i="14"/>
  <c r="R2355" i="14"/>
  <c r="R2356" i="14"/>
  <c r="R2357" i="14"/>
  <c r="R2358" i="14"/>
  <c r="R2359" i="14"/>
  <c r="R2360" i="14"/>
  <c r="R2361" i="14"/>
  <c r="R2362" i="14"/>
  <c r="R2363" i="14"/>
  <c r="R2364" i="14"/>
  <c r="R2365" i="14"/>
  <c r="R2366" i="14"/>
  <c r="R2367" i="14"/>
  <c r="R2368" i="14"/>
  <c r="R2369" i="14"/>
  <c r="R2370" i="14"/>
  <c r="R2371" i="14"/>
  <c r="R2372" i="14"/>
  <c r="R2373" i="14"/>
  <c r="R2374" i="14"/>
  <c r="R2375" i="14"/>
  <c r="R2376" i="14"/>
  <c r="R2377" i="14"/>
  <c r="R2378" i="14"/>
  <c r="R2379" i="14"/>
  <c r="R2380" i="14"/>
  <c r="R2381" i="14"/>
  <c r="R2382" i="14"/>
  <c r="R2383" i="14"/>
  <c r="R2384" i="14"/>
  <c r="R2385" i="14"/>
  <c r="R2386" i="14"/>
  <c r="R2387" i="14"/>
  <c r="R2388" i="14"/>
  <c r="R2389" i="14"/>
  <c r="R2390" i="14"/>
  <c r="R2391" i="14"/>
  <c r="R2392" i="14"/>
  <c r="R2393" i="14"/>
  <c r="R2394" i="14"/>
  <c r="R2395" i="14"/>
  <c r="R2396" i="14"/>
  <c r="R2397" i="14"/>
  <c r="R2398" i="14"/>
  <c r="R2399" i="14"/>
  <c r="R2400" i="14"/>
  <c r="R2401" i="14"/>
  <c r="R2402" i="14"/>
  <c r="R2403" i="14"/>
  <c r="R2404" i="14"/>
  <c r="R2405" i="14"/>
  <c r="R2406" i="14"/>
  <c r="R2407" i="14"/>
  <c r="R2408" i="14"/>
  <c r="R2409" i="14"/>
  <c r="R2410" i="14"/>
  <c r="R2411" i="14"/>
  <c r="R2412" i="14"/>
  <c r="R2413" i="14"/>
  <c r="R2414" i="14"/>
  <c r="R2415" i="14"/>
  <c r="R2416" i="14"/>
  <c r="R2417" i="14"/>
  <c r="R2418" i="14"/>
  <c r="R2419" i="14"/>
  <c r="R2420" i="14"/>
  <c r="R2421" i="14"/>
  <c r="R2422" i="14"/>
  <c r="R2423" i="14"/>
  <c r="R2424" i="14"/>
  <c r="R2425" i="14"/>
  <c r="R2426" i="14"/>
  <c r="R2427" i="14"/>
  <c r="R2428" i="14"/>
  <c r="R2429" i="14"/>
  <c r="R2430" i="14"/>
  <c r="R2431" i="14"/>
  <c r="R2432" i="14"/>
  <c r="R2433" i="14"/>
  <c r="R2434" i="14"/>
  <c r="R2435" i="14"/>
  <c r="R2436" i="14"/>
  <c r="R2437" i="14"/>
  <c r="R2438" i="14"/>
  <c r="R2439" i="14"/>
  <c r="R2440" i="14"/>
  <c r="R2441" i="14"/>
  <c r="R2442" i="14"/>
  <c r="R2443" i="14"/>
  <c r="R2444" i="14"/>
  <c r="R2445" i="14"/>
  <c r="R2446" i="14"/>
  <c r="R2447" i="14"/>
  <c r="R2448" i="14"/>
  <c r="R2449" i="14"/>
  <c r="R2450" i="14"/>
  <c r="R2451" i="14"/>
  <c r="R2452" i="14"/>
  <c r="R2453" i="14"/>
  <c r="R2454" i="14"/>
  <c r="R2455" i="14"/>
  <c r="R2456" i="14"/>
  <c r="R2457" i="14"/>
  <c r="R2458" i="14"/>
  <c r="R2459" i="14"/>
  <c r="R2460" i="14"/>
  <c r="R2461" i="14"/>
  <c r="R2462" i="14"/>
  <c r="R2463" i="14"/>
  <c r="R2464" i="14"/>
  <c r="R2465" i="14"/>
  <c r="R2466" i="14"/>
  <c r="R2467" i="14"/>
  <c r="R2468" i="14"/>
  <c r="R2469" i="14"/>
  <c r="R2470" i="14"/>
  <c r="R2471" i="14"/>
  <c r="R2472" i="14"/>
  <c r="R2473" i="14"/>
  <c r="R2474" i="14"/>
  <c r="R2475" i="14"/>
  <c r="R2476" i="14"/>
  <c r="R2477" i="14"/>
  <c r="R2478" i="14"/>
  <c r="R2479" i="14"/>
  <c r="R2480" i="14"/>
  <c r="R2481" i="14"/>
  <c r="R2482" i="14"/>
  <c r="R2483" i="14"/>
  <c r="R2484" i="14"/>
  <c r="R2485" i="14"/>
  <c r="R2486" i="14"/>
  <c r="R2487" i="14"/>
  <c r="R2488" i="14"/>
  <c r="R2489" i="14"/>
  <c r="R2490" i="14"/>
  <c r="R2491" i="14"/>
  <c r="R2492" i="14"/>
  <c r="R2493" i="14"/>
  <c r="R2494" i="14"/>
  <c r="R2495" i="14"/>
  <c r="R2496" i="14"/>
  <c r="R2497" i="14"/>
  <c r="R2498" i="14"/>
  <c r="R2499" i="14"/>
  <c r="R2500" i="14"/>
  <c r="R2501" i="14"/>
  <c r="R2502" i="14"/>
  <c r="R2503" i="14"/>
  <c r="R2504" i="14"/>
  <c r="R2505" i="14"/>
  <c r="R2506" i="14"/>
  <c r="R2507" i="14"/>
  <c r="R2508" i="14"/>
  <c r="R2509" i="14"/>
  <c r="R2510" i="14"/>
  <c r="R2511" i="14"/>
  <c r="R2512" i="14"/>
  <c r="R2513" i="14"/>
  <c r="R2514" i="14"/>
  <c r="R2515" i="14"/>
  <c r="R2516" i="14"/>
  <c r="R2517" i="14"/>
  <c r="R2518" i="14"/>
  <c r="R2519" i="14"/>
  <c r="R2520" i="14"/>
  <c r="R2521" i="14"/>
  <c r="R2522" i="14"/>
  <c r="R2523" i="14"/>
  <c r="R2524" i="14"/>
  <c r="R2525" i="14"/>
  <c r="R2526" i="14"/>
  <c r="R2527" i="14"/>
  <c r="R2528" i="14"/>
  <c r="R2529" i="14"/>
  <c r="R2530" i="14"/>
  <c r="R2531" i="14"/>
  <c r="R2532" i="14"/>
  <c r="R2533" i="14"/>
  <c r="R2534" i="14"/>
  <c r="R2535" i="14"/>
  <c r="R2536" i="14"/>
  <c r="R2537" i="14"/>
  <c r="R2538" i="14"/>
  <c r="R2539" i="14"/>
  <c r="R2540" i="14"/>
  <c r="R2541" i="14"/>
  <c r="R2542" i="14"/>
  <c r="R2543" i="14"/>
  <c r="R2544" i="14"/>
  <c r="R2545" i="14"/>
  <c r="R2546" i="14"/>
  <c r="R2547" i="14"/>
  <c r="R2548" i="14"/>
  <c r="R2549" i="14"/>
  <c r="R2550" i="14"/>
  <c r="R2551" i="14"/>
  <c r="R2552" i="14"/>
  <c r="R2553" i="14"/>
  <c r="R2554" i="14"/>
  <c r="R2555" i="14"/>
  <c r="R2556" i="14"/>
  <c r="R2557" i="14"/>
  <c r="R2558" i="14"/>
  <c r="R2559" i="14"/>
  <c r="R2560" i="14"/>
  <c r="R2561" i="14"/>
  <c r="R2562" i="14"/>
  <c r="R2563" i="14"/>
  <c r="R2564" i="14"/>
  <c r="R2565" i="14"/>
  <c r="R2566" i="14"/>
  <c r="R2567" i="14"/>
  <c r="R2568" i="14"/>
  <c r="R2569" i="14"/>
  <c r="R2570" i="14"/>
  <c r="R2571" i="14"/>
  <c r="R2572" i="14"/>
  <c r="R2573" i="14"/>
  <c r="R2574" i="14"/>
  <c r="R2575" i="14"/>
  <c r="R2576" i="14"/>
  <c r="R2577" i="14"/>
  <c r="R2578" i="14"/>
  <c r="R2579" i="14"/>
  <c r="R2580" i="14"/>
  <c r="R2581" i="14"/>
  <c r="R2582" i="14"/>
  <c r="R2583" i="14"/>
  <c r="R2584" i="14"/>
  <c r="R2585" i="14"/>
  <c r="R2586" i="14"/>
  <c r="R2587" i="14"/>
  <c r="R2588" i="14"/>
  <c r="R2589" i="14"/>
  <c r="R2590" i="14"/>
  <c r="R2591" i="14"/>
  <c r="R2592" i="14"/>
  <c r="R2593" i="14"/>
  <c r="R2594" i="14"/>
  <c r="R2595" i="14"/>
  <c r="R2596" i="14"/>
  <c r="R2597" i="14"/>
  <c r="R2598" i="14"/>
  <c r="R2599" i="14"/>
  <c r="R2600" i="14"/>
  <c r="R2601" i="14"/>
  <c r="R2602" i="14"/>
  <c r="R2603" i="14"/>
  <c r="R2604" i="14"/>
  <c r="R2605" i="14"/>
  <c r="R2606" i="14"/>
  <c r="R2607" i="14"/>
  <c r="R2608" i="14"/>
  <c r="R2609" i="14"/>
  <c r="R2610" i="14"/>
  <c r="R2611" i="14"/>
  <c r="R2612" i="14"/>
  <c r="R2613" i="14"/>
  <c r="R2614" i="14"/>
  <c r="R2615" i="14"/>
  <c r="R2616" i="14"/>
  <c r="R2617" i="14"/>
  <c r="R2618" i="14"/>
  <c r="R2619" i="14"/>
  <c r="R2620" i="14"/>
  <c r="R2621" i="14"/>
  <c r="R2622" i="14"/>
  <c r="R2623" i="14"/>
  <c r="R2624" i="14"/>
  <c r="R2625" i="14"/>
  <c r="R2626" i="14"/>
  <c r="R2627" i="14"/>
  <c r="R2628" i="14"/>
  <c r="R2629" i="14"/>
  <c r="R2630" i="14"/>
  <c r="R2631" i="14"/>
  <c r="R2632" i="14"/>
  <c r="R2633" i="14"/>
  <c r="R2634" i="14"/>
  <c r="R2635" i="14"/>
  <c r="R2636" i="14"/>
  <c r="R2637" i="14"/>
  <c r="R2638" i="14"/>
  <c r="R2639" i="14"/>
  <c r="R2640" i="14"/>
  <c r="R2641" i="14"/>
  <c r="R2642" i="14"/>
  <c r="R2643" i="14"/>
  <c r="R2644" i="14"/>
  <c r="R2645" i="14"/>
  <c r="R2646" i="14"/>
  <c r="R2647" i="14"/>
  <c r="R2648" i="14"/>
  <c r="R2649" i="14"/>
  <c r="R2650" i="14"/>
  <c r="R2651" i="14"/>
  <c r="R2652" i="14"/>
  <c r="R2653" i="14"/>
  <c r="R2654" i="14"/>
  <c r="R2655" i="14"/>
  <c r="R2656" i="14"/>
  <c r="R2657" i="14"/>
  <c r="R2658" i="14"/>
  <c r="R2659" i="14"/>
  <c r="R2660" i="14"/>
  <c r="R2661" i="14"/>
  <c r="R2662" i="14"/>
  <c r="R2663" i="14"/>
  <c r="R2664" i="14"/>
  <c r="R2665" i="14"/>
  <c r="R2666" i="14"/>
  <c r="R2667" i="14"/>
  <c r="R2668" i="14"/>
  <c r="R2669" i="14"/>
  <c r="R2670" i="14"/>
  <c r="R2671" i="14"/>
  <c r="R2672" i="14"/>
  <c r="R2673" i="14"/>
  <c r="R2674" i="14"/>
  <c r="R2675" i="14"/>
  <c r="R2676" i="14"/>
  <c r="R2677" i="14"/>
  <c r="R2678" i="14"/>
  <c r="R2679" i="14"/>
  <c r="R2680" i="14"/>
  <c r="R2681" i="14"/>
  <c r="R2682" i="14"/>
  <c r="R2683" i="14"/>
  <c r="R2684" i="14"/>
  <c r="R2685" i="14"/>
  <c r="R2686" i="14"/>
  <c r="R2687" i="14"/>
  <c r="R2688" i="14"/>
  <c r="R2689" i="14"/>
  <c r="R2690" i="14"/>
  <c r="R2691" i="14"/>
  <c r="R2692" i="14"/>
  <c r="R2693" i="14"/>
  <c r="R2694" i="14"/>
  <c r="R2695" i="14"/>
  <c r="R2696" i="14"/>
  <c r="R2697" i="14"/>
  <c r="R2698" i="14"/>
  <c r="R2699" i="14"/>
  <c r="R2700" i="14"/>
  <c r="R2701" i="14"/>
  <c r="R2702" i="14"/>
  <c r="R2703" i="14"/>
  <c r="R2704" i="14"/>
  <c r="R2705" i="14"/>
  <c r="R2706" i="14"/>
  <c r="R2707" i="14"/>
  <c r="R2708" i="14"/>
  <c r="R2709" i="14"/>
  <c r="R2710" i="14"/>
  <c r="R2711" i="14"/>
  <c r="R2712" i="14"/>
  <c r="R2713" i="14"/>
  <c r="R2714" i="14"/>
  <c r="R2715" i="14"/>
  <c r="R2716" i="14"/>
  <c r="R2717" i="14"/>
  <c r="R2718" i="14"/>
  <c r="R2719" i="14"/>
  <c r="R2720" i="14"/>
  <c r="R2721" i="14"/>
  <c r="R2722" i="14"/>
  <c r="R2723" i="14"/>
  <c r="R2724" i="14"/>
  <c r="R2725" i="14"/>
  <c r="R2726" i="14"/>
  <c r="R2727" i="14"/>
  <c r="R2728" i="14"/>
  <c r="R2729" i="14"/>
  <c r="R2730" i="14"/>
  <c r="R2731" i="14"/>
  <c r="R2732" i="14"/>
  <c r="R2733" i="14"/>
  <c r="R2734" i="14"/>
  <c r="R2735" i="14"/>
  <c r="R2736" i="14"/>
  <c r="R2737" i="14"/>
  <c r="R2738" i="14"/>
  <c r="R2739" i="14"/>
  <c r="R2740" i="14"/>
  <c r="R2741" i="14"/>
  <c r="R2742" i="14"/>
  <c r="R2743" i="14"/>
  <c r="R2744" i="14"/>
  <c r="R2745" i="14"/>
  <c r="R2746" i="14"/>
  <c r="R2747" i="14"/>
  <c r="R2748" i="14"/>
  <c r="R2749" i="14"/>
  <c r="R2750" i="14"/>
  <c r="R2751" i="14"/>
  <c r="R2752" i="14"/>
  <c r="R2753" i="14"/>
  <c r="R2754" i="14"/>
  <c r="R2755" i="14"/>
  <c r="R2756" i="14"/>
  <c r="R2757" i="14"/>
  <c r="R2758" i="14"/>
  <c r="R2759" i="14"/>
  <c r="R2760" i="14"/>
  <c r="R2761" i="14"/>
  <c r="R2762" i="14"/>
  <c r="R2763" i="14"/>
  <c r="R2764" i="14"/>
  <c r="R2765" i="14"/>
  <c r="R2766" i="14"/>
  <c r="R2767" i="14"/>
  <c r="R2768" i="14"/>
  <c r="R2769" i="14"/>
  <c r="R2770" i="14"/>
  <c r="R2771" i="14"/>
  <c r="R2772" i="14"/>
  <c r="R2773" i="14"/>
  <c r="R2774" i="14"/>
  <c r="R2775" i="14"/>
  <c r="R2776" i="14"/>
  <c r="R2777" i="14"/>
  <c r="R2778" i="14"/>
  <c r="R2779" i="14"/>
  <c r="R2780" i="14"/>
  <c r="R2781" i="14"/>
  <c r="R2782" i="14"/>
  <c r="R2783" i="14"/>
  <c r="R2784" i="14"/>
  <c r="R2785" i="14"/>
  <c r="R2786" i="14"/>
  <c r="R2787" i="14"/>
  <c r="R2788" i="14"/>
  <c r="R2789" i="14"/>
  <c r="R2790" i="14"/>
  <c r="R2791" i="14"/>
  <c r="R2792" i="14"/>
  <c r="R2793" i="14"/>
  <c r="R2794" i="14"/>
  <c r="R2795" i="14"/>
  <c r="R2796" i="14"/>
  <c r="R2797" i="14"/>
  <c r="R2798" i="14"/>
  <c r="R2799" i="14"/>
  <c r="R2800" i="14"/>
  <c r="R2801" i="14"/>
  <c r="R2802" i="14"/>
  <c r="R2803" i="14"/>
  <c r="R2804" i="14"/>
  <c r="R2805" i="14"/>
  <c r="R2806" i="14"/>
  <c r="R2807" i="14"/>
  <c r="R2808" i="14"/>
  <c r="R2809" i="14"/>
  <c r="R2810" i="14"/>
  <c r="R2811" i="14"/>
  <c r="R2812" i="14"/>
  <c r="R2813" i="14"/>
  <c r="R2814" i="14"/>
  <c r="R2815" i="14"/>
  <c r="R2816" i="14"/>
  <c r="R2817" i="14"/>
  <c r="R2818" i="14"/>
  <c r="R2819" i="14"/>
  <c r="R2820" i="14"/>
  <c r="R2821" i="14"/>
  <c r="R2822" i="14"/>
  <c r="R2823" i="14"/>
  <c r="R2824" i="14"/>
  <c r="R2825" i="14"/>
  <c r="R2826" i="14"/>
  <c r="R2827" i="14"/>
  <c r="R2828" i="14"/>
  <c r="R2829" i="14"/>
  <c r="R2830" i="14"/>
  <c r="R2831" i="14"/>
  <c r="R2832" i="14"/>
  <c r="R2833" i="14"/>
  <c r="R2834" i="14"/>
  <c r="R2835" i="14"/>
  <c r="R2836" i="14"/>
  <c r="R2837" i="14"/>
  <c r="R2838" i="14"/>
  <c r="R2839" i="14"/>
  <c r="R2840" i="14"/>
  <c r="R2841" i="14"/>
  <c r="R2842" i="14"/>
  <c r="R2843" i="14"/>
  <c r="R2844" i="14"/>
  <c r="R2845" i="14"/>
  <c r="R2846" i="14"/>
  <c r="R2847" i="14"/>
  <c r="R2848" i="14"/>
  <c r="R2849" i="14"/>
  <c r="R2850" i="14"/>
  <c r="R2851" i="14"/>
  <c r="R2852" i="14"/>
  <c r="R2853" i="14"/>
  <c r="R2854" i="14"/>
  <c r="R2855" i="14"/>
  <c r="R2856" i="14"/>
  <c r="R2857" i="14"/>
  <c r="R2858" i="14"/>
  <c r="R2859" i="14"/>
  <c r="R2860" i="14"/>
  <c r="R2861" i="14"/>
  <c r="R2862" i="14"/>
  <c r="R2863" i="14"/>
  <c r="R2864" i="14"/>
  <c r="R2865" i="14"/>
  <c r="R2866" i="14"/>
  <c r="R2867" i="14"/>
  <c r="R2868" i="14"/>
  <c r="R2869" i="14"/>
  <c r="R2870" i="14"/>
  <c r="R2871" i="14"/>
  <c r="R2872" i="14"/>
  <c r="R2873" i="14"/>
  <c r="R2874" i="14"/>
  <c r="R2875" i="14"/>
  <c r="R2876" i="14"/>
  <c r="R2877" i="14"/>
  <c r="R2878" i="14"/>
  <c r="R2879" i="14"/>
  <c r="R2880" i="14"/>
  <c r="R2881" i="14"/>
  <c r="R2882" i="14"/>
  <c r="R2883" i="14"/>
  <c r="R2884" i="14"/>
  <c r="R2885" i="14"/>
  <c r="R2886" i="14"/>
  <c r="R2887" i="14"/>
  <c r="R2888" i="14"/>
  <c r="R2889" i="14"/>
  <c r="R2890" i="14"/>
  <c r="R2891" i="14"/>
  <c r="R2892" i="14"/>
  <c r="R2893" i="14"/>
  <c r="R2894" i="14"/>
  <c r="R2895" i="14"/>
  <c r="R2896" i="14"/>
  <c r="R2897" i="14"/>
  <c r="R2898" i="14"/>
  <c r="R2899" i="14"/>
  <c r="R2900" i="14"/>
  <c r="R2901" i="14"/>
  <c r="R2902" i="14"/>
  <c r="R2903" i="14"/>
  <c r="R2904" i="14"/>
  <c r="R2905" i="14"/>
  <c r="R2906" i="14"/>
  <c r="R2907" i="14"/>
  <c r="R2908" i="14"/>
  <c r="R2909" i="14"/>
  <c r="R2910" i="14"/>
  <c r="R2911" i="14"/>
  <c r="R2912" i="14"/>
  <c r="R2913" i="14"/>
  <c r="R2914" i="14"/>
  <c r="R2915" i="14"/>
  <c r="R2916" i="14"/>
  <c r="R2917" i="14"/>
  <c r="R2918" i="14"/>
  <c r="R2919" i="14"/>
  <c r="R2920" i="14"/>
  <c r="R2921" i="14"/>
  <c r="R2922" i="14"/>
  <c r="R2923" i="14"/>
  <c r="R2924" i="14"/>
  <c r="R2925" i="14"/>
  <c r="R2926" i="14"/>
  <c r="R2927" i="14"/>
  <c r="R2928" i="14"/>
  <c r="R2929" i="14"/>
  <c r="R2930" i="14"/>
  <c r="R2931" i="14"/>
  <c r="R2932" i="14"/>
  <c r="R2933" i="14"/>
  <c r="R2934" i="14"/>
  <c r="R2935" i="14"/>
  <c r="R2936" i="14"/>
  <c r="R2937" i="14"/>
  <c r="R2938" i="14"/>
  <c r="R2939" i="14"/>
  <c r="R2940" i="14"/>
  <c r="R2941" i="14"/>
  <c r="R2942" i="14"/>
  <c r="R2943" i="14"/>
  <c r="R2944" i="14"/>
  <c r="R2945" i="14"/>
  <c r="R2946" i="14"/>
  <c r="R2947" i="14"/>
  <c r="R2948" i="14"/>
  <c r="R2949" i="14"/>
  <c r="R2950" i="14"/>
  <c r="R2951" i="14"/>
  <c r="R2952" i="14"/>
  <c r="R2953" i="14"/>
  <c r="R2954" i="14"/>
  <c r="R2955" i="14"/>
  <c r="R2956" i="14"/>
  <c r="R2957" i="14"/>
  <c r="R2958" i="14"/>
  <c r="R2959" i="14"/>
  <c r="R2960" i="14"/>
  <c r="R2961" i="14"/>
  <c r="R2962" i="14"/>
  <c r="R2963" i="14"/>
  <c r="R2964" i="14"/>
  <c r="R2965" i="14"/>
  <c r="R2966" i="14"/>
  <c r="R2967" i="14"/>
  <c r="R2968" i="14"/>
  <c r="R2969" i="14"/>
  <c r="R2970" i="14"/>
  <c r="R2971" i="14"/>
  <c r="R2972" i="14"/>
  <c r="R2973" i="14"/>
  <c r="R2974" i="14"/>
  <c r="R2975" i="14"/>
  <c r="R2976" i="14"/>
  <c r="R2977" i="14"/>
  <c r="R2978" i="14"/>
  <c r="R2979" i="14"/>
  <c r="R2980" i="14"/>
  <c r="R2981" i="14"/>
  <c r="R2982" i="14"/>
  <c r="R2983" i="14"/>
  <c r="R2984" i="14"/>
  <c r="R2985" i="14"/>
  <c r="R2986" i="14"/>
  <c r="R2987" i="14"/>
  <c r="R2988" i="14"/>
  <c r="R2989" i="14"/>
  <c r="R2990" i="14"/>
  <c r="R2991" i="14"/>
  <c r="R2992" i="14"/>
  <c r="R2993" i="14"/>
  <c r="R2994" i="14"/>
  <c r="R2995" i="14"/>
  <c r="R2996" i="14"/>
  <c r="R2997" i="14"/>
  <c r="R2998" i="14"/>
  <c r="R2999" i="14"/>
  <c r="R3000" i="14"/>
  <c r="R3001" i="14"/>
  <c r="R3002" i="14"/>
  <c r="R3003" i="14"/>
  <c r="R3004" i="14"/>
  <c r="R3005" i="14"/>
  <c r="R3006" i="14"/>
  <c r="R3007" i="14"/>
  <c r="R3008" i="14"/>
  <c r="R3009" i="14"/>
  <c r="R3010" i="14"/>
  <c r="R3011" i="14"/>
  <c r="R3012" i="14"/>
  <c r="R3013" i="14"/>
  <c r="R3014" i="14"/>
  <c r="R3015" i="14"/>
  <c r="R3016" i="14"/>
  <c r="R3017" i="14"/>
  <c r="R3018" i="14"/>
  <c r="R3019" i="14"/>
  <c r="R3020" i="14"/>
  <c r="R3021" i="14"/>
  <c r="R3022" i="14"/>
  <c r="R3023" i="14"/>
  <c r="R3024" i="14"/>
  <c r="R3025" i="14"/>
  <c r="R3026" i="14"/>
  <c r="R3027" i="14"/>
  <c r="R3028" i="14"/>
  <c r="R3029" i="14"/>
  <c r="R3030" i="14"/>
  <c r="R3031" i="14"/>
  <c r="R3032" i="14"/>
  <c r="R3033" i="14"/>
  <c r="R3034" i="14"/>
  <c r="R3035" i="14"/>
  <c r="R3036" i="14"/>
  <c r="R3037" i="14"/>
  <c r="R3038" i="14"/>
  <c r="R3039" i="14"/>
  <c r="R3040" i="14"/>
  <c r="R3041" i="14"/>
  <c r="R3042" i="14"/>
  <c r="R3043" i="14"/>
  <c r="R3044" i="14"/>
  <c r="R3045" i="14"/>
  <c r="R3046" i="14"/>
  <c r="R3047" i="14"/>
  <c r="R3048" i="14"/>
  <c r="R3049" i="14"/>
  <c r="R3050" i="14"/>
  <c r="R3051" i="14"/>
  <c r="R3052" i="14"/>
  <c r="R3053" i="14"/>
  <c r="R3054" i="14"/>
  <c r="R3055" i="14"/>
  <c r="R3056" i="14"/>
  <c r="R3057" i="14"/>
  <c r="R3058" i="14"/>
  <c r="R3059" i="14"/>
  <c r="R3060" i="14"/>
  <c r="R3061" i="14"/>
  <c r="R3062" i="14"/>
  <c r="R3063" i="14"/>
  <c r="R3064" i="14"/>
  <c r="R3065" i="14"/>
  <c r="R3066" i="14"/>
  <c r="R3067" i="14"/>
  <c r="R3068" i="14"/>
  <c r="R3069" i="14"/>
  <c r="R3070" i="14"/>
  <c r="R3071" i="14"/>
  <c r="R3072" i="14"/>
  <c r="R3073" i="14"/>
  <c r="R3074" i="14"/>
  <c r="R3075" i="14"/>
  <c r="R3076" i="14"/>
  <c r="R3077" i="14"/>
  <c r="R3078" i="14"/>
  <c r="R3079" i="14"/>
  <c r="R3080" i="14"/>
  <c r="R3081" i="14"/>
  <c r="R3082" i="14"/>
  <c r="R3083" i="14"/>
  <c r="R3084" i="14"/>
  <c r="R3085" i="14"/>
  <c r="R3086" i="14"/>
  <c r="R3087" i="14"/>
  <c r="R3088" i="14"/>
  <c r="R3089" i="14"/>
  <c r="R3090" i="14"/>
  <c r="R3091" i="14"/>
  <c r="R3092" i="14"/>
  <c r="R3093" i="14"/>
  <c r="R3094" i="14"/>
  <c r="R3095" i="14"/>
  <c r="R3096" i="14"/>
  <c r="R3097" i="14"/>
  <c r="R3098" i="14"/>
  <c r="R3099" i="14"/>
  <c r="R3100" i="14"/>
  <c r="R3101" i="14"/>
  <c r="R3102" i="14"/>
  <c r="R3103" i="14"/>
  <c r="R3104" i="14"/>
  <c r="R3105" i="14"/>
  <c r="R3106" i="14"/>
  <c r="R3107" i="14"/>
  <c r="R3108" i="14"/>
  <c r="R3109" i="14"/>
  <c r="R3110" i="14"/>
  <c r="R3111" i="14"/>
  <c r="R3112" i="14"/>
  <c r="R3113" i="14"/>
  <c r="R3114" i="14"/>
  <c r="R3115" i="14"/>
  <c r="R3116" i="14"/>
  <c r="R3117" i="14"/>
  <c r="R3118" i="14"/>
  <c r="R3119" i="14"/>
  <c r="R3120" i="14"/>
  <c r="R3121" i="14"/>
  <c r="R3122" i="14"/>
  <c r="R3123" i="14"/>
  <c r="R3124" i="14"/>
  <c r="R3125" i="14"/>
  <c r="R3126" i="14"/>
  <c r="R3127" i="14"/>
  <c r="R3128" i="14"/>
  <c r="R3129" i="14"/>
  <c r="R3130" i="14"/>
  <c r="R3131" i="14"/>
  <c r="R3132" i="14"/>
  <c r="R3133" i="14"/>
  <c r="R3134" i="14"/>
  <c r="R3135" i="14"/>
  <c r="R3136" i="14"/>
  <c r="R3137" i="14"/>
  <c r="R3138" i="14"/>
  <c r="R3139" i="14"/>
  <c r="R3140" i="14"/>
  <c r="R3141" i="14"/>
  <c r="R3142" i="14"/>
  <c r="R3143" i="14"/>
  <c r="R3144" i="14"/>
  <c r="R3145" i="14"/>
  <c r="R3146" i="14"/>
  <c r="R3147" i="14"/>
  <c r="R3148" i="14"/>
  <c r="R3149" i="14"/>
  <c r="R3150" i="14"/>
  <c r="R3151" i="14"/>
  <c r="R3152" i="14"/>
  <c r="R3153" i="14"/>
  <c r="R3154" i="14"/>
  <c r="R3155" i="14"/>
  <c r="R3156" i="14"/>
  <c r="R3157" i="14"/>
  <c r="R3158" i="14"/>
  <c r="R3159" i="14"/>
  <c r="R3160" i="14"/>
  <c r="R3161" i="14"/>
  <c r="R3162" i="14"/>
  <c r="R3163" i="14"/>
  <c r="R3164" i="14"/>
  <c r="R3165" i="14"/>
  <c r="R3166" i="14"/>
  <c r="R3167" i="14"/>
  <c r="R3168" i="14"/>
  <c r="R3169" i="14"/>
  <c r="R3170" i="14"/>
  <c r="R3171" i="14"/>
  <c r="R3172" i="14"/>
  <c r="R3173" i="14"/>
  <c r="R3174" i="14"/>
  <c r="R3175" i="14"/>
  <c r="R3176" i="14"/>
  <c r="R3177" i="14"/>
  <c r="R3178" i="14"/>
  <c r="R3179" i="14"/>
  <c r="R3180" i="14"/>
  <c r="R3181" i="14"/>
  <c r="R3182" i="14"/>
  <c r="R3183" i="14"/>
  <c r="R3184" i="14"/>
  <c r="R3185" i="14"/>
  <c r="R3186" i="14"/>
  <c r="R3187" i="14"/>
  <c r="R3188" i="14"/>
  <c r="R3189" i="14"/>
  <c r="R3190" i="14"/>
  <c r="R3191" i="14"/>
  <c r="R3192" i="14"/>
  <c r="R3193" i="14"/>
  <c r="R3194" i="14"/>
  <c r="R3195" i="14"/>
  <c r="R3196" i="14"/>
  <c r="R3197" i="14"/>
  <c r="R3198" i="14"/>
  <c r="R3199" i="14"/>
  <c r="R3200" i="14"/>
  <c r="R3201" i="14"/>
  <c r="R3202" i="14"/>
  <c r="R3203" i="14"/>
  <c r="R3204" i="14"/>
  <c r="R3205" i="14"/>
  <c r="R3206" i="14"/>
  <c r="R3207" i="14"/>
  <c r="R3208" i="14"/>
  <c r="R3209" i="14"/>
  <c r="R3210" i="14"/>
  <c r="R3211" i="14"/>
  <c r="R3212" i="14"/>
  <c r="R3213" i="14"/>
  <c r="R3214" i="14"/>
  <c r="R3215" i="14"/>
  <c r="R3216" i="14"/>
  <c r="R3217" i="14"/>
  <c r="R3218" i="14"/>
  <c r="R3219" i="14"/>
  <c r="R3220" i="14"/>
  <c r="R3221" i="14"/>
  <c r="R3222" i="14"/>
  <c r="R3223" i="14"/>
  <c r="R3224" i="14"/>
  <c r="R3225" i="14"/>
  <c r="R3226" i="14"/>
  <c r="R3227" i="14"/>
  <c r="R3228" i="14"/>
  <c r="R3229" i="14"/>
  <c r="R3230" i="14"/>
  <c r="R3231" i="14"/>
  <c r="R3232" i="14"/>
  <c r="R3233" i="14"/>
  <c r="R3234" i="14"/>
  <c r="R3235" i="14"/>
  <c r="R3236" i="14"/>
  <c r="R3237" i="14"/>
  <c r="R3238" i="14"/>
  <c r="R3239" i="14"/>
  <c r="R3240" i="14"/>
  <c r="R3241" i="14"/>
  <c r="R3242" i="14"/>
  <c r="R3243" i="14"/>
  <c r="R3244" i="14"/>
  <c r="R3245" i="14"/>
  <c r="R3246" i="14"/>
  <c r="R3247" i="14"/>
  <c r="R3248" i="14"/>
  <c r="R3249" i="14"/>
  <c r="R3250" i="14"/>
  <c r="R3251" i="14"/>
  <c r="R3252" i="14"/>
  <c r="R3253" i="14"/>
  <c r="R3254" i="14"/>
  <c r="R3255" i="14"/>
  <c r="R3256" i="14"/>
  <c r="R3257" i="14"/>
  <c r="R3258" i="14"/>
  <c r="R3259" i="14"/>
  <c r="R3260" i="14"/>
  <c r="R3261" i="14"/>
  <c r="R3262" i="14"/>
  <c r="R3263" i="14"/>
  <c r="R3264" i="14"/>
  <c r="R3265" i="14"/>
  <c r="R3266" i="14"/>
  <c r="R3267" i="14"/>
  <c r="R3268" i="14"/>
  <c r="R3269" i="14"/>
  <c r="R3270" i="14"/>
  <c r="R3271" i="14"/>
  <c r="R3272" i="14"/>
  <c r="R3273" i="14"/>
  <c r="R3274" i="14"/>
  <c r="R3275" i="14"/>
  <c r="R3276" i="14"/>
  <c r="R3277" i="14"/>
  <c r="R3278" i="14"/>
  <c r="R3279" i="14"/>
  <c r="R3280" i="14"/>
  <c r="R3281" i="14"/>
  <c r="R3282" i="14"/>
  <c r="R3283" i="14"/>
  <c r="R3284" i="14"/>
  <c r="R3285" i="14"/>
  <c r="R3286" i="14"/>
  <c r="R3287" i="14"/>
  <c r="R3288" i="14"/>
  <c r="R3289" i="14"/>
  <c r="R3290" i="14"/>
  <c r="R3291" i="14"/>
  <c r="R3292" i="14"/>
  <c r="R3293" i="14"/>
  <c r="R3294" i="14"/>
  <c r="R3295" i="14"/>
  <c r="R3296" i="14"/>
  <c r="R3297" i="14"/>
  <c r="R3298" i="14"/>
  <c r="R3299" i="14"/>
  <c r="R3300" i="14"/>
  <c r="R3301" i="14"/>
  <c r="R3302" i="14"/>
  <c r="R3303" i="14"/>
  <c r="R3304" i="14"/>
  <c r="R3305" i="14"/>
  <c r="R3306" i="14"/>
  <c r="R3307" i="14"/>
  <c r="R3308" i="14"/>
  <c r="R3309" i="14"/>
  <c r="R3310" i="14"/>
  <c r="R3311" i="14"/>
  <c r="R3312" i="14"/>
  <c r="R3313" i="14"/>
  <c r="R3314" i="14"/>
  <c r="R3315" i="14"/>
  <c r="R3316" i="14"/>
  <c r="R3317" i="14"/>
  <c r="R3318" i="14"/>
  <c r="R3319" i="14"/>
  <c r="R3320" i="14"/>
  <c r="R3321" i="14"/>
  <c r="R3322" i="14"/>
  <c r="R3323" i="14"/>
  <c r="R3324" i="14"/>
  <c r="R3325" i="14"/>
  <c r="R3326" i="14"/>
  <c r="R3327" i="14"/>
  <c r="R3328" i="14"/>
  <c r="R3329" i="14"/>
  <c r="R3330" i="14"/>
  <c r="R3331" i="14"/>
  <c r="R3332" i="14"/>
  <c r="R3333" i="14"/>
  <c r="R3334" i="14"/>
  <c r="R3335" i="14"/>
  <c r="R3336" i="14"/>
  <c r="R3337" i="14"/>
  <c r="R3338" i="14"/>
  <c r="R3339" i="14"/>
  <c r="R3340" i="14"/>
  <c r="R3341" i="14"/>
  <c r="R3342" i="14"/>
  <c r="R3343" i="14"/>
  <c r="R3344" i="14"/>
  <c r="R3345" i="14"/>
  <c r="R3346" i="14"/>
  <c r="R3347" i="14"/>
  <c r="R3348" i="14"/>
  <c r="R3349" i="14"/>
  <c r="R3350" i="14"/>
  <c r="R3351" i="14"/>
  <c r="R3352" i="14"/>
  <c r="R3353" i="14"/>
  <c r="R3354" i="14"/>
  <c r="R3355" i="14"/>
  <c r="R3356" i="14"/>
  <c r="R3357" i="14"/>
  <c r="R3358" i="14"/>
  <c r="R3359" i="14"/>
  <c r="R3360" i="14"/>
  <c r="R3361" i="14"/>
  <c r="R3362" i="14"/>
  <c r="R3363" i="14"/>
  <c r="R3364" i="14"/>
  <c r="R3365" i="14"/>
  <c r="R3366" i="14"/>
  <c r="R3367" i="14"/>
  <c r="R3368" i="14"/>
  <c r="R3369" i="14"/>
  <c r="R3370" i="14"/>
  <c r="R3371" i="14"/>
  <c r="R3372" i="14"/>
  <c r="R3373" i="14"/>
  <c r="R3374" i="14"/>
  <c r="R3375" i="14"/>
  <c r="R3376" i="14"/>
  <c r="R3377" i="14"/>
  <c r="R3378" i="14"/>
  <c r="R3379" i="14"/>
  <c r="R3380" i="14"/>
  <c r="R3381" i="14"/>
  <c r="R3382" i="14"/>
  <c r="R3383" i="14"/>
  <c r="R3384" i="14"/>
  <c r="R3385" i="14"/>
  <c r="R3386" i="14"/>
  <c r="R3387" i="14"/>
  <c r="R3388" i="14"/>
  <c r="R3389" i="14"/>
  <c r="R3390" i="14"/>
  <c r="R3391" i="14"/>
  <c r="R3392" i="14"/>
  <c r="R3393" i="14"/>
  <c r="R3394" i="14"/>
  <c r="R3395" i="14"/>
  <c r="R3396" i="14"/>
  <c r="R3397" i="14"/>
  <c r="R3398" i="14"/>
  <c r="R3399" i="14"/>
  <c r="R3400" i="14"/>
  <c r="R3401" i="14"/>
  <c r="R3402" i="14"/>
  <c r="R3403" i="14"/>
  <c r="R3404" i="14"/>
  <c r="R3405" i="14"/>
  <c r="R3406" i="14"/>
  <c r="R3407" i="14"/>
  <c r="R3408" i="14"/>
  <c r="R3409" i="14"/>
  <c r="R3410" i="14"/>
  <c r="R3411" i="14"/>
  <c r="R3412" i="14"/>
  <c r="R3413" i="14"/>
  <c r="R3414" i="14"/>
  <c r="R3415" i="14"/>
  <c r="R3416" i="14"/>
  <c r="R3417" i="14"/>
  <c r="R3418" i="14"/>
  <c r="R3419" i="14"/>
  <c r="R3420" i="14"/>
  <c r="R3421" i="14"/>
  <c r="R3422" i="14"/>
  <c r="R3423" i="14"/>
  <c r="R3424" i="14"/>
  <c r="R3425" i="14"/>
  <c r="R3426" i="14"/>
  <c r="R3427" i="14"/>
  <c r="R3428" i="14"/>
  <c r="R3429" i="14"/>
  <c r="R3430" i="14"/>
  <c r="R3431" i="14"/>
  <c r="R3432" i="14"/>
  <c r="R3433" i="14"/>
  <c r="R3434" i="14"/>
  <c r="R3435" i="14"/>
  <c r="R3436" i="14"/>
  <c r="R3437" i="14"/>
  <c r="R3438" i="14"/>
  <c r="R3439" i="14"/>
  <c r="R3440" i="14"/>
  <c r="R3441" i="14"/>
  <c r="R3442" i="14"/>
  <c r="R3443" i="14"/>
  <c r="R3444" i="14"/>
  <c r="R3445" i="14"/>
  <c r="R3446" i="14"/>
  <c r="R3447" i="14"/>
  <c r="R3448" i="14"/>
  <c r="R3449" i="14"/>
  <c r="R3450" i="14"/>
  <c r="R3451" i="14"/>
  <c r="R3452" i="14"/>
  <c r="R3453" i="14"/>
  <c r="R3454" i="14"/>
  <c r="R3455" i="14"/>
  <c r="R3456" i="14"/>
  <c r="R3457" i="14"/>
  <c r="R3458" i="14"/>
  <c r="R3459" i="14"/>
  <c r="R3460" i="14"/>
  <c r="R3461" i="14"/>
  <c r="R3462" i="14"/>
  <c r="R3463" i="14"/>
  <c r="R3464" i="14"/>
  <c r="R3465" i="14"/>
  <c r="R3466" i="14"/>
  <c r="R3467" i="14"/>
  <c r="R3468" i="14"/>
  <c r="R3469" i="14"/>
  <c r="R3470" i="14"/>
  <c r="R3471" i="14"/>
  <c r="R3472" i="14"/>
  <c r="R3473" i="14"/>
  <c r="R3474" i="14"/>
  <c r="R3475" i="14"/>
  <c r="R3476" i="14"/>
  <c r="R3477" i="14"/>
  <c r="R3478" i="14"/>
  <c r="R3479" i="14"/>
  <c r="R3480" i="14"/>
  <c r="R3481" i="14"/>
  <c r="R3482" i="14"/>
  <c r="R3483" i="14"/>
  <c r="R3484" i="14"/>
  <c r="R3485" i="14"/>
  <c r="R3486" i="14"/>
  <c r="R3487" i="14"/>
  <c r="R3488" i="14"/>
  <c r="R3489" i="14"/>
  <c r="R3490" i="14"/>
  <c r="R3491" i="14"/>
  <c r="R3492" i="14"/>
  <c r="R3493" i="14"/>
  <c r="R3494" i="14"/>
  <c r="R3495" i="14"/>
  <c r="R3496" i="14"/>
  <c r="R3497" i="14"/>
  <c r="R3498" i="14"/>
  <c r="R3499" i="14"/>
  <c r="R3500" i="14"/>
  <c r="R3501" i="14"/>
  <c r="R3502" i="14"/>
  <c r="R3503" i="14"/>
  <c r="R3504" i="14"/>
  <c r="R3505" i="14"/>
  <c r="R3506" i="14"/>
  <c r="R3507" i="14"/>
  <c r="R3508" i="14"/>
  <c r="R3509" i="14"/>
  <c r="R3510" i="14"/>
  <c r="R3511" i="14"/>
  <c r="R3512" i="14"/>
  <c r="R3513" i="14"/>
  <c r="R3514" i="14"/>
  <c r="R3515" i="14"/>
  <c r="R3516" i="14"/>
  <c r="R3517" i="14"/>
  <c r="R3518" i="14"/>
  <c r="R3519" i="14"/>
  <c r="R3520" i="14"/>
  <c r="R3521" i="14"/>
  <c r="R3522" i="14"/>
  <c r="R3523" i="14"/>
  <c r="R3524" i="14"/>
  <c r="R3525" i="14"/>
  <c r="R3526" i="14"/>
  <c r="R3527" i="14"/>
  <c r="R3528" i="14"/>
  <c r="R3529" i="14"/>
  <c r="R3530" i="14"/>
  <c r="R3531" i="14"/>
  <c r="R3532" i="14"/>
  <c r="R3533" i="14"/>
  <c r="R3534" i="14"/>
  <c r="R3535" i="14"/>
  <c r="R3536" i="14"/>
  <c r="R3537" i="14"/>
  <c r="R3538" i="14"/>
  <c r="R3539" i="14"/>
  <c r="R3540" i="14"/>
  <c r="R3541" i="14"/>
  <c r="R3542" i="14"/>
  <c r="R3543" i="14"/>
  <c r="R3544" i="14"/>
  <c r="R3545" i="14"/>
  <c r="R3546" i="14"/>
  <c r="R3547" i="14"/>
  <c r="R3548" i="14"/>
  <c r="R3549" i="14"/>
  <c r="R3550" i="14"/>
  <c r="R3551" i="14"/>
  <c r="R3552" i="14"/>
  <c r="R3553" i="14"/>
  <c r="R3554" i="14"/>
  <c r="R3555" i="14"/>
  <c r="R3556" i="14"/>
  <c r="R3557" i="14"/>
  <c r="R3558" i="14"/>
  <c r="R3559" i="14"/>
  <c r="R3560" i="14"/>
  <c r="R3561" i="14"/>
  <c r="R3562" i="14"/>
  <c r="R3563" i="14"/>
  <c r="R3564" i="14"/>
  <c r="R3565" i="14"/>
  <c r="R3566" i="14"/>
  <c r="R3567" i="14"/>
  <c r="R3568" i="14"/>
  <c r="R3569" i="14"/>
  <c r="R3570" i="14"/>
  <c r="R3571" i="14"/>
  <c r="R3572" i="14"/>
  <c r="R3573" i="14"/>
  <c r="R3574" i="14"/>
  <c r="R3575" i="14"/>
  <c r="R3576" i="14"/>
  <c r="R3577" i="14"/>
  <c r="R3578" i="14"/>
  <c r="R3579" i="14"/>
  <c r="R3580" i="14"/>
  <c r="R3581" i="14"/>
  <c r="R3582" i="14"/>
  <c r="R3583" i="14"/>
  <c r="R3584" i="14"/>
  <c r="R3585" i="14"/>
  <c r="R3586" i="14"/>
  <c r="R3587" i="14"/>
  <c r="R3588" i="14"/>
  <c r="R3589" i="14"/>
  <c r="R3590" i="14"/>
  <c r="R3591" i="14"/>
  <c r="R3592" i="14"/>
  <c r="R3593" i="14"/>
  <c r="R3594" i="14"/>
  <c r="R3595" i="14"/>
  <c r="R3596" i="14"/>
  <c r="R3597" i="14"/>
  <c r="R3598" i="14"/>
  <c r="R3599" i="14"/>
  <c r="R3600" i="14"/>
  <c r="R3601" i="14"/>
  <c r="R3602" i="14"/>
  <c r="R3603" i="14"/>
  <c r="R3604" i="14"/>
  <c r="R3605" i="14"/>
  <c r="R3606" i="14"/>
  <c r="R3607" i="14"/>
  <c r="R3608" i="14"/>
  <c r="R3609" i="14"/>
  <c r="R3610" i="14"/>
  <c r="R3611" i="14"/>
  <c r="R3612" i="14"/>
  <c r="R3613" i="14"/>
  <c r="R3614" i="14"/>
  <c r="R3615" i="14"/>
  <c r="R3616" i="14"/>
  <c r="R3617" i="14"/>
  <c r="R3618" i="14"/>
  <c r="R3619" i="14"/>
  <c r="R3620" i="14"/>
  <c r="R3621" i="14"/>
  <c r="R3622" i="14"/>
  <c r="R3623" i="14"/>
  <c r="R3624" i="14"/>
  <c r="R3625" i="14"/>
  <c r="R3626" i="14"/>
  <c r="R3627" i="14"/>
  <c r="R3628" i="14"/>
  <c r="R3629" i="14"/>
  <c r="R3630" i="14"/>
  <c r="R3631" i="14"/>
  <c r="R3632" i="14"/>
  <c r="R3633" i="14"/>
  <c r="R3634" i="14"/>
  <c r="R3635" i="14"/>
  <c r="R3636" i="14"/>
  <c r="R3637" i="14"/>
  <c r="R3638" i="14"/>
  <c r="R3639" i="14"/>
  <c r="R3640" i="14"/>
  <c r="R3641" i="14"/>
  <c r="R3642" i="14"/>
  <c r="R3643" i="14"/>
  <c r="R3644" i="14"/>
  <c r="R3645" i="14"/>
  <c r="R3646" i="14"/>
  <c r="R3647" i="14"/>
  <c r="R3648" i="14"/>
  <c r="R3649" i="14"/>
  <c r="R3650" i="14"/>
  <c r="R3651" i="14"/>
  <c r="R3652" i="14"/>
  <c r="R3653" i="14"/>
  <c r="R3654" i="14"/>
  <c r="R3655" i="14"/>
  <c r="R3656" i="14"/>
  <c r="R3657" i="14"/>
  <c r="R3658" i="14"/>
  <c r="R3659" i="14"/>
  <c r="R3660" i="14"/>
  <c r="R3661" i="14"/>
  <c r="R3662" i="14"/>
  <c r="R3663" i="14"/>
  <c r="R3664" i="14"/>
  <c r="R3665" i="14"/>
  <c r="R3666" i="14"/>
  <c r="R3667" i="14"/>
  <c r="R3668" i="14"/>
  <c r="R3669" i="14"/>
  <c r="R3670" i="14"/>
  <c r="R3671" i="14"/>
  <c r="R3672" i="14"/>
  <c r="R3673" i="14"/>
  <c r="R3674" i="14"/>
  <c r="R3675" i="14"/>
  <c r="R3676" i="14"/>
  <c r="R3677" i="14"/>
  <c r="R3678" i="14"/>
  <c r="R3679" i="14"/>
  <c r="R3680" i="14"/>
  <c r="R3681" i="14"/>
  <c r="R3682" i="14"/>
  <c r="R3683" i="14"/>
  <c r="R3684" i="14"/>
  <c r="R3685" i="14"/>
  <c r="R3686" i="14"/>
  <c r="R3687" i="14"/>
  <c r="R3688" i="14"/>
  <c r="R3689" i="14"/>
  <c r="R3690" i="14"/>
  <c r="R3691" i="14"/>
  <c r="R3692" i="14"/>
  <c r="R3693" i="14"/>
  <c r="R3694" i="14"/>
  <c r="R3695" i="14"/>
  <c r="R3696" i="14"/>
  <c r="R3697" i="14"/>
  <c r="R3698" i="14"/>
  <c r="R3699" i="14"/>
  <c r="R3700" i="14"/>
  <c r="R3701" i="14"/>
  <c r="R3702" i="14"/>
  <c r="R3703" i="14"/>
  <c r="R3704" i="14"/>
  <c r="R3705" i="14"/>
  <c r="R3706" i="14"/>
  <c r="R3707" i="14"/>
  <c r="R3708" i="14"/>
  <c r="R3709" i="14"/>
  <c r="R3710" i="14"/>
  <c r="R3711" i="14"/>
  <c r="R3712" i="14"/>
  <c r="R3713" i="14"/>
  <c r="R3714" i="14"/>
  <c r="R3715" i="14"/>
  <c r="R3716" i="14"/>
  <c r="R3717" i="14"/>
  <c r="R3718" i="14"/>
  <c r="R3719" i="14"/>
  <c r="R3720" i="14"/>
  <c r="R3721" i="14"/>
  <c r="R3722" i="14"/>
  <c r="R3723" i="14"/>
  <c r="R3724" i="14"/>
  <c r="R3725" i="14"/>
  <c r="R3726" i="14"/>
  <c r="R3727" i="14"/>
  <c r="R3728" i="14"/>
  <c r="R3729" i="14"/>
  <c r="R3730" i="14"/>
  <c r="R3731" i="14"/>
  <c r="R3732" i="14"/>
  <c r="R3733" i="14"/>
  <c r="R3734" i="14"/>
  <c r="R3735" i="14"/>
  <c r="R3736" i="14"/>
  <c r="R3737" i="14"/>
  <c r="R3738" i="14"/>
  <c r="R3739" i="14"/>
  <c r="R3740" i="14"/>
  <c r="R3741" i="14"/>
  <c r="R3742" i="14"/>
  <c r="R3743" i="14"/>
  <c r="R3744" i="14"/>
  <c r="R3745" i="14"/>
  <c r="R3746" i="14"/>
  <c r="R3747" i="14"/>
  <c r="R3748" i="14"/>
  <c r="R3749" i="14"/>
  <c r="R3750" i="14"/>
  <c r="R3751" i="14"/>
  <c r="R3752" i="14"/>
  <c r="R3753" i="14"/>
  <c r="R3754" i="14"/>
  <c r="R3755" i="14"/>
  <c r="R3756" i="14"/>
  <c r="R3757" i="14"/>
  <c r="R3758" i="14"/>
  <c r="R3759" i="14"/>
  <c r="R3760" i="14"/>
  <c r="R3761" i="14"/>
  <c r="R3762" i="14"/>
  <c r="R3763" i="14"/>
  <c r="R3764" i="14"/>
  <c r="R3765" i="14"/>
  <c r="R3766" i="14"/>
  <c r="R3767" i="14"/>
  <c r="R3768" i="14"/>
  <c r="R3769" i="14"/>
  <c r="R3770" i="14"/>
  <c r="R3771" i="14"/>
  <c r="R3772" i="14"/>
  <c r="R3773" i="14"/>
  <c r="R3774" i="14"/>
  <c r="R3775" i="14"/>
  <c r="R3776" i="14"/>
  <c r="R3777" i="14"/>
  <c r="R3778" i="14"/>
  <c r="R3779" i="14"/>
  <c r="R3780" i="14"/>
  <c r="R3781" i="14"/>
  <c r="R3782" i="14"/>
  <c r="R3783" i="14"/>
  <c r="R3784" i="14"/>
  <c r="R3785" i="14"/>
  <c r="R3786" i="14"/>
  <c r="R3787" i="14"/>
  <c r="R3788" i="14"/>
  <c r="R3789" i="14"/>
  <c r="R3790" i="14"/>
  <c r="R3791" i="14"/>
  <c r="R3792" i="14"/>
  <c r="R3793" i="14"/>
  <c r="R3794" i="14"/>
  <c r="R3795" i="14"/>
  <c r="R3796" i="14"/>
  <c r="R3797" i="14"/>
  <c r="R3798" i="14"/>
  <c r="R3799" i="14"/>
  <c r="R3800" i="14"/>
  <c r="R3801" i="14"/>
  <c r="R3802" i="14"/>
  <c r="R3803" i="14"/>
  <c r="R3804" i="14"/>
  <c r="R3805" i="14"/>
  <c r="R3806" i="14"/>
  <c r="R3807" i="14"/>
  <c r="R3808" i="14"/>
  <c r="R3809" i="14"/>
  <c r="R3810" i="14"/>
  <c r="R3811" i="14"/>
  <c r="R3812" i="14"/>
  <c r="R3813" i="14"/>
  <c r="R3814" i="14"/>
  <c r="R3815" i="14"/>
  <c r="R3816" i="14"/>
  <c r="R3817" i="14"/>
  <c r="R3818" i="14"/>
  <c r="R3819" i="14"/>
  <c r="R3820" i="14"/>
  <c r="R3821" i="14"/>
  <c r="R3822" i="14"/>
  <c r="R3823" i="14"/>
  <c r="R3824" i="14"/>
  <c r="R3825" i="14"/>
  <c r="R3826" i="14"/>
  <c r="R3827" i="14"/>
  <c r="R3828" i="14"/>
  <c r="R3829" i="14"/>
  <c r="R3830" i="14"/>
  <c r="R3831" i="14"/>
  <c r="R3832" i="14"/>
  <c r="R3833" i="14"/>
  <c r="R3834" i="14"/>
  <c r="R3835" i="14"/>
  <c r="R3836" i="14"/>
  <c r="R3837" i="14"/>
  <c r="R3838" i="14"/>
  <c r="R3839" i="14"/>
  <c r="R3840" i="14"/>
  <c r="R3841" i="14"/>
  <c r="R3842" i="14"/>
  <c r="R3843" i="14"/>
  <c r="R3844" i="14"/>
  <c r="R3845" i="14"/>
  <c r="R3846" i="14"/>
  <c r="R3847" i="14"/>
  <c r="R3848" i="14"/>
  <c r="R3849" i="14"/>
  <c r="R3850" i="14"/>
  <c r="R3851" i="14"/>
  <c r="R3852" i="14"/>
  <c r="R3853" i="14"/>
  <c r="R3854" i="14"/>
  <c r="R3855" i="14"/>
  <c r="R3856" i="14"/>
  <c r="R3857" i="14"/>
  <c r="R3858" i="14"/>
  <c r="R3859" i="14"/>
  <c r="R3860" i="14"/>
  <c r="R3861" i="14"/>
  <c r="R3862" i="14"/>
  <c r="R3863" i="14"/>
  <c r="R3864" i="14"/>
  <c r="R3865" i="14"/>
  <c r="R3866" i="14"/>
  <c r="R3867" i="14"/>
  <c r="R3868" i="14"/>
  <c r="R3869" i="14"/>
  <c r="R3870" i="14"/>
  <c r="R3871" i="14"/>
  <c r="R3872" i="14"/>
  <c r="R3873" i="14"/>
  <c r="R3874" i="14"/>
  <c r="R3875" i="14"/>
  <c r="R3876" i="14"/>
  <c r="R3877" i="14"/>
  <c r="R3878" i="14"/>
  <c r="R3879" i="14"/>
  <c r="R3880" i="14"/>
  <c r="R3881" i="14"/>
  <c r="R3882" i="14"/>
  <c r="R3883" i="14"/>
  <c r="R3884" i="14"/>
  <c r="R3885" i="14"/>
  <c r="R3886" i="14"/>
  <c r="R3887" i="14"/>
  <c r="R3888" i="14"/>
  <c r="R3889" i="14"/>
  <c r="R3890" i="14"/>
  <c r="R3891" i="14"/>
  <c r="R3892" i="14"/>
  <c r="R3893" i="14"/>
  <c r="R3894" i="14"/>
  <c r="R3895" i="14"/>
  <c r="R3896" i="14"/>
  <c r="R3897" i="14"/>
  <c r="R3898" i="14"/>
  <c r="R3899" i="14"/>
  <c r="R3900" i="14"/>
  <c r="R3901" i="14"/>
  <c r="R3902" i="14"/>
  <c r="R3903" i="14"/>
  <c r="R3904" i="14"/>
  <c r="R3905" i="14"/>
  <c r="R3906" i="14"/>
  <c r="R3907" i="14"/>
  <c r="R3908" i="14"/>
  <c r="R3909" i="14"/>
  <c r="R3910" i="14"/>
  <c r="R3911" i="14"/>
  <c r="R3912" i="14"/>
  <c r="R3913" i="14"/>
  <c r="R3914" i="14"/>
  <c r="R3915" i="14"/>
  <c r="R3916" i="14"/>
  <c r="R3917" i="14"/>
  <c r="R3918" i="14"/>
  <c r="R3919" i="14"/>
  <c r="R3920" i="14"/>
  <c r="R3921" i="14"/>
  <c r="R3922" i="14"/>
  <c r="R3923" i="14"/>
  <c r="R3924" i="14"/>
  <c r="R3925" i="14"/>
  <c r="R3926" i="14"/>
  <c r="R3927" i="14"/>
  <c r="R3928" i="14"/>
  <c r="R3929" i="14"/>
  <c r="R3930" i="14"/>
  <c r="R3931" i="14"/>
  <c r="R3932" i="14"/>
  <c r="R3933" i="14"/>
  <c r="R3934" i="14"/>
  <c r="R3935" i="14"/>
  <c r="R3936" i="14"/>
  <c r="R3937" i="14"/>
  <c r="R3938" i="14"/>
  <c r="R3939" i="14"/>
  <c r="R3940" i="14"/>
  <c r="R3941" i="14"/>
  <c r="R3942" i="14"/>
  <c r="R3943" i="14"/>
  <c r="R3944" i="14"/>
  <c r="R3945" i="14"/>
  <c r="R3946" i="14"/>
  <c r="R3947" i="14"/>
  <c r="R3948" i="14"/>
  <c r="R3949" i="14"/>
  <c r="R3950" i="14"/>
  <c r="R3951" i="14"/>
  <c r="R3952" i="14"/>
  <c r="R3953" i="14"/>
  <c r="R3954" i="14"/>
  <c r="R3955" i="14"/>
  <c r="R3956" i="14"/>
  <c r="R3957" i="14"/>
  <c r="R3958" i="14"/>
  <c r="R3959" i="14"/>
  <c r="R3960" i="14"/>
  <c r="R3961" i="14"/>
  <c r="R3962" i="14"/>
  <c r="R3963" i="14"/>
  <c r="R3964" i="14"/>
  <c r="R3965" i="14"/>
  <c r="R3966" i="14"/>
  <c r="R3967" i="14"/>
  <c r="R3968" i="14"/>
  <c r="R3969" i="14"/>
  <c r="R3970" i="14"/>
  <c r="R3971" i="14"/>
  <c r="R3972" i="14"/>
  <c r="R3973" i="14"/>
  <c r="R3974" i="14"/>
  <c r="R3975" i="14"/>
  <c r="R3976" i="14"/>
  <c r="R3977" i="14"/>
  <c r="R3978" i="14"/>
  <c r="R3979" i="14"/>
  <c r="R3980" i="14"/>
  <c r="R3981" i="14"/>
  <c r="R3982" i="14"/>
  <c r="R3983" i="14"/>
  <c r="R3984" i="14"/>
  <c r="R3985" i="14"/>
  <c r="R3986" i="14"/>
  <c r="R3987" i="14"/>
  <c r="R3988" i="14"/>
  <c r="R3989" i="14"/>
  <c r="R3990" i="14"/>
  <c r="R3991" i="14"/>
  <c r="R3992" i="14"/>
  <c r="R3993" i="14"/>
  <c r="R3994" i="14"/>
  <c r="R3995" i="14"/>
  <c r="R3996" i="14"/>
  <c r="R3997" i="14"/>
  <c r="R3998" i="14"/>
  <c r="R3999" i="14"/>
  <c r="R4000" i="14"/>
  <c r="R4001" i="14"/>
  <c r="R4002" i="14"/>
  <c r="R4003" i="14"/>
  <c r="R4004" i="14"/>
  <c r="R4005" i="14"/>
  <c r="R4006" i="14"/>
  <c r="R4007" i="14"/>
  <c r="R4008" i="14"/>
  <c r="R4009" i="14"/>
  <c r="R4010" i="14"/>
  <c r="R4011" i="14"/>
  <c r="R4012" i="14"/>
  <c r="R4013" i="14"/>
  <c r="R4014" i="14"/>
  <c r="R4015" i="14"/>
  <c r="R4016" i="14"/>
  <c r="R4017" i="14"/>
  <c r="R4018" i="14"/>
  <c r="R4019" i="14"/>
  <c r="R4020" i="14"/>
  <c r="R4021" i="14"/>
  <c r="R4022" i="14"/>
  <c r="R4023" i="14"/>
  <c r="R4024" i="14"/>
  <c r="R4025" i="14"/>
  <c r="R4026" i="14"/>
  <c r="R4027" i="14"/>
  <c r="R4028" i="14"/>
  <c r="R4029" i="14"/>
  <c r="R4030" i="14"/>
  <c r="R4031" i="14"/>
  <c r="R4032" i="14"/>
  <c r="R4033" i="14"/>
  <c r="R4034" i="14"/>
  <c r="R4035" i="14"/>
  <c r="R4036" i="14"/>
  <c r="R4037" i="14"/>
  <c r="R4038" i="14"/>
  <c r="R4039" i="14"/>
  <c r="R4040" i="14"/>
  <c r="R4041" i="14"/>
  <c r="R4042" i="14"/>
  <c r="R4043" i="14"/>
  <c r="R4044" i="14"/>
  <c r="R4045" i="14"/>
  <c r="R4046" i="14"/>
  <c r="R4047" i="14"/>
  <c r="R4048" i="14"/>
  <c r="R4049" i="14"/>
  <c r="R4050" i="14"/>
  <c r="R4051" i="14"/>
  <c r="R4052" i="14"/>
  <c r="R4053" i="14"/>
  <c r="R4054" i="14"/>
  <c r="R4055" i="14"/>
  <c r="R4056" i="14"/>
  <c r="R4057" i="14"/>
  <c r="R4058" i="14"/>
  <c r="R4059" i="14"/>
  <c r="R4060" i="14"/>
  <c r="R4061" i="14"/>
  <c r="R4062" i="14"/>
  <c r="R4063" i="14"/>
  <c r="R4064" i="14"/>
  <c r="R4065" i="14"/>
  <c r="R4066" i="14"/>
  <c r="R4067" i="14"/>
  <c r="R4068" i="14"/>
  <c r="R4069" i="14"/>
  <c r="R4070" i="14"/>
  <c r="R4071" i="14"/>
  <c r="R4072" i="14"/>
  <c r="R4073" i="14"/>
  <c r="R4074" i="14"/>
  <c r="R4075" i="14"/>
  <c r="R4076" i="14"/>
  <c r="R4077" i="14"/>
  <c r="R4078" i="14"/>
  <c r="R4079" i="14"/>
  <c r="R4080" i="14"/>
  <c r="R4081" i="14"/>
  <c r="R4082" i="14"/>
  <c r="R4083" i="14"/>
  <c r="R4084" i="14"/>
  <c r="R4085" i="14"/>
  <c r="R4086" i="14"/>
  <c r="R4087" i="14"/>
  <c r="R4088" i="14"/>
  <c r="R4089" i="14"/>
  <c r="R4090" i="14"/>
  <c r="R4091" i="14"/>
  <c r="R4092" i="14"/>
  <c r="R4093" i="14"/>
  <c r="R4094" i="14"/>
  <c r="R4095" i="14"/>
  <c r="R4096" i="14"/>
  <c r="R4097" i="14"/>
  <c r="R4098" i="14"/>
  <c r="R4099" i="14"/>
  <c r="R4100" i="14"/>
  <c r="R4101" i="14"/>
  <c r="R4102" i="14"/>
  <c r="R4103" i="14"/>
  <c r="R4104" i="14"/>
  <c r="R4105" i="14"/>
  <c r="R4106" i="14"/>
  <c r="R4107" i="14"/>
  <c r="R4108" i="14"/>
  <c r="R4109" i="14"/>
  <c r="R4110" i="14"/>
  <c r="R4111" i="14"/>
  <c r="R4112" i="14"/>
  <c r="R4113" i="14"/>
  <c r="R4114" i="14"/>
  <c r="R4115" i="14"/>
  <c r="R4116" i="14"/>
  <c r="R4117" i="14"/>
  <c r="R4118" i="14"/>
  <c r="R4119" i="14"/>
  <c r="R4120" i="14"/>
  <c r="R4121" i="14"/>
  <c r="R4122" i="14"/>
  <c r="R4123" i="14"/>
  <c r="R4124" i="14"/>
  <c r="R4125" i="14"/>
  <c r="R4126" i="14"/>
  <c r="R4127" i="14"/>
  <c r="R4128" i="14"/>
  <c r="R4129" i="14"/>
  <c r="R4130" i="14"/>
  <c r="R4131" i="14"/>
  <c r="R4132" i="14"/>
  <c r="R4133" i="14"/>
  <c r="R4134" i="14"/>
  <c r="R4135" i="14"/>
  <c r="R4136" i="14"/>
  <c r="R4137" i="14"/>
  <c r="R4138" i="14"/>
  <c r="R4139" i="14"/>
  <c r="R4140" i="14"/>
  <c r="R4141" i="14"/>
  <c r="R4142" i="14"/>
  <c r="R4143" i="14"/>
  <c r="R4144" i="14"/>
  <c r="R4145" i="14"/>
  <c r="R4146" i="14"/>
  <c r="R4147" i="14"/>
  <c r="R4148" i="14"/>
  <c r="R4149" i="14"/>
  <c r="R4150" i="14"/>
  <c r="R4151" i="14"/>
  <c r="R4152" i="14"/>
  <c r="R4153" i="14"/>
  <c r="R4154" i="14"/>
  <c r="R4155" i="14"/>
  <c r="R4156" i="14"/>
  <c r="R4157" i="14"/>
  <c r="R4158" i="14"/>
  <c r="R4159" i="14"/>
  <c r="R4160" i="14"/>
  <c r="R4161" i="14"/>
  <c r="R4162" i="14"/>
  <c r="R4163" i="14"/>
  <c r="R4164" i="14"/>
  <c r="R4165" i="14"/>
  <c r="R4166" i="14"/>
  <c r="R4167" i="14"/>
  <c r="R4168" i="14"/>
  <c r="R4169" i="14"/>
  <c r="R4170" i="14"/>
  <c r="R4171" i="14"/>
  <c r="R4172" i="14"/>
  <c r="R4173" i="14"/>
  <c r="R4174" i="14"/>
  <c r="R4175" i="14"/>
  <c r="R4176" i="14"/>
  <c r="R4177" i="14"/>
  <c r="R4178" i="14"/>
  <c r="R4179" i="14"/>
  <c r="R4180" i="14"/>
  <c r="R4181" i="14"/>
  <c r="R4182" i="14"/>
  <c r="R4183" i="14"/>
  <c r="R4184" i="14"/>
  <c r="R4185" i="14"/>
  <c r="R4186" i="14"/>
  <c r="R4187" i="14"/>
  <c r="R4188" i="14"/>
  <c r="R4189" i="14"/>
  <c r="R4190" i="14"/>
  <c r="R4191" i="14"/>
  <c r="R4192" i="14"/>
  <c r="R4193" i="14"/>
  <c r="R4194" i="14"/>
  <c r="R4195" i="14"/>
  <c r="R4196" i="14"/>
  <c r="R4197" i="14"/>
  <c r="R4198" i="14"/>
  <c r="R4199" i="14"/>
  <c r="R4200" i="14"/>
  <c r="R4201" i="14"/>
  <c r="R4202" i="14"/>
  <c r="R4203" i="14"/>
  <c r="R4204" i="14"/>
  <c r="R4205" i="14"/>
  <c r="R4206" i="14"/>
  <c r="R4207" i="14"/>
  <c r="R4208" i="14"/>
  <c r="R4209" i="14"/>
  <c r="R4210" i="14"/>
  <c r="R4211" i="14"/>
  <c r="R4212" i="14"/>
  <c r="R4213" i="14"/>
  <c r="R4214" i="14"/>
  <c r="R4215" i="14"/>
  <c r="R4216" i="14"/>
  <c r="R4217" i="14"/>
  <c r="R4218" i="14"/>
  <c r="R4219" i="14"/>
  <c r="R4220" i="14"/>
  <c r="R4221" i="14"/>
  <c r="R4222" i="14"/>
  <c r="R4223" i="14"/>
  <c r="R4224" i="14"/>
  <c r="R4225" i="14"/>
  <c r="R4226" i="14"/>
  <c r="R4227" i="14"/>
  <c r="R4228" i="14"/>
  <c r="R4229" i="14"/>
  <c r="R4230" i="14"/>
  <c r="R4231" i="14"/>
  <c r="R4232" i="14"/>
  <c r="R4233" i="14"/>
  <c r="R4234" i="14"/>
  <c r="R4235" i="14"/>
  <c r="R4236" i="14"/>
  <c r="R4237" i="14"/>
  <c r="R4238" i="14"/>
  <c r="R4239" i="14"/>
  <c r="R4240" i="14"/>
  <c r="R4241" i="14"/>
  <c r="R4242" i="14"/>
  <c r="R4243" i="14"/>
  <c r="R4244" i="14"/>
  <c r="R4245" i="14"/>
  <c r="R4246" i="14"/>
  <c r="R4247" i="14"/>
  <c r="R4248" i="14"/>
  <c r="R4249" i="14"/>
  <c r="R4250" i="14"/>
  <c r="R4251" i="14"/>
  <c r="R4252" i="14"/>
  <c r="R4253" i="14"/>
  <c r="R4254" i="14"/>
  <c r="R4255" i="14"/>
  <c r="R4256" i="14"/>
  <c r="R4257" i="14"/>
  <c r="R4258" i="14"/>
  <c r="R4259" i="14"/>
  <c r="R4260" i="14"/>
  <c r="R4261" i="14"/>
  <c r="R4262" i="14"/>
  <c r="R4263" i="14"/>
  <c r="R4264" i="14"/>
  <c r="R4265" i="14"/>
  <c r="R4266" i="14"/>
  <c r="R4267" i="14"/>
  <c r="R4268" i="14"/>
  <c r="R4269" i="14"/>
  <c r="R4270" i="14"/>
  <c r="R4271" i="14"/>
  <c r="R4272" i="14"/>
  <c r="R4273" i="14"/>
  <c r="R4274" i="14"/>
  <c r="R4275" i="14"/>
  <c r="R4276" i="14"/>
  <c r="R4277" i="14"/>
  <c r="R4278" i="14"/>
  <c r="R4279" i="14"/>
  <c r="R4280" i="14"/>
  <c r="R4281" i="14"/>
  <c r="R4282" i="14"/>
  <c r="R4283" i="14"/>
  <c r="R4284" i="14"/>
  <c r="R4285" i="14"/>
  <c r="R4286" i="14"/>
  <c r="R4287" i="14"/>
  <c r="R4288" i="14"/>
  <c r="R4289" i="14"/>
  <c r="R4290" i="14"/>
  <c r="R4291" i="14"/>
  <c r="R4292" i="14"/>
  <c r="R4293" i="14"/>
  <c r="R4294" i="14"/>
  <c r="R4295" i="14"/>
  <c r="R4296" i="14"/>
  <c r="R4297" i="14"/>
  <c r="R4298" i="14"/>
  <c r="R4299" i="14"/>
  <c r="R4300" i="14"/>
  <c r="R4301" i="14"/>
  <c r="R4302" i="14"/>
  <c r="R4303" i="14"/>
  <c r="R4304" i="14"/>
  <c r="R4305" i="14"/>
  <c r="R4306" i="14"/>
  <c r="R4307" i="14"/>
  <c r="R4308" i="14"/>
  <c r="R4309" i="14"/>
  <c r="R4310" i="14"/>
  <c r="R4311" i="14"/>
  <c r="R4312" i="14"/>
  <c r="R4313" i="14"/>
  <c r="R4314" i="14"/>
  <c r="R4315" i="14"/>
  <c r="R4316" i="14"/>
  <c r="R4317" i="14"/>
  <c r="R4318" i="14"/>
  <c r="R4319" i="14"/>
  <c r="R4320" i="14"/>
  <c r="R4321" i="14"/>
  <c r="R4322" i="14"/>
  <c r="R4323" i="14"/>
  <c r="R4324" i="14"/>
  <c r="R4325" i="14"/>
  <c r="R4326" i="14"/>
  <c r="R4327" i="14"/>
  <c r="R4328" i="14"/>
  <c r="R4329" i="14"/>
  <c r="R4330" i="14"/>
  <c r="R4331" i="14"/>
  <c r="R4332" i="14"/>
  <c r="R4333" i="14"/>
  <c r="R4334" i="14"/>
  <c r="R4335" i="14"/>
  <c r="R4336" i="14"/>
  <c r="R4337" i="14"/>
  <c r="R4338" i="14"/>
  <c r="R4339" i="14"/>
  <c r="R4340" i="14"/>
  <c r="R4341" i="14"/>
  <c r="R4342" i="14"/>
  <c r="R4343" i="14"/>
  <c r="R4344" i="14"/>
  <c r="R4345" i="14"/>
  <c r="R4346" i="14"/>
  <c r="R4347" i="14"/>
  <c r="R4348" i="14"/>
  <c r="R4349" i="14"/>
  <c r="R4350" i="14"/>
  <c r="R4351" i="14"/>
  <c r="R4352" i="14"/>
  <c r="R4353" i="14"/>
  <c r="R4354" i="14"/>
  <c r="R4355" i="14"/>
  <c r="R4356" i="14"/>
  <c r="R4357" i="14"/>
  <c r="R4358" i="14"/>
  <c r="R4359" i="14"/>
  <c r="R4360" i="14"/>
  <c r="R4361" i="14"/>
  <c r="R4362" i="14"/>
  <c r="R4363" i="14"/>
  <c r="R4364" i="14"/>
  <c r="R4365" i="14"/>
  <c r="R4366" i="14"/>
  <c r="R4367" i="14"/>
  <c r="R4368" i="14"/>
  <c r="R4369" i="14"/>
  <c r="R4370" i="14"/>
  <c r="R4371" i="14"/>
  <c r="R4372" i="14"/>
  <c r="R4373" i="14"/>
  <c r="R4374" i="14"/>
  <c r="R4375" i="14"/>
  <c r="R4376" i="14"/>
  <c r="R4377" i="14"/>
  <c r="R4378" i="14"/>
  <c r="R4379" i="14"/>
  <c r="R4380" i="14"/>
  <c r="R4381" i="14"/>
  <c r="R4382" i="14"/>
  <c r="R4383" i="14"/>
  <c r="R4384" i="14"/>
  <c r="R4385" i="14"/>
  <c r="R4386" i="14"/>
  <c r="R4387" i="14"/>
  <c r="R4388" i="14"/>
  <c r="R4389" i="14"/>
  <c r="R4390" i="14"/>
  <c r="R4391" i="14"/>
  <c r="R4392" i="14"/>
  <c r="R4393" i="14"/>
  <c r="R4394" i="14"/>
  <c r="R4395" i="14"/>
  <c r="R4396" i="14"/>
  <c r="R4397" i="14"/>
  <c r="R4398" i="14"/>
  <c r="R4399" i="14"/>
  <c r="R4400" i="14"/>
  <c r="R4401" i="14"/>
  <c r="R4402" i="14"/>
  <c r="R4403" i="14"/>
  <c r="R4404" i="14"/>
  <c r="R4405" i="14"/>
  <c r="R4406" i="14"/>
  <c r="R4407" i="14"/>
  <c r="R4408" i="14"/>
  <c r="R4409" i="14"/>
  <c r="R4410" i="14"/>
  <c r="R4411" i="14"/>
  <c r="R4412" i="14"/>
  <c r="R4413" i="14"/>
  <c r="R4414" i="14"/>
  <c r="R4415" i="14"/>
  <c r="R4416" i="14"/>
  <c r="R4417" i="14"/>
  <c r="R4418" i="14"/>
  <c r="R4419" i="14"/>
  <c r="R4420" i="14"/>
  <c r="R4421" i="14"/>
  <c r="R4422" i="14"/>
  <c r="R4423" i="14"/>
  <c r="R4424" i="14"/>
  <c r="R4425" i="14"/>
  <c r="R4426" i="14"/>
  <c r="R4427" i="14"/>
  <c r="R4428" i="14"/>
  <c r="R4429" i="14"/>
  <c r="R4430" i="14"/>
  <c r="R4431" i="14"/>
  <c r="R4432" i="14"/>
  <c r="R4433" i="14"/>
  <c r="R4434" i="14"/>
  <c r="R4435" i="14"/>
  <c r="R4436" i="14"/>
  <c r="R4437" i="14"/>
  <c r="R4438" i="14"/>
  <c r="R4439" i="14"/>
  <c r="R4440" i="14"/>
  <c r="R4441" i="14"/>
  <c r="R4442" i="14"/>
  <c r="R4443" i="14"/>
  <c r="R4444" i="14"/>
  <c r="R4445" i="14"/>
  <c r="R4446" i="14"/>
  <c r="R4447" i="14"/>
  <c r="R4448" i="14"/>
  <c r="R4449" i="14"/>
  <c r="R4450" i="14"/>
  <c r="R4451" i="14"/>
  <c r="R4452" i="14"/>
  <c r="R4453" i="14"/>
  <c r="R4454" i="14"/>
  <c r="R4455" i="14"/>
  <c r="R4456" i="14"/>
  <c r="R4457" i="14"/>
  <c r="R4458" i="14"/>
  <c r="R4459" i="14"/>
  <c r="R4460" i="14"/>
  <c r="R4461" i="14"/>
  <c r="R4462" i="14"/>
  <c r="R4463" i="14"/>
  <c r="R4464" i="14"/>
  <c r="R4465" i="14"/>
  <c r="R4466" i="14"/>
  <c r="R4467" i="14"/>
  <c r="R4468" i="14"/>
  <c r="R4469" i="14"/>
  <c r="R4470" i="14"/>
  <c r="R4471" i="14"/>
  <c r="R4472" i="14"/>
  <c r="R4473" i="14"/>
  <c r="R4474" i="14"/>
  <c r="R4475" i="14"/>
  <c r="R4476" i="14"/>
  <c r="R4477" i="14"/>
  <c r="R4478" i="14"/>
  <c r="R4479" i="14"/>
  <c r="R4480" i="14"/>
  <c r="R4481" i="14"/>
  <c r="R4482" i="14"/>
  <c r="R4483" i="14"/>
  <c r="R4484" i="14"/>
  <c r="R4485" i="14"/>
  <c r="R4486" i="14"/>
  <c r="R4487" i="14"/>
  <c r="R4488" i="14"/>
  <c r="R4489" i="14"/>
  <c r="R4490" i="14"/>
  <c r="R4491" i="14"/>
  <c r="R4492" i="14"/>
  <c r="R4493" i="14"/>
  <c r="R4494" i="14"/>
  <c r="R4495" i="14"/>
  <c r="R4496" i="14"/>
  <c r="R4497" i="14"/>
  <c r="R4498" i="14"/>
  <c r="R4499" i="14"/>
  <c r="R4500" i="14"/>
  <c r="R4501" i="14"/>
  <c r="R4502" i="14"/>
  <c r="R4503" i="14"/>
  <c r="R4504" i="14"/>
  <c r="R4505" i="14"/>
  <c r="R4506" i="14"/>
  <c r="R4507" i="14"/>
  <c r="R4508" i="14"/>
  <c r="R4509" i="14"/>
  <c r="R4510" i="14"/>
  <c r="R4511" i="14"/>
  <c r="R4512" i="14"/>
  <c r="R4513" i="14"/>
  <c r="R4514" i="14"/>
  <c r="R4515" i="14"/>
  <c r="R4516" i="14"/>
  <c r="R4517" i="14"/>
  <c r="R4518" i="14"/>
  <c r="R4519" i="14"/>
  <c r="R4520" i="14"/>
  <c r="R4521" i="14"/>
  <c r="R4522" i="14"/>
  <c r="R4523" i="14"/>
  <c r="R4524" i="14"/>
  <c r="R4525" i="14"/>
  <c r="R4526" i="14"/>
  <c r="R4527" i="14"/>
  <c r="R4528" i="14"/>
  <c r="R4529" i="14"/>
  <c r="R4530" i="14"/>
  <c r="R4531" i="14"/>
  <c r="R4532" i="14"/>
  <c r="R4533" i="14"/>
  <c r="R4534" i="14"/>
  <c r="R4535" i="14"/>
  <c r="R4536" i="14"/>
  <c r="R4537" i="14"/>
  <c r="R4538" i="14"/>
  <c r="R4539" i="14"/>
  <c r="R4540" i="14"/>
  <c r="R4541" i="14"/>
  <c r="R4542" i="14"/>
  <c r="R4543" i="14"/>
  <c r="R4544" i="14"/>
  <c r="R4545" i="14"/>
  <c r="R4546" i="14"/>
  <c r="R4547" i="14"/>
  <c r="R4548" i="14"/>
  <c r="R4549" i="14"/>
  <c r="R4550" i="14"/>
  <c r="R4551" i="14"/>
  <c r="R4552" i="14"/>
  <c r="R4553" i="14"/>
  <c r="R4554" i="14"/>
  <c r="R4555" i="14"/>
  <c r="R4556" i="14"/>
  <c r="R4557" i="14"/>
  <c r="R4558" i="14"/>
  <c r="R4559" i="14"/>
  <c r="R4560" i="14"/>
  <c r="R4561" i="14"/>
  <c r="R4562" i="14"/>
  <c r="R4563" i="14"/>
  <c r="R4564" i="14"/>
  <c r="R4565" i="14"/>
  <c r="R4566" i="14"/>
  <c r="R4567" i="14"/>
  <c r="R4568" i="14"/>
  <c r="R4569" i="14"/>
  <c r="R4570" i="14"/>
  <c r="R4571" i="14"/>
  <c r="R4572" i="14"/>
  <c r="R4573" i="14"/>
  <c r="R4574" i="14"/>
  <c r="R4575" i="14"/>
  <c r="R4576" i="14"/>
  <c r="R4577" i="14"/>
  <c r="R4578" i="14"/>
  <c r="R4579" i="14"/>
  <c r="R4580" i="14"/>
  <c r="R4581" i="14"/>
  <c r="R4582" i="14"/>
  <c r="R4583" i="14"/>
  <c r="R4584" i="14"/>
  <c r="R4585" i="14"/>
  <c r="R4586" i="14"/>
  <c r="R4587" i="14"/>
  <c r="R4588" i="14"/>
  <c r="R4589" i="14"/>
  <c r="R4590" i="14"/>
  <c r="R4591" i="14"/>
  <c r="R4592" i="14"/>
  <c r="R4593" i="14"/>
  <c r="R4594" i="14"/>
  <c r="R4595" i="14"/>
  <c r="R4596" i="14"/>
  <c r="R4597" i="14"/>
  <c r="R4598" i="14"/>
  <c r="R4599" i="14"/>
  <c r="R4600" i="14"/>
  <c r="R4601" i="14"/>
  <c r="R4602" i="14"/>
  <c r="R4603" i="14"/>
  <c r="R4604" i="14"/>
  <c r="R4605" i="14"/>
  <c r="R4606" i="14"/>
  <c r="R4607" i="14"/>
  <c r="R4608" i="14"/>
  <c r="R4609" i="14"/>
  <c r="R4610" i="14"/>
  <c r="R4611" i="14"/>
  <c r="R4612" i="14"/>
  <c r="R4613" i="14"/>
  <c r="R4614" i="14"/>
  <c r="R4615" i="14"/>
  <c r="R4616" i="14"/>
  <c r="R4617" i="14"/>
  <c r="R4618" i="14"/>
  <c r="R4619" i="14"/>
  <c r="R4620" i="14"/>
  <c r="R4621" i="14"/>
  <c r="R4622" i="14"/>
  <c r="R4623" i="14"/>
  <c r="R4624" i="14"/>
  <c r="R4625" i="14"/>
  <c r="R4626" i="14"/>
  <c r="R4627" i="14"/>
  <c r="R4628" i="14"/>
  <c r="R4629" i="14"/>
  <c r="R4630" i="14"/>
  <c r="R4631" i="14"/>
  <c r="R4632" i="14"/>
  <c r="R4633" i="14"/>
  <c r="R4634" i="14"/>
  <c r="R4635" i="14"/>
  <c r="R4636" i="14"/>
  <c r="R4637" i="14"/>
  <c r="R4638" i="14"/>
  <c r="R4639" i="14"/>
  <c r="R4640" i="14"/>
  <c r="R4641" i="14"/>
  <c r="R4642" i="14"/>
  <c r="R4643" i="14"/>
  <c r="R4644" i="14"/>
  <c r="R4645" i="14"/>
  <c r="R4646" i="14"/>
  <c r="R4647" i="14"/>
  <c r="R4648" i="14"/>
  <c r="R4649" i="14"/>
  <c r="R4650" i="14"/>
  <c r="R4651" i="14"/>
  <c r="R4652" i="14"/>
  <c r="R4653" i="14"/>
  <c r="R4654" i="14"/>
  <c r="R4655" i="14"/>
  <c r="R4656" i="14"/>
  <c r="R4657" i="14"/>
  <c r="R4658" i="14"/>
  <c r="R4659" i="14"/>
  <c r="R4660" i="14"/>
  <c r="R4661" i="14"/>
  <c r="R4662" i="14"/>
  <c r="R4663" i="14"/>
  <c r="R4664" i="14"/>
  <c r="R4665" i="14"/>
  <c r="R4666" i="14"/>
  <c r="R4667" i="14"/>
  <c r="R4668" i="14"/>
  <c r="R4669" i="14"/>
  <c r="R4670" i="14"/>
  <c r="R4671" i="14"/>
  <c r="R4672" i="14"/>
  <c r="R4673" i="14"/>
  <c r="R4674" i="14"/>
  <c r="R4675" i="14"/>
  <c r="R4676" i="14"/>
  <c r="R4677" i="14"/>
  <c r="R4678" i="14"/>
  <c r="R4679" i="14"/>
  <c r="R4680" i="14"/>
  <c r="R4681" i="14"/>
  <c r="R4682" i="14"/>
  <c r="R4683" i="14"/>
  <c r="R4684" i="14"/>
  <c r="R4685" i="14"/>
  <c r="R4686" i="14"/>
  <c r="R4687" i="14"/>
  <c r="R4688" i="14"/>
  <c r="R4689" i="14"/>
  <c r="R4690" i="14"/>
  <c r="R4691" i="14"/>
  <c r="R4692" i="14"/>
  <c r="R4693" i="14"/>
  <c r="R4694" i="14"/>
  <c r="R4695" i="14"/>
  <c r="R4696" i="14"/>
  <c r="R4697" i="14"/>
  <c r="R4698" i="14"/>
  <c r="R4699" i="14"/>
  <c r="R4700" i="14"/>
  <c r="R4701" i="14"/>
  <c r="R4702" i="14"/>
  <c r="R4703" i="14"/>
  <c r="R4704" i="14"/>
  <c r="R4705" i="14"/>
  <c r="R4706" i="14"/>
  <c r="R4707" i="14"/>
  <c r="R4708" i="14"/>
  <c r="R4709" i="14"/>
  <c r="R4710" i="14"/>
  <c r="R4711" i="14"/>
  <c r="R4712" i="14"/>
  <c r="R4713" i="14"/>
  <c r="R4714" i="14"/>
  <c r="R4715" i="14"/>
  <c r="R4716" i="14"/>
  <c r="R4717" i="14"/>
  <c r="R4718" i="14"/>
  <c r="R4719" i="14"/>
  <c r="R4720" i="14"/>
  <c r="R4721" i="14"/>
  <c r="R4722" i="14"/>
  <c r="R4723" i="14"/>
  <c r="R4724" i="14"/>
  <c r="R4725" i="14"/>
  <c r="R4726" i="14"/>
  <c r="R4727" i="14"/>
  <c r="R4728" i="14"/>
  <c r="R4729" i="14"/>
  <c r="R4730" i="14"/>
  <c r="R4731" i="14"/>
  <c r="R4732" i="14"/>
  <c r="R4733" i="14"/>
  <c r="R4734" i="14"/>
  <c r="R4735" i="14"/>
  <c r="R4736" i="14"/>
  <c r="R4737" i="14"/>
  <c r="R4738" i="14"/>
  <c r="R4739" i="14"/>
  <c r="R4740" i="14"/>
  <c r="R4741" i="14"/>
  <c r="R4742" i="14"/>
  <c r="R4743" i="14"/>
  <c r="R4744" i="14"/>
  <c r="R4745" i="14"/>
  <c r="R4746" i="14"/>
  <c r="R4747" i="14"/>
  <c r="R4748" i="14"/>
  <c r="R4749" i="14"/>
  <c r="R4750" i="14"/>
  <c r="R4751" i="14"/>
  <c r="R4752" i="14"/>
  <c r="R4753" i="14"/>
  <c r="R4754" i="14"/>
  <c r="R4755" i="14"/>
  <c r="R4756" i="14"/>
  <c r="R4757" i="14"/>
  <c r="R4758" i="14"/>
  <c r="R4759" i="14"/>
  <c r="R4760" i="14"/>
  <c r="R4761" i="14"/>
  <c r="R4762" i="14"/>
  <c r="R4763" i="14"/>
  <c r="R4764" i="14"/>
  <c r="R4765" i="14"/>
  <c r="R4766" i="14"/>
  <c r="R4767" i="14"/>
  <c r="R4768" i="14"/>
  <c r="R4769" i="14"/>
  <c r="R4770" i="14"/>
  <c r="R4771" i="14"/>
  <c r="R4772" i="14"/>
  <c r="R4773" i="14"/>
  <c r="R4774" i="14"/>
  <c r="R4775" i="14"/>
  <c r="R4776" i="14"/>
  <c r="R4777" i="14"/>
  <c r="R4778" i="14"/>
  <c r="R4779" i="14"/>
  <c r="R4780" i="14"/>
  <c r="R4781" i="14"/>
  <c r="R4782" i="14"/>
  <c r="R4783" i="14"/>
  <c r="R4784" i="14"/>
  <c r="R4785" i="14"/>
  <c r="R4786" i="14"/>
  <c r="R4787" i="14"/>
  <c r="R4788" i="14"/>
  <c r="R4789" i="14"/>
  <c r="R4790" i="14"/>
  <c r="R4791" i="14"/>
  <c r="R4792" i="14"/>
  <c r="R4793" i="14"/>
  <c r="R4794" i="14"/>
  <c r="R4795" i="14"/>
  <c r="R4796" i="14"/>
  <c r="R4797" i="14"/>
  <c r="R4798" i="14"/>
  <c r="R4799" i="14"/>
  <c r="R4800" i="14"/>
  <c r="R4801" i="14"/>
  <c r="R4802" i="14"/>
  <c r="R4803" i="14"/>
  <c r="R4804" i="14"/>
  <c r="R4805" i="14"/>
  <c r="R4806" i="14"/>
  <c r="R4807" i="14"/>
  <c r="R4808" i="14"/>
  <c r="R4809" i="14"/>
  <c r="R4810" i="14"/>
  <c r="R4811" i="14"/>
  <c r="R4812" i="14"/>
  <c r="R4813" i="14"/>
  <c r="R4814" i="14"/>
  <c r="R4815" i="14"/>
  <c r="R4816" i="14"/>
  <c r="R4817" i="14"/>
  <c r="R4818" i="14"/>
  <c r="R4819" i="14"/>
  <c r="R4820" i="14"/>
  <c r="R4821" i="14"/>
  <c r="R4822" i="14"/>
  <c r="R4823" i="14"/>
  <c r="R4824" i="14"/>
  <c r="R4825" i="14"/>
  <c r="R4826" i="14"/>
  <c r="R4827" i="14"/>
  <c r="R4828" i="14"/>
  <c r="R4829" i="14"/>
  <c r="R4830" i="14"/>
  <c r="R4831" i="14"/>
  <c r="R4832" i="14"/>
  <c r="R4833" i="14"/>
  <c r="R4834" i="14"/>
  <c r="R4835" i="14"/>
  <c r="R4836" i="14"/>
  <c r="R4837" i="14"/>
  <c r="R4838" i="14"/>
  <c r="R4839" i="14"/>
  <c r="R4840" i="14"/>
  <c r="R4841" i="14"/>
  <c r="R4842" i="14"/>
  <c r="R4843" i="14"/>
  <c r="R4844" i="14"/>
  <c r="R4845" i="14"/>
  <c r="R4846" i="14"/>
  <c r="R4847" i="14"/>
  <c r="R4848" i="14"/>
  <c r="R4849" i="14"/>
  <c r="R4850" i="14"/>
  <c r="R4851" i="14"/>
  <c r="R4852" i="14"/>
  <c r="R4853" i="14"/>
  <c r="R4854" i="14"/>
  <c r="R4855" i="14"/>
  <c r="R4856" i="14"/>
  <c r="R4857" i="14"/>
  <c r="R4858" i="14"/>
  <c r="R4859" i="14"/>
  <c r="R4860" i="14"/>
  <c r="R4861" i="14"/>
  <c r="R4862" i="14"/>
  <c r="R4863" i="14"/>
  <c r="R4864" i="14"/>
  <c r="R4865" i="14"/>
  <c r="R4866" i="14"/>
  <c r="R4867" i="14"/>
  <c r="R4868" i="14"/>
  <c r="R4869" i="14"/>
  <c r="R4870" i="14"/>
  <c r="R4871" i="14"/>
  <c r="R4872" i="14"/>
  <c r="R4873" i="14"/>
  <c r="R4874" i="14"/>
  <c r="R4875" i="14"/>
  <c r="R4876" i="14"/>
  <c r="R4877" i="14"/>
  <c r="R4878" i="14"/>
  <c r="R4879" i="14"/>
  <c r="R4880" i="14"/>
  <c r="R4881" i="14"/>
  <c r="R4882" i="14"/>
  <c r="R4883" i="14"/>
  <c r="R4884" i="14"/>
  <c r="R4885" i="14"/>
  <c r="R4886" i="14"/>
  <c r="R4887" i="14"/>
  <c r="R4888" i="14"/>
  <c r="R4889" i="14"/>
  <c r="R4890" i="14"/>
  <c r="R4891" i="14"/>
  <c r="R4892" i="14"/>
  <c r="R4893" i="14"/>
  <c r="R4894" i="14"/>
  <c r="R4895" i="14"/>
  <c r="R4896" i="14"/>
  <c r="R4897" i="14"/>
  <c r="R4898" i="14"/>
  <c r="R4899" i="14"/>
  <c r="R4900" i="14"/>
  <c r="R4901" i="14"/>
  <c r="R4902" i="14"/>
  <c r="R4903" i="14"/>
  <c r="R4904" i="14"/>
  <c r="R4905" i="14"/>
  <c r="R4906" i="14"/>
  <c r="R4907" i="14"/>
  <c r="R4908" i="14"/>
  <c r="R4909" i="14"/>
  <c r="R4910" i="14"/>
  <c r="R4911" i="14"/>
  <c r="R4912" i="14"/>
  <c r="R4913" i="14"/>
  <c r="R4914" i="14"/>
  <c r="R4915" i="14"/>
  <c r="R4916" i="14"/>
  <c r="R4917" i="14"/>
  <c r="R4918" i="14"/>
  <c r="R4919" i="14"/>
  <c r="R4920" i="14"/>
  <c r="R4921" i="14"/>
  <c r="R4922" i="14"/>
  <c r="R4923" i="14"/>
  <c r="R4924" i="14"/>
  <c r="R4925" i="14"/>
  <c r="R4926" i="14"/>
  <c r="R4927" i="14"/>
  <c r="R4928" i="14"/>
  <c r="R4929" i="14"/>
  <c r="R4930" i="14"/>
  <c r="R4931" i="14"/>
  <c r="R4932" i="14"/>
  <c r="R4933" i="14"/>
  <c r="R4934" i="14"/>
  <c r="R4935" i="14"/>
  <c r="R4936" i="14"/>
  <c r="R4937" i="14"/>
  <c r="R4938" i="14"/>
  <c r="R4939" i="14"/>
  <c r="R4940" i="14"/>
  <c r="R4941" i="14"/>
  <c r="R4942" i="14"/>
  <c r="R4943" i="14"/>
  <c r="R4944" i="14"/>
  <c r="R4945" i="14"/>
  <c r="R4946" i="14"/>
  <c r="R4947" i="14"/>
  <c r="R4948" i="14"/>
  <c r="R4949" i="14"/>
  <c r="R4950" i="14"/>
  <c r="R4951" i="14"/>
  <c r="R4952" i="14"/>
  <c r="R4953" i="14"/>
  <c r="R4954" i="14"/>
  <c r="R4955" i="14"/>
  <c r="R4956" i="14"/>
  <c r="R4957" i="14"/>
  <c r="R4958" i="14"/>
  <c r="R4959" i="14"/>
  <c r="R4960" i="14"/>
  <c r="R4961" i="14"/>
  <c r="R4962" i="14"/>
  <c r="R4963" i="14"/>
  <c r="R4964" i="14"/>
  <c r="R4965" i="14"/>
  <c r="R4966" i="14"/>
  <c r="R4967" i="14"/>
  <c r="R4968" i="14"/>
  <c r="R4969" i="14"/>
  <c r="R4970" i="14"/>
  <c r="R4971" i="14"/>
  <c r="R4972" i="14"/>
  <c r="R4973" i="14"/>
  <c r="R4974" i="14"/>
  <c r="R4975" i="14"/>
  <c r="R4976" i="14"/>
  <c r="R4977" i="14"/>
  <c r="R4978" i="14"/>
  <c r="R4979" i="14"/>
  <c r="R4980" i="14"/>
  <c r="R4981" i="14"/>
  <c r="R4982" i="14"/>
  <c r="R4983" i="14"/>
  <c r="R4984" i="14"/>
  <c r="R4985" i="14"/>
  <c r="R4986" i="14"/>
  <c r="R4987" i="14"/>
  <c r="R4988" i="14"/>
  <c r="R4989" i="14"/>
  <c r="R4990" i="14"/>
  <c r="R4991" i="14"/>
  <c r="R4992" i="14"/>
  <c r="R4993" i="14"/>
  <c r="R4994" i="14"/>
  <c r="R4995" i="14"/>
  <c r="R4996" i="14"/>
  <c r="R4997" i="14"/>
  <c r="R4998" i="14"/>
  <c r="R4999" i="14"/>
  <c r="R5000" i="14"/>
  <c r="R5001" i="14"/>
  <c r="Q2" i="14"/>
  <c r="Q3" i="14"/>
  <c r="Q4" i="14"/>
  <c r="Q5" i="14"/>
  <c r="Q6" i="14"/>
  <c r="Q7" i="14"/>
  <c r="Q8" i="14"/>
  <c r="Q9" i="14"/>
  <c r="Q10" i="14"/>
  <c r="Q11" i="14"/>
  <c r="Q12" i="14"/>
  <c r="Q13" i="14"/>
  <c r="Q14" i="14"/>
  <c r="Q15" i="14"/>
  <c r="Q16" i="14"/>
  <c r="Q17" i="14"/>
  <c r="Q18" i="14"/>
  <c r="Q19" i="14"/>
  <c r="Q20" i="14"/>
  <c r="Q21" i="14"/>
  <c r="Q22" i="14"/>
  <c r="Q23" i="14"/>
  <c r="Q24" i="14"/>
  <c r="Q25" i="14"/>
  <c r="Q26" i="14"/>
  <c r="Q27" i="14"/>
  <c r="Q28" i="14"/>
  <c r="Q29" i="14"/>
  <c r="Q30" i="14"/>
  <c r="Q31" i="14"/>
  <c r="Q32" i="14"/>
  <c r="Q33" i="14"/>
  <c r="Q34" i="14"/>
  <c r="Q35" i="14"/>
  <c r="Q36" i="14"/>
  <c r="Q37" i="14"/>
  <c r="Q38" i="14"/>
  <c r="Q39" i="14"/>
  <c r="Q40" i="14"/>
  <c r="Q41" i="14"/>
  <c r="Q42" i="14"/>
  <c r="Q43" i="14"/>
  <c r="Q44" i="14"/>
  <c r="Q45" i="14"/>
  <c r="Q46" i="14"/>
  <c r="Q47" i="14"/>
  <c r="Q48" i="14"/>
  <c r="Q49" i="14"/>
  <c r="Q50" i="14"/>
  <c r="Q51" i="14"/>
  <c r="Q52" i="14"/>
  <c r="Q53" i="14"/>
  <c r="Q54" i="14"/>
  <c r="Q55" i="14"/>
  <c r="Q56" i="14"/>
  <c r="Q57" i="14"/>
  <c r="Q58" i="14"/>
  <c r="Q59" i="14"/>
  <c r="Q60" i="14"/>
  <c r="Q61" i="14"/>
  <c r="Q62" i="14"/>
  <c r="Q63" i="14"/>
  <c r="Q64" i="14"/>
  <c r="Q65" i="14"/>
  <c r="Q66" i="14"/>
  <c r="Q67" i="14"/>
  <c r="Q68" i="14"/>
  <c r="Q69" i="14"/>
  <c r="Q70" i="14"/>
  <c r="Q71" i="14"/>
  <c r="Q72" i="14"/>
  <c r="Q73" i="14"/>
  <c r="Q74" i="14"/>
  <c r="Q75" i="14"/>
  <c r="Q76" i="14"/>
  <c r="Q77" i="14"/>
  <c r="Q78" i="14"/>
  <c r="Q79" i="14"/>
  <c r="Q80" i="14"/>
  <c r="Q81" i="14"/>
  <c r="Q82" i="14"/>
  <c r="Q83" i="14"/>
  <c r="Q84" i="14"/>
  <c r="Q85" i="14"/>
  <c r="Q86" i="14"/>
  <c r="Q87" i="14"/>
  <c r="Q88" i="14"/>
  <c r="Q89" i="14"/>
  <c r="Q90" i="14"/>
  <c r="Q91" i="14"/>
  <c r="Q92" i="14"/>
  <c r="Q93" i="14"/>
  <c r="Q94" i="14"/>
  <c r="Q95" i="14"/>
  <c r="Q96" i="14"/>
  <c r="Q97" i="14"/>
  <c r="Q98" i="14"/>
  <c r="Q99" i="14"/>
  <c r="Q100" i="14"/>
  <c r="Q101" i="14"/>
  <c r="Q102" i="14"/>
  <c r="Q103" i="14"/>
  <c r="Q104" i="14"/>
  <c r="Q105" i="14"/>
  <c r="Q106" i="14"/>
  <c r="Q107" i="14"/>
  <c r="Q108" i="14"/>
  <c r="Q109" i="14"/>
  <c r="Q110" i="14"/>
  <c r="Q111" i="14"/>
  <c r="Q112" i="14"/>
  <c r="Q113" i="14"/>
  <c r="Q114" i="14"/>
  <c r="Q115" i="14"/>
  <c r="Q116" i="14"/>
  <c r="Q117" i="14"/>
  <c r="Q118" i="14"/>
  <c r="Q119" i="14"/>
  <c r="Q120" i="14"/>
  <c r="Q121" i="14"/>
  <c r="Q122" i="14"/>
  <c r="Q123" i="14"/>
  <c r="Q124" i="14"/>
  <c r="Q125" i="14"/>
  <c r="Q126" i="14"/>
  <c r="Q127" i="14"/>
  <c r="Q128" i="14"/>
  <c r="Q129" i="14"/>
  <c r="Q130" i="14"/>
  <c r="Q131" i="14"/>
  <c r="Q132" i="14"/>
  <c r="Q133" i="14"/>
  <c r="Q134" i="14"/>
  <c r="Q135" i="14"/>
  <c r="Q136" i="14"/>
  <c r="Q137" i="14"/>
  <c r="Q138" i="14"/>
  <c r="Q139" i="14"/>
  <c r="Q140" i="14"/>
  <c r="Q141" i="14"/>
  <c r="Q142" i="14"/>
  <c r="Q143" i="14"/>
  <c r="Q144" i="14"/>
  <c r="Q145" i="14"/>
  <c r="Q146" i="14"/>
  <c r="Q147" i="14"/>
  <c r="Q148" i="14"/>
  <c r="Q149" i="14"/>
  <c r="Q150" i="14"/>
  <c r="Q151" i="14"/>
  <c r="Q152" i="14"/>
  <c r="Q153" i="14"/>
  <c r="Q154" i="14"/>
  <c r="Q155" i="14"/>
  <c r="Q156" i="14"/>
  <c r="Q157" i="14"/>
  <c r="Q158" i="14"/>
  <c r="Q159" i="14"/>
  <c r="Q160" i="14"/>
  <c r="Q161" i="14"/>
  <c r="Q162" i="14"/>
  <c r="Q163" i="14"/>
  <c r="Q164" i="14"/>
  <c r="Q165" i="14"/>
  <c r="Q166" i="14"/>
  <c r="Q167" i="14"/>
  <c r="Q168" i="14"/>
  <c r="Q169" i="14"/>
  <c r="Q170" i="14"/>
  <c r="Q171" i="14"/>
  <c r="Q172" i="14"/>
  <c r="Q173" i="14"/>
  <c r="Q174" i="14"/>
  <c r="Q175" i="14"/>
  <c r="Q176" i="14"/>
  <c r="Q177" i="14"/>
  <c r="Q178" i="14"/>
  <c r="Q179" i="14"/>
  <c r="Q180" i="14"/>
  <c r="Q181" i="14"/>
  <c r="Q182" i="14"/>
  <c r="Q183" i="14"/>
  <c r="Q184" i="14"/>
  <c r="Q185" i="14"/>
  <c r="Q186" i="14"/>
  <c r="Q187" i="14"/>
  <c r="Q188" i="14"/>
  <c r="Q189" i="14"/>
  <c r="Q190" i="14"/>
  <c r="Q191" i="14"/>
  <c r="Q192" i="14"/>
  <c r="Q193" i="14"/>
  <c r="Q194" i="14"/>
  <c r="Q195" i="14"/>
  <c r="Q196" i="14"/>
  <c r="Q197" i="14"/>
  <c r="Q198" i="14"/>
  <c r="Q199" i="14"/>
  <c r="Q200" i="14"/>
  <c r="Q201" i="14"/>
  <c r="Q202" i="14"/>
  <c r="Q203" i="14"/>
  <c r="Q204" i="14"/>
  <c r="Q205" i="14"/>
  <c r="Q206" i="14"/>
  <c r="Q207" i="14"/>
  <c r="Q208" i="14"/>
  <c r="Q209" i="14"/>
  <c r="Q210" i="14"/>
  <c r="Q211" i="14"/>
  <c r="Q212" i="14"/>
  <c r="Q213" i="14"/>
  <c r="Q214" i="14"/>
  <c r="Q215" i="14"/>
  <c r="Q216" i="14"/>
  <c r="Q217" i="14"/>
  <c r="Q218" i="14"/>
  <c r="Q219" i="14"/>
  <c r="Q220" i="14"/>
  <c r="Q221" i="14"/>
  <c r="Q222" i="14"/>
  <c r="Q223" i="14"/>
  <c r="Q224" i="14"/>
  <c r="Q225" i="14"/>
  <c r="Q226" i="14"/>
  <c r="Q227" i="14"/>
  <c r="Q228" i="14"/>
  <c r="Q229" i="14"/>
  <c r="Q230" i="14"/>
  <c r="Q231" i="14"/>
  <c r="Q232" i="14"/>
  <c r="Q233" i="14"/>
  <c r="Q234" i="14"/>
  <c r="Q235" i="14"/>
  <c r="Q236" i="14"/>
  <c r="Q237" i="14"/>
  <c r="Q238" i="14"/>
  <c r="Q239" i="14"/>
  <c r="Q240" i="14"/>
  <c r="Q241" i="14"/>
  <c r="Q242" i="14"/>
  <c r="Q243" i="14"/>
  <c r="Q244" i="14"/>
  <c r="Q245" i="14"/>
  <c r="Q246" i="14"/>
  <c r="Q247" i="14"/>
  <c r="Q248" i="14"/>
  <c r="Q249" i="14"/>
  <c r="Q250" i="14"/>
  <c r="Q251" i="14"/>
  <c r="Q252" i="14"/>
  <c r="Q253" i="14"/>
  <c r="Q254" i="14"/>
  <c r="Q255" i="14"/>
  <c r="Q256" i="14"/>
  <c r="Q257" i="14"/>
  <c r="Q258" i="14"/>
  <c r="Q259" i="14"/>
  <c r="Q260" i="14"/>
  <c r="Q261" i="14"/>
  <c r="Q262" i="14"/>
  <c r="Q263" i="14"/>
  <c r="Q264" i="14"/>
  <c r="Q265" i="14"/>
  <c r="Q266" i="14"/>
  <c r="Q267" i="14"/>
  <c r="Q268" i="14"/>
  <c r="Q269" i="14"/>
  <c r="Q270" i="14"/>
  <c r="Q271" i="14"/>
  <c r="Q272" i="14"/>
  <c r="Q273" i="14"/>
  <c r="Q274" i="14"/>
  <c r="Q275" i="14"/>
  <c r="Q276" i="14"/>
  <c r="Q277" i="14"/>
  <c r="Q278" i="14"/>
  <c r="Q279" i="14"/>
  <c r="Q280" i="14"/>
  <c r="Q281" i="14"/>
  <c r="Q282" i="14"/>
  <c r="Q283" i="14"/>
  <c r="Q284" i="14"/>
  <c r="Q285" i="14"/>
  <c r="Q286" i="14"/>
  <c r="Q287" i="14"/>
  <c r="Q288" i="14"/>
  <c r="Q289" i="14"/>
  <c r="Q290" i="14"/>
  <c r="Q291" i="14"/>
  <c r="Q292" i="14"/>
  <c r="Q293" i="14"/>
  <c r="Q294" i="14"/>
  <c r="Q295" i="14"/>
  <c r="Q296" i="14"/>
  <c r="Q297" i="14"/>
  <c r="Q298" i="14"/>
  <c r="Q299" i="14"/>
  <c r="Q300" i="14"/>
  <c r="Q301" i="14"/>
  <c r="Q302" i="14"/>
  <c r="Q303" i="14"/>
  <c r="Q304" i="14"/>
  <c r="Q305" i="14"/>
  <c r="Q306" i="14"/>
  <c r="Q307" i="14"/>
  <c r="Q308" i="14"/>
  <c r="Q309" i="14"/>
  <c r="Q310" i="14"/>
  <c r="Q311" i="14"/>
  <c r="Q312" i="14"/>
  <c r="Q313" i="14"/>
  <c r="Q314" i="14"/>
  <c r="Q315" i="14"/>
  <c r="Q316" i="14"/>
  <c r="Q317" i="14"/>
  <c r="Q318" i="14"/>
  <c r="Q319" i="14"/>
  <c r="Q320" i="14"/>
  <c r="Q321" i="14"/>
  <c r="Q322" i="14"/>
  <c r="Q323" i="14"/>
  <c r="Q324" i="14"/>
  <c r="Q325" i="14"/>
  <c r="Q326" i="14"/>
  <c r="Q327" i="14"/>
  <c r="Q328" i="14"/>
  <c r="Q329" i="14"/>
  <c r="Q330" i="14"/>
  <c r="Q331" i="14"/>
  <c r="Q332" i="14"/>
  <c r="Q333" i="14"/>
  <c r="Q334" i="14"/>
  <c r="Q335" i="14"/>
  <c r="Q336" i="14"/>
  <c r="Q337" i="14"/>
  <c r="Q338" i="14"/>
  <c r="Q339" i="14"/>
  <c r="Q340" i="14"/>
  <c r="Q341" i="14"/>
  <c r="Q342" i="14"/>
  <c r="Q343" i="14"/>
  <c r="Q344" i="14"/>
  <c r="Q345" i="14"/>
  <c r="Q346" i="14"/>
  <c r="Q347" i="14"/>
  <c r="Q348" i="14"/>
  <c r="Q349" i="14"/>
  <c r="Q350" i="14"/>
  <c r="Q351" i="14"/>
  <c r="Q352" i="14"/>
  <c r="Q353" i="14"/>
  <c r="Q354" i="14"/>
  <c r="Q355" i="14"/>
  <c r="Q356" i="14"/>
  <c r="Q357" i="14"/>
  <c r="Q358" i="14"/>
  <c r="Q359" i="14"/>
  <c r="Q360" i="14"/>
  <c r="Q361" i="14"/>
  <c r="Q362" i="14"/>
  <c r="Q363" i="14"/>
  <c r="Q364" i="14"/>
  <c r="Q365" i="14"/>
  <c r="Q366" i="14"/>
  <c r="Q367" i="14"/>
  <c r="Q368" i="14"/>
  <c r="Q369" i="14"/>
  <c r="Q370" i="14"/>
  <c r="Q371" i="14"/>
  <c r="Q372" i="14"/>
  <c r="Q373" i="14"/>
  <c r="Q374" i="14"/>
  <c r="Q375" i="14"/>
  <c r="Q376" i="14"/>
  <c r="Q377" i="14"/>
  <c r="Q378" i="14"/>
  <c r="Q379" i="14"/>
  <c r="Q380" i="14"/>
  <c r="Q381" i="14"/>
  <c r="Q382" i="14"/>
  <c r="Q383" i="14"/>
  <c r="Q384" i="14"/>
  <c r="Q385" i="14"/>
  <c r="Q386" i="14"/>
  <c r="Q387" i="14"/>
  <c r="Q388" i="14"/>
  <c r="Q389" i="14"/>
  <c r="Q390" i="14"/>
  <c r="Q391" i="14"/>
  <c r="Q392" i="14"/>
  <c r="Q393" i="14"/>
  <c r="Q394" i="14"/>
  <c r="Q395" i="14"/>
  <c r="Q396" i="14"/>
  <c r="Q397" i="14"/>
  <c r="Q398" i="14"/>
  <c r="Q399" i="14"/>
  <c r="Q400" i="14"/>
  <c r="Q401" i="14"/>
  <c r="Q402" i="14"/>
  <c r="Q403" i="14"/>
  <c r="Q404" i="14"/>
  <c r="Q405" i="14"/>
  <c r="Q406" i="14"/>
  <c r="Q407" i="14"/>
  <c r="Q408" i="14"/>
  <c r="Q409" i="14"/>
  <c r="Q410" i="14"/>
  <c r="Q411" i="14"/>
  <c r="Q412" i="14"/>
  <c r="Q413" i="14"/>
  <c r="Q414" i="14"/>
  <c r="Q415" i="14"/>
  <c r="Q416" i="14"/>
  <c r="Q417" i="14"/>
  <c r="Q418" i="14"/>
  <c r="Q419" i="14"/>
  <c r="Q420" i="14"/>
  <c r="Q421" i="14"/>
  <c r="Q422" i="14"/>
  <c r="Q423" i="14"/>
  <c r="Q424" i="14"/>
  <c r="Q425" i="14"/>
  <c r="Q426" i="14"/>
  <c r="Q427" i="14"/>
  <c r="Q428" i="14"/>
  <c r="Q429" i="14"/>
  <c r="Q430" i="14"/>
  <c r="Q431" i="14"/>
  <c r="Q432" i="14"/>
  <c r="Q433" i="14"/>
  <c r="Q434" i="14"/>
  <c r="Q435" i="14"/>
  <c r="Q436" i="14"/>
  <c r="Q437" i="14"/>
  <c r="Q438" i="14"/>
  <c r="Q439" i="14"/>
  <c r="Q440" i="14"/>
  <c r="Q441" i="14"/>
  <c r="Q442" i="14"/>
  <c r="Q443" i="14"/>
  <c r="Q444" i="14"/>
  <c r="Q445" i="14"/>
  <c r="Q446" i="14"/>
  <c r="Q447" i="14"/>
  <c r="Q448" i="14"/>
  <c r="Q449" i="14"/>
  <c r="Q450" i="14"/>
  <c r="Q451" i="14"/>
  <c r="Q452" i="14"/>
  <c r="Q453" i="14"/>
  <c r="Q454" i="14"/>
  <c r="Q455" i="14"/>
  <c r="Q456" i="14"/>
  <c r="Q457" i="14"/>
  <c r="Q458" i="14"/>
  <c r="Q459" i="14"/>
  <c r="Q460" i="14"/>
  <c r="Q461" i="14"/>
  <c r="Q462" i="14"/>
  <c r="Q463" i="14"/>
  <c r="Q464" i="14"/>
  <c r="Q465" i="14"/>
  <c r="Q466" i="14"/>
  <c r="Q467" i="14"/>
  <c r="Q468" i="14"/>
  <c r="Q469" i="14"/>
  <c r="Q470" i="14"/>
  <c r="Q471" i="14"/>
  <c r="Q472" i="14"/>
  <c r="Q473" i="14"/>
  <c r="Q474" i="14"/>
  <c r="Q475" i="14"/>
  <c r="Q476" i="14"/>
  <c r="Q477" i="14"/>
  <c r="Q478" i="14"/>
  <c r="Q479" i="14"/>
  <c r="Q480" i="14"/>
  <c r="Q481" i="14"/>
  <c r="Q482" i="14"/>
  <c r="Q483" i="14"/>
  <c r="Q484" i="14"/>
  <c r="Q485" i="14"/>
  <c r="Q486" i="14"/>
  <c r="Q487" i="14"/>
  <c r="Q488" i="14"/>
  <c r="Q489" i="14"/>
  <c r="Q490" i="14"/>
  <c r="Q491" i="14"/>
  <c r="Q492" i="14"/>
  <c r="Q493" i="14"/>
  <c r="Q494" i="14"/>
  <c r="Q495" i="14"/>
  <c r="Q496" i="14"/>
  <c r="Q497" i="14"/>
  <c r="Q498" i="14"/>
  <c r="Q499" i="14"/>
  <c r="Q500" i="14"/>
  <c r="Q501" i="14"/>
  <c r="Q502" i="14"/>
  <c r="Q503" i="14"/>
  <c r="Q504" i="14"/>
  <c r="Q505" i="14"/>
  <c r="Q506" i="14"/>
  <c r="Q507" i="14"/>
  <c r="Q508" i="14"/>
  <c r="Q509" i="14"/>
  <c r="Q510" i="14"/>
  <c r="Q511" i="14"/>
  <c r="Q512" i="14"/>
  <c r="Q513" i="14"/>
  <c r="Q514" i="14"/>
  <c r="Q515" i="14"/>
  <c r="Q516" i="14"/>
  <c r="Q517" i="14"/>
  <c r="Q518" i="14"/>
  <c r="Q519" i="14"/>
  <c r="Q520" i="14"/>
  <c r="Q521" i="14"/>
  <c r="Q522" i="14"/>
  <c r="Q523" i="14"/>
  <c r="Q524" i="14"/>
  <c r="Q525" i="14"/>
  <c r="Q526" i="14"/>
  <c r="Q527" i="14"/>
  <c r="Q528" i="14"/>
  <c r="Q529" i="14"/>
  <c r="Q530" i="14"/>
  <c r="Q531" i="14"/>
  <c r="Q532" i="14"/>
  <c r="Q533" i="14"/>
  <c r="Q534" i="14"/>
  <c r="Q535" i="14"/>
  <c r="Q536" i="14"/>
  <c r="Q537" i="14"/>
  <c r="Q538" i="14"/>
  <c r="Q539" i="14"/>
  <c r="Q540" i="14"/>
  <c r="Q541" i="14"/>
  <c r="Q542" i="14"/>
  <c r="Q543" i="14"/>
  <c r="Q544" i="14"/>
  <c r="Q545" i="14"/>
  <c r="Q546" i="14"/>
  <c r="Q547" i="14"/>
  <c r="Q548" i="14"/>
  <c r="Q549" i="14"/>
  <c r="Q550" i="14"/>
  <c r="Q551" i="14"/>
  <c r="Q552" i="14"/>
  <c r="Q553" i="14"/>
  <c r="Q554" i="14"/>
  <c r="Q555" i="14"/>
  <c r="Q556" i="14"/>
  <c r="Q557" i="14"/>
  <c r="Q558" i="14"/>
  <c r="Q559" i="14"/>
  <c r="Q560" i="14"/>
  <c r="Q561" i="14"/>
  <c r="Q562" i="14"/>
  <c r="Q563" i="14"/>
  <c r="Q564" i="14"/>
  <c r="Q565" i="14"/>
  <c r="Q566" i="14"/>
  <c r="Q567" i="14"/>
  <c r="Q568" i="14"/>
  <c r="Q569" i="14"/>
  <c r="Q570" i="14"/>
  <c r="Q571" i="14"/>
  <c r="Q572" i="14"/>
  <c r="Q573" i="14"/>
  <c r="Q574" i="14"/>
  <c r="Q575" i="14"/>
  <c r="Q576" i="14"/>
  <c r="Q577" i="14"/>
  <c r="Q578" i="14"/>
  <c r="Q579" i="14"/>
  <c r="Q580" i="14"/>
  <c r="Q581" i="14"/>
  <c r="Q582" i="14"/>
  <c r="Q583" i="14"/>
  <c r="Q584" i="14"/>
  <c r="Q585" i="14"/>
  <c r="Q586" i="14"/>
  <c r="Q587" i="14"/>
  <c r="Q588" i="14"/>
  <c r="Q589" i="14"/>
  <c r="Q590" i="14"/>
  <c r="Q591" i="14"/>
  <c r="Q592" i="14"/>
  <c r="Q593" i="14"/>
  <c r="Q594" i="14"/>
  <c r="Q595" i="14"/>
  <c r="Q596" i="14"/>
  <c r="Q597" i="14"/>
  <c r="Q598" i="14"/>
  <c r="Q599" i="14"/>
  <c r="Q600" i="14"/>
  <c r="Q601" i="14"/>
  <c r="Q602" i="14"/>
  <c r="Q603" i="14"/>
  <c r="Q604" i="14"/>
  <c r="Q605" i="14"/>
  <c r="Q606" i="14"/>
  <c r="Q607" i="14"/>
  <c r="Q608" i="14"/>
  <c r="Q609" i="14"/>
  <c r="Q610" i="14"/>
  <c r="Q611" i="14"/>
  <c r="Q612" i="14"/>
  <c r="Q613" i="14"/>
  <c r="Q614" i="14"/>
  <c r="Q615" i="14"/>
  <c r="Q616" i="14"/>
  <c r="Q617" i="14"/>
  <c r="Q618" i="14"/>
  <c r="Q619" i="14"/>
  <c r="Q620" i="14"/>
  <c r="Q621" i="14"/>
  <c r="Q622" i="14"/>
  <c r="Q623" i="14"/>
  <c r="Q624" i="14"/>
  <c r="Q625" i="14"/>
  <c r="Q626" i="14"/>
  <c r="Q627" i="14"/>
  <c r="Q628" i="14"/>
  <c r="Q629" i="14"/>
  <c r="Q630" i="14"/>
  <c r="Q631" i="14"/>
  <c r="Q632" i="14"/>
  <c r="Q633" i="14"/>
  <c r="Q634" i="14"/>
  <c r="Q635" i="14"/>
  <c r="Q636" i="14"/>
  <c r="Q637" i="14"/>
  <c r="Q638" i="14"/>
  <c r="Q639" i="14"/>
  <c r="Q640" i="14"/>
  <c r="Q641" i="14"/>
  <c r="Q642" i="14"/>
  <c r="Q643" i="14"/>
  <c r="Q644" i="14"/>
  <c r="Q645" i="14"/>
  <c r="Q646" i="14"/>
  <c r="Q647" i="14"/>
  <c r="Q648" i="14"/>
  <c r="Q649" i="14"/>
  <c r="Q650" i="14"/>
  <c r="Q651" i="14"/>
  <c r="Q652" i="14"/>
  <c r="Q653" i="14"/>
  <c r="Q654" i="14"/>
  <c r="Q655" i="14"/>
  <c r="Q656" i="14"/>
  <c r="Q657" i="14"/>
  <c r="Q658" i="14"/>
  <c r="Q659" i="14"/>
  <c r="Q660" i="14"/>
  <c r="Q661" i="14"/>
  <c r="Q662" i="14"/>
  <c r="Q663" i="14"/>
  <c r="Q664" i="14"/>
  <c r="Q665" i="14"/>
  <c r="Q666" i="14"/>
  <c r="Q667" i="14"/>
  <c r="Q668" i="14"/>
  <c r="Q669" i="14"/>
  <c r="Q670" i="14"/>
  <c r="Q671" i="14"/>
  <c r="Q672" i="14"/>
  <c r="Q673" i="14"/>
  <c r="Q674" i="14"/>
  <c r="Q675" i="14"/>
  <c r="Q676" i="14"/>
  <c r="Q677" i="14"/>
  <c r="Q678" i="14"/>
  <c r="Q679" i="14"/>
  <c r="Q680" i="14"/>
  <c r="Q681" i="14"/>
  <c r="Q682" i="14"/>
  <c r="Q683" i="14"/>
  <c r="Q684" i="14"/>
  <c r="Q685" i="14"/>
  <c r="Q686" i="14"/>
  <c r="Q687" i="14"/>
  <c r="Q688" i="14"/>
  <c r="Q689" i="14"/>
  <c r="Q690" i="14"/>
  <c r="Q691" i="14"/>
  <c r="Q692" i="14"/>
  <c r="Q693" i="14"/>
  <c r="Q694" i="14"/>
  <c r="Q695" i="14"/>
  <c r="Q696" i="14"/>
  <c r="Q697" i="14"/>
  <c r="Q698" i="14"/>
  <c r="Q699" i="14"/>
  <c r="Q700" i="14"/>
  <c r="Q701" i="14"/>
  <c r="Q702" i="14"/>
  <c r="Q703" i="14"/>
  <c r="Q704" i="14"/>
  <c r="Q705" i="14"/>
  <c r="Q706" i="14"/>
  <c r="Q707" i="14"/>
  <c r="Q708" i="14"/>
  <c r="Q709" i="14"/>
  <c r="Q710" i="14"/>
  <c r="Q711" i="14"/>
  <c r="Q712" i="14"/>
  <c r="Q713" i="14"/>
  <c r="Q714" i="14"/>
  <c r="Q715" i="14"/>
  <c r="Q716" i="14"/>
  <c r="Q717" i="14"/>
  <c r="Q718" i="14"/>
  <c r="Q719" i="14"/>
  <c r="Q720" i="14"/>
  <c r="Q721" i="14"/>
  <c r="Q722" i="14"/>
  <c r="Q723" i="14"/>
  <c r="Q724" i="14"/>
  <c r="Q725" i="14"/>
  <c r="Q726" i="14"/>
  <c r="Q727" i="14"/>
  <c r="Q728" i="14"/>
  <c r="Q729" i="14"/>
  <c r="Q730" i="14"/>
  <c r="Q731" i="14"/>
  <c r="Q732" i="14"/>
  <c r="Q733" i="14"/>
  <c r="Q734" i="14"/>
  <c r="Q735" i="14"/>
  <c r="Q736" i="14"/>
  <c r="Q737" i="14"/>
  <c r="Q738" i="14"/>
  <c r="Q739" i="14"/>
  <c r="Q740" i="14"/>
  <c r="Q741" i="14"/>
  <c r="Q742" i="14"/>
  <c r="Q743" i="14"/>
  <c r="Q744" i="14"/>
  <c r="Q745" i="14"/>
  <c r="Q746" i="14"/>
  <c r="Q747" i="14"/>
  <c r="Q748" i="14"/>
  <c r="Q749" i="14"/>
  <c r="Q750" i="14"/>
  <c r="Q751" i="14"/>
  <c r="Q752" i="14"/>
  <c r="Q753" i="14"/>
  <c r="Q754" i="14"/>
  <c r="Q755" i="14"/>
  <c r="Q756" i="14"/>
  <c r="Q757" i="14"/>
  <c r="Q758" i="14"/>
  <c r="Q759" i="14"/>
  <c r="Q760" i="14"/>
  <c r="Q761" i="14"/>
  <c r="Q762" i="14"/>
  <c r="Q763" i="14"/>
  <c r="Q764" i="14"/>
  <c r="Q765" i="14"/>
  <c r="Q766" i="14"/>
  <c r="Q767" i="14"/>
  <c r="Q768" i="14"/>
  <c r="Q769" i="14"/>
  <c r="Q770" i="14"/>
  <c r="Q771" i="14"/>
  <c r="Q772" i="14"/>
  <c r="Q773" i="14"/>
  <c r="Q774" i="14"/>
  <c r="Q775" i="14"/>
  <c r="Q776" i="14"/>
  <c r="Q777" i="14"/>
  <c r="Q778" i="14"/>
  <c r="Q779" i="14"/>
  <c r="Q780" i="14"/>
  <c r="Q781" i="14"/>
  <c r="Q782" i="14"/>
  <c r="Q783" i="14"/>
  <c r="Q784" i="14"/>
  <c r="Q785" i="14"/>
  <c r="Q786" i="14"/>
  <c r="Q787" i="14"/>
  <c r="Q788" i="14"/>
  <c r="Q789" i="14"/>
  <c r="Q790" i="14"/>
  <c r="Q791" i="14"/>
  <c r="Q792" i="14"/>
  <c r="Q793" i="14"/>
  <c r="Q794" i="14"/>
  <c r="Q795" i="14"/>
  <c r="Q796" i="14"/>
  <c r="Q797" i="14"/>
  <c r="Q798" i="14"/>
  <c r="Q799" i="14"/>
  <c r="Q800" i="14"/>
  <c r="Q801" i="14"/>
  <c r="Q802" i="14"/>
  <c r="Q803" i="14"/>
  <c r="Q804" i="14"/>
  <c r="Q805" i="14"/>
  <c r="Q806" i="14"/>
  <c r="Q807" i="14"/>
  <c r="Q808" i="14"/>
  <c r="Q809" i="14"/>
  <c r="Q810" i="14"/>
  <c r="Q811" i="14"/>
  <c r="Q812" i="14"/>
  <c r="Q813" i="14"/>
  <c r="Q814" i="14"/>
  <c r="Q815" i="14"/>
  <c r="Q816" i="14"/>
  <c r="Q817" i="14"/>
  <c r="Q818" i="14"/>
  <c r="Q819" i="14"/>
  <c r="Q820" i="14"/>
  <c r="Q821" i="14"/>
  <c r="Q822" i="14"/>
  <c r="Q823" i="14"/>
  <c r="Q824" i="14"/>
  <c r="Q825" i="14"/>
  <c r="Q826" i="14"/>
  <c r="Q827" i="14"/>
  <c r="Q828" i="14"/>
  <c r="Q829" i="14"/>
  <c r="Q830" i="14"/>
  <c r="Q831" i="14"/>
  <c r="Q832" i="14"/>
  <c r="Q833" i="14"/>
  <c r="Q834" i="14"/>
  <c r="Q835" i="14"/>
  <c r="Q836" i="14"/>
  <c r="Q837" i="14"/>
  <c r="Q838" i="14"/>
  <c r="Q839" i="14"/>
  <c r="Q840" i="14"/>
  <c r="Q841" i="14"/>
  <c r="Q842" i="14"/>
  <c r="Q843" i="14"/>
  <c r="Q844" i="14"/>
  <c r="Q845" i="14"/>
  <c r="Q846" i="14"/>
  <c r="Q847" i="14"/>
  <c r="Q848" i="14"/>
  <c r="Q849" i="14"/>
  <c r="Q850" i="14"/>
  <c r="Q851" i="14"/>
  <c r="Q852" i="14"/>
  <c r="Q853" i="14"/>
  <c r="Q854" i="14"/>
  <c r="Q855" i="14"/>
  <c r="Q856" i="14"/>
  <c r="Q857" i="14"/>
  <c r="Q858" i="14"/>
  <c r="Q859" i="14"/>
  <c r="Q860" i="14"/>
  <c r="Q861" i="14"/>
  <c r="Q862" i="14"/>
  <c r="Q863" i="14"/>
  <c r="Q864" i="14"/>
  <c r="Q865" i="14"/>
  <c r="Q866" i="14"/>
  <c r="Q867" i="14"/>
  <c r="Q868" i="14"/>
  <c r="Q869" i="14"/>
  <c r="Q870" i="14"/>
  <c r="Q871" i="14"/>
  <c r="Q872" i="14"/>
  <c r="Q873" i="14"/>
  <c r="Q874" i="14"/>
  <c r="Q875" i="14"/>
  <c r="Q876" i="14"/>
  <c r="Q877" i="14"/>
  <c r="Q878" i="14"/>
  <c r="Q879" i="14"/>
  <c r="Q880" i="14"/>
  <c r="Q881" i="14"/>
  <c r="Q882" i="14"/>
  <c r="Q883" i="14"/>
  <c r="Q884" i="14"/>
  <c r="Q885" i="14"/>
  <c r="Q886" i="14"/>
  <c r="Q887" i="14"/>
  <c r="Q888" i="14"/>
  <c r="Q889" i="14"/>
  <c r="Q890" i="14"/>
  <c r="Q891" i="14"/>
  <c r="Q892" i="14"/>
  <c r="Q893" i="14"/>
  <c r="Q894" i="14"/>
  <c r="Q895" i="14"/>
  <c r="Q896" i="14"/>
  <c r="Q897" i="14"/>
  <c r="Q898" i="14"/>
  <c r="Q899" i="14"/>
  <c r="Q900" i="14"/>
  <c r="Q901" i="14"/>
  <c r="Q902" i="14"/>
  <c r="Q903" i="14"/>
  <c r="Q904" i="14"/>
  <c r="Q905" i="14"/>
  <c r="Q906" i="14"/>
  <c r="Q907" i="14"/>
  <c r="Q908" i="14"/>
  <c r="Q909" i="14"/>
  <c r="Q910" i="14"/>
  <c r="Q911" i="14"/>
  <c r="Q912" i="14"/>
  <c r="Q913" i="14"/>
  <c r="Q914" i="14"/>
  <c r="Q915" i="14"/>
  <c r="Q916" i="14"/>
  <c r="Q917" i="14"/>
  <c r="Q918" i="14"/>
  <c r="Q919" i="14"/>
  <c r="Q920" i="14"/>
  <c r="Q921" i="14"/>
  <c r="Q922" i="14"/>
  <c r="Q923" i="14"/>
  <c r="Q924" i="14"/>
  <c r="Q925" i="14"/>
  <c r="Q926" i="14"/>
  <c r="Q927" i="14"/>
  <c r="Q928" i="14"/>
  <c r="Q929" i="14"/>
  <c r="Q930" i="14"/>
  <c r="Q931" i="14"/>
  <c r="Q932" i="14"/>
  <c r="Q933" i="14"/>
  <c r="Q934" i="14"/>
  <c r="Q935" i="14"/>
  <c r="Q936" i="14"/>
  <c r="Q937" i="14"/>
  <c r="Q938" i="14"/>
  <c r="Q939" i="14"/>
  <c r="Q940" i="14"/>
  <c r="Q941" i="14"/>
  <c r="Q942" i="14"/>
  <c r="Q943" i="14"/>
  <c r="Q944" i="14"/>
  <c r="Q945" i="14"/>
  <c r="Q946" i="14"/>
  <c r="Q947" i="14"/>
  <c r="Q948" i="14"/>
  <c r="Q949" i="14"/>
  <c r="Q950" i="14"/>
  <c r="Q951" i="14"/>
  <c r="Q952" i="14"/>
  <c r="Q953" i="14"/>
  <c r="Q954" i="14"/>
  <c r="Q955" i="14"/>
  <c r="Q956" i="14"/>
  <c r="Q957" i="14"/>
  <c r="Q958" i="14"/>
  <c r="Q959" i="14"/>
  <c r="Q960" i="14"/>
  <c r="Q961" i="14"/>
  <c r="Q962" i="14"/>
  <c r="Q963" i="14"/>
  <c r="Q964" i="14"/>
  <c r="Q965" i="14"/>
  <c r="Q966" i="14"/>
  <c r="Q967" i="14"/>
  <c r="Q968" i="14"/>
  <c r="Q969" i="14"/>
  <c r="Q970" i="14"/>
  <c r="Q971" i="14"/>
  <c r="Q972" i="14"/>
  <c r="Q973" i="14"/>
  <c r="Q974" i="14"/>
  <c r="Q975" i="14"/>
  <c r="Q976" i="14"/>
  <c r="Q977" i="14"/>
  <c r="Q978" i="14"/>
  <c r="Q979" i="14"/>
  <c r="Q980" i="14"/>
  <c r="Q981" i="14"/>
  <c r="Q982" i="14"/>
  <c r="Q983" i="14"/>
  <c r="Q984" i="14"/>
  <c r="Q985" i="14"/>
  <c r="Q986" i="14"/>
  <c r="Q987" i="14"/>
  <c r="Q988" i="14"/>
  <c r="Q989" i="14"/>
  <c r="Q990" i="14"/>
  <c r="Q991" i="14"/>
  <c r="Q992" i="14"/>
  <c r="Q993" i="14"/>
  <c r="Q994" i="14"/>
  <c r="Q995" i="14"/>
  <c r="Q996" i="14"/>
  <c r="Q997" i="14"/>
  <c r="Q998" i="14"/>
  <c r="Q999" i="14"/>
  <c r="Q1000" i="14"/>
  <c r="Q1001" i="14"/>
  <c r="Q1002" i="14"/>
  <c r="Q1003" i="14"/>
  <c r="Q1004" i="14"/>
  <c r="Q1005" i="14"/>
  <c r="Q1006" i="14"/>
  <c r="Q1007" i="14"/>
  <c r="Q1008" i="14"/>
  <c r="Q1009" i="14"/>
  <c r="Q1010" i="14"/>
  <c r="Q1011" i="14"/>
  <c r="Q1012" i="14"/>
  <c r="Q1013" i="14"/>
  <c r="Q1014" i="14"/>
  <c r="Q1015" i="14"/>
  <c r="Q1016" i="14"/>
  <c r="Q1017" i="14"/>
  <c r="Q1018" i="14"/>
  <c r="Q1019" i="14"/>
  <c r="Q1020" i="14"/>
  <c r="Q1021" i="14"/>
  <c r="Q1022" i="14"/>
  <c r="Q1023" i="14"/>
  <c r="Q1024" i="14"/>
  <c r="Q1025" i="14"/>
  <c r="Q1026" i="14"/>
  <c r="Q1027" i="14"/>
  <c r="Q1028" i="14"/>
  <c r="Q1029" i="14"/>
  <c r="Q1030" i="14"/>
  <c r="Q1031" i="14"/>
  <c r="Q1032" i="14"/>
  <c r="Q1033" i="14"/>
  <c r="Q1034" i="14"/>
  <c r="Q1035" i="14"/>
  <c r="Q1036" i="14"/>
  <c r="Q1037" i="14"/>
  <c r="Q1038" i="14"/>
  <c r="Q1039" i="14"/>
  <c r="Q1040" i="14"/>
  <c r="Q1041" i="14"/>
  <c r="Q1042" i="14"/>
  <c r="Q1043" i="14"/>
  <c r="Q1044" i="14"/>
  <c r="Q1045" i="14"/>
  <c r="Q1046" i="14"/>
  <c r="Q1047" i="14"/>
  <c r="Q1048" i="14"/>
  <c r="Q1049" i="14"/>
  <c r="Q1050" i="14"/>
  <c r="Q1051" i="14"/>
  <c r="Q1052" i="14"/>
  <c r="Q1053" i="14"/>
  <c r="Q1054" i="14"/>
  <c r="Q1055" i="14"/>
  <c r="Q1056" i="14"/>
  <c r="Q1057" i="14"/>
  <c r="Q1058" i="14"/>
  <c r="Q1059" i="14"/>
  <c r="Q1060" i="14"/>
  <c r="Q1061" i="14"/>
  <c r="Q1062" i="14"/>
  <c r="Q1063" i="14"/>
  <c r="Q1064" i="14"/>
  <c r="Q1065" i="14"/>
  <c r="Q1066" i="14"/>
  <c r="Q1067" i="14"/>
  <c r="Q1068" i="14"/>
  <c r="Q1069" i="14"/>
  <c r="Q1070" i="14"/>
  <c r="Q1071" i="14"/>
  <c r="Q1072" i="14"/>
  <c r="Q1073" i="14"/>
  <c r="Q1074" i="14"/>
  <c r="Q1075" i="14"/>
  <c r="Q1076" i="14"/>
  <c r="Q1077" i="14"/>
  <c r="Q1078" i="14"/>
  <c r="Q1079" i="14"/>
  <c r="Q1080" i="14"/>
  <c r="Q1081" i="14"/>
  <c r="Q1082" i="14"/>
  <c r="Q1083" i="14"/>
  <c r="Q1084" i="14"/>
  <c r="Q1085" i="14"/>
  <c r="Q1086" i="14"/>
  <c r="Q1087" i="14"/>
  <c r="Q1088" i="14"/>
  <c r="Q1089" i="14"/>
  <c r="Q1090" i="14"/>
  <c r="Q1091" i="14"/>
  <c r="Q1092" i="14"/>
  <c r="Q1093" i="14"/>
  <c r="Q1094" i="14"/>
  <c r="Q1095" i="14"/>
  <c r="Q1096" i="14"/>
  <c r="Q1097" i="14"/>
  <c r="Q1098" i="14"/>
  <c r="Q1099" i="14"/>
  <c r="Q1100" i="14"/>
  <c r="Q1101" i="14"/>
  <c r="Q1102" i="14"/>
  <c r="Q1103" i="14"/>
  <c r="Q1104" i="14"/>
  <c r="Q1105" i="14"/>
  <c r="Q1106" i="14"/>
  <c r="Q1107" i="14"/>
  <c r="Q1108" i="14"/>
  <c r="Q1109" i="14"/>
  <c r="Q1110" i="14"/>
  <c r="Q1111" i="14"/>
  <c r="Q1112" i="14"/>
  <c r="Q1113" i="14"/>
  <c r="Q1114" i="14"/>
  <c r="Q1115" i="14"/>
  <c r="Q1116" i="14"/>
  <c r="Q1117" i="14"/>
  <c r="Q1118" i="14"/>
  <c r="Q1119" i="14"/>
  <c r="Q1120" i="14"/>
  <c r="Q1121" i="14"/>
  <c r="Q1122" i="14"/>
  <c r="Q1123" i="14"/>
  <c r="Q1124" i="14"/>
  <c r="Q1125" i="14"/>
  <c r="Q1126" i="14"/>
  <c r="Q1127" i="14"/>
  <c r="Q1128" i="14"/>
  <c r="Q1129" i="14"/>
  <c r="Q1130" i="14"/>
  <c r="Q1131" i="14"/>
  <c r="Q1132" i="14"/>
  <c r="Q1133" i="14"/>
  <c r="Q1134" i="14"/>
  <c r="Q1135" i="14"/>
  <c r="Q1136" i="14"/>
  <c r="Q1137" i="14"/>
  <c r="Q1138" i="14"/>
  <c r="Q1139" i="14"/>
  <c r="Q1140" i="14"/>
  <c r="Q1141" i="14"/>
  <c r="Q1142" i="14"/>
  <c r="Q1143" i="14"/>
  <c r="Q1144" i="14"/>
  <c r="Q1145" i="14"/>
  <c r="Q1146" i="14"/>
  <c r="Q1147" i="14"/>
  <c r="Q1148" i="14"/>
  <c r="Q1149" i="14"/>
  <c r="Q1150" i="14"/>
  <c r="Q1151" i="14"/>
  <c r="Q1152" i="14"/>
  <c r="Q1153" i="14"/>
  <c r="Q1154" i="14"/>
  <c r="Q1155" i="14"/>
  <c r="Q1156" i="14"/>
  <c r="Q1157" i="14"/>
  <c r="Q1158" i="14"/>
  <c r="Q1159" i="14"/>
  <c r="Q1160" i="14"/>
  <c r="Q1161" i="14"/>
  <c r="Q1162" i="14"/>
  <c r="Q1163" i="14"/>
  <c r="Q1164" i="14"/>
  <c r="Q1165" i="14"/>
  <c r="Q1166" i="14"/>
  <c r="Q1167" i="14"/>
  <c r="Q1168" i="14"/>
  <c r="Q1169" i="14"/>
  <c r="Q1170" i="14"/>
  <c r="Q1171" i="14"/>
  <c r="Q1172" i="14"/>
  <c r="Q1173" i="14"/>
  <c r="Q1174" i="14"/>
  <c r="Q1175" i="14"/>
  <c r="Q1176" i="14"/>
  <c r="Q1177" i="14"/>
  <c r="Q1178" i="14"/>
  <c r="Q1179" i="14"/>
  <c r="Q1180" i="14"/>
  <c r="Q1181" i="14"/>
  <c r="Q1182" i="14"/>
  <c r="Q1183" i="14"/>
  <c r="Q1184" i="14"/>
  <c r="Q1185" i="14"/>
  <c r="Q1186" i="14"/>
  <c r="Q1187" i="14"/>
  <c r="Q1188" i="14"/>
  <c r="Q1189" i="14"/>
  <c r="Q1190" i="14"/>
  <c r="Q1191" i="14"/>
  <c r="Q1192" i="14"/>
  <c r="Q1193" i="14"/>
  <c r="Q1194" i="14"/>
  <c r="Q1195" i="14"/>
  <c r="Q1196" i="14"/>
  <c r="Q1197" i="14"/>
  <c r="Q1198" i="14"/>
  <c r="Q1199" i="14"/>
  <c r="Q1200" i="14"/>
  <c r="Q1201" i="14"/>
  <c r="Q1202" i="14"/>
  <c r="Q1203" i="14"/>
  <c r="Q1204" i="14"/>
  <c r="Q1205" i="14"/>
  <c r="Q1206" i="14"/>
  <c r="Q1207" i="14"/>
  <c r="Q1208" i="14"/>
  <c r="Q1209" i="14"/>
  <c r="Q1210" i="14"/>
  <c r="Q1211" i="14"/>
  <c r="Q1212" i="14"/>
  <c r="Q1213" i="14"/>
  <c r="Q1214" i="14"/>
  <c r="Q1215" i="14"/>
  <c r="Q1216" i="14"/>
  <c r="Q1217" i="14"/>
  <c r="Q1218" i="14"/>
  <c r="Q1219" i="14"/>
  <c r="Q1220" i="14"/>
  <c r="Q1221" i="14"/>
  <c r="Q1222" i="14"/>
  <c r="Q1223" i="14"/>
  <c r="Q1224" i="14"/>
  <c r="Q1225" i="14"/>
  <c r="Q1226" i="14"/>
  <c r="Q1227" i="14"/>
  <c r="Q1228" i="14"/>
  <c r="Q1229" i="14"/>
  <c r="Q1230" i="14"/>
  <c r="Q1231" i="14"/>
  <c r="Q1232" i="14"/>
  <c r="Q1233" i="14"/>
  <c r="Q1234" i="14"/>
  <c r="Q1235" i="14"/>
  <c r="Q1236" i="14"/>
  <c r="Q1237" i="14"/>
  <c r="Q1238" i="14"/>
  <c r="Q1239" i="14"/>
  <c r="Q1240" i="14"/>
  <c r="Q1241" i="14"/>
  <c r="Q1242" i="14"/>
  <c r="Q1243" i="14"/>
  <c r="Q1244" i="14"/>
  <c r="Q1245" i="14"/>
  <c r="Q1246" i="14"/>
  <c r="Q1247" i="14"/>
  <c r="Q1248" i="14"/>
  <c r="Q1249" i="14"/>
  <c r="Q1250" i="14"/>
  <c r="Q1251" i="14"/>
  <c r="Q1252" i="14"/>
  <c r="Q1253" i="14"/>
  <c r="Q1254" i="14"/>
  <c r="Q1255" i="14"/>
  <c r="Q1256" i="14"/>
  <c r="Q1257" i="14"/>
  <c r="Q1258" i="14"/>
  <c r="Q1259" i="14"/>
  <c r="Q1260" i="14"/>
  <c r="Q1261" i="14"/>
  <c r="Q1262" i="14"/>
  <c r="Q1263" i="14"/>
  <c r="Q1264" i="14"/>
  <c r="Q1265" i="14"/>
  <c r="Q1266" i="14"/>
  <c r="Q1267" i="14"/>
  <c r="Q1268" i="14"/>
  <c r="Q1269" i="14"/>
  <c r="Q1270" i="14"/>
  <c r="Q1271" i="14"/>
  <c r="Q1272" i="14"/>
  <c r="Q1273" i="14"/>
  <c r="Q1274" i="14"/>
  <c r="Q1275" i="14"/>
  <c r="Q1276" i="14"/>
  <c r="Q1277" i="14"/>
  <c r="Q1278" i="14"/>
  <c r="Q1279" i="14"/>
  <c r="Q1280" i="14"/>
  <c r="Q1281" i="14"/>
  <c r="Q1282" i="14"/>
  <c r="Q1283" i="14"/>
  <c r="Q1284" i="14"/>
  <c r="Q1285" i="14"/>
  <c r="Q1286" i="14"/>
  <c r="Q1287" i="14"/>
  <c r="Q1288" i="14"/>
  <c r="Q1289" i="14"/>
  <c r="Q1290" i="14"/>
  <c r="Q1291" i="14"/>
  <c r="Q1292" i="14"/>
  <c r="Q1293" i="14"/>
  <c r="Q1294" i="14"/>
  <c r="Q1295" i="14"/>
  <c r="Q1296" i="14"/>
  <c r="Q1297" i="14"/>
  <c r="Q1298" i="14"/>
  <c r="Q1299" i="14"/>
  <c r="Q1300" i="14"/>
  <c r="Q1301" i="14"/>
  <c r="Q1302" i="14"/>
  <c r="Q1303" i="14"/>
  <c r="Q1304" i="14"/>
  <c r="Q1305" i="14"/>
  <c r="Q1306" i="14"/>
  <c r="Q1307" i="14"/>
  <c r="Q1308" i="14"/>
  <c r="Q1309" i="14"/>
  <c r="Q1310" i="14"/>
  <c r="Q1311" i="14"/>
  <c r="Q1312" i="14"/>
  <c r="Q1313" i="14"/>
  <c r="Q1314" i="14"/>
  <c r="Q1315" i="14"/>
  <c r="Q1316" i="14"/>
  <c r="Q1317" i="14"/>
  <c r="Q1318" i="14"/>
  <c r="Q1319" i="14"/>
  <c r="Q1320" i="14"/>
  <c r="Q1321" i="14"/>
  <c r="Q1322" i="14"/>
  <c r="Q1323" i="14"/>
  <c r="Q1324" i="14"/>
  <c r="Q1325" i="14"/>
  <c r="Q1326" i="14"/>
  <c r="Q1327" i="14"/>
  <c r="Q1328" i="14"/>
  <c r="Q1329" i="14"/>
  <c r="Q1330" i="14"/>
  <c r="Q1331" i="14"/>
  <c r="Q1332" i="14"/>
  <c r="Q1333" i="14"/>
  <c r="Q1334" i="14"/>
  <c r="Q1335" i="14"/>
  <c r="Q1336" i="14"/>
  <c r="Q1337" i="14"/>
  <c r="Q1338" i="14"/>
  <c r="Q1339" i="14"/>
  <c r="Q1340" i="14"/>
  <c r="Q1341" i="14"/>
  <c r="Q1342" i="14"/>
  <c r="Q1343" i="14"/>
  <c r="Q1344" i="14"/>
  <c r="Q1345" i="14"/>
  <c r="Q1346" i="14"/>
  <c r="Q1347" i="14"/>
  <c r="Q1348" i="14"/>
  <c r="Q1349" i="14"/>
  <c r="Q1350" i="14"/>
  <c r="Q1351" i="14"/>
  <c r="Q1352" i="14"/>
  <c r="Q1353" i="14"/>
  <c r="Q1354" i="14"/>
  <c r="Q1355" i="14"/>
  <c r="Q1356" i="14"/>
  <c r="Q1357" i="14"/>
  <c r="Q1358" i="14"/>
  <c r="Q1359" i="14"/>
  <c r="Q1360" i="14"/>
  <c r="Q1361" i="14"/>
  <c r="Q1362" i="14"/>
  <c r="Q1363" i="14"/>
  <c r="Q1364" i="14"/>
  <c r="Q1365" i="14"/>
  <c r="Q1366" i="14"/>
  <c r="Q1367" i="14"/>
  <c r="Q1368" i="14"/>
  <c r="Q1369" i="14"/>
  <c r="Q1370" i="14"/>
  <c r="Q1371" i="14"/>
  <c r="Q1372" i="14"/>
  <c r="Q1373" i="14"/>
  <c r="Q1374" i="14"/>
  <c r="Q1375" i="14"/>
  <c r="Q1376" i="14"/>
  <c r="Q1377" i="14"/>
  <c r="Q1378" i="14"/>
  <c r="Q1379" i="14"/>
  <c r="Q1380" i="14"/>
  <c r="Q1381" i="14"/>
  <c r="Q1382" i="14"/>
  <c r="Q1383" i="14"/>
  <c r="Q1384" i="14"/>
  <c r="Q1385" i="14"/>
  <c r="Q1386" i="14"/>
  <c r="Q1387" i="14"/>
  <c r="Q1388" i="14"/>
  <c r="Q1389" i="14"/>
  <c r="Q1390" i="14"/>
  <c r="Q1391" i="14"/>
  <c r="Q1392" i="14"/>
  <c r="Q1393" i="14"/>
  <c r="Q1394" i="14"/>
  <c r="Q1395" i="14"/>
  <c r="Q1396" i="14"/>
  <c r="Q1397" i="14"/>
  <c r="Q1398" i="14"/>
  <c r="Q1399" i="14"/>
  <c r="Q1400" i="14"/>
  <c r="Q1401" i="14"/>
  <c r="Q1402" i="14"/>
  <c r="Q1403" i="14"/>
  <c r="Q1404" i="14"/>
  <c r="Q1405" i="14"/>
  <c r="Q1406" i="14"/>
  <c r="Q1407" i="14"/>
  <c r="Q1408" i="14"/>
  <c r="Q1409" i="14"/>
  <c r="Q1410" i="14"/>
  <c r="Q1411" i="14"/>
  <c r="Q1412" i="14"/>
  <c r="Q1413" i="14"/>
  <c r="Q1414" i="14"/>
  <c r="Q1415" i="14"/>
  <c r="Q1416" i="14"/>
  <c r="Q1417" i="14"/>
  <c r="Q1418" i="14"/>
  <c r="Q1419" i="14"/>
  <c r="Q1420" i="14"/>
  <c r="Q1421" i="14"/>
  <c r="Q1422" i="14"/>
  <c r="Q1423" i="14"/>
  <c r="Q1424" i="14"/>
  <c r="Q1425" i="14"/>
  <c r="Q1426" i="14"/>
  <c r="Q1427" i="14"/>
  <c r="Q1428" i="14"/>
  <c r="Q1429" i="14"/>
  <c r="Q1430" i="14"/>
  <c r="Q1431" i="14"/>
  <c r="Q1432" i="14"/>
  <c r="Q1433" i="14"/>
  <c r="Q1434" i="14"/>
  <c r="Q1435" i="14"/>
  <c r="Q1436" i="14"/>
  <c r="Q1437" i="14"/>
  <c r="Q1438" i="14"/>
  <c r="Q1439" i="14"/>
  <c r="Q1440" i="14"/>
  <c r="Q1441" i="14"/>
  <c r="Q1442" i="14"/>
  <c r="Q1443" i="14"/>
  <c r="Q1444" i="14"/>
  <c r="Q1445" i="14"/>
  <c r="Q1446" i="14"/>
  <c r="Q1447" i="14"/>
  <c r="Q1448" i="14"/>
  <c r="Q1449" i="14"/>
  <c r="Q1450" i="14"/>
  <c r="Q1451" i="14"/>
  <c r="Q1452" i="14"/>
  <c r="Q1453" i="14"/>
  <c r="Q1454" i="14"/>
  <c r="Q1455" i="14"/>
  <c r="Q1456" i="14"/>
  <c r="Q1457" i="14"/>
  <c r="Q1458" i="14"/>
  <c r="Q1459" i="14"/>
  <c r="Q1460" i="14"/>
  <c r="Q1461" i="14"/>
  <c r="Q1462" i="14"/>
  <c r="Q1463" i="14"/>
  <c r="Q1464" i="14"/>
  <c r="Q1465" i="14"/>
  <c r="Q1466" i="14"/>
  <c r="Q1467" i="14"/>
  <c r="Q1468" i="14"/>
  <c r="Q1469" i="14"/>
  <c r="Q1470" i="14"/>
  <c r="Q1471" i="14"/>
  <c r="Q1472" i="14"/>
  <c r="Q1473" i="14"/>
  <c r="Q1474" i="14"/>
  <c r="Q1475" i="14"/>
  <c r="Q1476" i="14"/>
  <c r="Q1477" i="14"/>
  <c r="Q1478" i="14"/>
  <c r="Q1479" i="14"/>
  <c r="Q1480" i="14"/>
  <c r="Q1481" i="14"/>
  <c r="Q1482" i="14"/>
  <c r="Q1483" i="14"/>
  <c r="Q1484" i="14"/>
  <c r="Q1485" i="14"/>
  <c r="Q1486" i="14"/>
  <c r="Q1487" i="14"/>
  <c r="Q1488" i="14"/>
  <c r="Q1489" i="14"/>
  <c r="Q1490" i="14"/>
  <c r="Q1491" i="14"/>
  <c r="Q1492" i="14"/>
  <c r="Q1493" i="14"/>
  <c r="Q1494" i="14"/>
  <c r="Q1495" i="14"/>
  <c r="Q1496" i="14"/>
  <c r="Q1497" i="14"/>
  <c r="Q1498" i="14"/>
  <c r="Q1499" i="14"/>
  <c r="Q1500" i="14"/>
  <c r="Q1501" i="14"/>
  <c r="Q1502" i="14"/>
  <c r="Q1503" i="14"/>
  <c r="Q1504" i="14"/>
  <c r="Q1505" i="14"/>
  <c r="Q1506" i="14"/>
  <c r="Q1507" i="14"/>
  <c r="Q1508" i="14"/>
  <c r="Q1509" i="14"/>
  <c r="Q1510" i="14"/>
  <c r="Q1511" i="14"/>
  <c r="Q1512" i="14"/>
  <c r="Q1513" i="14"/>
  <c r="Q1514" i="14"/>
  <c r="Q1515" i="14"/>
  <c r="Q1516" i="14"/>
  <c r="Q1517" i="14"/>
  <c r="Q1518" i="14"/>
  <c r="Q1519" i="14"/>
  <c r="Q1520" i="14"/>
  <c r="Q1521" i="14"/>
  <c r="Q1522" i="14"/>
  <c r="Q1523" i="14"/>
  <c r="Q1524" i="14"/>
  <c r="Q1525" i="14"/>
  <c r="Q1526" i="14"/>
  <c r="Q1527" i="14"/>
  <c r="Q1528" i="14"/>
  <c r="Q1529" i="14"/>
  <c r="Q1530" i="14"/>
  <c r="Q1531" i="14"/>
  <c r="Q1532" i="14"/>
  <c r="Q1533" i="14"/>
  <c r="Q1534" i="14"/>
  <c r="Q1535" i="14"/>
  <c r="Q1536" i="14"/>
  <c r="Q1537" i="14"/>
  <c r="Q1538" i="14"/>
  <c r="Q1539" i="14"/>
  <c r="Q1540" i="14"/>
  <c r="Q1541" i="14"/>
  <c r="Q1542" i="14"/>
  <c r="Q1543" i="14"/>
  <c r="Q1544" i="14"/>
  <c r="Q1545" i="14"/>
  <c r="Q1546" i="14"/>
  <c r="Q1547" i="14"/>
  <c r="Q1548" i="14"/>
  <c r="Q1549" i="14"/>
  <c r="Q1550" i="14"/>
  <c r="Q1551" i="14"/>
  <c r="Q1552" i="14"/>
  <c r="Q1553" i="14"/>
  <c r="Q1554" i="14"/>
  <c r="Q1555" i="14"/>
  <c r="Q1556" i="14"/>
  <c r="Q1557" i="14"/>
  <c r="Q1558" i="14"/>
  <c r="Q1559" i="14"/>
  <c r="Q1560" i="14"/>
  <c r="Q1561" i="14"/>
  <c r="Q1562" i="14"/>
  <c r="Q1563" i="14"/>
  <c r="Q1564" i="14"/>
  <c r="Q1565" i="14"/>
  <c r="Q1566" i="14"/>
  <c r="Q1567" i="14"/>
  <c r="Q1568" i="14"/>
  <c r="Q1569" i="14"/>
  <c r="Q1570" i="14"/>
  <c r="Q1571" i="14"/>
  <c r="Q1572" i="14"/>
  <c r="Q1573" i="14"/>
  <c r="Q1574" i="14"/>
  <c r="Q1575" i="14"/>
  <c r="Q1576" i="14"/>
  <c r="Q1577" i="14"/>
  <c r="Q1578" i="14"/>
  <c r="Q1579" i="14"/>
  <c r="Q1580" i="14"/>
  <c r="Q1581" i="14"/>
  <c r="Q1582" i="14"/>
  <c r="Q1583" i="14"/>
  <c r="Q1584" i="14"/>
  <c r="Q1585" i="14"/>
  <c r="Q1586" i="14"/>
  <c r="Q1587" i="14"/>
  <c r="Q1588" i="14"/>
  <c r="Q1589" i="14"/>
  <c r="Q1590" i="14"/>
  <c r="Q1591" i="14"/>
  <c r="Q1592" i="14"/>
  <c r="Q1593" i="14"/>
  <c r="Q1594" i="14"/>
  <c r="Q1595" i="14"/>
  <c r="Q1596" i="14"/>
  <c r="Q1597" i="14"/>
  <c r="Q1598" i="14"/>
  <c r="Q1599" i="14"/>
  <c r="Q1600" i="14"/>
  <c r="Q1601" i="14"/>
  <c r="Q1602" i="14"/>
  <c r="Q1603" i="14"/>
  <c r="Q1604" i="14"/>
  <c r="Q1605" i="14"/>
  <c r="Q1606" i="14"/>
  <c r="Q1607" i="14"/>
  <c r="Q1608" i="14"/>
  <c r="Q1609" i="14"/>
  <c r="Q1610" i="14"/>
  <c r="Q1611" i="14"/>
  <c r="Q1612" i="14"/>
  <c r="Q1613" i="14"/>
  <c r="Q1614" i="14"/>
  <c r="Q1615" i="14"/>
  <c r="Q1616" i="14"/>
  <c r="Q1617" i="14"/>
  <c r="Q1618" i="14"/>
  <c r="Q1619" i="14"/>
  <c r="Q1620" i="14"/>
  <c r="Q1621" i="14"/>
  <c r="Q1622" i="14"/>
  <c r="Q1623" i="14"/>
  <c r="Q1624" i="14"/>
  <c r="Q1625" i="14"/>
  <c r="Q1626" i="14"/>
  <c r="Q1627" i="14"/>
  <c r="Q1628" i="14"/>
  <c r="Q1629" i="14"/>
  <c r="Q1630" i="14"/>
  <c r="Q1631" i="14"/>
  <c r="Q1632" i="14"/>
  <c r="Q1633" i="14"/>
  <c r="Q1634" i="14"/>
  <c r="Q1635" i="14"/>
  <c r="Q1636" i="14"/>
  <c r="Q1637" i="14"/>
  <c r="Q1638" i="14"/>
  <c r="Q1639" i="14"/>
  <c r="Q1640" i="14"/>
  <c r="Q1641" i="14"/>
  <c r="Q1642" i="14"/>
  <c r="Q1643" i="14"/>
  <c r="Q1644" i="14"/>
  <c r="Q1645" i="14"/>
  <c r="Q1646" i="14"/>
  <c r="Q1647" i="14"/>
  <c r="Q1648" i="14"/>
  <c r="Q1649" i="14"/>
  <c r="Q1650" i="14"/>
  <c r="Q1651" i="14"/>
  <c r="Q1652" i="14"/>
  <c r="Q1653" i="14"/>
  <c r="Q1654" i="14"/>
  <c r="Q1655" i="14"/>
  <c r="Q1656" i="14"/>
  <c r="Q1657" i="14"/>
  <c r="Q1658" i="14"/>
  <c r="Q1659" i="14"/>
  <c r="Q1660" i="14"/>
  <c r="Q1661" i="14"/>
  <c r="Q1662" i="14"/>
  <c r="Q1663" i="14"/>
  <c r="Q1664" i="14"/>
  <c r="Q1665" i="14"/>
  <c r="Q1666" i="14"/>
  <c r="Q1667" i="14"/>
  <c r="Q1668" i="14"/>
  <c r="Q1669" i="14"/>
  <c r="Q1670" i="14"/>
  <c r="Q1671" i="14"/>
  <c r="Q1672" i="14"/>
  <c r="Q1673" i="14"/>
  <c r="Q1674" i="14"/>
  <c r="Q1675" i="14"/>
  <c r="Q1676" i="14"/>
  <c r="Q1677" i="14"/>
  <c r="Q1678" i="14"/>
  <c r="Q1679" i="14"/>
  <c r="Q1680" i="14"/>
  <c r="Q1681" i="14"/>
  <c r="Q1682" i="14"/>
  <c r="Q1683" i="14"/>
  <c r="Q1684" i="14"/>
  <c r="Q1685" i="14"/>
  <c r="Q1686" i="14"/>
  <c r="Q1687" i="14"/>
  <c r="Q1688" i="14"/>
  <c r="Q1689" i="14"/>
  <c r="Q1690" i="14"/>
  <c r="Q1691" i="14"/>
  <c r="Q1692" i="14"/>
  <c r="Q1693" i="14"/>
  <c r="Q1694" i="14"/>
  <c r="Q1695" i="14"/>
  <c r="Q1696" i="14"/>
  <c r="Q1697" i="14"/>
  <c r="Q1698" i="14"/>
  <c r="Q1699" i="14"/>
  <c r="Q1700" i="14"/>
  <c r="Q1701" i="14"/>
  <c r="Q1702" i="14"/>
  <c r="Q1703" i="14"/>
  <c r="Q1704" i="14"/>
  <c r="Q1705" i="14"/>
  <c r="Q1706" i="14"/>
  <c r="Q1707" i="14"/>
  <c r="Q1708" i="14"/>
  <c r="Q1709" i="14"/>
  <c r="Q1710" i="14"/>
  <c r="Q1711" i="14"/>
  <c r="Q1712" i="14"/>
  <c r="Q1713" i="14"/>
  <c r="Q1714" i="14"/>
  <c r="Q1715" i="14"/>
  <c r="Q1716" i="14"/>
  <c r="Q1717" i="14"/>
  <c r="Q1718" i="14"/>
  <c r="Q1719" i="14"/>
  <c r="Q1720" i="14"/>
  <c r="Q1721" i="14"/>
  <c r="Q1722" i="14"/>
  <c r="Q1723" i="14"/>
  <c r="Q1724" i="14"/>
  <c r="Q1725" i="14"/>
  <c r="Q1726" i="14"/>
  <c r="Q1727" i="14"/>
  <c r="Q1728" i="14"/>
  <c r="Q1729" i="14"/>
  <c r="Q1730" i="14"/>
  <c r="Q1731" i="14"/>
  <c r="Q1732" i="14"/>
  <c r="Q1733" i="14"/>
  <c r="Q1734" i="14"/>
  <c r="Q1735" i="14"/>
  <c r="Q1736" i="14"/>
  <c r="Q1737" i="14"/>
  <c r="Q1738" i="14"/>
  <c r="Q1739" i="14"/>
  <c r="Q1740" i="14"/>
  <c r="Q1741" i="14"/>
  <c r="Q1742" i="14"/>
  <c r="Q1743" i="14"/>
  <c r="Q1744" i="14"/>
  <c r="Q1745" i="14"/>
  <c r="Q1746" i="14"/>
  <c r="Q1747" i="14"/>
  <c r="Q1748" i="14"/>
  <c r="Q1749" i="14"/>
  <c r="Q1750" i="14"/>
  <c r="Q1751" i="14"/>
  <c r="Q1752" i="14"/>
  <c r="Q1753" i="14"/>
  <c r="Q1754" i="14"/>
  <c r="Q1755" i="14"/>
  <c r="Q1756" i="14"/>
  <c r="Q1757" i="14"/>
  <c r="Q1758" i="14"/>
  <c r="Q1759" i="14"/>
  <c r="Q1760" i="14"/>
  <c r="Q1761" i="14"/>
  <c r="Q1762" i="14"/>
  <c r="Q1763" i="14"/>
  <c r="Q1764" i="14"/>
  <c r="Q1765" i="14"/>
  <c r="Q1766" i="14"/>
  <c r="Q1767" i="14"/>
  <c r="Q1768" i="14"/>
  <c r="Q1769" i="14"/>
  <c r="Q1770" i="14"/>
  <c r="Q1771" i="14"/>
  <c r="Q1772" i="14"/>
  <c r="Q1773" i="14"/>
  <c r="Q1774" i="14"/>
  <c r="Q1775" i="14"/>
  <c r="Q1776" i="14"/>
  <c r="Q1777" i="14"/>
  <c r="Q1778" i="14"/>
  <c r="Q1779" i="14"/>
  <c r="Q1780" i="14"/>
  <c r="Q1781" i="14"/>
  <c r="Q1782" i="14"/>
  <c r="Q1783" i="14"/>
  <c r="Q1784" i="14"/>
  <c r="Q1785" i="14"/>
  <c r="Q1786" i="14"/>
  <c r="Q1787" i="14"/>
  <c r="Q1788" i="14"/>
  <c r="Q1789" i="14"/>
  <c r="Q1790" i="14"/>
  <c r="Q1791" i="14"/>
  <c r="Q1792" i="14"/>
  <c r="Q1793" i="14"/>
  <c r="Q1794" i="14"/>
  <c r="Q1795" i="14"/>
  <c r="Q1796" i="14"/>
  <c r="Q1797" i="14"/>
  <c r="Q1798" i="14"/>
  <c r="Q1799" i="14"/>
  <c r="Q1800" i="14"/>
  <c r="Q1801" i="14"/>
  <c r="Q1802" i="14"/>
  <c r="Q1803" i="14"/>
  <c r="Q1804" i="14"/>
  <c r="Q1805" i="14"/>
  <c r="Q1806" i="14"/>
  <c r="Q1807" i="14"/>
  <c r="Q1808" i="14"/>
  <c r="Q1809" i="14"/>
  <c r="Q1810" i="14"/>
  <c r="Q1811" i="14"/>
  <c r="Q1812" i="14"/>
  <c r="Q1813" i="14"/>
  <c r="Q1814" i="14"/>
  <c r="Q1815" i="14"/>
  <c r="Q1816" i="14"/>
  <c r="Q1817" i="14"/>
  <c r="Q1818" i="14"/>
  <c r="Q1819" i="14"/>
  <c r="Q1820" i="14"/>
  <c r="Q1821" i="14"/>
  <c r="Q1822" i="14"/>
  <c r="Q1823" i="14"/>
  <c r="Q1824" i="14"/>
  <c r="Q1825" i="14"/>
  <c r="Q1826" i="14"/>
  <c r="Q1827" i="14"/>
  <c r="Q1828" i="14"/>
  <c r="Q1829" i="14"/>
  <c r="Q1830" i="14"/>
  <c r="Q1831" i="14"/>
  <c r="Q1832" i="14"/>
  <c r="Q1833" i="14"/>
  <c r="Q1834" i="14"/>
  <c r="Q1835" i="14"/>
  <c r="Q1836" i="14"/>
  <c r="Q1837" i="14"/>
  <c r="Q1838" i="14"/>
  <c r="Q1839" i="14"/>
  <c r="Q1840" i="14"/>
  <c r="Q1841" i="14"/>
  <c r="Q1842" i="14"/>
  <c r="Q1843" i="14"/>
  <c r="Q1844" i="14"/>
  <c r="Q1845" i="14"/>
  <c r="Q1846" i="14"/>
  <c r="Q1847" i="14"/>
  <c r="Q1848" i="14"/>
  <c r="Q1849" i="14"/>
  <c r="Q1850" i="14"/>
  <c r="Q1851" i="14"/>
  <c r="Q1852" i="14"/>
  <c r="Q1853" i="14"/>
  <c r="Q1854" i="14"/>
  <c r="Q1855" i="14"/>
  <c r="Q1856" i="14"/>
  <c r="Q1857" i="14"/>
  <c r="Q1858" i="14"/>
  <c r="Q1859" i="14"/>
  <c r="Q1860" i="14"/>
  <c r="Q1861" i="14"/>
  <c r="Q1862" i="14"/>
  <c r="Q1863" i="14"/>
  <c r="Q1864" i="14"/>
  <c r="Q1865" i="14"/>
  <c r="Q1866" i="14"/>
  <c r="Q1867" i="14"/>
  <c r="Q1868" i="14"/>
  <c r="Q1869" i="14"/>
  <c r="Q1870" i="14"/>
  <c r="Q1871" i="14"/>
  <c r="Q1872" i="14"/>
  <c r="Q1873" i="14"/>
  <c r="Q1874" i="14"/>
  <c r="Q1875" i="14"/>
  <c r="Q1876" i="14"/>
  <c r="Q1877" i="14"/>
  <c r="Q1878" i="14"/>
  <c r="Q1879" i="14"/>
  <c r="Q1880" i="14"/>
  <c r="Q1881" i="14"/>
  <c r="Q1882" i="14"/>
  <c r="Q1883" i="14"/>
  <c r="Q1884" i="14"/>
  <c r="Q1885" i="14"/>
  <c r="Q1886" i="14"/>
  <c r="Q1887" i="14"/>
  <c r="Q1888" i="14"/>
  <c r="Q1889" i="14"/>
  <c r="Q1890" i="14"/>
  <c r="Q1891" i="14"/>
  <c r="Q1892" i="14"/>
  <c r="Q1893" i="14"/>
  <c r="Q1894" i="14"/>
  <c r="Q1895" i="14"/>
  <c r="Q1896" i="14"/>
  <c r="Q1897" i="14"/>
  <c r="Q1898" i="14"/>
  <c r="Q1899" i="14"/>
  <c r="Q1900" i="14"/>
  <c r="Q1901" i="14"/>
  <c r="Q1902" i="14"/>
  <c r="Q1903" i="14"/>
  <c r="Q1904" i="14"/>
  <c r="Q1905" i="14"/>
  <c r="Q1906" i="14"/>
  <c r="Q1907" i="14"/>
  <c r="Q1908" i="14"/>
  <c r="Q1909" i="14"/>
  <c r="Q1910" i="14"/>
  <c r="Q1911" i="14"/>
  <c r="Q1912" i="14"/>
  <c r="Q1913" i="14"/>
  <c r="Q1914" i="14"/>
  <c r="Q1915" i="14"/>
  <c r="Q1916" i="14"/>
  <c r="Q1917" i="14"/>
  <c r="Q1918" i="14"/>
  <c r="Q1919" i="14"/>
  <c r="Q1920" i="14"/>
  <c r="Q1921" i="14"/>
  <c r="Q1922" i="14"/>
  <c r="Q1923" i="14"/>
  <c r="Q1924" i="14"/>
  <c r="Q1925" i="14"/>
  <c r="Q1926" i="14"/>
  <c r="Q1927" i="14"/>
  <c r="Q1928" i="14"/>
  <c r="Q1929" i="14"/>
  <c r="Q1930" i="14"/>
  <c r="Q1931" i="14"/>
  <c r="Q1932" i="14"/>
  <c r="Q1933" i="14"/>
  <c r="Q1934" i="14"/>
  <c r="Q1935" i="14"/>
  <c r="Q1936" i="14"/>
  <c r="Q1937" i="14"/>
  <c r="Q1938" i="14"/>
  <c r="Q1939" i="14"/>
  <c r="Q1940" i="14"/>
  <c r="Q1941" i="14"/>
  <c r="Q1942" i="14"/>
  <c r="Q1943" i="14"/>
  <c r="Q1944" i="14"/>
  <c r="Q1945" i="14"/>
  <c r="Q1946" i="14"/>
  <c r="Q1947" i="14"/>
  <c r="Q1948" i="14"/>
  <c r="Q1949" i="14"/>
  <c r="Q1950" i="14"/>
  <c r="Q1951" i="14"/>
  <c r="Q1952" i="14"/>
  <c r="Q1953" i="14"/>
  <c r="Q1954" i="14"/>
  <c r="Q1955" i="14"/>
  <c r="Q1956" i="14"/>
  <c r="Q1957" i="14"/>
  <c r="Q1958" i="14"/>
  <c r="Q1959" i="14"/>
  <c r="Q1960" i="14"/>
  <c r="Q1961" i="14"/>
  <c r="Q1962" i="14"/>
  <c r="Q1963" i="14"/>
  <c r="Q1964" i="14"/>
  <c r="Q1965" i="14"/>
  <c r="Q1966" i="14"/>
  <c r="Q1967" i="14"/>
  <c r="Q1968" i="14"/>
  <c r="Q1969" i="14"/>
  <c r="Q1970" i="14"/>
  <c r="Q1971" i="14"/>
  <c r="Q1972" i="14"/>
  <c r="Q1973" i="14"/>
  <c r="Q1974" i="14"/>
  <c r="Q1975" i="14"/>
  <c r="Q1976" i="14"/>
  <c r="Q1977" i="14"/>
  <c r="Q1978" i="14"/>
  <c r="Q1979" i="14"/>
  <c r="Q1980" i="14"/>
  <c r="Q1981" i="14"/>
  <c r="Q1982" i="14"/>
  <c r="Q1983" i="14"/>
  <c r="Q1984" i="14"/>
  <c r="Q1985" i="14"/>
  <c r="Q1986" i="14"/>
  <c r="Q1987" i="14"/>
  <c r="Q1988" i="14"/>
  <c r="Q1989" i="14"/>
  <c r="Q1990" i="14"/>
  <c r="Q1991" i="14"/>
  <c r="Q1992" i="14"/>
  <c r="Q1993" i="14"/>
  <c r="Q1994" i="14"/>
  <c r="Q1995" i="14"/>
  <c r="Q1996" i="14"/>
  <c r="Q1997" i="14"/>
  <c r="Q1998" i="14"/>
  <c r="Q1999" i="14"/>
  <c r="Q2000" i="14"/>
  <c r="Q2001" i="14"/>
  <c r="Q2002" i="14"/>
  <c r="Q2003" i="14"/>
  <c r="Q2004" i="14"/>
  <c r="Q2005" i="14"/>
  <c r="Q2006" i="14"/>
  <c r="Q2007" i="14"/>
  <c r="Q2008" i="14"/>
  <c r="Q2009" i="14"/>
  <c r="Q2010" i="14"/>
  <c r="Q2011" i="14"/>
  <c r="Q2012" i="14"/>
  <c r="Q2013" i="14"/>
  <c r="Q2014" i="14"/>
  <c r="Q2015" i="14"/>
  <c r="Q2016" i="14"/>
  <c r="Q2017" i="14"/>
  <c r="Q2018" i="14"/>
  <c r="Q2019" i="14"/>
  <c r="Q2020" i="14"/>
  <c r="Q2021" i="14"/>
  <c r="Q2022" i="14"/>
  <c r="Q2023" i="14"/>
  <c r="Q2024" i="14"/>
  <c r="Q2025" i="14"/>
  <c r="Q2026" i="14"/>
  <c r="Q2027" i="14"/>
  <c r="Q2028" i="14"/>
  <c r="Q2029" i="14"/>
  <c r="Q2030" i="14"/>
  <c r="Q2031" i="14"/>
  <c r="Q2032" i="14"/>
  <c r="Q2033" i="14"/>
  <c r="Q2034" i="14"/>
  <c r="Q2035" i="14"/>
  <c r="Q2036" i="14"/>
  <c r="Q2037" i="14"/>
  <c r="Q2038" i="14"/>
  <c r="Q2039" i="14"/>
  <c r="Q2040" i="14"/>
  <c r="Q2041" i="14"/>
  <c r="Q2042" i="14"/>
  <c r="Q2043" i="14"/>
  <c r="Q2044" i="14"/>
  <c r="Q2045" i="14"/>
  <c r="Q2046" i="14"/>
  <c r="Q2047" i="14"/>
  <c r="Q2048" i="14"/>
  <c r="Q2049" i="14"/>
  <c r="Q2050" i="14"/>
  <c r="Q2051" i="14"/>
  <c r="Q2052" i="14"/>
  <c r="Q2053" i="14"/>
  <c r="Q2054" i="14"/>
  <c r="Q2055" i="14"/>
  <c r="Q2056" i="14"/>
  <c r="Q2057" i="14"/>
  <c r="Q2058" i="14"/>
  <c r="Q2059" i="14"/>
  <c r="Q2060" i="14"/>
  <c r="Q2061" i="14"/>
  <c r="Q2062" i="14"/>
  <c r="Q2063" i="14"/>
  <c r="Q2064" i="14"/>
  <c r="Q2065" i="14"/>
  <c r="Q2066" i="14"/>
  <c r="Q2067" i="14"/>
  <c r="Q2068" i="14"/>
  <c r="Q2069" i="14"/>
  <c r="Q2070" i="14"/>
  <c r="Q2071" i="14"/>
  <c r="Q2072" i="14"/>
  <c r="Q2073" i="14"/>
  <c r="Q2074" i="14"/>
  <c r="Q2075" i="14"/>
  <c r="Q2076" i="14"/>
  <c r="Q2077" i="14"/>
  <c r="Q2078" i="14"/>
  <c r="Q2079" i="14"/>
  <c r="Q2080" i="14"/>
  <c r="Q2081" i="14"/>
  <c r="Q2082" i="14"/>
  <c r="Q2083" i="14"/>
  <c r="Q2084" i="14"/>
  <c r="Q2085" i="14"/>
  <c r="Q2086" i="14"/>
  <c r="Q2087" i="14"/>
  <c r="Q2088" i="14"/>
  <c r="Q2089" i="14"/>
  <c r="Q2090" i="14"/>
  <c r="Q2091" i="14"/>
  <c r="Q2092" i="14"/>
  <c r="Q2093" i="14"/>
  <c r="Q2094" i="14"/>
  <c r="Q2095" i="14"/>
  <c r="Q2096" i="14"/>
  <c r="Q2097" i="14"/>
  <c r="Q2098" i="14"/>
  <c r="Q2099" i="14"/>
  <c r="Q2100" i="14"/>
  <c r="Q2101" i="14"/>
  <c r="Q2102" i="14"/>
  <c r="Q2103" i="14"/>
  <c r="Q2104" i="14"/>
  <c r="Q2105" i="14"/>
  <c r="Q2106" i="14"/>
  <c r="Q2107" i="14"/>
  <c r="Q2108" i="14"/>
  <c r="Q2109" i="14"/>
  <c r="Q2110" i="14"/>
  <c r="Q2111" i="14"/>
  <c r="Q2112" i="14"/>
  <c r="Q2113" i="14"/>
  <c r="Q2114" i="14"/>
  <c r="Q2115" i="14"/>
  <c r="Q2116" i="14"/>
  <c r="Q2117" i="14"/>
  <c r="Q2118" i="14"/>
  <c r="Q2119" i="14"/>
  <c r="Q2120" i="14"/>
  <c r="Q2121" i="14"/>
  <c r="Q2122" i="14"/>
  <c r="Q2123" i="14"/>
  <c r="Q2124" i="14"/>
  <c r="Q2125" i="14"/>
  <c r="Q2126" i="14"/>
  <c r="Q2127" i="14"/>
  <c r="Q2128" i="14"/>
  <c r="Q2129" i="14"/>
  <c r="Q2130" i="14"/>
  <c r="Q2131" i="14"/>
  <c r="Q2132" i="14"/>
  <c r="Q2133" i="14"/>
  <c r="Q2134" i="14"/>
  <c r="Q2135" i="14"/>
  <c r="Q2136" i="14"/>
  <c r="Q2137" i="14"/>
  <c r="Q2138" i="14"/>
  <c r="Q2139" i="14"/>
  <c r="Q2140" i="14"/>
  <c r="Q2141" i="14"/>
  <c r="Q2142" i="14"/>
  <c r="Q2143" i="14"/>
  <c r="Q2144" i="14"/>
  <c r="Q2145" i="14"/>
  <c r="Q2146" i="14"/>
  <c r="Q2147" i="14"/>
  <c r="Q2148" i="14"/>
  <c r="Q2149" i="14"/>
  <c r="Q2150" i="14"/>
  <c r="Q2151" i="14"/>
  <c r="Q2152" i="14"/>
  <c r="Q2153" i="14"/>
  <c r="Q2154" i="14"/>
  <c r="Q2155" i="14"/>
  <c r="Q2156" i="14"/>
  <c r="Q2157" i="14"/>
  <c r="Q2158" i="14"/>
  <c r="Q2159" i="14"/>
  <c r="Q2160" i="14"/>
  <c r="Q2161" i="14"/>
  <c r="Q2162" i="14"/>
  <c r="Q2163" i="14"/>
  <c r="Q2164" i="14"/>
  <c r="Q2165" i="14"/>
  <c r="Q2166" i="14"/>
  <c r="Q2167" i="14"/>
  <c r="Q2168" i="14"/>
  <c r="Q2169" i="14"/>
  <c r="Q2170" i="14"/>
  <c r="Q2171" i="14"/>
  <c r="Q2172" i="14"/>
  <c r="Q2173" i="14"/>
  <c r="Q2174" i="14"/>
  <c r="Q2175" i="14"/>
  <c r="Q2176" i="14"/>
  <c r="Q2177" i="14"/>
  <c r="Q2178" i="14"/>
  <c r="Q2179" i="14"/>
  <c r="Q2180" i="14"/>
  <c r="Q2181" i="14"/>
  <c r="Q2182" i="14"/>
  <c r="Q2183" i="14"/>
  <c r="Q2184" i="14"/>
  <c r="Q2185" i="14"/>
  <c r="Q2186" i="14"/>
  <c r="Q2187" i="14"/>
  <c r="Q2188" i="14"/>
  <c r="Q2189" i="14"/>
  <c r="Q2190" i="14"/>
  <c r="Q2191" i="14"/>
  <c r="Q2192" i="14"/>
  <c r="Q2193" i="14"/>
  <c r="Q2194" i="14"/>
  <c r="Q2195" i="14"/>
  <c r="Q2196" i="14"/>
  <c r="Q2197" i="14"/>
  <c r="Q2198" i="14"/>
  <c r="Q2199" i="14"/>
  <c r="Q2200" i="14"/>
  <c r="Q2201" i="14"/>
  <c r="Q2202" i="14"/>
  <c r="Q2203" i="14"/>
  <c r="Q2204" i="14"/>
  <c r="Q2205" i="14"/>
  <c r="Q2206" i="14"/>
  <c r="Q2207" i="14"/>
  <c r="Q2208" i="14"/>
  <c r="Q2209" i="14"/>
  <c r="Q2210" i="14"/>
  <c r="Q2211" i="14"/>
  <c r="Q2212" i="14"/>
  <c r="Q2213" i="14"/>
  <c r="Q2214" i="14"/>
  <c r="Q2215" i="14"/>
  <c r="Q2216" i="14"/>
  <c r="Q2217" i="14"/>
  <c r="Q2218" i="14"/>
  <c r="Q2219" i="14"/>
  <c r="Q2220" i="14"/>
  <c r="Q2221" i="14"/>
  <c r="Q2222" i="14"/>
  <c r="Q2223" i="14"/>
  <c r="Q2224" i="14"/>
  <c r="Q2225" i="14"/>
  <c r="Q2226" i="14"/>
  <c r="Q2227" i="14"/>
  <c r="Q2228" i="14"/>
  <c r="Q2229" i="14"/>
  <c r="Q2230" i="14"/>
  <c r="Q2231" i="14"/>
  <c r="Q2232" i="14"/>
  <c r="Q2233" i="14"/>
  <c r="Q2234" i="14"/>
  <c r="Q2235" i="14"/>
  <c r="Q2236" i="14"/>
  <c r="Q2237" i="14"/>
  <c r="Q2238" i="14"/>
  <c r="Q2239" i="14"/>
  <c r="Q2240" i="14"/>
  <c r="Q2241" i="14"/>
  <c r="Q2242" i="14"/>
  <c r="Q2243" i="14"/>
  <c r="Q2244" i="14"/>
  <c r="Q2245" i="14"/>
  <c r="Q2246" i="14"/>
  <c r="Q2247" i="14"/>
  <c r="Q2248" i="14"/>
  <c r="Q2249" i="14"/>
  <c r="Q2250" i="14"/>
  <c r="Q2251" i="14"/>
  <c r="Q2252" i="14"/>
  <c r="Q2253" i="14"/>
  <c r="Q2254" i="14"/>
  <c r="Q2255" i="14"/>
  <c r="Q2256" i="14"/>
  <c r="Q2257" i="14"/>
  <c r="Q2258" i="14"/>
  <c r="Q2259" i="14"/>
  <c r="Q2260" i="14"/>
  <c r="Q2261" i="14"/>
  <c r="Q2262" i="14"/>
  <c r="Q2263" i="14"/>
  <c r="Q2264" i="14"/>
  <c r="Q2265" i="14"/>
  <c r="Q2266" i="14"/>
  <c r="Q2267" i="14"/>
  <c r="Q2268" i="14"/>
  <c r="Q2269" i="14"/>
  <c r="Q2270" i="14"/>
  <c r="Q2271" i="14"/>
  <c r="Q2272" i="14"/>
  <c r="Q2273" i="14"/>
  <c r="Q2274" i="14"/>
  <c r="Q2275" i="14"/>
  <c r="Q2276" i="14"/>
  <c r="Q2277" i="14"/>
  <c r="Q2278" i="14"/>
  <c r="Q2279" i="14"/>
  <c r="Q2280" i="14"/>
  <c r="Q2281" i="14"/>
  <c r="Q2282" i="14"/>
  <c r="Q2283" i="14"/>
  <c r="Q2284" i="14"/>
  <c r="Q2285" i="14"/>
  <c r="Q2286" i="14"/>
  <c r="Q2287" i="14"/>
  <c r="Q2288" i="14"/>
  <c r="Q2289" i="14"/>
  <c r="Q2290" i="14"/>
  <c r="Q2291" i="14"/>
  <c r="Q2292" i="14"/>
  <c r="Q2293" i="14"/>
  <c r="Q2294" i="14"/>
  <c r="Q2295" i="14"/>
  <c r="Q2296" i="14"/>
  <c r="Q2297" i="14"/>
  <c r="Q2298" i="14"/>
  <c r="Q2299" i="14"/>
  <c r="Q2300" i="14"/>
  <c r="Q2301" i="14"/>
  <c r="Q2302" i="14"/>
  <c r="Q2303" i="14"/>
  <c r="Q2304" i="14"/>
  <c r="Q2305" i="14"/>
  <c r="Q2306" i="14"/>
  <c r="Q2307" i="14"/>
  <c r="Q2308" i="14"/>
  <c r="Q2309" i="14"/>
  <c r="Q2310" i="14"/>
  <c r="Q2311" i="14"/>
  <c r="Q2312" i="14"/>
  <c r="Q2313" i="14"/>
  <c r="Q2314" i="14"/>
  <c r="Q2315" i="14"/>
  <c r="Q2316" i="14"/>
  <c r="Q2317" i="14"/>
  <c r="Q2318" i="14"/>
  <c r="Q2319" i="14"/>
  <c r="Q2320" i="14"/>
  <c r="Q2321" i="14"/>
  <c r="Q2322" i="14"/>
  <c r="Q2323" i="14"/>
  <c r="Q2324" i="14"/>
  <c r="Q2325" i="14"/>
  <c r="Q2326" i="14"/>
  <c r="Q2327" i="14"/>
  <c r="Q2328" i="14"/>
  <c r="Q2329" i="14"/>
  <c r="Q2330" i="14"/>
  <c r="Q2331" i="14"/>
  <c r="Q2332" i="14"/>
  <c r="Q2333" i="14"/>
  <c r="Q2334" i="14"/>
  <c r="Q2335" i="14"/>
  <c r="Q2336" i="14"/>
  <c r="Q2337" i="14"/>
  <c r="Q2338" i="14"/>
  <c r="Q2339" i="14"/>
  <c r="Q2340" i="14"/>
  <c r="Q2341" i="14"/>
  <c r="Q2342" i="14"/>
  <c r="Q2343" i="14"/>
  <c r="Q2344" i="14"/>
  <c r="Q2345" i="14"/>
  <c r="Q2346" i="14"/>
  <c r="Q2347" i="14"/>
  <c r="Q2348" i="14"/>
  <c r="Q2349" i="14"/>
  <c r="Q2350" i="14"/>
  <c r="Q2351" i="14"/>
  <c r="Q2352" i="14"/>
  <c r="Q2353" i="14"/>
  <c r="Q2354" i="14"/>
  <c r="Q2355" i="14"/>
  <c r="Q2356" i="14"/>
  <c r="Q2357" i="14"/>
  <c r="Q2358" i="14"/>
  <c r="Q2359" i="14"/>
  <c r="Q2360" i="14"/>
  <c r="Q2361" i="14"/>
  <c r="Q2362" i="14"/>
  <c r="Q2363" i="14"/>
  <c r="Q2364" i="14"/>
  <c r="Q2365" i="14"/>
  <c r="Q2366" i="14"/>
  <c r="Q2367" i="14"/>
  <c r="Q2368" i="14"/>
  <c r="Q2369" i="14"/>
  <c r="Q2370" i="14"/>
  <c r="Q2371" i="14"/>
  <c r="Q2372" i="14"/>
  <c r="Q2373" i="14"/>
  <c r="Q2374" i="14"/>
  <c r="Q2375" i="14"/>
  <c r="Q2376" i="14"/>
  <c r="Q2377" i="14"/>
  <c r="Q2378" i="14"/>
  <c r="Q2379" i="14"/>
  <c r="Q2380" i="14"/>
  <c r="Q2381" i="14"/>
  <c r="Q2382" i="14"/>
  <c r="Q2383" i="14"/>
  <c r="Q2384" i="14"/>
  <c r="Q2385" i="14"/>
  <c r="Q2386" i="14"/>
  <c r="Q2387" i="14"/>
  <c r="Q2388" i="14"/>
  <c r="Q2389" i="14"/>
  <c r="Q2390" i="14"/>
  <c r="Q2391" i="14"/>
  <c r="Q2392" i="14"/>
  <c r="Q2393" i="14"/>
  <c r="Q2394" i="14"/>
  <c r="Q2395" i="14"/>
  <c r="Q2396" i="14"/>
  <c r="Q2397" i="14"/>
  <c r="Q2398" i="14"/>
  <c r="Q2399" i="14"/>
  <c r="Q2400" i="14"/>
  <c r="Q2401" i="14"/>
  <c r="Q2402" i="14"/>
  <c r="Q2403" i="14"/>
  <c r="Q2404" i="14"/>
  <c r="Q2405" i="14"/>
  <c r="Q2406" i="14"/>
  <c r="Q2407" i="14"/>
  <c r="Q2408" i="14"/>
  <c r="Q2409" i="14"/>
  <c r="Q2410" i="14"/>
  <c r="Q2411" i="14"/>
  <c r="Q2412" i="14"/>
  <c r="Q2413" i="14"/>
  <c r="Q2414" i="14"/>
  <c r="Q2415" i="14"/>
  <c r="Q2416" i="14"/>
  <c r="Q2417" i="14"/>
  <c r="Q2418" i="14"/>
  <c r="Q2419" i="14"/>
  <c r="Q2420" i="14"/>
  <c r="Q2421" i="14"/>
  <c r="Q2422" i="14"/>
  <c r="Q2423" i="14"/>
  <c r="Q2424" i="14"/>
  <c r="Q2425" i="14"/>
  <c r="Q2426" i="14"/>
  <c r="Q2427" i="14"/>
  <c r="Q2428" i="14"/>
  <c r="Q2429" i="14"/>
  <c r="Q2430" i="14"/>
  <c r="Q2431" i="14"/>
  <c r="Q2432" i="14"/>
  <c r="Q2433" i="14"/>
  <c r="Q2434" i="14"/>
  <c r="Q2435" i="14"/>
  <c r="Q2436" i="14"/>
  <c r="Q2437" i="14"/>
  <c r="Q2438" i="14"/>
  <c r="Q2439" i="14"/>
  <c r="Q2440" i="14"/>
  <c r="Q2441" i="14"/>
  <c r="Q2442" i="14"/>
  <c r="Q2443" i="14"/>
  <c r="Q2444" i="14"/>
  <c r="Q2445" i="14"/>
  <c r="Q2446" i="14"/>
  <c r="Q2447" i="14"/>
  <c r="Q2448" i="14"/>
  <c r="Q2449" i="14"/>
  <c r="Q2450" i="14"/>
  <c r="Q2451" i="14"/>
  <c r="Q2452" i="14"/>
  <c r="Q2453" i="14"/>
  <c r="Q2454" i="14"/>
  <c r="Q2455" i="14"/>
  <c r="Q2456" i="14"/>
  <c r="Q2457" i="14"/>
  <c r="Q2458" i="14"/>
  <c r="Q2459" i="14"/>
  <c r="Q2460" i="14"/>
  <c r="Q2461" i="14"/>
  <c r="Q2462" i="14"/>
  <c r="Q2463" i="14"/>
  <c r="Q2464" i="14"/>
  <c r="Q2465" i="14"/>
  <c r="Q2466" i="14"/>
  <c r="Q2467" i="14"/>
  <c r="Q2468" i="14"/>
  <c r="Q2469" i="14"/>
  <c r="Q2470" i="14"/>
  <c r="Q2471" i="14"/>
  <c r="Q2472" i="14"/>
  <c r="Q2473" i="14"/>
  <c r="Q2474" i="14"/>
  <c r="Q2475" i="14"/>
  <c r="Q2476" i="14"/>
  <c r="Q2477" i="14"/>
  <c r="Q2478" i="14"/>
  <c r="Q2479" i="14"/>
  <c r="Q2480" i="14"/>
  <c r="Q2481" i="14"/>
  <c r="Q2482" i="14"/>
  <c r="Q2483" i="14"/>
  <c r="Q2484" i="14"/>
  <c r="Q2485" i="14"/>
  <c r="Q2486" i="14"/>
  <c r="Q2487" i="14"/>
  <c r="Q2488" i="14"/>
  <c r="Q2489" i="14"/>
  <c r="Q2490" i="14"/>
  <c r="Q2491" i="14"/>
  <c r="Q2492" i="14"/>
  <c r="Q2493" i="14"/>
  <c r="Q2494" i="14"/>
  <c r="Q2495" i="14"/>
  <c r="Q2496" i="14"/>
  <c r="Q2497" i="14"/>
  <c r="Q2498" i="14"/>
  <c r="Q2499" i="14"/>
  <c r="Q2500" i="14"/>
  <c r="Q2501" i="14"/>
  <c r="Q2502" i="14"/>
  <c r="Q2503" i="14"/>
  <c r="Q2504" i="14"/>
  <c r="Q2505" i="14"/>
  <c r="Q2506" i="14"/>
  <c r="Q2507" i="14"/>
  <c r="Q2508" i="14"/>
  <c r="Q2509" i="14"/>
  <c r="Q2510" i="14"/>
  <c r="Q2511" i="14"/>
  <c r="Q2512" i="14"/>
  <c r="Q2513" i="14"/>
  <c r="Q2514" i="14"/>
  <c r="Q2515" i="14"/>
  <c r="Q2516" i="14"/>
  <c r="Q2517" i="14"/>
  <c r="Q2518" i="14"/>
  <c r="Q2519" i="14"/>
  <c r="Q2520" i="14"/>
  <c r="Q2521" i="14"/>
  <c r="Q2522" i="14"/>
  <c r="Q2523" i="14"/>
  <c r="Q2524" i="14"/>
  <c r="Q2525" i="14"/>
  <c r="Q2526" i="14"/>
  <c r="Q2527" i="14"/>
  <c r="Q2528" i="14"/>
  <c r="Q2529" i="14"/>
  <c r="Q2530" i="14"/>
  <c r="Q2531" i="14"/>
  <c r="Q2532" i="14"/>
  <c r="Q2533" i="14"/>
  <c r="Q2534" i="14"/>
  <c r="Q2535" i="14"/>
  <c r="Q2536" i="14"/>
  <c r="Q2537" i="14"/>
  <c r="Q2538" i="14"/>
  <c r="Q2539" i="14"/>
  <c r="Q2540" i="14"/>
  <c r="Q2541" i="14"/>
  <c r="Q2542" i="14"/>
  <c r="Q2543" i="14"/>
  <c r="Q2544" i="14"/>
  <c r="Q2545" i="14"/>
  <c r="Q2546" i="14"/>
  <c r="Q2547" i="14"/>
  <c r="Q2548" i="14"/>
  <c r="Q2549" i="14"/>
  <c r="Q2550" i="14"/>
  <c r="Q2551" i="14"/>
  <c r="Q2552" i="14"/>
  <c r="Q2553" i="14"/>
  <c r="Q2554" i="14"/>
  <c r="Q2555" i="14"/>
  <c r="Q2556" i="14"/>
  <c r="Q2557" i="14"/>
  <c r="Q2558" i="14"/>
  <c r="Q2559" i="14"/>
  <c r="Q2560" i="14"/>
  <c r="Q2561" i="14"/>
  <c r="Q2562" i="14"/>
  <c r="Q2563" i="14"/>
  <c r="Q2564" i="14"/>
  <c r="Q2565" i="14"/>
  <c r="Q2566" i="14"/>
  <c r="Q2567" i="14"/>
  <c r="Q2568" i="14"/>
  <c r="Q2569" i="14"/>
  <c r="Q2570" i="14"/>
  <c r="Q2571" i="14"/>
  <c r="Q2572" i="14"/>
  <c r="Q2573" i="14"/>
  <c r="Q2574" i="14"/>
  <c r="Q2575" i="14"/>
  <c r="Q2576" i="14"/>
  <c r="Q2577" i="14"/>
  <c r="Q2578" i="14"/>
  <c r="Q2579" i="14"/>
  <c r="Q2580" i="14"/>
  <c r="Q2581" i="14"/>
  <c r="Q2582" i="14"/>
  <c r="Q2583" i="14"/>
  <c r="Q2584" i="14"/>
  <c r="Q2585" i="14"/>
  <c r="Q2586" i="14"/>
  <c r="Q2587" i="14"/>
  <c r="Q2588" i="14"/>
  <c r="Q2589" i="14"/>
  <c r="Q2590" i="14"/>
  <c r="Q2591" i="14"/>
  <c r="Q2592" i="14"/>
  <c r="Q2593" i="14"/>
  <c r="Q2594" i="14"/>
  <c r="Q2595" i="14"/>
  <c r="Q2596" i="14"/>
  <c r="Q2597" i="14"/>
  <c r="Q2598" i="14"/>
  <c r="Q2599" i="14"/>
  <c r="Q2600" i="14"/>
  <c r="Q2601" i="14"/>
  <c r="Q2602" i="14"/>
  <c r="Q2603" i="14"/>
  <c r="Q2604" i="14"/>
  <c r="Q2605" i="14"/>
  <c r="Q2606" i="14"/>
  <c r="Q2607" i="14"/>
  <c r="Q2608" i="14"/>
  <c r="Q2609" i="14"/>
  <c r="Q2610" i="14"/>
  <c r="Q2611" i="14"/>
  <c r="Q2612" i="14"/>
  <c r="Q2613" i="14"/>
  <c r="Q2614" i="14"/>
  <c r="Q2615" i="14"/>
  <c r="Q2616" i="14"/>
  <c r="Q2617" i="14"/>
  <c r="Q2618" i="14"/>
  <c r="Q2619" i="14"/>
  <c r="Q2620" i="14"/>
  <c r="Q2621" i="14"/>
  <c r="Q2622" i="14"/>
  <c r="Q2623" i="14"/>
  <c r="Q2624" i="14"/>
  <c r="Q2625" i="14"/>
  <c r="Q2626" i="14"/>
  <c r="Q2627" i="14"/>
  <c r="Q2628" i="14"/>
  <c r="Q2629" i="14"/>
  <c r="Q2630" i="14"/>
  <c r="Q2631" i="14"/>
  <c r="Q2632" i="14"/>
  <c r="Q2633" i="14"/>
  <c r="Q2634" i="14"/>
  <c r="Q2635" i="14"/>
  <c r="Q2636" i="14"/>
  <c r="Q2637" i="14"/>
  <c r="Q2638" i="14"/>
  <c r="Q2639" i="14"/>
  <c r="Q2640" i="14"/>
  <c r="Q2641" i="14"/>
  <c r="Q2642" i="14"/>
  <c r="Q2643" i="14"/>
  <c r="Q2644" i="14"/>
  <c r="Q2645" i="14"/>
  <c r="Q2646" i="14"/>
  <c r="Q2647" i="14"/>
  <c r="Q2648" i="14"/>
  <c r="Q2649" i="14"/>
  <c r="Q2650" i="14"/>
  <c r="Q2651" i="14"/>
  <c r="Q2652" i="14"/>
  <c r="Q2653" i="14"/>
  <c r="Q2654" i="14"/>
  <c r="Q2655" i="14"/>
  <c r="Q2656" i="14"/>
  <c r="Q2657" i="14"/>
  <c r="Q2658" i="14"/>
  <c r="Q2659" i="14"/>
  <c r="Q2660" i="14"/>
  <c r="Q2661" i="14"/>
  <c r="Q2662" i="14"/>
  <c r="Q2663" i="14"/>
  <c r="Q2664" i="14"/>
  <c r="Q2665" i="14"/>
  <c r="Q2666" i="14"/>
  <c r="Q2667" i="14"/>
  <c r="Q2668" i="14"/>
  <c r="Q2669" i="14"/>
  <c r="Q2670" i="14"/>
  <c r="Q2671" i="14"/>
  <c r="Q2672" i="14"/>
  <c r="Q2673" i="14"/>
  <c r="Q2674" i="14"/>
  <c r="Q2675" i="14"/>
  <c r="Q2676" i="14"/>
  <c r="Q2677" i="14"/>
  <c r="Q2678" i="14"/>
  <c r="Q2679" i="14"/>
  <c r="Q2680" i="14"/>
  <c r="Q2681" i="14"/>
  <c r="Q2682" i="14"/>
  <c r="Q2683" i="14"/>
  <c r="Q2684" i="14"/>
  <c r="Q2685" i="14"/>
  <c r="Q2686" i="14"/>
  <c r="Q2687" i="14"/>
  <c r="Q2688" i="14"/>
  <c r="Q2689" i="14"/>
  <c r="Q2690" i="14"/>
  <c r="Q2691" i="14"/>
  <c r="Q2692" i="14"/>
  <c r="Q2693" i="14"/>
  <c r="Q2694" i="14"/>
  <c r="Q2695" i="14"/>
  <c r="Q2696" i="14"/>
  <c r="Q2697" i="14"/>
  <c r="Q2698" i="14"/>
  <c r="Q2699" i="14"/>
  <c r="Q2700" i="14"/>
  <c r="Q2701" i="14"/>
  <c r="Q2702" i="14"/>
  <c r="Q2703" i="14"/>
  <c r="Q2704" i="14"/>
  <c r="Q2705" i="14"/>
  <c r="Q2706" i="14"/>
  <c r="Q2707" i="14"/>
  <c r="Q2708" i="14"/>
  <c r="Q2709" i="14"/>
  <c r="Q2710" i="14"/>
  <c r="Q2711" i="14"/>
  <c r="Q2712" i="14"/>
  <c r="Q2713" i="14"/>
  <c r="Q2714" i="14"/>
  <c r="Q2715" i="14"/>
  <c r="Q2716" i="14"/>
  <c r="Q2717" i="14"/>
  <c r="Q2718" i="14"/>
  <c r="Q2719" i="14"/>
  <c r="Q2720" i="14"/>
  <c r="Q2721" i="14"/>
  <c r="Q2722" i="14"/>
  <c r="Q2723" i="14"/>
  <c r="Q2724" i="14"/>
  <c r="Q2725" i="14"/>
  <c r="Q2726" i="14"/>
  <c r="Q2727" i="14"/>
  <c r="Q2728" i="14"/>
  <c r="Q2729" i="14"/>
  <c r="Q2730" i="14"/>
  <c r="Q2731" i="14"/>
  <c r="Q2732" i="14"/>
  <c r="Q2733" i="14"/>
  <c r="Q2734" i="14"/>
  <c r="Q2735" i="14"/>
  <c r="Q2736" i="14"/>
  <c r="Q2737" i="14"/>
  <c r="Q2738" i="14"/>
  <c r="Q2739" i="14"/>
  <c r="Q2740" i="14"/>
  <c r="Q2741" i="14"/>
  <c r="Q2742" i="14"/>
  <c r="Q2743" i="14"/>
  <c r="Q2744" i="14"/>
  <c r="Q2745" i="14"/>
  <c r="Q2746" i="14"/>
  <c r="Q2747" i="14"/>
  <c r="Q2748" i="14"/>
  <c r="Q2749" i="14"/>
  <c r="Q2750" i="14"/>
  <c r="Q2751" i="14"/>
  <c r="Q2752" i="14"/>
  <c r="Q2753" i="14"/>
  <c r="Q2754" i="14"/>
  <c r="Q2755" i="14"/>
  <c r="Q2756" i="14"/>
  <c r="Q2757" i="14"/>
  <c r="Q2758" i="14"/>
  <c r="Q2759" i="14"/>
  <c r="Q2760" i="14"/>
  <c r="Q2761" i="14"/>
  <c r="Q2762" i="14"/>
  <c r="Q2763" i="14"/>
  <c r="Q2764" i="14"/>
  <c r="Q2765" i="14"/>
  <c r="Q2766" i="14"/>
  <c r="Q2767" i="14"/>
  <c r="Q2768" i="14"/>
  <c r="Q2769" i="14"/>
  <c r="Q2770" i="14"/>
  <c r="Q2771" i="14"/>
  <c r="Q2772" i="14"/>
  <c r="Q2773" i="14"/>
  <c r="Q2774" i="14"/>
  <c r="Q2775" i="14"/>
  <c r="Q2776" i="14"/>
  <c r="Q2777" i="14"/>
  <c r="Q2778" i="14"/>
  <c r="Q2779" i="14"/>
  <c r="Q2780" i="14"/>
  <c r="Q2781" i="14"/>
  <c r="Q2782" i="14"/>
  <c r="Q2783" i="14"/>
  <c r="Q2784" i="14"/>
  <c r="Q2785" i="14"/>
  <c r="Q2786" i="14"/>
  <c r="Q2787" i="14"/>
  <c r="Q2788" i="14"/>
  <c r="Q2789" i="14"/>
  <c r="Q2790" i="14"/>
  <c r="Q2791" i="14"/>
  <c r="Q2792" i="14"/>
  <c r="Q2793" i="14"/>
  <c r="Q2794" i="14"/>
  <c r="Q2795" i="14"/>
  <c r="Q2796" i="14"/>
  <c r="Q2797" i="14"/>
  <c r="Q2798" i="14"/>
  <c r="Q2799" i="14"/>
  <c r="Q2800" i="14"/>
  <c r="Q2801" i="14"/>
  <c r="Q2802" i="14"/>
  <c r="Q2803" i="14"/>
  <c r="Q2804" i="14"/>
  <c r="Q2805" i="14"/>
  <c r="Q2806" i="14"/>
  <c r="Q2807" i="14"/>
  <c r="Q2808" i="14"/>
  <c r="Q2809" i="14"/>
  <c r="Q2810" i="14"/>
  <c r="Q2811" i="14"/>
  <c r="Q2812" i="14"/>
  <c r="Q2813" i="14"/>
  <c r="Q2814" i="14"/>
  <c r="Q2815" i="14"/>
  <c r="Q2816" i="14"/>
  <c r="Q2817" i="14"/>
  <c r="Q2818" i="14"/>
  <c r="Q2819" i="14"/>
  <c r="Q2820" i="14"/>
  <c r="Q2821" i="14"/>
  <c r="Q2822" i="14"/>
  <c r="Q2823" i="14"/>
  <c r="Q2824" i="14"/>
  <c r="Q2825" i="14"/>
  <c r="Q2826" i="14"/>
  <c r="Q2827" i="14"/>
  <c r="Q2828" i="14"/>
  <c r="Q2829" i="14"/>
  <c r="Q2830" i="14"/>
  <c r="Q2831" i="14"/>
  <c r="Q2832" i="14"/>
  <c r="Q2833" i="14"/>
  <c r="Q2834" i="14"/>
  <c r="Q2835" i="14"/>
  <c r="Q2836" i="14"/>
  <c r="Q2837" i="14"/>
  <c r="Q2838" i="14"/>
  <c r="Q2839" i="14"/>
  <c r="Q2840" i="14"/>
  <c r="Q2841" i="14"/>
  <c r="Q2842" i="14"/>
  <c r="Q2843" i="14"/>
  <c r="Q2844" i="14"/>
  <c r="Q2845" i="14"/>
  <c r="Q2846" i="14"/>
  <c r="Q2847" i="14"/>
  <c r="Q2848" i="14"/>
  <c r="Q2849" i="14"/>
  <c r="Q2850" i="14"/>
  <c r="Q2851" i="14"/>
  <c r="Q2852" i="14"/>
  <c r="Q2853" i="14"/>
  <c r="Q2854" i="14"/>
  <c r="Q2855" i="14"/>
  <c r="Q2856" i="14"/>
  <c r="Q2857" i="14"/>
  <c r="Q2858" i="14"/>
  <c r="Q2859" i="14"/>
  <c r="Q2860" i="14"/>
  <c r="Q2861" i="14"/>
  <c r="Q2862" i="14"/>
  <c r="Q2863" i="14"/>
  <c r="Q2864" i="14"/>
  <c r="Q2865" i="14"/>
  <c r="Q2866" i="14"/>
  <c r="Q2867" i="14"/>
  <c r="Q2868" i="14"/>
  <c r="Q2869" i="14"/>
  <c r="Q2870" i="14"/>
  <c r="Q2871" i="14"/>
  <c r="Q2872" i="14"/>
  <c r="Q2873" i="14"/>
  <c r="Q2874" i="14"/>
  <c r="Q2875" i="14"/>
  <c r="Q2876" i="14"/>
  <c r="Q2877" i="14"/>
  <c r="Q2878" i="14"/>
  <c r="Q2879" i="14"/>
  <c r="Q2880" i="14"/>
  <c r="Q2881" i="14"/>
  <c r="Q2882" i="14"/>
  <c r="Q2883" i="14"/>
  <c r="Q2884" i="14"/>
  <c r="Q2885" i="14"/>
  <c r="Q2886" i="14"/>
  <c r="Q2887" i="14"/>
  <c r="Q2888" i="14"/>
  <c r="Q2889" i="14"/>
  <c r="Q2890" i="14"/>
  <c r="Q2891" i="14"/>
  <c r="Q2892" i="14"/>
  <c r="Q2893" i="14"/>
  <c r="Q2894" i="14"/>
  <c r="Q2895" i="14"/>
  <c r="Q2896" i="14"/>
  <c r="Q2897" i="14"/>
  <c r="Q2898" i="14"/>
  <c r="Q2899" i="14"/>
  <c r="Q2900" i="14"/>
  <c r="Q2901" i="14"/>
  <c r="Q2902" i="14"/>
  <c r="Q2903" i="14"/>
  <c r="Q2904" i="14"/>
  <c r="Q2905" i="14"/>
  <c r="Q2906" i="14"/>
  <c r="Q2907" i="14"/>
  <c r="Q2908" i="14"/>
  <c r="Q2909" i="14"/>
  <c r="Q2910" i="14"/>
  <c r="Q2911" i="14"/>
  <c r="Q2912" i="14"/>
  <c r="Q2913" i="14"/>
  <c r="Q2914" i="14"/>
  <c r="Q2915" i="14"/>
  <c r="Q2916" i="14"/>
  <c r="Q2917" i="14"/>
  <c r="Q2918" i="14"/>
  <c r="Q2919" i="14"/>
  <c r="Q2920" i="14"/>
  <c r="Q2921" i="14"/>
  <c r="Q2922" i="14"/>
  <c r="Q2923" i="14"/>
  <c r="Q2924" i="14"/>
  <c r="Q2925" i="14"/>
  <c r="Q2926" i="14"/>
  <c r="Q2927" i="14"/>
  <c r="Q2928" i="14"/>
  <c r="Q2929" i="14"/>
  <c r="Q2930" i="14"/>
  <c r="Q2931" i="14"/>
  <c r="Q2932" i="14"/>
  <c r="Q2933" i="14"/>
  <c r="Q2934" i="14"/>
  <c r="Q2935" i="14"/>
  <c r="Q2936" i="14"/>
  <c r="Q2937" i="14"/>
  <c r="Q2938" i="14"/>
  <c r="Q2939" i="14"/>
  <c r="Q2940" i="14"/>
  <c r="Q2941" i="14"/>
  <c r="Q2942" i="14"/>
  <c r="Q2943" i="14"/>
  <c r="Q2944" i="14"/>
  <c r="Q2945" i="14"/>
  <c r="Q2946" i="14"/>
  <c r="Q2947" i="14"/>
  <c r="Q2948" i="14"/>
  <c r="Q2949" i="14"/>
  <c r="Q2950" i="14"/>
  <c r="Q2951" i="14"/>
  <c r="Q2952" i="14"/>
  <c r="Q2953" i="14"/>
  <c r="Q2954" i="14"/>
  <c r="Q2955" i="14"/>
  <c r="Q2956" i="14"/>
  <c r="Q2957" i="14"/>
  <c r="Q2958" i="14"/>
  <c r="Q2959" i="14"/>
  <c r="Q2960" i="14"/>
  <c r="Q2961" i="14"/>
  <c r="Q2962" i="14"/>
  <c r="Q2963" i="14"/>
  <c r="Q2964" i="14"/>
  <c r="Q2965" i="14"/>
  <c r="Q2966" i="14"/>
  <c r="Q2967" i="14"/>
  <c r="Q2968" i="14"/>
  <c r="Q2969" i="14"/>
  <c r="Q2970" i="14"/>
  <c r="Q2971" i="14"/>
  <c r="Q2972" i="14"/>
  <c r="Q2973" i="14"/>
  <c r="Q2974" i="14"/>
  <c r="Q2975" i="14"/>
  <c r="Q2976" i="14"/>
  <c r="Q2977" i="14"/>
  <c r="Q2978" i="14"/>
  <c r="Q2979" i="14"/>
  <c r="Q2980" i="14"/>
  <c r="Q2981" i="14"/>
  <c r="Q2982" i="14"/>
  <c r="Q2983" i="14"/>
  <c r="Q2984" i="14"/>
  <c r="Q2985" i="14"/>
  <c r="Q2986" i="14"/>
  <c r="Q2987" i="14"/>
  <c r="Q2988" i="14"/>
  <c r="Q2989" i="14"/>
  <c r="Q2990" i="14"/>
  <c r="Q2991" i="14"/>
  <c r="Q2992" i="14"/>
  <c r="Q2993" i="14"/>
  <c r="Q2994" i="14"/>
  <c r="Q2995" i="14"/>
  <c r="Q2996" i="14"/>
  <c r="Q2997" i="14"/>
  <c r="Q2998" i="14"/>
  <c r="Q2999" i="14"/>
  <c r="Q3000" i="14"/>
  <c r="Q3001" i="14"/>
  <c r="Q3002" i="14"/>
  <c r="Q3003" i="14"/>
  <c r="Q3004" i="14"/>
  <c r="Q3005" i="14"/>
  <c r="Q3006" i="14"/>
  <c r="Q3007" i="14"/>
  <c r="Q3008" i="14"/>
  <c r="Q3009" i="14"/>
  <c r="Q3010" i="14"/>
  <c r="Q3011" i="14"/>
  <c r="Q3012" i="14"/>
  <c r="Q3013" i="14"/>
  <c r="Q3014" i="14"/>
  <c r="Q3015" i="14"/>
  <c r="Q3016" i="14"/>
  <c r="Q3017" i="14"/>
  <c r="Q3018" i="14"/>
  <c r="Q3019" i="14"/>
  <c r="Q3020" i="14"/>
  <c r="Q3021" i="14"/>
  <c r="Q3022" i="14"/>
  <c r="Q3023" i="14"/>
  <c r="Q3024" i="14"/>
  <c r="Q3025" i="14"/>
  <c r="Q3026" i="14"/>
  <c r="Q3027" i="14"/>
  <c r="Q3028" i="14"/>
  <c r="Q3029" i="14"/>
  <c r="Q3030" i="14"/>
  <c r="Q3031" i="14"/>
  <c r="Q3032" i="14"/>
  <c r="Q3033" i="14"/>
  <c r="Q3034" i="14"/>
  <c r="Q3035" i="14"/>
  <c r="Q3036" i="14"/>
  <c r="Q3037" i="14"/>
  <c r="Q3038" i="14"/>
  <c r="Q3039" i="14"/>
  <c r="Q3040" i="14"/>
  <c r="Q3041" i="14"/>
  <c r="Q3042" i="14"/>
  <c r="Q3043" i="14"/>
  <c r="Q3044" i="14"/>
  <c r="Q3045" i="14"/>
  <c r="Q3046" i="14"/>
  <c r="Q3047" i="14"/>
  <c r="Q3048" i="14"/>
  <c r="Q3049" i="14"/>
  <c r="Q3050" i="14"/>
  <c r="Q3051" i="14"/>
  <c r="Q3052" i="14"/>
  <c r="Q3053" i="14"/>
  <c r="Q3054" i="14"/>
  <c r="Q3055" i="14"/>
  <c r="Q3056" i="14"/>
  <c r="Q3057" i="14"/>
  <c r="Q3058" i="14"/>
  <c r="Q3059" i="14"/>
  <c r="Q3060" i="14"/>
  <c r="Q3061" i="14"/>
  <c r="Q3062" i="14"/>
  <c r="Q3063" i="14"/>
  <c r="Q3064" i="14"/>
  <c r="Q3065" i="14"/>
  <c r="Q3066" i="14"/>
  <c r="Q3067" i="14"/>
  <c r="Q3068" i="14"/>
  <c r="Q3069" i="14"/>
  <c r="Q3070" i="14"/>
  <c r="Q3071" i="14"/>
  <c r="Q3072" i="14"/>
  <c r="Q3073" i="14"/>
  <c r="Q3074" i="14"/>
  <c r="Q3075" i="14"/>
  <c r="Q3076" i="14"/>
  <c r="Q3077" i="14"/>
  <c r="Q3078" i="14"/>
  <c r="Q3079" i="14"/>
  <c r="Q3080" i="14"/>
  <c r="Q3081" i="14"/>
  <c r="Q3082" i="14"/>
  <c r="Q3083" i="14"/>
  <c r="Q3084" i="14"/>
  <c r="Q3085" i="14"/>
  <c r="Q3086" i="14"/>
  <c r="Q3087" i="14"/>
  <c r="Q3088" i="14"/>
  <c r="Q3089" i="14"/>
  <c r="Q3090" i="14"/>
  <c r="Q3091" i="14"/>
  <c r="Q3092" i="14"/>
  <c r="Q3093" i="14"/>
  <c r="Q3094" i="14"/>
  <c r="Q3095" i="14"/>
  <c r="Q3096" i="14"/>
  <c r="Q3097" i="14"/>
  <c r="Q3098" i="14"/>
  <c r="Q3099" i="14"/>
  <c r="Q3100" i="14"/>
  <c r="Q3101" i="14"/>
  <c r="Q3102" i="14"/>
  <c r="Q3103" i="14"/>
  <c r="Q3104" i="14"/>
  <c r="Q3105" i="14"/>
  <c r="Q3106" i="14"/>
  <c r="Q3107" i="14"/>
  <c r="Q3108" i="14"/>
  <c r="Q3109" i="14"/>
  <c r="Q3110" i="14"/>
  <c r="Q3111" i="14"/>
  <c r="Q3112" i="14"/>
  <c r="Q3113" i="14"/>
  <c r="Q3114" i="14"/>
  <c r="Q3115" i="14"/>
  <c r="Q3116" i="14"/>
  <c r="Q3117" i="14"/>
  <c r="Q3118" i="14"/>
  <c r="Q3119" i="14"/>
  <c r="Q3120" i="14"/>
  <c r="Q3121" i="14"/>
  <c r="Q3122" i="14"/>
  <c r="Q3123" i="14"/>
  <c r="Q3124" i="14"/>
  <c r="Q3125" i="14"/>
  <c r="Q3126" i="14"/>
  <c r="Q3127" i="14"/>
  <c r="Q3128" i="14"/>
  <c r="Q3129" i="14"/>
  <c r="Q3130" i="14"/>
  <c r="Q3131" i="14"/>
  <c r="Q3132" i="14"/>
  <c r="Q3133" i="14"/>
  <c r="Q3134" i="14"/>
  <c r="Q3135" i="14"/>
  <c r="Q3136" i="14"/>
  <c r="Q3137" i="14"/>
  <c r="Q3138" i="14"/>
  <c r="Q3139" i="14"/>
  <c r="Q3140" i="14"/>
  <c r="Q3141" i="14"/>
  <c r="Q3142" i="14"/>
  <c r="Q3143" i="14"/>
  <c r="Q3144" i="14"/>
  <c r="Q3145" i="14"/>
  <c r="Q3146" i="14"/>
  <c r="Q3147" i="14"/>
  <c r="Q3148" i="14"/>
  <c r="Q3149" i="14"/>
  <c r="Q3150" i="14"/>
  <c r="Q3151" i="14"/>
  <c r="Q3152" i="14"/>
  <c r="Q3153" i="14"/>
  <c r="Q3154" i="14"/>
  <c r="Q3155" i="14"/>
  <c r="Q3156" i="14"/>
  <c r="Q3157" i="14"/>
  <c r="Q3158" i="14"/>
  <c r="Q3159" i="14"/>
  <c r="Q3160" i="14"/>
  <c r="Q3161" i="14"/>
  <c r="Q3162" i="14"/>
  <c r="Q3163" i="14"/>
  <c r="Q3164" i="14"/>
  <c r="Q3165" i="14"/>
  <c r="Q3166" i="14"/>
  <c r="Q3167" i="14"/>
  <c r="Q3168" i="14"/>
  <c r="Q3169" i="14"/>
  <c r="Q3170" i="14"/>
  <c r="Q3171" i="14"/>
  <c r="Q3172" i="14"/>
  <c r="Q3173" i="14"/>
  <c r="Q3174" i="14"/>
  <c r="Q3175" i="14"/>
  <c r="Q3176" i="14"/>
  <c r="Q3177" i="14"/>
  <c r="Q3178" i="14"/>
  <c r="Q3179" i="14"/>
  <c r="Q3180" i="14"/>
  <c r="Q3181" i="14"/>
  <c r="Q3182" i="14"/>
  <c r="Q3183" i="14"/>
  <c r="Q3184" i="14"/>
  <c r="Q3185" i="14"/>
  <c r="Q3186" i="14"/>
  <c r="Q3187" i="14"/>
  <c r="Q3188" i="14"/>
  <c r="Q3189" i="14"/>
  <c r="Q3190" i="14"/>
  <c r="Q3191" i="14"/>
  <c r="Q3192" i="14"/>
  <c r="Q3193" i="14"/>
  <c r="Q3194" i="14"/>
  <c r="Q3195" i="14"/>
  <c r="Q3196" i="14"/>
  <c r="Q3197" i="14"/>
  <c r="Q3198" i="14"/>
  <c r="Q3199" i="14"/>
  <c r="Q3200" i="14"/>
  <c r="Q3201" i="14"/>
  <c r="Q3202" i="14"/>
  <c r="Q3203" i="14"/>
  <c r="Q3204" i="14"/>
  <c r="Q3205" i="14"/>
  <c r="Q3206" i="14"/>
  <c r="Q3207" i="14"/>
  <c r="Q3208" i="14"/>
  <c r="Q3209" i="14"/>
  <c r="Q3210" i="14"/>
  <c r="Q3211" i="14"/>
  <c r="Q3212" i="14"/>
  <c r="Q3213" i="14"/>
  <c r="Q3214" i="14"/>
  <c r="Q3215" i="14"/>
  <c r="Q3216" i="14"/>
  <c r="Q3217" i="14"/>
  <c r="Q3218" i="14"/>
  <c r="Q3219" i="14"/>
  <c r="Q3220" i="14"/>
  <c r="Q3221" i="14"/>
  <c r="Q3222" i="14"/>
  <c r="Q3223" i="14"/>
  <c r="Q3224" i="14"/>
  <c r="Q3225" i="14"/>
  <c r="Q3226" i="14"/>
  <c r="Q3227" i="14"/>
  <c r="Q3228" i="14"/>
  <c r="Q3229" i="14"/>
  <c r="Q3230" i="14"/>
  <c r="Q3231" i="14"/>
  <c r="Q3232" i="14"/>
  <c r="Q3233" i="14"/>
  <c r="Q3234" i="14"/>
  <c r="Q3235" i="14"/>
  <c r="Q3236" i="14"/>
  <c r="Q3237" i="14"/>
  <c r="Q3238" i="14"/>
  <c r="Q3239" i="14"/>
  <c r="Q3240" i="14"/>
  <c r="Q3241" i="14"/>
  <c r="Q3242" i="14"/>
  <c r="Q3243" i="14"/>
  <c r="Q3244" i="14"/>
  <c r="Q3245" i="14"/>
  <c r="Q3246" i="14"/>
  <c r="Q3247" i="14"/>
  <c r="Q3248" i="14"/>
  <c r="Q3249" i="14"/>
  <c r="Q3250" i="14"/>
  <c r="Q3251" i="14"/>
  <c r="Q3252" i="14"/>
  <c r="Q3253" i="14"/>
  <c r="Q3254" i="14"/>
  <c r="Q3255" i="14"/>
  <c r="Q3256" i="14"/>
  <c r="Q3257" i="14"/>
  <c r="Q3258" i="14"/>
  <c r="Q3259" i="14"/>
  <c r="Q3260" i="14"/>
  <c r="Q3261" i="14"/>
  <c r="Q3262" i="14"/>
  <c r="Q3263" i="14"/>
  <c r="Q3264" i="14"/>
  <c r="Q3265" i="14"/>
  <c r="Q3266" i="14"/>
  <c r="Q3267" i="14"/>
  <c r="Q3268" i="14"/>
  <c r="Q3269" i="14"/>
  <c r="Q3270" i="14"/>
  <c r="Q3271" i="14"/>
  <c r="Q3272" i="14"/>
  <c r="Q3273" i="14"/>
  <c r="Q3274" i="14"/>
  <c r="Q3275" i="14"/>
  <c r="Q3276" i="14"/>
  <c r="Q3277" i="14"/>
  <c r="Q3278" i="14"/>
  <c r="Q3279" i="14"/>
  <c r="Q3280" i="14"/>
  <c r="Q3281" i="14"/>
  <c r="Q3282" i="14"/>
  <c r="Q3283" i="14"/>
  <c r="Q3284" i="14"/>
  <c r="Q3285" i="14"/>
  <c r="Q3286" i="14"/>
  <c r="Q3287" i="14"/>
  <c r="Q3288" i="14"/>
  <c r="Q3289" i="14"/>
  <c r="Q3290" i="14"/>
  <c r="Q3291" i="14"/>
  <c r="Q3292" i="14"/>
  <c r="Q3293" i="14"/>
  <c r="Q3294" i="14"/>
  <c r="Q3295" i="14"/>
  <c r="Q3296" i="14"/>
  <c r="Q3297" i="14"/>
  <c r="Q3298" i="14"/>
  <c r="Q3299" i="14"/>
  <c r="Q3300" i="14"/>
  <c r="Q3301" i="14"/>
  <c r="Q3302" i="14"/>
  <c r="Q3303" i="14"/>
  <c r="Q3304" i="14"/>
  <c r="Q3305" i="14"/>
  <c r="Q3306" i="14"/>
  <c r="Q3307" i="14"/>
  <c r="Q3308" i="14"/>
  <c r="Q3309" i="14"/>
  <c r="Q3310" i="14"/>
  <c r="Q3311" i="14"/>
  <c r="Q3312" i="14"/>
  <c r="Q3313" i="14"/>
  <c r="Q3314" i="14"/>
  <c r="Q3315" i="14"/>
  <c r="Q3316" i="14"/>
  <c r="Q3317" i="14"/>
  <c r="Q3318" i="14"/>
  <c r="Q3319" i="14"/>
  <c r="Q3320" i="14"/>
  <c r="Q3321" i="14"/>
  <c r="Q3322" i="14"/>
  <c r="Q3323" i="14"/>
  <c r="Q3324" i="14"/>
  <c r="Q3325" i="14"/>
  <c r="Q3326" i="14"/>
  <c r="Q3327" i="14"/>
  <c r="Q3328" i="14"/>
  <c r="Q3329" i="14"/>
  <c r="Q3330" i="14"/>
  <c r="Q3331" i="14"/>
  <c r="Q3332" i="14"/>
  <c r="Q3333" i="14"/>
  <c r="Q3334" i="14"/>
  <c r="Q3335" i="14"/>
  <c r="Q3336" i="14"/>
  <c r="Q3337" i="14"/>
  <c r="Q3338" i="14"/>
  <c r="Q3339" i="14"/>
  <c r="Q3340" i="14"/>
  <c r="Q3341" i="14"/>
  <c r="Q3342" i="14"/>
  <c r="Q3343" i="14"/>
  <c r="Q3344" i="14"/>
  <c r="Q3345" i="14"/>
  <c r="Q3346" i="14"/>
  <c r="Q3347" i="14"/>
  <c r="Q3348" i="14"/>
  <c r="Q3349" i="14"/>
  <c r="Q3350" i="14"/>
  <c r="Q3351" i="14"/>
  <c r="Q3352" i="14"/>
  <c r="Q3353" i="14"/>
  <c r="Q3354" i="14"/>
  <c r="Q3355" i="14"/>
  <c r="Q3356" i="14"/>
  <c r="Q3357" i="14"/>
  <c r="Q3358" i="14"/>
  <c r="Q3359" i="14"/>
  <c r="Q3360" i="14"/>
  <c r="Q3361" i="14"/>
  <c r="Q3362" i="14"/>
  <c r="Q3363" i="14"/>
  <c r="Q3364" i="14"/>
  <c r="Q3365" i="14"/>
  <c r="Q3366" i="14"/>
  <c r="Q3367" i="14"/>
  <c r="Q3368" i="14"/>
  <c r="Q3369" i="14"/>
  <c r="Q3370" i="14"/>
  <c r="Q3371" i="14"/>
  <c r="Q3372" i="14"/>
  <c r="Q3373" i="14"/>
  <c r="Q3374" i="14"/>
  <c r="Q3375" i="14"/>
  <c r="Q3376" i="14"/>
  <c r="Q3377" i="14"/>
  <c r="Q3378" i="14"/>
  <c r="Q3379" i="14"/>
  <c r="Q3380" i="14"/>
  <c r="Q3381" i="14"/>
  <c r="Q3382" i="14"/>
  <c r="Q3383" i="14"/>
  <c r="Q3384" i="14"/>
  <c r="Q3385" i="14"/>
  <c r="Q3386" i="14"/>
  <c r="Q3387" i="14"/>
  <c r="Q3388" i="14"/>
  <c r="Q3389" i="14"/>
  <c r="Q3390" i="14"/>
  <c r="Q3391" i="14"/>
  <c r="Q3392" i="14"/>
  <c r="Q3393" i="14"/>
  <c r="Q3394" i="14"/>
  <c r="Q3395" i="14"/>
  <c r="Q3396" i="14"/>
  <c r="Q3397" i="14"/>
  <c r="Q3398" i="14"/>
  <c r="Q3399" i="14"/>
  <c r="Q3400" i="14"/>
  <c r="Q3401" i="14"/>
  <c r="Q3402" i="14"/>
  <c r="Q3403" i="14"/>
  <c r="Q3404" i="14"/>
  <c r="Q3405" i="14"/>
  <c r="Q3406" i="14"/>
  <c r="Q3407" i="14"/>
  <c r="Q3408" i="14"/>
  <c r="Q3409" i="14"/>
  <c r="Q3410" i="14"/>
  <c r="Q3411" i="14"/>
  <c r="Q3412" i="14"/>
  <c r="Q3413" i="14"/>
  <c r="Q3414" i="14"/>
  <c r="Q3415" i="14"/>
  <c r="Q3416" i="14"/>
  <c r="Q3417" i="14"/>
  <c r="Q3418" i="14"/>
  <c r="Q3419" i="14"/>
  <c r="Q3420" i="14"/>
  <c r="Q3421" i="14"/>
  <c r="Q3422" i="14"/>
  <c r="Q3423" i="14"/>
  <c r="Q3424" i="14"/>
  <c r="Q3425" i="14"/>
  <c r="Q3426" i="14"/>
  <c r="Q3427" i="14"/>
  <c r="Q3428" i="14"/>
  <c r="Q3429" i="14"/>
  <c r="Q3430" i="14"/>
  <c r="Q3431" i="14"/>
  <c r="Q3432" i="14"/>
  <c r="Q3433" i="14"/>
  <c r="Q3434" i="14"/>
  <c r="Q3435" i="14"/>
  <c r="Q3436" i="14"/>
  <c r="Q3437" i="14"/>
  <c r="Q3438" i="14"/>
  <c r="Q3439" i="14"/>
  <c r="Q3440" i="14"/>
  <c r="Q3441" i="14"/>
  <c r="Q3442" i="14"/>
  <c r="Q3443" i="14"/>
  <c r="Q3444" i="14"/>
  <c r="Q3445" i="14"/>
  <c r="Q3446" i="14"/>
  <c r="Q3447" i="14"/>
  <c r="Q3448" i="14"/>
  <c r="Q3449" i="14"/>
  <c r="Q3450" i="14"/>
  <c r="Q3451" i="14"/>
  <c r="Q3452" i="14"/>
  <c r="Q3453" i="14"/>
  <c r="Q3454" i="14"/>
  <c r="Q3455" i="14"/>
  <c r="Q3456" i="14"/>
  <c r="Q3457" i="14"/>
  <c r="Q3458" i="14"/>
  <c r="Q3459" i="14"/>
  <c r="Q3460" i="14"/>
  <c r="Q3461" i="14"/>
  <c r="Q3462" i="14"/>
  <c r="Q3463" i="14"/>
  <c r="Q3464" i="14"/>
  <c r="Q3465" i="14"/>
  <c r="Q3466" i="14"/>
  <c r="Q3467" i="14"/>
  <c r="Q3468" i="14"/>
  <c r="Q3469" i="14"/>
  <c r="Q3470" i="14"/>
  <c r="Q3471" i="14"/>
  <c r="Q3472" i="14"/>
  <c r="Q3473" i="14"/>
  <c r="Q3474" i="14"/>
  <c r="Q3475" i="14"/>
  <c r="Q3476" i="14"/>
  <c r="Q3477" i="14"/>
  <c r="Q3478" i="14"/>
  <c r="Q3479" i="14"/>
  <c r="Q3480" i="14"/>
  <c r="Q3481" i="14"/>
  <c r="Q3482" i="14"/>
  <c r="Q3483" i="14"/>
  <c r="Q3484" i="14"/>
  <c r="Q3485" i="14"/>
  <c r="Q3486" i="14"/>
  <c r="Q3487" i="14"/>
  <c r="Q3488" i="14"/>
  <c r="Q3489" i="14"/>
  <c r="Q3490" i="14"/>
  <c r="Q3491" i="14"/>
  <c r="Q3492" i="14"/>
  <c r="Q3493" i="14"/>
  <c r="Q3494" i="14"/>
  <c r="Q3495" i="14"/>
  <c r="Q3496" i="14"/>
  <c r="Q3497" i="14"/>
  <c r="Q3498" i="14"/>
  <c r="Q3499" i="14"/>
  <c r="Q3500" i="14"/>
  <c r="Q3501" i="14"/>
  <c r="Q3502" i="14"/>
  <c r="Q3503" i="14"/>
  <c r="Q3504" i="14"/>
  <c r="Q3505" i="14"/>
  <c r="Q3506" i="14"/>
  <c r="Q3507" i="14"/>
  <c r="Q3508" i="14"/>
  <c r="Q3509" i="14"/>
  <c r="Q3510" i="14"/>
  <c r="Q3511" i="14"/>
  <c r="Q3512" i="14"/>
  <c r="Q3513" i="14"/>
  <c r="Q3514" i="14"/>
  <c r="Q3515" i="14"/>
  <c r="Q3516" i="14"/>
  <c r="Q3517" i="14"/>
  <c r="Q3518" i="14"/>
  <c r="Q3519" i="14"/>
  <c r="Q3520" i="14"/>
  <c r="Q3521" i="14"/>
  <c r="Q3522" i="14"/>
  <c r="Q3523" i="14"/>
  <c r="Q3524" i="14"/>
  <c r="Q3525" i="14"/>
  <c r="Q3526" i="14"/>
  <c r="Q3527" i="14"/>
  <c r="Q3528" i="14"/>
  <c r="Q3529" i="14"/>
  <c r="Q3530" i="14"/>
  <c r="Q3531" i="14"/>
  <c r="Q3532" i="14"/>
  <c r="Q3533" i="14"/>
  <c r="Q3534" i="14"/>
  <c r="Q3535" i="14"/>
  <c r="Q3536" i="14"/>
  <c r="Q3537" i="14"/>
  <c r="Q3538" i="14"/>
  <c r="Q3539" i="14"/>
  <c r="Q3540" i="14"/>
  <c r="Q3541" i="14"/>
  <c r="Q3542" i="14"/>
  <c r="Q3543" i="14"/>
  <c r="Q3544" i="14"/>
  <c r="Q3545" i="14"/>
  <c r="Q3546" i="14"/>
  <c r="Q3547" i="14"/>
  <c r="Q3548" i="14"/>
  <c r="Q3549" i="14"/>
  <c r="Q3550" i="14"/>
  <c r="Q3551" i="14"/>
  <c r="Q3552" i="14"/>
  <c r="Q3553" i="14"/>
  <c r="Q3554" i="14"/>
  <c r="Q3555" i="14"/>
  <c r="Q3556" i="14"/>
  <c r="Q3557" i="14"/>
  <c r="Q3558" i="14"/>
  <c r="Q3559" i="14"/>
  <c r="Q3560" i="14"/>
  <c r="Q3561" i="14"/>
  <c r="Q3562" i="14"/>
  <c r="Q3563" i="14"/>
  <c r="Q3564" i="14"/>
  <c r="Q3565" i="14"/>
  <c r="Q3566" i="14"/>
  <c r="Q3567" i="14"/>
  <c r="Q3568" i="14"/>
  <c r="Q3569" i="14"/>
  <c r="Q3570" i="14"/>
  <c r="Q3571" i="14"/>
  <c r="Q3572" i="14"/>
  <c r="Q3573" i="14"/>
  <c r="Q3574" i="14"/>
  <c r="Q3575" i="14"/>
  <c r="Q3576" i="14"/>
  <c r="Q3577" i="14"/>
  <c r="Q3578" i="14"/>
  <c r="Q3579" i="14"/>
  <c r="Q3580" i="14"/>
  <c r="Q3581" i="14"/>
  <c r="Q3582" i="14"/>
  <c r="Q3583" i="14"/>
  <c r="Q3584" i="14"/>
  <c r="Q3585" i="14"/>
  <c r="Q3586" i="14"/>
  <c r="Q3587" i="14"/>
  <c r="Q3588" i="14"/>
  <c r="Q3589" i="14"/>
  <c r="Q3590" i="14"/>
  <c r="Q3591" i="14"/>
  <c r="Q3592" i="14"/>
  <c r="Q3593" i="14"/>
  <c r="Q3594" i="14"/>
  <c r="Q3595" i="14"/>
  <c r="Q3596" i="14"/>
  <c r="Q3597" i="14"/>
  <c r="Q3598" i="14"/>
  <c r="Q3599" i="14"/>
  <c r="Q3600" i="14"/>
  <c r="Q3601" i="14"/>
  <c r="Q3602" i="14"/>
  <c r="Q3603" i="14"/>
  <c r="Q3604" i="14"/>
  <c r="Q3605" i="14"/>
  <c r="Q3606" i="14"/>
  <c r="Q3607" i="14"/>
  <c r="Q3608" i="14"/>
  <c r="Q3609" i="14"/>
  <c r="Q3610" i="14"/>
  <c r="Q3611" i="14"/>
  <c r="Q3612" i="14"/>
  <c r="Q3613" i="14"/>
  <c r="Q3614" i="14"/>
  <c r="Q3615" i="14"/>
  <c r="Q3616" i="14"/>
  <c r="Q3617" i="14"/>
  <c r="Q3618" i="14"/>
  <c r="Q3619" i="14"/>
  <c r="Q3620" i="14"/>
  <c r="Q3621" i="14"/>
  <c r="Q3622" i="14"/>
  <c r="Q3623" i="14"/>
  <c r="Q3624" i="14"/>
  <c r="Q3625" i="14"/>
  <c r="Q3626" i="14"/>
  <c r="Q3627" i="14"/>
  <c r="Q3628" i="14"/>
  <c r="Q3629" i="14"/>
  <c r="Q3630" i="14"/>
  <c r="Q3631" i="14"/>
  <c r="Q3632" i="14"/>
  <c r="Q3633" i="14"/>
  <c r="Q3634" i="14"/>
  <c r="Q3635" i="14"/>
  <c r="Q3636" i="14"/>
  <c r="Q3637" i="14"/>
  <c r="Q3638" i="14"/>
  <c r="Q3639" i="14"/>
  <c r="Q3640" i="14"/>
  <c r="Q3641" i="14"/>
  <c r="Q3642" i="14"/>
  <c r="Q3643" i="14"/>
  <c r="Q3644" i="14"/>
  <c r="Q3645" i="14"/>
  <c r="Q3646" i="14"/>
  <c r="Q3647" i="14"/>
  <c r="Q3648" i="14"/>
  <c r="Q3649" i="14"/>
  <c r="Q3650" i="14"/>
  <c r="Q3651" i="14"/>
  <c r="Q3652" i="14"/>
  <c r="Q3653" i="14"/>
  <c r="Q3654" i="14"/>
  <c r="Q3655" i="14"/>
  <c r="Q3656" i="14"/>
  <c r="Q3657" i="14"/>
  <c r="Q3658" i="14"/>
  <c r="Q3659" i="14"/>
  <c r="Q3660" i="14"/>
  <c r="Q3661" i="14"/>
  <c r="Q3662" i="14"/>
  <c r="Q3663" i="14"/>
  <c r="Q3664" i="14"/>
  <c r="Q3665" i="14"/>
  <c r="Q3666" i="14"/>
  <c r="Q3667" i="14"/>
  <c r="Q3668" i="14"/>
  <c r="Q3669" i="14"/>
  <c r="Q3670" i="14"/>
  <c r="Q3671" i="14"/>
  <c r="Q3672" i="14"/>
  <c r="Q3673" i="14"/>
  <c r="Q3674" i="14"/>
  <c r="Q3675" i="14"/>
  <c r="Q3676" i="14"/>
  <c r="Q3677" i="14"/>
  <c r="Q3678" i="14"/>
  <c r="Q3679" i="14"/>
  <c r="Q3680" i="14"/>
  <c r="Q3681" i="14"/>
  <c r="Q3682" i="14"/>
  <c r="Q3683" i="14"/>
  <c r="Q3684" i="14"/>
  <c r="Q3685" i="14"/>
  <c r="Q3686" i="14"/>
  <c r="Q3687" i="14"/>
  <c r="Q3688" i="14"/>
  <c r="Q3689" i="14"/>
  <c r="Q3690" i="14"/>
  <c r="Q3691" i="14"/>
  <c r="Q3692" i="14"/>
  <c r="Q3693" i="14"/>
  <c r="Q3694" i="14"/>
  <c r="Q3695" i="14"/>
  <c r="Q3696" i="14"/>
  <c r="Q3697" i="14"/>
  <c r="Q3698" i="14"/>
  <c r="Q3699" i="14"/>
  <c r="Q3700" i="14"/>
  <c r="Q3701" i="14"/>
  <c r="Q3702" i="14"/>
  <c r="Q3703" i="14"/>
  <c r="Q3704" i="14"/>
  <c r="Q3705" i="14"/>
  <c r="Q3706" i="14"/>
  <c r="Q3707" i="14"/>
  <c r="Q3708" i="14"/>
  <c r="Q3709" i="14"/>
  <c r="Q3710" i="14"/>
  <c r="Q3711" i="14"/>
  <c r="Q3712" i="14"/>
  <c r="Q3713" i="14"/>
  <c r="Q3714" i="14"/>
  <c r="Q3715" i="14"/>
  <c r="Q3716" i="14"/>
  <c r="Q3717" i="14"/>
  <c r="Q3718" i="14"/>
  <c r="Q3719" i="14"/>
  <c r="Q3720" i="14"/>
  <c r="Q3721" i="14"/>
  <c r="Q3722" i="14"/>
  <c r="Q3723" i="14"/>
  <c r="Q3724" i="14"/>
  <c r="Q3725" i="14"/>
  <c r="Q3726" i="14"/>
  <c r="Q3727" i="14"/>
  <c r="Q3728" i="14"/>
  <c r="Q3729" i="14"/>
  <c r="Q3730" i="14"/>
  <c r="Q3731" i="14"/>
  <c r="Q3732" i="14"/>
  <c r="Q3733" i="14"/>
  <c r="Q3734" i="14"/>
  <c r="Q3735" i="14"/>
  <c r="Q3736" i="14"/>
  <c r="Q3737" i="14"/>
  <c r="Q3738" i="14"/>
  <c r="Q3739" i="14"/>
  <c r="Q3740" i="14"/>
  <c r="Q3741" i="14"/>
  <c r="Q3742" i="14"/>
  <c r="Q3743" i="14"/>
  <c r="Q3744" i="14"/>
  <c r="Q3745" i="14"/>
  <c r="Q3746" i="14"/>
  <c r="Q3747" i="14"/>
  <c r="Q3748" i="14"/>
  <c r="Q3749" i="14"/>
  <c r="Q3750" i="14"/>
  <c r="Q3751" i="14"/>
  <c r="Q3752" i="14"/>
  <c r="Q3753" i="14"/>
  <c r="Q3754" i="14"/>
  <c r="Q3755" i="14"/>
  <c r="Q3756" i="14"/>
  <c r="Q3757" i="14"/>
  <c r="Q3758" i="14"/>
  <c r="Q3759" i="14"/>
  <c r="Q3760" i="14"/>
  <c r="Q3761" i="14"/>
  <c r="Q3762" i="14"/>
  <c r="Q3763" i="14"/>
  <c r="Q3764" i="14"/>
  <c r="Q3765" i="14"/>
  <c r="Q3766" i="14"/>
  <c r="Q3767" i="14"/>
  <c r="Q3768" i="14"/>
  <c r="Q3769" i="14"/>
  <c r="Q3770" i="14"/>
  <c r="Q3771" i="14"/>
  <c r="Q3772" i="14"/>
  <c r="Q3773" i="14"/>
  <c r="Q3774" i="14"/>
  <c r="Q3775" i="14"/>
  <c r="Q3776" i="14"/>
  <c r="Q3777" i="14"/>
  <c r="Q3778" i="14"/>
  <c r="Q3779" i="14"/>
  <c r="Q3780" i="14"/>
  <c r="Q3781" i="14"/>
  <c r="Q3782" i="14"/>
  <c r="Q3783" i="14"/>
  <c r="Q3784" i="14"/>
  <c r="Q3785" i="14"/>
  <c r="Q3786" i="14"/>
  <c r="Q3787" i="14"/>
  <c r="Q3788" i="14"/>
  <c r="Q3789" i="14"/>
  <c r="Q3790" i="14"/>
  <c r="Q3791" i="14"/>
  <c r="Q3792" i="14"/>
  <c r="Q3793" i="14"/>
  <c r="Q3794" i="14"/>
  <c r="Q3795" i="14"/>
  <c r="Q3796" i="14"/>
  <c r="Q3797" i="14"/>
  <c r="Q3798" i="14"/>
  <c r="Q3799" i="14"/>
  <c r="Q3800" i="14"/>
  <c r="Q3801" i="14"/>
  <c r="Q3802" i="14"/>
  <c r="Q3803" i="14"/>
  <c r="Q3804" i="14"/>
  <c r="Q3805" i="14"/>
  <c r="Q3806" i="14"/>
  <c r="Q3807" i="14"/>
  <c r="Q3808" i="14"/>
  <c r="Q3809" i="14"/>
  <c r="Q3810" i="14"/>
  <c r="Q3811" i="14"/>
  <c r="Q3812" i="14"/>
  <c r="Q3813" i="14"/>
  <c r="Q3814" i="14"/>
  <c r="Q3815" i="14"/>
  <c r="Q3816" i="14"/>
  <c r="Q3817" i="14"/>
  <c r="Q3818" i="14"/>
  <c r="Q3819" i="14"/>
  <c r="Q3820" i="14"/>
  <c r="Q3821" i="14"/>
  <c r="Q3822" i="14"/>
  <c r="Q3823" i="14"/>
  <c r="Q3824" i="14"/>
  <c r="Q3825" i="14"/>
  <c r="Q3826" i="14"/>
  <c r="Q3827" i="14"/>
  <c r="Q3828" i="14"/>
  <c r="Q3829" i="14"/>
  <c r="Q3830" i="14"/>
  <c r="Q3831" i="14"/>
  <c r="Q3832" i="14"/>
  <c r="Q3833" i="14"/>
  <c r="Q3834" i="14"/>
  <c r="Q3835" i="14"/>
  <c r="Q3836" i="14"/>
  <c r="Q3837" i="14"/>
  <c r="Q3838" i="14"/>
  <c r="Q3839" i="14"/>
  <c r="Q3840" i="14"/>
  <c r="Q3841" i="14"/>
  <c r="Q3842" i="14"/>
  <c r="Q3843" i="14"/>
  <c r="Q3844" i="14"/>
  <c r="Q3845" i="14"/>
  <c r="Q3846" i="14"/>
  <c r="Q3847" i="14"/>
  <c r="Q3848" i="14"/>
  <c r="Q3849" i="14"/>
  <c r="Q3850" i="14"/>
  <c r="Q3851" i="14"/>
  <c r="Q3852" i="14"/>
  <c r="Q3853" i="14"/>
  <c r="Q3854" i="14"/>
  <c r="Q3855" i="14"/>
  <c r="Q3856" i="14"/>
  <c r="Q3857" i="14"/>
  <c r="Q3858" i="14"/>
  <c r="Q3859" i="14"/>
  <c r="Q3860" i="14"/>
  <c r="Q3861" i="14"/>
  <c r="Q3862" i="14"/>
  <c r="Q3863" i="14"/>
  <c r="Q3864" i="14"/>
  <c r="Q3865" i="14"/>
  <c r="Q3866" i="14"/>
  <c r="Q3867" i="14"/>
  <c r="Q3868" i="14"/>
  <c r="Q3869" i="14"/>
  <c r="Q3870" i="14"/>
  <c r="Q3871" i="14"/>
  <c r="Q3872" i="14"/>
  <c r="Q3873" i="14"/>
  <c r="Q3874" i="14"/>
  <c r="Q3875" i="14"/>
  <c r="Q3876" i="14"/>
  <c r="Q3877" i="14"/>
  <c r="Q3878" i="14"/>
  <c r="Q3879" i="14"/>
  <c r="Q3880" i="14"/>
  <c r="Q3881" i="14"/>
  <c r="Q3882" i="14"/>
  <c r="Q3883" i="14"/>
  <c r="Q3884" i="14"/>
  <c r="Q3885" i="14"/>
  <c r="Q3886" i="14"/>
  <c r="Q3887" i="14"/>
  <c r="Q3888" i="14"/>
  <c r="Q3889" i="14"/>
  <c r="Q3890" i="14"/>
  <c r="Q3891" i="14"/>
  <c r="Q3892" i="14"/>
  <c r="Q3893" i="14"/>
  <c r="Q3894" i="14"/>
  <c r="Q3895" i="14"/>
  <c r="Q3896" i="14"/>
  <c r="Q3897" i="14"/>
  <c r="Q3898" i="14"/>
  <c r="Q3899" i="14"/>
  <c r="Q3900" i="14"/>
  <c r="Q3901" i="14"/>
  <c r="Q3902" i="14"/>
  <c r="Q3903" i="14"/>
  <c r="Q3904" i="14"/>
  <c r="Q3905" i="14"/>
  <c r="Q3906" i="14"/>
  <c r="Q3907" i="14"/>
  <c r="Q3908" i="14"/>
  <c r="Q3909" i="14"/>
  <c r="Q3910" i="14"/>
  <c r="Q3911" i="14"/>
  <c r="Q3912" i="14"/>
  <c r="Q3913" i="14"/>
  <c r="Q3914" i="14"/>
  <c r="Q3915" i="14"/>
  <c r="Q3916" i="14"/>
  <c r="Q3917" i="14"/>
  <c r="Q3918" i="14"/>
  <c r="Q3919" i="14"/>
  <c r="Q3920" i="14"/>
  <c r="Q3921" i="14"/>
  <c r="Q3922" i="14"/>
  <c r="Q3923" i="14"/>
  <c r="Q3924" i="14"/>
  <c r="Q3925" i="14"/>
  <c r="Q3926" i="14"/>
  <c r="Q3927" i="14"/>
  <c r="Q3928" i="14"/>
  <c r="Q3929" i="14"/>
  <c r="Q3930" i="14"/>
  <c r="Q3931" i="14"/>
  <c r="Q3932" i="14"/>
  <c r="Q3933" i="14"/>
  <c r="Q3934" i="14"/>
  <c r="Q3935" i="14"/>
  <c r="Q3936" i="14"/>
  <c r="Q3937" i="14"/>
  <c r="Q3938" i="14"/>
  <c r="Q3939" i="14"/>
  <c r="Q3940" i="14"/>
  <c r="Q3941" i="14"/>
  <c r="Q3942" i="14"/>
  <c r="Q3943" i="14"/>
  <c r="Q3944" i="14"/>
  <c r="Q3945" i="14"/>
  <c r="Q3946" i="14"/>
  <c r="Q3947" i="14"/>
  <c r="Q3948" i="14"/>
  <c r="Q3949" i="14"/>
  <c r="Q3950" i="14"/>
  <c r="Q3951" i="14"/>
  <c r="Q3952" i="14"/>
  <c r="Q3953" i="14"/>
  <c r="Q3954" i="14"/>
  <c r="Q3955" i="14"/>
  <c r="Q3956" i="14"/>
  <c r="Q3957" i="14"/>
  <c r="Q3958" i="14"/>
  <c r="Q3959" i="14"/>
  <c r="Q3960" i="14"/>
  <c r="Q3961" i="14"/>
  <c r="Q3962" i="14"/>
  <c r="Q3963" i="14"/>
  <c r="Q3964" i="14"/>
  <c r="Q3965" i="14"/>
  <c r="Q3966" i="14"/>
  <c r="Q3967" i="14"/>
  <c r="Q3968" i="14"/>
  <c r="Q3969" i="14"/>
  <c r="Q3970" i="14"/>
  <c r="Q3971" i="14"/>
  <c r="Q3972" i="14"/>
  <c r="Q3973" i="14"/>
  <c r="Q3974" i="14"/>
  <c r="Q3975" i="14"/>
  <c r="Q3976" i="14"/>
  <c r="Q3977" i="14"/>
  <c r="Q3978" i="14"/>
  <c r="Q3979" i="14"/>
  <c r="Q3980" i="14"/>
  <c r="Q3981" i="14"/>
  <c r="Q3982" i="14"/>
  <c r="Q3983" i="14"/>
  <c r="Q3984" i="14"/>
  <c r="Q3985" i="14"/>
  <c r="Q3986" i="14"/>
  <c r="Q3987" i="14"/>
  <c r="Q3988" i="14"/>
  <c r="Q3989" i="14"/>
  <c r="Q3990" i="14"/>
  <c r="Q3991" i="14"/>
  <c r="Q3992" i="14"/>
  <c r="Q3993" i="14"/>
  <c r="Q3994" i="14"/>
  <c r="Q3995" i="14"/>
  <c r="Q3996" i="14"/>
  <c r="Q3997" i="14"/>
  <c r="Q3998" i="14"/>
  <c r="Q3999" i="14"/>
  <c r="Q4000" i="14"/>
  <c r="Q4001" i="14"/>
  <c r="Q4002" i="14"/>
  <c r="Q4003" i="14"/>
  <c r="Q4004" i="14"/>
  <c r="Q4005" i="14"/>
  <c r="Q4006" i="14"/>
  <c r="Q4007" i="14"/>
  <c r="Q4008" i="14"/>
  <c r="Q4009" i="14"/>
  <c r="Q4010" i="14"/>
  <c r="Q4011" i="14"/>
  <c r="Q4012" i="14"/>
  <c r="Q4013" i="14"/>
  <c r="Q4014" i="14"/>
  <c r="Q4015" i="14"/>
  <c r="Q4016" i="14"/>
  <c r="Q4017" i="14"/>
  <c r="Q4018" i="14"/>
  <c r="Q4019" i="14"/>
  <c r="Q4020" i="14"/>
  <c r="Q4021" i="14"/>
  <c r="Q4022" i="14"/>
  <c r="Q4023" i="14"/>
  <c r="Q4024" i="14"/>
  <c r="Q4025" i="14"/>
  <c r="Q4026" i="14"/>
  <c r="Q4027" i="14"/>
  <c r="Q4028" i="14"/>
  <c r="Q4029" i="14"/>
  <c r="Q4030" i="14"/>
  <c r="Q4031" i="14"/>
  <c r="Q4032" i="14"/>
  <c r="Q4033" i="14"/>
  <c r="Q4034" i="14"/>
  <c r="Q4035" i="14"/>
  <c r="Q4036" i="14"/>
  <c r="Q4037" i="14"/>
  <c r="Q4038" i="14"/>
  <c r="Q4039" i="14"/>
  <c r="Q4040" i="14"/>
  <c r="Q4041" i="14"/>
  <c r="Q4042" i="14"/>
  <c r="Q4043" i="14"/>
  <c r="Q4044" i="14"/>
  <c r="Q4045" i="14"/>
  <c r="Q4046" i="14"/>
  <c r="Q4047" i="14"/>
  <c r="Q4048" i="14"/>
  <c r="Q4049" i="14"/>
  <c r="Q4050" i="14"/>
  <c r="Q4051" i="14"/>
  <c r="Q4052" i="14"/>
  <c r="Q4053" i="14"/>
  <c r="Q4054" i="14"/>
  <c r="Q4055" i="14"/>
  <c r="Q4056" i="14"/>
  <c r="Q4057" i="14"/>
  <c r="Q4058" i="14"/>
  <c r="Q4059" i="14"/>
  <c r="Q4060" i="14"/>
  <c r="Q4061" i="14"/>
  <c r="Q4062" i="14"/>
  <c r="Q4063" i="14"/>
  <c r="Q4064" i="14"/>
  <c r="Q4065" i="14"/>
  <c r="Q4066" i="14"/>
  <c r="Q4067" i="14"/>
  <c r="Q4068" i="14"/>
  <c r="Q4069" i="14"/>
  <c r="Q4070" i="14"/>
  <c r="Q4071" i="14"/>
  <c r="Q4072" i="14"/>
  <c r="Q4073" i="14"/>
  <c r="Q4074" i="14"/>
  <c r="Q4075" i="14"/>
  <c r="Q4076" i="14"/>
  <c r="Q4077" i="14"/>
  <c r="Q4078" i="14"/>
  <c r="Q4079" i="14"/>
  <c r="Q4080" i="14"/>
  <c r="Q4081" i="14"/>
  <c r="Q4082" i="14"/>
  <c r="Q4083" i="14"/>
  <c r="Q4084" i="14"/>
  <c r="Q4085" i="14"/>
  <c r="Q4086" i="14"/>
  <c r="Q4087" i="14"/>
  <c r="Q4088" i="14"/>
  <c r="Q4089" i="14"/>
  <c r="Q4090" i="14"/>
  <c r="Q4091" i="14"/>
  <c r="Q4092" i="14"/>
  <c r="Q4093" i="14"/>
  <c r="Q4094" i="14"/>
  <c r="Q4095" i="14"/>
  <c r="Q4096" i="14"/>
  <c r="Q4097" i="14"/>
  <c r="Q4098" i="14"/>
  <c r="Q4099" i="14"/>
  <c r="Q4100" i="14"/>
  <c r="Q4101" i="14"/>
  <c r="Q4102" i="14"/>
  <c r="Q4103" i="14"/>
  <c r="Q4104" i="14"/>
  <c r="Q4105" i="14"/>
  <c r="Q4106" i="14"/>
  <c r="Q4107" i="14"/>
  <c r="Q4108" i="14"/>
  <c r="Q4109" i="14"/>
  <c r="Q4110" i="14"/>
  <c r="Q4111" i="14"/>
  <c r="Q4112" i="14"/>
  <c r="Q4113" i="14"/>
  <c r="Q4114" i="14"/>
  <c r="Q4115" i="14"/>
  <c r="Q4116" i="14"/>
  <c r="Q4117" i="14"/>
  <c r="Q4118" i="14"/>
  <c r="Q4119" i="14"/>
  <c r="Q4120" i="14"/>
  <c r="Q4121" i="14"/>
  <c r="Q4122" i="14"/>
  <c r="Q4123" i="14"/>
  <c r="Q4124" i="14"/>
  <c r="Q4125" i="14"/>
  <c r="Q4126" i="14"/>
  <c r="Q4127" i="14"/>
  <c r="Q4128" i="14"/>
  <c r="Q4129" i="14"/>
  <c r="Q4130" i="14"/>
  <c r="Q4131" i="14"/>
  <c r="Q4132" i="14"/>
  <c r="Q4133" i="14"/>
  <c r="Q4134" i="14"/>
  <c r="Q4135" i="14"/>
  <c r="Q4136" i="14"/>
  <c r="Q4137" i="14"/>
  <c r="Q4138" i="14"/>
  <c r="Q4139" i="14"/>
  <c r="Q4140" i="14"/>
  <c r="Q4141" i="14"/>
  <c r="Q4142" i="14"/>
  <c r="Q4143" i="14"/>
  <c r="Q4144" i="14"/>
  <c r="Q4145" i="14"/>
  <c r="Q4146" i="14"/>
  <c r="Q4147" i="14"/>
  <c r="Q4148" i="14"/>
  <c r="Q4149" i="14"/>
  <c r="Q4150" i="14"/>
  <c r="Q4151" i="14"/>
  <c r="Q4152" i="14"/>
  <c r="Q4153" i="14"/>
  <c r="Q4154" i="14"/>
  <c r="Q4155" i="14"/>
  <c r="Q4156" i="14"/>
  <c r="Q4157" i="14"/>
  <c r="Q4158" i="14"/>
  <c r="Q4159" i="14"/>
  <c r="Q4160" i="14"/>
  <c r="Q4161" i="14"/>
  <c r="Q4162" i="14"/>
  <c r="Q4163" i="14"/>
  <c r="Q4164" i="14"/>
  <c r="Q4165" i="14"/>
  <c r="Q4166" i="14"/>
  <c r="Q4167" i="14"/>
  <c r="Q4168" i="14"/>
  <c r="Q4169" i="14"/>
  <c r="Q4170" i="14"/>
  <c r="Q4171" i="14"/>
  <c r="Q4172" i="14"/>
  <c r="Q4173" i="14"/>
  <c r="Q4174" i="14"/>
  <c r="Q4175" i="14"/>
  <c r="Q4176" i="14"/>
  <c r="Q4177" i="14"/>
  <c r="Q4178" i="14"/>
  <c r="Q4179" i="14"/>
  <c r="Q4180" i="14"/>
  <c r="Q4181" i="14"/>
  <c r="Q4182" i="14"/>
  <c r="Q4183" i="14"/>
  <c r="Q4184" i="14"/>
  <c r="Q4185" i="14"/>
  <c r="Q4186" i="14"/>
  <c r="Q4187" i="14"/>
  <c r="Q4188" i="14"/>
  <c r="Q4189" i="14"/>
  <c r="Q4190" i="14"/>
  <c r="Q4191" i="14"/>
  <c r="Q4192" i="14"/>
  <c r="Q4193" i="14"/>
  <c r="Q4194" i="14"/>
  <c r="Q4195" i="14"/>
  <c r="Q4196" i="14"/>
  <c r="Q4197" i="14"/>
  <c r="Q4198" i="14"/>
  <c r="Q4199" i="14"/>
  <c r="Q4200" i="14"/>
  <c r="Q4201" i="14"/>
  <c r="Q4202" i="14"/>
  <c r="Q4203" i="14"/>
  <c r="Q4204" i="14"/>
  <c r="Q4205" i="14"/>
  <c r="Q4206" i="14"/>
  <c r="Q4207" i="14"/>
  <c r="Q4208" i="14"/>
  <c r="Q4209" i="14"/>
  <c r="Q4210" i="14"/>
  <c r="Q4211" i="14"/>
  <c r="Q4212" i="14"/>
  <c r="Q4213" i="14"/>
  <c r="Q4214" i="14"/>
  <c r="Q4215" i="14"/>
  <c r="Q4216" i="14"/>
  <c r="Q4217" i="14"/>
  <c r="Q4218" i="14"/>
  <c r="Q4219" i="14"/>
  <c r="Q4220" i="14"/>
  <c r="Q4221" i="14"/>
  <c r="Q4222" i="14"/>
  <c r="Q4223" i="14"/>
  <c r="Q4224" i="14"/>
  <c r="Q4225" i="14"/>
  <c r="Q4226" i="14"/>
  <c r="Q4227" i="14"/>
  <c r="Q4228" i="14"/>
  <c r="Q4229" i="14"/>
  <c r="Q4230" i="14"/>
  <c r="Q4231" i="14"/>
  <c r="Q4232" i="14"/>
  <c r="Q4233" i="14"/>
  <c r="Q4234" i="14"/>
  <c r="Q4235" i="14"/>
  <c r="Q4236" i="14"/>
  <c r="Q4237" i="14"/>
  <c r="Q4238" i="14"/>
  <c r="Q4239" i="14"/>
  <c r="Q4240" i="14"/>
  <c r="Q4241" i="14"/>
  <c r="Q4242" i="14"/>
  <c r="Q4243" i="14"/>
  <c r="Q4244" i="14"/>
  <c r="Q4245" i="14"/>
  <c r="Q4246" i="14"/>
  <c r="Q4247" i="14"/>
  <c r="Q4248" i="14"/>
  <c r="Q4249" i="14"/>
  <c r="Q4250" i="14"/>
  <c r="Q4251" i="14"/>
  <c r="Q4252" i="14"/>
  <c r="Q4253" i="14"/>
  <c r="Q4254" i="14"/>
  <c r="Q4255" i="14"/>
  <c r="Q4256" i="14"/>
  <c r="Q4257" i="14"/>
  <c r="Q4258" i="14"/>
  <c r="Q4259" i="14"/>
  <c r="Q4260" i="14"/>
  <c r="Q4261" i="14"/>
  <c r="Q4262" i="14"/>
  <c r="Q4263" i="14"/>
  <c r="Q4264" i="14"/>
  <c r="Q4265" i="14"/>
  <c r="Q4266" i="14"/>
  <c r="Q4267" i="14"/>
  <c r="Q4268" i="14"/>
  <c r="Q4269" i="14"/>
  <c r="Q4270" i="14"/>
  <c r="Q4271" i="14"/>
  <c r="Q4272" i="14"/>
  <c r="Q4273" i="14"/>
  <c r="Q4274" i="14"/>
  <c r="Q4275" i="14"/>
  <c r="Q4276" i="14"/>
  <c r="Q4277" i="14"/>
  <c r="Q4278" i="14"/>
  <c r="Q4279" i="14"/>
  <c r="Q4280" i="14"/>
  <c r="Q4281" i="14"/>
  <c r="Q4282" i="14"/>
  <c r="Q4283" i="14"/>
  <c r="Q4284" i="14"/>
  <c r="Q4285" i="14"/>
  <c r="Q4286" i="14"/>
  <c r="Q4287" i="14"/>
  <c r="Q4288" i="14"/>
  <c r="Q4289" i="14"/>
  <c r="Q4290" i="14"/>
  <c r="Q4291" i="14"/>
  <c r="Q4292" i="14"/>
  <c r="Q4293" i="14"/>
  <c r="Q4294" i="14"/>
  <c r="Q4295" i="14"/>
  <c r="Q4296" i="14"/>
  <c r="Q4297" i="14"/>
  <c r="Q4298" i="14"/>
  <c r="Q4299" i="14"/>
  <c r="Q4300" i="14"/>
  <c r="Q4301" i="14"/>
  <c r="Q4302" i="14"/>
  <c r="Q4303" i="14"/>
  <c r="Q4304" i="14"/>
  <c r="Q4305" i="14"/>
  <c r="Q4306" i="14"/>
  <c r="Q4307" i="14"/>
  <c r="Q4308" i="14"/>
  <c r="Q4309" i="14"/>
  <c r="Q4310" i="14"/>
  <c r="Q4311" i="14"/>
  <c r="Q4312" i="14"/>
  <c r="Q4313" i="14"/>
  <c r="Q4314" i="14"/>
  <c r="Q4315" i="14"/>
  <c r="Q4316" i="14"/>
  <c r="Q4317" i="14"/>
  <c r="Q4318" i="14"/>
  <c r="Q4319" i="14"/>
  <c r="Q4320" i="14"/>
  <c r="Q4321" i="14"/>
  <c r="Q4322" i="14"/>
  <c r="Q4323" i="14"/>
  <c r="Q4324" i="14"/>
  <c r="Q4325" i="14"/>
  <c r="Q4326" i="14"/>
  <c r="Q4327" i="14"/>
  <c r="Q4328" i="14"/>
  <c r="Q4329" i="14"/>
  <c r="Q4330" i="14"/>
  <c r="Q4331" i="14"/>
  <c r="Q4332" i="14"/>
  <c r="Q4333" i="14"/>
  <c r="Q4334" i="14"/>
  <c r="Q4335" i="14"/>
  <c r="Q4336" i="14"/>
  <c r="Q4337" i="14"/>
  <c r="Q4338" i="14"/>
  <c r="Q4339" i="14"/>
  <c r="Q4340" i="14"/>
  <c r="Q4341" i="14"/>
  <c r="Q4342" i="14"/>
  <c r="Q4343" i="14"/>
  <c r="Q4344" i="14"/>
  <c r="Q4345" i="14"/>
  <c r="Q4346" i="14"/>
  <c r="Q4347" i="14"/>
  <c r="Q4348" i="14"/>
  <c r="Q4349" i="14"/>
  <c r="Q4350" i="14"/>
  <c r="Q4351" i="14"/>
  <c r="Q4352" i="14"/>
  <c r="Q4353" i="14"/>
  <c r="Q4354" i="14"/>
  <c r="Q4355" i="14"/>
  <c r="Q4356" i="14"/>
  <c r="Q4357" i="14"/>
  <c r="Q4358" i="14"/>
  <c r="Q4359" i="14"/>
  <c r="Q4360" i="14"/>
  <c r="Q4361" i="14"/>
  <c r="Q4362" i="14"/>
  <c r="Q4363" i="14"/>
  <c r="Q4364" i="14"/>
  <c r="Q4365" i="14"/>
  <c r="Q4366" i="14"/>
  <c r="Q4367" i="14"/>
  <c r="Q4368" i="14"/>
  <c r="Q4369" i="14"/>
  <c r="Q4370" i="14"/>
  <c r="Q4371" i="14"/>
  <c r="Q4372" i="14"/>
  <c r="Q4373" i="14"/>
  <c r="Q4374" i="14"/>
  <c r="Q4375" i="14"/>
  <c r="Q4376" i="14"/>
  <c r="Q4377" i="14"/>
  <c r="Q4378" i="14"/>
  <c r="Q4379" i="14"/>
  <c r="Q4380" i="14"/>
  <c r="Q4381" i="14"/>
  <c r="Q4382" i="14"/>
  <c r="Q4383" i="14"/>
  <c r="Q4384" i="14"/>
  <c r="Q4385" i="14"/>
  <c r="Q4386" i="14"/>
  <c r="Q4387" i="14"/>
  <c r="Q4388" i="14"/>
  <c r="Q4389" i="14"/>
  <c r="Q4390" i="14"/>
  <c r="Q4391" i="14"/>
  <c r="Q4392" i="14"/>
  <c r="Q4393" i="14"/>
  <c r="Q4394" i="14"/>
  <c r="Q4395" i="14"/>
  <c r="Q4396" i="14"/>
  <c r="Q4397" i="14"/>
  <c r="Q4398" i="14"/>
  <c r="Q4399" i="14"/>
  <c r="Q4400" i="14"/>
  <c r="Q4401" i="14"/>
  <c r="Q4402" i="14"/>
  <c r="Q4403" i="14"/>
  <c r="Q4404" i="14"/>
  <c r="Q4405" i="14"/>
  <c r="Q4406" i="14"/>
  <c r="Q4407" i="14"/>
  <c r="Q4408" i="14"/>
  <c r="Q4409" i="14"/>
  <c r="Q4410" i="14"/>
  <c r="Q4411" i="14"/>
  <c r="Q4412" i="14"/>
  <c r="Q4413" i="14"/>
  <c r="Q4414" i="14"/>
  <c r="Q4415" i="14"/>
  <c r="Q4416" i="14"/>
  <c r="Q4417" i="14"/>
  <c r="Q4418" i="14"/>
  <c r="Q4419" i="14"/>
  <c r="Q4420" i="14"/>
  <c r="Q4421" i="14"/>
  <c r="Q4422" i="14"/>
  <c r="Q4423" i="14"/>
  <c r="Q4424" i="14"/>
  <c r="Q4425" i="14"/>
  <c r="Q4426" i="14"/>
  <c r="Q4427" i="14"/>
  <c r="Q4428" i="14"/>
  <c r="Q4429" i="14"/>
  <c r="Q4430" i="14"/>
  <c r="Q4431" i="14"/>
  <c r="Q4432" i="14"/>
  <c r="Q4433" i="14"/>
  <c r="Q4434" i="14"/>
  <c r="Q4435" i="14"/>
  <c r="Q4436" i="14"/>
  <c r="Q4437" i="14"/>
  <c r="Q4438" i="14"/>
  <c r="Q4439" i="14"/>
  <c r="Q4440" i="14"/>
  <c r="Q4441" i="14"/>
  <c r="Q4442" i="14"/>
  <c r="Q4443" i="14"/>
  <c r="Q4444" i="14"/>
  <c r="Q4445" i="14"/>
  <c r="Q4446" i="14"/>
  <c r="Q4447" i="14"/>
  <c r="Q4448" i="14"/>
  <c r="Q4449" i="14"/>
  <c r="Q4450" i="14"/>
  <c r="Q4451" i="14"/>
  <c r="Q4452" i="14"/>
  <c r="Q4453" i="14"/>
  <c r="Q4454" i="14"/>
  <c r="Q4455" i="14"/>
  <c r="Q4456" i="14"/>
  <c r="Q4457" i="14"/>
  <c r="Q4458" i="14"/>
  <c r="Q4459" i="14"/>
  <c r="Q4460" i="14"/>
  <c r="Q4461" i="14"/>
  <c r="Q4462" i="14"/>
  <c r="Q4463" i="14"/>
  <c r="Q4464" i="14"/>
  <c r="Q4465" i="14"/>
  <c r="Q4466" i="14"/>
  <c r="Q4467" i="14"/>
  <c r="Q4468" i="14"/>
  <c r="Q4469" i="14"/>
  <c r="Q4470" i="14"/>
  <c r="Q4471" i="14"/>
  <c r="Q4472" i="14"/>
  <c r="Q4473" i="14"/>
  <c r="Q4474" i="14"/>
  <c r="Q4475" i="14"/>
  <c r="Q4476" i="14"/>
  <c r="Q4477" i="14"/>
  <c r="Q4478" i="14"/>
  <c r="Q4479" i="14"/>
  <c r="Q4480" i="14"/>
  <c r="Q4481" i="14"/>
  <c r="Q4482" i="14"/>
  <c r="Q4483" i="14"/>
  <c r="Q4484" i="14"/>
  <c r="Q4485" i="14"/>
  <c r="Q4486" i="14"/>
  <c r="Q4487" i="14"/>
  <c r="Q4488" i="14"/>
  <c r="Q4489" i="14"/>
  <c r="Q4490" i="14"/>
  <c r="Q4491" i="14"/>
  <c r="Q4492" i="14"/>
  <c r="Q4493" i="14"/>
  <c r="Q4494" i="14"/>
  <c r="Q4495" i="14"/>
  <c r="Q4496" i="14"/>
  <c r="Q4497" i="14"/>
  <c r="Q4498" i="14"/>
  <c r="Q4499" i="14"/>
  <c r="Q4500" i="14"/>
  <c r="Q4501" i="14"/>
  <c r="Q4502" i="14"/>
  <c r="Q4503" i="14"/>
  <c r="Q4504" i="14"/>
  <c r="Q4505" i="14"/>
  <c r="Q4506" i="14"/>
  <c r="Q4507" i="14"/>
  <c r="Q4508" i="14"/>
  <c r="Q4509" i="14"/>
  <c r="Q4510" i="14"/>
  <c r="Q4511" i="14"/>
  <c r="Q4512" i="14"/>
  <c r="Q4513" i="14"/>
  <c r="Q4514" i="14"/>
  <c r="Q4515" i="14"/>
  <c r="Q4516" i="14"/>
  <c r="Q4517" i="14"/>
  <c r="Q4518" i="14"/>
  <c r="Q4519" i="14"/>
  <c r="Q4520" i="14"/>
  <c r="Q4521" i="14"/>
  <c r="Q4522" i="14"/>
  <c r="Q4523" i="14"/>
  <c r="Q4524" i="14"/>
  <c r="Q4525" i="14"/>
  <c r="Q4526" i="14"/>
  <c r="Q4527" i="14"/>
  <c r="Q4528" i="14"/>
  <c r="Q4529" i="14"/>
  <c r="Q4530" i="14"/>
  <c r="Q4531" i="14"/>
  <c r="Q4532" i="14"/>
  <c r="Q4533" i="14"/>
  <c r="Q4534" i="14"/>
  <c r="Q4535" i="14"/>
  <c r="Q4536" i="14"/>
  <c r="Q4537" i="14"/>
  <c r="Q4538" i="14"/>
  <c r="Q4539" i="14"/>
  <c r="Q4540" i="14"/>
  <c r="Q4541" i="14"/>
  <c r="Q4542" i="14"/>
  <c r="Q4543" i="14"/>
  <c r="Q4544" i="14"/>
  <c r="Q4545" i="14"/>
  <c r="Q4546" i="14"/>
  <c r="Q4547" i="14"/>
  <c r="Q4548" i="14"/>
  <c r="Q4549" i="14"/>
  <c r="Q4550" i="14"/>
  <c r="Q4551" i="14"/>
  <c r="Q4552" i="14"/>
  <c r="Q4553" i="14"/>
  <c r="Q4554" i="14"/>
  <c r="Q4555" i="14"/>
  <c r="Q4556" i="14"/>
  <c r="Q4557" i="14"/>
  <c r="Q4558" i="14"/>
  <c r="Q4559" i="14"/>
  <c r="Q4560" i="14"/>
  <c r="Q4561" i="14"/>
  <c r="Q4562" i="14"/>
  <c r="Q4563" i="14"/>
  <c r="Q4564" i="14"/>
  <c r="Q4565" i="14"/>
  <c r="Q4566" i="14"/>
  <c r="Q4567" i="14"/>
  <c r="Q4568" i="14"/>
  <c r="Q4569" i="14"/>
  <c r="Q4570" i="14"/>
  <c r="Q4571" i="14"/>
  <c r="Q4572" i="14"/>
  <c r="Q4573" i="14"/>
  <c r="Q4574" i="14"/>
  <c r="Q4575" i="14"/>
  <c r="Q4576" i="14"/>
  <c r="Q4577" i="14"/>
  <c r="Q4578" i="14"/>
  <c r="Q4579" i="14"/>
  <c r="Q4580" i="14"/>
  <c r="Q4581" i="14"/>
  <c r="Q4582" i="14"/>
  <c r="Q4583" i="14"/>
  <c r="Q4584" i="14"/>
  <c r="Q4585" i="14"/>
  <c r="Q4586" i="14"/>
  <c r="Q4587" i="14"/>
  <c r="Q4588" i="14"/>
  <c r="Q4589" i="14"/>
  <c r="Q4590" i="14"/>
  <c r="Q4591" i="14"/>
  <c r="Q4592" i="14"/>
  <c r="Q4593" i="14"/>
  <c r="Q4594" i="14"/>
  <c r="Q4595" i="14"/>
  <c r="Q4596" i="14"/>
  <c r="Q4597" i="14"/>
  <c r="Q4598" i="14"/>
  <c r="Q4599" i="14"/>
  <c r="Q4600" i="14"/>
  <c r="Q4601" i="14"/>
  <c r="Q4602" i="14"/>
  <c r="Q4603" i="14"/>
  <c r="Q4604" i="14"/>
  <c r="Q4605" i="14"/>
  <c r="Q4606" i="14"/>
  <c r="Q4607" i="14"/>
  <c r="Q4608" i="14"/>
  <c r="Q4609" i="14"/>
  <c r="Q4610" i="14"/>
  <c r="Q4611" i="14"/>
  <c r="Q4612" i="14"/>
  <c r="Q4613" i="14"/>
  <c r="Q4614" i="14"/>
  <c r="Q4615" i="14"/>
  <c r="Q4616" i="14"/>
  <c r="Q4617" i="14"/>
  <c r="Q4618" i="14"/>
  <c r="Q4619" i="14"/>
  <c r="Q4620" i="14"/>
  <c r="Q4621" i="14"/>
  <c r="Q4622" i="14"/>
  <c r="Q4623" i="14"/>
  <c r="Q4624" i="14"/>
  <c r="Q4625" i="14"/>
  <c r="Q4626" i="14"/>
  <c r="Q4627" i="14"/>
  <c r="Q4628" i="14"/>
  <c r="Q4629" i="14"/>
  <c r="Q4630" i="14"/>
  <c r="Q4631" i="14"/>
  <c r="Q4632" i="14"/>
  <c r="Q4633" i="14"/>
  <c r="Q4634" i="14"/>
  <c r="Q4635" i="14"/>
  <c r="Q4636" i="14"/>
  <c r="Q4637" i="14"/>
  <c r="Q4638" i="14"/>
  <c r="Q4639" i="14"/>
  <c r="Q4640" i="14"/>
  <c r="Q4641" i="14"/>
  <c r="Q4642" i="14"/>
  <c r="Q4643" i="14"/>
  <c r="Q4644" i="14"/>
  <c r="Q4645" i="14"/>
  <c r="Q4646" i="14"/>
  <c r="Q4647" i="14"/>
  <c r="Q4648" i="14"/>
  <c r="Q4649" i="14"/>
  <c r="Q4650" i="14"/>
  <c r="Q4651" i="14"/>
  <c r="Q4652" i="14"/>
  <c r="Q4653" i="14"/>
  <c r="Q4654" i="14"/>
  <c r="Q4655" i="14"/>
  <c r="Q4656" i="14"/>
  <c r="Q4657" i="14"/>
  <c r="Q4658" i="14"/>
  <c r="Q4659" i="14"/>
  <c r="Q4660" i="14"/>
  <c r="Q4661" i="14"/>
  <c r="Q4662" i="14"/>
  <c r="Q4663" i="14"/>
  <c r="Q4664" i="14"/>
  <c r="Q4665" i="14"/>
  <c r="Q4666" i="14"/>
  <c r="Q4667" i="14"/>
  <c r="Q4668" i="14"/>
  <c r="Q4669" i="14"/>
  <c r="Q4670" i="14"/>
  <c r="Q4671" i="14"/>
  <c r="Q4672" i="14"/>
  <c r="Q4673" i="14"/>
  <c r="Q4674" i="14"/>
  <c r="Q4675" i="14"/>
  <c r="Q4676" i="14"/>
  <c r="Q4677" i="14"/>
  <c r="Q4678" i="14"/>
  <c r="Q4679" i="14"/>
  <c r="Q4680" i="14"/>
  <c r="Q4681" i="14"/>
  <c r="Q4682" i="14"/>
  <c r="Q4683" i="14"/>
  <c r="Q4684" i="14"/>
  <c r="Q4685" i="14"/>
  <c r="Q4686" i="14"/>
  <c r="Q4687" i="14"/>
  <c r="Q4688" i="14"/>
  <c r="Q4689" i="14"/>
  <c r="Q4690" i="14"/>
  <c r="Q4691" i="14"/>
  <c r="Q4692" i="14"/>
  <c r="Q4693" i="14"/>
  <c r="Q4694" i="14"/>
  <c r="Q4695" i="14"/>
  <c r="Q4696" i="14"/>
  <c r="Q4697" i="14"/>
  <c r="Q4698" i="14"/>
  <c r="Q4699" i="14"/>
  <c r="Q4700" i="14"/>
  <c r="Q4701" i="14"/>
  <c r="Q4702" i="14"/>
  <c r="Q4703" i="14"/>
  <c r="Q4704" i="14"/>
  <c r="Q4705" i="14"/>
  <c r="Q4706" i="14"/>
  <c r="Q4707" i="14"/>
  <c r="Q4708" i="14"/>
  <c r="Q4709" i="14"/>
  <c r="Q4710" i="14"/>
  <c r="Q4711" i="14"/>
  <c r="Q4712" i="14"/>
  <c r="Q4713" i="14"/>
  <c r="Q4714" i="14"/>
  <c r="Q4715" i="14"/>
  <c r="Q4716" i="14"/>
  <c r="Q4717" i="14"/>
  <c r="Q4718" i="14"/>
  <c r="Q4719" i="14"/>
  <c r="Q4720" i="14"/>
  <c r="Q4721" i="14"/>
  <c r="Q4722" i="14"/>
  <c r="Q4723" i="14"/>
  <c r="Q4724" i="14"/>
  <c r="Q4725" i="14"/>
  <c r="Q4726" i="14"/>
  <c r="Q4727" i="14"/>
  <c r="Q4728" i="14"/>
  <c r="Q4729" i="14"/>
  <c r="Q4730" i="14"/>
  <c r="Q4731" i="14"/>
  <c r="Q4732" i="14"/>
  <c r="Q4733" i="14"/>
  <c r="Q4734" i="14"/>
  <c r="Q4735" i="14"/>
  <c r="Q4736" i="14"/>
  <c r="Q4737" i="14"/>
  <c r="Q4738" i="14"/>
  <c r="Q4739" i="14"/>
  <c r="Q4740" i="14"/>
  <c r="Q4741" i="14"/>
  <c r="Q4742" i="14"/>
  <c r="Q4743" i="14"/>
  <c r="Q4744" i="14"/>
  <c r="Q4745" i="14"/>
  <c r="Q4746" i="14"/>
  <c r="Q4747" i="14"/>
  <c r="Q4748" i="14"/>
  <c r="Q4749" i="14"/>
  <c r="Q4750" i="14"/>
  <c r="Q4751" i="14"/>
  <c r="Q4752" i="14"/>
  <c r="Q4753" i="14"/>
  <c r="Q4754" i="14"/>
  <c r="Q4755" i="14"/>
  <c r="Q4756" i="14"/>
  <c r="Q4757" i="14"/>
  <c r="Q4758" i="14"/>
  <c r="Q4759" i="14"/>
  <c r="Q4760" i="14"/>
  <c r="Q4761" i="14"/>
  <c r="Q4762" i="14"/>
  <c r="Q4763" i="14"/>
  <c r="Q4764" i="14"/>
  <c r="Q4765" i="14"/>
  <c r="Q4766" i="14"/>
  <c r="Q4767" i="14"/>
  <c r="Q4768" i="14"/>
  <c r="Q4769" i="14"/>
  <c r="Q4770" i="14"/>
  <c r="Q4771" i="14"/>
  <c r="Q4772" i="14"/>
  <c r="Q4773" i="14"/>
  <c r="Q4774" i="14"/>
  <c r="Q4775" i="14"/>
  <c r="Q4776" i="14"/>
  <c r="Q4777" i="14"/>
  <c r="Q4778" i="14"/>
  <c r="Q4779" i="14"/>
  <c r="Q4780" i="14"/>
  <c r="Q4781" i="14"/>
  <c r="Q4782" i="14"/>
  <c r="Q4783" i="14"/>
  <c r="Q4784" i="14"/>
  <c r="Q4785" i="14"/>
  <c r="Q4786" i="14"/>
  <c r="Q4787" i="14"/>
  <c r="Q4788" i="14"/>
  <c r="Q4789" i="14"/>
  <c r="Q4790" i="14"/>
  <c r="Q4791" i="14"/>
  <c r="Q4792" i="14"/>
  <c r="Q4793" i="14"/>
  <c r="Q4794" i="14"/>
  <c r="Q4795" i="14"/>
  <c r="Q4796" i="14"/>
  <c r="Q4797" i="14"/>
  <c r="Q4798" i="14"/>
  <c r="Q4799" i="14"/>
  <c r="Q4800" i="14"/>
  <c r="Q4801" i="14"/>
  <c r="Q4802" i="14"/>
  <c r="Q4803" i="14"/>
  <c r="Q4804" i="14"/>
  <c r="Q4805" i="14"/>
  <c r="Q4806" i="14"/>
  <c r="Q4807" i="14"/>
  <c r="Q4808" i="14"/>
  <c r="Q4809" i="14"/>
  <c r="Q4810" i="14"/>
  <c r="Q4811" i="14"/>
  <c r="Q4812" i="14"/>
  <c r="Q4813" i="14"/>
  <c r="Q4814" i="14"/>
  <c r="Q4815" i="14"/>
  <c r="Q4816" i="14"/>
  <c r="Q4817" i="14"/>
  <c r="Q4818" i="14"/>
  <c r="Q4819" i="14"/>
  <c r="Q4820" i="14"/>
  <c r="Q4821" i="14"/>
  <c r="Q4822" i="14"/>
  <c r="Q4823" i="14"/>
  <c r="Q4824" i="14"/>
  <c r="Q4825" i="14"/>
  <c r="Q4826" i="14"/>
  <c r="Q4827" i="14"/>
  <c r="Q4828" i="14"/>
  <c r="Q4829" i="14"/>
  <c r="Q4830" i="14"/>
  <c r="Q4831" i="14"/>
  <c r="Q4832" i="14"/>
  <c r="Q4833" i="14"/>
  <c r="Q4834" i="14"/>
  <c r="Q4835" i="14"/>
  <c r="Q4836" i="14"/>
  <c r="Q4837" i="14"/>
  <c r="Q4838" i="14"/>
  <c r="Q4839" i="14"/>
  <c r="Q4840" i="14"/>
  <c r="Q4841" i="14"/>
  <c r="Q4842" i="14"/>
  <c r="Q4843" i="14"/>
  <c r="Q4844" i="14"/>
  <c r="Q4845" i="14"/>
  <c r="Q4846" i="14"/>
  <c r="Q4847" i="14"/>
  <c r="Q4848" i="14"/>
  <c r="Q4849" i="14"/>
  <c r="Q4850" i="14"/>
  <c r="Q4851" i="14"/>
  <c r="Q4852" i="14"/>
  <c r="Q4853" i="14"/>
  <c r="Q4854" i="14"/>
  <c r="Q4855" i="14"/>
  <c r="Q4856" i="14"/>
  <c r="Q4857" i="14"/>
  <c r="Q4858" i="14"/>
  <c r="Q4859" i="14"/>
  <c r="Q4860" i="14"/>
  <c r="Q4861" i="14"/>
  <c r="Q4862" i="14"/>
  <c r="Q4863" i="14"/>
  <c r="Q4864" i="14"/>
  <c r="Q4865" i="14"/>
  <c r="Q4866" i="14"/>
  <c r="Q4867" i="14"/>
  <c r="Q4868" i="14"/>
  <c r="Q4869" i="14"/>
  <c r="Q4870" i="14"/>
  <c r="Q4871" i="14"/>
  <c r="Q4872" i="14"/>
  <c r="Q4873" i="14"/>
  <c r="Q4874" i="14"/>
  <c r="Q4875" i="14"/>
  <c r="Q4876" i="14"/>
  <c r="Q4877" i="14"/>
  <c r="Q4878" i="14"/>
  <c r="Q4879" i="14"/>
  <c r="Q4880" i="14"/>
  <c r="Q4881" i="14"/>
  <c r="Q4882" i="14"/>
  <c r="Q4883" i="14"/>
  <c r="Q4884" i="14"/>
  <c r="Q4885" i="14"/>
  <c r="Q4886" i="14"/>
  <c r="Q4887" i="14"/>
  <c r="Q4888" i="14"/>
  <c r="Q4889" i="14"/>
  <c r="Q4890" i="14"/>
  <c r="Q4891" i="14"/>
  <c r="Q4892" i="14"/>
  <c r="Q4893" i="14"/>
  <c r="Q4894" i="14"/>
  <c r="Q4895" i="14"/>
  <c r="Q4896" i="14"/>
  <c r="Q4897" i="14"/>
  <c r="Q4898" i="14"/>
  <c r="Q4899" i="14"/>
  <c r="Q4900" i="14"/>
  <c r="Q4901" i="14"/>
  <c r="Q4902" i="14"/>
  <c r="Q4903" i="14"/>
  <c r="Q4904" i="14"/>
  <c r="Q4905" i="14"/>
  <c r="Q4906" i="14"/>
  <c r="Q4907" i="14"/>
  <c r="Q4908" i="14"/>
  <c r="Q4909" i="14"/>
  <c r="Q4910" i="14"/>
  <c r="Q4911" i="14"/>
  <c r="Q4912" i="14"/>
  <c r="Q4913" i="14"/>
  <c r="Q4914" i="14"/>
  <c r="Q4915" i="14"/>
  <c r="Q4916" i="14"/>
  <c r="Q4917" i="14"/>
  <c r="Q4918" i="14"/>
  <c r="Q4919" i="14"/>
  <c r="Q4920" i="14"/>
  <c r="Q4921" i="14"/>
  <c r="Q4922" i="14"/>
  <c r="Q4923" i="14"/>
  <c r="Q4924" i="14"/>
  <c r="Q4925" i="14"/>
  <c r="Q4926" i="14"/>
  <c r="Q4927" i="14"/>
  <c r="Q4928" i="14"/>
  <c r="Q4929" i="14"/>
  <c r="Q4930" i="14"/>
  <c r="Q4931" i="14"/>
  <c r="Q4932" i="14"/>
  <c r="Q4933" i="14"/>
  <c r="Q4934" i="14"/>
  <c r="Q4935" i="14"/>
  <c r="Q4936" i="14"/>
  <c r="Q4937" i="14"/>
  <c r="Q4938" i="14"/>
  <c r="Q4939" i="14"/>
  <c r="Q4940" i="14"/>
  <c r="Q4941" i="14"/>
  <c r="Q4942" i="14"/>
  <c r="Q4943" i="14"/>
  <c r="Q4944" i="14"/>
  <c r="Q4945" i="14"/>
  <c r="Q4946" i="14"/>
  <c r="Q4947" i="14"/>
  <c r="Q4948" i="14"/>
  <c r="Q4949" i="14"/>
  <c r="Q4950" i="14"/>
  <c r="Q4951" i="14"/>
  <c r="Q4952" i="14"/>
  <c r="Q4953" i="14"/>
  <c r="Q4954" i="14"/>
  <c r="Q4955" i="14"/>
  <c r="Q4956" i="14"/>
  <c r="Q4957" i="14"/>
  <c r="Q4958" i="14"/>
  <c r="Q4959" i="14"/>
  <c r="Q4960" i="14"/>
  <c r="Q4961" i="14"/>
  <c r="Q4962" i="14"/>
  <c r="Q4963" i="14"/>
  <c r="Q4964" i="14"/>
  <c r="Q4965" i="14"/>
  <c r="Q4966" i="14"/>
  <c r="Q4967" i="14"/>
  <c r="Q4968" i="14"/>
  <c r="Q4969" i="14"/>
  <c r="Q4970" i="14"/>
  <c r="Q4971" i="14"/>
  <c r="Q4972" i="14"/>
  <c r="Q4973" i="14"/>
  <c r="Q4974" i="14"/>
  <c r="Q4975" i="14"/>
  <c r="Q4976" i="14"/>
  <c r="Q4977" i="14"/>
  <c r="Q4978" i="14"/>
  <c r="Q4979" i="14"/>
  <c r="Q4980" i="14"/>
  <c r="Q4981" i="14"/>
  <c r="Q4982" i="14"/>
  <c r="Q4983" i="14"/>
  <c r="Q4984" i="14"/>
  <c r="Q4985" i="14"/>
  <c r="Q4986" i="14"/>
  <c r="Q4987" i="14"/>
  <c r="Q4988" i="14"/>
  <c r="Q4989" i="14"/>
  <c r="Q4990" i="14"/>
  <c r="Q4991" i="14"/>
  <c r="Q4992" i="14"/>
  <c r="Q4993" i="14"/>
  <c r="Q4994" i="14"/>
  <c r="Q4995" i="14"/>
  <c r="Q4996" i="14"/>
  <c r="Q4997" i="14"/>
  <c r="Q4998" i="14"/>
  <c r="Q4999" i="14"/>
  <c r="Q5000" i="14"/>
  <c r="Q5001" i="14"/>
  <c r="P2" i="14"/>
  <c r="P5001" i="14"/>
  <c r="P5000" i="14"/>
  <c r="P4999" i="14"/>
  <c r="P4998" i="14"/>
  <c r="P4997" i="14"/>
  <c r="P4996" i="14"/>
  <c r="P4995" i="14"/>
  <c r="P4994" i="14"/>
  <c r="P4993" i="14"/>
  <c r="P4992" i="14"/>
  <c r="P4991" i="14"/>
  <c r="P4990" i="14"/>
  <c r="P4989" i="14"/>
  <c r="P4988" i="14"/>
  <c r="P4987" i="14"/>
  <c r="P4986" i="14"/>
  <c r="P4985" i="14"/>
  <c r="P4984" i="14"/>
  <c r="P4983" i="14"/>
  <c r="P4982" i="14"/>
  <c r="P4981" i="14"/>
  <c r="P4980" i="14"/>
  <c r="P4979" i="14"/>
  <c r="P4978" i="14"/>
  <c r="P4977" i="14"/>
  <c r="P4976" i="14"/>
  <c r="P4975" i="14"/>
  <c r="P4974" i="14"/>
  <c r="P4973" i="14"/>
  <c r="P4972" i="14"/>
  <c r="P4971" i="14"/>
  <c r="P4970" i="14"/>
  <c r="P4969" i="14"/>
  <c r="P4968" i="14"/>
  <c r="P4967" i="14"/>
  <c r="P4966" i="14"/>
  <c r="P4965" i="14"/>
  <c r="P4964" i="14"/>
  <c r="P4963" i="14"/>
  <c r="P4962" i="14"/>
  <c r="P4961" i="14"/>
  <c r="P4960" i="14"/>
  <c r="P4959" i="14"/>
  <c r="P4958" i="14"/>
  <c r="P4957" i="14"/>
  <c r="P4956" i="14"/>
  <c r="P4955" i="14"/>
  <c r="P4954" i="14"/>
  <c r="P4953" i="14"/>
  <c r="P4952" i="14"/>
  <c r="P4951" i="14"/>
  <c r="P4950" i="14"/>
  <c r="P4949" i="14"/>
  <c r="P4948" i="14"/>
  <c r="P4947" i="14"/>
  <c r="P4946" i="14"/>
  <c r="P4945" i="14"/>
  <c r="P4944" i="14"/>
  <c r="P4943" i="14"/>
  <c r="P4942" i="14"/>
  <c r="P4941" i="14"/>
  <c r="P4940" i="14"/>
  <c r="P4939" i="14"/>
  <c r="P4938" i="14"/>
  <c r="P4937" i="14"/>
  <c r="P4936" i="14"/>
  <c r="P4935" i="14"/>
  <c r="P4934" i="14"/>
  <c r="P4933" i="14"/>
  <c r="P4932" i="14"/>
  <c r="P4931" i="14"/>
  <c r="P4930" i="14"/>
  <c r="P4929" i="14"/>
  <c r="P4928" i="14"/>
  <c r="P4927" i="14"/>
  <c r="P4926" i="14"/>
  <c r="P4925" i="14"/>
  <c r="P4924" i="14"/>
  <c r="P4923" i="14"/>
  <c r="P4922" i="14"/>
  <c r="P4921" i="14"/>
  <c r="P4920" i="14"/>
  <c r="P4919" i="14"/>
  <c r="P4918" i="14"/>
  <c r="P4917" i="14"/>
  <c r="P4916" i="14"/>
  <c r="P4915" i="14"/>
  <c r="P4914" i="14"/>
  <c r="P4913" i="14"/>
  <c r="P4912" i="14"/>
  <c r="P4911" i="14"/>
  <c r="P4910" i="14"/>
  <c r="P4909" i="14"/>
  <c r="P4908" i="14"/>
  <c r="P4907" i="14"/>
  <c r="P4906" i="14"/>
  <c r="P4905" i="14"/>
  <c r="P4904" i="14"/>
  <c r="P4903" i="14"/>
  <c r="P4902" i="14"/>
  <c r="P4901" i="14"/>
  <c r="P4900" i="14"/>
  <c r="P4899" i="14"/>
  <c r="P4898" i="14"/>
  <c r="P4897" i="14"/>
  <c r="P4896" i="14"/>
  <c r="P4895" i="14"/>
  <c r="P4894" i="14"/>
  <c r="P4893" i="14"/>
  <c r="P4892" i="14"/>
  <c r="P4891" i="14"/>
  <c r="P4890" i="14"/>
  <c r="P4889" i="14"/>
  <c r="P4888" i="14"/>
  <c r="P4887" i="14"/>
  <c r="P4886" i="14"/>
  <c r="P4885" i="14"/>
  <c r="P4884" i="14"/>
  <c r="P4883" i="14"/>
  <c r="P4882" i="14"/>
  <c r="P4881" i="14"/>
  <c r="P4880" i="14"/>
  <c r="P4879" i="14"/>
  <c r="P4878" i="14"/>
  <c r="P4877" i="14"/>
  <c r="P4876" i="14"/>
  <c r="P4875" i="14"/>
  <c r="P4874" i="14"/>
  <c r="P4873" i="14"/>
  <c r="P4872" i="14"/>
  <c r="P4871" i="14"/>
  <c r="P4870" i="14"/>
  <c r="P4869" i="14"/>
  <c r="P4868" i="14"/>
  <c r="P4867" i="14"/>
  <c r="P4866" i="14"/>
  <c r="P4865" i="14"/>
  <c r="P4864" i="14"/>
  <c r="P4863" i="14"/>
  <c r="P4862" i="14"/>
  <c r="P4861" i="14"/>
  <c r="P4860" i="14"/>
  <c r="P4859" i="14"/>
  <c r="P4858" i="14"/>
  <c r="P4857" i="14"/>
  <c r="P4856" i="14"/>
  <c r="P4855" i="14"/>
  <c r="P4854" i="14"/>
  <c r="P4853" i="14"/>
  <c r="P4852" i="14"/>
  <c r="P4851" i="14"/>
  <c r="P4850" i="14"/>
  <c r="P4849" i="14"/>
  <c r="P4848" i="14"/>
  <c r="P4847" i="14"/>
  <c r="P4846" i="14"/>
  <c r="P4845" i="14"/>
  <c r="P4844" i="14"/>
  <c r="P4843" i="14"/>
  <c r="P4842" i="14"/>
  <c r="P4841" i="14"/>
  <c r="P4840" i="14"/>
  <c r="P4839" i="14"/>
  <c r="P4838" i="14"/>
  <c r="P4837" i="14"/>
  <c r="P4836" i="14"/>
  <c r="P4835" i="14"/>
  <c r="P4834" i="14"/>
  <c r="P4833" i="14"/>
  <c r="P4832" i="14"/>
  <c r="P4831" i="14"/>
  <c r="P4830" i="14"/>
  <c r="P4829" i="14"/>
  <c r="P4828" i="14"/>
  <c r="P4827" i="14"/>
  <c r="P4826" i="14"/>
  <c r="P4825" i="14"/>
  <c r="P4824" i="14"/>
  <c r="P4823" i="14"/>
  <c r="P4822" i="14"/>
  <c r="P4821" i="14"/>
  <c r="P4820" i="14"/>
  <c r="P4819" i="14"/>
  <c r="P4818" i="14"/>
  <c r="P4817" i="14"/>
  <c r="P4816" i="14"/>
  <c r="P4815" i="14"/>
  <c r="P4814" i="14"/>
  <c r="P4813" i="14"/>
  <c r="P4812" i="14"/>
  <c r="P4811" i="14"/>
  <c r="P4810" i="14"/>
  <c r="P4809" i="14"/>
  <c r="P4808" i="14"/>
  <c r="P4807" i="14"/>
  <c r="P4806" i="14"/>
  <c r="P4805" i="14"/>
  <c r="P4804" i="14"/>
  <c r="P4803" i="14"/>
  <c r="P4802" i="14"/>
  <c r="P4801" i="14"/>
  <c r="P4800" i="14"/>
  <c r="P4799" i="14"/>
  <c r="P4798" i="14"/>
  <c r="P4797" i="14"/>
  <c r="P4796" i="14"/>
  <c r="P4795" i="14"/>
  <c r="P4794" i="14"/>
  <c r="P4793" i="14"/>
  <c r="P4792" i="14"/>
  <c r="P4791" i="14"/>
  <c r="P4790" i="14"/>
  <c r="P4789" i="14"/>
  <c r="P4788" i="14"/>
  <c r="P4787" i="14"/>
  <c r="P4786" i="14"/>
  <c r="P4785" i="14"/>
  <c r="P4784" i="14"/>
  <c r="P4783" i="14"/>
  <c r="P4782" i="14"/>
  <c r="P4781" i="14"/>
  <c r="P4780" i="14"/>
  <c r="P4779" i="14"/>
  <c r="P4778" i="14"/>
  <c r="P4777" i="14"/>
  <c r="P4776" i="14"/>
  <c r="P4775" i="14"/>
  <c r="P4774" i="14"/>
  <c r="P4773" i="14"/>
  <c r="P4772" i="14"/>
  <c r="P4771" i="14"/>
  <c r="P4770" i="14"/>
  <c r="P4769" i="14"/>
  <c r="P4768" i="14"/>
  <c r="P4767" i="14"/>
  <c r="P4766" i="14"/>
  <c r="P4765" i="14"/>
  <c r="P4764" i="14"/>
  <c r="P4763" i="14"/>
  <c r="P4762" i="14"/>
  <c r="P4761" i="14"/>
  <c r="P4760" i="14"/>
  <c r="P4759" i="14"/>
  <c r="P4758" i="14"/>
  <c r="P4757" i="14"/>
  <c r="P4756" i="14"/>
  <c r="P4755" i="14"/>
  <c r="P4754" i="14"/>
  <c r="P4753" i="14"/>
  <c r="P4752" i="14"/>
  <c r="P4751" i="14"/>
  <c r="P4750" i="14"/>
  <c r="P4749" i="14"/>
  <c r="P4748" i="14"/>
  <c r="P4747" i="14"/>
  <c r="P4746" i="14"/>
  <c r="P4745" i="14"/>
  <c r="P4744" i="14"/>
  <c r="P4743" i="14"/>
  <c r="P4742" i="14"/>
  <c r="P4741" i="14"/>
  <c r="P4740" i="14"/>
  <c r="P4739" i="14"/>
  <c r="P4738" i="14"/>
  <c r="P4737" i="14"/>
  <c r="P4736" i="14"/>
  <c r="P4735" i="14"/>
  <c r="P4734" i="14"/>
  <c r="P4733" i="14"/>
  <c r="P4732" i="14"/>
  <c r="P4731" i="14"/>
  <c r="P4730" i="14"/>
  <c r="P4729" i="14"/>
  <c r="P4728" i="14"/>
  <c r="P4727" i="14"/>
  <c r="P4726" i="14"/>
  <c r="P4725" i="14"/>
  <c r="P4724" i="14"/>
  <c r="P4723" i="14"/>
  <c r="P4722" i="14"/>
  <c r="P4721" i="14"/>
  <c r="P4720" i="14"/>
  <c r="P4719" i="14"/>
  <c r="P4718" i="14"/>
  <c r="P4717" i="14"/>
  <c r="P4716" i="14"/>
  <c r="P4715" i="14"/>
  <c r="P4714" i="14"/>
  <c r="P4713" i="14"/>
  <c r="P4712" i="14"/>
  <c r="P4711" i="14"/>
  <c r="P4710" i="14"/>
  <c r="P4709" i="14"/>
  <c r="P4708" i="14"/>
  <c r="P4707" i="14"/>
  <c r="P4706" i="14"/>
  <c r="P4705" i="14"/>
  <c r="P4704" i="14"/>
  <c r="P4703" i="14"/>
  <c r="P4702" i="14"/>
  <c r="P4701" i="14"/>
  <c r="P4700" i="14"/>
  <c r="P4699" i="14"/>
  <c r="P4698" i="14"/>
  <c r="P4697" i="14"/>
  <c r="P4696" i="14"/>
  <c r="P4695" i="14"/>
  <c r="P4694" i="14"/>
  <c r="P4693" i="14"/>
  <c r="P4692" i="14"/>
  <c r="P4691" i="14"/>
  <c r="P4690" i="14"/>
  <c r="P4689" i="14"/>
  <c r="P4688" i="14"/>
  <c r="P4687" i="14"/>
  <c r="P4686" i="14"/>
  <c r="P4685" i="14"/>
  <c r="P4684" i="14"/>
  <c r="P4683" i="14"/>
  <c r="P4682" i="14"/>
  <c r="P4681" i="14"/>
  <c r="P4680" i="14"/>
  <c r="P4679" i="14"/>
  <c r="P4678" i="14"/>
  <c r="P4677" i="14"/>
  <c r="P4676" i="14"/>
  <c r="P4675" i="14"/>
  <c r="P4674" i="14"/>
  <c r="P4673" i="14"/>
  <c r="P4672" i="14"/>
  <c r="P4671" i="14"/>
  <c r="P4670" i="14"/>
  <c r="P4669" i="14"/>
  <c r="P4668" i="14"/>
  <c r="P4667" i="14"/>
  <c r="P4666" i="14"/>
  <c r="P4665" i="14"/>
  <c r="P4664" i="14"/>
  <c r="P4663" i="14"/>
  <c r="P4662" i="14"/>
  <c r="P4661" i="14"/>
  <c r="P4660" i="14"/>
  <c r="P4659" i="14"/>
  <c r="P4658" i="14"/>
  <c r="P4657" i="14"/>
  <c r="P4656" i="14"/>
  <c r="P4655" i="14"/>
  <c r="P4654" i="14"/>
  <c r="P4653" i="14"/>
  <c r="P4652" i="14"/>
  <c r="P4651" i="14"/>
  <c r="P4650" i="14"/>
  <c r="P4649" i="14"/>
  <c r="P4648" i="14"/>
  <c r="P4647" i="14"/>
  <c r="P4646" i="14"/>
  <c r="P4645" i="14"/>
  <c r="P4644" i="14"/>
  <c r="P4643" i="14"/>
  <c r="P4642" i="14"/>
  <c r="P4641" i="14"/>
  <c r="P4640" i="14"/>
  <c r="P4639" i="14"/>
  <c r="P4638" i="14"/>
  <c r="P4637" i="14"/>
  <c r="P4636" i="14"/>
  <c r="P4635" i="14"/>
  <c r="P4634" i="14"/>
  <c r="P4633" i="14"/>
  <c r="P4632" i="14"/>
  <c r="P4631" i="14"/>
  <c r="P4630" i="14"/>
  <c r="P4629" i="14"/>
  <c r="P4628" i="14"/>
  <c r="P4627" i="14"/>
  <c r="P4626" i="14"/>
  <c r="P4625" i="14"/>
  <c r="P4624" i="14"/>
  <c r="P4623" i="14"/>
  <c r="P4622" i="14"/>
  <c r="P4621" i="14"/>
  <c r="P4620" i="14"/>
  <c r="P4619" i="14"/>
  <c r="P4618" i="14"/>
  <c r="P4617" i="14"/>
  <c r="P4616" i="14"/>
  <c r="P4615" i="14"/>
  <c r="P4614" i="14"/>
  <c r="P4613" i="14"/>
  <c r="P4612" i="14"/>
  <c r="P4611" i="14"/>
  <c r="P4610" i="14"/>
  <c r="P4609" i="14"/>
  <c r="P4608" i="14"/>
  <c r="P4607" i="14"/>
  <c r="P4606" i="14"/>
  <c r="P4605" i="14"/>
  <c r="P4604" i="14"/>
  <c r="P4603" i="14"/>
  <c r="P4602" i="14"/>
  <c r="P4601" i="14"/>
  <c r="P4600" i="14"/>
  <c r="P4599" i="14"/>
  <c r="P4598" i="14"/>
  <c r="P4597" i="14"/>
  <c r="P4596" i="14"/>
  <c r="P4595" i="14"/>
  <c r="P4594" i="14"/>
  <c r="P4593" i="14"/>
  <c r="P4592" i="14"/>
  <c r="P4591" i="14"/>
  <c r="P4590" i="14"/>
  <c r="P4589" i="14"/>
  <c r="P4588" i="14"/>
  <c r="P4587" i="14"/>
  <c r="P4586" i="14"/>
  <c r="P4585" i="14"/>
  <c r="P4584" i="14"/>
  <c r="P4583" i="14"/>
  <c r="P4582" i="14"/>
  <c r="P4581" i="14"/>
  <c r="P4580" i="14"/>
  <c r="P4579" i="14"/>
  <c r="P4578" i="14"/>
  <c r="P4577" i="14"/>
  <c r="P4576" i="14"/>
  <c r="P4575" i="14"/>
  <c r="P4574" i="14"/>
  <c r="P4573" i="14"/>
  <c r="P4572" i="14"/>
  <c r="P4571" i="14"/>
  <c r="P4570" i="14"/>
  <c r="P4569" i="14"/>
  <c r="P4568" i="14"/>
  <c r="P4567" i="14"/>
  <c r="P4566" i="14"/>
  <c r="P4565" i="14"/>
  <c r="P4564" i="14"/>
  <c r="P4563" i="14"/>
  <c r="P4562" i="14"/>
  <c r="P4561" i="14"/>
  <c r="P4560" i="14"/>
  <c r="P4559" i="14"/>
  <c r="P4558" i="14"/>
  <c r="P4557" i="14"/>
  <c r="P4556" i="14"/>
  <c r="P4555" i="14"/>
  <c r="P4554" i="14"/>
  <c r="P4553" i="14"/>
  <c r="P4552" i="14"/>
  <c r="P4551" i="14"/>
  <c r="P4550" i="14"/>
  <c r="P4549" i="14"/>
  <c r="P4548" i="14"/>
  <c r="P4547" i="14"/>
  <c r="P4546" i="14"/>
  <c r="P4545" i="14"/>
  <c r="P4544" i="14"/>
  <c r="P4543" i="14"/>
  <c r="P4542" i="14"/>
  <c r="P4541" i="14"/>
  <c r="P4540" i="14"/>
  <c r="P4539" i="14"/>
  <c r="P4538" i="14"/>
  <c r="P4537" i="14"/>
  <c r="P4536" i="14"/>
  <c r="P4535" i="14"/>
  <c r="P4534" i="14"/>
  <c r="P4533" i="14"/>
  <c r="P4532" i="14"/>
  <c r="P4531" i="14"/>
  <c r="P4530" i="14"/>
  <c r="P4529" i="14"/>
  <c r="P4528" i="14"/>
  <c r="P4527" i="14"/>
  <c r="P4526" i="14"/>
  <c r="P4525" i="14"/>
  <c r="P4524" i="14"/>
  <c r="P4523" i="14"/>
  <c r="P4522" i="14"/>
  <c r="P4521" i="14"/>
  <c r="P4520" i="14"/>
  <c r="P4519" i="14"/>
  <c r="P4518" i="14"/>
  <c r="P4517" i="14"/>
  <c r="P4516" i="14"/>
  <c r="P4515" i="14"/>
  <c r="P4514" i="14"/>
  <c r="P4513" i="14"/>
  <c r="P4512" i="14"/>
  <c r="P4511" i="14"/>
  <c r="P4510" i="14"/>
  <c r="P4509" i="14"/>
  <c r="P4508" i="14"/>
  <c r="P4507" i="14"/>
  <c r="P4506" i="14"/>
  <c r="P4505" i="14"/>
  <c r="P4504" i="14"/>
  <c r="P4503" i="14"/>
  <c r="P4502" i="14"/>
  <c r="P4501" i="14"/>
  <c r="P4500" i="14"/>
  <c r="P4499" i="14"/>
  <c r="P4498" i="14"/>
  <c r="P4497" i="14"/>
  <c r="P4496" i="14"/>
  <c r="P4495" i="14"/>
  <c r="P4494" i="14"/>
  <c r="P4493" i="14"/>
  <c r="P4492" i="14"/>
  <c r="P4491" i="14"/>
  <c r="P4490" i="14"/>
  <c r="P4489" i="14"/>
  <c r="P4488" i="14"/>
  <c r="P4487" i="14"/>
  <c r="P4486" i="14"/>
  <c r="P4485" i="14"/>
  <c r="P4484" i="14"/>
  <c r="P4483" i="14"/>
  <c r="P4482" i="14"/>
  <c r="P4481" i="14"/>
  <c r="P4480" i="14"/>
  <c r="P4479" i="14"/>
  <c r="P4478" i="14"/>
  <c r="P4477" i="14"/>
  <c r="P4476" i="14"/>
  <c r="P4475" i="14"/>
  <c r="P4474" i="14"/>
  <c r="P4473" i="14"/>
  <c r="P4472" i="14"/>
  <c r="P4471" i="14"/>
  <c r="P4470" i="14"/>
  <c r="P4469" i="14"/>
  <c r="P4468" i="14"/>
  <c r="P4467" i="14"/>
  <c r="P4466" i="14"/>
  <c r="P4465" i="14"/>
  <c r="P4464" i="14"/>
  <c r="P4463" i="14"/>
  <c r="P4462" i="14"/>
  <c r="P4461" i="14"/>
  <c r="P4460" i="14"/>
  <c r="P4459" i="14"/>
  <c r="P4458" i="14"/>
  <c r="P4457" i="14"/>
  <c r="P4456" i="14"/>
  <c r="P4455" i="14"/>
  <c r="P4454" i="14"/>
  <c r="P4453" i="14"/>
  <c r="P4452" i="14"/>
  <c r="P4451" i="14"/>
  <c r="P4450" i="14"/>
  <c r="P4449" i="14"/>
  <c r="P4448" i="14"/>
  <c r="P4447" i="14"/>
  <c r="P4446" i="14"/>
  <c r="P4445" i="14"/>
  <c r="P4444" i="14"/>
  <c r="P4443" i="14"/>
  <c r="P4442" i="14"/>
  <c r="P4441" i="14"/>
  <c r="P4440" i="14"/>
  <c r="P4439" i="14"/>
  <c r="P4438" i="14"/>
  <c r="P4437" i="14"/>
  <c r="P4436" i="14"/>
  <c r="P4435" i="14"/>
  <c r="P4434" i="14"/>
  <c r="P4433" i="14"/>
  <c r="P4432" i="14"/>
  <c r="P4431" i="14"/>
  <c r="P4430" i="14"/>
  <c r="P4429" i="14"/>
  <c r="P4428" i="14"/>
  <c r="P4427" i="14"/>
  <c r="P4426" i="14"/>
  <c r="P4425" i="14"/>
  <c r="P4424" i="14"/>
  <c r="P4423" i="14"/>
  <c r="P4422" i="14"/>
  <c r="P4421" i="14"/>
  <c r="P4420" i="14"/>
  <c r="P4419" i="14"/>
  <c r="P4418" i="14"/>
  <c r="P4417" i="14"/>
  <c r="P4416" i="14"/>
  <c r="P4415" i="14"/>
  <c r="P4414" i="14"/>
  <c r="P4413" i="14"/>
  <c r="P4412" i="14"/>
  <c r="P4411" i="14"/>
  <c r="P4410" i="14"/>
  <c r="P4409" i="14"/>
  <c r="P4408" i="14"/>
  <c r="P4407" i="14"/>
  <c r="P4406" i="14"/>
  <c r="P4405" i="14"/>
  <c r="P4404" i="14"/>
  <c r="P4403" i="14"/>
  <c r="P4402" i="14"/>
  <c r="P4401" i="14"/>
  <c r="P4400" i="14"/>
  <c r="P4399" i="14"/>
  <c r="P4398" i="14"/>
  <c r="P4397" i="14"/>
  <c r="P4396" i="14"/>
  <c r="P4395" i="14"/>
  <c r="P4394" i="14"/>
  <c r="P4393" i="14"/>
  <c r="P4392" i="14"/>
  <c r="P4391" i="14"/>
  <c r="P4390" i="14"/>
  <c r="P4389" i="14"/>
  <c r="P4388" i="14"/>
  <c r="P4387" i="14"/>
  <c r="P4386" i="14"/>
  <c r="P4385" i="14"/>
  <c r="P4384" i="14"/>
  <c r="P4383" i="14"/>
  <c r="P4382" i="14"/>
  <c r="P4381" i="14"/>
  <c r="P4380" i="14"/>
  <c r="P4379" i="14"/>
  <c r="P4378" i="14"/>
  <c r="P4377" i="14"/>
  <c r="P4376" i="14"/>
  <c r="P4375" i="14"/>
  <c r="P4374" i="14"/>
  <c r="P4373" i="14"/>
  <c r="P4372" i="14"/>
  <c r="P4371" i="14"/>
  <c r="P4370" i="14"/>
  <c r="P4369" i="14"/>
  <c r="P4368" i="14"/>
  <c r="P4367" i="14"/>
  <c r="P4366" i="14"/>
  <c r="P4365" i="14"/>
  <c r="P4364" i="14"/>
  <c r="P4363" i="14"/>
  <c r="P4362" i="14"/>
  <c r="P4361" i="14"/>
  <c r="P4360" i="14"/>
  <c r="P4359" i="14"/>
  <c r="P4358" i="14"/>
  <c r="P4357" i="14"/>
  <c r="P4356" i="14"/>
  <c r="P4355" i="14"/>
  <c r="P4354" i="14"/>
  <c r="P4353" i="14"/>
  <c r="P4352" i="14"/>
  <c r="P4351" i="14"/>
  <c r="P4350" i="14"/>
  <c r="P4349" i="14"/>
  <c r="P4348" i="14"/>
  <c r="P4347" i="14"/>
  <c r="P4346" i="14"/>
  <c r="P4345" i="14"/>
  <c r="P4344" i="14"/>
  <c r="P4343" i="14"/>
  <c r="P4342" i="14"/>
  <c r="P4341" i="14"/>
  <c r="P4340" i="14"/>
  <c r="P4339" i="14"/>
  <c r="P4338" i="14"/>
  <c r="P4337" i="14"/>
  <c r="P4336" i="14"/>
  <c r="P4335" i="14"/>
  <c r="P4334" i="14"/>
  <c r="P4333" i="14"/>
  <c r="P4332" i="14"/>
  <c r="P4331" i="14"/>
  <c r="P4330" i="14"/>
  <c r="P4329" i="14"/>
  <c r="P4328" i="14"/>
  <c r="P4327" i="14"/>
  <c r="P4326" i="14"/>
  <c r="P4325" i="14"/>
  <c r="P4324" i="14"/>
  <c r="P4323" i="14"/>
  <c r="P4322" i="14"/>
  <c r="P4321" i="14"/>
  <c r="P4320" i="14"/>
  <c r="P4319" i="14"/>
  <c r="P4318" i="14"/>
  <c r="P4317" i="14"/>
  <c r="P4316" i="14"/>
  <c r="P4315" i="14"/>
  <c r="P4314" i="14"/>
  <c r="P4313" i="14"/>
  <c r="P4312" i="14"/>
  <c r="P4311" i="14"/>
  <c r="P4310" i="14"/>
  <c r="P4309" i="14"/>
  <c r="P4308" i="14"/>
  <c r="P4307" i="14"/>
  <c r="P4306" i="14"/>
  <c r="P4305" i="14"/>
  <c r="P4304" i="14"/>
  <c r="P4303" i="14"/>
  <c r="P4302" i="14"/>
  <c r="P4301" i="14"/>
  <c r="P4300" i="14"/>
  <c r="P4299" i="14"/>
  <c r="P4298" i="14"/>
  <c r="P4297" i="14"/>
  <c r="P4296" i="14"/>
  <c r="P4295" i="14"/>
  <c r="P4294" i="14"/>
  <c r="P4293" i="14"/>
  <c r="P4292" i="14"/>
  <c r="P4291" i="14"/>
  <c r="P4290" i="14"/>
  <c r="P4289" i="14"/>
  <c r="P4288" i="14"/>
  <c r="P4287" i="14"/>
  <c r="P4286" i="14"/>
  <c r="P4285" i="14"/>
  <c r="P4284" i="14"/>
  <c r="P4283" i="14"/>
  <c r="P4282" i="14"/>
  <c r="P4281" i="14"/>
  <c r="P4280" i="14"/>
  <c r="P4279" i="14"/>
  <c r="P4278" i="14"/>
  <c r="P4277" i="14"/>
  <c r="P4276" i="14"/>
  <c r="P4275" i="14"/>
  <c r="P4274" i="14"/>
  <c r="P4273" i="14"/>
  <c r="P4272" i="14"/>
  <c r="P4271" i="14"/>
  <c r="P4270" i="14"/>
  <c r="P4269" i="14"/>
  <c r="P4268" i="14"/>
  <c r="P4267" i="14"/>
  <c r="P4266" i="14"/>
  <c r="P4265" i="14"/>
  <c r="P4264" i="14"/>
  <c r="P4263" i="14"/>
  <c r="P4262" i="14"/>
  <c r="P4261" i="14"/>
  <c r="P4260" i="14"/>
  <c r="P4259" i="14"/>
  <c r="P4258" i="14"/>
  <c r="P4257" i="14"/>
  <c r="P4256" i="14"/>
  <c r="P4255" i="14"/>
  <c r="P4254" i="14"/>
  <c r="P4253" i="14"/>
  <c r="P4252" i="14"/>
  <c r="P4251" i="14"/>
  <c r="P4250" i="14"/>
  <c r="P4249" i="14"/>
  <c r="P4248" i="14"/>
  <c r="P4247" i="14"/>
  <c r="P4246" i="14"/>
  <c r="P4245" i="14"/>
  <c r="P4244" i="14"/>
  <c r="P4243" i="14"/>
  <c r="P4242" i="14"/>
  <c r="P4241" i="14"/>
  <c r="P4240" i="14"/>
  <c r="P4239" i="14"/>
  <c r="P4238" i="14"/>
  <c r="P4237" i="14"/>
  <c r="P4236" i="14"/>
  <c r="P4235" i="14"/>
  <c r="P4234" i="14"/>
  <c r="P4233" i="14"/>
  <c r="P4232" i="14"/>
  <c r="P4231" i="14"/>
  <c r="P4230" i="14"/>
  <c r="P4229" i="14"/>
  <c r="P4228" i="14"/>
  <c r="P4227" i="14"/>
  <c r="P4226" i="14"/>
  <c r="P4225" i="14"/>
  <c r="P4224" i="14"/>
  <c r="P4223" i="14"/>
  <c r="P4222" i="14"/>
  <c r="P4221" i="14"/>
  <c r="P4220" i="14"/>
  <c r="P4219" i="14"/>
  <c r="P4218" i="14"/>
  <c r="P4217" i="14"/>
  <c r="P4216" i="14"/>
  <c r="P4215" i="14"/>
  <c r="P4214" i="14"/>
  <c r="P4213" i="14"/>
  <c r="P4212" i="14"/>
  <c r="P4211" i="14"/>
  <c r="P4210" i="14"/>
  <c r="P4209" i="14"/>
  <c r="P4208" i="14"/>
  <c r="P4207" i="14"/>
  <c r="P4206" i="14"/>
  <c r="P4205" i="14"/>
  <c r="P4204" i="14"/>
  <c r="P4203" i="14"/>
  <c r="P4202" i="14"/>
  <c r="P4201" i="14"/>
  <c r="P4200" i="14"/>
  <c r="P4199" i="14"/>
  <c r="P4198" i="14"/>
  <c r="P4197" i="14"/>
  <c r="P4196" i="14"/>
  <c r="P4195" i="14"/>
  <c r="P4194" i="14"/>
  <c r="P4193" i="14"/>
  <c r="P4192" i="14"/>
  <c r="P4191" i="14"/>
  <c r="P4190" i="14"/>
  <c r="P4189" i="14"/>
  <c r="P4188" i="14"/>
  <c r="P4187" i="14"/>
  <c r="P4186" i="14"/>
  <c r="P4185" i="14"/>
  <c r="P4184" i="14"/>
  <c r="P4183" i="14"/>
  <c r="P4182" i="14"/>
  <c r="P4181" i="14"/>
  <c r="P4180" i="14"/>
  <c r="P4179" i="14"/>
  <c r="P4178" i="14"/>
  <c r="P4177" i="14"/>
  <c r="P4176" i="14"/>
  <c r="P4175" i="14"/>
  <c r="P4174" i="14"/>
  <c r="P4173" i="14"/>
  <c r="P4172" i="14"/>
  <c r="P4171" i="14"/>
  <c r="P4170" i="14"/>
  <c r="P4169" i="14"/>
  <c r="P4168" i="14"/>
  <c r="P4167" i="14"/>
  <c r="P4166" i="14"/>
  <c r="P4165" i="14"/>
  <c r="P4164" i="14"/>
  <c r="P4163" i="14"/>
  <c r="P4162" i="14"/>
  <c r="P4161" i="14"/>
  <c r="P4160" i="14"/>
  <c r="P4159" i="14"/>
  <c r="P4158" i="14"/>
  <c r="P4157" i="14"/>
  <c r="P4156" i="14"/>
  <c r="P4155" i="14"/>
  <c r="P4154" i="14"/>
  <c r="P4153" i="14"/>
  <c r="P4152" i="14"/>
  <c r="P4151" i="14"/>
  <c r="P4150" i="14"/>
  <c r="P4149" i="14"/>
  <c r="P4148" i="14"/>
  <c r="P4147" i="14"/>
  <c r="P4146" i="14"/>
  <c r="P4145" i="14"/>
  <c r="P4144" i="14"/>
  <c r="P4143" i="14"/>
  <c r="P4142" i="14"/>
  <c r="P4141" i="14"/>
  <c r="P4140" i="14"/>
  <c r="P4139" i="14"/>
  <c r="P4138" i="14"/>
  <c r="P4137" i="14"/>
  <c r="P4136" i="14"/>
  <c r="P4135" i="14"/>
  <c r="P4134" i="14"/>
  <c r="P4133" i="14"/>
  <c r="P4132" i="14"/>
  <c r="P4131" i="14"/>
  <c r="P4130" i="14"/>
  <c r="P4129" i="14"/>
  <c r="P4128" i="14"/>
  <c r="P4127" i="14"/>
  <c r="P4126" i="14"/>
  <c r="P4125" i="14"/>
  <c r="P4124" i="14"/>
  <c r="P4123" i="14"/>
  <c r="P4122" i="14"/>
  <c r="P4121" i="14"/>
  <c r="P4120" i="14"/>
  <c r="P4119" i="14"/>
  <c r="P4118" i="14"/>
  <c r="P4117" i="14"/>
  <c r="P4116" i="14"/>
  <c r="P4115" i="14"/>
  <c r="P4114" i="14"/>
  <c r="P4113" i="14"/>
  <c r="P4112" i="14"/>
  <c r="P4111" i="14"/>
  <c r="P4110" i="14"/>
  <c r="P4109" i="14"/>
  <c r="P4108" i="14"/>
  <c r="P4107" i="14"/>
  <c r="P4106" i="14"/>
  <c r="P4105" i="14"/>
  <c r="P4104" i="14"/>
  <c r="P4103" i="14"/>
  <c r="P4102" i="14"/>
  <c r="P4101" i="14"/>
  <c r="P4100" i="14"/>
  <c r="P4099" i="14"/>
  <c r="P4098" i="14"/>
  <c r="P4097" i="14"/>
  <c r="P4096" i="14"/>
  <c r="P4095" i="14"/>
  <c r="P4094" i="14"/>
  <c r="P4093" i="14"/>
  <c r="P4092" i="14"/>
  <c r="P4091" i="14"/>
  <c r="P4090" i="14"/>
  <c r="P4089" i="14"/>
  <c r="P4088" i="14"/>
  <c r="P4087" i="14"/>
  <c r="P4086" i="14"/>
  <c r="P4085" i="14"/>
  <c r="P4084" i="14"/>
  <c r="P4083" i="14"/>
  <c r="P4082" i="14"/>
  <c r="P4081" i="14"/>
  <c r="P4080" i="14"/>
  <c r="P4079" i="14"/>
  <c r="P4078" i="14"/>
  <c r="P4077" i="14"/>
  <c r="P4076" i="14"/>
  <c r="P4075" i="14"/>
  <c r="P4074" i="14"/>
  <c r="P4073" i="14"/>
  <c r="P4072" i="14"/>
  <c r="P4071" i="14"/>
  <c r="P4070" i="14"/>
  <c r="P4069" i="14"/>
  <c r="P4068" i="14"/>
  <c r="P4067" i="14"/>
  <c r="P4066" i="14"/>
  <c r="P4065" i="14"/>
  <c r="P4064" i="14"/>
  <c r="P4063" i="14"/>
  <c r="P4062" i="14"/>
  <c r="P4061" i="14"/>
  <c r="P4060" i="14"/>
  <c r="P4059" i="14"/>
  <c r="P4058" i="14"/>
  <c r="P4057" i="14"/>
  <c r="P4056" i="14"/>
  <c r="P4055" i="14"/>
  <c r="P4054" i="14"/>
  <c r="P4053" i="14"/>
  <c r="P4052" i="14"/>
  <c r="P4051" i="14"/>
  <c r="P4050" i="14"/>
  <c r="P4049" i="14"/>
  <c r="P4048" i="14"/>
  <c r="P4047" i="14"/>
  <c r="P4046" i="14"/>
  <c r="P4045" i="14"/>
  <c r="P4044" i="14"/>
  <c r="P4043" i="14"/>
  <c r="P4042" i="14"/>
  <c r="P4041" i="14"/>
  <c r="P4040" i="14"/>
  <c r="P4039" i="14"/>
  <c r="P4038" i="14"/>
  <c r="P4037" i="14"/>
  <c r="P4036" i="14"/>
  <c r="P4035" i="14"/>
  <c r="P4034" i="14"/>
  <c r="P4033" i="14"/>
  <c r="P4032" i="14"/>
  <c r="P4031" i="14"/>
  <c r="P4030" i="14"/>
  <c r="P4029" i="14"/>
  <c r="P4028" i="14"/>
  <c r="P4027" i="14"/>
  <c r="P4026" i="14"/>
  <c r="P4025" i="14"/>
  <c r="P4024" i="14"/>
  <c r="P4023" i="14"/>
  <c r="P4022" i="14"/>
  <c r="P4021" i="14"/>
  <c r="P4020" i="14"/>
  <c r="P4019" i="14"/>
  <c r="P4018" i="14"/>
  <c r="P4017" i="14"/>
  <c r="P4016" i="14"/>
  <c r="P4015" i="14"/>
  <c r="P4014" i="14"/>
  <c r="P4013" i="14"/>
  <c r="P4012" i="14"/>
  <c r="P4011" i="14"/>
  <c r="P4010" i="14"/>
  <c r="P4009" i="14"/>
  <c r="P4008" i="14"/>
  <c r="P4007" i="14"/>
  <c r="P4006" i="14"/>
  <c r="P4005" i="14"/>
  <c r="P4004" i="14"/>
  <c r="P4003" i="14"/>
  <c r="P4002" i="14"/>
  <c r="P4001" i="14"/>
  <c r="P4000" i="14"/>
  <c r="P3999" i="14"/>
  <c r="P3998" i="14"/>
  <c r="P3997" i="14"/>
  <c r="P3996" i="14"/>
  <c r="P3995" i="14"/>
  <c r="P3994" i="14"/>
  <c r="P3993" i="14"/>
  <c r="P3992" i="14"/>
  <c r="P3991" i="14"/>
  <c r="P3990" i="14"/>
  <c r="P3989" i="14"/>
  <c r="P3988" i="14"/>
  <c r="P3987" i="14"/>
  <c r="P3986" i="14"/>
  <c r="P3985" i="14"/>
  <c r="P3984" i="14"/>
  <c r="P3983" i="14"/>
  <c r="P3982" i="14"/>
  <c r="P3981" i="14"/>
  <c r="P3980" i="14"/>
  <c r="P3979" i="14"/>
  <c r="P3978" i="14"/>
  <c r="P3977" i="14"/>
  <c r="P3976" i="14"/>
  <c r="P3975" i="14"/>
  <c r="P3974" i="14"/>
  <c r="P3973" i="14"/>
  <c r="P3972" i="14"/>
  <c r="P3971" i="14"/>
  <c r="P3970" i="14"/>
  <c r="P3969" i="14"/>
  <c r="P3968" i="14"/>
  <c r="P3967" i="14"/>
  <c r="P3966" i="14"/>
  <c r="P3965" i="14"/>
  <c r="P3964" i="14"/>
  <c r="P3963" i="14"/>
  <c r="P3962" i="14"/>
  <c r="P3961" i="14"/>
  <c r="P3960" i="14"/>
  <c r="P3959" i="14"/>
  <c r="P3958" i="14"/>
  <c r="P3957" i="14"/>
  <c r="P3956" i="14"/>
  <c r="P3955" i="14"/>
  <c r="P3954" i="14"/>
  <c r="P3953" i="14"/>
  <c r="P3952" i="14"/>
  <c r="P3951" i="14"/>
  <c r="P3950" i="14"/>
  <c r="P3949" i="14"/>
  <c r="P3948" i="14"/>
  <c r="P3947" i="14"/>
  <c r="P3946" i="14"/>
  <c r="P3945" i="14"/>
  <c r="P3944" i="14"/>
  <c r="P3943" i="14"/>
  <c r="P3942" i="14"/>
  <c r="P3941" i="14"/>
  <c r="P3940" i="14"/>
  <c r="P3939" i="14"/>
  <c r="P3938" i="14"/>
  <c r="P3937" i="14"/>
  <c r="P3936" i="14"/>
  <c r="P3935" i="14"/>
  <c r="P3934" i="14"/>
  <c r="P3933" i="14"/>
  <c r="P3932" i="14"/>
  <c r="P3931" i="14"/>
  <c r="P3930" i="14"/>
  <c r="P3929" i="14"/>
  <c r="P3928" i="14"/>
  <c r="P3927" i="14"/>
  <c r="P3926" i="14"/>
  <c r="P3925" i="14"/>
  <c r="P3924" i="14"/>
  <c r="P3923" i="14"/>
  <c r="P3922" i="14"/>
  <c r="P3921" i="14"/>
  <c r="P3920" i="14"/>
  <c r="P3919" i="14"/>
  <c r="P3918" i="14"/>
  <c r="P3917" i="14"/>
  <c r="P3916" i="14"/>
  <c r="P3915" i="14"/>
  <c r="P3914" i="14"/>
  <c r="P3913" i="14"/>
  <c r="P3912" i="14"/>
  <c r="P3911" i="14"/>
  <c r="P3910" i="14"/>
  <c r="P3909" i="14"/>
  <c r="P3908" i="14"/>
  <c r="P3907" i="14"/>
  <c r="P3906" i="14"/>
  <c r="P3905" i="14"/>
  <c r="P3904" i="14"/>
  <c r="P3903" i="14"/>
  <c r="P3902" i="14"/>
  <c r="P3901" i="14"/>
  <c r="P3900" i="14"/>
  <c r="P3899" i="14"/>
  <c r="P3898" i="14"/>
  <c r="P3897" i="14"/>
  <c r="P3896" i="14"/>
  <c r="P3895" i="14"/>
  <c r="P3894" i="14"/>
  <c r="P3893" i="14"/>
  <c r="P3892" i="14"/>
  <c r="P3891" i="14"/>
  <c r="P3890" i="14"/>
  <c r="P3889" i="14"/>
  <c r="P3888" i="14"/>
  <c r="P3887" i="14"/>
  <c r="P3886" i="14"/>
  <c r="P3885" i="14"/>
  <c r="P3884" i="14"/>
  <c r="P3883" i="14"/>
  <c r="P3882" i="14"/>
  <c r="P3881" i="14"/>
  <c r="P3880" i="14"/>
  <c r="P3879" i="14"/>
  <c r="P3878" i="14"/>
  <c r="P3877" i="14"/>
  <c r="P3876" i="14"/>
  <c r="P3875" i="14"/>
  <c r="P3874" i="14"/>
  <c r="P3873" i="14"/>
  <c r="P3872" i="14"/>
  <c r="P3871" i="14"/>
  <c r="P3870" i="14"/>
  <c r="P3869" i="14"/>
  <c r="P3868" i="14"/>
  <c r="P3867" i="14"/>
  <c r="P3866" i="14"/>
  <c r="P3865" i="14"/>
  <c r="P3864" i="14"/>
  <c r="P3863" i="14"/>
  <c r="P3862" i="14"/>
  <c r="P3861" i="14"/>
  <c r="P3860" i="14"/>
  <c r="P3859" i="14"/>
  <c r="P3858" i="14"/>
  <c r="P3857" i="14"/>
  <c r="P3856" i="14"/>
  <c r="P3855" i="14"/>
  <c r="P3854" i="14"/>
  <c r="P3853" i="14"/>
  <c r="P3852" i="14"/>
  <c r="P3851" i="14"/>
  <c r="P3850" i="14"/>
  <c r="P3849" i="14"/>
  <c r="P3848" i="14"/>
  <c r="P3847" i="14"/>
  <c r="P3846" i="14"/>
  <c r="P3845" i="14"/>
  <c r="P3844" i="14"/>
  <c r="P3843" i="14"/>
  <c r="P3842" i="14"/>
  <c r="P3841" i="14"/>
  <c r="P3840" i="14"/>
  <c r="P3839" i="14"/>
  <c r="P3838" i="14"/>
  <c r="P3837" i="14"/>
  <c r="P3836" i="14"/>
  <c r="P3835" i="14"/>
  <c r="P3834" i="14"/>
  <c r="P3833" i="14"/>
  <c r="P3832" i="14"/>
  <c r="P3831" i="14"/>
  <c r="P3830" i="14"/>
  <c r="P3829" i="14"/>
  <c r="P3828" i="14"/>
  <c r="P3827" i="14"/>
  <c r="P3826" i="14"/>
  <c r="P3825" i="14"/>
  <c r="P3824" i="14"/>
  <c r="P3823" i="14"/>
  <c r="P3822" i="14"/>
  <c r="P3821" i="14"/>
  <c r="P3820" i="14"/>
  <c r="P3819" i="14"/>
  <c r="P3818" i="14"/>
  <c r="P3817" i="14"/>
  <c r="P3816" i="14"/>
  <c r="P3815" i="14"/>
  <c r="P3814" i="14"/>
  <c r="P3813" i="14"/>
  <c r="P3812" i="14"/>
  <c r="P3811" i="14"/>
  <c r="P3810" i="14"/>
  <c r="P3809" i="14"/>
  <c r="P3808" i="14"/>
  <c r="P3807" i="14"/>
  <c r="P3806" i="14"/>
  <c r="P3805" i="14"/>
  <c r="P3804" i="14"/>
  <c r="P3803" i="14"/>
  <c r="P3802" i="14"/>
  <c r="P3801" i="14"/>
  <c r="P3800" i="14"/>
  <c r="P3799" i="14"/>
  <c r="P3798" i="14"/>
  <c r="P3797" i="14"/>
  <c r="P3796" i="14"/>
  <c r="P3795" i="14"/>
  <c r="P3794" i="14"/>
  <c r="P3793" i="14"/>
  <c r="P3792" i="14"/>
  <c r="P3791" i="14"/>
  <c r="P3790" i="14"/>
  <c r="P3789" i="14"/>
  <c r="P3788" i="14"/>
  <c r="P3787" i="14"/>
  <c r="P3786" i="14"/>
  <c r="P3785" i="14"/>
  <c r="P3784" i="14"/>
  <c r="P3783" i="14"/>
  <c r="P3782" i="14"/>
  <c r="P3781" i="14"/>
  <c r="P3780" i="14"/>
  <c r="P3779" i="14"/>
  <c r="P3778" i="14"/>
  <c r="P3777" i="14"/>
  <c r="P3776" i="14"/>
  <c r="P3775" i="14"/>
  <c r="P3774" i="14"/>
  <c r="P3773" i="14"/>
  <c r="P3772" i="14"/>
  <c r="P3771" i="14"/>
  <c r="P3770" i="14"/>
  <c r="P3769" i="14"/>
  <c r="P3768" i="14"/>
  <c r="P3767" i="14"/>
  <c r="P3766" i="14"/>
  <c r="P3765" i="14"/>
  <c r="P3764" i="14"/>
  <c r="P3763" i="14"/>
  <c r="P3762" i="14"/>
  <c r="P3761" i="14"/>
  <c r="P3760" i="14"/>
  <c r="P3759" i="14"/>
  <c r="P3758" i="14"/>
  <c r="P3757" i="14"/>
  <c r="P3756" i="14"/>
  <c r="P3755" i="14"/>
  <c r="P3754" i="14"/>
  <c r="P3753" i="14"/>
  <c r="P3752" i="14"/>
  <c r="P3751" i="14"/>
  <c r="P3750" i="14"/>
  <c r="P3749" i="14"/>
  <c r="P3748" i="14"/>
  <c r="P3747" i="14"/>
  <c r="P3746" i="14"/>
  <c r="P3745" i="14"/>
  <c r="P3744" i="14"/>
  <c r="P3743" i="14"/>
  <c r="P3742" i="14"/>
  <c r="P3741" i="14"/>
  <c r="P3740" i="14"/>
  <c r="P3739" i="14"/>
  <c r="P3738" i="14"/>
  <c r="P3737" i="14"/>
  <c r="P3736" i="14"/>
  <c r="P3735" i="14"/>
  <c r="P3734" i="14"/>
  <c r="P3733" i="14"/>
  <c r="P3732" i="14"/>
  <c r="P3731" i="14"/>
  <c r="P3730" i="14"/>
  <c r="P3729" i="14"/>
  <c r="P3728" i="14"/>
  <c r="P3727" i="14"/>
  <c r="P3726" i="14"/>
  <c r="P3725" i="14"/>
  <c r="P3724" i="14"/>
  <c r="P3723" i="14"/>
  <c r="P3722" i="14"/>
  <c r="P3721" i="14"/>
  <c r="P3720" i="14"/>
  <c r="P3719" i="14"/>
  <c r="P3718" i="14"/>
  <c r="P3717" i="14"/>
  <c r="P3716" i="14"/>
  <c r="P3715" i="14"/>
  <c r="P3714" i="14"/>
  <c r="P3713" i="14"/>
  <c r="P3712" i="14"/>
  <c r="P3711" i="14"/>
  <c r="P3710" i="14"/>
  <c r="P3709" i="14"/>
  <c r="P3708" i="14"/>
  <c r="P3707" i="14"/>
  <c r="P3706" i="14"/>
  <c r="P3705" i="14"/>
  <c r="P3704" i="14"/>
  <c r="P3703" i="14"/>
  <c r="P3702" i="14"/>
  <c r="P3701" i="14"/>
  <c r="P3700" i="14"/>
  <c r="P3699" i="14"/>
  <c r="P3698" i="14"/>
  <c r="P3697" i="14"/>
  <c r="P3696" i="14"/>
  <c r="P3695" i="14"/>
  <c r="P3694" i="14"/>
  <c r="P3693" i="14"/>
  <c r="P3692" i="14"/>
  <c r="P3691" i="14"/>
  <c r="P3690" i="14"/>
  <c r="P3689" i="14"/>
  <c r="P3688" i="14"/>
  <c r="P3687" i="14"/>
  <c r="P3686" i="14"/>
  <c r="P3685" i="14"/>
  <c r="P3684" i="14"/>
  <c r="P3683" i="14"/>
  <c r="P3682" i="14"/>
  <c r="P3681" i="14"/>
  <c r="P3680" i="14"/>
  <c r="P3679" i="14"/>
  <c r="P3678" i="14"/>
  <c r="P3677" i="14"/>
  <c r="P3676" i="14"/>
  <c r="P3675" i="14"/>
  <c r="P3674" i="14"/>
  <c r="P3673" i="14"/>
  <c r="P3672" i="14"/>
  <c r="P3671" i="14"/>
  <c r="P3670" i="14"/>
  <c r="P3669" i="14"/>
  <c r="P3668" i="14"/>
  <c r="P3667" i="14"/>
  <c r="P3666" i="14"/>
  <c r="P3665" i="14"/>
  <c r="P3664" i="14"/>
  <c r="P3663" i="14"/>
  <c r="P3662" i="14"/>
  <c r="P3661" i="14"/>
  <c r="P3660" i="14"/>
  <c r="P3659" i="14"/>
  <c r="P3658" i="14"/>
  <c r="P3657" i="14"/>
  <c r="P3656" i="14"/>
  <c r="P3655" i="14"/>
  <c r="P3654" i="14"/>
  <c r="P3653" i="14"/>
  <c r="P3652" i="14"/>
  <c r="P3651" i="14"/>
  <c r="P3650" i="14"/>
  <c r="P3649" i="14"/>
  <c r="P3648" i="14"/>
  <c r="P3647" i="14"/>
  <c r="P3646" i="14"/>
  <c r="P3645" i="14"/>
  <c r="P3644" i="14"/>
  <c r="P3643" i="14"/>
  <c r="P3642" i="14"/>
  <c r="P3641" i="14"/>
  <c r="P3640" i="14"/>
  <c r="P3639" i="14"/>
  <c r="P3638" i="14"/>
  <c r="P3637" i="14"/>
  <c r="P3636" i="14"/>
  <c r="P3635" i="14"/>
  <c r="P3634" i="14"/>
  <c r="P3633" i="14"/>
  <c r="P3632" i="14"/>
  <c r="P3631" i="14"/>
  <c r="P3630" i="14"/>
  <c r="P3629" i="14"/>
  <c r="P3628" i="14"/>
  <c r="P3627" i="14"/>
  <c r="P3626" i="14"/>
  <c r="P3625" i="14"/>
  <c r="P3624" i="14"/>
  <c r="P3623" i="14"/>
  <c r="P3622" i="14"/>
  <c r="P3621" i="14"/>
  <c r="P3620" i="14"/>
  <c r="P3619" i="14"/>
  <c r="P3618" i="14"/>
  <c r="P3617" i="14"/>
  <c r="P3616" i="14"/>
  <c r="P3615" i="14"/>
  <c r="P3614" i="14"/>
  <c r="P3613" i="14"/>
  <c r="P3612" i="14"/>
  <c r="P3611" i="14"/>
  <c r="P3610" i="14"/>
  <c r="P3609" i="14"/>
  <c r="P3608" i="14"/>
  <c r="P3607" i="14"/>
  <c r="P3606" i="14"/>
  <c r="P3605" i="14"/>
  <c r="P3604" i="14"/>
  <c r="P3603" i="14"/>
  <c r="P3602" i="14"/>
  <c r="P3601" i="14"/>
  <c r="P3600" i="14"/>
  <c r="P3599" i="14"/>
  <c r="P3598" i="14"/>
  <c r="P3597" i="14"/>
  <c r="P3596" i="14"/>
  <c r="P3595" i="14"/>
  <c r="P3594" i="14"/>
  <c r="P3593" i="14"/>
  <c r="P3592" i="14"/>
  <c r="P3591" i="14"/>
  <c r="P3590" i="14"/>
  <c r="P3589" i="14"/>
  <c r="P3588" i="14"/>
  <c r="P3587" i="14"/>
  <c r="P3586" i="14"/>
  <c r="P3585" i="14"/>
  <c r="P3584" i="14"/>
  <c r="P3583" i="14"/>
  <c r="P3582" i="14"/>
  <c r="P3581" i="14"/>
  <c r="P3580" i="14"/>
  <c r="P3579" i="14"/>
  <c r="P3578" i="14"/>
  <c r="P3577" i="14"/>
  <c r="P3576" i="14"/>
  <c r="P3575" i="14"/>
  <c r="P3574" i="14"/>
  <c r="P3573" i="14"/>
  <c r="P3572" i="14"/>
  <c r="P3571" i="14"/>
  <c r="P3570" i="14"/>
  <c r="P3569" i="14"/>
  <c r="P3568" i="14"/>
  <c r="P3567" i="14"/>
  <c r="P3566" i="14"/>
  <c r="P3565" i="14"/>
  <c r="P3564" i="14"/>
  <c r="P3563" i="14"/>
  <c r="P3562" i="14"/>
  <c r="P3561" i="14"/>
  <c r="P3560" i="14"/>
  <c r="P3559" i="14"/>
  <c r="P3558" i="14"/>
  <c r="P3557" i="14"/>
  <c r="P3556" i="14"/>
  <c r="P3555" i="14"/>
  <c r="P3554" i="14"/>
  <c r="P3553" i="14"/>
  <c r="P3552" i="14"/>
  <c r="P3551" i="14"/>
  <c r="P3550" i="14"/>
  <c r="P3549" i="14"/>
  <c r="P3548" i="14"/>
  <c r="P3547" i="14"/>
  <c r="P3546" i="14"/>
  <c r="P3545" i="14"/>
  <c r="P3544" i="14"/>
  <c r="P3543" i="14"/>
  <c r="P3542" i="14"/>
  <c r="P3541" i="14"/>
  <c r="P3540" i="14"/>
  <c r="P3539" i="14"/>
  <c r="P3538" i="14"/>
  <c r="P3537" i="14"/>
  <c r="P3536" i="14"/>
  <c r="P3535" i="14"/>
  <c r="P3534" i="14"/>
  <c r="P3533" i="14"/>
  <c r="P3532" i="14"/>
  <c r="P3531" i="14"/>
  <c r="P3530" i="14"/>
  <c r="P3529" i="14"/>
  <c r="P3528" i="14"/>
  <c r="P3527" i="14"/>
  <c r="P3526" i="14"/>
  <c r="P3525" i="14"/>
  <c r="P3524" i="14"/>
  <c r="P3523" i="14"/>
  <c r="P3522" i="14"/>
  <c r="P3521" i="14"/>
  <c r="P3520" i="14"/>
  <c r="P3519" i="14"/>
  <c r="P3518" i="14"/>
  <c r="P3517" i="14"/>
  <c r="P3516" i="14"/>
  <c r="P3515" i="14"/>
  <c r="P3514" i="14"/>
  <c r="P3513" i="14"/>
  <c r="P3512" i="14"/>
  <c r="P3511" i="14"/>
  <c r="P3510" i="14"/>
  <c r="P3509" i="14"/>
  <c r="P3508" i="14"/>
  <c r="P3507" i="14"/>
  <c r="P3506" i="14"/>
  <c r="P3505" i="14"/>
  <c r="P3504" i="14"/>
  <c r="P3503" i="14"/>
  <c r="P3502" i="14"/>
  <c r="P3501" i="14"/>
  <c r="P3500" i="14"/>
  <c r="P3499" i="14"/>
  <c r="P3498" i="14"/>
  <c r="P3497" i="14"/>
  <c r="P3496" i="14"/>
  <c r="P3495" i="14"/>
  <c r="P3494" i="14"/>
  <c r="P3493" i="14"/>
  <c r="P3492" i="14"/>
  <c r="P3491" i="14"/>
  <c r="P3490" i="14"/>
  <c r="P3489" i="14"/>
  <c r="P3488" i="14"/>
  <c r="P3487" i="14"/>
  <c r="P3486" i="14"/>
  <c r="P3485" i="14"/>
  <c r="P3484" i="14"/>
  <c r="P3483" i="14"/>
  <c r="P3482" i="14"/>
  <c r="P3481" i="14"/>
  <c r="P3480" i="14"/>
  <c r="P3479" i="14"/>
  <c r="P3478" i="14"/>
  <c r="P3477" i="14"/>
  <c r="P3476" i="14"/>
  <c r="P3475" i="14"/>
  <c r="P3474" i="14"/>
  <c r="P3473" i="14"/>
  <c r="P3472" i="14"/>
  <c r="P3471" i="14"/>
  <c r="P3470" i="14"/>
  <c r="P3469" i="14"/>
  <c r="P3468" i="14"/>
  <c r="P3467" i="14"/>
  <c r="P3466" i="14"/>
  <c r="P3465" i="14"/>
  <c r="P3464" i="14"/>
  <c r="P3463" i="14"/>
  <c r="P3462" i="14"/>
  <c r="P3461" i="14"/>
  <c r="P3460" i="14"/>
  <c r="P3459" i="14"/>
  <c r="P3458" i="14"/>
  <c r="P3457" i="14"/>
  <c r="P3456" i="14"/>
  <c r="P3455" i="14"/>
  <c r="P3454" i="14"/>
  <c r="P3453" i="14"/>
  <c r="P3452" i="14"/>
  <c r="P3451" i="14"/>
  <c r="P3450" i="14"/>
  <c r="P3449" i="14"/>
  <c r="P3448" i="14"/>
  <c r="P3447" i="14"/>
  <c r="P3446" i="14"/>
  <c r="P3445" i="14"/>
  <c r="P3444" i="14"/>
  <c r="P3443" i="14"/>
  <c r="P3442" i="14"/>
  <c r="P3441" i="14"/>
  <c r="P3440" i="14"/>
  <c r="P3439" i="14"/>
  <c r="P3438" i="14"/>
  <c r="P3437" i="14"/>
  <c r="P3436" i="14"/>
  <c r="P3435" i="14"/>
  <c r="P3434" i="14"/>
  <c r="P3433" i="14"/>
  <c r="P3432" i="14"/>
  <c r="P3431" i="14"/>
  <c r="P3430" i="14"/>
  <c r="P3429" i="14"/>
  <c r="P3428" i="14"/>
  <c r="P3427" i="14"/>
  <c r="P3426" i="14"/>
  <c r="P3425" i="14"/>
  <c r="P3424" i="14"/>
  <c r="P3423" i="14"/>
  <c r="P3422" i="14"/>
  <c r="P3421" i="14"/>
  <c r="P3420" i="14"/>
  <c r="P3419" i="14"/>
  <c r="P3418" i="14"/>
  <c r="P3417" i="14"/>
  <c r="P3416" i="14"/>
  <c r="P3415" i="14"/>
  <c r="P3414" i="14"/>
  <c r="P3413" i="14"/>
  <c r="P3412" i="14"/>
  <c r="P3411" i="14"/>
  <c r="P3410" i="14"/>
  <c r="P3409" i="14"/>
  <c r="P3408" i="14"/>
  <c r="P3407" i="14"/>
  <c r="P3406" i="14"/>
  <c r="P3405" i="14"/>
  <c r="P3404" i="14"/>
  <c r="P3403" i="14"/>
  <c r="P3402" i="14"/>
  <c r="P3401" i="14"/>
  <c r="P3400" i="14"/>
  <c r="P3399" i="14"/>
  <c r="P3398" i="14"/>
  <c r="P3397" i="14"/>
  <c r="P3396" i="14"/>
  <c r="P3395" i="14"/>
  <c r="P3394" i="14"/>
  <c r="P3393" i="14"/>
  <c r="P3392" i="14"/>
  <c r="P3391" i="14"/>
  <c r="P3390" i="14"/>
  <c r="P3389" i="14"/>
  <c r="P3388" i="14"/>
  <c r="P3387" i="14"/>
  <c r="P3386" i="14"/>
  <c r="P3385" i="14"/>
  <c r="P3384" i="14"/>
  <c r="P3383" i="14"/>
  <c r="P3382" i="14"/>
  <c r="P3381" i="14"/>
  <c r="P3380" i="14"/>
  <c r="P3379" i="14"/>
  <c r="P3378" i="14"/>
  <c r="P3377" i="14"/>
  <c r="P3376" i="14"/>
  <c r="P3375" i="14"/>
  <c r="P3374" i="14"/>
  <c r="P3373" i="14"/>
  <c r="P3372" i="14"/>
  <c r="P3371" i="14"/>
  <c r="P3370" i="14"/>
  <c r="P3369" i="14"/>
  <c r="P3368" i="14"/>
  <c r="P3367" i="14"/>
  <c r="P3366" i="14"/>
  <c r="P3365" i="14"/>
  <c r="P3364" i="14"/>
  <c r="P3363" i="14"/>
  <c r="P3362" i="14"/>
  <c r="P3361" i="14"/>
  <c r="P3360" i="14"/>
  <c r="P3359" i="14"/>
  <c r="P3358" i="14"/>
  <c r="P3357" i="14"/>
  <c r="P3356" i="14"/>
  <c r="P3355" i="14"/>
  <c r="P3354" i="14"/>
  <c r="P3353" i="14"/>
  <c r="P3352" i="14"/>
  <c r="P3351" i="14"/>
  <c r="P3350" i="14"/>
  <c r="P3349" i="14"/>
  <c r="P3348" i="14"/>
  <c r="P3347" i="14"/>
  <c r="P3346" i="14"/>
  <c r="P3345" i="14"/>
  <c r="P3344" i="14"/>
  <c r="P3343" i="14"/>
  <c r="P3342" i="14"/>
  <c r="P3341" i="14"/>
  <c r="P3340" i="14"/>
  <c r="P3339" i="14"/>
  <c r="P3338" i="14"/>
  <c r="P3337" i="14"/>
  <c r="P3336" i="14"/>
  <c r="P3335" i="14"/>
  <c r="P3334" i="14"/>
  <c r="P3333" i="14"/>
  <c r="P3332" i="14"/>
  <c r="P3331" i="14"/>
  <c r="P3330" i="14"/>
  <c r="P3329" i="14"/>
  <c r="P3328" i="14"/>
  <c r="P3327" i="14"/>
  <c r="P3326" i="14"/>
  <c r="P3325" i="14"/>
  <c r="P3324" i="14"/>
  <c r="P3323" i="14"/>
  <c r="P3322" i="14"/>
  <c r="P3321" i="14"/>
  <c r="P3320" i="14"/>
  <c r="P3319" i="14"/>
  <c r="P3318" i="14"/>
  <c r="P3317" i="14"/>
  <c r="P3316" i="14"/>
  <c r="P3315" i="14"/>
  <c r="P3314" i="14"/>
  <c r="P3313" i="14"/>
  <c r="P3312" i="14"/>
  <c r="P3311" i="14"/>
  <c r="P3310" i="14"/>
  <c r="P3309" i="14"/>
  <c r="P3308" i="14"/>
  <c r="P3307" i="14"/>
  <c r="P3306" i="14"/>
  <c r="P3305" i="14"/>
  <c r="P3304" i="14"/>
  <c r="P3303" i="14"/>
  <c r="P3302" i="14"/>
  <c r="P3301" i="14"/>
  <c r="P3300" i="14"/>
  <c r="P3299" i="14"/>
  <c r="P3298" i="14"/>
  <c r="P3297" i="14"/>
  <c r="P3296" i="14"/>
  <c r="P3295" i="14"/>
  <c r="P3294" i="14"/>
  <c r="P3293" i="14"/>
  <c r="P3292" i="14"/>
  <c r="P3291" i="14"/>
  <c r="P3290" i="14"/>
  <c r="P3289" i="14"/>
  <c r="P3288" i="14"/>
  <c r="P3287" i="14"/>
  <c r="P3286" i="14"/>
  <c r="P3285" i="14"/>
  <c r="P3284" i="14"/>
  <c r="P3283" i="14"/>
  <c r="P3282" i="14"/>
  <c r="P3281" i="14"/>
  <c r="P3280" i="14"/>
  <c r="P3279" i="14"/>
  <c r="P3278" i="14"/>
  <c r="P3277" i="14"/>
  <c r="P3276" i="14"/>
  <c r="P3275" i="14"/>
  <c r="P3274" i="14"/>
  <c r="P3273" i="14"/>
  <c r="P3272" i="14"/>
  <c r="P3271" i="14"/>
  <c r="P3270" i="14"/>
  <c r="P3269" i="14"/>
  <c r="P3268" i="14"/>
  <c r="P3267" i="14"/>
  <c r="P3266" i="14"/>
  <c r="P3265" i="14"/>
  <c r="P3264" i="14"/>
  <c r="P3263" i="14"/>
  <c r="P3262" i="14"/>
  <c r="P3261" i="14"/>
  <c r="P3260" i="14"/>
  <c r="P3259" i="14"/>
  <c r="P3258" i="14"/>
  <c r="P3257" i="14"/>
  <c r="P3256" i="14"/>
  <c r="P3255" i="14"/>
  <c r="P3254" i="14"/>
  <c r="P3253" i="14"/>
  <c r="P3252" i="14"/>
  <c r="P3251" i="14"/>
  <c r="P3250" i="14"/>
  <c r="P3249" i="14"/>
  <c r="P3248" i="14"/>
  <c r="P3247" i="14"/>
  <c r="P3246" i="14"/>
  <c r="P3245" i="14"/>
  <c r="P3244" i="14"/>
  <c r="P3243" i="14"/>
  <c r="P3242" i="14"/>
  <c r="P3241" i="14"/>
  <c r="P3240" i="14"/>
  <c r="P3239" i="14"/>
  <c r="P3238" i="14"/>
  <c r="P3237" i="14"/>
  <c r="P3236" i="14"/>
  <c r="P3235" i="14"/>
  <c r="P3234" i="14"/>
  <c r="P3233" i="14"/>
  <c r="P3232" i="14"/>
  <c r="P3231" i="14"/>
  <c r="P3230" i="14"/>
  <c r="P3229" i="14"/>
  <c r="P3228" i="14"/>
  <c r="P3227" i="14"/>
  <c r="P3226" i="14"/>
  <c r="P3225" i="14"/>
  <c r="P3224" i="14"/>
  <c r="P3223" i="14"/>
  <c r="P3222" i="14"/>
  <c r="P3221" i="14"/>
  <c r="P3220" i="14"/>
  <c r="P3219" i="14"/>
  <c r="P3218" i="14"/>
  <c r="P3217" i="14"/>
  <c r="P3216" i="14"/>
  <c r="P3215" i="14"/>
  <c r="P3214" i="14"/>
  <c r="P3213" i="14"/>
  <c r="P3212" i="14"/>
  <c r="P3211" i="14"/>
  <c r="P3210" i="14"/>
  <c r="P3209" i="14"/>
  <c r="P3208" i="14"/>
  <c r="P3207" i="14"/>
  <c r="P3206" i="14"/>
  <c r="P3205" i="14"/>
  <c r="P3204" i="14"/>
  <c r="P3203" i="14"/>
  <c r="P3202" i="14"/>
  <c r="P3201" i="14"/>
  <c r="P3200" i="14"/>
  <c r="P3199" i="14"/>
  <c r="P3198" i="14"/>
  <c r="P3197" i="14"/>
  <c r="P3196" i="14"/>
  <c r="P3195" i="14"/>
  <c r="P3194" i="14"/>
  <c r="P3193" i="14"/>
  <c r="P3192" i="14"/>
  <c r="P3191" i="14"/>
  <c r="P3190" i="14"/>
  <c r="P3189" i="14"/>
  <c r="P3188" i="14"/>
  <c r="P3187" i="14"/>
  <c r="P3186" i="14"/>
  <c r="P3185" i="14"/>
  <c r="P3184" i="14"/>
  <c r="P3183" i="14"/>
  <c r="P3182" i="14"/>
  <c r="P3181" i="14"/>
  <c r="P3180" i="14"/>
  <c r="P3179" i="14"/>
  <c r="P3178" i="14"/>
  <c r="P3177" i="14"/>
  <c r="P3176" i="14"/>
  <c r="P3175" i="14"/>
  <c r="P3174" i="14"/>
  <c r="P3173" i="14"/>
  <c r="P3172" i="14"/>
  <c r="P3171" i="14"/>
  <c r="P3170" i="14"/>
  <c r="P3169" i="14"/>
  <c r="P3168" i="14"/>
  <c r="P3167" i="14"/>
  <c r="P3166" i="14"/>
  <c r="P3165" i="14"/>
  <c r="P3164" i="14"/>
  <c r="P3163" i="14"/>
  <c r="P3162" i="14"/>
  <c r="P3161" i="14"/>
  <c r="P3160" i="14"/>
  <c r="P3159" i="14"/>
  <c r="P3158" i="14"/>
  <c r="P3157" i="14"/>
  <c r="P3156" i="14"/>
  <c r="P3155" i="14"/>
  <c r="P3154" i="14"/>
  <c r="P3153" i="14"/>
  <c r="P3152" i="14"/>
  <c r="P3151" i="14"/>
  <c r="P3150" i="14"/>
  <c r="P3149" i="14"/>
  <c r="P3148" i="14"/>
  <c r="P3147" i="14"/>
  <c r="P3146" i="14"/>
  <c r="P3145" i="14"/>
  <c r="P3144" i="14"/>
  <c r="P3143" i="14"/>
  <c r="P3142" i="14"/>
  <c r="P3141" i="14"/>
  <c r="P3140" i="14"/>
  <c r="P3139" i="14"/>
  <c r="P3138" i="14"/>
  <c r="P3137" i="14"/>
  <c r="P3136" i="14"/>
  <c r="P3135" i="14"/>
  <c r="P3134" i="14"/>
  <c r="P3133" i="14"/>
  <c r="P3132" i="14"/>
  <c r="P3131" i="14"/>
  <c r="P3130" i="14"/>
  <c r="P3129" i="14"/>
  <c r="P3128" i="14"/>
  <c r="P3127" i="14"/>
  <c r="P3126" i="14"/>
  <c r="P3125" i="14"/>
  <c r="P3124" i="14"/>
  <c r="P3123" i="14"/>
  <c r="P3122" i="14"/>
  <c r="P3121" i="14"/>
  <c r="P3120" i="14"/>
  <c r="P3119" i="14"/>
  <c r="P3118" i="14"/>
  <c r="P3117" i="14"/>
  <c r="P3116" i="14"/>
  <c r="P3115" i="14"/>
  <c r="P3114" i="14"/>
  <c r="P3113" i="14"/>
  <c r="P3112" i="14"/>
  <c r="P3111" i="14"/>
  <c r="P3110" i="14"/>
  <c r="P3109" i="14"/>
  <c r="P3108" i="14"/>
  <c r="P3107" i="14"/>
  <c r="P3106" i="14"/>
  <c r="P3105" i="14"/>
  <c r="P3104" i="14"/>
  <c r="P3103" i="14"/>
  <c r="P3102" i="14"/>
  <c r="P3101" i="14"/>
  <c r="P3100" i="14"/>
  <c r="P3099" i="14"/>
  <c r="P3098" i="14"/>
  <c r="P3097" i="14"/>
  <c r="P3096" i="14"/>
  <c r="P3095" i="14"/>
  <c r="P3094" i="14"/>
  <c r="P3093" i="14"/>
  <c r="P3092" i="14"/>
  <c r="P3091" i="14"/>
  <c r="P3090" i="14"/>
  <c r="P3089" i="14"/>
  <c r="P3088" i="14"/>
  <c r="P3087" i="14"/>
  <c r="P3086" i="14"/>
  <c r="P3085" i="14"/>
  <c r="P3084" i="14"/>
  <c r="P3083" i="14"/>
  <c r="P3082" i="14"/>
  <c r="P3081" i="14"/>
  <c r="P3080" i="14"/>
  <c r="P3079" i="14"/>
  <c r="P3078" i="14"/>
  <c r="P3077" i="14"/>
  <c r="P3076" i="14"/>
  <c r="P3075" i="14"/>
  <c r="P3074" i="14"/>
  <c r="P3073" i="14"/>
  <c r="P3072" i="14"/>
  <c r="P3071" i="14"/>
  <c r="P3070" i="14"/>
  <c r="P3069" i="14"/>
  <c r="P3068" i="14"/>
  <c r="P3067" i="14"/>
  <c r="P3066" i="14"/>
  <c r="P3065" i="14"/>
  <c r="P3064" i="14"/>
  <c r="P3063" i="14"/>
  <c r="P3062" i="14"/>
  <c r="P3061" i="14"/>
  <c r="P3060" i="14"/>
  <c r="P3059" i="14"/>
  <c r="P3058" i="14"/>
  <c r="P3057" i="14"/>
  <c r="P3056" i="14"/>
  <c r="P3055" i="14"/>
  <c r="P3054" i="14"/>
  <c r="P3053" i="14"/>
  <c r="P3052" i="14"/>
  <c r="P3051" i="14"/>
  <c r="P3050" i="14"/>
  <c r="P3049" i="14"/>
  <c r="P3048" i="14"/>
  <c r="P3047" i="14"/>
  <c r="P3046" i="14"/>
  <c r="P3045" i="14"/>
  <c r="P3044" i="14"/>
  <c r="P3043" i="14"/>
  <c r="P3042" i="14"/>
  <c r="P3041" i="14"/>
  <c r="P3040" i="14"/>
  <c r="P3039" i="14"/>
  <c r="P3038" i="14"/>
  <c r="P3037" i="14"/>
  <c r="P3036" i="14"/>
  <c r="P3035" i="14"/>
  <c r="P3034" i="14"/>
  <c r="P3033" i="14"/>
  <c r="P3032" i="14"/>
  <c r="P3031" i="14"/>
  <c r="P3030" i="14"/>
  <c r="P3029" i="14"/>
  <c r="P3028" i="14"/>
  <c r="P3027" i="14"/>
  <c r="P3026" i="14"/>
  <c r="P3025" i="14"/>
  <c r="P3024" i="14"/>
  <c r="P3023" i="14"/>
  <c r="P3022" i="14"/>
  <c r="P3021" i="14"/>
  <c r="P3020" i="14"/>
  <c r="P3019" i="14"/>
  <c r="P3018" i="14"/>
  <c r="P3017" i="14"/>
  <c r="P3016" i="14"/>
  <c r="P3015" i="14"/>
  <c r="P3014" i="14"/>
  <c r="P3013" i="14"/>
  <c r="P3012" i="14"/>
  <c r="P3011" i="14"/>
  <c r="P3010" i="14"/>
  <c r="P3009" i="14"/>
  <c r="P3008" i="14"/>
  <c r="P3007" i="14"/>
  <c r="P3006" i="14"/>
  <c r="P3005" i="14"/>
  <c r="P3004" i="14"/>
  <c r="P3003" i="14"/>
  <c r="P3002" i="14"/>
  <c r="P3001" i="14"/>
  <c r="P3000" i="14"/>
  <c r="P2999" i="14"/>
  <c r="P2998" i="14"/>
  <c r="P2997" i="14"/>
  <c r="P2996" i="14"/>
  <c r="P2995" i="14"/>
  <c r="P2994" i="14"/>
  <c r="P2993" i="14"/>
  <c r="P2992" i="14"/>
  <c r="P2991" i="14"/>
  <c r="P2990" i="14"/>
  <c r="P2989" i="14"/>
  <c r="P2988" i="14"/>
  <c r="P2987" i="14"/>
  <c r="P2986" i="14"/>
  <c r="P2985" i="14"/>
  <c r="P2984" i="14"/>
  <c r="P2983" i="14"/>
  <c r="P2982" i="14"/>
  <c r="P2981" i="14"/>
  <c r="P2980" i="14"/>
  <c r="P2979" i="14"/>
  <c r="P2978" i="14"/>
  <c r="P2977" i="14"/>
  <c r="P2976" i="14"/>
  <c r="P2975" i="14"/>
  <c r="P2974" i="14"/>
  <c r="P2973" i="14"/>
  <c r="P2972" i="14"/>
  <c r="P2971" i="14"/>
  <c r="P2970" i="14"/>
  <c r="P2969" i="14"/>
  <c r="P2968" i="14"/>
  <c r="P2967" i="14"/>
  <c r="P2966" i="14"/>
  <c r="P2965" i="14"/>
  <c r="P2964" i="14"/>
  <c r="P2963" i="14"/>
  <c r="P2962" i="14"/>
  <c r="P2961" i="14"/>
  <c r="P2960" i="14"/>
  <c r="P2959" i="14"/>
  <c r="P2958" i="14"/>
  <c r="P2957" i="14"/>
  <c r="P2956" i="14"/>
  <c r="P2955" i="14"/>
  <c r="P2954" i="14"/>
  <c r="P2953" i="14"/>
  <c r="P2952" i="14"/>
  <c r="P2951" i="14"/>
  <c r="P2950" i="14"/>
  <c r="P2949" i="14"/>
  <c r="P2948" i="14"/>
  <c r="P2947" i="14"/>
  <c r="P2946" i="14"/>
  <c r="P2945" i="14"/>
  <c r="P2944" i="14"/>
  <c r="P2943" i="14"/>
  <c r="P2942" i="14"/>
  <c r="P2941" i="14"/>
  <c r="P2940" i="14"/>
  <c r="P2939" i="14"/>
  <c r="P2938" i="14"/>
  <c r="P2937" i="14"/>
  <c r="P2936" i="14"/>
  <c r="P2935" i="14"/>
  <c r="P2934" i="14"/>
  <c r="P2933" i="14"/>
  <c r="P2932" i="14"/>
  <c r="P2931" i="14"/>
  <c r="P2930" i="14"/>
  <c r="P2929" i="14"/>
  <c r="P2928" i="14"/>
  <c r="P2927" i="14"/>
  <c r="P2926" i="14"/>
  <c r="P2925" i="14"/>
  <c r="P2924" i="14"/>
  <c r="P2923" i="14"/>
  <c r="P2922" i="14"/>
  <c r="P2921" i="14"/>
  <c r="P2920" i="14"/>
  <c r="P2919" i="14"/>
  <c r="P2918" i="14"/>
  <c r="P2917" i="14"/>
  <c r="P2916" i="14"/>
  <c r="P2915" i="14"/>
  <c r="P2914" i="14"/>
  <c r="P2913" i="14"/>
  <c r="P2912" i="14"/>
  <c r="P2911" i="14"/>
  <c r="P2910" i="14"/>
  <c r="P2909" i="14"/>
  <c r="P2908" i="14"/>
  <c r="P2907" i="14"/>
  <c r="P2906" i="14"/>
  <c r="P2905" i="14"/>
  <c r="P2904" i="14"/>
  <c r="P2903" i="14"/>
  <c r="P2902" i="14"/>
  <c r="P2901" i="14"/>
  <c r="P2900" i="14"/>
  <c r="P2899" i="14"/>
  <c r="P2898" i="14"/>
  <c r="P2897" i="14"/>
  <c r="P2896" i="14"/>
  <c r="P2895" i="14"/>
  <c r="P2894" i="14"/>
  <c r="P2893" i="14"/>
  <c r="P2892" i="14"/>
  <c r="P2891" i="14"/>
  <c r="P2890" i="14"/>
  <c r="P2889" i="14"/>
  <c r="P2888" i="14"/>
  <c r="P2887" i="14"/>
  <c r="P2886" i="14"/>
  <c r="P2885" i="14"/>
  <c r="P2884" i="14"/>
  <c r="P2883" i="14"/>
  <c r="P2882" i="14"/>
  <c r="P2881" i="14"/>
  <c r="P2880" i="14"/>
  <c r="P2879" i="14"/>
  <c r="P2878" i="14"/>
  <c r="P2877" i="14"/>
  <c r="P2876" i="14"/>
  <c r="P2875" i="14"/>
  <c r="P2874" i="14"/>
  <c r="P2873" i="14"/>
  <c r="P2872" i="14"/>
  <c r="P2871" i="14"/>
  <c r="P2870" i="14"/>
  <c r="P2869" i="14"/>
  <c r="P2868" i="14"/>
  <c r="P2867" i="14"/>
  <c r="P2866" i="14"/>
  <c r="P2865" i="14"/>
  <c r="P2864" i="14"/>
  <c r="P2863" i="14"/>
  <c r="P2862" i="14"/>
  <c r="P2861" i="14"/>
  <c r="P2860" i="14"/>
  <c r="P2859" i="14"/>
  <c r="P2858" i="14"/>
  <c r="P2857" i="14"/>
  <c r="P2856" i="14"/>
  <c r="P2855" i="14"/>
  <c r="P2854" i="14"/>
  <c r="P2853" i="14"/>
  <c r="P2852" i="14"/>
  <c r="P2851" i="14"/>
  <c r="P2850" i="14"/>
  <c r="P2849" i="14"/>
  <c r="P2848" i="14"/>
  <c r="P2847" i="14"/>
  <c r="P2846" i="14"/>
  <c r="P2845" i="14"/>
  <c r="P2844" i="14"/>
  <c r="P2843" i="14"/>
  <c r="P2842" i="14"/>
  <c r="P2841" i="14"/>
  <c r="P2840" i="14"/>
  <c r="P2839" i="14"/>
  <c r="P2838" i="14"/>
  <c r="P2837" i="14"/>
  <c r="P2836" i="14"/>
  <c r="P2835" i="14"/>
  <c r="P2834" i="14"/>
  <c r="P2833" i="14"/>
  <c r="P2832" i="14"/>
  <c r="P2831" i="14"/>
  <c r="P2830" i="14"/>
  <c r="P2829" i="14"/>
  <c r="P2828" i="14"/>
  <c r="P2827" i="14"/>
  <c r="P2826" i="14"/>
  <c r="P2825" i="14"/>
  <c r="P2824" i="14"/>
  <c r="P2823" i="14"/>
  <c r="P2822" i="14"/>
  <c r="P2821" i="14"/>
  <c r="P2820" i="14"/>
  <c r="P2819" i="14"/>
  <c r="P2818" i="14"/>
  <c r="P2817" i="14"/>
  <c r="P2816" i="14"/>
  <c r="P2815" i="14"/>
  <c r="P2814" i="14"/>
  <c r="P2813" i="14"/>
  <c r="P2812" i="14"/>
  <c r="P2811" i="14"/>
  <c r="P2810" i="14"/>
  <c r="P2809" i="14"/>
  <c r="P2808" i="14"/>
  <c r="P2807" i="14"/>
  <c r="P2806" i="14"/>
  <c r="P2805" i="14"/>
  <c r="P2804" i="14"/>
  <c r="P2803" i="14"/>
  <c r="P2802" i="14"/>
  <c r="P2801" i="14"/>
  <c r="P2800" i="14"/>
  <c r="P2799" i="14"/>
  <c r="P2798" i="14"/>
  <c r="P2797" i="14"/>
  <c r="P2796" i="14"/>
  <c r="P2795" i="14"/>
  <c r="P2794" i="14"/>
  <c r="P2793" i="14"/>
  <c r="P2792" i="14"/>
  <c r="P2791" i="14"/>
  <c r="P2790" i="14"/>
  <c r="P2789" i="14"/>
  <c r="P2788" i="14"/>
  <c r="P2787" i="14"/>
  <c r="P2786" i="14"/>
  <c r="P2785" i="14"/>
  <c r="P2784" i="14"/>
  <c r="P2783" i="14"/>
  <c r="P2782" i="14"/>
  <c r="P2781" i="14"/>
  <c r="P2780" i="14"/>
  <c r="P2779" i="14"/>
  <c r="P2778" i="14"/>
  <c r="P2777" i="14"/>
  <c r="P2776" i="14"/>
  <c r="P2775" i="14"/>
  <c r="P2774" i="14"/>
  <c r="P2773" i="14"/>
  <c r="P2772" i="14"/>
  <c r="P2771" i="14"/>
  <c r="P2770" i="14"/>
  <c r="P2769" i="14"/>
  <c r="P2768" i="14"/>
  <c r="P2767" i="14"/>
  <c r="P2766" i="14"/>
  <c r="P2765" i="14"/>
  <c r="P2764" i="14"/>
  <c r="P2763" i="14"/>
  <c r="P2762" i="14"/>
  <c r="P2761" i="14"/>
  <c r="P2760" i="14"/>
  <c r="P2759" i="14"/>
  <c r="P2758" i="14"/>
  <c r="P2757" i="14"/>
  <c r="P2756" i="14"/>
  <c r="P2755" i="14"/>
  <c r="P2754" i="14"/>
  <c r="P2753" i="14"/>
  <c r="P2752" i="14"/>
  <c r="P2751" i="14"/>
  <c r="P2750" i="14"/>
  <c r="P2749" i="14"/>
  <c r="P2748" i="14"/>
  <c r="P2747" i="14"/>
  <c r="P2746" i="14"/>
  <c r="P2745" i="14"/>
  <c r="P2744" i="14"/>
  <c r="P2743" i="14"/>
  <c r="P2742" i="14"/>
  <c r="P2741" i="14"/>
  <c r="P2740" i="14"/>
  <c r="P2739" i="14"/>
  <c r="P2738" i="14"/>
  <c r="P2737" i="14"/>
  <c r="P2736" i="14"/>
  <c r="P2735" i="14"/>
  <c r="P2734" i="14"/>
  <c r="P2733" i="14"/>
  <c r="P2732" i="14"/>
  <c r="P2731" i="14"/>
  <c r="P2730" i="14"/>
  <c r="P2729" i="14"/>
  <c r="P2728" i="14"/>
  <c r="P2727" i="14"/>
  <c r="P2726" i="14"/>
  <c r="P2725" i="14"/>
  <c r="P2724" i="14"/>
  <c r="P2723" i="14"/>
  <c r="P2722" i="14"/>
  <c r="P2721" i="14"/>
  <c r="P2720" i="14"/>
  <c r="P2719" i="14"/>
  <c r="P2718" i="14"/>
  <c r="P2717" i="14"/>
  <c r="P2716" i="14"/>
  <c r="P2715" i="14"/>
  <c r="P2714" i="14"/>
  <c r="P2713" i="14"/>
  <c r="P2712" i="14"/>
  <c r="P2711" i="14"/>
  <c r="P2710" i="14"/>
  <c r="P2709" i="14"/>
  <c r="P2708" i="14"/>
  <c r="P2707" i="14"/>
  <c r="P2706" i="14"/>
  <c r="P2705" i="14"/>
  <c r="P2704" i="14"/>
  <c r="P2703" i="14"/>
  <c r="P2702" i="14"/>
  <c r="P2701" i="14"/>
  <c r="P2700" i="14"/>
  <c r="P2699" i="14"/>
  <c r="P2698" i="14"/>
  <c r="P2697" i="14"/>
  <c r="P2696" i="14"/>
  <c r="P2695" i="14"/>
  <c r="P2694" i="14"/>
  <c r="P2693" i="14"/>
  <c r="P2692" i="14"/>
  <c r="P2691" i="14"/>
  <c r="P2690" i="14"/>
  <c r="P2689" i="14"/>
  <c r="P2688" i="14"/>
  <c r="P2687" i="14"/>
  <c r="P2686" i="14"/>
  <c r="P2685" i="14"/>
  <c r="P2684" i="14"/>
  <c r="P2683" i="14"/>
  <c r="P2682" i="14"/>
  <c r="P2681" i="14"/>
  <c r="P2680" i="14"/>
  <c r="P2679" i="14"/>
  <c r="P2678" i="14"/>
  <c r="P2677" i="14"/>
  <c r="P2676" i="14"/>
  <c r="P2675" i="14"/>
  <c r="P2674" i="14"/>
  <c r="P2673" i="14"/>
  <c r="P2672" i="14"/>
  <c r="P2671" i="14"/>
  <c r="P2670" i="14"/>
  <c r="P2669" i="14"/>
  <c r="P2668" i="14"/>
  <c r="P2667" i="14"/>
  <c r="P2666" i="14"/>
  <c r="P2665" i="14"/>
  <c r="P2664" i="14"/>
  <c r="P2663" i="14"/>
  <c r="P2662" i="14"/>
  <c r="P2661" i="14"/>
  <c r="P2660" i="14"/>
  <c r="P2659" i="14"/>
  <c r="P2658" i="14"/>
  <c r="P2657" i="14"/>
  <c r="P2656" i="14"/>
  <c r="P2655" i="14"/>
  <c r="P2654" i="14"/>
  <c r="P2653" i="14"/>
  <c r="P2652" i="14"/>
  <c r="P2651" i="14"/>
  <c r="P2650" i="14"/>
  <c r="P2649" i="14"/>
  <c r="P2648" i="14"/>
  <c r="P2647" i="14"/>
  <c r="P2646" i="14"/>
  <c r="P2645" i="14"/>
  <c r="P2644" i="14"/>
  <c r="P2643" i="14"/>
  <c r="P2642" i="14"/>
  <c r="P2641" i="14"/>
  <c r="P2640" i="14"/>
  <c r="P2639" i="14"/>
  <c r="P2638" i="14"/>
  <c r="P2637" i="14"/>
  <c r="P2636" i="14"/>
  <c r="P2635" i="14"/>
  <c r="P2634" i="14"/>
  <c r="P2633" i="14"/>
  <c r="P2632" i="14"/>
  <c r="P2631" i="14"/>
  <c r="P2630" i="14"/>
  <c r="P2629" i="14"/>
  <c r="P2628" i="14"/>
  <c r="P2627" i="14"/>
  <c r="P2626" i="14"/>
  <c r="P2625" i="14"/>
  <c r="P2624" i="14"/>
  <c r="P2623" i="14"/>
  <c r="P2622" i="14"/>
  <c r="P2621" i="14"/>
  <c r="P2620" i="14"/>
  <c r="P2619" i="14"/>
  <c r="P2618" i="14"/>
  <c r="P2617" i="14"/>
  <c r="P2616" i="14"/>
  <c r="P2615" i="14"/>
  <c r="P2614" i="14"/>
  <c r="P2613" i="14"/>
  <c r="P2612" i="14"/>
  <c r="P2611" i="14"/>
  <c r="P2610" i="14"/>
  <c r="P2609" i="14"/>
  <c r="P2608" i="14"/>
  <c r="P2607" i="14"/>
  <c r="P2606" i="14"/>
  <c r="P2605" i="14"/>
  <c r="P2604" i="14"/>
  <c r="P2603" i="14"/>
  <c r="P2602" i="14"/>
  <c r="P2601" i="14"/>
  <c r="P2600" i="14"/>
  <c r="P2599" i="14"/>
  <c r="P2598" i="14"/>
  <c r="P2597" i="14"/>
  <c r="P2596" i="14"/>
  <c r="P2595" i="14"/>
  <c r="P2594" i="14"/>
  <c r="P2593" i="14"/>
  <c r="P2592" i="14"/>
  <c r="P2591" i="14"/>
  <c r="P2590" i="14"/>
  <c r="P2589" i="14"/>
  <c r="P2588" i="14"/>
  <c r="P2587" i="14"/>
  <c r="P2586" i="14"/>
  <c r="P2585" i="14"/>
  <c r="P2584" i="14"/>
  <c r="P2583" i="14"/>
  <c r="P2582" i="14"/>
  <c r="P2581" i="14"/>
  <c r="P2580" i="14"/>
  <c r="P2579" i="14"/>
  <c r="P2578" i="14"/>
  <c r="P2577" i="14"/>
  <c r="P2576" i="14"/>
  <c r="P2575" i="14"/>
  <c r="P2574" i="14"/>
  <c r="P2573" i="14"/>
  <c r="P2572" i="14"/>
  <c r="P2571" i="14"/>
  <c r="P2570" i="14"/>
  <c r="P2569" i="14"/>
  <c r="P2568" i="14"/>
  <c r="P2567" i="14"/>
  <c r="P2566" i="14"/>
  <c r="P2565" i="14"/>
  <c r="P2564" i="14"/>
  <c r="P2563" i="14"/>
  <c r="P2562" i="14"/>
  <c r="P2561" i="14"/>
  <c r="P2560" i="14"/>
  <c r="P2559" i="14"/>
  <c r="P2558" i="14"/>
  <c r="P2557" i="14"/>
  <c r="P2556" i="14"/>
  <c r="P2555" i="14"/>
  <c r="P2554" i="14"/>
  <c r="P2553" i="14"/>
  <c r="P2552" i="14"/>
  <c r="P2551" i="14"/>
  <c r="P2550" i="14"/>
  <c r="P2549" i="14"/>
  <c r="P2548" i="14"/>
  <c r="P2547" i="14"/>
  <c r="P2546" i="14"/>
  <c r="P2545" i="14"/>
  <c r="P2544" i="14"/>
  <c r="P2543" i="14"/>
  <c r="P2542" i="14"/>
  <c r="P2541" i="14"/>
  <c r="P2540" i="14"/>
  <c r="P2539" i="14"/>
  <c r="P2538" i="14"/>
  <c r="P2537" i="14"/>
  <c r="P2536" i="14"/>
  <c r="P2535" i="14"/>
  <c r="P2534" i="14"/>
  <c r="P2533" i="14"/>
  <c r="P2532" i="14"/>
  <c r="P2531" i="14"/>
  <c r="P2530" i="14"/>
  <c r="P2529" i="14"/>
  <c r="P2528" i="14"/>
  <c r="P2527" i="14"/>
  <c r="P2526" i="14"/>
  <c r="P2525" i="14"/>
  <c r="P2524" i="14"/>
  <c r="P2523" i="14"/>
  <c r="P2522" i="14"/>
  <c r="P2521" i="14"/>
  <c r="P2520" i="14"/>
  <c r="P2519" i="14"/>
  <c r="P2518" i="14"/>
  <c r="P2517" i="14"/>
  <c r="P2516" i="14"/>
  <c r="P2515" i="14"/>
  <c r="P2514" i="14"/>
  <c r="P2513" i="14"/>
  <c r="P2512" i="14"/>
  <c r="P2511" i="14"/>
  <c r="P2510" i="14"/>
  <c r="P2509" i="14"/>
  <c r="P2508" i="14"/>
  <c r="P2507" i="14"/>
  <c r="P2506" i="14"/>
  <c r="P2505" i="14"/>
  <c r="P2504" i="14"/>
  <c r="P2503" i="14"/>
  <c r="P2502" i="14"/>
  <c r="P2501" i="14"/>
  <c r="P2500" i="14"/>
  <c r="P2499" i="14"/>
  <c r="P2498" i="14"/>
  <c r="P2497" i="14"/>
  <c r="P2496" i="14"/>
  <c r="P2495" i="14"/>
  <c r="P2494" i="14"/>
  <c r="P2493" i="14"/>
  <c r="P2492" i="14"/>
  <c r="P2491" i="14"/>
  <c r="P2490" i="14"/>
  <c r="P2489" i="14"/>
  <c r="P2488" i="14"/>
  <c r="P2487" i="14"/>
  <c r="P2486" i="14"/>
  <c r="P2485" i="14"/>
  <c r="P2484" i="14"/>
  <c r="P2483" i="14"/>
  <c r="P2482" i="14"/>
  <c r="P2481" i="14"/>
  <c r="P2480" i="14"/>
  <c r="P2479" i="14"/>
  <c r="P2478" i="14"/>
  <c r="P2477" i="14"/>
  <c r="P2476" i="14"/>
  <c r="P2475" i="14"/>
  <c r="P2474" i="14"/>
  <c r="P2473" i="14"/>
  <c r="P2472" i="14"/>
  <c r="P2471" i="14"/>
  <c r="P2470" i="14"/>
  <c r="P2469" i="14"/>
  <c r="P2468" i="14"/>
  <c r="P2467" i="14"/>
  <c r="P2466" i="14"/>
  <c r="P2465" i="14"/>
  <c r="P2464" i="14"/>
  <c r="P2463" i="14"/>
  <c r="P2462" i="14"/>
  <c r="P2461" i="14"/>
  <c r="P2460" i="14"/>
  <c r="P2459" i="14"/>
  <c r="P2458" i="14"/>
  <c r="P2457" i="14"/>
  <c r="P2456" i="14"/>
  <c r="P2455" i="14"/>
  <c r="P2454" i="14"/>
  <c r="P2453" i="14"/>
  <c r="P2452" i="14"/>
  <c r="P2451" i="14"/>
  <c r="P2450" i="14"/>
  <c r="P2449" i="14"/>
  <c r="P2448" i="14"/>
  <c r="P2447" i="14"/>
  <c r="P2446" i="14"/>
  <c r="P2445" i="14"/>
  <c r="P2444" i="14"/>
  <c r="P2443" i="14"/>
  <c r="P2442" i="14"/>
  <c r="P2441" i="14"/>
  <c r="P2440" i="14"/>
  <c r="P2439" i="14"/>
  <c r="P2438" i="14"/>
  <c r="P2437" i="14"/>
  <c r="P2436" i="14"/>
  <c r="P2435" i="14"/>
  <c r="P2434" i="14"/>
  <c r="P2433" i="14"/>
  <c r="P2432" i="14"/>
  <c r="P2431" i="14"/>
  <c r="P2430" i="14"/>
  <c r="P2429" i="14"/>
  <c r="P2428" i="14"/>
  <c r="P2427" i="14"/>
  <c r="P2426" i="14"/>
  <c r="P2425" i="14"/>
  <c r="P2424" i="14"/>
  <c r="P2423" i="14"/>
  <c r="P2422" i="14"/>
  <c r="P2421" i="14"/>
  <c r="P2420" i="14"/>
  <c r="P2419" i="14"/>
  <c r="P2418" i="14"/>
  <c r="P2417" i="14"/>
  <c r="P2416" i="14"/>
  <c r="P2415" i="14"/>
  <c r="P2414" i="14"/>
  <c r="P2413" i="14"/>
  <c r="P2412" i="14"/>
  <c r="P2411" i="14"/>
  <c r="P2410" i="14"/>
  <c r="P2409" i="14"/>
  <c r="P2408" i="14"/>
  <c r="P2407" i="14"/>
  <c r="P2406" i="14"/>
  <c r="P2405" i="14"/>
  <c r="P2404" i="14"/>
  <c r="P2403" i="14"/>
  <c r="P2402" i="14"/>
  <c r="P2401" i="14"/>
  <c r="P2400" i="14"/>
  <c r="P2399" i="14"/>
  <c r="P2398" i="14"/>
  <c r="P2397" i="14"/>
  <c r="P2396" i="14"/>
  <c r="P2395" i="14"/>
  <c r="P2394" i="14"/>
  <c r="P2393" i="14"/>
  <c r="P2392" i="14"/>
  <c r="P2391" i="14"/>
  <c r="P2390" i="14"/>
  <c r="P2389" i="14"/>
  <c r="P2388" i="14"/>
  <c r="P2387" i="14"/>
  <c r="P2386" i="14"/>
  <c r="P2385" i="14"/>
  <c r="P2384" i="14"/>
  <c r="P2383" i="14"/>
  <c r="P2382" i="14"/>
  <c r="P2381" i="14"/>
  <c r="P2380" i="14"/>
  <c r="P2379" i="14"/>
  <c r="P2378" i="14"/>
  <c r="P2377" i="14"/>
  <c r="P2376" i="14"/>
  <c r="P2375" i="14"/>
  <c r="P2374" i="14"/>
  <c r="P2373" i="14"/>
  <c r="P2372" i="14"/>
  <c r="P2371" i="14"/>
  <c r="P2370" i="14"/>
  <c r="P2369" i="14"/>
  <c r="P2368" i="14"/>
  <c r="P2367" i="14"/>
  <c r="P2366" i="14"/>
  <c r="P2365" i="14"/>
  <c r="P2364" i="14"/>
  <c r="P2363" i="14"/>
  <c r="P2362" i="14"/>
  <c r="P2361" i="14"/>
  <c r="P2360" i="14"/>
  <c r="P2359" i="14"/>
  <c r="P2358" i="14"/>
  <c r="P2357" i="14"/>
  <c r="P2356" i="14"/>
  <c r="P2355" i="14"/>
  <c r="P2354" i="14"/>
  <c r="P2353" i="14"/>
  <c r="P2352" i="14"/>
  <c r="P2351" i="14"/>
  <c r="P2350" i="14"/>
  <c r="P2349" i="14"/>
  <c r="P2348" i="14"/>
  <c r="P2347" i="14"/>
  <c r="P2346" i="14"/>
  <c r="P2345" i="14"/>
  <c r="P2344" i="14"/>
  <c r="P2343" i="14"/>
  <c r="P2342" i="14"/>
  <c r="P2341" i="14"/>
  <c r="P2340" i="14"/>
  <c r="P2339" i="14"/>
  <c r="P2338" i="14"/>
  <c r="P2337" i="14"/>
  <c r="P2336" i="14"/>
  <c r="P2335" i="14"/>
  <c r="P2334" i="14"/>
  <c r="P2333" i="14"/>
  <c r="P2332" i="14"/>
  <c r="P2331" i="14"/>
  <c r="P2330" i="14"/>
  <c r="P2329" i="14"/>
  <c r="P2328" i="14"/>
  <c r="P2327" i="14"/>
  <c r="P2326" i="14"/>
  <c r="P2325" i="14"/>
  <c r="P2324" i="14"/>
  <c r="P2323" i="14"/>
  <c r="P2322" i="14"/>
  <c r="P2321" i="14"/>
  <c r="P2320" i="14"/>
  <c r="P2319" i="14"/>
  <c r="P2318" i="14"/>
  <c r="P2317" i="14"/>
  <c r="P2316" i="14"/>
  <c r="P2315" i="14"/>
  <c r="P2314" i="14"/>
  <c r="P2313" i="14"/>
  <c r="P2312" i="14"/>
  <c r="P2311" i="14"/>
  <c r="P2310" i="14"/>
  <c r="P2309" i="14"/>
  <c r="P2308" i="14"/>
  <c r="P2307" i="14"/>
  <c r="P2306" i="14"/>
  <c r="P2305" i="14"/>
  <c r="P2304" i="14"/>
  <c r="P2303" i="14"/>
  <c r="P2302" i="14"/>
  <c r="P2301" i="14"/>
  <c r="P2300" i="14"/>
  <c r="P2299" i="14"/>
  <c r="P2298" i="14"/>
  <c r="P2297" i="14"/>
  <c r="P2296" i="14"/>
  <c r="P2295" i="14"/>
  <c r="P2294" i="14"/>
  <c r="P2293" i="14"/>
  <c r="P2292" i="14"/>
  <c r="P2291" i="14"/>
  <c r="P2290" i="14"/>
  <c r="P2289" i="14"/>
  <c r="P2288" i="14"/>
  <c r="P2287" i="14"/>
  <c r="P2286" i="14"/>
  <c r="P2285" i="14"/>
  <c r="P2284" i="14"/>
  <c r="P2283" i="14"/>
  <c r="P2282" i="14"/>
  <c r="P2281" i="14"/>
  <c r="P2280" i="14"/>
  <c r="P2279" i="14"/>
  <c r="P2278" i="14"/>
  <c r="P2277" i="14"/>
  <c r="P2276" i="14"/>
  <c r="P2275" i="14"/>
  <c r="P2274" i="14"/>
  <c r="P2273" i="14"/>
  <c r="P2272" i="14"/>
  <c r="P2271" i="14"/>
  <c r="P2270" i="14"/>
  <c r="P2269" i="14"/>
  <c r="P2268" i="14"/>
  <c r="P2267" i="14"/>
  <c r="P2266" i="14"/>
  <c r="P2265" i="14"/>
  <c r="P2264" i="14"/>
  <c r="P2263" i="14"/>
  <c r="P2262" i="14"/>
  <c r="P2261" i="14"/>
  <c r="P2260" i="14"/>
  <c r="P2259" i="14"/>
  <c r="P2258" i="14"/>
  <c r="P2257" i="14"/>
  <c r="P2256" i="14"/>
  <c r="P2255" i="14"/>
  <c r="P2254" i="14"/>
  <c r="P2253" i="14"/>
  <c r="P2252" i="14"/>
  <c r="P2251" i="14"/>
  <c r="P2250" i="14"/>
  <c r="P2249" i="14"/>
  <c r="P2248" i="14"/>
  <c r="P2247" i="14"/>
  <c r="P2246" i="14"/>
  <c r="P2245" i="14"/>
  <c r="P2244" i="14"/>
  <c r="P2243" i="14"/>
  <c r="P2242" i="14"/>
  <c r="P2241" i="14"/>
  <c r="P2240" i="14"/>
  <c r="P2239" i="14"/>
  <c r="P2238" i="14"/>
  <c r="P2237" i="14"/>
  <c r="P2236" i="14"/>
  <c r="P2235" i="14"/>
  <c r="P2234" i="14"/>
  <c r="P2233" i="14"/>
  <c r="P2232" i="14"/>
  <c r="P2231" i="14"/>
  <c r="P2230" i="14"/>
  <c r="P2229" i="14"/>
  <c r="P2228" i="14"/>
  <c r="P2227" i="14"/>
  <c r="P2226" i="14"/>
  <c r="P2225" i="14"/>
  <c r="P2224" i="14"/>
  <c r="P2223" i="14"/>
  <c r="P2222" i="14"/>
  <c r="P2221" i="14"/>
  <c r="P2220" i="14"/>
  <c r="P2219" i="14"/>
  <c r="P2218" i="14"/>
  <c r="P2217" i="14"/>
  <c r="P2216" i="14"/>
  <c r="P2215" i="14"/>
  <c r="P2214" i="14"/>
  <c r="P2213" i="14"/>
  <c r="P2212" i="14"/>
  <c r="P2211" i="14"/>
  <c r="P2210" i="14"/>
  <c r="P2209" i="14"/>
  <c r="P2208" i="14"/>
  <c r="P2207" i="14"/>
  <c r="P2206" i="14"/>
  <c r="P2205" i="14"/>
  <c r="P2204" i="14"/>
  <c r="P2203" i="14"/>
  <c r="P2202" i="14"/>
  <c r="P2201" i="14"/>
  <c r="P2200" i="14"/>
  <c r="P2199" i="14"/>
  <c r="P2198" i="14"/>
  <c r="P2197" i="14"/>
  <c r="P2196" i="14"/>
  <c r="P2195" i="14"/>
  <c r="P2194" i="14"/>
  <c r="P2193" i="14"/>
  <c r="P2192" i="14"/>
  <c r="P2191" i="14"/>
  <c r="P2190" i="14"/>
  <c r="P2189" i="14"/>
  <c r="P2188" i="14"/>
  <c r="P2187" i="14"/>
  <c r="P2186" i="14"/>
  <c r="P2185" i="14"/>
  <c r="P2184" i="14"/>
  <c r="P2183" i="14"/>
  <c r="P2182" i="14"/>
  <c r="P2181" i="14"/>
  <c r="P2180" i="14"/>
  <c r="P2179" i="14"/>
  <c r="P2178" i="14"/>
  <c r="P2177" i="14"/>
  <c r="P2176" i="14"/>
  <c r="P2175" i="14"/>
  <c r="P2174" i="14"/>
  <c r="P2173" i="14"/>
  <c r="P2172" i="14"/>
  <c r="P2171" i="14"/>
  <c r="P2170" i="14"/>
  <c r="P2169" i="14"/>
  <c r="P2168" i="14"/>
  <c r="P2167" i="14"/>
  <c r="P2166" i="14"/>
  <c r="P2165" i="14"/>
  <c r="P2164" i="14"/>
  <c r="P2163" i="14"/>
  <c r="P2162" i="14"/>
  <c r="P2161" i="14"/>
  <c r="P2160" i="14"/>
  <c r="P2159" i="14"/>
  <c r="P2158" i="14"/>
  <c r="P2157" i="14"/>
  <c r="P2156" i="14"/>
  <c r="P2155" i="14"/>
  <c r="P2154" i="14"/>
  <c r="P2153" i="14"/>
  <c r="P2152" i="14"/>
  <c r="P2151" i="14"/>
  <c r="P2150" i="14"/>
  <c r="P2149" i="14"/>
  <c r="P2148" i="14"/>
  <c r="P2147" i="14"/>
  <c r="P2146" i="14"/>
  <c r="P2145" i="14"/>
  <c r="P2144" i="14"/>
  <c r="P2143" i="14"/>
  <c r="P2142" i="14"/>
  <c r="P2141" i="14"/>
  <c r="P2140" i="14"/>
  <c r="P2139" i="14"/>
  <c r="P2138" i="14"/>
  <c r="P2137" i="14"/>
  <c r="P2136" i="14"/>
  <c r="P2135" i="14"/>
  <c r="P2134" i="14"/>
  <c r="P2133" i="14"/>
  <c r="P2132" i="14"/>
  <c r="P2131" i="14"/>
  <c r="P2130" i="14"/>
  <c r="P2129" i="14"/>
  <c r="P2128" i="14"/>
  <c r="P2127" i="14"/>
  <c r="P2126" i="14"/>
  <c r="P2125" i="14"/>
  <c r="P2124" i="14"/>
  <c r="P2123" i="14"/>
  <c r="P2122" i="14"/>
  <c r="P2121" i="14"/>
  <c r="P2120" i="14"/>
  <c r="P2119" i="14"/>
  <c r="P2118" i="14"/>
  <c r="P2117" i="14"/>
  <c r="P2116" i="14"/>
  <c r="P2115" i="14"/>
  <c r="P2114" i="14"/>
  <c r="P2113" i="14"/>
  <c r="P2112" i="14"/>
  <c r="P2111" i="14"/>
  <c r="P2110" i="14"/>
  <c r="P2109" i="14"/>
  <c r="P2108" i="14"/>
  <c r="P2107" i="14"/>
  <c r="P2106" i="14"/>
  <c r="P2105" i="14"/>
  <c r="P2104" i="14"/>
  <c r="P2103" i="14"/>
  <c r="P2102" i="14"/>
  <c r="P2101" i="14"/>
  <c r="P2100" i="14"/>
  <c r="P2099" i="14"/>
  <c r="P2098" i="14"/>
  <c r="P2097" i="14"/>
  <c r="P2096" i="14"/>
  <c r="P2095" i="14"/>
  <c r="P2094" i="14"/>
  <c r="P2093" i="14"/>
  <c r="P2092" i="14"/>
  <c r="P2091" i="14"/>
  <c r="P2090" i="14"/>
  <c r="P2089" i="14"/>
  <c r="P2088" i="14"/>
  <c r="P2087" i="14"/>
  <c r="P2086" i="14"/>
  <c r="P2085" i="14"/>
  <c r="P2084" i="14"/>
  <c r="P2083" i="14"/>
  <c r="P2082" i="14"/>
  <c r="P2081" i="14"/>
  <c r="P2080" i="14"/>
  <c r="P2079" i="14"/>
  <c r="P2078" i="14"/>
  <c r="P2077" i="14"/>
  <c r="P2076" i="14"/>
  <c r="P2075" i="14"/>
  <c r="P2074" i="14"/>
  <c r="P2073" i="14"/>
  <c r="P2072" i="14"/>
  <c r="P2071" i="14"/>
  <c r="P2070" i="14"/>
  <c r="P2069" i="14"/>
  <c r="P2068" i="14"/>
  <c r="P2067" i="14"/>
  <c r="P2066" i="14"/>
  <c r="P2065" i="14"/>
  <c r="P2064" i="14"/>
  <c r="P2063" i="14"/>
  <c r="P2062" i="14"/>
  <c r="P2061" i="14"/>
  <c r="P2060" i="14"/>
  <c r="P2059" i="14"/>
  <c r="P2058" i="14"/>
  <c r="P2057" i="14"/>
  <c r="P2056" i="14"/>
  <c r="P2055" i="14"/>
  <c r="P2054" i="14"/>
  <c r="P2053" i="14"/>
  <c r="P2052" i="14"/>
  <c r="P2051" i="14"/>
  <c r="P2050" i="14"/>
  <c r="P2049" i="14"/>
  <c r="P2048" i="14"/>
  <c r="P2047" i="14"/>
  <c r="P2046" i="14"/>
  <c r="P2045" i="14"/>
  <c r="P2044" i="14"/>
  <c r="P2043" i="14"/>
  <c r="P2042" i="14"/>
  <c r="P2041" i="14"/>
  <c r="P2040" i="14"/>
  <c r="P2039" i="14"/>
  <c r="P2038" i="14"/>
  <c r="P2037" i="14"/>
  <c r="P2036" i="14"/>
  <c r="P2035" i="14"/>
  <c r="P2034" i="14"/>
  <c r="P2033" i="14"/>
  <c r="P2032" i="14"/>
  <c r="P2031" i="14"/>
  <c r="P2030" i="14"/>
  <c r="P2029" i="14"/>
  <c r="P2028" i="14"/>
  <c r="P2027" i="14"/>
  <c r="P2026" i="14"/>
  <c r="P2025" i="14"/>
  <c r="P2024" i="14"/>
  <c r="P2023" i="14"/>
  <c r="P2022" i="14"/>
  <c r="P2021" i="14"/>
  <c r="P2020" i="14"/>
  <c r="P2019" i="14"/>
  <c r="P2018" i="14"/>
  <c r="P2017" i="14"/>
  <c r="P2016" i="14"/>
  <c r="P2015" i="14"/>
  <c r="P2014" i="14"/>
  <c r="P2013" i="14"/>
  <c r="P2012" i="14"/>
  <c r="P2011" i="14"/>
  <c r="P2010" i="14"/>
  <c r="P2009" i="14"/>
  <c r="P2008" i="14"/>
  <c r="P2007" i="14"/>
  <c r="P2006" i="14"/>
  <c r="P2005" i="14"/>
  <c r="P2004" i="14"/>
  <c r="P2003" i="14"/>
  <c r="P2002" i="14"/>
  <c r="P2001" i="14"/>
  <c r="P2000" i="14"/>
  <c r="P1999" i="14"/>
  <c r="P1998" i="14"/>
  <c r="P1997" i="14"/>
  <c r="P1996" i="14"/>
  <c r="P1995" i="14"/>
  <c r="P1994" i="14"/>
  <c r="P1993" i="14"/>
  <c r="P1992" i="14"/>
  <c r="P1991" i="14"/>
  <c r="P1990" i="14"/>
  <c r="P1989" i="14"/>
  <c r="P1988" i="14"/>
  <c r="P1987" i="14"/>
  <c r="P1986" i="14"/>
  <c r="P1985" i="14"/>
  <c r="P1984" i="14"/>
  <c r="P1983" i="14"/>
  <c r="P1982" i="14"/>
  <c r="P1981" i="14"/>
  <c r="P1980" i="14"/>
  <c r="P1979" i="14"/>
  <c r="P1978" i="14"/>
  <c r="P1977" i="14"/>
  <c r="P1976" i="14"/>
  <c r="P1975" i="14"/>
  <c r="P1974" i="14"/>
  <c r="P1973" i="14"/>
  <c r="P1972" i="14"/>
  <c r="P1971" i="14"/>
  <c r="P1970" i="14"/>
  <c r="P1969" i="14"/>
  <c r="P1968" i="14"/>
  <c r="P1967" i="14"/>
  <c r="P1966" i="14"/>
  <c r="P1965" i="14"/>
  <c r="P1964" i="14"/>
  <c r="P1963" i="14"/>
  <c r="P1962" i="14"/>
  <c r="P1961" i="14"/>
  <c r="P1960" i="14"/>
  <c r="P1959" i="14"/>
  <c r="P1958" i="14"/>
  <c r="P1957" i="14"/>
  <c r="P1956" i="14"/>
  <c r="P1955" i="14"/>
  <c r="P1954" i="14"/>
  <c r="P1953" i="14"/>
  <c r="P1952" i="14"/>
  <c r="P1951" i="14"/>
  <c r="P1950" i="14"/>
  <c r="P1949" i="14"/>
  <c r="P1948" i="14"/>
  <c r="P1947" i="14"/>
  <c r="P1946" i="14"/>
  <c r="P1945" i="14"/>
  <c r="P1944" i="14"/>
  <c r="P1943" i="14"/>
  <c r="P1942" i="14"/>
  <c r="P1941" i="14"/>
  <c r="P1940" i="14"/>
  <c r="P1939" i="14"/>
  <c r="P1938" i="14"/>
  <c r="P1937" i="14"/>
  <c r="P1936" i="14"/>
  <c r="P1935" i="14"/>
  <c r="P1934" i="14"/>
  <c r="P1933" i="14"/>
  <c r="P1932" i="14"/>
  <c r="P1931" i="14"/>
  <c r="P1930" i="14"/>
  <c r="P1929" i="14"/>
  <c r="P1928" i="14"/>
  <c r="P1927" i="14"/>
  <c r="P1926" i="14"/>
  <c r="P1925" i="14"/>
  <c r="P1924" i="14"/>
  <c r="P1923" i="14"/>
  <c r="P1922" i="14"/>
  <c r="P1921" i="14"/>
  <c r="P1920" i="14"/>
  <c r="P1919" i="14"/>
  <c r="P1918" i="14"/>
  <c r="P1917" i="14"/>
  <c r="P1916" i="14"/>
  <c r="P1915" i="14"/>
  <c r="P1914" i="14"/>
  <c r="P1913" i="14"/>
  <c r="P1912" i="14"/>
  <c r="P1911" i="14"/>
  <c r="P1910" i="14"/>
  <c r="P1909" i="14"/>
  <c r="P1908" i="14"/>
  <c r="P1907" i="14"/>
  <c r="P1906" i="14"/>
  <c r="P1905" i="14"/>
  <c r="P1904" i="14"/>
  <c r="P1903" i="14"/>
  <c r="P1902" i="14"/>
  <c r="P1901" i="14"/>
  <c r="P1900" i="14"/>
  <c r="P1899" i="14"/>
  <c r="P1898" i="14"/>
  <c r="P1897" i="14"/>
  <c r="P1896" i="14"/>
  <c r="P1895" i="14"/>
  <c r="P1894" i="14"/>
  <c r="P1893" i="14"/>
  <c r="P1892" i="14"/>
  <c r="P1891" i="14"/>
  <c r="P1890" i="14"/>
  <c r="P1889" i="14"/>
  <c r="P1888" i="14"/>
  <c r="P1887" i="14"/>
  <c r="P1886" i="14"/>
  <c r="P1885" i="14"/>
  <c r="P1884" i="14"/>
  <c r="P1883" i="14"/>
  <c r="P1882" i="14"/>
  <c r="P1881" i="14"/>
  <c r="P1880" i="14"/>
  <c r="P1879" i="14"/>
  <c r="P1878" i="14"/>
  <c r="P1877" i="14"/>
  <c r="P1876" i="14"/>
  <c r="P1875" i="14"/>
  <c r="P1874" i="14"/>
  <c r="P1873" i="14"/>
  <c r="P1872" i="14"/>
  <c r="P1871" i="14"/>
  <c r="P1870" i="14"/>
  <c r="P1869" i="14"/>
  <c r="P1868" i="14"/>
  <c r="P1867" i="14"/>
  <c r="P1866" i="14"/>
  <c r="P1865" i="14"/>
  <c r="P1864" i="14"/>
  <c r="P1863" i="14"/>
  <c r="P1862" i="14"/>
  <c r="P1861" i="14"/>
  <c r="P1860" i="14"/>
  <c r="P1859" i="14"/>
  <c r="P1858" i="14"/>
  <c r="P1857" i="14"/>
  <c r="P1856" i="14"/>
  <c r="P1855" i="14"/>
  <c r="P1854" i="14"/>
  <c r="P1853" i="14"/>
  <c r="P1852" i="14"/>
  <c r="P1851" i="14"/>
  <c r="P1850" i="14"/>
  <c r="P1849" i="14"/>
  <c r="P1848" i="14"/>
  <c r="P1847" i="14"/>
  <c r="P1846" i="14"/>
  <c r="P1845" i="14"/>
  <c r="P1844" i="14"/>
  <c r="P1843" i="14"/>
  <c r="P1842" i="14"/>
  <c r="P1841" i="14"/>
  <c r="P1840" i="14"/>
  <c r="P1839" i="14"/>
  <c r="P1838" i="14"/>
  <c r="P1837" i="14"/>
  <c r="P1836" i="14"/>
  <c r="P1835" i="14"/>
  <c r="P1834" i="14"/>
  <c r="P1833" i="14"/>
  <c r="P1832" i="14"/>
  <c r="P1831" i="14"/>
  <c r="P1830" i="14"/>
  <c r="P1829" i="14"/>
  <c r="P1828" i="14"/>
  <c r="P1827" i="14"/>
  <c r="P1826" i="14"/>
  <c r="P1825" i="14"/>
  <c r="P1824" i="14"/>
  <c r="P1823" i="14"/>
  <c r="P1822" i="14"/>
  <c r="P1821" i="14"/>
  <c r="P1820" i="14"/>
  <c r="P1819" i="14"/>
  <c r="P1818" i="14"/>
  <c r="P1817" i="14"/>
  <c r="P1816" i="14"/>
  <c r="P1815" i="14"/>
  <c r="P1814" i="14"/>
  <c r="P1813" i="14"/>
  <c r="P1812" i="14"/>
  <c r="P1811" i="14"/>
  <c r="P1810" i="14"/>
  <c r="P1809" i="14"/>
  <c r="P1808" i="14"/>
  <c r="P1807" i="14"/>
  <c r="P1806" i="14"/>
  <c r="P1805" i="14"/>
  <c r="P1804" i="14"/>
  <c r="P1803" i="14"/>
  <c r="P1802" i="14"/>
  <c r="P1801" i="14"/>
  <c r="P1800" i="14"/>
  <c r="P1799" i="14"/>
  <c r="P1798" i="14"/>
  <c r="P1797" i="14"/>
  <c r="P1796" i="14"/>
  <c r="P1795" i="14"/>
  <c r="P1794" i="14"/>
  <c r="P1793" i="14"/>
  <c r="P1792" i="14"/>
  <c r="P1791" i="14"/>
  <c r="P1790" i="14"/>
  <c r="P1789" i="14"/>
  <c r="P1788" i="14"/>
  <c r="P1787" i="14"/>
  <c r="P1786" i="14"/>
  <c r="P1785" i="14"/>
  <c r="P1784" i="14"/>
  <c r="P1783" i="14"/>
  <c r="P1782" i="14"/>
  <c r="P1781" i="14"/>
  <c r="P1780" i="14"/>
  <c r="P1779" i="14"/>
  <c r="P1778" i="14"/>
  <c r="P1777" i="14"/>
  <c r="P1776" i="14"/>
  <c r="P1775" i="14"/>
  <c r="P1774" i="14"/>
  <c r="P1773" i="14"/>
  <c r="P1772" i="14"/>
  <c r="P1771" i="14"/>
  <c r="P1770" i="14"/>
  <c r="P1769" i="14"/>
  <c r="P1768" i="14"/>
  <c r="P1767" i="14"/>
  <c r="P1766" i="14"/>
  <c r="P1765" i="14"/>
  <c r="P1764" i="14"/>
  <c r="P1763" i="14"/>
  <c r="P1762" i="14"/>
  <c r="P1761" i="14"/>
  <c r="P1760" i="14"/>
  <c r="P1759" i="14"/>
  <c r="P1758" i="14"/>
  <c r="P1757" i="14"/>
  <c r="P1756" i="14"/>
  <c r="P1755" i="14"/>
  <c r="P1754" i="14"/>
  <c r="P1753" i="14"/>
  <c r="P1752" i="14"/>
  <c r="P1751" i="14"/>
  <c r="P1750" i="14"/>
  <c r="P1749" i="14"/>
  <c r="P1748" i="14"/>
  <c r="P1747" i="14"/>
  <c r="P1746" i="14"/>
  <c r="P1745" i="14"/>
  <c r="P1744" i="14"/>
  <c r="P1743" i="14"/>
  <c r="P1742" i="14"/>
  <c r="P1741" i="14"/>
  <c r="P1740" i="14"/>
  <c r="P1739" i="14"/>
  <c r="P1738" i="14"/>
  <c r="P1737" i="14"/>
  <c r="P1736" i="14"/>
  <c r="P1735" i="14"/>
  <c r="P1734" i="14"/>
  <c r="P1733" i="14"/>
  <c r="P1732" i="14"/>
  <c r="P1731" i="14"/>
  <c r="P1730" i="14"/>
  <c r="P1729" i="14"/>
  <c r="P1728" i="14"/>
  <c r="P1727" i="14"/>
  <c r="P1726" i="14"/>
  <c r="P1725" i="14"/>
  <c r="P1724" i="14"/>
  <c r="P1723" i="14"/>
  <c r="P1722" i="14"/>
  <c r="P1721" i="14"/>
  <c r="P1720" i="14"/>
  <c r="P1719" i="14"/>
  <c r="P1718" i="14"/>
  <c r="P1717" i="14"/>
  <c r="P1716" i="14"/>
  <c r="P1715" i="14"/>
  <c r="P1714" i="14"/>
  <c r="P1713" i="14"/>
  <c r="P1712" i="14"/>
  <c r="P1711" i="14"/>
  <c r="P1710" i="14"/>
  <c r="P1709" i="14"/>
  <c r="P1708" i="14"/>
  <c r="P1707" i="14"/>
  <c r="P1706" i="14"/>
  <c r="P1705" i="14"/>
  <c r="P1704" i="14"/>
  <c r="P1703" i="14"/>
  <c r="P1702" i="14"/>
  <c r="P1701" i="14"/>
  <c r="P1700" i="14"/>
  <c r="P1699" i="14"/>
  <c r="P1698" i="14"/>
  <c r="P1697" i="14"/>
  <c r="P1696" i="14"/>
  <c r="P1695" i="14"/>
  <c r="P1694" i="14"/>
  <c r="P1693" i="14"/>
  <c r="P1692" i="14"/>
  <c r="P1691" i="14"/>
  <c r="P1690" i="14"/>
  <c r="P1689" i="14"/>
  <c r="P1688" i="14"/>
  <c r="P1687" i="14"/>
  <c r="P1686" i="14"/>
  <c r="P1685" i="14"/>
  <c r="P1684" i="14"/>
  <c r="P1683" i="14"/>
  <c r="P1682" i="14"/>
  <c r="P1681" i="14"/>
  <c r="P1680" i="14"/>
  <c r="P1679" i="14"/>
  <c r="P1678" i="14"/>
  <c r="P1677" i="14"/>
  <c r="P1676" i="14"/>
  <c r="P1675" i="14"/>
  <c r="P1674" i="14"/>
  <c r="P1673" i="14"/>
  <c r="P1672" i="14"/>
  <c r="P1671" i="14"/>
  <c r="P1670" i="14"/>
  <c r="P1669" i="14"/>
  <c r="P1668" i="14"/>
  <c r="P1667" i="14"/>
  <c r="P1666" i="14"/>
  <c r="P1665" i="14"/>
  <c r="P1664" i="14"/>
  <c r="P1663" i="14"/>
  <c r="P1662" i="14"/>
  <c r="P1661" i="14"/>
  <c r="P1660" i="14"/>
  <c r="P1659" i="14"/>
  <c r="P1658" i="14"/>
  <c r="P1657" i="14"/>
  <c r="P1656" i="14"/>
  <c r="P1655" i="14"/>
  <c r="P1654" i="14"/>
  <c r="P1653" i="14"/>
  <c r="P1652" i="14"/>
  <c r="P1651" i="14"/>
  <c r="P1650" i="14"/>
  <c r="P1649" i="14"/>
  <c r="P1648" i="14"/>
  <c r="P1647" i="14"/>
  <c r="P1646" i="14"/>
  <c r="P1645" i="14"/>
  <c r="P1644" i="14"/>
  <c r="P1643" i="14"/>
  <c r="P1642" i="14"/>
  <c r="P1641" i="14"/>
  <c r="P1640" i="14"/>
  <c r="P1639" i="14"/>
  <c r="P1638" i="14"/>
  <c r="P1637" i="14"/>
  <c r="P1636" i="14"/>
  <c r="P1635" i="14"/>
  <c r="P1634" i="14"/>
  <c r="P1633" i="14"/>
  <c r="P1632" i="14"/>
  <c r="P1631" i="14"/>
  <c r="P1630" i="14"/>
  <c r="P1629" i="14"/>
  <c r="P1628" i="14"/>
  <c r="P1627" i="14"/>
  <c r="P1626" i="14"/>
  <c r="P1625" i="14"/>
  <c r="P1624" i="14"/>
  <c r="P1623" i="14"/>
  <c r="P1622" i="14"/>
  <c r="P1621" i="14"/>
  <c r="P1620" i="14"/>
  <c r="P1619" i="14"/>
  <c r="P1618" i="14"/>
  <c r="P1617" i="14"/>
  <c r="P1616" i="14"/>
  <c r="P1615" i="14"/>
  <c r="P1614" i="14"/>
  <c r="P1613" i="14"/>
  <c r="P1612" i="14"/>
  <c r="P1611" i="14"/>
  <c r="P1610" i="14"/>
  <c r="P1609" i="14"/>
  <c r="P1608" i="14"/>
  <c r="P1607" i="14"/>
  <c r="P1606" i="14"/>
  <c r="P1605" i="14"/>
  <c r="P1604" i="14"/>
  <c r="P1603" i="14"/>
  <c r="P1602" i="14"/>
  <c r="P1601" i="14"/>
  <c r="P1600" i="14"/>
  <c r="P1599" i="14"/>
  <c r="P1598" i="14"/>
  <c r="P1597" i="14"/>
  <c r="P1596" i="14"/>
  <c r="P1595" i="14"/>
  <c r="P1594" i="14"/>
  <c r="P1593" i="14"/>
  <c r="P1592" i="14"/>
  <c r="P1591" i="14"/>
  <c r="P1590" i="14"/>
  <c r="P1589" i="14"/>
  <c r="P1588" i="14"/>
  <c r="P1587" i="14"/>
  <c r="P1586" i="14"/>
  <c r="P1585" i="14"/>
  <c r="P1584" i="14"/>
  <c r="P1583" i="14"/>
  <c r="P1582" i="14"/>
  <c r="P1581" i="14"/>
  <c r="P1580" i="14"/>
  <c r="P1579" i="14"/>
  <c r="P1578" i="14"/>
  <c r="P1577" i="14"/>
  <c r="P1576" i="14"/>
  <c r="P1575" i="14"/>
  <c r="P1574" i="14"/>
  <c r="P1573" i="14"/>
  <c r="P1572" i="14"/>
  <c r="P1571" i="14"/>
  <c r="P1570" i="14"/>
  <c r="P1569" i="14"/>
  <c r="P1568" i="14"/>
  <c r="P1567" i="14"/>
  <c r="P1566" i="14"/>
  <c r="P1565" i="14"/>
  <c r="P1564" i="14"/>
  <c r="P1563" i="14"/>
  <c r="P1562" i="14"/>
  <c r="P1561" i="14"/>
  <c r="P1560" i="14"/>
  <c r="P1559" i="14"/>
  <c r="P1558" i="14"/>
  <c r="P1557" i="14"/>
  <c r="P1556" i="14"/>
  <c r="P1555" i="14"/>
  <c r="P1554" i="14"/>
  <c r="P1553" i="14"/>
  <c r="P1552" i="14"/>
  <c r="P1551" i="14"/>
  <c r="P1550" i="14"/>
  <c r="P1549" i="14"/>
  <c r="P1548" i="14"/>
  <c r="P1547" i="14"/>
  <c r="P1546" i="14"/>
  <c r="P1545" i="14"/>
  <c r="P1544" i="14"/>
  <c r="P1543" i="14"/>
  <c r="P1542" i="14"/>
  <c r="P1541" i="14"/>
  <c r="P1540" i="14"/>
  <c r="P1539" i="14"/>
  <c r="P1538" i="14"/>
  <c r="P1537" i="14"/>
  <c r="P1536" i="14"/>
  <c r="P1535" i="14"/>
  <c r="P1534" i="14"/>
  <c r="P1533" i="14"/>
  <c r="P1532" i="14"/>
  <c r="P1531" i="14"/>
  <c r="P1530" i="14"/>
  <c r="P1529" i="14"/>
  <c r="P1528" i="14"/>
  <c r="P1527" i="14"/>
  <c r="P1526" i="14"/>
  <c r="P1525" i="14"/>
  <c r="P1524" i="14"/>
  <c r="P1523" i="14"/>
  <c r="P1522" i="14"/>
  <c r="P1521" i="14"/>
  <c r="P1520" i="14"/>
  <c r="P1519" i="14"/>
  <c r="P1518" i="14"/>
  <c r="P1517" i="14"/>
  <c r="P1516" i="14"/>
  <c r="P1515" i="14"/>
  <c r="P1514" i="14"/>
  <c r="P1513" i="14"/>
  <c r="P1512" i="14"/>
  <c r="P1511" i="14"/>
  <c r="P1510" i="14"/>
  <c r="P1509" i="14"/>
  <c r="P1508" i="14"/>
  <c r="P1507" i="14"/>
  <c r="P1506" i="14"/>
  <c r="P1505" i="14"/>
  <c r="P1504" i="14"/>
  <c r="P1503" i="14"/>
  <c r="P1502" i="14"/>
  <c r="P1501" i="14"/>
  <c r="P1500" i="14"/>
  <c r="P1499" i="14"/>
  <c r="P1498" i="14"/>
  <c r="P1497" i="14"/>
  <c r="P1496" i="14"/>
  <c r="P1495" i="14"/>
  <c r="P1494" i="14"/>
  <c r="P1493" i="14"/>
  <c r="P1492" i="14"/>
  <c r="P1491" i="14"/>
  <c r="P1490" i="14"/>
  <c r="P1489" i="14"/>
  <c r="P1488" i="14"/>
  <c r="P1487" i="14"/>
  <c r="P1486" i="14"/>
  <c r="P1485" i="14"/>
  <c r="P1484" i="14"/>
  <c r="P1483" i="14"/>
  <c r="P1482" i="14"/>
  <c r="P1481" i="14"/>
  <c r="P1480" i="14"/>
  <c r="P1479" i="14"/>
  <c r="P1478" i="14"/>
  <c r="P1477" i="14"/>
  <c r="P1476" i="14"/>
  <c r="P1475" i="14"/>
  <c r="P1474" i="14"/>
  <c r="P1473" i="14"/>
  <c r="P1472" i="14"/>
  <c r="P1471" i="14"/>
  <c r="P1470" i="14"/>
  <c r="P1469" i="14"/>
  <c r="P1468" i="14"/>
  <c r="P1467" i="14"/>
  <c r="P1466" i="14"/>
  <c r="P1465" i="14"/>
  <c r="P1464" i="14"/>
  <c r="P1463" i="14"/>
  <c r="P1462" i="14"/>
  <c r="P1461" i="14"/>
  <c r="P1460" i="14"/>
  <c r="P1459" i="14"/>
  <c r="P1458" i="14"/>
  <c r="P1457" i="14"/>
  <c r="P1456" i="14"/>
  <c r="P1455" i="14"/>
  <c r="P1454" i="14"/>
  <c r="P1453" i="14"/>
  <c r="P1452" i="14"/>
  <c r="P1451" i="14"/>
  <c r="P1450" i="14"/>
  <c r="P1449" i="14"/>
  <c r="P1448" i="14"/>
  <c r="P1447" i="14"/>
  <c r="P1446" i="14"/>
  <c r="P1445" i="14"/>
  <c r="P1444" i="14"/>
  <c r="P1443" i="14"/>
  <c r="P1442" i="14"/>
  <c r="P1441" i="14"/>
  <c r="P1440" i="14"/>
  <c r="P1439" i="14"/>
  <c r="P1438" i="14"/>
  <c r="P1437" i="14"/>
  <c r="P1436" i="14"/>
  <c r="P1435" i="14"/>
  <c r="P1434" i="14"/>
  <c r="P1433" i="14"/>
  <c r="P1432" i="14"/>
  <c r="P1431" i="14"/>
  <c r="P1430" i="14"/>
  <c r="P1429" i="14"/>
  <c r="P1428" i="14"/>
  <c r="P1427" i="14"/>
  <c r="P1426" i="14"/>
  <c r="P1425" i="14"/>
  <c r="P1424" i="14"/>
  <c r="P1423" i="14"/>
  <c r="P1422" i="14"/>
  <c r="P1421" i="14"/>
  <c r="P1420" i="14"/>
  <c r="P1419" i="14"/>
  <c r="P1418" i="14"/>
  <c r="P1417" i="14"/>
  <c r="P1416" i="14"/>
  <c r="P1415" i="14"/>
  <c r="P1414" i="14"/>
  <c r="P1413" i="14"/>
  <c r="P1412" i="14"/>
  <c r="P1411" i="14"/>
  <c r="P1410" i="14"/>
  <c r="P1409" i="14"/>
  <c r="P1408" i="14"/>
  <c r="P1407" i="14"/>
  <c r="P1406" i="14"/>
  <c r="P1405" i="14"/>
  <c r="P1404" i="14"/>
  <c r="P1403" i="14"/>
  <c r="P1402" i="14"/>
  <c r="P1401" i="14"/>
  <c r="P1400" i="14"/>
  <c r="P1399" i="14"/>
  <c r="P1398" i="14"/>
  <c r="P1397" i="14"/>
  <c r="P1396" i="14"/>
  <c r="P1395" i="14"/>
  <c r="P1394" i="14"/>
  <c r="P1393" i="14"/>
  <c r="P1392" i="14"/>
  <c r="P1391" i="14"/>
  <c r="P1390" i="14"/>
  <c r="P1389" i="14"/>
  <c r="P1388" i="14"/>
  <c r="P1387" i="14"/>
  <c r="P1386" i="14"/>
  <c r="P1385" i="14"/>
  <c r="P1384" i="14"/>
  <c r="P1383" i="14"/>
  <c r="P1382" i="14"/>
  <c r="P1381" i="14"/>
  <c r="P1380" i="14"/>
  <c r="P1379" i="14"/>
  <c r="P1378" i="14"/>
  <c r="P1377" i="14"/>
  <c r="P1376" i="14"/>
  <c r="P1375" i="14"/>
  <c r="P1374" i="14"/>
  <c r="P1373" i="14"/>
  <c r="P1372" i="14"/>
  <c r="P1371" i="14"/>
  <c r="P1370" i="14"/>
  <c r="P1369" i="14"/>
  <c r="P1368" i="14"/>
  <c r="P1367" i="14"/>
  <c r="P1366" i="14"/>
  <c r="P1365" i="14"/>
  <c r="P1364" i="14"/>
  <c r="P1363" i="14"/>
  <c r="P1362" i="14"/>
  <c r="P1361" i="14"/>
  <c r="P1360" i="14"/>
  <c r="P1359" i="14"/>
  <c r="P1358" i="14"/>
  <c r="P1357" i="14"/>
  <c r="P1356" i="14"/>
  <c r="P1355" i="14"/>
  <c r="P1354" i="14"/>
  <c r="P1353" i="14"/>
  <c r="P1352" i="14"/>
  <c r="P1351" i="14"/>
  <c r="P1350" i="14"/>
  <c r="P1349" i="14"/>
  <c r="P1348" i="14"/>
  <c r="P1347" i="14"/>
  <c r="P1346" i="14"/>
  <c r="P1345" i="14"/>
  <c r="P1344" i="14"/>
  <c r="P1343" i="14"/>
  <c r="P1342" i="14"/>
  <c r="P1341" i="14"/>
  <c r="P1340" i="14"/>
  <c r="P1339" i="14"/>
  <c r="P1338" i="14"/>
  <c r="P1337" i="14"/>
  <c r="P1336" i="14"/>
  <c r="P1335" i="14"/>
  <c r="P1334" i="14"/>
  <c r="P1333" i="14"/>
  <c r="P1332" i="14"/>
  <c r="P1331" i="14"/>
  <c r="P1330" i="14"/>
  <c r="P1329" i="14"/>
  <c r="P1328" i="14"/>
  <c r="P1327" i="14"/>
  <c r="P1326" i="14"/>
  <c r="P1325" i="14"/>
  <c r="P1324" i="14"/>
  <c r="P1323" i="14"/>
  <c r="P1322" i="14"/>
  <c r="P1321" i="14"/>
  <c r="P1320" i="14"/>
  <c r="P1319" i="14"/>
  <c r="P1318" i="14"/>
  <c r="P1317" i="14"/>
  <c r="P1316" i="14"/>
  <c r="P1315" i="14"/>
  <c r="P1314" i="14"/>
  <c r="P1313" i="14"/>
  <c r="P1312" i="14"/>
  <c r="P1311" i="14"/>
  <c r="P1310" i="14"/>
  <c r="P1309" i="14"/>
  <c r="P1308" i="14"/>
  <c r="P1307" i="14"/>
  <c r="P1306" i="14"/>
  <c r="P1305" i="14"/>
  <c r="P1304" i="14"/>
  <c r="P1303" i="14"/>
  <c r="P1302" i="14"/>
  <c r="P1301" i="14"/>
  <c r="P1300" i="14"/>
  <c r="P1299" i="14"/>
  <c r="P1298" i="14"/>
  <c r="P1297" i="14"/>
  <c r="P1296" i="14"/>
  <c r="P1295" i="14"/>
  <c r="P1294" i="14"/>
  <c r="P1293" i="14"/>
  <c r="P1292" i="14"/>
  <c r="P1291" i="14"/>
  <c r="P1290" i="14"/>
  <c r="P1289" i="14"/>
  <c r="P1288" i="14"/>
  <c r="P1287" i="14"/>
  <c r="P1286" i="14"/>
  <c r="P1285" i="14"/>
  <c r="P1284" i="14"/>
  <c r="P1283" i="14"/>
  <c r="P1282" i="14"/>
  <c r="P1281" i="14"/>
  <c r="P1280" i="14"/>
  <c r="P1279" i="14"/>
  <c r="P1278" i="14"/>
  <c r="P1277" i="14"/>
  <c r="P1276" i="14"/>
  <c r="P1275" i="14"/>
  <c r="P1274" i="14"/>
  <c r="P1273" i="14"/>
  <c r="P1272" i="14"/>
  <c r="P1271" i="14"/>
  <c r="P1270" i="14"/>
  <c r="P1269" i="14"/>
  <c r="P1268" i="14"/>
  <c r="P1267" i="14"/>
  <c r="P1266" i="14"/>
  <c r="P1265" i="14"/>
  <c r="P1264" i="14"/>
  <c r="P1263" i="14"/>
  <c r="P1262" i="14"/>
  <c r="P1261" i="14"/>
  <c r="P1260" i="14"/>
  <c r="P1259" i="14"/>
  <c r="P1258" i="14"/>
  <c r="P1257" i="14"/>
  <c r="P1256" i="14"/>
  <c r="P1255" i="14"/>
  <c r="P1254" i="14"/>
  <c r="P1253" i="14"/>
  <c r="P1252" i="14"/>
  <c r="P1251" i="14"/>
  <c r="P1250" i="14"/>
  <c r="P1249" i="14"/>
  <c r="P1248" i="14"/>
  <c r="P1247" i="14"/>
  <c r="P1246" i="14"/>
  <c r="P1245" i="14"/>
  <c r="P1244" i="14"/>
  <c r="P1243" i="14"/>
  <c r="P1242" i="14"/>
  <c r="P1241" i="14"/>
  <c r="P1240" i="14"/>
  <c r="P1239" i="14"/>
  <c r="P1238" i="14"/>
  <c r="P1237" i="14"/>
  <c r="P1236" i="14"/>
  <c r="P1235" i="14"/>
  <c r="P1234" i="14"/>
  <c r="P1233" i="14"/>
  <c r="P1232" i="14"/>
  <c r="P1231" i="14"/>
  <c r="P1230" i="14"/>
  <c r="P1229" i="14"/>
  <c r="P1228" i="14"/>
  <c r="P1227" i="14"/>
  <c r="P1226" i="14"/>
  <c r="P1225" i="14"/>
  <c r="P1224" i="14"/>
  <c r="P1223" i="14"/>
  <c r="P1222" i="14"/>
  <c r="P1221" i="14"/>
  <c r="P1220" i="14"/>
  <c r="P1219" i="14"/>
  <c r="P1218" i="14"/>
  <c r="P1217" i="14"/>
  <c r="P1216" i="14"/>
  <c r="P1215" i="14"/>
  <c r="P1214" i="14"/>
  <c r="P1213" i="14"/>
  <c r="P1212" i="14"/>
  <c r="P1211" i="14"/>
  <c r="P1210" i="14"/>
  <c r="P1209" i="14"/>
  <c r="P1208" i="14"/>
  <c r="P1207" i="14"/>
  <c r="P1206" i="14"/>
  <c r="P1205" i="14"/>
  <c r="P1204" i="14"/>
  <c r="P1203" i="14"/>
  <c r="P1202" i="14"/>
  <c r="P1201" i="14"/>
  <c r="P1200" i="14"/>
  <c r="P1199" i="14"/>
  <c r="P1198" i="14"/>
  <c r="P1197" i="14"/>
  <c r="P1196" i="14"/>
  <c r="P1195" i="14"/>
  <c r="P1194" i="14"/>
  <c r="P1193" i="14"/>
  <c r="P1192" i="14"/>
  <c r="P1191" i="14"/>
  <c r="P1190" i="14"/>
  <c r="P1189" i="14"/>
  <c r="P1188" i="14"/>
  <c r="P1187" i="14"/>
  <c r="P1186" i="14"/>
  <c r="P1185" i="14"/>
  <c r="P1184" i="14"/>
  <c r="P1183" i="14"/>
  <c r="P1182" i="14"/>
  <c r="P1181" i="14"/>
  <c r="P1180" i="14"/>
  <c r="P1179" i="14"/>
  <c r="P1178" i="14"/>
  <c r="P1177" i="14"/>
  <c r="P1176" i="14"/>
  <c r="P1175" i="14"/>
  <c r="P1174" i="14"/>
  <c r="P1173" i="14"/>
  <c r="P1172" i="14"/>
  <c r="P1171" i="14"/>
  <c r="P1170" i="14"/>
  <c r="P1169" i="14"/>
  <c r="P1168" i="14"/>
  <c r="P1167" i="14"/>
  <c r="P1166" i="14"/>
  <c r="P1165" i="14"/>
  <c r="P1164" i="14"/>
  <c r="P1163" i="14"/>
  <c r="P1162" i="14"/>
  <c r="P1161" i="14"/>
  <c r="P1160" i="14"/>
  <c r="P1159" i="14"/>
  <c r="P1158" i="14"/>
  <c r="P1157" i="14"/>
  <c r="P1156" i="14"/>
  <c r="P1155" i="14"/>
  <c r="P1154" i="14"/>
  <c r="P1153" i="14"/>
  <c r="P1152" i="14"/>
  <c r="P1151" i="14"/>
  <c r="P1150" i="14"/>
  <c r="P1149" i="14"/>
  <c r="P1148" i="14"/>
  <c r="P1147" i="14"/>
  <c r="P1146" i="14"/>
  <c r="P1145" i="14"/>
  <c r="P1144" i="14"/>
  <c r="P1143" i="14"/>
  <c r="P1142" i="14"/>
  <c r="P1141" i="14"/>
  <c r="P1140" i="14"/>
  <c r="P1139" i="14"/>
  <c r="P1138" i="14"/>
  <c r="P1137" i="14"/>
  <c r="P1136" i="14"/>
  <c r="P1135" i="14"/>
  <c r="P1134" i="14"/>
  <c r="P1133" i="14"/>
  <c r="P1132" i="14"/>
  <c r="P1131" i="14"/>
  <c r="P1130" i="14"/>
  <c r="P1129" i="14"/>
  <c r="P1128" i="14"/>
  <c r="P1127" i="14"/>
  <c r="P1126" i="14"/>
  <c r="P1125" i="14"/>
  <c r="P1124" i="14"/>
  <c r="P1123" i="14"/>
  <c r="P1122" i="14"/>
  <c r="P1121" i="14"/>
  <c r="P1120" i="14"/>
  <c r="P1119" i="14"/>
  <c r="P1118" i="14"/>
  <c r="P1117" i="14"/>
  <c r="P1116" i="14"/>
  <c r="P1115" i="14"/>
  <c r="P1114" i="14"/>
  <c r="P1113" i="14"/>
  <c r="P1112" i="14"/>
  <c r="P1111" i="14"/>
  <c r="P1110" i="14"/>
  <c r="P1109" i="14"/>
  <c r="P1108" i="14"/>
  <c r="P1107" i="14"/>
  <c r="P1106" i="14"/>
  <c r="P1105" i="14"/>
  <c r="P1104" i="14"/>
  <c r="P1103" i="14"/>
  <c r="P1102" i="14"/>
  <c r="P1101" i="14"/>
  <c r="P1100" i="14"/>
  <c r="P1099" i="14"/>
  <c r="P1098" i="14"/>
  <c r="P1097" i="14"/>
  <c r="P1096" i="14"/>
  <c r="P1095" i="14"/>
  <c r="P1094" i="14"/>
  <c r="P1093" i="14"/>
  <c r="P1092" i="14"/>
  <c r="P1091" i="14"/>
  <c r="P1090" i="14"/>
  <c r="P1089" i="14"/>
  <c r="P1088" i="14"/>
  <c r="P1087" i="14"/>
  <c r="P1086" i="14"/>
  <c r="P1085" i="14"/>
  <c r="P1084" i="14"/>
  <c r="P1083" i="14"/>
  <c r="P1082" i="14"/>
  <c r="P1081" i="14"/>
  <c r="P1080" i="14"/>
  <c r="P1079" i="14"/>
  <c r="P1078" i="14"/>
  <c r="P1077" i="14"/>
  <c r="P1076" i="14"/>
  <c r="P1075" i="14"/>
  <c r="P1074" i="14"/>
  <c r="P1073" i="14"/>
  <c r="P1072" i="14"/>
  <c r="P1071" i="14"/>
  <c r="P1070" i="14"/>
  <c r="P1069" i="14"/>
  <c r="P1068" i="14"/>
  <c r="P1067" i="14"/>
  <c r="P1066" i="14"/>
  <c r="P1065" i="14"/>
  <c r="P1064" i="14"/>
  <c r="P1063" i="14"/>
  <c r="P1062" i="14"/>
  <c r="P1061" i="14"/>
  <c r="P1060" i="14"/>
  <c r="P1059" i="14"/>
  <c r="P1058" i="14"/>
  <c r="P1057" i="14"/>
  <c r="P1056" i="14"/>
  <c r="P1055" i="14"/>
  <c r="P1054" i="14"/>
  <c r="P1053" i="14"/>
  <c r="P1052" i="14"/>
  <c r="P1051" i="14"/>
  <c r="P1050" i="14"/>
  <c r="P1049" i="14"/>
  <c r="P1048" i="14"/>
  <c r="P1047" i="14"/>
  <c r="P1046" i="14"/>
  <c r="P1045" i="14"/>
  <c r="P1044" i="14"/>
  <c r="P1043" i="14"/>
  <c r="P1042" i="14"/>
  <c r="P1041" i="14"/>
  <c r="P1040" i="14"/>
  <c r="P1039" i="14"/>
  <c r="P1038" i="14"/>
  <c r="P1037" i="14"/>
  <c r="P1036" i="14"/>
  <c r="P1035" i="14"/>
  <c r="P1034" i="14"/>
  <c r="P1033" i="14"/>
  <c r="P1032" i="14"/>
  <c r="P1031" i="14"/>
  <c r="P1030" i="14"/>
  <c r="P1029" i="14"/>
  <c r="P1028" i="14"/>
  <c r="P1027" i="14"/>
  <c r="P1026" i="14"/>
  <c r="P1025" i="14"/>
  <c r="P1024" i="14"/>
  <c r="P1023" i="14"/>
  <c r="P1022" i="14"/>
  <c r="P1021" i="14"/>
  <c r="P1020" i="14"/>
  <c r="P1019" i="14"/>
  <c r="P1018" i="14"/>
  <c r="P1017" i="14"/>
  <c r="P1016" i="14"/>
  <c r="P1015" i="14"/>
  <c r="P1014" i="14"/>
  <c r="P1013" i="14"/>
  <c r="P1012" i="14"/>
  <c r="P1011" i="14"/>
  <c r="P1010" i="14"/>
  <c r="P1009" i="14"/>
  <c r="P1008" i="14"/>
  <c r="P1007" i="14"/>
  <c r="P1006" i="14"/>
  <c r="P1005" i="14"/>
  <c r="P1004" i="14"/>
  <c r="P1003" i="14"/>
  <c r="P1002" i="14"/>
  <c r="P1001" i="14"/>
  <c r="P1000" i="14"/>
  <c r="P999" i="14"/>
  <c r="P998" i="14"/>
  <c r="P997" i="14"/>
  <c r="P996" i="14"/>
  <c r="P995" i="14"/>
  <c r="P994" i="14"/>
  <c r="P993" i="14"/>
  <c r="P992" i="14"/>
  <c r="P991" i="14"/>
  <c r="P990" i="14"/>
  <c r="P989" i="14"/>
  <c r="P988" i="14"/>
  <c r="P987" i="14"/>
  <c r="P986" i="14"/>
  <c r="P985" i="14"/>
  <c r="P984" i="14"/>
  <c r="P983" i="14"/>
  <c r="P982" i="14"/>
  <c r="P981" i="14"/>
  <c r="P980" i="14"/>
  <c r="P979" i="14"/>
  <c r="P978" i="14"/>
  <c r="P977" i="14"/>
  <c r="P976" i="14"/>
  <c r="P975" i="14"/>
  <c r="P974" i="14"/>
  <c r="P973" i="14"/>
  <c r="P972" i="14"/>
  <c r="P971" i="14"/>
  <c r="P970" i="14"/>
  <c r="P969" i="14"/>
  <c r="P968" i="14"/>
  <c r="P967" i="14"/>
  <c r="P966" i="14"/>
  <c r="P965" i="14"/>
  <c r="P964" i="14"/>
  <c r="P963" i="14"/>
  <c r="P962" i="14"/>
  <c r="P961" i="14"/>
  <c r="P960" i="14"/>
  <c r="P959" i="14"/>
  <c r="P958" i="14"/>
  <c r="P957" i="14"/>
  <c r="P956" i="14"/>
  <c r="P955" i="14"/>
  <c r="P954" i="14"/>
  <c r="P953" i="14"/>
  <c r="P952" i="14"/>
  <c r="P951" i="14"/>
  <c r="P950" i="14"/>
  <c r="P949" i="14"/>
  <c r="P948" i="14"/>
  <c r="P947" i="14"/>
  <c r="P946" i="14"/>
  <c r="P945" i="14"/>
  <c r="P944" i="14"/>
  <c r="P943" i="14"/>
  <c r="P942" i="14"/>
  <c r="P941" i="14"/>
  <c r="P940" i="14"/>
  <c r="P939" i="14"/>
  <c r="P938" i="14"/>
  <c r="P937" i="14"/>
  <c r="P936" i="14"/>
  <c r="P935" i="14"/>
  <c r="P934" i="14"/>
  <c r="P933" i="14"/>
  <c r="P932" i="14"/>
  <c r="P931" i="14"/>
  <c r="P930" i="14"/>
  <c r="P929" i="14"/>
  <c r="P928" i="14"/>
  <c r="P927" i="14"/>
  <c r="P926" i="14"/>
  <c r="P925" i="14"/>
  <c r="P924" i="14"/>
  <c r="P923" i="14"/>
  <c r="P922" i="14"/>
  <c r="P921" i="14"/>
  <c r="P920" i="14"/>
  <c r="P919" i="14"/>
  <c r="P918" i="14"/>
  <c r="P917" i="14"/>
  <c r="P916" i="14"/>
  <c r="P915" i="14"/>
  <c r="P914" i="14"/>
  <c r="P913" i="14"/>
  <c r="P912" i="14"/>
  <c r="P911" i="14"/>
  <c r="P910" i="14"/>
  <c r="P909" i="14"/>
  <c r="P908" i="14"/>
  <c r="P907" i="14"/>
  <c r="P906" i="14"/>
  <c r="P905" i="14"/>
  <c r="P904" i="14"/>
  <c r="P903" i="14"/>
  <c r="P902" i="14"/>
  <c r="P901" i="14"/>
  <c r="P900" i="14"/>
  <c r="P899" i="14"/>
  <c r="P898" i="14"/>
  <c r="P897" i="14"/>
  <c r="P896" i="14"/>
  <c r="P895" i="14"/>
  <c r="P894" i="14"/>
  <c r="P893" i="14"/>
  <c r="P892" i="14"/>
  <c r="P891" i="14"/>
  <c r="P890" i="14"/>
  <c r="P889" i="14"/>
  <c r="P888" i="14"/>
  <c r="P887" i="14"/>
  <c r="P886" i="14"/>
  <c r="P885" i="14"/>
  <c r="P884" i="14"/>
  <c r="P883" i="14"/>
  <c r="P882" i="14"/>
  <c r="P881" i="14"/>
  <c r="P880" i="14"/>
  <c r="P879" i="14"/>
  <c r="P878" i="14"/>
  <c r="P877" i="14"/>
  <c r="P876" i="14"/>
  <c r="P875" i="14"/>
  <c r="P874" i="14"/>
  <c r="P873" i="14"/>
  <c r="P872" i="14"/>
  <c r="P871" i="14"/>
  <c r="P870" i="14"/>
  <c r="P869" i="14"/>
  <c r="P868" i="14"/>
  <c r="P867" i="14"/>
  <c r="P866" i="14"/>
  <c r="P865" i="14"/>
  <c r="P864" i="14"/>
  <c r="P863" i="14"/>
  <c r="P862" i="14"/>
  <c r="P861" i="14"/>
  <c r="P860" i="14"/>
  <c r="P859" i="14"/>
  <c r="P858" i="14"/>
  <c r="P857" i="14"/>
  <c r="P856" i="14"/>
  <c r="P855" i="14"/>
  <c r="P854" i="14"/>
  <c r="P853" i="14"/>
  <c r="P852" i="14"/>
  <c r="P851" i="14"/>
  <c r="P850" i="14"/>
  <c r="P849" i="14"/>
  <c r="P848" i="14"/>
  <c r="P847" i="14"/>
  <c r="P846" i="14"/>
  <c r="P845" i="14"/>
  <c r="P844" i="14"/>
  <c r="P843" i="14"/>
  <c r="P842" i="14"/>
  <c r="P841" i="14"/>
  <c r="P840" i="14"/>
  <c r="P839" i="14"/>
  <c r="P838" i="14"/>
  <c r="P837" i="14"/>
  <c r="P836" i="14"/>
  <c r="P835" i="14"/>
  <c r="P834" i="14"/>
  <c r="P833" i="14"/>
  <c r="P832" i="14"/>
  <c r="P831" i="14"/>
  <c r="P830" i="14"/>
  <c r="P829" i="14"/>
  <c r="P828" i="14"/>
  <c r="P827" i="14"/>
  <c r="P826" i="14"/>
  <c r="P825" i="14"/>
  <c r="P824" i="14"/>
  <c r="P823" i="14"/>
  <c r="P822" i="14"/>
  <c r="P821" i="14"/>
  <c r="P820" i="14"/>
  <c r="P819" i="14"/>
  <c r="P818" i="14"/>
  <c r="P817" i="14"/>
  <c r="P816" i="14"/>
  <c r="P815" i="14"/>
  <c r="P814" i="14"/>
  <c r="P813" i="14"/>
  <c r="P812" i="14"/>
  <c r="P811" i="14"/>
  <c r="P810" i="14"/>
  <c r="P809" i="14"/>
  <c r="P808" i="14"/>
  <c r="P807" i="14"/>
  <c r="P806" i="14"/>
  <c r="P805" i="14"/>
  <c r="P804" i="14"/>
  <c r="P803" i="14"/>
  <c r="P802" i="14"/>
  <c r="P801" i="14"/>
  <c r="P800" i="14"/>
  <c r="P799" i="14"/>
  <c r="P798" i="14"/>
  <c r="P797" i="14"/>
  <c r="P796" i="14"/>
  <c r="P795" i="14"/>
  <c r="P794" i="14"/>
  <c r="P793" i="14"/>
  <c r="P792" i="14"/>
  <c r="P791" i="14"/>
  <c r="P790" i="14"/>
  <c r="P789" i="14"/>
  <c r="P788" i="14"/>
  <c r="P787" i="14"/>
  <c r="P786" i="14"/>
  <c r="P785" i="14"/>
  <c r="P784" i="14"/>
  <c r="P783" i="14"/>
  <c r="P782" i="14"/>
  <c r="P781" i="14"/>
  <c r="P780" i="14"/>
  <c r="P779" i="14"/>
  <c r="P778" i="14"/>
  <c r="P777" i="14"/>
  <c r="P776" i="14"/>
  <c r="P775" i="14"/>
  <c r="P774" i="14"/>
  <c r="P773" i="14"/>
  <c r="P772" i="14"/>
  <c r="P771" i="14"/>
  <c r="P770" i="14"/>
  <c r="P769" i="14"/>
  <c r="P768" i="14"/>
  <c r="P767" i="14"/>
  <c r="P766" i="14"/>
  <c r="P765" i="14"/>
  <c r="P764" i="14"/>
  <c r="P763" i="14"/>
  <c r="P762" i="14"/>
  <c r="P761" i="14"/>
  <c r="P760" i="14"/>
  <c r="P759" i="14"/>
  <c r="P758" i="14"/>
  <c r="P757" i="14"/>
  <c r="P756" i="14"/>
  <c r="P755" i="14"/>
  <c r="P754" i="14"/>
  <c r="P753" i="14"/>
  <c r="P752" i="14"/>
  <c r="P751" i="14"/>
  <c r="P750" i="14"/>
  <c r="P749" i="14"/>
  <c r="P748" i="14"/>
  <c r="P747" i="14"/>
  <c r="P746" i="14"/>
  <c r="P745" i="14"/>
  <c r="P744" i="14"/>
  <c r="P743" i="14"/>
  <c r="P742" i="14"/>
  <c r="P741" i="14"/>
  <c r="P740" i="14"/>
  <c r="P739" i="14"/>
  <c r="P738" i="14"/>
  <c r="P737" i="14"/>
  <c r="P736" i="14"/>
  <c r="P735" i="14"/>
  <c r="P734" i="14"/>
  <c r="P733" i="14"/>
  <c r="P732" i="14"/>
  <c r="P731" i="14"/>
  <c r="P730" i="14"/>
  <c r="P729" i="14"/>
  <c r="P728" i="14"/>
  <c r="P727" i="14"/>
  <c r="P726" i="14"/>
  <c r="P725" i="14"/>
  <c r="P724" i="14"/>
  <c r="P723" i="14"/>
  <c r="P722" i="14"/>
  <c r="P721" i="14"/>
  <c r="P720" i="14"/>
  <c r="P719" i="14"/>
  <c r="P718" i="14"/>
  <c r="P717" i="14"/>
  <c r="P716" i="14"/>
  <c r="P715" i="14"/>
  <c r="P714" i="14"/>
  <c r="P713" i="14"/>
  <c r="P712" i="14"/>
  <c r="P711" i="14"/>
  <c r="P710" i="14"/>
  <c r="P709" i="14"/>
  <c r="P708" i="14"/>
  <c r="P707" i="14"/>
  <c r="P706" i="14"/>
  <c r="P705" i="14"/>
  <c r="P704" i="14"/>
  <c r="P703" i="14"/>
  <c r="P702" i="14"/>
  <c r="P701" i="14"/>
  <c r="P700" i="14"/>
  <c r="P699" i="14"/>
  <c r="P698" i="14"/>
  <c r="P697" i="14"/>
  <c r="P696" i="14"/>
  <c r="P695" i="14"/>
  <c r="P694" i="14"/>
  <c r="P693" i="14"/>
  <c r="P692" i="14"/>
  <c r="P691" i="14"/>
  <c r="P690" i="14"/>
  <c r="P689" i="14"/>
  <c r="P688" i="14"/>
  <c r="P687" i="14"/>
  <c r="P686" i="14"/>
  <c r="P685" i="14"/>
  <c r="P684" i="14"/>
  <c r="P683" i="14"/>
  <c r="P682" i="14"/>
  <c r="P681" i="14"/>
  <c r="P680" i="14"/>
  <c r="P679" i="14"/>
  <c r="P678" i="14"/>
  <c r="P677" i="14"/>
  <c r="P676" i="14"/>
  <c r="P675" i="14"/>
  <c r="P674" i="14"/>
  <c r="P673" i="14"/>
  <c r="P672" i="14"/>
  <c r="P671" i="14"/>
  <c r="P670" i="14"/>
  <c r="P669" i="14"/>
  <c r="P668" i="14"/>
  <c r="P667" i="14"/>
  <c r="P666" i="14"/>
  <c r="P665" i="14"/>
  <c r="P664" i="14"/>
  <c r="P663" i="14"/>
  <c r="P662" i="14"/>
  <c r="P661" i="14"/>
  <c r="P660" i="14"/>
  <c r="P659" i="14"/>
  <c r="P658" i="14"/>
  <c r="P657" i="14"/>
  <c r="P656" i="14"/>
  <c r="P655" i="14"/>
  <c r="P654" i="14"/>
  <c r="P653" i="14"/>
  <c r="P652" i="14"/>
  <c r="P651" i="14"/>
  <c r="P650" i="14"/>
  <c r="P649" i="14"/>
  <c r="P648" i="14"/>
  <c r="P647" i="14"/>
  <c r="P646" i="14"/>
  <c r="P645" i="14"/>
  <c r="P644" i="14"/>
  <c r="P643" i="14"/>
  <c r="P642" i="14"/>
  <c r="P641" i="14"/>
  <c r="P640" i="14"/>
  <c r="P639" i="14"/>
  <c r="P638" i="14"/>
  <c r="P637" i="14"/>
  <c r="P636" i="14"/>
  <c r="P635" i="14"/>
  <c r="P634" i="14"/>
  <c r="P633" i="14"/>
  <c r="P632" i="14"/>
  <c r="P631" i="14"/>
  <c r="P630" i="14"/>
  <c r="P629" i="14"/>
  <c r="P628" i="14"/>
  <c r="P627" i="14"/>
  <c r="P626" i="14"/>
  <c r="P625" i="14"/>
  <c r="P624" i="14"/>
  <c r="P623" i="14"/>
  <c r="P622" i="14"/>
  <c r="P621" i="14"/>
  <c r="P620" i="14"/>
  <c r="P619" i="14"/>
  <c r="P618" i="14"/>
  <c r="P617" i="14"/>
  <c r="P616" i="14"/>
  <c r="P615" i="14"/>
  <c r="P614" i="14"/>
  <c r="P613" i="14"/>
  <c r="P612" i="14"/>
  <c r="P611" i="14"/>
  <c r="P610" i="14"/>
  <c r="P609" i="14"/>
  <c r="P608" i="14"/>
  <c r="P607" i="14"/>
  <c r="P606" i="14"/>
  <c r="P605" i="14"/>
  <c r="P604" i="14"/>
  <c r="P603" i="14"/>
  <c r="P602" i="14"/>
  <c r="P601" i="14"/>
  <c r="P600" i="14"/>
  <c r="P599" i="14"/>
  <c r="P598" i="14"/>
  <c r="P597" i="14"/>
  <c r="P596" i="14"/>
  <c r="P595" i="14"/>
  <c r="P594" i="14"/>
  <c r="P593" i="14"/>
  <c r="P592" i="14"/>
  <c r="P591" i="14"/>
  <c r="P590" i="14"/>
  <c r="P589" i="14"/>
  <c r="P588" i="14"/>
  <c r="P587" i="14"/>
  <c r="P586" i="14"/>
  <c r="P585" i="14"/>
  <c r="P584" i="14"/>
  <c r="P583" i="14"/>
  <c r="P582" i="14"/>
  <c r="P581" i="14"/>
  <c r="P580" i="14"/>
  <c r="P579" i="14"/>
  <c r="P578" i="14"/>
  <c r="P577" i="14"/>
  <c r="P576" i="14"/>
  <c r="P575" i="14"/>
  <c r="P574" i="14"/>
  <c r="P573" i="14"/>
  <c r="P572" i="14"/>
  <c r="P571" i="14"/>
  <c r="P570" i="14"/>
  <c r="P569" i="14"/>
  <c r="P568" i="14"/>
  <c r="P567" i="14"/>
  <c r="P566" i="14"/>
  <c r="P565" i="14"/>
  <c r="P564" i="14"/>
  <c r="P563" i="14"/>
  <c r="P562" i="14"/>
  <c r="P561" i="14"/>
  <c r="P560" i="14"/>
  <c r="P559" i="14"/>
  <c r="P558" i="14"/>
  <c r="P557" i="14"/>
  <c r="P556" i="14"/>
  <c r="P555" i="14"/>
  <c r="P554" i="14"/>
  <c r="P553" i="14"/>
  <c r="P552" i="14"/>
  <c r="P551" i="14"/>
  <c r="P550" i="14"/>
  <c r="P549" i="14"/>
  <c r="P548" i="14"/>
  <c r="P547" i="14"/>
  <c r="P546" i="14"/>
  <c r="P545" i="14"/>
  <c r="P544" i="14"/>
  <c r="P543" i="14"/>
  <c r="P542" i="14"/>
  <c r="P541" i="14"/>
  <c r="P540" i="14"/>
  <c r="P539" i="14"/>
  <c r="P538" i="14"/>
  <c r="P537" i="14"/>
  <c r="P536" i="14"/>
  <c r="P535" i="14"/>
  <c r="P534" i="14"/>
  <c r="P533" i="14"/>
  <c r="P532" i="14"/>
  <c r="P531" i="14"/>
  <c r="P530" i="14"/>
  <c r="P529" i="14"/>
  <c r="P528" i="14"/>
  <c r="P527" i="14"/>
  <c r="P526" i="14"/>
  <c r="P525" i="14"/>
  <c r="P524" i="14"/>
  <c r="P523" i="14"/>
  <c r="P522" i="14"/>
  <c r="P521" i="14"/>
  <c r="P520" i="14"/>
  <c r="P519" i="14"/>
  <c r="P518" i="14"/>
  <c r="P517" i="14"/>
  <c r="P516" i="14"/>
  <c r="P515" i="14"/>
  <c r="P514" i="14"/>
  <c r="P513" i="14"/>
  <c r="P512" i="14"/>
  <c r="P511" i="14"/>
  <c r="P510" i="14"/>
  <c r="P509" i="14"/>
  <c r="P508" i="14"/>
  <c r="P507" i="14"/>
  <c r="P506" i="14"/>
  <c r="P505" i="14"/>
  <c r="P504" i="14"/>
  <c r="P503" i="14"/>
  <c r="P502" i="14"/>
  <c r="P501" i="14"/>
  <c r="P500" i="14"/>
  <c r="P499" i="14"/>
  <c r="P498" i="14"/>
  <c r="P497" i="14"/>
  <c r="P496" i="14"/>
  <c r="P495" i="14"/>
  <c r="P494" i="14"/>
  <c r="P493" i="14"/>
  <c r="P492" i="14"/>
  <c r="P491" i="14"/>
  <c r="P490" i="14"/>
  <c r="P489" i="14"/>
  <c r="P488" i="14"/>
  <c r="P487" i="14"/>
  <c r="P486" i="14"/>
  <c r="P485" i="14"/>
  <c r="P484" i="14"/>
  <c r="P483" i="14"/>
  <c r="P482" i="14"/>
  <c r="P481" i="14"/>
  <c r="P480" i="14"/>
  <c r="P479" i="14"/>
  <c r="P478" i="14"/>
  <c r="P477" i="14"/>
  <c r="P476" i="14"/>
  <c r="P475" i="14"/>
  <c r="P474" i="14"/>
  <c r="P473" i="14"/>
  <c r="P472" i="14"/>
  <c r="P471" i="14"/>
  <c r="P470" i="14"/>
  <c r="P469" i="14"/>
  <c r="P468" i="14"/>
  <c r="P467" i="14"/>
  <c r="P466" i="14"/>
  <c r="P465" i="14"/>
  <c r="P464" i="14"/>
  <c r="P463" i="14"/>
  <c r="P462" i="14"/>
  <c r="P461" i="14"/>
  <c r="P460" i="14"/>
  <c r="P459" i="14"/>
  <c r="P458" i="14"/>
  <c r="P457" i="14"/>
  <c r="P456" i="14"/>
  <c r="P455" i="14"/>
  <c r="P454" i="14"/>
  <c r="P453" i="14"/>
  <c r="P452" i="14"/>
  <c r="P451" i="14"/>
  <c r="P450" i="14"/>
  <c r="P449" i="14"/>
  <c r="P448" i="14"/>
  <c r="P447" i="14"/>
  <c r="P446" i="14"/>
  <c r="P445" i="14"/>
  <c r="P444" i="14"/>
  <c r="P443" i="14"/>
  <c r="P442" i="14"/>
  <c r="P441" i="14"/>
  <c r="P440" i="14"/>
  <c r="P439" i="14"/>
  <c r="P438" i="14"/>
  <c r="P437" i="14"/>
  <c r="P436" i="14"/>
  <c r="P435" i="14"/>
  <c r="P434" i="14"/>
  <c r="P433" i="14"/>
  <c r="P432" i="14"/>
  <c r="P431" i="14"/>
  <c r="P430" i="14"/>
  <c r="P429" i="14"/>
  <c r="P428" i="14"/>
  <c r="P427" i="14"/>
  <c r="P426" i="14"/>
  <c r="P425" i="14"/>
  <c r="P424" i="14"/>
  <c r="P423" i="14"/>
  <c r="P422" i="14"/>
  <c r="P421" i="14"/>
  <c r="P420" i="14"/>
  <c r="P419" i="14"/>
  <c r="P418" i="14"/>
  <c r="P417" i="14"/>
  <c r="P416" i="14"/>
  <c r="P415" i="14"/>
  <c r="P414" i="14"/>
  <c r="P413" i="14"/>
  <c r="P412" i="14"/>
  <c r="P411" i="14"/>
  <c r="P410" i="14"/>
  <c r="P409" i="14"/>
  <c r="P408" i="14"/>
  <c r="P407" i="14"/>
  <c r="P406" i="14"/>
  <c r="P405" i="14"/>
  <c r="P404" i="14"/>
  <c r="P403" i="14"/>
  <c r="P402" i="14"/>
  <c r="P401" i="14"/>
  <c r="P400" i="14"/>
  <c r="P399" i="14"/>
  <c r="P398" i="14"/>
  <c r="P397" i="14"/>
  <c r="P396" i="14"/>
  <c r="P395" i="14"/>
  <c r="P394" i="14"/>
  <c r="P393" i="14"/>
  <c r="P392" i="14"/>
  <c r="P391" i="14"/>
  <c r="P390" i="14"/>
  <c r="P389" i="14"/>
  <c r="P388" i="14"/>
  <c r="P387" i="14"/>
  <c r="P386" i="14"/>
  <c r="P385" i="14"/>
  <c r="P384" i="14"/>
  <c r="P383" i="14"/>
  <c r="P382" i="14"/>
  <c r="P381" i="14"/>
  <c r="P380" i="14"/>
  <c r="P379" i="14"/>
  <c r="P378" i="14"/>
  <c r="P377" i="14"/>
  <c r="P376" i="14"/>
  <c r="P375" i="14"/>
  <c r="P374" i="14"/>
  <c r="P373" i="14"/>
  <c r="P372" i="14"/>
  <c r="P371" i="14"/>
  <c r="P370" i="14"/>
  <c r="P369" i="14"/>
  <c r="P368" i="14"/>
  <c r="P367" i="14"/>
  <c r="P366" i="14"/>
  <c r="P365" i="14"/>
  <c r="P364" i="14"/>
  <c r="P363" i="14"/>
  <c r="P362" i="14"/>
  <c r="P361" i="14"/>
  <c r="P360" i="14"/>
  <c r="P359" i="14"/>
  <c r="P358" i="14"/>
  <c r="P357" i="14"/>
  <c r="P356" i="14"/>
  <c r="P355" i="14"/>
  <c r="P354" i="14"/>
  <c r="P353" i="14"/>
  <c r="P352" i="14"/>
  <c r="P351" i="14"/>
  <c r="P350" i="14"/>
  <c r="P349" i="14"/>
  <c r="P348" i="14"/>
  <c r="P347" i="14"/>
  <c r="P346" i="14"/>
  <c r="P345" i="14"/>
  <c r="P344" i="14"/>
  <c r="P343" i="14"/>
  <c r="P342" i="14"/>
  <c r="P341" i="14"/>
  <c r="P340" i="14"/>
  <c r="P339" i="14"/>
  <c r="P338" i="14"/>
  <c r="P337" i="14"/>
  <c r="P336" i="14"/>
  <c r="P335" i="14"/>
  <c r="P334" i="14"/>
  <c r="P333" i="14"/>
  <c r="P332" i="14"/>
  <c r="P331" i="14"/>
  <c r="P330" i="14"/>
  <c r="P329" i="14"/>
  <c r="P328" i="14"/>
  <c r="P327" i="14"/>
  <c r="P326" i="14"/>
  <c r="P325" i="14"/>
  <c r="P324" i="14"/>
  <c r="P323" i="14"/>
  <c r="P322" i="14"/>
  <c r="P321" i="14"/>
  <c r="P320" i="14"/>
  <c r="P319" i="14"/>
  <c r="P318" i="14"/>
  <c r="P317" i="14"/>
  <c r="P316" i="14"/>
  <c r="P315" i="14"/>
  <c r="P314" i="14"/>
  <c r="P313" i="14"/>
  <c r="P312" i="14"/>
  <c r="P311" i="14"/>
  <c r="P310" i="14"/>
  <c r="P309" i="14"/>
  <c r="P308" i="14"/>
  <c r="P307" i="14"/>
  <c r="P306" i="14"/>
  <c r="P305" i="14"/>
  <c r="P304" i="14"/>
  <c r="P303" i="14"/>
  <c r="P302" i="14"/>
  <c r="P301" i="14"/>
  <c r="P300" i="14"/>
  <c r="P299" i="14"/>
  <c r="P298" i="14"/>
  <c r="P297" i="14"/>
  <c r="P296" i="14"/>
  <c r="P295" i="14"/>
  <c r="P294" i="14"/>
  <c r="P293" i="14"/>
  <c r="P292" i="14"/>
  <c r="P291" i="14"/>
  <c r="P290" i="14"/>
  <c r="P289" i="14"/>
  <c r="P288" i="14"/>
  <c r="P287" i="14"/>
  <c r="P286" i="14"/>
  <c r="P285" i="14"/>
  <c r="P284" i="14"/>
  <c r="P283" i="14"/>
  <c r="P282" i="14"/>
  <c r="P281" i="14"/>
  <c r="P280" i="14"/>
  <c r="P279" i="14"/>
  <c r="P278" i="14"/>
  <c r="P277" i="14"/>
  <c r="P276" i="14"/>
  <c r="P275" i="14"/>
  <c r="P274" i="14"/>
  <c r="P273" i="14"/>
  <c r="P272" i="14"/>
  <c r="P271" i="14"/>
  <c r="P270" i="14"/>
  <c r="P269" i="14"/>
  <c r="P268" i="14"/>
  <c r="P267" i="14"/>
  <c r="P266" i="14"/>
  <c r="P265" i="14"/>
  <c r="P264" i="14"/>
  <c r="P263" i="14"/>
  <c r="P262" i="14"/>
  <c r="P261" i="14"/>
  <c r="P260" i="14"/>
  <c r="P259" i="14"/>
  <c r="P258" i="14"/>
  <c r="P257" i="14"/>
  <c r="P256" i="14"/>
  <c r="P255" i="14"/>
  <c r="P254" i="14"/>
  <c r="P253" i="14"/>
  <c r="P252" i="14"/>
  <c r="P251" i="14"/>
  <c r="P250" i="14"/>
  <c r="P249" i="14"/>
  <c r="P248" i="14"/>
  <c r="P247" i="14"/>
  <c r="P246" i="14"/>
  <c r="P245" i="14"/>
  <c r="P244" i="14"/>
  <c r="P243" i="14"/>
  <c r="P242" i="14"/>
  <c r="P241" i="14"/>
  <c r="P240" i="14"/>
  <c r="P239" i="14"/>
  <c r="P238" i="14"/>
  <c r="P237" i="14"/>
  <c r="P236" i="14"/>
  <c r="P235" i="14"/>
  <c r="P234" i="14"/>
  <c r="P233" i="14"/>
  <c r="P232" i="14"/>
  <c r="P231" i="14"/>
  <c r="P230" i="14"/>
  <c r="P229" i="14"/>
  <c r="P228" i="14"/>
  <c r="P227" i="14"/>
  <c r="P226" i="14"/>
  <c r="P225" i="14"/>
  <c r="P224" i="14"/>
  <c r="P223" i="14"/>
  <c r="P222" i="14"/>
  <c r="P221" i="14"/>
  <c r="P220" i="14"/>
  <c r="P219" i="14"/>
  <c r="P218" i="14"/>
  <c r="P217" i="14"/>
  <c r="P216" i="14"/>
  <c r="P215" i="14"/>
  <c r="P214" i="14"/>
  <c r="P213" i="14"/>
  <c r="P212" i="14"/>
  <c r="P211" i="14"/>
  <c r="P210" i="14"/>
  <c r="P209" i="14"/>
  <c r="P208" i="14"/>
  <c r="P207" i="14"/>
  <c r="P206" i="14"/>
  <c r="P205" i="14"/>
  <c r="P204" i="14"/>
  <c r="P203" i="14"/>
  <c r="P202" i="14"/>
  <c r="P201" i="14"/>
  <c r="P200" i="14"/>
  <c r="P199" i="14"/>
  <c r="P198" i="14"/>
  <c r="P197" i="14"/>
  <c r="P196" i="14"/>
  <c r="P195" i="14"/>
  <c r="P194" i="14"/>
  <c r="P193" i="14"/>
  <c r="P192" i="14"/>
  <c r="P191" i="14"/>
  <c r="P190" i="14"/>
  <c r="P189" i="14"/>
  <c r="P188" i="14"/>
  <c r="P187" i="14"/>
  <c r="P186" i="14"/>
  <c r="P185" i="14"/>
  <c r="P184" i="14"/>
  <c r="P183" i="14"/>
  <c r="P182" i="14"/>
  <c r="P181" i="14"/>
  <c r="P180" i="14"/>
  <c r="P179" i="14"/>
  <c r="P178" i="14"/>
  <c r="P177" i="14"/>
  <c r="P176" i="14"/>
  <c r="P175" i="14"/>
  <c r="P174" i="14"/>
  <c r="P173" i="14"/>
  <c r="P172" i="14"/>
  <c r="P171" i="14"/>
  <c r="P170" i="14"/>
  <c r="P169" i="14"/>
  <c r="P168" i="14"/>
  <c r="P167" i="14"/>
  <c r="P166" i="14"/>
  <c r="P165" i="14"/>
  <c r="P164" i="14"/>
  <c r="P163" i="14"/>
  <c r="P162" i="14"/>
  <c r="P161" i="14"/>
  <c r="P160" i="14"/>
  <c r="P159" i="14"/>
  <c r="P158" i="14"/>
  <c r="P157" i="14"/>
  <c r="P156" i="14"/>
  <c r="P155" i="14"/>
  <c r="P154" i="14"/>
  <c r="P153" i="14"/>
  <c r="P152" i="14"/>
  <c r="P151" i="14"/>
  <c r="P150" i="14"/>
  <c r="P149" i="14"/>
  <c r="P148" i="14"/>
  <c r="P147" i="14"/>
  <c r="P146" i="14"/>
  <c r="P145" i="14"/>
  <c r="P144" i="14"/>
  <c r="P143" i="14"/>
  <c r="P142" i="14"/>
  <c r="P141" i="14"/>
  <c r="P140" i="14"/>
  <c r="P139" i="14"/>
  <c r="P138" i="14"/>
  <c r="P137" i="14"/>
  <c r="P136" i="14"/>
  <c r="P135" i="14"/>
  <c r="P134" i="14"/>
  <c r="P133" i="14"/>
  <c r="P132" i="14"/>
  <c r="P131" i="14"/>
  <c r="P130" i="14"/>
  <c r="P129" i="14"/>
  <c r="P128" i="14"/>
  <c r="P127" i="14"/>
  <c r="P126" i="14"/>
  <c r="P125" i="14"/>
  <c r="P124" i="14"/>
  <c r="P123" i="14"/>
  <c r="P122" i="14"/>
  <c r="P121" i="14"/>
  <c r="P120" i="14"/>
  <c r="P119" i="14"/>
  <c r="P118" i="14"/>
  <c r="P117" i="14"/>
  <c r="P116" i="14"/>
  <c r="P115" i="14"/>
  <c r="P114" i="14"/>
  <c r="P113" i="14"/>
  <c r="P112" i="14"/>
  <c r="P111" i="14"/>
  <c r="P110" i="14"/>
  <c r="P109" i="14"/>
  <c r="P108" i="14"/>
  <c r="P107" i="14"/>
  <c r="P106" i="14"/>
  <c r="P105" i="14"/>
  <c r="P104" i="14"/>
  <c r="P103" i="14"/>
  <c r="P102" i="14"/>
  <c r="P101" i="14"/>
  <c r="P100" i="14"/>
  <c r="P99" i="14"/>
  <c r="P98" i="14"/>
  <c r="P97" i="14"/>
  <c r="P96" i="14"/>
  <c r="P95" i="14"/>
  <c r="P94" i="14"/>
  <c r="P93" i="14"/>
  <c r="P92" i="14"/>
  <c r="P91" i="14"/>
  <c r="P90" i="14"/>
  <c r="P89" i="14"/>
  <c r="P88" i="14"/>
  <c r="P87" i="14"/>
  <c r="P86" i="14"/>
  <c r="P85" i="14"/>
  <c r="P84" i="14"/>
  <c r="P83" i="14"/>
  <c r="P82" i="14"/>
  <c r="P81" i="14"/>
  <c r="P80" i="14"/>
  <c r="P79" i="14"/>
  <c r="P78" i="14"/>
  <c r="P77" i="14"/>
  <c r="P76" i="14"/>
  <c r="P75" i="14"/>
  <c r="P74" i="14"/>
  <c r="P73" i="14"/>
  <c r="P72" i="14"/>
  <c r="P71" i="14"/>
  <c r="P70" i="14"/>
  <c r="P69" i="14"/>
  <c r="P68" i="14"/>
  <c r="P67" i="14"/>
  <c r="P66" i="14"/>
  <c r="P65" i="14"/>
  <c r="P64" i="14"/>
  <c r="P63" i="14"/>
  <c r="P62" i="14"/>
  <c r="P61" i="14"/>
  <c r="P60" i="14"/>
  <c r="P59" i="14"/>
  <c r="P58" i="14"/>
  <c r="P57" i="14"/>
  <c r="P56" i="14"/>
  <c r="P55" i="14"/>
  <c r="P54" i="14"/>
  <c r="P53" i="14"/>
  <c r="P52" i="14"/>
  <c r="P51" i="14"/>
  <c r="P50" i="14"/>
  <c r="P49" i="14"/>
  <c r="P48" i="14"/>
  <c r="P47" i="14"/>
  <c r="P46" i="14"/>
  <c r="P45" i="14"/>
  <c r="P44" i="14"/>
  <c r="P43" i="14"/>
  <c r="P42" i="14"/>
  <c r="P41" i="14"/>
  <c r="P40" i="14"/>
  <c r="P39" i="14"/>
  <c r="P38" i="14"/>
  <c r="P37" i="14"/>
  <c r="P36" i="14"/>
  <c r="P35" i="14"/>
  <c r="P34" i="14"/>
  <c r="P33" i="14"/>
  <c r="P32" i="14"/>
  <c r="P31" i="14"/>
  <c r="P30" i="14"/>
  <c r="P29" i="14"/>
  <c r="P28" i="14"/>
  <c r="P27" i="14"/>
  <c r="P26" i="14"/>
  <c r="P25" i="14"/>
  <c r="P24" i="14"/>
  <c r="P23" i="14"/>
  <c r="P22" i="14"/>
  <c r="P21" i="14"/>
  <c r="P20" i="14"/>
  <c r="P19" i="14"/>
  <c r="P18" i="14"/>
  <c r="P17" i="14"/>
  <c r="P16" i="14"/>
  <c r="P15" i="14"/>
  <c r="P14" i="14"/>
  <c r="P13" i="14"/>
  <c r="P12" i="14"/>
  <c r="P11" i="14"/>
  <c r="P10" i="14"/>
  <c r="P9" i="14"/>
  <c r="P8" i="14"/>
  <c r="P7" i="14"/>
  <c r="P6" i="14"/>
  <c r="P5" i="14"/>
  <c r="P4" i="14"/>
  <c r="P3" i="14"/>
  <c r="O5001" i="14"/>
  <c r="O5000" i="14"/>
  <c r="O4999" i="14"/>
  <c r="O4998" i="14"/>
  <c r="O4997" i="14"/>
  <c r="O4996" i="14"/>
  <c r="O4995" i="14"/>
  <c r="O4994" i="14"/>
  <c r="O4993" i="14"/>
  <c r="O4992" i="14"/>
  <c r="O4991" i="14"/>
  <c r="O4990" i="14"/>
  <c r="O4989" i="14"/>
  <c r="O4988" i="14"/>
  <c r="O4987" i="14"/>
  <c r="O4986" i="14"/>
  <c r="O4985" i="14"/>
  <c r="O4984" i="14"/>
  <c r="O4983" i="14"/>
  <c r="O4982" i="14"/>
  <c r="O4981" i="14"/>
  <c r="O4980" i="14"/>
  <c r="O4979" i="14"/>
  <c r="O4978" i="14"/>
  <c r="O4977" i="14"/>
  <c r="O4976" i="14"/>
  <c r="O4975" i="14"/>
  <c r="O4974" i="14"/>
  <c r="O4973" i="14"/>
  <c r="O4972" i="14"/>
  <c r="O4971" i="14"/>
  <c r="O4970" i="14"/>
  <c r="O4969" i="14"/>
  <c r="O4968" i="14"/>
  <c r="O4967" i="14"/>
  <c r="O4966" i="14"/>
  <c r="O4965" i="14"/>
  <c r="O4964" i="14"/>
  <c r="O4963" i="14"/>
  <c r="O4962" i="14"/>
  <c r="O4961" i="14"/>
  <c r="O4960" i="14"/>
  <c r="O4959" i="14"/>
  <c r="O4958" i="14"/>
  <c r="O4957" i="14"/>
  <c r="O4956" i="14"/>
  <c r="O4955" i="14"/>
  <c r="O4954" i="14"/>
  <c r="O4953" i="14"/>
  <c r="O4952" i="14"/>
  <c r="O4951" i="14"/>
  <c r="O4950" i="14"/>
  <c r="O4949" i="14"/>
  <c r="O4948" i="14"/>
  <c r="O4947" i="14"/>
  <c r="O4946" i="14"/>
  <c r="O4945" i="14"/>
  <c r="O4944" i="14"/>
  <c r="O4943" i="14"/>
  <c r="O4942" i="14"/>
  <c r="O4941" i="14"/>
  <c r="O4940" i="14"/>
  <c r="O4939" i="14"/>
  <c r="O4938" i="14"/>
  <c r="O4937" i="14"/>
  <c r="O4936" i="14"/>
  <c r="O4935" i="14"/>
  <c r="O4934" i="14"/>
  <c r="O4933" i="14"/>
  <c r="O4932" i="14"/>
  <c r="O4931" i="14"/>
  <c r="O4930" i="14"/>
  <c r="O4929" i="14"/>
  <c r="O4928" i="14"/>
  <c r="O4927" i="14"/>
  <c r="O4926" i="14"/>
  <c r="O4925" i="14"/>
  <c r="O4924" i="14"/>
  <c r="O4923" i="14"/>
  <c r="O4922" i="14"/>
  <c r="O4921" i="14"/>
  <c r="O4920" i="14"/>
  <c r="O4919" i="14"/>
  <c r="O4918" i="14"/>
  <c r="O4917" i="14"/>
  <c r="O4916" i="14"/>
  <c r="O4915" i="14"/>
  <c r="O4914" i="14"/>
  <c r="O4913" i="14"/>
  <c r="O4912" i="14"/>
  <c r="O4911" i="14"/>
  <c r="O4910" i="14"/>
  <c r="O4909" i="14"/>
  <c r="O4908" i="14"/>
  <c r="O4907" i="14"/>
  <c r="O4906" i="14"/>
  <c r="O4905" i="14"/>
  <c r="O4904" i="14"/>
  <c r="O4903" i="14"/>
  <c r="O4902" i="14"/>
  <c r="O4901" i="14"/>
  <c r="O4900" i="14"/>
  <c r="O4899" i="14"/>
  <c r="O4898" i="14"/>
  <c r="O4897" i="14"/>
  <c r="O4896" i="14"/>
  <c r="O4895" i="14"/>
  <c r="O4894" i="14"/>
  <c r="O4893" i="14"/>
  <c r="O4892" i="14"/>
  <c r="O4891" i="14"/>
  <c r="O4890" i="14"/>
  <c r="O4889" i="14"/>
  <c r="O4888" i="14"/>
  <c r="O4887" i="14"/>
  <c r="O4886" i="14"/>
  <c r="O4885" i="14"/>
  <c r="O4884" i="14"/>
  <c r="O4883" i="14"/>
  <c r="O4882" i="14"/>
  <c r="O4881" i="14"/>
  <c r="O4880" i="14"/>
  <c r="O4879" i="14"/>
  <c r="O4878" i="14"/>
  <c r="O4877" i="14"/>
  <c r="O4876" i="14"/>
  <c r="O4875" i="14"/>
  <c r="O4874" i="14"/>
  <c r="O4873" i="14"/>
  <c r="O4872" i="14"/>
  <c r="O4871" i="14"/>
  <c r="O4870" i="14"/>
  <c r="O4869" i="14"/>
  <c r="O4868" i="14"/>
  <c r="O4867" i="14"/>
  <c r="O4866" i="14"/>
  <c r="O4865" i="14"/>
  <c r="O4864" i="14"/>
  <c r="O4863" i="14"/>
  <c r="O4862" i="14"/>
  <c r="O4861" i="14"/>
  <c r="O4860" i="14"/>
  <c r="O4859" i="14"/>
  <c r="O4858" i="14"/>
  <c r="O4857" i="14"/>
  <c r="O4856" i="14"/>
  <c r="O4855" i="14"/>
  <c r="O4854" i="14"/>
  <c r="O4853" i="14"/>
  <c r="O4852" i="14"/>
  <c r="O4851" i="14"/>
  <c r="O4850" i="14"/>
  <c r="O4849" i="14"/>
  <c r="O4848" i="14"/>
  <c r="O4847" i="14"/>
  <c r="O4846" i="14"/>
  <c r="O4845" i="14"/>
  <c r="O4844" i="14"/>
  <c r="O4843" i="14"/>
  <c r="O4842" i="14"/>
  <c r="O4841" i="14"/>
  <c r="O4840" i="14"/>
  <c r="O4839" i="14"/>
  <c r="O4838" i="14"/>
  <c r="O4837" i="14"/>
  <c r="O4836" i="14"/>
  <c r="O4835" i="14"/>
  <c r="O4834" i="14"/>
  <c r="O4833" i="14"/>
  <c r="O4832" i="14"/>
  <c r="O4831" i="14"/>
  <c r="O4830" i="14"/>
  <c r="O4829" i="14"/>
  <c r="O4828" i="14"/>
  <c r="O4827" i="14"/>
  <c r="O4826" i="14"/>
  <c r="O4825" i="14"/>
  <c r="O4824" i="14"/>
  <c r="O4823" i="14"/>
  <c r="O4822" i="14"/>
  <c r="O4821" i="14"/>
  <c r="O4820" i="14"/>
  <c r="O4819" i="14"/>
  <c r="O4818" i="14"/>
  <c r="O4817" i="14"/>
  <c r="O4816" i="14"/>
  <c r="O4815" i="14"/>
  <c r="O4814" i="14"/>
  <c r="O4813" i="14"/>
  <c r="O4812" i="14"/>
  <c r="O4811" i="14"/>
  <c r="O4810" i="14"/>
  <c r="O4809" i="14"/>
  <c r="O4808" i="14"/>
  <c r="O4807" i="14"/>
  <c r="O4806" i="14"/>
  <c r="O4805" i="14"/>
  <c r="O4804" i="14"/>
  <c r="O4803" i="14"/>
  <c r="O4802" i="14"/>
  <c r="O4801" i="14"/>
  <c r="O4800" i="14"/>
  <c r="O4799" i="14"/>
  <c r="O4798" i="14"/>
  <c r="O4797" i="14"/>
  <c r="O4796" i="14"/>
  <c r="O4795" i="14"/>
  <c r="O4794" i="14"/>
  <c r="O4793" i="14"/>
  <c r="O4792" i="14"/>
  <c r="O4791" i="14"/>
  <c r="O4790" i="14"/>
  <c r="O4789" i="14"/>
  <c r="O4788" i="14"/>
  <c r="O4787" i="14"/>
  <c r="O4786" i="14"/>
  <c r="O4785" i="14"/>
  <c r="O4784" i="14"/>
  <c r="O4783" i="14"/>
  <c r="O4782" i="14"/>
  <c r="O4781" i="14"/>
  <c r="O4780" i="14"/>
  <c r="O4779" i="14"/>
  <c r="O4778" i="14"/>
  <c r="O4777" i="14"/>
  <c r="O4776" i="14"/>
  <c r="O4775" i="14"/>
  <c r="O4774" i="14"/>
  <c r="O4773" i="14"/>
  <c r="O4772" i="14"/>
  <c r="O4771" i="14"/>
  <c r="O4770" i="14"/>
  <c r="O4769" i="14"/>
  <c r="O4768" i="14"/>
  <c r="O4767" i="14"/>
  <c r="O4766" i="14"/>
  <c r="O4765" i="14"/>
  <c r="O4764" i="14"/>
  <c r="O4763" i="14"/>
  <c r="O4762" i="14"/>
  <c r="O4761" i="14"/>
  <c r="O4760" i="14"/>
  <c r="O4759" i="14"/>
  <c r="O4758" i="14"/>
  <c r="O4757" i="14"/>
  <c r="O4756" i="14"/>
  <c r="O4755" i="14"/>
  <c r="O4754" i="14"/>
  <c r="O4753" i="14"/>
  <c r="O4752" i="14"/>
  <c r="O4751" i="14"/>
  <c r="O4750" i="14"/>
  <c r="O4749" i="14"/>
  <c r="O4748" i="14"/>
  <c r="O4747" i="14"/>
  <c r="O4746" i="14"/>
  <c r="O4745" i="14"/>
  <c r="O4744" i="14"/>
  <c r="O4743" i="14"/>
  <c r="O4742" i="14"/>
  <c r="O4741" i="14"/>
  <c r="O4740" i="14"/>
  <c r="O4739" i="14"/>
  <c r="O4738" i="14"/>
  <c r="O4737" i="14"/>
  <c r="O4736" i="14"/>
  <c r="O4735" i="14"/>
  <c r="O4734" i="14"/>
  <c r="O4733" i="14"/>
  <c r="O4732" i="14"/>
  <c r="O4731" i="14"/>
  <c r="O4730" i="14"/>
  <c r="O4729" i="14"/>
  <c r="O4728" i="14"/>
  <c r="O4727" i="14"/>
  <c r="O4726" i="14"/>
  <c r="O4725" i="14"/>
  <c r="O4724" i="14"/>
  <c r="O4723" i="14"/>
  <c r="O4722" i="14"/>
  <c r="O4721" i="14"/>
  <c r="O4720" i="14"/>
  <c r="O4719" i="14"/>
  <c r="O4718" i="14"/>
  <c r="O4717" i="14"/>
  <c r="O4716" i="14"/>
  <c r="O4715" i="14"/>
  <c r="O4714" i="14"/>
  <c r="O4713" i="14"/>
  <c r="O4712" i="14"/>
  <c r="O4711" i="14"/>
  <c r="O4710" i="14"/>
  <c r="O4709" i="14"/>
  <c r="O4708" i="14"/>
  <c r="O4707" i="14"/>
  <c r="O4706" i="14"/>
  <c r="O4705" i="14"/>
  <c r="O4704" i="14"/>
  <c r="O4703" i="14"/>
  <c r="O4702" i="14"/>
  <c r="O4701" i="14"/>
  <c r="O4700" i="14"/>
  <c r="O4699" i="14"/>
  <c r="O4698" i="14"/>
  <c r="O4697" i="14"/>
  <c r="O4696" i="14"/>
  <c r="O4695" i="14"/>
  <c r="O4694" i="14"/>
  <c r="O4693" i="14"/>
  <c r="O4692" i="14"/>
  <c r="O4691" i="14"/>
  <c r="O4690" i="14"/>
  <c r="O4689" i="14"/>
  <c r="O4688" i="14"/>
  <c r="O4687" i="14"/>
  <c r="O4686" i="14"/>
  <c r="O4685" i="14"/>
  <c r="O4684" i="14"/>
  <c r="O4683" i="14"/>
  <c r="O4682" i="14"/>
  <c r="O4681" i="14"/>
  <c r="O4680" i="14"/>
  <c r="O4679" i="14"/>
  <c r="O4678" i="14"/>
  <c r="O4677" i="14"/>
  <c r="O4676" i="14"/>
  <c r="O4675" i="14"/>
  <c r="O4674" i="14"/>
  <c r="O4673" i="14"/>
  <c r="O4672" i="14"/>
  <c r="O4671" i="14"/>
  <c r="O4670" i="14"/>
  <c r="O4669" i="14"/>
  <c r="O4668" i="14"/>
  <c r="O4667" i="14"/>
  <c r="O4666" i="14"/>
  <c r="O4665" i="14"/>
  <c r="O4664" i="14"/>
  <c r="O4663" i="14"/>
  <c r="O4662" i="14"/>
  <c r="O4661" i="14"/>
  <c r="O4660" i="14"/>
  <c r="O4659" i="14"/>
  <c r="O4658" i="14"/>
  <c r="O4657" i="14"/>
  <c r="O4656" i="14"/>
  <c r="O4655" i="14"/>
  <c r="O4654" i="14"/>
  <c r="O4653" i="14"/>
  <c r="O4652" i="14"/>
  <c r="O4651" i="14"/>
  <c r="O4650" i="14"/>
  <c r="O4649" i="14"/>
  <c r="O4648" i="14"/>
  <c r="O4647" i="14"/>
  <c r="O4646" i="14"/>
  <c r="O4645" i="14"/>
  <c r="O4644" i="14"/>
  <c r="O4643" i="14"/>
  <c r="O4642" i="14"/>
  <c r="O4641" i="14"/>
  <c r="O4640" i="14"/>
  <c r="O4639" i="14"/>
  <c r="O4638" i="14"/>
  <c r="O4637" i="14"/>
  <c r="O4636" i="14"/>
  <c r="O4635" i="14"/>
  <c r="O4634" i="14"/>
  <c r="O4633" i="14"/>
  <c r="O4632" i="14"/>
  <c r="O4631" i="14"/>
  <c r="O4630" i="14"/>
  <c r="O4629" i="14"/>
  <c r="O4628" i="14"/>
  <c r="O4627" i="14"/>
  <c r="O4626" i="14"/>
  <c r="O4625" i="14"/>
  <c r="O4624" i="14"/>
  <c r="O4623" i="14"/>
  <c r="O4622" i="14"/>
  <c r="O4621" i="14"/>
  <c r="O4620" i="14"/>
  <c r="O4619" i="14"/>
  <c r="O4618" i="14"/>
  <c r="O4617" i="14"/>
  <c r="O4616" i="14"/>
  <c r="O4615" i="14"/>
  <c r="O4614" i="14"/>
  <c r="O4613" i="14"/>
  <c r="O4612" i="14"/>
  <c r="O4611" i="14"/>
  <c r="O4610" i="14"/>
  <c r="O4609" i="14"/>
  <c r="O4608" i="14"/>
  <c r="O4607" i="14"/>
  <c r="O4606" i="14"/>
  <c r="O4605" i="14"/>
  <c r="O4604" i="14"/>
  <c r="O4603" i="14"/>
  <c r="O4602" i="14"/>
  <c r="O4601" i="14"/>
  <c r="O4600" i="14"/>
  <c r="O4599" i="14"/>
  <c r="O4598" i="14"/>
  <c r="O4597" i="14"/>
  <c r="O4596" i="14"/>
  <c r="O4595" i="14"/>
  <c r="O4594" i="14"/>
  <c r="O4593" i="14"/>
  <c r="O4592" i="14"/>
  <c r="O4591" i="14"/>
  <c r="O4590" i="14"/>
  <c r="O4589" i="14"/>
  <c r="O4588" i="14"/>
  <c r="O4587" i="14"/>
  <c r="O4586" i="14"/>
  <c r="O4585" i="14"/>
  <c r="O4584" i="14"/>
  <c r="O4583" i="14"/>
  <c r="O4582" i="14"/>
  <c r="O4581" i="14"/>
  <c r="O4580" i="14"/>
  <c r="O4579" i="14"/>
  <c r="O4578" i="14"/>
  <c r="O4577" i="14"/>
  <c r="O4576" i="14"/>
  <c r="O4575" i="14"/>
  <c r="O4574" i="14"/>
  <c r="O4573" i="14"/>
  <c r="O4572" i="14"/>
  <c r="O4571" i="14"/>
  <c r="O4570" i="14"/>
  <c r="O4569" i="14"/>
  <c r="O4568" i="14"/>
  <c r="O4567" i="14"/>
  <c r="O4566" i="14"/>
  <c r="O4565" i="14"/>
  <c r="O4564" i="14"/>
  <c r="O4563" i="14"/>
  <c r="O4562" i="14"/>
  <c r="O4561" i="14"/>
  <c r="O4560" i="14"/>
  <c r="O4559" i="14"/>
  <c r="O4558" i="14"/>
  <c r="O4557" i="14"/>
  <c r="O4556" i="14"/>
  <c r="O4555" i="14"/>
  <c r="O4554" i="14"/>
  <c r="O4553" i="14"/>
  <c r="O4552" i="14"/>
  <c r="O4551" i="14"/>
  <c r="O4550" i="14"/>
  <c r="O4549" i="14"/>
  <c r="O4548" i="14"/>
  <c r="O4547" i="14"/>
  <c r="O4546" i="14"/>
  <c r="O4545" i="14"/>
  <c r="O4544" i="14"/>
  <c r="O4543" i="14"/>
  <c r="O4542" i="14"/>
  <c r="O4541" i="14"/>
  <c r="O4540" i="14"/>
  <c r="O4539" i="14"/>
  <c r="O4538" i="14"/>
  <c r="O4537" i="14"/>
  <c r="O4536" i="14"/>
  <c r="O4535" i="14"/>
  <c r="O4534" i="14"/>
  <c r="O4533" i="14"/>
  <c r="O4532" i="14"/>
  <c r="O4531" i="14"/>
  <c r="O4530" i="14"/>
  <c r="O4529" i="14"/>
  <c r="O4528" i="14"/>
  <c r="O4527" i="14"/>
  <c r="O4526" i="14"/>
  <c r="O4525" i="14"/>
  <c r="O4524" i="14"/>
  <c r="O4523" i="14"/>
  <c r="O4522" i="14"/>
  <c r="O4521" i="14"/>
  <c r="O4520" i="14"/>
  <c r="O4519" i="14"/>
  <c r="O4518" i="14"/>
  <c r="O4517" i="14"/>
  <c r="O4516" i="14"/>
  <c r="O4515" i="14"/>
  <c r="O4514" i="14"/>
  <c r="O4513" i="14"/>
  <c r="O4512" i="14"/>
  <c r="O4511" i="14"/>
  <c r="O4510" i="14"/>
  <c r="O4509" i="14"/>
  <c r="O4508" i="14"/>
  <c r="O4507" i="14"/>
  <c r="O4506" i="14"/>
  <c r="O4505" i="14"/>
  <c r="O4504" i="14"/>
  <c r="O4503" i="14"/>
  <c r="O4502" i="14"/>
  <c r="O4501" i="14"/>
  <c r="O4500" i="14"/>
  <c r="O4499" i="14"/>
  <c r="O4498" i="14"/>
  <c r="O4497" i="14"/>
  <c r="O4496" i="14"/>
  <c r="O4495" i="14"/>
  <c r="O4494" i="14"/>
  <c r="O4493" i="14"/>
  <c r="O4492" i="14"/>
  <c r="O4491" i="14"/>
  <c r="O4490" i="14"/>
  <c r="O4489" i="14"/>
  <c r="O4488" i="14"/>
  <c r="O4487" i="14"/>
  <c r="O4486" i="14"/>
  <c r="O4485" i="14"/>
  <c r="O4484" i="14"/>
  <c r="O4483" i="14"/>
  <c r="O4482" i="14"/>
  <c r="O4481" i="14"/>
  <c r="O4480" i="14"/>
  <c r="O4479" i="14"/>
  <c r="O4478" i="14"/>
  <c r="O4477" i="14"/>
  <c r="O4476" i="14"/>
  <c r="O4475" i="14"/>
  <c r="O4474" i="14"/>
  <c r="O4473" i="14"/>
  <c r="O4472" i="14"/>
  <c r="O4471" i="14"/>
  <c r="O4470" i="14"/>
  <c r="O4469" i="14"/>
  <c r="O4468" i="14"/>
  <c r="O4467" i="14"/>
  <c r="O4466" i="14"/>
  <c r="O4465" i="14"/>
  <c r="O4464" i="14"/>
  <c r="O4463" i="14"/>
  <c r="O4462" i="14"/>
  <c r="O4461" i="14"/>
  <c r="O4460" i="14"/>
  <c r="O4459" i="14"/>
  <c r="O4458" i="14"/>
  <c r="O4457" i="14"/>
  <c r="O4456" i="14"/>
  <c r="O4455" i="14"/>
  <c r="O4454" i="14"/>
  <c r="O4453" i="14"/>
  <c r="O4452" i="14"/>
  <c r="O4451" i="14"/>
  <c r="O4450" i="14"/>
  <c r="O4449" i="14"/>
  <c r="O4448" i="14"/>
  <c r="O4447" i="14"/>
  <c r="O4446" i="14"/>
  <c r="O4445" i="14"/>
  <c r="O4444" i="14"/>
  <c r="O4443" i="14"/>
  <c r="O4442" i="14"/>
  <c r="O4441" i="14"/>
  <c r="O4440" i="14"/>
  <c r="O4439" i="14"/>
  <c r="O4438" i="14"/>
  <c r="O4437" i="14"/>
  <c r="O4436" i="14"/>
  <c r="O4435" i="14"/>
  <c r="O4434" i="14"/>
  <c r="O4433" i="14"/>
  <c r="O4432" i="14"/>
  <c r="O4431" i="14"/>
  <c r="O4430" i="14"/>
  <c r="O4429" i="14"/>
  <c r="O4428" i="14"/>
  <c r="O4427" i="14"/>
  <c r="O4426" i="14"/>
  <c r="O4425" i="14"/>
  <c r="O4424" i="14"/>
  <c r="O4423" i="14"/>
  <c r="O4422" i="14"/>
  <c r="O4421" i="14"/>
  <c r="O4420" i="14"/>
  <c r="O4419" i="14"/>
  <c r="O4418" i="14"/>
  <c r="O4417" i="14"/>
  <c r="O4416" i="14"/>
  <c r="O4415" i="14"/>
  <c r="O4414" i="14"/>
  <c r="O4413" i="14"/>
  <c r="O4412" i="14"/>
  <c r="O4411" i="14"/>
  <c r="O4410" i="14"/>
  <c r="O4409" i="14"/>
  <c r="O4408" i="14"/>
  <c r="O4407" i="14"/>
  <c r="O4406" i="14"/>
  <c r="O4405" i="14"/>
  <c r="O4404" i="14"/>
  <c r="O4403" i="14"/>
  <c r="O4402" i="14"/>
  <c r="O4401" i="14"/>
  <c r="O4400" i="14"/>
  <c r="O4399" i="14"/>
  <c r="O4398" i="14"/>
  <c r="O4397" i="14"/>
  <c r="O4396" i="14"/>
  <c r="O4395" i="14"/>
  <c r="O4394" i="14"/>
  <c r="O4393" i="14"/>
  <c r="O4392" i="14"/>
  <c r="O4391" i="14"/>
  <c r="O4390" i="14"/>
  <c r="O4389" i="14"/>
  <c r="O4388" i="14"/>
  <c r="O4387" i="14"/>
  <c r="O4386" i="14"/>
  <c r="O4385" i="14"/>
  <c r="O4384" i="14"/>
  <c r="O4383" i="14"/>
  <c r="O4382" i="14"/>
  <c r="O4381" i="14"/>
  <c r="O4380" i="14"/>
  <c r="O4379" i="14"/>
  <c r="O4378" i="14"/>
  <c r="O4377" i="14"/>
  <c r="O4376" i="14"/>
  <c r="O4375" i="14"/>
  <c r="O4374" i="14"/>
  <c r="O4373" i="14"/>
  <c r="O4372" i="14"/>
  <c r="O4371" i="14"/>
  <c r="O4370" i="14"/>
  <c r="O4369" i="14"/>
  <c r="O4368" i="14"/>
  <c r="O4367" i="14"/>
  <c r="O4366" i="14"/>
  <c r="O4365" i="14"/>
  <c r="O4364" i="14"/>
  <c r="O4363" i="14"/>
  <c r="O4362" i="14"/>
  <c r="O4361" i="14"/>
  <c r="O4360" i="14"/>
  <c r="O4359" i="14"/>
  <c r="O4358" i="14"/>
  <c r="O4357" i="14"/>
  <c r="O4356" i="14"/>
  <c r="O4355" i="14"/>
  <c r="O4354" i="14"/>
  <c r="O4353" i="14"/>
  <c r="O4352" i="14"/>
  <c r="O4351" i="14"/>
  <c r="O4350" i="14"/>
  <c r="O4349" i="14"/>
  <c r="O4348" i="14"/>
  <c r="O4347" i="14"/>
  <c r="O4346" i="14"/>
  <c r="O4345" i="14"/>
  <c r="O4344" i="14"/>
  <c r="O4343" i="14"/>
  <c r="O4342" i="14"/>
  <c r="O4341" i="14"/>
  <c r="O4340" i="14"/>
  <c r="O4339" i="14"/>
  <c r="O4338" i="14"/>
  <c r="O4337" i="14"/>
  <c r="O4336" i="14"/>
  <c r="O4335" i="14"/>
  <c r="O4334" i="14"/>
  <c r="O4333" i="14"/>
  <c r="O4332" i="14"/>
  <c r="O4331" i="14"/>
  <c r="O4330" i="14"/>
  <c r="O4329" i="14"/>
  <c r="O4328" i="14"/>
  <c r="O4327" i="14"/>
  <c r="O4326" i="14"/>
  <c r="O4325" i="14"/>
  <c r="O4324" i="14"/>
  <c r="O4323" i="14"/>
  <c r="O4322" i="14"/>
  <c r="O4321" i="14"/>
  <c r="O4320" i="14"/>
  <c r="O4319" i="14"/>
  <c r="O4318" i="14"/>
  <c r="O4317" i="14"/>
  <c r="O4316" i="14"/>
  <c r="O4315" i="14"/>
  <c r="O4314" i="14"/>
  <c r="O4313" i="14"/>
  <c r="O4312" i="14"/>
  <c r="O4311" i="14"/>
  <c r="O4310" i="14"/>
  <c r="O4309" i="14"/>
  <c r="O4308" i="14"/>
  <c r="O4307" i="14"/>
  <c r="O4306" i="14"/>
  <c r="O4305" i="14"/>
  <c r="O4304" i="14"/>
  <c r="O4303" i="14"/>
  <c r="O4302" i="14"/>
  <c r="O4301" i="14"/>
  <c r="O4300" i="14"/>
  <c r="O4299" i="14"/>
  <c r="O4298" i="14"/>
  <c r="O4297" i="14"/>
  <c r="O4296" i="14"/>
  <c r="O4295" i="14"/>
  <c r="O4294" i="14"/>
  <c r="O4293" i="14"/>
  <c r="O4292" i="14"/>
  <c r="O4291" i="14"/>
  <c r="O4290" i="14"/>
  <c r="O4289" i="14"/>
  <c r="O4288" i="14"/>
  <c r="O4287" i="14"/>
  <c r="O4286" i="14"/>
  <c r="O4285" i="14"/>
  <c r="O4284" i="14"/>
  <c r="O4283" i="14"/>
  <c r="O4282" i="14"/>
  <c r="O4281" i="14"/>
  <c r="O4280" i="14"/>
  <c r="O4279" i="14"/>
  <c r="O4278" i="14"/>
  <c r="O4277" i="14"/>
  <c r="O4276" i="14"/>
  <c r="O4275" i="14"/>
  <c r="O4274" i="14"/>
  <c r="O4273" i="14"/>
  <c r="O4272" i="14"/>
  <c r="O4271" i="14"/>
  <c r="O4270" i="14"/>
  <c r="O4269" i="14"/>
  <c r="O4268" i="14"/>
  <c r="O4267" i="14"/>
  <c r="O4266" i="14"/>
  <c r="O4265" i="14"/>
  <c r="O4264" i="14"/>
  <c r="O4263" i="14"/>
  <c r="O4262" i="14"/>
  <c r="O4261" i="14"/>
  <c r="O4260" i="14"/>
  <c r="O4259" i="14"/>
  <c r="O4258" i="14"/>
  <c r="O4257" i="14"/>
  <c r="O4256" i="14"/>
  <c r="O4255" i="14"/>
  <c r="O4254" i="14"/>
  <c r="O4253" i="14"/>
  <c r="O4252" i="14"/>
  <c r="O4251" i="14"/>
  <c r="O4250" i="14"/>
  <c r="O4249" i="14"/>
  <c r="O4248" i="14"/>
  <c r="O4247" i="14"/>
  <c r="O4246" i="14"/>
  <c r="O4245" i="14"/>
  <c r="O4244" i="14"/>
  <c r="O4243" i="14"/>
  <c r="O4242" i="14"/>
  <c r="O4241" i="14"/>
  <c r="O4240" i="14"/>
  <c r="O4239" i="14"/>
  <c r="O4238" i="14"/>
  <c r="O4237" i="14"/>
  <c r="O4236" i="14"/>
  <c r="O4235" i="14"/>
  <c r="O4234" i="14"/>
  <c r="O4233" i="14"/>
  <c r="O4232" i="14"/>
  <c r="O4231" i="14"/>
  <c r="O4230" i="14"/>
  <c r="O4229" i="14"/>
  <c r="O4228" i="14"/>
  <c r="O4227" i="14"/>
  <c r="O4226" i="14"/>
  <c r="O4225" i="14"/>
  <c r="O4224" i="14"/>
  <c r="O4223" i="14"/>
  <c r="O4222" i="14"/>
  <c r="O4221" i="14"/>
  <c r="O4220" i="14"/>
  <c r="O4219" i="14"/>
  <c r="O4218" i="14"/>
  <c r="O4217" i="14"/>
  <c r="O4216" i="14"/>
  <c r="O4215" i="14"/>
  <c r="O4214" i="14"/>
  <c r="O4213" i="14"/>
  <c r="O4212" i="14"/>
  <c r="O4211" i="14"/>
  <c r="O4210" i="14"/>
  <c r="O4209" i="14"/>
  <c r="O4208" i="14"/>
  <c r="O4207" i="14"/>
  <c r="O4206" i="14"/>
  <c r="O4205" i="14"/>
  <c r="O4204" i="14"/>
  <c r="O4203" i="14"/>
  <c r="O4202" i="14"/>
  <c r="O4201" i="14"/>
  <c r="O4200" i="14"/>
  <c r="O4199" i="14"/>
  <c r="O4198" i="14"/>
  <c r="O4197" i="14"/>
  <c r="O4196" i="14"/>
  <c r="O4195" i="14"/>
  <c r="O4194" i="14"/>
  <c r="O4193" i="14"/>
  <c r="O4192" i="14"/>
  <c r="O4191" i="14"/>
  <c r="O4190" i="14"/>
  <c r="O4189" i="14"/>
  <c r="O4188" i="14"/>
  <c r="O4187" i="14"/>
  <c r="O4186" i="14"/>
  <c r="O4185" i="14"/>
  <c r="O4184" i="14"/>
  <c r="O4183" i="14"/>
  <c r="O4182" i="14"/>
  <c r="O4181" i="14"/>
  <c r="O4180" i="14"/>
  <c r="O4179" i="14"/>
  <c r="O4178" i="14"/>
  <c r="O4177" i="14"/>
  <c r="O4176" i="14"/>
  <c r="O4175" i="14"/>
  <c r="O4174" i="14"/>
  <c r="O4173" i="14"/>
  <c r="O4172" i="14"/>
  <c r="O4171" i="14"/>
  <c r="O4170" i="14"/>
  <c r="O4169" i="14"/>
  <c r="O4168" i="14"/>
  <c r="O4167" i="14"/>
  <c r="O4166" i="14"/>
  <c r="O4165" i="14"/>
  <c r="O4164" i="14"/>
  <c r="O4163" i="14"/>
  <c r="O4162" i="14"/>
  <c r="O4161" i="14"/>
  <c r="O4160" i="14"/>
  <c r="O4159" i="14"/>
  <c r="O4158" i="14"/>
  <c r="O4157" i="14"/>
  <c r="O4156" i="14"/>
  <c r="O4155" i="14"/>
  <c r="O4154" i="14"/>
  <c r="O4153" i="14"/>
  <c r="O4152" i="14"/>
  <c r="O4151" i="14"/>
  <c r="O4150" i="14"/>
  <c r="O4149" i="14"/>
  <c r="O4148" i="14"/>
  <c r="O4147" i="14"/>
  <c r="O4146" i="14"/>
  <c r="O4145" i="14"/>
  <c r="O4144" i="14"/>
  <c r="O4143" i="14"/>
  <c r="O4142" i="14"/>
  <c r="O4141" i="14"/>
  <c r="O4140" i="14"/>
  <c r="O4139" i="14"/>
  <c r="O4138" i="14"/>
  <c r="O4137" i="14"/>
  <c r="O4136" i="14"/>
  <c r="O4135" i="14"/>
  <c r="O4134" i="14"/>
  <c r="O4133" i="14"/>
  <c r="O4132" i="14"/>
  <c r="O4131" i="14"/>
  <c r="O4130" i="14"/>
  <c r="O4129" i="14"/>
  <c r="O4128" i="14"/>
  <c r="O4127" i="14"/>
  <c r="O4126" i="14"/>
  <c r="O4125" i="14"/>
  <c r="O4124" i="14"/>
  <c r="O4123" i="14"/>
  <c r="O4122" i="14"/>
  <c r="O4121" i="14"/>
  <c r="O4120" i="14"/>
  <c r="O4119" i="14"/>
  <c r="O4118" i="14"/>
  <c r="O4117" i="14"/>
  <c r="O4116" i="14"/>
  <c r="O4115" i="14"/>
  <c r="O4114" i="14"/>
  <c r="O4113" i="14"/>
  <c r="O4112" i="14"/>
  <c r="O4111" i="14"/>
  <c r="O4110" i="14"/>
  <c r="O4109" i="14"/>
  <c r="O4108" i="14"/>
  <c r="O4107" i="14"/>
  <c r="O4106" i="14"/>
  <c r="O4105" i="14"/>
  <c r="O4104" i="14"/>
  <c r="O4103" i="14"/>
  <c r="O4102" i="14"/>
  <c r="O4101" i="14"/>
  <c r="O4100" i="14"/>
  <c r="O4099" i="14"/>
  <c r="O4098" i="14"/>
  <c r="O4097" i="14"/>
  <c r="O4096" i="14"/>
  <c r="O4095" i="14"/>
  <c r="O4094" i="14"/>
  <c r="O4093" i="14"/>
  <c r="O4092" i="14"/>
  <c r="O4091" i="14"/>
  <c r="O4090" i="14"/>
  <c r="O4089" i="14"/>
  <c r="O4088" i="14"/>
  <c r="O4087" i="14"/>
  <c r="O4086" i="14"/>
  <c r="O4085" i="14"/>
  <c r="O4084" i="14"/>
  <c r="O4083" i="14"/>
  <c r="O4082" i="14"/>
  <c r="O4081" i="14"/>
  <c r="O4080" i="14"/>
  <c r="O4079" i="14"/>
  <c r="O4078" i="14"/>
  <c r="O4077" i="14"/>
  <c r="O4076" i="14"/>
  <c r="O4075" i="14"/>
  <c r="O4074" i="14"/>
  <c r="O4073" i="14"/>
  <c r="O4072" i="14"/>
  <c r="O4071" i="14"/>
  <c r="O4070" i="14"/>
  <c r="O4069" i="14"/>
  <c r="O4068" i="14"/>
  <c r="O4067" i="14"/>
  <c r="O4066" i="14"/>
  <c r="O4065" i="14"/>
  <c r="O4064" i="14"/>
  <c r="O4063" i="14"/>
  <c r="O4062" i="14"/>
  <c r="O4061" i="14"/>
  <c r="O4060" i="14"/>
  <c r="O4059" i="14"/>
  <c r="O4058" i="14"/>
  <c r="O4057" i="14"/>
  <c r="O4056" i="14"/>
  <c r="O4055" i="14"/>
  <c r="O4054" i="14"/>
  <c r="O4053" i="14"/>
  <c r="O4052" i="14"/>
  <c r="O4051" i="14"/>
  <c r="O4050" i="14"/>
  <c r="O4049" i="14"/>
  <c r="O4048" i="14"/>
  <c r="O4047" i="14"/>
  <c r="O4046" i="14"/>
  <c r="O4045" i="14"/>
  <c r="O4044" i="14"/>
  <c r="O4043" i="14"/>
  <c r="O4042" i="14"/>
  <c r="O4041" i="14"/>
  <c r="O4040" i="14"/>
  <c r="O4039" i="14"/>
  <c r="O4038" i="14"/>
  <c r="O4037" i="14"/>
  <c r="O4036" i="14"/>
  <c r="O4035" i="14"/>
  <c r="O4034" i="14"/>
  <c r="O4033" i="14"/>
  <c r="O4032" i="14"/>
  <c r="O4031" i="14"/>
  <c r="O4030" i="14"/>
  <c r="O4029" i="14"/>
  <c r="O4028" i="14"/>
  <c r="O4027" i="14"/>
  <c r="O4026" i="14"/>
  <c r="O4025" i="14"/>
  <c r="O4024" i="14"/>
  <c r="O4023" i="14"/>
  <c r="O4022" i="14"/>
  <c r="O4021" i="14"/>
  <c r="O4020" i="14"/>
  <c r="O4019" i="14"/>
  <c r="O4018" i="14"/>
  <c r="O4017" i="14"/>
  <c r="O4016" i="14"/>
  <c r="O4015" i="14"/>
  <c r="O4014" i="14"/>
  <c r="O4013" i="14"/>
  <c r="O4012" i="14"/>
  <c r="O4011" i="14"/>
  <c r="O4010" i="14"/>
  <c r="O4009" i="14"/>
  <c r="O4008" i="14"/>
  <c r="O4007" i="14"/>
  <c r="O4006" i="14"/>
  <c r="O4005" i="14"/>
  <c r="O4004" i="14"/>
  <c r="O4003" i="14"/>
  <c r="O4002" i="14"/>
  <c r="O4001" i="14"/>
  <c r="O4000" i="14"/>
  <c r="O3999" i="14"/>
  <c r="O3998" i="14"/>
  <c r="O3997" i="14"/>
  <c r="O3996" i="14"/>
  <c r="O3995" i="14"/>
  <c r="O3994" i="14"/>
  <c r="O3993" i="14"/>
  <c r="O3992" i="14"/>
  <c r="O3991" i="14"/>
  <c r="O3990" i="14"/>
  <c r="O3989" i="14"/>
  <c r="O3988" i="14"/>
  <c r="O3987" i="14"/>
  <c r="O3986" i="14"/>
  <c r="O3985" i="14"/>
  <c r="O3984" i="14"/>
  <c r="O3983" i="14"/>
  <c r="O3982" i="14"/>
  <c r="O3981" i="14"/>
  <c r="O3980" i="14"/>
  <c r="O3979" i="14"/>
  <c r="O3978" i="14"/>
  <c r="O3977" i="14"/>
  <c r="O3976" i="14"/>
  <c r="O3975" i="14"/>
  <c r="O3974" i="14"/>
  <c r="O3973" i="14"/>
  <c r="O3972" i="14"/>
  <c r="O3971" i="14"/>
  <c r="O3970" i="14"/>
  <c r="O3969" i="14"/>
  <c r="O3968" i="14"/>
  <c r="O3967" i="14"/>
  <c r="O3966" i="14"/>
  <c r="O3965" i="14"/>
  <c r="O3964" i="14"/>
  <c r="O3963" i="14"/>
  <c r="O3962" i="14"/>
  <c r="O3961" i="14"/>
  <c r="O3960" i="14"/>
  <c r="O3959" i="14"/>
  <c r="O3958" i="14"/>
  <c r="O3957" i="14"/>
  <c r="O3956" i="14"/>
  <c r="O3955" i="14"/>
  <c r="O3954" i="14"/>
  <c r="O3953" i="14"/>
  <c r="O3952" i="14"/>
  <c r="O3951" i="14"/>
  <c r="O3950" i="14"/>
  <c r="O3949" i="14"/>
  <c r="O3948" i="14"/>
  <c r="O3947" i="14"/>
  <c r="O3946" i="14"/>
  <c r="O3945" i="14"/>
  <c r="O3944" i="14"/>
  <c r="O3943" i="14"/>
  <c r="O3942" i="14"/>
  <c r="O3941" i="14"/>
  <c r="O3940" i="14"/>
  <c r="O3939" i="14"/>
  <c r="O3938" i="14"/>
  <c r="O3937" i="14"/>
  <c r="O3936" i="14"/>
  <c r="O3935" i="14"/>
  <c r="O3934" i="14"/>
  <c r="O3933" i="14"/>
  <c r="O3932" i="14"/>
  <c r="O3931" i="14"/>
  <c r="O3930" i="14"/>
  <c r="O3929" i="14"/>
  <c r="O3928" i="14"/>
  <c r="O3927" i="14"/>
  <c r="O3926" i="14"/>
  <c r="O3925" i="14"/>
  <c r="O3924" i="14"/>
  <c r="O3923" i="14"/>
  <c r="O3922" i="14"/>
  <c r="O3921" i="14"/>
  <c r="O3920" i="14"/>
  <c r="O3919" i="14"/>
  <c r="O3918" i="14"/>
  <c r="O3917" i="14"/>
  <c r="O3916" i="14"/>
  <c r="O3915" i="14"/>
  <c r="O3914" i="14"/>
  <c r="O3913" i="14"/>
  <c r="O3912" i="14"/>
  <c r="O3911" i="14"/>
  <c r="O3910" i="14"/>
  <c r="O3909" i="14"/>
  <c r="O3908" i="14"/>
  <c r="O3907" i="14"/>
  <c r="O3906" i="14"/>
  <c r="O3905" i="14"/>
  <c r="O3904" i="14"/>
  <c r="O3903" i="14"/>
  <c r="O3902" i="14"/>
  <c r="O3901" i="14"/>
  <c r="O3900" i="14"/>
  <c r="O3899" i="14"/>
  <c r="O3898" i="14"/>
  <c r="O3897" i="14"/>
  <c r="O3896" i="14"/>
  <c r="O3895" i="14"/>
  <c r="O3894" i="14"/>
  <c r="O3893" i="14"/>
  <c r="O3892" i="14"/>
  <c r="O3891" i="14"/>
  <c r="O3890" i="14"/>
  <c r="O3889" i="14"/>
  <c r="O3888" i="14"/>
  <c r="O3887" i="14"/>
  <c r="O3886" i="14"/>
  <c r="O3885" i="14"/>
  <c r="O3884" i="14"/>
  <c r="O3883" i="14"/>
  <c r="O3882" i="14"/>
  <c r="O3881" i="14"/>
  <c r="O3880" i="14"/>
  <c r="O3879" i="14"/>
  <c r="O3878" i="14"/>
  <c r="O3877" i="14"/>
  <c r="O3876" i="14"/>
  <c r="O3875" i="14"/>
  <c r="O3874" i="14"/>
  <c r="O3873" i="14"/>
  <c r="O3872" i="14"/>
  <c r="O3871" i="14"/>
  <c r="O3870" i="14"/>
  <c r="O3869" i="14"/>
  <c r="O3868" i="14"/>
  <c r="O3867" i="14"/>
  <c r="O3866" i="14"/>
  <c r="O3865" i="14"/>
  <c r="O3864" i="14"/>
  <c r="O3863" i="14"/>
  <c r="O3862" i="14"/>
  <c r="O3861" i="14"/>
  <c r="O3860" i="14"/>
  <c r="O3859" i="14"/>
  <c r="O3858" i="14"/>
  <c r="O3857" i="14"/>
  <c r="O3856" i="14"/>
  <c r="O3855" i="14"/>
  <c r="O3854" i="14"/>
  <c r="O3853" i="14"/>
  <c r="O3852" i="14"/>
  <c r="O3851" i="14"/>
  <c r="O3850" i="14"/>
  <c r="O3849" i="14"/>
  <c r="O3848" i="14"/>
  <c r="O3847" i="14"/>
  <c r="O3846" i="14"/>
  <c r="O3845" i="14"/>
  <c r="O3844" i="14"/>
  <c r="O3843" i="14"/>
  <c r="O3842" i="14"/>
  <c r="O3841" i="14"/>
  <c r="O3840" i="14"/>
  <c r="O3839" i="14"/>
  <c r="O3838" i="14"/>
  <c r="O3837" i="14"/>
  <c r="O3836" i="14"/>
  <c r="O3835" i="14"/>
  <c r="O3834" i="14"/>
  <c r="O3833" i="14"/>
  <c r="O3832" i="14"/>
  <c r="O3831" i="14"/>
  <c r="O3830" i="14"/>
  <c r="O3829" i="14"/>
  <c r="O3828" i="14"/>
  <c r="O3827" i="14"/>
  <c r="O3826" i="14"/>
  <c r="O3825" i="14"/>
  <c r="O3824" i="14"/>
  <c r="O3823" i="14"/>
  <c r="O3822" i="14"/>
  <c r="O3821" i="14"/>
  <c r="O3820" i="14"/>
  <c r="O3819" i="14"/>
  <c r="O3818" i="14"/>
  <c r="O3817" i="14"/>
  <c r="O3816" i="14"/>
  <c r="O3815" i="14"/>
  <c r="O3814" i="14"/>
  <c r="O3813" i="14"/>
  <c r="O3812" i="14"/>
  <c r="O3811" i="14"/>
  <c r="O3810" i="14"/>
  <c r="O3809" i="14"/>
  <c r="O3808" i="14"/>
  <c r="O3807" i="14"/>
  <c r="O3806" i="14"/>
  <c r="O3805" i="14"/>
  <c r="O3804" i="14"/>
  <c r="O3803" i="14"/>
  <c r="O3802" i="14"/>
  <c r="O3801" i="14"/>
  <c r="O3800" i="14"/>
  <c r="O3799" i="14"/>
  <c r="O3798" i="14"/>
  <c r="O3797" i="14"/>
  <c r="O3796" i="14"/>
  <c r="O3795" i="14"/>
  <c r="O3794" i="14"/>
  <c r="O3793" i="14"/>
  <c r="O3792" i="14"/>
  <c r="O3791" i="14"/>
  <c r="O3790" i="14"/>
  <c r="O3789" i="14"/>
  <c r="O3788" i="14"/>
  <c r="O3787" i="14"/>
  <c r="O3786" i="14"/>
  <c r="O3785" i="14"/>
  <c r="O3784" i="14"/>
  <c r="O3783" i="14"/>
  <c r="O3782" i="14"/>
  <c r="O3781" i="14"/>
  <c r="O3780" i="14"/>
  <c r="O3779" i="14"/>
  <c r="O3778" i="14"/>
  <c r="O3777" i="14"/>
  <c r="O3776" i="14"/>
  <c r="O3775" i="14"/>
  <c r="O3774" i="14"/>
  <c r="O3773" i="14"/>
  <c r="O3772" i="14"/>
  <c r="O3771" i="14"/>
  <c r="O3770" i="14"/>
  <c r="O3769" i="14"/>
  <c r="O3768" i="14"/>
  <c r="O3767" i="14"/>
  <c r="O3766" i="14"/>
  <c r="O3765" i="14"/>
  <c r="O3764" i="14"/>
  <c r="O3763" i="14"/>
  <c r="O3762" i="14"/>
  <c r="O3761" i="14"/>
  <c r="O3760" i="14"/>
  <c r="O3759" i="14"/>
  <c r="O3758" i="14"/>
  <c r="O3757" i="14"/>
  <c r="O3756" i="14"/>
  <c r="O3755" i="14"/>
  <c r="O3754" i="14"/>
  <c r="O3753" i="14"/>
  <c r="O3752" i="14"/>
  <c r="O3751" i="14"/>
  <c r="O3750" i="14"/>
  <c r="O3749" i="14"/>
  <c r="O3748" i="14"/>
  <c r="O3747" i="14"/>
  <c r="O3746" i="14"/>
  <c r="O3745" i="14"/>
  <c r="O3744" i="14"/>
  <c r="O3743" i="14"/>
  <c r="O3742" i="14"/>
  <c r="O3741" i="14"/>
  <c r="O3740" i="14"/>
  <c r="O3739" i="14"/>
  <c r="O3738" i="14"/>
  <c r="O3737" i="14"/>
  <c r="O3736" i="14"/>
  <c r="O3735" i="14"/>
  <c r="O3734" i="14"/>
  <c r="O3733" i="14"/>
  <c r="O3732" i="14"/>
  <c r="O3731" i="14"/>
  <c r="O3730" i="14"/>
  <c r="O3729" i="14"/>
  <c r="O3728" i="14"/>
  <c r="O3727" i="14"/>
  <c r="O3726" i="14"/>
  <c r="O3725" i="14"/>
  <c r="O3724" i="14"/>
  <c r="O3723" i="14"/>
  <c r="O3722" i="14"/>
  <c r="O3721" i="14"/>
  <c r="O3720" i="14"/>
  <c r="O3719" i="14"/>
  <c r="O3718" i="14"/>
  <c r="O3717" i="14"/>
  <c r="O3716" i="14"/>
  <c r="O3715" i="14"/>
  <c r="O3714" i="14"/>
  <c r="O3713" i="14"/>
  <c r="O3712" i="14"/>
  <c r="O3711" i="14"/>
  <c r="O3710" i="14"/>
  <c r="O3709" i="14"/>
  <c r="O3708" i="14"/>
  <c r="O3707" i="14"/>
  <c r="O3706" i="14"/>
  <c r="O3705" i="14"/>
  <c r="O3704" i="14"/>
  <c r="O3703" i="14"/>
  <c r="O3702" i="14"/>
  <c r="O3701" i="14"/>
  <c r="O3700" i="14"/>
  <c r="O3699" i="14"/>
  <c r="O3698" i="14"/>
  <c r="O3697" i="14"/>
  <c r="O3696" i="14"/>
  <c r="O3695" i="14"/>
  <c r="O3694" i="14"/>
  <c r="O3693" i="14"/>
  <c r="O3692" i="14"/>
  <c r="O3691" i="14"/>
  <c r="O3690" i="14"/>
  <c r="O3689" i="14"/>
  <c r="O3688" i="14"/>
  <c r="O3687" i="14"/>
  <c r="O3686" i="14"/>
  <c r="O3685" i="14"/>
  <c r="O3684" i="14"/>
  <c r="O3683" i="14"/>
  <c r="O3682" i="14"/>
  <c r="O3681" i="14"/>
  <c r="O3680" i="14"/>
  <c r="O3679" i="14"/>
  <c r="O3678" i="14"/>
  <c r="O3677" i="14"/>
  <c r="O3676" i="14"/>
  <c r="O3675" i="14"/>
  <c r="O3674" i="14"/>
  <c r="O3673" i="14"/>
  <c r="O3672" i="14"/>
  <c r="O3671" i="14"/>
  <c r="O3670" i="14"/>
  <c r="O3669" i="14"/>
  <c r="O3668" i="14"/>
  <c r="O3667" i="14"/>
  <c r="O3666" i="14"/>
  <c r="O3665" i="14"/>
  <c r="O3664" i="14"/>
  <c r="O3663" i="14"/>
  <c r="O3662" i="14"/>
  <c r="O3661" i="14"/>
  <c r="O3660" i="14"/>
  <c r="O3659" i="14"/>
  <c r="O3658" i="14"/>
  <c r="O3657" i="14"/>
  <c r="O3656" i="14"/>
  <c r="O3655" i="14"/>
  <c r="O3654" i="14"/>
  <c r="O3653" i="14"/>
  <c r="O3652" i="14"/>
  <c r="O3651" i="14"/>
  <c r="O3650" i="14"/>
  <c r="O3649" i="14"/>
  <c r="O3648" i="14"/>
  <c r="O3647" i="14"/>
  <c r="O3646" i="14"/>
  <c r="O3645" i="14"/>
  <c r="O3644" i="14"/>
  <c r="O3643" i="14"/>
  <c r="O3642" i="14"/>
  <c r="O3641" i="14"/>
  <c r="O3640" i="14"/>
  <c r="O3639" i="14"/>
  <c r="O3638" i="14"/>
  <c r="O3637" i="14"/>
  <c r="O3636" i="14"/>
  <c r="O3635" i="14"/>
  <c r="O3634" i="14"/>
  <c r="O3633" i="14"/>
  <c r="O3632" i="14"/>
  <c r="O3631" i="14"/>
  <c r="O3630" i="14"/>
  <c r="O3629" i="14"/>
  <c r="O3628" i="14"/>
  <c r="O3627" i="14"/>
  <c r="O3626" i="14"/>
  <c r="O3625" i="14"/>
  <c r="O3624" i="14"/>
  <c r="O3623" i="14"/>
  <c r="O3622" i="14"/>
  <c r="O3621" i="14"/>
  <c r="O3620" i="14"/>
  <c r="O3619" i="14"/>
  <c r="O3618" i="14"/>
  <c r="O3617" i="14"/>
  <c r="O3616" i="14"/>
  <c r="O3615" i="14"/>
  <c r="O3614" i="14"/>
  <c r="O3613" i="14"/>
  <c r="O3612" i="14"/>
  <c r="O3611" i="14"/>
  <c r="O3610" i="14"/>
  <c r="O3609" i="14"/>
  <c r="O3608" i="14"/>
  <c r="O3607" i="14"/>
  <c r="O3606" i="14"/>
  <c r="O3605" i="14"/>
  <c r="O3604" i="14"/>
  <c r="O3603" i="14"/>
  <c r="O3602" i="14"/>
  <c r="O3601" i="14"/>
  <c r="O3600" i="14"/>
  <c r="O3599" i="14"/>
  <c r="O3598" i="14"/>
  <c r="O3597" i="14"/>
  <c r="O3596" i="14"/>
  <c r="O3595" i="14"/>
  <c r="O3594" i="14"/>
  <c r="O3593" i="14"/>
  <c r="O3592" i="14"/>
  <c r="O3591" i="14"/>
  <c r="O3590" i="14"/>
  <c r="O3589" i="14"/>
  <c r="O3588" i="14"/>
  <c r="O3587" i="14"/>
  <c r="O3586" i="14"/>
  <c r="O3585" i="14"/>
  <c r="O3584" i="14"/>
  <c r="O3583" i="14"/>
  <c r="O3582" i="14"/>
  <c r="O3581" i="14"/>
  <c r="O3580" i="14"/>
  <c r="O3579" i="14"/>
  <c r="O3578" i="14"/>
  <c r="O3577" i="14"/>
  <c r="O3576" i="14"/>
  <c r="O3575" i="14"/>
  <c r="O3574" i="14"/>
  <c r="O3573" i="14"/>
  <c r="O3572" i="14"/>
  <c r="O3571" i="14"/>
  <c r="O3570" i="14"/>
  <c r="O3569" i="14"/>
  <c r="O3568" i="14"/>
  <c r="O3567" i="14"/>
  <c r="O3566" i="14"/>
  <c r="O3565" i="14"/>
  <c r="O3564" i="14"/>
  <c r="O3563" i="14"/>
  <c r="O3562" i="14"/>
  <c r="O3561" i="14"/>
  <c r="O3560" i="14"/>
  <c r="O3559" i="14"/>
  <c r="O3558" i="14"/>
  <c r="O3557" i="14"/>
  <c r="O3556" i="14"/>
  <c r="O3555" i="14"/>
  <c r="O3554" i="14"/>
  <c r="O3553" i="14"/>
  <c r="O3552" i="14"/>
  <c r="O3551" i="14"/>
  <c r="O3550" i="14"/>
  <c r="O3549" i="14"/>
  <c r="O3548" i="14"/>
  <c r="O3547" i="14"/>
  <c r="O3546" i="14"/>
  <c r="O3545" i="14"/>
  <c r="O3544" i="14"/>
  <c r="O3543" i="14"/>
  <c r="O3542" i="14"/>
  <c r="O3541" i="14"/>
  <c r="O3540" i="14"/>
  <c r="O3539" i="14"/>
  <c r="O3538" i="14"/>
  <c r="O3537" i="14"/>
  <c r="O3536" i="14"/>
  <c r="O3535" i="14"/>
  <c r="O3534" i="14"/>
  <c r="O3533" i="14"/>
  <c r="O3532" i="14"/>
  <c r="O3531" i="14"/>
  <c r="O3530" i="14"/>
  <c r="O3529" i="14"/>
  <c r="O3528" i="14"/>
  <c r="O3527" i="14"/>
  <c r="O3526" i="14"/>
  <c r="O3525" i="14"/>
  <c r="O3524" i="14"/>
  <c r="O3523" i="14"/>
  <c r="O3522" i="14"/>
  <c r="O3521" i="14"/>
  <c r="O3520" i="14"/>
  <c r="O3519" i="14"/>
  <c r="O3518" i="14"/>
  <c r="O3517" i="14"/>
  <c r="O3516" i="14"/>
  <c r="O3515" i="14"/>
  <c r="O3514" i="14"/>
  <c r="O3513" i="14"/>
  <c r="O3512" i="14"/>
  <c r="O3511" i="14"/>
  <c r="O3510" i="14"/>
  <c r="O3509" i="14"/>
  <c r="O3508" i="14"/>
  <c r="O3507" i="14"/>
  <c r="O3506" i="14"/>
  <c r="O3505" i="14"/>
  <c r="O3504" i="14"/>
  <c r="O3503" i="14"/>
  <c r="O3502" i="14"/>
  <c r="O3501" i="14"/>
  <c r="O3500" i="14"/>
  <c r="O3499" i="14"/>
  <c r="O3498" i="14"/>
  <c r="O3497" i="14"/>
  <c r="O3496" i="14"/>
  <c r="O3495" i="14"/>
  <c r="O3494" i="14"/>
  <c r="O3493" i="14"/>
  <c r="O3492" i="14"/>
  <c r="O3491" i="14"/>
  <c r="O3490" i="14"/>
  <c r="O3489" i="14"/>
  <c r="O3488" i="14"/>
  <c r="O3487" i="14"/>
  <c r="O3486" i="14"/>
  <c r="O3485" i="14"/>
  <c r="O3484" i="14"/>
  <c r="O3483" i="14"/>
  <c r="O3482" i="14"/>
  <c r="O3481" i="14"/>
  <c r="O3480" i="14"/>
  <c r="O3479" i="14"/>
  <c r="O3478" i="14"/>
  <c r="O3477" i="14"/>
  <c r="O3476" i="14"/>
  <c r="O3475" i="14"/>
  <c r="O3474" i="14"/>
  <c r="O3473" i="14"/>
  <c r="O3472" i="14"/>
  <c r="O3471" i="14"/>
  <c r="O3470" i="14"/>
  <c r="O3469" i="14"/>
  <c r="O3468" i="14"/>
  <c r="O3467" i="14"/>
  <c r="O3466" i="14"/>
  <c r="O3465" i="14"/>
  <c r="O3464" i="14"/>
  <c r="O3463" i="14"/>
  <c r="O3462" i="14"/>
  <c r="O3461" i="14"/>
  <c r="O3460" i="14"/>
  <c r="O3459" i="14"/>
  <c r="O3458" i="14"/>
  <c r="O3457" i="14"/>
  <c r="O3456" i="14"/>
  <c r="O3455" i="14"/>
  <c r="O3454" i="14"/>
  <c r="O3453" i="14"/>
  <c r="O3452" i="14"/>
  <c r="O3451" i="14"/>
  <c r="O3450" i="14"/>
  <c r="O3449" i="14"/>
  <c r="O3448" i="14"/>
  <c r="O3447" i="14"/>
  <c r="O3446" i="14"/>
  <c r="O3445" i="14"/>
  <c r="O3444" i="14"/>
  <c r="O3443" i="14"/>
  <c r="O3442" i="14"/>
  <c r="O3441" i="14"/>
  <c r="O3440" i="14"/>
  <c r="O3439" i="14"/>
  <c r="O3438" i="14"/>
  <c r="O3437" i="14"/>
  <c r="O3436" i="14"/>
  <c r="O3435" i="14"/>
  <c r="O3434" i="14"/>
  <c r="O3433" i="14"/>
  <c r="O3432" i="14"/>
  <c r="O3431" i="14"/>
  <c r="O3430" i="14"/>
  <c r="O3429" i="14"/>
  <c r="O3428" i="14"/>
  <c r="O3427" i="14"/>
  <c r="O3426" i="14"/>
  <c r="O3425" i="14"/>
  <c r="O3424" i="14"/>
  <c r="O3423" i="14"/>
  <c r="O3422" i="14"/>
  <c r="O3421" i="14"/>
  <c r="O3420" i="14"/>
  <c r="O3419" i="14"/>
  <c r="O3418" i="14"/>
  <c r="O3417" i="14"/>
  <c r="O3416" i="14"/>
  <c r="O3415" i="14"/>
  <c r="O3414" i="14"/>
  <c r="O3413" i="14"/>
  <c r="O3412" i="14"/>
  <c r="O3411" i="14"/>
  <c r="O3410" i="14"/>
  <c r="O3409" i="14"/>
  <c r="O3408" i="14"/>
  <c r="O3407" i="14"/>
  <c r="O3406" i="14"/>
  <c r="O3405" i="14"/>
  <c r="O3404" i="14"/>
  <c r="O3403" i="14"/>
  <c r="O3402" i="14"/>
  <c r="O3401" i="14"/>
  <c r="O3400" i="14"/>
  <c r="O3399" i="14"/>
  <c r="O3398" i="14"/>
  <c r="O3397" i="14"/>
  <c r="O3396" i="14"/>
  <c r="O3395" i="14"/>
  <c r="O3394" i="14"/>
  <c r="O3393" i="14"/>
  <c r="O3392" i="14"/>
  <c r="O3391" i="14"/>
  <c r="O3390" i="14"/>
  <c r="O3389" i="14"/>
  <c r="O3388" i="14"/>
  <c r="O3387" i="14"/>
  <c r="O3386" i="14"/>
  <c r="O3385" i="14"/>
  <c r="O3384" i="14"/>
  <c r="O3383" i="14"/>
  <c r="O3382" i="14"/>
  <c r="O3381" i="14"/>
  <c r="O3380" i="14"/>
  <c r="O3379" i="14"/>
  <c r="O3378" i="14"/>
  <c r="O3377" i="14"/>
  <c r="O3376" i="14"/>
  <c r="O3375" i="14"/>
  <c r="O3374" i="14"/>
  <c r="O3373" i="14"/>
  <c r="O3372" i="14"/>
  <c r="O3371" i="14"/>
  <c r="O3370" i="14"/>
  <c r="O3369" i="14"/>
  <c r="O3368" i="14"/>
  <c r="O3367" i="14"/>
  <c r="O3366" i="14"/>
  <c r="O3365" i="14"/>
  <c r="O3364" i="14"/>
  <c r="O3363" i="14"/>
  <c r="O3362" i="14"/>
  <c r="O3361" i="14"/>
  <c r="O3360" i="14"/>
  <c r="O3359" i="14"/>
  <c r="O3358" i="14"/>
  <c r="O3357" i="14"/>
  <c r="O3356" i="14"/>
  <c r="O3355" i="14"/>
  <c r="O3354" i="14"/>
  <c r="O3353" i="14"/>
  <c r="O3352" i="14"/>
  <c r="O3351" i="14"/>
  <c r="O3350" i="14"/>
  <c r="O3349" i="14"/>
  <c r="O3348" i="14"/>
  <c r="O3347" i="14"/>
  <c r="O3346" i="14"/>
  <c r="O3345" i="14"/>
  <c r="O3344" i="14"/>
  <c r="O3343" i="14"/>
  <c r="O3342" i="14"/>
  <c r="O3341" i="14"/>
  <c r="O3340" i="14"/>
  <c r="O3339" i="14"/>
  <c r="O3338" i="14"/>
  <c r="O3337" i="14"/>
  <c r="O3336" i="14"/>
  <c r="O3335" i="14"/>
  <c r="O3334" i="14"/>
  <c r="O3333" i="14"/>
  <c r="O3332" i="14"/>
  <c r="O3331" i="14"/>
  <c r="O3330" i="14"/>
  <c r="O3329" i="14"/>
  <c r="O3328" i="14"/>
  <c r="O3327" i="14"/>
  <c r="O3326" i="14"/>
  <c r="O3325" i="14"/>
  <c r="O3324" i="14"/>
  <c r="O3323" i="14"/>
  <c r="O3322" i="14"/>
  <c r="O3321" i="14"/>
  <c r="O3320" i="14"/>
  <c r="O3319" i="14"/>
  <c r="O3318" i="14"/>
  <c r="O3317" i="14"/>
  <c r="O3316" i="14"/>
  <c r="O3315" i="14"/>
  <c r="O3314" i="14"/>
  <c r="O3313" i="14"/>
  <c r="O3312" i="14"/>
  <c r="O3311" i="14"/>
  <c r="O3310" i="14"/>
  <c r="O3309" i="14"/>
  <c r="O3308" i="14"/>
  <c r="O3307" i="14"/>
  <c r="O3306" i="14"/>
  <c r="O3305" i="14"/>
  <c r="O3304" i="14"/>
  <c r="O3303" i="14"/>
  <c r="O3302" i="14"/>
  <c r="O3301" i="14"/>
  <c r="O3300" i="14"/>
  <c r="O3299" i="14"/>
  <c r="O3298" i="14"/>
  <c r="O3297" i="14"/>
  <c r="O3296" i="14"/>
  <c r="O3295" i="14"/>
  <c r="O3294" i="14"/>
  <c r="O3293" i="14"/>
  <c r="O3292" i="14"/>
  <c r="O3291" i="14"/>
  <c r="O3290" i="14"/>
  <c r="O3289" i="14"/>
  <c r="O3288" i="14"/>
  <c r="O3287" i="14"/>
  <c r="O3286" i="14"/>
  <c r="O3285" i="14"/>
  <c r="O3284" i="14"/>
  <c r="O3283" i="14"/>
  <c r="O3282" i="14"/>
  <c r="O3281" i="14"/>
  <c r="O3280" i="14"/>
  <c r="O3279" i="14"/>
  <c r="O3278" i="14"/>
  <c r="O3277" i="14"/>
  <c r="O3276" i="14"/>
  <c r="O3275" i="14"/>
  <c r="O3274" i="14"/>
  <c r="O3273" i="14"/>
  <c r="O3272" i="14"/>
  <c r="O3271" i="14"/>
  <c r="O3270" i="14"/>
  <c r="O3269" i="14"/>
  <c r="O3268" i="14"/>
  <c r="O3267" i="14"/>
  <c r="O3266" i="14"/>
  <c r="O3265" i="14"/>
  <c r="O3264" i="14"/>
  <c r="O3263" i="14"/>
  <c r="O3262" i="14"/>
  <c r="O3261" i="14"/>
  <c r="O3260" i="14"/>
  <c r="O3259" i="14"/>
  <c r="O3258" i="14"/>
  <c r="O3257" i="14"/>
  <c r="O3256" i="14"/>
  <c r="O3255" i="14"/>
  <c r="O3254" i="14"/>
  <c r="O3253" i="14"/>
  <c r="O3252" i="14"/>
  <c r="O3251" i="14"/>
  <c r="O3250" i="14"/>
  <c r="O3249" i="14"/>
  <c r="O3248" i="14"/>
  <c r="O3247" i="14"/>
  <c r="O3246" i="14"/>
  <c r="O3245" i="14"/>
  <c r="O3244" i="14"/>
  <c r="O3243" i="14"/>
  <c r="O3242" i="14"/>
  <c r="O3241" i="14"/>
  <c r="O3240" i="14"/>
  <c r="O3239" i="14"/>
  <c r="O3238" i="14"/>
  <c r="O3237" i="14"/>
  <c r="O3236" i="14"/>
  <c r="O3235" i="14"/>
  <c r="O3234" i="14"/>
  <c r="O3233" i="14"/>
  <c r="O3232" i="14"/>
  <c r="O3231" i="14"/>
  <c r="O3230" i="14"/>
  <c r="O3229" i="14"/>
  <c r="O3228" i="14"/>
  <c r="O3227" i="14"/>
  <c r="O3226" i="14"/>
  <c r="O3225" i="14"/>
  <c r="O3224" i="14"/>
  <c r="O3223" i="14"/>
  <c r="O3222" i="14"/>
  <c r="O3221" i="14"/>
  <c r="O3220" i="14"/>
  <c r="O3219" i="14"/>
  <c r="O3218" i="14"/>
  <c r="O3217" i="14"/>
  <c r="O3216" i="14"/>
  <c r="O3215" i="14"/>
  <c r="O3214" i="14"/>
  <c r="O3213" i="14"/>
  <c r="O3212" i="14"/>
  <c r="O3211" i="14"/>
  <c r="O3210" i="14"/>
  <c r="O3209" i="14"/>
  <c r="O3208" i="14"/>
  <c r="O3207" i="14"/>
  <c r="O3206" i="14"/>
  <c r="O3205" i="14"/>
  <c r="O3204" i="14"/>
  <c r="O3203" i="14"/>
  <c r="O3202" i="14"/>
  <c r="O3201" i="14"/>
  <c r="O3200" i="14"/>
  <c r="O3199" i="14"/>
  <c r="O3198" i="14"/>
  <c r="O3197" i="14"/>
  <c r="O3196" i="14"/>
  <c r="O3195" i="14"/>
  <c r="O3194" i="14"/>
  <c r="O3193" i="14"/>
  <c r="O3192" i="14"/>
  <c r="O3191" i="14"/>
  <c r="O3190" i="14"/>
  <c r="O3189" i="14"/>
  <c r="O3188" i="14"/>
  <c r="O3187" i="14"/>
  <c r="O3186" i="14"/>
  <c r="O3185" i="14"/>
  <c r="O3184" i="14"/>
  <c r="O3183" i="14"/>
  <c r="O3182" i="14"/>
  <c r="O3181" i="14"/>
  <c r="O3180" i="14"/>
  <c r="O3179" i="14"/>
  <c r="O3178" i="14"/>
  <c r="O3177" i="14"/>
  <c r="O3176" i="14"/>
  <c r="O3175" i="14"/>
  <c r="O3174" i="14"/>
  <c r="O3173" i="14"/>
  <c r="O3172" i="14"/>
  <c r="O3171" i="14"/>
  <c r="O3170" i="14"/>
  <c r="O3169" i="14"/>
  <c r="O3168" i="14"/>
  <c r="O3167" i="14"/>
  <c r="O3166" i="14"/>
  <c r="O3165" i="14"/>
  <c r="O3164" i="14"/>
  <c r="O3163" i="14"/>
  <c r="O3162" i="14"/>
  <c r="O3161" i="14"/>
  <c r="O3160" i="14"/>
  <c r="O3159" i="14"/>
  <c r="O3158" i="14"/>
  <c r="O3157" i="14"/>
  <c r="O3156" i="14"/>
  <c r="O3155" i="14"/>
  <c r="O3154" i="14"/>
  <c r="O3153" i="14"/>
  <c r="O3152" i="14"/>
  <c r="O3151" i="14"/>
  <c r="O3150" i="14"/>
  <c r="O3149" i="14"/>
  <c r="O3148" i="14"/>
  <c r="O3147" i="14"/>
  <c r="O3146" i="14"/>
  <c r="O3145" i="14"/>
  <c r="O3144" i="14"/>
  <c r="O3143" i="14"/>
  <c r="O3142" i="14"/>
  <c r="O3141" i="14"/>
  <c r="O3140" i="14"/>
  <c r="O3139" i="14"/>
  <c r="O3138" i="14"/>
  <c r="O3137" i="14"/>
  <c r="O3136" i="14"/>
  <c r="O3135" i="14"/>
  <c r="O3134" i="14"/>
  <c r="O3133" i="14"/>
  <c r="O3132" i="14"/>
  <c r="O3131" i="14"/>
  <c r="O3130" i="14"/>
  <c r="O3129" i="14"/>
  <c r="O3128" i="14"/>
  <c r="O3127" i="14"/>
  <c r="O3126" i="14"/>
  <c r="O3125" i="14"/>
  <c r="O3124" i="14"/>
  <c r="O3123" i="14"/>
  <c r="O3122" i="14"/>
  <c r="O3121" i="14"/>
  <c r="O3120" i="14"/>
  <c r="O3119" i="14"/>
  <c r="O3118" i="14"/>
  <c r="O3117" i="14"/>
  <c r="O3116" i="14"/>
  <c r="O3115" i="14"/>
  <c r="O3114" i="14"/>
  <c r="O3113" i="14"/>
  <c r="O3112" i="14"/>
  <c r="O3111" i="14"/>
  <c r="O3110" i="14"/>
  <c r="O3109" i="14"/>
  <c r="O3108" i="14"/>
  <c r="O3107" i="14"/>
  <c r="O3106" i="14"/>
  <c r="O3105" i="14"/>
  <c r="O3104" i="14"/>
  <c r="O3103" i="14"/>
  <c r="O3102" i="14"/>
  <c r="O3101" i="14"/>
  <c r="O3100" i="14"/>
  <c r="O3099" i="14"/>
  <c r="O3098" i="14"/>
  <c r="O3097" i="14"/>
  <c r="O3096" i="14"/>
  <c r="O3095" i="14"/>
  <c r="O3094" i="14"/>
  <c r="O3093" i="14"/>
  <c r="O3092" i="14"/>
  <c r="O3091" i="14"/>
  <c r="O3090" i="14"/>
  <c r="O3089" i="14"/>
  <c r="O3088" i="14"/>
  <c r="O3087" i="14"/>
  <c r="O3086" i="14"/>
  <c r="O3085" i="14"/>
  <c r="O3084" i="14"/>
  <c r="O3083" i="14"/>
  <c r="O3082" i="14"/>
  <c r="O3081" i="14"/>
  <c r="O3080" i="14"/>
  <c r="O3079" i="14"/>
  <c r="O3078" i="14"/>
  <c r="O3077" i="14"/>
  <c r="O3076" i="14"/>
  <c r="O3075" i="14"/>
  <c r="O3074" i="14"/>
  <c r="O3073" i="14"/>
  <c r="O3072" i="14"/>
  <c r="O3071" i="14"/>
  <c r="O3070" i="14"/>
  <c r="O3069" i="14"/>
  <c r="O3068" i="14"/>
  <c r="O3067" i="14"/>
  <c r="O3066" i="14"/>
  <c r="O3065" i="14"/>
  <c r="O3064" i="14"/>
  <c r="O3063" i="14"/>
  <c r="O3062" i="14"/>
  <c r="O3061" i="14"/>
  <c r="O3060" i="14"/>
  <c r="O3059" i="14"/>
  <c r="O3058" i="14"/>
  <c r="O3057" i="14"/>
  <c r="O3056" i="14"/>
  <c r="O3055" i="14"/>
  <c r="O3054" i="14"/>
  <c r="O3053" i="14"/>
  <c r="O3052" i="14"/>
  <c r="O3051" i="14"/>
  <c r="O3050" i="14"/>
  <c r="O3049" i="14"/>
  <c r="O3048" i="14"/>
  <c r="O3047" i="14"/>
  <c r="O3046" i="14"/>
  <c r="O3045" i="14"/>
  <c r="O3044" i="14"/>
  <c r="O3043" i="14"/>
  <c r="O3042" i="14"/>
  <c r="O3041" i="14"/>
  <c r="O3040" i="14"/>
  <c r="O3039" i="14"/>
  <c r="O3038" i="14"/>
  <c r="O3037" i="14"/>
  <c r="O3036" i="14"/>
  <c r="O3035" i="14"/>
  <c r="O3034" i="14"/>
  <c r="O3033" i="14"/>
  <c r="O3032" i="14"/>
  <c r="O3031" i="14"/>
  <c r="O3030" i="14"/>
  <c r="O3029" i="14"/>
  <c r="O3028" i="14"/>
  <c r="O3027" i="14"/>
  <c r="O3026" i="14"/>
  <c r="O3025" i="14"/>
  <c r="O3024" i="14"/>
  <c r="O3023" i="14"/>
  <c r="O3022" i="14"/>
  <c r="O3021" i="14"/>
  <c r="O3020" i="14"/>
  <c r="O3019" i="14"/>
  <c r="O3018" i="14"/>
  <c r="O3017" i="14"/>
  <c r="O3016" i="14"/>
  <c r="O3015" i="14"/>
  <c r="O3014" i="14"/>
  <c r="O3013" i="14"/>
  <c r="O3012" i="14"/>
  <c r="O3011" i="14"/>
  <c r="O3010" i="14"/>
  <c r="O3009" i="14"/>
  <c r="O3008" i="14"/>
  <c r="O3007" i="14"/>
  <c r="O3006" i="14"/>
  <c r="O3005" i="14"/>
  <c r="O3004" i="14"/>
  <c r="O3003" i="14"/>
  <c r="O3002" i="14"/>
  <c r="O3001" i="14"/>
  <c r="O3000" i="14"/>
  <c r="O2999" i="14"/>
  <c r="O2998" i="14"/>
  <c r="O2997" i="14"/>
  <c r="O2996" i="14"/>
  <c r="O2995" i="14"/>
  <c r="O2994" i="14"/>
  <c r="O2993" i="14"/>
  <c r="O2992" i="14"/>
  <c r="O2991" i="14"/>
  <c r="O2990" i="14"/>
  <c r="O2989" i="14"/>
  <c r="O2988" i="14"/>
  <c r="O2987" i="14"/>
  <c r="O2986" i="14"/>
  <c r="O2985" i="14"/>
  <c r="O2984" i="14"/>
  <c r="O2983" i="14"/>
  <c r="O2982" i="14"/>
  <c r="O2981" i="14"/>
  <c r="O2980" i="14"/>
  <c r="O2979" i="14"/>
  <c r="O2978" i="14"/>
  <c r="O2977" i="14"/>
  <c r="O2976" i="14"/>
  <c r="O2975" i="14"/>
  <c r="O2974" i="14"/>
  <c r="O2973" i="14"/>
  <c r="O2972" i="14"/>
  <c r="O2971" i="14"/>
  <c r="O2970" i="14"/>
  <c r="O2969" i="14"/>
  <c r="O2968" i="14"/>
  <c r="O2967" i="14"/>
  <c r="O2966" i="14"/>
  <c r="O2965" i="14"/>
  <c r="O2964" i="14"/>
  <c r="O2963" i="14"/>
  <c r="O2962" i="14"/>
  <c r="O2961" i="14"/>
  <c r="O2960" i="14"/>
  <c r="O2959" i="14"/>
  <c r="O2958" i="14"/>
  <c r="O2957" i="14"/>
  <c r="O2956" i="14"/>
  <c r="O2955" i="14"/>
  <c r="O2954" i="14"/>
  <c r="O2953" i="14"/>
  <c r="O2952" i="14"/>
  <c r="O2951" i="14"/>
  <c r="O2950" i="14"/>
  <c r="O2949" i="14"/>
  <c r="O2948" i="14"/>
  <c r="O2947" i="14"/>
  <c r="O2946" i="14"/>
  <c r="O2945" i="14"/>
  <c r="O2944" i="14"/>
  <c r="O2943" i="14"/>
  <c r="O2942" i="14"/>
  <c r="O2941" i="14"/>
  <c r="O2940" i="14"/>
  <c r="O2939" i="14"/>
  <c r="O2938" i="14"/>
  <c r="O2937" i="14"/>
  <c r="O2936" i="14"/>
  <c r="O2935" i="14"/>
  <c r="O2934" i="14"/>
  <c r="O2933" i="14"/>
  <c r="O2932" i="14"/>
  <c r="O2931" i="14"/>
  <c r="O2930" i="14"/>
  <c r="O2929" i="14"/>
  <c r="O2928" i="14"/>
  <c r="O2927" i="14"/>
  <c r="O2926" i="14"/>
  <c r="O2925" i="14"/>
  <c r="O2924" i="14"/>
  <c r="O2923" i="14"/>
  <c r="O2922" i="14"/>
  <c r="O2921" i="14"/>
  <c r="O2920" i="14"/>
  <c r="O2919" i="14"/>
  <c r="O2918" i="14"/>
  <c r="O2917" i="14"/>
  <c r="O2916" i="14"/>
  <c r="O2915" i="14"/>
  <c r="O2914" i="14"/>
  <c r="O2913" i="14"/>
  <c r="O2912" i="14"/>
  <c r="O2911" i="14"/>
  <c r="O2910" i="14"/>
  <c r="O2909" i="14"/>
  <c r="O2908" i="14"/>
  <c r="O2907" i="14"/>
  <c r="O2906" i="14"/>
  <c r="O2905" i="14"/>
  <c r="O2904" i="14"/>
  <c r="O2903" i="14"/>
  <c r="O2902" i="14"/>
  <c r="O2901" i="14"/>
  <c r="O2900" i="14"/>
  <c r="O2899" i="14"/>
  <c r="O2898" i="14"/>
  <c r="O2897" i="14"/>
  <c r="O2896" i="14"/>
  <c r="O2895" i="14"/>
  <c r="O2894" i="14"/>
  <c r="O2893" i="14"/>
  <c r="O2892" i="14"/>
  <c r="O2891" i="14"/>
  <c r="O2890" i="14"/>
  <c r="O2889" i="14"/>
  <c r="O2888" i="14"/>
  <c r="O2887" i="14"/>
  <c r="O2886" i="14"/>
  <c r="O2885" i="14"/>
  <c r="O2884" i="14"/>
  <c r="O2883" i="14"/>
  <c r="O2882" i="14"/>
  <c r="O2881" i="14"/>
  <c r="O2880" i="14"/>
  <c r="O2879" i="14"/>
  <c r="O2878" i="14"/>
  <c r="O2877" i="14"/>
  <c r="O2876" i="14"/>
  <c r="O2875" i="14"/>
  <c r="O2874" i="14"/>
  <c r="O2873" i="14"/>
  <c r="O2872" i="14"/>
  <c r="O2871" i="14"/>
  <c r="O2870" i="14"/>
  <c r="O2869" i="14"/>
  <c r="O2868" i="14"/>
  <c r="O2867" i="14"/>
  <c r="O2866" i="14"/>
  <c r="O2865" i="14"/>
  <c r="O2864" i="14"/>
  <c r="O2863" i="14"/>
  <c r="O2862" i="14"/>
  <c r="O2861" i="14"/>
  <c r="O2860" i="14"/>
  <c r="O2859" i="14"/>
  <c r="O2858" i="14"/>
  <c r="O2857" i="14"/>
  <c r="O2856" i="14"/>
  <c r="O2855" i="14"/>
  <c r="O2854" i="14"/>
  <c r="O2853" i="14"/>
  <c r="O2852" i="14"/>
  <c r="O2851" i="14"/>
  <c r="O2850" i="14"/>
  <c r="O2849" i="14"/>
  <c r="O2848" i="14"/>
  <c r="O2847" i="14"/>
  <c r="O2846" i="14"/>
  <c r="O2845" i="14"/>
  <c r="O2844" i="14"/>
  <c r="O2843" i="14"/>
  <c r="O2842" i="14"/>
  <c r="O2841" i="14"/>
  <c r="O2840" i="14"/>
  <c r="O2839" i="14"/>
  <c r="O2838" i="14"/>
  <c r="O2837" i="14"/>
  <c r="O2836" i="14"/>
  <c r="O2835" i="14"/>
  <c r="O2834" i="14"/>
  <c r="O2833" i="14"/>
  <c r="O2832" i="14"/>
  <c r="O2831" i="14"/>
  <c r="O2830" i="14"/>
  <c r="O2829" i="14"/>
  <c r="O2828" i="14"/>
  <c r="O2827" i="14"/>
  <c r="O2826" i="14"/>
  <c r="O2825" i="14"/>
  <c r="O2824" i="14"/>
  <c r="O2823" i="14"/>
  <c r="O2822" i="14"/>
  <c r="O2821" i="14"/>
  <c r="O2820" i="14"/>
  <c r="O2819" i="14"/>
  <c r="O2818" i="14"/>
  <c r="O2817" i="14"/>
  <c r="O2816" i="14"/>
  <c r="O2815" i="14"/>
  <c r="O2814" i="14"/>
  <c r="O2813" i="14"/>
  <c r="O2812" i="14"/>
  <c r="O2811" i="14"/>
  <c r="O2810" i="14"/>
  <c r="O2809" i="14"/>
  <c r="O2808" i="14"/>
  <c r="O2807" i="14"/>
  <c r="O2806" i="14"/>
  <c r="O2805" i="14"/>
  <c r="O2804" i="14"/>
  <c r="O2803" i="14"/>
  <c r="O2802" i="14"/>
  <c r="O2801" i="14"/>
  <c r="O2800" i="14"/>
  <c r="O2799" i="14"/>
  <c r="O2798" i="14"/>
  <c r="O2797" i="14"/>
  <c r="O2796" i="14"/>
  <c r="O2795" i="14"/>
  <c r="O2794" i="14"/>
  <c r="O2793" i="14"/>
  <c r="O2792" i="14"/>
  <c r="O2791" i="14"/>
  <c r="O2790" i="14"/>
  <c r="O2789" i="14"/>
  <c r="O2788" i="14"/>
  <c r="O2787" i="14"/>
  <c r="O2786" i="14"/>
  <c r="O2785" i="14"/>
  <c r="O2784" i="14"/>
  <c r="O2783" i="14"/>
  <c r="O2782" i="14"/>
  <c r="O2781" i="14"/>
  <c r="O2780" i="14"/>
  <c r="O2779" i="14"/>
  <c r="O2778" i="14"/>
  <c r="O2777" i="14"/>
  <c r="O2776" i="14"/>
  <c r="O2775" i="14"/>
  <c r="O2774" i="14"/>
  <c r="O2773" i="14"/>
  <c r="O2772" i="14"/>
  <c r="O2771" i="14"/>
  <c r="O2770" i="14"/>
  <c r="O2769" i="14"/>
  <c r="O2768" i="14"/>
  <c r="O2767" i="14"/>
  <c r="O2766" i="14"/>
  <c r="O2765" i="14"/>
  <c r="O2764" i="14"/>
  <c r="O2763" i="14"/>
  <c r="O2762" i="14"/>
  <c r="O2761" i="14"/>
  <c r="O2760" i="14"/>
  <c r="O2759" i="14"/>
  <c r="O2758" i="14"/>
  <c r="O2757" i="14"/>
  <c r="O2756" i="14"/>
  <c r="O2755" i="14"/>
  <c r="O2754" i="14"/>
  <c r="O2753" i="14"/>
  <c r="O2752" i="14"/>
  <c r="O2751" i="14"/>
  <c r="O2750" i="14"/>
  <c r="O2749" i="14"/>
  <c r="O2748" i="14"/>
  <c r="O2747" i="14"/>
  <c r="O2746" i="14"/>
  <c r="O2745" i="14"/>
  <c r="O2744" i="14"/>
  <c r="O2743" i="14"/>
  <c r="O2742" i="14"/>
  <c r="O2741" i="14"/>
  <c r="O2740" i="14"/>
  <c r="O2739" i="14"/>
  <c r="O2738" i="14"/>
  <c r="O2737" i="14"/>
  <c r="O2736" i="14"/>
  <c r="O2735" i="14"/>
  <c r="O2734" i="14"/>
  <c r="O2733" i="14"/>
  <c r="O2732" i="14"/>
  <c r="O2731" i="14"/>
  <c r="O2730" i="14"/>
  <c r="O2729" i="14"/>
  <c r="O2728" i="14"/>
  <c r="O2727" i="14"/>
  <c r="O2726" i="14"/>
  <c r="O2725" i="14"/>
  <c r="O2724" i="14"/>
  <c r="O2723" i="14"/>
  <c r="O2722" i="14"/>
  <c r="O2721" i="14"/>
  <c r="O2720" i="14"/>
  <c r="O2719" i="14"/>
  <c r="O2718" i="14"/>
  <c r="O2717" i="14"/>
  <c r="O2716" i="14"/>
  <c r="O2715" i="14"/>
  <c r="O2714" i="14"/>
  <c r="O2713" i="14"/>
  <c r="O2712" i="14"/>
  <c r="O2711" i="14"/>
  <c r="O2710" i="14"/>
  <c r="O2709" i="14"/>
  <c r="O2708" i="14"/>
  <c r="O2707" i="14"/>
  <c r="O2706" i="14"/>
  <c r="O2705" i="14"/>
  <c r="O2704" i="14"/>
  <c r="O2703" i="14"/>
  <c r="O2702" i="14"/>
  <c r="O2701" i="14"/>
  <c r="O2700" i="14"/>
  <c r="O2699" i="14"/>
  <c r="O2698" i="14"/>
  <c r="O2697" i="14"/>
  <c r="O2696" i="14"/>
  <c r="O2695" i="14"/>
  <c r="O2694" i="14"/>
  <c r="O2693" i="14"/>
  <c r="O2692" i="14"/>
  <c r="O2691" i="14"/>
  <c r="O2690" i="14"/>
  <c r="O2689" i="14"/>
  <c r="O2688" i="14"/>
  <c r="O2687" i="14"/>
  <c r="O2686" i="14"/>
  <c r="O2685" i="14"/>
  <c r="O2684" i="14"/>
  <c r="O2683" i="14"/>
  <c r="O2682" i="14"/>
  <c r="O2681" i="14"/>
  <c r="O2680" i="14"/>
  <c r="O2679" i="14"/>
  <c r="O2678" i="14"/>
  <c r="O2677" i="14"/>
  <c r="O2676" i="14"/>
  <c r="O2675" i="14"/>
  <c r="O2674" i="14"/>
  <c r="O2673" i="14"/>
  <c r="O2672" i="14"/>
  <c r="O2671" i="14"/>
  <c r="O2670" i="14"/>
  <c r="O2669" i="14"/>
  <c r="O2668" i="14"/>
  <c r="O2667" i="14"/>
  <c r="O2666" i="14"/>
  <c r="O2665" i="14"/>
  <c r="O2664" i="14"/>
  <c r="O2663" i="14"/>
  <c r="O2662" i="14"/>
  <c r="O2661" i="14"/>
  <c r="O2660" i="14"/>
  <c r="O2659" i="14"/>
  <c r="O2658" i="14"/>
  <c r="O2657" i="14"/>
  <c r="O2656" i="14"/>
  <c r="O2655" i="14"/>
  <c r="O2654" i="14"/>
  <c r="O2653" i="14"/>
  <c r="O2652" i="14"/>
  <c r="O2651" i="14"/>
  <c r="O2650" i="14"/>
  <c r="O2649" i="14"/>
  <c r="O2648" i="14"/>
  <c r="O2647" i="14"/>
  <c r="O2646" i="14"/>
  <c r="O2645" i="14"/>
  <c r="O2644" i="14"/>
  <c r="O2643" i="14"/>
  <c r="O2642" i="14"/>
  <c r="O2641" i="14"/>
  <c r="O2640" i="14"/>
  <c r="O2639" i="14"/>
  <c r="O2638" i="14"/>
  <c r="O2637" i="14"/>
  <c r="O2636" i="14"/>
  <c r="O2635" i="14"/>
  <c r="O2634" i="14"/>
  <c r="O2633" i="14"/>
  <c r="O2632" i="14"/>
  <c r="O2631" i="14"/>
  <c r="O2630" i="14"/>
  <c r="O2629" i="14"/>
  <c r="O2628" i="14"/>
  <c r="O2627" i="14"/>
  <c r="O2626" i="14"/>
  <c r="O2625" i="14"/>
  <c r="O2624" i="14"/>
  <c r="O2623" i="14"/>
  <c r="O2622" i="14"/>
  <c r="O2621" i="14"/>
  <c r="O2620" i="14"/>
  <c r="O2619" i="14"/>
  <c r="O2618" i="14"/>
  <c r="O2617" i="14"/>
  <c r="O2616" i="14"/>
  <c r="O2615" i="14"/>
  <c r="O2614" i="14"/>
  <c r="O2613" i="14"/>
  <c r="O2612" i="14"/>
  <c r="O2611" i="14"/>
  <c r="O2610" i="14"/>
  <c r="O2609" i="14"/>
  <c r="O2608" i="14"/>
  <c r="O2607" i="14"/>
  <c r="O2606" i="14"/>
  <c r="O2605" i="14"/>
  <c r="O2604" i="14"/>
  <c r="O2603" i="14"/>
  <c r="O2602" i="14"/>
  <c r="O2601" i="14"/>
  <c r="O2600" i="14"/>
  <c r="O2599" i="14"/>
  <c r="O2598" i="14"/>
  <c r="O2597" i="14"/>
  <c r="O2596" i="14"/>
  <c r="O2595" i="14"/>
  <c r="O2594" i="14"/>
  <c r="O2593" i="14"/>
  <c r="O2592" i="14"/>
  <c r="O2591" i="14"/>
  <c r="O2590" i="14"/>
  <c r="O2589" i="14"/>
  <c r="O2588" i="14"/>
  <c r="O2587" i="14"/>
  <c r="O2586" i="14"/>
  <c r="O2585" i="14"/>
  <c r="O2584" i="14"/>
  <c r="O2583" i="14"/>
  <c r="O2582" i="14"/>
  <c r="O2581" i="14"/>
  <c r="O2580" i="14"/>
  <c r="O2579" i="14"/>
  <c r="O2578" i="14"/>
  <c r="O2577" i="14"/>
  <c r="O2576" i="14"/>
  <c r="O2575" i="14"/>
  <c r="O2574" i="14"/>
  <c r="O2573" i="14"/>
  <c r="O2572" i="14"/>
  <c r="O2571" i="14"/>
  <c r="O2570" i="14"/>
  <c r="O2569" i="14"/>
  <c r="O2568" i="14"/>
  <c r="O2567" i="14"/>
  <c r="O2566" i="14"/>
  <c r="O2565" i="14"/>
  <c r="O2564" i="14"/>
  <c r="O2563" i="14"/>
  <c r="O2562" i="14"/>
  <c r="O2561" i="14"/>
  <c r="O2560" i="14"/>
  <c r="O2559" i="14"/>
  <c r="O2558" i="14"/>
  <c r="O2557" i="14"/>
  <c r="O2556" i="14"/>
  <c r="O2555" i="14"/>
  <c r="O2554" i="14"/>
  <c r="O2553" i="14"/>
  <c r="O2552" i="14"/>
  <c r="O2551" i="14"/>
  <c r="O2550" i="14"/>
  <c r="O2549" i="14"/>
  <c r="O2548" i="14"/>
  <c r="O2547" i="14"/>
  <c r="O2546" i="14"/>
  <c r="O2545" i="14"/>
  <c r="O2544" i="14"/>
  <c r="O2543" i="14"/>
  <c r="O2542" i="14"/>
  <c r="O2541" i="14"/>
  <c r="O2540" i="14"/>
  <c r="O2539" i="14"/>
  <c r="O2538" i="14"/>
  <c r="O2537" i="14"/>
  <c r="O2536" i="14"/>
  <c r="O2535" i="14"/>
  <c r="O2534" i="14"/>
  <c r="O2533" i="14"/>
  <c r="O2532" i="14"/>
  <c r="O2531" i="14"/>
  <c r="O2530" i="14"/>
  <c r="O2529" i="14"/>
  <c r="O2528" i="14"/>
  <c r="O2527" i="14"/>
  <c r="O2526" i="14"/>
  <c r="O2525" i="14"/>
  <c r="O2524" i="14"/>
  <c r="O2523" i="14"/>
  <c r="O2522" i="14"/>
  <c r="O2521" i="14"/>
  <c r="O2520" i="14"/>
  <c r="O2519" i="14"/>
  <c r="O2518" i="14"/>
  <c r="O2517" i="14"/>
  <c r="O2516" i="14"/>
  <c r="O2515" i="14"/>
  <c r="O2514" i="14"/>
  <c r="O2513" i="14"/>
  <c r="O2512" i="14"/>
  <c r="O2511" i="14"/>
  <c r="O2510" i="14"/>
  <c r="O2509" i="14"/>
  <c r="O2508" i="14"/>
  <c r="O2507" i="14"/>
  <c r="O2506" i="14"/>
  <c r="O2505" i="14"/>
  <c r="O2504" i="14"/>
  <c r="O2503" i="14"/>
  <c r="O2502" i="14"/>
  <c r="O2501" i="14"/>
  <c r="O2500" i="14"/>
  <c r="O2499" i="14"/>
  <c r="O2498" i="14"/>
  <c r="O2497" i="14"/>
  <c r="O2496" i="14"/>
  <c r="O2495" i="14"/>
  <c r="O2494" i="14"/>
  <c r="O2493" i="14"/>
  <c r="O2492" i="14"/>
  <c r="O2491" i="14"/>
  <c r="O2490" i="14"/>
  <c r="O2489" i="14"/>
  <c r="O2488" i="14"/>
  <c r="O2487" i="14"/>
  <c r="O2486" i="14"/>
  <c r="O2485" i="14"/>
  <c r="O2484" i="14"/>
  <c r="O2483" i="14"/>
  <c r="O2482" i="14"/>
  <c r="O2481" i="14"/>
  <c r="O2480" i="14"/>
  <c r="O2479" i="14"/>
  <c r="O2478" i="14"/>
  <c r="O2477" i="14"/>
  <c r="O2476" i="14"/>
  <c r="O2475" i="14"/>
  <c r="O2474" i="14"/>
  <c r="O2473" i="14"/>
  <c r="O2472" i="14"/>
  <c r="O2471" i="14"/>
  <c r="O2470" i="14"/>
  <c r="O2469" i="14"/>
  <c r="O2468" i="14"/>
  <c r="O2467" i="14"/>
  <c r="O2466" i="14"/>
  <c r="O2465" i="14"/>
  <c r="O2464" i="14"/>
  <c r="O2463" i="14"/>
  <c r="O2462" i="14"/>
  <c r="O2461" i="14"/>
  <c r="O2460" i="14"/>
  <c r="O2459" i="14"/>
  <c r="O2458" i="14"/>
  <c r="O2457" i="14"/>
  <c r="O2456" i="14"/>
  <c r="O2455" i="14"/>
  <c r="O2454" i="14"/>
  <c r="O2453" i="14"/>
  <c r="O2452" i="14"/>
  <c r="O2451" i="14"/>
  <c r="O2450" i="14"/>
  <c r="O2449" i="14"/>
  <c r="O2448" i="14"/>
  <c r="O2447" i="14"/>
  <c r="O2446" i="14"/>
  <c r="O2445" i="14"/>
  <c r="O2444" i="14"/>
  <c r="O2443" i="14"/>
  <c r="O2442" i="14"/>
  <c r="O2441" i="14"/>
  <c r="O2440" i="14"/>
  <c r="O2439" i="14"/>
  <c r="O2438" i="14"/>
  <c r="O2437" i="14"/>
  <c r="O2436" i="14"/>
  <c r="O2435" i="14"/>
  <c r="O2434" i="14"/>
  <c r="O2433" i="14"/>
  <c r="O2432" i="14"/>
  <c r="O2431" i="14"/>
  <c r="O2430" i="14"/>
  <c r="O2429" i="14"/>
  <c r="O2428" i="14"/>
  <c r="O2427" i="14"/>
  <c r="O2426" i="14"/>
  <c r="O2425" i="14"/>
  <c r="O2424" i="14"/>
  <c r="O2423" i="14"/>
  <c r="O2422" i="14"/>
  <c r="O2421" i="14"/>
  <c r="O2420" i="14"/>
  <c r="O2419" i="14"/>
  <c r="O2418" i="14"/>
  <c r="O2417" i="14"/>
  <c r="O2416" i="14"/>
  <c r="O2415" i="14"/>
  <c r="O2414" i="14"/>
  <c r="O2413" i="14"/>
  <c r="O2412" i="14"/>
  <c r="O2411" i="14"/>
  <c r="O2410" i="14"/>
  <c r="O2409" i="14"/>
  <c r="O2408" i="14"/>
  <c r="O2407" i="14"/>
  <c r="O2406" i="14"/>
  <c r="O2405" i="14"/>
  <c r="O2404" i="14"/>
  <c r="O2403" i="14"/>
  <c r="O2402" i="14"/>
  <c r="O2401" i="14"/>
  <c r="O2400" i="14"/>
  <c r="O2399" i="14"/>
  <c r="O2398" i="14"/>
  <c r="O2397" i="14"/>
  <c r="O2396" i="14"/>
  <c r="O2395" i="14"/>
  <c r="O2394" i="14"/>
  <c r="O2393" i="14"/>
  <c r="O2392" i="14"/>
  <c r="O2391" i="14"/>
  <c r="O2390" i="14"/>
  <c r="O2389" i="14"/>
  <c r="O2388" i="14"/>
  <c r="O2387" i="14"/>
  <c r="O2386" i="14"/>
  <c r="O2385" i="14"/>
  <c r="O2384" i="14"/>
  <c r="O2383" i="14"/>
  <c r="O2382" i="14"/>
  <c r="O2381" i="14"/>
  <c r="O2380" i="14"/>
  <c r="O2379" i="14"/>
  <c r="O2378" i="14"/>
  <c r="O2377" i="14"/>
  <c r="O2376" i="14"/>
  <c r="O2375" i="14"/>
  <c r="O2374" i="14"/>
  <c r="O2373" i="14"/>
  <c r="O2372" i="14"/>
  <c r="O2371" i="14"/>
  <c r="O2370" i="14"/>
  <c r="O2369" i="14"/>
  <c r="O2368" i="14"/>
  <c r="O2367" i="14"/>
  <c r="O2366" i="14"/>
  <c r="O2365" i="14"/>
  <c r="O2364" i="14"/>
  <c r="O2363" i="14"/>
  <c r="O2362" i="14"/>
  <c r="O2361" i="14"/>
  <c r="O2360" i="14"/>
  <c r="O2359" i="14"/>
  <c r="O2358" i="14"/>
  <c r="O2357" i="14"/>
  <c r="O2356" i="14"/>
  <c r="O2355" i="14"/>
  <c r="O2354" i="14"/>
  <c r="O2353" i="14"/>
  <c r="O2352" i="14"/>
  <c r="O2351" i="14"/>
  <c r="O2350" i="14"/>
  <c r="O2349" i="14"/>
  <c r="O2348" i="14"/>
  <c r="O2347" i="14"/>
  <c r="O2346" i="14"/>
  <c r="O2345" i="14"/>
  <c r="O2344" i="14"/>
  <c r="O2343" i="14"/>
  <c r="O2342" i="14"/>
  <c r="O2341" i="14"/>
  <c r="O2340" i="14"/>
  <c r="O2339" i="14"/>
  <c r="O2338" i="14"/>
  <c r="O2337" i="14"/>
  <c r="O2336" i="14"/>
  <c r="O2335" i="14"/>
  <c r="O2334" i="14"/>
  <c r="O2333" i="14"/>
  <c r="O2332" i="14"/>
  <c r="O2331" i="14"/>
  <c r="O2330" i="14"/>
  <c r="O2329" i="14"/>
  <c r="O2328" i="14"/>
  <c r="O2327" i="14"/>
  <c r="O2326" i="14"/>
  <c r="O2325" i="14"/>
  <c r="O2324" i="14"/>
  <c r="O2323" i="14"/>
  <c r="O2322" i="14"/>
  <c r="O2321" i="14"/>
  <c r="O2320" i="14"/>
  <c r="O2319" i="14"/>
  <c r="O2318" i="14"/>
  <c r="O2317" i="14"/>
  <c r="O2316" i="14"/>
  <c r="O2315" i="14"/>
  <c r="O2314" i="14"/>
  <c r="O2313" i="14"/>
  <c r="O2312" i="14"/>
  <c r="O2311" i="14"/>
  <c r="O2310" i="14"/>
  <c r="O2309" i="14"/>
  <c r="O2308" i="14"/>
  <c r="O2307" i="14"/>
  <c r="O2306" i="14"/>
  <c r="O2305" i="14"/>
  <c r="O2304" i="14"/>
  <c r="O2303" i="14"/>
  <c r="O2302" i="14"/>
  <c r="O2301" i="14"/>
  <c r="O2300" i="14"/>
  <c r="O2299" i="14"/>
  <c r="O2298" i="14"/>
  <c r="O2297" i="14"/>
  <c r="O2296" i="14"/>
  <c r="O2295" i="14"/>
  <c r="O2294" i="14"/>
  <c r="O2293" i="14"/>
  <c r="O2292" i="14"/>
  <c r="O2291" i="14"/>
  <c r="O2290" i="14"/>
  <c r="O2289" i="14"/>
  <c r="O2288" i="14"/>
  <c r="O2287" i="14"/>
  <c r="O2286" i="14"/>
  <c r="O2285" i="14"/>
  <c r="O2284" i="14"/>
  <c r="O2283" i="14"/>
  <c r="O2282" i="14"/>
  <c r="O2281" i="14"/>
  <c r="O2280" i="14"/>
  <c r="O2279" i="14"/>
  <c r="O2278" i="14"/>
  <c r="O2277" i="14"/>
  <c r="O2276" i="14"/>
  <c r="O2275" i="14"/>
  <c r="O2274" i="14"/>
  <c r="O2273" i="14"/>
  <c r="O2272" i="14"/>
  <c r="O2271" i="14"/>
  <c r="O2270" i="14"/>
  <c r="O2269" i="14"/>
  <c r="O2268" i="14"/>
  <c r="O2267" i="14"/>
  <c r="O2266" i="14"/>
  <c r="O2265" i="14"/>
  <c r="O2264" i="14"/>
  <c r="O2263" i="14"/>
  <c r="O2262" i="14"/>
  <c r="O2261" i="14"/>
  <c r="O2260" i="14"/>
  <c r="O2259" i="14"/>
  <c r="O2258" i="14"/>
  <c r="O2257" i="14"/>
  <c r="O2256" i="14"/>
  <c r="O2255" i="14"/>
  <c r="O2254" i="14"/>
  <c r="O2253" i="14"/>
  <c r="O2252" i="14"/>
  <c r="O2251" i="14"/>
  <c r="O2250" i="14"/>
  <c r="O2249" i="14"/>
  <c r="O2248" i="14"/>
  <c r="O2247" i="14"/>
  <c r="O2246" i="14"/>
  <c r="O2245" i="14"/>
  <c r="O2244" i="14"/>
  <c r="O2243" i="14"/>
  <c r="O2242" i="14"/>
  <c r="O2241" i="14"/>
  <c r="O2240" i="14"/>
  <c r="O2239" i="14"/>
  <c r="O2238" i="14"/>
  <c r="O2237" i="14"/>
  <c r="O2236" i="14"/>
  <c r="O2235" i="14"/>
  <c r="O2234" i="14"/>
  <c r="O2233" i="14"/>
  <c r="O2232" i="14"/>
  <c r="O2231" i="14"/>
  <c r="O2230" i="14"/>
  <c r="O2229" i="14"/>
  <c r="O2228" i="14"/>
  <c r="O2227" i="14"/>
  <c r="O2226" i="14"/>
  <c r="O2225" i="14"/>
  <c r="O2224" i="14"/>
  <c r="O2223" i="14"/>
  <c r="O2222" i="14"/>
  <c r="O2221" i="14"/>
  <c r="O2220" i="14"/>
  <c r="O2219" i="14"/>
  <c r="O2218" i="14"/>
  <c r="O2217" i="14"/>
  <c r="O2216" i="14"/>
  <c r="O2215" i="14"/>
  <c r="O2214" i="14"/>
  <c r="O2213" i="14"/>
  <c r="O2212" i="14"/>
  <c r="O2211" i="14"/>
  <c r="O2210" i="14"/>
  <c r="O2209" i="14"/>
  <c r="O2208" i="14"/>
  <c r="O2207" i="14"/>
  <c r="O2206" i="14"/>
  <c r="O2205" i="14"/>
  <c r="O2204" i="14"/>
  <c r="O2203" i="14"/>
  <c r="O2202" i="14"/>
  <c r="O2201" i="14"/>
  <c r="O2200" i="14"/>
  <c r="O2199" i="14"/>
  <c r="O2198" i="14"/>
  <c r="O2197" i="14"/>
  <c r="O2196" i="14"/>
  <c r="O2195" i="14"/>
  <c r="O2194" i="14"/>
  <c r="O2193" i="14"/>
  <c r="O2192" i="14"/>
  <c r="O2191" i="14"/>
  <c r="O2190" i="14"/>
  <c r="O2189" i="14"/>
  <c r="O2188" i="14"/>
  <c r="O2187" i="14"/>
  <c r="O2186" i="14"/>
  <c r="O2185" i="14"/>
  <c r="O2184" i="14"/>
  <c r="O2183" i="14"/>
  <c r="O2182" i="14"/>
  <c r="O2181" i="14"/>
  <c r="O2180" i="14"/>
  <c r="O2179" i="14"/>
  <c r="O2178" i="14"/>
  <c r="O2177" i="14"/>
  <c r="O2176" i="14"/>
  <c r="O2175" i="14"/>
  <c r="O2174" i="14"/>
  <c r="O2173" i="14"/>
  <c r="O2172" i="14"/>
  <c r="O2171" i="14"/>
  <c r="O2170" i="14"/>
  <c r="O2169" i="14"/>
  <c r="O2168" i="14"/>
  <c r="O2167" i="14"/>
  <c r="O2166" i="14"/>
  <c r="O2165" i="14"/>
  <c r="O2164" i="14"/>
  <c r="O2163" i="14"/>
  <c r="O2162" i="14"/>
  <c r="O2161" i="14"/>
  <c r="O2160" i="14"/>
  <c r="O2159" i="14"/>
  <c r="O2158" i="14"/>
  <c r="O2157" i="14"/>
  <c r="O2156" i="14"/>
  <c r="O2155" i="14"/>
  <c r="O2154" i="14"/>
  <c r="O2153" i="14"/>
  <c r="O2152" i="14"/>
  <c r="O2151" i="14"/>
  <c r="O2150" i="14"/>
  <c r="O2149" i="14"/>
  <c r="O2148" i="14"/>
  <c r="O2147" i="14"/>
  <c r="O2146" i="14"/>
  <c r="O2145" i="14"/>
  <c r="O2144" i="14"/>
  <c r="O2143" i="14"/>
  <c r="O2142" i="14"/>
  <c r="O2141" i="14"/>
  <c r="O2140" i="14"/>
  <c r="O2139" i="14"/>
  <c r="O2138" i="14"/>
  <c r="O2137" i="14"/>
  <c r="O2136" i="14"/>
  <c r="O2135" i="14"/>
  <c r="O2134" i="14"/>
  <c r="O2133" i="14"/>
  <c r="O2132" i="14"/>
  <c r="O2131" i="14"/>
  <c r="O2130" i="14"/>
  <c r="O2129" i="14"/>
  <c r="O2128" i="14"/>
  <c r="O2127" i="14"/>
  <c r="O2126" i="14"/>
  <c r="O2125" i="14"/>
  <c r="O2124" i="14"/>
  <c r="O2123" i="14"/>
  <c r="O2122" i="14"/>
  <c r="O2121" i="14"/>
  <c r="O2120" i="14"/>
  <c r="O2119" i="14"/>
  <c r="O2118" i="14"/>
  <c r="O2117" i="14"/>
  <c r="O2116" i="14"/>
  <c r="O2115" i="14"/>
  <c r="O2114" i="14"/>
  <c r="O2113" i="14"/>
  <c r="O2112" i="14"/>
  <c r="O2111" i="14"/>
  <c r="O2110" i="14"/>
  <c r="O2109" i="14"/>
  <c r="O2108" i="14"/>
  <c r="O2107" i="14"/>
  <c r="O2106" i="14"/>
  <c r="O2105" i="14"/>
  <c r="O2104" i="14"/>
  <c r="O2103" i="14"/>
  <c r="O2102" i="14"/>
  <c r="O2101" i="14"/>
  <c r="O2100" i="14"/>
  <c r="O2099" i="14"/>
  <c r="O2098" i="14"/>
  <c r="O2097" i="14"/>
  <c r="O2096" i="14"/>
  <c r="O2095" i="14"/>
  <c r="O2094" i="14"/>
  <c r="O2093" i="14"/>
  <c r="O2092" i="14"/>
  <c r="O2091" i="14"/>
  <c r="O2090" i="14"/>
  <c r="O2089" i="14"/>
  <c r="O2088" i="14"/>
  <c r="O2087" i="14"/>
  <c r="O2086" i="14"/>
  <c r="O2085" i="14"/>
  <c r="O2084" i="14"/>
  <c r="O2083" i="14"/>
  <c r="O2082" i="14"/>
  <c r="O2081" i="14"/>
  <c r="O2080" i="14"/>
  <c r="O2079" i="14"/>
  <c r="O2078" i="14"/>
  <c r="O2077" i="14"/>
  <c r="O2076" i="14"/>
  <c r="O2075" i="14"/>
  <c r="O2074" i="14"/>
  <c r="O2073" i="14"/>
  <c r="O2072" i="14"/>
  <c r="O2071" i="14"/>
  <c r="O2070" i="14"/>
  <c r="O2069" i="14"/>
  <c r="O2068" i="14"/>
  <c r="O2067" i="14"/>
  <c r="O2066" i="14"/>
  <c r="O2065" i="14"/>
  <c r="O2064" i="14"/>
  <c r="O2063" i="14"/>
  <c r="O2062" i="14"/>
  <c r="O2061" i="14"/>
  <c r="O2060" i="14"/>
  <c r="O2059" i="14"/>
  <c r="O2058" i="14"/>
  <c r="O2057" i="14"/>
  <c r="O2056" i="14"/>
  <c r="O2055" i="14"/>
  <c r="O2054" i="14"/>
  <c r="O2053" i="14"/>
  <c r="O2052" i="14"/>
  <c r="O2051" i="14"/>
  <c r="O2050" i="14"/>
  <c r="O2049" i="14"/>
  <c r="O2048" i="14"/>
  <c r="O2047" i="14"/>
  <c r="O2046" i="14"/>
  <c r="O2045" i="14"/>
  <c r="O2044" i="14"/>
  <c r="O2043" i="14"/>
  <c r="O2042" i="14"/>
  <c r="O2041" i="14"/>
  <c r="O2040" i="14"/>
  <c r="O2039" i="14"/>
  <c r="O2038" i="14"/>
  <c r="O2037" i="14"/>
  <c r="O2036" i="14"/>
  <c r="O2035" i="14"/>
  <c r="O2034" i="14"/>
  <c r="O2033" i="14"/>
  <c r="O2032" i="14"/>
  <c r="O2031" i="14"/>
  <c r="O2030" i="14"/>
  <c r="O2029" i="14"/>
  <c r="O2028" i="14"/>
  <c r="O2027" i="14"/>
  <c r="O2026" i="14"/>
  <c r="O2025" i="14"/>
  <c r="O2024" i="14"/>
  <c r="O2023" i="14"/>
  <c r="O2022" i="14"/>
  <c r="O2021" i="14"/>
  <c r="O2020" i="14"/>
  <c r="O2019" i="14"/>
  <c r="O2018" i="14"/>
  <c r="O2017" i="14"/>
  <c r="O2016" i="14"/>
  <c r="O2015" i="14"/>
  <c r="O2014" i="14"/>
  <c r="O2013" i="14"/>
  <c r="O2012" i="14"/>
  <c r="O2011" i="14"/>
  <c r="O2010" i="14"/>
  <c r="O2009" i="14"/>
  <c r="O2008" i="14"/>
  <c r="O2007" i="14"/>
  <c r="O2006" i="14"/>
  <c r="O2005" i="14"/>
  <c r="O2004" i="14"/>
  <c r="O2003" i="14"/>
  <c r="O2002" i="14"/>
  <c r="O2001" i="14"/>
  <c r="O2000" i="14"/>
  <c r="O1999" i="14"/>
  <c r="O1998" i="14"/>
  <c r="O1997" i="14"/>
  <c r="O1996" i="14"/>
  <c r="O1995" i="14"/>
  <c r="O1994" i="14"/>
  <c r="O1993" i="14"/>
  <c r="O1992" i="14"/>
  <c r="O1991" i="14"/>
  <c r="O1990" i="14"/>
  <c r="O1989" i="14"/>
  <c r="O1988" i="14"/>
  <c r="O1987" i="14"/>
  <c r="O1986" i="14"/>
  <c r="O1985" i="14"/>
  <c r="O1984" i="14"/>
  <c r="O1983" i="14"/>
  <c r="O1982" i="14"/>
  <c r="O1981" i="14"/>
  <c r="O1980" i="14"/>
  <c r="O1979" i="14"/>
  <c r="O1978" i="14"/>
  <c r="O1977" i="14"/>
  <c r="O1976" i="14"/>
  <c r="O1975" i="14"/>
  <c r="O1974" i="14"/>
  <c r="O1973" i="14"/>
  <c r="O1972" i="14"/>
  <c r="O1971" i="14"/>
  <c r="O1970" i="14"/>
  <c r="O1969" i="14"/>
  <c r="O1968" i="14"/>
  <c r="O1967" i="14"/>
  <c r="O1966" i="14"/>
  <c r="O1965" i="14"/>
  <c r="O1964" i="14"/>
  <c r="O1963" i="14"/>
  <c r="O1962" i="14"/>
  <c r="O1961" i="14"/>
  <c r="O1960" i="14"/>
  <c r="O1959" i="14"/>
  <c r="O1958" i="14"/>
  <c r="O1957" i="14"/>
  <c r="O1956" i="14"/>
  <c r="O1955" i="14"/>
  <c r="O1954" i="14"/>
  <c r="O1953" i="14"/>
  <c r="O1952" i="14"/>
  <c r="O1951" i="14"/>
  <c r="O1950" i="14"/>
  <c r="O1949" i="14"/>
  <c r="O1948" i="14"/>
  <c r="O1947" i="14"/>
  <c r="O1946" i="14"/>
  <c r="O1945" i="14"/>
  <c r="O1944" i="14"/>
  <c r="O1943" i="14"/>
  <c r="O1942" i="14"/>
  <c r="O1941" i="14"/>
  <c r="O1940" i="14"/>
  <c r="O1939" i="14"/>
  <c r="O1938" i="14"/>
  <c r="O1937" i="14"/>
  <c r="O1936" i="14"/>
  <c r="O1935" i="14"/>
  <c r="O1934" i="14"/>
  <c r="O1933" i="14"/>
  <c r="O1932" i="14"/>
  <c r="O1931" i="14"/>
  <c r="O1930" i="14"/>
  <c r="O1929" i="14"/>
  <c r="O1928" i="14"/>
  <c r="O1927" i="14"/>
  <c r="O1926" i="14"/>
  <c r="O1925" i="14"/>
  <c r="O1924" i="14"/>
  <c r="O1923" i="14"/>
  <c r="O1922" i="14"/>
  <c r="O1921" i="14"/>
  <c r="O1920" i="14"/>
  <c r="O1919" i="14"/>
  <c r="O1918" i="14"/>
  <c r="O1917" i="14"/>
  <c r="O1916" i="14"/>
  <c r="O1915" i="14"/>
  <c r="O1914" i="14"/>
  <c r="O1913" i="14"/>
  <c r="O1912" i="14"/>
  <c r="O1911" i="14"/>
  <c r="O1910" i="14"/>
  <c r="O1909" i="14"/>
  <c r="O1908" i="14"/>
  <c r="O1907" i="14"/>
  <c r="O1906" i="14"/>
  <c r="O1905" i="14"/>
  <c r="O1904" i="14"/>
  <c r="O1903" i="14"/>
  <c r="O1902" i="14"/>
  <c r="O1901" i="14"/>
  <c r="O1900" i="14"/>
  <c r="O1899" i="14"/>
  <c r="O1898" i="14"/>
  <c r="O1897" i="14"/>
  <c r="O1896" i="14"/>
  <c r="O1895" i="14"/>
  <c r="O1894" i="14"/>
  <c r="O1893" i="14"/>
  <c r="O1892" i="14"/>
  <c r="O1891" i="14"/>
  <c r="O1890" i="14"/>
  <c r="O1889" i="14"/>
  <c r="O1888" i="14"/>
  <c r="O1887" i="14"/>
  <c r="O1886" i="14"/>
  <c r="O1885" i="14"/>
  <c r="O1884" i="14"/>
  <c r="O1883" i="14"/>
  <c r="O1882" i="14"/>
  <c r="O1881" i="14"/>
  <c r="O1880" i="14"/>
  <c r="O1879" i="14"/>
  <c r="O1878" i="14"/>
  <c r="O1877" i="14"/>
  <c r="O1876" i="14"/>
  <c r="O1875" i="14"/>
  <c r="O1874" i="14"/>
  <c r="O1873" i="14"/>
  <c r="O1872" i="14"/>
  <c r="O1871" i="14"/>
  <c r="O1870" i="14"/>
  <c r="O1869" i="14"/>
  <c r="O1868" i="14"/>
  <c r="O1867" i="14"/>
  <c r="O1866" i="14"/>
  <c r="O1865" i="14"/>
  <c r="O1864" i="14"/>
  <c r="O1863" i="14"/>
  <c r="O1862" i="14"/>
  <c r="O1861" i="14"/>
  <c r="O1860" i="14"/>
  <c r="O1859" i="14"/>
  <c r="O1858" i="14"/>
  <c r="O1857" i="14"/>
  <c r="O1856" i="14"/>
  <c r="O1855" i="14"/>
  <c r="O1854" i="14"/>
  <c r="O1853" i="14"/>
  <c r="O1852" i="14"/>
  <c r="O1851" i="14"/>
  <c r="O1850" i="14"/>
  <c r="O1849" i="14"/>
  <c r="O1848" i="14"/>
  <c r="O1847" i="14"/>
  <c r="O1846" i="14"/>
  <c r="O1845" i="14"/>
  <c r="O1844" i="14"/>
  <c r="O1843" i="14"/>
  <c r="O1842" i="14"/>
  <c r="O1841" i="14"/>
  <c r="O1840" i="14"/>
  <c r="O1839" i="14"/>
  <c r="O1838" i="14"/>
  <c r="O1837" i="14"/>
  <c r="O1836" i="14"/>
  <c r="O1835" i="14"/>
  <c r="O1834" i="14"/>
  <c r="O1833" i="14"/>
  <c r="O1832" i="14"/>
  <c r="O1831" i="14"/>
  <c r="O1830" i="14"/>
  <c r="O1829" i="14"/>
  <c r="O1828" i="14"/>
  <c r="O1827" i="14"/>
  <c r="O1826" i="14"/>
  <c r="O1825" i="14"/>
  <c r="O1824" i="14"/>
  <c r="O1823" i="14"/>
  <c r="O1822" i="14"/>
  <c r="O1821" i="14"/>
  <c r="O1820" i="14"/>
  <c r="O1819" i="14"/>
  <c r="O1818" i="14"/>
  <c r="O1817" i="14"/>
  <c r="O1816" i="14"/>
  <c r="O1815" i="14"/>
  <c r="O1814" i="14"/>
  <c r="O1813" i="14"/>
  <c r="O1812" i="14"/>
  <c r="O1811" i="14"/>
  <c r="O1810" i="14"/>
  <c r="O1809" i="14"/>
  <c r="O1808" i="14"/>
  <c r="O1807" i="14"/>
  <c r="O1806" i="14"/>
  <c r="O1805" i="14"/>
  <c r="O1804" i="14"/>
  <c r="O1803" i="14"/>
  <c r="O1802" i="14"/>
  <c r="O1801" i="14"/>
  <c r="O1800" i="14"/>
  <c r="O1799" i="14"/>
  <c r="O1798" i="14"/>
  <c r="O1797" i="14"/>
  <c r="O1796" i="14"/>
  <c r="O1795" i="14"/>
  <c r="O1794" i="14"/>
  <c r="O1793" i="14"/>
  <c r="O1792" i="14"/>
  <c r="O1791" i="14"/>
  <c r="O1790" i="14"/>
  <c r="O1789" i="14"/>
  <c r="O1788" i="14"/>
  <c r="O1787" i="14"/>
  <c r="O1786" i="14"/>
  <c r="O1785" i="14"/>
  <c r="O1784" i="14"/>
  <c r="O1783" i="14"/>
  <c r="O1782" i="14"/>
  <c r="O1781" i="14"/>
  <c r="O1780" i="14"/>
  <c r="O1779" i="14"/>
  <c r="O1778" i="14"/>
  <c r="O1777" i="14"/>
  <c r="O1776" i="14"/>
  <c r="O1775" i="14"/>
  <c r="O1774" i="14"/>
  <c r="O1773" i="14"/>
  <c r="O1772" i="14"/>
  <c r="O1771" i="14"/>
  <c r="O1770" i="14"/>
  <c r="O1769" i="14"/>
  <c r="O1768" i="14"/>
  <c r="O1767" i="14"/>
  <c r="O1766" i="14"/>
  <c r="O1765" i="14"/>
  <c r="O1764" i="14"/>
  <c r="O1763" i="14"/>
  <c r="O1762" i="14"/>
  <c r="O1761" i="14"/>
  <c r="O1760" i="14"/>
  <c r="O1759" i="14"/>
  <c r="O1758" i="14"/>
  <c r="O1757" i="14"/>
  <c r="O1756" i="14"/>
  <c r="O1755" i="14"/>
  <c r="O1754" i="14"/>
  <c r="O1753" i="14"/>
  <c r="O1752" i="14"/>
  <c r="O1751" i="14"/>
  <c r="O1750" i="14"/>
  <c r="O1749" i="14"/>
  <c r="O1748" i="14"/>
  <c r="O1747" i="14"/>
  <c r="O1746" i="14"/>
  <c r="O1745" i="14"/>
  <c r="O1744" i="14"/>
  <c r="O1743" i="14"/>
  <c r="O1742" i="14"/>
  <c r="O1741" i="14"/>
  <c r="O1740" i="14"/>
  <c r="O1739" i="14"/>
  <c r="O1738" i="14"/>
  <c r="O1737" i="14"/>
  <c r="O1736" i="14"/>
  <c r="O1735" i="14"/>
  <c r="O1734" i="14"/>
  <c r="O1733" i="14"/>
  <c r="O1732" i="14"/>
  <c r="O1731" i="14"/>
  <c r="O1730" i="14"/>
  <c r="O1729" i="14"/>
  <c r="O1728" i="14"/>
  <c r="O1727" i="14"/>
  <c r="O1726" i="14"/>
  <c r="O1725" i="14"/>
  <c r="O1724" i="14"/>
  <c r="O1723" i="14"/>
  <c r="O1722" i="14"/>
  <c r="O1721" i="14"/>
  <c r="O1720" i="14"/>
  <c r="O1719" i="14"/>
  <c r="O1718" i="14"/>
  <c r="O1717" i="14"/>
  <c r="O1716" i="14"/>
  <c r="O1715" i="14"/>
  <c r="O1714" i="14"/>
  <c r="O1713" i="14"/>
  <c r="O1712" i="14"/>
  <c r="O1711" i="14"/>
  <c r="O1710" i="14"/>
  <c r="O1709" i="14"/>
  <c r="O1708" i="14"/>
  <c r="O1707" i="14"/>
  <c r="O1706" i="14"/>
  <c r="O1705" i="14"/>
  <c r="O1704" i="14"/>
  <c r="O1703" i="14"/>
  <c r="O1702" i="14"/>
  <c r="O1701" i="14"/>
  <c r="O1700" i="14"/>
  <c r="O1699" i="14"/>
  <c r="O1698" i="14"/>
  <c r="O1697" i="14"/>
  <c r="O1696" i="14"/>
  <c r="O1695" i="14"/>
  <c r="O1694" i="14"/>
  <c r="O1693" i="14"/>
  <c r="O1692" i="14"/>
  <c r="O1691" i="14"/>
  <c r="O1690" i="14"/>
  <c r="O1689" i="14"/>
  <c r="O1688" i="14"/>
  <c r="O1687" i="14"/>
  <c r="O1686" i="14"/>
  <c r="O1685" i="14"/>
  <c r="O1684" i="14"/>
  <c r="O1683" i="14"/>
  <c r="O1682" i="14"/>
  <c r="O1681" i="14"/>
  <c r="O1680" i="14"/>
  <c r="O1679" i="14"/>
  <c r="O1678" i="14"/>
  <c r="O1677" i="14"/>
  <c r="O1676" i="14"/>
  <c r="O1675" i="14"/>
  <c r="O1674" i="14"/>
  <c r="O1673" i="14"/>
  <c r="O1672" i="14"/>
  <c r="O1671" i="14"/>
  <c r="O1670" i="14"/>
  <c r="O1669" i="14"/>
  <c r="O1668" i="14"/>
  <c r="O1667" i="14"/>
  <c r="O1666" i="14"/>
  <c r="O1665" i="14"/>
  <c r="O1664" i="14"/>
  <c r="O1663" i="14"/>
  <c r="O1662" i="14"/>
  <c r="O1661" i="14"/>
  <c r="O1660" i="14"/>
  <c r="O1659" i="14"/>
  <c r="O1658" i="14"/>
  <c r="O1657" i="14"/>
  <c r="O1656" i="14"/>
  <c r="O1655" i="14"/>
  <c r="O1654" i="14"/>
  <c r="O1653" i="14"/>
  <c r="O1652" i="14"/>
  <c r="O1651" i="14"/>
  <c r="O1650" i="14"/>
  <c r="O1649" i="14"/>
  <c r="O1648" i="14"/>
  <c r="O1647" i="14"/>
  <c r="O1646" i="14"/>
  <c r="O1645" i="14"/>
  <c r="O1644" i="14"/>
  <c r="O1643" i="14"/>
  <c r="O1642" i="14"/>
  <c r="O1641" i="14"/>
  <c r="O1640" i="14"/>
  <c r="O1639" i="14"/>
  <c r="O1638" i="14"/>
  <c r="O1637" i="14"/>
  <c r="O1636" i="14"/>
  <c r="O1635" i="14"/>
  <c r="O1634" i="14"/>
  <c r="O1633" i="14"/>
  <c r="O1632" i="14"/>
  <c r="O1631" i="14"/>
  <c r="O1630" i="14"/>
  <c r="O1629" i="14"/>
  <c r="O1628" i="14"/>
  <c r="O1627" i="14"/>
  <c r="O1626" i="14"/>
  <c r="O1625" i="14"/>
  <c r="O1624" i="14"/>
  <c r="O1623" i="14"/>
  <c r="O1622" i="14"/>
  <c r="O1621" i="14"/>
  <c r="O1620" i="14"/>
  <c r="O1619" i="14"/>
  <c r="O1618" i="14"/>
  <c r="O1617" i="14"/>
  <c r="O1616" i="14"/>
  <c r="O1615" i="14"/>
  <c r="O1614" i="14"/>
  <c r="O1613" i="14"/>
  <c r="O1612" i="14"/>
  <c r="O1611" i="14"/>
  <c r="O1610" i="14"/>
  <c r="O1609" i="14"/>
  <c r="O1608" i="14"/>
  <c r="O1607" i="14"/>
  <c r="O1606" i="14"/>
  <c r="O1605" i="14"/>
  <c r="O1604" i="14"/>
  <c r="O1603" i="14"/>
  <c r="O1602" i="14"/>
  <c r="O1601" i="14"/>
  <c r="O1600" i="14"/>
  <c r="O1599" i="14"/>
  <c r="O1598" i="14"/>
  <c r="O1597" i="14"/>
  <c r="O1596" i="14"/>
  <c r="O1595" i="14"/>
  <c r="O1594" i="14"/>
  <c r="O1593" i="14"/>
  <c r="O1592" i="14"/>
  <c r="O1591" i="14"/>
  <c r="O1590" i="14"/>
  <c r="O1589" i="14"/>
  <c r="O1588" i="14"/>
  <c r="O1587" i="14"/>
  <c r="O1586" i="14"/>
  <c r="O1585" i="14"/>
  <c r="O1584" i="14"/>
  <c r="O1583" i="14"/>
  <c r="O1582" i="14"/>
  <c r="O1581" i="14"/>
  <c r="O1580" i="14"/>
  <c r="O1579" i="14"/>
  <c r="O1578" i="14"/>
  <c r="O1577" i="14"/>
  <c r="O1576" i="14"/>
  <c r="O1575" i="14"/>
  <c r="O1574" i="14"/>
  <c r="O1573" i="14"/>
  <c r="O1572" i="14"/>
  <c r="O1571" i="14"/>
  <c r="O1570" i="14"/>
  <c r="O1569" i="14"/>
  <c r="O1568" i="14"/>
  <c r="O1567" i="14"/>
  <c r="O1566" i="14"/>
  <c r="O1565" i="14"/>
  <c r="O1564" i="14"/>
  <c r="O1563" i="14"/>
  <c r="O1562" i="14"/>
  <c r="O1561" i="14"/>
  <c r="O1560" i="14"/>
  <c r="O1559" i="14"/>
  <c r="O1558" i="14"/>
  <c r="O1557" i="14"/>
  <c r="O1556" i="14"/>
  <c r="O1555" i="14"/>
  <c r="O1554" i="14"/>
  <c r="O1553" i="14"/>
  <c r="O1552" i="14"/>
  <c r="O1551" i="14"/>
  <c r="O1550" i="14"/>
  <c r="O1549" i="14"/>
  <c r="O1548" i="14"/>
  <c r="O1547" i="14"/>
  <c r="O1546" i="14"/>
  <c r="O1545" i="14"/>
  <c r="O1544" i="14"/>
  <c r="O1543" i="14"/>
  <c r="O1542" i="14"/>
  <c r="O1541" i="14"/>
  <c r="O1540" i="14"/>
  <c r="O1539" i="14"/>
  <c r="O1538" i="14"/>
  <c r="O1537" i="14"/>
  <c r="O1536" i="14"/>
  <c r="O1535" i="14"/>
  <c r="O1534" i="14"/>
  <c r="O1533" i="14"/>
  <c r="O1532" i="14"/>
  <c r="O1531" i="14"/>
  <c r="O1530" i="14"/>
  <c r="O1529" i="14"/>
  <c r="O1528" i="14"/>
  <c r="O1527" i="14"/>
  <c r="O1526" i="14"/>
  <c r="O1525" i="14"/>
  <c r="O1524" i="14"/>
  <c r="O1523" i="14"/>
  <c r="O1522" i="14"/>
  <c r="O1521" i="14"/>
  <c r="O1520" i="14"/>
  <c r="O1519" i="14"/>
  <c r="O1518" i="14"/>
  <c r="O1517" i="14"/>
  <c r="O1516" i="14"/>
  <c r="O1515" i="14"/>
  <c r="O1514" i="14"/>
  <c r="O1513" i="14"/>
  <c r="O1512" i="14"/>
  <c r="O1511" i="14"/>
  <c r="O1510" i="14"/>
  <c r="O1509" i="14"/>
  <c r="O1508" i="14"/>
  <c r="O1507" i="14"/>
  <c r="O1506" i="14"/>
  <c r="O1505" i="14"/>
  <c r="O1504" i="14"/>
  <c r="O1503" i="14"/>
  <c r="O1502" i="14"/>
  <c r="O1501" i="14"/>
  <c r="O1500" i="14"/>
  <c r="O1499" i="14"/>
  <c r="O1498" i="14"/>
  <c r="O1497" i="14"/>
  <c r="O1496" i="14"/>
  <c r="O1495" i="14"/>
  <c r="O1494" i="14"/>
  <c r="O1493" i="14"/>
  <c r="O1492" i="14"/>
  <c r="O1491" i="14"/>
  <c r="O1490" i="14"/>
  <c r="O1489" i="14"/>
  <c r="O1488" i="14"/>
  <c r="O1487" i="14"/>
  <c r="O1486" i="14"/>
  <c r="O1485" i="14"/>
  <c r="O1484" i="14"/>
  <c r="O1483" i="14"/>
  <c r="O1482" i="14"/>
  <c r="O1481" i="14"/>
  <c r="O1480" i="14"/>
  <c r="O1479" i="14"/>
  <c r="O1478" i="14"/>
  <c r="O1477" i="14"/>
  <c r="O1476" i="14"/>
  <c r="O1475" i="14"/>
  <c r="O1474" i="14"/>
  <c r="O1473" i="14"/>
  <c r="O1472" i="14"/>
  <c r="O1471" i="14"/>
  <c r="O1470" i="14"/>
  <c r="O1469" i="14"/>
  <c r="O1468" i="14"/>
  <c r="O1467" i="14"/>
  <c r="O1466" i="14"/>
  <c r="O1465" i="14"/>
  <c r="O1464" i="14"/>
  <c r="O1463" i="14"/>
  <c r="O1462" i="14"/>
  <c r="O1461" i="14"/>
  <c r="O1460" i="14"/>
  <c r="O1459" i="14"/>
  <c r="O1458" i="14"/>
  <c r="O1457" i="14"/>
  <c r="O1456" i="14"/>
  <c r="O1455" i="14"/>
  <c r="O1454" i="14"/>
  <c r="O1453" i="14"/>
  <c r="O1452" i="14"/>
  <c r="O1451" i="14"/>
  <c r="O1450" i="14"/>
  <c r="O1449" i="14"/>
  <c r="O1448" i="14"/>
  <c r="O1447" i="14"/>
  <c r="O1446" i="14"/>
  <c r="O1445" i="14"/>
  <c r="O1444" i="14"/>
  <c r="O1443" i="14"/>
  <c r="O1442" i="14"/>
  <c r="O1441" i="14"/>
  <c r="O1440" i="14"/>
  <c r="O1439" i="14"/>
  <c r="O1438" i="14"/>
  <c r="O1437" i="14"/>
  <c r="O1436" i="14"/>
  <c r="O1435" i="14"/>
  <c r="O1434" i="14"/>
  <c r="O1433" i="14"/>
  <c r="O1432" i="14"/>
  <c r="O1431" i="14"/>
  <c r="O1430" i="14"/>
  <c r="O1429" i="14"/>
  <c r="O1428" i="14"/>
  <c r="O1427" i="14"/>
  <c r="O1426" i="14"/>
  <c r="O1425" i="14"/>
  <c r="O1424" i="14"/>
  <c r="O1423" i="14"/>
  <c r="O1422" i="14"/>
  <c r="O1421" i="14"/>
  <c r="O1420" i="14"/>
  <c r="O1419" i="14"/>
  <c r="O1418" i="14"/>
  <c r="O1417" i="14"/>
  <c r="O1416" i="14"/>
  <c r="O1415" i="14"/>
  <c r="O1414" i="14"/>
  <c r="O1413" i="14"/>
  <c r="O1412" i="14"/>
  <c r="O1411" i="14"/>
  <c r="O1410" i="14"/>
  <c r="O1409" i="14"/>
  <c r="O1408" i="14"/>
  <c r="O1407" i="14"/>
  <c r="O1406" i="14"/>
  <c r="O1405" i="14"/>
  <c r="O1404" i="14"/>
  <c r="O1403" i="14"/>
  <c r="O1402" i="14"/>
  <c r="O1401" i="14"/>
  <c r="O1400" i="14"/>
  <c r="O1399" i="14"/>
  <c r="O1398" i="14"/>
  <c r="O1397" i="14"/>
  <c r="O1396" i="14"/>
  <c r="O1395" i="14"/>
  <c r="O1394" i="14"/>
  <c r="O1393" i="14"/>
  <c r="O1392" i="14"/>
  <c r="O1391" i="14"/>
  <c r="O1390" i="14"/>
  <c r="O1389" i="14"/>
  <c r="O1388" i="14"/>
  <c r="O1387" i="14"/>
  <c r="O1386" i="14"/>
  <c r="O1385" i="14"/>
  <c r="O1384" i="14"/>
  <c r="O1383" i="14"/>
  <c r="O1382" i="14"/>
  <c r="O1381" i="14"/>
  <c r="O1380" i="14"/>
  <c r="O1379" i="14"/>
  <c r="O1378" i="14"/>
  <c r="O1377" i="14"/>
  <c r="O1376" i="14"/>
  <c r="O1375" i="14"/>
  <c r="O1374" i="14"/>
  <c r="O1373" i="14"/>
  <c r="O1372" i="14"/>
  <c r="O1371" i="14"/>
  <c r="O1370" i="14"/>
  <c r="O1369" i="14"/>
  <c r="O1368" i="14"/>
  <c r="O1367" i="14"/>
  <c r="O1366" i="14"/>
  <c r="O1365" i="14"/>
  <c r="O1364" i="14"/>
  <c r="O1363" i="14"/>
  <c r="O1362" i="14"/>
  <c r="O1361" i="14"/>
  <c r="O1360" i="14"/>
  <c r="O1359" i="14"/>
  <c r="O1358" i="14"/>
  <c r="O1357" i="14"/>
  <c r="O1356" i="14"/>
  <c r="O1355" i="14"/>
  <c r="O1354" i="14"/>
  <c r="O1353" i="14"/>
  <c r="O1352" i="14"/>
  <c r="O1351" i="14"/>
  <c r="O1350" i="14"/>
  <c r="O1349" i="14"/>
  <c r="O1348" i="14"/>
  <c r="O1347" i="14"/>
  <c r="O1346" i="14"/>
  <c r="O1345" i="14"/>
  <c r="O1344" i="14"/>
  <c r="O1343" i="14"/>
  <c r="O1342" i="14"/>
  <c r="O1341" i="14"/>
  <c r="O1340" i="14"/>
  <c r="O1339" i="14"/>
  <c r="O1338" i="14"/>
  <c r="O1337" i="14"/>
  <c r="O1336" i="14"/>
  <c r="O1335" i="14"/>
  <c r="O1334" i="14"/>
  <c r="O1333" i="14"/>
  <c r="O1332" i="14"/>
  <c r="O1331" i="14"/>
  <c r="O1330" i="14"/>
  <c r="O1329" i="14"/>
  <c r="O1328" i="14"/>
  <c r="O1327" i="14"/>
  <c r="O1326" i="14"/>
  <c r="O1325" i="14"/>
  <c r="O1324" i="14"/>
  <c r="O1323" i="14"/>
  <c r="O1322" i="14"/>
  <c r="O1321" i="14"/>
  <c r="O1320" i="14"/>
  <c r="O1319" i="14"/>
  <c r="O1318" i="14"/>
  <c r="O1317" i="14"/>
  <c r="O1316" i="14"/>
  <c r="O1315" i="14"/>
  <c r="O1314" i="14"/>
  <c r="O1313" i="14"/>
  <c r="O1312" i="14"/>
  <c r="O1311" i="14"/>
  <c r="O1310" i="14"/>
  <c r="O1309" i="14"/>
  <c r="O1308" i="14"/>
  <c r="O1307" i="14"/>
  <c r="O1306" i="14"/>
  <c r="O1305" i="14"/>
  <c r="O1304" i="14"/>
  <c r="O1303" i="14"/>
  <c r="O1302" i="14"/>
  <c r="O1301" i="14"/>
  <c r="O1300" i="14"/>
  <c r="O1299" i="14"/>
  <c r="O1298" i="14"/>
  <c r="O1297" i="14"/>
  <c r="O1296" i="14"/>
  <c r="O1295" i="14"/>
  <c r="O1294" i="14"/>
  <c r="O1293" i="14"/>
  <c r="O1292" i="14"/>
  <c r="O1291" i="14"/>
  <c r="O1290" i="14"/>
  <c r="O1289" i="14"/>
  <c r="O1288" i="14"/>
  <c r="O1287" i="14"/>
  <c r="O1286" i="14"/>
  <c r="O1285" i="14"/>
  <c r="O1284" i="14"/>
  <c r="O1283" i="14"/>
  <c r="O1282" i="14"/>
  <c r="O1281" i="14"/>
  <c r="O1280" i="14"/>
  <c r="O1279" i="14"/>
  <c r="O1278" i="14"/>
  <c r="O1277" i="14"/>
  <c r="O1276" i="14"/>
  <c r="O1275" i="14"/>
  <c r="O1274" i="14"/>
  <c r="O1273" i="14"/>
  <c r="O1272" i="14"/>
  <c r="O1271" i="14"/>
  <c r="O1270" i="14"/>
  <c r="O1269" i="14"/>
  <c r="O1268" i="14"/>
  <c r="O1267" i="14"/>
  <c r="O1266" i="14"/>
  <c r="O1265" i="14"/>
  <c r="O1264" i="14"/>
  <c r="O1263" i="14"/>
  <c r="O1262" i="14"/>
  <c r="O1261" i="14"/>
  <c r="O1260" i="14"/>
  <c r="O1259" i="14"/>
  <c r="O1258" i="14"/>
  <c r="O1257" i="14"/>
  <c r="O1256" i="14"/>
  <c r="O1255" i="14"/>
  <c r="O1254" i="14"/>
  <c r="O1253" i="14"/>
  <c r="O1252" i="14"/>
  <c r="O1251" i="14"/>
  <c r="O1250" i="14"/>
  <c r="O1249" i="14"/>
  <c r="O1248" i="14"/>
  <c r="O1247" i="14"/>
  <c r="O1246" i="14"/>
  <c r="O1245" i="14"/>
  <c r="O1244" i="14"/>
  <c r="O1243" i="14"/>
  <c r="O1242" i="14"/>
  <c r="O1241" i="14"/>
  <c r="O1240" i="14"/>
  <c r="O1239" i="14"/>
  <c r="O1238" i="14"/>
  <c r="O1237" i="14"/>
  <c r="O1236" i="14"/>
  <c r="O1235" i="14"/>
  <c r="O1234" i="14"/>
  <c r="O1233" i="14"/>
  <c r="O1232" i="14"/>
  <c r="O1231" i="14"/>
  <c r="O1230" i="14"/>
  <c r="O1229" i="14"/>
  <c r="O1228" i="14"/>
  <c r="O1227" i="14"/>
  <c r="O1226" i="14"/>
  <c r="O1225" i="14"/>
  <c r="O1224" i="14"/>
  <c r="O1223" i="14"/>
  <c r="O1222" i="14"/>
  <c r="O1221" i="14"/>
  <c r="O1220" i="14"/>
  <c r="O1219" i="14"/>
  <c r="O1218" i="14"/>
  <c r="O1217" i="14"/>
  <c r="O1216" i="14"/>
  <c r="O1215" i="14"/>
  <c r="O1214" i="14"/>
  <c r="O1213" i="14"/>
  <c r="O1212" i="14"/>
  <c r="O1211" i="14"/>
  <c r="O1210" i="14"/>
  <c r="O1209" i="14"/>
  <c r="O1208" i="14"/>
  <c r="O1207" i="14"/>
  <c r="O1206" i="14"/>
  <c r="O1205" i="14"/>
  <c r="O1204" i="14"/>
  <c r="O1203" i="14"/>
  <c r="O1202" i="14"/>
  <c r="O1201" i="14"/>
  <c r="O1200" i="14"/>
  <c r="O1199" i="14"/>
  <c r="O1198" i="14"/>
  <c r="O1197" i="14"/>
  <c r="O1196" i="14"/>
  <c r="O1195" i="14"/>
  <c r="O1194" i="14"/>
  <c r="O1193" i="14"/>
  <c r="O1192" i="14"/>
  <c r="O1191" i="14"/>
  <c r="O1190" i="14"/>
  <c r="O1189" i="14"/>
  <c r="O1188" i="14"/>
  <c r="O1187" i="14"/>
  <c r="O1186" i="14"/>
  <c r="O1185" i="14"/>
  <c r="O1184" i="14"/>
  <c r="O1183" i="14"/>
  <c r="O1182" i="14"/>
  <c r="O1181" i="14"/>
  <c r="O1180" i="14"/>
  <c r="O1179" i="14"/>
  <c r="O1178" i="14"/>
  <c r="O1177" i="14"/>
  <c r="O1176" i="14"/>
  <c r="O1175" i="14"/>
  <c r="O1174" i="14"/>
  <c r="O1173" i="14"/>
  <c r="O1172" i="14"/>
  <c r="O1171" i="14"/>
  <c r="O1170" i="14"/>
  <c r="O1169" i="14"/>
  <c r="O1168" i="14"/>
  <c r="O1167" i="14"/>
  <c r="O1166" i="14"/>
  <c r="O1165" i="14"/>
  <c r="O1164" i="14"/>
  <c r="O1163" i="14"/>
  <c r="O1162" i="14"/>
  <c r="O1161" i="14"/>
  <c r="O1160" i="14"/>
  <c r="O1159" i="14"/>
  <c r="O1158" i="14"/>
  <c r="O1157" i="14"/>
  <c r="O1156" i="14"/>
  <c r="O1155" i="14"/>
  <c r="O1154" i="14"/>
  <c r="O1153" i="14"/>
  <c r="O1152" i="14"/>
  <c r="O1151" i="14"/>
  <c r="O1150" i="14"/>
  <c r="O1149" i="14"/>
  <c r="O1148" i="14"/>
  <c r="O1147" i="14"/>
  <c r="O1146" i="14"/>
  <c r="O1145" i="14"/>
  <c r="O1144" i="14"/>
  <c r="O1143" i="14"/>
  <c r="O1142" i="14"/>
  <c r="O1141" i="14"/>
  <c r="O1140" i="14"/>
  <c r="O1139" i="14"/>
  <c r="O1138" i="14"/>
  <c r="O1137" i="14"/>
  <c r="O1136" i="14"/>
  <c r="O1135" i="14"/>
  <c r="O1134" i="14"/>
  <c r="O1133" i="14"/>
  <c r="O1132" i="14"/>
  <c r="O1131" i="14"/>
  <c r="O1130" i="14"/>
  <c r="O1129" i="14"/>
  <c r="O1128" i="14"/>
  <c r="O1127" i="14"/>
  <c r="O1126" i="14"/>
  <c r="O1125" i="14"/>
  <c r="O1124" i="14"/>
  <c r="O1123" i="14"/>
  <c r="O1122" i="14"/>
  <c r="O1121" i="14"/>
  <c r="O1120" i="14"/>
  <c r="O1119" i="14"/>
  <c r="O1118" i="14"/>
  <c r="O1117" i="14"/>
  <c r="O1116" i="14"/>
  <c r="O1115" i="14"/>
  <c r="O1114" i="14"/>
  <c r="O1113" i="14"/>
  <c r="O1112" i="14"/>
  <c r="O1111" i="14"/>
  <c r="O1110" i="14"/>
  <c r="O1109" i="14"/>
  <c r="O1108" i="14"/>
  <c r="O1107" i="14"/>
  <c r="O1106" i="14"/>
  <c r="O1105" i="14"/>
  <c r="O1104" i="14"/>
  <c r="O1103" i="14"/>
  <c r="O1102" i="14"/>
  <c r="O1101" i="14"/>
  <c r="O1100" i="14"/>
  <c r="O1099" i="14"/>
  <c r="O1098" i="14"/>
  <c r="O1097" i="14"/>
  <c r="O1096" i="14"/>
  <c r="O1095" i="14"/>
  <c r="O1094" i="14"/>
  <c r="O1093" i="14"/>
  <c r="O1092" i="14"/>
  <c r="O1091" i="14"/>
  <c r="O1090" i="14"/>
  <c r="O1089" i="14"/>
  <c r="O1088" i="14"/>
  <c r="O1087" i="14"/>
  <c r="O1086" i="14"/>
  <c r="O1085" i="14"/>
  <c r="O1084" i="14"/>
  <c r="O1083" i="14"/>
  <c r="O1082" i="14"/>
  <c r="O1081" i="14"/>
  <c r="O1080" i="14"/>
  <c r="O1079" i="14"/>
  <c r="O1078" i="14"/>
  <c r="O1077" i="14"/>
  <c r="O1076" i="14"/>
  <c r="O1075" i="14"/>
  <c r="O1074" i="14"/>
  <c r="O1073" i="14"/>
  <c r="O1072" i="14"/>
  <c r="O1071" i="14"/>
  <c r="O1070" i="14"/>
  <c r="O1069" i="14"/>
  <c r="O1068" i="14"/>
  <c r="O1067" i="14"/>
  <c r="O1066" i="14"/>
  <c r="O1065" i="14"/>
  <c r="O1064" i="14"/>
  <c r="O1063" i="14"/>
  <c r="O1062" i="14"/>
  <c r="O1061" i="14"/>
  <c r="O1060" i="14"/>
  <c r="O1059" i="14"/>
  <c r="O1058" i="14"/>
  <c r="O1057" i="14"/>
  <c r="O1056" i="14"/>
  <c r="O1055" i="14"/>
  <c r="O1054" i="14"/>
  <c r="O1053" i="14"/>
  <c r="O1052" i="14"/>
  <c r="O1051" i="14"/>
  <c r="O1050" i="14"/>
  <c r="O1049" i="14"/>
  <c r="O1048" i="14"/>
  <c r="O1047" i="14"/>
  <c r="O1046" i="14"/>
  <c r="O1045" i="14"/>
  <c r="O1044" i="14"/>
  <c r="O1043" i="14"/>
  <c r="O1042" i="14"/>
  <c r="O1041" i="14"/>
  <c r="O1040" i="14"/>
  <c r="O1039" i="14"/>
  <c r="O1038" i="14"/>
  <c r="O1037" i="14"/>
  <c r="O1036" i="14"/>
  <c r="O1035" i="14"/>
  <c r="O1034" i="14"/>
  <c r="O1033" i="14"/>
  <c r="O1032" i="14"/>
  <c r="O1031" i="14"/>
  <c r="O1030" i="14"/>
  <c r="O1029" i="14"/>
  <c r="O1028" i="14"/>
  <c r="O1027" i="14"/>
  <c r="O1026" i="14"/>
  <c r="O1025" i="14"/>
  <c r="O1024" i="14"/>
  <c r="O1023" i="14"/>
  <c r="O1022" i="14"/>
  <c r="O1021" i="14"/>
  <c r="O1020" i="14"/>
  <c r="O1019" i="14"/>
  <c r="O1018" i="14"/>
  <c r="O1017" i="14"/>
  <c r="O1016" i="14"/>
  <c r="O1015" i="14"/>
  <c r="O1014" i="14"/>
  <c r="O1013" i="14"/>
  <c r="O1012" i="14"/>
  <c r="O1011" i="14"/>
  <c r="O1010" i="14"/>
  <c r="O1009" i="14"/>
  <c r="O1008" i="14"/>
  <c r="O1007" i="14"/>
  <c r="O1006" i="14"/>
  <c r="O1005" i="14"/>
  <c r="O1004" i="14"/>
  <c r="O1003" i="14"/>
  <c r="O1002" i="14"/>
  <c r="O1001" i="14"/>
  <c r="O1000" i="14"/>
  <c r="O999" i="14"/>
  <c r="O998" i="14"/>
  <c r="O997" i="14"/>
  <c r="O996" i="14"/>
  <c r="O995" i="14"/>
  <c r="O994" i="14"/>
  <c r="O993" i="14"/>
  <c r="O992" i="14"/>
  <c r="O991" i="14"/>
  <c r="O990" i="14"/>
  <c r="O989" i="14"/>
  <c r="O988" i="14"/>
  <c r="O987" i="14"/>
  <c r="O986" i="14"/>
  <c r="O985" i="14"/>
  <c r="O984" i="14"/>
  <c r="O983" i="14"/>
  <c r="O982" i="14"/>
  <c r="O981" i="14"/>
  <c r="O980" i="14"/>
  <c r="O979" i="14"/>
  <c r="O978" i="14"/>
  <c r="O977" i="14"/>
  <c r="O976" i="14"/>
  <c r="O975" i="14"/>
  <c r="O974" i="14"/>
  <c r="O973" i="14"/>
  <c r="O972" i="14"/>
  <c r="O971" i="14"/>
  <c r="O970" i="14"/>
  <c r="O969" i="14"/>
  <c r="O968" i="14"/>
  <c r="O967" i="14"/>
  <c r="O966" i="14"/>
  <c r="O965" i="14"/>
  <c r="O964" i="14"/>
  <c r="O963" i="14"/>
  <c r="O962" i="14"/>
  <c r="O961" i="14"/>
  <c r="O960" i="14"/>
  <c r="O959" i="14"/>
  <c r="O958" i="14"/>
  <c r="O957" i="14"/>
  <c r="O956" i="14"/>
  <c r="O955" i="14"/>
  <c r="O954" i="14"/>
  <c r="O953" i="14"/>
  <c r="O952" i="14"/>
  <c r="O951" i="14"/>
  <c r="O950" i="14"/>
  <c r="O949" i="14"/>
  <c r="O948" i="14"/>
  <c r="O947" i="14"/>
  <c r="O946" i="14"/>
  <c r="O945" i="14"/>
  <c r="O944" i="14"/>
  <c r="O943" i="14"/>
  <c r="O942" i="14"/>
  <c r="O941" i="14"/>
  <c r="O940" i="14"/>
  <c r="O939" i="14"/>
  <c r="O938" i="14"/>
  <c r="O937" i="14"/>
  <c r="O936" i="14"/>
  <c r="O935" i="14"/>
  <c r="O934" i="14"/>
  <c r="O933" i="14"/>
  <c r="O932" i="14"/>
  <c r="O931" i="14"/>
  <c r="O930" i="14"/>
  <c r="O929" i="14"/>
  <c r="O928" i="14"/>
  <c r="O927" i="14"/>
  <c r="O926" i="14"/>
  <c r="O925" i="14"/>
  <c r="O924" i="14"/>
  <c r="O923" i="14"/>
  <c r="O922" i="14"/>
  <c r="O921" i="14"/>
  <c r="O920" i="14"/>
  <c r="O919" i="14"/>
  <c r="O918" i="14"/>
  <c r="O917" i="14"/>
  <c r="O916" i="14"/>
  <c r="O915" i="14"/>
  <c r="O914" i="14"/>
  <c r="O913" i="14"/>
  <c r="O912" i="14"/>
  <c r="O911" i="14"/>
  <c r="O910" i="14"/>
  <c r="O909" i="14"/>
  <c r="O908" i="14"/>
  <c r="O907" i="14"/>
  <c r="O906" i="14"/>
  <c r="O905" i="14"/>
  <c r="O904" i="14"/>
  <c r="O903" i="14"/>
  <c r="O902" i="14"/>
  <c r="O901" i="14"/>
  <c r="O900" i="14"/>
  <c r="O899" i="14"/>
  <c r="O898" i="14"/>
  <c r="O897" i="14"/>
  <c r="O896" i="14"/>
  <c r="O895" i="14"/>
  <c r="O894" i="14"/>
  <c r="O893" i="14"/>
  <c r="O892" i="14"/>
  <c r="O891" i="14"/>
  <c r="O890" i="14"/>
  <c r="O889" i="14"/>
  <c r="O888" i="14"/>
  <c r="O887" i="14"/>
  <c r="O886" i="14"/>
  <c r="O885" i="14"/>
  <c r="O884" i="14"/>
  <c r="O883" i="14"/>
  <c r="O882" i="14"/>
  <c r="O881" i="14"/>
  <c r="O880" i="14"/>
  <c r="O879" i="14"/>
  <c r="O878" i="14"/>
  <c r="O877" i="14"/>
  <c r="O876" i="14"/>
  <c r="O875" i="14"/>
  <c r="O874" i="14"/>
  <c r="O873" i="14"/>
  <c r="O872" i="14"/>
  <c r="O871" i="14"/>
  <c r="O870" i="14"/>
  <c r="O869" i="14"/>
  <c r="O868" i="14"/>
  <c r="O867" i="14"/>
  <c r="O866" i="14"/>
  <c r="O865" i="14"/>
  <c r="O864" i="14"/>
  <c r="O863" i="14"/>
  <c r="O862" i="14"/>
  <c r="O861" i="14"/>
  <c r="O860" i="14"/>
  <c r="O859" i="14"/>
  <c r="O858" i="14"/>
  <c r="O857" i="14"/>
  <c r="O856" i="14"/>
  <c r="O855" i="14"/>
  <c r="O854" i="14"/>
  <c r="O853" i="14"/>
  <c r="O852" i="14"/>
  <c r="O851" i="14"/>
  <c r="O850" i="14"/>
  <c r="O849" i="14"/>
  <c r="O848" i="14"/>
  <c r="O847" i="14"/>
  <c r="O846" i="14"/>
  <c r="O845" i="14"/>
  <c r="O844" i="14"/>
  <c r="O843" i="14"/>
  <c r="O842" i="14"/>
  <c r="O841" i="14"/>
  <c r="O840" i="14"/>
  <c r="O839" i="14"/>
  <c r="O838" i="14"/>
  <c r="O837" i="14"/>
  <c r="O836" i="14"/>
  <c r="O835" i="14"/>
  <c r="O834" i="14"/>
  <c r="O833" i="14"/>
  <c r="O832" i="14"/>
  <c r="O831" i="14"/>
  <c r="O830" i="14"/>
  <c r="O829" i="14"/>
  <c r="O828" i="14"/>
  <c r="O827" i="14"/>
  <c r="O826" i="14"/>
  <c r="O825" i="14"/>
  <c r="O824" i="14"/>
  <c r="O823" i="14"/>
  <c r="O822" i="14"/>
  <c r="O821" i="14"/>
  <c r="O820" i="14"/>
  <c r="O819" i="14"/>
  <c r="O818" i="14"/>
  <c r="O817" i="14"/>
  <c r="O816" i="14"/>
  <c r="O815" i="14"/>
  <c r="O814" i="14"/>
  <c r="O813" i="14"/>
  <c r="O812" i="14"/>
  <c r="O811" i="14"/>
  <c r="O810" i="14"/>
  <c r="O809" i="14"/>
  <c r="O808" i="14"/>
  <c r="O807" i="14"/>
  <c r="O806" i="14"/>
  <c r="O805" i="14"/>
  <c r="O804" i="14"/>
  <c r="O803" i="14"/>
  <c r="O802" i="14"/>
  <c r="O801" i="14"/>
  <c r="O800" i="14"/>
  <c r="O799" i="14"/>
  <c r="O798" i="14"/>
  <c r="O797" i="14"/>
  <c r="O796" i="14"/>
  <c r="O795" i="14"/>
  <c r="O794" i="14"/>
  <c r="O793" i="14"/>
  <c r="O792" i="14"/>
  <c r="O791" i="14"/>
  <c r="O790" i="14"/>
  <c r="O789" i="14"/>
  <c r="O788" i="14"/>
  <c r="O787" i="14"/>
  <c r="O786" i="14"/>
  <c r="O785" i="14"/>
  <c r="O784" i="14"/>
  <c r="O783" i="14"/>
  <c r="O782" i="14"/>
  <c r="O781" i="14"/>
  <c r="O780" i="14"/>
  <c r="O779" i="14"/>
  <c r="O778" i="14"/>
  <c r="O777" i="14"/>
  <c r="O776" i="14"/>
  <c r="O775" i="14"/>
  <c r="O774" i="14"/>
  <c r="O773" i="14"/>
  <c r="O772" i="14"/>
  <c r="O771" i="14"/>
  <c r="O770" i="14"/>
  <c r="O769" i="14"/>
  <c r="O768" i="14"/>
  <c r="O767" i="14"/>
  <c r="O766" i="14"/>
  <c r="O765" i="14"/>
  <c r="O764" i="14"/>
  <c r="O763" i="14"/>
  <c r="O762" i="14"/>
  <c r="O761" i="14"/>
  <c r="O760" i="14"/>
  <c r="O759" i="14"/>
  <c r="O758" i="14"/>
  <c r="O757" i="14"/>
  <c r="O756" i="14"/>
  <c r="O755" i="14"/>
  <c r="O754" i="14"/>
  <c r="O753" i="14"/>
  <c r="O752" i="14"/>
  <c r="O751" i="14"/>
  <c r="O750" i="14"/>
  <c r="O749" i="14"/>
  <c r="O748" i="14"/>
  <c r="O747" i="14"/>
  <c r="O746" i="14"/>
  <c r="O745" i="14"/>
  <c r="O744" i="14"/>
  <c r="O743" i="14"/>
  <c r="O742" i="14"/>
  <c r="O741" i="14"/>
  <c r="O740" i="14"/>
  <c r="O739" i="14"/>
  <c r="O738" i="14"/>
  <c r="O737" i="14"/>
  <c r="O736" i="14"/>
  <c r="O735" i="14"/>
  <c r="O734" i="14"/>
  <c r="O733" i="14"/>
  <c r="O732" i="14"/>
  <c r="O731" i="14"/>
  <c r="O730" i="14"/>
  <c r="O729" i="14"/>
  <c r="O728" i="14"/>
  <c r="O727" i="14"/>
  <c r="O726" i="14"/>
  <c r="O725" i="14"/>
  <c r="O724" i="14"/>
  <c r="O723" i="14"/>
  <c r="O722" i="14"/>
  <c r="O721" i="14"/>
  <c r="O720" i="14"/>
  <c r="O719" i="14"/>
  <c r="O718" i="14"/>
  <c r="O717" i="14"/>
  <c r="O716" i="14"/>
  <c r="O715" i="14"/>
  <c r="O714" i="14"/>
  <c r="O713" i="14"/>
  <c r="O712" i="14"/>
  <c r="O711" i="14"/>
  <c r="O710" i="14"/>
  <c r="O709" i="14"/>
  <c r="O708" i="14"/>
  <c r="O707" i="14"/>
  <c r="O706" i="14"/>
  <c r="O705" i="14"/>
  <c r="O704" i="14"/>
  <c r="O703" i="14"/>
  <c r="O702" i="14"/>
  <c r="O701" i="14"/>
  <c r="O700" i="14"/>
  <c r="O699" i="14"/>
  <c r="O698" i="14"/>
  <c r="O697" i="14"/>
  <c r="O696" i="14"/>
  <c r="O695" i="14"/>
  <c r="O694" i="14"/>
  <c r="O693" i="14"/>
  <c r="O692" i="14"/>
  <c r="O691" i="14"/>
  <c r="O690" i="14"/>
  <c r="O689" i="14"/>
  <c r="O688" i="14"/>
  <c r="O687" i="14"/>
  <c r="O686" i="14"/>
  <c r="O685" i="14"/>
  <c r="O684" i="14"/>
  <c r="O683" i="14"/>
  <c r="O682" i="14"/>
  <c r="O681" i="14"/>
  <c r="O680" i="14"/>
  <c r="O679" i="14"/>
  <c r="O678" i="14"/>
  <c r="O677" i="14"/>
  <c r="O676" i="14"/>
  <c r="O675" i="14"/>
  <c r="O674" i="14"/>
  <c r="O673" i="14"/>
  <c r="O672" i="14"/>
  <c r="O671" i="14"/>
  <c r="O670" i="14"/>
  <c r="O669" i="14"/>
  <c r="O668" i="14"/>
  <c r="O667" i="14"/>
  <c r="O666" i="14"/>
  <c r="O665" i="14"/>
  <c r="O664" i="14"/>
  <c r="O663" i="14"/>
  <c r="O662" i="14"/>
  <c r="O661" i="14"/>
  <c r="O660" i="14"/>
  <c r="O659" i="14"/>
  <c r="O658" i="14"/>
  <c r="O657" i="14"/>
  <c r="O656" i="14"/>
  <c r="O655" i="14"/>
  <c r="O654" i="14"/>
  <c r="O653" i="14"/>
  <c r="O652" i="14"/>
  <c r="O651" i="14"/>
  <c r="O650" i="14"/>
  <c r="O649" i="14"/>
  <c r="O648" i="14"/>
  <c r="O647" i="14"/>
  <c r="O646" i="14"/>
  <c r="O645" i="14"/>
  <c r="O644" i="14"/>
  <c r="O643" i="14"/>
  <c r="O642" i="14"/>
  <c r="O641" i="14"/>
  <c r="O640" i="14"/>
  <c r="O639" i="14"/>
  <c r="O638" i="14"/>
  <c r="O637" i="14"/>
  <c r="O636" i="14"/>
  <c r="O635" i="14"/>
  <c r="O634" i="14"/>
  <c r="O633" i="14"/>
  <c r="O632" i="14"/>
  <c r="O631" i="14"/>
  <c r="O630" i="14"/>
  <c r="O629" i="14"/>
  <c r="O628" i="14"/>
  <c r="O627" i="14"/>
  <c r="O626" i="14"/>
  <c r="O625" i="14"/>
  <c r="O624" i="14"/>
  <c r="O623" i="14"/>
  <c r="O622" i="14"/>
  <c r="O621" i="14"/>
  <c r="O620" i="14"/>
  <c r="O619" i="14"/>
  <c r="O618" i="14"/>
  <c r="O617" i="14"/>
  <c r="O616" i="14"/>
  <c r="O615" i="14"/>
  <c r="O614" i="14"/>
  <c r="O613" i="14"/>
  <c r="O612" i="14"/>
  <c r="O611" i="14"/>
  <c r="O610" i="14"/>
  <c r="O609" i="14"/>
  <c r="O608" i="14"/>
  <c r="O607" i="14"/>
  <c r="O606" i="14"/>
  <c r="O605" i="14"/>
  <c r="O604" i="14"/>
  <c r="O603" i="14"/>
  <c r="O602" i="14"/>
  <c r="O601" i="14"/>
  <c r="O600" i="14"/>
  <c r="O599" i="14"/>
  <c r="O598" i="14"/>
  <c r="O597" i="14"/>
  <c r="O596" i="14"/>
  <c r="O595" i="14"/>
  <c r="O594" i="14"/>
  <c r="O593" i="14"/>
  <c r="O592" i="14"/>
  <c r="O591" i="14"/>
  <c r="O590" i="14"/>
  <c r="O589" i="14"/>
  <c r="O588" i="14"/>
  <c r="O587" i="14"/>
  <c r="O586" i="14"/>
  <c r="O585" i="14"/>
  <c r="O584" i="14"/>
  <c r="O583" i="14"/>
  <c r="O582" i="14"/>
  <c r="O581" i="14"/>
  <c r="O580" i="14"/>
  <c r="O579" i="14"/>
  <c r="O578" i="14"/>
  <c r="O577" i="14"/>
  <c r="O576" i="14"/>
  <c r="O575" i="14"/>
  <c r="O574" i="14"/>
  <c r="O573" i="14"/>
  <c r="O572" i="14"/>
  <c r="O571" i="14"/>
  <c r="O570" i="14"/>
  <c r="O569" i="14"/>
  <c r="O568" i="14"/>
  <c r="O567" i="14"/>
  <c r="O566" i="14"/>
  <c r="O565" i="14"/>
  <c r="O564" i="14"/>
  <c r="O563" i="14"/>
  <c r="O562" i="14"/>
  <c r="O561" i="14"/>
  <c r="O560" i="14"/>
  <c r="O559" i="14"/>
  <c r="O558" i="14"/>
  <c r="O557" i="14"/>
  <c r="O556" i="14"/>
  <c r="O555" i="14"/>
  <c r="O554" i="14"/>
  <c r="O553" i="14"/>
  <c r="O552" i="14"/>
  <c r="O551" i="14"/>
  <c r="O550" i="14"/>
  <c r="O549" i="14"/>
  <c r="O548" i="14"/>
  <c r="O547" i="14"/>
  <c r="O546" i="14"/>
  <c r="O545" i="14"/>
  <c r="O544" i="14"/>
  <c r="O543" i="14"/>
  <c r="O542" i="14"/>
  <c r="O541" i="14"/>
  <c r="O540" i="14"/>
  <c r="O539" i="14"/>
  <c r="O538" i="14"/>
  <c r="O537" i="14"/>
  <c r="O536" i="14"/>
  <c r="O535" i="14"/>
  <c r="O534" i="14"/>
  <c r="O533" i="14"/>
  <c r="O532" i="14"/>
  <c r="O531" i="14"/>
  <c r="O530" i="14"/>
  <c r="O529" i="14"/>
  <c r="O528" i="14"/>
  <c r="O527" i="14"/>
  <c r="O526" i="14"/>
  <c r="O525" i="14"/>
  <c r="O524" i="14"/>
  <c r="O523" i="14"/>
  <c r="O522" i="14"/>
  <c r="O521" i="14"/>
  <c r="O520" i="14"/>
  <c r="O519" i="14"/>
  <c r="O518" i="14"/>
  <c r="O517" i="14"/>
  <c r="O516" i="14"/>
  <c r="O515" i="14"/>
  <c r="O514" i="14"/>
  <c r="O513" i="14"/>
  <c r="O512" i="14"/>
  <c r="O511" i="14"/>
  <c r="O510" i="14"/>
  <c r="O509" i="14"/>
  <c r="O508" i="14"/>
  <c r="O507" i="14"/>
  <c r="O506" i="14"/>
  <c r="O505" i="14"/>
  <c r="O504" i="14"/>
  <c r="O503" i="14"/>
  <c r="O502" i="14"/>
  <c r="O501" i="14"/>
  <c r="O500" i="14"/>
  <c r="O499" i="14"/>
  <c r="O498" i="14"/>
  <c r="O497" i="14"/>
  <c r="O496" i="14"/>
  <c r="O495" i="14"/>
  <c r="O494" i="14"/>
  <c r="O493" i="14"/>
  <c r="O492" i="14"/>
  <c r="O491" i="14"/>
  <c r="O490" i="14"/>
  <c r="O489" i="14"/>
  <c r="O488" i="14"/>
  <c r="O487" i="14"/>
  <c r="O486" i="14"/>
  <c r="O485" i="14"/>
  <c r="O484" i="14"/>
  <c r="O483" i="14"/>
  <c r="O482" i="14"/>
  <c r="O481" i="14"/>
  <c r="O480" i="14"/>
  <c r="O479" i="14"/>
  <c r="O478" i="14"/>
  <c r="O477" i="14"/>
  <c r="O476" i="14"/>
  <c r="O475" i="14"/>
  <c r="O474" i="14"/>
  <c r="O473" i="14"/>
  <c r="O472" i="14"/>
  <c r="O471" i="14"/>
  <c r="O470" i="14"/>
  <c r="O469" i="14"/>
  <c r="O468" i="14"/>
  <c r="O467" i="14"/>
  <c r="O466" i="14"/>
  <c r="O465" i="14"/>
  <c r="O464" i="14"/>
  <c r="O463" i="14"/>
  <c r="O462" i="14"/>
  <c r="O461" i="14"/>
  <c r="O460" i="14"/>
  <c r="O459" i="14"/>
  <c r="O458" i="14"/>
  <c r="O457" i="14"/>
  <c r="O456" i="14"/>
  <c r="O455" i="14"/>
  <c r="O454" i="14"/>
  <c r="O453" i="14"/>
  <c r="O452" i="14"/>
  <c r="O451" i="14"/>
  <c r="O450" i="14"/>
  <c r="O449" i="14"/>
  <c r="O448" i="14"/>
  <c r="O447" i="14"/>
  <c r="O446" i="14"/>
  <c r="O445" i="14"/>
  <c r="O444" i="14"/>
  <c r="O443" i="14"/>
  <c r="O442" i="14"/>
  <c r="O441" i="14"/>
  <c r="O440" i="14"/>
  <c r="O439" i="14"/>
  <c r="O438" i="14"/>
  <c r="O437" i="14"/>
  <c r="O436" i="14"/>
  <c r="O435" i="14"/>
  <c r="O434" i="14"/>
  <c r="O433" i="14"/>
  <c r="O432" i="14"/>
  <c r="O431" i="14"/>
  <c r="O430" i="14"/>
  <c r="O429" i="14"/>
  <c r="O428" i="14"/>
  <c r="O427" i="14"/>
  <c r="O426" i="14"/>
  <c r="O425" i="14"/>
  <c r="O424" i="14"/>
  <c r="O423" i="14"/>
  <c r="O422" i="14"/>
  <c r="O421" i="14"/>
  <c r="O420" i="14"/>
  <c r="O419" i="14"/>
  <c r="O418" i="14"/>
  <c r="O417" i="14"/>
  <c r="O416" i="14"/>
  <c r="O415" i="14"/>
  <c r="O414" i="14"/>
  <c r="O413" i="14"/>
  <c r="O412" i="14"/>
  <c r="O411" i="14"/>
  <c r="O410" i="14"/>
  <c r="O409" i="14"/>
  <c r="O408" i="14"/>
  <c r="O407" i="14"/>
  <c r="O406" i="14"/>
  <c r="O405" i="14"/>
  <c r="O404" i="14"/>
  <c r="O403" i="14"/>
  <c r="O402" i="14"/>
  <c r="O401" i="14"/>
  <c r="O400" i="14"/>
  <c r="O399" i="14"/>
  <c r="O398" i="14"/>
  <c r="O397" i="14"/>
  <c r="O396" i="14"/>
  <c r="O395" i="14"/>
  <c r="O394" i="14"/>
  <c r="O393" i="14"/>
  <c r="O392" i="14"/>
  <c r="O391" i="14"/>
  <c r="O390" i="14"/>
  <c r="O389" i="14"/>
  <c r="O388" i="14"/>
  <c r="O387" i="14"/>
  <c r="O386" i="14"/>
  <c r="O385" i="14"/>
  <c r="O384" i="14"/>
  <c r="O383" i="14"/>
  <c r="O382" i="14"/>
  <c r="O381" i="14"/>
  <c r="O380" i="14"/>
  <c r="O379" i="14"/>
  <c r="O378" i="14"/>
  <c r="O377" i="14"/>
  <c r="O376" i="14"/>
  <c r="O375" i="14"/>
  <c r="O374" i="14"/>
  <c r="O373" i="14"/>
  <c r="O372" i="14"/>
  <c r="O371" i="14"/>
  <c r="O370" i="14"/>
  <c r="O369" i="14"/>
  <c r="O368" i="14"/>
  <c r="O367" i="14"/>
  <c r="O366" i="14"/>
  <c r="O365" i="14"/>
  <c r="O364" i="14"/>
  <c r="O363" i="14"/>
  <c r="O362" i="14"/>
  <c r="O361" i="14"/>
  <c r="O360" i="14"/>
  <c r="O359" i="14"/>
  <c r="O358" i="14"/>
  <c r="O357" i="14"/>
  <c r="O356" i="14"/>
  <c r="O355" i="14"/>
  <c r="O354" i="14"/>
  <c r="O353" i="14"/>
  <c r="O352" i="14"/>
  <c r="O351" i="14"/>
  <c r="O350" i="14"/>
  <c r="O349" i="14"/>
  <c r="O348" i="14"/>
  <c r="O347" i="14"/>
  <c r="O346" i="14"/>
  <c r="O345" i="14"/>
  <c r="O344" i="14"/>
  <c r="O343" i="14"/>
  <c r="O342" i="14"/>
  <c r="O341" i="14"/>
  <c r="O340" i="14"/>
  <c r="O339" i="14"/>
  <c r="O338" i="14"/>
  <c r="O337" i="14"/>
  <c r="O336" i="14"/>
  <c r="O335" i="14"/>
  <c r="O334" i="14"/>
  <c r="O333" i="14"/>
  <c r="O332" i="14"/>
  <c r="O331" i="14"/>
  <c r="O330" i="14"/>
  <c r="O329" i="14"/>
  <c r="O328" i="14"/>
  <c r="O327" i="14"/>
  <c r="O326" i="14"/>
  <c r="O325" i="14"/>
  <c r="O324" i="14"/>
  <c r="O323" i="14"/>
  <c r="O322" i="14"/>
  <c r="O321" i="14"/>
  <c r="O320" i="14"/>
  <c r="O319" i="14"/>
  <c r="O318" i="14"/>
  <c r="O317" i="14"/>
  <c r="O316" i="14"/>
  <c r="O315" i="14"/>
  <c r="O314" i="14"/>
  <c r="O313" i="14"/>
  <c r="O312" i="14"/>
  <c r="O311" i="14"/>
  <c r="O310" i="14"/>
  <c r="O309" i="14"/>
  <c r="O308" i="14"/>
  <c r="O307" i="14"/>
  <c r="O306" i="14"/>
  <c r="O305" i="14"/>
  <c r="O304" i="14"/>
  <c r="O303" i="14"/>
  <c r="O302" i="14"/>
  <c r="O301" i="14"/>
  <c r="O300" i="14"/>
  <c r="O299" i="14"/>
  <c r="O298" i="14"/>
  <c r="O297" i="14"/>
  <c r="O296" i="14"/>
  <c r="O295" i="14"/>
  <c r="O294" i="14"/>
  <c r="O293" i="14"/>
  <c r="O292" i="14"/>
  <c r="O291" i="14"/>
  <c r="O290" i="14"/>
  <c r="O289" i="14"/>
  <c r="O288" i="14"/>
  <c r="O287" i="14"/>
  <c r="O286" i="14"/>
  <c r="O285" i="14"/>
  <c r="O284" i="14"/>
  <c r="O283" i="14"/>
  <c r="O282" i="14"/>
  <c r="O281" i="14"/>
  <c r="O280" i="14"/>
  <c r="O279" i="14"/>
  <c r="O278" i="14"/>
  <c r="O277" i="14"/>
  <c r="O276" i="14"/>
  <c r="O275" i="14"/>
  <c r="O274" i="14"/>
  <c r="O273" i="14"/>
  <c r="O272" i="14"/>
  <c r="O271" i="14"/>
  <c r="O270" i="14"/>
  <c r="O269" i="14"/>
  <c r="O268" i="14"/>
  <c r="O267" i="14"/>
  <c r="O266" i="14"/>
  <c r="O265" i="14"/>
  <c r="O264" i="14"/>
  <c r="O263" i="14"/>
  <c r="O262" i="14"/>
  <c r="O261" i="14"/>
  <c r="O260" i="14"/>
  <c r="O259" i="14"/>
  <c r="O258" i="14"/>
  <c r="O257" i="14"/>
  <c r="O256" i="14"/>
  <c r="O255" i="14"/>
  <c r="O254" i="14"/>
  <c r="O253" i="14"/>
  <c r="O252" i="14"/>
  <c r="O251" i="14"/>
  <c r="O250" i="14"/>
  <c r="O249" i="14"/>
  <c r="O248" i="14"/>
  <c r="O247" i="14"/>
  <c r="O246" i="14"/>
  <c r="O245" i="14"/>
  <c r="O244" i="14"/>
  <c r="O243" i="14"/>
  <c r="O242" i="14"/>
  <c r="O241" i="14"/>
  <c r="O240" i="14"/>
  <c r="O239" i="14"/>
  <c r="O238" i="14"/>
  <c r="O237" i="14"/>
  <c r="O236" i="14"/>
  <c r="O235" i="14"/>
  <c r="O234" i="14"/>
  <c r="O233" i="14"/>
  <c r="O232" i="14"/>
  <c r="O231" i="14"/>
  <c r="O230" i="14"/>
  <c r="O229" i="14"/>
  <c r="O228" i="14"/>
  <c r="O227" i="14"/>
  <c r="O226" i="14"/>
  <c r="O225" i="14"/>
  <c r="O224" i="14"/>
  <c r="O223" i="14"/>
  <c r="O222" i="14"/>
  <c r="O221" i="14"/>
  <c r="O220" i="14"/>
  <c r="O219" i="14"/>
  <c r="O218" i="14"/>
  <c r="O217" i="14"/>
  <c r="O216" i="14"/>
  <c r="O215" i="14"/>
  <c r="O214" i="14"/>
  <c r="O213" i="14"/>
  <c r="O212" i="14"/>
  <c r="O211" i="14"/>
  <c r="O210" i="14"/>
  <c r="O209" i="14"/>
  <c r="O208" i="14"/>
  <c r="O207" i="14"/>
  <c r="O206" i="14"/>
  <c r="O205" i="14"/>
  <c r="O204" i="14"/>
  <c r="O203" i="14"/>
  <c r="O202" i="14"/>
  <c r="O201" i="14"/>
  <c r="O200" i="14"/>
  <c r="O199" i="14"/>
  <c r="O198" i="14"/>
  <c r="O197" i="14"/>
  <c r="O196" i="14"/>
  <c r="O195" i="14"/>
  <c r="O194" i="14"/>
  <c r="O193" i="14"/>
  <c r="O192" i="14"/>
  <c r="O191" i="14"/>
  <c r="O190" i="14"/>
  <c r="O189" i="14"/>
  <c r="O188" i="14"/>
  <c r="O187" i="14"/>
  <c r="O186" i="14"/>
  <c r="O185" i="14"/>
  <c r="O184" i="14"/>
  <c r="O183" i="14"/>
  <c r="O182" i="14"/>
  <c r="O181" i="14"/>
  <c r="O180" i="14"/>
  <c r="O179" i="14"/>
  <c r="O178" i="14"/>
  <c r="O177" i="14"/>
  <c r="O176" i="14"/>
  <c r="O175" i="14"/>
  <c r="O174" i="14"/>
  <c r="O173" i="14"/>
  <c r="O172" i="14"/>
  <c r="O171" i="14"/>
  <c r="O170" i="14"/>
  <c r="O169" i="14"/>
  <c r="O168" i="14"/>
  <c r="O167" i="14"/>
  <c r="O166" i="14"/>
  <c r="O165" i="14"/>
  <c r="O164" i="14"/>
  <c r="O163" i="14"/>
  <c r="O162" i="14"/>
  <c r="O161" i="14"/>
  <c r="O160" i="14"/>
  <c r="O159" i="14"/>
  <c r="O158" i="14"/>
  <c r="O157" i="14"/>
  <c r="O156" i="14"/>
  <c r="O155" i="14"/>
  <c r="O154" i="14"/>
  <c r="O153" i="14"/>
  <c r="O152" i="14"/>
  <c r="O151" i="14"/>
  <c r="O150" i="14"/>
  <c r="O149" i="14"/>
  <c r="O148" i="14"/>
  <c r="O147" i="14"/>
  <c r="O146" i="14"/>
  <c r="O145" i="14"/>
  <c r="O144" i="14"/>
  <c r="O143" i="14"/>
  <c r="O142" i="14"/>
  <c r="O141" i="14"/>
  <c r="O140" i="14"/>
  <c r="O139" i="14"/>
  <c r="O138" i="14"/>
  <c r="O137" i="14"/>
  <c r="O136" i="14"/>
  <c r="O135" i="14"/>
  <c r="O134" i="14"/>
  <c r="O133" i="14"/>
  <c r="O132" i="14"/>
  <c r="O131" i="14"/>
  <c r="O130" i="14"/>
  <c r="O129" i="14"/>
  <c r="O128" i="14"/>
  <c r="O127" i="14"/>
  <c r="O126" i="14"/>
  <c r="O125" i="14"/>
  <c r="O124" i="14"/>
  <c r="O123" i="14"/>
  <c r="O122" i="14"/>
  <c r="O121" i="14"/>
  <c r="O120" i="14"/>
  <c r="O119" i="14"/>
  <c r="O118" i="14"/>
  <c r="O117" i="14"/>
  <c r="O116" i="14"/>
  <c r="O115" i="14"/>
  <c r="O114" i="14"/>
  <c r="O113" i="14"/>
  <c r="O112" i="14"/>
  <c r="O111" i="14"/>
  <c r="O110" i="14"/>
  <c r="O109" i="14"/>
  <c r="O108" i="14"/>
  <c r="O107" i="14"/>
  <c r="O106" i="14"/>
  <c r="O105" i="14"/>
  <c r="O104" i="14"/>
  <c r="O103" i="14"/>
  <c r="O102" i="14"/>
  <c r="O101" i="14"/>
  <c r="O100" i="14"/>
  <c r="O99" i="14"/>
  <c r="O98" i="14"/>
  <c r="O97" i="14"/>
  <c r="O96" i="14"/>
  <c r="O95" i="14"/>
  <c r="O94" i="14"/>
  <c r="O93" i="14"/>
  <c r="O92" i="14"/>
  <c r="O91" i="14"/>
  <c r="O90" i="14"/>
  <c r="O89" i="14"/>
  <c r="O88" i="14"/>
  <c r="O87" i="14"/>
  <c r="O86" i="14"/>
  <c r="O85" i="14"/>
  <c r="O84" i="14"/>
  <c r="O83" i="14"/>
  <c r="O82" i="14"/>
  <c r="O81" i="14"/>
  <c r="O80" i="14"/>
  <c r="O79" i="14"/>
  <c r="O78" i="14"/>
  <c r="O77" i="14"/>
  <c r="O76" i="14"/>
  <c r="O75" i="14"/>
  <c r="O74" i="14"/>
  <c r="O73" i="14"/>
  <c r="O72" i="14"/>
  <c r="O71" i="14"/>
  <c r="O70" i="14"/>
  <c r="O69" i="14"/>
  <c r="O68" i="14"/>
  <c r="O67" i="14"/>
  <c r="O66" i="14"/>
  <c r="O65" i="14"/>
  <c r="O64" i="14"/>
  <c r="O63" i="14"/>
  <c r="O62" i="14"/>
  <c r="O61" i="14"/>
  <c r="O60" i="14"/>
  <c r="O59" i="14"/>
  <c r="O58" i="14"/>
  <c r="O57" i="14"/>
  <c r="O56" i="14"/>
  <c r="O55" i="14"/>
  <c r="O54" i="14"/>
  <c r="O53" i="14"/>
  <c r="O52" i="14"/>
  <c r="O51" i="14"/>
  <c r="O50" i="14"/>
  <c r="O49" i="14"/>
  <c r="O48" i="14"/>
  <c r="O47" i="14"/>
  <c r="O46" i="14"/>
  <c r="O45" i="14"/>
  <c r="O44" i="14"/>
  <c r="O43" i="14"/>
  <c r="O42" i="14"/>
  <c r="O41" i="14"/>
  <c r="O40" i="14"/>
  <c r="O39" i="14"/>
  <c r="O38" i="14"/>
  <c r="O37" i="14"/>
  <c r="O36" i="14"/>
  <c r="O35" i="14"/>
  <c r="O34" i="14"/>
  <c r="O33" i="14"/>
  <c r="O32" i="14"/>
  <c r="O31" i="14"/>
  <c r="O30" i="14"/>
  <c r="O29" i="14"/>
  <c r="O28" i="14"/>
  <c r="O27" i="14"/>
  <c r="O26" i="14"/>
  <c r="O25" i="14"/>
  <c r="O24" i="14"/>
  <c r="O23" i="14"/>
  <c r="O22" i="14"/>
  <c r="O21" i="14"/>
  <c r="O20" i="14"/>
  <c r="O19" i="14"/>
  <c r="O18" i="14"/>
  <c r="O17" i="14"/>
  <c r="O16" i="14"/>
  <c r="O15" i="14"/>
  <c r="O14" i="14"/>
  <c r="O13" i="14"/>
  <c r="O12" i="14"/>
  <c r="O11" i="14"/>
  <c r="O10" i="14"/>
  <c r="O9" i="14"/>
  <c r="O8" i="14"/>
  <c r="O7" i="14"/>
  <c r="O6" i="14"/>
  <c r="O5" i="14"/>
  <c r="O4" i="14"/>
  <c r="O3" i="14"/>
  <c r="O2" i="14"/>
  <c r="N5001" i="14"/>
  <c r="N5000" i="14"/>
  <c r="N4999" i="14"/>
  <c r="N4998" i="14"/>
  <c r="N4997" i="14"/>
  <c r="N4996" i="14"/>
  <c r="N4995" i="14"/>
  <c r="N4994" i="14"/>
  <c r="N4993" i="14"/>
  <c r="N4992" i="14"/>
  <c r="N4991" i="14"/>
  <c r="N4990" i="14"/>
  <c r="N4989" i="14"/>
  <c r="N4988" i="14"/>
  <c r="N4987" i="14"/>
  <c r="N4986" i="14"/>
  <c r="N4985" i="14"/>
  <c r="N4984" i="14"/>
  <c r="N4983" i="14"/>
  <c r="N4982" i="14"/>
  <c r="N4981" i="14"/>
  <c r="N4980" i="14"/>
  <c r="N4979" i="14"/>
  <c r="N4978" i="14"/>
  <c r="N4977" i="14"/>
  <c r="N4976" i="14"/>
  <c r="N4975" i="14"/>
  <c r="N4974" i="14"/>
  <c r="N4973" i="14"/>
  <c r="N4972" i="14"/>
  <c r="N4971" i="14"/>
  <c r="N4970" i="14"/>
  <c r="N4969" i="14"/>
  <c r="N4968" i="14"/>
  <c r="N4967" i="14"/>
  <c r="N4966" i="14"/>
  <c r="N4965" i="14"/>
  <c r="N4964" i="14"/>
  <c r="N4963" i="14"/>
  <c r="N4962" i="14"/>
  <c r="N4961" i="14"/>
  <c r="N4960" i="14"/>
  <c r="N4959" i="14"/>
  <c r="N4958" i="14"/>
  <c r="N4957" i="14"/>
  <c r="N4956" i="14"/>
  <c r="N4955" i="14"/>
  <c r="N4954" i="14"/>
  <c r="N4953" i="14"/>
  <c r="N4952" i="14"/>
  <c r="N4951" i="14"/>
  <c r="N4950" i="14"/>
  <c r="N4949" i="14"/>
  <c r="N4948" i="14"/>
  <c r="N4947" i="14"/>
  <c r="N4946" i="14"/>
  <c r="N4945" i="14"/>
  <c r="N4944" i="14"/>
  <c r="N4943" i="14"/>
  <c r="N4942" i="14"/>
  <c r="N4941" i="14"/>
  <c r="N4940" i="14"/>
  <c r="N4939" i="14"/>
  <c r="N4938" i="14"/>
  <c r="N4937" i="14"/>
  <c r="N4936" i="14"/>
  <c r="N4935" i="14"/>
  <c r="N4934" i="14"/>
  <c r="N4933" i="14"/>
  <c r="N4932" i="14"/>
  <c r="N4931" i="14"/>
  <c r="N4930" i="14"/>
  <c r="N4929" i="14"/>
  <c r="N4928" i="14"/>
  <c r="N4927" i="14"/>
  <c r="N4926" i="14"/>
  <c r="N4925" i="14"/>
  <c r="N4924" i="14"/>
  <c r="N4923" i="14"/>
  <c r="N4922" i="14"/>
  <c r="N4921" i="14"/>
  <c r="N4920" i="14"/>
  <c r="N4919" i="14"/>
  <c r="N4918" i="14"/>
  <c r="N4917" i="14"/>
  <c r="N4916" i="14"/>
  <c r="N4915" i="14"/>
  <c r="N4914" i="14"/>
  <c r="N4913" i="14"/>
  <c r="N4912" i="14"/>
  <c r="N4911" i="14"/>
  <c r="N4910" i="14"/>
  <c r="N4909" i="14"/>
  <c r="N4908" i="14"/>
  <c r="N4907" i="14"/>
  <c r="N4906" i="14"/>
  <c r="N4905" i="14"/>
  <c r="N4904" i="14"/>
  <c r="N4903" i="14"/>
  <c r="N4902" i="14"/>
  <c r="N4901" i="14"/>
  <c r="N4900" i="14"/>
  <c r="N4899" i="14"/>
  <c r="N4898" i="14"/>
  <c r="N4897" i="14"/>
  <c r="N4896" i="14"/>
  <c r="N4895" i="14"/>
  <c r="N4894" i="14"/>
  <c r="N4893" i="14"/>
  <c r="N4892" i="14"/>
  <c r="N4891" i="14"/>
  <c r="N4890" i="14"/>
  <c r="N4889" i="14"/>
  <c r="N4888" i="14"/>
  <c r="N4887" i="14"/>
  <c r="N4886" i="14"/>
  <c r="N4885" i="14"/>
  <c r="N4884" i="14"/>
  <c r="N4883" i="14"/>
  <c r="N4882" i="14"/>
  <c r="N4881" i="14"/>
  <c r="N4880" i="14"/>
  <c r="N4879" i="14"/>
  <c r="N4878" i="14"/>
  <c r="N4877" i="14"/>
  <c r="N4876" i="14"/>
  <c r="N4875" i="14"/>
  <c r="N4874" i="14"/>
  <c r="N4873" i="14"/>
  <c r="N4872" i="14"/>
  <c r="N4871" i="14"/>
  <c r="N4870" i="14"/>
  <c r="N4869" i="14"/>
  <c r="N4868" i="14"/>
  <c r="N4867" i="14"/>
  <c r="N4866" i="14"/>
  <c r="N4865" i="14"/>
  <c r="N4864" i="14"/>
  <c r="N4863" i="14"/>
  <c r="N4862" i="14"/>
  <c r="N4861" i="14"/>
  <c r="N4860" i="14"/>
  <c r="N4859" i="14"/>
  <c r="N4858" i="14"/>
  <c r="N4857" i="14"/>
  <c r="N4856" i="14"/>
  <c r="N4855" i="14"/>
  <c r="N4854" i="14"/>
  <c r="N4853" i="14"/>
  <c r="N4852" i="14"/>
  <c r="N4851" i="14"/>
  <c r="N4850" i="14"/>
  <c r="N4849" i="14"/>
  <c r="N4848" i="14"/>
  <c r="N4847" i="14"/>
  <c r="N4846" i="14"/>
  <c r="N4845" i="14"/>
  <c r="N4844" i="14"/>
  <c r="N4843" i="14"/>
  <c r="N4842" i="14"/>
  <c r="N4841" i="14"/>
  <c r="N4840" i="14"/>
  <c r="N4839" i="14"/>
  <c r="N4838" i="14"/>
  <c r="N4837" i="14"/>
  <c r="N4836" i="14"/>
  <c r="N4835" i="14"/>
  <c r="N4834" i="14"/>
  <c r="N4833" i="14"/>
  <c r="N4832" i="14"/>
  <c r="N4831" i="14"/>
  <c r="N4830" i="14"/>
  <c r="N4829" i="14"/>
  <c r="N4828" i="14"/>
  <c r="N4827" i="14"/>
  <c r="N4826" i="14"/>
  <c r="N4825" i="14"/>
  <c r="N4824" i="14"/>
  <c r="N4823" i="14"/>
  <c r="N4822" i="14"/>
  <c r="N4821" i="14"/>
  <c r="N4820" i="14"/>
  <c r="N4819" i="14"/>
  <c r="N4818" i="14"/>
  <c r="N4817" i="14"/>
  <c r="N4816" i="14"/>
  <c r="N4815" i="14"/>
  <c r="N4814" i="14"/>
  <c r="N4813" i="14"/>
  <c r="N4812" i="14"/>
  <c r="N4811" i="14"/>
  <c r="N4810" i="14"/>
  <c r="N4809" i="14"/>
  <c r="N4808" i="14"/>
  <c r="N4807" i="14"/>
  <c r="N4806" i="14"/>
  <c r="N4805" i="14"/>
  <c r="N4804" i="14"/>
  <c r="N4803" i="14"/>
  <c r="N4802" i="14"/>
  <c r="N4801" i="14"/>
  <c r="N4800" i="14"/>
  <c r="N4799" i="14"/>
  <c r="N4798" i="14"/>
  <c r="N4797" i="14"/>
  <c r="N4796" i="14"/>
  <c r="N4795" i="14"/>
  <c r="N4794" i="14"/>
  <c r="N4793" i="14"/>
  <c r="N4792" i="14"/>
  <c r="N4791" i="14"/>
  <c r="N4790" i="14"/>
  <c r="N4789" i="14"/>
  <c r="N4788" i="14"/>
  <c r="N4787" i="14"/>
  <c r="N4786" i="14"/>
  <c r="N4785" i="14"/>
  <c r="N4784" i="14"/>
  <c r="N4783" i="14"/>
  <c r="N4782" i="14"/>
  <c r="N4781" i="14"/>
  <c r="N4780" i="14"/>
  <c r="N4779" i="14"/>
  <c r="N4778" i="14"/>
  <c r="N4777" i="14"/>
  <c r="N4776" i="14"/>
  <c r="N4775" i="14"/>
  <c r="N4774" i="14"/>
  <c r="N4773" i="14"/>
  <c r="N4772" i="14"/>
  <c r="N4771" i="14"/>
  <c r="N4770" i="14"/>
  <c r="N4769" i="14"/>
  <c r="N4768" i="14"/>
  <c r="N4767" i="14"/>
  <c r="N4766" i="14"/>
  <c r="N4765" i="14"/>
  <c r="N4764" i="14"/>
  <c r="N4763" i="14"/>
  <c r="N4762" i="14"/>
  <c r="N4761" i="14"/>
  <c r="N4760" i="14"/>
  <c r="N4759" i="14"/>
  <c r="N4758" i="14"/>
  <c r="N4757" i="14"/>
  <c r="N4756" i="14"/>
  <c r="N4755" i="14"/>
  <c r="N4754" i="14"/>
  <c r="N4753" i="14"/>
  <c r="N4752" i="14"/>
  <c r="N4751" i="14"/>
  <c r="N4750" i="14"/>
  <c r="N4749" i="14"/>
  <c r="N4748" i="14"/>
  <c r="N4747" i="14"/>
  <c r="N4746" i="14"/>
  <c r="N4745" i="14"/>
  <c r="N4744" i="14"/>
  <c r="N4743" i="14"/>
  <c r="N4742" i="14"/>
  <c r="N4741" i="14"/>
  <c r="N4740" i="14"/>
  <c r="N4739" i="14"/>
  <c r="N4738" i="14"/>
  <c r="N4737" i="14"/>
  <c r="N4736" i="14"/>
  <c r="N4735" i="14"/>
  <c r="N4734" i="14"/>
  <c r="N4733" i="14"/>
  <c r="N4732" i="14"/>
  <c r="N4731" i="14"/>
  <c r="N4730" i="14"/>
  <c r="N4729" i="14"/>
  <c r="N4728" i="14"/>
  <c r="N4727" i="14"/>
  <c r="N4726" i="14"/>
  <c r="N4725" i="14"/>
  <c r="N4724" i="14"/>
  <c r="N4723" i="14"/>
  <c r="N4722" i="14"/>
  <c r="N4721" i="14"/>
  <c r="N4720" i="14"/>
  <c r="N4719" i="14"/>
  <c r="N4718" i="14"/>
  <c r="N4717" i="14"/>
  <c r="N4716" i="14"/>
  <c r="N4715" i="14"/>
  <c r="N4714" i="14"/>
  <c r="N4713" i="14"/>
  <c r="N4712" i="14"/>
  <c r="N4711" i="14"/>
  <c r="N4710" i="14"/>
  <c r="N4709" i="14"/>
  <c r="N4708" i="14"/>
  <c r="N4707" i="14"/>
  <c r="N4706" i="14"/>
  <c r="N4705" i="14"/>
  <c r="N4704" i="14"/>
  <c r="N4703" i="14"/>
  <c r="N4702" i="14"/>
  <c r="N4701" i="14"/>
  <c r="N4700" i="14"/>
  <c r="N4699" i="14"/>
  <c r="N4698" i="14"/>
  <c r="N4697" i="14"/>
  <c r="N4696" i="14"/>
  <c r="N4695" i="14"/>
  <c r="N4694" i="14"/>
  <c r="N4693" i="14"/>
  <c r="N4692" i="14"/>
  <c r="N4691" i="14"/>
  <c r="N4690" i="14"/>
  <c r="N4689" i="14"/>
  <c r="N4688" i="14"/>
  <c r="N4687" i="14"/>
  <c r="N4686" i="14"/>
  <c r="N4685" i="14"/>
  <c r="N4684" i="14"/>
  <c r="N4683" i="14"/>
  <c r="N4682" i="14"/>
  <c r="N4681" i="14"/>
  <c r="N4680" i="14"/>
  <c r="N4679" i="14"/>
  <c r="N4678" i="14"/>
  <c r="N4677" i="14"/>
  <c r="N4676" i="14"/>
  <c r="N4675" i="14"/>
  <c r="N4674" i="14"/>
  <c r="N4673" i="14"/>
  <c r="N4672" i="14"/>
  <c r="N4671" i="14"/>
  <c r="N4670" i="14"/>
  <c r="N4669" i="14"/>
  <c r="N4668" i="14"/>
  <c r="N4667" i="14"/>
  <c r="N4666" i="14"/>
  <c r="N4665" i="14"/>
  <c r="N4664" i="14"/>
  <c r="N4663" i="14"/>
  <c r="N4662" i="14"/>
  <c r="N4661" i="14"/>
  <c r="N4660" i="14"/>
  <c r="N4659" i="14"/>
  <c r="N4658" i="14"/>
  <c r="N4657" i="14"/>
  <c r="N4656" i="14"/>
  <c r="N4655" i="14"/>
  <c r="N4654" i="14"/>
  <c r="N4653" i="14"/>
  <c r="N4652" i="14"/>
  <c r="N4651" i="14"/>
  <c r="N4650" i="14"/>
  <c r="N4649" i="14"/>
  <c r="N4648" i="14"/>
  <c r="N4647" i="14"/>
  <c r="N4646" i="14"/>
  <c r="N4645" i="14"/>
  <c r="N4644" i="14"/>
  <c r="N4643" i="14"/>
  <c r="N4642" i="14"/>
  <c r="N4641" i="14"/>
  <c r="N4640" i="14"/>
  <c r="N4639" i="14"/>
  <c r="N4638" i="14"/>
  <c r="N4637" i="14"/>
  <c r="N4636" i="14"/>
  <c r="N4635" i="14"/>
  <c r="N4634" i="14"/>
  <c r="N4633" i="14"/>
  <c r="N4632" i="14"/>
  <c r="N4631" i="14"/>
  <c r="N4630" i="14"/>
  <c r="N4629" i="14"/>
  <c r="N4628" i="14"/>
  <c r="N4627" i="14"/>
  <c r="N4626" i="14"/>
  <c r="N4625" i="14"/>
  <c r="N4624" i="14"/>
  <c r="N4623" i="14"/>
  <c r="N4622" i="14"/>
  <c r="N4621" i="14"/>
  <c r="N4620" i="14"/>
  <c r="N4619" i="14"/>
  <c r="N4618" i="14"/>
  <c r="N4617" i="14"/>
  <c r="N4616" i="14"/>
  <c r="N4615" i="14"/>
  <c r="N4614" i="14"/>
  <c r="N4613" i="14"/>
  <c r="N4612" i="14"/>
  <c r="N4611" i="14"/>
  <c r="N4610" i="14"/>
  <c r="N4609" i="14"/>
  <c r="N4608" i="14"/>
  <c r="N4607" i="14"/>
  <c r="N4606" i="14"/>
  <c r="N4605" i="14"/>
  <c r="N4604" i="14"/>
  <c r="N4603" i="14"/>
  <c r="N4602" i="14"/>
  <c r="N4601" i="14"/>
  <c r="N4600" i="14"/>
  <c r="N4599" i="14"/>
  <c r="N4598" i="14"/>
  <c r="N4597" i="14"/>
  <c r="N4596" i="14"/>
  <c r="N4595" i="14"/>
  <c r="N4594" i="14"/>
  <c r="N4593" i="14"/>
  <c r="N4592" i="14"/>
  <c r="N4591" i="14"/>
  <c r="N4590" i="14"/>
  <c r="N4589" i="14"/>
  <c r="N4588" i="14"/>
  <c r="N4587" i="14"/>
  <c r="N4586" i="14"/>
  <c r="N4585" i="14"/>
  <c r="N4584" i="14"/>
  <c r="N4583" i="14"/>
  <c r="N4582" i="14"/>
  <c r="N4581" i="14"/>
  <c r="N4580" i="14"/>
  <c r="N4579" i="14"/>
  <c r="N4578" i="14"/>
  <c r="N4577" i="14"/>
  <c r="N4576" i="14"/>
  <c r="N4575" i="14"/>
  <c r="N4574" i="14"/>
  <c r="N4573" i="14"/>
  <c r="N4572" i="14"/>
  <c r="N4571" i="14"/>
  <c r="N4570" i="14"/>
  <c r="N4569" i="14"/>
  <c r="N4568" i="14"/>
  <c r="N4567" i="14"/>
  <c r="N4566" i="14"/>
  <c r="N4565" i="14"/>
  <c r="N4564" i="14"/>
  <c r="N4563" i="14"/>
  <c r="N4562" i="14"/>
  <c r="N4561" i="14"/>
  <c r="N4560" i="14"/>
  <c r="N4559" i="14"/>
  <c r="N4558" i="14"/>
  <c r="N4557" i="14"/>
  <c r="N4556" i="14"/>
  <c r="N4555" i="14"/>
  <c r="N4554" i="14"/>
  <c r="N4553" i="14"/>
  <c r="N4552" i="14"/>
  <c r="N4551" i="14"/>
  <c r="N4550" i="14"/>
  <c r="N4549" i="14"/>
  <c r="N4548" i="14"/>
  <c r="N4547" i="14"/>
  <c r="N4546" i="14"/>
  <c r="N4545" i="14"/>
  <c r="N4544" i="14"/>
  <c r="N4543" i="14"/>
  <c r="N4542" i="14"/>
  <c r="N4541" i="14"/>
  <c r="N4540" i="14"/>
  <c r="N4539" i="14"/>
  <c r="N4538" i="14"/>
  <c r="N4537" i="14"/>
  <c r="N4536" i="14"/>
  <c r="N4535" i="14"/>
  <c r="N4534" i="14"/>
  <c r="N4533" i="14"/>
  <c r="N4532" i="14"/>
  <c r="N4531" i="14"/>
  <c r="N4530" i="14"/>
  <c r="N4529" i="14"/>
  <c r="N4528" i="14"/>
  <c r="N4527" i="14"/>
  <c r="N4526" i="14"/>
  <c r="N4525" i="14"/>
  <c r="N4524" i="14"/>
  <c r="N4523" i="14"/>
  <c r="N4522" i="14"/>
  <c r="N4521" i="14"/>
  <c r="N4520" i="14"/>
  <c r="N4519" i="14"/>
  <c r="N4518" i="14"/>
  <c r="N4517" i="14"/>
  <c r="N4516" i="14"/>
  <c r="N4515" i="14"/>
  <c r="N4514" i="14"/>
  <c r="N4513" i="14"/>
  <c r="N4512" i="14"/>
  <c r="N4511" i="14"/>
  <c r="N4510" i="14"/>
  <c r="N4509" i="14"/>
  <c r="N4508" i="14"/>
  <c r="N4507" i="14"/>
  <c r="N4506" i="14"/>
  <c r="N4505" i="14"/>
  <c r="N4504" i="14"/>
  <c r="N4503" i="14"/>
  <c r="N4502" i="14"/>
  <c r="N4501" i="14"/>
  <c r="N4500" i="14"/>
  <c r="N4499" i="14"/>
  <c r="N4498" i="14"/>
  <c r="N4497" i="14"/>
  <c r="N4496" i="14"/>
  <c r="N4495" i="14"/>
  <c r="N4494" i="14"/>
  <c r="N4493" i="14"/>
  <c r="N4492" i="14"/>
  <c r="N4491" i="14"/>
  <c r="N4490" i="14"/>
  <c r="N4489" i="14"/>
  <c r="N4488" i="14"/>
  <c r="N4487" i="14"/>
  <c r="N4486" i="14"/>
  <c r="N4485" i="14"/>
  <c r="N4484" i="14"/>
  <c r="N4483" i="14"/>
  <c r="N4482" i="14"/>
  <c r="N4481" i="14"/>
  <c r="N4480" i="14"/>
  <c r="N4479" i="14"/>
  <c r="N4478" i="14"/>
  <c r="N4477" i="14"/>
  <c r="N4476" i="14"/>
  <c r="N4475" i="14"/>
  <c r="N4474" i="14"/>
  <c r="N4473" i="14"/>
  <c r="N4472" i="14"/>
  <c r="N4471" i="14"/>
  <c r="N4470" i="14"/>
  <c r="N4469" i="14"/>
  <c r="N4468" i="14"/>
  <c r="N4467" i="14"/>
  <c r="N4466" i="14"/>
  <c r="N4465" i="14"/>
  <c r="N4464" i="14"/>
  <c r="N4463" i="14"/>
  <c r="N4462" i="14"/>
  <c r="N4461" i="14"/>
  <c r="N4460" i="14"/>
  <c r="N4459" i="14"/>
  <c r="N4458" i="14"/>
  <c r="N4457" i="14"/>
  <c r="N4456" i="14"/>
  <c r="N4455" i="14"/>
  <c r="N4454" i="14"/>
  <c r="N4453" i="14"/>
  <c r="N4452" i="14"/>
  <c r="N4451" i="14"/>
  <c r="N4450" i="14"/>
  <c r="N4449" i="14"/>
  <c r="N4448" i="14"/>
  <c r="N4447" i="14"/>
  <c r="N4446" i="14"/>
  <c r="N4445" i="14"/>
  <c r="N4444" i="14"/>
  <c r="N4443" i="14"/>
  <c r="N4442" i="14"/>
  <c r="N4441" i="14"/>
  <c r="N4440" i="14"/>
  <c r="N4439" i="14"/>
  <c r="N4438" i="14"/>
  <c r="N4437" i="14"/>
  <c r="N4436" i="14"/>
  <c r="N4435" i="14"/>
  <c r="N4434" i="14"/>
  <c r="N4433" i="14"/>
  <c r="N4432" i="14"/>
  <c r="N4431" i="14"/>
  <c r="N4430" i="14"/>
  <c r="N4429" i="14"/>
  <c r="N4428" i="14"/>
  <c r="N4427" i="14"/>
  <c r="N4426" i="14"/>
  <c r="N4425" i="14"/>
  <c r="N4424" i="14"/>
  <c r="N4423" i="14"/>
  <c r="N4422" i="14"/>
  <c r="N4421" i="14"/>
  <c r="N4420" i="14"/>
  <c r="N4419" i="14"/>
  <c r="N4418" i="14"/>
  <c r="N4417" i="14"/>
  <c r="N4416" i="14"/>
  <c r="N4415" i="14"/>
  <c r="N4414" i="14"/>
  <c r="N4413" i="14"/>
  <c r="N4412" i="14"/>
  <c r="N4411" i="14"/>
  <c r="N4410" i="14"/>
  <c r="N4409" i="14"/>
  <c r="N4408" i="14"/>
  <c r="N4407" i="14"/>
  <c r="N4406" i="14"/>
  <c r="N4405" i="14"/>
  <c r="N4404" i="14"/>
  <c r="N4403" i="14"/>
  <c r="N4402" i="14"/>
  <c r="N4401" i="14"/>
  <c r="N4400" i="14"/>
  <c r="N4399" i="14"/>
  <c r="N4398" i="14"/>
  <c r="N4397" i="14"/>
  <c r="N4396" i="14"/>
  <c r="N4395" i="14"/>
  <c r="N4394" i="14"/>
  <c r="N4393" i="14"/>
  <c r="N4392" i="14"/>
  <c r="N4391" i="14"/>
  <c r="N4390" i="14"/>
  <c r="N4389" i="14"/>
  <c r="N4388" i="14"/>
  <c r="N4387" i="14"/>
  <c r="N4386" i="14"/>
  <c r="N4385" i="14"/>
  <c r="N4384" i="14"/>
  <c r="N4383" i="14"/>
  <c r="N4382" i="14"/>
  <c r="N4381" i="14"/>
  <c r="N4380" i="14"/>
  <c r="N4379" i="14"/>
  <c r="N4378" i="14"/>
  <c r="N4377" i="14"/>
  <c r="N4376" i="14"/>
  <c r="N4375" i="14"/>
  <c r="N4374" i="14"/>
  <c r="N4373" i="14"/>
  <c r="N4372" i="14"/>
  <c r="N4371" i="14"/>
  <c r="N4370" i="14"/>
  <c r="N4369" i="14"/>
  <c r="N4368" i="14"/>
  <c r="N4367" i="14"/>
  <c r="N4366" i="14"/>
  <c r="N4365" i="14"/>
  <c r="N4364" i="14"/>
  <c r="N4363" i="14"/>
  <c r="N4362" i="14"/>
  <c r="N4361" i="14"/>
  <c r="N4360" i="14"/>
  <c r="N4359" i="14"/>
  <c r="N4358" i="14"/>
  <c r="N4357" i="14"/>
  <c r="N4356" i="14"/>
  <c r="N4355" i="14"/>
  <c r="N4354" i="14"/>
  <c r="N4353" i="14"/>
  <c r="N4352" i="14"/>
  <c r="N4351" i="14"/>
  <c r="N4350" i="14"/>
  <c r="N4349" i="14"/>
  <c r="N4348" i="14"/>
  <c r="N4347" i="14"/>
  <c r="N4346" i="14"/>
  <c r="N4345" i="14"/>
  <c r="N4344" i="14"/>
  <c r="N4343" i="14"/>
  <c r="N4342" i="14"/>
  <c r="N4341" i="14"/>
  <c r="N4340" i="14"/>
  <c r="N4339" i="14"/>
  <c r="N4338" i="14"/>
  <c r="N4337" i="14"/>
  <c r="N4336" i="14"/>
  <c r="N4335" i="14"/>
  <c r="N4334" i="14"/>
  <c r="N4333" i="14"/>
  <c r="N4332" i="14"/>
  <c r="N4331" i="14"/>
  <c r="N4330" i="14"/>
  <c r="N4329" i="14"/>
  <c r="N4328" i="14"/>
  <c r="N4327" i="14"/>
  <c r="N4326" i="14"/>
  <c r="N4325" i="14"/>
  <c r="N4324" i="14"/>
  <c r="N4323" i="14"/>
  <c r="N4322" i="14"/>
  <c r="N4321" i="14"/>
  <c r="N4320" i="14"/>
  <c r="N4319" i="14"/>
  <c r="N4318" i="14"/>
  <c r="N4317" i="14"/>
  <c r="N4316" i="14"/>
  <c r="N4315" i="14"/>
  <c r="N4314" i="14"/>
  <c r="N4313" i="14"/>
  <c r="N4312" i="14"/>
  <c r="N4311" i="14"/>
  <c r="N4310" i="14"/>
  <c r="N4309" i="14"/>
  <c r="N4308" i="14"/>
  <c r="N4307" i="14"/>
  <c r="N4306" i="14"/>
  <c r="N4305" i="14"/>
  <c r="N4304" i="14"/>
  <c r="N4303" i="14"/>
  <c r="N4302" i="14"/>
  <c r="N4301" i="14"/>
  <c r="N4300" i="14"/>
  <c r="N4299" i="14"/>
  <c r="N4298" i="14"/>
  <c r="N4297" i="14"/>
  <c r="N4296" i="14"/>
  <c r="N4295" i="14"/>
  <c r="N4294" i="14"/>
  <c r="N4293" i="14"/>
  <c r="N4292" i="14"/>
  <c r="N4291" i="14"/>
  <c r="N4290" i="14"/>
  <c r="N4289" i="14"/>
  <c r="N4288" i="14"/>
  <c r="N4287" i="14"/>
  <c r="N4286" i="14"/>
  <c r="N4285" i="14"/>
  <c r="N4284" i="14"/>
  <c r="N4283" i="14"/>
  <c r="N4282" i="14"/>
  <c r="N4281" i="14"/>
  <c r="N4280" i="14"/>
  <c r="N4279" i="14"/>
  <c r="N4278" i="14"/>
  <c r="N4277" i="14"/>
  <c r="N4276" i="14"/>
  <c r="N4275" i="14"/>
  <c r="N4274" i="14"/>
  <c r="N4273" i="14"/>
  <c r="N4272" i="14"/>
  <c r="N4271" i="14"/>
  <c r="N4270" i="14"/>
  <c r="N4269" i="14"/>
  <c r="N4268" i="14"/>
  <c r="N4267" i="14"/>
  <c r="N4266" i="14"/>
  <c r="N4265" i="14"/>
  <c r="N4264" i="14"/>
  <c r="N4263" i="14"/>
  <c r="N4262" i="14"/>
  <c r="N4261" i="14"/>
  <c r="N4260" i="14"/>
  <c r="N4259" i="14"/>
  <c r="N4258" i="14"/>
  <c r="N4257" i="14"/>
  <c r="N4256" i="14"/>
  <c r="N4255" i="14"/>
  <c r="N4254" i="14"/>
  <c r="N4253" i="14"/>
  <c r="N4252" i="14"/>
  <c r="N4251" i="14"/>
  <c r="N4250" i="14"/>
  <c r="N4249" i="14"/>
  <c r="N4248" i="14"/>
  <c r="N4247" i="14"/>
  <c r="N4246" i="14"/>
  <c r="N4245" i="14"/>
  <c r="N4244" i="14"/>
  <c r="N4243" i="14"/>
  <c r="N4242" i="14"/>
  <c r="N4241" i="14"/>
  <c r="N4240" i="14"/>
  <c r="N4239" i="14"/>
  <c r="N4238" i="14"/>
  <c r="N4237" i="14"/>
  <c r="N4236" i="14"/>
  <c r="N4235" i="14"/>
  <c r="N4234" i="14"/>
  <c r="N4233" i="14"/>
  <c r="N4232" i="14"/>
  <c r="N4231" i="14"/>
  <c r="N4230" i="14"/>
  <c r="N4229" i="14"/>
  <c r="N4228" i="14"/>
  <c r="N4227" i="14"/>
  <c r="N4226" i="14"/>
  <c r="N4225" i="14"/>
  <c r="N4224" i="14"/>
  <c r="N4223" i="14"/>
  <c r="N4222" i="14"/>
  <c r="N4221" i="14"/>
  <c r="N4220" i="14"/>
  <c r="N4219" i="14"/>
  <c r="N4218" i="14"/>
  <c r="N4217" i="14"/>
  <c r="N4216" i="14"/>
  <c r="N4215" i="14"/>
  <c r="N4214" i="14"/>
  <c r="N4213" i="14"/>
  <c r="N4212" i="14"/>
  <c r="N4211" i="14"/>
  <c r="N4210" i="14"/>
  <c r="N4209" i="14"/>
  <c r="N4208" i="14"/>
  <c r="N4207" i="14"/>
  <c r="N4206" i="14"/>
  <c r="N4205" i="14"/>
  <c r="N4204" i="14"/>
  <c r="N4203" i="14"/>
  <c r="N4202" i="14"/>
  <c r="N4201" i="14"/>
  <c r="N4200" i="14"/>
  <c r="N4199" i="14"/>
  <c r="N4198" i="14"/>
  <c r="N4197" i="14"/>
  <c r="N4196" i="14"/>
  <c r="N4195" i="14"/>
  <c r="N4194" i="14"/>
  <c r="N4193" i="14"/>
  <c r="N4192" i="14"/>
  <c r="N4191" i="14"/>
  <c r="N4190" i="14"/>
  <c r="N4189" i="14"/>
  <c r="N4188" i="14"/>
  <c r="N4187" i="14"/>
  <c r="N4186" i="14"/>
  <c r="N4185" i="14"/>
  <c r="N4184" i="14"/>
  <c r="N4183" i="14"/>
  <c r="N4182" i="14"/>
  <c r="N4181" i="14"/>
  <c r="N4180" i="14"/>
  <c r="N4179" i="14"/>
  <c r="N4178" i="14"/>
  <c r="N4177" i="14"/>
  <c r="N4176" i="14"/>
  <c r="N4175" i="14"/>
  <c r="N4174" i="14"/>
  <c r="N4173" i="14"/>
  <c r="N4172" i="14"/>
  <c r="N4171" i="14"/>
  <c r="N4170" i="14"/>
  <c r="N4169" i="14"/>
  <c r="N4168" i="14"/>
  <c r="N4167" i="14"/>
  <c r="N4166" i="14"/>
  <c r="N4165" i="14"/>
  <c r="N4164" i="14"/>
  <c r="N4163" i="14"/>
  <c r="N4162" i="14"/>
  <c r="N4161" i="14"/>
  <c r="N4160" i="14"/>
  <c r="N4159" i="14"/>
  <c r="N4158" i="14"/>
  <c r="N4157" i="14"/>
  <c r="N4156" i="14"/>
  <c r="N4155" i="14"/>
  <c r="N4154" i="14"/>
  <c r="N4153" i="14"/>
  <c r="N4152" i="14"/>
  <c r="N4151" i="14"/>
  <c r="N4150" i="14"/>
  <c r="N4149" i="14"/>
  <c r="N4148" i="14"/>
  <c r="N4147" i="14"/>
  <c r="N4146" i="14"/>
  <c r="N4145" i="14"/>
  <c r="N4144" i="14"/>
  <c r="N4143" i="14"/>
  <c r="N4142" i="14"/>
  <c r="N4141" i="14"/>
  <c r="N4140" i="14"/>
  <c r="N4139" i="14"/>
  <c r="N4138" i="14"/>
  <c r="N4137" i="14"/>
  <c r="N4136" i="14"/>
  <c r="N4135" i="14"/>
  <c r="N4134" i="14"/>
  <c r="N4133" i="14"/>
  <c r="N4132" i="14"/>
  <c r="N4131" i="14"/>
  <c r="N4130" i="14"/>
  <c r="N4129" i="14"/>
  <c r="N4128" i="14"/>
  <c r="N4127" i="14"/>
  <c r="N4126" i="14"/>
  <c r="N4125" i="14"/>
  <c r="N4124" i="14"/>
  <c r="N4123" i="14"/>
  <c r="N4122" i="14"/>
  <c r="N4121" i="14"/>
  <c r="N4120" i="14"/>
  <c r="N4119" i="14"/>
  <c r="N4118" i="14"/>
  <c r="N4117" i="14"/>
  <c r="N4116" i="14"/>
  <c r="N4115" i="14"/>
  <c r="N4114" i="14"/>
  <c r="N4113" i="14"/>
  <c r="N4112" i="14"/>
  <c r="N4111" i="14"/>
  <c r="N4110" i="14"/>
  <c r="N4109" i="14"/>
  <c r="N4108" i="14"/>
  <c r="N4107" i="14"/>
  <c r="N4106" i="14"/>
  <c r="N4105" i="14"/>
  <c r="N4104" i="14"/>
  <c r="N4103" i="14"/>
  <c r="N4102" i="14"/>
  <c r="N4101" i="14"/>
  <c r="N4100" i="14"/>
  <c r="N4099" i="14"/>
  <c r="N4098" i="14"/>
  <c r="N4097" i="14"/>
  <c r="N4096" i="14"/>
  <c r="N4095" i="14"/>
  <c r="N4094" i="14"/>
  <c r="N4093" i="14"/>
  <c r="N4092" i="14"/>
  <c r="N4091" i="14"/>
  <c r="N4090" i="14"/>
  <c r="N4089" i="14"/>
  <c r="N4088" i="14"/>
  <c r="N4087" i="14"/>
  <c r="N4086" i="14"/>
  <c r="N4085" i="14"/>
  <c r="N4084" i="14"/>
  <c r="N4083" i="14"/>
  <c r="N4082" i="14"/>
  <c r="N4081" i="14"/>
  <c r="N4080" i="14"/>
  <c r="N4079" i="14"/>
  <c r="N4078" i="14"/>
  <c r="N4077" i="14"/>
  <c r="N4076" i="14"/>
  <c r="N4075" i="14"/>
  <c r="N4074" i="14"/>
  <c r="N4073" i="14"/>
  <c r="N4072" i="14"/>
  <c r="N4071" i="14"/>
  <c r="N4070" i="14"/>
  <c r="N4069" i="14"/>
  <c r="N4068" i="14"/>
  <c r="N4067" i="14"/>
  <c r="N4066" i="14"/>
  <c r="N4065" i="14"/>
  <c r="N4064" i="14"/>
  <c r="N4063" i="14"/>
  <c r="N4062" i="14"/>
  <c r="N4061" i="14"/>
  <c r="N4060" i="14"/>
  <c r="N4059" i="14"/>
  <c r="N4058" i="14"/>
  <c r="N4057" i="14"/>
  <c r="N4056" i="14"/>
  <c r="N4055" i="14"/>
  <c r="N4054" i="14"/>
  <c r="N4053" i="14"/>
  <c r="N4052" i="14"/>
  <c r="N4051" i="14"/>
  <c r="N4050" i="14"/>
  <c r="N4049" i="14"/>
  <c r="N4048" i="14"/>
  <c r="N4047" i="14"/>
  <c r="N4046" i="14"/>
  <c r="N4045" i="14"/>
  <c r="N4044" i="14"/>
  <c r="N4043" i="14"/>
  <c r="N4042" i="14"/>
  <c r="N4041" i="14"/>
  <c r="N4040" i="14"/>
  <c r="N4039" i="14"/>
  <c r="N4038" i="14"/>
  <c r="N4037" i="14"/>
  <c r="N4036" i="14"/>
  <c r="N4035" i="14"/>
  <c r="N4034" i="14"/>
  <c r="N4033" i="14"/>
  <c r="N4032" i="14"/>
  <c r="N4031" i="14"/>
  <c r="N4030" i="14"/>
  <c r="N4029" i="14"/>
  <c r="N4028" i="14"/>
  <c r="N4027" i="14"/>
  <c r="N4026" i="14"/>
  <c r="N4025" i="14"/>
  <c r="N4024" i="14"/>
  <c r="N4023" i="14"/>
  <c r="N4022" i="14"/>
  <c r="N4021" i="14"/>
  <c r="N4020" i="14"/>
  <c r="N4019" i="14"/>
  <c r="N4018" i="14"/>
  <c r="N4017" i="14"/>
  <c r="N4016" i="14"/>
  <c r="N4015" i="14"/>
  <c r="N4014" i="14"/>
  <c r="N4013" i="14"/>
  <c r="N4012" i="14"/>
  <c r="N4011" i="14"/>
  <c r="N4010" i="14"/>
  <c r="N4009" i="14"/>
  <c r="N4008" i="14"/>
  <c r="N4007" i="14"/>
  <c r="N4006" i="14"/>
  <c r="N4005" i="14"/>
  <c r="N4004" i="14"/>
  <c r="N4003" i="14"/>
  <c r="N4002" i="14"/>
  <c r="N4001" i="14"/>
  <c r="N4000" i="14"/>
  <c r="N3999" i="14"/>
  <c r="N3998" i="14"/>
  <c r="N3997" i="14"/>
  <c r="N3996" i="14"/>
  <c r="N3995" i="14"/>
  <c r="N3994" i="14"/>
  <c r="N3993" i="14"/>
  <c r="N3992" i="14"/>
  <c r="N3991" i="14"/>
  <c r="N3990" i="14"/>
  <c r="N3989" i="14"/>
  <c r="N3988" i="14"/>
  <c r="N3987" i="14"/>
  <c r="N3986" i="14"/>
  <c r="N3985" i="14"/>
  <c r="N3984" i="14"/>
  <c r="N3983" i="14"/>
  <c r="N3982" i="14"/>
  <c r="N3981" i="14"/>
  <c r="N3980" i="14"/>
  <c r="N3979" i="14"/>
  <c r="N3978" i="14"/>
  <c r="N3977" i="14"/>
  <c r="N3976" i="14"/>
  <c r="N3975" i="14"/>
  <c r="N3974" i="14"/>
  <c r="N3973" i="14"/>
  <c r="N3972" i="14"/>
  <c r="N3971" i="14"/>
  <c r="N3970" i="14"/>
  <c r="N3969" i="14"/>
  <c r="N3968" i="14"/>
  <c r="N3967" i="14"/>
  <c r="N3966" i="14"/>
  <c r="N3965" i="14"/>
  <c r="N3964" i="14"/>
  <c r="N3963" i="14"/>
  <c r="N3962" i="14"/>
  <c r="N3961" i="14"/>
  <c r="N3960" i="14"/>
  <c r="N3959" i="14"/>
  <c r="N3958" i="14"/>
  <c r="N3957" i="14"/>
  <c r="N3956" i="14"/>
  <c r="N3955" i="14"/>
  <c r="N3954" i="14"/>
  <c r="N3953" i="14"/>
  <c r="N3952" i="14"/>
  <c r="N3951" i="14"/>
  <c r="N3950" i="14"/>
  <c r="N3949" i="14"/>
  <c r="N3948" i="14"/>
  <c r="N3947" i="14"/>
  <c r="N3946" i="14"/>
  <c r="N3945" i="14"/>
  <c r="N3944" i="14"/>
  <c r="N3943" i="14"/>
  <c r="N3942" i="14"/>
  <c r="N3941" i="14"/>
  <c r="N3940" i="14"/>
  <c r="N3939" i="14"/>
  <c r="N3938" i="14"/>
  <c r="N3937" i="14"/>
  <c r="N3936" i="14"/>
  <c r="N3935" i="14"/>
  <c r="N3934" i="14"/>
  <c r="N3933" i="14"/>
  <c r="N3932" i="14"/>
  <c r="N3931" i="14"/>
  <c r="N3930" i="14"/>
  <c r="N3929" i="14"/>
  <c r="N3928" i="14"/>
  <c r="N3927" i="14"/>
  <c r="N3926" i="14"/>
  <c r="N3925" i="14"/>
  <c r="N3924" i="14"/>
  <c r="N3923" i="14"/>
  <c r="N3922" i="14"/>
  <c r="N3921" i="14"/>
  <c r="N3920" i="14"/>
  <c r="N3919" i="14"/>
  <c r="N3918" i="14"/>
  <c r="N3917" i="14"/>
  <c r="N3916" i="14"/>
  <c r="N3915" i="14"/>
  <c r="N3914" i="14"/>
  <c r="N3913" i="14"/>
  <c r="N3912" i="14"/>
  <c r="N3911" i="14"/>
  <c r="N3910" i="14"/>
  <c r="N3909" i="14"/>
  <c r="N3908" i="14"/>
  <c r="N3907" i="14"/>
  <c r="N3906" i="14"/>
  <c r="N3905" i="14"/>
  <c r="N3904" i="14"/>
  <c r="N3903" i="14"/>
  <c r="N3902" i="14"/>
  <c r="N3901" i="14"/>
  <c r="N3900" i="14"/>
  <c r="N3899" i="14"/>
  <c r="N3898" i="14"/>
  <c r="N3897" i="14"/>
  <c r="N3896" i="14"/>
  <c r="N3895" i="14"/>
  <c r="N3894" i="14"/>
  <c r="N3893" i="14"/>
  <c r="N3892" i="14"/>
  <c r="N3891" i="14"/>
  <c r="N3890" i="14"/>
  <c r="N3889" i="14"/>
  <c r="N3888" i="14"/>
  <c r="N3887" i="14"/>
  <c r="N3886" i="14"/>
  <c r="N3885" i="14"/>
  <c r="N3884" i="14"/>
  <c r="N3883" i="14"/>
  <c r="N3882" i="14"/>
  <c r="N3881" i="14"/>
  <c r="N3880" i="14"/>
  <c r="N3879" i="14"/>
  <c r="N3878" i="14"/>
  <c r="N3877" i="14"/>
  <c r="N3876" i="14"/>
  <c r="N3875" i="14"/>
  <c r="N3874" i="14"/>
  <c r="N3873" i="14"/>
  <c r="N3872" i="14"/>
  <c r="N3871" i="14"/>
  <c r="N3870" i="14"/>
  <c r="N3869" i="14"/>
  <c r="N3868" i="14"/>
  <c r="N3867" i="14"/>
  <c r="N3866" i="14"/>
  <c r="N3865" i="14"/>
  <c r="N3864" i="14"/>
  <c r="N3863" i="14"/>
  <c r="N3862" i="14"/>
  <c r="N3861" i="14"/>
  <c r="N3860" i="14"/>
  <c r="N3859" i="14"/>
  <c r="N3858" i="14"/>
  <c r="N3857" i="14"/>
  <c r="N3856" i="14"/>
  <c r="N3855" i="14"/>
  <c r="N3854" i="14"/>
  <c r="N3853" i="14"/>
  <c r="N3852" i="14"/>
  <c r="N3851" i="14"/>
  <c r="N3850" i="14"/>
  <c r="N3849" i="14"/>
  <c r="N3848" i="14"/>
  <c r="N3847" i="14"/>
  <c r="N3846" i="14"/>
  <c r="N3845" i="14"/>
  <c r="N3844" i="14"/>
  <c r="N3843" i="14"/>
  <c r="N3842" i="14"/>
  <c r="N3841" i="14"/>
  <c r="N3840" i="14"/>
  <c r="N3839" i="14"/>
  <c r="N3838" i="14"/>
  <c r="N3837" i="14"/>
  <c r="N3836" i="14"/>
  <c r="N3835" i="14"/>
  <c r="N3834" i="14"/>
  <c r="N3833" i="14"/>
  <c r="N3832" i="14"/>
  <c r="N3831" i="14"/>
  <c r="N3830" i="14"/>
  <c r="N3829" i="14"/>
  <c r="N3828" i="14"/>
  <c r="N3827" i="14"/>
  <c r="N3826" i="14"/>
  <c r="N3825" i="14"/>
  <c r="N3824" i="14"/>
  <c r="N3823" i="14"/>
  <c r="N3822" i="14"/>
  <c r="N3821" i="14"/>
  <c r="N3820" i="14"/>
  <c r="N3819" i="14"/>
  <c r="N3818" i="14"/>
  <c r="N3817" i="14"/>
  <c r="N3816" i="14"/>
  <c r="N3815" i="14"/>
  <c r="N3814" i="14"/>
  <c r="N3813" i="14"/>
  <c r="N3812" i="14"/>
  <c r="N3811" i="14"/>
  <c r="N3810" i="14"/>
  <c r="N3809" i="14"/>
  <c r="N3808" i="14"/>
  <c r="N3807" i="14"/>
  <c r="N3806" i="14"/>
  <c r="N3805" i="14"/>
  <c r="N3804" i="14"/>
  <c r="N3803" i="14"/>
  <c r="N3802" i="14"/>
  <c r="N3801" i="14"/>
  <c r="N3800" i="14"/>
  <c r="N3799" i="14"/>
  <c r="N3798" i="14"/>
  <c r="N3797" i="14"/>
  <c r="N3796" i="14"/>
  <c r="N3795" i="14"/>
  <c r="N3794" i="14"/>
  <c r="N3793" i="14"/>
  <c r="N3792" i="14"/>
  <c r="N3791" i="14"/>
  <c r="N3790" i="14"/>
  <c r="N3789" i="14"/>
  <c r="N3788" i="14"/>
  <c r="N3787" i="14"/>
  <c r="N3786" i="14"/>
  <c r="N3785" i="14"/>
  <c r="N3784" i="14"/>
  <c r="N3783" i="14"/>
  <c r="N3782" i="14"/>
  <c r="N3781" i="14"/>
  <c r="N3780" i="14"/>
  <c r="N3779" i="14"/>
  <c r="N3778" i="14"/>
  <c r="N3777" i="14"/>
  <c r="N3776" i="14"/>
  <c r="N3775" i="14"/>
  <c r="N3774" i="14"/>
  <c r="N3773" i="14"/>
  <c r="N3772" i="14"/>
  <c r="N3771" i="14"/>
  <c r="N3770" i="14"/>
  <c r="N3769" i="14"/>
  <c r="N3768" i="14"/>
  <c r="N3767" i="14"/>
  <c r="N3766" i="14"/>
  <c r="N3765" i="14"/>
  <c r="N3764" i="14"/>
  <c r="N3763" i="14"/>
  <c r="N3762" i="14"/>
  <c r="N3761" i="14"/>
  <c r="N3760" i="14"/>
  <c r="N3759" i="14"/>
  <c r="N3758" i="14"/>
  <c r="N3757" i="14"/>
  <c r="N3756" i="14"/>
  <c r="N3755" i="14"/>
  <c r="N3754" i="14"/>
  <c r="N3753" i="14"/>
  <c r="N3752" i="14"/>
  <c r="N3751" i="14"/>
  <c r="N3750" i="14"/>
  <c r="N3749" i="14"/>
  <c r="N3748" i="14"/>
  <c r="N3747" i="14"/>
  <c r="N3746" i="14"/>
  <c r="N3745" i="14"/>
  <c r="N3744" i="14"/>
  <c r="N3743" i="14"/>
  <c r="N3742" i="14"/>
  <c r="N3741" i="14"/>
  <c r="N3740" i="14"/>
  <c r="N3739" i="14"/>
  <c r="N3738" i="14"/>
  <c r="N3737" i="14"/>
  <c r="N3736" i="14"/>
  <c r="N3735" i="14"/>
  <c r="N3734" i="14"/>
  <c r="N3733" i="14"/>
  <c r="N3732" i="14"/>
  <c r="N3731" i="14"/>
  <c r="N3730" i="14"/>
  <c r="N3729" i="14"/>
  <c r="N3728" i="14"/>
  <c r="N3727" i="14"/>
  <c r="N3726" i="14"/>
  <c r="N3725" i="14"/>
  <c r="N3724" i="14"/>
  <c r="N3723" i="14"/>
  <c r="N3722" i="14"/>
  <c r="N3721" i="14"/>
  <c r="N3720" i="14"/>
  <c r="N3719" i="14"/>
  <c r="N3718" i="14"/>
  <c r="N3717" i="14"/>
  <c r="N3716" i="14"/>
  <c r="N3715" i="14"/>
  <c r="N3714" i="14"/>
  <c r="N3713" i="14"/>
  <c r="N3712" i="14"/>
  <c r="N3711" i="14"/>
  <c r="N3710" i="14"/>
  <c r="N3709" i="14"/>
  <c r="N3708" i="14"/>
  <c r="N3707" i="14"/>
  <c r="N3706" i="14"/>
  <c r="N3705" i="14"/>
  <c r="N3704" i="14"/>
  <c r="N3703" i="14"/>
  <c r="N3702" i="14"/>
  <c r="N3701" i="14"/>
  <c r="N3700" i="14"/>
  <c r="N3699" i="14"/>
  <c r="N3698" i="14"/>
  <c r="N3697" i="14"/>
  <c r="N3696" i="14"/>
  <c r="N3695" i="14"/>
  <c r="N3694" i="14"/>
  <c r="N3693" i="14"/>
  <c r="N3692" i="14"/>
  <c r="N3691" i="14"/>
  <c r="N3690" i="14"/>
  <c r="N3689" i="14"/>
  <c r="N3688" i="14"/>
  <c r="N3687" i="14"/>
  <c r="N3686" i="14"/>
  <c r="N3685" i="14"/>
  <c r="N3684" i="14"/>
  <c r="N3683" i="14"/>
  <c r="N3682" i="14"/>
  <c r="N3681" i="14"/>
  <c r="N3680" i="14"/>
  <c r="N3679" i="14"/>
  <c r="N3678" i="14"/>
  <c r="N3677" i="14"/>
  <c r="N3676" i="14"/>
  <c r="N3675" i="14"/>
  <c r="N3674" i="14"/>
  <c r="N3673" i="14"/>
  <c r="N3672" i="14"/>
  <c r="N3671" i="14"/>
  <c r="N3670" i="14"/>
  <c r="N3669" i="14"/>
  <c r="N3668" i="14"/>
  <c r="N3667" i="14"/>
  <c r="N3666" i="14"/>
  <c r="N3665" i="14"/>
  <c r="N3664" i="14"/>
  <c r="N3663" i="14"/>
  <c r="N3662" i="14"/>
  <c r="N3661" i="14"/>
  <c r="N3660" i="14"/>
  <c r="N3659" i="14"/>
  <c r="N3658" i="14"/>
  <c r="N3657" i="14"/>
  <c r="N3656" i="14"/>
  <c r="N3655" i="14"/>
  <c r="N3654" i="14"/>
  <c r="N3653" i="14"/>
  <c r="N3652" i="14"/>
  <c r="N3651" i="14"/>
  <c r="N3650" i="14"/>
  <c r="N3649" i="14"/>
  <c r="N3648" i="14"/>
  <c r="N3647" i="14"/>
  <c r="N3646" i="14"/>
  <c r="N3645" i="14"/>
  <c r="N3644" i="14"/>
  <c r="N3643" i="14"/>
  <c r="N3642" i="14"/>
  <c r="N3641" i="14"/>
  <c r="N3640" i="14"/>
  <c r="N3639" i="14"/>
  <c r="N3638" i="14"/>
  <c r="N3637" i="14"/>
  <c r="N3636" i="14"/>
  <c r="N3635" i="14"/>
  <c r="N3634" i="14"/>
  <c r="N3633" i="14"/>
  <c r="N3632" i="14"/>
  <c r="N3631" i="14"/>
  <c r="N3630" i="14"/>
  <c r="N3629" i="14"/>
  <c r="N3628" i="14"/>
  <c r="N3627" i="14"/>
  <c r="N3626" i="14"/>
  <c r="N3625" i="14"/>
  <c r="N3624" i="14"/>
  <c r="N3623" i="14"/>
  <c r="N3622" i="14"/>
  <c r="N3621" i="14"/>
  <c r="N3620" i="14"/>
  <c r="N3619" i="14"/>
  <c r="N3618" i="14"/>
  <c r="N3617" i="14"/>
  <c r="N3616" i="14"/>
  <c r="N3615" i="14"/>
  <c r="N3614" i="14"/>
  <c r="N3613" i="14"/>
  <c r="N3612" i="14"/>
  <c r="N3611" i="14"/>
  <c r="N3610" i="14"/>
  <c r="N3609" i="14"/>
  <c r="N3608" i="14"/>
  <c r="N3607" i="14"/>
  <c r="N3606" i="14"/>
  <c r="N3605" i="14"/>
  <c r="N3604" i="14"/>
  <c r="N3603" i="14"/>
  <c r="N3602" i="14"/>
  <c r="N3601" i="14"/>
  <c r="N3600" i="14"/>
  <c r="N3599" i="14"/>
  <c r="N3598" i="14"/>
  <c r="N3597" i="14"/>
  <c r="N3596" i="14"/>
  <c r="N3595" i="14"/>
  <c r="N3594" i="14"/>
  <c r="N3593" i="14"/>
  <c r="N3592" i="14"/>
  <c r="N3591" i="14"/>
  <c r="N3590" i="14"/>
  <c r="N3589" i="14"/>
  <c r="N3588" i="14"/>
  <c r="N3587" i="14"/>
  <c r="N3586" i="14"/>
  <c r="N3585" i="14"/>
  <c r="N3584" i="14"/>
  <c r="N3583" i="14"/>
  <c r="N3582" i="14"/>
  <c r="N3581" i="14"/>
  <c r="N3580" i="14"/>
  <c r="N3579" i="14"/>
  <c r="N3578" i="14"/>
  <c r="N3577" i="14"/>
  <c r="N3576" i="14"/>
  <c r="N3575" i="14"/>
  <c r="N3574" i="14"/>
  <c r="N3573" i="14"/>
  <c r="N3572" i="14"/>
  <c r="N3571" i="14"/>
  <c r="N3570" i="14"/>
  <c r="N3569" i="14"/>
  <c r="N3568" i="14"/>
  <c r="N3567" i="14"/>
  <c r="N3566" i="14"/>
  <c r="N3565" i="14"/>
  <c r="N3564" i="14"/>
  <c r="N3563" i="14"/>
  <c r="N3562" i="14"/>
  <c r="N3561" i="14"/>
  <c r="N3560" i="14"/>
  <c r="N3559" i="14"/>
  <c r="N3558" i="14"/>
  <c r="N3557" i="14"/>
  <c r="N3556" i="14"/>
  <c r="N3555" i="14"/>
  <c r="N3554" i="14"/>
  <c r="N3553" i="14"/>
  <c r="N3552" i="14"/>
  <c r="N3551" i="14"/>
  <c r="N3550" i="14"/>
  <c r="N3549" i="14"/>
  <c r="N3548" i="14"/>
  <c r="N3547" i="14"/>
  <c r="N3546" i="14"/>
  <c r="N3545" i="14"/>
  <c r="N3544" i="14"/>
  <c r="N3543" i="14"/>
  <c r="N3542" i="14"/>
  <c r="N3541" i="14"/>
  <c r="N3540" i="14"/>
  <c r="N3539" i="14"/>
  <c r="N3538" i="14"/>
  <c r="N3537" i="14"/>
  <c r="N3536" i="14"/>
  <c r="N3535" i="14"/>
  <c r="N3534" i="14"/>
  <c r="N3533" i="14"/>
  <c r="N3532" i="14"/>
  <c r="N3531" i="14"/>
  <c r="N3530" i="14"/>
  <c r="N3529" i="14"/>
  <c r="N3528" i="14"/>
  <c r="N3527" i="14"/>
  <c r="N3526" i="14"/>
  <c r="N3525" i="14"/>
  <c r="N3524" i="14"/>
  <c r="N3523" i="14"/>
  <c r="N3522" i="14"/>
  <c r="N3521" i="14"/>
  <c r="N3520" i="14"/>
  <c r="N3519" i="14"/>
  <c r="N3518" i="14"/>
  <c r="N3517" i="14"/>
  <c r="N3516" i="14"/>
  <c r="N3515" i="14"/>
  <c r="N3514" i="14"/>
  <c r="N3513" i="14"/>
  <c r="N3512" i="14"/>
  <c r="N3511" i="14"/>
  <c r="N3510" i="14"/>
  <c r="N3509" i="14"/>
  <c r="N3508" i="14"/>
  <c r="N3507" i="14"/>
  <c r="N3506" i="14"/>
  <c r="N3505" i="14"/>
  <c r="N3504" i="14"/>
  <c r="N3503" i="14"/>
  <c r="N3502" i="14"/>
  <c r="N3501" i="14"/>
  <c r="N3500" i="14"/>
  <c r="N3499" i="14"/>
  <c r="N3498" i="14"/>
  <c r="N3497" i="14"/>
  <c r="N3496" i="14"/>
  <c r="N3495" i="14"/>
  <c r="N3494" i="14"/>
  <c r="N3493" i="14"/>
  <c r="N3492" i="14"/>
  <c r="N3491" i="14"/>
  <c r="N3490" i="14"/>
  <c r="N3489" i="14"/>
  <c r="N3488" i="14"/>
  <c r="N3487" i="14"/>
  <c r="N3486" i="14"/>
  <c r="N3485" i="14"/>
  <c r="N3484" i="14"/>
  <c r="N3483" i="14"/>
  <c r="N3482" i="14"/>
  <c r="N3481" i="14"/>
  <c r="N3480" i="14"/>
  <c r="N3479" i="14"/>
  <c r="N3478" i="14"/>
  <c r="N3477" i="14"/>
  <c r="N3476" i="14"/>
  <c r="N3475" i="14"/>
  <c r="N3474" i="14"/>
  <c r="N3473" i="14"/>
  <c r="N3472" i="14"/>
  <c r="N3471" i="14"/>
  <c r="N3470" i="14"/>
  <c r="N3469" i="14"/>
  <c r="N3468" i="14"/>
  <c r="N3467" i="14"/>
  <c r="N3466" i="14"/>
  <c r="N3465" i="14"/>
  <c r="N3464" i="14"/>
  <c r="N3463" i="14"/>
  <c r="N3462" i="14"/>
  <c r="N3461" i="14"/>
  <c r="N3460" i="14"/>
  <c r="N3459" i="14"/>
  <c r="N3458" i="14"/>
  <c r="N3457" i="14"/>
  <c r="N3456" i="14"/>
  <c r="N3455" i="14"/>
  <c r="N3454" i="14"/>
  <c r="N3453" i="14"/>
  <c r="N3452" i="14"/>
  <c r="N3451" i="14"/>
  <c r="N3450" i="14"/>
  <c r="N3449" i="14"/>
  <c r="N3448" i="14"/>
  <c r="N3447" i="14"/>
  <c r="N3446" i="14"/>
  <c r="N3445" i="14"/>
  <c r="N3444" i="14"/>
  <c r="N3443" i="14"/>
  <c r="N3442" i="14"/>
  <c r="N3441" i="14"/>
  <c r="N3440" i="14"/>
  <c r="N3439" i="14"/>
  <c r="N3438" i="14"/>
  <c r="N3437" i="14"/>
  <c r="N3436" i="14"/>
  <c r="N3435" i="14"/>
  <c r="N3434" i="14"/>
  <c r="N3433" i="14"/>
  <c r="N3432" i="14"/>
  <c r="N3431" i="14"/>
  <c r="N3430" i="14"/>
  <c r="N3429" i="14"/>
  <c r="N3428" i="14"/>
  <c r="N3427" i="14"/>
  <c r="N3426" i="14"/>
  <c r="N3425" i="14"/>
  <c r="N3424" i="14"/>
  <c r="N3423" i="14"/>
  <c r="N3422" i="14"/>
  <c r="N3421" i="14"/>
  <c r="N3420" i="14"/>
  <c r="N3419" i="14"/>
  <c r="N3418" i="14"/>
  <c r="N3417" i="14"/>
  <c r="N3416" i="14"/>
  <c r="N3415" i="14"/>
  <c r="N3414" i="14"/>
  <c r="N3413" i="14"/>
  <c r="N3412" i="14"/>
  <c r="N3411" i="14"/>
  <c r="N3410" i="14"/>
  <c r="N3409" i="14"/>
  <c r="N3408" i="14"/>
  <c r="N3407" i="14"/>
  <c r="N3406" i="14"/>
  <c r="N3405" i="14"/>
  <c r="N3404" i="14"/>
  <c r="N3403" i="14"/>
  <c r="N3402" i="14"/>
  <c r="N3401" i="14"/>
  <c r="N3400" i="14"/>
  <c r="N3399" i="14"/>
  <c r="N3398" i="14"/>
  <c r="N3397" i="14"/>
  <c r="N3396" i="14"/>
  <c r="N3395" i="14"/>
  <c r="N3394" i="14"/>
  <c r="N3393" i="14"/>
  <c r="N3392" i="14"/>
  <c r="N3391" i="14"/>
  <c r="N3390" i="14"/>
  <c r="N3389" i="14"/>
  <c r="N3388" i="14"/>
  <c r="N3387" i="14"/>
  <c r="N3386" i="14"/>
  <c r="N3385" i="14"/>
  <c r="N3384" i="14"/>
  <c r="N3383" i="14"/>
  <c r="N3382" i="14"/>
  <c r="N3381" i="14"/>
  <c r="N3380" i="14"/>
  <c r="N3379" i="14"/>
  <c r="N3378" i="14"/>
  <c r="N3377" i="14"/>
  <c r="N3376" i="14"/>
  <c r="N3375" i="14"/>
  <c r="N3374" i="14"/>
  <c r="N3373" i="14"/>
  <c r="N3372" i="14"/>
  <c r="N3371" i="14"/>
  <c r="N3370" i="14"/>
  <c r="N3369" i="14"/>
  <c r="N3368" i="14"/>
  <c r="N3367" i="14"/>
  <c r="N3366" i="14"/>
  <c r="N3365" i="14"/>
  <c r="N3364" i="14"/>
  <c r="N3363" i="14"/>
  <c r="N3362" i="14"/>
  <c r="N3361" i="14"/>
  <c r="N3360" i="14"/>
  <c r="N3359" i="14"/>
  <c r="N3358" i="14"/>
  <c r="N3357" i="14"/>
  <c r="N3356" i="14"/>
  <c r="N3355" i="14"/>
  <c r="N3354" i="14"/>
  <c r="N3353" i="14"/>
  <c r="N3352" i="14"/>
  <c r="N3351" i="14"/>
  <c r="N3350" i="14"/>
  <c r="N3349" i="14"/>
  <c r="N3348" i="14"/>
  <c r="N3347" i="14"/>
  <c r="N3346" i="14"/>
  <c r="N3345" i="14"/>
  <c r="N3344" i="14"/>
  <c r="N3343" i="14"/>
  <c r="N3342" i="14"/>
  <c r="N3341" i="14"/>
  <c r="N3340" i="14"/>
  <c r="N3339" i="14"/>
  <c r="N3338" i="14"/>
  <c r="N3337" i="14"/>
  <c r="N3336" i="14"/>
  <c r="N3335" i="14"/>
  <c r="N3334" i="14"/>
  <c r="N3333" i="14"/>
  <c r="N3332" i="14"/>
  <c r="N3331" i="14"/>
  <c r="N3330" i="14"/>
  <c r="N3329" i="14"/>
  <c r="N3328" i="14"/>
  <c r="N3327" i="14"/>
  <c r="N3326" i="14"/>
  <c r="N3325" i="14"/>
  <c r="N3324" i="14"/>
  <c r="N3323" i="14"/>
  <c r="N3322" i="14"/>
  <c r="N3321" i="14"/>
  <c r="N3320" i="14"/>
  <c r="N3319" i="14"/>
  <c r="N3318" i="14"/>
  <c r="N3317" i="14"/>
  <c r="N3316" i="14"/>
  <c r="N3315" i="14"/>
  <c r="N3314" i="14"/>
  <c r="N3313" i="14"/>
  <c r="N3312" i="14"/>
  <c r="N3311" i="14"/>
  <c r="N3310" i="14"/>
  <c r="N3309" i="14"/>
  <c r="N3308" i="14"/>
  <c r="N3307" i="14"/>
  <c r="N3306" i="14"/>
  <c r="N3305" i="14"/>
  <c r="N3304" i="14"/>
  <c r="N3303" i="14"/>
  <c r="N3302" i="14"/>
  <c r="N3301" i="14"/>
  <c r="N3300" i="14"/>
  <c r="N3299" i="14"/>
  <c r="N3298" i="14"/>
  <c r="N3297" i="14"/>
  <c r="N3296" i="14"/>
  <c r="N3295" i="14"/>
  <c r="N3294" i="14"/>
  <c r="N3293" i="14"/>
  <c r="N3292" i="14"/>
  <c r="N3291" i="14"/>
  <c r="N3290" i="14"/>
  <c r="N3289" i="14"/>
  <c r="N3288" i="14"/>
  <c r="N3287" i="14"/>
  <c r="N3286" i="14"/>
  <c r="N3285" i="14"/>
  <c r="N3284" i="14"/>
  <c r="N3283" i="14"/>
  <c r="N3282" i="14"/>
  <c r="N3281" i="14"/>
  <c r="N3280" i="14"/>
  <c r="N3279" i="14"/>
  <c r="N3278" i="14"/>
  <c r="N3277" i="14"/>
  <c r="N3276" i="14"/>
  <c r="N3275" i="14"/>
  <c r="N3274" i="14"/>
  <c r="N3273" i="14"/>
  <c r="N3272" i="14"/>
  <c r="N3271" i="14"/>
  <c r="N3270" i="14"/>
  <c r="N3269" i="14"/>
  <c r="N3268" i="14"/>
  <c r="N3267" i="14"/>
  <c r="N3266" i="14"/>
  <c r="N3265" i="14"/>
  <c r="N3264" i="14"/>
  <c r="N3263" i="14"/>
  <c r="N3262" i="14"/>
  <c r="N3261" i="14"/>
  <c r="N3260" i="14"/>
  <c r="N3259" i="14"/>
  <c r="N3258" i="14"/>
  <c r="N3257" i="14"/>
  <c r="N3256" i="14"/>
  <c r="N3255" i="14"/>
  <c r="N3254" i="14"/>
  <c r="N3253" i="14"/>
  <c r="N3252" i="14"/>
  <c r="N3251" i="14"/>
  <c r="N3250" i="14"/>
  <c r="N3249" i="14"/>
  <c r="N3248" i="14"/>
  <c r="N3247" i="14"/>
  <c r="N3246" i="14"/>
  <c r="N3245" i="14"/>
  <c r="N3244" i="14"/>
  <c r="N3243" i="14"/>
  <c r="N3242" i="14"/>
  <c r="N3241" i="14"/>
  <c r="N3240" i="14"/>
  <c r="N3239" i="14"/>
  <c r="N3238" i="14"/>
  <c r="N3237" i="14"/>
  <c r="N3236" i="14"/>
  <c r="N3235" i="14"/>
  <c r="N3234" i="14"/>
  <c r="N3233" i="14"/>
  <c r="N3232" i="14"/>
  <c r="N3231" i="14"/>
  <c r="N3230" i="14"/>
  <c r="N3229" i="14"/>
  <c r="N3228" i="14"/>
  <c r="N3227" i="14"/>
  <c r="N3226" i="14"/>
  <c r="N3225" i="14"/>
  <c r="N3224" i="14"/>
  <c r="N3223" i="14"/>
  <c r="N3222" i="14"/>
  <c r="N3221" i="14"/>
  <c r="N3220" i="14"/>
  <c r="N3219" i="14"/>
  <c r="N3218" i="14"/>
  <c r="N3217" i="14"/>
  <c r="N3216" i="14"/>
  <c r="N3215" i="14"/>
  <c r="N3214" i="14"/>
  <c r="N3213" i="14"/>
  <c r="N3212" i="14"/>
  <c r="N3211" i="14"/>
  <c r="N3210" i="14"/>
  <c r="N3209" i="14"/>
  <c r="N3208" i="14"/>
  <c r="N3207" i="14"/>
  <c r="N3206" i="14"/>
  <c r="N3205" i="14"/>
  <c r="N3204" i="14"/>
  <c r="N3203" i="14"/>
  <c r="N3202" i="14"/>
  <c r="N3201" i="14"/>
  <c r="N3200" i="14"/>
  <c r="N3199" i="14"/>
  <c r="N3198" i="14"/>
  <c r="N3197" i="14"/>
  <c r="N3196" i="14"/>
  <c r="N3195" i="14"/>
  <c r="N3194" i="14"/>
  <c r="N3193" i="14"/>
  <c r="N3192" i="14"/>
  <c r="N3191" i="14"/>
  <c r="N3190" i="14"/>
  <c r="N3189" i="14"/>
  <c r="N3188" i="14"/>
  <c r="N3187" i="14"/>
  <c r="N3186" i="14"/>
  <c r="N3185" i="14"/>
  <c r="N3184" i="14"/>
  <c r="N3183" i="14"/>
  <c r="N3182" i="14"/>
  <c r="N3181" i="14"/>
  <c r="N3180" i="14"/>
  <c r="N3179" i="14"/>
  <c r="N3178" i="14"/>
  <c r="N3177" i="14"/>
  <c r="N3176" i="14"/>
  <c r="N3175" i="14"/>
  <c r="N3174" i="14"/>
  <c r="N3173" i="14"/>
  <c r="N3172" i="14"/>
  <c r="N3171" i="14"/>
  <c r="N3170" i="14"/>
  <c r="N3169" i="14"/>
  <c r="N3168" i="14"/>
  <c r="N3167" i="14"/>
  <c r="N3166" i="14"/>
  <c r="N3165" i="14"/>
  <c r="N3164" i="14"/>
  <c r="N3163" i="14"/>
  <c r="N3162" i="14"/>
  <c r="N3161" i="14"/>
  <c r="N3160" i="14"/>
  <c r="N3159" i="14"/>
  <c r="N3158" i="14"/>
  <c r="N3157" i="14"/>
  <c r="N3156" i="14"/>
  <c r="N3155" i="14"/>
  <c r="N3154" i="14"/>
  <c r="N3153" i="14"/>
  <c r="N3152" i="14"/>
  <c r="N3151" i="14"/>
  <c r="N3150" i="14"/>
  <c r="N3149" i="14"/>
  <c r="N3148" i="14"/>
  <c r="N3147" i="14"/>
  <c r="N3146" i="14"/>
  <c r="N3145" i="14"/>
  <c r="N3144" i="14"/>
  <c r="N3143" i="14"/>
  <c r="N3142" i="14"/>
  <c r="N3141" i="14"/>
  <c r="N3140" i="14"/>
  <c r="N3139" i="14"/>
  <c r="N3138" i="14"/>
  <c r="N3137" i="14"/>
  <c r="N3136" i="14"/>
  <c r="N3135" i="14"/>
  <c r="N3134" i="14"/>
  <c r="N3133" i="14"/>
  <c r="N3132" i="14"/>
  <c r="N3131" i="14"/>
  <c r="N3130" i="14"/>
  <c r="N3129" i="14"/>
  <c r="N3128" i="14"/>
  <c r="N3127" i="14"/>
  <c r="N3126" i="14"/>
  <c r="N3125" i="14"/>
  <c r="N3124" i="14"/>
  <c r="N3123" i="14"/>
  <c r="N3122" i="14"/>
  <c r="N3121" i="14"/>
  <c r="N3120" i="14"/>
  <c r="N3119" i="14"/>
  <c r="N3118" i="14"/>
  <c r="N3117" i="14"/>
  <c r="N3116" i="14"/>
  <c r="N3115" i="14"/>
  <c r="N3114" i="14"/>
  <c r="N3113" i="14"/>
  <c r="N3112" i="14"/>
  <c r="N3111" i="14"/>
  <c r="N3110" i="14"/>
  <c r="N3109" i="14"/>
  <c r="N3108" i="14"/>
  <c r="N3107" i="14"/>
  <c r="N3106" i="14"/>
  <c r="N3105" i="14"/>
  <c r="N3104" i="14"/>
  <c r="N3103" i="14"/>
  <c r="N3102" i="14"/>
  <c r="N3101" i="14"/>
  <c r="N3100" i="14"/>
  <c r="N3099" i="14"/>
  <c r="N3098" i="14"/>
  <c r="N3097" i="14"/>
  <c r="N3096" i="14"/>
  <c r="N3095" i="14"/>
  <c r="N3094" i="14"/>
  <c r="N3093" i="14"/>
  <c r="N3092" i="14"/>
  <c r="N3091" i="14"/>
  <c r="N3090" i="14"/>
  <c r="N3089" i="14"/>
  <c r="N3088" i="14"/>
  <c r="N3087" i="14"/>
  <c r="N3086" i="14"/>
  <c r="N3085" i="14"/>
  <c r="N3084" i="14"/>
  <c r="N3083" i="14"/>
  <c r="N3082" i="14"/>
  <c r="N3081" i="14"/>
  <c r="N3080" i="14"/>
  <c r="N3079" i="14"/>
  <c r="N3078" i="14"/>
  <c r="N3077" i="14"/>
  <c r="N3076" i="14"/>
  <c r="N3075" i="14"/>
  <c r="N3074" i="14"/>
  <c r="N3073" i="14"/>
  <c r="N3072" i="14"/>
  <c r="N3071" i="14"/>
  <c r="N3070" i="14"/>
  <c r="N3069" i="14"/>
  <c r="N3068" i="14"/>
  <c r="N3067" i="14"/>
  <c r="N3066" i="14"/>
  <c r="N3065" i="14"/>
  <c r="N3064" i="14"/>
  <c r="N3063" i="14"/>
  <c r="N3062" i="14"/>
  <c r="N3061" i="14"/>
  <c r="N3060" i="14"/>
  <c r="N3059" i="14"/>
  <c r="N3058" i="14"/>
  <c r="N3057" i="14"/>
  <c r="N3056" i="14"/>
  <c r="N3055" i="14"/>
  <c r="N3054" i="14"/>
  <c r="N3053" i="14"/>
  <c r="N3052" i="14"/>
  <c r="N3051" i="14"/>
  <c r="N3050" i="14"/>
  <c r="N3049" i="14"/>
  <c r="N3048" i="14"/>
  <c r="N3047" i="14"/>
  <c r="N3046" i="14"/>
  <c r="N3045" i="14"/>
  <c r="N3044" i="14"/>
  <c r="N3043" i="14"/>
  <c r="N3042" i="14"/>
  <c r="N3041" i="14"/>
  <c r="N3040" i="14"/>
  <c r="N3039" i="14"/>
  <c r="N3038" i="14"/>
  <c r="N3037" i="14"/>
  <c r="N3036" i="14"/>
  <c r="N3035" i="14"/>
  <c r="N3034" i="14"/>
  <c r="N3033" i="14"/>
  <c r="N3032" i="14"/>
  <c r="N3031" i="14"/>
  <c r="N3030" i="14"/>
  <c r="N3029" i="14"/>
  <c r="N3028" i="14"/>
  <c r="N3027" i="14"/>
  <c r="N3026" i="14"/>
  <c r="N3025" i="14"/>
  <c r="N3024" i="14"/>
  <c r="N3023" i="14"/>
  <c r="N3022" i="14"/>
  <c r="N3021" i="14"/>
  <c r="N3020" i="14"/>
  <c r="N3019" i="14"/>
  <c r="N3018" i="14"/>
  <c r="N3017" i="14"/>
  <c r="N3016" i="14"/>
  <c r="N3015" i="14"/>
  <c r="N3014" i="14"/>
  <c r="N3013" i="14"/>
  <c r="N3012" i="14"/>
  <c r="N3011" i="14"/>
  <c r="N3010" i="14"/>
  <c r="N3009" i="14"/>
  <c r="N3008" i="14"/>
  <c r="N3007" i="14"/>
  <c r="N3006" i="14"/>
  <c r="N3005" i="14"/>
  <c r="N3004" i="14"/>
  <c r="N3003" i="14"/>
  <c r="N3002" i="14"/>
  <c r="N3001" i="14"/>
  <c r="N3000" i="14"/>
  <c r="N2999" i="14"/>
  <c r="N2998" i="14"/>
  <c r="N2997" i="14"/>
  <c r="N2996" i="14"/>
  <c r="N2995" i="14"/>
  <c r="N2994" i="14"/>
  <c r="N2993" i="14"/>
  <c r="N2992" i="14"/>
  <c r="N2991" i="14"/>
  <c r="N2990" i="14"/>
  <c r="N2989" i="14"/>
  <c r="N2988" i="14"/>
  <c r="N2987" i="14"/>
  <c r="N2986" i="14"/>
  <c r="N2985" i="14"/>
  <c r="N2984" i="14"/>
  <c r="N2983" i="14"/>
  <c r="N2982" i="14"/>
  <c r="N2981" i="14"/>
  <c r="N2980" i="14"/>
  <c r="N2979" i="14"/>
  <c r="N2978" i="14"/>
  <c r="N2977" i="14"/>
  <c r="N2976" i="14"/>
  <c r="N2975" i="14"/>
  <c r="N2974" i="14"/>
  <c r="N2973" i="14"/>
  <c r="N2972" i="14"/>
  <c r="N2971" i="14"/>
  <c r="N2970" i="14"/>
  <c r="N2969" i="14"/>
  <c r="N2968" i="14"/>
  <c r="N2967" i="14"/>
  <c r="N2966" i="14"/>
  <c r="N2965" i="14"/>
  <c r="N2964" i="14"/>
  <c r="N2963" i="14"/>
  <c r="N2962" i="14"/>
  <c r="N2961" i="14"/>
  <c r="N2960" i="14"/>
  <c r="N2959" i="14"/>
  <c r="N2958" i="14"/>
  <c r="N2957" i="14"/>
  <c r="N2956" i="14"/>
  <c r="N2955" i="14"/>
  <c r="N2954" i="14"/>
  <c r="N2953" i="14"/>
  <c r="N2952" i="14"/>
  <c r="N2951" i="14"/>
  <c r="N2950" i="14"/>
  <c r="N2949" i="14"/>
  <c r="N2948" i="14"/>
  <c r="N2947" i="14"/>
  <c r="N2946" i="14"/>
  <c r="N2945" i="14"/>
  <c r="N2944" i="14"/>
  <c r="N2943" i="14"/>
  <c r="N2942" i="14"/>
  <c r="N2941" i="14"/>
  <c r="N2940" i="14"/>
  <c r="N2939" i="14"/>
  <c r="N2938" i="14"/>
  <c r="N2937" i="14"/>
  <c r="N2936" i="14"/>
  <c r="N2935" i="14"/>
  <c r="N2934" i="14"/>
  <c r="N2933" i="14"/>
  <c r="N2932" i="14"/>
  <c r="N2931" i="14"/>
  <c r="N2930" i="14"/>
  <c r="N2929" i="14"/>
  <c r="N2928" i="14"/>
  <c r="N2927" i="14"/>
  <c r="N2926" i="14"/>
  <c r="N2925" i="14"/>
  <c r="N2924" i="14"/>
  <c r="N2923" i="14"/>
  <c r="N2922" i="14"/>
  <c r="N2921" i="14"/>
  <c r="N2920" i="14"/>
  <c r="N2919" i="14"/>
  <c r="N2918" i="14"/>
  <c r="N2917" i="14"/>
  <c r="N2916" i="14"/>
  <c r="N2915" i="14"/>
  <c r="N2914" i="14"/>
  <c r="N2913" i="14"/>
  <c r="N2912" i="14"/>
  <c r="N2911" i="14"/>
  <c r="N2910" i="14"/>
  <c r="N2909" i="14"/>
  <c r="N2908" i="14"/>
  <c r="N2907" i="14"/>
  <c r="N2906" i="14"/>
  <c r="N2905" i="14"/>
  <c r="N2904" i="14"/>
  <c r="N2903" i="14"/>
  <c r="N2902" i="14"/>
  <c r="N2901" i="14"/>
  <c r="N2900" i="14"/>
  <c r="N2899" i="14"/>
  <c r="N2898" i="14"/>
  <c r="N2897" i="14"/>
  <c r="N2896" i="14"/>
  <c r="N2895" i="14"/>
  <c r="N2894" i="14"/>
  <c r="N2893" i="14"/>
  <c r="N2892" i="14"/>
  <c r="N2891" i="14"/>
  <c r="N2890" i="14"/>
  <c r="N2889" i="14"/>
  <c r="N2888" i="14"/>
  <c r="N2887" i="14"/>
  <c r="N2886" i="14"/>
  <c r="N2885" i="14"/>
  <c r="N2884" i="14"/>
  <c r="N2883" i="14"/>
  <c r="N2882" i="14"/>
  <c r="N2881" i="14"/>
  <c r="N2880" i="14"/>
  <c r="N2879" i="14"/>
  <c r="N2878" i="14"/>
  <c r="N2877" i="14"/>
  <c r="N2876" i="14"/>
  <c r="N2875" i="14"/>
  <c r="N2874" i="14"/>
  <c r="N2873" i="14"/>
  <c r="N2872" i="14"/>
  <c r="N2871" i="14"/>
  <c r="N2870" i="14"/>
  <c r="N2869" i="14"/>
  <c r="N2868" i="14"/>
  <c r="N2867" i="14"/>
  <c r="N2866" i="14"/>
  <c r="N2865" i="14"/>
  <c r="N2864" i="14"/>
  <c r="N2863" i="14"/>
  <c r="N2862" i="14"/>
  <c r="N2861" i="14"/>
  <c r="N2860" i="14"/>
  <c r="N2859" i="14"/>
  <c r="N2858" i="14"/>
  <c r="N2857" i="14"/>
  <c r="N2856" i="14"/>
  <c r="N2855" i="14"/>
  <c r="N2854" i="14"/>
  <c r="N2853" i="14"/>
  <c r="N2852" i="14"/>
  <c r="N2851" i="14"/>
  <c r="N2850" i="14"/>
  <c r="N2849" i="14"/>
  <c r="N2848" i="14"/>
  <c r="N2847" i="14"/>
  <c r="N2846" i="14"/>
  <c r="N2845" i="14"/>
  <c r="N2844" i="14"/>
  <c r="N2843" i="14"/>
  <c r="N2842" i="14"/>
  <c r="N2841" i="14"/>
  <c r="N2840" i="14"/>
  <c r="N2839" i="14"/>
  <c r="N2838" i="14"/>
  <c r="N2837" i="14"/>
  <c r="N2836" i="14"/>
  <c r="N2835" i="14"/>
  <c r="N2834" i="14"/>
  <c r="N2833" i="14"/>
  <c r="N2832" i="14"/>
  <c r="N2831" i="14"/>
  <c r="N2830" i="14"/>
  <c r="N2829" i="14"/>
  <c r="N2828" i="14"/>
  <c r="N2827" i="14"/>
  <c r="N2826" i="14"/>
  <c r="N2825" i="14"/>
  <c r="N2824" i="14"/>
  <c r="N2823" i="14"/>
  <c r="N2822" i="14"/>
  <c r="N2821" i="14"/>
  <c r="N2820" i="14"/>
  <c r="N2819" i="14"/>
  <c r="N2818" i="14"/>
  <c r="N2817" i="14"/>
  <c r="N2816" i="14"/>
  <c r="N2815" i="14"/>
  <c r="N2814" i="14"/>
  <c r="N2813" i="14"/>
  <c r="N2812" i="14"/>
  <c r="N2811" i="14"/>
  <c r="N2810" i="14"/>
  <c r="N2809" i="14"/>
  <c r="N2808" i="14"/>
  <c r="N2807" i="14"/>
  <c r="N2806" i="14"/>
  <c r="N2805" i="14"/>
  <c r="N2804" i="14"/>
  <c r="N2803" i="14"/>
  <c r="N2802" i="14"/>
  <c r="N2801" i="14"/>
  <c r="N2800" i="14"/>
  <c r="N2799" i="14"/>
  <c r="N2798" i="14"/>
  <c r="N2797" i="14"/>
  <c r="N2796" i="14"/>
  <c r="N2795" i="14"/>
  <c r="N2794" i="14"/>
  <c r="N2793" i="14"/>
  <c r="N2792" i="14"/>
  <c r="N2791" i="14"/>
  <c r="N2790" i="14"/>
  <c r="N2789" i="14"/>
  <c r="N2788" i="14"/>
  <c r="N2787" i="14"/>
  <c r="N2786" i="14"/>
  <c r="N2785" i="14"/>
  <c r="N2784" i="14"/>
  <c r="N2783" i="14"/>
  <c r="N2782" i="14"/>
  <c r="N2781" i="14"/>
  <c r="N2780" i="14"/>
  <c r="N2779" i="14"/>
  <c r="N2778" i="14"/>
  <c r="N2777" i="14"/>
  <c r="N2776" i="14"/>
  <c r="N2775" i="14"/>
  <c r="N2774" i="14"/>
  <c r="N2773" i="14"/>
  <c r="N2772" i="14"/>
  <c r="N2771" i="14"/>
  <c r="N2770" i="14"/>
  <c r="N2769" i="14"/>
  <c r="N2768" i="14"/>
  <c r="N2767" i="14"/>
  <c r="N2766" i="14"/>
  <c r="N2765" i="14"/>
  <c r="N2764" i="14"/>
  <c r="N2763" i="14"/>
  <c r="N2762" i="14"/>
  <c r="N2761" i="14"/>
  <c r="N2760" i="14"/>
  <c r="N2759" i="14"/>
  <c r="N2758" i="14"/>
  <c r="N2757" i="14"/>
  <c r="N2756" i="14"/>
  <c r="N2755" i="14"/>
  <c r="N2754" i="14"/>
  <c r="N2753" i="14"/>
  <c r="N2752" i="14"/>
  <c r="N2751" i="14"/>
  <c r="N2750" i="14"/>
  <c r="N2749" i="14"/>
  <c r="N2748" i="14"/>
  <c r="N2747" i="14"/>
  <c r="N2746" i="14"/>
  <c r="N2745" i="14"/>
  <c r="N2744" i="14"/>
  <c r="N2743" i="14"/>
  <c r="N2742" i="14"/>
  <c r="N2741" i="14"/>
  <c r="N2740" i="14"/>
  <c r="N2739" i="14"/>
  <c r="N2738" i="14"/>
  <c r="N2737" i="14"/>
  <c r="N2736" i="14"/>
  <c r="N2735" i="14"/>
  <c r="N2734" i="14"/>
  <c r="N2733" i="14"/>
  <c r="N2732" i="14"/>
  <c r="N2731" i="14"/>
  <c r="N2730" i="14"/>
  <c r="N2729" i="14"/>
  <c r="N2728" i="14"/>
  <c r="N2727" i="14"/>
  <c r="N2726" i="14"/>
  <c r="N2725" i="14"/>
  <c r="N2724" i="14"/>
  <c r="N2723" i="14"/>
  <c r="N2722" i="14"/>
  <c r="N2721" i="14"/>
  <c r="N2720" i="14"/>
  <c r="N2719" i="14"/>
  <c r="N2718" i="14"/>
  <c r="N2717" i="14"/>
  <c r="N2716" i="14"/>
  <c r="N2715" i="14"/>
  <c r="N2714" i="14"/>
  <c r="N2713" i="14"/>
  <c r="N2712" i="14"/>
  <c r="N2711" i="14"/>
  <c r="N2710" i="14"/>
  <c r="N2709" i="14"/>
  <c r="N2708" i="14"/>
  <c r="N2707" i="14"/>
  <c r="N2706" i="14"/>
  <c r="N2705" i="14"/>
  <c r="N2704" i="14"/>
  <c r="N2703" i="14"/>
  <c r="N2702" i="14"/>
  <c r="N2701" i="14"/>
  <c r="N2700" i="14"/>
  <c r="N2699" i="14"/>
  <c r="N2698" i="14"/>
  <c r="N2697" i="14"/>
  <c r="N2696" i="14"/>
  <c r="N2695" i="14"/>
  <c r="N2694" i="14"/>
  <c r="N2693" i="14"/>
  <c r="N2692" i="14"/>
  <c r="N2691" i="14"/>
  <c r="N2690" i="14"/>
  <c r="N2689" i="14"/>
  <c r="N2688" i="14"/>
  <c r="N2687" i="14"/>
  <c r="N2686" i="14"/>
  <c r="N2685" i="14"/>
  <c r="N2684" i="14"/>
  <c r="N2683" i="14"/>
  <c r="N2682" i="14"/>
  <c r="N2681" i="14"/>
  <c r="N2680" i="14"/>
  <c r="N2679" i="14"/>
  <c r="N2678" i="14"/>
  <c r="N2677" i="14"/>
  <c r="N2676" i="14"/>
  <c r="N2675" i="14"/>
  <c r="N2674" i="14"/>
  <c r="N2673" i="14"/>
  <c r="N2672" i="14"/>
  <c r="N2671" i="14"/>
  <c r="N2670" i="14"/>
  <c r="N2669" i="14"/>
  <c r="N2668" i="14"/>
  <c r="N2667" i="14"/>
  <c r="N2666" i="14"/>
  <c r="N2665" i="14"/>
  <c r="N2664" i="14"/>
  <c r="N2663" i="14"/>
  <c r="N2662" i="14"/>
  <c r="N2661" i="14"/>
  <c r="N2660" i="14"/>
  <c r="N2659" i="14"/>
  <c r="N2658" i="14"/>
  <c r="N2657" i="14"/>
  <c r="N2656" i="14"/>
  <c r="N2655" i="14"/>
  <c r="N2654" i="14"/>
  <c r="N2653" i="14"/>
  <c r="N2652" i="14"/>
  <c r="N2651" i="14"/>
  <c r="N2650" i="14"/>
  <c r="N2649" i="14"/>
  <c r="N2648" i="14"/>
  <c r="N2647" i="14"/>
  <c r="N2646" i="14"/>
  <c r="N2645" i="14"/>
  <c r="N2644" i="14"/>
  <c r="N2643" i="14"/>
  <c r="N2642" i="14"/>
  <c r="N2641" i="14"/>
  <c r="N2640" i="14"/>
  <c r="N2639" i="14"/>
  <c r="N2638" i="14"/>
  <c r="N2637" i="14"/>
  <c r="N2636" i="14"/>
  <c r="N2635" i="14"/>
  <c r="N2634" i="14"/>
  <c r="N2633" i="14"/>
  <c r="N2632" i="14"/>
  <c r="N2631" i="14"/>
  <c r="N2630" i="14"/>
  <c r="N2629" i="14"/>
  <c r="N2628" i="14"/>
  <c r="N2627" i="14"/>
  <c r="N2626" i="14"/>
  <c r="N2625" i="14"/>
  <c r="N2624" i="14"/>
  <c r="N2623" i="14"/>
  <c r="N2622" i="14"/>
  <c r="N2621" i="14"/>
  <c r="N2620" i="14"/>
  <c r="N2619" i="14"/>
  <c r="N2618" i="14"/>
  <c r="N2617" i="14"/>
  <c r="N2616" i="14"/>
  <c r="N2615" i="14"/>
  <c r="N2614" i="14"/>
  <c r="N2613" i="14"/>
  <c r="N2612" i="14"/>
  <c r="N2611" i="14"/>
  <c r="N2610" i="14"/>
  <c r="N2609" i="14"/>
  <c r="N2608" i="14"/>
  <c r="N2607" i="14"/>
  <c r="N2606" i="14"/>
  <c r="N2605" i="14"/>
  <c r="N2604" i="14"/>
  <c r="N2603" i="14"/>
  <c r="N2602" i="14"/>
  <c r="N2601" i="14"/>
  <c r="N2600" i="14"/>
  <c r="N2599" i="14"/>
  <c r="N2598" i="14"/>
  <c r="N2597" i="14"/>
  <c r="N2596" i="14"/>
  <c r="N2595" i="14"/>
  <c r="N2594" i="14"/>
  <c r="N2593" i="14"/>
  <c r="N2592" i="14"/>
  <c r="N2591" i="14"/>
  <c r="N2590" i="14"/>
  <c r="N2589" i="14"/>
  <c r="N2588" i="14"/>
  <c r="N2587" i="14"/>
  <c r="N2586" i="14"/>
  <c r="N2585" i="14"/>
  <c r="N2584" i="14"/>
  <c r="N2583" i="14"/>
  <c r="N2582" i="14"/>
  <c r="N2581" i="14"/>
  <c r="N2580" i="14"/>
  <c r="N2579" i="14"/>
  <c r="N2578" i="14"/>
  <c r="N2577" i="14"/>
  <c r="N2576" i="14"/>
  <c r="N2575" i="14"/>
  <c r="N2574" i="14"/>
  <c r="N2573" i="14"/>
  <c r="N2572" i="14"/>
  <c r="N2571" i="14"/>
  <c r="N2570" i="14"/>
  <c r="N2569" i="14"/>
  <c r="N2568" i="14"/>
  <c r="N2567" i="14"/>
  <c r="N2566" i="14"/>
  <c r="N2565" i="14"/>
  <c r="N2564" i="14"/>
  <c r="N2563" i="14"/>
  <c r="N2562" i="14"/>
  <c r="N2561" i="14"/>
  <c r="N2560" i="14"/>
  <c r="N2559" i="14"/>
  <c r="N2558" i="14"/>
  <c r="N2557" i="14"/>
  <c r="N2556" i="14"/>
  <c r="N2555" i="14"/>
  <c r="N2554" i="14"/>
  <c r="N2553" i="14"/>
  <c r="N2552" i="14"/>
  <c r="N2551" i="14"/>
  <c r="N2550" i="14"/>
  <c r="N2549" i="14"/>
  <c r="N2548" i="14"/>
  <c r="N2547" i="14"/>
  <c r="N2546" i="14"/>
  <c r="N2545" i="14"/>
  <c r="N2544" i="14"/>
  <c r="N2543" i="14"/>
  <c r="N2542" i="14"/>
  <c r="N2541" i="14"/>
  <c r="N2540" i="14"/>
  <c r="N2539" i="14"/>
  <c r="N2538" i="14"/>
  <c r="N2537" i="14"/>
  <c r="N2536" i="14"/>
  <c r="N2535" i="14"/>
  <c r="N2534" i="14"/>
  <c r="N2533" i="14"/>
  <c r="N2532" i="14"/>
  <c r="N2531" i="14"/>
  <c r="N2530" i="14"/>
  <c r="N2529" i="14"/>
  <c r="N2528" i="14"/>
  <c r="N2527" i="14"/>
  <c r="N2526" i="14"/>
  <c r="N2525" i="14"/>
  <c r="N2524" i="14"/>
  <c r="N2523" i="14"/>
  <c r="N2522" i="14"/>
  <c r="N2521" i="14"/>
  <c r="N2520" i="14"/>
  <c r="N2519" i="14"/>
  <c r="N2518" i="14"/>
  <c r="N2517" i="14"/>
  <c r="N2516" i="14"/>
  <c r="N2515" i="14"/>
  <c r="N2514" i="14"/>
  <c r="N2513" i="14"/>
  <c r="N2512" i="14"/>
  <c r="N2511" i="14"/>
  <c r="N2510" i="14"/>
  <c r="N2509" i="14"/>
  <c r="N2508" i="14"/>
  <c r="N2507" i="14"/>
  <c r="N2506" i="14"/>
  <c r="N2505" i="14"/>
  <c r="N2504" i="14"/>
  <c r="N2503" i="14"/>
  <c r="N2502" i="14"/>
  <c r="N2501" i="14"/>
  <c r="N2500" i="14"/>
  <c r="N2499" i="14"/>
  <c r="N2498" i="14"/>
  <c r="N2497" i="14"/>
  <c r="N2496" i="14"/>
  <c r="N2495" i="14"/>
  <c r="N2494" i="14"/>
  <c r="N2493" i="14"/>
  <c r="N2492" i="14"/>
  <c r="N2491" i="14"/>
  <c r="N2490" i="14"/>
  <c r="N2489" i="14"/>
  <c r="N2488" i="14"/>
  <c r="N2487" i="14"/>
  <c r="N2486" i="14"/>
  <c r="N2485" i="14"/>
  <c r="N2484" i="14"/>
  <c r="N2483" i="14"/>
  <c r="N2482" i="14"/>
  <c r="N2481" i="14"/>
  <c r="N2480" i="14"/>
  <c r="N2479" i="14"/>
  <c r="N2478" i="14"/>
  <c r="N2477" i="14"/>
  <c r="N2476" i="14"/>
  <c r="N2475" i="14"/>
  <c r="N2474" i="14"/>
  <c r="N2473" i="14"/>
  <c r="N2472" i="14"/>
  <c r="N2471" i="14"/>
  <c r="N2470" i="14"/>
  <c r="N2469" i="14"/>
  <c r="N2468" i="14"/>
  <c r="N2467" i="14"/>
  <c r="N2466" i="14"/>
  <c r="N2465" i="14"/>
  <c r="N2464" i="14"/>
  <c r="N2463" i="14"/>
  <c r="N2462" i="14"/>
  <c r="N2461" i="14"/>
  <c r="N2460" i="14"/>
  <c r="N2459" i="14"/>
  <c r="N2458" i="14"/>
  <c r="N2457" i="14"/>
  <c r="N2456" i="14"/>
  <c r="N2455" i="14"/>
  <c r="N2454" i="14"/>
  <c r="N2453" i="14"/>
  <c r="N2452" i="14"/>
  <c r="N2451" i="14"/>
  <c r="N2450" i="14"/>
  <c r="N2449" i="14"/>
  <c r="N2448" i="14"/>
  <c r="N2447" i="14"/>
  <c r="N2446" i="14"/>
  <c r="N2445" i="14"/>
  <c r="N2444" i="14"/>
  <c r="N2443" i="14"/>
  <c r="N2442" i="14"/>
  <c r="N2441" i="14"/>
  <c r="N2440" i="14"/>
  <c r="N2439" i="14"/>
  <c r="N2438" i="14"/>
  <c r="N2437" i="14"/>
  <c r="N2436" i="14"/>
  <c r="N2435" i="14"/>
  <c r="N2434" i="14"/>
  <c r="N2433" i="14"/>
  <c r="N2432" i="14"/>
  <c r="N2431" i="14"/>
  <c r="N2430" i="14"/>
  <c r="N2429" i="14"/>
  <c r="N2428" i="14"/>
  <c r="N2427" i="14"/>
  <c r="N2426" i="14"/>
  <c r="N2425" i="14"/>
  <c r="N2424" i="14"/>
  <c r="N2423" i="14"/>
  <c r="N2422" i="14"/>
  <c r="N2421" i="14"/>
  <c r="N2420" i="14"/>
  <c r="N2419" i="14"/>
  <c r="N2418" i="14"/>
  <c r="N2417" i="14"/>
  <c r="N2416" i="14"/>
  <c r="N2415" i="14"/>
  <c r="N2414" i="14"/>
  <c r="N2413" i="14"/>
  <c r="N2412" i="14"/>
  <c r="N2411" i="14"/>
  <c r="N2410" i="14"/>
  <c r="N2409" i="14"/>
  <c r="N2408" i="14"/>
  <c r="N2407" i="14"/>
  <c r="N2406" i="14"/>
  <c r="N2405" i="14"/>
  <c r="N2404" i="14"/>
  <c r="N2403" i="14"/>
  <c r="N2402" i="14"/>
  <c r="N2401" i="14"/>
  <c r="N2400" i="14"/>
  <c r="N2399" i="14"/>
  <c r="N2398" i="14"/>
  <c r="N2397" i="14"/>
  <c r="N2396" i="14"/>
  <c r="N2395" i="14"/>
  <c r="N2394" i="14"/>
  <c r="N2393" i="14"/>
  <c r="N2392" i="14"/>
  <c r="N2391" i="14"/>
  <c r="N2390" i="14"/>
  <c r="N2389" i="14"/>
  <c r="N2388" i="14"/>
  <c r="N2387" i="14"/>
  <c r="N2386" i="14"/>
  <c r="N2385" i="14"/>
  <c r="N2384" i="14"/>
  <c r="N2383" i="14"/>
  <c r="N2382" i="14"/>
  <c r="N2381" i="14"/>
  <c r="N2380" i="14"/>
  <c r="N2379" i="14"/>
  <c r="N2378" i="14"/>
  <c r="N2377" i="14"/>
  <c r="N2376" i="14"/>
  <c r="N2375" i="14"/>
  <c r="N2374" i="14"/>
  <c r="N2373" i="14"/>
  <c r="N2372" i="14"/>
  <c r="N2371" i="14"/>
  <c r="N2370" i="14"/>
  <c r="N2369" i="14"/>
  <c r="N2368" i="14"/>
  <c r="N2367" i="14"/>
  <c r="N2366" i="14"/>
  <c r="N2365" i="14"/>
  <c r="N2364" i="14"/>
  <c r="N2363" i="14"/>
  <c r="N2362" i="14"/>
  <c r="N2361" i="14"/>
  <c r="N2360" i="14"/>
  <c r="N2359" i="14"/>
  <c r="N2358" i="14"/>
  <c r="N2357" i="14"/>
  <c r="N2356" i="14"/>
  <c r="N2355" i="14"/>
  <c r="N2354" i="14"/>
  <c r="N2353" i="14"/>
  <c r="N2352" i="14"/>
  <c r="N2351" i="14"/>
  <c r="N2350" i="14"/>
  <c r="N2349" i="14"/>
  <c r="N2348" i="14"/>
  <c r="N2347" i="14"/>
  <c r="N2346" i="14"/>
  <c r="N2345" i="14"/>
  <c r="N2344" i="14"/>
  <c r="N2343" i="14"/>
  <c r="N2342" i="14"/>
  <c r="N2341" i="14"/>
  <c r="N2340" i="14"/>
  <c r="N2339" i="14"/>
  <c r="N2338" i="14"/>
  <c r="N2337" i="14"/>
  <c r="N2336" i="14"/>
  <c r="N2335" i="14"/>
  <c r="N2334" i="14"/>
  <c r="N2333" i="14"/>
  <c r="N2332" i="14"/>
  <c r="N2331" i="14"/>
  <c r="N2330" i="14"/>
  <c r="N2329" i="14"/>
  <c r="N2328" i="14"/>
  <c r="N2327" i="14"/>
  <c r="N2326" i="14"/>
  <c r="N2325" i="14"/>
  <c r="N2324" i="14"/>
  <c r="N2323" i="14"/>
  <c r="N2322" i="14"/>
  <c r="N2321" i="14"/>
  <c r="N2320" i="14"/>
  <c r="N2319" i="14"/>
  <c r="N2318" i="14"/>
  <c r="N2317" i="14"/>
  <c r="N2316" i="14"/>
  <c r="N2315" i="14"/>
  <c r="N2314" i="14"/>
  <c r="N2313" i="14"/>
  <c r="N2312" i="14"/>
  <c r="N2311" i="14"/>
  <c r="N2310" i="14"/>
  <c r="N2309" i="14"/>
  <c r="N2308" i="14"/>
  <c r="N2307" i="14"/>
  <c r="N2306" i="14"/>
  <c r="N2305" i="14"/>
  <c r="N2304" i="14"/>
  <c r="N2303" i="14"/>
  <c r="N2302" i="14"/>
  <c r="N2301" i="14"/>
  <c r="N2300" i="14"/>
  <c r="N2299" i="14"/>
  <c r="N2298" i="14"/>
  <c r="N2297" i="14"/>
  <c r="N2296" i="14"/>
  <c r="N2295" i="14"/>
  <c r="N2294" i="14"/>
  <c r="N2293" i="14"/>
  <c r="N2292" i="14"/>
  <c r="N2291" i="14"/>
  <c r="N2290" i="14"/>
  <c r="N2289" i="14"/>
  <c r="N2288" i="14"/>
  <c r="N2287" i="14"/>
  <c r="N2286" i="14"/>
  <c r="N2285" i="14"/>
  <c r="N2284" i="14"/>
  <c r="N2283" i="14"/>
  <c r="N2282" i="14"/>
  <c r="N2281" i="14"/>
  <c r="N2280" i="14"/>
  <c r="N2279" i="14"/>
  <c r="N2278" i="14"/>
  <c r="N2277" i="14"/>
  <c r="N2276" i="14"/>
  <c r="N2275" i="14"/>
  <c r="N2274" i="14"/>
  <c r="N2273" i="14"/>
  <c r="N2272" i="14"/>
  <c r="N2271" i="14"/>
  <c r="N2270" i="14"/>
  <c r="N2269" i="14"/>
  <c r="N2268" i="14"/>
  <c r="N2267" i="14"/>
  <c r="N2266" i="14"/>
  <c r="N2265" i="14"/>
  <c r="N2264" i="14"/>
  <c r="N2263" i="14"/>
  <c r="N2262" i="14"/>
  <c r="N2261" i="14"/>
  <c r="N2260" i="14"/>
  <c r="N2259" i="14"/>
  <c r="N2258" i="14"/>
  <c r="N2257" i="14"/>
  <c r="N2256" i="14"/>
  <c r="N2255" i="14"/>
  <c r="N2254" i="14"/>
  <c r="N2253" i="14"/>
  <c r="N2252" i="14"/>
  <c r="N2251" i="14"/>
  <c r="N2250" i="14"/>
  <c r="N2249" i="14"/>
  <c r="N2248" i="14"/>
  <c r="N2247" i="14"/>
  <c r="N2246" i="14"/>
  <c r="N2245" i="14"/>
  <c r="N2244" i="14"/>
  <c r="N2243" i="14"/>
  <c r="N2242" i="14"/>
  <c r="N2241" i="14"/>
  <c r="N2240" i="14"/>
  <c r="N2239" i="14"/>
  <c r="N2238" i="14"/>
  <c r="N2237" i="14"/>
  <c r="N2236" i="14"/>
  <c r="N2235" i="14"/>
  <c r="N2234" i="14"/>
  <c r="N2233" i="14"/>
  <c r="N2232" i="14"/>
  <c r="N2231" i="14"/>
  <c r="N2230" i="14"/>
  <c r="N2229" i="14"/>
  <c r="N2228" i="14"/>
  <c r="N2227" i="14"/>
  <c r="N2226" i="14"/>
  <c r="N2225" i="14"/>
  <c r="N2224" i="14"/>
  <c r="N2223" i="14"/>
  <c r="N2222" i="14"/>
  <c r="N2221" i="14"/>
  <c r="N2220" i="14"/>
  <c r="N2219" i="14"/>
  <c r="N2218" i="14"/>
  <c r="N2217" i="14"/>
  <c r="N2216" i="14"/>
  <c r="N2215" i="14"/>
  <c r="N2214" i="14"/>
  <c r="N2213" i="14"/>
  <c r="N2212" i="14"/>
  <c r="N2211" i="14"/>
  <c r="N2210" i="14"/>
  <c r="N2209" i="14"/>
  <c r="N2208" i="14"/>
  <c r="N2207" i="14"/>
  <c r="N2206" i="14"/>
  <c r="N2205" i="14"/>
  <c r="N2204" i="14"/>
  <c r="N2203" i="14"/>
  <c r="N2202" i="14"/>
  <c r="N2201" i="14"/>
  <c r="N2200" i="14"/>
  <c r="N2199" i="14"/>
  <c r="N2198" i="14"/>
  <c r="N2197" i="14"/>
  <c r="N2196" i="14"/>
  <c r="N2195" i="14"/>
  <c r="N2194" i="14"/>
  <c r="N2193" i="14"/>
  <c r="N2192" i="14"/>
  <c r="N2191" i="14"/>
  <c r="N2190" i="14"/>
  <c r="N2189" i="14"/>
  <c r="N2188" i="14"/>
  <c r="N2187" i="14"/>
  <c r="N2186" i="14"/>
  <c r="N2185" i="14"/>
  <c r="N2184" i="14"/>
  <c r="N2183" i="14"/>
  <c r="N2182" i="14"/>
  <c r="N2181" i="14"/>
  <c r="N2180" i="14"/>
  <c r="N2179" i="14"/>
  <c r="N2178" i="14"/>
  <c r="N2177" i="14"/>
  <c r="N2176" i="14"/>
  <c r="N2175" i="14"/>
  <c r="N2174" i="14"/>
  <c r="N2173" i="14"/>
  <c r="N2172" i="14"/>
  <c r="N2171" i="14"/>
  <c r="N2170" i="14"/>
  <c r="N2169" i="14"/>
  <c r="N2168" i="14"/>
  <c r="N2167" i="14"/>
  <c r="N2166" i="14"/>
  <c r="N2165" i="14"/>
  <c r="N2164" i="14"/>
  <c r="N2163" i="14"/>
  <c r="N2162" i="14"/>
  <c r="N2161" i="14"/>
  <c r="N2160" i="14"/>
  <c r="N2159" i="14"/>
  <c r="N2158" i="14"/>
  <c r="N2157" i="14"/>
  <c r="N2156" i="14"/>
  <c r="N2155" i="14"/>
  <c r="N2154" i="14"/>
  <c r="N2153" i="14"/>
  <c r="N2152" i="14"/>
  <c r="N2151" i="14"/>
  <c r="N2150" i="14"/>
  <c r="N2149" i="14"/>
  <c r="N2148" i="14"/>
  <c r="N2147" i="14"/>
  <c r="N2146" i="14"/>
  <c r="N2145" i="14"/>
  <c r="N2144" i="14"/>
  <c r="N2143" i="14"/>
  <c r="N2142" i="14"/>
  <c r="N2141" i="14"/>
  <c r="N2140" i="14"/>
  <c r="N2139" i="14"/>
  <c r="N2138" i="14"/>
  <c r="N2137" i="14"/>
  <c r="N2136" i="14"/>
  <c r="N2135" i="14"/>
  <c r="N2134" i="14"/>
  <c r="N2133" i="14"/>
  <c r="N2132" i="14"/>
  <c r="N2131" i="14"/>
  <c r="N2130" i="14"/>
  <c r="N2129" i="14"/>
  <c r="N2128" i="14"/>
  <c r="N2127" i="14"/>
  <c r="N2126" i="14"/>
  <c r="N2125" i="14"/>
  <c r="N2124" i="14"/>
  <c r="N2123" i="14"/>
  <c r="N2122" i="14"/>
  <c r="N2121" i="14"/>
  <c r="N2120" i="14"/>
  <c r="N2119" i="14"/>
  <c r="N2118" i="14"/>
  <c r="N2117" i="14"/>
  <c r="N2116" i="14"/>
  <c r="N2115" i="14"/>
  <c r="N2114" i="14"/>
  <c r="N2113" i="14"/>
  <c r="N2112" i="14"/>
  <c r="N2111" i="14"/>
  <c r="N2110" i="14"/>
  <c r="N2109" i="14"/>
  <c r="N2108" i="14"/>
  <c r="N2107" i="14"/>
  <c r="N2106" i="14"/>
  <c r="N2105" i="14"/>
  <c r="N2104" i="14"/>
  <c r="N2103" i="14"/>
  <c r="N2102" i="14"/>
  <c r="N2101" i="14"/>
  <c r="N2100" i="14"/>
  <c r="N2099" i="14"/>
  <c r="N2098" i="14"/>
  <c r="N2097" i="14"/>
  <c r="N2096" i="14"/>
  <c r="N2095" i="14"/>
  <c r="N2094" i="14"/>
  <c r="N2093" i="14"/>
  <c r="N2092" i="14"/>
  <c r="N2091" i="14"/>
  <c r="N2090" i="14"/>
  <c r="N2089" i="14"/>
  <c r="N2088" i="14"/>
  <c r="N2087" i="14"/>
  <c r="N2086" i="14"/>
  <c r="N2085" i="14"/>
  <c r="N2084" i="14"/>
  <c r="N2083" i="14"/>
  <c r="N2082" i="14"/>
  <c r="N2081" i="14"/>
  <c r="N2080" i="14"/>
  <c r="N2079" i="14"/>
  <c r="N2078" i="14"/>
  <c r="N2077" i="14"/>
  <c r="N2076" i="14"/>
  <c r="N2075" i="14"/>
  <c r="N2074" i="14"/>
  <c r="N2073" i="14"/>
  <c r="N2072" i="14"/>
  <c r="N2071" i="14"/>
  <c r="N2070" i="14"/>
  <c r="N2069" i="14"/>
  <c r="N2068" i="14"/>
  <c r="N2067" i="14"/>
  <c r="N2066" i="14"/>
  <c r="N2065" i="14"/>
  <c r="N2064" i="14"/>
  <c r="N2063" i="14"/>
  <c r="N2062" i="14"/>
  <c r="N2061" i="14"/>
  <c r="N2060" i="14"/>
  <c r="N2059" i="14"/>
  <c r="N2058" i="14"/>
  <c r="N2057" i="14"/>
  <c r="N2056" i="14"/>
  <c r="N2055" i="14"/>
  <c r="N2054" i="14"/>
  <c r="N2053" i="14"/>
  <c r="N2052" i="14"/>
  <c r="N2051" i="14"/>
  <c r="N2050" i="14"/>
  <c r="N2049" i="14"/>
  <c r="N2048" i="14"/>
  <c r="N2047" i="14"/>
  <c r="N2046" i="14"/>
  <c r="N2045" i="14"/>
  <c r="N2044" i="14"/>
  <c r="N2043" i="14"/>
  <c r="N2042" i="14"/>
  <c r="N2041" i="14"/>
  <c r="N2040" i="14"/>
  <c r="N2039" i="14"/>
  <c r="N2038" i="14"/>
  <c r="N2037" i="14"/>
  <c r="N2036" i="14"/>
  <c r="N2035" i="14"/>
  <c r="N2034" i="14"/>
  <c r="N2033" i="14"/>
  <c r="N2032" i="14"/>
  <c r="N2031" i="14"/>
  <c r="N2030" i="14"/>
  <c r="N2029" i="14"/>
  <c r="N2028" i="14"/>
  <c r="N2027" i="14"/>
  <c r="N2026" i="14"/>
  <c r="N2025" i="14"/>
  <c r="N2024" i="14"/>
  <c r="N2023" i="14"/>
  <c r="N2022" i="14"/>
  <c r="N2021" i="14"/>
  <c r="N2020" i="14"/>
  <c r="N2019" i="14"/>
  <c r="N2018" i="14"/>
  <c r="N2017" i="14"/>
  <c r="N2016" i="14"/>
  <c r="N2015" i="14"/>
  <c r="N2014" i="14"/>
  <c r="N2013" i="14"/>
  <c r="N2012" i="14"/>
  <c r="N2011" i="14"/>
  <c r="N2010" i="14"/>
  <c r="N2009" i="14"/>
  <c r="N2008" i="14"/>
  <c r="N2007" i="14"/>
  <c r="N2006" i="14"/>
  <c r="N2005" i="14"/>
  <c r="N2004" i="14"/>
  <c r="N2003" i="14"/>
  <c r="N2002" i="14"/>
  <c r="N2001" i="14"/>
  <c r="N2000" i="14"/>
  <c r="N1999" i="14"/>
  <c r="N1998" i="14"/>
  <c r="N1997" i="14"/>
  <c r="N1996" i="14"/>
  <c r="N1995" i="14"/>
  <c r="N1994" i="14"/>
  <c r="N1993" i="14"/>
  <c r="N1992" i="14"/>
  <c r="N1991" i="14"/>
  <c r="N1990" i="14"/>
  <c r="N1989" i="14"/>
  <c r="N1988" i="14"/>
  <c r="N1987" i="14"/>
  <c r="N1986" i="14"/>
  <c r="N1985" i="14"/>
  <c r="N1984" i="14"/>
  <c r="N1983" i="14"/>
  <c r="N1982" i="14"/>
  <c r="N1981" i="14"/>
  <c r="N1980" i="14"/>
  <c r="N1979" i="14"/>
  <c r="N1978" i="14"/>
  <c r="N1977" i="14"/>
  <c r="N1976" i="14"/>
  <c r="N1975" i="14"/>
  <c r="N1974" i="14"/>
  <c r="N1973" i="14"/>
  <c r="N1972" i="14"/>
  <c r="N1971" i="14"/>
  <c r="N1970" i="14"/>
  <c r="N1969" i="14"/>
  <c r="N1968" i="14"/>
  <c r="N1967" i="14"/>
  <c r="N1966" i="14"/>
  <c r="N1965" i="14"/>
  <c r="N1964" i="14"/>
  <c r="N1963" i="14"/>
  <c r="N1962" i="14"/>
  <c r="N1961" i="14"/>
  <c r="N1960" i="14"/>
  <c r="N1959" i="14"/>
  <c r="N1958" i="14"/>
  <c r="N1957" i="14"/>
  <c r="N1956" i="14"/>
  <c r="N1955" i="14"/>
  <c r="N1954" i="14"/>
  <c r="N1953" i="14"/>
  <c r="N1952" i="14"/>
  <c r="N1951" i="14"/>
  <c r="N1950" i="14"/>
  <c r="N1949" i="14"/>
  <c r="N1948" i="14"/>
  <c r="N1947" i="14"/>
  <c r="N1946" i="14"/>
  <c r="N1945" i="14"/>
  <c r="N1944" i="14"/>
  <c r="N1943" i="14"/>
  <c r="N1942" i="14"/>
  <c r="N1941" i="14"/>
  <c r="N1940" i="14"/>
  <c r="N1939" i="14"/>
  <c r="N1938" i="14"/>
  <c r="N1937" i="14"/>
  <c r="N1936" i="14"/>
  <c r="N1935" i="14"/>
  <c r="N1934" i="14"/>
  <c r="N1933" i="14"/>
  <c r="N1932" i="14"/>
  <c r="N1931" i="14"/>
  <c r="N1930" i="14"/>
  <c r="N1929" i="14"/>
  <c r="N1928" i="14"/>
  <c r="N1927" i="14"/>
  <c r="N1926" i="14"/>
  <c r="N1925" i="14"/>
  <c r="N1924" i="14"/>
  <c r="N1923" i="14"/>
  <c r="N1922" i="14"/>
  <c r="N1921" i="14"/>
  <c r="N1920" i="14"/>
  <c r="N1919" i="14"/>
  <c r="N1918" i="14"/>
  <c r="N1917" i="14"/>
  <c r="N1916" i="14"/>
  <c r="N1915" i="14"/>
  <c r="N1914" i="14"/>
  <c r="N1913" i="14"/>
  <c r="N1912" i="14"/>
  <c r="N1911" i="14"/>
  <c r="N1910" i="14"/>
  <c r="N1909" i="14"/>
  <c r="N1908" i="14"/>
  <c r="N1907" i="14"/>
  <c r="N1906" i="14"/>
  <c r="N1905" i="14"/>
  <c r="N1904" i="14"/>
  <c r="N1903" i="14"/>
  <c r="N1902" i="14"/>
  <c r="N1901" i="14"/>
  <c r="N1900" i="14"/>
  <c r="N1899" i="14"/>
  <c r="N1898" i="14"/>
  <c r="N1897" i="14"/>
  <c r="N1896" i="14"/>
  <c r="N1895" i="14"/>
  <c r="N1894" i="14"/>
  <c r="N1893" i="14"/>
  <c r="N1892" i="14"/>
  <c r="N1891" i="14"/>
  <c r="N1890" i="14"/>
  <c r="N1889" i="14"/>
  <c r="N1888" i="14"/>
  <c r="N1887" i="14"/>
  <c r="N1886" i="14"/>
  <c r="N1885" i="14"/>
  <c r="N1884" i="14"/>
  <c r="N1883" i="14"/>
  <c r="N1882" i="14"/>
  <c r="N1881" i="14"/>
  <c r="N1880" i="14"/>
  <c r="N1879" i="14"/>
  <c r="N1878" i="14"/>
  <c r="N1877" i="14"/>
  <c r="N1876" i="14"/>
  <c r="N1875" i="14"/>
  <c r="N1874" i="14"/>
  <c r="N1873" i="14"/>
  <c r="N1872" i="14"/>
  <c r="N1871" i="14"/>
  <c r="N1870" i="14"/>
  <c r="N1869" i="14"/>
  <c r="N1868" i="14"/>
  <c r="N1867" i="14"/>
  <c r="N1866" i="14"/>
  <c r="N1865" i="14"/>
  <c r="N1864" i="14"/>
  <c r="N1863" i="14"/>
  <c r="N1862" i="14"/>
  <c r="N1861" i="14"/>
  <c r="N1860" i="14"/>
  <c r="N1859" i="14"/>
  <c r="N1858" i="14"/>
  <c r="N1857" i="14"/>
  <c r="N1856" i="14"/>
  <c r="N1855" i="14"/>
  <c r="N1854" i="14"/>
  <c r="N1853" i="14"/>
  <c r="N1852" i="14"/>
  <c r="N1851" i="14"/>
  <c r="N1850" i="14"/>
  <c r="N1849" i="14"/>
  <c r="N1848" i="14"/>
  <c r="N1847" i="14"/>
  <c r="N1846" i="14"/>
  <c r="N1845" i="14"/>
  <c r="N1844" i="14"/>
  <c r="N1843" i="14"/>
  <c r="N1842" i="14"/>
  <c r="N1841" i="14"/>
  <c r="N1840" i="14"/>
  <c r="N1839" i="14"/>
  <c r="N1838" i="14"/>
  <c r="N1837" i="14"/>
  <c r="N1836" i="14"/>
  <c r="N1835" i="14"/>
  <c r="N1834" i="14"/>
  <c r="N1833" i="14"/>
  <c r="N1832" i="14"/>
  <c r="N1831" i="14"/>
  <c r="N1830" i="14"/>
  <c r="N1829" i="14"/>
  <c r="N1828" i="14"/>
  <c r="N1827" i="14"/>
  <c r="N1826" i="14"/>
  <c r="N1825" i="14"/>
  <c r="N1824" i="14"/>
  <c r="N1823" i="14"/>
  <c r="N1822" i="14"/>
  <c r="N1821" i="14"/>
  <c r="N1820" i="14"/>
  <c r="N1819" i="14"/>
  <c r="N1818" i="14"/>
  <c r="N1817" i="14"/>
  <c r="N1816" i="14"/>
  <c r="N1815" i="14"/>
  <c r="N1814" i="14"/>
  <c r="N1813" i="14"/>
  <c r="N1812" i="14"/>
  <c r="N1811" i="14"/>
  <c r="N1810" i="14"/>
  <c r="N1809" i="14"/>
  <c r="N1808" i="14"/>
  <c r="N1807" i="14"/>
  <c r="N1806" i="14"/>
  <c r="N1805" i="14"/>
  <c r="N1804" i="14"/>
  <c r="N1803" i="14"/>
  <c r="N1802" i="14"/>
  <c r="N1801" i="14"/>
  <c r="N1800" i="14"/>
  <c r="N1799" i="14"/>
  <c r="N1798" i="14"/>
  <c r="N1797" i="14"/>
  <c r="N1796" i="14"/>
  <c r="N1795" i="14"/>
  <c r="N1794" i="14"/>
  <c r="N1793" i="14"/>
  <c r="N1792" i="14"/>
  <c r="N1791" i="14"/>
  <c r="N1790" i="14"/>
  <c r="N1789" i="14"/>
  <c r="N1788" i="14"/>
  <c r="N1787" i="14"/>
  <c r="N1786" i="14"/>
  <c r="N1785" i="14"/>
  <c r="N1784" i="14"/>
  <c r="N1783" i="14"/>
  <c r="N1782" i="14"/>
  <c r="N1781" i="14"/>
  <c r="N1780" i="14"/>
  <c r="N1779" i="14"/>
  <c r="N1778" i="14"/>
  <c r="N1777" i="14"/>
  <c r="N1776" i="14"/>
  <c r="N1775" i="14"/>
  <c r="N1774" i="14"/>
  <c r="N1773" i="14"/>
  <c r="N1772" i="14"/>
  <c r="N1771" i="14"/>
  <c r="N1770" i="14"/>
  <c r="N1769" i="14"/>
  <c r="N1768" i="14"/>
  <c r="N1767" i="14"/>
  <c r="N1766" i="14"/>
  <c r="N1765" i="14"/>
  <c r="N1764" i="14"/>
  <c r="N1763" i="14"/>
  <c r="N1762" i="14"/>
  <c r="N1761" i="14"/>
  <c r="N1760" i="14"/>
  <c r="N1759" i="14"/>
  <c r="N1758" i="14"/>
  <c r="N1757" i="14"/>
  <c r="N1756" i="14"/>
  <c r="N1755" i="14"/>
  <c r="N1754" i="14"/>
  <c r="N1753" i="14"/>
  <c r="N1752" i="14"/>
  <c r="N1751" i="14"/>
  <c r="N1750" i="14"/>
  <c r="N1749" i="14"/>
  <c r="N1748" i="14"/>
  <c r="N1747" i="14"/>
  <c r="N1746" i="14"/>
  <c r="N1745" i="14"/>
  <c r="N1744" i="14"/>
  <c r="N1743" i="14"/>
  <c r="N1742" i="14"/>
  <c r="N1741" i="14"/>
  <c r="N1740" i="14"/>
  <c r="N1739" i="14"/>
  <c r="N1738" i="14"/>
  <c r="N1737" i="14"/>
  <c r="N1736" i="14"/>
  <c r="N1735" i="14"/>
  <c r="N1734" i="14"/>
  <c r="N1733" i="14"/>
  <c r="N1732" i="14"/>
  <c r="N1731" i="14"/>
  <c r="N1730" i="14"/>
  <c r="N1729" i="14"/>
  <c r="N1728" i="14"/>
  <c r="N1727" i="14"/>
  <c r="N1726" i="14"/>
  <c r="N1725" i="14"/>
  <c r="N1724" i="14"/>
  <c r="N1723" i="14"/>
  <c r="N1722" i="14"/>
  <c r="N1721" i="14"/>
  <c r="N1720" i="14"/>
  <c r="N1719" i="14"/>
  <c r="N1718" i="14"/>
  <c r="N1717" i="14"/>
  <c r="N1716" i="14"/>
  <c r="N1715" i="14"/>
  <c r="N1714" i="14"/>
  <c r="N1713" i="14"/>
  <c r="N1712" i="14"/>
  <c r="N1711" i="14"/>
  <c r="N1710" i="14"/>
  <c r="N1709" i="14"/>
  <c r="N1708" i="14"/>
  <c r="N1707" i="14"/>
  <c r="N1706" i="14"/>
  <c r="N1705" i="14"/>
  <c r="N1704" i="14"/>
  <c r="N1703" i="14"/>
  <c r="N1702" i="14"/>
  <c r="N1701" i="14"/>
  <c r="N1700" i="14"/>
  <c r="N1699" i="14"/>
  <c r="N1698" i="14"/>
  <c r="N1697" i="14"/>
  <c r="N1696" i="14"/>
  <c r="N1695" i="14"/>
  <c r="N1694" i="14"/>
  <c r="N1693" i="14"/>
  <c r="N1692" i="14"/>
  <c r="N1691" i="14"/>
  <c r="N1690" i="14"/>
  <c r="N1689" i="14"/>
  <c r="N1688" i="14"/>
  <c r="N1687" i="14"/>
  <c r="N1686" i="14"/>
  <c r="N1685" i="14"/>
  <c r="N1684" i="14"/>
  <c r="N1683" i="14"/>
  <c r="N1682" i="14"/>
  <c r="N1681" i="14"/>
  <c r="N1680" i="14"/>
  <c r="N1679" i="14"/>
  <c r="N1678" i="14"/>
  <c r="N1677" i="14"/>
  <c r="N1676" i="14"/>
  <c r="N1675" i="14"/>
  <c r="N1674" i="14"/>
  <c r="N1673" i="14"/>
  <c r="N1672" i="14"/>
  <c r="N1671" i="14"/>
  <c r="N1670" i="14"/>
  <c r="N1669" i="14"/>
  <c r="N1668" i="14"/>
  <c r="N1667" i="14"/>
  <c r="N1666" i="14"/>
  <c r="N1665" i="14"/>
  <c r="N1664" i="14"/>
  <c r="N1663" i="14"/>
  <c r="N1662" i="14"/>
  <c r="N1661" i="14"/>
  <c r="N1660" i="14"/>
  <c r="N1659" i="14"/>
  <c r="N1658" i="14"/>
  <c r="N1657" i="14"/>
  <c r="N1656" i="14"/>
  <c r="N1655" i="14"/>
  <c r="N1654" i="14"/>
  <c r="N1653" i="14"/>
  <c r="N1652" i="14"/>
  <c r="N1651" i="14"/>
  <c r="N1650" i="14"/>
  <c r="N1649" i="14"/>
  <c r="N1648" i="14"/>
  <c r="N1647" i="14"/>
  <c r="N1646" i="14"/>
  <c r="N1645" i="14"/>
  <c r="N1644" i="14"/>
  <c r="N1643" i="14"/>
  <c r="N1642" i="14"/>
  <c r="N1641" i="14"/>
  <c r="N1640" i="14"/>
  <c r="N1639" i="14"/>
  <c r="N1638" i="14"/>
  <c r="N1637" i="14"/>
  <c r="N1636" i="14"/>
  <c r="N1635" i="14"/>
  <c r="N1634" i="14"/>
  <c r="N1633" i="14"/>
  <c r="N1632" i="14"/>
  <c r="N1631" i="14"/>
  <c r="N1630" i="14"/>
  <c r="N1629" i="14"/>
  <c r="N1628" i="14"/>
  <c r="N1627" i="14"/>
  <c r="N1626" i="14"/>
  <c r="N1625" i="14"/>
  <c r="N1624" i="14"/>
  <c r="N1623" i="14"/>
  <c r="N1622" i="14"/>
  <c r="N1621" i="14"/>
  <c r="N1620" i="14"/>
  <c r="N1619" i="14"/>
  <c r="N1618" i="14"/>
  <c r="N1617" i="14"/>
  <c r="N1616" i="14"/>
  <c r="N1615" i="14"/>
  <c r="N1614" i="14"/>
  <c r="N1613" i="14"/>
  <c r="N1612" i="14"/>
  <c r="N1611" i="14"/>
  <c r="N1610" i="14"/>
  <c r="N1609" i="14"/>
  <c r="N1608" i="14"/>
  <c r="N1607" i="14"/>
  <c r="N1606" i="14"/>
  <c r="N1605" i="14"/>
  <c r="N1604" i="14"/>
  <c r="N1603" i="14"/>
  <c r="N1602" i="14"/>
  <c r="N1601" i="14"/>
  <c r="N1600" i="14"/>
  <c r="N1599" i="14"/>
  <c r="N1598" i="14"/>
  <c r="N1597" i="14"/>
  <c r="N1596" i="14"/>
  <c r="N1595" i="14"/>
  <c r="N1594" i="14"/>
  <c r="N1593" i="14"/>
  <c r="N1592" i="14"/>
  <c r="N1591" i="14"/>
  <c r="N1590" i="14"/>
  <c r="N1589" i="14"/>
  <c r="N1588" i="14"/>
  <c r="N1587" i="14"/>
  <c r="N1586" i="14"/>
  <c r="N1585" i="14"/>
  <c r="N1584" i="14"/>
  <c r="N1583" i="14"/>
  <c r="N1582" i="14"/>
  <c r="N1581" i="14"/>
  <c r="N1580" i="14"/>
  <c r="N1579" i="14"/>
  <c r="N1578" i="14"/>
  <c r="N1577" i="14"/>
  <c r="N1576" i="14"/>
  <c r="N1575" i="14"/>
  <c r="N1574" i="14"/>
  <c r="N1573" i="14"/>
  <c r="N1572" i="14"/>
  <c r="N1571" i="14"/>
  <c r="N1570" i="14"/>
  <c r="N1569" i="14"/>
  <c r="N1568" i="14"/>
  <c r="N1567" i="14"/>
  <c r="N1566" i="14"/>
  <c r="N1565" i="14"/>
  <c r="N1564" i="14"/>
  <c r="N1563" i="14"/>
  <c r="N1562" i="14"/>
  <c r="N1561" i="14"/>
  <c r="N1560" i="14"/>
  <c r="N1559" i="14"/>
  <c r="N1558" i="14"/>
  <c r="N1557" i="14"/>
  <c r="N1556" i="14"/>
  <c r="N1555" i="14"/>
  <c r="N1554" i="14"/>
  <c r="N1553" i="14"/>
  <c r="N1552" i="14"/>
  <c r="N1551" i="14"/>
  <c r="N1550" i="14"/>
  <c r="N1549" i="14"/>
  <c r="N1548" i="14"/>
  <c r="N1547" i="14"/>
  <c r="N1546" i="14"/>
  <c r="N1545" i="14"/>
  <c r="N1544" i="14"/>
  <c r="N1543" i="14"/>
  <c r="N1542" i="14"/>
  <c r="N1541" i="14"/>
  <c r="N1540" i="14"/>
  <c r="N1539" i="14"/>
  <c r="N1538" i="14"/>
  <c r="N1537" i="14"/>
  <c r="N1536" i="14"/>
  <c r="N1535" i="14"/>
  <c r="N1534" i="14"/>
  <c r="N1533" i="14"/>
  <c r="N1532" i="14"/>
  <c r="N1531" i="14"/>
  <c r="N1530" i="14"/>
  <c r="N1529" i="14"/>
  <c r="N1528" i="14"/>
  <c r="N1527" i="14"/>
  <c r="N1526" i="14"/>
  <c r="N1525" i="14"/>
  <c r="N1524" i="14"/>
  <c r="N1523" i="14"/>
  <c r="N1522" i="14"/>
  <c r="N1521" i="14"/>
  <c r="N1520" i="14"/>
  <c r="N1519" i="14"/>
  <c r="N1518" i="14"/>
  <c r="N1517" i="14"/>
  <c r="N1516" i="14"/>
  <c r="N1515" i="14"/>
  <c r="N1514" i="14"/>
  <c r="N1513" i="14"/>
  <c r="N1512" i="14"/>
  <c r="N1511" i="14"/>
  <c r="N1510" i="14"/>
  <c r="N1509" i="14"/>
  <c r="N1508" i="14"/>
  <c r="N1507" i="14"/>
  <c r="N1506" i="14"/>
  <c r="N1505" i="14"/>
  <c r="N1504" i="14"/>
  <c r="N1503" i="14"/>
  <c r="N1502" i="14"/>
  <c r="N1501" i="14"/>
  <c r="N1500" i="14"/>
  <c r="N1499" i="14"/>
  <c r="N1498" i="14"/>
  <c r="N1497" i="14"/>
  <c r="N1496" i="14"/>
  <c r="N1495" i="14"/>
  <c r="N1494" i="14"/>
  <c r="N1493" i="14"/>
  <c r="N1492" i="14"/>
  <c r="N1491" i="14"/>
  <c r="N1490" i="14"/>
  <c r="N1489" i="14"/>
  <c r="N1488" i="14"/>
  <c r="N1487" i="14"/>
  <c r="N1486" i="14"/>
  <c r="N1485" i="14"/>
  <c r="N1484" i="14"/>
  <c r="N1483" i="14"/>
  <c r="N1482" i="14"/>
  <c r="N1481" i="14"/>
  <c r="N1480" i="14"/>
  <c r="N1479" i="14"/>
  <c r="N1478" i="14"/>
  <c r="N1477" i="14"/>
  <c r="N1476" i="14"/>
  <c r="N1475" i="14"/>
  <c r="N1474" i="14"/>
  <c r="N1473" i="14"/>
  <c r="N1472" i="14"/>
  <c r="N1471" i="14"/>
  <c r="N1470" i="14"/>
  <c r="N1469" i="14"/>
  <c r="N1468" i="14"/>
  <c r="N1467" i="14"/>
  <c r="N1466" i="14"/>
  <c r="N1465" i="14"/>
  <c r="N1464" i="14"/>
  <c r="N1463" i="14"/>
  <c r="N1462" i="14"/>
  <c r="N1461" i="14"/>
  <c r="N1460" i="14"/>
  <c r="N1459" i="14"/>
  <c r="N1458" i="14"/>
  <c r="N1457" i="14"/>
  <c r="N1456" i="14"/>
  <c r="N1455" i="14"/>
  <c r="N1454" i="14"/>
  <c r="N1453" i="14"/>
  <c r="N1452" i="14"/>
  <c r="N1451" i="14"/>
  <c r="N1450" i="14"/>
  <c r="N1449" i="14"/>
  <c r="N1448" i="14"/>
  <c r="N1447" i="14"/>
  <c r="N1446" i="14"/>
  <c r="N1445" i="14"/>
  <c r="N1444" i="14"/>
  <c r="N1443" i="14"/>
  <c r="N1442" i="14"/>
  <c r="N1441" i="14"/>
  <c r="N1440" i="14"/>
  <c r="N1439" i="14"/>
  <c r="N1438" i="14"/>
  <c r="N1437" i="14"/>
  <c r="N1436" i="14"/>
  <c r="N1435" i="14"/>
  <c r="N1434" i="14"/>
  <c r="N1433" i="14"/>
  <c r="N1432" i="14"/>
  <c r="N1431" i="14"/>
  <c r="N1430" i="14"/>
  <c r="N1429" i="14"/>
  <c r="N1428" i="14"/>
  <c r="N1427" i="14"/>
  <c r="N1426" i="14"/>
  <c r="N1425" i="14"/>
  <c r="N1424" i="14"/>
  <c r="N1423" i="14"/>
  <c r="N1422" i="14"/>
  <c r="N1421" i="14"/>
  <c r="N1420" i="14"/>
  <c r="N1419" i="14"/>
  <c r="N1418" i="14"/>
  <c r="N1417" i="14"/>
  <c r="N1416" i="14"/>
  <c r="N1415" i="14"/>
  <c r="N1414" i="14"/>
  <c r="N1413" i="14"/>
  <c r="N1412" i="14"/>
  <c r="N1411" i="14"/>
  <c r="N1410" i="14"/>
  <c r="N1409" i="14"/>
  <c r="N1408" i="14"/>
  <c r="N1407" i="14"/>
  <c r="N1406" i="14"/>
  <c r="N1405" i="14"/>
  <c r="N1404" i="14"/>
  <c r="N1403" i="14"/>
  <c r="N1402" i="14"/>
  <c r="N1401" i="14"/>
  <c r="N1400" i="14"/>
  <c r="N1399" i="14"/>
  <c r="N1398" i="14"/>
  <c r="N1397" i="14"/>
  <c r="N1396" i="14"/>
  <c r="N1395" i="14"/>
  <c r="N1394" i="14"/>
  <c r="N1393" i="14"/>
  <c r="N1392" i="14"/>
  <c r="N1391" i="14"/>
  <c r="N1390" i="14"/>
  <c r="N1389" i="14"/>
  <c r="N1388" i="14"/>
  <c r="N1387" i="14"/>
  <c r="N1386" i="14"/>
  <c r="N1385" i="14"/>
  <c r="N1384" i="14"/>
  <c r="N1383" i="14"/>
  <c r="N1382" i="14"/>
  <c r="N1381" i="14"/>
  <c r="N1380" i="14"/>
  <c r="N1379" i="14"/>
  <c r="N1378" i="14"/>
  <c r="N1377" i="14"/>
  <c r="N1376" i="14"/>
  <c r="N1375" i="14"/>
  <c r="N1374" i="14"/>
  <c r="N1373" i="14"/>
  <c r="N1372" i="14"/>
  <c r="N1371" i="14"/>
  <c r="N1370" i="14"/>
  <c r="N1369" i="14"/>
  <c r="N1368" i="14"/>
  <c r="N1367" i="14"/>
  <c r="N1366" i="14"/>
  <c r="N1365" i="14"/>
  <c r="N1364" i="14"/>
  <c r="N1363" i="14"/>
  <c r="N1362" i="14"/>
  <c r="N1361" i="14"/>
  <c r="N1360" i="14"/>
  <c r="N1359" i="14"/>
  <c r="N1358" i="14"/>
  <c r="N1357" i="14"/>
  <c r="N1356" i="14"/>
  <c r="N1355" i="14"/>
  <c r="N1354" i="14"/>
  <c r="N1353" i="14"/>
  <c r="N1352" i="14"/>
  <c r="N1351" i="14"/>
  <c r="N1350" i="14"/>
  <c r="N1349" i="14"/>
  <c r="N1348" i="14"/>
  <c r="N1347" i="14"/>
  <c r="N1346" i="14"/>
  <c r="N1345" i="14"/>
  <c r="N1344" i="14"/>
  <c r="N1343" i="14"/>
  <c r="N1342" i="14"/>
  <c r="N1341" i="14"/>
  <c r="N1340" i="14"/>
  <c r="N1339" i="14"/>
  <c r="N1338" i="14"/>
  <c r="N1337" i="14"/>
  <c r="N1336" i="14"/>
  <c r="N1335" i="14"/>
  <c r="N1334" i="14"/>
  <c r="N1333" i="14"/>
  <c r="N1332" i="14"/>
  <c r="N1331" i="14"/>
  <c r="N1330" i="14"/>
  <c r="N1329" i="14"/>
  <c r="N1328" i="14"/>
  <c r="N1327" i="14"/>
  <c r="N1326" i="14"/>
  <c r="N1325" i="14"/>
  <c r="N1324" i="14"/>
  <c r="N1323" i="14"/>
  <c r="N1322" i="14"/>
  <c r="N1321" i="14"/>
  <c r="N1320" i="14"/>
  <c r="N1319" i="14"/>
  <c r="N1318" i="14"/>
  <c r="N1317" i="14"/>
  <c r="N1316" i="14"/>
  <c r="N1315" i="14"/>
  <c r="N1314" i="14"/>
  <c r="N1313" i="14"/>
  <c r="N1312" i="14"/>
  <c r="N1311" i="14"/>
  <c r="N1310" i="14"/>
  <c r="N1309" i="14"/>
  <c r="N1308" i="14"/>
  <c r="N1307" i="14"/>
  <c r="N1306" i="14"/>
  <c r="N1305" i="14"/>
  <c r="N1304" i="14"/>
  <c r="N1303" i="14"/>
  <c r="N1302" i="14"/>
  <c r="N1301" i="14"/>
  <c r="N1300" i="14"/>
  <c r="N1299" i="14"/>
  <c r="N1298" i="14"/>
  <c r="N1297" i="14"/>
  <c r="N1296" i="14"/>
  <c r="N1295" i="14"/>
  <c r="N1294" i="14"/>
  <c r="N1293" i="14"/>
  <c r="N1292" i="14"/>
  <c r="N1291" i="14"/>
  <c r="N1290" i="14"/>
  <c r="N1289" i="14"/>
  <c r="N1288" i="14"/>
  <c r="N1287" i="14"/>
  <c r="N1286" i="14"/>
  <c r="N1285" i="14"/>
  <c r="N1284" i="14"/>
  <c r="N1283" i="14"/>
  <c r="N1282" i="14"/>
  <c r="N1281" i="14"/>
  <c r="N1280" i="14"/>
  <c r="N1279" i="14"/>
  <c r="N1278" i="14"/>
  <c r="N1277" i="14"/>
  <c r="N1276" i="14"/>
  <c r="N1275" i="14"/>
  <c r="N1274" i="14"/>
  <c r="N1273" i="14"/>
  <c r="N1272" i="14"/>
  <c r="N1271" i="14"/>
  <c r="N1270" i="14"/>
  <c r="N1269" i="14"/>
  <c r="N1268" i="14"/>
  <c r="N1267" i="14"/>
  <c r="N1266" i="14"/>
  <c r="N1265" i="14"/>
  <c r="N1264" i="14"/>
  <c r="N1263" i="14"/>
  <c r="N1262" i="14"/>
  <c r="N1261" i="14"/>
  <c r="N1260" i="14"/>
  <c r="N1259" i="14"/>
  <c r="N1258" i="14"/>
  <c r="N1257" i="14"/>
  <c r="N1256" i="14"/>
  <c r="N1255" i="14"/>
  <c r="N1254" i="14"/>
  <c r="N1253" i="14"/>
  <c r="N1252" i="14"/>
  <c r="N1251" i="14"/>
  <c r="N1250" i="14"/>
  <c r="N1249" i="14"/>
  <c r="N1248" i="14"/>
  <c r="N1247" i="14"/>
  <c r="N1246" i="14"/>
  <c r="N1245" i="14"/>
  <c r="N1244" i="14"/>
  <c r="N1243" i="14"/>
  <c r="N1242" i="14"/>
  <c r="N1241" i="14"/>
  <c r="N1240" i="14"/>
  <c r="N1239" i="14"/>
  <c r="N1238" i="14"/>
  <c r="N1237" i="14"/>
  <c r="N1236" i="14"/>
  <c r="N1235" i="14"/>
  <c r="N1234" i="14"/>
  <c r="N1233" i="14"/>
  <c r="N1232" i="14"/>
  <c r="N1231" i="14"/>
  <c r="N1230" i="14"/>
  <c r="N1229" i="14"/>
  <c r="N1228" i="14"/>
  <c r="N1227" i="14"/>
  <c r="N1226" i="14"/>
  <c r="N1225" i="14"/>
  <c r="N1224" i="14"/>
  <c r="N1223" i="14"/>
  <c r="N1222" i="14"/>
  <c r="N1221" i="14"/>
  <c r="N1220" i="14"/>
  <c r="N1219" i="14"/>
  <c r="N1218" i="14"/>
  <c r="N1217" i="14"/>
  <c r="N1216" i="14"/>
  <c r="N1215" i="14"/>
  <c r="N1214" i="14"/>
  <c r="N1213" i="14"/>
  <c r="N1212" i="14"/>
  <c r="N1211" i="14"/>
  <c r="N1210" i="14"/>
  <c r="N1209" i="14"/>
  <c r="N1208" i="14"/>
  <c r="N1207" i="14"/>
  <c r="N1206" i="14"/>
  <c r="N1205" i="14"/>
  <c r="N1204" i="14"/>
  <c r="N1203" i="14"/>
  <c r="N1202" i="14"/>
  <c r="N1201" i="14"/>
  <c r="N1200" i="14"/>
  <c r="N1199" i="14"/>
  <c r="N1198" i="14"/>
  <c r="N1197" i="14"/>
  <c r="N1196" i="14"/>
  <c r="N1195" i="14"/>
  <c r="N1194" i="14"/>
  <c r="N1193" i="14"/>
  <c r="N1192" i="14"/>
  <c r="N1191" i="14"/>
  <c r="N1190" i="14"/>
  <c r="N1189" i="14"/>
  <c r="N1188" i="14"/>
  <c r="N1187" i="14"/>
  <c r="N1186" i="14"/>
  <c r="N1185" i="14"/>
  <c r="N1184" i="14"/>
  <c r="N1183" i="14"/>
  <c r="N1182" i="14"/>
  <c r="N1181" i="14"/>
  <c r="N1180" i="14"/>
  <c r="N1179" i="14"/>
  <c r="N1178" i="14"/>
  <c r="N1177" i="14"/>
  <c r="N1176" i="14"/>
  <c r="N1175" i="14"/>
  <c r="N1174" i="14"/>
  <c r="N1173" i="14"/>
  <c r="N1172" i="14"/>
  <c r="N1171" i="14"/>
  <c r="N1170" i="14"/>
  <c r="N1169" i="14"/>
  <c r="N1168" i="14"/>
  <c r="N1167" i="14"/>
  <c r="N1166" i="14"/>
  <c r="N1165" i="14"/>
  <c r="N1164" i="14"/>
  <c r="N1163" i="14"/>
  <c r="N1162" i="14"/>
  <c r="N1161" i="14"/>
  <c r="N1160" i="14"/>
  <c r="N1159" i="14"/>
  <c r="N1158" i="14"/>
  <c r="N1157" i="14"/>
  <c r="N1156" i="14"/>
  <c r="N1155" i="14"/>
  <c r="N1154" i="14"/>
  <c r="N1153" i="14"/>
  <c r="N1152" i="14"/>
  <c r="N1151" i="14"/>
  <c r="N1150" i="14"/>
  <c r="N1149" i="14"/>
  <c r="N1148" i="14"/>
  <c r="N1147" i="14"/>
  <c r="N1146" i="14"/>
  <c r="N1145" i="14"/>
  <c r="N1144" i="14"/>
  <c r="N1143" i="14"/>
  <c r="N1142" i="14"/>
  <c r="N1141" i="14"/>
  <c r="N1140" i="14"/>
  <c r="N1139" i="14"/>
  <c r="N1138" i="14"/>
  <c r="N1137" i="14"/>
  <c r="N1136" i="14"/>
  <c r="N1135" i="14"/>
  <c r="N1134" i="14"/>
  <c r="N1133" i="14"/>
  <c r="N1132" i="14"/>
  <c r="N1131" i="14"/>
  <c r="N1130" i="14"/>
  <c r="N1129" i="14"/>
  <c r="N1128" i="14"/>
  <c r="N1127" i="14"/>
  <c r="N1126" i="14"/>
  <c r="N1125" i="14"/>
  <c r="N1124" i="14"/>
  <c r="N1123" i="14"/>
  <c r="N1122" i="14"/>
  <c r="N1121" i="14"/>
  <c r="N1120" i="14"/>
  <c r="N1119" i="14"/>
  <c r="N1118" i="14"/>
  <c r="N1117" i="14"/>
  <c r="N1116" i="14"/>
  <c r="N1115" i="14"/>
  <c r="N1114" i="14"/>
  <c r="N1113" i="14"/>
  <c r="N1112" i="14"/>
  <c r="N1111" i="14"/>
  <c r="N1110" i="14"/>
  <c r="N1109" i="14"/>
  <c r="N1108" i="14"/>
  <c r="N1107" i="14"/>
  <c r="N1106" i="14"/>
  <c r="N1105" i="14"/>
  <c r="N1104" i="14"/>
  <c r="N1103" i="14"/>
  <c r="N1102" i="14"/>
  <c r="N1101" i="14"/>
  <c r="N1100" i="14"/>
  <c r="N1099" i="14"/>
  <c r="N1098" i="14"/>
  <c r="N1097" i="14"/>
  <c r="N1096" i="14"/>
  <c r="N1095" i="14"/>
  <c r="N1094" i="14"/>
  <c r="N1093" i="14"/>
  <c r="N1092" i="14"/>
  <c r="N1091" i="14"/>
  <c r="N1090" i="14"/>
  <c r="N1089" i="14"/>
  <c r="N1088" i="14"/>
  <c r="N1087" i="14"/>
  <c r="N1086" i="14"/>
  <c r="N1085" i="14"/>
  <c r="N1084" i="14"/>
  <c r="N1083" i="14"/>
  <c r="N1082" i="14"/>
  <c r="N1081" i="14"/>
  <c r="N1080" i="14"/>
  <c r="N1079" i="14"/>
  <c r="N1078" i="14"/>
  <c r="N1077" i="14"/>
  <c r="N1076" i="14"/>
  <c r="N1075" i="14"/>
  <c r="N1074" i="14"/>
  <c r="N1073" i="14"/>
  <c r="N1072" i="14"/>
  <c r="N1071" i="14"/>
  <c r="N1070" i="14"/>
  <c r="N1069" i="14"/>
  <c r="N1068" i="14"/>
  <c r="N1067" i="14"/>
  <c r="N1066" i="14"/>
  <c r="N1065" i="14"/>
  <c r="N1064" i="14"/>
  <c r="N1063" i="14"/>
  <c r="N1062" i="14"/>
  <c r="N1061" i="14"/>
  <c r="N1060" i="14"/>
  <c r="N1059" i="14"/>
  <c r="N1058" i="14"/>
  <c r="N1057" i="14"/>
  <c r="N1056" i="14"/>
  <c r="N1055" i="14"/>
  <c r="N1054" i="14"/>
  <c r="N1053" i="14"/>
  <c r="N1052" i="14"/>
  <c r="N1051" i="14"/>
  <c r="N1050" i="14"/>
  <c r="N1049" i="14"/>
  <c r="N1048" i="14"/>
  <c r="N1047" i="14"/>
  <c r="N1046" i="14"/>
  <c r="N1045" i="14"/>
  <c r="N1044" i="14"/>
  <c r="N1043" i="14"/>
  <c r="N1042" i="14"/>
  <c r="N1041" i="14"/>
  <c r="N1040" i="14"/>
  <c r="N1039" i="14"/>
  <c r="N1038" i="14"/>
  <c r="N1037" i="14"/>
  <c r="N1036" i="14"/>
  <c r="N1035" i="14"/>
  <c r="N1034" i="14"/>
  <c r="N1033" i="14"/>
  <c r="N1032" i="14"/>
  <c r="N1031" i="14"/>
  <c r="N1030" i="14"/>
  <c r="N1029" i="14"/>
  <c r="N1028" i="14"/>
  <c r="N1027" i="14"/>
  <c r="N1026" i="14"/>
  <c r="N1025" i="14"/>
  <c r="N1024" i="14"/>
  <c r="N1023" i="14"/>
  <c r="N1022" i="14"/>
  <c r="N1021" i="14"/>
  <c r="N1020" i="14"/>
  <c r="N1019" i="14"/>
  <c r="N1018" i="14"/>
  <c r="N1017" i="14"/>
  <c r="N1016" i="14"/>
  <c r="N1015" i="14"/>
  <c r="N1014" i="14"/>
  <c r="N1013" i="14"/>
  <c r="N1012" i="14"/>
  <c r="N1011" i="14"/>
  <c r="N1010" i="14"/>
  <c r="N1009" i="14"/>
  <c r="N1008" i="14"/>
  <c r="N1007" i="14"/>
  <c r="N1006" i="14"/>
  <c r="N1005" i="14"/>
  <c r="N1004" i="14"/>
  <c r="N1003" i="14"/>
  <c r="N1002" i="14"/>
  <c r="N1001" i="14"/>
  <c r="N1000" i="14"/>
  <c r="N999" i="14"/>
  <c r="N998" i="14"/>
  <c r="N997" i="14"/>
  <c r="N996" i="14"/>
  <c r="N995" i="14"/>
  <c r="N994" i="14"/>
  <c r="N993" i="14"/>
  <c r="N992" i="14"/>
  <c r="N991" i="14"/>
  <c r="N990" i="14"/>
  <c r="N989" i="14"/>
  <c r="N988" i="14"/>
  <c r="N987" i="14"/>
  <c r="N986" i="14"/>
  <c r="N985" i="14"/>
  <c r="N984" i="14"/>
  <c r="N983" i="14"/>
  <c r="N982" i="14"/>
  <c r="N981" i="14"/>
  <c r="N980" i="14"/>
  <c r="N979" i="14"/>
  <c r="N978" i="14"/>
  <c r="N977" i="14"/>
  <c r="N976" i="14"/>
  <c r="N975" i="14"/>
  <c r="N974" i="14"/>
  <c r="N973" i="14"/>
  <c r="N972" i="14"/>
  <c r="N971" i="14"/>
  <c r="N970" i="14"/>
  <c r="N969" i="14"/>
  <c r="N968" i="14"/>
  <c r="N967" i="14"/>
  <c r="N966" i="14"/>
  <c r="N965" i="14"/>
  <c r="N964" i="14"/>
  <c r="N963" i="14"/>
  <c r="N962" i="14"/>
  <c r="N961" i="14"/>
  <c r="N960" i="14"/>
  <c r="N959" i="14"/>
  <c r="N958" i="14"/>
  <c r="N957" i="14"/>
  <c r="N956" i="14"/>
  <c r="N955" i="14"/>
  <c r="N954" i="14"/>
  <c r="N953" i="14"/>
  <c r="N952" i="14"/>
  <c r="N951" i="14"/>
  <c r="N950" i="14"/>
  <c r="N949" i="14"/>
  <c r="N948" i="14"/>
  <c r="N947" i="14"/>
  <c r="N946" i="14"/>
  <c r="N945" i="14"/>
  <c r="N944" i="14"/>
  <c r="N943" i="14"/>
  <c r="N942" i="14"/>
  <c r="N941" i="14"/>
  <c r="N940" i="14"/>
  <c r="N939" i="14"/>
  <c r="N938" i="14"/>
  <c r="N937" i="14"/>
  <c r="N936" i="14"/>
  <c r="N935" i="14"/>
  <c r="N934" i="14"/>
  <c r="N933" i="14"/>
  <c r="N932" i="14"/>
  <c r="N931" i="14"/>
  <c r="N930" i="14"/>
  <c r="N929" i="14"/>
  <c r="N928" i="14"/>
  <c r="N927" i="14"/>
  <c r="N926" i="14"/>
  <c r="N925" i="14"/>
  <c r="N924" i="14"/>
  <c r="N923" i="14"/>
  <c r="N922" i="14"/>
  <c r="N921" i="14"/>
  <c r="N920" i="14"/>
  <c r="N919" i="14"/>
  <c r="N918" i="14"/>
  <c r="N917" i="14"/>
  <c r="N916" i="14"/>
  <c r="N915" i="14"/>
  <c r="N914" i="14"/>
  <c r="N913" i="14"/>
  <c r="N912" i="14"/>
  <c r="N911" i="14"/>
  <c r="N910" i="14"/>
  <c r="N909" i="14"/>
  <c r="N908" i="14"/>
  <c r="N907" i="14"/>
  <c r="N906" i="14"/>
  <c r="N905" i="14"/>
  <c r="N904" i="14"/>
  <c r="N903" i="14"/>
  <c r="N902" i="14"/>
  <c r="N901" i="14"/>
  <c r="N900" i="14"/>
  <c r="N899" i="14"/>
  <c r="N898" i="14"/>
  <c r="N897" i="14"/>
  <c r="N896" i="14"/>
  <c r="N895" i="14"/>
  <c r="N894" i="14"/>
  <c r="N893" i="14"/>
  <c r="N892" i="14"/>
  <c r="N891" i="14"/>
  <c r="N890" i="14"/>
  <c r="N889" i="14"/>
  <c r="N888" i="14"/>
  <c r="N887" i="14"/>
  <c r="N886" i="14"/>
  <c r="N885" i="14"/>
  <c r="N884" i="14"/>
  <c r="N883" i="14"/>
  <c r="N882" i="14"/>
  <c r="N881" i="14"/>
  <c r="N880" i="14"/>
  <c r="N879" i="14"/>
  <c r="N878" i="14"/>
  <c r="N877" i="14"/>
  <c r="N876" i="14"/>
  <c r="N875" i="14"/>
  <c r="N874" i="14"/>
  <c r="N873" i="14"/>
  <c r="N872" i="14"/>
  <c r="N871" i="14"/>
  <c r="N870" i="14"/>
  <c r="N869" i="14"/>
  <c r="N868" i="14"/>
  <c r="N867" i="14"/>
  <c r="N866" i="14"/>
  <c r="N865" i="14"/>
  <c r="N864" i="14"/>
  <c r="N863" i="14"/>
  <c r="N862" i="14"/>
  <c r="N861" i="14"/>
  <c r="N860" i="14"/>
  <c r="N859" i="14"/>
  <c r="N858" i="14"/>
  <c r="N857" i="14"/>
  <c r="N856" i="14"/>
  <c r="N855" i="14"/>
  <c r="N854" i="14"/>
  <c r="N853" i="14"/>
  <c r="N852" i="14"/>
  <c r="N851" i="14"/>
  <c r="N850" i="14"/>
  <c r="N849" i="14"/>
  <c r="N848" i="14"/>
  <c r="N847" i="14"/>
  <c r="N846" i="14"/>
  <c r="N845" i="14"/>
  <c r="N844" i="14"/>
  <c r="N843" i="14"/>
  <c r="N842" i="14"/>
  <c r="N841" i="14"/>
  <c r="N840" i="14"/>
  <c r="N839" i="14"/>
  <c r="N838" i="14"/>
  <c r="N837" i="14"/>
  <c r="N836" i="14"/>
  <c r="N835" i="14"/>
  <c r="N834" i="14"/>
  <c r="N833" i="14"/>
  <c r="N832" i="14"/>
  <c r="N831" i="14"/>
  <c r="N830" i="14"/>
  <c r="N829" i="14"/>
  <c r="N828" i="14"/>
  <c r="N827" i="14"/>
  <c r="N826" i="14"/>
  <c r="N825" i="14"/>
  <c r="N824" i="14"/>
  <c r="N823" i="14"/>
  <c r="N822" i="14"/>
  <c r="N821" i="14"/>
  <c r="N820" i="14"/>
  <c r="N819" i="14"/>
  <c r="N818" i="14"/>
  <c r="N817" i="14"/>
  <c r="N816" i="14"/>
  <c r="N815" i="14"/>
  <c r="N814" i="14"/>
  <c r="N813" i="14"/>
  <c r="N812" i="14"/>
  <c r="N811" i="14"/>
  <c r="N810" i="14"/>
  <c r="N809" i="14"/>
  <c r="N808" i="14"/>
  <c r="N807" i="14"/>
  <c r="N806" i="14"/>
  <c r="N805" i="14"/>
  <c r="N804" i="14"/>
  <c r="N803" i="14"/>
  <c r="N802" i="14"/>
  <c r="N801" i="14"/>
  <c r="N800" i="14"/>
  <c r="N799" i="14"/>
  <c r="N798" i="14"/>
  <c r="N797" i="14"/>
  <c r="N796" i="14"/>
  <c r="N795" i="14"/>
  <c r="N794" i="14"/>
  <c r="N793" i="14"/>
  <c r="N792" i="14"/>
  <c r="N791" i="14"/>
  <c r="N790" i="14"/>
  <c r="N789" i="14"/>
  <c r="N788" i="14"/>
  <c r="N787" i="14"/>
  <c r="N786" i="14"/>
  <c r="N785" i="14"/>
  <c r="N784" i="14"/>
  <c r="N783" i="14"/>
  <c r="N782" i="14"/>
  <c r="N781" i="14"/>
  <c r="N780" i="14"/>
  <c r="N779" i="14"/>
  <c r="N778" i="14"/>
  <c r="N777" i="14"/>
  <c r="N776" i="14"/>
  <c r="N775" i="14"/>
  <c r="N774" i="14"/>
  <c r="N773" i="14"/>
  <c r="N772" i="14"/>
  <c r="N771" i="14"/>
  <c r="N770" i="14"/>
  <c r="N769" i="14"/>
  <c r="N768" i="14"/>
  <c r="N767" i="14"/>
  <c r="N766" i="14"/>
  <c r="N765" i="14"/>
  <c r="N764" i="14"/>
  <c r="N763" i="14"/>
  <c r="N762" i="14"/>
  <c r="N761" i="14"/>
  <c r="N760" i="14"/>
  <c r="N759" i="14"/>
  <c r="N758" i="14"/>
  <c r="N757" i="14"/>
  <c r="N756" i="14"/>
  <c r="N755" i="14"/>
  <c r="N754" i="14"/>
  <c r="N753" i="14"/>
  <c r="N752" i="14"/>
  <c r="N751" i="14"/>
  <c r="N750" i="14"/>
  <c r="N749" i="14"/>
  <c r="N748" i="14"/>
  <c r="N747" i="14"/>
  <c r="N746" i="14"/>
  <c r="N745" i="14"/>
  <c r="N744" i="14"/>
  <c r="N743" i="14"/>
  <c r="N742" i="14"/>
  <c r="N741" i="14"/>
  <c r="N740" i="14"/>
  <c r="N739" i="14"/>
  <c r="N738" i="14"/>
  <c r="N737" i="14"/>
  <c r="N736" i="14"/>
  <c r="N735" i="14"/>
  <c r="N734" i="14"/>
  <c r="N733" i="14"/>
  <c r="N732" i="14"/>
  <c r="N731" i="14"/>
  <c r="N730" i="14"/>
  <c r="N729" i="14"/>
  <c r="N728" i="14"/>
  <c r="N727" i="14"/>
  <c r="N726" i="14"/>
  <c r="N725" i="14"/>
  <c r="N724" i="14"/>
  <c r="N723" i="14"/>
  <c r="N722" i="14"/>
  <c r="N721" i="14"/>
  <c r="N720" i="14"/>
  <c r="N719" i="14"/>
  <c r="N718" i="14"/>
  <c r="N717" i="14"/>
  <c r="N716" i="14"/>
  <c r="N715" i="14"/>
  <c r="N714" i="14"/>
  <c r="N713" i="14"/>
  <c r="N712" i="14"/>
  <c r="N711" i="14"/>
  <c r="N710" i="14"/>
  <c r="N709" i="14"/>
  <c r="N708" i="14"/>
  <c r="N707" i="14"/>
  <c r="N706" i="14"/>
  <c r="N705" i="14"/>
  <c r="N704" i="14"/>
  <c r="N703" i="14"/>
  <c r="N702" i="14"/>
  <c r="N701" i="14"/>
  <c r="N700" i="14"/>
  <c r="N699" i="14"/>
  <c r="N698" i="14"/>
  <c r="N697" i="14"/>
  <c r="N696" i="14"/>
  <c r="N695" i="14"/>
  <c r="N694" i="14"/>
  <c r="N693" i="14"/>
  <c r="N692" i="14"/>
  <c r="N691" i="14"/>
  <c r="N690" i="14"/>
  <c r="N689" i="14"/>
  <c r="N688" i="14"/>
  <c r="N687" i="14"/>
  <c r="N686" i="14"/>
  <c r="N685" i="14"/>
  <c r="N684" i="14"/>
  <c r="N683" i="14"/>
  <c r="N682" i="14"/>
  <c r="N681" i="14"/>
  <c r="N680" i="14"/>
  <c r="N679" i="14"/>
  <c r="N678" i="14"/>
  <c r="N677" i="14"/>
  <c r="N676" i="14"/>
  <c r="N675" i="14"/>
  <c r="N674" i="14"/>
  <c r="N673" i="14"/>
  <c r="N672" i="14"/>
  <c r="N671" i="14"/>
  <c r="N670" i="14"/>
  <c r="N669" i="14"/>
  <c r="N668" i="14"/>
  <c r="N667" i="14"/>
  <c r="N666" i="14"/>
  <c r="N665" i="14"/>
  <c r="N664" i="14"/>
  <c r="N663" i="14"/>
  <c r="N662" i="14"/>
  <c r="N661" i="14"/>
  <c r="N660" i="14"/>
  <c r="N659" i="14"/>
  <c r="N658" i="14"/>
  <c r="N657" i="14"/>
  <c r="N656" i="14"/>
  <c r="N655" i="14"/>
  <c r="N654" i="14"/>
  <c r="N653" i="14"/>
  <c r="N652" i="14"/>
  <c r="N651" i="14"/>
  <c r="N650" i="14"/>
  <c r="N649" i="14"/>
  <c r="N648" i="14"/>
  <c r="N647" i="14"/>
  <c r="N646" i="14"/>
  <c r="N645" i="14"/>
  <c r="N644" i="14"/>
  <c r="N643" i="14"/>
  <c r="N642" i="14"/>
  <c r="N641" i="14"/>
  <c r="N640" i="14"/>
  <c r="N639" i="14"/>
  <c r="N638" i="14"/>
  <c r="N637" i="14"/>
  <c r="N636" i="14"/>
  <c r="N635" i="14"/>
  <c r="N634" i="14"/>
  <c r="N633" i="14"/>
  <c r="N632" i="14"/>
  <c r="N631" i="14"/>
  <c r="N630" i="14"/>
  <c r="N629" i="14"/>
  <c r="N628" i="14"/>
  <c r="N627" i="14"/>
  <c r="N626" i="14"/>
  <c r="N625" i="14"/>
  <c r="N624" i="14"/>
  <c r="N623" i="14"/>
  <c r="N622" i="14"/>
  <c r="N621" i="14"/>
  <c r="N620" i="14"/>
  <c r="N619" i="14"/>
  <c r="N618" i="14"/>
  <c r="N617" i="14"/>
  <c r="N616" i="14"/>
  <c r="N615" i="14"/>
  <c r="N614" i="14"/>
  <c r="N613" i="14"/>
  <c r="N612" i="14"/>
  <c r="N611" i="14"/>
  <c r="N610" i="14"/>
  <c r="N609" i="14"/>
  <c r="N608" i="14"/>
  <c r="N607" i="14"/>
  <c r="N606" i="14"/>
  <c r="N605" i="14"/>
  <c r="N604" i="14"/>
  <c r="N603" i="14"/>
  <c r="N602" i="14"/>
  <c r="N601" i="14"/>
  <c r="N600" i="14"/>
  <c r="N599" i="14"/>
  <c r="N598" i="14"/>
  <c r="N597" i="14"/>
  <c r="N596" i="14"/>
  <c r="N595" i="14"/>
  <c r="N594" i="14"/>
  <c r="N593" i="14"/>
  <c r="N592" i="14"/>
  <c r="N591" i="14"/>
  <c r="N590" i="14"/>
  <c r="N589" i="14"/>
  <c r="N588" i="14"/>
  <c r="N587" i="14"/>
  <c r="N586" i="14"/>
  <c r="N585" i="14"/>
  <c r="N584" i="14"/>
  <c r="N583" i="14"/>
  <c r="N582" i="14"/>
  <c r="N581" i="14"/>
  <c r="N580" i="14"/>
  <c r="N579" i="14"/>
  <c r="N578" i="14"/>
  <c r="N577" i="14"/>
  <c r="N576" i="14"/>
  <c r="N575" i="14"/>
  <c r="N574" i="14"/>
  <c r="N573" i="14"/>
  <c r="N572" i="14"/>
  <c r="N571" i="14"/>
  <c r="N570" i="14"/>
  <c r="N569" i="14"/>
  <c r="N568" i="14"/>
  <c r="N567" i="14"/>
  <c r="N566" i="14"/>
  <c r="N565" i="14"/>
  <c r="N564" i="14"/>
  <c r="N563" i="14"/>
  <c r="N562" i="14"/>
  <c r="N561" i="14"/>
  <c r="N560" i="14"/>
  <c r="N559" i="14"/>
  <c r="N558" i="14"/>
  <c r="N557" i="14"/>
  <c r="N556" i="14"/>
  <c r="N555" i="14"/>
  <c r="N554" i="14"/>
  <c r="N553" i="14"/>
  <c r="N552" i="14"/>
  <c r="N551" i="14"/>
  <c r="N550" i="14"/>
  <c r="N549" i="14"/>
  <c r="N548" i="14"/>
  <c r="N547" i="14"/>
  <c r="N546" i="14"/>
  <c r="N545" i="14"/>
  <c r="N544" i="14"/>
  <c r="N543" i="14"/>
  <c r="N542" i="14"/>
  <c r="N541" i="14"/>
  <c r="N540" i="14"/>
  <c r="N539" i="14"/>
  <c r="N538" i="14"/>
  <c r="N537" i="14"/>
  <c r="N536" i="14"/>
  <c r="N535" i="14"/>
  <c r="N534" i="14"/>
  <c r="N533" i="14"/>
  <c r="N532" i="14"/>
  <c r="N531" i="14"/>
  <c r="N530" i="14"/>
  <c r="N529" i="14"/>
  <c r="N528" i="14"/>
  <c r="N527" i="14"/>
  <c r="N526" i="14"/>
  <c r="N525" i="14"/>
  <c r="N524" i="14"/>
  <c r="N523" i="14"/>
  <c r="N522" i="14"/>
  <c r="N521" i="14"/>
  <c r="N520" i="14"/>
  <c r="N519" i="14"/>
  <c r="N518" i="14"/>
  <c r="N517" i="14"/>
  <c r="N516" i="14"/>
  <c r="N515" i="14"/>
  <c r="N514" i="14"/>
  <c r="N513" i="14"/>
  <c r="N512" i="14"/>
  <c r="N511" i="14"/>
  <c r="N510" i="14"/>
  <c r="N509" i="14"/>
  <c r="N508" i="14"/>
  <c r="N507" i="14"/>
  <c r="N506" i="14"/>
  <c r="N505" i="14"/>
  <c r="N504" i="14"/>
  <c r="N503" i="14"/>
  <c r="N502" i="14"/>
  <c r="N501" i="14"/>
  <c r="N500" i="14"/>
  <c r="N499" i="14"/>
  <c r="N498" i="14"/>
  <c r="N497" i="14"/>
  <c r="N496" i="14"/>
  <c r="N495" i="14"/>
  <c r="N494" i="14"/>
  <c r="N493" i="14"/>
  <c r="N492" i="14"/>
  <c r="N491" i="14"/>
  <c r="N490" i="14"/>
  <c r="N489" i="14"/>
  <c r="N488" i="14"/>
  <c r="N487" i="14"/>
  <c r="N486" i="14"/>
  <c r="N485" i="14"/>
  <c r="N484" i="14"/>
  <c r="N483" i="14"/>
  <c r="N482" i="14"/>
  <c r="N481" i="14"/>
  <c r="N480" i="14"/>
  <c r="N479" i="14"/>
  <c r="N478" i="14"/>
  <c r="N477" i="14"/>
  <c r="N476" i="14"/>
  <c r="N475" i="14"/>
  <c r="N474" i="14"/>
  <c r="N473" i="14"/>
  <c r="N472" i="14"/>
  <c r="N471" i="14"/>
  <c r="N470" i="14"/>
  <c r="N469" i="14"/>
  <c r="N468" i="14"/>
  <c r="N467" i="14"/>
  <c r="N466" i="14"/>
  <c r="N465" i="14"/>
  <c r="N464" i="14"/>
  <c r="N463" i="14"/>
  <c r="N462" i="14"/>
  <c r="N461" i="14"/>
  <c r="N460" i="14"/>
  <c r="N459" i="14"/>
  <c r="N458" i="14"/>
  <c r="N457" i="14"/>
  <c r="N456" i="14"/>
  <c r="N455" i="14"/>
  <c r="N454" i="14"/>
  <c r="N453" i="14"/>
  <c r="N452" i="14"/>
  <c r="N451" i="14"/>
  <c r="N450" i="14"/>
  <c r="N449" i="14"/>
  <c r="N448" i="14"/>
  <c r="N447" i="14"/>
  <c r="N446" i="14"/>
  <c r="N445" i="14"/>
  <c r="N444" i="14"/>
  <c r="N443" i="14"/>
  <c r="N442" i="14"/>
  <c r="N441" i="14"/>
  <c r="N440" i="14"/>
  <c r="N439" i="14"/>
  <c r="N438" i="14"/>
  <c r="N437" i="14"/>
  <c r="N436" i="14"/>
  <c r="N435" i="14"/>
  <c r="N434" i="14"/>
  <c r="N433" i="14"/>
  <c r="N432" i="14"/>
  <c r="N431" i="14"/>
  <c r="N430" i="14"/>
  <c r="N429" i="14"/>
  <c r="N428" i="14"/>
  <c r="N427" i="14"/>
  <c r="N426" i="14"/>
  <c r="N425" i="14"/>
  <c r="N424" i="14"/>
  <c r="N423" i="14"/>
  <c r="N422" i="14"/>
  <c r="N421" i="14"/>
  <c r="N420" i="14"/>
  <c r="N419" i="14"/>
  <c r="N418" i="14"/>
  <c r="N417" i="14"/>
  <c r="N416" i="14"/>
  <c r="N415" i="14"/>
  <c r="N414" i="14"/>
  <c r="N413" i="14"/>
  <c r="N412" i="14"/>
  <c r="N411" i="14"/>
  <c r="N410" i="14"/>
  <c r="N409" i="14"/>
  <c r="N408" i="14"/>
  <c r="N407" i="14"/>
  <c r="N406" i="14"/>
  <c r="N405" i="14"/>
  <c r="N404" i="14"/>
  <c r="N403" i="14"/>
  <c r="N402" i="14"/>
  <c r="N401" i="14"/>
  <c r="N400" i="14"/>
  <c r="N399" i="14"/>
  <c r="N398" i="14"/>
  <c r="N397" i="14"/>
  <c r="N396" i="14"/>
  <c r="N395" i="14"/>
  <c r="N394" i="14"/>
  <c r="N393" i="14"/>
  <c r="N392" i="14"/>
  <c r="N391" i="14"/>
  <c r="N390" i="14"/>
  <c r="N389" i="14"/>
  <c r="N388" i="14"/>
  <c r="N387" i="14"/>
  <c r="N386" i="14"/>
  <c r="N385" i="14"/>
  <c r="N384" i="14"/>
  <c r="N383" i="14"/>
  <c r="N382" i="14"/>
  <c r="N381" i="14"/>
  <c r="N380" i="14"/>
  <c r="N379" i="14"/>
  <c r="N378" i="14"/>
  <c r="N377" i="14"/>
  <c r="N376" i="14"/>
  <c r="N375" i="14"/>
  <c r="N374" i="14"/>
  <c r="N373" i="14"/>
  <c r="N372" i="14"/>
  <c r="N371" i="14"/>
  <c r="N370" i="14"/>
  <c r="N369" i="14"/>
  <c r="N368" i="14"/>
  <c r="N367" i="14"/>
  <c r="N366" i="14"/>
  <c r="N365" i="14"/>
  <c r="N364" i="14"/>
  <c r="N363" i="14"/>
  <c r="N362" i="14"/>
  <c r="N361" i="14"/>
  <c r="N360" i="14"/>
  <c r="N359" i="14"/>
  <c r="N358" i="14"/>
  <c r="N357" i="14"/>
  <c r="N356" i="14"/>
  <c r="N355" i="14"/>
  <c r="N354" i="14"/>
  <c r="N353" i="14"/>
  <c r="N352" i="14"/>
  <c r="N351" i="14"/>
  <c r="N350" i="14"/>
  <c r="N349" i="14"/>
  <c r="N348" i="14"/>
  <c r="N347" i="14"/>
  <c r="N346" i="14"/>
  <c r="N345" i="14"/>
  <c r="N344" i="14"/>
  <c r="N343" i="14"/>
  <c r="N342" i="14"/>
  <c r="N341" i="14"/>
  <c r="N340" i="14"/>
  <c r="N339" i="14"/>
  <c r="N338" i="14"/>
  <c r="N337" i="14"/>
  <c r="N336" i="14"/>
  <c r="N335" i="14"/>
  <c r="N334" i="14"/>
  <c r="N333" i="14"/>
  <c r="N332" i="14"/>
  <c r="N331" i="14"/>
  <c r="N330" i="14"/>
  <c r="N329" i="14"/>
  <c r="N328" i="14"/>
  <c r="N327" i="14"/>
  <c r="N326" i="14"/>
  <c r="N325" i="14"/>
  <c r="N324" i="14"/>
  <c r="N323" i="14"/>
  <c r="N322" i="14"/>
  <c r="N321" i="14"/>
  <c r="N320" i="14"/>
  <c r="N319" i="14"/>
  <c r="N318" i="14"/>
  <c r="N317" i="14"/>
  <c r="N316" i="14"/>
  <c r="N315" i="14"/>
  <c r="N314" i="14"/>
  <c r="N313" i="14"/>
  <c r="N312" i="14"/>
  <c r="N311" i="14"/>
  <c r="N310" i="14"/>
  <c r="N309" i="14"/>
  <c r="N308" i="14"/>
  <c r="N307" i="14"/>
  <c r="N306" i="14"/>
  <c r="N305" i="14"/>
  <c r="N304" i="14"/>
  <c r="N303" i="14"/>
  <c r="N302" i="14"/>
  <c r="N301" i="14"/>
  <c r="N300" i="14"/>
  <c r="N299" i="14"/>
  <c r="N298" i="14"/>
  <c r="N297" i="14"/>
  <c r="N296" i="14"/>
  <c r="N295" i="14"/>
  <c r="N294" i="14"/>
  <c r="N293" i="14"/>
  <c r="N292" i="14"/>
  <c r="N291" i="14"/>
  <c r="N290" i="14"/>
  <c r="N289" i="14"/>
  <c r="N288" i="14"/>
  <c r="N287" i="14"/>
  <c r="N286" i="14"/>
  <c r="N285" i="14"/>
  <c r="N284" i="14"/>
  <c r="N283" i="14"/>
  <c r="N282" i="14"/>
  <c r="N281" i="14"/>
  <c r="N280" i="14"/>
  <c r="N279" i="14"/>
  <c r="N278" i="14"/>
  <c r="N277" i="14"/>
  <c r="N276" i="14"/>
  <c r="N275" i="14"/>
  <c r="N274" i="14"/>
  <c r="N273" i="14"/>
  <c r="N272" i="14"/>
  <c r="N271" i="14"/>
  <c r="N270" i="14"/>
  <c r="N269" i="14"/>
  <c r="N268" i="14"/>
  <c r="N267" i="14"/>
  <c r="N266" i="14"/>
  <c r="N265" i="14"/>
  <c r="N264" i="14"/>
  <c r="N263" i="14"/>
  <c r="N262" i="14"/>
  <c r="N261" i="14"/>
  <c r="N260" i="14"/>
  <c r="N259" i="14"/>
  <c r="N258" i="14"/>
  <c r="N257" i="14"/>
  <c r="N256" i="14"/>
  <c r="N255" i="14"/>
  <c r="N254" i="14"/>
  <c r="N253" i="14"/>
  <c r="N252" i="14"/>
  <c r="N251" i="14"/>
  <c r="N250" i="14"/>
  <c r="N249" i="14"/>
  <c r="N248" i="14"/>
  <c r="N247" i="14"/>
  <c r="N246" i="14"/>
  <c r="N245" i="14"/>
  <c r="N244" i="14"/>
  <c r="N243" i="14"/>
  <c r="N242" i="14"/>
  <c r="N241" i="14"/>
  <c r="N240" i="14"/>
  <c r="N239" i="14"/>
  <c r="N238" i="14"/>
  <c r="N237" i="14"/>
  <c r="N236" i="14"/>
  <c r="N235" i="14"/>
  <c r="N234" i="14"/>
  <c r="N233" i="14"/>
  <c r="N232" i="14"/>
  <c r="N231" i="14"/>
  <c r="N230" i="14"/>
  <c r="N229" i="14"/>
  <c r="N228" i="14"/>
  <c r="N227" i="14"/>
  <c r="N226" i="14"/>
  <c r="N225" i="14"/>
  <c r="N224" i="14"/>
  <c r="N223" i="14"/>
  <c r="N222" i="14"/>
  <c r="N221" i="14"/>
  <c r="N220" i="14"/>
  <c r="N219" i="14"/>
  <c r="N218" i="14"/>
  <c r="N217" i="14"/>
  <c r="N216" i="14"/>
  <c r="N215" i="14"/>
  <c r="N214" i="14"/>
  <c r="N213" i="14"/>
  <c r="N212" i="14"/>
  <c r="N211" i="14"/>
  <c r="N210" i="14"/>
  <c r="N209" i="14"/>
  <c r="N208" i="14"/>
  <c r="N207" i="14"/>
  <c r="N206" i="14"/>
  <c r="N205" i="14"/>
  <c r="N204" i="14"/>
  <c r="N203" i="14"/>
  <c r="N202" i="14"/>
  <c r="N201" i="14"/>
  <c r="N200" i="14"/>
  <c r="N199" i="14"/>
  <c r="N198" i="14"/>
  <c r="N197" i="14"/>
  <c r="N196" i="14"/>
  <c r="N195" i="14"/>
  <c r="N194" i="14"/>
  <c r="N193" i="14"/>
  <c r="N192" i="14"/>
  <c r="N191" i="14"/>
  <c r="N190" i="14"/>
  <c r="N189" i="14"/>
  <c r="N188" i="14"/>
  <c r="N187" i="14"/>
  <c r="N186" i="14"/>
  <c r="N185" i="14"/>
  <c r="N184" i="14"/>
  <c r="N183" i="14"/>
  <c r="N182" i="14"/>
  <c r="N181" i="14"/>
  <c r="N180" i="14"/>
  <c r="N179" i="14"/>
  <c r="N178" i="14"/>
  <c r="N177" i="14"/>
  <c r="N176" i="14"/>
  <c r="N175" i="14"/>
  <c r="N174" i="14"/>
  <c r="N173" i="14"/>
  <c r="N172" i="14"/>
  <c r="N171" i="14"/>
  <c r="N170" i="14"/>
  <c r="N169" i="14"/>
  <c r="N168" i="14"/>
  <c r="N167" i="14"/>
  <c r="N166" i="14"/>
  <c r="N165" i="14"/>
  <c r="N164" i="14"/>
  <c r="N163" i="14"/>
  <c r="N162" i="14"/>
  <c r="N161" i="14"/>
  <c r="N160" i="14"/>
  <c r="N159" i="14"/>
  <c r="N158" i="14"/>
  <c r="N157" i="14"/>
  <c r="N156" i="14"/>
  <c r="N155" i="14"/>
  <c r="N154" i="14"/>
  <c r="N153" i="14"/>
  <c r="N152" i="14"/>
  <c r="N151" i="14"/>
  <c r="N150" i="14"/>
  <c r="N149" i="14"/>
  <c r="N148" i="14"/>
  <c r="N147" i="14"/>
  <c r="N146" i="14"/>
  <c r="N145" i="14"/>
  <c r="N144" i="14"/>
  <c r="N143" i="14"/>
  <c r="N142" i="14"/>
  <c r="N141" i="14"/>
  <c r="N140" i="14"/>
  <c r="N139" i="14"/>
  <c r="N138" i="14"/>
  <c r="N137" i="14"/>
  <c r="N136" i="14"/>
  <c r="N135" i="14"/>
  <c r="N134" i="14"/>
  <c r="N133" i="14"/>
  <c r="N132" i="14"/>
  <c r="N131" i="14"/>
  <c r="N130" i="14"/>
  <c r="N129" i="14"/>
  <c r="N128" i="14"/>
  <c r="N127" i="14"/>
  <c r="N126" i="14"/>
  <c r="N125" i="14"/>
  <c r="N124" i="14"/>
  <c r="N123" i="14"/>
  <c r="N122" i="14"/>
  <c r="N121" i="14"/>
  <c r="N120" i="14"/>
  <c r="N119" i="14"/>
  <c r="N118" i="14"/>
  <c r="N117" i="14"/>
  <c r="N116" i="14"/>
  <c r="N115" i="14"/>
  <c r="N114" i="14"/>
  <c r="N113" i="14"/>
  <c r="N112" i="14"/>
  <c r="N111" i="14"/>
  <c r="N110" i="14"/>
  <c r="N109" i="14"/>
  <c r="N108" i="14"/>
  <c r="N107" i="14"/>
  <c r="N106" i="14"/>
  <c r="N105" i="14"/>
  <c r="N104" i="14"/>
  <c r="N103" i="14"/>
  <c r="N102" i="14"/>
  <c r="N101" i="14"/>
  <c r="N100" i="14"/>
  <c r="N99" i="14"/>
  <c r="N98" i="14"/>
  <c r="N97" i="14"/>
  <c r="N96" i="14"/>
  <c r="N95" i="14"/>
  <c r="N94" i="14"/>
  <c r="N93" i="14"/>
  <c r="N92" i="14"/>
  <c r="N91" i="14"/>
  <c r="N90" i="14"/>
  <c r="N89" i="14"/>
  <c r="N88" i="14"/>
  <c r="N87" i="14"/>
  <c r="N86" i="14"/>
  <c r="N85" i="14"/>
  <c r="N84" i="14"/>
  <c r="N83" i="14"/>
  <c r="N82" i="14"/>
  <c r="N81" i="14"/>
  <c r="N80" i="14"/>
  <c r="N79" i="14"/>
  <c r="N78" i="14"/>
  <c r="N77" i="14"/>
  <c r="N76" i="14"/>
  <c r="N75" i="14"/>
  <c r="N74" i="14"/>
  <c r="N73" i="14"/>
  <c r="N72" i="14"/>
  <c r="N71" i="14"/>
  <c r="N70" i="14"/>
  <c r="N69" i="14"/>
  <c r="N68" i="14"/>
  <c r="N67" i="14"/>
  <c r="N66" i="14"/>
  <c r="N65" i="14"/>
  <c r="N64" i="14"/>
  <c r="N63" i="14"/>
  <c r="N62" i="14"/>
  <c r="N61" i="14"/>
  <c r="N60" i="14"/>
  <c r="N59" i="14"/>
  <c r="N58" i="14"/>
  <c r="N57" i="14"/>
  <c r="N56" i="14"/>
  <c r="N55" i="14"/>
  <c r="N54" i="14"/>
  <c r="N53" i="14"/>
  <c r="N52" i="14"/>
  <c r="N51" i="14"/>
  <c r="N50" i="14"/>
  <c r="N49" i="14"/>
  <c r="N48" i="14"/>
  <c r="N47" i="14"/>
  <c r="N46" i="14"/>
  <c r="N45" i="14"/>
  <c r="N44" i="14"/>
  <c r="N43" i="14"/>
  <c r="N42" i="14"/>
  <c r="N41" i="14"/>
  <c r="N40" i="14"/>
  <c r="N39" i="14"/>
  <c r="N38" i="14"/>
  <c r="N37" i="14"/>
  <c r="N36" i="14"/>
  <c r="N35" i="14"/>
  <c r="N34" i="14"/>
  <c r="N33" i="14"/>
  <c r="N32" i="14"/>
  <c r="N31" i="14"/>
  <c r="N30" i="14"/>
  <c r="N29" i="14"/>
  <c r="N28" i="14"/>
  <c r="N27" i="14"/>
  <c r="N26" i="14"/>
  <c r="N25" i="14"/>
  <c r="N24" i="14"/>
  <c r="N23" i="14"/>
  <c r="N22" i="14"/>
  <c r="N21" i="14"/>
  <c r="N20" i="14"/>
  <c r="N19" i="14"/>
  <c r="N18" i="14"/>
  <c r="N17" i="14"/>
  <c r="N16" i="14"/>
  <c r="N15" i="14"/>
  <c r="N14" i="14"/>
  <c r="N13" i="14"/>
  <c r="N12" i="14"/>
  <c r="N11" i="14"/>
  <c r="N10" i="14"/>
  <c r="N9" i="14"/>
  <c r="N8" i="14"/>
  <c r="N7" i="14"/>
  <c r="N6" i="14"/>
  <c r="N5" i="14"/>
  <c r="N4" i="14"/>
  <c r="N3" i="14"/>
  <c r="N2" i="14"/>
  <c r="L5001" i="14"/>
  <c r="M5001" i="14" s="1"/>
  <c r="L5000" i="14"/>
  <c r="M5000" i="14" s="1"/>
  <c r="L4999" i="14"/>
  <c r="M4999" i="14" s="1"/>
  <c r="L4998" i="14"/>
  <c r="M4998" i="14" s="1"/>
  <c r="L4997" i="14"/>
  <c r="M4997" i="14" s="1"/>
  <c r="L4996" i="14"/>
  <c r="M4996" i="14" s="1"/>
  <c r="L4995" i="14"/>
  <c r="M4995" i="14" s="1"/>
  <c r="L4994" i="14"/>
  <c r="M4994" i="14" s="1"/>
  <c r="L4993" i="14"/>
  <c r="L4992" i="14"/>
  <c r="M4992" i="14" s="1"/>
  <c r="L4991" i="14"/>
  <c r="M4991" i="14" s="1"/>
  <c r="L4990" i="14"/>
  <c r="M4990" i="14" s="1"/>
  <c r="L4989" i="14"/>
  <c r="M4989" i="14" s="1"/>
  <c r="L4988" i="14"/>
  <c r="M4988" i="14" s="1"/>
  <c r="L4987" i="14"/>
  <c r="M4987" i="14" s="1"/>
  <c r="L4986" i="14"/>
  <c r="M4986" i="14" s="1"/>
  <c r="L4985" i="14"/>
  <c r="M4985" i="14" s="1"/>
  <c r="L4984" i="14"/>
  <c r="M4984" i="14" s="1"/>
  <c r="L4983" i="14"/>
  <c r="M4983" i="14" s="1"/>
  <c r="L4982" i="14"/>
  <c r="M4982" i="14" s="1"/>
  <c r="L4981" i="14"/>
  <c r="L4980" i="14"/>
  <c r="M4980" i="14" s="1"/>
  <c r="L4979" i="14"/>
  <c r="M4979" i="14" s="1"/>
  <c r="L4978" i="14"/>
  <c r="M4978" i="14" s="1"/>
  <c r="L4977" i="14"/>
  <c r="M4977" i="14" s="1"/>
  <c r="L4976" i="14"/>
  <c r="M4976" i="14" s="1"/>
  <c r="L4975" i="14"/>
  <c r="M4975" i="14" s="1"/>
  <c r="L4974" i="14"/>
  <c r="M4974" i="14" s="1"/>
  <c r="L4973" i="14"/>
  <c r="M4973" i="14" s="1"/>
  <c r="L4972" i="14"/>
  <c r="M4972" i="14" s="1"/>
  <c r="L4971" i="14"/>
  <c r="M4971" i="14" s="1"/>
  <c r="L4970" i="14"/>
  <c r="M4970" i="14" s="1"/>
  <c r="L4969" i="14"/>
  <c r="L4968" i="14"/>
  <c r="M4968" i="14" s="1"/>
  <c r="L4967" i="14"/>
  <c r="M4967" i="14" s="1"/>
  <c r="L4966" i="14"/>
  <c r="M4966" i="14" s="1"/>
  <c r="L4965" i="14"/>
  <c r="M4965" i="14" s="1"/>
  <c r="L4964" i="14"/>
  <c r="M4964" i="14" s="1"/>
  <c r="L4963" i="14"/>
  <c r="M4963" i="14" s="1"/>
  <c r="L4962" i="14"/>
  <c r="M4962" i="14" s="1"/>
  <c r="L4961" i="14"/>
  <c r="M4961" i="14" s="1"/>
  <c r="L4960" i="14"/>
  <c r="M4960" i="14" s="1"/>
  <c r="L4959" i="14"/>
  <c r="M4959" i="14" s="1"/>
  <c r="L4958" i="14"/>
  <c r="M4958" i="14" s="1"/>
  <c r="L4957" i="14"/>
  <c r="L4956" i="14"/>
  <c r="M4956" i="14" s="1"/>
  <c r="L4955" i="14"/>
  <c r="M4955" i="14" s="1"/>
  <c r="L4954" i="14"/>
  <c r="M4954" i="14" s="1"/>
  <c r="L4953" i="14"/>
  <c r="M4953" i="14" s="1"/>
  <c r="L4952" i="14"/>
  <c r="M4952" i="14" s="1"/>
  <c r="L4951" i="14"/>
  <c r="M4951" i="14" s="1"/>
  <c r="L4950" i="14"/>
  <c r="M4950" i="14" s="1"/>
  <c r="L4949" i="14"/>
  <c r="M4949" i="14" s="1"/>
  <c r="L4948" i="14"/>
  <c r="M4948" i="14" s="1"/>
  <c r="L4947" i="14"/>
  <c r="M4947" i="14" s="1"/>
  <c r="L4946" i="14"/>
  <c r="M4946" i="14" s="1"/>
  <c r="L4945" i="14"/>
  <c r="L4944" i="14"/>
  <c r="M4944" i="14" s="1"/>
  <c r="L4943" i="14"/>
  <c r="M4943" i="14" s="1"/>
  <c r="L4942" i="14"/>
  <c r="M4942" i="14" s="1"/>
  <c r="L4941" i="14"/>
  <c r="M4941" i="14" s="1"/>
  <c r="L4940" i="14"/>
  <c r="M4940" i="14" s="1"/>
  <c r="L4939" i="14"/>
  <c r="M4939" i="14" s="1"/>
  <c r="L4938" i="14"/>
  <c r="M4938" i="14" s="1"/>
  <c r="L4937" i="14"/>
  <c r="M4937" i="14" s="1"/>
  <c r="L4936" i="14"/>
  <c r="M4936" i="14" s="1"/>
  <c r="L4935" i="14"/>
  <c r="M4935" i="14" s="1"/>
  <c r="L4934" i="14"/>
  <c r="M4934" i="14" s="1"/>
  <c r="L4933" i="14"/>
  <c r="L4932" i="14"/>
  <c r="M4932" i="14" s="1"/>
  <c r="L4931" i="14"/>
  <c r="M4931" i="14" s="1"/>
  <c r="L4930" i="14"/>
  <c r="M4930" i="14" s="1"/>
  <c r="L4929" i="14"/>
  <c r="M4929" i="14" s="1"/>
  <c r="L4928" i="14"/>
  <c r="M4928" i="14" s="1"/>
  <c r="L4927" i="14"/>
  <c r="M4927" i="14" s="1"/>
  <c r="L4926" i="14"/>
  <c r="M4926" i="14" s="1"/>
  <c r="L4925" i="14"/>
  <c r="M4925" i="14" s="1"/>
  <c r="L4924" i="14"/>
  <c r="M4924" i="14" s="1"/>
  <c r="L4923" i="14"/>
  <c r="M4923" i="14" s="1"/>
  <c r="L4922" i="14"/>
  <c r="M4922" i="14" s="1"/>
  <c r="L4921" i="14"/>
  <c r="L4920" i="14"/>
  <c r="M4920" i="14" s="1"/>
  <c r="L4919" i="14"/>
  <c r="M4919" i="14" s="1"/>
  <c r="L4918" i="14"/>
  <c r="M4918" i="14" s="1"/>
  <c r="L4917" i="14"/>
  <c r="M4917" i="14" s="1"/>
  <c r="L4916" i="14"/>
  <c r="M4916" i="14" s="1"/>
  <c r="L4915" i="14"/>
  <c r="M4915" i="14" s="1"/>
  <c r="L4914" i="14"/>
  <c r="M4914" i="14" s="1"/>
  <c r="L4913" i="14"/>
  <c r="M4913" i="14" s="1"/>
  <c r="L4912" i="14"/>
  <c r="M4912" i="14" s="1"/>
  <c r="L4911" i="14"/>
  <c r="M4911" i="14" s="1"/>
  <c r="L4910" i="14"/>
  <c r="M4910" i="14" s="1"/>
  <c r="L4909" i="14"/>
  <c r="L4908" i="14"/>
  <c r="M4908" i="14" s="1"/>
  <c r="L4907" i="14"/>
  <c r="M4907" i="14" s="1"/>
  <c r="L4906" i="14"/>
  <c r="M4906" i="14" s="1"/>
  <c r="L4905" i="14"/>
  <c r="M4905" i="14" s="1"/>
  <c r="L4904" i="14"/>
  <c r="M4904" i="14" s="1"/>
  <c r="L4903" i="14"/>
  <c r="M4903" i="14" s="1"/>
  <c r="L4902" i="14"/>
  <c r="M4902" i="14" s="1"/>
  <c r="L4901" i="14"/>
  <c r="M4901" i="14" s="1"/>
  <c r="L4900" i="14"/>
  <c r="M4900" i="14" s="1"/>
  <c r="L4899" i="14"/>
  <c r="M4899" i="14" s="1"/>
  <c r="L4898" i="14"/>
  <c r="M4898" i="14" s="1"/>
  <c r="L4897" i="14"/>
  <c r="L4896" i="14"/>
  <c r="M4896" i="14" s="1"/>
  <c r="L4895" i="14"/>
  <c r="M4895" i="14" s="1"/>
  <c r="L4894" i="14"/>
  <c r="M4894" i="14" s="1"/>
  <c r="L4893" i="14"/>
  <c r="M4893" i="14" s="1"/>
  <c r="L4892" i="14"/>
  <c r="M4892" i="14" s="1"/>
  <c r="L4891" i="14"/>
  <c r="M4891" i="14" s="1"/>
  <c r="L4890" i="14"/>
  <c r="M4890" i="14" s="1"/>
  <c r="L4889" i="14"/>
  <c r="M4889" i="14" s="1"/>
  <c r="L4888" i="14"/>
  <c r="M4888" i="14" s="1"/>
  <c r="L4887" i="14"/>
  <c r="M4887" i="14" s="1"/>
  <c r="L4886" i="14"/>
  <c r="M4886" i="14" s="1"/>
  <c r="L4885" i="14"/>
  <c r="L4884" i="14"/>
  <c r="M4884" i="14" s="1"/>
  <c r="L4883" i="14"/>
  <c r="M4883" i="14" s="1"/>
  <c r="L4882" i="14"/>
  <c r="M4882" i="14" s="1"/>
  <c r="L4881" i="14"/>
  <c r="M4881" i="14" s="1"/>
  <c r="L4880" i="14"/>
  <c r="M4880" i="14" s="1"/>
  <c r="L4879" i="14"/>
  <c r="M4879" i="14" s="1"/>
  <c r="L4878" i="14"/>
  <c r="M4878" i="14" s="1"/>
  <c r="L4877" i="14"/>
  <c r="M4877" i="14" s="1"/>
  <c r="L4876" i="14"/>
  <c r="M4876" i="14" s="1"/>
  <c r="L4875" i="14"/>
  <c r="M4875" i="14" s="1"/>
  <c r="L4874" i="14"/>
  <c r="M4874" i="14" s="1"/>
  <c r="L4873" i="14"/>
  <c r="L4872" i="14"/>
  <c r="M4872" i="14" s="1"/>
  <c r="L4871" i="14"/>
  <c r="M4871" i="14" s="1"/>
  <c r="L4870" i="14"/>
  <c r="M4870" i="14" s="1"/>
  <c r="L4869" i="14"/>
  <c r="M4869" i="14" s="1"/>
  <c r="L4868" i="14"/>
  <c r="M4868" i="14" s="1"/>
  <c r="L4867" i="14"/>
  <c r="M4867" i="14" s="1"/>
  <c r="L4866" i="14"/>
  <c r="M4866" i="14" s="1"/>
  <c r="L4865" i="14"/>
  <c r="M4865" i="14" s="1"/>
  <c r="L4864" i="14"/>
  <c r="M4864" i="14" s="1"/>
  <c r="L4863" i="14"/>
  <c r="M4863" i="14" s="1"/>
  <c r="L4862" i="14"/>
  <c r="M4862" i="14" s="1"/>
  <c r="L4861" i="14"/>
  <c r="L4860" i="14"/>
  <c r="M4860" i="14" s="1"/>
  <c r="L4859" i="14"/>
  <c r="M4859" i="14" s="1"/>
  <c r="L4858" i="14"/>
  <c r="M4858" i="14" s="1"/>
  <c r="L4857" i="14"/>
  <c r="M4857" i="14" s="1"/>
  <c r="L4856" i="14"/>
  <c r="M4856" i="14" s="1"/>
  <c r="L4855" i="14"/>
  <c r="M4855" i="14" s="1"/>
  <c r="L4854" i="14"/>
  <c r="M4854" i="14" s="1"/>
  <c r="L4853" i="14"/>
  <c r="M4853" i="14" s="1"/>
  <c r="L4852" i="14"/>
  <c r="M4852" i="14" s="1"/>
  <c r="L4851" i="14"/>
  <c r="M4851" i="14" s="1"/>
  <c r="L4850" i="14"/>
  <c r="M4850" i="14" s="1"/>
  <c r="L4849" i="14"/>
  <c r="L4848" i="14"/>
  <c r="M4848" i="14" s="1"/>
  <c r="L4847" i="14"/>
  <c r="M4847" i="14" s="1"/>
  <c r="L4846" i="14"/>
  <c r="M4846" i="14" s="1"/>
  <c r="L4845" i="14"/>
  <c r="M4845" i="14" s="1"/>
  <c r="L4844" i="14"/>
  <c r="M4844" i="14" s="1"/>
  <c r="L4843" i="14"/>
  <c r="M4843" i="14" s="1"/>
  <c r="L4842" i="14"/>
  <c r="M4842" i="14" s="1"/>
  <c r="L4841" i="14"/>
  <c r="M4841" i="14" s="1"/>
  <c r="L4840" i="14"/>
  <c r="M4840" i="14" s="1"/>
  <c r="L4839" i="14"/>
  <c r="M4839" i="14" s="1"/>
  <c r="L4838" i="14"/>
  <c r="M4838" i="14" s="1"/>
  <c r="L4837" i="14"/>
  <c r="L4836" i="14"/>
  <c r="M4836" i="14" s="1"/>
  <c r="L4835" i="14"/>
  <c r="M4835" i="14" s="1"/>
  <c r="L4834" i="14"/>
  <c r="M4834" i="14" s="1"/>
  <c r="L4833" i="14"/>
  <c r="M4833" i="14" s="1"/>
  <c r="L4832" i="14"/>
  <c r="M4832" i="14" s="1"/>
  <c r="L4831" i="14"/>
  <c r="M4831" i="14" s="1"/>
  <c r="L4830" i="14"/>
  <c r="M4830" i="14" s="1"/>
  <c r="L4829" i="14"/>
  <c r="M4829" i="14" s="1"/>
  <c r="L4828" i="14"/>
  <c r="M4828" i="14" s="1"/>
  <c r="L4827" i="14"/>
  <c r="M4827" i="14" s="1"/>
  <c r="L4826" i="14"/>
  <c r="M4826" i="14" s="1"/>
  <c r="L4825" i="14"/>
  <c r="L4824" i="14"/>
  <c r="M4824" i="14" s="1"/>
  <c r="L4823" i="14"/>
  <c r="M4823" i="14" s="1"/>
  <c r="L4822" i="14"/>
  <c r="M4822" i="14" s="1"/>
  <c r="L4821" i="14"/>
  <c r="M4821" i="14" s="1"/>
  <c r="L4820" i="14"/>
  <c r="M4820" i="14" s="1"/>
  <c r="L4819" i="14"/>
  <c r="M4819" i="14" s="1"/>
  <c r="L4818" i="14"/>
  <c r="M4818" i="14" s="1"/>
  <c r="L4817" i="14"/>
  <c r="M4817" i="14" s="1"/>
  <c r="L4816" i="14"/>
  <c r="M4816" i="14" s="1"/>
  <c r="L4815" i="14"/>
  <c r="M4815" i="14" s="1"/>
  <c r="L4814" i="14"/>
  <c r="M4814" i="14" s="1"/>
  <c r="L4813" i="14"/>
  <c r="L4812" i="14"/>
  <c r="M4812" i="14" s="1"/>
  <c r="L4811" i="14"/>
  <c r="M4811" i="14" s="1"/>
  <c r="L4810" i="14"/>
  <c r="M4810" i="14" s="1"/>
  <c r="L4809" i="14"/>
  <c r="M4809" i="14" s="1"/>
  <c r="L4808" i="14"/>
  <c r="M4808" i="14" s="1"/>
  <c r="L4807" i="14"/>
  <c r="M4807" i="14" s="1"/>
  <c r="L4806" i="14"/>
  <c r="M4806" i="14" s="1"/>
  <c r="L4805" i="14"/>
  <c r="M4805" i="14" s="1"/>
  <c r="L4804" i="14"/>
  <c r="M4804" i="14" s="1"/>
  <c r="L4803" i="14"/>
  <c r="M4803" i="14" s="1"/>
  <c r="L4802" i="14"/>
  <c r="M4802" i="14" s="1"/>
  <c r="L4801" i="14"/>
  <c r="L4800" i="14"/>
  <c r="M4800" i="14" s="1"/>
  <c r="L4799" i="14"/>
  <c r="M4799" i="14" s="1"/>
  <c r="L4798" i="14"/>
  <c r="M4798" i="14" s="1"/>
  <c r="L4797" i="14"/>
  <c r="M4797" i="14" s="1"/>
  <c r="L4796" i="14"/>
  <c r="M4796" i="14" s="1"/>
  <c r="L4795" i="14"/>
  <c r="M4795" i="14" s="1"/>
  <c r="L4794" i="14"/>
  <c r="M4794" i="14" s="1"/>
  <c r="L4793" i="14"/>
  <c r="M4793" i="14" s="1"/>
  <c r="L4792" i="14"/>
  <c r="M4792" i="14" s="1"/>
  <c r="L4791" i="14"/>
  <c r="L4790" i="14"/>
  <c r="M4790" i="14" s="1"/>
  <c r="L4789" i="14"/>
  <c r="L4788" i="14"/>
  <c r="M4788" i="14" s="1"/>
  <c r="L4787" i="14"/>
  <c r="M4787" i="14" s="1"/>
  <c r="L4786" i="14"/>
  <c r="M4786" i="14" s="1"/>
  <c r="L4785" i="14"/>
  <c r="L4784" i="14"/>
  <c r="M4784" i="14" s="1"/>
  <c r="L4783" i="14"/>
  <c r="L4782" i="14"/>
  <c r="M4782" i="14" s="1"/>
  <c r="L4781" i="14"/>
  <c r="M4781" i="14" s="1"/>
  <c r="L4780" i="14"/>
  <c r="M4780" i="14" s="1"/>
  <c r="L4779" i="14"/>
  <c r="L4778" i="14"/>
  <c r="M4778" i="14" s="1"/>
  <c r="L4777" i="14"/>
  <c r="L4776" i="14"/>
  <c r="M4776" i="14" s="1"/>
  <c r="L4775" i="14"/>
  <c r="M4775" i="14" s="1"/>
  <c r="L4774" i="14"/>
  <c r="M4774" i="14" s="1"/>
  <c r="L4773" i="14"/>
  <c r="L4772" i="14"/>
  <c r="M4772" i="14" s="1"/>
  <c r="L4771" i="14"/>
  <c r="L4770" i="14"/>
  <c r="M4770" i="14" s="1"/>
  <c r="L4769" i="14"/>
  <c r="M4769" i="14" s="1"/>
  <c r="L4768" i="14"/>
  <c r="M4768" i="14" s="1"/>
  <c r="L4767" i="14"/>
  <c r="L4766" i="14"/>
  <c r="M4766" i="14" s="1"/>
  <c r="L4765" i="14"/>
  <c r="L4764" i="14"/>
  <c r="M4764" i="14" s="1"/>
  <c r="L4763" i="14"/>
  <c r="M4763" i="14" s="1"/>
  <c r="L4762" i="14"/>
  <c r="M4762" i="14" s="1"/>
  <c r="L4761" i="14"/>
  <c r="L4760" i="14"/>
  <c r="M4760" i="14" s="1"/>
  <c r="L4759" i="14"/>
  <c r="L4758" i="14"/>
  <c r="M4758" i="14" s="1"/>
  <c r="L4757" i="14"/>
  <c r="M4757" i="14" s="1"/>
  <c r="L4756" i="14"/>
  <c r="M4756" i="14" s="1"/>
  <c r="L4755" i="14"/>
  <c r="L4754" i="14"/>
  <c r="M4754" i="14" s="1"/>
  <c r="L4753" i="14"/>
  <c r="L4752" i="14"/>
  <c r="M4752" i="14" s="1"/>
  <c r="L4751" i="14"/>
  <c r="M4751" i="14" s="1"/>
  <c r="L4750" i="14"/>
  <c r="M4750" i="14" s="1"/>
  <c r="L4749" i="14"/>
  <c r="L4748" i="14"/>
  <c r="M4748" i="14" s="1"/>
  <c r="L4747" i="14"/>
  <c r="L4746" i="14"/>
  <c r="M4746" i="14" s="1"/>
  <c r="L4745" i="14"/>
  <c r="M4745" i="14" s="1"/>
  <c r="L4744" i="14"/>
  <c r="M4744" i="14" s="1"/>
  <c r="L4743" i="14"/>
  <c r="L4742" i="14"/>
  <c r="M4742" i="14" s="1"/>
  <c r="L4741" i="14"/>
  <c r="L4740" i="14"/>
  <c r="M4740" i="14" s="1"/>
  <c r="L4739" i="14"/>
  <c r="M4739" i="14" s="1"/>
  <c r="L4738" i="14"/>
  <c r="M4738" i="14" s="1"/>
  <c r="L4737" i="14"/>
  <c r="L4736" i="14"/>
  <c r="M4736" i="14" s="1"/>
  <c r="L4735" i="14"/>
  <c r="L4734" i="14"/>
  <c r="M4734" i="14" s="1"/>
  <c r="L4733" i="14"/>
  <c r="M4733" i="14" s="1"/>
  <c r="L4732" i="14"/>
  <c r="M4732" i="14" s="1"/>
  <c r="L4731" i="14"/>
  <c r="L4730" i="14"/>
  <c r="M4730" i="14" s="1"/>
  <c r="L4729" i="14"/>
  <c r="L4728" i="14"/>
  <c r="M4728" i="14" s="1"/>
  <c r="L4727" i="14"/>
  <c r="M4727" i="14" s="1"/>
  <c r="L4726" i="14"/>
  <c r="M4726" i="14" s="1"/>
  <c r="L4725" i="14"/>
  <c r="L4724" i="14"/>
  <c r="M4724" i="14" s="1"/>
  <c r="L4723" i="14"/>
  <c r="L4722" i="14"/>
  <c r="M4722" i="14" s="1"/>
  <c r="L4721" i="14"/>
  <c r="M4721" i="14" s="1"/>
  <c r="L4720" i="14"/>
  <c r="M4720" i="14" s="1"/>
  <c r="L4719" i="14"/>
  <c r="L4718" i="14"/>
  <c r="M4718" i="14" s="1"/>
  <c r="L4717" i="14"/>
  <c r="L4716" i="14"/>
  <c r="M4716" i="14" s="1"/>
  <c r="L4715" i="14"/>
  <c r="M4715" i="14" s="1"/>
  <c r="L4714" i="14"/>
  <c r="M4714" i="14" s="1"/>
  <c r="L4713" i="14"/>
  <c r="L4712" i="14"/>
  <c r="M4712" i="14" s="1"/>
  <c r="L4711" i="14"/>
  <c r="L4710" i="14"/>
  <c r="M4710" i="14" s="1"/>
  <c r="L4709" i="14"/>
  <c r="M4709" i="14" s="1"/>
  <c r="L4708" i="14"/>
  <c r="M4708" i="14" s="1"/>
  <c r="L4707" i="14"/>
  <c r="L4706" i="14"/>
  <c r="M4706" i="14" s="1"/>
  <c r="L4705" i="14"/>
  <c r="L4704" i="14"/>
  <c r="M4704" i="14" s="1"/>
  <c r="L4703" i="14"/>
  <c r="M4703" i="14" s="1"/>
  <c r="L4702" i="14"/>
  <c r="M4702" i="14" s="1"/>
  <c r="L4701" i="14"/>
  <c r="L4700" i="14"/>
  <c r="M4700" i="14" s="1"/>
  <c r="L4699" i="14"/>
  <c r="L4698" i="14"/>
  <c r="M4698" i="14" s="1"/>
  <c r="L4697" i="14"/>
  <c r="M4697" i="14" s="1"/>
  <c r="L4696" i="14"/>
  <c r="M4696" i="14" s="1"/>
  <c r="L4695" i="14"/>
  <c r="L4694" i="14"/>
  <c r="M4694" i="14" s="1"/>
  <c r="L4693" i="14"/>
  <c r="L4692" i="14"/>
  <c r="M4692" i="14" s="1"/>
  <c r="L4691" i="14"/>
  <c r="M4691" i="14" s="1"/>
  <c r="L4690" i="14"/>
  <c r="M4690" i="14" s="1"/>
  <c r="L4689" i="14"/>
  <c r="L4688" i="14"/>
  <c r="M4688" i="14" s="1"/>
  <c r="L4687" i="14"/>
  <c r="L4686" i="14"/>
  <c r="M4686" i="14" s="1"/>
  <c r="L4685" i="14"/>
  <c r="M4685" i="14" s="1"/>
  <c r="L4684" i="14"/>
  <c r="M4684" i="14" s="1"/>
  <c r="L4683" i="14"/>
  <c r="L4682" i="14"/>
  <c r="M4682" i="14" s="1"/>
  <c r="L4681" i="14"/>
  <c r="L4680" i="14"/>
  <c r="M4680" i="14" s="1"/>
  <c r="L4679" i="14"/>
  <c r="M4679" i="14" s="1"/>
  <c r="L4678" i="14"/>
  <c r="M4678" i="14" s="1"/>
  <c r="L4677" i="14"/>
  <c r="L4676" i="14"/>
  <c r="M4676" i="14" s="1"/>
  <c r="L4675" i="14"/>
  <c r="L4674" i="14"/>
  <c r="M4674" i="14" s="1"/>
  <c r="L4673" i="14"/>
  <c r="M4673" i="14" s="1"/>
  <c r="L4672" i="14"/>
  <c r="M4672" i="14" s="1"/>
  <c r="L4671" i="14"/>
  <c r="L4670" i="14"/>
  <c r="M4670" i="14" s="1"/>
  <c r="L4669" i="14"/>
  <c r="L4668" i="14"/>
  <c r="M4668" i="14" s="1"/>
  <c r="L4667" i="14"/>
  <c r="M4667" i="14" s="1"/>
  <c r="L4666" i="14"/>
  <c r="M4666" i="14" s="1"/>
  <c r="L4665" i="14"/>
  <c r="L4664" i="14"/>
  <c r="M4664" i="14" s="1"/>
  <c r="L4663" i="14"/>
  <c r="L4662" i="14"/>
  <c r="M4662" i="14" s="1"/>
  <c r="L4661" i="14"/>
  <c r="M4661" i="14" s="1"/>
  <c r="L4660" i="14"/>
  <c r="M4660" i="14" s="1"/>
  <c r="L4659" i="14"/>
  <c r="L4658" i="14"/>
  <c r="M4658" i="14" s="1"/>
  <c r="L4657" i="14"/>
  <c r="L4656" i="14"/>
  <c r="M4656" i="14" s="1"/>
  <c r="L4655" i="14"/>
  <c r="M4655" i="14" s="1"/>
  <c r="L4654" i="14"/>
  <c r="M4654" i="14" s="1"/>
  <c r="L4653" i="14"/>
  <c r="L4652" i="14"/>
  <c r="M4652" i="14" s="1"/>
  <c r="L4651" i="14"/>
  <c r="L4650" i="14"/>
  <c r="M4650" i="14" s="1"/>
  <c r="L4649" i="14"/>
  <c r="M4649" i="14" s="1"/>
  <c r="L4648" i="14"/>
  <c r="M4648" i="14" s="1"/>
  <c r="L4647" i="14"/>
  <c r="L4646" i="14"/>
  <c r="M4646" i="14" s="1"/>
  <c r="L4645" i="14"/>
  <c r="L4644" i="14"/>
  <c r="M4644" i="14" s="1"/>
  <c r="L4643" i="14"/>
  <c r="M4643" i="14" s="1"/>
  <c r="L4642" i="14"/>
  <c r="M4642" i="14" s="1"/>
  <c r="L4641" i="14"/>
  <c r="L4640" i="14"/>
  <c r="M4640" i="14" s="1"/>
  <c r="L4639" i="14"/>
  <c r="L4638" i="14"/>
  <c r="M4638" i="14" s="1"/>
  <c r="L4637" i="14"/>
  <c r="M4637" i="14" s="1"/>
  <c r="L4636" i="14"/>
  <c r="L4635" i="14"/>
  <c r="L4634" i="14"/>
  <c r="M4634" i="14" s="1"/>
  <c r="L4633" i="14"/>
  <c r="L4632" i="14"/>
  <c r="M4632" i="14" s="1"/>
  <c r="L4631" i="14"/>
  <c r="M4631" i="14" s="1"/>
  <c r="L4630" i="14"/>
  <c r="L4629" i="14"/>
  <c r="L4628" i="14"/>
  <c r="M4628" i="14" s="1"/>
  <c r="L4627" i="14"/>
  <c r="L4626" i="14"/>
  <c r="M4626" i="14" s="1"/>
  <c r="L4625" i="14"/>
  <c r="M4625" i="14" s="1"/>
  <c r="L4624" i="14"/>
  <c r="L4623" i="14"/>
  <c r="L4622" i="14"/>
  <c r="M4622" i="14" s="1"/>
  <c r="L4621" i="14"/>
  <c r="L4620" i="14"/>
  <c r="M4620" i="14" s="1"/>
  <c r="L4619" i="14"/>
  <c r="M4619" i="14" s="1"/>
  <c r="L4618" i="14"/>
  <c r="L4617" i="14"/>
  <c r="L4616" i="14"/>
  <c r="M4616" i="14" s="1"/>
  <c r="L4615" i="14"/>
  <c r="L4614" i="14"/>
  <c r="M4614" i="14" s="1"/>
  <c r="L4613" i="14"/>
  <c r="M4613" i="14" s="1"/>
  <c r="L4612" i="14"/>
  <c r="L4611" i="14"/>
  <c r="L4610" i="14"/>
  <c r="M4610" i="14" s="1"/>
  <c r="L4609" i="14"/>
  <c r="L4608" i="14"/>
  <c r="M4608" i="14" s="1"/>
  <c r="L4607" i="14"/>
  <c r="M4607" i="14" s="1"/>
  <c r="L4606" i="14"/>
  <c r="L4605" i="14"/>
  <c r="L4604" i="14"/>
  <c r="M4604" i="14" s="1"/>
  <c r="L4603" i="14"/>
  <c r="L4602" i="14"/>
  <c r="M4602" i="14" s="1"/>
  <c r="L4601" i="14"/>
  <c r="M4601" i="14" s="1"/>
  <c r="L4600" i="14"/>
  <c r="L4599" i="14"/>
  <c r="L4598" i="14"/>
  <c r="M4598" i="14" s="1"/>
  <c r="L4597" i="14"/>
  <c r="L4596" i="14"/>
  <c r="M4596" i="14" s="1"/>
  <c r="L4595" i="14"/>
  <c r="M4595" i="14" s="1"/>
  <c r="L4594" i="14"/>
  <c r="L4593" i="14"/>
  <c r="L4592" i="14"/>
  <c r="M4592" i="14" s="1"/>
  <c r="L4591" i="14"/>
  <c r="L4590" i="14"/>
  <c r="M4590" i="14" s="1"/>
  <c r="L4589" i="14"/>
  <c r="M4589" i="14" s="1"/>
  <c r="L4588" i="14"/>
  <c r="L4587" i="14"/>
  <c r="L4586" i="14"/>
  <c r="M4586" i="14" s="1"/>
  <c r="L4585" i="14"/>
  <c r="L4584" i="14"/>
  <c r="M4584" i="14" s="1"/>
  <c r="L4583" i="14"/>
  <c r="M4583" i="14" s="1"/>
  <c r="L4582" i="14"/>
  <c r="L4581" i="14"/>
  <c r="L4580" i="14"/>
  <c r="M4580" i="14" s="1"/>
  <c r="L4579" i="14"/>
  <c r="L4578" i="14"/>
  <c r="M4578" i="14" s="1"/>
  <c r="L4577" i="14"/>
  <c r="M4577" i="14" s="1"/>
  <c r="L4576" i="14"/>
  <c r="L4575" i="14"/>
  <c r="L4574" i="14"/>
  <c r="M4574" i="14" s="1"/>
  <c r="L4573" i="14"/>
  <c r="L4572" i="14"/>
  <c r="M4572" i="14" s="1"/>
  <c r="L4571" i="14"/>
  <c r="M4571" i="14" s="1"/>
  <c r="L4570" i="14"/>
  <c r="L4569" i="14"/>
  <c r="L4568" i="14"/>
  <c r="M4568" i="14" s="1"/>
  <c r="L4567" i="14"/>
  <c r="L4566" i="14"/>
  <c r="M4566" i="14" s="1"/>
  <c r="L4565" i="14"/>
  <c r="M4565" i="14" s="1"/>
  <c r="L4564" i="14"/>
  <c r="L4563" i="14"/>
  <c r="L4562" i="14"/>
  <c r="M4562" i="14" s="1"/>
  <c r="L4561" i="14"/>
  <c r="L4560" i="14"/>
  <c r="M4560" i="14" s="1"/>
  <c r="L4559" i="14"/>
  <c r="M4559" i="14" s="1"/>
  <c r="L4558" i="14"/>
  <c r="L4557" i="14"/>
  <c r="L4556" i="14"/>
  <c r="M4556" i="14" s="1"/>
  <c r="L4555" i="14"/>
  <c r="L4554" i="14"/>
  <c r="M4554" i="14" s="1"/>
  <c r="L4553" i="14"/>
  <c r="M4553" i="14" s="1"/>
  <c r="L4552" i="14"/>
  <c r="L4551" i="14"/>
  <c r="L4550" i="14"/>
  <c r="M4550" i="14" s="1"/>
  <c r="L4549" i="14"/>
  <c r="L4548" i="14"/>
  <c r="M4548" i="14" s="1"/>
  <c r="L4547" i="14"/>
  <c r="M4547" i="14" s="1"/>
  <c r="L4546" i="14"/>
  <c r="L4545" i="14"/>
  <c r="L4544" i="14"/>
  <c r="M4544" i="14" s="1"/>
  <c r="L4543" i="14"/>
  <c r="L4542" i="14"/>
  <c r="M4542" i="14" s="1"/>
  <c r="L4541" i="14"/>
  <c r="M4541" i="14" s="1"/>
  <c r="L4540" i="14"/>
  <c r="L4539" i="14"/>
  <c r="L4538" i="14"/>
  <c r="M4538" i="14" s="1"/>
  <c r="L4537" i="14"/>
  <c r="L4536" i="14"/>
  <c r="M4536" i="14" s="1"/>
  <c r="L4535" i="14"/>
  <c r="M4535" i="14" s="1"/>
  <c r="L4534" i="14"/>
  <c r="L4533" i="14"/>
  <c r="L4532" i="14"/>
  <c r="M4532" i="14" s="1"/>
  <c r="L4531" i="14"/>
  <c r="L4530" i="14"/>
  <c r="M4530" i="14" s="1"/>
  <c r="L4529" i="14"/>
  <c r="M4529" i="14" s="1"/>
  <c r="L4528" i="14"/>
  <c r="L4527" i="14"/>
  <c r="L4526" i="14"/>
  <c r="M4526" i="14" s="1"/>
  <c r="L4525" i="14"/>
  <c r="L4524" i="14"/>
  <c r="M4524" i="14" s="1"/>
  <c r="L4523" i="14"/>
  <c r="M4523" i="14" s="1"/>
  <c r="L4522" i="14"/>
  <c r="L4521" i="14"/>
  <c r="L4520" i="14"/>
  <c r="M4520" i="14" s="1"/>
  <c r="L4519" i="14"/>
  <c r="L4518" i="14"/>
  <c r="M4518" i="14" s="1"/>
  <c r="L4517" i="14"/>
  <c r="M4517" i="14" s="1"/>
  <c r="L4516" i="14"/>
  <c r="L4515" i="14"/>
  <c r="L4514" i="14"/>
  <c r="M4514" i="14" s="1"/>
  <c r="L4513" i="14"/>
  <c r="L4512" i="14"/>
  <c r="M4512" i="14" s="1"/>
  <c r="L4511" i="14"/>
  <c r="M4511" i="14" s="1"/>
  <c r="L4510" i="14"/>
  <c r="L4509" i="14"/>
  <c r="L4508" i="14"/>
  <c r="M4508" i="14" s="1"/>
  <c r="L4507" i="14"/>
  <c r="L4506" i="14"/>
  <c r="M4506" i="14" s="1"/>
  <c r="L4505" i="14"/>
  <c r="M4505" i="14" s="1"/>
  <c r="L4504" i="14"/>
  <c r="L4503" i="14"/>
  <c r="L4502" i="14"/>
  <c r="M4502" i="14" s="1"/>
  <c r="L4501" i="14"/>
  <c r="L4500" i="14"/>
  <c r="M4500" i="14" s="1"/>
  <c r="L4499" i="14"/>
  <c r="M4499" i="14" s="1"/>
  <c r="L4498" i="14"/>
  <c r="L4497" i="14"/>
  <c r="L4496" i="14"/>
  <c r="M4496" i="14" s="1"/>
  <c r="L4495" i="14"/>
  <c r="L4494" i="14"/>
  <c r="M4494" i="14" s="1"/>
  <c r="L4493" i="14"/>
  <c r="M4493" i="14" s="1"/>
  <c r="L4492" i="14"/>
  <c r="L4491" i="14"/>
  <c r="L4490" i="14"/>
  <c r="M4490" i="14" s="1"/>
  <c r="L4489" i="14"/>
  <c r="L4488" i="14"/>
  <c r="M4488" i="14" s="1"/>
  <c r="L4487" i="14"/>
  <c r="M4487" i="14" s="1"/>
  <c r="L4486" i="14"/>
  <c r="L4485" i="14"/>
  <c r="L4484" i="14"/>
  <c r="M4484" i="14" s="1"/>
  <c r="L4483" i="14"/>
  <c r="L4482" i="14"/>
  <c r="M4482" i="14" s="1"/>
  <c r="L4481" i="14"/>
  <c r="L4480" i="14"/>
  <c r="L4479" i="14"/>
  <c r="L4478" i="14"/>
  <c r="L4477" i="14"/>
  <c r="L4476" i="14"/>
  <c r="L4475" i="14"/>
  <c r="L4474" i="14"/>
  <c r="L4473" i="14"/>
  <c r="L4472" i="14"/>
  <c r="L4471" i="14"/>
  <c r="L4470" i="14"/>
  <c r="L4469" i="14"/>
  <c r="L4468" i="14"/>
  <c r="L4467" i="14"/>
  <c r="L4466" i="14"/>
  <c r="L4465" i="14"/>
  <c r="L4464" i="14"/>
  <c r="L4463" i="14"/>
  <c r="L4462" i="14"/>
  <c r="L4461" i="14"/>
  <c r="L4460" i="14"/>
  <c r="L4459" i="14"/>
  <c r="L4458" i="14"/>
  <c r="L4457" i="14"/>
  <c r="L4456" i="14"/>
  <c r="L4455" i="14"/>
  <c r="L4454" i="14"/>
  <c r="L4453" i="14"/>
  <c r="L4452" i="14"/>
  <c r="L4451" i="14"/>
  <c r="L4450" i="14"/>
  <c r="L4449" i="14"/>
  <c r="L4448" i="14"/>
  <c r="L4447" i="14"/>
  <c r="L4446" i="14"/>
  <c r="L4445" i="14"/>
  <c r="L4444" i="14"/>
  <c r="L4443" i="14"/>
  <c r="L4442" i="14"/>
  <c r="L4441" i="14"/>
  <c r="L4440" i="14"/>
  <c r="L4439" i="14"/>
  <c r="L4438" i="14"/>
  <c r="L4437" i="14"/>
  <c r="L4436" i="14"/>
  <c r="L4435" i="14"/>
  <c r="L4434" i="14"/>
  <c r="L4433" i="14"/>
  <c r="L4432" i="14"/>
  <c r="L4431" i="14"/>
  <c r="L4430" i="14"/>
  <c r="L4429" i="14"/>
  <c r="L4428" i="14"/>
  <c r="L4427" i="14"/>
  <c r="L4426" i="14"/>
  <c r="L4425" i="14"/>
  <c r="L4424" i="14"/>
  <c r="L4423" i="14"/>
  <c r="L4422" i="14"/>
  <c r="L4421" i="14"/>
  <c r="L4420" i="14"/>
  <c r="L4419" i="14"/>
  <c r="L4418" i="14"/>
  <c r="L4417" i="14"/>
  <c r="L4416" i="14"/>
  <c r="L4415" i="14"/>
  <c r="L4414" i="14"/>
  <c r="L4413" i="14"/>
  <c r="L4412" i="14"/>
  <c r="L4411" i="14"/>
  <c r="L4410" i="14"/>
  <c r="L4409" i="14"/>
  <c r="L4408" i="14"/>
  <c r="L4407" i="14"/>
  <c r="L4406" i="14"/>
  <c r="L4405" i="14"/>
  <c r="L4404" i="14"/>
  <c r="L4403" i="14"/>
  <c r="L4402" i="14"/>
  <c r="L4401" i="14"/>
  <c r="L4400" i="14"/>
  <c r="L4399" i="14"/>
  <c r="L4398" i="14"/>
  <c r="L4397" i="14"/>
  <c r="L4396" i="14"/>
  <c r="L4395" i="14"/>
  <c r="L4394" i="14"/>
  <c r="L4393" i="14"/>
  <c r="L4392" i="14"/>
  <c r="L4391" i="14"/>
  <c r="L4390" i="14"/>
  <c r="L4389" i="14"/>
  <c r="L4388" i="14"/>
  <c r="L4387" i="14"/>
  <c r="L4386" i="14"/>
  <c r="L4385" i="14"/>
  <c r="L4384" i="14"/>
  <c r="L4383" i="14"/>
  <c r="L4382" i="14"/>
  <c r="L4381" i="14"/>
  <c r="L4380" i="14"/>
  <c r="L4379" i="14"/>
  <c r="L4378" i="14"/>
  <c r="L4377" i="14"/>
  <c r="L4376" i="14"/>
  <c r="L4375" i="14"/>
  <c r="L4374" i="14"/>
  <c r="L4373" i="14"/>
  <c r="L4372" i="14"/>
  <c r="L4371" i="14"/>
  <c r="L4370" i="14"/>
  <c r="L4369" i="14"/>
  <c r="L4368" i="14"/>
  <c r="L4367" i="14"/>
  <c r="L4366" i="14"/>
  <c r="L4365" i="14"/>
  <c r="L4364" i="14"/>
  <c r="L4363" i="14"/>
  <c r="L4362" i="14"/>
  <c r="L4361" i="14"/>
  <c r="L4360" i="14"/>
  <c r="L4359" i="14"/>
  <c r="L4358" i="14"/>
  <c r="L4357" i="14"/>
  <c r="L4356" i="14"/>
  <c r="L4355" i="14"/>
  <c r="L4354" i="14"/>
  <c r="L4353" i="14"/>
  <c r="L4352" i="14"/>
  <c r="L4351" i="14"/>
  <c r="L4350" i="14"/>
  <c r="L4349" i="14"/>
  <c r="L4348" i="14"/>
  <c r="L4347" i="14"/>
  <c r="L4346" i="14"/>
  <c r="L4345" i="14"/>
  <c r="L4344" i="14"/>
  <c r="L4343" i="14"/>
  <c r="L4342" i="14"/>
  <c r="L4341" i="14"/>
  <c r="L4340" i="14"/>
  <c r="L4339" i="14"/>
  <c r="L4338" i="14"/>
  <c r="L4337" i="14"/>
  <c r="L4336" i="14"/>
  <c r="L4335" i="14"/>
  <c r="L4334" i="14"/>
  <c r="L4333" i="14"/>
  <c r="L4332" i="14"/>
  <c r="L4331" i="14"/>
  <c r="L4330" i="14"/>
  <c r="L4329" i="14"/>
  <c r="L4328" i="14"/>
  <c r="L4327" i="14"/>
  <c r="L4326" i="14"/>
  <c r="L4325" i="14"/>
  <c r="L4324" i="14"/>
  <c r="L4323" i="14"/>
  <c r="L4322" i="14"/>
  <c r="L4321" i="14"/>
  <c r="L4320" i="14"/>
  <c r="L4319" i="14"/>
  <c r="L4318" i="14"/>
  <c r="L4317" i="14"/>
  <c r="L4316" i="14"/>
  <c r="L4315" i="14"/>
  <c r="L4314" i="14"/>
  <c r="L4313" i="14"/>
  <c r="L4312" i="14"/>
  <c r="L4311" i="14"/>
  <c r="L4310" i="14"/>
  <c r="L4309" i="14"/>
  <c r="L4308" i="14"/>
  <c r="L4307" i="14"/>
  <c r="L4306" i="14"/>
  <c r="L4305" i="14"/>
  <c r="L4304" i="14"/>
  <c r="L4303" i="14"/>
  <c r="L4302" i="14"/>
  <c r="L4301" i="14"/>
  <c r="L4300" i="14"/>
  <c r="L4299" i="14"/>
  <c r="L4298" i="14"/>
  <c r="L4297" i="14"/>
  <c r="L4296" i="14"/>
  <c r="L4295" i="14"/>
  <c r="L4294" i="14"/>
  <c r="L4293" i="14"/>
  <c r="L4292" i="14"/>
  <c r="L4291" i="14"/>
  <c r="L4290" i="14"/>
  <c r="L4289" i="14"/>
  <c r="L4288" i="14"/>
  <c r="L4287" i="14"/>
  <c r="L4286" i="14"/>
  <c r="L4285" i="14"/>
  <c r="L4284" i="14"/>
  <c r="L4283" i="14"/>
  <c r="L4282" i="14"/>
  <c r="L4281" i="14"/>
  <c r="L4280" i="14"/>
  <c r="L4279" i="14"/>
  <c r="L4278" i="14"/>
  <c r="L4277" i="14"/>
  <c r="L4276" i="14"/>
  <c r="L4275" i="14"/>
  <c r="L4274" i="14"/>
  <c r="L4273" i="14"/>
  <c r="L4272" i="14"/>
  <c r="L4271" i="14"/>
  <c r="L4270" i="14"/>
  <c r="L4269" i="14"/>
  <c r="L4268" i="14"/>
  <c r="L4267" i="14"/>
  <c r="L4266" i="14"/>
  <c r="L4265" i="14"/>
  <c r="L4264" i="14"/>
  <c r="L4263" i="14"/>
  <c r="L4262" i="14"/>
  <c r="L4261" i="14"/>
  <c r="L4260" i="14"/>
  <c r="L4259" i="14"/>
  <c r="L4258" i="14"/>
  <c r="L4257" i="14"/>
  <c r="L4256" i="14"/>
  <c r="L4255" i="14"/>
  <c r="L4254" i="14"/>
  <c r="L4253" i="14"/>
  <c r="L4252" i="14"/>
  <c r="L4251" i="14"/>
  <c r="L4250" i="14"/>
  <c r="L4249" i="14"/>
  <c r="L4248" i="14"/>
  <c r="L4247" i="14"/>
  <c r="L4246" i="14"/>
  <c r="L4245" i="14"/>
  <c r="L4244" i="14"/>
  <c r="L4243" i="14"/>
  <c r="L4242" i="14"/>
  <c r="L4241" i="14"/>
  <c r="L4240" i="14"/>
  <c r="L4239" i="14"/>
  <c r="L4238" i="14"/>
  <c r="L4237" i="14"/>
  <c r="L4236" i="14"/>
  <c r="L4235" i="14"/>
  <c r="L4234" i="14"/>
  <c r="L4233" i="14"/>
  <c r="L4232" i="14"/>
  <c r="L4231" i="14"/>
  <c r="L4230" i="14"/>
  <c r="L4229" i="14"/>
  <c r="L4228" i="14"/>
  <c r="L4227" i="14"/>
  <c r="L4226" i="14"/>
  <c r="L4225" i="14"/>
  <c r="L4224" i="14"/>
  <c r="L4223" i="14"/>
  <c r="L4222" i="14"/>
  <c r="L4221" i="14"/>
  <c r="L4220" i="14"/>
  <c r="L4219" i="14"/>
  <c r="L4218" i="14"/>
  <c r="L4217" i="14"/>
  <c r="L4216" i="14"/>
  <c r="L4215" i="14"/>
  <c r="L4214" i="14"/>
  <c r="L4213" i="14"/>
  <c r="L4212" i="14"/>
  <c r="L4211" i="14"/>
  <c r="L4210" i="14"/>
  <c r="L4209" i="14"/>
  <c r="L4208" i="14"/>
  <c r="L4207" i="14"/>
  <c r="L4206" i="14"/>
  <c r="L4205" i="14"/>
  <c r="L4204" i="14"/>
  <c r="L4203" i="14"/>
  <c r="L4202" i="14"/>
  <c r="L4201" i="14"/>
  <c r="L4200" i="14"/>
  <c r="L4199" i="14"/>
  <c r="L4198" i="14"/>
  <c r="L4197" i="14"/>
  <c r="L4196" i="14"/>
  <c r="L4195" i="14"/>
  <c r="L4194" i="14"/>
  <c r="L4193" i="14"/>
  <c r="L4192" i="14"/>
  <c r="L4191" i="14"/>
  <c r="M4191" i="14" s="1"/>
  <c r="L4190" i="14"/>
  <c r="L4189" i="14"/>
  <c r="L4188" i="14"/>
  <c r="L4187" i="14"/>
  <c r="L4186" i="14"/>
  <c r="L4185" i="14"/>
  <c r="L4184" i="14"/>
  <c r="L4183" i="14"/>
  <c r="L4182" i="14"/>
  <c r="L4181" i="14"/>
  <c r="M4181" i="14" s="1"/>
  <c r="L4180" i="14"/>
  <c r="L4179" i="14"/>
  <c r="L4178" i="14"/>
  <c r="L4177" i="14"/>
  <c r="L4176" i="14"/>
  <c r="L4175" i="14"/>
  <c r="L4174" i="14"/>
  <c r="L4173" i="14"/>
  <c r="L4172" i="14"/>
  <c r="L4171" i="14"/>
  <c r="L4170" i="14"/>
  <c r="L4169" i="14"/>
  <c r="L4168" i="14"/>
  <c r="L4167" i="14"/>
  <c r="L4166" i="14"/>
  <c r="L4165" i="14"/>
  <c r="L4164" i="14"/>
  <c r="L4163" i="14"/>
  <c r="L4162" i="14"/>
  <c r="L4161" i="14"/>
  <c r="L4160" i="14"/>
  <c r="M4160" i="14" s="1"/>
  <c r="L4159" i="14"/>
  <c r="L4158" i="14"/>
  <c r="L4157" i="14"/>
  <c r="L4156" i="14"/>
  <c r="L4155" i="14"/>
  <c r="L4154" i="14"/>
  <c r="L4153" i="14"/>
  <c r="L4152" i="14"/>
  <c r="L4151" i="14"/>
  <c r="L4150" i="14"/>
  <c r="M4150" i="14" s="1"/>
  <c r="L4149" i="14"/>
  <c r="L4148" i="14"/>
  <c r="L4147" i="14"/>
  <c r="L4146" i="14"/>
  <c r="L4145" i="14"/>
  <c r="L4144" i="14"/>
  <c r="L4143" i="14"/>
  <c r="L4142" i="14"/>
  <c r="L4141" i="14"/>
  <c r="L4140" i="14"/>
  <c r="M4140" i="14" s="1"/>
  <c r="L4139" i="14"/>
  <c r="L4138" i="14"/>
  <c r="L4137" i="14"/>
  <c r="L4136" i="14"/>
  <c r="L4135" i="14"/>
  <c r="L4134" i="14"/>
  <c r="L4133" i="14"/>
  <c r="L4132" i="14"/>
  <c r="L4131" i="14"/>
  <c r="L4130" i="14"/>
  <c r="L4129" i="14"/>
  <c r="L4128" i="14"/>
  <c r="L4127" i="14"/>
  <c r="L4126" i="14"/>
  <c r="L4125" i="14"/>
  <c r="L4124" i="14"/>
  <c r="L4123" i="14"/>
  <c r="L4122" i="14"/>
  <c r="L4121" i="14"/>
  <c r="L4120" i="14"/>
  <c r="L4119" i="14"/>
  <c r="M4119" i="14" s="1"/>
  <c r="L4118" i="14"/>
  <c r="L4117" i="14"/>
  <c r="L4116" i="14"/>
  <c r="L4115" i="14"/>
  <c r="L4114" i="14"/>
  <c r="L4113" i="14"/>
  <c r="L4112" i="14"/>
  <c r="L4111" i="14"/>
  <c r="L4110" i="14"/>
  <c r="L4109" i="14"/>
  <c r="M4109" i="14" s="1"/>
  <c r="L4108" i="14"/>
  <c r="L4107" i="14"/>
  <c r="L4106" i="14"/>
  <c r="L4105" i="14"/>
  <c r="L4104" i="14"/>
  <c r="L4103" i="14"/>
  <c r="L4102" i="14"/>
  <c r="L4101" i="14"/>
  <c r="L4100" i="14"/>
  <c r="L4099" i="14"/>
  <c r="L4098" i="14"/>
  <c r="L4097" i="14"/>
  <c r="L4096" i="14"/>
  <c r="L4095" i="14"/>
  <c r="L4094" i="14"/>
  <c r="L4093" i="14"/>
  <c r="L4092" i="14"/>
  <c r="L4091" i="14"/>
  <c r="L4090" i="14"/>
  <c r="L4089" i="14"/>
  <c r="L4088" i="14"/>
  <c r="M4088" i="14" s="1"/>
  <c r="L4087" i="14"/>
  <c r="L4086" i="14"/>
  <c r="L4085" i="14"/>
  <c r="L4084" i="14"/>
  <c r="L4083" i="14"/>
  <c r="L4082" i="14"/>
  <c r="L4081" i="14"/>
  <c r="L4080" i="14"/>
  <c r="L4079" i="14"/>
  <c r="L4078" i="14"/>
  <c r="M4078" i="14" s="1"/>
  <c r="L4077" i="14"/>
  <c r="L4076" i="14"/>
  <c r="L4075" i="14"/>
  <c r="L4074" i="14"/>
  <c r="L4073" i="14"/>
  <c r="L4072" i="14"/>
  <c r="L4071" i="14"/>
  <c r="L4070" i="14"/>
  <c r="L4069" i="14"/>
  <c r="L4068" i="14"/>
  <c r="M4068" i="14" s="1"/>
  <c r="L4067" i="14"/>
  <c r="L4066" i="14"/>
  <c r="L4065" i="14"/>
  <c r="L4064" i="14"/>
  <c r="L4063" i="14"/>
  <c r="L4062" i="14"/>
  <c r="L4061" i="14"/>
  <c r="L4060" i="14"/>
  <c r="L4059" i="14"/>
  <c r="L4058" i="14"/>
  <c r="L4057" i="14"/>
  <c r="L4056" i="14"/>
  <c r="L4055" i="14"/>
  <c r="L4054" i="14"/>
  <c r="L4053" i="14"/>
  <c r="L4052" i="14"/>
  <c r="L4051" i="14"/>
  <c r="L4050" i="14"/>
  <c r="L4049" i="14"/>
  <c r="L4048" i="14"/>
  <c r="L4047" i="14"/>
  <c r="M4047" i="14" s="1"/>
  <c r="L4046" i="14"/>
  <c r="L4045" i="14"/>
  <c r="L4044" i="14"/>
  <c r="L4043" i="14"/>
  <c r="L4042" i="14"/>
  <c r="L4041" i="14"/>
  <c r="L4040" i="14"/>
  <c r="L4039" i="14"/>
  <c r="L4038" i="14"/>
  <c r="L4037" i="14"/>
  <c r="M4037" i="14" s="1"/>
  <c r="L4036" i="14"/>
  <c r="L4035" i="14"/>
  <c r="L4034" i="14"/>
  <c r="L4033" i="14"/>
  <c r="L4032" i="14"/>
  <c r="L4031" i="14"/>
  <c r="L4030" i="14"/>
  <c r="L4029" i="14"/>
  <c r="L4028" i="14"/>
  <c r="L4027" i="14"/>
  <c r="L4026" i="14"/>
  <c r="L4025" i="14"/>
  <c r="L4024" i="14"/>
  <c r="L4023" i="14"/>
  <c r="L4022" i="14"/>
  <c r="L4021" i="14"/>
  <c r="L4020" i="14"/>
  <c r="L4019" i="14"/>
  <c r="L4018" i="14"/>
  <c r="L4017" i="14"/>
  <c r="L4016" i="14"/>
  <c r="M4016" i="14" s="1"/>
  <c r="L4015" i="14"/>
  <c r="L4014" i="14"/>
  <c r="L4013" i="14"/>
  <c r="L4012" i="14"/>
  <c r="L4011" i="14"/>
  <c r="L4010" i="14"/>
  <c r="L4009" i="14"/>
  <c r="L4008" i="14"/>
  <c r="L4007" i="14"/>
  <c r="L4006" i="14"/>
  <c r="M4006" i="14" s="1"/>
  <c r="L4005" i="14"/>
  <c r="L4004" i="14"/>
  <c r="L4003" i="14"/>
  <c r="L4002" i="14"/>
  <c r="L4001" i="14"/>
  <c r="L4000" i="14"/>
  <c r="L3999" i="14"/>
  <c r="L3998" i="14"/>
  <c r="L3997" i="14"/>
  <c r="L3996" i="14"/>
  <c r="L3995" i="14"/>
  <c r="M3995" i="14" s="1"/>
  <c r="L3994" i="14"/>
  <c r="L3993" i="14"/>
  <c r="L3992" i="14"/>
  <c r="L3991" i="14"/>
  <c r="L3990" i="14"/>
  <c r="L3989" i="14"/>
  <c r="L3988" i="14"/>
  <c r="L3987" i="14"/>
  <c r="L3986" i="14"/>
  <c r="L3985" i="14"/>
  <c r="L3984" i="14"/>
  <c r="L3983" i="14"/>
  <c r="M3983" i="14" s="1"/>
  <c r="L3982" i="14"/>
  <c r="L3981" i="14"/>
  <c r="L3980" i="14"/>
  <c r="L3979" i="14"/>
  <c r="L3978" i="14"/>
  <c r="L3977" i="14"/>
  <c r="L3976" i="14"/>
  <c r="L3975" i="14"/>
  <c r="L3974" i="14"/>
  <c r="L3973" i="14"/>
  <c r="L3972" i="14"/>
  <c r="L3971" i="14"/>
  <c r="M3971" i="14" s="1"/>
  <c r="L3970" i="14"/>
  <c r="L3969" i="14"/>
  <c r="L3968" i="14"/>
  <c r="L3967" i="14"/>
  <c r="L3966" i="14"/>
  <c r="L3965" i="14"/>
  <c r="L3964" i="14"/>
  <c r="L3963" i="14"/>
  <c r="L3962" i="14"/>
  <c r="L3961" i="14"/>
  <c r="L3960" i="14"/>
  <c r="L3959" i="14"/>
  <c r="M3959" i="14" s="1"/>
  <c r="L3958" i="14"/>
  <c r="L3957" i="14"/>
  <c r="L3956" i="14"/>
  <c r="L3955" i="14"/>
  <c r="L3954" i="14"/>
  <c r="L3953" i="14"/>
  <c r="L3952" i="14"/>
  <c r="L3951" i="14"/>
  <c r="L3950" i="14"/>
  <c r="L3949" i="14"/>
  <c r="L3948" i="14"/>
  <c r="L3947" i="14"/>
  <c r="L3946" i="14"/>
  <c r="L3945" i="14"/>
  <c r="L3944" i="14"/>
  <c r="M3944" i="14" s="1"/>
  <c r="L3943" i="14"/>
  <c r="L3942" i="14"/>
  <c r="L3941" i="14"/>
  <c r="L3940" i="14"/>
  <c r="L3939" i="14"/>
  <c r="L3938" i="14"/>
  <c r="L3937" i="14"/>
  <c r="L3936" i="14"/>
  <c r="L3935" i="14"/>
  <c r="L3934" i="14"/>
  <c r="L3933" i="14"/>
  <c r="L3932" i="14"/>
  <c r="L3931" i="14"/>
  <c r="L3930" i="14"/>
  <c r="L3929" i="14"/>
  <c r="L3928" i="14"/>
  <c r="L3927" i="14"/>
  <c r="L3926" i="14"/>
  <c r="L3925" i="14"/>
  <c r="L3924" i="14"/>
  <c r="L3923" i="14"/>
  <c r="L3922" i="14"/>
  <c r="L3921" i="14"/>
  <c r="L3920" i="14"/>
  <c r="L3919" i="14"/>
  <c r="L3918" i="14"/>
  <c r="L3917" i="14"/>
  <c r="L3916" i="14"/>
  <c r="L3915" i="14"/>
  <c r="M3915" i="14" s="1"/>
  <c r="L3914" i="14"/>
  <c r="L3913" i="14"/>
  <c r="L3912" i="14"/>
  <c r="L3911" i="14"/>
  <c r="L3910" i="14"/>
  <c r="L3909" i="14"/>
  <c r="L3908" i="14"/>
  <c r="L3907" i="14"/>
  <c r="L3906" i="14"/>
  <c r="L3905" i="14"/>
  <c r="L3904" i="14"/>
  <c r="L3903" i="14"/>
  <c r="L3902" i="14"/>
  <c r="L3901" i="14"/>
  <c r="L3900" i="14"/>
  <c r="L3899" i="14"/>
  <c r="L3898" i="14"/>
  <c r="L3897" i="14"/>
  <c r="L3896" i="14"/>
  <c r="L3895" i="14"/>
  <c r="L3894" i="14"/>
  <c r="L3893" i="14"/>
  <c r="L3892" i="14"/>
  <c r="L3891" i="14"/>
  <c r="L3890" i="14"/>
  <c r="L3889" i="14"/>
  <c r="L3888" i="14"/>
  <c r="L3887" i="14"/>
  <c r="M3887" i="14" s="1"/>
  <c r="L3886" i="14"/>
  <c r="L3885" i="14"/>
  <c r="L3884" i="14"/>
  <c r="L3883" i="14"/>
  <c r="L3882" i="14"/>
  <c r="L3881" i="14"/>
  <c r="L3880" i="14"/>
  <c r="L3879" i="14"/>
  <c r="L3878" i="14"/>
  <c r="L3877" i="14"/>
  <c r="L3876" i="14"/>
  <c r="L3875" i="14"/>
  <c r="L3874" i="14"/>
  <c r="L3873" i="14"/>
  <c r="L3872" i="14"/>
  <c r="L3871" i="14"/>
  <c r="L3870" i="14"/>
  <c r="L3869" i="14"/>
  <c r="L3868" i="14"/>
  <c r="L3867" i="14"/>
  <c r="L3866" i="14"/>
  <c r="M3866" i="14" s="1"/>
  <c r="L3865" i="14"/>
  <c r="L3864" i="14"/>
  <c r="L3863" i="14"/>
  <c r="L3862" i="14"/>
  <c r="L3861" i="14"/>
  <c r="L3860" i="14"/>
  <c r="L3859" i="14"/>
  <c r="L3858" i="14"/>
  <c r="L3857" i="14"/>
  <c r="L3856" i="14"/>
  <c r="L3855" i="14"/>
  <c r="L3854" i="14"/>
  <c r="L3853" i="14"/>
  <c r="L3852" i="14"/>
  <c r="L3851" i="14"/>
  <c r="L3850" i="14"/>
  <c r="L3849" i="14"/>
  <c r="L3848" i="14"/>
  <c r="L3847" i="14"/>
  <c r="L3846" i="14"/>
  <c r="L3845" i="14"/>
  <c r="L3844" i="14"/>
  <c r="L3843" i="14"/>
  <c r="L3842" i="14"/>
  <c r="L3841" i="14"/>
  <c r="L3840" i="14"/>
  <c r="L3839" i="14"/>
  <c r="L3838" i="14"/>
  <c r="L3837" i="14"/>
  <c r="L3836" i="14"/>
  <c r="L3835" i="14"/>
  <c r="L3834" i="14"/>
  <c r="L3833" i="14"/>
  <c r="L3832" i="14"/>
  <c r="L3831" i="14"/>
  <c r="L3830" i="14"/>
  <c r="L3829" i="14"/>
  <c r="L3828" i="14"/>
  <c r="L3827" i="14"/>
  <c r="L3826" i="14"/>
  <c r="L3825" i="14"/>
  <c r="L3824" i="14"/>
  <c r="L3823" i="14"/>
  <c r="L3822" i="14"/>
  <c r="L3821" i="14"/>
  <c r="L3820" i="14"/>
  <c r="L3819" i="14"/>
  <c r="L3818" i="14"/>
  <c r="L3817" i="14"/>
  <c r="L3816" i="14"/>
  <c r="L3815" i="14"/>
  <c r="L3814" i="14"/>
  <c r="L3813" i="14"/>
  <c r="L3812" i="14"/>
  <c r="L3811" i="14"/>
  <c r="L3810" i="14"/>
  <c r="L3809" i="14"/>
  <c r="L3808" i="14"/>
  <c r="L3807" i="14"/>
  <c r="L3806" i="14"/>
  <c r="L3805" i="14"/>
  <c r="L3804" i="14"/>
  <c r="L3803" i="14"/>
  <c r="L3802" i="14"/>
  <c r="L3801" i="14"/>
  <c r="L3800" i="14"/>
  <c r="L3799" i="14"/>
  <c r="L3798" i="14"/>
  <c r="L3797" i="14"/>
  <c r="L3796" i="14"/>
  <c r="L3795" i="14"/>
  <c r="L3794" i="14"/>
  <c r="L3793" i="14"/>
  <c r="L3792" i="14"/>
  <c r="L3791" i="14"/>
  <c r="L3790" i="14"/>
  <c r="L3789" i="14"/>
  <c r="L3788" i="14"/>
  <c r="L3787" i="14"/>
  <c r="L3786" i="14"/>
  <c r="L3785" i="14"/>
  <c r="L3784" i="14"/>
  <c r="L3783" i="14"/>
  <c r="L3782" i="14"/>
  <c r="L3781" i="14"/>
  <c r="L3780" i="14"/>
  <c r="L3779" i="14"/>
  <c r="L3778" i="14"/>
  <c r="L3777" i="14"/>
  <c r="L3776" i="14"/>
  <c r="L3775" i="14"/>
  <c r="L3774" i="14"/>
  <c r="L3773" i="14"/>
  <c r="L3772" i="14"/>
  <c r="L3771" i="14"/>
  <c r="L3770" i="14"/>
  <c r="L3769" i="14"/>
  <c r="L3768" i="14"/>
  <c r="L3767" i="14"/>
  <c r="L3766" i="14"/>
  <c r="L3765" i="14"/>
  <c r="L3764" i="14"/>
  <c r="L3763" i="14"/>
  <c r="L3762" i="14"/>
  <c r="L3761" i="14"/>
  <c r="L3760" i="14"/>
  <c r="L3759" i="14"/>
  <c r="L3758" i="14"/>
  <c r="L3757" i="14"/>
  <c r="L3756" i="14"/>
  <c r="L3755" i="14"/>
  <c r="L3754" i="14"/>
  <c r="L3753" i="14"/>
  <c r="L3752" i="14"/>
  <c r="L3751" i="14"/>
  <c r="L3750" i="14"/>
  <c r="L3749" i="14"/>
  <c r="L3748" i="14"/>
  <c r="L3747" i="14"/>
  <c r="L3746" i="14"/>
  <c r="L3745" i="14"/>
  <c r="L3744" i="14"/>
  <c r="L3743" i="14"/>
  <c r="L3742" i="14"/>
  <c r="L3741" i="14"/>
  <c r="L3740" i="14"/>
  <c r="L3739" i="14"/>
  <c r="L3738" i="14"/>
  <c r="L3737" i="14"/>
  <c r="L3736" i="14"/>
  <c r="L3735" i="14"/>
  <c r="L3734" i="14"/>
  <c r="L3733" i="14"/>
  <c r="L3732" i="14"/>
  <c r="L3731" i="14"/>
  <c r="L3730" i="14"/>
  <c r="L3729" i="14"/>
  <c r="L3728" i="14"/>
  <c r="L3727" i="14"/>
  <c r="L3726" i="14"/>
  <c r="L3725" i="14"/>
  <c r="L3724" i="14"/>
  <c r="L3723" i="14"/>
  <c r="L3722" i="14"/>
  <c r="L3721" i="14"/>
  <c r="L3720" i="14"/>
  <c r="L3719" i="14"/>
  <c r="L3718" i="14"/>
  <c r="L3717" i="14"/>
  <c r="L3716" i="14"/>
  <c r="L3715" i="14"/>
  <c r="L3714" i="14"/>
  <c r="L3713" i="14"/>
  <c r="L3712" i="14"/>
  <c r="L3711" i="14"/>
  <c r="L3710" i="14"/>
  <c r="L3709" i="14"/>
  <c r="L3708" i="14"/>
  <c r="L3707" i="14"/>
  <c r="L3706" i="14"/>
  <c r="L3705" i="14"/>
  <c r="L3704" i="14"/>
  <c r="L3703" i="14"/>
  <c r="L3702" i="14"/>
  <c r="L3701" i="14"/>
  <c r="L3700" i="14"/>
  <c r="L3699" i="14"/>
  <c r="L3698" i="14"/>
  <c r="L3697" i="14"/>
  <c r="L3696" i="14"/>
  <c r="L3695" i="14"/>
  <c r="L3694" i="14"/>
  <c r="L3693" i="14"/>
  <c r="L3692" i="14"/>
  <c r="L3691" i="14"/>
  <c r="L3690" i="14"/>
  <c r="L3689" i="14"/>
  <c r="L3688" i="14"/>
  <c r="L3687" i="14"/>
  <c r="L3686" i="14"/>
  <c r="L3685" i="14"/>
  <c r="L3684" i="14"/>
  <c r="L3683" i="14"/>
  <c r="L3682" i="14"/>
  <c r="L3681" i="14"/>
  <c r="L3680" i="14"/>
  <c r="L3679" i="14"/>
  <c r="L3678" i="14"/>
  <c r="L3677" i="14"/>
  <c r="L3676" i="14"/>
  <c r="L3675" i="14"/>
  <c r="L3674" i="14"/>
  <c r="L3673" i="14"/>
  <c r="L3672" i="14"/>
  <c r="L3671" i="14"/>
  <c r="L3670" i="14"/>
  <c r="L3669" i="14"/>
  <c r="L3668" i="14"/>
  <c r="L3667" i="14"/>
  <c r="L3666" i="14"/>
  <c r="L3665" i="14"/>
  <c r="L3664" i="14"/>
  <c r="L3663" i="14"/>
  <c r="L3662" i="14"/>
  <c r="L3661" i="14"/>
  <c r="L3660" i="14"/>
  <c r="L3659" i="14"/>
  <c r="L3658" i="14"/>
  <c r="L3657" i="14"/>
  <c r="L3656" i="14"/>
  <c r="L3655" i="14"/>
  <c r="L3654" i="14"/>
  <c r="L3653" i="14"/>
  <c r="L3652" i="14"/>
  <c r="L3651" i="14"/>
  <c r="L3650" i="14"/>
  <c r="L3649" i="14"/>
  <c r="L3648" i="14"/>
  <c r="L3647" i="14"/>
  <c r="L3646" i="14"/>
  <c r="L3645" i="14"/>
  <c r="L3644" i="14"/>
  <c r="L3643" i="14"/>
  <c r="L3642" i="14"/>
  <c r="L3641" i="14"/>
  <c r="L3640" i="14"/>
  <c r="L3639" i="14"/>
  <c r="L3638" i="14"/>
  <c r="L3637" i="14"/>
  <c r="L3636" i="14"/>
  <c r="L3635" i="14"/>
  <c r="L3634" i="14"/>
  <c r="L3633" i="14"/>
  <c r="L3632" i="14"/>
  <c r="L3631" i="14"/>
  <c r="L3630" i="14"/>
  <c r="L3629" i="14"/>
  <c r="L3628" i="14"/>
  <c r="L3627" i="14"/>
  <c r="L3626" i="14"/>
  <c r="L3625" i="14"/>
  <c r="L3624" i="14"/>
  <c r="L3623" i="14"/>
  <c r="L3622" i="14"/>
  <c r="L3621" i="14"/>
  <c r="L3620" i="14"/>
  <c r="L3619" i="14"/>
  <c r="L3618" i="14"/>
  <c r="L3617" i="14"/>
  <c r="L3616" i="14"/>
  <c r="L3615" i="14"/>
  <c r="L3614" i="14"/>
  <c r="L3613" i="14"/>
  <c r="L3612" i="14"/>
  <c r="L3611" i="14"/>
  <c r="L3610" i="14"/>
  <c r="L3609" i="14"/>
  <c r="L3608" i="14"/>
  <c r="L3607" i="14"/>
  <c r="L3606" i="14"/>
  <c r="L3605" i="14"/>
  <c r="L3604" i="14"/>
  <c r="L3603" i="14"/>
  <c r="L3602" i="14"/>
  <c r="L3601" i="14"/>
  <c r="L3600" i="14"/>
  <c r="L3599" i="14"/>
  <c r="L3598" i="14"/>
  <c r="L3597" i="14"/>
  <c r="L3596" i="14"/>
  <c r="L3595" i="14"/>
  <c r="L3594" i="14"/>
  <c r="L3593" i="14"/>
  <c r="L3592" i="14"/>
  <c r="L3591" i="14"/>
  <c r="L3590" i="14"/>
  <c r="L3589" i="14"/>
  <c r="L3588" i="14"/>
  <c r="L3587" i="14"/>
  <c r="L3586" i="14"/>
  <c r="L3585" i="14"/>
  <c r="L3584" i="14"/>
  <c r="L3583" i="14"/>
  <c r="L3582" i="14"/>
  <c r="L3581" i="14"/>
  <c r="L3580" i="14"/>
  <c r="L3579" i="14"/>
  <c r="L3578" i="14"/>
  <c r="L3577" i="14"/>
  <c r="L3576" i="14"/>
  <c r="L3575" i="14"/>
  <c r="L3574" i="14"/>
  <c r="L3573" i="14"/>
  <c r="L3572" i="14"/>
  <c r="L3571" i="14"/>
  <c r="L3570" i="14"/>
  <c r="L3569" i="14"/>
  <c r="L3568" i="14"/>
  <c r="L3567" i="14"/>
  <c r="L3566" i="14"/>
  <c r="L3565" i="14"/>
  <c r="L3564" i="14"/>
  <c r="L3563" i="14"/>
  <c r="L3562" i="14"/>
  <c r="L3561" i="14"/>
  <c r="L3560" i="14"/>
  <c r="L3559" i="14"/>
  <c r="L3558" i="14"/>
  <c r="L3557" i="14"/>
  <c r="M3557" i="14" s="1"/>
  <c r="L3556" i="14"/>
  <c r="L3555" i="14"/>
  <c r="L3554" i="14"/>
  <c r="L3553" i="14"/>
  <c r="L3552" i="14"/>
  <c r="L3551" i="14"/>
  <c r="L3550" i="14"/>
  <c r="L3549" i="14"/>
  <c r="L3548" i="14"/>
  <c r="L3547" i="14"/>
  <c r="L3546" i="14"/>
  <c r="L3545" i="14"/>
  <c r="L3544" i="14"/>
  <c r="L3543" i="14"/>
  <c r="L3542" i="14"/>
  <c r="L3541" i="14"/>
  <c r="L3540" i="14"/>
  <c r="L3539" i="14"/>
  <c r="L3538" i="14"/>
  <c r="L3537" i="14"/>
  <c r="L3536" i="14"/>
  <c r="L3535" i="14"/>
  <c r="L3534" i="14"/>
  <c r="L3533" i="14"/>
  <c r="L3532" i="14"/>
  <c r="L3531" i="14"/>
  <c r="L3530" i="14"/>
  <c r="L3529" i="14"/>
  <c r="L3528" i="14"/>
  <c r="L3527" i="14"/>
  <c r="L3526" i="14"/>
  <c r="L3525" i="14"/>
  <c r="L3524" i="14"/>
  <c r="L3523" i="14"/>
  <c r="L3522" i="14"/>
  <c r="L3521" i="14"/>
  <c r="L3520" i="14"/>
  <c r="L3519" i="14"/>
  <c r="L3518" i="14"/>
  <c r="L3517" i="14"/>
  <c r="L3516" i="14"/>
  <c r="L3515" i="14"/>
  <c r="L3514" i="14"/>
  <c r="L3513" i="14"/>
  <c r="L3512" i="14"/>
  <c r="L3511" i="14"/>
  <c r="L3510" i="14"/>
  <c r="L3509" i="14"/>
  <c r="L3508" i="14"/>
  <c r="L3507" i="14"/>
  <c r="L3506" i="14"/>
  <c r="L3505" i="14"/>
  <c r="L3504" i="14"/>
  <c r="L3503" i="14"/>
  <c r="L3502" i="14"/>
  <c r="L3501" i="14"/>
  <c r="L3500" i="14"/>
  <c r="L3499" i="14"/>
  <c r="L3498" i="14"/>
  <c r="L3497" i="14"/>
  <c r="L3496" i="14"/>
  <c r="L3495" i="14"/>
  <c r="L3494" i="14"/>
  <c r="L3493" i="14"/>
  <c r="L3492" i="14"/>
  <c r="L3491" i="14"/>
  <c r="L3490" i="14"/>
  <c r="L3489" i="14"/>
  <c r="L3488" i="14"/>
  <c r="L3487" i="14"/>
  <c r="L3486" i="14"/>
  <c r="L3485" i="14"/>
  <c r="L3484" i="14"/>
  <c r="L3483" i="14"/>
  <c r="L3482" i="14"/>
  <c r="L3481" i="14"/>
  <c r="L3480" i="14"/>
  <c r="L3479" i="14"/>
  <c r="L3478" i="14"/>
  <c r="L3477" i="14"/>
  <c r="L3476" i="14"/>
  <c r="L3475" i="14"/>
  <c r="L3474" i="14"/>
  <c r="L3473" i="14"/>
  <c r="L3472" i="14"/>
  <c r="L3471" i="14"/>
  <c r="M3471" i="14" s="1"/>
  <c r="L3470" i="14"/>
  <c r="L3469" i="14"/>
  <c r="L3468" i="14"/>
  <c r="L3467" i="14"/>
  <c r="L3466" i="14"/>
  <c r="L3465" i="14"/>
  <c r="L3464" i="14"/>
  <c r="L3463" i="14"/>
  <c r="L3462" i="14"/>
  <c r="L3461" i="14"/>
  <c r="L3460" i="14"/>
  <c r="L3459" i="14"/>
  <c r="L3458" i="14"/>
  <c r="L3457" i="14"/>
  <c r="L3456" i="14"/>
  <c r="L3455" i="14"/>
  <c r="L3454" i="14"/>
  <c r="L3453" i="14"/>
  <c r="L3452" i="14"/>
  <c r="L3451" i="14"/>
  <c r="L3450" i="14"/>
  <c r="L3449" i="14"/>
  <c r="L3448" i="14"/>
  <c r="L3447" i="14"/>
  <c r="L3446" i="14"/>
  <c r="L3445" i="14"/>
  <c r="L3444" i="14"/>
  <c r="L3443" i="14"/>
  <c r="L3442" i="14"/>
  <c r="L3441" i="14"/>
  <c r="L3440" i="14"/>
  <c r="L3439" i="14"/>
  <c r="L3438" i="14"/>
  <c r="L3437" i="14"/>
  <c r="L3436" i="14"/>
  <c r="L3435" i="14"/>
  <c r="L3434" i="14"/>
  <c r="L3433" i="14"/>
  <c r="L3432" i="14"/>
  <c r="L3431" i="14"/>
  <c r="L3430" i="14"/>
  <c r="L3429" i="14"/>
  <c r="L3428" i="14"/>
  <c r="L3427" i="14"/>
  <c r="L3426" i="14"/>
  <c r="L3425" i="14"/>
  <c r="L3424" i="14"/>
  <c r="L3423" i="14"/>
  <c r="L3422" i="14"/>
  <c r="L3421" i="14"/>
  <c r="L3420" i="14"/>
  <c r="L3419" i="14"/>
  <c r="L3418" i="14"/>
  <c r="L3417" i="14"/>
  <c r="L3416" i="14"/>
  <c r="L3415" i="14"/>
  <c r="L3414" i="14"/>
  <c r="L3413" i="14"/>
  <c r="L3412" i="14"/>
  <c r="L3411" i="14"/>
  <c r="L3410" i="14"/>
  <c r="L3409" i="14"/>
  <c r="L3408" i="14"/>
  <c r="L3407" i="14"/>
  <c r="L3406" i="14"/>
  <c r="L3405" i="14"/>
  <c r="L3404" i="14"/>
  <c r="L3403" i="14"/>
  <c r="L3402" i="14"/>
  <c r="L3401" i="14"/>
  <c r="L3400" i="14"/>
  <c r="L3399" i="14"/>
  <c r="L3398" i="14"/>
  <c r="L3397" i="14"/>
  <c r="L3396" i="14"/>
  <c r="L3395" i="14"/>
  <c r="L3394" i="14"/>
  <c r="L3393" i="14"/>
  <c r="L3392" i="14"/>
  <c r="L3391" i="14"/>
  <c r="L3390" i="14"/>
  <c r="L3389" i="14"/>
  <c r="L3388" i="14"/>
  <c r="L3387" i="14"/>
  <c r="L3386" i="14"/>
  <c r="L3385" i="14"/>
  <c r="L3384" i="14"/>
  <c r="L3383" i="14"/>
  <c r="L3382" i="14"/>
  <c r="L3381" i="14"/>
  <c r="L3380" i="14"/>
  <c r="L3379" i="14"/>
  <c r="L3378" i="14"/>
  <c r="L3377" i="14"/>
  <c r="L3376" i="14"/>
  <c r="L3375" i="14"/>
  <c r="L3374" i="14"/>
  <c r="L3373" i="14"/>
  <c r="L3372" i="14"/>
  <c r="L3371" i="14"/>
  <c r="L3370" i="14"/>
  <c r="L3369" i="14"/>
  <c r="L3368" i="14"/>
  <c r="L3367" i="14"/>
  <c r="L3366" i="14"/>
  <c r="L3365" i="14"/>
  <c r="L3364" i="14"/>
  <c r="L3363" i="14"/>
  <c r="L3362" i="14"/>
  <c r="L3361" i="14"/>
  <c r="L3360" i="14"/>
  <c r="L3359" i="14"/>
  <c r="L3358" i="14"/>
  <c r="L3357" i="14"/>
  <c r="L3356" i="14"/>
  <c r="L3355" i="14"/>
  <c r="L3354" i="14"/>
  <c r="L3353" i="14"/>
  <c r="L3352" i="14"/>
  <c r="L3351" i="14"/>
  <c r="L3350" i="14"/>
  <c r="L3349" i="14"/>
  <c r="L3348" i="14"/>
  <c r="L3347" i="14"/>
  <c r="L3346" i="14"/>
  <c r="L3345" i="14"/>
  <c r="L3344" i="14"/>
  <c r="L3343" i="14"/>
  <c r="L3342" i="14"/>
  <c r="L3341" i="14"/>
  <c r="L3340" i="14"/>
  <c r="L3339" i="14"/>
  <c r="L3338" i="14"/>
  <c r="L3337" i="14"/>
  <c r="L3336" i="14"/>
  <c r="L3335" i="14"/>
  <c r="L3334" i="14"/>
  <c r="L3333" i="14"/>
  <c r="L3332" i="14"/>
  <c r="L3331" i="14"/>
  <c r="L3330" i="14"/>
  <c r="L3329" i="14"/>
  <c r="L3328" i="14"/>
  <c r="L3327" i="14"/>
  <c r="L3326" i="14"/>
  <c r="L3325" i="14"/>
  <c r="L3324" i="14"/>
  <c r="L3323" i="14"/>
  <c r="L3322" i="14"/>
  <c r="L3321" i="14"/>
  <c r="L3320" i="14"/>
  <c r="L3319" i="14"/>
  <c r="L3318" i="14"/>
  <c r="L3317" i="14"/>
  <c r="L3316" i="14"/>
  <c r="L3315" i="14"/>
  <c r="L3314" i="14"/>
  <c r="L3313" i="14"/>
  <c r="L3312" i="14"/>
  <c r="L3311" i="14"/>
  <c r="L3310" i="14"/>
  <c r="L3309" i="14"/>
  <c r="L3308" i="14"/>
  <c r="L3307" i="14"/>
  <c r="L3306" i="14"/>
  <c r="L3305" i="14"/>
  <c r="L3304" i="14"/>
  <c r="L3303" i="14"/>
  <c r="L3302" i="14"/>
  <c r="L3301" i="14"/>
  <c r="L3300" i="14"/>
  <c r="L3299" i="14"/>
  <c r="L3298" i="14"/>
  <c r="L3297" i="14"/>
  <c r="L3296" i="14"/>
  <c r="L3295" i="14"/>
  <c r="L3294" i="14"/>
  <c r="L3293" i="14"/>
  <c r="L3292" i="14"/>
  <c r="L3291" i="14"/>
  <c r="L3290" i="14"/>
  <c r="L3289" i="14"/>
  <c r="L3288" i="14"/>
  <c r="L3287" i="14"/>
  <c r="L3286" i="14"/>
  <c r="L3285" i="14"/>
  <c r="L3284" i="14"/>
  <c r="L3283" i="14"/>
  <c r="L3282" i="14"/>
  <c r="L3281" i="14"/>
  <c r="L3280" i="14"/>
  <c r="L3279" i="14"/>
  <c r="L3278" i="14"/>
  <c r="L3277" i="14"/>
  <c r="L3276" i="14"/>
  <c r="L3275" i="14"/>
  <c r="L3274" i="14"/>
  <c r="L3273" i="14"/>
  <c r="L3272" i="14"/>
  <c r="L3271" i="14"/>
  <c r="L3270" i="14"/>
  <c r="L3269" i="14"/>
  <c r="L3268" i="14"/>
  <c r="L3267" i="14"/>
  <c r="L3266" i="14"/>
  <c r="L3265" i="14"/>
  <c r="L3264" i="14"/>
  <c r="L3263" i="14"/>
  <c r="L3262" i="14"/>
  <c r="L3261" i="14"/>
  <c r="L3260" i="14"/>
  <c r="L3259" i="14"/>
  <c r="L3258" i="14"/>
  <c r="L3257" i="14"/>
  <c r="L3256" i="14"/>
  <c r="L3255" i="14"/>
  <c r="L3254" i="14"/>
  <c r="L3253" i="14"/>
  <c r="L3252" i="14"/>
  <c r="L3251" i="14"/>
  <c r="L3250" i="14"/>
  <c r="L3249" i="14"/>
  <c r="L3248" i="14"/>
  <c r="L3247" i="14"/>
  <c r="L3246" i="14"/>
  <c r="L3245" i="14"/>
  <c r="L3244" i="14"/>
  <c r="L3243" i="14"/>
  <c r="L3242" i="14"/>
  <c r="L3241" i="14"/>
  <c r="L3240" i="14"/>
  <c r="L3239" i="14"/>
  <c r="L3238" i="14"/>
  <c r="L3237" i="14"/>
  <c r="L3236" i="14"/>
  <c r="L3235" i="14"/>
  <c r="L3234" i="14"/>
  <c r="L3233" i="14"/>
  <c r="L3232" i="14"/>
  <c r="L3231" i="14"/>
  <c r="L3230" i="14"/>
  <c r="L3229" i="14"/>
  <c r="L3228" i="14"/>
  <c r="L3227" i="14"/>
  <c r="L3226" i="14"/>
  <c r="L3225" i="14"/>
  <c r="L3224" i="14"/>
  <c r="L3223" i="14"/>
  <c r="L3222" i="14"/>
  <c r="L3221" i="14"/>
  <c r="L3220" i="14"/>
  <c r="L3219" i="14"/>
  <c r="L3218" i="14"/>
  <c r="L3217" i="14"/>
  <c r="L3216" i="14"/>
  <c r="L3215" i="14"/>
  <c r="L3214" i="14"/>
  <c r="L3213" i="14"/>
  <c r="L3212" i="14"/>
  <c r="L3211" i="14"/>
  <c r="L3210" i="14"/>
  <c r="L3209" i="14"/>
  <c r="L3208" i="14"/>
  <c r="L3207" i="14"/>
  <c r="L3206" i="14"/>
  <c r="L3205" i="14"/>
  <c r="L3204" i="14"/>
  <c r="L3203" i="14"/>
  <c r="L3202" i="14"/>
  <c r="L3201" i="14"/>
  <c r="L3200" i="14"/>
  <c r="L3199" i="14"/>
  <c r="L3198" i="14"/>
  <c r="L3197" i="14"/>
  <c r="L3196" i="14"/>
  <c r="L3195" i="14"/>
  <c r="L3194" i="14"/>
  <c r="L3193" i="14"/>
  <c r="L3192" i="14"/>
  <c r="L3191" i="14"/>
  <c r="L3190" i="14"/>
  <c r="L3189" i="14"/>
  <c r="L3188" i="14"/>
  <c r="L3187" i="14"/>
  <c r="L3186" i="14"/>
  <c r="L3185" i="14"/>
  <c r="L3184" i="14"/>
  <c r="L3183" i="14"/>
  <c r="L3182" i="14"/>
  <c r="L3181" i="14"/>
  <c r="L3180" i="14"/>
  <c r="L3179" i="14"/>
  <c r="L3178" i="14"/>
  <c r="L3177" i="14"/>
  <c r="L3176" i="14"/>
  <c r="L3175" i="14"/>
  <c r="L3174" i="14"/>
  <c r="L3173" i="14"/>
  <c r="L3172" i="14"/>
  <c r="L3171" i="14"/>
  <c r="L3170" i="14"/>
  <c r="L3169" i="14"/>
  <c r="L3168" i="14"/>
  <c r="L3167" i="14"/>
  <c r="L3166" i="14"/>
  <c r="L3165" i="14"/>
  <c r="L3164" i="14"/>
  <c r="L3163" i="14"/>
  <c r="L3162" i="14"/>
  <c r="L3161" i="14"/>
  <c r="L3160" i="14"/>
  <c r="L3159" i="14"/>
  <c r="L3158" i="14"/>
  <c r="L3157" i="14"/>
  <c r="L3156" i="14"/>
  <c r="L3155" i="14"/>
  <c r="L3154" i="14"/>
  <c r="L3153" i="14"/>
  <c r="L3152" i="14"/>
  <c r="L3151" i="14"/>
  <c r="L3150" i="14"/>
  <c r="L3149" i="14"/>
  <c r="L3148" i="14"/>
  <c r="L3147" i="14"/>
  <c r="L3146" i="14"/>
  <c r="L3145" i="14"/>
  <c r="L3144" i="14"/>
  <c r="L3143" i="14"/>
  <c r="L3142" i="14"/>
  <c r="L3141" i="14"/>
  <c r="L3140" i="14"/>
  <c r="L3139" i="14"/>
  <c r="L3138" i="14"/>
  <c r="L3137" i="14"/>
  <c r="L3136" i="14"/>
  <c r="L3135" i="14"/>
  <c r="L3134" i="14"/>
  <c r="L3133" i="14"/>
  <c r="L3132" i="14"/>
  <c r="L3131" i="14"/>
  <c r="L3130" i="14"/>
  <c r="L3129" i="14"/>
  <c r="L3128" i="14"/>
  <c r="L3127" i="14"/>
  <c r="L3126" i="14"/>
  <c r="L3125" i="14"/>
  <c r="L3124" i="14"/>
  <c r="L3123" i="14"/>
  <c r="L3122" i="14"/>
  <c r="L3121" i="14"/>
  <c r="L3120" i="14"/>
  <c r="L3119" i="14"/>
  <c r="L3118" i="14"/>
  <c r="L3117" i="14"/>
  <c r="L3116" i="14"/>
  <c r="L3115" i="14"/>
  <c r="L3114" i="14"/>
  <c r="L3113" i="14"/>
  <c r="L3112" i="14"/>
  <c r="L3111" i="14"/>
  <c r="L3110" i="14"/>
  <c r="L3109" i="14"/>
  <c r="L3108" i="14"/>
  <c r="L3107" i="14"/>
  <c r="L3106" i="14"/>
  <c r="L3105" i="14"/>
  <c r="L3104" i="14"/>
  <c r="L3103" i="14"/>
  <c r="L3102" i="14"/>
  <c r="L3101" i="14"/>
  <c r="L3100" i="14"/>
  <c r="L3099" i="14"/>
  <c r="L3098" i="14"/>
  <c r="L3097" i="14"/>
  <c r="L3096" i="14"/>
  <c r="L3095" i="14"/>
  <c r="L3094" i="14"/>
  <c r="L3093" i="14"/>
  <c r="L3092" i="14"/>
  <c r="L3091" i="14"/>
  <c r="L3090" i="14"/>
  <c r="L3089" i="14"/>
  <c r="L3088" i="14"/>
  <c r="L3087" i="14"/>
  <c r="L3086" i="14"/>
  <c r="L3085" i="14"/>
  <c r="L3084" i="14"/>
  <c r="L3083" i="14"/>
  <c r="L3082" i="14"/>
  <c r="L3081" i="14"/>
  <c r="L3080" i="14"/>
  <c r="L3079" i="14"/>
  <c r="L3078" i="14"/>
  <c r="L3077" i="14"/>
  <c r="L3076" i="14"/>
  <c r="L3075" i="14"/>
  <c r="L3074" i="14"/>
  <c r="L3073" i="14"/>
  <c r="L3072" i="14"/>
  <c r="L3071" i="14"/>
  <c r="L3070" i="14"/>
  <c r="L3069" i="14"/>
  <c r="L3068" i="14"/>
  <c r="L3067" i="14"/>
  <c r="L3066" i="14"/>
  <c r="L3065" i="14"/>
  <c r="L3064" i="14"/>
  <c r="L3063" i="14"/>
  <c r="L3062" i="14"/>
  <c r="L3061" i="14"/>
  <c r="L3060" i="14"/>
  <c r="L3059" i="14"/>
  <c r="L3058" i="14"/>
  <c r="L3057" i="14"/>
  <c r="L3056" i="14"/>
  <c r="L3055" i="14"/>
  <c r="L3054" i="14"/>
  <c r="L3053" i="14"/>
  <c r="L3052" i="14"/>
  <c r="L3051" i="14"/>
  <c r="L3050" i="14"/>
  <c r="L3049" i="14"/>
  <c r="L3048" i="14"/>
  <c r="L3047" i="14"/>
  <c r="L3046" i="14"/>
  <c r="L3045" i="14"/>
  <c r="L3044" i="14"/>
  <c r="L3043" i="14"/>
  <c r="L3042" i="14"/>
  <c r="L3041" i="14"/>
  <c r="L3040" i="14"/>
  <c r="L3039" i="14"/>
  <c r="L3038" i="14"/>
  <c r="L3037" i="14"/>
  <c r="L3036" i="14"/>
  <c r="L3035" i="14"/>
  <c r="L3034" i="14"/>
  <c r="L3033" i="14"/>
  <c r="L3032" i="14"/>
  <c r="L3031" i="14"/>
  <c r="L3030" i="14"/>
  <c r="L3029" i="14"/>
  <c r="L3028" i="14"/>
  <c r="L3027" i="14"/>
  <c r="L3026" i="14"/>
  <c r="L3025" i="14"/>
  <c r="L3024" i="14"/>
  <c r="L3023" i="14"/>
  <c r="L3022" i="14"/>
  <c r="L3021" i="14"/>
  <c r="L3020" i="14"/>
  <c r="L3019" i="14"/>
  <c r="L3018" i="14"/>
  <c r="L3017" i="14"/>
  <c r="L3016" i="14"/>
  <c r="L3015" i="14"/>
  <c r="L3014" i="14"/>
  <c r="L3013" i="14"/>
  <c r="L3012" i="14"/>
  <c r="L3011" i="14"/>
  <c r="L3010" i="14"/>
  <c r="L3009" i="14"/>
  <c r="L3008" i="14"/>
  <c r="L3007" i="14"/>
  <c r="L3006" i="14"/>
  <c r="L3005" i="14"/>
  <c r="L3004" i="14"/>
  <c r="L3003" i="14"/>
  <c r="L3002" i="14"/>
  <c r="L3001" i="14"/>
  <c r="L3000" i="14"/>
  <c r="L2999" i="14"/>
  <c r="L2998" i="14"/>
  <c r="L2997" i="14"/>
  <c r="L2996" i="14"/>
  <c r="L2995" i="14"/>
  <c r="L2994" i="14"/>
  <c r="L2993" i="14"/>
  <c r="L2992" i="14"/>
  <c r="L2991" i="14"/>
  <c r="L2990" i="14"/>
  <c r="L2989" i="14"/>
  <c r="L2988" i="14"/>
  <c r="L2987" i="14"/>
  <c r="L2986" i="14"/>
  <c r="L2985" i="14"/>
  <c r="L2984" i="14"/>
  <c r="L2983" i="14"/>
  <c r="L2982" i="14"/>
  <c r="L2981" i="14"/>
  <c r="L2980" i="14"/>
  <c r="L2979" i="14"/>
  <c r="L2978" i="14"/>
  <c r="L2977" i="14"/>
  <c r="L2976" i="14"/>
  <c r="L2975" i="14"/>
  <c r="L2974" i="14"/>
  <c r="L2973" i="14"/>
  <c r="L2972" i="14"/>
  <c r="L2971" i="14"/>
  <c r="L2970" i="14"/>
  <c r="L2969" i="14"/>
  <c r="L2968" i="14"/>
  <c r="L2967" i="14"/>
  <c r="L2966" i="14"/>
  <c r="L2965" i="14"/>
  <c r="L2964" i="14"/>
  <c r="L2963" i="14"/>
  <c r="L2962" i="14"/>
  <c r="L2961" i="14"/>
  <c r="L2960" i="14"/>
  <c r="L2959" i="14"/>
  <c r="L2958" i="14"/>
  <c r="L2957" i="14"/>
  <c r="L2956" i="14"/>
  <c r="L2955" i="14"/>
  <c r="L2954" i="14"/>
  <c r="L2953" i="14"/>
  <c r="L2952" i="14"/>
  <c r="L2951" i="14"/>
  <c r="L2950" i="14"/>
  <c r="L2949" i="14"/>
  <c r="L2948" i="14"/>
  <c r="L2947" i="14"/>
  <c r="L2946" i="14"/>
  <c r="L2945" i="14"/>
  <c r="L2944" i="14"/>
  <c r="L2943" i="14"/>
  <c r="L2942" i="14"/>
  <c r="L2941" i="14"/>
  <c r="L2940" i="14"/>
  <c r="L2939" i="14"/>
  <c r="L2938" i="14"/>
  <c r="L2937" i="14"/>
  <c r="L2936" i="14"/>
  <c r="L2935" i="14"/>
  <c r="L2934" i="14"/>
  <c r="L2933" i="14"/>
  <c r="L2932" i="14"/>
  <c r="L2931" i="14"/>
  <c r="L2930" i="14"/>
  <c r="L2929" i="14"/>
  <c r="L2928" i="14"/>
  <c r="L2927" i="14"/>
  <c r="L2926" i="14"/>
  <c r="L2925" i="14"/>
  <c r="L2924" i="14"/>
  <c r="L2923" i="14"/>
  <c r="L2922" i="14"/>
  <c r="L2921" i="14"/>
  <c r="L2920" i="14"/>
  <c r="L2919" i="14"/>
  <c r="L2918" i="14"/>
  <c r="L2917" i="14"/>
  <c r="L2916" i="14"/>
  <c r="L2915" i="14"/>
  <c r="L2914" i="14"/>
  <c r="L2913" i="14"/>
  <c r="L2912" i="14"/>
  <c r="L2911" i="14"/>
  <c r="L2910" i="14"/>
  <c r="L2909" i="14"/>
  <c r="L2908" i="14"/>
  <c r="L2907" i="14"/>
  <c r="L2906" i="14"/>
  <c r="L2905" i="14"/>
  <c r="L2904" i="14"/>
  <c r="L2903" i="14"/>
  <c r="L2902" i="14"/>
  <c r="L2901" i="14"/>
  <c r="L2900" i="14"/>
  <c r="L2899" i="14"/>
  <c r="L2898" i="14"/>
  <c r="L2897" i="14"/>
  <c r="L2896" i="14"/>
  <c r="L2895" i="14"/>
  <c r="L2894" i="14"/>
  <c r="L2893" i="14"/>
  <c r="L2892" i="14"/>
  <c r="L2891" i="14"/>
  <c r="L2890" i="14"/>
  <c r="L2889" i="14"/>
  <c r="L2888" i="14"/>
  <c r="L2887" i="14"/>
  <c r="L2886" i="14"/>
  <c r="L2885" i="14"/>
  <c r="L2884" i="14"/>
  <c r="L2883" i="14"/>
  <c r="L2882" i="14"/>
  <c r="L2881" i="14"/>
  <c r="L2880" i="14"/>
  <c r="L2879" i="14"/>
  <c r="L2878" i="14"/>
  <c r="L2877" i="14"/>
  <c r="L2876" i="14"/>
  <c r="L2875" i="14"/>
  <c r="L2874" i="14"/>
  <c r="L2873" i="14"/>
  <c r="L2872" i="14"/>
  <c r="L2871" i="14"/>
  <c r="L2870" i="14"/>
  <c r="L2869" i="14"/>
  <c r="L2868" i="14"/>
  <c r="L2867" i="14"/>
  <c r="L2866" i="14"/>
  <c r="L2865" i="14"/>
  <c r="L2864" i="14"/>
  <c r="L2863" i="14"/>
  <c r="L2862" i="14"/>
  <c r="L2861" i="14"/>
  <c r="L2860" i="14"/>
  <c r="L2859" i="14"/>
  <c r="L2858" i="14"/>
  <c r="L2857" i="14"/>
  <c r="L2856" i="14"/>
  <c r="L2855" i="14"/>
  <c r="L2854" i="14"/>
  <c r="L2853" i="14"/>
  <c r="L2852" i="14"/>
  <c r="L2851" i="14"/>
  <c r="L2850" i="14"/>
  <c r="L2849" i="14"/>
  <c r="L2848" i="14"/>
  <c r="L2847" i="14"/>
  <c r="L2846" i="14"/>
  <c r="L2845" i="14"/>
  <c r="L2844" i="14"/>
  <c r="L2843" i="14"/>
  <c r="L2842" i="14"/>
  <c r="L2841" i="14"/>
  <c r="L2840" i="14"/>
  <c r="L2839" i="14"/>
  <c r="L2838" i="14"/>
  <c r="L2837" i="14"/>
  <c r="L2836" i="14"/>
  <c r="L2835" i="14"/>
  <c r="L2834" i="14"/>
  <c r="L2833" i="14"/>
  <c r="L2832" i="14"/>
  <c r="L2831" i="14"/>
  <c r="L2830" i="14"/>
  <c r="L2829" i="14"/>
  <c r="L2828" i="14"/>
  <c r="L2827" i="14"/>
  <c r="L2826" i="14"/>
  <c r="L2825" i="14"/>
  <c r="L2824" i="14"/>
  <c r="L2823" i="14"/>
  <c r="L2822" i="14"/>
  <c r="L2821" i="14"/>
  <c r="L2820" i="14"/>
  <c r="L2819" i="14"/>
  <c r="L2818" i="14"/>
  <c r="L2817" i="14"/>
  <c r="L2816" i="14"/>
  <c r="L2815" i="14"/>
  <c r="L2814" i="14"/>
  <c r="L2813" i="14"/>
  <c r="L2812" i="14"/>
  <c r="L2811" i="14"/>
  <c r="L2810" i="14"/>
  <c r="L2809" i="14"/>
  <c r="L2808" i="14"/>
  <c r="L2807" i="14"/>
  <c r="L2806" i="14"/>
  <c r="L2805" i="14"/>
  <c r="L2804" i="14"/>
  <c r="L2803" i="14"/>
  <c r="L2802" i="14"/>
  <c r="L2801" i="14"/>
  <c r="L2800" i="14"/>
  <c r="L2799" i="14"/>
  <c r="L2798" i="14"/>
  <c r="L2797" i="14"/>
  <c r="L2796" i="14"/>
  <c r="L2795" i="14"/>
  <c r="L2794" i="14"/>
  <c r="L2793" i="14"/>
  <c r="L2792" i="14"/>
  <c r="L2791" i="14"/>
  <c r="L2790" i="14"/>
  <c r="L2789" i="14"/>
  <c r="L2788" i="14"/>
  <c r="L2787" i="14"/>
  <c r="L2786" i="14"/>
  <c r="L2785" i="14"/>
  <c r="L2784" i="14"/>
  <c r="L2783" i="14"/>
  <c r="L2782" i="14"/>
  <c r="L2781" i="14"/>
  <c r="L2780" i="14"/>
  <c r="L2779" i="14"/>
  <c r="L2778" i="14"/>
  <c r="L2777" i="14"/>
  <c r="L2776" i="14"/>
  <c r="L2775" i="14"/>
  <c r="L2774" i="14"/>
  <c r="L2773" i="14"/>
  <c r="L2772" i="14"/>
  <c r="L2771" i="14"/>
  <c r="L2770" i="14"/>
  <c r="L2769" i="14"/>
  <c r="L2768" i="14"/>
  <c r="L2767" i="14"/>
  <c r="L2766" i="14"/>
  <c r="L2765" i="14"/>
  <c r="L2764" i="14"/>
  <c r="L2763" i="14"/>
  <c r="L2762" i="14"/>
  <c r="L2761" i="14"/>
  <c r="L2760" i="14"/>
  <c r="L2759" i="14"/>
  <c r="L2758" i="14"/>
  <c r="L2757" i="14"/>
  <c r="L2756" i="14"/>
  <c r="L2755" i="14"/>
  <c r="L2754" i="14"/>
  <c r="L2753" i="14"/>
  <c r="L2752" i="14"/>
  <c r="L2751" i="14"/>
  <c r="L2750" i="14"/>
  <c r="L2749" i="14"/>
  <c r="L2748" i="14"/>
  <c r="L2747" i="14"/>
  <c r="L2746" i="14"/>
  <c r="L2745" i="14"/>
  <c r="L2744" i="14"/>
  <c r="L2743" i="14"/>
  <c r="L2742" i="14"/>
  <c r="L2741" i="14"/>
  <c r="L2740" i="14"/>
  <c r="L2739" i="14"/>
  <c r="L2738" i="14"/>
  <c r="L2737" i="14"/>
  <c r="L2736" i="14"/>
  <c r="L2735" i="14"/>
  <c r="L2734" i="14"/>
  <c r="L2733" i="14"/>
  <c r="L2732" i="14"/>
  <c r="L2731" i="14"/>
  <c r="L2730" i="14"/>
  <c r="L2729" i="14"/>
  <c r="L2728" i="14"/>
  <c r="L2727" i="14"/>
  <c r="L2726" i="14"/>
  <c r="L2725" i="14"/>
  <c r="L2724" i="14"/>
  <c r="L2723" i="14"/>
  <c r="L2722" i="14"/>
  <c r="L2721" i="14"/>
  <c r="L2720" i="14"/>
  <c r="L2719" i="14"/>
  <c r="L2718" i="14"/>
  <c r="L2717" i="14"/>
  <c r="L2716" i="14"/>
  <c r="L2715" i="14"/>
  <c r="L2714" i="14"/>
  <c r="L2713" i="14"/>
  <c r="L2712" i="14"/>
  <c r="L2711" i="14"/>
  <c r="L2710" i="14"/>
  <c r="L2709" i="14"/>
  <c r="L2708" i="14"/>
  <c r="L2707" i="14"/>
  <c r="L2706" i="14"/>
  <c r="L2705" i="14"/>
  <c r="L2704" i="14"/>
  <c r="L2703" i="14"/>
  <c r="L2702" i="14"/>
  <c r="L2701" i="14"/>
  <c r="L2700" i="14"/>
  <c r="L2699" i="14"/>
  <c r="L2698" i="14"/>
  <c r="L2697" i="14"/>
  <c r="L2696" i="14"/>
  <c r="L2695" i="14"/>
  <c r="L2694" i="14"/>
  <c r="L2693" i="14"/>
  <c r="L2692" i="14"/>
  <c r="L2691" i="14"/>
  <c r="L2690" i="14"/>
  <c r="L2689" i="14"/>
  <c r="L2688" i="14"/>
  <c r="L2687" i="14"/>
  <c r="L2686" i="14"/>
  <c r="L2685" i="14"/>
  <c r="L2684" i="14"/>
  <c r="L2683" i="14"/>
  <c r="L2682" i="14"/>
  <c r="L2681" i="14"/>
  <c r="L2680" i="14"/>
  <c r="L2679" i="14"/>
  <c r="L2678" i="14"/>
  <c r="L2677" i="14"/>
  <c r="L2676" i="14"/>
  <c r="L2675" i="14"/>
  <c r="L2674" i="14"/>
  <c r="L2673" i="14"/>
  <c r="L2672" i="14"/>
  <c r="L2671" i="14"/>
  <c r="L2670" i="14"/>
  <c r="L2669" i="14"/>
  <c r="L2668" i="14"/>
  <c r="L2667" i="14"/>
  <c r="L2666" i="14"/>
  <c r="L2665" i="14"/>
  <c r="L2664" i="14"/>
  <c r="L2663" i="14"/>
  <c r="L2662" i="14"/>
  <c r="L2661" i="14"/>
  <c r="L2660" i="14"/>
  <c r="L2659" i="14"/>
  <c r="L2658" i="14"/>
  <c r="L2657" i="14"/>
  <c r="L2656" i="14"/>
  <c r="L2655" i="14"/>
  <c r="L2654" i="14"/>
  <c r="L2653" i="14"/>
  <c r="L2652" i="14"/>
  <c r="L2651" i="14"/>
  <c r="L2650" i="14"/>
  <c r="L2649" i="14"/>
  <c r="L2648" i="14"/>
  <c r="L2647" i="14"/>
  <c r="L2646" i="14"/>
  <c r="L2645" i="14"/>
  <c r="L2644" i="14"/>
  <c r="L2643" i="14"/>
  <c r="L2642" i="14"/>
  <c r="L2641" i="14"/>
  <c r="L2640" i="14"/>
  <c r="L2639" i="14"/>
  <c r="L2638" i="14"/>
  <c r="L2637" i="14"/>
  <c r="L2636" i="14"/>
  <c r="L2635" i="14"/>
  <c r="L2634" i="14"/>
  <c r="L2633" i="14"/>
  <c r="L2632" i="14"/>
  <c r="L2631" i="14"/>
  <c r="L2630" i="14"/>
  <c r="L2629" i="14"/>
  <c r="L2628" i="14"/>
  <c r="L2627" i="14"/>
  <c r="L2626" i="14"/>
  <c r="L2625" i="14"/>
  <c r="L2624" i="14"/>
  <c r="L2623" i="14"/>
  <c r="L2622" i="14"/>
  <c r="L2621" i="14"/>
  <c r="L2620" i="14"/>
  <c r="L2619" i="14"/>
  <c r="L2618" i="14"/>
  <c r="L2617" i="14"/>
  <c r="L2616" i="14"/>
  <c r="L2615" i="14"/>
  <c r="L2614" i="14"/>
  <c r="L2613" i="14"/>
  <c r="L2612" i="14"/>
  <c r="L2611" i="14"/>
  <c r="L2610" i="14"/>
  <c r="L2609" i="14"/>
  <c r="L2608" i="14"/>
  <c r="L2607" i="14"/>
  <c r="L2606" i="14"/>
  <c r="L2605" i="14"/>
  <c r="L2604" i="14"/>
  <c r="L2603" i="14"/>
  <c r="L2602" i="14"/>
  <c r="L2601" i="14"/>
  <c r="L2600" i="14"/>
  <c r="L2599" i="14"/>
  <c r="L2598" i="14"/>
  <c r="L2597" i="14"/>
  <c r="L2596" i="14"/>
  <c r="L2595" i="14"/>
  <c r="L2594" i="14"/>
  <c r="L2593" i="14"/>
  <c r="L2592" i="14"/>
  <c r="L2591" i="14"/>
  <c r="L2590" i="14"/>
  <c r="L2589" i="14"/>
  <c r="L2588" i="14"/>
  <c r="L2587" i="14"/>
  <c r="L2586" i="14"/>
  <c r="L2585" i="14"/>
  <c r="L2584" i="14"/>
  <c r="L2583" i="14"/>
  <c r="L2582" i="14"/>
  <c r="L2581" i="14"/>
  <c r="L2580" i="14"/>
  <c r="L2579" i="14"/>
  <c r="L2578" i="14"/>
  <c r="L2577" i="14"/>
  <c r="L2576" i="14"/>
  <c r="L2575" i="14"/>
  <c r="L2574" i="14"/>
  <c r="L2573" i="14"/>
  <c r="L2572" i="14"/>
  <c r="L2571" i="14"/>
  <c r="L2570" i="14"/>
  <c r="L2569" i="14"/>
  <c r="L2568" i="14"/>
  <c r="L2567" i="14"/>
  <c r="L2566" i="14"/>
  <c r="L2565" i="14"/>
  <c r="L2564" i="14"/>
  <c r="L2563" i="14"/>
  <c r="L2562" i="14"/>
  <c r="L2561" i="14"/>
  <c r="L2560" i="14"/>
  <c r="L2559" i="14"/>
  <c r="L2558" i="14"/>
  <c r="L2557" i="14"/>
  <c r="L2556" i="14"/>
  <c r="L2555" i="14"/>
  <c r="L2554" i="14"/>
  <c r="L2553" i="14"/>
  <c r="L2552" i="14"/>
  <c r="L2551" i="14"/>
  <c r="L2550" i="14"/>
  <c r="L2549" i="14"/>
  <c r="L2548" i="14"/>
  <c r="L2547" i="14"/>
  <c r="L2546" i="14"/>
  <c r="L2545" i="14"/>
  <c r="L2544" i="14"/>
  <c r="L2543" i="14"/>
  <c r="L2542" i="14"/>
  <c r="L2541" i="14"/>
  <c r="L2540" i="14"/>
  <c r="L2539" i="14"/>
  <c r="L2538" i="14"/>
  <c r="L2537" i="14"/>
  <c r="L2536" i="14"/>
  <c r="L2535" i="14"/>
  <c r="L2534" i="14"/>
  <c r="L2533" i="14"/>
  <c r="L2532" i="14"/>
  <c r="L2531" i="14"/>
  <c r="L2530" i="14"/>
  <c r="L2529" i="14"/>
  <c r="L2528" i="14"/>
  <c r="L2527" i="14"/>
  <c r="L2526" i="14"/>
  <c r="L2525" i="14"/>
  <c r="L2524" i="14"/>
  <c r="L2523" i="14"/>
  <c r="L2522" i="14"/>
  <c r="L2521" i="14"/>
  <c r="L2520" i="14"/>
  <c r="L2519" i="14"/>
  <c r="L2518" i="14"/>
  <c r="L2517" i="14"/>
  <c r="L2516" i="14"/>
  <c r="L2515" i="14"/>
  <c r="L2514" i="14"/>
  <c r="L2513" i="14"/>
  <c r="L2512" i="14"/>
  <c r="L2511" i="14"/>
  <c r="L2510" i="14"/>
  <c r="L2509" i="14"/>
  <c r="L2508" i="14"/>
  <c r="L2507" i="14"/>
  <c r="L2506" i="14"/>
  <c r="L2505" i="14"/>
  <c r="L2504" i="14"/>
  <c r="L2503" i="14"/>
  <c r="L2502" i="14"/>
  <c r="L2501" i="14"/>
  <c r="L2500" i="14"/>
  <c r="L2499" i="14"/>
  <c r="L2498" i="14"/>
  <c r="L2497" i="14"/>
  <c r="L2496" i="14"/>
  <c r="L2495" i="14"/>
  <c r="L2494" i="14"/>
  <c r="L2493" i="14"/>
  <c r="L2492" i="14"/>
  <c r="L2491" i="14"/>
  <c r="L2490" i="14"/>
  <c r="L2489" i="14"/>
  <c r="L2488" i="14"/>
  <c r="L2487" i="14"/>
  <c r="L2486" i="14"/>
  <c r="L2485" i="14"/>
  <c r="L2484" i="14"/>
  <c r="L2483" i="14"/>
  <c r="L2482" i="14"/>
  <c r="L2481" i="14"/>
  <c r="L2480" i="14"/>
  <c r="L2479" i="14"/>
  <c r="L2478" i="14"/>
  <c r="L2477" i="14"/>
  <c r="L2476" i="14"/>
  <c r="L2475" i="14"/>
  <c r="L2474" i="14"/>
  <c r="L2473" i="14"/>
  <c r="L2472" i="14"/>
  <c r="L2471" i="14"/>
  <c r="L2470" i="14"/>
  <c r="L2469" i="14"/>
  <c r="L2468" i="14"/>
  <c r="L2467" i="14"/>
  <c r="L2466" i="14"/>
  <c r="L2465" i="14"/>
  <c r="L2464" i="14"/>
  <c r="L2463" i="14"/>
  <c r="L2462" i="14"/>
  <c r="L2461" i="14"/>
  <c r="L2460" i="14"/>
  <c r="L2459" i="14"/>
  <c r="L2458" i="14"/>
  <c r="L2457" i="14"/>
  <c r="L2456" i="14"/>
  <c r="L2455" i="14"/>
  <c r="L2454" i="14"/>
  <c r="L2453" i="14"/>
  <c r="L2452" i="14"/>
  <c r="L2451" i="14"/>
  <c r="L2450" i="14"/>
  <c r="L2449" i="14"/>
  <c r="L2448" i="14"/>
  <c r="L2447" i="14"/>
  <c r="L2446" i="14"/>
  <c r="L2445" i="14"/>
  <c r="L2444" i="14"/>
  <c r="L2443" i="14"/>
  <c r="L2442" i="14"/>
  <c r="L2441" i="14"/>
  <c r="L2440" i="14"/>
  <c r="L2439" i="14"/>
  <c r="L2438" i="14"/>
  <c r="L2437" i="14"/>
  <c r="L2436" i="14"/>
  <c r="L2435" i="14"/>
  <c r="L2434" i="14"/>
  <c r="L2433" i="14"/>
  <c r="L2432" i="14"/>
  <c r="L2431" i="14"/>
  <c r="L2430" i="14"/>
  <c r="L2429" i="14"/>
  <c r="L2428" i="14"/>
  <c r="L2427" i="14"/>
  <c r="L2426" i="14"/>
  <c r="L2425" i="14"/>
  <c r="L2424" i="14"/>
  <c r="L2423" i="14"/>
  <c r="L2422" i="14"/>
  <c r="L2421" i="14"/>
  <c r="L2420" i="14"/>
  <c r="L2419" i="14"/>
  <c r="L2418" i="14"/>
  <c r="L2417" i="14"/>
  <c r="L2416" i="14"/>
  <c r="L2415" i="14"/>
  <c r="L2414" i="14"/>
  <c r="L2413" i="14"/>
  <c r="L2412" i="14"/>
  <c r="L2411" i="14"/>
  <c r="L2410" i="14"/>
  <c r="L2409" i="14"/>
  <c r="L2408" i="14"/>
  <c r="L2407" i="14"/>
  <c r="L2406" i="14"/>
  <c r="L2405" i="14"/>
  <c r="L2404" i="14"/>
  <c r="L2403" i="14"/>
  <c r="L2402" i="14"/>
  <c r="L2401" i="14"/>
  <c r="L2400" i="14"/>
  <c r="L2399" i="14"/>
  <c r="L2398" i="14"/>
  <c r="L2397" i="14"/>
  <c r="L2396" i="14"/>
  <c r="L2395" i="14"/>
  <c r="L2394" i="14"/>
  <c r="L2393" i="14"/>
  <c r="L2392" i="14"/>
  <c r="L2391" i="14"/>
  <c r="L2390" i="14"/>
  <c r="L2389" i="14"/>
  <c r="L2388" i="14"/>
  <c r="L2387" i="14"/>
  <c r="L2386" i="14"/>
  <c r="L2385" i="14"/>
  <c r="L2384" i="14"/>
  <c r="L2383" i="14"/>
  <c r="L2382" i="14"/>
  <c r="L2381" i="14"/>
  <c r="L2380" i="14"/>
  <c r="L2379" i="14"/>
  <c r="L2378" i="14"/>
  <c r="L2377" i="14"/>
  <c r="L2376" i="14"/>
  <c r="L2375" i="14"/>
  <c r="L2374" i="14"/>
  <c r="L2373" i="14"/>
  <c r="L2372" i="14"/>
  <c r="L2371" i="14"/>
  <c r="L2370" i="14"/>
  <c r="L2369" i="14"/>
  <c r="L2368" i="14"/>
  <c r="L2367" i="14"/>
  <c r="L2366" i="14"/>
  <c r="L2365" i="14"/>
  <c r="L2364" i="14"/>
  <c r="L2363" i="14"/>
  <c r="L2362" i="14"/>
  <c r="L2361" i="14"/>
  <c r="L2360" i="14"/>
  <c r="L2359" i="14"/>
  <c r="L2358" i="14"/>
  <c r="L2357" i="14"/>
  <c r="L2356" i="14"/>
  <c r="L2355" i="14"/>
  <c r="L2354" i="14"/>
  <c r="L2353" i="14"/>
  <c r="L2352" i="14"/>
  <c r="L2351" i="14"/>
  <c r="L2350" i="14"/>
  <c r="L2349" i="14"/>
  <c r="L2348" i="14"/>
  <c r="L2347" i="14"/>
  <c r="L2346" i="14"/>
  <c r="L2345" i="14"/>
  <c r="L2344" i="14"/>
  <c r="L2343" i="14"/>
  <c r="L2342" i="14"/>
  <c r="L2341" i="14"/>
  <c r="L2340" i="14"/>
  <c r="L2339" i="14"/>
  <c r="L2338" i="14"/>
  <c r="L2337" i="14"/>
  <c r="L2336" i="14"/>
  <c r="L2335" i="14"/>
  <c r="L2334" i="14"/>
  <c r="L2333" i="14"/>
  <c r="L2332" i="14"/>
  <c r="L2331" i="14"/>
  <c r="L2330" i="14"/>
  <c r="L2329" i="14"/>
  <c r="L2328" i="14"/>
  <c r="L2327" i="14"/>
  <c r="L2326" i="14"/>
  <c r="L2325" i="14"/>
  <c r="L2324" i="14"/>
  <c r="L2323" i="14"/>
  <c r="L2322" i="14"/>
  <c r="L2321" i="14"/>
  <c r="L2320" i="14"/>
  <c r="L2319" i="14"/>
  <c r="L2318" i="14"/>
  <c r="L2317" i="14"/>
  <c r="L2316" i="14"/>
  <c r="L2315" i="14"/>
  <c r="L2314" i="14"/>
  <c r="L2313" i="14"/>
  <c r="L2312" i="14"/>
  <c r="L2311" i="14"/>
  <c r="L2310" i="14"/>
  <c r="L2309" i="14"/>
  <c r="L2308" i="14"/>
  <c r="L2307" i="14"/>
  <c r="L2306" i="14"/>
  <c r="L2305" i="14"/>
  <c r="L2304" i="14"/>
  <c r="L2303" i="14"/>
  <c r="L2302" i="14"/>
  <c r="L2301" i="14"/>
  <c r="L2300" i="14"/>
  <c r="L2299" i="14"/>
  <c r="L2298" i="14"/>
  <c r="L2297" i="14"/>
  <c r="L2296" i="14"/>
  <c r="L2295" i="14"/>
  <c r="L2294" i="14"/>
  <c r="L2293" i="14"/>
  <c r="L2292" i="14"/>
  <c r="L2291" i="14"/>
  <c r="L2290" i="14"/>
  <c r="L2289" i="14"/>
  <c r="L2288" i="14"/>
  <c r="L2287" i="14"/>
  <c r="L2286" i="14"/>
  <c r="L2285" i="14"/>
  <c r="L2284" i="14"/>
  <c r="L2283" i="14"/>
  <c r="L2282" i="14"/>
  <c r="L2281" i="14"/>
  <c r="L2280" i="14"/>
  <c r="L2279" i="14"/>
  <c r="L2278" i="14"/>
  <c r="L2277" i="14"/>
  <c r="L2276" i="14"/>
  <c r="L2275" i="14"/>
  <c r="L2274" i="14"/>
  <c r="L2273" i="14"/>
  <c r="L2272" i="14"/>
  <c r="L2271" i="14"/>
  <c r="L2270" i="14"/>
  <c r="L2269" i="14"/>
  <c r="L2268" i="14"/>
  <c r="L2267" i="14"/>
  <c r="L2266" i="14"/>
  <c r="L2265" i="14"/>
  <c r="L2264" i="14"/>
  <c r="L2263" i="14"/>
  <c r="L2262" i="14"/>
  <c r="L2261" i="14"/>
  <c r="L2260" i="14"/>
  <c r="L2259" i="14"/>
  <c r="L2258" i="14"/>
  <c r="L2257" i="14"/>
  <c r="L2256" i="14"/>
  <c r="L2255" i="14"/>
  <c r="L2254" i="14"/>
  <c r="L2253" i="14"/>
  <c r="L2252" i="14"/>
  <c r="L2251" i="14"/>
  <c r="L2250" i="14"/>
  <c r="L2249" i="14"/>
  <c r="L2248" i="14"/>
  <c r="L2247" i="14"/>
  <c r="L2246" i="14"/>
  <c r="L2245" i="14"/>
  <c r="L2244" i="14"/>
  <c r="L2243" i="14"/>
  <c r="L2242" i="14"/>
  <c r="L2241" i="14"/>
  <c r="L2240" i="14"/>
  <c r="L2239" i="14"/>
  <c r="L2238" i="14"/>
  <c r="L2237" i="14"/>
  <c r="L2236" i="14"/>
  <c r="L2235" i="14"/>
  <c r="L2234" i="14"/>
  <c r="L2233" i="14"/>
  <c r="L2232" i="14"/>
  <c r="L2231" i="14"/>
  <c r="L2230" i="14"/>
  <c r="L2229" i="14"/>
  <c r="L2228" i="14"/>
  <c r="L2227" i="14"/>
  <c r="L2226" i="14"/>
  <c r="L2225" i="14"/>
  <c r="L2224" i="14"/>
  <c r="L2223" i="14"/>
  <c r="L2222" i="14"/>
  <c r="L2221" i="14"/>
  <c r="L2220" i="14"/>
  <c r="L2219" i="14"/>
  <c r="L2218" i="14"/>
  <c r="L2217" i="14"/>
  <c r="L2216" i="14"/>
  <c r="L2215" i="14"/>
  <c r="L2214" i="14"/>
  <c r="L2213" i="14"/>
  <c r="L2212" i="14"/>
  <c r="L2211" i="14"/>
  <c r="L2210" i="14"/>
  <c r="L2209" i="14"/>
  <c r="L2208" i="14"/>
  <c r="L2207" i="14"/>
  <c r="L2206" i="14"/>
  <c r="L2205" i="14"/>
  <c r="L2204" i="14"/>
  <c r="L2203" i="14"/>
  <c r="L2202" i="14"/>
  <c r="L2201" i="14"/>
  <c r="L2200" i="14"/>
  <c r="L2199" i="14"/>
  <c r="L2198" i="14"/>
  <c r="L2197" i="14"/>
  <c r="L2196" i="14"/>
  <c r="L2195" i="14"/>
  <c r="L2194" i="14"/>
  <c r="L2193" i="14"/>
  <c r="L2192" i="14"/>
  <c r="L2191" i="14"/>
  <c r="L2190" i="14"/>
  <c r="L2189" i="14"/>
  <c r="L2188" i="14"/>
  <c r="L2187" i="14"/>
  <c r="L2186" i="14"/>
  <c r="L2185" i="14"/>
  <c r="L2184" i="14"/>
  <c r="L2183" i="14"/>
  <c r="L2182" i="14"/>
  <c r="L2181" i="14"/>
  <c r="L2180" i="14"/>
  <c r="L2179" i="14"/>
  <c r="L2178" i="14"/>
  <c r="L2177" i="14"/>
  <c r="L2176" i="14"/>
  <c r="L2175" i="14"/>
  <c r="L2174" i="14"/>
  <c r="L2173" i="14"/>
  <c r="L2172" i="14"/>
  <c r="L2171" i="14"/>
  <c r="L2170" i="14"/>
  <c r="L2169" i="14"/>
  <c r="L2168" i="14"/>
  <c r="L2167" i="14"/>
  <c r="L2166" i="14"/>
  <c r="L2165" i="14"/>
  <c r="L2164" i="14"/>
  <c r="L2163" i="14"/>
  <c r="L2162" i="14"/>
  <c r="L2161" i="14"/>
  <c r="L2160" i="14"/>
  <c r="L2159" i="14"/>
  <c r="L2158" i="14"/>
  <c r="L2157" i="14"/>
  <c r="L2156" i="14"/>
  <c r="L2155" i="14"/>
  <c r="L2154" i="14"/>
  <c r="L2153" i="14"/>
  <c r="L2152" i="14"/>
  <c r="L2151" i="14"/>
  <c r="L2150" i="14"/>
  <c r="L2149" i="14"/>
  <c r="L2148" i="14"/>
  <c r="L2147" i="14"/>
  <c r="L2146" i="14"/>
  <c r="L2145" i="14"/>
  <c r="L2144" i="14"/>
  <c r="L2143" i="14"/>
  <c r="L2142" i="14"/>
  <c r="L2141" i="14"/>
  <c r="L2140" i="14"/>
  <c r="L2139" i="14"/>
  <c r="L2138" i="14"/>
  <c r="L2137" i="14"/>
  <c r="L2136" i="14"/>
  <c r="L2135" i="14"/>
  <c r="L2134" i="14"/>
  <c r="L2133" i="14"/>
  <c r="L2132" i="14"/>
  <c r="L2131" i="14"/>
  <c r="L2130" i="14"/>
  <c r="L2129" i="14"/>
  <c r="L2128" i="14"/>
  <c r="L2127" i="14"/>
  <c r="L2126" i="14"/>
  <c r="L2125" i="14"/>
  <c r="L2124" i="14"/>
  <c r="L2123" i="14"/>
  <c r="L2122" i="14"/>
  <c r="L2121" i="14"/>
  <c r="L2120" i="14"/>
  <c r="L2119" i="14"/>
  <c r="L2118" i="14"/>
  <c r="L2117" i="14"/>
  <c r="L2116" i="14"/>
  <c r="L2115" i="14"/>
  <c r="L2114" i="14"/>
  <c r="L2113" i="14"/>
  <c r="L2112" i="14"/>
  <c r="L2111" i="14"/>
  <c r="L2110" i="14"/>
  <c r="L2109" i="14"/>
  <c r="L2108" i="14"/>
  <c r="L2107" i="14"/>
  <c r="L2106" i="14"/>
  <c r="L2105" i="14"/>
  <c r="L2104" i="14"/>
  <c r="L2103" i="14"/>
  <c r="L2102" i="14"/>
  <c r="L2101" i="14"/>
  <c r="L2100" i="14"/>
  <c r="L2099" i="14"/>
  <c r="L2098" i="14"/>
  <c r="L2097" i="14"/>
  <c r="L2096" i="14"/>
  <c r="L2095" i="14"/>
  <c r="L2094" i="14"/>
  <c r="L2093" i="14"/>
  <c r="L2092" i="14"/>
  <c r="L2091" i="14"/>
  <c r="L2090" i="14"/>
  <c r="L2089" i="14"/>
  <c r="L2088" i="14"/>
  <c r="L2087" i="14"/>
  <c r="L2086" i="14"/>
  <c r="L2085" i="14"/>
  <c r="L2084" i="14"/>
  <c r="L2083" i="14"/>
  <c r="L2082" i="14"/>
  <c r="L2081" i="14"/>
  <c r="L2080" i="14"/>
  <c r="L2079" i="14"/>
  <c r="L2078" i="14"/>
  <c r="L2077" i="14"/>
  <c r="L2076" i="14"/>
  <c r="L2075" i="14"/>
  <c r="L2074" i="14"/>
  <c r="L2073" i="14"/>
  <c r="L2072" i="14"/>
  <c r="L2071" i="14"/>
  <c r="L2070" i="14"/>
  <c r="L2069" i="14"/>
  <c r="L2068" i="14"/>
  <c r="L2067" i="14"/>
  <c r="L2066" i="14"/>
  <c r="L2065" i="14"/>
  <c r="L2064" i="14"/>
  <c r="L2063" i="14"/>
  <c r="L2062" i="14"/>
  <c r="L2061" i="14"/>
  <c r="L2060" i="14"/>
  <c r="L2059" i="14"/>
  <c r="L2058" i="14"/>
  <c r="L2057" i="14"/>
  <c r="L2056" i="14"/>
  <c r="L2055" i="14"/>
  <c r="L2054" i="14"/>
  <c r="L2053" i="14"/>
  <c r="L2052" i="14"/>
  <c r="L2051" i="14"/>
  <c r="L2050" i="14"/>
  <c r="L2049" i="14"/>
  <c r="L2048" i="14"/>
  <c r="L2047" i="14"/>
  <c r="L2046" i="14"/>
  <c r="L2045" i="14"/>
  <c r="L2044" i="14"/>
  <c r="L2043" i="14"/>
  <c r="L2042" i="14"/>
  <c r="L2041" i="14"/>
  <c r="L2040" i="14"/>
  <c r="L2039" i="14"/>
  <c r="L2038" i="14"/>
  <c r="L2037" i="14"/>
  <c r="L2036" i="14"/>
  <c r="L2035" i="14"/>
  <c r="L2034" i="14"/>
  <c r="L2033" i="14"/>
  <c r="L2032" i="14"/>
  <c r="L2031" i="14"/>
  <c r="L2030" i="14"/>
  <c r="L2029" i="14"/>
  <c r="L2028" i="14"/>
  <c r="L2027" i="14"/>
  <c r="L2026" i="14"/>
  <c r="L2025" i="14"/>
  <c r="L2024" i="14"/>
  <c r="L2023" i="14"/>
  <c r="L2022" i="14"/>
  <c r="L2021" i="14"/>
  <c r="L2020" i="14"/>
  <c r="L2019" i="14"/>
  <c r="L2018" i="14"/>
  <c r="L2017" i="14"/>
  <c r="L2016" i="14"/>
  <c r="L2015" i="14"/>
  <c r="L2014" i="14"/>
  <c r="L2013" i="14"/>
  <c r="L2012" i="14"/>
  <c r="L2011" i="14"/>
  <c r="L2010" i="14"/>
  <c r="L2009" i="14"/>
  <c r="L2008" i="14"/>
  <c r="L2007" i="14"/>
  <c r="L2006" i="14"/>
  <c r="L2005" i="14"/>
  <c r="L2004" i="14"/>
  <c r="L2003" i="14"/>
  <c r="L2002" i="14"/>
  <c r="L2001" i="14"/>
  <c r="L2000" i="14"/>
  <c r="L1999" i="14"/>
  <c r="L1998" i="14"/>
  <c r="L1997" i="14"/>
  <c r="L1996" i="14"/>
  <c r="L1995" i="14"/>
  <c r="L1994" i="14"/>
  <c r="L1993" i="14"/>
  <c r="L1992" i="14"/>
  <c r="L1991" i="14"/>
  <c r="L1990" i="14"/>
  <c r="L1989" i="14"/>
  <c r="L1988" i="14"/>
  <c r="L1987" i="14"/>
  <c r="L1986" i="14"/>
  <c r="L1985" i="14"/>
  <c r="L1984" i="14"/>
  <c r="L1983" i="14"/>
  <c r="L1982" i="14"/>
  <c r="L1981" i="14"/>
  <c r="L1980" i="14"/>
  <c r="L1979" i="14"/>
  <c r="L1978" i="14"/>
  <c r="L1977" i="14"/>
  <c r="L1976" i="14"/>
  <c r="L1975" i="14"/>
  <c r="L1974" i="14"/>
  <c r="L1973" i="14"/>
  <c r="L1972" i="14"/>
  <c r="L1971" i="14"/>
  <c r="L1970" i="14"/>
  <c r="L1969" i="14"/>
  <c r="L1968" i="14"/>
  <c r="L1967" i="14"/>
  <c r="L1966" i="14"/>
  <c r="L1965" i="14"/>
  <c r="L1964" i="14"/>
  <c r="L1963" i="14"/>
  <c r="L1962" i="14"/>
  <c r="L1961" i="14"/>
  <c r="L1960" i="14"/>
  <c r="L1959" i="14"/>
  <c r="L1958" i="14"/>
  <c r="L1957" i="14"/>
  <c r="L1956" i="14"/>
  <c r="L1955" i="14"/>
  <c r="L1954" i="14"/>
  <c r="L1953" i="14"/>
  <c r="L1952" i="14"/>
  <c r="L1951" i="14"/>
  <c r="L1950" i="14"/>
  <c r="L1949" i="14"/>
  <c r="L1948" i="14"/>
  <c r="L1947" i="14"/>
  <c r="L1946" i="14"/>
  <c r="L1945" i="14"/>
  <c r="L1944" i="14"/>
  <c r="L1943" i="14"/>
  <c r="L1942" i="14"/>
  <c r="L1941" i="14"/>
  <c r="L1940" i="14"/>
  <c r="L1939" i="14"/>
  <c r="L1938" i="14"/>
  <c r="L1937" i="14"/>
  <c r="L1936" i="14"/>
  <c r="L1935" i="14"/>
  <c r="L1934" i="14"/>
  <c r="L1933" i="14"/>
  <c r="L1932" i="14"/>
  <c r="L1931" i="14"/>
  <c r="L1930" i="14"/>
  <c r="L1929" i="14"/>
  <c r="L1928" i="14"/>
  <c r="L1927" i="14"/>
  <c r="L1926" i="14"/>
  <c r="L1925" i="14"/>
  <c r="L1924" i="14"/>
  <c r="L1923" i="14"/>
  <c r="L1922" i="14"/>
  <c r="L1921" i="14"/>
  <c r="L1920" i="14"/>
  <c r="L1919" i="14"/>
  <c r="L1918" i="14"/>
  <c r="L1917" i="14"/>
  <c r="L1916" i="14"/>
  <c r="L1915" i="14"/>
  <c r="L1914" i="14"/>
  <c r="L1913" i="14"/>
  <c r="L1912" i="14"/>
  <c r="L1911" i="14"/>
  <c r="L1910" i="14"/>
  <c r="L1909" i="14"/>
  <c r="L1908" i="14"/>
  <c r="L1907" i="14"/>
  <c r="L1906" i="14"/>
  <c r="L1905" i="14"/>
  <c r="L1904" i="14"/>
  <c r="L1903" i="14"/>
  <c r="L1902" i="14"/>
  <c r="L1901" i="14"/>
  <c r="L1900" i="14"/>
  <c r="L1899" i="14"/>
  <c r="L1898" i="14"/>
  <c r="L1897" i="14"/>
  <c r="L1896" i="14"/>
  <c r="L1895" i="14"/>
  <c r="L1894" i="14"/>
  <c r="L1893" i="14"/>
  <c r="L1892" i="14"/>
  <c r="L1891" i="14"/>
  <c r="L1890" i="14"/>
  <c r="L1889" i="14"/>
  <c r="L1888" i="14"/>
  <c r="L1887" i="14"/>
  <c r="L1886" i="14"/>
  <c r="L1885" i="14"/>
  <c r="L1884" i="14"/>
  <c r="L1883" i="14"/>
  <c r="L1882" i="14"/>
  <c r="L1881" i="14"/>
  <c r="L1880" i="14"/>
  <c r="L1879" i="14"/>
  <c r="L1878" i="14"/>
  <c r="L1877" i="14"/>
  <c r="L1876" i="14"/>
  <c r="L1875" i="14"/>
  <c r="L1874" i="14"/>
  <c r="L1873" i="14"/>
  <c r="L1872" i="14"/>
  <c r="L1871" i="14"/>
  <c r="L1870" i="14"/>
  <c r="L1869" i="14"/>
  <c r="L1868" i="14"/>
  <c r="L1867" i="14"/>
  <c r="L1866" i="14"/>
  <c r="L1865" i="14"/>
  <c r="L1864" i="14"/>
  <c r="L1863" i="14"/>
  <c r="L1862" i="14"/>
  <c r="L1861" i="14"/>
  <c r="L1860" i="14"/>
  <c r="L1859" i="14"/>
  <c r="L1858" i="14"/>
  <c r="L1857" i="14"/>
  <c r="L1856" i="14"/>
  <c r="L1855" i="14"/>
  <c r="L1854" i="14"/>
  <c r="L1853" i="14"/>
  <c r="L1852" i="14"/>
  <c r="L1851" i="14"/>
  <c r="L1850" i="14"/>
  <c r="L1849" i="14"/>
  <c r="L1848" i="14"/>
  <c r="L1847" i="14"/>
  <c r="L1846" i="14"/>
  <c r="L1845" i="14"/>
  <c r="L1844" i="14"/>
  <c r="L1843" i="14"/>
  <c r="L1842" i="14"/>
  <c r="L1841" i="14"/>
  <c r="L1840" i="14"/>
  <c r="L1839" i="14"/>
  <c r="L1838" i="14"/>
  <c r="L1837" i="14"/>
  <c r="L1836" i="14"/>
  <c r="L1835" i="14"/>
  <c r="L1834" i="14"/>
  <c r="L1833" i="14"/>
  <c r="L1832" i="14"/>
  <c r="L1831" i="14"/>
  <c r="L1830" i="14"/>
  <c r="L1829" i="14"/>
  <c r="L1828" i="14"/>
  <c r="L1827" i="14"/>
  <c r="L1826" i="14"/>
  <c r="L1825" i="14"/>
  <c r="L1824" i="14"/>
  <c r="L1823" i="14"/>
  <c r="L1822" i="14"/>
  <c r="L1821" i="14"/>
  <c r="L1820" i="14"/>
  <c r="L1819" i="14"/>
  <c r="L1818" i="14"/>
  <c r="L1817" i="14"/>
  <c r="L1816" i="14"/>
  <c r="L1815" i="14"/>
  <c r="L1814" i="14"/>
  <c r="L1813" i="14"/>
  <c r="L1812" i="14"/>
  <c r="L1811" i="14"/>
  <c r="L1810" i="14"/>
  <c r="L1809" i="14"/>
  <c r="L1808" i="14"/>
  <c r="L1807" i="14"/>
  <c r="L1806" i="14"/>
  <c r="L1805" i="14"/>
  <c r="L1804" i="14"/>
  <c r="L1803" i="14"/>
  <c r="L1802" i="14"/>
  <c r="L1801" i="14"/>
  <c r="L1800" i="14"/>
  <c r="L1799" i="14"/>
  <c r="L1798" i="14"/>
  <c r="L1797" i="14"/>
  <c r="L1796" i="14"/>
  <c r="L1795" i="14"/>
  <c r="L1794" i="14"/>
  <c r="L1793" i="14"/>
  <c r="L1792" i="14"/>
  <c r="L1791" i="14"/>
  <c r="L1790" i="14"/>
  <c r="L1789" i="14"/>
  <c r="L1788" i="14"/>
  <c r="L1787" i="14"/>
  <c r="L1786" i="14"/>
  <c r="L1785" i="14"/>
  <c r="L1784" i="14"/>
  <c r="L1783" i="14"/>
  <c r="L1782" i="14"/>
  <c r="L1781" i="14"/>
  <c r="L1780" i="14"/>
  <c r="L1779" i="14"/>
  <c r="L1778" i="14"/>
  <c r="L1777" i="14"/>
  <c r="L1776" i="14"/>
  <c r="L1775" i="14"/>
  <c r="L1774" i="14"/>
  <c r="L1773" i="14"/>
  <c r="L1772" i="14"/>
  <c r="L1771" i="14"/>
  <c r="L1770" i="14"/>
  <c r="L1769" i="14"/>
  <c r="L1768" i="14"/>
  <c r="L1767" i="14"/>
  <c r="L1766" i="14"/>
  <c r="L1765" i="14"/>
  <c r="L1764" i="14"/>
  <c r="L1763" i="14"/>
  <c r="L1762" i="14"/>
  <c r="L1761" i="14"/>
  <c r="L1760" i="14"/>
  <c r="L1759" i="14"/>
  <c r="L1758" i="14"/>
  <c r="L1757" i="14"/>
  <c r="L1756" i="14"/>
  <c r="L1755" i="14"/>
  <c r="L1754" i="14"/>
  <c r="L1753" i="14"/>
  <c r="L1752" i="14"/>
  <c r="L1751" i="14"/>
  <c r="L1750" i="14"/>
  <c r="L1749" i="14"/>
  <c r="L1748" i="14"/>
  <c r="L1747" i="14"/>
  <c r="L1746" i="14"/>
  <c r="L1745" i="14"/>
  <c r="L1744" i="14"/>
  <c r="L1743" i="14"/>
  <c r="L1742" i="14"/>
  <c r="L1741" i="14"/>
  <c r="L1740" i="14"/>
  <c r="L1739" i="14"/>
  <c r="L1738" i="14"/>
  <c r="L1737" i="14"/>
  <c r="L1736" i="14"/>
  <c r="L1735" i="14"/>
  <c r="L1734" i="14"/>
  <c r="L1733" i="14"/>
  <c r="L1732" i="14"/>
  <c r="L1731" i="14"/>
  <c r="L1730" i="14"/>
  <c r="L1729" i="14"/>
  <c r="L1728" i="14"/>
  <c r="L1727" i="14"/>
  <c r="L1726" i="14"/>
  <c r="L1725" i="14"/>
  <c r="L1724" i="14"/>
  <c r="L1723" i="14"/>
  <c r="L1722" i="14"/>
  <c r="L1721" i="14"/>
  <c r="L1720" i="14"/>
  <c r="L1719" i="14"/>
  <c r="L1718" i="14"/>
  <c r="L1717" i="14"/>
  <c r="L1716" i="14"/>
  <c r="L1715" i="14"/>
  <c r="L1714" i="14"/>
  <c r="L1713" i="14"/>
  <c r="L1712" i="14"/>
  <c r="L1711" i="14"/>
  <c r="L1710" i="14"/>
  <c r="L1709" i="14"/>
  <c r="L1708" i="14"/>
  <c r="L1707" i="14"/>
  <c r="L1706" i="14"/>
  <c r="L1705" i="14"/>
  <c r="L1704" i="14"/>
  <c r="L1703" i="14"/>
  <c r="L1702" i="14"/>
  <c r="L1701" i="14"/>
  <c r="L1700" i="14"/>
  <c r="L1699" i="14"/>
  <c r="L1698" i="14"/>
  <c r="L1697" i="14"/>
  <c r="L1696" i="14"/>
  <c r="L1695" i="14"/>
  <c r="L1694" i="14"/>
  <c r="L1693" i="14"/>
  <c r="L1692" i="14"/>
  <c r="L1691" i="14"/>
  <c r="L1690" i="14"/>
  <c r="L1689" i="14"/>
  <c r="L1688" i="14"/>
  <c r="L1687" i="14"/>
  <c r="L1686" i="14"/>
  <c r="L1685" i="14"/>
  <c r="L1684" i="14"/>
  <c r="L1683" i="14"/>
  <c r="L1682" i="14"/>
  <c r="L1681" i="14"/>
  <c r="L1680" i="14"/>
  <c r="L1679" i="14"/>
  <c r="L1678" i="14"/>
  <c r="L1677" i="14"/>
  <c r="L1676" i="14"/>
  <c r="L1675" i="14"/>
  <c r="L1674" i="14"/>
  <c r="L1673" i="14"/>
  <c r="L1672" i="14"/>
  <c r="L1671" i="14"/>
  <c r="L1670" i="14"/>
  <c r="L1669" i="14"/>
  <c r="L1668" i="14"/>
  <c r="L1667" i="14"/>
  <c r="L1666" i="14"/>
  <c r="L1665" i="14"/>
  <c r="L1664" i="14"/>
  <c r="L1663" i="14"/>
  <c r="L1662" i="14"/>
  <c r="L1661" i="14"/>
  <c r="L1660" i="14"/>
  <c r="L1659" i="14"/>
  <c r="L1658" i="14"/>
  <c r="L1657" i="14"/>
  <c r="L1656" i="14"/>
  <c r="L1655" i="14"/>
  <c r="L1654" i="14"/>
  <c r="L1653" i="14"/>
  <c r="L1652" i="14"/>
  <c r="L1651" i="14"/>
  <c r="L1650" i="14"/>
  <c r="L1649" i="14"/>
  <c r="L1648" i="14"/>
  <c r="L1647" i="14"/>
  <c r="L1646" i="14"/>
  <c r="L1645" i="14"/>
  <c r="L1644" i="14"/>
  <c r="L1643" i="14"/>
  <c r="L1642" i="14"/>
  <c r="L1641" i="14"/>
  <c r="L1640" i="14"/>
  <c r="L1639" i="14"/>
  <c r="L1638" i="14"/>
  <c r="L1637" i="14"/>
  <c r="L1636" i="14"/>
  <c r="L1635" i="14"/>
  <c r="L1634" i="14"/>
  <c r="L1633" i="14"/>
  <c r="L1632" i="14"/>
  <c r="L1631" i="14"/>
  <c r="L1630" i="14"/>
  <c r="L1629" i="14"/>
  <c r="L1628" i="14"/>
  <c r="L1627" i="14"/>
  <c r="L1626" i="14"/>
  <c r="L1625" i="14"/>
  <c r="L1624" i="14"/>
  <c r="L1623" i="14"/>
  <c r="L1622" i="14"/>
  <c r="L1621" i="14"/>
  <c r="L1620" i="14"/>
  <c r="L1619" i="14"/>
  <c r="L1618" i="14"/>
  <c r="L1617" i="14"/>
  <c r="L1616" i="14"/>
  <c r="L1615" i="14"/>
  <c r="L1614" i="14"/>
  <c r="L1613" i="14"/>
  <c r="L1612" i="14"/>
  <c r="L1611" i="14"/>
  <c r="L1610" i="14"/>
  <c r="L1609" i="14"/>
  <c r="L1608" i="14"/>
  <c r="L1607" i="14"/>
  <c r="L1606" i="14"/>
  <c r="L1605" i="14"/>
  <c r="L1604" i="14"/>
  <c r="L1603" i="14"/>
  <c r="L1602" i="14"/>
  <c r="L1601" i="14"/>
  <c r="L1600" i="14"/>
  <c r="L1599" i="14"/>
  <c r="L1598" i="14"/>
  <c r="L1597" i="14"/>
  <c r="L1596" i="14"/>
  <c r="L1595" i="14"/>
  <c r="L1594" i="14"/>
  <c r="L1593" i="14"/>
  <c r="L1592" i="14"/>
  <c r="L1591" i="14"/>
  <c r="L1590" i="14"/>
  <c r="L1589" i="14"/>
  <c r="L1588" i="14"/>
  <c r="L1587" i="14"/>
  <c r="L1586" i="14"/>
  <c r="L1585" i="14"/>
  <c r="L1584" i="14"/>
  <c r="L1583" i="14"/>
  <c r="L1582" i="14"/>
  <c r="L1581" i="14"/>
  <c r="L1580" i="14"/>
  <c r="L1579" i="14"/>
  <c r="L1578" i="14"/>
  <c r="L1577" i="14"/>
  <c r="L1576" i="14"/>
  <c r="L1575" i="14"/>
  <c r="L1574" i="14"/>
  <c r="L1573" i="14"/>
  <c r="L1572" i="14"/>
  <c r="L1571" i="14"/>
  <c r="L1570" i="14"/>
  <c r="L1569" i="14"/>
  <c r="L1568" i="14"/>
  <c r="L1567" i="14"/>
  <c r="L1566" i="14"/>
  <c r="L1565" i="14"/>
  <c r="L1564" i="14"/>
  <c r="L1563" i="14"/>
  <c r="L1562" i="14"/>
  <c r="L1561" i="14"/>
  <c r="L1560" i="14"/>
  <c r="L1559" i="14"/>
  <c r="L1558" i="14"/>
  <c r="L1557" i="14"/>
  <c r="L1556" i="14"/>
  <c r="L1555" i="14"/>
  <c r="L1554" i="14"/>
  <c r="L1553" i="14"/>
  <c r="L1552" i="14"/>
  <c r="L1551" i="14"/>
  <c r="L1550" i="14"/>
  <c r="L1549" i="14"/>
  <c r="L1548" i="14"/>
  <c r="L1547" i="14"/>
  <c r="L1546" i="14"/>
  <c r="L1545" i="14"/>
  <c r="L1544" i="14"/>
  <c r="L1543" i="14"/>
  <c r="L1542" i="14"/>
  <c r="L1541" i="14"/>
  <c r="L1540" i="14"/>
  <c r="L1539" i="14"/>
  <c r="L1538" i="14"/>
  <c r="L1537" i="14"/>
  <c r="L1536" i="14"/>
  <c r="L1535" i="14"/>
  <c r="L1534" i="14"/>
  <c r="L1533" i="14"/>
  <c r="L1532" i="14"/>
  <c r="L1531" i="14"/>
  <c r="L1530" i="14"/>
  <c r="L1529" i="14"/>
  <c r="L1528" i="14"/>
  <c r="L1527" i="14"/>
  <c r="L1526" i="14"/>
  <c r="L1525" i="14"/>
  <c r="L1524" i="14"/>
  <c r="L1523" i="14"/>
  <c r="L1522" i="14"/>
  <c r="L1521" i="14"/>
  <c r="L1520" i="14"/>
  <c r="L1519" i="14"/>
  <c r="L1518" i="14"/>
  <c r="L1517" i="14"/>
  <c r="L1516" i="14"/>
  <c r="L1515" i="14"/>
  <c r="L1514" i="14"/>
  <c r="L1513" i="14"/>
  <c r="L1512" i="14"/>
  <c r="L1511" i="14"/>
  <c r="L1510" i="14"/>
  <c r="L1509" i="14"/>
  <c r="L1508" i="14"/>
  <c r="L1507" i="14"/>
  <c r="L1506" i="14"/>
  <c r="L1505" i="14"/>
  <c r="L1504" i="14"/>
  <c r="L1503" i="14"/>
  <c r="L1502" i="14"/>
  <c r="L1501" i="14"/>
  <c r="L1500" i="14"/>
  <c r="L1499" i="14"/>
  <c r="L1498" i="14"/>
  <c r="L1497" i="14"/>
  <c r="L1496" i="14"/>
  <c r="L1495" i="14"/>
  <c r="L1494" i="14"/>
  <c r="L1493" i="14"/>
  <c r="L1492" i="14"/>
  <c r="L1491" i="14"/>
  <c r="L1490" i="14"/>
  <c r="L1489" i="14"/>
  <c r="L1488" i="14"/>
  <c r="L1487" i="14"/>
  <c r="L1486" i="14"/>
  <c r="L1485" i="14"/>
  <c r="L1484" i="14"/>
  <c r="L1483" i="14"/>
  <c r="L1482" i="14"/>
  <c r="L1481" i="14"/>
  <c r="L1480" i="14"/>
  <c r="L1479" i="14"/>
  <c r="L1478" i="14"/>
  <c r="L1477" i="14"/>
  <c r="L1476" i="14"/>
  <c r="L1475" i="14"/>
  <c r="L1474" i="14"/>
  <c r="L1473" i="14"/>
  <c r="L1472" i="14"/>
  <c r="L1471" i="14"/>
  <c r="L1470" i="14"/>
  <c r="L1469" i="14"/>
  <c r="L1468" i="14"/>
  <c r="L1467" i="14"/>
  <c r="L1466" i="14"/>
  <c r="L1465" i="14"/>
  <c r="L1464" i="14"/>
  <c r="L1463" i="14"/>
  <c r="L1462" i="14"/>
  <c r="L1461" i="14"/>
  <c r="L1460" i="14"/>
  <c r="L1459" i="14"/>
  <c r="L1458" i="14"/>
  <c r="L1457" i="14"/>
  <c r="L1456" i="14"/>
  <c r="L1455" i="14"/>
  <c r="L1454" i="14"/>
  <c r="L1453" i="14"/>
  <c r="L1452" i="14"/>
  <c r="L1451" i="14"/>
  <c r="L1450" i="14"/>
  <c r="L1449" i="14"/>
  <c r="L1448" i="14"/>
  <c r="L1447" i="14"/>
  <c r="L1446" i="14"/>
  <c r="L1445" i="14"/>
  <c r="L1444" i="14"/>
  <c r="L1443" i="14"/>
  <c r="L1442" i="14"/>
  <c r="L1441" i="14"/>
  <c r="L1440" i="14"/>
  <c r="L1439" i="14"/>
  <c r="L1438" i="14"/>
  <c r="L1437" i="14"/>
  <c r="L1436" i="14"/>
  <c r="L1435" i="14"/>
  <c r="L1434" i="14"/>
  <c r="L1433" i="14"/>
  <c r="L1432" i="14"/>
  <c r="L1431" i="14"/>
  <c r="L1430" i="14"/>
  <c r="L1429" i="14"/>
  <c r="L1428" i="14"/>
  <c r="L1427" i="14"/>
  <c r="L1426" i="14"/>
  <c r="L1425" i="14"/>
  <c r="L1424" i="14"/>
  <c r="L1423" i="14"/>
  <c r="L1422" i="14"/>
  <c r="L1421" i="14"/>
  <c r="L1420" i="14"/>
  <c r="L1419" i="14"/>
  <c r="L1418" i="14"/>
  <c r="L1417" i="14"/>
  <c r="L1416" i="14"/>
  <c r="L1415" i="14"/>
  <c r="L1414" i="14"/>
  <c r="L1413" i="14"/>
  <c r="L1412" i="14"/>
  <c r="L1411" i="14"/>
  <c r="L1410" i="14"/>
  <c r="L1409" i="14"/>
  <c r="L1408" i="14"/>
  <c r="L1407" i="14"/>
  <c r="L1406" i="14"/>
  <c r="L1405" i="14"/>
  <c r="L1404" i="14"/>
  <c r="L1403" i="14"/>
  <c r="L1402" i="14"/>
  <c r="L1401" i="14"/>
  <c r="L1400" i="14"/>
  <c r="L1399" i="14"/>
  <c r="L1398" i="14"/>
  <c r="L1397" i="14"/>
  <c r="L1396" i="14"/>
  <c r="L1395" i="14"/>
  <c r="L1394" i="14"/>
  <c r="L1393" i="14"/>
  <c r="L1392" i="14"/>
  <c r="L1391" i="14"/>
  <c r="L1390" i="14"/>
  <c r="L1389" i="14"/>
  <c r="L1388" i="14"/>
  <c r="L1387" i="14"/>
  <c r="L1386" i="14"/>
  <c r="L1385" i="14"/>
  <c r="L1384" i="14"/>
  <c r="L1383" i="14"/>
  <c r="L1382" i="14"/>
  <c r="L1381" i="14"/>
  <c r="L1380" i="14"/>
  <c r="L1379" i="14"/>
  <c r="L1378" i="14"/>
  <c r="L1377" i="14"/>
  <c r="L1376" i="14"/>
  <c r="L1375" i="14"/>
  <c r="L1374" i="14"/>
  <c r="L1373" i="14"/>
  <c r="L1372" i="14"/>
  <c r="L1371" i="14"/>
  <c r="L1370" i="14"/>
  <c r="L1369" i="14"/>
  <c r="L1368" i="14"/>
  <c r="L1367" i="14"/>
  <c r="L1366" i="14"/>
  <c r="L1365" i="14"/>
  <c r="L1364" i="14"/>
  <c r="L1363" i="14"/>
  <c r="L1362" i="14"/>
  <c r="L1361" i="14"/>
  <c r="L1360" i="14"/>
  <c r="L1359" i="14"/>
  <c r="L1358" i="14"/>
  <c r="L1357" i="14"/>
  <c r="L1356" i="14"/>
  <c r="L1355" i="14"/>
  <c r="L1354" i="14"/>
  <c r="L1353" i="14"/>
  <c r="L1352" i="14"/>
  <c r="L1351" i="14"/>
  <c r="L1350" i="14"/>
  <c r="L1349" i="14"/>
  <c r="L1348" i="14"/>
  <c r="L1347" i="14"/>
  <c r="L1346" i="14"/>
  <c r="L1345" i="14"/>
  <c r="L1344" i="14"/>
  <c r="L1343" i="14"/>
  <c r="L1342" i="14"/>
  <c r="L1341" i="14"/>
  <c r="L1340" i="14"/>
  <c r="L1339" i="14"/>
  <c r="L1338" i="14"/>
  <c r="L1337" i="14"/>
  <c r="L1336" i="14"/>
  <c r="L1335" i="14"/>
  <c r="L1334" i="14"/>
  <c r="L1333" i="14"/>
  <c r="L1332" i="14"/>
  <c r="L1331" i="14"/>
  <c r="L1330" i="14"/>
  <c r="L1329" i="14"/>
  <c r="L1328" i="14"/>
  <c r="L1327" i="14"/>
  <c r="L1326" i="14"/>
  <c r="L1325" i="14"/>
  <c r="L1324" i="14"/>
  <c r="L1323" i="14"/>
  <c r="L1322" i="14"/>
  <c r="L1321" i="14"/>
  <c r="L1320" i="14"/>
  <c r="L1319" i="14"/>
  <c r="L1318" i="14"/>
  <c r="L1317" i="14"/>
  <c r="L1316" i="14"/>
  <c r="L1315" i="14"/>
  <c r="L1314" i="14"/>
  <c r="L1313" i="14"/>
  <c r="L1312" i="14"/>
  <c r="L1311" i="14"/>
  <c r="L1310" i="14"/>
  <c r="L1309" i="14"/>
  <c r="L1308" i="14"/>
  <c r="L1307" i="14"/>
  <c r="L1306" i="14"/>
  <c r="L1305" i="14"/>
  <c r="L1304" i="14"/>
  <c r="L1303" i="14"/>
  <c r="L1302" i="14"/>
  <c r="L1301" i="14"/>
  <c r="L1300" i="14"/>
  <c r="L1299" i="14"/>
  <c r="L1298" i="14"/>
  <c r="L1297" i="14"/>
  <c r="L1296" i="14"/>
  <c r="L1295" i="14"/>
  <c r="L1294" i="14"/>
  <c r="L1293" i="14"/>
  <c r="L1292" i="14"/>
  <c r="L1291" i="14"/>
  <c r="L1290" i="14"/>
  <c r="L1289" i="14"/>
  <c r="L1288" i="14"/>
  <c r="L1287" i="14"/>
  <c r="L1286" i="14"/>
  <c r="L1285" i="14"/>
  <c r="L1284" i="14"/>
  <c r="L1283" i="14"/>
  <c r="L1282" i="14"/>
  <c r="L1281" i="14"/>
  <c r="L1280" i="14"/>
  <c r="L1279" i="14"/>
  <c r="L1278" i="14"/>
  <c r="L1277" i="14"/>
  <c r="L1276" i="14"/>
  <c r="L1275" i="14"/>
  <c r="L1274" i="14"/>
  <c r="L1273" i="14"/>
  <c r="L1272" i="14"/>
  <c r="L1271" i="14"/>
  <c r="L1270" i="14"/>
  <c r="L1269" i="14"/>
  <c r="L1268" i="14"/>
  <c r="L1267" i="14"/>
  <c r="L1266" i="14"/>
  <c r="L1265" i="14"/>
  <c r="L1264" i="14"/>
  <c r="L1263" i="14"/>
  <c r="L1262" i="14"/>
  <c r="L1261" i="14"/>
  <c r="L1260" i="14"/>
  <c r="L1259" i="14"/>
  <c r="L1258" i="14"/>
  <c r="L1257" i="14"/>
  <c r="L1256" i="14"/>
  <c r="L1255" i="14"/>
  <c r="L1254" i="14"/>
  <c r="L1253" i="14"/>
  <c r="L1252" i="14"/>
  <c r="L1251" i="14"/>
  <c r="L1250" i="14"/>
  <c r="L1249" i="14"/>
  <c r="L1248" i="14"/>
  <c r="L1247" i="14"/>
  <c r="L1246" i="14"/>
  <c r="L1245" i="14"/>
  <c r="L1244" i="14"/>
  <c r="L1243" i="14"/>
  <c r="L1242" i="14"/>
  <c r="L1241" i="14"/>
  <c r="L1240" i="14"/>
  <c r="L1239" i="14"/>
  <c r="L1238" i="14"/>
  <c r="L1237" i="14"/>
  <c r="L1236" i="14"/>
  <c r="L1235" i="14"/>
  <c r="L1234" i="14"/>
  <c r="L1233" i="14"/>
  <c r="L1232" i="14"/>
  <c r="L1231" i="14"/>
  <c r="L1230" i="14"/>
  <c r="L1229" i="14"/>
  <c r="L1228" i="14"/>
  <c r="L1227" i="14"/>
  <c r="L1226" i="14"/>
  <c r="L1225" i="14"/>
  <c r="L1224" i="14"/>
  <c r="L1223" i="14"/>
  <c r="L1222" i="14"/>
  <c r="L1221" i="14"/>
  <c r="L1220" i="14"/>
  <c r="L1219" i="14"/>
  <c r="L1218" i="14"/>
  <c r="L1217" i="14"/>
  <c r="L1216" i="14"/>
  <c r="L1215" i="14"/>
  <c r="L1214" i="14"/>
  <c r="L1213" i="14"/>
  <c r="L1212" i="14"/>
  <c r="L1211" i="14"/>
  <c r="L1210" i="14"/>
  <c r="L1209" i="14"/>
  <c r="L1208" i="14"/>
  <c r="L1207" i="14"/>
  <c r="L1206" i="14"/>
  <c r="L1205" i="14"/>
  <c r="L1204" i="14"/>
  <c r="L1203" i="14"/>
  <c r="L1202" i="14"/>
  <c r="L1201" i="14"/>
  <c r="L1200" i="14"/>
  <c r="L1199" i="14"/>
  <c r="L1198" i="14"/>
  <c r="L1197" i="14"/>
  <c r="L1196" i="14"/>
  <c r="L1195" i="14"/>
  <c r="L1194" i="14"/>
  <c r="L1193" i="14"/>
  <c r="L1192" i="14"/>
  <c r="L1191" i="14"/>
  <c r="L1190" i="14"/>
  <c r="L1189" i="14"/>
  <c r="L1188" i="14"/>
  <c r="L1187" i="14"/>
  <c r="L1186" i="14"/>
  <c r="L1185" i="14"/>
  <c r="L1184" i="14"/>
  <c r="L1183" i="14"/>
  <c r="L1182" i="14"/>
  <c r="L1181" i="14"/>
  <c r="L1180" i="14"/>
  <c r="L1179" i="14"/>
  <c r="L1178" i="14"/>
  <c r="L1177" i="14"/>
  <c r="L1176" i="14"/>
  <c r="L1175" i="14"/>
  <c r="L1174" i="14"/>
  <c r="L1173" i="14"/>
  <c r="L1172" i="14"/>
  <c r="L1171" i="14"/>
  <c r="L1170" i="14"/>
  <c r="L1169" i="14"/>
  <c r="L1168" i="14"/>
  <c r="L1167" i="14"/>
  <c r="L1166" i="14"/>
  <c r="L1165" i="14"/>
  <c r="L1164" i="14"/>
  <c r="L1163" i="14"/>
  <c r="L1162" i="14"/>
  <c r="L1161" i="14"/>
  <c r="L1160" i="14"/>
  <c r="L1159" i="14"/>
  <c r="L1158" i="14"/>
  <c r="L1157" i="14"/>
  <c r="L1156" i="14"/>
  <c r="L1155" i="14"/>
  <c r="L1154" i="14"/>
  <c r="L1153" i="14"/>
  <c r="L1152" i="14"/>
  <c r="L1151" i="14"/>
  <c r="L1150" i="14"/>
  <c r="L1149" i="14"/>
  <c r="L1148" i="14"/>
  <c r="L1147" i="14"/>
  <c r="L1146" i="14"/>
  <c r="L1145" i="14"/>
  <c r="L1144" i="14"/>
  <c r="L1143" i="14"/>
  <c r="L1142" i="14"/>
  <c r="L1141" i="14"/>
  <c r="L1140" i="14"/>
  <c r="L1139" i="14"/>
  <c r="L1138" i="14"/>
  <c r="L1137" i="14"/>
  <c r="L1136" i="14"/>
  <c r="L1135" i="14"/>
  <c r="L1134" i="14"/>
  <c r="L1133" i="14"/>
  <c r="L1132" i="14"/>
  <c r="L1131" i="14"/>
  <c r="L1130" i="14"/>
  <c r="L1129" i="14"/>
  <c r="L1128" i="14"/>
  <c r="L1127" i="14"/>
  <c r="L1126" i="14"/>
  <c r="L1125" i="14"/>
  <c r="L1124" i="14"/>
  <c r="L1123" i="14"/>
  <c r="L1122" i="14"/>
  <c r="L1121" i="14"/>
  <c r="L1120" i="14"/>
  <c r="L1119" i="14"/>
  <c r="L1118" i="14"/>
  <c r="L1117" i="14"/>
  <c r="L1116" i="14"/>
  <c r="L1115" i="14"/>
  <c r="L1114" i="14"/>
  <c r="L1113" i="14"/>
  <c r="L1112" i="14"/>
  <c r="L1111" i="14"/>
  <c r="L1110" i="14"/>
  <c r="L1109" i="14"/>
  <c r="L1108" i="14"/>
  <c r="L1107" i="14"/>
  <c r="L1106" i="14"/>
  <c r="L1105" i="14"/>
  <c r="L1104" i="14"/>
  <c r="L1103" i="14"/>
  <c r="L1102" i="14"/>
  <c r="L1101" i="14"/>
  <c r="L1100" i="14"/>
  <c r="L1099" i="14"/>
  <c r="L1098" i="14"/>
  <c r="L1097" i="14"/>
  <c r="L1096" i="14"/>
  <c r="L1095" i="14"/>
  <c r="L1094" i="14"/>
  <c r="L1093" i="14"/>
  <c r="L1092" i="14"/>
  <c r="L1091" i="14"/>
  <c r="L1090" i="14"/>
  <c r="L1089" i="14"/>
  <c r="L1088" i="14"/>
  <c r="L1087" i="14"/>
  <c r="L1086" i="14"/>
  <c r="L1085" i="14"/>
  <c r="L1084" i="14"/>
  <c r="L1083" i="14"/>
  <c r="L1082" i="14"/>
  <c r="L1081" i="14"/>
  <c r="L1080" i="14"/>
  <c r="L1079" i="14"/>
  <c r="L1078" i="14"/>
  <c r="L1077" i="14"/>
  <c r="L1076" i="14"/>
  <c r="L1075" i="14"/>
  <c r="L1074" i="14"/>
  <c r="L1073" i="14"/>
  <c r="L1072" i="14"/>
  <c r="L1071" i="14"/>
  <c r="L1070" i="14"/>
  <c r="L1069" i="14"/>
  <c r="L1068" i="14"/>
  <c r="L1067" i="14"/>
  <c r="L1066" i="14"/>
  <c r="L1065" i="14"/>
  <c r="L1064" i="14"/>
  <c r="L1063" i="14"/>
  <c r="L1062" i="14"/>
  <c r="L1061" i="14"/>
  <c r="L1060" i="14"/>
  <c r="L1059" i="14"/>
  <c r="L1058" i="14"/>
  <c r="L1057" i="14"/>
  <c r="L1056" i="14"/>
  <c r="L1055" i="14"/>
  <c r="L1054" i="14"/>
  <c r="L1053" i="14"/>
  <c r="L1052" i="14"/>
  <c r="L1051" i="14"/>
  <c r="L1050" i="14"/>
  <c r="L1049" i="14"/>
  <c r="L1048" i="14"/>
  <c r="L1047" i="14"/>
  <c r="L1046" i="14"/>
  <c r="L1045" i="14"/>
  <c r="L1044" i="14"/>
  <c r="L1043" i="14"/>
  <c r="L1042" i="14"/>
  <c r="L1041" i="14"/>
  <c r="L1040" i="14"/>
  <c r="L1039" i="14"/>
  <c r="L1038" i="14"/>
  <c r="L1037" i="14"/>
  <c r="L1036" i="14"/>
  <c r="L1035" i="14"/>
  <c r="L1034" i="14"/>
  <c r="L1033" i="14"/>
  <c r="L1032" i="14"/>
  <c r="L1031" i="14"/>
  <c r="L1030" i="14"/>
  <c r="L1029" i="14"/>
  <c r="L1028" i="14"/>
  <c r="L1027" i="14"/>
  <c r="L1026" i="14"/>
  <c r="L1025" i="14"/>
  <c r="L1024" i="14"/>
  <c r="L1023" i="14"/>
  <c r="L1022" i="14"/>
  <c r="L1021" i="14"/>
  <c r="L1020" i="14"/>
  <c r="L1019" i="14"/>
  <c r="L1018" i="14"/>
  <c r="L1017" i="14"/>
  <c r="L1016" i="14"/>
  <c r="L1015" i="14"/>
  <c r="L1014" i="14"/>
  <c r="L1013" i="14"/>
  <c r="L1012" i="14"/>
  <c r="L1011" i="14"/>
  <c r="L1010" i="14"/>
  <c r="L1009" i="14"/>
  <c r="L1008" i="14"/>
  <c r="L1007" i="14"/>
  <c r="L1006" i="14"/>
  <c r="L1005" i="14"/>
  <c r="L1004" i="14"/>
  <c r="L1003" i="14"/>
  <c r="L1002" i="14"/>
  <c r="L1001" i="14"/>
  <c r="L1000" i="14"/>
  <c r="L999" i="14"/>
  <c r="L998" i="14"/>
  <c r="L997" i="14"/>
  <c r="L996" i="14"/>
  <c r="L995" i="14"/>
  <c r="L994" i="14"/>
  <c r="L993" i="14"/>
  <c r="L992" i="14"/>
  <c r="L991" i="14"/>
  <c r="L990" i="14"/>
  <c r="L989" i="14"/>
  <c r="L988" i="14"/>
  <c r="L987" i="14"/>
  <c r="L986" i="14"/>
  <c r="L985" i="14"/>
  <c r="L984" i="14"/>
  <c r="L983" i="14"/>
  <c r="L982" i="14"/>
  <c r="L981" i="14"/>
  <c r="L980" i="14"/>
  <c r="L979" i="14"/>
  <c r="L978" i="14"/>
  <c r="L977" i="14"/>
  <c r="L976" i="14"/>
  <c r="L975" i="14"/>
  <c r="L974" i="14"/>
  <c r="L973" i="14"/>
  <c r="L972" i="14"/>
  <c r="L971" i="14"/>
  <c r="L970" i="14"/>
  <c r="L969" i="14"/>
  <c r="L968" i="14"/>
  <c r="L967" i="14"/>
  <c r="L966" i="14"/>
  <c r="L965" i="14"/>
  <c r="L964" i="14"/>
  <c r="L963" i="14"/>
  <c r="L962" i="14"/>
  <c r="L961" i="14"/>
  <c r="L960" i="14"/>
  <c r="L959" i="14"/>
  <c r="L958" i="14"/>
  <c r="L957" i="14"/>
  <c r="L956" i="14"/>
  <c r="L955" i="14"/>
  <c r="L954" i="14"/>
  <c r="L953" i="14"/>
  <c r="L952" i="14"/>
  <c r="L951" i="14"/>
  <c r="L950" i="14"/>
  <c r="L949" i="14"/>
  <c r="L948" i="14"/>
  <c r="L947" i="14"/>
  <c r="L946" i="14"/>
  <c r="L945" i="14"/>
  <c r="L944" i="14"/>
  <c r="L943" i="14"/>
  <c r="L942" i="14"/>
  <c r="L941" i="14"/>
  <c r="L940" i="14"/>
  <c r="L939" i="14"/>
  <c r="L938" i="14"/>
  <c r="L937" i="14"/>
  <c r="L936" i="14"/>
  <c r="L935" i="14"/>
  <c r="L934" i="14"/>
  <c r="L933" i="14"/>
  <c r="L932" i="14"/>
  <c r="L931" i="14"/>
  <c r="L930" i="14"/>
  <c r="L929" i="14"/>
  <c r="L928" i="14"/>
  <c r="L927" i="14"/>
  <c r="L926" i="14"/>
  <c r="L925" i="14"/>
  <c r="L924" i="14"/>
  <c r="L923" i="14"/>
  <c r="L922" i="14"/>
  <c r="L921" i="14"/>
  <c r="L920" i="14"/>
  <c r="L919" i="14"/>
  <c r="L918" i="14"/>
  <c r="L917" i="14"/>
  <c r="L916" i="14"/>
  <c r="L915" i="14"/>
  <c r="L914" i="14"/>
  <c r="L913" i="14"/>
  <c r="L912" i="14"/>
  <c r="L911" i="14"/>
  <c r="L910" i="14"/>
  <c r="L909" i="14"/>
  <c r="L908" i="14"/>
  <c r="L907" i="14"/>
  <c r="L906" i="14"/>
  <c r="L905" i="14"/>
  <c r="L904" i="14"/>
  <c r="L903" i="14"/>
  <c r="L902" i="14"/>
  <c r="L901" i="14"/>
  <c r="L900" i="14"/>
  <c r="L899" i="14"/>
  <c r="L898" i="14"/>
  <c r="L897" i="14"/>
  <c r="L896" i="14"/>
  <c r="L895" i="14"/>
  <c r="L894" i="14"/>
  <c r="L893" i="14"/>
  <c r="L892" i="14"/>
  <c r="L891" i="14"/>
  <c r="L890" i="14"/>
  <c r="L889" i="14"/>
  <c r="L888" i="14"/>
  <c r="L887" i="14"/>
  <c r="L886" i="14"/>
  <c r="L885" i="14"/>
  <c r="L884" i="14"/>
  <c r="L883" i="14"/>
  <c r="L882" i="14"/>
  <c r="L881" i="14"/>
  <c r="L880" i="14"/>
  <c r="L879" i="14"/>
  <c r="L878" i="14"/>
  <c r="L877" i="14"/>
  <c r="L876" i="14"/>
  <c r="L875" i="14"/>
  <c r="L874" i="14"/>
  <c r="L873" i="14"/>
  <c r="L872" i="14"/>
  <c r="L871" i="14"/>
  <c r="L870" i="14"/>
  <c r="L869" i="14"/>
  <c r="L868" i="14"/>
  <c r="L867" i="14"/>
  <c r="L866" i="14"/>
  <c r="L865" i="14"/>
  <c r="L864" i="14"/>
  <c r="L863" i="14"/>
  <c r="L862" i="14"/>
  <c r="L861" i="14"/>
  <c r="L860" i="14"/>
  <c r="L859" i="14"/>
  <c r="L858" i="14"/>
  <c r="L857" i="14"/>
  <c r="L856" i="14"/>
  <c r="L855" i="14"/>
  <c r="L854" i="14"/>
  <c r="L853" i="14"/>
  <c r="L852" i="14"/>
  <c r="L851" i="14"/>
  <c r="L850" i="14"/>
  <c r="L849" i="14"/>
  <c r="L848" i="14"/>
  <c r="L847" i="14"/>
  <c r="L846" i="14"/>
  <c r="L845" i="14"/>
  <c r="L844" i="14"/>
  <c r="L843" i="14"/>
  <c r="L842" i="14"/>
  <c r="L841" i="14"/>
  <c r="L840" i="14"/>
  <c r="L839" i="14"/>
  <c r="L838" i="14"/>
  <c r="L837" i="14"/>
  <c r="L836" i="14"/>
  <c r="L835" i="14"/>
  <c r="L834" i="14"/>
  <c r="L833" i="14"/>
  <c r="L832" i="14"/>
  <c r="L831" i="14"/>
  <c r="L830" i="14"/>
  <c r="L829" i="14"/>
  <c r="L828" i="14"/>
  <c r="L827" i="14"/>
  <c r="L826" i="14"/>
  <c r="L825" i="14"/>
  <c r="L824" i="14"/>
  <c r="L823" i="14"/>
  <c r="L822" i="14"/>
  <c r="L821" i="14"/>
  <c r="L820" i="14"/>
  <c r="L819" i="14"/>
  <c r="L818" i="14"/>
  <c r="L817" i="14"/>
  <c r="L816" i="14"/>
  <c r="L815" i="14"/>
  <c r="L814" i="14"/>
  <c r="L813" i="14"/>
  <c r="L812" i="14"/>
  <c r="L811" i="14"/>
  <c r="L810" i="14"/>
  <c r="L809" i="14"/>
  <c r="L808" i="14"/>
  <c r="L807" i="14"/>
  <c r="L806" i="14"/>
  <c r="L805" i="14"/>
  <c r="L804" i="14"/>
  <c r="L803" i="14"/>
  <c r="L802" i="14"/>
  <c r="L801" i="14"/>
  <c r="L800" i="14"/>
  <c r="L799" i="14"/>
  <c r="L798" i="14"/>
  <c r="L797" i="14"/>
  <c r="L796" i="14"/>
  <c r="L795" i="14"/>
  <c r="L794" i="14"/>
  <c r="L793" i="14"/>
  <c r="L792" i="14"/>
  <c r="L791" i="14"/>
  <c r="L790" i="14"/>
  <c r="L789" i="14"/>
  <c r="L788" i="14"/>
  <c r="L787" i="14"/>
  <c r="L786" i="14"/>
  <c r="L785" i="14"/>
  <c r="L784" i="14"/>
  <c r="L783" i="14"/>
  <c r="L782" i="14"/>
  <c r="L781" i="14"/>
  <c r="L780" i="14"/>
  <c r="L779" i="14"/>
  <c r="L778" i="14"/>
  <c r="L777" i="14"/>
  <c r="L776" i="14"/>
  <c r="L775" i="14"/>
  <c r="L774" i="14"/>
  <c r="L773" i="14"/>
  <c r="L772" i="14"/>
  <c r="L771" i="14"/>
  <c r="L770" i="14"/>
  <c r="L769" i="14"/>
  <c r="L768" i="14"/>
  <c r="L767" i="14"/>
  <c r="L766" i="14"/>
  <c r="L765" i="14"/>
  <c r="L764" i="14"/>
  <c r="L763" i="14"/>
  <c r="L762" i="14"/>
  <c r="L761" i="14"/>
  <c r="L760" i="14"/>
  <c r="L759" i="14"/>
  <c r="L758" i="14"/>
  <c r="L757" i="14"/>
  <c r="L756" i="14"/>
  <c r="L755" i="14"/>
  <c r="L754" i="14"/>
  <c r="L753" i="14"/>
  <c r="L752" i="14"/>
  <c r="L751" i="14"/>
  <c r="L750" i="14"/>
  <c r="L749" i="14"/>
  <c r="L748" i="14"/>
  <c r="L747" i="14"/>
  <c r="L746" i="14"/>
  <c r="L745" i="14"/>
  <c r="L744" i="14"/>
  <c r="L743" i="14"/>
  <c r="L742" i="14"/>
  <c r="L741" i="14"/>
  <c r="L740" i="14"/>
  <c r="L739" i="14"/>
  <c r="L738" i="14"/>
  <c r="L737" i="14"/>
  <c r="L736" i="14"/>
  <c r="L735" i="14"/>
  <c r="L734" i="14"/>
  <c r="L733" i="14"/>
  <c r="L732" i="14"/>
  <c r="L731" i="14"/>
  <c r="L730" i="14"/>
  <c r="L729" i="14"/>
  <c r="L728" i="14"/>
  <c r="L727" i="14"/>
  <c r="L726" i="14"/>
  <c r="L725" i="14"/>
  <c r="L724" i="14"/>
  <c r="L723" i="14"/>
  <c r="L722" i="14"/>
  <c r="L721" i="14"/>
  <c r="L720" i="14"/>
  <c r="L719" i="14"/>
  <c r="L718" i="14"/>
  <c r="L717" i="14"/>
  <c r="L716" i="14"/>
  <c r="L715" i="14"/>
  <c r="L714" i="14"/>
  <c r="L713" i="14"/>
  <c r="L712" i="14"/>
  <c r="L711" i="14"/>
  <c r="L710" i="14"/>
  <c r="L709" i="14"/>
  <c r="L708" i="14"/>
  <c r="L707" i="14"/>
  <c r="L706" i="14"/>
  <c r="L705" i="14"/>
  <c r="L704" i="14"/>
  <c r="L703" i="14"/>
  <c r="L702" i="14"/>
  <c r="L701" i="14"/>
  <c r="L700" i="14"/>
  <c r="L699" i="14"/>
  <c r="L698" i="14"/>
  <c r="L697" i="14"/>
  <c r="L696" i="14"/>
  <c r="L695" i="14"/>
  <c r="L694" i="14"/>
  <c r="L693" i="14"/>
  <c r="L692" i="14"/>
  <c r="L691" i="14"/>
  <c r="L690" i="14"/>
  <c r="L689" i="14"/>
  <c r="L688" i="14"/>
  <c r="L687" i="14"/>
  <c r="L686" i="14"/>
  <c r="L685" i="14"/>
  <c r="L684" i="14"/>
  <c r="L683" i="14"/>
  <c r="L682" i="14"/>
  <c r="L681" i="14"/>
  <c r="L680" i="14"/>
  <c r="L679" i="14"/>
  <c r="L678" i="14"/>
  <c r="L677" i="14"/>
  <c r="L676" i="14"/>
  <c r="L675" i="14"/>
  <c r="L674" i="14"/>
  <c r="L673" i="14"/>
  <c r="L672" i="14"/>
  <c r="L671" i="14"/>
  <c r="L670" i="14"/>
  <c r="L669" i="14"/>
  <c r="L668" i="14"/>
  <c r="L667" i="14"/>
  <c r="L666" i="14"/>
  <c r="L665" i="14"/>
  <c r="L664" i="14"/>
  <c r="L663" i="14"/>
  <c r="L662" i="14"/>
  <c r="L661" i="14"/>
  <c r="L660" i="14"/>
  <c r="L659" i="14"/>
  <c r="L658" i="14"/>
  <c r="L657" i="14"/>
  <c r="L656" i="14"/>
  <c r="L655" i="14"/>
  <c r="L654" i="14"/>
  <c r="L653" i="14"/>
  <c r="L652" i="14"/>
  <c r="L651" i="14"/>
  <c r="L650" i="14"/>
  <c r="L649" i="14"/>
  <c r="L648" i="14"/>
  <c r="L647" i="14"/>
  <c r="L646" i="14"/>
  <c r="L645" i="14"/>
  <c r="L644" i="14"/>
  <c r="L643" i="14"/>
  <c r="L642" i="14"/>
  <c r="L641" i="14"/>
  <c r="L640" i="14"/>
  <c r="L639" i="14"/>
  <c r="L638" i="14"/>
  <c r="L637" i="14"/>
  <c r="L636" i="14"/>
  <c r="L635" i="14"/>
  <c r="L634" i="14"/>
  <c r="L633" i="14"/>
  <c r="L632" i="14"/>
  <c r="L631" i="14"/>
  <c r="L630" i="14"/>
  <c r="L629" i="14"/>
  <c r="L628" i="14"/>
  <c r="L627" i="14"/>
  <c r="L626" i="14"/>
  <c r="L625" i="14"/>
  <c r="L624" i="14"/>
  <c r="L623" i="14"/>
  <c r="L622" i="14"/>
  <c r="L621" i="14"/>
  <c r="L620" i="14"/>
  <c r="L619" i="14"/>
  <c r="L618" i="14"/>
  <c r="L617" i="14"/>
  <c r="L616" i="14"/>
  <c r="L615" i="14"/>
  <c r="L614" i="14"/>
  <c r="L613" i="14"/>
  <c r="L612" i="14"/>
  <c r="L611" i="14"/>
  <c r="L610" i="14"/>
  <c r="L609" i="14"/>
  <c r="L608" i="14"/>
  <c r="L607" i="14"/>
  <c r="L606" i="14"/>
  <c r="L605" i="14"/>
  <c r="L604" i="14"/>
  <c r="L603" i="14"/>
  <c r="L602" i="14"/>
  <c r="L601" i="14"/>
  <c r="L600" i="14"/>
  <c r="L599" i="14"/>
  <c r="L598" i="14"/>
  <c r="L597" i="14"/>
  <c r="L596" i="14"/>
  <c r="L595" i="14"/>
  <c r="L594" i="14"/>
  <c r="L593" i="14"/>
  <c r="L592" i="14"/>
  <c r="L591" i="14"/>
  <c r="L590" i="14"/>
  <c r="L589" i="14"/>
  <c r="L588" i="14"/>
  <c r="L587" i="14"/>
  <c r="L586" i="14"/>
  <c r="L585" i="14"/>
  <c r="L584" i="14"/>
  <c r="L583" i="14"/>
  <c r="L582" i="14"/>
  <c r="L581" i="14"/>
  <c r="L580" i="14"/>
  <c r="L579" i="14"/>
  <c r="L578" i="14"/>
  <c r="L577" i="14"/>
  <c r="L576" i="14"/>
  <c r="L575" i="14"/>
  <c r="L574" i="14"/>
  <c r="L573" i="14"/>
  <c r="L572" i="14"/>
  <c r="L571" i="14"/>
  <c r="L570" i="14"/>
  <c r="L569" i="14"/>
  <c r="L568" i="14"/>
  <c r="L567" i="14"/>
  <c r="L566" i="14"/>
  <c r="L565" i="14"/>
  <c r="L564" i="14"/>
  <c r="L563" i="14"/>
  <c r="L562" i="14"/>
  <c r="L561" i="14"/>
  <c r="L560" i="14"/>
  <c r="L559" i="14"/>
  <c r="L558" i="14"/>
  <c r="L557" i="14"/>
  <c r="L556" i="14"/>
  <c r="L555" i="14"/>
  <c r="L554" i="14"/>
  <c r="L553" i="14"/>
  <c r="L552" i="14"/>
  <c r="L551" i="14"/>
  <c r="L550" i="14"/>
  <c r="L549" i="14"/>
  <c r="L548" i="14"/>
  <c r="L547" i="14"/>
  <c r="L546" i="14"/>
  <c r="L545" i="14"/>
  <c r="L544" i="14"/>
  <c r="L543" i="14"/>
  <c r="L542" i="14"/>
  <c r="L541" i="14"/>
  <c r="L540" i="14"/>
  <c r="L539" i="14"/>
  <c r="L538" i="14"/>
  <c r="L537" i="14"/>
  <c r="L536" i="14"/>
  <c r="L535" i="14"/>
  <c r="L534" i="14"/>
  <c r="L533" i="14"/>
  <c r="L532" i="14"/>
  <c r="L531" i="14"/>
  <c r="L530" i="14"/>
  <c r="L529" i="14"/>
  <c r="L528" i="14"/>
  <c r="L527" i="14"/>
  <c r="L526" i="14"/>
  <c r="L525" i="14"/>
  <c r="L524" i="14"/>
  <c r="L523" i="14"/>
  <c r="L522" i="14"/>
  <c r="L521" i="14"/>
  <c r="L520" i="14"/>
  <c r="L519" i="14"/>
  <c r="L518" i="14"/>
  <c r="L517" i="14"/>
  <c r="L516" i="14"/>
  <c r="L515" i="14"/>
  <c r="L514" i="14"/>
  <c r="L513" i="14"/>
  <c r="L512" i="14"/>
  <c r="L511" i="14"/>
  <c r="L510" i="14"/>
  <c r="L509" i="14"/>
  <c r="L508" i="14"/>
  <c r="L507" i="14"/>
  <c r="L506" i="14"/>
  <c r="L505" i="14"/>
  <c r="L504" i="14"/>
  <c r="L503" i="14"/>
  <c r="L502" i="14"/>
  <c r="L501" i="14"/>
  <c r="L500" i="14"/>
  <c r="L499" i="14"/>
  <c r="L498" i="14"/>
  <c r="L497" i="14"/>
  <c r="L496" i="14"/>
  <c r="L495" i="14"/>
  <c r="L494" i="14"/>
  <c r="L493" i="14"/>
  <c r="L492" i="14"/>
  <c r="L491" i="14"/>
  <c r="L490" i="14"/>
  <c r="L489" i="14"/>
  <c r="L488" i="14"/>
  <c r="L487" i="14"/>
  <c r="L486" i="14"/>
  <c r="L485" i="14"/>
  <c r="L484" i="14"/>
  <c r="L483" i="14"/>
  <c r="L482" i="14"/>
  <c r="L481" i="14"/>
  <c r="L480" i="14"/>
  <c r="L479" i="14"/>
  <c r="L478" i="14"/>
  <c r="L477" i="14"/>
  <c r="L476" i="14"/>
  <c r="L475" i="14"/>
  <c r="L474" i="14"/>
  <c r="L473" i="14"/>
  <c r="L472" i="14"/>
  <c r="L471" i="14"/>
  <c r="L470" i="14"/>
  <c r="L469" i="14"/>
  <c r="L468" i="14"/>
  <c r="L467" i="14"/>
  <c r="L466" i="14"/>
  <c r="L465" i="14"/>
  <c r="L464" i="14"/>
  <c r="L463" i="14"/>
  <c r="L462" i="14"/>
  <c r="L461" i="14"/>
  <c r="L460" i="14"/>
  <c r="L459" i="14"/>
  <c r="L458" i="14"/>
  <c r="L457" i="14"/>
  <c r="L456" i="14"/>
  <c r="L455" i="14"/>
  <c r="L454" i="14"/>
  <c r="L453" i="14"/>
  <c r="L452" i="14"/>
  <c r="L451" i="14"/>
  <c r="L450" i="14"/>
  <c r="L449" i="14"/>
  <c r="L448" i="14"/>
  <c r="L447" i="14"/>
  <c r="L446" i="14"/>
  <c r="L445" i="14"/>
  <c r="L444" i="14"/>
  <c r="L443" i="14"/>
  <c r="L442" i="14"/>
  <c r="L441" i="14"/>
  <c r="L440" i="14"/>
  <c r="L439" i="14"/>
  <c r="L438" i="14"/>
  <c r="L437" i="14"/>
  <c r="L436" i="14"/>
  <c r="L435" i="14"/>
  <c r="L434" i="14"/>
  <c r="L433" i="14"/>
  <c r="L432" i="14"/>
  <c r="L431" i="14"/>
  <c r="L430" i="14"/>
  <c r="L429" i="14"/>
  <c r="L428" i="14"/>
  <c r="L427" i="14"/>
  <c r="L426" i="14"/>
  <c r="L425" i="14"/>
  <c r="L424" i="14"/>
  <c r="L423" i="14"/>
  <c r="L422" i="14"/>
  <c r="L421" i="14"/>
  <c r="L420" i="14"/>
  <c r="L419" i="14"/>
  <c r="L418" i="14"/>
  <c r="L417" i="14"/>
  <c r="L416" i="14"/>
  <c r="L415" i="14"/>
  <c r="L414" i="14"/>
  <c r="L413" i="14"/>
  <c r="L412" i="14"/>
  <c r="L411" i="14"/>
  <c r="L410" i="14"/>
  <c r="L409" i="14"/>
  <c r="L408" i="14"/>
  <c r="L407" i="14"/>
  <c r="L406" i="14"/>
  <c r="L405" i="14"/>
  <c r="L404" i="14"/>
  <c r="L403" i="14"/>
  <c r="L402" i="14"/>
  <c r="L401" i="14"/>
  <c r="L400" i="14"/>
  <c r="L399" i="14"/>
  <c r="L398" i="14"/>
  <c r="L397" i="14"/>
  <c r="L396" i="14"/>
  <c r="L395" i="14"/>
  <c r="L394" i="14"/>
  <c r="L393" i="14"/>
  <c r="L392" i="14"/>
  <c r="L391" i="14"/>
  <c r="L390" i="14"/>
  <c r="L389" i="14"/>
  <c r="L388" i="14"/>
  <c r="L387" i="14"/>
  <c r="L386" i="14"/>
  <c r="L385" i="14"/>
  <c r="L384" i="14"/>
  <c r="L383" i="14"/>
  <c r="L382" i="14"/>
  <c r="L381" i="14"/>
  <c r="L380" i="14"/>
  <c r="L379" i="14"/>
  <c r="L378" i="14"/>
  <c r="L377" i="14"/>
  <c r="L376" i="14"/>
  <c r="L375" i="14"/>
  <c r="L374" i="14"/>
  <c r="L373" i="14"/>
  <c r="L372" i="14"/>
  <c r="L371" i="14"/>
  <c r="L370" i="14"/>
  <c r="L369" i="14"/>
  <c r="L368" i="14"/>
  <c r="L367" i="14"/>
  <c r="L366" i="14"/>
  <c r="L365" i="14"/>
  <c r="L364" i="14"/>
  <c r="L363" i="14"/>
  <c r="L362" i="14"/>
  <c r="L361" i="14"/>
  <c r="L360" i="14"/>
  <c r="L359" i="14"/>
  <c r="L358" i="14"/>
  <c r="L357" i="14"/>
  <c r="L356" i="14"/>
  <c r="L355" i="14"/>
  <c r="L354" i="14"/>
  <c r="L353" i="14"/>
  <c r="L352" i="14"/>
  <c r="L351" i="14"/>
  <c r="L350" i="14"/>
  <c r="L349" i="14"/>
  <c r="L348" i="14"/>
  <c r="L347" i="14"/>
  <c r="L346" i="14"/>
  <c r="L345" i="14"/>
  <c r="L344" i="14"/>
  <c r="L343" i="14"/>
  <c r="L342" i="14"/>
  <c r="L341" i="14"/>
  <c r="L340" i="14"/>
  <c r="L339" i="14"/>
  <c r="L338" i="14"/>
  <c r="L337" i="14"/>
  <c r="L336" i="14"/>
  <c r="L335" i="14"/>
  <c r="L334" i="14"/>
  <c r="L333" i="14"/>
  <c r="L332" i="14"/>
  <c r="L331" i="14"/>
  <c r="L330" i="14"/>
  <c r="L329" i="14"/>
  <c r="L328" i="14"/>
  <c r="L327" i="14"/>
  <c r="L326" i="14"/>
  <c r="L325" i="14"/>
  <c r="L324" i="14"/>
  <c r="L323" i="14"/>
  <c r="L322" i="14"/>
  <c r="L321" i="14"/>
  <c r="L320" i="14"/>
  <c r="L319" i="14"/>
  <c r="L318" i="14"/>
  <c r="L317" i="14"/>
  <c r="L316" i="14"/>
  <c r="L315" i="14"/>
  <c r="L314" i="14"/>
  <c r="L313" i="14"/>
  <c r="L312" i="14"/>
  <c r="L311" i="14"/>
  <c r="L310" i="14"/>
  <c r="L309" i="14"/>
  <c r="L308" i="14"/>
  <c r="L307" i="14"/>
  <c r="L306" i="14"/>
  <c r="L305" i="14"/>
  <c r="L304" i="14"/>
  <c r="L303" i="14"/>
  <c r="L302" i="14"/>
  <c r="L301" i="14"/>
  <c r="L300" i="14"/>
  <c r="L299" i="14"/>
  <c r="L298" i="14"/>
  <c r="L297" i="14"/>
  <c r="L296" i="14"/>
  <c r="L295" i="14"/>
  <c r="L294" i="14"/>
  <c r="L293" i="14"/>
  <c r="L292" i="14"/>
  <c r="L291" i="14"/>
  <c r="L290" i="14"/>
  <c r="L289" i="14"/>
  <c r="L288" i="14"/>
  <c r="L287" i="14"/>
  <c r="L286" i="14"/>
  <c r="L285" i="14"/>
  <c r="L284" i="14"/>
  <c r="L283" i="14"/>
  <c r="L282" i="14"/>
  <c r="L281" i="14"/>
  <c r="L280" i="14"/>
  <c r="L279" i="14"/>
  <c r="L278" i="14"/>
  <c r="L277" i="14"/>
  <c r="L276" i="14"/>
  <c r="L275" i="14"/>
  <c r="L274" i="14"/>
  <c r="L273" i="14"/>
  <c r="L272" i="14"/>
  <c r="L271" i="14"/>
  <c r="L270" i="14"/>
  <c r="L269" i="14"/>
  <c r="L268" i="14"/>
  <c r="L267" i="14"/>
  <c r="L266" i="14"/>
  <c r="L265" i="14"/>
  <c r="L264" i="14"/>
  <c r="L263" i="14"/>
  <c r="L262" i="14"/>
  <c r="L261" i="14"/>
  <c r="L260" i="14"/>
  <c r="L259" i="14"/>
  <c r="L258" i="14"/>
  <c r="L257" i="14"/>
  <c r="L256" i="14"/>
  <c r="L255" i="14"/>
  <c r="L254" i="14"/>
  <c r="L253" i="14"/>
  <c r="L252" i="14"/>
  <c r="L251" i="14"/>
  <c r="L250" i="14"/>
  <c r="L249" i="14"/>
  <c r="L248" i="14"/>
  <c r="L247" i="14"/>
  <c r="L246" i="14"/>
  <c r="L245" i="14"/>
  <c r="L244" i="14"/>
  <c r="L243" i="14"/>
  <c r="L242" i="14"/>
  <c r="L241" i="14"/>
  <c r="L240" i="14"/>
  <c r="L239" i="14"/>
  <c r="L238" i="14"/>
  <c r="L237" i="14"/>
  <c r="L236" i="14"/>
  <c r="L235" i="14"/>
  <c r="L234" i="14"/>
  <c r="L233" i="14"/>
  <c r="L232" i="14"/>
  <c r="L231" i="14"/>
  <c r="L230" i="14"/>
  <c r="L229" i="14"/>
  <c r="L228" i="14"/>
  <c r="L227" i="14"/>
  <c r="L226" i="14"/>
  <c r="L225" i="14"/>
  <c r="L224" i="14"/>
  <c r="L223" i="14"/>
  <c r="L222" i="14"/>
  <c r="L221" i="14"/>
  <c r="L220" i="14"/>
  <c r="L219" i="14"/>
  <c r="L218" i="14"/>
  <c r="L217" i="14"/>
  <c r="L216" i="14"/>
  <c r="L215" i="14"/>
  <c r="L214" i="14"/>
  <c r="L213" i="14"/>
  <c r="L212" i="14"/>
  <c r="L211" i="14"/>
  <c r="L210" i="14"/>
  <c r="L209" i="14"/>
  <c r="L208" i="14"/>
  <c r="L207" i="14"/>
  <c r="L206" i="14"/>
  <c r="L205" i="14"/>
  <c r="L204" i="14"/>
  <c r="L203" i="14"/>
  <c r="L202" i="14"/>
  <c r="L201" i="14"/>
  <c r="L200" i="14"/>
  <c r="L199" i="14"/>
  <c r="L198" i="14"/>
  <c r="L197" i="14"/>
  <c r="L196" i="14"/>
  <c r="L195" i="14"/>
  <c r="L194" i="14"/>
  <c r="L193" i="14"/>
  <c r="L192" i="14"/>
  <c r="L191" i="14"/>
  <c r="L190" i="14"/>
  <c r="L189" i="14"/>
  <c r="L188" i="14"/>
  <c r="L187" i="14"/>
  <c r="L186" i="14"/>
  <c r="L185" i="14"/>
  <c r="L184" i="14"/>
  <c r="L183" i="14"/>
  <c r="L182" i="14"/>
  <c r="L181" i="14"/>
  <c r="L180" i="14"/>
  <c r="L179" i="14"/>
  <c r="L178" i="14"/>
  <c r="L177" i="14"/>
  <c r="L176" i="14"/>
  <c r="L175" i="14"/>
  <c r="L174" i="14"/>
  <c r="L173" i="14"/>
  <c r="L172" i="14"/>
  <c r="L171" i="14"/>
  <c r="L170" i="14"/>
  <c r="L169" i="14"/>
  <c r="L168" i="14"/>
  <c r="L167" i="14"/>
  <c r="L166" i="14"/>
  <c r="L165" i="14"/>
  <c r="L164" i="14"/>
  <c r="L163" i="14"/>
  <c r="L162" i="14"/>
  <c r="L161" i="14"/>
  <c r="L160" i="14"/>
  <c r="L159" i="14"/>
  <c r="L158" i="14"/>
  <c r="L157" i="14"/>
  <c r="L156" i="14"/>
  <c r="L155" i="14"/>
  <c r="L154" i="14"/>
  <c r="L153" i="14"/>
  <c r="L152" i="14"/>
  <c r="L151" i="14"/>
  <c r="L150" i="14"/>
  <c r="L149" i="14"/>
  <c r="L148" i="14"/>
  <c r="L147" i="14"/>
  <c r="L146" i="14"/>
  <c r="L145" i="14"/>
  <c r="L144" i="14"/>
  <c r="L143" i="14"/>
  <c r="L142" i="14"/>
  <c r="L141" i="14"/>
  <c r="L140" i="14"/>
  <c r="L139" i="14"/>
  <c r="L138" i="14"/>
  <c r="L137" i="14"/>
  <c r="L136" i="14"/>
  <c r="L135" i="14"/>
  <c r="L134" i="14"/>
  <c r="L133" i="14"/>
  <c r="L132" i="14"/>
  <c r="L131" i="14"/>
  <c r="L130" i="14"/>
  <c r="L129" i="14"/>
  <c r="L128" i="14"/>
  <c r="L127" i="14"/>
  <c r="L126" i="14"/>
  <c r="L125" i="14"/>
  <c r="L124" i="14"/>
  <c r="L123" i="14"/>
  <c r="L122" i="14"/>
  <c r="L121" i="14"/>
  <c r="L120" i="14"/>
  <c r="L119" i="14"/>
  <c r="L118" i="14"/>
  <c r="L117" i="14"/>
  <c r="L116" i="14"/>
  <c r="L115" i="14"/>
  <c r="L114" i="14"/>
  <c r="L113" i="14"/>
  <c r="L112" i="14"/>
  <c r="L111" i="14"/>
  <c r="L110" i="14"/>
  <c r="L109" i="14"/>
  <c r="L108" i="14"/>
  <c r="L107" i="14"/>
  <c r="L106" i="14"/>
  <c r="L105" i="14"/>
  <c r="L104" i="14"/>
  <c r="L103" i="14"/>
  <c r="L102" i="14"/>
  <c r="L101" i="14"/>
  <c r="L100" i="14"/>
  <c r="L99" i="14"/>
  <c r="L98" i="14"/>
  <c r="L97" i="14"/>
  <c r="L96" i="14"/>
  <c r="L95" i="14"/>
  <c r="L94" i="14"/>
  <c r="L93" i="14"/>
  <c r="L92" i="14"/>
  <c r="L91" i="14"/>
  <c r="L90" i="14"/>
  <c r="L89" i="14"/>
  <c r="L88" i="14"/>
  <c r="L87" i="14"/>
  <c r="L86" i="14"/>
  <c r="L85" i="14"/>
  <c r="L84" i="14"/>
  <c r="L83" i="14"/>
  <c r="L82" i="14"/>
  <c r="L81" i="14"/>
  <c r="L80" i="14"/>
  <c r="L79" i="14"/>
  <c r="L78" i="14"/>
  <c r="L77" i="14"/>
  <c r="L76" i="14"/>
  <c r="L75" i="14"/>
  <c r="L74" i="14"/>
  <c r="L73" i="14"/>
  <c r="L72" i="14"/>
  <c r="L71" i="14"/>
  <c r="L70" i="14"/>
  <c r="L69" i="14"/>
  <c r="L68" i="14"/>
  <c r="L67" i="14"/>
  <c r="L66" i="14"/>
  <c r="L65" i="14"/>
  <c r="L64" i="14"/>
  <c r="L63" i="14"/>
  <c r="L62" i="14"/>
  <c r="L61" i="14"/>
  <c r="L60" i="14"/>
  <c r="L59" i="14"/>
  <c r="L58" i="14"/>
  <c r="L57" i="14"/>
  <c r="L56" i="14"/>
  <c r="L55" i="14"/>
  <c r="L54" i="14"/>
  <c r="L53" i="14"/>
  <c r="L52" i="14"/>
  <c r="L51" i="14"/>
  <c r="L50" i="14"/>
  <c r="L49" i="14"/>
  <c r="L48" i="14"/>
  <c r="L47" i="14"/>
  <c r="L46" i="14"/>
  <c r="L45" i="14"/>
  <c r="L44" i="14"/>
  <c r="L43" i="14"/>
  <c r="L42" i="14"/>
  <c r="L41" i="14"/>
  <c r="L40" i="14"/>
  <c r="L39" i="14"/>
  <c r="L38" i="14"/>
  <c r="L37" i="14"/>
  <c r="L36" i="14"/>
  <c r="L35" i="14"/>
  <c r="L34" i="14"/>
  <c r="L33" i="14"/>
  <c r="L32" i="14"/>
  <c r="L31" i="14"/>
  <c r="L30" i="14"/>
  <c r="L29" i="14"/>
  <c r="L28" i="14"/>
  <c r="L27" i="14"/>
  <c r="L26" i="14"/>
  <c r="L25" i="14"/>
  <c r="L24" i="14"/>
  <c r="L23" i="14"/>
  <c r="L22" i="14"/>
  <c r="L21" i="14"/>
  <c r="L20" i="14"/>
  <c r="L19" i="14"/>
  <c r="L18" i="14"/>
  <c r="L17" i="14"/>
  <c r="L16" i="14"/>
  <c r="L15" i="14"/>
  <c r="L14" i="14"/>
  <c r="L13" i="14"/>
  <c r="L12" i="14"/>
  <c r="L11" i="14"/>
  <c r="L10" i="14"/>
  <c r="L9" i="14"/>
  <c r="L8" i="14"/>
  <c r="L7" i="14"/>
  <c r="L6" i="14"/>
  <c r="L5" i="14"/>
  <c r="L4" i="14"/>
  <c r="L3" i="14"/>
  <c r="L2" i="14"/>
  <c r="M2" i="14" s="1"/>
  <c r="H5001" i="14"/>
  <c r="H5000" i="14"/>
  <c r="H4999" i="14"/>
  <c r="H4998" i="14"/>
  <c r="H4997" i="14"/>
  <c r="H4996" i="14"/>
  <c r="H4995" i="14"/>
  <c r="H4994" i="14"/>
  <c r="H4993" i="14"/>
  <c r="H4992" i="14"/>
  <c r="H4991" i="14"/>
  <c r="H4990" i="14"/>
  <c r="H4989" i="14"/>
  <c r="H4988" i="14"/>
  <c r="H4987" i="14"/>
  <c r="H4986" i="14"/>
  <c r="H4985" i="14"/>
  <c r="H4984" i="14"/>
  <c r="H4983" i="14"/>
  <c r="H4982" i="14"/>
  <c r="H4981" i="14"/>
  <c r="H4980" i="14"/>
  <c r="H4979" i="14"/>
  <c r="H4978" i="14"/>
  <c r="H4977" i="14"/>
  <c r="H4976" i="14"/>
  <c r="H4975" i="14"/>
  <c r="H4974" i="14"/>
  <c r="H4973" i="14"/>
  <c r="H4972" i="14"/>
  <c r="H4971" i="14"/>
  <c r="H4970" i="14"/>
  <c r="H4969" i="14"/>
  <c r="H4968" i="14"/>
  <c r="H4967" i="14"/>
  <c r="H4966" i="14"/>
  <c r="H4965" i="14"/>
  <c r="H4964" i="14"/>
  <c r="H4963" i="14"/>
  <c r="H4962" i="14"/>
  <c r="H4961" i="14"/>
  <c r="H4960" i="14"/>
  <c r="H4959" i="14"/>
  <c r="H4958" i="14"/>
  <c r="H4957" i="14"/>
  <c r="H4956" i="14"/>
  <c r="H4955" i="14"/>
  <c r="H4954" i="14"/>
  <c r="H4953" i="14"/>
  <c r="H4952" i="14"/>
  <c r="H4951" i="14"/>
  <c r="H4950" i="14"/>
  <c r="H4949" i="14"/>
  <c r="H4948" i="14"/>
  <c r="H4947" i="14"/>
  <c r="H4946" i="14"/>
  <c r="H4945" i="14"/>
  <c r="H4944" i="14"/>
  <c r="H4943" i="14"/>
  <c r="H4942" i="14"/>
  <c r="H4941" i="14"/>
  <c r="H4940" i="14"/>
  <c r="H4939" i="14"/>
  <c r="H4938" i="14"/>
  <c r="H4937" i="14"/>
  <c r="H4936" i="14"/>
  <c r="H4935" i="14"/>
  <c r="H4934" i="14"/>
  <c r="H4933" i="14"/>
  <c r="H4932" i="14"/>
  <c r="H4931" i="14"/>
  <c r="H4930" i="14"/>
  <c r="H4929" i="14"/>
  <c r="H4928" i="14"/>
  <c r="H4927" i="14"/>
  <c r="H4926" i="14"/>
  <c r="H4925" i="14"/>
  <c r="H4924" i="14"/>
  <c r="H4923" i="14"/>
  <c r="H4922" i="14"/>
  <c r="H4921" i="14"/>
  <c r="H4920" i="14"/>
  <c r="H4919" i="14"/>
  <c r="H4918" i="14"/>
  <c r="H4917" i="14"/>
  <c r="H4916" i="14"/>
  <c r="H4915" i="14"/>
  <c r="H4914" i="14"/>
  <c r="H4913" i="14"/>
  <c r="H4912" i="14"/>
  <c r="H4911" i="14"/>
  <c r="H4910" i="14"/>
  <c r="H4909" i="14"/>
  <c r="H4908" i="14"/>
  <c r="H4907" i="14"/>
  <c r="H4906" i="14"/>
  <c r="H4905" i="14"/>
  <c r="H4904" i="14"/>
  <c r="H4903" i="14"/>
  <c r="H4902" i="14"/>
  <c r="H4901" i="14"/>
  <c r="H4900" i="14"/>
  <c r="H4899" i="14"/>
  <c r="H4898" i="14"/>
  <c r="H4897" i="14"/>
  <c r="H4896" i="14"/>
  <c r="H4895" i="14"/>
  <c r="H4894" i="14"/>
  <c r="H4893" i="14"/>
  <c r="H4892" i="14"/>
  <c r="H4891" i="14"/>
  <c r="H4890" i="14"/>
  <c r="H4889" i="14"/>
  <c r="H4888" i="14"/>
  <c r="H4887" i="14"/>
  <c r="H4886" i="14"/>
  <c r="H4885" i="14"/>
  <c r="H4884" i="14"/>
  <c r="H4883" i="14"/>
  <c r="H4882" i="14"/>
  <c r="H4881" i="14"/>
  <c r="H4880" i="14"/>
  <c r="H4879" i="14"/>
  <c r="H4878" i="14"/>
  <c r="H4877" i="14"/>
  <c r="H4876" i="14"/>
  <c r="H4875" i="14"/>
  <c r="H4874" i="14"/>
  <c r="H4873" i="14"/>
  <c r="H4872" i="14"/>
  <c r="H4871" i="14"/>
  <c r="H4870" i="14"/>
  <c r="H4869" i="14"/>
  <c r="H4868" i="14"/>
  <c r="H4867" i="14"/>
  <c r="H4866" i="14"/>
  <c r="H4865" i="14"/>
  <c r="H4864" i="14"/>
  <c r="H4863" i="14"/>
  <c r="H4862" i="14"/>
  <c r="H4861" i="14"/>
  <c r="H4860" i="14"/>
  <c r="H4859" i="14"/>
  <c r="H4858" i="14"/>
  <c r="H4857" i="14"/>
  <c r="H4856" i="14"/>
  <c r="H4855" i="14"/>
  <c r="H4854" i="14"/>
  <c r="H4853" i="14"/>
  <c r="H4852" i="14"/>
  <c r="H4851" i="14"/>
  <c r="H4850" i="14"/>
  <c r="H4849" i="14"/>
  <c r="H4848" i="14"/>
  <c r="H4847" i="14"/>
  <c r="H4846" i="14"/>
  <c r="H4845" i="14"/>
  <c r="H4844" i="14"/>
  <c r="H4843" i="14"/>
  <c r="H4842" i="14"/>
  <c r="H4841" i="14"/>
  <c r="H4840" i="14"/>
  <c r="H4839" i="14"/>
  <c r="H4838" i="14"/>
  <c r="H4837" i="14"/>
  <c r="H4836" i="14"/>
  <c r="H4835" i="14"/>
  <c r="H4834" i="14"/>
  <c r="H4833" i="14"/>
  <c r="H4832" i="14"/>
  <c r="H4831" i="14"/>
  <c r="H4830" i="14"/>
  <c r="H4829" i="14"/>
  <c r="H4828" i="14"/>
  <c r="H4827" i="14"/>
  <c r="H4826" i="14"/>
  <c r="H4825" i="14"/>
  <c r="H4824" i="14"/>
  <c r="H4823" i="14"/>
  <c r="H4822" i="14"/>
  <c r="H4821" i="14"/>
  <c r="H4820" i="14"/>
  <c r="H4819" i="14"/>
  <c r="H4818" i="14"/>
  <c r="H4817" i="14"/>
  <c r="H4816" i="14"/>
  <c r="H4815" i="14"/>
  <c r="H4814" i="14"/>
  <c r="H4813" i="14"/>
  <c r="H4812" i="14"/>
  <c r="H4811" i="14"/>
  <c r="H4810" i="14"/>
  <c r="H4809" i="14"/>
  <c r="H4808" i="14"/>
  <c r="H4807" i="14"/>
  <c r="H4806" i="14"/>
  <c r="H4805" i="14"/>
  <c r="H4804" i="14"/>
  <c r="H4803" i="14"/>
  <c r="H4802" i="14"/>
  <c r="H4801" i="14"/>
  <c r="H4800" i="14"/>
  <c r="H4799" i="14"/>
  <c r="H4798" i="14"/>
  <c r="H4797" i="14"/>
  <c r="H4796" i="14"/>
  <c r="H4795" i="14"/>
  <c r="H4794" i="14"/>
  <c r="H4793" i="14"/>
  <c r="H4792" i="14"/>
  <c r="H4791" i="14"/>
  <c r="H4790" i="14"/>
  <c r="H4789" i="14"/>
  <c r="H4788" i="14"/>
  <c r="H4787" i="14"/>
  <c r="H4786" i="14"/>
  <c r="H4785" i="14"/>
  <c r="H4784" i="14"/>
  <c r="H4783" i="14"/>
  <c r="H4782" i="14"/>
  <c r="H4781" i="14"/>
  <c r="H4780" i="14"/>
  <c r="H4779" i="14"/>
  <c r="H4778" i="14"/>
  <c r="H4777" i="14"/>
  <c r="H4776" i="14"/>
  <c r="H4775" i="14"/>
  <c r="H4774" i="14"/>
  <c r="H4773" i="14"/>
  <c r="H4772" i="14"/>
  <c r="H4771" i="14"/>
  <c r="H4770" i="14"/>
  <c r="H4769" i="14"/>
  <c r="H4768" i="14"/>
  <c r="H4767" i="14"/>
  <c r="H4766" i="14"/>
  <c r="H4765" i="14"/>
  <c r="H4764" i="14"/>
  <c r="H4763" i="14"/>
  <c r="H4762" i="14"/>
  <c r="H4761" i="14"/>
  <c r="H4760" i="14"/>
  <c r="H4759" i="14"/>
  <c r="H4758" i="14"/>
  <c r="H4757" i="14"/>
  <c r="H4756" i="14"/>
  <c r="H4755" i="14"/>
  <c r="H4754" i="14"/>
  <c r="H4753" i="14"/>
  <c r="H4752" i="14"/>
  <c r="H4751" i="14"/>
  <c r="H4750" i="14"/>
  <c r="H4749" i="14"/>
  <c r="H4748" i="14"/>
  <c r="H4747" i="14"/>
  <c r="H4746" i="14"/>
  <c r="H4745" i="14"/>
  <c r="H4744" i="14"/>
  <c r="H4743" i="14"/>
  <c r="H4742" i="14"/>
  <c r="H4741" i="14"/>
  <c r="H4740" i="14"/>
  <c r="H4739" i="14"/>
  <c r="H4738" i="14"/>
  <c r="H4737" i="14"/>
  <c r="H4736" i="14"/>
  <c r="H4735" i="14"/>
  <c r="H4734" i="14"/>
  <c r="H4733" i="14"/>
  <c r="H4732" i="14"/>
  <c r="H4731" i="14"/>
  <c r="H4730" i="14"/>
  <c r="H4729" i="14"/>
  <c r="H4728" i="14"/>
  <c r="H4727" i="14"/>
  <c r="H4726" i="14"/>
  <c r="H4725" i="14"/>
  <c r="H4724" i="14"/>
  <c r="H4723" i="14"/>
  <c r="H4722" i="14"/>
  <c r="H4721" i="14"/>
  <c r="H4720" i="14"/>
  <c r="H4719" i="14"/>
  <c r="H4718" i="14"/>
  <c r="H4717" i="14"/>
  <c r="H4716" i="14"/>
  <c r="H4715" i="14"/>
  <c r="H4714" i="14"/>
  <c r="H4713" i="14"/>
  <c r="H4712" i="14"/>
  <c r="H4711" i="14"/>
  <c r="H4710" i="14"/>
  <c r="H4709" i="14"/>
  <c r="H4708" i="14"/>
  <c r="H4707" i="14"/>
  <c r="H4706" i="14"/>
  <c r="H4705" i="14"/>
  <c r="H4704" i="14"/>
  <c r="H4703" i="14"/>
  <c r="H4702" i="14"/>
  <c r="H4701" i="14"/>
  <c r="H4700" i="14"/>
  <c r="H4699" i="14"/>
  <c r="H4698" i="14"/>
  <c r="H4697" i="14"/>
  <c r="H4696" i="14"/>
  <c r="H4695" i="14"/>
  <c r="H4694" i="14"/>
  <c r="H4693" i="14"/>
  <c r="H4692" i="14"/>
  <c r="H4691" i="14"/>
  <c r="H4690" i="14"/>
  <c r="H4689" i="14"/>
  <c r="H4688" i="14"/>
  <c r="H4687" i="14"/>
  <c r="H4686" i="14"/>
  <c r="H4685" i="14"/>
  <c r="H4684" i="14"/>
  <c r="H4683" i="14"/>
  <c r="H4682" i="14"/>
  <c r="H4681" i="14"/>
  <c r="H4680" i="14"/>
  <c r="H4679" i="14"/>
  <c r="H4678" i="14"/>
  <c r="H4677" i="14"/>
  <c r="H4676" i="14"/>
  <c r="H4675" i="14"/>
  <c r="H4674" i="14"/>
  <c r="H4673" i="14"/>
  <c r="H4672" i="14"/>
  <c r="H4671" i="14"/>
  <c r="H4670" i="14"/>
  <c r="H4669" i="14"/>
  <c r="H4668" i="14"/>
  <c r="H4667" i="14"/>
  <c r="H4666" i="14"/>
  <c r="H4665" i="14"/>
  <c r="H4664" i="14"/>
  <c r="H4663" i="14"/>
  <c r="H4662" i="14"/>
  <c r="H4661" i="14"/>
  <c r="H4660" i="14"/>
  <c r="H4659" i="14"/>
  <c r="H4658" i="14"/>
  <c r="H4657" i="14"/>
  <c r="H4656" i="14"/>
  <c r="H4655" i="14"/>
  <c r="H4654" i="14"/>
  <c r="H4653" i="14"/>
  <c r="H4652" i="14"/>
  <c r="H4651" i="14"/>
  <c r="H4650" i="14"/>
  <c r="H4649" i="14"/>
  <c r="H4648" i="14"/>
  <c r="H4647" i="14"/>
  <c r="H4646" i="14"/>
  <c r="H4645" i="14"/>
  <c r="H4644" i="14"/>
  <c r="H4643" i="14"/>
  <c r="H4642" i="14"/>
  <c r="H4641" i="14"/>
  <c r="H4640" i="14"/>
  <c r="H4639" i="14"/>
  <c r="H4638" i="14"/>
  <c r="H4637" i="14"/>
  <c r="H4636" i="14"/>
  <c r="H4635" i="14"/>
  <c r="H4634" i="14"/>
  <c r="H4633" i="14"/>
  <c r="H4632" i="14"/>
  <c r="H4631" i="14"/>
  <c r="H4630" i="14"/>
  <c r="H4629" i="14"/>
  <c r="H4628" i="14"/>
  <c r="H4627" i="14"/>
  <c r="H4626" i="14"/>
  <c r="H4625" i="14"/>
  <c r="H4624" i="14"/>
  <c r="H4623" i="14"/>
  <c r="H4622" i="14"/>
  <c r="H4621" i="14"/>
  <c r="H4620" i="14"/>
  <c r="H4619" i="14"/>
  <c r="H4618" i="14"/>
  <c r="H4617" i="14"/>
  <c r="H4616" i="14"/>
  <c r="H4615" i="14"/>
  <c r="H4614" i="14"/>
  <c r="H4613" i="14"/>
  <c r="H4612" i="14"/>
  <c r="H4611" i="14"/>
  <c r="H4610" i="14"/>
  <c r="H4609" i="14"/>
  <c r="H4608" i="14"/>
  <c r="H4607" i="14"/>
  <c r="H4606" i="14"/>
  <c r="H4605" i="14"/>
  <c r="H4604" i="14"/>
  <c r="H4603" i="14"/>
  <c r="H4602" i="14"/>
  <c r="H4601" i="14"/>
  <c r="H4600" i="14"/>
  <c r="H4599" i="14"/>
  <c r="H4598" i="14"/>
  <c r="H4597" i="14"/>
  <c r="H4596" i="14"/>
  <c r="H4595" i="14"/>
  <c r="H4594" i="14"/>
  <c r="H4593" i="14"/>
  <c r="H4592" i="14"/>
  <c r="H4591" i="14"/>
  <c r="H4590" i="14"/>
  <c r="H4589" i="14"/>
  <c r="H4588" i="14"/>
  <c r="H4587" i="14"/>
  <c r="H4586" i="14"/>
  <c r="H4585" i="14"/>
  <c r="H4584" i="14"/>
  <c r="H4583" i="14"/>
  <c r="H4582" i="14"/>
  <c r="H4581" i="14"/>
  <c r="H4580" i="14"/>
  <c r="H4579" i="14"/>
  <c r="H4578" i="14"/>
  <c r="H4577" i="14"/>
  <c r="H4576" i="14"/>
  <c r="H4575" i="14"/>
  <c r="H4574" i="14"/>
  <c r="H4573" i="14"/>
  <c r="H4572" i="14"/>
  <c r="H4571" i="14"/>
  <c r="H4570" i="14"/>
  <c r="H4569" i="14"/>
  <c r="H4568" i="14"/>
  <c r="H4567" i="14"/>
  <c r="H4566" i="14"/>
  <c r="H4565" i="14"/>
  <c r="H4564" i="14"/>
  <c r="H4563" i="14"/>
  <c r="H4562" i="14"/>
  <c r="H4561" i="14"/>
  <c r="H4560" i="14"/>
  <c r="H4559" i="14"/>
  <c r="H4558" i="14"/>
  <c r="H4557" i="14"/>
  <c r="H4556" i="14"/>
  <c r="H4555" i="14"/>
  <c r="H4554" i="14"/>
  <c r="H4553" i="14"/>
  <c r="H4552" i="14"/>
  <c r="H4551" i="14"/>
  <c r="H4550" i="14"/>
  <c r="H4549" i="14"/>
  <c r="H4548" i="14"/>
  <c r="H4547" i="14"/>
  <c r="H4546" i="14"/>
  <c r="H4545" i="14"/>
  <c r="H4544" i="14"/>
  <c r="H4543" i="14"/>
  <c r="H4542" i="14"/>
  <c r="H4541" i="14"/>
  <c r="H4540" i="14"/>
  <c r="H4539" i="14"/>
  <c r="H4538" i="14"/>
  <c r="H4537" i="14"/>
  <c r="H4536" i="14"/>
  <c r="H4535" i="14"/>
  <c r="H4534" i="14"/>
  <c r="H4533" i="14"/>
  <c r="H4532" i="14"/>
  <c r="H4531" i="14"/>
  <c r="H4530" i="14"/>
  <c r="H4529" i="14"/>
  <c r="H4528" i="14"/>
  <c r="H4527" i="14"/>
  <c r="H4526" i="14"/>
  <c r="H4525" i="14"/>
  <c r="H4524" i="14"/>
  <c r="H4523" i="14"/>
  <c r="H4522" i="14"/>
  <c r="H4521" i="14"/>
  <c r="H4520" i="14"/>
  <c r="H4519" i="14"/>
  <c r="H4518" i="14"/>
  <c r="H4517" i="14"/>
  <c r="H4516" i="14"/>
  <c r="H4515" i="14"/>
  <c r="H4514" i="14"/>
  <c r="H4513" i="14"/>
  <c r="H4512" i="14"/>
  <c r="H4511" i="14"/>
  <c r="H4510" i="14"/>
  <c r="H4509" i="14"/>
  <c r="H4508" i="14"/>
  <c r="H4507" i="14"/>
  <c r="H4506" i="14"/>
  <c r="H4505" i="14"/>
  <c r="H4504" i="14"/>
  <c r="H4503" i="14"/>
  <c r="H4502" i="14"/>
  <c r="H4501" i="14"/>
  <c r="H4500" i="14"/>
  <c r="H4499" i="14"/>
  <c r="H4498" i="14"/>
  <c r="H4497" i="14"/>
  <c r="H4496" i="14"/>
  <c r="H4495" i="14"/>
  <c r="H4494" i="14"/>
  <c r="H4493" i="14"/>
  <c r="H4492" i="14"/>
  <c r="H4491" i="14"/>
  <c r="H4490" i="14"/>
  <c r="H4489" i="14"/>
  <c r="H4488" i="14"/>
  <c r="H4487" i="14"/>
  <c r="H4486" i="14"/>
  <c r="H4485" i="14"/>
  <c r="H4484" i="14"/>
  <c r="H4483" i="14"/>
  <c r="H4482" i="14"/>
  <c r="H4481" i="14"/>
  <c r="H4480" i="14"/>
  <c r="H4479" i="14"/>
  <c r="H4478" i="14"/>
  <c r="H4477" i="14"/>
  <c r="H4476" i="14"/>
  <c r="H4475" i="14"/>
  <c r="H4474" i="14"/>
  <c r="H4473" i="14"/>
  <c r="H4472" i="14"/>
  <c r="H4471" i="14"/>
  <c r="H4470" i="14"/>
  <c r="H4469" i="14"/>
  <c r="H4468" i="14"/>
  <c r="H4467" i="14"/>
  <c r="H4466" i="14"/>
  <c r="H4465" i="14"/>
  <c r="H4464" i="14"/>
  <c r="H4463" i="14"/>
  <c r="H4462" i="14"/>
  <c r="H4461" i="14"/>
  <c r="H4460" i="14"/>
  <c r="H4459" i="14"/>
  <c r="H4458" i="14"/>
  <c r="H4457" i="14"/>
  <c r="H4456" i="14"/>
  <c r="H4455" i="14"/>
  <c r="H4454" i="14"/>
  <c r="H4453" i="14"/>
  <c r="H4452" i="14"/>
  <c r="H4451" i="14"/>
  <c r="H4450" i="14"/>
  <c r="H4449" i="14"/>
  <c r="H4448" i="14"/>
  <c r="H4447" i="14"/>
  <c r="H4446" i="14"/>
  <c r="H4445" i="14"/>
  <c r="H4444" i="14"/>
  <c r="H4443" i="14"/>
  <c r="H4442" i="14"/>
  <c r="H4441" i="14"/>
  <c r="H4440" i="14"/>
  <c r="H4439" i="14"/>
  <c r="H4438" i="14"/>
  <c r="H4437" i="14"/>
  <c r="H4436" i="14"/>
  <c r="H4435" i="14"/>
  <c r="H4434" i="14"/>
  <c r="H4433" i="14"/>
  <c r="H4432" i="14"/>
  <c r="H4431" i="14"/>
  <c r="H4430" i="14"/>
  <c r="H4429" i="14"/>
  <c r="H4428" i="14"/>
  <c r="H4427" i="14"/>
  <c r="H4426" i="14"/>
  <c r="H4425" i="14"/>
  <c r="H4424" i="14"/>
  <c r="H4423" i="14"/>
  <c r="H4422" i="14"/>
  <c r="H4421" i="14"/>
  <c r="H4420" i="14"/>
  <c r="H4419" i="14"/>
  <c r="H4418" i="14"/>
  <c r="H4417" i="14"/>
  <c r="H4416" i="14"/>
  <c r="H4415" i="14"/>
  <c r="H4414" i="14"/>
  <c r="H4413" i="14"/>
  <c r="H4412" i="14"/>
  <c r="H4411" i="14"/>
  <c r="H4410" i="14"/>
  <c r="H4409" i="14"/>
  <c r="H4408" i="14"/>
  <c r="H4407" i="14"/>
  <c r="H4406" i="14"/>
  <c r="H4405" i="14"/>
  <c r="H4404" i="14"/>
  <c r="H4403" i="14"/>
  <c r="H4402" i="14"/>
  <c r="H4401" i="14"/>
  <c r="H4400" i="14"/>
  <c r="H4399" i="14"/>
  <c r="H4398" i="14"/>
  <c r="H4397" i="14"/>
  <c r="H4396" i="14"/>
  <c r="H4395" i="14"/>
  <c r="H4394" i="14"/>
  <c r="H4393" i="14"/>
  <c r="H4392" i="14"/>
  <c r="H4391" i="14"/>
  <c r="H4390" i="14"/>
  <c r="H4389" i="14"/>
  <c r="H4388" i="14"/>
  <c r="H4387" i="14"/>
  <c r="H4386" i="14"/>
  <c r="H4385" i="14"/>
  <c r="H4384" i="14"/>
  <c r="H4383" i="14"/>
  <c r="H4382" i="14"/>
  <c r="H4381" i="14"/>
  <c r="H4380" i="14"/>
  <c r="H4379" i="14"/>
  <c r="H4378" i="14"/>
  <c r="H4377" i="14"/>
  <c r="H4376" i="14"/>
  <c r="H4375" i="14"/>
  <c r="H4374" i="14"/>
  <c r="H4373" i="14"/>
  <c r="H4372" i="14"/>
  <c r="H4371" i="14"/>
  <c r="H4370" i="14"/>
  <c r="H4369" i="14"/>
  <c r="H4368" i="14"/>
  <c r="H4367" i="14"/>
  <c r="H4366" i="14"/>
  <c r="H4365" i="14"/>
  <c r="H4364" i="14"/>
  <c r="H4363" i="14"/>
  <c r="H4362" i="14"/>
  <c r="H4361" i="14"/>
  <c r="H4360" i="14"/>
  <c r="H4359" i="14"/>
  <c r="H4358" i="14"/>
  <c r="H4357" i="14"/>
  <c r="H4356" i="14"/>
  <c r="H4355" i="14"/>
  <c r="H4354" i="14"/>
  <c r="H4353" i="14"/>
  <c r="H4352" i="14"/>
  <c r="H4351" i="14"/>
  <c r="H4350" i="14"/>
  <c r="H4349" i="14"/>
  <c r="H4348" i="14"/>
  <c r="H4347" i="14"/>
  <c r="H4346" i="14"/>
  <c r="H4345" i="14"/>
  <c r="H4344" i="14"/>
  <c r="H4343" i="14"/>
  <c r="H4342" i="14"/>
  <c r="H4341" i="14"/>
  <c r="H4340" i="14"/>
  <c r="H4339" i="14"/>
  <c r="H4338" i="14"/>
  <c r="H4337" i="14"/>
  <c r="H4336" i="14"/>
  <c r="H4335" i="14"/>
  <c r="H4334" i="14"/>
  <c r="H4333" i="14"/>
  <c r="H4332" i="14"/>
  <c r="H4331" i="14"/>
  <c r="H4330" i="14"/>
  <c r="H4329" i="14"/>
  <c r="H4328" i="14"/>
  <c r="H4327" i="14"/>
  <c r="H4326" i="14"/>
  <c r="H4325" i="14"/>
  <c r="H4324" i="14"/>
  <c r="H4323" i="14"/>
  <c r="H4322" i="14"/>
  <c r="H4321" i="14"/>
  <c r="H4320" i="14"/>
  <c r="H4319" i="14"/>
  <c r="H4318" i="14"/>
  <c r="H4317" i="14"/>
  <c r="H4316" i="14"/>
  <c r="H4315" i="14"/>
  <c r="H4314" i="14"/>
  <c r="H4313" i="14"/>
  <c r="H4312" i="14"/>
  <c r="H4311" i="14"/>
  <c r="H4310" i="14"/>
  <c r="H4309" i="14"/>
  <c r="H4308" i="14"/>
  <c r="H4307" i="14"/>
  <c r="H4306" i="14"/>
  <c r="H4305" i="14"/>
  <c r="H4304" i="14"/>
  <c r="H4303" i="14"/>
  <c r="H4302" i="14"/>
  <c r="H4301" i="14"/>
  <c r="H4300" i="14"/>
  <c r="H4299" i="14"/>
  <c r="H4298" i="14"/>
  <c r="H4297" i="14"/>
  <c r="H4296" i="14"/>
  <c r="H4295" i="14"/>
  <c r="H4294" i="14"/>
  <c r="H4293" i="14"/>
  <c r="H4292" i="14"/>
  <c r="H4291" i="14"/>
  <c r="H4290" i="14"/>
  <c r="H4289" i="14"/>
  <c r="H4288" i="14"/>
  <c r="H4287" i="14"/>
  <c r="H4286" i="14"/>
  <c r="H4285" i="14"/>
  <c r="H4284" i="14"/>
  <c r="H4283" i="14"/>
  <c r="H4282" i="14"/>
  <c r="H4281" i="14"/>
  <c r="H4280" i="14"/>
  <c r="H4279" i="14"/>
  <c r="H4278" i="14"/>
  <c r="H4277" i="14"/>
  <c r="H4276" i="14"/>
  <c r="H4275" i="14"/>
  <c r="H4274" i="14"/>
  <c r="H4273" i="14"/>
  <c r="H4272" i="14"/>
  <c r="H4271" i="14"/>
  <c r="H4270" i="14"/>
  <c r="H4269" i="14"/>
  <c r="H4268" i="14"/>
  <c r="H4267" i="14"/>
  <c r="H4266" i="14"/>
  <c r="H4265" i="14"/>
  <c r="H4264" i="14"/>
  <c r="H4263" i="14"/>
  <c r="H4262" i="14"/>
  <c r="H4261" i="14"/>
  <c r="H4260" i="14"/>
  <c r="H4259" i="14"/>
  <c r="H4258" i="14"/>
  <c r="H4257" i="14"/>
  <c r="H4256" i="14"/>
  <c r="H4255" i="14"/>
  <c r="H4254" i="14"/>
  <c r="H4253" i="14"/>
  <c r="H4252" i="14"/>
  <c r="H4251" i="14"/>
  <c r="H4250" i="14"/>
  <c r="H4249" i="14"/>
  <c r="H4248" i="14"/>
  <c r="H4247" i="14"/>
  <c r="H4246" i="14"/>
  <c r="H4245" i="14"/>
  <c r="H4244" i="14"/>
  <c r="H4243" i="14"/>
  <c r="H4242" i="14"/>
  <c r="H4241" i="14"/>
  <c r="H4240" i="14"/>
  <c r="H4239" i="14"/>
  <c r="H4238" i="14"/>
  <c r="H4237" i="14"/>
  <c r="H4236" i="14"/>
  <c r="H4235" i="14"/>
  <c r="H4234" i="14"/>
  <c r="H4233" i="14"/>
  <c r="H4232" i="14"/>
  <c r="H4231" i="14"/>
  <c r="H4230" i="14"/>
  <c r="H4229" i="14"/>
  <c r="H4228" i="14"/>
  <c r="H4227" i="14"/>
  <c r="H4226" i="14"/>
  <c r="H4225" i="14"/>
  <c r="H4224" i="14"/>
  <c r="H4223" i="14"/>
  <c r="H4222" i="14"/>
  <c r="H4221" i="14"/>
  <c r="H4220" i="14"/>
  <c r="H4219" i="14"/>
  <c r="H4218" i="14"/>
  <c r="H4217" i="14"/>
  <c r="H4216" i="14"/>
  <c r="H4215" i="14"/>
  <c r="H4214" i="14"/>
  <c r="H4213" i="14"/>
  <c r="H4212" i="14"/>
  <c r="H4211" i="14"/>
  <c r="H4210" i="14"/>
  <c r="H4209" i="14"/>
  <c r="H4208" i="14"/>
  <c r="H4207" i="14"/>
  <c r="H4206" i="14"/>
  <c r="H4205" i="14"/>
  <c r="H4204" i="14"/>
  <c r="H4203" i="14"/>
  <c r="H4202" i="14"/>
  <c r="H4201" i="14"/>
  <c r="H4200" i="14"/>
  <c r="H4199" i="14"/>
  <c r="H4198" i="14"/>
  <c r="H4197" i="14"/>
  <c r="H4196" i="14"/>
  <c r="H4195" i="14"/>
  <c r="H4194" i="14"/>
  <c r="H4193" i="14"/>
  <c r="H4192" i="14"/>
  <c r="H4191" i="14"/>
  <c r="H4190" i="14"/>
  <c r="H4189" i="14"/>
  <c r="H4188" i="14"/>
  <c r="H4187" i="14"/>
  <c r="H4186" i="14"/>
  <c r="H4185" i="14"/>
  <c r="H4184" i="14"/>
  <c r="H4183" i="14"/>
  <c r="H4182" i="14"/>
  <c r="H4181" i="14"/>
  <c r="H4180" i="14"/>
  <c r="H4179" i="14"/>
  <c r="H4178" i="14"/>
  <c r="H4177" i="14"/>
  <c r="H4176" i="14"/>
  <c r="H4175" i="14"/>
  <c r="H4174" i="14"/>
  <c r="H4173" i="14"/>
  <c r="H4172" i="14"/>
  <c r="H4171" i="14"/>
  <c r="H4170" i="14"/>
  <c r="H4169" i="14"/>
  <c r="H4168" i="14"/>
  <c r="H4167" i="14"/>
  <c r="H4166" i="14"/>
  <c r="H4165" i="14"/>
  <c r="H4164" i="14"/>
  <c r="H4163" i="14"/>
  <c r="H4162" i="14"/>
  <c r="H4161" i="14"/>
  <c r="H4160" i="14"/>
  <c r="H4159" i="14"/>
  <c r="H4158" i="14"/>
  <c r="H4157" i="14"/>
  <c r="H4156" i="14"/>
  <c r="H4155" i="14"/>
  <c r="H4154" i="14"/>
  <c r="H4153" i="14"/>
  <c r="H4152" i="14"/>
  <c r="H4151" i="14"/>
  <c r="H4150" i="14"/>
  <c r="H4149" i="14"/>
  <c r="H4148" i="14"/>
  <c r="H4147" i="14"/>
  <c r="H4146" i="14"/>
  <c r="H4145" i="14"/>
  <c r="H4144" i="14"/>
  <c r="H4143" i="14"/>
  <c r="H4142" i="14"/>
  <c r="H4141" i="14"/>
  <c r="H4140" i="14"/>
  <c r="H4139" i="14"/>
  <c r="H4138" i="14"/>
  <c r="H4137" i="14"/>
  <c r="H4136" i="14"/>
  <c r="H4135" i="14"/>
  <c r="H4134" i="14"/>
  <c r="H4133" i="14"/>
  <c r="H4132" i="14"/>
  <c r="H4131" i="14"/>
  <c r="H4130" i="14"/>
  <c r="H4129" i="14"/>
  <c r="H4128" i="14"/>
  <c r="H4127" i="14"/>
  <c r="H4126" i="14"/>
  <c r="H4125" i="14"/>
  <c r="H4124" i="14"/>
  <c r="H4123" i="14"/>
  <c r="H4122" i="14"/>
  <c r="H4121" i="14"/>
  <c r="H4120" i="14"/>
  <c r="H4119" i="14"/>
  <c r="H4118" i="14"/>
  <c r="H4117" i="14"/>
  <c r="H4116" i="14"/>
  <c r="H4115" i="14"/>
  <c r="H4114" i="14"/>
  <c r="H4113" i="14"/>
  <c r="H4112" i="14"/>
  <c r="H4111" i="14"/>
  <c r="H4110" i="14"/>
  <c r="H4109" i="14"/>
  <c r="H4108" i="14"/>
  <c r="H4107" i="14"/>
  <c r="H4106" i="14"/>
  <c r="H4105" i="14"/>
  <c r="H4104" i="14"/>
  <c r="H4103" i="14"/>
  <c r="H4102" i="14"/>
  <c r="H4101" i="14"/>
  <c r="H4100" i="14"/>
  <c r="H4099" i="14"/>
  <c r="H4098" i="14"/>
  <c r="H4097" i="14"/>
  <c r="H4096" i="14"/>
  <c r="H4095" i="14"/>
  <c r="H4094" i="14"/>
  <c r="H4093" i="14"/>
  <c r="H4092" i="14"/>
  <c r="H4091" i="14"/>
  <c r="H4090" i="14"/>
  <c r="H4089" i="14"/>
  <c r="H4088" i="14"/>
  <c r="H4087" i="14"/>
  <c r="H4086" i="14"/>
  <c r="H4085" i="14"/>
  <c r="H4084" i="14"/>
  <c r="H4083" i="14"/>
  <c r="H4082" i="14"/>
  <c r="H4081" i="14"/>
  <c r="H4080" i="14"/>
  <c r="H4079" i="14"/>
  <c r="H4078" i="14"/>
  <c r="H4077" i="14"/>
  <c r="H4076" i="14"/>
  <c r="H4075" i="14"/>
  <c r="H4074" i="14"/>
  <c r="H4073" i="14"/>
  <c r="H4072" i="14"/>
  <c r="H4071" i="14"/>
  <c r="H4070" i="14"/>
  <c r="H4069" i="14"/>
  <c r="H4068" i="14"/>
  <c r="H4067" i="14"/>
  <c r="H4066" i="14"/>
  <c r="H4065" i="14"/>
  <c r="H4064" i="14"/>
  <c r="H4063" i="14"/>
  <c r="H4062" i="14"/>
  <c r="H4061" i="14"/>
  <c r="H4060" i="14"/>
  <c r="H4059" i="14"/>
  <c r="H4058" i="14"/>
  <c r="H4057" i="14"/>
  <c r="H4056" i="14"/>
  <c r="H4055" i="14"/>
  <c r="H4054" i="14"/>
  <c r="H4053" i="14"/>
  <c r="H4052" i="14"/>
  <c r="H4051" i="14"/>
  <c r="H4050" i="14"/>
  <c r="H4049" i="14"/>
  <c r="H4048" i="14"/>
  <c r="H4047" i="14"/>
  <c r="H4046" i="14"/>
  <c r="H4045" i="14"/>
  <c r="H4044" i="14"/>
  <c r="H4043" i="14"/>
  <c r="H4042" i="14"/>
  <c r="H4041" i="14"/>
  <c r="H4040" i="14"/>
  <c r="H4039" i="14"/>
  <c r="H4038" i="14"/>
  <c r="H4037" i="14"/>
  <c r="H4036" i="14"/>
  <c r="H4035" i="14"/>
  <c r="H4034" i="14"/>
  <c r="H4033" i="14"/>
  <c r="H4032" i="14"/>
  <c r="H4031" i="14"/>
  <c r="H4030" i="14"/>
  <c r="H4029" i="14"/>
  <c r="H4028" i="14"/>
  <c r="H4027" i="14"/>
  <c r="H4026" i="14"/>
  <c r="H4025" i="14"/>
  <c r="H4024" i="14"/>
  <c r="H4023" i="14"/>
  <c r="H4022" i="14"/>
  <c r="H4021" i="14"/>
  <c r="H4020" i="14"/>
  <c r="H4019" i="14"/>
  <c r="H4018" i="14"/>
  <c r="H4017" i="14"/>
  <c r="H4016" i="14"/>
  <c r="H4015" i="14"/>
  <c r="H4014" i="14"/>
  <c r="H4013" i="14"/>
  <c r="H4012" i="14"/>
  <c r="H4011" i="14"/>
  <c r="H4010" i="14"/>
  <c r="H4009" i="14"/>
  <c r="H4008" i="14"/>
  <c r="H4007" i="14"/>
  <c r="H4006" i="14"/>
  <c r="H4005" i="14"/>
  <c r="H4004" i="14"/>
  <c r="H4003" i="14"/>
  <c r="H4002" i="14"/>
  <c r="H4001" i="14"/>
  <c r="H4000" i="14"/>
  <c r="H3999" i="14"/>
  <c r="H3998" i="14"/>
  <c r="H3997" i="14"/>
  <c r="H3996" i="14"/>
  <c r="H3995" i="14"/>
  <c r="H3994" i="14"/>
  <c r="H3993" i="14"/>
  <c r="H3992" i="14"/>
  <c r="H3991" i="14"/>
  <c r="H3990" i="14"/>
  <c r="H3989" i="14"/>
  <c r="H3988" i="14"/>
  <c r="H3987" i="14"/>
  <c r="H3986" i="14"/>
  <c r="H3985" i="14"/>
  <c r="H3984" i="14"/>
  <c r="H3983" i="14"/>
  <c r="H3982" i="14"/>
  <c r="H3981" i="14"/>
  <c r="H3980" i="14"/>
  <c r="H3979" i="14"/>
  <c r="H3978" i="14"/>
  <c r="H3977" i="14"/>
  <c r="H3976" i="14"/>
  <c r="H3975" i="14"/>
  <c r="H3974" i="14"/>
  <c r="H3973" i="14"/>
  <c r="H3972" i="14"/>
  <c r="H3971" i="14"/>
  <c r="H3970" i="14"/>
  <c r="H3969" i="14"/>
  <c r="H3968" i="14"/>
  <c r="H3967" i="14"/>
  <c r="H3966" i="14"/>
  <c r="H3965" i="14"/>
  <c r="H3964" i="14"/>
  <c r="H3963" i="14"/>
  <c r="H3962" i="14"/>
  <c r="H3961" i="14"/>
  <c r="H3960" i="14"/>
  <c r="H3959" i="14"/>
  <c r="H3958" i="14"/>
  <c r="H3957" i="14"/>
  <c r="H3956" i="14"/>
  <c r="H3955" i="14"/>
  <c r="H3954" i="14"/>
  <c r="H3953" i="14"/>
  <c r="H3952" i="14"/>
  <c r="H3951" i="14"/>
  <c r="H3950" i="14"/>
  <c r="H3949" i="14"/>
  <c r="H3948" i="14"/>
  <c r="H3947" i="14"/>
  <c r="H3946" i="14"/>
  <c r="H3945" i="14"/>
  <c r="H3944" i="14"/>
  <c r="H3943" i="14"/>
  <c r="H3942" i="14"/>
  <c r="H3941" i="14"/>
  <c r="H3940" i="14"/>
  <c r="H3939" i="14"/>
  <c r="H3938" i="14"/>
  <c r="H3937" i="14"/>
  <c r="H3936" i="14"/>
  <c r="H3935" i="14"/>
  <c r="H3934" i="14"/>
  <c r="H3933" i="14"/>
  <c r="H3932" i="14"/>
  <c r="H3931" i="14"/>
  <c r="H3930" i="14"/>
  <c r="H3929" i="14"/>
  <c r="H3928" i="14"/>
  <c r="H3927" i="14"/>
  <c r="H3926" i="14"/>
  <c r="H3925" i="14"/>
  <c r="H3924" i="14"/>
  <c r="H3923" i="14"/>
  <c r="H3922" i="14"/>
  <c r="H3921" i="14"/>
  <c r="H3920" i="14"/>
  <c r="H3919" i="14"/>
  <c r="H3918" i="14"/>
  <c r="H3917" i="14"/>
  <c r="H3916" i="14"/>
  <c r="H3915" i="14"/>
  <c r="H3914" i="14"/>
  <c r="H3913" i="14"/>
  <c r="H3912" i="14"/>
  <c r="H3911" i="14"/>
  <c r="H3910" i="14"/>
  <c r="H3909" i="14"/>
  <c r="H3908" i="14"/>
  <c r="H3907" i="14"/>
  <c r="H3906" i="14"/>
  <c r="H3905" i="14"/>
  <c r="H3904" i="14"/>
  <c r="H3903" i="14"/>
  <c r="H3902" i="14"/>
  <c r="H3901" i="14"/>
  <c r="H3900" i="14"/>
  <c r="H3899" i="14"/>
  <c r="H3898" i="14"/>
  <c r="H3897" i="14"/>
  <c r="H3896" i="14"/>
  <c r="H3895" i="14"/>
  <c r="H3894" i="14"/>
  <c r="H3893" i="14"/>
  <c r="H3892" i="14"/>
  <c r="H3891" i="14"/>
  <c r="H3890" i="14"/>
  <c r="H3889" i="14"/>
  <c r="H3888" i="14"/>
  <c r="H3887" i="14"/>
  <c r="H3886" i="14"/>
  <c r="H3885" i="14"/>
  <c r="H3884" i="14"/>
  <c r="H3883" i="14"/>
  <c r="H3882" i="14"/>
  <c r="H3881" i="14"/>
  <c r="H3880" i="14"/>
  <c r="H3879" i="14"/>
  <c r="H3878" i="14"/>
  <c r="H3877" i="14"/>
  <c r="H3876" i="14"/>
  <c r="H3875" i="14"/>
  <c r="H3874" i="14"/>
  <c r="H3873" i="14"/>
  <c r="H3872" i="14"/>
  <c r="H3871" i="14"/>
  <c r="H3870" i="14"/>
  <c r="H3869" i="14"/>
  <c r="H3868" i="14"/>
  <c r="H3867" i="14"/>
  <c r="H3866" i="14"/>
  <c r="H3865" i="14"/>
  <c r="H3864" i="14"/>
  <c r="H3863" i="14"/>
  <c r="H3862" i="14"/>
  <c r="H3861" i="14"/>
  <c r="H3860" i="14"/>
  <c r="H3859" i="14"/>
  <c r="H3858" i="14"/>
  <c r="H3857" i="14"/>
  <c r="H3856" i="14"/>
  <c r="H3855" i="14"/>
  <c r="H3854" i="14"/>
  <c r="H3853" i="14"/>
  <c r="H3852" i="14"/>
  <c r="H3851" i="14"/>
  <c r="H3850" i="14"/>
  <c r="H3849" i="14"/>
  <c r="H3848" i="14"/>
  <c r="H3847" i="14"/>
  <c r="H3846" i="14"/>
  <c r="H3845" i="14"/>
  <c r="H3844" i="14"/>
  <c r="H3843" i="14"/>
  <c r="H3842" i="14"/>
  <c r="H3841" i="14"/>
  <c r="H3840" i="14"/>
  <c r="H3839" i="14"/>
  <c r="H3838" i="14"/>
  <c r="H3837" i="14"/>
  <c r="H3836" i="14"/>
  <c r="H3835" i="14"/>
  <c r="H3834" i="14"/>
  <c r="H3833" i="14"/>
  <c r="H3832" i="14"/>
  <c r="H3831" i="14"/>
  <c r="H3830" i="14"/>
  <c r="H3829" i="14"/>
  <c r="H3828" i="14"/>
  <c r="H3827" i="14"/>
  <c r="H3826" i="14"/>
  <c r="H3825" i="14"/>
  <c r="H3824" i="14"/>
  <c r="H3823" i="14"/>
  <c r="H3822" i="14"/>
  <c r="H3821" i="14"/>
  <c r="H3820" i="14"/>
  <c r="H3819" i="14"/>
  <c r="H3818" i="14"/>
  <c r="H3817" i="14"/>
  <c r="H3816" i="14"/>
  <c r="H3815" i="14"/>
  <c r="H3814" i="14"/>
  <c r="H3813" i="14"/>
  <c r="H3812" i="14"/>
  <c r="H3811" i="14"/>
  <c r="H3810" i="14"/>
  <c r="H3809" i="14"/>
  <c r="H3808" i="14"/>
  <c r="H3807" i="14"/>
  <c r="H3806" i="14"/>
  <c r="H3805" i="14"/>
  <c r="H3804" i="14"/>
  <c r="H3803" i="14"/>
  <c r="H3802" i="14"/>
  <c r="H3801" i="14"/>
  <c r="H3800" i="14"/>
  <c r="H3799" i="14"/>
  <c r="H3798" i="14"/>
  <c r="H3797" i="14"/>
  <c r="H3796" i="14"/>
  <c r="H3795" i="14"/>
  <c r="H3794" i="14"/>
  <c r="H3793" i="14"/>
  <c r="H3792" i="14"/>
  <c r="H3791" i="14"/>
  <c r="H3790" i="14"/>
  <c r="H3789" i="14"/>
  <c r="H3788" i="14"/>
  <c r="H3787" i="14"/>
  <c r="H3786" i="14"/>
  <c r="H3785" i="14"/>
  <c r="H3784" i="14"/>
  <c r="H3783" i="14"/>
  <c r="H3782" i="14"/>
  <c r="H3781" i="14"/>
  <c r="H3780" i="14"/>
  <c r="H3779" i="14"/>
  <c r="H3778" i="14"/>
  <c r="H3777" i="14"/>
  <c r="H3776" i="14"/>
  <c r="H3775" i="14"/>
  <c r="H3774" i="14"/>
  <c r="H3773" i="14"/>
  <c r="H3772" i="14"/>
  <c r="H3771" i="14"/>
  <c r="H3770" i="14"/>
  <c r="H3769" i="14"/>
  <c r="H3768" i="14"/>
  <c r="H3767" i="14"/>
  <c r="H3766" i="14"/>
  <c r="H3765" i="14"/>
  <c r="H3764" i="14"/>
  <c r="H3763" i="14"/>
  <c r="H3762" i="14"/>
  <c r="H3761" i="14"/>
  <c r="H3760" i="14"/>
  <c r="H3759" i="14"/>
  <c r="H3758" i="14"/>
  <c r="H3757" i="14"/>
  <c r="H3756" i="14"/>
  <c r="H3755" i="14"/>
  <c r="H3754" i="14"/>
  <c r="H3753" i="14"/>
  <c r="H3752" i="14"/>
  <c r="H3751" i="14"/>
  <c r="H3750" i="14"/>
  <c r="H3749" i="14"/>
  <c r="H3748" i="14"/>
  <c r="H3747" i="14"/>
  <c r="H3746" i="14"/>
  <c r="H3745" i="14"/>
  <c r="H3744" i="14"/>
  <c r="H3743" i="14"/>
  <c r="H3742" i="14"/>
  <c r="H3741" i="14"/>
  <c r="H3740" i="14"/>
  <c r="H3739" i="14"/>
  <c r="H3738" i="14"/>
  <c r="H3737" i="14"/>
  <c r="H3736" i="14"/>
  <c r="H3735" i="14"/>
  <c r="H3734" i="14"/>
  <c r="H3733" i="14"/>
  <c r="H3732" i="14"/>
  <c r="H3731" i="14"/>
  <c r="H3730" i="14"/>
  <c r="H3729" i="14"/>
  <c r="H3728" i="14"/>
  <c r="H3727" i="14"/>
  <c r="H3726" i="14"/>
  <c r="H3725" i="14"/>
  <c r="H3724" i="14"/>
  <c r="H3723" i="14"/>
  <c r="H3722" i="14"/>
  <c r="H3721" i="14"/>
  <c r="H3720" i="14"/>
  <c r="H3719" i="14"/>
  <c r="H3718" i="14"/>
  <c r="H3717" i="14"/>
  <c r="H3716" i="14"/>
  <c r="H3715" i="14"/>
  <c r="H3714" i="14"/>
  <c r="H3713" i="14"/>
  <c r="H3712" i="14"/>
  <c r="H3711" i="14"/>
  <c r="H3710" i="14"/>
  <c r="H3709" i="14"/>
  <c r="H3708" i="14"/>
  <c r="H3707" i="14"/>
  <c r="H3706" i="14"/>
  <c r="H3705" i="14"/>
  <c r="H3704" i="14"/>
  <c r="H3703" i="14"/>
  <c r="H3702" i="14"/>
  <c r="H3701" i="14"/>
  <c r="H3700" i="14"/>
  <c r="H3699" i="14"/>
  <c r="H3698" i="14"/>
  <c r="H3697" i="14"/>
  <c r="H3696" i="14"/>
  <c r="H3695" i="14"/>
  <c r="H3694" i="14"/>
  <c r="H3693" i="14"/>
  <c r="H3692" i="14"/>
  <c r="H3691" i="14"/>
  <c r="H3690" i="14"/>
  <c r="H3689" i="14"/>
  <c r="H3688" i="14"/>
  <c r="H3687" i="14"/>
  <c r="H3686" i="14"/>
  <c r="H3685" i="14"/>
  <c r="H3684" i="14"/>
  <c r="H3683" i="14"/>
  <c r="H3682" i="14"/>
  <c r="H3681" i="14"/>
  <c r="H3680" i="14"/>
  <c r="H3679" i="14"/>
  <c r="H3678" i="14"/>
  <c r="H3677" i="14"/>
  <c r="H3676" i="14"/>
  <c r="H3675" i="14"/>
  <c r="H3674" i="14"/>
  <c r="H3673" i="14"/>
  <c r="H3672" i="14"/>
  <c r="H3671" i="14"/>
  <c r="H3670" i="14"/>
  <c r="H3669" i="14"/>
  <c r="H3668" i="14"/>
  <c r="H3667" i="14"/>
  <c r="H3666" i="14"/>
  <c r="H3665" i="14"/>
  <c r="H3664" i="14"/>
  <c r="H3663" i="14"/>
  <c r="H3662" i="14"/>
  <c r="H3661" i="14"/>
  <c r="H3660" i="14"/>
  <c r="H3659" i="14"/>
  <c r="H3658" i="14"/>
  <c r="H3657" i="14"/>
  <c r="H3656" i="14"/>
  <c r="H3655" i="14"/>
  <c r="H3654" i="14"/>
  <c r="H3653" i="14"/>
  <c r="H3652" i="14"/>
  <c r="H3651" i="14"/>
  <c r="H3650" i="14"/>
  <c r="H3649" i="14"/>
  <c r="H3648" i="14"/>
  <c r="H3647" i="14"/>
  <c r="H3646" i="14"/>
  <c r="H3645" i="14"/>
  <c r="H3644" i="14"/>
  <c r="H3643" i="14"/>
  <c r="H3642" i="14"/>
  <c r="H3641" i="14"/>
  <c r="H3640" i="14"/>
  <c r="H3639" i="14"/>
  <c r="H3638" i="14"/>
  <c r="H3637" i="14"/>
  <c r="H3636" i="14"/>
  <c r="H3635" i="14"/>
  <c r="H3634" i="14"/>
  <c r="H3633" i="14"/>
  <c r="H3632" i="14"/>
  <c r="H3631" i="14"/>
  <c r="H3630" i="14"/>
  <c r="H3629" i="14"/>
  <c r="H3628" i="14"/>
  <c r="H3627" i="14"/>
  <c r="H3626" i="14"/>
  <c r="H3625" i="14"/>
  <c r="H3624" i="14"/>
  <c r="H3623" i="14"/>
  <c r="H3622" i="14"/>
  <c r="H3621" i="14"/>
  <c r="H3620" i="14"/>
  <c r="H3619" i="14"/>
  <c r="H3618" i="14"/>
  <c r="H3617" i="14"/>
  <c r="H3616" i="14"/>
  <c r="H3615" i="14"/>
  <c r="H3614" i="14"/>
  <c r="H3613" i="14"/>
  <c r="H3612" i="14"/>
  <c r="H3611" i="14"/>
  <c r="H3610" i="14"/>
  <c r="H3609" i="14"/>
  <c r="H3608" i="14"/>
  <c r="H3607" i="14"/>
  <c r="H3606" i="14"/>
  <c r="H3605" i="14"/>
  <c r="H3604" i="14"/>
  <c r="H3603" i="14"/>
  <c r="H3602" i="14"/>
  <c r="H3601" i="14"/>
  <c r="H3600" i="14"/>
  <c r="H3599" i="14"/>
  <c r="H3598" i="14"/>
  <c r="H3597" i="14"/>
  <c r="H3596" i="14"/>
  <c r="H3595" i="14"/>
  <c r="H3594" i="14"/>
  <c r="H3593" i="14"/>
  <c r="H3592" i="14"/>
  <c r="H3591" i="14"/>
  <c r="H3590" i="14"/>
  <c r="H3589" i="14"/>
  <c r="H3588" i="14"/>
  <c r="H3587" i="14"/>
  <c r="H3586" i="14"/>
  <c r="H3585" i="14"/>
  <c r="H3584" i="14"/>
  <c r="H3583" i="14"/>
  <c r="H3582" i="14"/>
  <c r="H3581" i="14"/>
  <c r="H3580" i="14"/>
  <c r="H3579" i="14"/>
  <c r="H3578" i="14"/>
  <c r="H3577" i="14"/>
  <c r="H3576" i="14"/>
  <c r="H3575" i="14"/>
  <c r="H3574" i="14"/>
  <c r="H3573" i="14"/>
  <c r="H3572" i="14"/>
  <c r="H3571" i="14"/>
  <c r="H3570" i="14"/>
  <c r="H3569" i="14"/>
  <c r="H3568" i="14"/>
  <c r="H3567" i="14"/>
  <c r="H3566" i="14"/>
  <c r="H3565" i="14"/>
  <c r="H3564" i="14"/>
  <c r="H3563" i="14"/>
  <c r="H3562" i="14"/>
  <c r="H3561" i="14"/>
  <c r="H3560" i="14"/>
  <c r="H3559" i="14"/>
  <c r="H3558" i="14"/>
  <c r="H3557" i="14"/>
  <c r="H3556" i="14"/>
  <c r="H3555" i="14"/>
  <c r="H3554" i="14"/>
  <c r="H3553" i="14"/>
  <c r="H3552" i="14"/>
  <c r="H3551" i="14"/>
  <c r="H3550" i="14"/>
  <c r="H3549" i="14"/>
  <c r="H3548" i="14"/>
  <c r="H3547" i="14"/>
  <c r="H3546" i="14"/>
  <c r="H3545" i="14"/>
  <c r="H3544" i="14"/>
  <c r="H3543" i="14"/>
  <c r="H3542" i="14"/>
  <c r="H3541" i="14"/>
  <c r="H3540" i="14"/>
  <c r="H3539" i="14"/>
  <c r="H3538" i="14"/>
  <c r="H3537" i="14"/>
  <c r="H3536" i="14"/>
  <c r="H3535" i="14"/>
  <c r="H3534" i="14"/>
  <c r="H3533" i="14"/>
  <c r="H3532" i="14"/>
  <c r="H3531" i="14"/>
  <c r="H3530" i="14"/>
  <c r="H3529" i="14"/>
  <c r="H3528" i="14"/>
  <c r="H3527" i="14"/>
  <c r="H3526" i="14"/>
  <c r="H3525" i="14"/>
  <c r="H3524" i="14"/>
  <c r="H3523" i="14"/>
  <c r="H3522" i="14"/>
  <c r="H3521" i="14"/>
  <c r="H3520" i="14"/>
  <c r="H3519" i="14"/>
  <c r="H3518" i="14"/>
  <c r="H3517" i="14"/>
  <c r="H3516" i="14"/>
  <c r="H3515" i="14"/>
  <c r="H3514" i="14"/>
  <c r="H3513" i="14"/>
  <c r="H3512" i="14"/>
  <c r="H3511" i="14"/>
  <c r="H3510" i="14"/>
  <c r="H3509" i="14"/>
  <c r="H3508" i="14"/>
  <c r="H3507" i="14"/>
  <c r="H3506" i="14"/>
  <c r="H3505" i="14"/>
  <c r="H3504" i="14"/>
  <c r="H3503" i="14"/>
  <c r="H3502" i="14"/>
  <c r="H3501" i="14"/>
  <c r="H3500" i="14"/>
  <c r="H3499" i="14"/>
  <c r="H3498" i="14"/>
  <c r="H3497" i="14"/>
  <c r="H3496" i="14"/>
  <c r="H3495" i="14"/>
  <c r="H3494" i="14"/>
  <c r="H3493" i="14"/>
  <c r="H3492" i="14"/>
  <c r="H3491" i="14"/>
  <c r="H3490" i="14"/>
  <c r="H3489" i="14"/>
  <c r="H3488" i="14"/>
  <c r="H3487" i="14"/>
  <c r="H3486" i="14"/>
  <c r="H3485" i="14"/>
  <c r="H3484" i="14"/>
  <c r="H3483" i="14"/>
  <c r="H3482" i="14"/>
  <c r="H3481" i="14"/>
  <c r="H3480" i="14"/>
  <c r="H3479" i="14"/>
  <c r="H3478" i="14"/>
  <c r="H3477" i="14"/>
  <c r="H3476" i="14"/>
  <c r="H3475" i="14"/>
  <c r="H3474" i="14"/>
  <c r="H3473" i="14"/>
  <c r="H3472" i="14"/>
  <c r="H3471" i="14"/>
  <c r="H3470" i="14"/>
  <c r="H3469" i="14"/>
  <c r="H3468" i="14"/>
  <c r="H3467" i="14"/>
  <c r="H3466" i="14"/>
  <c r="H3465" i="14"/>
  <c r="H3464" i="14"/>
  <c r="H3463" i="14"/>
  <c r="H3462" i="14"/>
  <c r="H3461" i="14"/>
  <c r="H3460" i="14"/>
  <c r="H3459" i="14"/>
  <c r="H3458" i="14"/>
  <c r="H3457" i="14"/>
  <c r="H3456" i="14"/>
  <c r="H3455" i="14"/>
  <c r="H3454" i="14"/>
  <c r="H3453" i="14"/>
  <c r="H3452" i="14"/>
  <c r="H3451" i="14"/>
  <c r="H3450" i="14"/>
  <c r="H3449" i="14"/>
  <c r="H3448" i="14"/>
  <c r="H3447" i="14"/>
  <c r="H3446" i="14"/>
  <c r="H3445" i="14"/>
  <c r="H3444" i="14"/>
  <c r="H3443" i="14"/>
  <c r="H3442" i="14"/>
  <c r="H3441" i="14"/>
  <c r="H3440" i="14"/>
  <c r="H3439" i="14"/>
  <c r="H3438" i="14"/>
  <c r="H3437" i="14"/>
  <c r="H3436" i="14"/>
  <c r="H3435" i="14"/>
  <c r="H3434" i="14"/>
  <c r="H3433" i="14"/>
  <c r="H3432" i="14"/>
  <c r="H3431" i="14"/>
  <c r="H3430" i="14"/>
  <c r="H3429" i="14"/>
  <c r="H3428" i="14"/>
  <c r="H3427" i="14"/>
  <c r="H3426" i="14"/>
  <c r="H3425" i="14"/>
  <c r="H3424" i="14"/>
  <c r="H3423" i="14"/>
  <c r="H3422" i="14"/>
  <c r="H3421" i="14"/>
  <c r="H3420" i="14"/>
  <c r="H3419" i="14"/>
  <c r="H3418" i="14"/>
  <c r="H3417" i="14"/>
  <c r="H3416" i="14"/>
  <c r="H3415" i="14"/>
  <c r="H3414" i="14"/>
  <c r="H3413" i="14"/>
  <c r="H3412" i="14"/>
  <c r="H3411" i="14"/>
  <c r="H3410" i="14"/>
  <c r="H3409" i="14"/>
  <c r="H3408" i="14"/>
  <c r="H3407" i="14"/>
  <c r="H3406" i="14"/>
  <c r="H3405" i="14"/>
  <c r="H3404" i="14"/>
  <c r="H3403" i="14"/>
  <c r="H3402" i="14"/>
  <c r="H3401" i="14"/>
  <c r="H3400" i="14"/>
  <c r="H3399" i="14"/>
  <c r="H3398" i="14"/>
  <c r="H3397" i="14"/>
  <c r="H3396" i="14"/>
  <c r="H3395" i="14"/>
  <c r="H3394" i="14"/>
  <c r="H3393" i="14"/>
  <c r="H3392" i="14"/>
  <c r="H3391" i="14"/>
  <c r="H3390" i="14"/>
  <c r="H3389" i="14"/>
  <c r="H3388" i="14"/>
  <c r="H3387" i="14"/>
  <c r="H3386" i="14"/>
  <c r="H3385" i="14"/>
  <c r="H3384" i="14"/>
  <c r="H3383" i="14"/>
  <c r="H3382" i="14"/>
  <c r="H3381" i="14"/>
  <c r="H3380" i="14"/>
  <c r="H3379" i="14"/>
  <c r="H3378" i="14"/>
  <c r="H3377" i="14"/>
  <c r="H3376" i="14"/>
  <c r="H3375" i="14"/>
  <c r="H3374" i="14"/>
  <c r="H3373" i="14"/>
  <c r="H3372" i="14"/>
  <c r="H3371" i="14"/>
  <c r="H3370" i="14"/>
  <c r="H3369" i="14"/>
  <c r="H3368" i="14"/>
  <c r="H3367" i="14"/>
  <c r="H3366" i="14"/>
  <c r="H3365" i="14"/>
  <c r="H3364" i="14"/>
  <c r="H3363" i="14"/>
  <c r="H3362" i="14"/>
  <c r="H3361" i="14"/>
  <c r="H3360" i="14"/>
  <c r="H3359" i="14"/>
  <c r="H3358" i="14"/>
  <c r="H3357" i="14"/>
  <c r="H3356" i="14"/>
  <c r="H3355" i="14"/>
  <c r="H3354" i="14"/>
  <c r="H3353" i="14"/>
  <c r="H3352" i="14"/>
  <c r="H3351" i="14"/>
  <c r="H3350" i="14"/>
  <c r="H3349" i="14"/>
  <c r="H3348" i="14"/>
  <c r="H3347" i="14"/>
  <c r="H3346" i="14"/>
  <c r="H3345" i="14"/>
  <c r="H3344" i="14"/>
  <c r="H3343" i="14"/>
  <c r="H3342" i="14"/>
  <c r="H3341" i="14"/>
  <c r="H3340" i="14"/>
  <c r="H3339" i="14"/>
  <c r="H3338" i="14"/>
  <c r="H3337" i="14"/>
  <c r="H3336" i="14"/>
  <c r="H3335" i="14"/>
  <c r="H3334" i="14"/>
  <c r="H3333" i="14"/>
  <c r="H3332" i="14"/>
  <c r="H3331" i="14"/>
  <c r="H3330" i="14"/>
  <c r="H3329" i="14"/>
  <c r="H3328" i="14"/>
  <c r="H3327" i="14"/>
  <c r="H3326" i="14"/>
  <c r="H3325" i="14"/>
  <c r="H3324" i="14"/>
  <c r="H3323" i="14"/>
  <c r="H3322" i="14"/>
  <c r="H3321" i="14"/>
  <c r="H3320" i="14"/>
  <c r="H3319" i="14"/>
  <c r="H3318" i="14"/>
  <c r="H3317" i="14"/>
  <c r="H3316" i="14"/>
  <c r="H3315" i="14"/>
  <c r="H3314" i="14"/>
  <c r="H3313" i="14"/>
  <c r="H3312" i="14"/>
  <c r="H3311" i="14"/>
  <c r="H3310" i="14"/>
  <c r="H3309" i="14"/>
  <c r="H3308" i="14"/>
  <c r="H3307" i="14"/>
  <c r="H3306" i="14"/>
  <c r="H3305" i="14"/>
  <c r="H3304" i="14"/>
  <c r="H3303" i="14"/>
  <c r="H3302" i="14"/>
  <c r="H3301" i="14"/>
  <c r="H3300" i="14"/>
  <c r="H3299" i="14"/>
  <c r="H3298" i="14"/>
  <c r="H3297" i="14"/>
  <c r="H3296" i="14"/>
  <c r="H3295" i="14"/>
  <c r="H3294" i="14"/>
  <c r="H3293" i="14"/>
  <c r="H3292" i="14"/>
  <c r="H3291" i="14"/>
  <c r="H3290" i="14"/>
  <c r="H3289" i="14"/>
  <c r="H3288" i="14"/>
  <c r="H3287" i="14"/>
  <c r="H3286" i="14"/>
  <c r="H3285" i="14"/>
  <c r="H3284" i="14"/>
  <c r="H3283" i="14"/>
  <c r="H3282" i="14"/>
  <c r="H3281" i="14"/>
  <c r="H3280" i="14"/>
  <c r="H3279" i="14"/>
  <c r="H3278" i="14"/>
  <c r="H3277" i="14"/>
  <c r="H3276" i="14"/>
  <c r="H3275" i="14"/>
  <c r="H3274" i="14"/>
  <c r="H3273" i="14"/>
  <c r="H3272" i="14"/>
  <c r="H3271" i="14"/>
  <c r="H3270" i="14"/>
  <c r="H3269" i="14"/>
  <c r="H3268" i="14"/>
  <c r="H3267" i="14"/>
  <c r="H3266" i="14"/>
  <c r="H3265" i="14"/>
  <c r="H3264" i="14"/>
  <c r="H3263" i="14"/>
  <c r="H3262" i="14"/>
  <c r="H3261" i="14"/>
  <c r="H3260" i="14"/>
  <c r="H3259" i="14"/>
  <c r="H3258" i="14"/>
  <c r="H3257" i="14"/>
  <c r="H3256" i="14"/>
  <c r="H3255" i="14"/>
  <c r="H3254" i="14"/>
  <c r="H3253" i="14"/>
  <c r="H3252" i="14"/>
  <c r="H3251" i="14"/>
  <c r="H3250" i="14"/>
  <c r="H3249" i="14"/>
  <c r="H3248" i="14"/>
  <c r="H3247" i="14"/>
  <c r="H3246" i="14"/>
  <c r="H3245" i="14"/>
  <c r="H3244" i="14"/>
  <c r="H3243" i="14"/>
  <c r="H3242" i="14"/>
  <c r="H3241" i="14"/>
  <c r="H3240" i="14"/>
  <c r="H3239" i="14"/>
  <c r="H3238" i="14"/>
  <c r="H3237" i="14"/>
  <c r="H3236" i="14"/>
  <c r="H3235" i="14"/>
  <c r="H3234" i="14"/>
  <c r="H3233" i="14"/>
  <c r="H3232" i="14"/>
  <c r="H3231" i="14"/>
  <c r="H3230" i="14"/>
  <c r="H3229" i="14"/>
  <c r="H3228" i="14"/>
  <c r="H3227" i="14"/>
  <c r="H3226" i="14"/>
  <c r="H3225" i="14"/>
  <c r="H3224" i="14"/>
  <c r="H3223" i="14"/>
  <c r="H3222" i="14"/>
  <c r="H3221" i="14"/>
  <c r="H3220" i="14"/>
  <c r="H3219" i="14"/>
  <c r="H3218" i="14"/>
  <c r="H3217" i="14"/>
  <c r="H3216" i="14"/>
  <c r="H3215" i="14"/>
  <c r="H3214" i="14"/>
  <c r="H3213" i="14"/>
  <c r="H3212" i="14"/>
  <c r="H3211" i="14"/>
  <c r="H3210" i="14"/>
  <c r="H3209" i="14"/>
  <c r="H3208" i="14"/>
  <c r="H3207" i="14"/>
  <c r="H3206" i="14"/>
  <c r="H3205" i="14"/>
  <c r="H3204" i="14"/>
  <c r="H3203" i="14"/>
  <c r="H3202" i="14"/>
  <c r="H3201" i="14"/>
  <c r="H3200" i="14"/>
  <c r="H3199" i="14"/>
  <c r="H3198" i="14"/>
  <c r="H3197" i="14"/>
  <c r="H3196" i="14"/>
  <c r="H3195" i="14"/>
  <c r="H3194" i="14"/>
  <c r="H3193" i="14"/>
  <c r="H3192" i="14"/>
  <c r="H3191" i="14"/>
  <c r="H3190" i="14"/>
  <c r="H3189" i="14"/>
  <c r="H3188" i="14"/>
  <c r="H3187" i="14"/>
  <c r="H3186" i="14"/>
  <c r="H3185" i="14"/>
  <c r="H3184" i="14"/>
  <c r="H3183" i="14"/>
  <c r="H3182" i="14"/>
  <c r="H3181" i="14"/>
  <c r="H3180" i="14"/>
  <c r="H3179" i="14"/>
  <c r="H3178" i="14"/>
  <c r="H3177" i="14"/>
  <c r="H3176" i="14"/>
  <c r="H3175" i="14"/>
  <c r="H3174" i="14"/>
  <c r="H3173" i="14"/>
  <c r="H3172" i="14"/>
  <c r="H3171" i="14"/>
  <c r="H3170" i="14"/>
  <c r="H3169" i="14"/>
  <c r="H3168" i="14"/>
  <c r="H3167" i="14"/>
  <c r="H3166" i="14"/>
  <c r="H3165" i="14"/>
  <c r="H3164" i="14"/>
  <c r="H3163" i="14"/>
  <c r="H3162" i="14"/>
  <c r="H3161" i="14"/>
  <c r="H3160" i="14"/>
  <c r="H3159" i="14"/>
  <c r="H3158" i="14"/>
  <c r="H3157" i="14"/>
  <c r="H3156" i="14"/>
  <c r="H3155" i="14"/>
  <c r="H3154" i="14"/>
  <c r="H3153" i="14"/>
  <c r="H3152" i="14"/>
  <c r="H3151" i="14"/>
  <c r="H3150" i="14"/>
  <c r="H3149" i="14"/>
  <c r="H3148" i="14"/>
  <c r="H3147" i="14"/>
  <c r="H3146" i="14"/>
  <c r="H3145" i="14"/>
  <c r="H3144" i="14"/>
  <c r="H3143" i="14"/>
  <c r="H3142" i="14"/>
  <c r="H3141" i="14"/>
  <c r="H3140" i="14"/>
  <c r="H3139" i="14"/>
  <c r="H3138" i="14"/>
  <c r="H3137" i="14"/>
  <c r="H3136" i="14"/>
  <c r="H3135" i="14"/>
  <c r="H3134" i="14"/>
  <c r="H3133" i="14"/>
  <c r="H3132" i="14"/>
  <c r="H3131" i="14"/>
  <c r="H3130" i="14"/>
  <c r="H3129" i="14"/>
  <c r="H3128" i="14"/>
  <c r="H3127" i="14"/>
  <c r="H3126" i="14"/>
  <c r="H3125" i="14"/>
  <c r="H3124" i="14"/>
  <c r="H3123" i="14"/>
  <c r="H3122" i="14"/>
  <c r="H3121" i="14"/>
  <c r="H3120" i="14"/>
  <c r="H3119" i="14"/>
  <c r="H3118" i="14"/>
  <c r="H3117" i="14"/>
  <c r="H3116" i="14"/>
  <c r="H3115" i="14"/>
  <c r="H3114" i="14"/>
  <c r="H3113" i="14"/>
  <c r="H3112" i="14"/>
  <c r="H3111" i="14"/>
  <c r="H3110" i="14"/>
  <c r="H3109" i="14"/>
  <c r="H3108" i="14"/>
  <c r="H3107" i="14"/>
  <c r="H3106" i="14"/>
  <c r="H3105" i="14"/>
  <c r="H3104" i="14"/>
  <c r="H3103" i="14"/>
  <c r="H3102" i="14"/>
  <c r="H3101" i="14"/>
  <c r="H3100" i="14"/>
  <c r="H3099" i="14"/>
  <c r="H3098" i="14"/>
  <c r="H3097" i="14"/>
  <c r="H3096" i="14"/>
  <c r="H3095" i="14"/>
  <c r="H3094" i="14"/>
  <c r="H3093" i="14"/>
  <c r="H3092" i="14"/>
  <c r="H3091" i="14"/>
  <c r="H3090" i="14"/>
  <c r="H3089" i="14"/>
  <c r="H3088" i="14"/>
  <c r="H3087" i="14"/>
  <c r="H3086" i="14"/>
  <c r="H3085" i="14"/>
  <c r="H3084" i="14"/>
  <c r="H3083" i="14"/>
  <c r="H3082" i="14"/>
  <c r="H3081" i="14"/>
  <c r="H3080" i="14"/>
  <c r="H3079" i="14"/>
  <c r="H3078" i="14"/>
  <c r="H3077" i="14"/>
  <c r="H3076" i="14"/>
  <c r="H3075" i="14"/>
  <c r="H3074" i="14"/>
  <c r="H3073" i="14"/>
  <c r="H3072" i="14"/>
  <c r="H3071" i="14"/>
  <c r="H3070" i="14"/>
  <c r="H3069" i="14"/>
  <c r="H3068" i="14"/>
  <c r="H3067" i="14"/>
  <c r="H3066" i="14"/>
  <c r="H3065" i="14"/>
  <c r="H3064" i="14"/>
  <c r="H3063" i="14"/>
  <c r="H3062" i="14"/>
  <c r="H3061" i="14"/>
  <c r="H3060" i="14"/>
  <c r="H3059" i="14"/>
  <c r="H3058" i="14"/>
  <c r="H3057" i="14"/>
  <c r="H3056" i="14"/>
  <c r="H3055" i="14"/>
  <c r="H3054" i="14"/>
  <c r="H3053" i="14"/>
  <c r="H3052" i="14"/>
  <c r="H3051" i="14"/>
  <c r="H3050" i="14"/>
  <c r="H3049" i="14"/>
  <c r="H3048" i="14"/>
  <c r="H3047" i="14"/>
  <c r="H3046" i="14"/>
  <c r="H3045" i="14"/>
  <c r="H3044" i="14"/>
  <c r="H3043" i="14"/>
  <c r="H3042" i="14"/>
  <c r="H3041" i="14"/>
  <c r="H3040" i="14"/>
  <c r="H3039" i="14"/>
  <c r="H3038" i="14"/>
  <c r="H3037" i="14"/>
  <c r="H3036" i="14"/>
  <c r="H3035" i="14"/>
  <c r="H3034" i="14"/>
  <c r="H3033" i="14"/>
  <c r="H3032" i="14"/>
  <c r="H3031" i="14"/>
  <c r="H3030" i="14"/>
  <c r="H3029" i="14"/>
  <c r="H3028" i="14"/>
  <c r="H3027" i="14"/>
  <c r="H3026" i="14"/>
  <c r="H3025" i="14"/>
  <c r="H3024" i="14"/>
  <c r="H3023" i="14"/>
  <c r="H3022" i="14"/>
  <c r="H3021" i="14"/>
  <c r="H3020" i="14"/>
  <c r="H3019" i="14"/>
  <c r="H3018" i="14"/>
  <c r="H3017" i="14"/>
  <c r="H3016" i="14"/>
  <c r="H3015" i="14"/>
  <c r="H3014" i="14"/>
  <c r="H3013" i="14"/>
  <c r="H3012" i="14"/>
  <c r="H3011" i="14"/>
  <c r="H3010" i="14"/>
  <c r="H3009" i="14"/>
  <c r="H3008" i="14"/>
  <c r="H3007" i="14"/>
  <c r="H3006" i="14"/>
  <c r="H3005" i="14"/>
  <c r="H3004" i="14"/>
  <c r="H3003" i="14"/>
  <c r="H3002" i="14"/>
  <c r="H3001" i="14"/>
  <c r="H3000" i="14"/>
  <c r="H2999" i="14"/>
  <c r="H2998" i="14"/>
  <c r="H2997" i="14"/>
  <c r="H2996" i="14"/>
  <c r="H2995" i="14"/>
  <c r="H2994" i="14"/>
  <c r="H2993" i="14"/>
  <c r="H2992" i="14"/>
  <c r="H2991" i="14"/>
  <c r="H2990" i="14"/>
  <c r="H2989" i="14"/>
  <c r="H2988" i="14"/>
  <c r="H2987" i="14"/>
  <c r="H2986" i="14"/>
  <c r="H2985" i="14"/>
  <c r="H2984" i="14"/>
  <c r="H2983" i="14"/>
  <c r="H2982" i="14"/>
  <c r="H2981" i="14"/>
  <c r="H2980" i="14"/>
  <c r="H2979" i="14"/>
  <c r="H2978" i="14"/>
  <c r="H2977" i="14"/>
  <c r="H2976" i="14"/>
  <c r="H2975" i="14"/>
  <c r="H2974" i="14"/>
  <c r="H2973" i="14"/>
  <c r="H2972" i="14"/>
  <c r="H2971" i="14"/>
  <c r="H2970" i="14"/>
  <c r="H2969" i="14"/>
  <c r="H2968" i="14"/>
  <c r="H2967" i="14"/>
  <c r="H2966" i="14"/>
  <c r="H2965" i="14"/>
  <c r="H2964" i="14"/>
  <c r="H2963" i="14"/>
  <c r="H2962" i="14"/>
  <c r="H2961" i="14"/>
  <c r="H2960" i="14"/>
  <c r="H2959" i="14"/>
  <c r="H2958" i="14"/>
  <c r="H2957" i="14"/>
  <c r="H2956" i="14"/>
  <c r="H2955" i="14"/>
  <c r="H2954" i="14"/>
  <c r="H2953" i="14"/>
  <c r="H2952" i="14"/>
  <c r="H2951" i="14"/>
  <c r="H2950" i="14"/>
  <c r="H2949" i="14"/>
  <c r="H2948" i="14"/>
  <c r="H2947" i="14"/>
  <c r="H2946" i="14"/>
  <c r="H2945" i="14"/>
  <c r="H2944" i="14"/>
  <c r="H2943" i="14"/>
  <c r="H2942" i="14"/>
  <c r="H2941" i="14"/>
  <c r="H2940" i="14"/>
  <c r="H2939" i="14"/>
  <c r="H2938" i="14"/>
  <c r="H2937" i="14"/>
  <c r="H2936" i="14"/>
  <c r="H2935" i="14"/>
  <c r="H2934" i="14"/>
  <c r="H2933" i="14"/>
  <c r="H2932" i="14"/>
  <c r="H2931" i="14"/>
  <c r="H2930" i="14"/>
  <c r="H2929" i="14"/>
  <c r="H2928" i="14"/>
  <c r="H2927" i="14"/>
  <c r="H2926" i="14"/>
  <c r="H2925" i="14"/>
  <c r="H2924" i="14"/>
  <c r="H2923" i="14"/>
  <c r="H2922" i="14"/>
  <c r="H2921" i="14"/>
  <c r="H2920" i="14"/>
  <c r="H2919" i="14"/>
  <c r="H2918" i="14"/>
  <c r="H2917" i="14"/>
  <c r="H2916" i="14"/>
  <c r="H2915" i="14"/>
  <c r="H2914" i="14"/>
  <c r="H2913" i="14"/>
  <c r="H2912" i="14"/>
  <c r="H2911" i="14"/>
  <c r="H2910" i="14"/>
  <c r="H2909" i="14"/>
  <c r="H2908" i="14"/>
  <c r="H2907" i="14"/>
  <c r="H2906" i="14"/>
  <c r="H2905" i="14"/>
  <c r="H2904" i="14"/>
  <c r="H2903" i="14"/>
  <c r="H2902" i="14"/>
  <c r="H2901" i="14"/>
  <c r="H2900" i="14"/>
  <c r="H2899" i="14"/>
  <c r="H2898" i="14"/>
  <c r="H2897" i="14"/>
  <c r="H2896" i="14"/>
  <c r="H2895" i="14"/>
  <c r="H2894" i="14"/>
  <c r="H2893" i="14"/>
  <c r="H2892" i="14"/>
  <c r="H2891" i="14"/>
  <c r="H2890" i="14"/>
  <c r="H2889" i="14"/>
  <c r="H2888" i="14"/>
  <c r="H2887" i="14"/>
  <c r="H2886" i="14"/>
  <c r="H2885" i="14"/>
  <c r="H2884" i="14"/>
  <c r="H2883" i="14"/>
  <c r="H2882" i="14"/>
  <c r="H2881" i="14"/>
  <c r="H2880" i="14"/>
  <c r="H2879" i="14"/>
  <c r="H2878" i="14"/>
  <c r="H2877" i="14"/>
  <c r="H2876" i="14"/>
  <c r="H2875" i="14"/>
  <c r="H2874" i="14"/>
  <c r="H2873" i="14"/>
  <c r="H2872" i="14"/>
  <c r="H2871" i="14"/>
  <c r="H2870" i="14"/>
  <c r="H2869" i="14"/>
  <c r="H2868" i="14"/>
  <c r="H2867" i="14"/>
  <c r="H2866" i="14"/>
  <c r="H2865" i="14"/>
  <c r="H2864" i="14"/>
  <c r="H2863" i="14"/>
  <c r="H2862" i="14"/>
  <c r="H2861" i="14"/>
  <c r="H2860" i="14"/>
  <c r="H2859" i="14"/>
  <c r="H2858" i="14"/>
  <c r="H2857" i="14"/>
  <c r="H2856" i="14"/>
  <c r="H2855" i="14"/>
  <c r="H2854" i="14"/>
  <c r="H2853" i="14"/>
  <c r="H2852" i="14"/>
  <c r="H2851" i="14"/>
  <c r="H2850" i="14"/>
  <c r="H2849" i="14"/>
  <c r="H2848" i="14"/>
  <c r="H2847" i="14"/>
  <c r="H2846" i="14"/>
  <c r="H2845" i="14"/>
  <c r="H2844" i="14"/>
  <c r="H2843" i="14"/>
  <c r="H2842" i="14"/>
  <c r="H2841" i="14"/>
  <c r="H2840" i="14"/>
  <c r="H2839" i="14"/>
  <c r="H2838" i="14"/>
  <c r="H2837" i="14"/>
  <c r="H2836" i="14"/>
  <c r="H2835" i="14"/>
  <c r="H2834" i="14"/>
  <c r="H2833" i="14"/>
  <c r="H2832" i="14"/>
  <c r="H2831" i="14"/>
  <c r="H2830" i="14"/>
  <c r="H2829" i="14"/>
  <c r="H2828" i="14"/>
  <c r="H2827" i="14"/>
  <c r="H2826" i="14"/>
  <c r="H2825" i="14"/>
  <c r="H2824" i="14"/>
  <c r="H2823" i="14"/>
  <c r="H2822" i="14"/>
  <c r="H2821" i="14"/>
  <c r="H2820" i="14"/>
  <c r="H2819" i="14"/>
  <c r="H2818" i="14"/>
  <c r="H2817" i="14"/>
  <c r="H2816" i="14"/>
  <c r="H2815" i="14"/>
  <c r="H2814" i="14"/>
  <c r="H2813" i="14"/>
  <c r="H2812" i="14"/>
  <c r="H2811" i="14"/>
  <c r="H2810" i="14"/>
  <c r="H2809" i="14"/>
  <c r="H2808" i="14"/>
  <c r="H2807" i="14"/>
  <c r="H2806" i="14"/>
  <c r="H2805" i="14"/>
  <c r="H2804" i="14"/>
  <c r="H2803" i="14"/>
  <c r="H2802" i="14"/>
  <c r="H2801" i="14"/>
  <c r="H2800" i="14"/>
  <c r="H2799" i="14"/>
  <c r="H2798" i="14"/>
  <c r="H2797" i="14"/>
  <c r="H2796" i="14"/>
  <c r="H2795" i="14"/>
  <c r="H2794" i="14"/>
  <c r="H2793" i="14"/>
  <c r="H2792" i="14"/>
  <c r="H2791" i="14"/>
  <c r="H2790" i="14"/>
  <c r="H2789" i="14"/>
  <c r="H2788" i="14"/>
  <c r="H2787" i="14"/>
  <c r="H2786" i="14"/>
  <c r="H2785" i="14"/>
  <c r="H2784" i="14"/>
  <c r="H2783" i="14"/>
  <c r="H2782" i="14"/>
  <c r="H2781" i="14"/>
  <c r="H2780" i="14"/>
  <c r="H2779" i="14"/>
  <c r="H2778" i="14"/>
  <c r="H2777" i="14"/>
  <c r="H2776" i="14"/>
  <c r="H2775" i="14"/>
  <c r="H2774" i="14"/>
  <c r="H2773" i="14"/>
  <c r="H2772" i="14"/>
  <c r="H2771" i="14"/>
  <c r="H2770" i="14"/>
  <c r="H2769" i="14"/>
  <c r="H2768" i="14"/>
  <c r="H2767" i="14"/>
  <c r="H2766" i="14"/>
  <c r="H2765" i="14"/>
  <c r="H2764" i="14"/>
  <c r="H2763" i="14"/>
  <c r="H2762" i="14"/>
  <c r="H2761" i="14"/>
  <c r="H2760" i="14"/>
  <c r="H2759" i="14"/>
  <c r="H2758" i="14"/>
  <c r="H2757" i="14"/>
  <c r="H2756" i="14"/>
  <c r="H2755" i="14"/>
  <c r="H2754" i="14"/>
  <c r="H2753" i="14"/>
  <c r="H2752" i="14"/>
  <c r="H2751" i="14"/>
  <c r="H2750" i="14"/>
  <c r="H2749" i="14"/>
  <c r="H2748" i="14"/>
  <c r="H2747" i="14"/>
  <c r="H2746" i="14"/>
  <c r="H2745" i="14"/>
  <c r="H2744" i="14"/>
  <c r="H2743" i="14"/>
  <c r="H2742" i="14"/>
  <c r="H2741" i="14"/>
  <c r="H2740" i="14"/>
  <c r="H2739" i="14"/>
  <c r="H2738" i="14"/>
  <c r="H2737" i="14"/>
  <c r="H2736" i="14"/>
  <c r="H2735" i="14"/>
  <c r="H2734" i="14"/>
  <c r="H2733" i="14"/>
  <c r="H2732" i="14"/>
  <c r="H2731" i="14"/>
  <c r="H2730" i="14"/>
  <c r="H2729" i="14"/>
  <c r="H2728" i="14"/>
  <c r="H2727" i="14"/>
  <c r="H2726" i="14"/>
  <c r="H2725" i="14"/>
  <c r="H2724" i="14"/>
  <c r="H2723" i="14"/>
  <c r="H2722" i="14"/>
  <c r="H2721" i="14"/>
  <c r="H2720" i="14"/>
  <c r="H2719" i="14"/>
  <c r="H2718" i="14"/>
  <c r="H2717" i="14"/>
  <c r="H2716" i="14"/>
  <c r="H2715" i="14"/>
  <c r="H2714" i="14"/>
  <c r="H2713" i="14"/>
  <c r="H2712" i="14"/>
  <c r="H2711" i="14"/>
  <c r="H2710" i="14"/>
  <c r="H2709" i="14"/>
  <c r="H2708" i="14"/>
  <c r="H2707" i="14"/>
  <c r="H2706" i="14"/>
  <c r="H2705" i="14"/>
  <c r="H2704" i="14"/>
  <c r="H2703" i="14"/>
  <c r="H2702" i="14"/>
  <c r="H2701" i="14"/>
  <c r="H2700" i="14"/>
  <c r="H2699" i="14"/>
  <c r="H2698" i="14"/>
  <c r="H2697" i="14"/>
  <c r="H2696" i="14"/>
  <c r="H2695" i="14"/>
  <c r="H2694" i="14"/>
  <c r="H2693" i="14"/>
  <c r="H2692" i="14"/>
  <c r="H2691" i="14"/>
  <c r="H2690" i="14"/>
  <c r="H2689" i="14"/>
  <c r="H2688" i="14"/>
  <c r="H2687" i="14"/>
  <c r="H2686" i="14"/>
  <c r="H2685" i="14"/>
  <c r="H2684" i="14"/>
  <c r="H2683" i="14"/>
  <c r="H2682" i="14"/>
  <c r="H2681" i="14"/>
  <c r="H2680" i="14"/>
  <c r="H2679" i="14"/>
  <c r="H2678" i="14"/>
  <c r="H2677" i="14"/>
  <c r="H2676" i="14"/>
  <c r="H2675" i="14"/>
  <c r="H2674" i="14"/>
  <c r="H2673" i="14"/>
  <c r="H2672" i="14"/>
  <c r="H2671" i="14"/>
  <c r="H2670" i="14"/>
  <c r="H2669" i="14"/>
  <c r="H2668" i="14"/>
  <c r="H2667" i="14"/>
  <c r="H2666" i="14"/>
  <c r="H2665" i="14"/>
  <c r="H2664" i="14"/>
  <c r="H2663" i="14"/>
  <c r="H2662" i="14"/>
  <c r="H2661" i="14"/>
  <c r="H2660" i="14"/>
  <c r="H2659" i="14"/>
  <c r="H2658" i="14"/>
  <c r="H2657" i="14"/>
  <c r="H2656" i="14"/>
  <c r="H2655" i="14"/>
  <c r="H2654" i="14"/>
  <c r="H2653" i="14"/>
  <c r="H2652" i="14"/>
  <c r="H2651" i="14"/>
  <c r="H2650" i="14"/>
  <c r="H2649" i="14"/>
  <c r="H2648" i="14"/>
  <c r="H2647" i="14"/>
  <c r="H2646" i="14"/>
  <c r="H2645" i="14"/>
  <c r="H2644" i="14"/>
  <c r="H2643" i="14"/>
  <c r="H2642" i="14"/>
  <c r="H2641" i="14"/>
  <c r="H2640" i="14"/>
  <c r="H2639" i="14"/>
  <c r="H2638" i="14"/>
  <c r="H2637" i="14"/>
  <c r="H2636" i="14"/>
  <c r="H2635" i="14"/>
  <c r="H2634" i="14"/>
  <c r="H2633" i="14"/>
  <c r="H2632" i="14"/>
  <c r="H2631" i="14"/>
  <c r="H2630" i="14"/>
  <c r="H2629" i="14"/>
  <c r="H2628" i="14"/>
  <c r="H2627" i="14"/>
  <c r="H2626" i="14"/>
  <c r="H2625" i="14"/>
  <c r="H2624" i="14"/>
  <c r="H2623" i="14"/>
  <c r="H2622" i="14"/>
  <c r="H2621" i="14"/>
  <c r="H2620" i="14"/>
  <c r="H2619" i="14"/>
  <c r="H2618" i="14"/>
  <c r="H2617" i="14"/>
  <c r="H2616" i="14"/>
  <c r="H2615" i="14"/>
  <c r="H2614" i="14"/>
  <c r="H2613" i="14"/>
  <c r="H2612" i="14"/>
  <c r="H2611" i="14"/>
  <c r="H2610" i="14"/>
  <c r="H2609" i="14"/>
  <c r="H2608" i="14"/>
  <c r="H2607" i="14"/>
  <c r="H2606" i="14"/>
  <c r="H2605" i="14"/>
  <c r="H2604" i="14"/>
  <c r="H2603" i="14"/>
  <c r="H2602" i="14"/>
  <c r="H2601" i="14"/>
  <c r="H2600" i="14"/>
  <c r="H2599" i="14"/>
  <c r="H2598" i="14"/>
  <c r="H2597" i="14"/>
  <c r="H2596" i="14"/>
  <c r="H2595" i="14"/>
  <c r="H2594" i="14"/>
  <c r="H2593" i="14"/>
  <c r="H2592" i="14"/>
  <c r="H2591" i="14"/>
  <c r="H2590" i="14"/>
  <c r="H2589" i="14"/>
  <c r="H2588" i="14"/>
  <c r="H2587" i="14"/>
  <c r="H2586" i="14"/>
  <c r="H2585" i="14"/>
  <c r="H2584" i="14"/>
  <c r="H2583" i="14"/>
  <c r="H2582" i="14"/>
  <c r="H2581" i="14"/>
  <c r="H2580" i="14"/>
  <c r="H2579" i="14"/>
  <c r="H2578" i="14"/>
  <c r="H2577" i="14"/>
  <c r="H2576" i="14"/>
  <c r="H2575" i="14"/>
  <c r="H2574" i="14"/>
  <c r="H2573" i="14"/>
  <c r="H2572" i="14"/>
  <c r="H2571" i="14"/>
  <c r="H2570" i="14"/>
  <c r="H2569" i="14"/>
  <c r="H2568" i="14"/>
  <c r="H2567" i="14"/>
  <c r="H2566" i="14"/>
  <c r="H2565" i="14"/>
  <c r="H2564" i="14"/>
  <c r="H2563" i="14"/>
  <c r="H2562" i="14"/>
  <c r="H2561" i="14"/>
  <c r="H2560" i="14"/>
  <c r="H2559" i="14"/>
  <c r="H2558" i="14"/>
  <c r="H2557" i="14"/>
  <c r="H2556" i="14"/>
  <c r="H2555" i="14"/>
  <c r="H2554" i="14"/>
  <c r="H2553" i="14"/>
  <c r="H2552" i="14"/>
  <c r="H2551" i="14"/>
  <c r="H2550" i="14"/>
  <c r="H2549" i="14"/>
  <c r="H2548" i="14"/>
  <c r="H2547" i="14"/>
  <c r="H2546" i="14"/>
  <c r="H2545" i="14"/>
  <c r="H2544" i="14"/>
  <c r="H2543" i="14"/>
  <c r="H2542" i="14"/>
  <c r="H2541" i="14"/>
  <c r="H2540" i="14"/>
  <c r="H2539" i="14"/>
  <c r="H2538" i="14"/>
  <c r="H2537" i="14"/>
  <c r="H2536" i="14"/>
  <c r="H2535" i="14"/>
  <c r="H2534" i="14"/>
  <c r="H2533" i="14"/>
  <c r="H2532" i="14"/>
  <c r="H2531" i="14"/>
  <c r="H2530" i="14"/>
  <c r="H2529" i="14"/>
  <c r="H2528" i="14"/>
  <c r="H2527" i="14"/>
  <c r="H2526" i="14"/>
  <c r="H2525" i="14"/>
  <c r="H2524" i="14"/>
  <c r="H2523" i="14"/>
  <c r="H2522" i="14"/>
  <c r="H2521" i="14"/>
  <c r="H2520" i="14"/>
  <c r="H2519" i="14"/>
  <c r="H2518" i="14"/>
  <c r="H2517" i="14"/>
  <c r="H2516" i="14"/>
  <c r="H2515" i="14"/>
  <c r="H2514" i="14"/>
  <c r="H2513" i="14"/>
  <c r="H2512" i="14"/>
  <c r="H2511" i="14"/>
  <c r="H2510" i="14"/>
  <c r="H2509" i="14"/>
  <c r="H2508" i="14"/>
  <c r="H2507" i="14"/>
  <c r="H2506" i="14"/>
  <c r="H2505" i="14"/>
  <c r="H2504" i="14"/>
  <c r="H2503" i="14"/>
  <c r="H2502" i="14"/>
  <c r="H2501" i="14"/>
  <c r="H2500" i="14"/>
  <c r="H2499" i="14"/>
  <c r="H2498" i="14"/>
  <c r="H2497" i="14"/>
  <c r="H2496" i="14"/>
  <c r="H2495" i="14"/>
  <c r="H2494" i="14"/>
  <c r="H2493" i="14"/>
  <c r="H2492" i="14"/>
  <c r="H2491" i="14"/>
  <c r="H2490" i="14"/>
  <c r="H2489" i="14"/>
  <c r="H2488" i="14"/>
  <c r="H2487" i="14"/>
  <c r="H2486" i="14"/>
  <c r="H2485" i="14"/>
  <c r="H2484" i="14"/>
  <c r="H2483" i="14"/>
  <c r="H2482" i="14"/>
  <c r="H2481" i="14"/>
  <c r="H2480" i="14"/>
  <c r="H2479" i="14"/>
  <c r="H2478" i="14"/>
  <c r="H2477" i="14"/>
  <c r="H2476" i="14"/>
  <c r="H2475" i="14"/>
  <c r="H2474" i="14"/>
  <c r="H2473" i="14"/>
  <c r="H2472" i="14"/>
  <c r="H2471" i="14"/>
  <c r="H2470" i="14"/>
  <c r="H2469" i="14"/>
  <c r="H2468" i="14"/>
  <c r="H2467" i="14"/>
  <c r="H2466" i="14"/>
  <c r="H2465" i="14"/>
  <c r="H2464" i="14"/>
  <c r="H2463" i="14"/>
  <c r="H2462" i="14"/>
  <c r="H2461" i="14"/>
  <c r="H2460" i="14"/>
  <c r="H2459" i="14"/>
  <c r="H2458" i="14"/>
  <c r="H2457" i="14"/>
  <c r="H2456" i="14"/>
  <c r="H2455" i="14"/>
  <c r="H2454" i="14"/>
  <c r="H2453" i="14"/>
  <c r="H2452" i="14"/>
  <c r="H2451" i="14"/>
  <c r="H2450" i="14"/>
  <c r="H2449" i="14"/>
  <c r="H2448" i="14"/>
  <c r="H2447" i="14"/>
  <c r="H2446" i="14"/>
  <c r="H2445" i="14"/>
  <c r="H2444" i="14"/>
  <c r="H2443" i="14"/>
  <c r="H2442" i="14"/>
  <c r="H2441" i="14"/>
  <c r="H2440" i="14"/>
  <c r="H2439" i="14"/>
  <c r="H2438" i="14"/>
  <c r="H2437" i="14"/>
  <c r="H2436" i="14"/>
  <c r="H2435" i="14"/>
  <c r="H2434" i="14"/>
  <c r="H2433" i="14"/>
  <c r="H2432" i="14"/>
  <c r="H2431" i="14"/>
  <c r="H2430" i="14"/>
  <c r="H2429" i="14"/>
  <c r="H2428" i="14"/>
  <c r="H2427" i="14"/>
  <c r="H2426" i="14"/>
  <c r="H2425" i="14"/>
  <c r="H2424" i="14"/>
  <c r="H2423" i="14"/>
  <c r="H2422" i="14"/>
  <c r="H2421" i="14"/>
  <c r="H2420" i="14"/>
  <c r="H2419" i="14"/>
  <c r="H2418" i="14"/>
  <c r="H2417" i="14"/>
  <c r="H2416" i="14"/>
  <c r="H2415" i="14"/>
  <c r="H2414" i="14"/>
  <c r="H2413" i="14"/>
  <c r="H2412" i="14"/>
  <c r="H2411" i="14"/>
  <c r="H2410" i="14"/>
  <c r="H2409" i="14"/>
  <c r="H2408" i="14"/>
  <c r="H2407" i="14"/>
  <c r="H2406" i="14"/>
  <c r="H2405" i="14"/>
  <c r="H2404" i="14"/>
  <c r="H2403" i="14"/>
  <c r="H2402" i="14"/>
  <c r="H2401" i="14"/>
  <c r="H2400" i="14"/>
  <c r="H2399" i="14"/>
  <c r="H2398" i="14"/>
  <c r="H2397" i="14"/>
  <c r="H2396" i="14"/>
  <c r="H2395" i="14"/>
  <c r="H2394" i="14"/>
  <c r="H2393" i="14"/>
  <c r="H2392" i="14"/>
  <c r="H2391" i="14"/>
  <c r="H2390" i="14"/>
  <c r="H2389" i="14"/>
  <c r="H2388" i="14"/>
  <c r="H2387" i="14"/>
  <c r="H2386" i="14"/>
  <c r="H2385" i="14"/>
  <c r="H2384" i="14"/>
  <c r="H2383" i="14"/>
  <c r="H2382" i="14"/>
  <c r="H2381" i="14"/>
  <c r="H2380" i="14"/>
  <c r="H2379" i="14"/>
  <c r="H2378" i="14"/>
  <c r="H2377" i="14"/>
  <c r="H2376" i="14"/>
  <c r="H2375" i="14"/>
  <c r="H2374" i="14"/>
  <c r="H2373" i="14"/>
  <c r="H2372" i="14"/>
  <c r="H2371" i="14"/>
  <c r="H2370" i="14"/>
  <c r="H2369" i="14"/>
  <c r="H2368" i="14"/>
  <c r="H2367" i="14"/>
  <c r="H2366" i="14"/>
  <c r="H2365" i="14"/>
  <c r="H2364" i="14"/>
  <c r="H2363" i="14"/>
  <c r="H2362" i="14"/>
  <c r="H2361" i="14"/>
  <c r="H2360" i="14"/>
  <c r="H2359" i="14"/>
  <c r="H2358" i="14"/>
  <c r="H2357" i="14"/>
  <c r="H2356" i="14"/>
  <c r="H2355" i="14"/>
  <c r="H2354" i="14"/>
  <c r="H2353" i="14"/>
  <c r="H2352" i="14"/>
  <c r="H2351" i="14"/>
  <c r="H2350" i="14"/>
  <c r="H2349" i="14"/>
  <c r="H2348" i="14"/>
  <c r="H2347" i="14"/>
  <c r="H2346" i="14"/>
  <c r="H2345" i="14"/>
  <c r="H2344" i="14"/>
  <c r="H2343" i="14"/>
  <c r="H2342" i="14"/>
  <c r="H2341" i="14"/>
  <c r="H2340" i="14"/>
  <c r="H2339" i="14"/>
  <c r="H2338" i="14"/>
  <c r="H2337" i="14"/>
  <c r="H2336" i="14"/>
  <c r="H2335" i="14"/>
  <c r="H2334" i="14"/>
  <c r="H2333" i="14"/>
  <c r="H2332" i="14"/>
  <c r="H2331" i="14"/>
  <c r="H2330" i="14"/>
  <c r="H2329" i="14"/>
  <c r="H2328" i="14"/>
  <c r="H2327" i="14"/>
  <c r="H2326" i="14"/>
  <c r="H2325" i="14"/>
  <c r="H2324" i="14"/>
  <c r="H2323" i="14"/>
  <c r="H2322" i="14"/>
  <c r="H2321" i="14"/>
  <c r="H2320" i="14"/>
  <c r="H2319" i="14"/>
  <c r="H2318" i="14"/>
  <c r="H2317" i="14"/>
  <c r="H2316" i="14"/>
  <c r="H2315" i="14"/>
  <c r="H2314" i="14"/>
  <c r="H2313" i="14"/>
  <c r="H2312" i="14"/>
  <c r="H2311" i="14"/>
  <c r="H2310" i="14"/>
  <c r="H2309" i="14"/>
  <c r="H2308" i="14"/>
  <c r="H2307" i="14"/>
  <c r="H2306" i="14"/>
  <c r="H2305" i="14"/>
  <c r="H2304" i="14"/>
  <c r="H2303" i="14"/>
  <c r="H2302" i="14"/>
  <c r="H2301" i="14"/>
  <c r="H2300" i="14"/>
  <c r="H2299" i="14"/>
  <c r="H2298" i="14"/>
  <c r="H2297" i="14"/>
  <c r="H2296" i="14"/>
  <c r="H2295" i="14"/>
  <c r="H2294" i="14"/>
  <c r="H2293" i="14"/>
  <c r="H2292" i="14"/>
  <c r="H2291" i="14"/>
  <c r="H2290" i="14"/>
  <c r="H2289" i="14"/>
  <c r="H2288" i="14"/>
  <c r="H2287" i="14"/>
  <c r="H2286" i="14"/>
  <c r="H2285" i="14"/>
  <c r="H2284" i="14"/>
  <c r="H2283" i="14"/>
  <c r="H2282" i="14"/>
  <c r="H2281" i="14"/>
  <c r="H2280" i="14"/>
  <c r="H2279" i="14"/>
  <c r="H2278" i="14"/>
  <c r="H2277" i="14"/>
  <c r="H2276" i="14"/>
  <c r="H2275" i="14"/>
  <c r="H2274" i="14"/>
  <c r="H2273" i="14"/>
  <c r="H2272" i="14"/>
  <c r="H2271" i="14"/>
  <c r="H2270" i="14"/>
  <c r="H2269" i="14"/>
  <c r="H2268" i="14"/>
  <c r="H2267" i="14"/>
  <c r="H2266" i="14"/>
  <c r="H2265" i="14"/>
  <c r="H2264" i="14"/>
  <c r="H2263" i="14"/>
  <c r="H2262" i="14"/>
  <c r="H2261" i="14"/>
  <c r="H2260" i="14"/>
  <c r="H2259" i="14"/>
  <c r="H2258" i="14"/>
  <c r="H2257" i="14"/>
  <c r="H2256" i="14"/>
  <c r="H2255" i="14"/>
  <c r="H2254" i="14"/>
  <c r="H2253" i="14"/>
  <c r="H2252" i="14"/>
  <c r="H2251" i="14"/>
  <c r="H2250" i="14"/>
  <c r="H2249" i="14"/>
  <c r="H2248" i="14"/>
  <c r="H2247" i="14"/>
  <c r="H2246" i="14"/>
  <c r="H2245" i="14"/>
  <c r="H2244" i="14"/>
  <c r="H2243" i="14"/>
  <c r="H2242" i="14"/>
  <c r="H2241" i="14"/>
  <c r="H2240" i="14"/>
  <c r="H2239" i="14"/>
  <c r="H2238" i="14"/>
  <c r="H2237" i="14"/>
  <c r="H2236" i="14"/>
  <c r="H2235" i="14"/>
  <c r="H2234" i="14"/>
  <c r="H2233" i="14"/>
  <c r="H2232" i="14"/>
  <c r="H2231" i="14"/>
  <c r="H2230" i="14"/>
  <c r="H2229" i="14"/>
  <c r="H2228" i="14"/>
  <c r="H2227" i="14"/>
  <c r="H2226" i="14"/>
  <c r="H2225" i="14"/>
  <c r="H2224" i="14"/>
  <c r="H2223" i="14"/>
  <c r="H2222" i="14"/>
  <c r="H2221" i="14"/>
  <c r="H2220" i="14"/>
  <c r="H2219" i="14"/>
  <c r="H2218" i="14"/>
  <c r="H2217" i="14"/>
  <c r="H2216" i="14"/>
  <c r="H2215" i="14"/>
  <c r="H2214" i="14"/>
  <c r="H2213" i="14"/>
  <c r="H2212" i="14"/>
  <c r="H2211" i="14"/>
  <c r="H2210" i="14"/>
  <c r="H2209" i="14"/>
  <c r="H2208" i="14"/>
  <c r="H2207" i="14"/>
  <c r="H2206" i="14"/>
  <c r="H2205" i="14"/>
  <c r="H2204" i="14"/>
  <c r="H2203" i="14"/>
  <c r="H2202" i="14"/>
  <c r="H2201" i="14"/>
  <c r="H2200" i="14"/>
  <c r="H2199" i="14"/>
  <c r="H2198" i="14"/>
  <c r="H2197" i="14"/>
  <c r="H2196" i="14"/>
  <c r="H2195" i="14"/>
  <c r="H2194" i="14"/>
  <c r="H2193" i="14"/>
  <c r="H2192" i="14"/>
  <c r="H2191" i="14"/>
  <c r="H2190" i="14"/>
  <c r="H2189" i="14"/>
  <c r="H2188" i="14"/>
  <c r="H2187" i="14"/>
  <c r="H2186" i="14"/>
  <c r="H2185" i="14"/>
  <c r="H2184" i="14"/>
  <c r="H2183" i="14"/>
  <c r="H2182" i="14"/>
  <c r="H2181" i="14"/>
  <c r="H2180" i="14"/>
  <c r="H2179" i="14"/>
  <c r="H2178" i="14"/>
  <c r="H2177" i="14"/>
  <c r="H2176" i="14"/>
  <c r="H2175" i="14"/>
  <c r="H2174" i="14"/>
  <c r="H2173" i="14"/>
  <c r="H2172" i="14"/>
  <c r="H2171" i="14"/>
  <c r="H2170" i="14"/>
  <c r="H2169" i="14"/>
  <c r="H2168" i="14"/>
  <c r="H2167" i="14"/>
  <c r="H2166" i="14"/>
  <c r="H2165" i="14"/>
  <c r="H2164" i="14"/>
  <c r="H2163" i="14"/>
  <c r="H2162" i="14"/>
  <c r="H2161" i="14"/>
  <c r="H2160" i="14"/>
  <c r="H2159" i="14"/>
  <c r="H2158" i="14"/>
  <c r="H2157" i="14"/>
  <c r="H2156" i="14"/>
  <c r="H2155" i="14"/>
  <c r="H2154" i="14"/>
  <c r="H2153" i="14"/>
  <c r="H2152" i="14"/>
  <c r="H2151" i="14"/>
  <c r="H2150" i="14"/>
  <c r="H2149" i="14"/>
  <c r="H2148" i="14"/>
  <c r="H2147" i="14"/>
  <c r="H2146" i="14"/>
  <c r="H2145" i="14"/>
  <c r="H2144" i="14"/>
  <c r="H2143" i="14"/>
  <c r="H2142" i="14"/>
  <c r="H2141" i="14"/>
  <c r="H2140" i="14"/>
  <c r="H2139" i="14"/>
  <c r="H2138" i="14"/>
  <c r="H2137" i="14"/>
  <c r="H2136" i="14"/>
  <c r="H2135" i="14"/>
  <c r="H2134" i="14"/>
  <c r="H2133" i="14"/>
  <c r="H2132" i="14"/>
  <c r="H2131" i="14"/>
  <c r="H2130" i="14"/>
  <c r="H2129" i="14"/>
  <c r="H2128" i="14"/>
  <c r="H2127" i="14"/>
  <c r="H2126" i="14"/>
  <c r="H2125" i="14"/>
  <c r="H2124" i="14"/>
  <c r="H2123" i="14"/>
  <c r="H2122" i="14"/>
  <c r="H2121" i="14"/>
  <c r="H2120" i="14"/>
  <c r="H2119" i="14"/>
  <c r="H2118" i="14"/>
  <c r="H2117" i="14"/>
  <c r="H2116" i="14"/>
  <c r="H2115" i="14"/>
  <c r="H2114" i="14"/>
  <c r="H2113" i="14"/>
  <c r="H2112" i="14"/>
  <c r="H2111" i="14"/>
  <c r="H2110" i="14"/>
  <c r="H2109" i="14"/>
  <c r="H2108" i="14"/>
  <c r="H2107" i="14"/>
  <c r="H2106" i="14"/>
  <c r="H2105" i="14"/>
  <c r="H2104" i="14"/>
  <c r="H2103" i="14"/>
  <c r="H2102" i="14"/>
  <c r="H2101" i="14"/>
  <c r="H2100" i="14"/>
  <c r="H2099" i="14"/>
  <c r="H2098" i="14"/>
  <c r="H2097" i="14"/>
  <c r="H2096" i="14"/>
  <c r="H2095" i="14"/>
  <c r="H2094" i="14"/>
  <c r="H2093" i="14"/>
  <c r="H2092" i="14"/>
  <c r="H2091" i="14"/>
  <c r="H2090" i="14"/>
  <c r="H2089" i="14"/>
  <c r="H2088" i="14"/>
  <c r="H2087" i="14"/>
  <c r="H2086" i="14"/>
  <c r="H2085" i="14"/>
  <c r="H2084" i="14"/>
  <c r="H2083" i="14"/>
  <c r="H2082" i="14"/>
  <c r="H2081" i="14"/>
  <c r="H2080" i="14"/>
  <c r="H2079" i="14"/>
  <c r="H2078" i="14"/>
  <c r="H2077" i="14"/>
  <c r="H2076" i="14"/>
  <c r="H2075" i="14"/>
  <c r="H2074" i="14"/>
  <c r="H2073" i="14"/>
  <c r="H2072" i="14"/>
  <c r="H2071" i="14"/>
  <c r="H2070" i="14"/>
  <c r="H2069" i="14"/>
  <c r="H2068" i="14"/>
  <c r="H2067" i="14"/>
  <c r="H2066" i="14"/>
  <c r="H2065" i="14"/>
  <c r="H2064" i="14"/>
  <c r="H2063" i="14"/>
  <c r="H2062" i="14"/>
  <c r="H2061" i="14"/>
  <c r="H2060" i="14"/>
  <c r="H2059" i="14"/>
  <c r="H2058" i="14"/>
  <c r="H2057" i="14"/>
  <c r="H2056" i="14"/>
  <c r="H2055" i="14"/>
  <c r="H2054" i="14"/>
  <c r="H2053" i="14"/>
  <c r="H2052" i="14"/>
  <c r="H2051" i="14"/>
  <c r="H2050" i="14"/>
  <c r="H2049" i="14"/>
  <c r="H2048" i="14"/>
  <c r="H2047" i="14"/>
  <c r="H2046" i="14"/>
  <c r="H2045" i="14"/>
  <c r="H2044" i="14"/>
  <c r="H2043" i="14"/>
  <c r="H2042" i="14"/>
  <c r="H2041" i="14"/>
  <c r="H2040" i="14"/>
  <c r="H2039" i="14"/>
  <c r="H2038" i="14"/>
  <c r="H2037" i="14"/>
  <c r="H2036" i="14"/>
  <c r="H2035" i="14"/>
  <c r="H2034" i="14"/>
  <c r="H2033" i="14"/>
  <c r="H2032" i="14"/>
  <c r="H2031" i="14"/>
  <c r="H2030" i="14"/>
  <c r="H2029" i="14"/>
  <c r="H2028" i="14"/>
  <c r="H2027" i="14"/>
  <c r="H2026" i="14"/>
  <c r="H2025" i="14"/>
  <c r="H2024" i="14"/>
  <c r="H2023" i="14"/>
  <c r="H2022" i="14"/>
  <c r="H2021" i="14"/>
  <c r="H2020" i="14"/>
  <c r="H2019" i="14"/>
  <c r="H2018" i="14"/>
  <c r="H2017" i="14"/>
  <c r="H2016" i="14"/>
  <c r="H2015" i="14"/>
  <c r="H2014" i="14"/>
  <c r="H2013" i="14"/>
  <c r="H2012" i="14"/>
  <c r="H2011" i="14"/>
  <c r="H2010" i="14"/>
  <c r="H2009" i="14"/>
  <c r="H2008" i="14"/>
  <c r="H2007" i="14"/>
  <c r="H2006" i="14"/>
  <c r="H2005" i="14"/>
  <c r="H2004" i="14"/>
  <c r="H2003" i="14"/>
  <c r="H2002" i="14"/>
  <c r="H2001" i="14"/>
  <c r="H2000" i="14"/>
  <c r="H1999" i="14"/>
  <c r="H1998" i="14"/>
  <c r="H1997" i="14"/>
  <c r="H1996" i="14"/>
  <c r="H1995" i="14"/>
  <c r="H1994" i="14"/>
  <c r="H1993" i="14"/>
  <c r="H1992" i="14"/>
  <c r="H1991" i="14"/>
  <c r="H1990" i="14"/>
  <c r="H1989" i="14"/>
  <c r="H1988" i="14"/>
  <c r="H1987" i="14"/>
  <c r="H1986" i="14"/>
  <c r="H1985" i="14"/>
  <c r="H1984" i="14"/>
  <c r="H1983" i="14"/>
  <c r="H1982" i="14"/>
  <c r="H1981" i="14"/>
  <c r="H1980" i="14"/>
  <c r="H1979" i="14"/>
  <c r="H1978" i="14"/>
  <c r="H1977" i="14"/>
  <c r="H1976" i="14"/>
  <c r="H1975" i="14"/>
  <c r="H1974" i="14"/>
  <c r="H1973" i="14"/>
  <c r="H1972" i="14"/>
  <c r="H1971" i="14"/>
  <c r="H1970" i="14"/>
  <c r="H1969" i="14"/>
  <c r="H1968" i="14"/>
  <c r="H1967" i="14"/>
  <c r="H1966" i="14"/>
  <c r="H1965" i="14"/>
  <c r="H1964" i="14"/>
  <c r="H1963" i="14"/>
  <c r="H1962" i="14"/>
  <c r="H1961" i="14"/>
  <c r="H1960" i="14"/>
  <c r="H1959" i="14"/>
  <c r="H1958" i="14"/>
  <c r="H1957" i="14"/>
  <c r="H1956" i="14"/>
  <c r="H1955" i="14"/>
  <c r="H1954" i="14"/>
  <c r="H1953" i="14"/>
  <c r="H1952" i="14"/>
  <c r="H1951" i="14"/>
  <c r="H1950" i="14"/>
  <c r="H1949" i="14"/>
  <c r="H1948" i="14"/>
  <c r="H1947" i="14"/>
  <c r="H1946" i="14"/>
  <c r="H1945" i="14"/>
  <c r="H1944" i="14"/>
  <c r="H1943" i="14"/>
  <c r="H1942" i="14"/>
  <c r="H1941" i="14"/>
  <c r="H1940" i="14"/>
  <c r="H1939" i="14"/>
  <c r="H1938" i="14"/>
  <c r="H1937" i="14"/>
  <c r="H1936" i="14"/>
  <c r="H1935" i="14"/>
  <c r="H1934" i="14"/>
  <c r="H1933" i="14"/>
  <c r="H1932" i="14"/>
  <c r="H1931" i="14"/>
  <c r="H1930" i="14"/>
  <c r="H1929" i="14"/>
  <c r="H1928" i="14"/>
  <c r="H1927" i="14"/>
  <c r="H1926" i="14"/>
  <c r="H1925" i="14"/>
  <c r="H1924" i="14"/>
  <c r="H1923" i="14"/>
  <c r="H1922" i="14"/>
  <c r="H1921" i="14"/>
  <c r="H1920" i="14"/>
  <c r="H1919" i="14"/>
  <c r="H1918" i="14"/>
  <c r="H1917" i="14"/>
  <c r="H1916" i="14"/>
  <c r="H1915" i="14"/>
  <c r="H1914" i="14"/>
  <c r="H1913" i="14"/>
  <c r="H1912" i="14"/>
  <c r="H1911" i="14"/>
  <c r="H1910" i="14"/>
  <c r="H1909" i="14"/>
  <c r="H1908" i="14"/>
  <c r="H1907" i="14"/>
  <c r="H1906" i="14"/>
  <c r="H1905" i="14"/>
  <c r="H1904" i="14"/>
  <c r="H1903" i="14"/>
  <c r="H1902" i="14"/>
  <c r="H1901" i="14"/>
  <c r="H1900" i="14"/>
  <c r="H1899" i="14"/>
  <c r="H1898" i="14"/>
  <c r="H1897" i="14"/>
  <c r="H1896" i="14"/>
  <c r="H1895" i="14"/>
  <c r="H1894" i="14"/>
  <c r="H1893" i="14"/>
  <c r="H1892" i="14"/>
  <c r="H1891" i="14"/>
  <c r="H1890" i="14"/>
  <c r="H1889" i="14"/>
  <c r="H1888" i="14"/>
  <c r="H1887" i="14"/>
  <c r="H1886" i="14"/>
  <c r="H1885" i="14"/>
  <c r="H1884" i="14"/>
  <c r="H1883" i="14"/>
  <c r="H1882" i="14"/>
  <c r="H1881" i="14"/>
  <c r="H1880" i="14"/>
  <c r="H1879" i="14"/>
  <c r="H1878" i="14"/>
  <c r="H1877" i="14"/>
  <c r="H1876" i="14"/>
  <c r="H1875" i="14"/>
  <c r="H1874" i="14"/>
  <c r="H1873" i="14"/>
  <c r="H1872" i="14"/>
  <c r="H1871" i="14"/>
  <c r="H1870" i="14"/>
  <c r="H1869" i="14"/>
  <c r="H1868" i="14"/>
  <c r="H1867" i="14"/>
  <c r="H1866" i="14"/>
  <c r="H1865" i="14"/>
  <c r="H1864" i="14"/>
  <c r="H1863" i="14"/>
  <c r="H1862" i="14"/>
  <c r="H1861" i="14"/>
  <c r="H1860" i="14"/>
  <c r="H1859" i="14"/>
  <c r="H1858" i="14"/>
  <c r="H1857" i="14"/>
  <c r="H1856" i="14"/>
  <c r="H1855" i="14"/>
  <c r="H1854" i="14"/>
  <c r="H1853" i="14"/>
  <c r="H1852" i="14"/>
  <c r="H1851" i="14"/>
  <c r="H1850" i="14"/>
  <c r="H1849" i="14"/>
  <c r="H1848" i="14"/>
  <c r="H1847" i="14"/>
  <c r="H1846" i="14"/>
  <c r="H1845" i="14"/>
  <c r="H1844" i="14"/>
  <c r="H1843" i="14"/>
  <c r="H1842" i="14"/>
  <c r="H1841" i="14"/>
  <c r="H1840" i="14"/>
  <c r="H1839" i="14"/>
  <c r="H1838" i="14"/>
  <c r="H1837" i="14"/>
  <c r="H1836" i="14"/>
  <c r="H1835" i="14"/>
  <c r="H1834" i="14"/>
  <c r="H1833" i="14"/>
  <c r="H1832" i="14"/>
  <c r="H1831" i="14"/>
  <c r="H1830" i="14"/>
  <c r="H1829" i="14"/>
  <c r="H1828" i="14"/>
  <c r="H1827" i="14"/>
  <c r="H1826" i="14"/>
  <c r="H1825" i="14"/>
  <c r="H1824" i="14"/>
  <c r="H1823" i="14"/>
  <c r="H1822" i="14"/>
  <c r="H1821" i="14"/>
  <c r="H1820" i="14"/>
  <c r="H1819" i="14"/>
  <c r="H1818" i="14"/>
  <c r="H1817" i="14"/>
  <c r="H1816" i="14"/>
  <c r="H1815" i="14"/>
  <c r="H1814" i="14"/>
  <c r="H1813" i="14"/>
  <c r="H1812" i="14"/>
  <c r="H1811" i="14"/>
  <c r="H1810" i="14"/>
  <c r="H1809" i="14"/>
  <c r="H1808" i="14"/>
  <c r="H1807" i="14"/>
  <c r="H1806" i="14"/>
  <c r="H1805" i="14"/>
  <c r="H1804" i="14"/>
  <c r="H1803" i="14"/>
  <c r="H1802" i="14"/>
  <c r="H1801" i="14"/>
  <c r="H1800" i="14"/>
  <c r="H1799" i="14"/>
  <c r="H1798" i="14"/>
  <c r="H1797" i="14"/>
  <c r="H1796" i="14"/>
  <c r="H1795" i="14"/>
  <c r="H1794" i="14"/>
  <c r="H1793" i="14"/>
  <c r="H1792" i="14"/>
  <c r="H1791" i="14"/>
  <c r="H1790" i="14"/>
  <c r="H1789" i="14"/>
  <c r="H1788" i="14"/>
  <c r="H1787" i="14"/>
  <c r="H1786" i="14"/>
  <c r="H1785" i="14"/>
  <c r="H1784" i="14"/>
  <c r="H1783" i="14"/>
  <c r="H1782" i="14"/>
  <c r="H1781" i="14"/>
  <c r="H1780" i="14"/>
  <c r="H1779" i="14"/>
  <c r="H1778" i="14"/>
  <c r="H1777" i="14"/>
  <c r="H1776" i="14"/>
  <c r="H1775" i="14"/>
  <c r="H1774" i="14"/>
  <c r="H1773" i="14"/>
  <c r="H1772" i="14"/>
  <c r="H1771" i="14"/>
  <c r="H1770" i="14"/>
  <c r="H1769" i="14"/>
  <c r="H1768" i="14"/>
  <c r="H1767" i="14"/>
  <c r="H1766" i="14"/>
  <c r="H1765" i="14"/>
  <c r="H1764" i="14"/>
  <c r="H1763" i="14"/>
  <c r="H1762" i="14"/>
  <c r="H1761" i="14"/>
  <c r="H1760" i="14"/>
  <c r="H1759" i="14"/>
  <c r="H1758" i="14"/>
  <c r="H1757" i="14"/>
  <c r="H1756" i="14"/>
  <c r="H1755" i="14"/>
  <c r="H1754" i="14"/>
  <c r="H1753" i="14"/>
  <c r="H1752" i="14"/>
  <c r="H1751" i="14"/>
  <c r="H1750" i="14"/>
  <c r="H1749" i="14"/>
  <c r="H1748" i="14"/>
  <c r="H1747" i="14"/>
  <c r="H1746" i="14"/>
  <c r="H1745" i="14"/>
  <c r="H1744" i="14"/>
  <c r="H1743" i="14"/>
  <c r="H1742" i="14"/>
  <c r="H1741" i="14"/>
  <c r="H1740" i="14"/>
  <c r="H1739" i="14"/>
  <c r="H1738" i="14"/>
  <c r="H1737" i="14"/>
  <c r="H1736" i="14"/>
  <c r="H1735" i="14"/>
  <c r="H1734" i="14"/>
  <c r="H1733" i="14"/>
  <c r="H1732" i="14"/>
  <c r="H1731" i="14"/>
  <c r="H1730" i="14"/>
  <c r="H1729" i="14"/>
  <c r="H1728" i="14"/>
  <c r="H1727" i="14"/>
  <c r="H1726" i="14"/>
  <c r="H1725" i="14"/>
  <c r="H1724" i="14"/>
  <c r="H1723" i="14"/>
  <c r="H1722" i="14"/>
  <c r="H1721" i="14"/>
  <c r="H1720" i="14"/>
  <c r="H1719" i="14"/>
  <c r="H1718" i="14"/>
  <c r="H1717" i="14"/>
  <c r="H1716" i="14"/>
  <c r="H1715" i="14"/>
  <c r="H1714" i="14"/>
  <c r="H1713" i="14"/>
  <c r="H1712" i="14"/>
  <c r="H1711" i="14"/>
  <c r="H1710" i="14"/>
  <c r="H1709" i="14"/>
  <c r="H1708" i="14"/>
  <c r="H1707" i="14"/>
  <c r="H1706" i="14"/>
  <c r="H1705" i="14"/>
  <c r="H1704" i="14"/>
  <c r="H1703" i="14"/>
  <c r="H1702" i="14"/>
  <c r="H1701" i="14"/>
  <c r="H1700" i="14"/>
  <c r="H1699" i="14"/>
  <c r="H1698" i="14"/>
  <c r="H1697" i="14"/>
  <c r="H1696" i="14"/>
  <c r="H1695" i="14"/>
  <c r="H1694" i="14"/>
  <c r="H1693" i="14"/>
  <c r="H1692" i="14"/>
  <c r="H1691" i="14"/>
  <c r="H1690" i="14"/>
  <c r="H1689" i="14"/>
  <c r="H1688" i="14"/>
  <c r="H1687" i="14"/>
  <c r="H1686" i="14"/>
  <c r="H1685" i="14"/>
  <c r="H1684" i="14"/>
  <c r="H1683" i="14"/>
  <c r="H1682" i="14"/>
  <c r="H1681" i="14"/>
  <c r="H1680" i="14"/>
  <c r="H1679" i="14"/>
  <c r="H1678" i="14"/>
  <c r="H1677" i="14"/>
  <c r="H1676" i="14"/>
  <c r="H1675" i="14"/>
  <c r="H1674" i="14"/>
  <c r="H1673" i="14"/>
  <c r="H1672" i="14"/>
  <c r="H1671" i="14"/>
  <c r="H1670" i="14"/>
  <c r="H1669" i="14"/>
  <c r="H1668" i="14"/>
  <c r="H1667" i="14"/>
  <c r="H1666" i="14"/>
  <c r="H1665" i="14"/>
  <c r="H1664" i="14"/>
  <c r="H1663" i="14"/>
  <c r="H1662" i="14"/>
  <c r="H1661" i="14"/>
  <c r="H1660" i="14"/>
  <c r="H1659" i="14"/>
  <c r="H1658" i="14"/>
  <c r="H1657" i="14"/>
  <c r="H1656" i="14"/>
  <c r="H1655" i="14"/>
  <c r="H1654" i="14"/>
  <c r="H1653" i="14"/>
  <c r="H1652" i="14"/>
  <c r="H1651" i="14"/>
  <c r="H1650" i="14"/>
  <c r="H1649" i="14"/>
  <c r="H1648" i="14"/>
  <c r="H1647" i="14"/>
  <c r="H1646" i="14"/>
  <c r="H1645" i="14"/>
  <c r="H1644" i="14"/>
  <c r="H1643" i="14"/>
  <c r="H1642" i="14"/>
  <c r="H1641" i="14"/>
  <c r="H1640" i="14"/>
  <c r="H1639" i="14"/>
  <c r="H1638" i="14"/>
  <c r="H1637" i="14"/>
  <c r="H1636" i="14"/>
  <c r="H1635" i="14"/>
  <c r="H1634" i="14"/>
  <c r="H1633" i="14"/>
  <c r="H1632" i="14"/>
  <c r="H1631" i="14"/>
  <c r="H1630" i="14"/>
  <c r="H1629" i="14"/>
  <c r="H1628" i="14"/>
  <c r="H1627" i="14"/>
  <c r="H1626" i="14"/>
  <c r="H1625" i="14"/>
  <c r="H1624" i="14"/>
  <c r="H1623" i="14"/>
  <c r="H1622" i="14"/>
  <c r="H1621" i="14"/>
  <c r="H1620" i="14"/>
  <c r="H1619" i="14"/>
  <c r="H1618" i="14"/>
  <c r="H1617" i="14"/>
  <c r="H1616" i="14"/>
  <c r="H1615" i="14"/>
  <c r="H1614" i="14"/>
  <c r="H1613" i="14"/>
  <c r="H1612" i="14"/>
  <c r="H1611" i="14"/>
  <c r="H1610" i="14"/>
  <c r="H1609" i="14"/>
  <c r="H1608" i="14"/>
  <c r="H1607" i="14"/>
  <c r="H1606" i="14"/>
  <c r="H1605" i="14"/>
  <c r="H1604" i="14"/>
  <c r="H1603" i="14"/>
  <c r="H1602" i="14"/>
  <c r="H1601" i="14"/>
  <c r="H1600" i="14"/>
  <c r="H1599" i="14"/>
  <c r="H1598" i="14"/>
  <c r="H1597" i="14"/>
  <c r="H1596" i="14"/>
  <c r="H1595" i="14"/>
  <c r="H1594" i="14"/>
  <c r="H1593" i="14"/>
  <c r="H1592" i="14"/>
  <c r="H1591" i="14"/>
  <c r="H1590" i="14"/>
  <c r="H1589" i="14"/>
  <c r="H1588" i="14"/>
  <c r="H1587" i="14"/>
  <c r="H1586" i="14"/>
  <c r="H1585" i="14"/>
  <c r="H1584" i="14"/>
  <c r="H1583" i="14"/>
  <c r="H1582" i="14"/>
  <c r="H1581" i="14"/>
  <c r="H1580" i="14"/>
  <c r="H1579" i="14"/>
  <c r="H1578" i="14"/>
  <c r="H1577" i="14"/>
  <c r="H1576" i="14"/>
  <c r="H1575" i="14"/>
  <c r="H1574" i="14"/>
  <c r="H1573" i="14"/>
  <c r="H1572" i="14"/>
  <c r="H1571" i="14"/>
  <c r="H1570" i="14"/>
  <c r="H1569" i="14"/>
  <c r="H1568" i="14"/>
  <c r="H1567" i="14"/>
  <c r="H1566" i="14"/>
  <c r="H1565" i="14"/>
  <c r="H1564" i="14"/>
  <c r="H1563" i="14"/>
  <c r="H1562" i="14"/>
  <c r="H1561" i="14"/>
  <c r="H1560" i="14"/>
  <c r="H1559" i="14"/>
  <c r="H1558" i="14"/>
  <c r="H1557" i="14"/>
  <c r="H1556" i="14"/>
  <c r="H1555" i="14"/>
  <c r="H1554" i="14"/>
  <c r="H1553" i="14"/>
  <c r="H1552" i="14"/>
  <c r="H1551" i="14"/>
  <c r="H1550" i="14"/>
  <c r="H1549" i="14"/>
  <c r="H1548" i="14"/>
  <c r="H1547" i="14"/>
  <c r="H1546" i="14"/>
  <c r="H1545" i="14"/>
  <c r="H1544" i="14"/>
  <c r="H1543" i="14"/>
  <c r="H1542" i="14"/>
  <c r="H1541" i="14"/>
  <c r="H1540" i="14"/>
  <c r="H1539" i="14"/>
  <c r="H1538" i="14"/>
  <c r="H1537" i="14"/>
  <c r="H1536" i="14"/>
  <c r="H1535" i="14"/>
  <c r="H1534" i="14"/>
  <c r="H1533" i="14"/>
  <c r="H1532" i="14"/>
  <c r="H1531" i="14"/>
  <c r="H1530" i="14"/>
  <c r="H1529" i="14"/>
  <c r="H1528" i="14"/>
  <c r="H1527" i="14"/>
  <c r="H1526" i="14"/>
  <c r="H1525" i="14"/>
  <c r="H1524" i="14"/>
  <c r="H1523" i="14"/>
  <c r="H1522" i="14"/>
  <c r="H1521" i="14"/>
  <c r="H1520" i="14"/>
  <c r="H1519" i="14"/>
  <c r="H1518" i="14"/>
  <c r="H1517" i="14"/>
  <c r="H1516" i="14"/>
  <c r="H1515" i="14"/>
  <c r="H1514" i="14"/>
  <c r="H1513" i="14"/>
  <c r="H1512" i="14"/>
  <c r="H1511" i="14"/>
  <c r="H1510" i="14"/>
  <c r="H1509" i="14"/>
  <c r="H1508" i="14"/>
  <c r="H1507" i="14"/>
  <c r="H1506" i="14"/>
  <c r="H1505" i="14"/>
  <c r="H1504" i="14"/>
  <c r="H1503" i="14"/>
  <c r="H1502" i="14"/>
  <c r="H1501" i="14"/>
  <c r="H1500" i="14"/>
  <c r="H1499" i="14"/>
  <c r="H1498" i="14"/>
  <c r="H1497" i="14"/>
  <c r="H1496" i="14"/>
  <c r="H1495" i="14"/>
  <c r="H1494" i="14"/>
  <c r="H1493" i="14"/>
  <c r="H1492" i="14"/>
  <c r="H1491" i="14"/>
  <c r="H1490" i="14"/>
  <c r="H1489" i="14"/>
  <c r="H1488" i="14"/>
  <c r="H1487" i="14"/>
  <c r="H1486" i="14"/>
  <c r="H1485" i="14"/>
  <c r="H1484" i="14"/>
  <c r="H1483" i="14"/>
  <c r="H1482" i="14"/>
  <c r="H1481" i="14"/>
  <c r="H1480" i="14"/>
  <c r="H1479" i="14"/>
  <c r="H1478" i="14"/>
  <c r="H1477" i="14"/>
  <c r="H1476" i="14"/>
  <c r="H1475" i="14"/>
  <c r="H1474" i="14"/>
  <c r="H1473" i="14"/>
  <c r="H1472" i="14"/>
  <c r="H1471" i="14"/>
  <c r="H1470" i="14"/>
  <c r="H1469" i="14"/>
  <c r="H1468" i="14"/>
  <c r="H1467" i="14"/>
  <c r="H1466" i="14"/>
  <c r="H1465" i="14"/>
  <c r="H1464" i="14"/>
  <c r="H1463" i="14"/>
  <c r="H1462" i="14"/>
  <c r="H1461" i="14"/>
  <c r="H1460" i="14"/>
  <c r="H1459" i="14"/>
  <c r="H1458" i="14"/>
  <c r="H1457" i="14"/>
  <c r="H1456" i="14"/>
  <c r="H1455" i="14"/>
  <c r="H1454" i="14"/>
  <c r="H1453" i="14"/>
  <c r="H1452" i="14"/>
  <c r="H1451" i="14"/>
  <c r="H1450" i="14"/>
  <c r="H1449" i="14"/>
  <c r="H1448" i="14"/>
  <c r="H1447" i="14"/>
  <c r="H1446" i="14"/>
  <c r="H1445" i="14"/>
  <c r="H1444" i="14"/>
  <c r="H1443" i="14"/>
  <c r="H1442" i="14"/>
  <c r="H1441" i="14"/>
  <c r="H1440" i="14"/>
  <c r="H1439" i="14"/>
  <c r="H1438" i="14"/>
  <c r="H1437" i="14"/>
  <c r="H1436" i="14"/>
  <c r="H1435" i="14"/>
  <c r="H1434" i="14"/>
  <c r="H1433" i="14"/>
  <c r="H1432" i="14"/>
  <c r="H1431" i="14"/>
  <c r="H1430" i="14"/>
  <c r="H1429" i="14"/>
  <c r="H1428" i="14"/>
  <c r="H1427" i="14"/>
  <c r="H1426" i="14"/>
  <c r="H1425" i="14"/>
  <c r="H1424" i="14"/>
  <c r="H1423" i="14"/>
  <c r="H1422" i="14"/>
  <c r="H1421" i="14"/>
  <c r="H1420" i="14"/>
  <c r="H1419" i="14"/>
  <c r="H1418" i="14"/>
  <c r="H1417" i="14"/>
  <c r="H1416" i="14"/>
  <c r="H1415" i="14"/>
  <c r="H1414" i="14"/>
  <c r="H1413" i="14"/>
  <c r="H1412" i="14"/>
  <c r="H1411" i="14"/>
  <c r="H1410" i="14"/>
  <c r="H1409" i="14"/>
  <c r="H1408" i="14"/>
  <c r="H1407" i="14"/>
  <c r="H1406" i="14"/>
  <c r="H1405" i="14"/>
  <c r="H1404" i="14"/>
  <c r="H1403" i="14"/>
  <c r="H1402" i="14"/>
  <c r="H1401" i="14"/>
  <c r="H1400" i="14"/>
  <c r="H1399" i="14"/>
  <c r="H1398" i="14"/>
  <c r="H1397" i="14"/>
  <c r="H1396" i="14"/>
  <c r="H1395" i="14"/>
  <c r="H1394" i="14"/>
  <c r="H1393" i="14"/>
  <c r="H1392" i="14"/>
  <c r="H1391" i="14"/>
  <c r="H1390" i="14"/>
  <c r="H1389" i="14"/>
  <c r="H1388" i="14"/>
  <c r="H1387" i="14"/>
  <c r="H1386" i="14"/>
  <c r="H1385" i="14"/>
  <c r="H1384" i="14"/>
  <c r="H1383" i="14"/>
  <c r="H1382" i="14"/>
  <c r="H1381" i="14"/>
  <c r="H1380" i="14"/>
  <c r="H1379" i="14"/>
  <c r="H1378" i="14"/>
  <c r="H1377" i="14"/>
  <c r="H1376" i="14"/>
  <c r="H1375" i="14"/>
  <c r="H1374" i="14"/>
  <c r="H1373" i="14"/>
  <c r="H1372" i="14"/>
  <c r="H1371" i="14"/>
  <c r="H1370" i="14"/>
  <c r="H1369" i="14"/>
  <c r="H1368" i="14"/>
  <c r="H1367" i="14"/>
  <c r="H1366" i="14"/>
  <c r="H1365" i="14"/>
  <c r="H1364" i="14"/>
  <c r="H1363" i="14"/>
  <c r="H1362" i="14"/>
  <c r="H1361" i="14"/>
  <c r="H1360" i="14"/>
  <c r="H1359" i="14"/>
  <c r="H1358" i="14"/>
  <c r="H1357" i="14"/>
  <c r="H1356" i="14"/>
  <c r="H1355" i="14"/>
  <c r="H1354" i="14"/>
  <c r="H1353" i="14"/>
  <c r="H1352" i="14"/>
  <c r="H1351" i="14"/>
  <c r="H1350" i="14"/>
  <c r="H1349" i="14"/>
  <c r="H1348" i="14"/>
  <c r="H1347" i="14"/>
  <c r="H1346" i="14"/>
  <c r="H1345" i="14"/>
  <c r="H1344" i="14"/>
  <c r="H1343" i="14"/>
  <c r="H1342" i="14"/>
  <c r="H1341" i="14"/>
  <c r="H1340" i="14"/>
  <c r="H1339" i="14"/>
  <c r="H1338" i="14"/>
  <c r="H1337" i="14"/>
  <c r="H1336" i="14"/>
  <c r="H1335" i="14"/>
  <c r="H1334" i="14"/>
  <c r="H1333" i="14"/>
  <c r="H1332" i="14"/>
  <c r="H1331" i="14"/>
  <c r="H1330" i="14"/>
  <c r="H1329" i="14"/>
  <c r="H1328" i="14"/>
  <c r="H1327" i="14"/>
  <c r="H1326" i="14"/>
  <c r="H1325" i="14"/>
  <c r="H1324" i="14"/>
  <c r="H1323" i="14"/>
  <c r="H1322" i="14"/>
  <c r="H1321" i="14"/>
  <c r="H1320" i="14"/>
  <c r="H1319" i="14"/>
  <c r="H1318" i="14"/>
  <c r="H1317" i="14"/>
  <c r="H1316" i="14"/>
  <c r="H1315" i="14"/>
  <c r="H1314" i="14"/>
  <c r="H1313" i="14"/>
  <c r="H1312" i="14"/>
  <c r="H1311" i="14"/>
  <c r="H1310" i="14"/>
  <c r="H1309" i="14"/>
  <c r="H1308" i="14"/>
  <c r="H1307" i="14"/>
  <c r="H1306" i="14"/>
  <c r="H1305" i="14"/>
  <c r="H1304" i="14"/>
  <c r="H1303" i="14"/>
  <c r="H1302" i="14"/>
  <c r="H1301" i="14"/>
  <c r="H1300" i="14"/>
  <c r="H1299" i="14"/>
  <c r="H1298" i="14"/>
  <c r="H1297" i="14"/>
  <c r="H1296" i="14"/>
  <c r="H1295" i="14"/>
  <c r="H1294" i="14"/>
  <c r="H1293" i="14"/>
  <c r="H1292" i="14"/>
  <c r="H1291" i="14"/>
  <c r="H1290" i="14"/>
  <c r="H1289" i="14"/>
  <c r="H1288" i="14"/>
  <c r="H1287" i="14"/>
  <c r="H1286" i="14"/>
  <c r="H1285" i="14"/>
  <c r="H1284" i="14"/>
  <c r="H1283" i="14"/>
  <c r="H1282" i="14"/>
  <c r="H1281" i="14"/>
  <c r="H1280" i="14"/>
  <c r="H1279" i="14"/>
  <c r="H1278" i="14"/>
  <c r="H1277" i="14"/>
  <c r="H1276" i="14"/>
  <c r="H1275" i="14"/>
  <c r="H1274" i="14"/>
  <c r="H1273" i="14"/>
  <c r="H1272" i="14"/>
  <c r="H1271" i="14"/>
  <c r="H1270" i="14"/>
  <c r="H1269" i="14"/>
  <c r="H1268" i="14"/>
  <c r="H1267" i="14"/>
  <c r="H1266" i="14"/>
  <c r="H1265" i="14"/>
  <c r="H1264" i="14"/>
  <c r="H1263" i="14"/>
  <c r="H1262" i="14"/>
  <c r="H1261" i="14"/>
  <c r="H1260" i="14"/>
  <c r="H1259" i="14"/>
  <c r="H1258" i="14"/>
  <c r="H1257" i="14"/>
  <c r="H1256" i="14"/>
  <c r="H1255" i="14"/>
  <c r="H1254" i="14"/>
  <c r="H1253" i="14"/>
  <c r="H1252" i="14"/>
  <c r="H1251" i="14"/>
  <c r="H1250" i="14"/>
  <c r="H1249" i="14"/>
  <c r="H1248" i="14"/>
  <c r="H1247" i="14"/>
  <c r="H1246" i="14"/>
  <c r="H1245" i="14"/>
  <c r="H1244" i="14"/>
  <c r="H1243" i="14"/>
  <c r="H1242" i="14"/>
  <c r="H1241" i="14"/>
  <c r="H1240" i="14"/>
  <c r="H1239" i="14"/>
  <c r="H1238" i="14"/>
  <c r="H1237" i="14"/>
  <c r="H1236" i="14"/>
  <c r="H1235" i="14"/>
  <c r="H1234" i="14"/>
  <c r="H1233" i="14"/>
  <c r="H1232" i="14"/>
  <c r="H1231" i="14"/>
  <c r="H1230" i="14"/>
  <c r="H1229" i="14"/>
  <c r="H1228" i="14"/>
  <c r="H1227" i="14"/>
  <c r="H1226" i="14"/>
  <c r="H1225" i="14"/>
  <c r="H1224" i="14"/>
  <c r="H1223" i="14"/>
  <c r="H1222" i="14"/>
  <c r="H1221" i="14"/>
  <c r="H1220" i="14"/>
  <c r="H1219" i="14"/>
  <c r="H1218" i="14"/>
  <c r="H1217" i="14"/>
  <c r="H1216" i="14"/>
  <c r="H1215" i="14"/>
  <c r="H1214" i="14"/>
  <c r="H1213" i="14"/>
  <c r="H1212" i="14"/>
  <c r="H1211" i="14"/>
  <c r="H1210" i="14"/>
  <c r="H1209" i="14"/>
  <c r="H1208" i="14"/>
  <c r="H1207" i="14"/>
  <c r="H1206" i="14"/>
  <c r="H1205" i="14"/>
  <c r="H1204" i="14"/>
  <c r="H1203" i="14"/>
  <c r="H1202" i="14"/>
  <c r="H1201" i="14"/>
  <c r="H1200" i="14"/>
  <c r="H1199" i="14"/>
  <c r="H1198" i="14"/>
  <c r="H1197" i="14"/>
  <c r="H1196" i="14"/>
  <c r="H1195" i="14"/>
  <c r="H1194" i="14"/>
  <c r="H1193" i="14"/>
  <c r="H1192" i="14"/>
  <c r="H1191" i="14"/>
  <c r="H1190" i="14"/>
  <c r="H1189" i="14"/>
  <c r="H1188" i="14"/>
  <c r="H1187" i="14"/>
  <c r="H1186" i="14"/>
  <c r="H1185" i="14"/>
  <c r="H1184" i="14"/>
  <c r="H1183" i="14"/>
  <c r="H1182" i="14"/>
  <c r="H1181" i="14"/>
  <c r="H1180" i="14"/>
  <c r="H1179" i="14"/>
  <c r="H1178" i="14"/>
  <c r="H1177" i="14"/>
  <c r="H1176" i="14"/>
  <c r="H1175" i="14"/>
  <c r="H1174" i="14"/>
  <c r="H1173" i="14"/>
  <c r="H1172" i="14"/>
  <c r="H1171" i="14"/>
  <c r="H1170" i="14"/>
  <c r="H1169" i="14"/>
  <c r="H1168" i="14"/>
  <c r="H1167" i="14"/>
  <c r="H1166" i="14"/>
  <c r="H1165" i="14"/>
  <c r="H1164" i="14"/>
  <c r="H1163" i="14"/>
  <c r="H1162" i="14"/>
  <c r="H1161" i="14"/>
  <c r="H1160" i="14"/>
  <c r="H1159" i="14"/>
  <c r="H1158" i="14"/>
  <c r="H1157" i="14"/>
  <c r="H1156" i="14"/>
  <c r="H1155" i="14"/>
  <c r="H1154" i="14"/>
  <c r="H1153" i="14"/>
  <c r="H1152" i="14"/>
  <c r="H1151" i="14"/>
  <c r="H1150" i="14"/>
  <c r="H1149" i="14"/>
  <c r="H1148" i="14"/>
  <c r="H1147" i="14"/>
  <c r="H1146" i="14"/>
  <c r="H1145" i="14"/>
  <c r="H1144" i="14"/>
  <c r="H1143" i="14"/>
  <c r="H1142" i="14"/>
  <c r="H1141" i="14"/>
  <c r="H1140" i="14"/>
  <c r="H1139" i="14"/>
  <c r="H1138" i="14"/>
  <c r="H1137" i="14"/>
  <c r="H1136" i="14"/>
  <c r="H1135" i="14"/>
  <c r="H1134" i="14"/>
  <c r="H1133" i="14"/>
  <c r="H1132" i="14"/>
  <c r="H1131" i="14"/>
  <c r="H1130" i="14"/>
  <c r="H1129" i="14"/>
  <c r="H1128" i="14"/>
  <c r="H1127" i="14"/>
  <c r="H1126" i="14"/>
  <c r="H1125" i="14"/>
  <c r="H1124" i="14"/>
  <c r="H1123" i="14"/>
  <c r="H1122" i="14"/>
  <c r="H1121" i="14"/>
  <c r="H1120" i="14"/>
  <c r="H1119" i="14"/>
  <c r="H1118" i="14"/>
  <c r="H1117" i="14"/>
  <c r="H1116" i="14"/>
  <c r="H1115" i="14"/>
  <c r="H1114" i="14"/>
  <c r="H1113" i="14"/>
  <c r="H1112" i="14"/>
  <c r="H1111" i="14"/>
  <c r="H1110" i="14"/>
  <c r="H1109" i="14"/>
  <c r="H1108" i="14"/>
  <c r="H1107" i="14"/>
  <c r="H1106" i="14"/>
  <c r="H1105" i="14"/>
  <c r="H1104" i="14"/>
  <c r="H1103" i="14"/>
  <c r="H1102" i="14"/>
  <c r="H1101" i="14"/>
  <c r="H1100" i="14"/>
  <c r="H1099" i="14"/>
  <c r="H1098" i="14"/>
  <c r="H1097" i="14"/>
  <c r="H1096" i="14"/>
  <c r="H1095" i="14"/>
  <c r="H1094" i="14"/>
  <c r="H1093" i="14"/>
  <c r="H1092" i="14"/>
  <c r="H1091" i="14"/>
  <c r="H1090" i="14"/>
  <c r="H1089" i="14"/>
  <c r="H1088" i="14"/>
  <c r="H1087" i="14"/>
  <c r="H1086" i="14"/>
  <c r="H1085" i="14"/>
  <c r="H1084" i="14"/>
  <c r="H1083" i="14"/>
  <c r="H1082" i="14"/>
  <c r="H1081" i="14"/>
  <c r="H1080" i="14"/>
  <c r="H1079" i="14"/>
  <c r="H1078" i="14"/>
  <c r="H1077" i="14"/>
  <c r="H1076" i="14"/>
  <c r="H1075" i="14"/>
  <c r="H1074" i="14"/>
  <c r="H1073" i="14"/>
  <c r="H1072" i="14"/>
  <c r="H1071" i="14"/>
  <c r="H1070" i="14"/>
  <c r="H1069" i="14"/>
  <c r="H1068" i="14"/>
  <c r="H1067" i="14"/>
  <c r="H1066" i="14"/>
  <c r="H1065" i="14"/>
  <c r="H1064" i="14"/>
  <c r="H1063" i="14"/>
  <c r="H1062" i="14"/>
  <c r="H1061" i="14"/>
  <c r="H1060" i="14"/>
  <c r="H1059" i="14"/>
  <c r="H1058" i="14"/>
  <c r="H1057" i="14"/>
  <c r="H1056" i="14"/>
  <c r="H1055" i="14"/>
  <c r="H1054" i="14"/>
  <c r="H1053" i="14"/>
  <c r="H1052" i="14"/>
  <c r="H1051" i="14"/>
  <c r="H1050" i="14"/>
  <c r="H1049" i="14"/>
  <c r="H1048" i="14"/>
  <c r="H1047" i="14"/>
  <c r="H1046" i="14"/>
  <c r="H1045" i="14"/>
  <c r="H1044" i="14"/>
  <c r="H1043" i="14"/>
  <c r="H1042" i="14"/>
  <c r="H1041" i="14"/>
  <c r="H1040" i="14"/>
  <c r="H1039" i="14"/>
  <c r="H1038" i="14"/>
  <c r="H1037" i="14"/>
  <c r="H1036" i="14"/>
  <c r="H1035" i="14"/>
  <c r="H1034" i="14"/>
  <c r="H1033" i="14"/>
  <c r="H1032" i="14"/>
  <c r="H1031" i="14"/>
  <c r="H1030" i="14"/>
  <c r="H1029" i="14"/>
  <c r="H1028" i="14"/>
  <c r="H1027" i="14"/>
  <c r="H1026" i="14"/>
  <c r="H1025" i="14"/>
  <c r="H1024" i="14"/>
  <c r="H1023" i="14"/>
  <c r="H1022" i="14"/>
  <c r="H1021" i="14"/>
  <c r="H1020" i="14"/>
  <c r="H1019" i="14"/>
  <c r="H1018" i="14"/>
  <c r="H1017" i="14"/>
  <c r="H1016" i="14"/>
  <c r="H1015" i="14"/>
  <c r="H1014" i="14"/>
  <c r="H1013" i="14"/>
  <c r="H1012" i="14"/>
  <c r="H1011" i="14"/>
  <c r="H1010" i="14"/>
  <c r="H1009" i="14"/>
  <c r="H1008" i="14"/>
  <c r="H1007" i="14"/>
  <c r="H1006" i="14"/>
  <c r="H1005" i="14"/>
  <c r="H1004" i="14"/>
  <c r="H1003" i="14"/>
  <c r="H1002" i="14"/>
  <c r="H1001" i="14"/>
  <c r="H1000" i="14"/>
  <c r="H999" i="14"/>
  <c r="H998" i="14"/>
  <c r="H997" i="14"/>
  <c r="H996" i="14"/>
  <c r="H995" i="14"/>
  <c r="H994" i="14"/>
  <c r="H993" i="14"/>
  <c r="H992" i="14"/>
  <c r="H991" i="14"/>
  <c r="H990" i="14"/>
  <c r="H989" i="14"/>
  <c r="H988" i="14"/>
  <c r="H987" i="14"/>
  <c r="H986" i="14"/>
  <c r="H985" i="14"/>
  <c r="H984" i="14"/>
  <c r="H983" i="14"/>
  <c r="H982" i="14"/>
  <c r="H981" i="14"/>
  <c r="H980" i="14"/>
  <c r="H979" i="14"/>
  <c r="H978" i="14"/>
  <c r="H977" i="14"/>
  <c r="H976" i="14"/>
  <c r="H975" i="14"/>
  <c r="H974" i="14"/>
  <c r="H973" i="14"/>
  <c r="H972" i="14"/>
  <c r="H971" i="14"/>
  <c r="H970" i="14"/>
  <c r="H969" i="14"/>
  <c r="H968" i="14"/>
  <c r="H967" i="14"/>
  <c r="H966" i="14"/>
  <c r="H965" i="14"/>
  <c r="H964" i="14"/>
  <c r="H963" i="14"/>
  <c r="H962" i="14"/>
  <c r="H961" i="14"/>
  <c r="H960" i="14"/>
  <c r="H959" i="14"/>
  <c r="H958" i="14"/>
  <c r="H957" i="14"/>
  <c r="H956" i="14"/>
  <c r="H955" i="14"/>
  <c r="H954" i="14"/>
  <c r="H953" i="14"/>
  <c r="H952" i="14"/>
  <c r="H951" i="14"/>
  <c r="H950" i="14"/>
  <c r="H949" i="14"/>
  <c r="H948" i="14"/>
  <c r="H947" i="14"/>
  <c r="H946" i="14"/>
  <c r="H945" i="14"/>
  <c r="H944" i="14"/>
  <c r="H943" i="14"/>
  <c r="H942" i="14"/>
  <c r="H941" i="14"/>
  <c r="H940" i="14"/>
  <c r="H939" i="14"/>
  <c r="H938" i="14"/>
  <c r="H937" i="14"/>
  <c r="H936" i="14"/>
  <c r="H935" i="14"/>
  <c r="H934" i="14"/>
  <c r="H933" i="14"/>
  <c r="H932" i="14"/>
  <c r="H931" i="14"/>
  <c r="H930" i="14"/>
  <c r="H929" i="14"/>
  <c r="H928" i="14"/>
  <c r="H927" i="14"/>
  <c r="H926" i="14"/>
  <c r="H925" i="14"/>
  <c r="H924" i="14"/>
  <c r="H923" i="14"/>
  <c r="H922" i="14"/>
  <c r="H921" i="14"/>
  <c r="H920" i="14"/>
  <c r="H919" i="14"/>
  <c r="H918" i="14"/>
  <c r="H917" i="14"/>
  <c r="H916" i="14"/>
  <c r="H915" i="14"/>
  <c r="H914" i="14"/>
  <c r="H913" i="14"/>
  <c r="H912" i="14"/>
  <c r="H911" i="14"/>
  <c r="H910" i="14"/>
  <c r="H909" i="14"/>
  <c r="H908" i="14"/>
  <c r="H907" i="14"/>
  <c r="H906" i="14"/>
  <c r="H905" i="14"/>
  <c r="H904" i="14"/>
  <c r="H903" i="14"/>
  <c r="H902" i="14"/>
  <c r="H901" i="14"/>
  <c r="H900" i="14"/>
  <c r="H899" i="14"/>
  <c r="H898" i="14"/>
  <c r="H897" i="14"/>
  <c r="H896" i="14"/>
  <c r="H895" i="14"/>
  <c r="H894" i="14"/>
  <c r="H893" i="14"/>
  <c r="H892" i="14"/>
  <c r="H891" i="14"/>
  <c r="H890" i="14"/>
  <c r="H889" i="14"/>
  <c r="H888" i="14"/>
  <c r="H887" i="14"/>
  <c r="H886" i="14"/>
  <c r="H885" i="14"/>
  <c r="H884" i="14"/>
  <c r="H883" i="14"/>
  <c r="H882" i="14"/>
  <c r="H881" i="14"/>
  <c r="H880" i="14"/>
  <c r="H879" i="14"/>
  <c r="H878" i="14"/>
  <c r="H877" i="14"/>
  <c r="H876" i="14"/>
  <c r="H875" i="14"/>
  <c r="H874" i="14"/>
  <c r="H873" i="14"/>
  <c r="H872" i="14"/>
  <c r="H871" i="14"/>
  <c r="H870" i="14"/>
  <c r="H869" i="14"/>
  <c r="H868" i="14"/>
  <c r="H867" i="14"/>
  <c r="H866" i="14"/>
  <c r="H865" i="14"/>
  <c r="H864" i="14"/>
  <c r="H863" i="14"/>
  <c r="H862" i="14"/>
  <c r="H861" i="14"/>
  <c r="H860" i="14"/>
  <c r="H859" i="14"/>
  <c r="H858" i="14"/>
  <c r="H857" i="14"/>
  <c r="H856" i="14"/>
  <c r="H855" i="14"/>
  <c r="H854" i="14"/>
  <c r="H853" i="14"/>
  <c r="H852" i="14"/>
  <c r="H851" i="14"/>
  <c r="H850" i="14"/>
  <c r="H849" i="14"/>
  <c r="H848" i="14"/>
  <c r="H847" i="14"/>
  <c r="H846" i="14"/>
  <c r="H845" i="14"/>
  <c r="H844" i="14"/>
  <c r="H843" i="14"/>
  <c r="H842" i="14"/>
  <c r="H841" i="14"/>
  <c r="H840" i="14"/>
  <c r="H839" i="14"/>
  <c r="H838" i="14"/>
  <c r="H837" i="14"/>
  <c r="H836" i="14"/>
  <c r="H835" i="14"/>
  <c r="H834" i="14"/>
  <c r="H833" i="14"/>
  <c r="H832" i="14"/>
  <c r="H831" i="14"/>
  <c r="H830" i="14"/>
  <c r="H829" i="14"/>
  <c r="H828" i="14"/>
  <c r="H827" i="14"/>
  <c r="H826" i="14"/>
  <c r="H825" i="14"/>
  <c r="H824" i="14"/>
  <c r="H823" i="14"/>
  <c r="H822" i="14"/>
  <c r="H821" i="14"/>
  <c r="H820" i="14"/>
  <c r="H819" i="14"/>
  <c r="H818" i="14"/>
  <c r="H817" i="14"/>
  <c r="H816" i="14"/>
  <c r="H815" i="14"/>
  <c r="H814" i="14"/>
  <c r="H813" i="14"/>
  <c r="H812" i="14"/>
  <c r="H811" i="14"/>
  <c r="H810" i="14"/>
  <c r="H809" i="14"/>
  <c r="H808" i="14"/>
  <c r="H807" i="14"/>
  <c r="H806" i="14"/>
  <c r="H805" i="14"/>
  <c r="H804" i="14"/>
  <c r="H803" i="14"/>
  <c r="H802" i="14"/>
  <c r="H801" i="14"/>
  <c r="H800" i="14"/>
  <c r="H799" i="14"/>
  <c r="H798" i="14"/>
  <c r="H797" i="14"/>
  <c r="H796" i="14"/>
  <c r="H795" i="14"/>
  <c r="H794" i="14"/>
  <c r="H793" i="14"/>
  <c r="H792" i="14"/>
  <c r="H791" i="14"/>
  <c r="H790" i="14"/>
  <c r="H789" i="14"/>
  <c r="H788" i="14"/>
  <c r="H787" i="14"/>
  <c r="H786" i="14"/>
  <c r="H785" i="14"/>
  <c r="H784" i="14"/>
  <c r="H783" i="14"/>
  <c r="H782" i="14"/>
  <c r="H781" i="14"/>
  <c r="H780" i="14"/>
  <c r="H779" i="14"/>
  <c r="H778" i="14"/>
  <c r="H777" i="14"/>
  <c r="H776" i="14"/>
  <c r="H775" i="14"/>
  <c r="H774" i="14"/>
  <c r="H773" i="14"/>
  <c r="H772" i="14"/>
  <c r="H771" i="14"/>
  <c r="H770" i="14"/>
  <c r="H769" i="14"/>
  <c r="H768" i="14"/>
  <c r="H767" i="14"/>
  <c r="H766" i="14"/>
  <c r="H765" i="14"/>
  <c r="H764" i="14"/>
  <c r="H763" i="14"/>
  <c r="H762" i="14"/>
  <c r="H761" i="14"/>
  <c r="H760" i="14"/>
  <c r="H759" i="14"/>
  <c r="H758" i="14"/>
  <c r="H757" i="14"/>
  <c r="H756" i="14"/>
  <c r="H755" i="14"/>
  <c r="H754" i="14"/>
  <c r="H753" i="14"/>
  <c r="H752" i="14"/>
  <c r="H751" i="14"/>
  <c r="H750" i="14"/>
  <c r="H749" i="14"/>
  <c r="H748" i="14"/>
  <c r="H747" i="14"/>
  <c r="H746" i="14"/>
  <c r="H745" i="14"/>
  <c r="H744" i="14"/>
  <c r="H743" i="14"/>
  <c r="H742" i="14"/>
  <c r="H741" i="14"/>
  <c r="H740" i="14"/>
  <c r="H739" i="14"/>
  <c r="H738" i="14"/>
  <c r="H737" i="14"/>
  <c r="H736" i="14"/>
  <c r="H735" i="14"/>
  <c r="H734" i="14"/>
  <c r="H733" i="14"/>
  <c r="H732" i="14"/>
  <c r="H731" i="14"/>
  <c r="H730" i="14"/>
  <c r="H729" i="14"/>
  <c r="H728" i="14"/>
  <c r="H727" i="14"/>
  <c r="H726" i="14"/>
  <c r="H725" i="14"/>
  <c r="H724" i="14"/>
  <c r="H723" i="14"/>
  <c r="H722" i="14"/>
  <c r="H721" i="14"/>
  <c r="H720" i="14"/>
  <c r="H719" i="14"/>
  <c r="H718" i="14"/>
  <c r="H717" i="14"/>
  <c r="H716" i="14"/>
  <c r="H715" i="14"/>
  <c r="H714" i="14"/>
  <c r="H713" i="14"/>
  <c r="H712" i="14"/>
  <c r="H711" i="14"/>
  <c r="H710" i="14"/>
  <c r="H709" i="14"/>
  <c r="H708" i="14"/>
  <c r="H707" i="14"/>
  <c r="H706" i="14"/>
  <c r="H705" i="14"/>
  <c r="H704" i="14"/>
  <c r="H703" i="14"/>
  <c r="H702" i="14"/>
  <c r="H701" i="14"/>
  <c r="H700" i="14"/>
  <c r="H699" i="14"/>
  <c r="H698" i="14"/>
  <c r="H697" i="14"/>
  <c r="H696" i="14"/>
  <c r="H695" i="14"/>
  <c r="H694" i="14"/>
  <c r="H693" i="14"/>
  <c r="H692" i="14"/>
  <c r="H691" i="14"/>
  <c r="H690" i="14"/>
  <c r="H689" i="14"/>
  <c r="H688" i="14"/>
  <c r="H687" i="14"/>
  <c r="H686" i="14"/>
  <c r="H685" i="14"/>
  <c r="H684" i="14"/>
  <c r="H683" i="14"/>
  <c r="H682" i="14"/>
  <c r="H681" i="14"/>
  <c r="H680" i="14"/>
  <c r="H679" i="14"/>
  <c r="H678" i="14"/>
  <c r="H677" i="14"/>
  <c r="H676" i="14"/>
  <c r="H675" i="14"/>
  <c r="H674" i="14"/>
  <c r="H673" i="14"/>
  <c r="H672" i="14"/>
  <c r="H671" i="14"/>
  <c r="H670" i="14"/>
  <c r="H669" i="14"/>
  <c r="H668" i="14"/>
  <c r="H667" i="14"/>
  <c r="H666" i="14"/>
  <c r="H665" i="14"/>
  <c r="H664" i="14"/>
  <c r="H663" i="14"/>
  <c r="H662" i="14"/>
  <c r="H661" i="14"/>
  <c r="H660" i="14"/>
  <c r="H659" i="14"/>
  <c r="H658" i="14"/>
  <c r="H657" i="14"/>
  <c r="H656" i="14"/>
  <c r="H655" i="14"/>
  <c r="H654" i="14"/>
  <c r="H653" i="14"/>
  <c r="H652" i="14"/>
  <c r="H651" i="14"/>
  <c r="H650" i="14"/>
  <c r="H649" i="14"/>
  <c r="H648" i="14"/>
  <c r="H647" i="14"/>
  <c r="H646" i="14"/>
  <c r="H645" i="14"/>
  <c r="H644" i="14"/>
  <c r="H643" i="14"/>
  <c r="H642" i="14"/>
  <c r="H641" i="14"/>
  <c r="H640" i="14"/>
  <c r="H639" i="14"/>
  <c r="H638" i="14"/>
  <c r="H637" i="14"/>
  <c r="H636" i="14"/>
  <c r="H635" i="14"/>
  <c r="H634" i="14"/>
  <c r="H633" i="14"/>
  <c r="H632" i="14"/>
  <c r="H631" i="14"/>
  <c r="H630" i="14"/>
  <c r="H629" i="14"/>
  <c r="H628" i="14"/>
  <c r="H627" i="14"/>
  <c r="H626" i="14"/>
  <c r="H625" i="14"/>
  <c r="H624" i="14"/>
  <c r="H623" i="14"/>
  <c r="H622" i="14"/>
  <c r="H621" i="14"/>
  <c r="H620" i="14"/>
  <c r="H619" i="14"/>
  <c r="H618" i="14"/>
  <c r="H617" i="14"/>
  <c r="H616" i="14"/>
  <c r="H615" i="14"/>
  <c r="H614" i="14"/>
  <c r="H613" i="14"/>
  <c r="H612" i="14"/>
  <c r="H611" i="14"/>
  <c r="H610" i="14"/>
  <c r="H609" i="14"/>
  <c r="H608" i="14"/>
  <c r="H607" i="14"/>
  <c r="H606" i="14"/>
  <c r="H605" i="14"/>
  <c r="H604" i="14"/>
  <c r="H603" i="14"/>
  <c r="H602" i="14"/>
  <c r="H601" i="14"/>
  <c r="H600" i="14"/>
  <c r="H599" i="14"/>
  <c r="H598" i="14"/>
  <c r="H597" i="14"/>
  <c r="H596" i="14"/>
  <c r="H595" i="14"/>
  <c r="H594" i="14"/>
  <c r="H593" i="14"/>
  <c r="H592" i="14"/>
  <c r="H591" i="14"/>
  <c r="H590" i="14"/>
  <c r="H589" i="14"/>
  <c r="H588" i="14"/>
  <c r="H587" i="14"/>
  <c r="H586" i="14"/>
  <c r="H585" i="14"/>
  <c r="H584" i="14"/>
  <c r="H583" i="14"/>
  <c r="H582" i="14"/>
  <c r="H581" i="14"/>
  <c r="H580" i="14"/>
  <c r="H579" i="14"/>
  <c r="H578" i="14"/>
  <c r="H577" i="14"/>
  <c r="H576" i="14"/>
  <c r="H575" i="14"/>
  <c r="H574" i="14"/>
  <c r="H573" i="14"/>
  <c r="H572" i="14"/>
  <c r="H571" i="14"/>
  <c r="H570" i="14"/>
  <c r="H569" i="14"/>
  <c r="H568" i="14"/>
  <c r="H567" i="14"/>
  <c r="H566" i="14"/>
  <c r="H565" i="14"/>
  <c r="H564" i="14"/>
  <c r="H563" i="14"/>
  <c r="H562" i="14"/>
  <c r="H561" i="14"/>
  <c r="H560" i="14"/>
  <c r="H559" i="14"/>
  <c r="H558" i="14"/>
  <c r="H557" i="14"/>
  <c r="H556" i="14"/>
  <c r="H555" i="14"/>
  <c r="H554" i="14"/>
  <c r="H553" i="14"/>
  <c r="H552" i="14"/>
  <c r="H551" i="14"/>
  <c r="H550" i="14"/>
  <c r="H549" i="14"/>
  <c r="H548" i="14"/>
  <c r="H547" i="14"/>
  <c r="H546" i="14"/>
  <c r="H545" i="14"/>
  <c r="H544" i="14"/>
  <c r="H543" i="14"/>
  <c r="H542" i="14"/>
  <c r="H541" i="14"/>
  <c r="H540" i="14"/>
  <c r="H539" i="14"/>
  <c r="H538" i="14"/>
  <c r="H537" i="14"/>
  <c r="H536" i="14"/>
  <c r="H535" i="14"/>
  <c r="H534" i="14"/>
  <c r="H533" i="14"/>
  <c r="H532" i="14"/>
  <c r="H531" i="14"/>
  <c r="H530" i="14"/>
  <c r="H529" i="14"/>
  <c r="H528" i="14"/>
  <c r="H527" i="14"/>
  <c r="H526" i="14"/>
  <c r="H525" i="14"/>
  <c r="H524" i="14"/>
  <c r="H523" i="14"/>
  <c r="H522" i="14"/>
  <c r="H521" i="14"/>
  <c r="H520" i="14"/>
  <c r="H519" i="14"/>
  <c r="H518" i="14"/>
  <c r="H517" i="14"/>
  <c r="H516" i="14"/>
  <c r="H515" i="14"/>
  <c r="H514" i="14"/>
  <c r="H513" i="14"/>
  <c r="H512" i="14"/>
  <c r="H511" i="14"/>
  <c r="H510" i="14"/>
  <c r="H509" i="14"/>
  <c r="H508" i="14"/>
  <c r="H507" i="14"/>
  <c r="H506" i="14"/>
  <c r="H505" i="14"/>
  <c r="H504" i="14"/>
  <c r="H503" i="14"/>
  <c r="H502" i="14"/>
  <c r="H501" i="14"/>
  <c r="H500" i="14"/>
  <c r="H499" i="14"/>
  <c r="H498" i="14"/>
  <c r="H497" i="14"/>
  <c r="H496" i="14"/>
  <c r="H495" i="14"/>
  <c r="H494" i="14"/>
  <c r="H493" i="14"/>
  <c r="H492" i="14"/>
  <c r="H491" i="14"/>
  <c r="H490" i="14"/>
  <c r="H489" i="14"/>
  <c r="H488" i="14"/>
  <c r="H487" i="14"/>
  <c r="H486" i="14"/>
  <c r="H485" i="14"/>
  <c r="H484" i="14"/>
  <c r="H483" i="14"/>
  <c r="H482" i="14"/>
  <c r="H481" i="14"/>
  <c r="H480" i="14"/>
  <c r="H479" i="14"/>
  <c r="H478" i="14"/>
  <c r="H477" i="14"/>
  <c r="H476" i="14"/>
  <c r="H475" i="14"/>
  <c r="H474" i="14"/>
  <c r="H473" i="14"/>
  <c r="H472" i="14"/>
  <c r="H471" i="14"/>
  <c r="H470" i="14"/>
  <c r="H469" i="14"/>
  <c r="H468" i="14"/>
  <c r="H467" i="14"/>
  <c r="H466" i="14"/>
  <c r="H465" i="14"/>
  <c r="H464" i="14"/>
  <c r="H463" i="14"/>
  <c r="H462" i="14"/>
  <c r="H461" i="14"/>
  <c r="H460" i="14"/>
  <c r="H459" i="14"/>
  <c r="H458" i="14"/>
  <c r="H457" i="14"/>
  <c r="H456" i="14"/>
  <c r="H455" i="14"/>
  <c r="H454" i="14"/>
  <c r="H453" i="14"/>
  <c r="H452" i="14"/>
  <c r="H451" i="14"/>
  <c r="H450" i="14"/>
  <c r="H449" i="14"/>
  <c r="H448" i="14"/>
  <c r="H447" i="14"/>
  <c r="H446" i="14"/>
  <c r="H445" i="14"/>
  <c r="H444" i="14"/>
  <c r="H443" i="14"/>
  <c r="H442" i="14"/>
  <c r="H441" i="14"/>
  <c r="H440" i="14"/>
  <c r="H439" i="14"/>
  <c r="H438" i="14"/>
  <c r="H437" i="14"/>
  <c r="H436" i="14"/>
  <c r="H435" i="14"/>
  <c r="H434" i="14"/>
  <c r="H433" i="14"/>
  <c r="H432" i="14"/>
  <c r="H431" i="14"/>
  <c r="H430" i="14"/>
  <c r="H429" i="14"/>
  <c r="H428" i="14"/>
  <c r="H427" i="14"/>
  <c r="H426" i="14"/>
  <c r="H425" i="14"/>
  <c r="H424" i="14"/>
  <c r="H423" i="14"/>
  <c r="H422" i="14"/>
  <c r="H421" i="14"/>
  <c r="H420" i="14"/>
  <c r="H419" i="14"/>
  <c r="H418" i="14"/>
  <c r="H417" i="14"/>
  <c r="H416" i="14"/>
  <c r="H415" i="14"/>
  <c r="H414" i="14"/>
  <c r="H413" i="14"/>
  <c r="H412" i="14"/>
  <c r="H411" i="14"/>
  <c r="H410" i="14"/>
  <c r="H409" i="14"/>
  <c r="H408" i="14"/>
  <c r="H407" i="14"/>
  <c r="H406" i="14"/>
  <c r="H405" i="14"/>
  <c r="H404" i="14"/>
  <c r="H403" i="14"/>
  <c r="H402" i="14"/>
  <c r="H401" i="14"/>
  <c r="H400" i="14"/>
  <c r="H399" i="14"/>
  <c r="H398" i="14"/>
  <c r="H397" i="14"/>
  <c r="H396" i="14"/>
  <c r="H395" i="14"/>
  <c r="H394" i="14"/>
  <c r="H393" i="14"/>
  <c r="H392" i="14"/>
  <c r="H391" i="14"/>
  <c r="H390" i="14"/>
  <c r="H389" i="14"/>
  <c r="H388" i="14"/>
  <c r="H387" i="14"/>
  <c r="H386" i="14"/>
  <c r="H385" i="14"/>
  <c r="H384" i="14"/>
  <c r="H383" i="14"/>
  <c r="H382" i="14"/>
  <c r="H381" i="14"/>
  <c r="H380" i="14"/>
  <c r="H379" i="14"/>
  <c r="H378" i="14"/>
  <c r="H377" i="14"/>
  <c r="H376" i="14"/>
  <c r="H375" i="14"/>
  <c r="H374" i="14"/>
  <c r="H373" i="14"/>
  <c r="H372" i="14"/>
  <c r="H371" i="14"/>
  <c r="H370" i="14"/>
  <c r="H369" i="14"/>
  <c r="H368" i="14"/>
  <c r="H367" i="14"/>
  <c r="H366" i="14"/>
  <c r="H365" i="14"/>
  <c r="H364" i="14"/>
  <c r="H363" i="14"/>
  <c r="H362" i="14"/>
  <c r="H361" i="14"/>
  <c r="H360" i="14"/>
  <c r="H359" i="14"/>
  <c r="H358" i="14"/>
  <c r="H357" i="14"/>
  <c r="H356" i="14"/>
  <c r="H355" i="14"/>
  <c r="H354" i="14"/>
  <c r="H353" i="14"/>
  <c r="H352" i="14"/>
  <c r="H351" i="14"/>
  <c r="H350" i="14"/>
  <c r="H349" i="14"/>
  <c r="H348" i="14"/>
  <c r="H347" i="14"/>
  <c r="H346" i="14"/>
  <c r="H345" i="14"/>
  <c r="H344" i="14"/>
  <c r="H343" i="14"/>
  <c r="H342" i="14"/>
  <c r="H341" i="14"/>
  <c r="H340" i="14"/>
  <c r="H339" i="14"/>
  <c r="H338" i="14"/>
  <c r="H337" i="14"/>
  <c r="H336" i="14"/>
  <c r="H335" i="14"/>
  <c r="H334" i="14"/>
  <c r="H333" i="14"/>
  <c r="H332" i="14"/>
  <c r="H331" i="14"/>
  <c r="H330" i="14"/>
  <c r="H329" i="14"/>
  <c r="H328" i="14"/>
  <c r="H327" i="14"/>
  <c r="H326" i="14"/>
  <c r="H325" i="14"/>
  <c r="H324" i="14"/>
  <c r="H323" i="14"/>
  <c r="H322" i="14"/>
  <c r="H321" i="14"/>
  <c r="H320" i="14"/>
  <c r="H319" i="14"/>
  <c r="H318" i="14"/>
  <c r="H317" i="14"/>
  <c r="H316" i="14"/>
  <c r="H315" i="14"/>
  <c r="H314" i="14"/>
  <c r="H313" i="14"/>
  <c r="H312" i="14"/>
  <c r="H311" i="14"/>
  <c r="H310" i="14"/>
  <c r="H309" i="14"/>
  <c r="H308" i="14"/>
  <c r="H307" i="14"/>
  <c r="H306" i="14"/>
  <c r="H305" i="14"/>
  <c r="H304" i="14"/>
  <c r="H303" i="14"/>
  <c r="H302" i="14"/>
  <c r="H301" i="14"/>
  <c r="H300" i="14"/>
  <c r="H299" i="14"/>
  <c r="H298" i="14"/>
  <c r="H297" i="14"/>
  <c r="H296" i="14"/>
  <c r="H295" i="14"/>
  <c r="H294" i="14"/>
  <c r="H293" i="14"/>
  <c r="H292" i="14"/>
  <c r="H291" i="14"/>
  <c r="H290" i="14"/>
  <c r="H289" i="14"/>
  <c r="H288" i="14"/>
  <c r="H287" i="14"/>
  <c r="H286" i="14"/>
  <c r="H285" i="14"/>
  <c r="H284" i="14"/>
  <c r="H283" i="14"/>
  <c r="H282" i="14"/>
  <c r="H281" i="14"/>
  <c r="H280" i="14"/>
  <c r="H279" i="14"/>
  <c r="H278" i="14"/>
  <c r="H277" i="14"/>
  <c r="H276" i="14"/>
  <c r="H275" i="14"/>
  <c r="H274" i="14"/>
  <c r="H273" i="14"/>
  <c r="H272" i="14"/>
  <c r="H271" i="14"/>
  <c r="H270" i="14"/>
  <c r="H269" i="14"/>
  <c r="H268" i="14"/>
  <c r="H267" i="14"/>
  <c r="H266" i="14"/>
  <c r="H265" i="14"/>
  <c r="H264" i="14"/>
  <c r="H263" i="14"/>
  <c r="H262" i="14"/>
  <c r="H261" i="14"/>
  <c r="H260" i="14"/>
  <c r="H259" i="14"/>
  <c r="H258" i="14"/>
  <c r="H257" i="14"/>
  <c r="H256" i="14"/>
  <c r="H255" i="14"/>
  <c r="H254" i="14"/>
  <c r="H253" i="14"/>
  <c r="H252" i="14"/>
  <c r="H251" i="14"/>
  <c r="H250" i="14"/>
  <c r="H249" i="14"/>
  <c r="H248" i="14"/>
  <c r="H247" i="14"/>
  <c r="H246" i="14"/>
  <c r="H245" i="14"/>
  <c r="H244" i="14"/>
  <c r="H243" i="14"/>
  <c r="H242" i="14"/>
  <c r="H241" i="14"/>
  <c r="H240" i="14"/>
  <c r="H239" i="14"/>
  <c r="H238" i="14"/>
  <c r="H237" i="14"/>
  <c r="H236" i="14"/>
  <c r="H235" i="14"/>
  <c r="H234" i="14"/>
  <c r="H233" i="14"/>
  <c r="H232" i="14"/>
  <c r="H231" i="14"/>
  <c r="H230" i="14"/>
  <c r="H229" i="14"/>
  <c r="H228" i="14"/>
  <c r="H227" i="14"/>
  <c r="H226" i="14"/>
  <c r="H225" i="14"/>
  <c r="H224" i="14"/>
  <c r="H223" i="14"/>
  <c r="H222" i="14"/>
  <c r="H221" i="14"/>
  <c r="H220" i="14"/>
  <c r="H219" i="14"/>
  <c r="H218" i="14"/>
  <c r="H217" i="14"/>
  <c r="H216" i="14"/>
  <c r="H215" i="14"/>
  <c r="H214" i="14"/>
  <c r="H213" i="14"/>
  <c r="H212" i="14"/>
  <c r="H211" i="14"/>
  <c r="H210" i="14"/>
  <c r="H209" i="14"/>
  <c r="H208" i="14"/>
  <c r="H207" i="14"/>
  <c r="H206" i="14"/>
  <c r="H205" i="14"/>
  <c r="H204" i="14"/>
  <c r="H203" i="14"/>
  <c r="H202" i="14"/>
  <c r="H201" i="14"/>
  <c r="H200" i="14"/>
  <c r="H199" i="14"/>
  <c r="H198" i="14"/>
  <c r="H197" i="14"/>
  <c r="H196" i="14"/>
  <c r="H195" i="14"/>
  <c r="H194" i="14"/>
  <c r="H193" i="14"/>
  <c r="H192" i="14"/>
  <c r="H191" i="14"/>
  <c r="H190" i="14"/>
  <c r="H189" i="14"/>
  <c r="H188" i="14"/>
  <c r="H187" i="14"/>
  <c r="H186" i="14"/>
  <c r="H185" i="14"/>
  <c r="H184" i="14"/>
  <c r="H183" i="14"/>
  <c r="H182" i="14"/>
  <c r="H181" i="14"/>
  <c r="H180" i="14"/>
  <c r="H179" i="14"/>
  <c r="H178" i="14"/>
  <c r="H177" i="14"/>
  <c r="H176" i="14"/>
  <c r="H175" i="14"/>
  <c r="H174" i="14"/>
  <c r="H173" i="14"/>
  <c r="H172" i="14"/>
  <c r="H171" i="14"/>
  <c r="H170" i="14"/>
  <c r="H169" i="14"/>
  <c r="H168" i="14"/>
  <c r="H167" i="14"/>
  <c r="H166" i="14"/>
  <c r="H165" i="14"/>
  <c r="H164" i="14"/>
  <c r="H163" i="14"/>
  <c r="H162" i="14"/>
  <c r="H161" i="14"/>
  <c r="H160" i="14"/>
  <c r="H159" i="14"/>
  <c r="H158" i="14"/>
  <c r="H157" i="14"/>
  <c r="H156" i="14"/>
  <c r="H155" i="14"/>
  <c r="H154" i="14"/>
  <c r="H153" i="14"/>
  <c r="H152" i="14"/>
  <c r="H151" i="14"/>
  <c r="H150" i="14"/>
  <c r="H149" i="14"/>
  <c r="H148" i="14"/>
  <c r="H147" i="14"/>
  <c r="H146" i="14"/>
  <c r="H145" i="14"/>
  <c r="H144" i="14"/>
  <c r="H143" i="14"/>
  <c r="H142" i="14"/>
  <c r="H141" i="14"/>
  <c r="H140" i="14"/>
  <c r="H139" i="14"/>
  <c r="H138" i="14"/>
  <c r="H137" i="14"/>
  <c r="H136" i="14"/>
  <c r="H135" i="14"/>
  <c r="H134" i="14"/>
  <c r="H133" i="14"/>
  <c r="H132" i="14"/>
  <c r="H131" i="14"/>
  <c r="H130" i="14"/>
  <c r="H129" i="14"/>
  <c r="H128" i="14"/>
  <c r="H127" i="14"/>
  <c r="H126" i="14"/>
  <c r="H125" i="14"/>
  <c r="H124" i="14"/>
  <c r="H123" i="14"/>
  <c r="H122" i="14"/>
  <c r="H121" i="14"/>
  <c r="H120" i="14"/>
  <c r="H119" i="14"/>
  <c r="H118" i="14"/>
  <c r="H117" i="14"/>
  <c r="H116" i="14"/>
  <c r="H115" i="14"/>
  <c r="H114" i="14"/>
  <c r="H113" i="14"/>
  <c r="H112" i="14"/>
  <c r="H111" i="14"/>
  <c r="H110" i="14"/>
  <c r="H109" i="14"/>
  <c r="H108" i="14"/>
  <c r="H107" i="14"/>
  <c r="H106" i="14"/>
  <c r="H105" i="14"/>
  <c r="H104" i="14"/>
  <c r="H103" i="14"/>
  <c r="H102" i="14"/>
  <c r="H101" i="14"/>
  <c r="H100" i="14"/>
  <c r="H99" i="14"/>
  <c r="H98" i="14"/>
  <c r="H97" i="14"/>
  <c r="H96" i="14"/>
  <c r="H95" i="14"/>
  <c r="H94" i="14"/>
  <c r="H93" i="14"/>
  <c r="H92" i="14"/>
  <c r="H91" i="14"/>
  <c r="H90" i="14"/>
  <c r="H89" i="14"/>
  <c r="H88" i="14"/>
  <c r="H87" i="14"/>
  <c r="H86" i="14"/>
  <c r="H85" i="14"/>
  <c r="H84" i="14"/>
  <c r="H83" i="14"/>
  <c r="H82" i="14"/>
  <c r="H81" i="14"/>
  <c r="H80" i="14"/>
  <c r="H79" i="14"/>
  <c r="H78" i="14"/>
  <c r="H77" i="14"/>
  <c r="H76" i="14"/>
  <c r="H75" i="14"/>
  <c r="H74" i="14"/>
  <c r="H73" i="14"/>
  <c r="H72" i="14"/>
  <c r="H71" i="14"/>
  <c r="H70" i="14"/>
  <c r="H69" i="14"/>
  <c r="H68" i="14"/>
  <c r="H67" i="14"/>
  <c r="H66" i="14"/>
  <c r="H65" i="14"/>
  <c r="H64" i="14"/>
  <c r="H63" i="14"/>
  <c r="H62" i="14"/>
  <c r="H61" i="14"/>
  <c r="H60" i="14"/>
  <c r="H59" i="14"/>
  <c r="H58" i="14"/>
  <c r="H57" i="14"/>
  <c r="H56" i="14"/>
  <c r="H55" i="14"/>
  <c r="H54" i="14"/>
  <c r="H53" i="14"/>
  <c r="H52" i="14"/>
  <c r="H51" i="14"/>
  <c r="H50" i="14"/>
  <c r="H49" i="14"/>
  <c r="H48" i="14"/>
  <c r="H47" i="14"/>
  <c r="H46" i="14"/>
  <c r="H45" i="14"/>
  <c r="H44" i="14"/>
  <c r="H43" i="14"/>
  <c r="H42" i="14"/>
  <c r="H41" i="14"/>
  <c r="H40" i="14"/>
  <c r="H39" i="14"/>
  <c r="H38" i="14"/>
  <c r="H37" i="14"/>
  <c r="H36" i="14"/>
  <c r="H35" i="14"/>
  <c r="H34" i="14"/>
  <c r="H33" i="14"/>
  <c r="H32" i="14"/>
  <c r="H31" i="14"/>
  <c r="H30" i="14"/>
  <c r="H29" i="14"/>
  <c r="H28" i="14"/>
  <c r="H27" i="14"/>
  <c r="H26" i="14"/>
  <c r="H25" i="14"/>
  <c r="H24" i="14"/>
  <c r="H23" i="14"/>
  <c r="H22" i="14"/>
  <c r="H21" i="14"/>
  <c r="H20" i="14"/>
  <c r="H19" i="14"/>
  <c r="H18" i="14"/>
  <c r="H17" i="14"/>
  <c r="H16" i="14"/>
  <c r="H15" i="14"/>
  <c r="H14" i="14"/>
  <c r="H13" i="14"/>
  <c r="H12" i="14"/>
  <c r="H11" i="14"/>
  <c r="H10" i="14"/>
  <c r="H9" i="14"/>
  <c r="H8" i="14"/>
  <c r="H7" i="14"/>
  <c r="H6" i="14"/>
  <c r="H5" i="14"/>
  <c r="H4" i="14"/>
  <c r="H3" i="14"/>
  <c r="H2" i="14"/>
  <c r="I5001" i="14"/>
  <c r="I5000" i="14"/>
  <c r="I4999" i="14"/>
  <c r="I4998" i="14"/>
  <c r="I4997" i="14"/>
  <c r="I4996" i="14"/>
  <c r="I4995" i="14"/>
  <c r="I4994" i="14"/>
  <c r="I4993" i="14"/>
  <c r="I4992" i="14"/>
  <c r="I4991" i="14"/>
  <c r="I4990" i="14"/>
  <c r="I4989" i="14"/>
  <c r="I4988" i="14"/>
  <c r="I4987" i="14"/>
  <c r="I4986" i="14"/>
  <c r="I4985" i="14"/>
  <c r="I4984" i="14"/>
  <c r="I4983" i="14"/>
  <c r="I4982" i="14"/>
  <c r="I4981" i="14"/>
  <c r="I4980" i="14"/>
  <c r="I4979" i="14"/>
  <c r="I4978" i="14"/>
  <c r="I4977" i="14"/>
  <c r="I4976" i="14"/>
  <c r="I4975" i="14"/>
  <c r="I4974" i="14"/>
  <c r="I4973" i="14"/>
  <c r="I4972" i="14"/>
  <c r="I4971" i="14"/>
  <c r="I4970" i="14"/>
  <c r="I4969" i="14"/>
  <c r="I4968" i="14"/>
  <c r="I4967" i="14"/>
  <c r="I4966" i="14"/>
  <c r="I4965" i="14"/>
  <c r="I4964" i="14"/>
  <c r="I4963" i="14"/>
  <c r="I4962" i="14"/>
  <c r="I4961" i="14"/>
  <c r="I4960" i="14"/>
  <c r="I4959" i="14"/>
  <c r="I4958" i="14"/>
  <c r="I4957" i="14"/>
  <c r="I4956" i="14"/>
  <c r="I4955" i="14"/>
  <c r="I4954" i="14"/>
  <c r="I4953" i="14"/>
  <c r="I4952" i="14"/>
  <c r="I4951" i="14"/>
  <c r="I4950" i="14"/>
  <c r="I4949" i="14"/>
  <c r="I4948" i="14"/>
  <c r="I4947" i="14"/>
  <c r="I4946" i="14"/>
  <c r="I4945" i="14"/>
  <c r="I4944" i="14"/>
  <c r="I4943" i="14"/>
  <c r="I4942" i="14"/>
  <c r="I4941" i="14"/>
  <c r="I4940" i="14"/>
  <c r="I4939" i="14"/>
  <c r="I4938" i="14"/>
  <c r="I4937" i="14"/>
  <c r="I4936" i="14"/>
  <c r="I4935" i="14"/>
  <c r="I4934" i="14"/>
  <c r="I4933" i="14"/>
  <c r="I4932" i="14"/>
  <c r="I4931" i="14"/>
  <c r="I4930" i="14"/>
  <c r="I4929" i="14"/>
  <c r="I4928" i="14"/>
  <c r="I4927" i="14"/>
  <c r="I4926" i="14"/>
  <c r="I4925" i="14"/>
  <c r="I4924" i="14"/>
  <c r="I4923" i="14"/>
  <c r="I4922" i="14"/>
  <c r="I4921" i="14"/>
  <c r="I4920" i="14"/>
  <c r="I4919" i="14"/>
  <c r="I4918" i="14"/>
  <c r="I4917" i="14"/>
  <c r="I4916" i="14"/>
  <c r="I4915" i="14"/>
  <c r="I4914" i="14"/>
  <c r="I4913" i="14"/>
  <c r="I4912" i="14"/>
  <c r="I4911" i="14"/>
  <c r="I4910" i="14"/>
  <c r="I4909" i="14"/>
  <c r="I4908" i="14"/>
  <c r="I4907" i="14"/>
  <c r="I4906" i="14"/>
  <c r="I4905" i="14"/>
  <c r="I4904" i="14"/>
  <c r="I4903" i="14"/>
  <c r="I4902" i="14"/>
  <c r="I4901" i="14"/>
  <c r="I4900" i="14"/>
  <c r="I4899" i="14"/>
  <c r="I4898" i="14"/>
  <c r="I4897" i="14"/>
  <c r="I4896" i="14"/>
  <c r="I4895" i="14"/>
  <c r="I4894" i="14"/>
  <c r="I4893" i="14"/>
  <c r="I4892" i="14"/>
  <c r="I4891" i="14"/>
  <c r="I4890" i="14"/>
  <c r="I4889" i="14"/>
  <c r="I4888" i="14"/>
  <c r="I4887" i="14"/>
  <c r="I4886" i="14"/>
  <c r="I4885" i="14"/>
  <c r="I4884" i="14"/>
  <c r="I4883" i="14"/>
  <c r="I4882" i="14"/>
  <c r="I4881" i="14"/>
  <c r="I4880" i="14"/>
  <c r="I4879" i="14"/>
  <c r="I4878" i="14"/>
  <c r="I4877" i="14"/>
  <c r="I4876" i="14"/>
  <c r="I4875" i="14"/>
  <c r="I4874" i="14"/>
  <c r="I4873" i="14"/>
  <c r="I4872" i="14"/>
  <c r="I4871" i="14"/>
  <c r="I4870" i="14"/>
  <c r="I4869" i="14"/>
  <c r="I4868" i="14"/>
  <c r="I4867" i="14"/>
  <c r="I4866" i="14"/>
  <c r="I4865" i="14"/>
  <c r="I4864" i="14"/>
  <c r="I4863" i="14"/>
  <c r="I4862" i="14"/>
  <c r="I4861" i="14"/>
  <c r="I4860" i="14"/>
  <c r="I4859" i="14"/>
  <c r="I4858" i="14"/>
  <c r="I4857" i="14"/>
  <c r="I4856" i="14"/>
  <c r="I4855" i="14"/>
  <c r="I4854" i="14"/>
  <c r="I4853" i="14"/>
  <c r="I4852" i="14"/>
  <c r="I4851" i="14"/>
  <c r="I4850" i="14"/>
  <c r="I4849" i="14"/>
  <c r="I4848" i="14"/>
  <c r="I4847" i="14"/>
  <c r="I4846" i="14"/>
  <c r="I4845" i="14"/>
  <c r="I4844" i="14"/>
  <c r="I4843" i="14"/>
  <c r="I4842" i="14"/>
  <c r="I4841" i="14"/>
  <c r="I4840" i="14"/>
  <c r="I4839" i="14"/>
  <c r="I4838" i="14"/>
  <c r="I4837" i="14"/>
  <c r="I4836" i="14"/>
  <c r="I4835" i="14"/>
  <c r="I4834" i="14"/>
  <c r="I4833" i="14"/>
  <c r="I4832" i="14"/>
  <c r="I4831" i="14"/>
  <c r="I4830" i="14"/>
  <c r="I4829" i="14"/>
  <c r="I4828" i="14"/>
  <c r="I4827" i="14"/>
  <c r="I4826" i="14"/>
  <c r="I4825" i="14"/>
  <c r="I4824" i="14"/>
  <c r="I4823" i="14"/>
  <c r="I4822" i="14"/>
  <c r="I4821" i="14"/>
  <c r="I4820" i="14"/>
  <c r="I4819" i="14"/>
  <c r="I4818" i="14"/>
  <c r="I4817" i="14"/>
  <c r="I4816" i="14"/>
  <c r="I4815" i="14"/>
  <c r="I4814" i="14"/>
  <c r="I4813" i="14"/>
  <c r="I4812" i="14"/>
  <c r="I4811" i="14"/>
  <c r="I4810" i="14"/>
  <c r="I4809" i="14"/>
  <c r="I4808" i="14"/>
  <c r="I4807" i="14"/>
  <c r="I4806" i="14"/>
  <c r="I4805" i="14"/>
  <c r="I4804" i="14"/>
  <c r="I4803" i="14"/>
  <c r="I4802" i="14"/>
  <c r="I4801" i="14"/>
  <c r="I4800" i="14"/>
  <c r="I4799" i="14"/>
  <c r="I4798" i="14"/>
  <c r="I4797" i="14"/>
  <c r="I4796" i="14"/>
  <c r="I4795" i="14"/>
  <c r="I4794" i="14"/>
  <c r="I4793" i="14"/>
  <c r="I4792" i="14"/>
  <c r="I4791" i="14"/>
  <c r="I4790" i="14"/>
  <c r="I4789" i="14"/>
  <c r="I4788" i="14"/>
  <c r="I4787" i="14"/>
  <c r="I4786" i="14"/>
  <c r="I4785" i="14"/>
  <c r="I4784" i="14"/>
  <c r="I4783" i="14"/>
  <c r="I4782" i="14"/>
  <c r="I4781" i="14"/>
  <c r="I4780" i="14"/>
  <c r="I4779" i="14"/>
  <c r="I4778" i="14"/>
  <c r="I4777" i="14"/>
  <c r="I4776" i="14"/>
  <c r="I4775" i="14"/>
  <c r="I4774" i="14"/>
  <c r="I4773" i="14"/>
  <c r="I4772" i="14"/>
  <c r="I4771" i="14"/>
  <c r="I4770" i="14"/>
  <c r="I4769" i="14"/>
  <c r="I4768" i="14"/>
  <c r="I4767" i="14"/>
  <c r="I4766" i="14"/>
  <c r="I4765" i="14"/>
  <c r="I4764" i="14"/>
  <c r="I4763" i="14"/>
  <c r="I4762" i="14"/>
  <c r="I4761" i="14"/>
  <c r="I4760" i="14"/>
  <c r="I4759" i="14"/>
  <c r="I4758" i="14"/>
  <c r="I4757" i="14"/>
  <c r="I4756" i="14"/>
  <c r="I4755" i="14"/>
  <c r="I4754" i="14"/>
  <c r="I4753" i="14"/>
  <c r="I4752" i="14"/>
  <c r="I4751" i="14"/>
  <c r="I4750" i="14"/>
  <c r="I4749" i="14"/>
  <c r="I4748" i="14"/>
  <c r="I4747" i="14"/>
  <c r="I4746" i="14"/>
  <c r="I4745" i="14"/>
  <c r="I4744" i="14"/>
  <c r="I4743" i="14"/>
  <c r="I4742" i="14"/>
  <c r="I4741" i="14"/>
  <c r="I4740" i="14"/>
  <c r="I4739" i="14"/>
  <c r="I4738" i="14"/>
  <c r="I4737" i="14"/>
  <c r="I4736" i="14"/>
  <c r="I4735" i="14"/>
  <c r="I4734" i="14"/>
  <c r="I4733" i="14"/>
  <c r="I4732" i="14"/>
  <c r="I4731" i="14"/>
  <c r="I4730" i="14"/>
  <c r="I4729" i="14"/>
  <c r="I4728" i="14"/>
  <c r="I4727" i="14"/>
  <c r="I4726" i="14"/>
  <c r="I4725" i="14"/>
  <c r="I4724" i="14"/>
  <c r="I4723" i="14"/>
  <c r="I4722" i="14"/>
  <c r="I4721" i="14"/>
  <c r="I4720" i="14"/>
  <c r="I4719" i="14"/>
  <c r="I4718" i="14"/>
  <c r="I4717" i="14"/>
  <c r="I4716" i="14"/>
  <c r="I4715" i="14"/>
  <c r="I4714" i="14"/>
  <c r="I4713" i="14"/>
  <c r="I4712" i="14"/>
  <c r="I4711" i="14"/>
  <c r="I4710" i="14"/>
  <c r="I4709" i="14"/>
  <c r="I4708" i="14"/>
  <c r="I4707" i="14"/>
  <c r="I4706" i="14"/>
  <c r="I4705" i="14"/>
  <c r="I4704" i="14"/>
  <c r="I4703" i="14"/>
  <c r="I4702" i="14"/>
  <c r="I4701" i="14"/>
  <c r="I4700" i="14"/>
  <c r="I4699" i="14"/>
  <c r="I4698" i="14"/>
  <c r="I4697" i="14"/>
  <c r="I4696" i="14"/>
  <c r="I4695" i="14"/>
  <c r="I4694" i="14"/>
  <c r="I4693" i="14"/>
  <c r="I4692" i="14"/>
  <c r="I4691" i="14"/>
  <c r="I4690" i="14"/>
  <c r="I4689" i="14"/>
  <c r="I4688" i="14"/>
  <c r="I4687" i="14"/>
  <c r="I4686" i="14"/>
  <c r="I4685" i="14"/>
  <c r="I4684" i="14"/>
  <c r="I4683" i="14"/>
  <c r="I4682" i="14"/>
  <c r="I4681" i="14"/>
  <c r="I4680" i="14"/>
  <c r="I4679" i="14"/>
  <c r="I4678" i="14"/>
  <c r="I4677" i="14"/>
  <c r="I4676" i="14"/>
  <c r="I4675" i="14"/>
  <c r="I4674" i="14"/>
  <c r="I4673" i="14"/>
  <c r="I4672" i="14"/>
  <c r="I4671" i="14"/>
  <c r="I4670" i="14"/>
  <c r="I4669" i="14"/>
  <c r="I4668" i="14"/>
  <c r="I4667" i="14"/>
  <c r="I4666" i="14"/>
  <c r="I4665" i="14"/>
  <c r="I4664" i="14"/>
  <c r="I4663" i="14"/>
  <c r="I4662" i="14"/>
  <c r="I4661" i="14"/>
  <c r="I4660" i="14"/>
  <c r="I4659" i="14"/>
  <c r="I4658" i="14"/>
  <c r="I4657" i="14"/>
  <c r="I4656" i="14"/>
  <c r="I4655" i="14"/>
  <c r="I4654" i="14"/>
  <c r="I4653" i="14"/>
  <c r="I4652" i="14"/>
  <c r="I4651" i="14"/>
  <c r="I4650" i="14"/>
  <c r="I4649" i="14"/>
  <c r="I4648" i="14"/>
  <c r="I4647" i="14"/>
  <c r="I4646" i="14"/>
  <c r="I4645" i="14"/>
  <c r="I4644" i="14"/>
  <c r="I4643" i="14"/>
  <c r="I4642" i="14"/>
  <c r="I4641" i="14"/>
  <c r="I4640" i="14"/>
  <c r="I4639" i="14"/>
  <c r="I4638" i="14"/>
  <c r="I4637" i="14"/>
  <c r="I4636" i="14"/>
  <c r="I4635" i="14"/>
  <c r="I4634" i="14"/>
  <c r="I4633" i="14"/>
  <c r="I4632" i="14"/>
  <c r="I4631" i="14"/>
  <c r="I4630" i="14"/>
  <c r="I4629" i="14"/>
  <c r="I4628" i="14"/>
  <c r="I4627" i="14"/>
  <c r="I4626" i="14"/>
  <c r="I4625" i="14"/>
  <c r="I4624" i="14"/>
  <c r="I4623" i="14"/>
  <c r="I4622" i="14"/>
  <c r="I4621" i="14"/>
  <c r="I4620" i="14"/>
  <c r="I4619" i="14"/>
  <c r="I4618" i="14"/>
  <c r="I4617" i="14"/>
  <c r="I4616" i="14"/>
  <c r="I4615" i="14"/>
  <c r="I4614" i="14"/>
  <c r="I4613" i="14"/>
  <c r="I4612" i="14"/>
  <c r="I4611" i="14"/>
  <c r="I4610" i="14"/>
  <c r="I4609" i="14"/>
  <c r="I4608" i="14"/>
  <c r="I4607" i="14"/>
  <c r="I4606" i="14"/>
  <c r="I4605" i="14"/>
  <c r="I4604" i="14"/>
  <c r="I4603" i="14"/>
  <c r="I4602" i="14"/>
  <c r="I4601" i="14"/>
  <c r="I4600" i="14"/>
  <c r="I4599" i="14"/>
  <c r="I4598" i="14"/>
  <c r="I4597" i="14"/>
  <c r="I4596" i="14"/>
  <c r="I4595" i="14"/>
  <c r="I4594" i="14"/>
  <c r="I4593" i="14"/>
  <c r="I4592" i="14"/>
  <c r="I4591" i="14"/>
  <c r="I4590" i="14"/>
  <c r="I4589" i="14"/>
  <c r="I4588" i="14"/>
  <c r="I4587" i="14"/>
  <c r="I4586" i="14"/>
  <c r="I4585" i="14"/>
  <c r="I4584" i="14"/>
  <c r="I4583" i="14"/>
  <c r="I4582" i="14"/>
  <c r="I4581" i="14"/>
  <c r="I4580" i="14"/>
  <c r="I4579" i="14"/>
  <c r="I4578" i="14"/>
  <c r="I4577" i="14"/>
  <c r="I4576" i="14"/>
  <c r="I4575" i="14"/>
  <c r="I4574" i="14"/>
  <c r="I4573" i="14"/>
  <c r="I4572" i="14"/>
  <c r="I4571" i="14"/>
  <c r="I4570" i="14"/>
  <c r="I4569" i="14"/>
  <c r="I4568" i="14"/>
  <c r="I4567" i="14"/>
  <c r="I4566" i="14"/>
  <c r="I4565" i="14"/>
  <c r="I4564" i="14"/>
  <c r="I4563" i="14"/>
  <c r="I4562" i="14"/>
  <c r="I4561" i="14"/>
  <c r="I4560" i="14"/>
  <c r="I4559" i="14"/>
  <c r="I4558" i="14"/>
  <c r="I4557" i="14"/>
  <c r="I4556" i="14"/>
  <c r="I4555" i="14"/>
  <c r="I4554" i="14"/>
  <c r="I4553" i="14"/>
  <c r="I4552" i="14"/>
  <c r="I4551" i="14"/>
  <c r="I4550" i="14"/>
  <c r="I4549" i="14"/>
  <c r="I4548" i="14"/>
  <c r="I4547" i="14"/>
  <c r="I4546" i="14"/>
  <c r="I4545" i="14"/>
  <c r="I4544" i="14"/>
  <c r="I4543" i="14"/>
  <c r="I4542" i="14"/>
  <c r="I4541" i="14"/>
  <c r="I4540" i="14"/>
  <c r="I4539" i="14"/>
  <c r="I4538" i="14"/>
  <c r="I4537" i="14"/>
  <c r="I4536" i="14"/>
  <c r="I4535" i="14"/>
  <c r="I4534" i="14"/>
  <c r="I4533" i="14"/>
  <c r="I4532" i="14"/>
  <c r="I4531" i="14"/>
  <c r="I4530" i="14"/>
  <c r="I4529" i="14"/>
  <c r="I4528" i="14"/>
  <c r="I4527" i="14"/>
  <c r="I4526" i="14"/>
  <c r="I4525" i="14"/>
  <c r="I4524" i="14"/>
  <c r="I4523" i="14"/>
  <c r="I4522" i="14"/>
  <c r="I4521" i="14"/>
  <c r="I4520" i="14"/>
  <c r="I4519" i="14"/>
  <c r="I4518" i="14"/>
  <c r="I4517" i="14"/>
  <c r="I4516" i="14"/>
  <c r="I4515" i="14"/>
  <c r="I4514" i="14"/>
  <c r="I4513" i="14"/>
  <c r="I4512" i="14"/>
  <c r="I4511" i="14"/>
  <c r="I4510" i="14"/>
  <c r="I4509" i="14"/>
  <c r="I4508" i="14"/>
  <c r="I4507" i="14"/>
  <c r="I4506" i="14"/>
  <c r="I4505" i="14"/>
  <c r="I4504" i="14"/>
  <c r="I4503" i="14"/>
  <c r="I4502" i="14"/>
  <c r="I4501" i="14"/>
  <c r="I4500" i="14"/>
  <c r="I4499" i="14"/>
  <c r="I4498" i="14"/>
  <c r="I4497" i="14"/>
  <c r="I4496" i="14"/>
  <c r="I4495" i="14"/>
  <c r="I4494" i="14"/>
  <c r="I4493" i="14"/>
  <c r="I4492" i="14"/>
  <c r="I4491" i="14"/>
  <c r="I4490" i="14"/>
  <c r="I4489" i="14"/>
  <c r="I4488" i="14"/>
  <c r="I4487" i="14"/>
  <c r="I4486" i="14"/>
  <c r="I4485" i="14"/>
  <c r="I4484" i="14"/>
  <c r="I4483" i="14"/>
  <c r="I4482" i="14"/>
  <c r="I4481" i="14"/>
  <c r="I4480" i="14"/>
  <c r="I4479" i="14"/>
  <c r="I4478" i="14"/>
  <c r="I4477" i="14"/>
  <c r="I4476" i="14"/>
  <c r="I4475" i="14"/>
  <c r="I4474" i="14"/>
  <c r="I4473" i="14"/>
  <c r="I4472" i="14"/>
  <c r="I4471" i="14"/>
  <c r="I4470" i="14"/>
  <c r="I4469" i="14"/>
  <c r="I4468" i="14"/>
  <c r="I4467" i="14"/>
  <c r="I4466" i="14"/>
  <c r="I4465" i="14"/>
  <c r="I4464" i="14"/>
  <c r="I4463" i="14"/>
  <c r="I4462" i="14"/>
  <c r="I4461" i="14"/>
  <c r="I4460" i="14"/>
  <c r="I4459" i="14"/>
  <c r="I4458" i="14"/>
  <c r="I4457" i="14"/>
  <c r="I4456" i="14"/>
  <c r="I4455" i="14"/>
  <c r="I4454" i="14"/>
  <c r="I4453" i="14"/>
  <c r="I4452" i="14"/>
  <c r="I4451" i="14"/>
  <c r="I4450" i="14"/>
  <c r="I4449" i="14"/>
  <c r="I4448" i="14"/>
  <c r="I4447" i="14"/>
  <c r="I4446" i="14"/>
  <c r="I4445" i="14"/>
  <c r="I4444" i="14"/>
  <c r="I4443" i="14"/>
  <c r="I4442" i="14"/>
  <c r="I4441" i="14"/>
  <c r="I4440" i="14"/>
  <c r="I4439" i="14"/>
  <c r="I4438" i="14"/>
  <c r="I4437" i="14"/>
  <c r="I4436" i="14"/>
  <c r="I4435" i="14"/>
  <c r="I4434" i="14"/>
  <c r="I4433" i="14"/>
  <c r="I4432" i="14"/>
  <c r="I4431" i="14"/>
  <c r="I4430" i="14"/>
  <c r="I4429" i="14"/>
  <c r="I4428" i="14"/>
  <c r="I4427" i="14"/>
  <c r="I4426" i="14"/>
  <c r="I4425" i="14"/>
  <c r="I4424" i="14"/>
  <c r="I4423" i="14"/>
  <c r="I4422" i="14"/>
  <c r="I4421" i="14"/>
  <c r="I4420" i="14"/>
  <c r="I4419" i="14"/>
  <c r="I4418" i="14"/>
  <c r="I4417" i="14"/>
  <c r="I4416" i="14"/>
  <c r="I4415" i="14"/>
  <c r="I4414" i="14"/>
  <c r="I4413" i="14"/>
  <c r="I4412" i="14"/>
  <c r="I4411" i="14"/>
  <c r="I4410" i="14"/>
  <c r="I4409" i="14"/>
  <c r="I4408" i="14"/>
  <c r="I4407" i="14"/>
  <c r="I4406" i="14"/>
  <c r="I4405" i="14"/>
  <c r="I4404" i="14"/>
  <c r="I4403" i="14"/>
  <c r="I4402" i="14"/>
  <c r="I4401" i="14"/>
  <c r="I4400" i="14"/>
  <c r="I4399" i="14"/>
  <c r="I4398" i="14"/>
  <c r="I4397" i="14"/>
  <c r="I4396" i="14"/>
  <c r="I4395" i="14"/>
  <c r="I4394" i="14"/>
  <c r="I4393" i="14"/>
  <c r="I4392" i="14"/>
  <c r="I4391" i="14"/>
  <c r="I4390" i="14"/>
  <c r="I4389" i="14"/>
  <c r="I4388" i="14"/>
  <c r="I4387" i="14"/>
  <c r="I4386" i="14"/>
  <c r="I4385" i="14"/>
  <c r="I4384" i="14"/>
  <c r="I4383" i="14"/>
  <c r="I4382" i="14"/>
  <c r="I4381" i="14"/>
  <c r="I4380" i="14"/>
  <c r="I4379" i="14"/>
  <c r="I4378" i="14"/>
  <c r="I4377" i="14"/>
  <c r="I4376" i="14"/>
  <c r="I4375" i="14"/>
  <c r="I4374" i="14"/>
  <c r="I4373" i="14"/>
  <c r="I4372" i="14"/>
  <c r="I4371" i="14"/>
  <c r="I4370" i="14"/>
  <c r="I4369" i="14"/>
  <c r="I4368" i="14"/>
  <c r="I4367" i="14"/>
  <c r="I4366" i="14"/>
  <c r="I4365" i="14"/>
  <c r="I4364" i="14"/>
  <c r="I4363" i="14"/>
  <c r="I4362" i="14"/>
  <c r="I4361" i="14"/>
  <c r="I4360" i="14"/>
  <c r="I4359" i="14"/>
  <c r="I4358" i="14"/>
  <c r="I4357" i="14"/>
  <c r="I4356" i="14"/>
  <c r="I4355" i="14"/>
  <c r="I4354" i="14"/>
  <c r="I4353" i="14"/>
  <c r="I4352" i="14"/>
  <c r="I4351" i="14"/>
  <c r="I4350" i="14"/>
  <c r="I4349" i="14"/>
  <c r="I4348" i="14"/>
  <c r="I4347" i="14"/>
  <c r="I4346" i="14"/>
  <c r="I4345" i="14"/>
  <c r="I4344" i="14"/>
  <c r="I4343" i="14"/>
  <c r="I4342" i="14"/>
  <c r="I4341" i="14"/>
  <c r="I4340" i="14"/>
  <c r="I4339" i="14"/>
  <c r="I4338" i="14"/>
  <c r="I4337" i="14"/>
  <c r="I4336" i="14"/>
  <c r="I4335" i="14"/>
  <c r="I4334" i="14"/>
  <c r="I4333" i="14"/>
  <c r="I4332" i="14"/>
  <c r="I4331" i="14"/>
  <c r="I4330" i="14"/>
  <c r="I4329" i="14"/>
  <c r="I4328" i="14"/>
  <c r="I4327" i="14"/>
  <c r="I4326" i="14"/>
  <c r="I4325" i="14"/>
  <c r="I4324" i="14"/>
  <c r="I4323" i="14"/>
  <c r="I4322" i="14"/>
  <c r="I4321" i="14"/>
  <c r="I4320" i="14"/>
  <c r="I4319" i="14"/>
  <c r="I4318" i="14"/>
  <c r="I4317" i="14"/>
  <c r="I4316" i="14"/>
  <c r="I4315" i="14"/>
  <c r="I4314" i="14"/>
  <c r="I4313" i="14"/>
  <c r="I4312" i="14"/>
  <c r="I4311" i="14"/>
  <c r="I4310" i="14"/>
  <c r="I4309" i="14"/>
  <c r="I4308" i="14"/>
  <c r="I4307" i="14"/>
  <c r="I4306" i="14"/>
  <c r="I4305" i="14"/>
  <c r="I4304" i="14"/>
  <c r="I4303" i="14"/>
  <c r="I4302" i="14"/>
  <c r="I4301" i="14"/>
  <c r="I4300" i="14"/>
  <c r="I4299" i="14"/>
  <c r="I4298" i="14"/>
  <c r="I4297" i="14"/>
  <c r="I4296" i="14"/>
  <c r="I4295" i="14"/>
  <c r="I4294" i="14"/>
  <c r="I4293" i="14"/>
  <c r="I4292" i="14"/>
  <c r="I4291" i="14"/>
  <c r="I4290" i="14"/>
  <c r="I4289" i="14"/>
  <c r="I4288" i="14"/>
  <c r="I4287" i="14"/>
  <c r="I4286" i="14"/>
  <c r="I4285" i="14"/>
  <c r="I4284" i="14"/>
  <c r="I4283" i="14"/>
  <c r="I4282" i="14"/>
  <c r="I4281" i="14"/>
  <c r="I4280" i="14"/>
  <c r="I4279" i="14"/>
  <c r="I4278" i="14"/>
  <c r="I4277" i="14"/>
  <c r="I4276" i="14"/>
  <c r="I4275" i="14"/>
  <c r="I4274" i="14"/>
  <c r="I4273" i="14"/>
  <c r="I4272" i="14"/>
  <c r="I4271" i="14"/>
  <c r="I4270" i="14"/>
  <c r="I4269" i="14"/>
  <c r="I4268" i="14"/>
  <c r="I4267" i="14"/>
  <c r="I4266" i="14"/>
  <c r="I4265" i="14"/>
  <c r="I4264" i="14"/>
  <c r="I4263" i="14"/>
  <c r="I4262" i="14"/>
  <c r="I4261" i="14"/>
  <c r="I4260" i="14"/>
  <c r="I4259" i="14"/>
  <c r="I4258" i="14"/>
  <c r="I4257" i="14"/>
  <c r="I4256" i="14"/>
  <c r="I4255" i="14"/>
  <c r="I4254" i="14"/>
  <c r="I4253" i="14"/>
  <c r="I4252" i="14"/>
  <c r="I4251" i="14"/>
  <c r="I4250" i="14"/>
  <c r="I4249" i="14"/>
  <c r="I4248" i="14"/>
  <c r="I4247" i="14"/>
  <c r="I4246" i="14"/>
  <c r="I4245" i="14"/>
  <c r="I4244" i="14"/>
  <c r="I4243" i="14"/>
  <c r="I4242" i="14"/>
  <c r="I4241" i="14"/>
  <c r="I4240" i="14"/>
  <c r="I4239" i="14"/>
  <c r="I4238" i="14"/>
  <c r="I4237" i="14"/>
  <c r="I4236" i="14"/>
  <c r="I4235" i="14"/>
  <c r="I4234" i="14"/>
  <c r="I4233" i="14"/>
  <c r="I4232" i="14"/>
  <c r="I4231" i="14"/>
  <c r="I4230" i="14"/>
  <c r="I4229" i="14"/>
  <c r="I4228" i="14"/>
  <c r="I4227" i="14"/>
  <c r="I4226" i="14"/>
  <c r="I4225" i="14"/>
  <c r="I4224" i="14"/>
  <c r="I4223" i="14"/>
  <c r="I4222" i="14"/>
  <c r="I4221" i="14"/>
  <c r="I4220" i="14"/>
  <c r="I4219" i="14"/>
  <c r="I4218" i="14"/>
  <c r="I4217" i="14"/>
  <c r="I4216" i="14"/>
  <c r="I4215" i="14"/>
  <c r="I4214" i="14"/>
  <c r="I4213" i="14"/>
  <c r="I4212" i="14"/>
  <c r="I4211" i="14"/>
  <c r="I4210" i="14"/>
  <c r="I4209" i="14"/>
  <c r="I4208" i="14"/>
  <c r="I4207" i="14"/>
  <c r="I4206" i="14"/>
  <c r="I4205" i="14"/>
  <c r="I4204" i="14"/>
  <c r="I4203" i="14"/>
  <c r="I4202" i="14"/>
  <c r="I4201" i="14"/>
  <c r="I4200" i="14"/>
  <c r="I4199" i="14"/>
  <c r="I4198" i="14"/>
  <c r="I4197" i="14"/>
  <c r="I4196" i="14"/>
  <c r="I4195" i="14"/>
  <c r="I4194" i="14"/>
  <c r="I4193" i="14"/>
  <c r="I4192" i="14"/>
  <c r="I4191" i="14"/>
  <c r="I4190" i="14"/>
  <c r="I4189" i="14"/>
  <c r="I4188" i="14"/>
  <c r="I4187" i="14"/>
  <c r="I4186" i="14"/>
  <c r="I4185" i="14"/>
  <c r="I4184" i="14"/>
  <c r="I4183" i="14"/>
  <c r="I4182" i="14"/>
  <c r="I4181" i="14"/>
  <c r="I4180" i="14"/>
  <c r="I4179" i="14"/>
  <c r="I4178" i="14"/>
  <c r="I4177" i="14"/>
  <c r="I4176" i="14"/>
  <c r="I4175" i="14"/>
  <c r="I4174" i="14"/>
  <c r="I4173" i="14"/>
  <c r="I4172" i="14"/>
  <c r="I4171" i="14"/>
  <c r="I4170" i="14"/>
  <c r="I4169" i="14"/>
  <c r="I4168" i="14"/>
  <c r="I4167" i="14"/>
  <c r="I4166" i="14"/>
  <c r="I4165" i="14"/>
  <c r="I4164" i="14"/>
  <c r="I4163" i="14"/>
  <c r="I4162" i="14"/>
  <c r="I4161" i="14"/>
  <c r="I4160" i="14"/>
  <c r="I4159" i="14"/>
  <c r="I4158" i="14"/>
  <c r="I4157" i="14"/>
  <c r="I4156" i="14"/>
  <c r="I4155" i="14"/>
  <c r="I4154" i="14"/>
  <c r="I4153" i="14"/>
  <c r="I4152" i="14"/>
  <c r="I4151" i="14"/>
  <c r="I4150" i="14"/>
  <c r="I4149" i="14"/>
  <c r="I4148" i="14"/>
  <c r="I4147" i="14"/>
  <c r="I4146" i="14"/>
  <c r="I4145" i="14"/>
  <c r="I4144" i="14"/>
  <c r="I4143" i="14"/>
  <c r="I4142" i="14"/>
  <c r="I4141" i="14"/>
  <c r="I4140" i="14"/>
  <c r="I4139" i="14"/>
  <c r="I4138" i="14"/>
  <c r="I4137" i="14"/>
  <c r="I4136" i="14"/>
  <c r="I4135" i="14"/>
  <c r="I4134" i="14"/>
  <c r="I4133" i="14"/>
  <c r="I4132" i="14"/>
  <c r="I4131" i="14"/>
  <c r="I4130" i="14"/>
  <c r="I4129" i="14"/>
  <c r="I4128" i="14"/>
  <c r="I4127" i="14"/>
  <c r="I4126" i="14"/>
  <c r="I4125" i="14"/>
  <c r="I4124" i="14"/>
  <c r="I4123" i="14"/>
  <c r="I4122" i="14"/>
  <c r="I4121" i="14"/>
  <c r="I4120" i="14"/>
  <c r="I4119" i="14"/>
  <c r="I4118" i="14"/>
  <c r="I4117" i="14"/>
  <c r="I4116" i="14"/>
  <c r="I4115" i="14"/>
  <c r="I4114" i="14"/>
  <c r="I4113" i="14"/>
  <c r="I4112" i="14"/>
  <c r="I4111" i="14"/>
  <c r="I4110" i="14"/>
  <c r="I4109" i="14"/>
  <c r="I4108" i="14"/>
  <c r="I4107" i="14"/>
  <c r="I4106" i="14"/>
  <c r="I4105" i="14"/>
  <c r="I4104" i="14"/>
  <c r="I4103" i="14"/>
  <c r="I4102" i="14"/>
  <c r="I4101" i="14"/>
  <c r="I4100" i="14"/>
  <c r="I4099" i="14"/>
  <c r="I4098" i="14"/>
  <c r="I4097" i="14"/>
  <c r="I4096" i="14"/>
  <c r="I4095" i="14"/>
  <c r="I4094" i="14"/>
  <c r="I4093" i="14"/>
  <c r="I4092" i="14"/>
  <c r="I4091" i="14"/>
  <c r="I4090" i="14"/>
  <c r="I4089" i="14"/>
  <c r="I4088" i="14"/>
  <c r="I4087" i="14"/>
  <c r="I4086" i="14"/>
  <c r="I4085" i="14"/>
  <c r="I4084" i="14"/>
  <c r="I4083" i="14"/>
  <c r="I4082" i="14"/>
  <c r="I4081" i="14"/>
  <c r="I4080" i="14"/>
  <c r="I4079" i="14"/>
  <c r="I4078" i="14"/>
  <c r="I4077" i="14"/>
  <c r="I4076" i="14"/>
  <c r="I4075" i="14"/>
  <c r="I4074" i="14"/>
  <c r="I4073" i="14"/>
  <c r="I4072" i="14"/>
  <c r="I4071" i="14"/>
  <c r="I4070" i="14"/>
  <c r="I4069" i="14"/>
  <c r="I4068" i="14"/>
  <c r="I4067" i="14"/>
  <c r="I4066" i="14"/>
  <c r="I4065" i="14"/>
  <c r="I4064" i="14"/>
  <c r="I4063" i="14"/>
  <c r="I4062" i="14"/>
  <c r="I4061" i="14"/>
  <c r="I4060" i="14"/>
  <c r="I4059" i="14"/>
  <c r="I4058" i="14"/>
  <c r="I4057" i="14"/>
  <c r="I4056" i="14"/>
  <c r="I4055" i="14"/>
  <c r="I4054" i="14"/>
  <c r="I4053" i="14"/>
  <c r="I4052" i="14"/>
  <c r="I4051" i="14"/>
  <c r="I4050" i="14"/>
  <c r="I4049" i="14"/>
  <c r="I4048" i="14"/>
  <c r="I4047" i="14"/>
  <c r="I4046" i="14"/>
  <c r="I4045" i="14"/>
  <c r="I4044" i="14"/>
  <c r="I4043" i="14"/>
  <c r="I4042" i="14"/>
  <c r="I4041" i="14"/>
  <c r="I4040" i="14"/>
  <c r="I4039" i="14"/>
  <c r="I4038" i="14"/>
  <c r="I4037" i="14"/>
  <c r="I4036" i="14"/>
  <c r="I4035" i="14"/>
  <c r="I4034" i="14"/>
  <c r="I4033" i="14"/>
  <c r="I4032" i="14"/>
  <c r="I4031" i="14"/>
  <c r="I4030" i="14"/>
  <c r="I4029" i="14"/>
  <c r="I4028" i="14"/>
  <c r="I4027" i="14"/>
  <c r="I4026" i="14"/>
  <c r="I4025" i="14"/>
  <c r="I4024" i="14"/>
  <c r="I4023" i="14"/>
  <c r="I4022" i="14"/>
  <c r="I4021" i="14"/>
  <c r="I4020" i="14"/>
  <c r="I4019" i="14"/>
  <c r="I4018" i="14"/>
  <c r="I4017" i="14"/>
  <c r="I4016" i="14"/>
  <c r="I4015" i="14"/>
  <c r="I4014" i="14"/>
  <c r="I4013" i="14"/>
  <c r="I4012" i="14"/>
  <c r="I4011" i="14"/>
  <c r="I4010" i="14"/>
  <c r="I4009" i="14"/>
  <c r="I4008" i="14"/>
  <c r="I4007" i="14"/>
  <c r="I4006" i="14"/>
  <c r="I4005" i="14"/>
  <c r="I4004" i="14"/>
  <c r="I4003" i="14"/>
  <c r="I4002" i="14"/>
  <c r="I4001" i="14"/>
  <c r="I4000" i="14"/>
  <c r="I3999" i="14"/>
  <c r="I3998" i="14"/>
  <c r="I3997" i="14"/>
  <c r="I3996" i="14"/>
  <c r="I3995" i="14"/>
  <c r="I3994" i="14"/>
  <c r="I3993" i="14"/>
  <c r="I3992" i="14"/>
  <c r="I3991" i="14"/>
  <c r="I3990" i="14"/>
  <c r="I3989" i="14"/>
  <c r="I3988" i="14"/>
  <c r="I3987" i="14"/>
  <c r="I3986" i="14"/>
  <c r="I3985" i="14"/>
  <c r="I3984" i="14"/>
  <c r="I3983" i="14"/>
  <c r="I3982" i="14"/>
  <c r="I3981" i="14"/>
  <c r="I3980" i="14"/>
  <c r="I3979" i="14"/>
  <c r="I3978" i="14"/>
  <c r="I3977" i="14"/>
  <c r="I3976" i="14"/>
  <c r="I3975" i="14"/>
  <c r="I3974" i="14"/>
  <c r="I3973" i="14"/>
  <c r="I3972" i="14"/>
  <c r="I3971" i="14"/>
  <c r="I3970" i="14"/>
  <c r="I3969" i="14"/>
  <c r="I3968" i="14"/>
  <c r="I3967" i="14"/>
  <c r="I3966" i="14"/>
  <c r="I3965" i="14"/>
  <c r="I3964" i="14"/>
  <c r="I3963" i="14"/>
  <c r="I3962" i="14"/>
  <c r="I3961" i="14"/>
  <c r="I3960" i="14"/>
  <c r="I3959" i="14"/>
  <c r="I3958" i="14"/>
  <c r="I3957" i="14"/>
  <c r="I3956" i="14"/>
  <c r="I3955" i="14"/>
  <c r="I3954" i="14"/>
  <c r="I3953" i="14"/>
  <c r="I3952" i="14"/>
  <c r="I3951" i="14"/>
  <c r="I3950" i="14"/>
  <c r="I3949" i="14"/>
  <c r="I3948" i="14"/>
  <c r="I3947" i="14"/>
  <c r="I3946" i="14"/>
  <c r="I3945" i="14"/>
  <c r="I3944" i="14"/>
  <c r="I3943" i="14"/>
  <c r="I3942" i="14"/>
  <c r="I3941" i="14"/>
  <c r="I3940" i="14"/>
  <c r="I3939" i="14"/>
  <c r="I3938" i="14"/>
  <c r="I3937" i="14"/>
  <c r="I3936" i="14"/>
  <c r="I3935" i="14"/>
  <c r="I3934" i="14"/>
  <c r="I3933" i="14"/>
  <c r="I3932" i="14"/>
  <c r="I3931" i="14"/>
  <c r="I3930" i="14"/>
  <c r="I3929" i="14"/>
  <c r="I3928" i="14"/>
  <c r="I3927" i="14"/>
  <c r="I3926" i="14"/>
  <c r="I3925" i="14"/>
  <c r="I3924" i="14"/>
  <c r="I3923" i="14"/>
  <c r="I3922" i="14"/>
  <c r="I3921" i="14"/>
  <c r="I3920" i="14"/>
  <c r="I3919" i="14"/>
  <c r="I3918" i="14"/>
  <c r="I3917" i="14"/>
  <c r="I3916" i="14"/>
  <c r="I3915" i="14"/>
  <c r="I3914" i="14"/>
  <c r="I3913" i="14"/>
  <c r="I3912" i="14"/>
  <c r="I3911" i="14"/>
  <c r="I3910" i="14"/>
  <c r="I3909" i="14"/>
  <c r="I3908" i="14"/>
  <c r="I3907" i="14"/>
  <c r="I3906" i="14"/>
  <c r="I3905" i="14"/>
  <c r="I3904" i="14"/>
  <c r="I3903" i="14"/>
  <c r="I3902" i="14"/>
  <c r="I3901" i="14"/>
  <c r="I3900" i="14"/>
  <c r="I3899" i="14"/>
  <c r="I3898" i="14"/>
  <c r="I3897" i="14"/>
  <c r="I3896" i="14"/>
  <c r="I3895" i="14"/>
  <c r="I3894" i="14"/>
  <c r="I3893" i="14"/>
  <c r="I3892" i="14"/>
  <c r="I3891" i="14"/>
  <c r="I3890" i="14"/>
  <c r="I3889" i="14"/>
  <c r="I3888" i="14"/>
  <c r="I3887" i="14"/>
  <c r="I3886" i="14"/>
  <c r="I3885" i="14"/>
  <c r="I3884" i="14"/>
  <c r="I3883" i="14"/>
  <c r="I3882" i="14"/>
  <c r="I3881" i="14"/>
  <c r="I3880" i="14"/>
  <c r="I3879" i="14"/>
  <c r="I3878" i="14"/>
  <c r="I3877" i="14"/>
  <c r="I3876" i="14"/>
  <c r="I3875" i="14"/>
  <c r="I3874" i="14"/>
  <c r="I3873" i="14"/>
  <c r="I3872" i="14"/>
  <c r="I3871" i="14"/>
  <c r="I3870" i="14"/>
  <c r="I3869" i="14"/>
  <c r="I3868" i="14"/>
  <c r="I3867" i="14"/>
  <c r="I3866" i="14"/>
  <c r="I3865" i="14"/>
  <c r="I3864" i="14"/>
  <c r="I3863" i="14"/>
  <c r="I3862" i="14"/>
  <c r="I3861" i="14"/>
  <c r="I3860" i="14"/>
  <c r="I3859" i="14"/>
  <c r="I3858" i="14"/>
  <c r="I3857" i="14"/>
  <c r="I3856" i="14"/>
  <c r="I3855" i="14"/>
  <c r="I3854" i="14"/>
  <c r="I3853" i="14"/>
  <c r="I3852" i="14"/>
  <c r="I3851" i="14"/>
  <c r="I3850" i="14"/>
  <c r="I3849" i="14"/>
  <c r="I3848" i="14"/>
  <c r="I3847" i="14"/>
  <c r="I3846" i="14"/>
  <c r="I3845" i="14"/>
  <c r="I3844" i="14"/>
  <c r="I3843" i="14"/>
  <c r="I3842" i="14"/>
  <c r="I3841" i="14"/>
  <c r="I3840" i="14"/>
  <c r="I3839" i="14"/>
  <c r="I3838" i="14"/>
  <c r="I3837" i="14"/>
  <c r="I3836" i="14"/>
  <c r="I3835" i="14"/>
  <c r="I3834" i="14"/>
  <c r="I3833" i="14"/>
  <c r="I3832" i="14"/>
  <c r="I3831" i="14"/>
  <c r="I3830" i="14"/>
  <c r="I3829" i="14"/>
  <c r="I3828" i="14"/>
  <c r="I3827" i="14"/>
  <c r="I3826" i="14"/>
  <c r="I3825" i="14"/>
  <c r="I3824" i="14"/>
  <c r="I3823" i="14"/>
  <c r="I3822" i="14"/>
  <c r="I3821" i="14"/>
  <c r="I3820" i="14"/>
  <c r="I3819" i="14"/>
  <c r="I3818" i="14"/>
  <c r="I3817" i="14"/>
  <c r="I3816" i="14"/>
  <c r="I3815" i="14"/>
  <c r="I3814" i="14"/>
  <c r="I3813" i="14"/>
  <c r="I3812" i="14"/>
  <c r="I3811" i="14"/>
  <c r="I3810" i="14"/>
  <c r="I3809" i="14"/>
  <c r="I3808" i="14"/>
  <c r="I3807" i="14"/>
  <c r="I3806" i="14"/>
  <c r="I3805" i="14"/>
  <c r="I3804" i="14"/>
  <c r="I3803" i="14"/>
  <c r="I3802" i="14"/>
  <c r="I3801" i="14"/>
  <c r="I3800" i="14"/>
  <c r="I3799" i="14"/>
  <c r="I3798" i="14"/>
  <c r="I3797" i="14"/>
  <c r="I3796" i="14"/>
  <c r="I3795" i="14"/>
  <c r="I3794" i="14"/>
  <c r="I3793" i="14"/>
  <c r="I3792" i="14"/>
  <c r="I3791" i="14"/>
  <c r="I3790" i="14"/>
  <c r="I3789" i="14"/>
  <c r="I3788" i="14"/>
  <c r="I3787" i="14"/>
  <c r="I3786" i="14"/>
  <c r="I3785" i="14"/>
  <c r="I3784" i="14"/>
  <c r="I3783" i="14"/>
  <c r="I3782" i="14"/>
  <c r="I3781" i="14"/>
  <c r="I3780" i="14"/>
  <c r="I3779" i="14"/>
  <c r="I3778" i="14"/>
  <c r="I3777" i="14"/>
  <c r="I3776" i="14"/>
  <c r="I3775" i="14"/>
  <c r="I3774" i="14"/>
  <c r="I3773" i="14"/>
  <c r="I3772" i="14"/>
  <c r="I3771" i="14"/>
  <c r="I3770" i="14"/>
  <c r="I3769" i="14"/>
  <c r="I3768" i="14"/>
  <c r="I3767" i="14"/>
  <c r="I3766" i="14"/>
  <c r="I3765" i="14"/>
  <c r="I3764" i="14"/>
  <c r="I3763" i="14"/>
  <c r="I3762" i="14"/>
  <c r="I3761" i="14"/>
  <c r="I3760" i="14"/>
  <c r="I3759" i="14"/>
  <c r="I3758" i="14"/>
  <c r="I3757" i="14"/>
  <c r="I3756" i="14"/>
  <c r="I3755" i="14"/>
  <c r="I3754" i="14"/>
  <c r="I3753" i="14"/>
  <c r="I3752" i="14"/>
  <c r="I3751" i="14"/>
  <c r="I3750" i="14"/>
  <c r="I3749" i="14"/>
  <c r="I3748" i="14"/>
  <c r="I3747" i="14"/>
  <c r="I3746" i="14"/>
  <c r="I3745" i="14"/>
  <c r="I3744" i="14"/>
  <c r="I3743" i="14"/>
  <c r="I3742" i="14"/>
  <c r="I3741" i="14"/>
  <c r="I3740" i="14"/>
  <c r="I3739" i="14"/>
  <c r="I3738" i="14"/>
  <c r="I3737" i="14"/>
  <c r="I3736" i="14"/>
  <c r="I3735" i="14"/>
  <c r="I3734" i="14"/>
  <c r="I3733" i="14"/>
  <c r="I3732" i="14"/>
  <c r="I3731" i="14"/>
  <c r="I3730" i="14"/>
  <c r="I3729" i="14"/>
  <c r="I3728" i="14"/>
  <c r="I3727" i="14"/>
  <c r="I3726" i="14"/>
  <c r="I3725" i="14"/>
  <c r="I3724" i="14"/>
  <c r="I3723" i="14"/>
  <c r="I3722" i="14"/>
  <c r="I3721" i="14"/>
  <c r="I3720" i="14"/>
  <c r="I3719" i="14"/>
  <c r="I3718" i="14"/>
  <c r="I3717" i="14"/>
  <c r="I3716" i="14"/>
  <c r="I3715" i="14"/>
  <c r="I3714" i="14"/>
  <c r="I3713" i="14"/>
  <c r="I3712" i="14"/>
  <c r="I3711" i="14"/>
  <c r="I3710" i="14"/>
  <c r="I3709" i="14"/>
  <c r="I3708" i="14"/>
  <c r="I3707" i="14"/>
  <c r="I3706" i="14"/>
  <c r="I3705" i="14"/>
  <c r="I3704" i="14"/>
  <c r="I3703" i="14"/>
  <c r="I3702" i="14"/>
  <c r="I3701" i="14"/>
  <c r="I3700" i="14"/>
  <c r="I3699" i="14"/>
  <c r="I3698" i="14"/>
  <c r="I3697" i="14"/>
  <c r="I3696" i="14"/>
  <c r="I3695" i="14"/>
  <c r="I3694" i="14"/>
  <c r="I3693" i="14"/>
  <c r="I3692" i="14"/>
  <c r="I3691" i="14"/>
  <c r="I3690" i="14"/>
  <c r="I3689" i="14"/>
  <c r="I3688" i="14"/>
  <c r="I3687" i="14"/>
  <c r="I3686" i="14"/>
  <c r="I3685" i="14"/>
  <c r="I3684" i="14"/>
  <c r="I3683" i="14"/>
  <c r="I3682" i="14"/>
  <c r="I3681" i="14"/>
  <c r="I3680" i="14"/>
  <c r="I3679" i="14"/>
  <c r="I3678" i="14"/>
  <c r="I3677" i="14"/>
  <c r="I3676" i="14"/>
  <c r="I3675" i="14"/>
  <c r="I3674" i="14"/>
  <c r="I3673" i="14"/>
  <c r="I3672" i="14"/>
  <c r="I3671" i="14"/>
  <c r="I3670" i="14"/>
  <c r="I3669" i="14"/>
  <c r="I3668" i="14"/>
  <c r="I3667" i="14"/>
  <c r="I3666" i="14"/>
  <c r="I3665" i="14"/>
  <c r="I3664" i="14"/>
  <c r="I3663" i="14"/>
  <c r="I3662" i="14"/>
  <c r="I3661" i="14"/>
  <c r="I3660" i="14"/>
  <c r="I3659" i="14"/>
  <c r="I3658" i="14"/>
  <c r="I3657" i="14"/>
  <c r="I3656" i="14"/>
  <c r="I3655" i="14"/>
  <c r="I3654" i="14"/>
  <c r="I3653" i="14"/>
  <c r="I3652" i="14"/>
  <c r="I3651" i="14"/>
  <c r="I3650" i="14"/>
  <c r="I3649" i="14"/>
  <c r="I3648" i="14"/>
  <c r="I3647" i="14"/>
  <c r="I3646" i="14"/>
  <c r="I3645" i="14"/>
  <c r="I3644" i="14"/>
  <c r="I3643" i="14"/>
  <c r="I3642" i="14"/>
  <c r="I3641" i="14"/>
  <c r="I3640" i="14"/>
  <c r="I3639" i="14"/>
  <c r="I3638" i="14"/>
  <c r="I3637" i="14"/>
  <c r="I3636" i="14"/>
  <c r="I3635" i="14"/>
  <c r="I3634" i="14"/>
  <c r="I3633" i="14"/>
  <c r="I3632" i="14"/>
  <c r="I3631" i="14"/>
  <c r="I3630" i="14"/>
  <c r="I3629" i="14"/>
  <c r="I3628" i="14"/>
  <c r="I3627" i="14"/>
  <c r="I3626" i="14"/>
  <c r="I3625" i="14"/>
  <c r="I3624" i="14"/>
  <c r="I3623" i="14"/>
  <c r="I3622" i="14"/>
  <c r="I3621" i="14"/>
  <c r="I3620" i="14"/>
  <c r="I3619" i="14"/>
  <c r="I3618" i="14"/>
  <c r="I3617" i="14"/>
  <c r="I3616" i="14"/>
  <c r="I3615" i="14"/>
  <c r="I3614" i="14"/>
  <c r="I3613" i="14"/>
  <c r="I3612" i="14"/>
  <c r="I3611" i="14"/>
  <c r="I3610" i="14"/>
  <c r="I3609" i="14"/>
  <c r="I3608" i="14"/>
  <c r="I3607" i="14"/>
  <c r="I3606" i="14"/>
  <c r="I3605" i="14"/>
  <c r="I3604" i="14"/>
  <c r="I3603" i="14"/>
  <c r="I3602" i="14"/>
  <c r="I3601" i="14"/>
  <c r="I3600" i="14"/>
  <c r="I3599" i="14"/>
  <c r="I3598" i="14"/>
  <c r="I3597" i="14"/>
  <c r="I3596" i="14"/>
  <c r="I3595" i="14"/>
  <c r="I3594" i="14"/>
  <c r="I3593" i="14"/>
  <c r="I3592" i="14"/>
  <c r="I3591" i="14"/>
  <c r="I3590" i="14"/>
  <c r="I3589" i="14"/>
  <c r="I3588" i="14"/>
  <c r="I3587" i="14"/>
  <c r="I3586" i="14"/>
  <c r="I3585" i="14"/>
  <c r="I3584" i="14"/>
  <c r="I3583" i="14"/>
  <c r="I3582" i="14"/>
  <c r="I3581" i="14"/>
  <c r="I3580" i="14"/>
  <c r="I3579" i="14"/>
  <c r="I3578" i="14"/>
  <c r="I3577" i="14"/>
  <c r="I3576" i="14"/>
  <c r="I3575" i="14"/>
  <c r="I3574" i="14"/>
  <c r="I3573" i="14"/>
  <c r="I3572" i="14"/>
  <c r="I3571" i="14"/>
  <c r="I3570" i="14"/>
  <c r="I3569" i="14"/>
  <c r="I3568" i="14"/>
  <c r="I3567" i="14"/>
  <c r="I3566" i="14"/>
  <c r="I3565" i="14"/>
  <c r="I3564" i="14"/>
  <c r="I3563" i="14"/>
  <c r="I3562" i="14"/>
  <c r="I3561" i="14"/>
  <c r="I3560" i="14"/>
  <c r="I3559" i="14"/>
  <c r="I3558" i="14"/>
  <c r="I3557" i="14"/>
  <c r="I3556" i="14"/>
  <c r="I3555" i="14"/>
  <c r="I3554" i="14"/>
  <c r="I3553" i="14"/>
  <c r="I3552" i="14"/>
  <c r="I3551" i="14"/>
  <c r="I3550" i="14"/>
  <c r="I3549" i="14"/>
  <c r="I3548" i="14"/>
  <c r="I3547" i="14"/>
  <c r="I3546" i="14"/>
  <c r="I3545" i="14"/>
  <c r="I3544" i="14"/>
  <c r="I3543" i="14"/>
  <c r="I3542" i="14"/>
  <c r="I3541" i="14"/>
  <c r="I3540" i="14"/>
  <c r="I3539" i="14"/>
  <c r="I3538" i="14"/>
  <c r="I3537" i="14"/>
  <c r="I3536" i="14"/>
  <c r="I3535" i="14"/>
  <c r="I3534" i="14"/>
  <c r="I3533" i="14"/>
  <c r="I3532" i="14"/>
  <c r="I3531" i="14"/>
  <c r="I3530" i="14"/>
  <c r="I3529" i="14"/>
  <c r="I3528" i="14"/>
  <c r="I3527" i="14"/>
  <c r="I3526" i="14"/>
  <c r="I3525" i="14"/>
  <c r="I3524" i="14"/>
  <c r="I3523" i="14"/>
  <c r="I3522" i="14"/>
  <c r="I3521" i="14"/>
  <c r="I3520" i="14"/>
  <c r="I3519" i="14"/>
  <c r="I3518" i="14"/>
  <c r="I3517" i="14"/>
  <c r="I3516" i="14"/>
  <c r="I3515" i="14"/>
  <c r="I3514" i="14"/>
  <c r="I3513" i="14"/>
  <c r="I3512" i="14"/>
  <c r="I3511" i="14"/>
  <c r="I3510" i="14"/>
  <c r="I3509" i="14"/>
  <c r="I3508" i="14"/>
  <c r="I3507" i="14"/>
  <c r="I3506" i="14"/>
  <c r="I3505" i="14"/>
  <c r="I3504" i="14"/>
  <c r="I3503" i="14"/>
  <c r="I3502" i="14"/>
  <c r="I3501" i="14"/>
  <c r="I3500" i="14"/>
  <c r="I3499" i="14"/>
  <c r="I3498" i="14"/>
  <c r="I3497" i="14"/>
  <c r="I3496" i="14"/>
  <c r="I3495" i="14"/>
  <c r="I3494" i="14"/>
  <c r="I3493" i="14"/>
  <c r="I3492" i="14"/>
  <c r="I3491" i="14"/>
  <c r="I3490" i="14"/>
  <c r="I3489" i="14"/>
  <c r="I3488" i="14"/>
  <c r="I3487" i="14"/>
  <c r="I3486" i="14"/>
  <c r="I3485" i="14"/>
  <c r="I3484" i="14"/>
  <c r="I3483" i="14"/>
  <c r="I3482" i="14"/>
  <c r="I3481" i="14"/>
  <c r="I3480" i="14"/>
  <c r="I3479" i="14"/>
  <c r="I3478" i="14"/>
  <c r="I3477" i="14"/>
  <c r="I3476" i="14"/>
  <c r="I3475" i="14"/>
  <c r="I3474" i="14"/>
  <c r="I3473" i="14"/>
  <c r="I3472" i="14"/>
  <c r="I3471" i="14"/>
  <c r="I3470" i="14"/>
  <c r="I3469" i="14"/>
  <c r="I3468" i="14"/>
  <c r="I3467" i="14"/>
  <c r="I3466" i="14"/>
  <c r="I3465" i="14"/>
  <c r="I3464" i="14"/>
  <c r="I3463" i="14"/>
  <c r="I3462" i="14"/>
  <c r="I3461" i="14"/>
  <c r="I3460" i="14"/>
  <c r="I3459" i="14"/>
  <c r="I3458" i="14"/>
  <c r="I3457" i="14"/>
  <c r="I3456" i="14"/>
  <c r="I3455" i="14"/>
  <c r="I3454" i="14"/>
  <c r="I3453" i="14"/>
  <c r="I3452" i="14"/>
  <c r="I3451" i="14"/>
  <c r="I3450" i="14"/>
  <c r="I3449" i="14"/>
  <c r="I3448" i="14"/>
  <c r="I3447" i="14"/>
  <c r="I3446" i="14"/>
  <c r="I3445" i="14"/>
  <c r="I3444" i="14"/>
  <c r="I3443" i="14"/>
  <c r="I3442" i="14"/>
  <c r="I3441" i="14"/>
  <c r="I3440" i="14"/>
  <c r="I3439" i="14"/>
  <c r="I3438" i="14"/>
  <c r="I3437" i="14"/>
  <c r="I3436" i="14"/>
  <c r="I3435" i="14"/>
  <c r="I3434" i="14"/>
  <c r="I3433" i="14"/>
  <c r="I3432" i="14"/>
  <c r="I3431" i="14"/>
  <c r="I3430" i="14"/>
  <c r="I3429" i="14"/>
  <c r="I3428" i="14"/>
  <c r="I3427" i="14"/>
  <c r="I3426" i="14"/>
  <c r="I3425" i="14"/>
  <c r="I3424" i="14"/>
  <c r="I3423" i="14"/>
  <c r="I3422" i="14"/>
  <c r="I3421" i="14"/>
  <c r="I3420" i="14"/>
  <c r="I3419" i="14"/>
  <c r="I3418" i="14"/>
  <c r="I3417" i="14"/>
  <c r="I3416" i="14"/>
  <c r="I3415" i="14"/>
  <c r="I3414" i="14"/>
  <c r="I3413" i="14"/>
  <c r="I3412" i="14"/>
  <c r="I3411" i="14"/>
  <c r="I3410" i="14"/>
  <c r="I3409" i="14"/>
  <c r="I3408" i="14"/>
  <c r="I3407" i="14"/>
  <c r="I3406" i="14"/>
  <c r="I3405" i="14"/>
  <c r="I3404" i="14"/>
  <c r="I3403" i="14"/>
  <c r="I3402" i="14"/>
  <c r="I3401" i="14"/>
  <c r="I3400" i="14"/>
  <c r="I3399" i="14"/>
  <c r="I3398" i="14"/>
  <c r="I3397" i="14"/>
  <c r="I3396" i="14"/>
  <c r="I3395" i="14"/>
  <c r="I3394" i="14"/>
  <c r="I3393" i="14"/>
  <c r="I3392" i="14"/>
  <c r="I3391" i="14"/>
  <c r="I3390" i="14"/>
  <c r="I3389" i="14"/>
  <c r="I3388" i="14"/>
  <c r="I3387" i="14"/>
  <c r="I3386" i="14"/>
  <c r="I3385" i="14"/>
  <c r="I3384" i="14"/>
  <c r="I3383" i="14"/>
  <c r="I3382" i="14"/>
  <c r="I3381" i="14"/>
  <c r="I3380" i="14"/>
  <c r="I3379" i="14"/>
  <c r="I3378" i="14"/>
  <c r="I3377" i="14"/>
  <c r="I3376" i="14"/>
  <c r="I3375" i="14"/>
  <c r="I3374" i="14"/>
  <c r="I3373" i="14"/>
  <c r="I3372" i="14"/>
  <c r="I3371" i="14"/>
  <c r="I3370" i="14"/>
  <c r="I3369" i="14"/>
  <c r="I3368" i="14"/>
  <c r="I3367" i="14"/>
  <c r="I3366" i="14"/>
  <c r="I3365" i="14"/>
  <c r="I3364" i="14"/>
  <c r="I3363" i="14"/>
  <c r="I3362" i="14"/>
  <c r="I3361" i="14"/>
  <c r="I3360" i="14"/>
  <c r="I3359" i="14"/>
  <c r="I3358" i="14"/>
  <c r="I3357" i="14"/>
  <c r="I3356" i="14"/>
  <c r="I3355" i="14"/>
  <c r="I3354" i="14"/>
  <c r="I3353" i="14"/>
  <c r="I3352" i="14"/>
  <c r="I3351" i="14"/>
  <c r="I3350" i="14"/>
  <c r="I3349" i="14"/>
  <c r="I3348" i="14"/>
  <c r="I3347" i="14"/>
  <c r="I3346" i="14"/>
  <c r="I3345" i="14"/>
  <c r="I3344" i="14"/>
  <c r="I3343" i="14"/>
  <c r="I3342" i="14"/>
  <c r="I3341" i="14"/>
  <c r="I3340" i="14"/>
  <c r="I3339" i="14"/>
  <c r="I3338" i="14"/>
  <c r="I3337" i="14"/>
  <c r="I3336" i="14"/>
  <c r="I3335" i="14"/>
  <c r="I3334" i="14"/>
  <c r="I3333" i="14"/>
  <c r="I3332" i="14"/>
  <c r="I3331" i="14"/>
  <c r="I3330" i="14"/>
  <c r="I3329" i="14"/>
  <c r="I3328" i="14"/>
  <c r="I3327" i="14"/>
  <c r="I3326" i="14"/>
  <c r="I3325" i="14"/>
  <c r="I3324" i="14"/>
  <c r="I3323" i="14"/>
  <c r="I3322" i="14"/>
  <c r="I3321" i="14"/>
  <c r="I3320" i="14"/>
  <c r="I3319" i="14"/>
  <c r="I3318" i="14"/>
  <c r="I3317" i="14"/>
  <c r="I3316" i="14"/>
  <c r="I3315" i="14"/>
  <c r="I3314" i="14"/>
  <c r="I3313" i="14"/>
  <c r="I3312" i="14"/>
  <c r="I3311" i="14"/>
  <c r="I3310" i="14"/>
  <c r="I3309" i="14"/>
  <c r="I3308" i="14"/>
  <c r="I3307" i="14"/>
  <c r="I3306" i="14"/>
  <c r="I3305" i="14"/>
  <c r="I3304" i="14"/>
  <c r="I3303" i="14"/>
  <c r="I3302" i="14"/>
  <c r="I3301" i="14"/>
  <c r="I3300" i="14"/>
  <c r="I3299" i="14"/>
  <c r="I3298" i="14"/>
  <c r="I3297" i="14"/>
  <c r="I3296" i="14"/>
  <c r="I3295" i="14"/>
  <c r="I3294" i="14"/>
  <c r="I3293" i="14"/>
  <c r="I3292" i="14"/>
  <c r="I3291" i="14"/>
  <c r="I3290" i="14"/>
  <c r="I3289" i="14"/>
  <c r="I3288" i="14"/>
  <c r="I3287" i="14"/>
  <c r="I3286" i="14"/>
  <c r="I3285" i="14"/>
  <c r="I3284" i="14"/>
  <c r="I3283" i="14"/>
  <c r="I3282" i="14"/>
  <c r="I3281" i="14"/>
  <c r="I3280" i="14"/>
  <c r="I3279" i="14"/>
  <c r="I3278" i="14"/>
  <c r="I3277" i="14"/>
  <c r="I3276" i="14"/>
  <c r="I3275" i="14"/>
  <c r="I3274" i="14"/>
  <c r="I3273" i="14"/>
  <c r="I3272" i="14"/>
  <c r="I3271" i="14"/>
  <c r="I3270" i="14"/>
  <c r="I3269" i="14"/>
  <c r="I3268" i="14"/>
  <c r="I3267" i="14"/>
  <c r="I3266" i="14"/>
  <c r="I3265" i="14"/>
  <c r="I3264" i="14"/>
  <c r="I3263" i="14"/>
  <c r="I3262" i="14"/>
  <c r="I3261" i="14"/>
  <c r="I3260" i="14"/>
  <c r="I3259" i="14"/>
  <c r="I3258" i="14"/>
  <c r="I3257" i="14"/>
  <c r="I3256" i="14"/>
  <c r="I3255" i="14"/>
  <c r="I3254" i="14"/>
  <c r="I3253" i="14"/>
  <c r="I3252" i="14"/>
  <c r="I3251" i="14"/>
  <c r="I3250" i="14"/>
  <c r="I3249" i="14"/>
  <c r="I3248" i="14"/>
  <c r="I3247" i="14"/>
  <c r="I3246" i="14"/>
  <c r="I3245" i="14"/>
  <c r="I3244" i="14"/>
  <c r="I3243" i="14"/>
  <c r="I3242" i="14"/>
  <c r="I3241" i="14"/>
  <c r="I3240" i="14"/>
  <c r="I3239" i="14"/>
  <c r="I3238" i="14"/>
  <c r="I3237" i="14"/>
  <c r="I3236" i="14"/>
  <c r="I3235" i="14"/>
  <c r="I3234" i="14"/>
  <c r="I3233" i="14"/>
  <c r="I3232" i="14"/>
  <c r="I3231" i="14"/>
  <c r="I3230" i="14"/>
  <c r="I3229" i="14"/>
  <c r="I3228" i="14"/>
  <c r="I3227" i="14"/>
  <c r="I3226" i="14"/>
  <c r="I3225" i="14"/>
  <c r="I3224" i="14"/>
  <c r="I3223" i="14"/>
  <c r="I3222" i="14"/>
  <c r="I3221" i="14"/>
  <c r="I3220" i="14"/>
  <c r="I3219" i="14"/>
  <c r="I3218" i="14"/>
  <c r="I3217" i="14"/>
  <c r="I3216" i="14"/>
  <c r="I3215" i="14"/>
  <c r="I3214" i="14"/>
  <c r="I3213" i="14"/>
  <c r="I3212" i="14"/>
  <c r="I3211" i="14"/>
  <c r="I3210" i="14"/>
  <c r="I3209" i="14"/>
  <c r="I3208" i="14"/>
  <c r="I3207" i="14"/>
  <c r="I3206" i="14"/>
  <c r="I3205" i="14"/>
  <c r="I3204" i="14"/>
  <c r="I3203" i="14"/>
  <c r="I3202" i="14"/>
  <c r="I3201" i="14"/>
  <c r="I3200" i="14"/>
  <c r="I3199" i="14"/>
  <c r="I3198" i="14"/>
  <c r="I3197" i="14"/>
  <c r="I3196" i="14"/>
  <c r="I3195" i="14"/>
  <c r="I3194" i="14"/>
  <c r="I3193" i="14"/>
  <c r="I3192" i="14"/>
  <c r="I3191" i="14"/>
  <c r="I3190" i="14"/>
  <c r="I3189" i="14"/>
  <c r="I3188" i="14"/>
  <c r="I3187" i="14"/>
  <c r="I3186" i="14"/>
  <c r="I3185" i="14"/>
  <c r="I3184" i="14"/>
  <c r="I3183" i="14"/>
  <c r="I3182" i="14"/>
  <c r="I3181" i="14"/>
  <c r="I3180" i="14"/>
  <c r="I3179" i="14"/>
  <c r="I3178" i="14"/>
  <c r="I3177" i="14"/>
  <c r="I3176" i="14"/>
  <c r="I3175" i="14"/>
  <c r="I3174" i="14"/>
  <c r="I3173" i="14"/>
  <c r="I3172" i="14"/>
  <c r="I3171" i="14"/>
  <c r="I3170" i="14"/>
  <c r="I3169" i="14"/>
  <c r="I3168" i="14"/>
  <c r="I3167" i="14"/>
  <c r="I3166" i="14"/>
  <c r="I3165" i="14"/>
  <c r="I3164" i="14"/>
  <c r="I3163" i="14"/>
  <c r="I3162" i="14"/>
  <c r="I3161" i="14"/>
  <c r="I3160" i="14"/>
  <c r="I3159" i="14"/>
  <c r="I3158" i="14"/>
  <c r="I3157" i="14"/>
  <c r="I3156" i="14"/>
  <c r="I3155" i="14"/>
  <c r="I3154" i="14"/>
  <c r="I3153" i="14"/>
  <c r="I3152" i="14"/>
  <c r="I3151" i="14"/>
  <c r="I3150" i="14"/>
  <c r="I3149" i="14"/>
  <c r="I3148" i="14"/>
  <c r="I3147" i="14"/>
  <c r="I3146" i="14"/>
  <c r="I3145" i="14"/>
  <c r="I3144" i="14"/>
  <c r="I3143" i="14"/>
  <c r="I3142" i="14"/>
  <c r="I3141" i="14"/>
  <c r="I3140" i="14"/>
  <c r="I3139" i="14"/>
  <c r="I3138" i="14"/>
  <c r="I3137" i="14"/>
  <c r="I3136" i="14"/>
  <c r="I3135" i="14"/>
  <c r="I3134" i="14"/>
  <c r="I3133" i="14"/>
  <c r="I3132" i="14"/>
  <c r="I3131" i="14"/>
  <c r="I3130" i="14"/>
  <c r="I3129" i="14"/>
  <c r="I3128" i="14"/>
  <c r="I3127" i="14"/>
  <c r="I3126" i="14"/>
  <c r="I3125" i="14"/>
  <c r="I3124" i="14"/>
  <c r="I3123" i="14"/>
  <c r="I3122" i="14"/>
  <c r="I3121" i="14"/>
  <c r="I3120" i="14"/>
  <c r="I3119" i="14"/>
  <c r="I3118" i="14"/>
  <c r="I3117" i="14"/>
  <c r="I3116" i="14"/>
  <c r="I3115" i="14"/>
  <c r="I3114" i="14"/>
  <c r="I3113" i="14"/>
  <c r="I3112" i="14"/>
  <c r="I3111" i="14"/>
  <c r="I3110" i="14"/>
  <c r="I3109" i="14"/>
  <c r="I3108" i="14"/>
  <c r="I3107" i="14"/>
  <c r="I3106" i="14"/>
  <c r="I3105" i="14"/>
  <c r="I3104" i="14"/>
  <c r="I3103" i="14"/>
  <c r="I3102" i="14"/>
  <c r="I3101" i="14"/>
  <c r="I3100" i="14"/>
  <c r="I3099" i="14"/>
  <c r="I3098" i="14"/>
  <c r="I3097" i="14"/>
  <c r="I3096" i="14"/>
  <c r="I3095" i="14"/>
  <c r="I3094" i="14"/>
  <c r="I3093" i="14"/>
  <c r="I3092" i="14"/>
  <c r="I3091" i="14"/>
  <c r="I3090" i="14"/>
  <c r="I3089" i="14"/>
  <c r="I3088" i="14"/>
  <c r="I3087" i="14"/>
  <c r="I3086" i="14"/>
  <c r="I3085" i="14"/>
  <c r="I3084" i="14"/>
  <c r="I3083" i="14"/>
  <c r="I3082" i="14"/>
  <c r="I3081" i="14"/>
  <c r="I3080" i="14"/>
  <c r="I3079" i="14"/>
  <c r="I3078" i="14"/>
  <c r="I3077" i="14"/>
  <c r="I3076" i="14"/>
  <c r="I3075" i="14"/>
  <c r="I3074" i="14"/>
  <c r="I3073" i="14"/>
  <c r="I3072" i="14"/>
  <c r="I3071" i="14"/>
  <c r="I3070" i="14"/>
  <c r="I3069" i="14"/>
  <c r="I3068" i="14"/>
  <c r="I3067" i="14"/>
  <c r="I3066" i="14"/>
  <c r="I3065" i="14"/>
  <c r="I3064" i="14"/>
  <c r="I3063" i="14"/>
  <c r="I3062" i="14"/>
  <c r="I3061" i="14"/>
  <c r="I3060" i="14"/>
  <c r="I3059" i="14"/>
  <c r="I3058" i="14"/>
  <c r="I3057" i="14"/>
  <c r="I3056" i="14"/>
  <c r="I3055" i="14"/>
  <c r="I3054" i="14"/>
  <c r="I3053" i="14"/>
  <c r="I3052" i="14"/>
  <c r="I3051" i="14"/>
  <c r="I3050" i="14"/>
  <c r="I3049" i="14"/>
  <c r="I3048" i="14"/>
  <c r="I3047" i="14"/>
  <c r="I3046" i="14"/>
  <c r="I3045" i="14"/>
  <c r="I3044" i="14"/>
  <c r="I3043" i="14"/>
  <c r="I3042" i="14"/>
  <c r="I3041" i="14"/>
  <c r="I3040" i="14"/>
  <c r="I3039" i="14"/>
  <c r="I3038" i="14"/>
  <c r="I3037" i="14"/>
  <c r="I3036" i="14"/>
  <c r="I3035" i="14"/>
  <c r="I3034" i="14"/>
  <c r="I3033" i="14"/>
  <c r="I3032" i="14"/>
  <c r="I3031" i="14"/>
  <c r="I3030" i="14"/>
  <c r="I3029" i="14"/>
  <c r="I3028" i="14"/>
  <c r="I3027" i="14"/>
  <c r="I3026" i="14"/>
  <c r="I3025" i="14"/>
  <c r="I3024" i="14"/>
  <c r="I3023" i="14"/>
  <c r="I3022" i="14"/>
  <c r="I3021" i="14"/>
  <c r="I3020" i="14"/>
  <c r="I3019" i="14"/>
  <c r="I3018" i="14"/>
  <c r="I3017" i="14"/>
  <c r="I3016" i="14"/>
  <c r="I3015" i="14"/>
  <c r="I3014" i="14"/>
  <c r="I3013" i="14"/>
  <c r="I3012" i="14"/>
  <c r="I3011" i="14"/>
  <c r="I3010" i="14"/>
  <c r="I3009" i="14"/>
  <c r="I3008" i="14"/>
  <c r="I3007" i="14"/>
  <c r="I3006" i="14"/>
  <c r="I3005" i="14"/>
  <c r="I3004" i="14"/>
  <c r="I3003" i="14"/>
  <c r="I3002" i="14"/>
  <c r="I3001" i="14"/>
  <c r="I3000" i="14"/>
  <c r="I2999" i="14"/>
  <c r="I2998" i="14"/>
  <c r="I2997" i="14"/>
  <c r="I2996" i="14"/>
  <c r="I2995" i="14"/>
  <c r="I2994" i="14"/>
  <c r="I2993" i="14"/>
  <c r="I2992" i="14"/>
  <c r="I2991" i="14"/>
  <c r="I2990" i="14"/>
  <c r="I2989" i="14"/>
  <c r="I2988" i="14"/>
  <c r="I2987" i="14"/>
  <c r="I2986" i="14"/>
  <c r="I2985" i="14"/>
  <c r="I2984" i="14"/>
  <c r="I2983" i="14"/>
  <c r="I2982" i="14"/>
  <c r="I2981" i="14"/>
  <c r="I2980" i="14"/>
  <c r="I2979" i="14"/>
  <c r="I2978" i="14"/>
  <c r="I2977" i="14"/>
  <c r="I2976" i="14"/>
  <c r="I2975" i="14"/>
  <c r="I2974" i="14"/>
  <c r="I2973" i="14"/>
  <c r="I2972" i="14"/>
  <c r="I2971" i="14"/>
  <c r="I2970" i="14"/>
  <c r="I2969" i="14"/>
  <c r="I2968" i="14"/>
  <c r="I2967" i="14"/>
  <c r="I2966" i="14"/>
  <c r="I2965" i="14"/>
  <c r="I2964" i="14"/>
  <c r="I2963" i="14"/>
  <c r="I2962" i="14"/>
  <c r="I2961" i="14"/>
  <c r="I2960" i="14"/>
  <c r="I2959" i="14"/>
  <c r="I2958" i="14"/>
  <c r="I2957" i="14"/>
  <c r="I2956" i="14"/>
  <c r="I2955" i="14"/>
  <c r="I2954" i="14"/>
  <c r="I2953" i="14"/>
  <c r="I2952" i="14"/>
  <c r="I2951" i="14"/>
  <c r="I2950" i="14"/>
  <c r="I2949" i="14"/>
  <c r="I2948" i="14"/>
  <c r="I2947" i="14"/>
  <c r="I2946" i="14"/>
  <c r="I2945" i="14"/>
  <c r="I2944" i="14"/>
  <c r="I2943" i="14"/>
  <c r="I2942" i="14"/>
  <c r="I2941" i="14"/>
  <c r="I2940" i="14"/>
  <c r="I2939" i="14"/>
  <c r="I2938" i="14"/>
  <c r="I2937" i="14"/>
  <c r="I2936" i="14"/>
  <c r="I2935" i="14"/>
  <c r="I2934" i="14"/>
  <c r="I2933" i="14"/>
  <c r="I2932" i="14"/>
  <c r="I2931" i="14"/>
  <c r="I2930" i="14"/>
  <c r="I2929" i="14"/>
  <c r="I2928" i="14"/>
  <c r="I2927" i="14"/>
  <c r="I2926" i="14"/>
  <c r="I2925" i="14"/>
  <c r="I2924" i="14"/>
  <c r="I2923" i="14"/>
  <c r="I2922" i="14"/>
  <c r="I2921" i="14"/>
  <c r="I2920" i="14"/>
  <c r="I2919" i="14"/>
  <c r="I2918" i="14"/>
  <c r="I2917" i="14"/>
  <c r="I2916" i="14"/>
  <c r="I2915" i="14"/>
  <c r="I2914" i="14"/>
  <c r="I2913" i="14"/>
  <c r="I2912" i="14"/>
  <c r="I2911" i="14"/>
  <c r="I2910" i="14"/>
  <c r="I2909" i="14"/>
  <c r="I2908" i="14"/>
  <c r="I2907" i="14"/>
  <c r="I2906" i="14"/>
  <c r="I2905" i="14"/>
  <c r="I2904" i="14"/>
  <c r="I2903" i="14"/>
  <c r="I2902" i="14"/>
  <c r="I2901" i="14"/>
  <c r="I2900" i="14"/>
  <c r="I2899" i="14"/>
  <c r="I2898" i="14"/>
  <c r="I2897" i="14"/>
  <c r="I2896" i="14"/>
  <c r="I2895" i="14"/>
  <c r="I2894" i="14"/>
  <c r="I2893" i="14"/>
  <c r="I2892" i="14"/>
  <c r="I2891" i="14"/>
  <c r="I2890" i="14"/>
  <c r="I2889" i="14"/>
  <c r="I2888" i="14"/>
  <c r="I2887" i="14"/>
  <c r="I2886" i="14"/>
  <c r="I2885" i="14"/>
  <c r="I2884" i="14"/>
  <c r="I2883" i="14"/>
  <c r="I2882" i="14"/>
  <c r="I2881" i="14"/>
  <c r="I2880" i="14"/>
  <c r="I2879" i="14"/>
  <c r="I2878" i="14"/>
  <c r="I2877" i="14"/>
  <c r="I2876" i="14"/>
  <c r="I2875" i="14"/>
  <c r="I2874" i="14"/>
  <c r="I2873" i="14"/>
  <c r="I2872" i="14"/>
  <c r="I2871" i="14"/>
  <c r="I2870" i="14"/>
  <c r="I2869" i="14"/>
  <c r="I2868" i="14"/>
  <c r="I2867" i="14"/>
  <c r="I2866" i="14"/>
  <c r="I2865" i="14"/>
  <c r="I2864" i="14"/>
  <c r="I2863" i="14"/>
  <c r="I2862" i="14"/>
  <c r="I2861" i="14"/>
  <c r="I2860" i="14"/>
  <c r="I2859" i="14"/>
  <c r="I2858" i="14"/>
  <c r="I2857" i="14"/>
  <c r="I2856" i="14"/>
  <c r="I2855" i="14"/>
  <c r="I2854" i="14"/>
  <c r="I2853" i="14"/>
  <c r="I2852" i="14"/>
  <c r="I2851" i="14"/>
  <c r="I2850" i="14"/>
  <c r="I2849" i="14"/>
  <c r="I2848" i="14"/>
  <c r="I2847" i="14"/>
  <c r="I2846" i="14"/>
  <c r="I2845" i="14"/>
  <c r="I2844" i="14"/>
  <c r="I2843" i="14"/>
  <c r="I2842" i="14"/>
  <c r="I2841" i="14"/>
  <c r="I2840" i="14"/>
  <c r="I2839" i="14"/>
  <c r="I2838" i="14"/>
  <c r="I2837" i="14"/>
  <c r="I2836" i="14"/>
  <c r="I2835" i="14"/>
  <c r="I2834" i="14"/>
  <c r="I2833" i="14"/>
  <c r="I2832" i="14"/>
  <c r="I2831" i="14"/>
  <c r="I2830" i="14"/>
  <c r="I2829" i="14"/>
  <c r="I2828" i="14"/>
  <c r="I2827" i="14"/>
  <c r="I2826" i="14"/>
  <c r="I2825" i="14"/>
  <c r="I2824" i="14"/>
  <c r="I2823" i="14"/>
  <c r="I2822" i="14"/>
  <c r="I2821" i="14"/>
  <c r="I2820" i="14"/>
  <c r="I2819" i="14"/>
  <c r="I2818" i="14"/>
  <c r="I2817" i="14"/>
  <c r="I2816" i="14"/>
  <c r="I2815" i="14"/>
  <c r="I2814" i="14"/>
  <c r="I2813" i="14"/>
  <c r="I2812" i="14"/>
  <c r="I2811" i="14"/>
  <c r="I2810" i="14"/>
  <c r="I2809" i="14"/>
  <c r="I2808" i="14"/>
  <c r="I2807" i="14"/>
  <c r="I2806" i="14"/>
  <c r="I2805" i="14"/>
  <c r="I2804" i="14"/>
  <c r="I2803" i="14"/>
  <c r="I2802" i="14"/>
  <c r="I2801" i="14"/>
  <c r="I2800" i="14"/>
  <c r="I2799" i="14"/>
  <c r="I2798" i="14"/>
  <c r="I2797" i="14"/>
  <c r="I2796" i="14"/>
  <c r="I2795" i="14"/>
  <c r="I2794" i="14"/>
  <c r="I2793" i="14"/>
  <c r="I2792" i="14"/>
  <c r="I2791" i="14"/>
  <c r="I2790" i="14"/>
  <c r="I2789" i="14"/>
  <c r="I2788" i="14"/>
  <c r="I2787" i="14"/>
  <c r="I2786" i="14"/>
  <c r="I2785" i="14"/>
  <c r="I2784" i="14"/>
  <c r="I2783" i="14"/>
  <c r="I2782" i="14"/>
  <c r="I2781" i="14"/>
  <c r="I2780" i="14"/>
  <c r="I2779" i="14"/>
  <c r="I2778" i="14"/>
  <c r="I2777" i="14"/>
  <c r="I2776" i="14"/>
  <c r="I2775" i="14"/>
  <c r="I2774" i="14"/>
  <c r="I2773" i="14"/>
  <c r="I2772" i="14"/>
  <c r="I2771" i="14"/>
  <c r="I2770" i="14"/>
  <c r="I2769" i="14"/>
  <c r="I2768" i="14"/>
  <c r="I2767" i="14"/>
  <c r="I2766" i="14"/>
  <c r="I2765" i="14"/>
  <c r="I2764" i="14"/>
  <c r="I2763" i="14"/>
  <c r="I2762" i="14"/>
  <c r="I2761" i="14"/>
  <c r="I2760" i="14"/>
  <c r="I2759" i="14"/>
  <c r="I2758" i="14"/>
  <c r="I2757" i="14"/>
  <c r="I2756" i="14"/>
  <c r="I2755" i="14"/>
  <c r="I2754" i="14"/>
  <c r="I2753" i="14"/>
  <c r="I2752" i="14"/>
  <c r="I2751" i="14"/>
  <c r="I2750" i="14"/>
  <c r="I2749" i="14"/>
  <c r="I2748" i="14"/>
  <c r="I2747" i="14"/>
  <c r="I2746" i="14"/>
  <c r="I2745" i="14"/>
  <c r="I2744" i="14"/>
  <c r="I2743" i="14"/>
  <c r="I2742" i="14"/>
  <c r="I2741" i="14"/>
  <c r="I2740" i="14"/>
  <c r="I2739" i="14"/>
  <c r="I2738" i="14"/>
  <c r="I2737" i="14"/>
  <c r="I2736" i="14"/>
  <c r="I2735" i="14"/>
  <c r="I2734" i="14"/>
  <c r="I2733" i="14"/>
  <c r="I2732" i="14"/>
  <c r="I2731" i="14"/>
  <c r="I2730" i="14"/>
  <c r="I2729" i="14"/>
  <c r="I2728" i="14"/>
  <c r="I2727" i="14"/>
  <c r="I2726" i="14"/>
  <c r="I2725" i="14"/>
  <c r="I2724" i="14"/>
  <c r="I2723" i="14"/>
  <c r="I2722" i="14"/>
  <c r="I2721" i="14"/>
  <c r="I2720" i="14"/>
  <c r="I2719" i="14"/>
  <c r="I2718" i="14"/>
  <c r="I2717" i="14"/>
  <c r="I2716" i="14"/>
  <c r="I2715" i="14"/>
  <c r="I2714" i="14"/>
  <c r="I2713" i="14"/>
  <c r="I2712" i="14"/>
  <c r="I2711" i="14"/>
  <c r="I2710" i="14"/>
  <c r="I2709" i="14"/>
  <c r="I2708" i="14"/>
  <c r="I2707" i="14"/>
  <c r="I2706" i="14"/>
  <c r="I2705" i="14"/>
  <c r="I2704" i="14"/>
  <c r="I2703" i="14"/>
  <c r="I2702" i="14"/>
  <c r="I2701" i="14"/>
  <c r="I2700" i="14"/>
  <c r="I2699" i="14"/>
  <c r="I2698" i="14"/>
  <c r="I2697" i="14"/>
  <c r="I2696" i="14"/>
  <c r="I2695" i="14"/>
  <c r="I2694" i="14"/>
  <c r="I2693" i="14"/>
  <c r="I2692" i="14"/>
  <c r="I2691" i="14"/>
  <c r="I2690" i="14"/>
  <c r="I2689" i="14"/>
  <c r="I2688" i="14"/>
  <c r="I2687" i="14"/>
  <c r="I2686" i="14"/>
  <c r="I2685" i="14"/>
  <c r="I2684" i="14"/>
  <c r="I2683" i="14"/>
  <c r="I2682" i="14"/>
  <c r="I2681" i="14"/>
  <c r="I2680" i="14"/>
  <c r="I2679" i="14"/>
  <c r="I2678" i="14"/>
  <c r="I2677" i="14"/>
  <c r="I2676" i="14"/>
  <c r="I2675" i="14"/>
  <c r="I2674" i="14"/>
  <c r="I2673" i="14"/>
  <c r="I2672" i="14"/>
  <c r="I2671" i="14"/>
  <c r="I2670" i="14"/>
  <c r="I2669" i="14"/>
  <c r="I2668" i="14"/>
  <c r="I2667" i="14"/>
  <c r="I2666" i="14"/>
  <c r="I2665" i="14"/>
  <c r="I2664" i="14"/>
  <c r="I2663" i="14"/>
  <c r="I2662" i="14"/>
  <c r="I2661" i="14"/>
  <c r="I2660" i="14"/>
  <c r="I2659" i="14"/>
  <c r="I2658" i="14"/>
  <c r="I2657" i="14"/>
  <c r="I2656" i="14"/>
  <c r="I2655" i="14"/>
  <c r="I2654" i="14"/>
  <c r="I2653" i="14"/>
  <c r="I2652" i="14"/>
  <c r="I2651" i="14"/>
  <c r="I2650" i="14"/>
  <c r="I2649" i="14"/>
  <c r="I2648" i="14"/>
  <c r="I2647" i="14"/>
  <c r="I2646" i="14"/>
  <c r="I2645" i="14"/>
  <c r="I2644" i="14"/>
  <c r="I2643" i="14"/>
  <c r="I2642" i="14"/>
  <c r="I2641" i="14"/>
  <c r="I2640" i="14"/>
  <c r="I2639" i="14"/>
  <c r="I2638" i="14"/>
  <c r="I2637" i="14"/>
  <c r="I2636" i="14"/>
  <c r="I2635" i="14"/>
  <c r="I2634" i="14"/>
  <c r="I2633" i="14"/>
  <c r="I2632" i="14"/>
  <c r="I2631" i="14"/>
  <c r="I2630" i="14"/>
  <c r="I2629" i="14"/>
  <c r="I2628" i="14"/>
  <c r="I2627" i="14"/>
  <c r="I2626" i="14"/>
  <c r="I2625" i="14"/>
  <c r="I2624" i="14"/>
  <c r="I2623" i="14"/>
  <c r="I2622" i="14"/>
  <c r="I2621" i="14"/>
  <c r="I2620" i="14"/>
  <c r="I2619" i="14"/>
  <c r="I2618" i="14"/>
  <c r="I2617" i="14"/>
  <c r="I2616" i="14"/>
  <c r="I2615" i="14"/>
  <c r="I2614" i="14"/>
  <c r="I2613" i="14"/>
  <c r="I2612" i="14"/>
  <c r="I2611" i="14"/>
  <c r="I2610" i="14"/>
  <c r="I2609" i="14"/>
  <c r="I2608" i="14"/>
  <c r="I2607" i="14"/>
  <c r="I2606" i="14"/>
  <c r="I2605" i="14"/>
  <c r="I2604" i="14"/>
  <c r="I2603" i="14"/>
  <c r="I2602" i="14"/>
  <c r="I2601" i="14"/>
  <c r="I2600" i="14"/>
  <c r="I2599" i="14"/>
  <c r="I2598" i="14"/>
  <c r="I2597" i="14"/>
  <c r="I2596" i="14"/>
  <c r="I2595" i="14"/>
  <c r="I2594" i="14"/>
  <c r="I2593" i="14"/>
  <c r="I2592" i="14"/>
  <c r="I2591" i="14"/>
  <c r="I2590" i="14"/>
  <c r="I2589" i="14"/>
  <c r="I2588" i="14"/>
  <c r="I2587" i="14"/>
  <c r="I2586" i="14"/>
  <c r="I2585" i="14"/>
  <c r="I2584" i="14"/>
  <c r="I2583" i="14"/>
  <c r="I2582" i="14"/>
  <c r="I2581" i="14"/>
  <c r="I2580" i="14"/>
  <c r="I2579" i="14"/>
  <c r="I2578" i="14"/>
  <c r="I2577" i="14"/>
  <c r="I2576" i="14"/>
  <c r="I2575" i="14"/>
  <c r="I2574" i="14"/>
  <c r="I2573" i="14"/>
  <c r="I2572" i="14"/>
  <c r="I2571" i="14"/>
  <c r="I2570" i="14"/>
  <c r="I2569" i="14"/>
  <c r="I2568" i="14"/>
  <c r="I2567" i="14"/>
  <c r="I2566" i="14"/>
  <c r="I2565" i="14"/>
  <c r="I2564" i="14"/>
  <c r="I2563" i="14"/>
  <c r="I2562" i="14"/>
  <c r="I2561" i="14"/>
  <c r="I2560" i="14"/>
  <c r="I2559" i="14"/>
  <c r="I2558" i="14"/>
  <c r="I2557" i="14"/>
  <c r="I2556" i="14"/>
  <c r="I2555" i="14"/>
  <c r="I2554" i="14"/>
  <c r="I2553" i="14"/>
  <c r="I2552" i="14"/>
  <c r="I2551" i="14"/>
  <c r="I2550" i="14"/>
  <c r="I2549" i="14"/>
  <c r="I2548" i="14"/>
  <c r="I2547" i="14"/>
  <c r="I2546" i="14"/>
  <c r="I2545" i="14"/>
  <c r="I2544" i="14"/>
  <c r="I2543" i="14"/>
  <c r="I2542" i="14"/>
  <c r="I2541" i="14"/>
  <c r="I2540" i="14"/>
  <c r="I2539" i="14"/>
  <c r="I2538" i="14"/>
  <c r="I2537" i="14"/>
  <c r="I2536" i="14"/>
  <c r="I2535" i="14"/>
  <c r="I2534" i="14"/>
  <c r="I2533" i="14"/>
  <c r="I2532" i="14"/>
  <c r="I2531" i="14"/>
  <c r="I2530" i="14"/>
  <c r="I2529" i="14"/>
  <c r="I2528" i="14"/>
  <c r="I2527" i="14"/>
  <c r="I2526" i="14"/>
  <c r="I2525" i="14"/>
  <c r="I2524" i="14"/>
  <c r="I2523" i="14"/>
  <c r="I2522" i="14"/>
  <c r="I2521" i="14"/>
  <c r="I2520" i="14"/>
  <c r="I2519" i="14"/>
  <c r="I2518" i="14"/>
  <c r="I2517" i="14"/>
  <c r="I2516" i="14"/>
  <c r="I2515" i="14"/>
  <c r="I2514" i="14"/>
  <c r="I2513" i="14"/>
  <c r="I2512" i="14"/>
  <c r="I2511" i="14"/>
  <c r="I2510" i="14"/>
  <c r="I2509" i="14"/>
  <c r="I2508" i="14"/>
  <c r="I2507" i="14"/>
  <c r="I2506" i="14"/>
  <c r="I2505" i="14"/>
  <c r="I2504" i="14"/>
  <c r="I2503" i="14"/>
  <c r="I2502" i="14"/>
  <c r="I2501" i="14"/>
  <c r="I2500" i="14"/>
  <c r="I2499" i="14"/>
  <c r="I2498" i="14"/>
  <c r="I2497" i="14"/>
  <c r="I2496" i="14"/>
  <c r="I2495" i="14"/>
  <c r="I2494" i="14"/>
  <c r="I2493" i="14"/>
  <c r="I2492" i="14"/>
  <c r="I2491" i="14"/>
  <c r="I2490" i="14"/>
  <c r="I2489" i="14"/>
  <c r="I2488" i="14"/>
  <c r="I2487" i="14"/>
  <c r="I2486" i="14"/>
  <c r="I2485" i="14"/>
  <c r="I2484" i="14"/>
  <c r="I2483" i="14"/>
  <c r="I2482" i="14"/>
  <c r="I2481" i="14"/>
  <c r="I2480" i="14"/>
  <c r="I2479" i="14"/>
  <c r="I2478" i="14"/>
  <c r="I2477" i="14"/>
  <c r="I2476" i="14"/>
  <c r="I2475" i="14"/>
  <c r="I2474" i="14"/>
  <c r="I2473" i="14"/>
  <c r="I2472" i="14"/>
  <c r="I2471" i="14"/>
  <c r="I2470" i="14"/>
  <c r="I2469" i="14"/>
  <c r="I2468" i="14"/>
  <c r="I2467" i="14"/>
  <c r="I2466" i="14"/>
  <c r="I2465" i="14"/>
  <c r="I2464" i="14"/>
  <c r="I2463" i="14"/>
  <c r="I2462" i="14"/>
  <c r="I2461" i="14"/>
  <c r="I2460" i="14"/>
  <c r="I2459" i="14"/>
  <c r="I2458" i="14"/>
  <c r="I2457" i="14"/>
  <c r="I2456" i="14"/>
  <c r="I2455" i="14"/>
  <c r="I2454" i="14"/>
  <c r="I2453" i="14"/>
  <c r="I2452" i="14"/>
  <c r="I2451" i="14"/>
  <c r="I2450" i="14"/>
  <c r="I2449" i="14"/>
  <c r="I2448" i="14"/>
  <c r="I2447" i="14"/>
  <c r="I2446" i="14"/>
  <c r="I2445" i="14"/>
  <c r="I2444" i="14"/>
  <c r="I2443" i="14"/>
  <c r="I2442" i="14"/>
  <c r="I2441" i="14"/>
  <c r="I2440" i="14"/>
  <c r="I2439" i="14"/>
  <c r="I2438" i="14"/>
  <c r="I2437" i="14"/>
  <c r="I2436" i="14"/>
  <c r="I2435" i="14"/>
  <c r="I2434" i="14"/>
  <c r="I2433" i="14"/>
  <c r="I2432" i="14"/>
  <c r="I2431" i="14"/>
  <c r="I2430" i="14"/>
  <c r="I2429" i="14"/>
  <c r="I2428" i="14"/>
  <c r="I2427" i="14"/>
  <c r="I2426" i="14"/>
  <c r="I2425" i="14"/>
  <c r="I2424" i="14"/>
  <c r="I2423" i="14"/>
  <c r="I2422" i="14"/>
  <c r="I2421" i="14"/>
  <c r="I2420" i="14"/>
  <c r="I2419" i="14"/>
  <c r="I2418" i="14"/>
  <c r="I2417" i="14"/>
  <c r="I2416" i="14"/>
  <c r="I2415" i="14"/>
  <c r="I2414" i="14"/>
  <c r="I2413" i="14"/>
  <c r="I2412" i="14"/>
  <c r="I2411" i="14"/>
  <c r="I2410" i="14"/>
  <c r="I2409" i="14"/>
  <c r="I2408" i="14"/>
  <c r="I2407" i="14"/>
  <c r="I2406" i="14"/>
  <c r="I2405" i="14"/>
  <c r="I2404" i="14"/>
  <c r="I2403" i="14"/>
  <c r="I2402" i="14"/>
  <c r="I2401" i="14"/>
  <c r="I2400" i="14"/>
  <c r="I2399" i="14"/>
  <c r="I2398" i="14"/>
  <c r="I2397" i="14"/>
  <c r="I2396" i="14"/>
  <c r="I2395" i="14"/>
  <c r="I2394" i="14"/>
  <c r="I2393" i="14"/>
  <c r="I2392" i="14"/>
  <c r="I2391" i="14"/>
  <c r="I2390" i="14"/>
  <c r="I2389" i="14"/>
  <c r="I2388" i="14"/>
  <c r="I2387" i="14"/>
  <c r="I2386" i="14"/>
  <c r="I2385" i="14"/>
  <c r="I2384" i="14"/>
  <c r="I2383" i="14"/>
  <c r="I2382" i="14"/>
  <c r="I2381" i="14"/>
  <c r="I2380" i="14"/>
  <c r="I2379" i="14"/>
  <c r="I2378" i="14"/>
  <c r="I2377" i="14"/>
  <c r="I2376" i="14"/>
  <c r="I2375" i="14"/>
  <c r="I2374" i="14"/>
  <c r="I2373" i="14"/>
  <c r="I2372" i="14"/>
  <c r="I2371" i="14"/>
  <c r="I2370" i="14"/>
  <c r="I2369" i="14"/>
  <c r="I2368" i="14"/>
  <c r="I2367" i="14"/>
  <c r="I2366" i="14"/>
  <c r="I2365" i="14"/>
  <c r="I2364" i="14"/>
  <c r="I2363" i="14"/>
  <c r="I2362" i="14"/>
  <c r="I2361" i="14"/>
  <c r="I2360" i="14"/>
  <c r="I2359" i="14"/>
  <c r="I2358" i="14"/>
  <c r="I2357" i="14"/>
  <c r="I2356" i="14"/>
  <c r="I2355" i="14"/>
  <c r="I2354" i="14"/>
  <c r="I2353" i="14"/>
  <c r="I2352" i="14"/>
  <c r="I2351" i="14"/>
  <c r="I2350" i="14"/>
  <c r="I2349" i="14"/>
  <c r="I2348" i="14"/>
  <c r="I2347" i="14"/>
  <c r="I2346" i="14"/>
  <c r="I2345" i="14"/>
  <c r="I2344" i="14"/>
  <c r="I2343" i="14"/>
  <c r="I2342" i="14"/>
  <c r="I2341" i="14"/>
  <c r="I2340" i="14"/>
  <c r="I2339" i="14"/>
  <c r="I2338" i="14"/>
  <c r="I2337" i="14"/>
  <c r="I2336" i="14"/>
  <c r="I2335" i="14"/>
  <c r="I2334" i="14"/>
  <c r="I2333" i="14"/>
  <c r="I2332" i="14"/>
  <c r="I2331" i="14"/>
  <c r="I2330" i="14"/>
  <c r="I2329" i="14"/>
  <c r="I2328" i="14"/>
  <c r="I2327" i="14"/>
  <c r="I2326" i="14"/>
  <c r="I2325" i="14"/>
  <c r="I2324" i="14"/>
  <c r="I2323" i="14"/>
  <c r="I2322" i="14"/>
  <c r="I2321" i="14"/>
  <c r="I2320" i="14"/>
  <c r="I2319" i="14"/>
  <c r="I2318" i="14"/>
  <c r="I2317" i="14"/>
  <c r="I2316" i="14"/>
  <c r="I2315" i="14"/>
  <c r="I2314" i="14"/>
  <c r="I2313" i="14"/>
  <c r="I2312" i="14"/>
  <c r="I2311" i="14"/>
  <c r="I2310" i="14"/>
  <c r="I2309" i="14"/>
  <c r="I2308" i="14"/>
  <c r="I2307" i="14"/>
  <c r="I2306" i="14"/>
  <c r="I2305" i="14"/>
  <c r="I2304" i="14"/>
  <c r="I2303" i="14"/>
  <c r="I2302" i="14"/>
  <c r="I2301" i="14"/>
  <c r="I2300" i="14"/>
  <c r="I2299" i="14"/>
  <c r="I2298" i="14"/>
  <c r="I2297" i="14"/>
  <c r="I2296" i="14"/>
  <c r="I2295" i="14"/>
  <c r="I2294" i="14"/>
  <c r="I2293" i="14"/>
  <c r="I2292" i="14"/>
  <c r="I2291" i="14"/>
  <c r="I2290" i="14"/>
  <c r="I2289" i="14"/>
  <c r="I2288" i="14"/>
  <c r="I2287" i="14"/>
  <c r="I2286" i="14"/>
  <c r="I2285" i="14"/>
  <c r="I2284" i="14"/>
  <c r="I2283" i="14"/>
  <c r="I2282" i="14"/>
  <c r="I2281" i="14"/>
  <c r="I2280" i="14"/>
  <c r="I2279" i="14"/>
  <c r="I2278" i="14"/>
  <c r="I2277" i="14"/>
  <c r="I2276" i="14"/>
  <c r="I2275" i="14"/>
  <c r="I2274" i="14"/>
  <c r="I2273" i="14"/>
  <c r="I2272" i="14"/>
  <c r="I2271" i="14"/>
  <c r="I2270" i="14"/>
  <c r="I2269" i="14"/>
  <c r="I2268" i="14"/>
  <c r="I2267" i="14"/>
  <c r="I2266" i="14"/>
  <c r="I2265" i="14"/>
  <c r="I2264" i="14"/>
  <c r="I2263" i="14"/>
  <c r="I2262" i="14"/>
  <c r="I2261" i="14"/>
  <c r="I2260" i="14"/>
  <c r="I2259" i="14"/>
  <c r="I2258" i="14"/>
  <c r="I2257" i="14"/>
  <c r="I2256" i="14"/>
  <c r="I2255" i="14"/>
  <c r="I2254" i="14"/>
  <c r="I2253" i="14"/>
  <c r="I2252" i="14"/>
  <c r="I2251" i="14"/>
  <c r="I2250" i="14"/>
  <c r="I2249" i="14"/>
  <c r="I2248" i="14"/>
  <c r="I2247" i="14"/>
  <c r="I2246" i="14"/>
  <c r="I2245" i="14"/>
  <c r="I2244" i="14"/>
  <c r="I2243" i="14"/>
  <c r="I2242" i="14"/>
  <c r="I2241" i="14"/>
  <c r="I2240" i="14"/>
  <c r="I2239" i="14"/>
  <c r="I2238" i="14"/>
  <c r="I2237" i="14"/>
  <c r="I2236" i="14"/>
  <c r="I2235" i="14"/>
  <c r="I2234" i="14"/>
  <c r="I2233" i="14"/>
  <c r="I2232" i="14"/>
  <c r="I2231" i="14"/>
  <c r="I2230" i="14"/>
  <c r="I2229" i="14"/>
  <c r="I2228" i="14"/>
  <c r="I2227" i="14"/>
  <c r="I2226" i="14"/>
  <c r="I2225" i="14"/>
  <c r="I2224" i="14"/>
  <c r="I2223" i="14"/>
  <c r="I2222" i="14"/>
  <c r="I2221" i="14"/>
  <c r="I2220" i="14"/>
  <c r="I2219" i="14"/>
  <c r="I2218" i="14"/>
  <c r="I2217" i="14"/>
  <c r="I2216" i="14"/>
  <c r="I2215" i="14"/>
  <c r="I2214" i="14"/>
  <c r="I2213" i="14"/>
  <c r="I2212" i="14"/>
  <c r="I2211" i="14"/>
  <c r="I2210" i="14"/>
  <c r="I2209" i="14"/>
  <c r="I2208" i="14"/>
  <c r="I2207" i="14"/>
  <c r="I2206" i="14"/>
  <c r="I2205" i="14"/>
  <c r="I2204" i="14"/>
  <c r="I2203" i="14"/>
  <c r="I2202" i="14"/>
  <c r="I2201" i="14"/>
  <c r="I2200" i="14"/>
  <c r="I2199" i="14"/>
  <c r="I2198" i="14"/>
  <c r="I2197" i="14"/>
  <c r="I2196" i="14"/>
  <c r="I2195" i="14"/>
  <c r="I2194" i="14"/>
  <c r="I2193" i="14"/>
  <c r="I2192" i="14"/>
  <c r="I2191" i="14"/>
  <c r="I2190" i="14"/>
  <c r="I2189" i="14"/>
  <c r="I2188" i="14"/>
  <c r="I2187" i="14"/>
  <c r="I2186" i="14"/>
  <c r="I2185" i="14"/>
  <c r="I2184" i="14"/>
  <c r="I2183" i="14"/>
  <c r="I2182" i="14"/>
  <c r="I2181" i="14"/>
  <c r="I2180" i="14"/>
  <c r="I2179" i="14"/>
  <c r="I2178" i="14"/>
  <c r="I2177" i="14"/>
  <c r="I2176" i="14"/>
  <c r="I2175" i="14"/>
  <c r="I2174" i="14"/>
  <c r="I2173" i="14"/>
  <c r="I2172" i="14"/>
  <c r="I2171" i="14"/>
  <c r="I2170" i="14"/>
  <c r="I2169" i="14"/>
  <c r="I2168" i="14"/>
  <c r="I2167" i="14"/>
  <c r="I2166" i="14"/>
  <c r="I2165" i="14"/>
  <c r="I2164" i="14"/>
  <c r="I2163" i="14"/>
  <c r="I2162" i="14"/>
  <c r="I2161" i="14"/>
  <c r="I2160" i="14"/>
  <c r="I2159" i="14"/>
  <c r="I2158" i="14"/>
  <c r="I2157" i="14"/>
  <c r="I2156" i="14"/>
  <c r="I2155" i="14"/>
  <c r="I2154" i="14"/>
  <c r="I2153" i="14"/>
  <c r="I2152" i="14"/>
  <c r="I2151" i="14"/>
  <c r="I2150" i="14"/>
  <c r="I2149" i="14"/>
  <c r="I2148" i="14"/>
  <c r="I2147" i="14"/>
  <c r="I2146" i="14"/>
  <c r="I2145" i="14"/>
  <c r="I2144" i="14"/>
  <c r="I2143" i="14"/>
  <c r="I2142" i="14"/>
  <c r="I2141" i="14"/>
  <c r="I2140" i="14"/>
  <c r="I2139" i="14"/>
  <c r="I2138" i="14"/>
  <c r="I2137" i="14"/>
  <c r="I2136" i="14"/>
  <c r="I2135" i="14"/>
  <c r="I2134" i="14"/>
  <c r="I2133" i="14"/>
  <c r="I2132" i="14"/>
  <c r="I2131" i="14"/>
  <c r="I2130" i="14"/>
  <c r="I2129" i="14"/>
  <c r="I2128" i="14"/>
  <c r="I2127" i="14"/>
  <c r="I2126" i="14"/>
  <c r="I2125" i="14"/>
  <c r="I2124" i="14"/>
  <c r="I2123" i="14"/>
  <c r="I2122" i="14"/>
  <c r="I2121" i="14"/>
  <c r="I2120" i="14"/>
  <c r="I2119" i="14"/>
  <c r="I2118" i="14"/>
  <c r="I2117" i="14"/>
  <c r="I2116" i="14"/>
  <c r="I2115" i="14"/>
  <c r="I2114" i="14"/>
  <c r="I2113" i="14"/>
  <c r="I2112" i="14"/>
  <c r="I2111" i="14"/>
  <c r="I2110" i="14"/>
  <c r="I2109" i="14"/>
  <c r="I2108" i="14"/>
  <c r="I2107" i="14"/>
  <c r="I2106" i="14"/>
  <c r="I2105" i="14"/>
  <c r="I2104" i="14"/>
  <c r="I2103" i="14"/>
  <c r="I2102" i="14"/>
  <c r="I2101" i="14"/>
  <c r="I2100" i="14"/>
  <c r="I2099" i="14"/>
  <c r="I2098" i="14"/>
  <c r="I2097" i="14"/>
  <c r="I2096" i="14"/>
  <c r="I2095" i="14"/>
  <c r="I2094" i="14"/>
  <c r="I2093" i="14"/>
  <c r="I2092" i="14"/>
  <c r="I2091" i="14"/>
  <c r="I2090" i="14"/>
  <c r="I2089" i="14"/>
  <c r="I2088" i="14"/>
  <c r="I2087" i="14"/>
  <c r="I2086" i="14"/>
  <c r="I2085" i="14"/>
  <c r="I2084" i="14"/>
  <c r="I2083" i="14"/>
  <c r="I2082" i="14"/>
  <c r="I2081" i="14"/>
  <c r="I2080" i="14"/>
  <c r="I2079" i="14"/>
  <c r="I2078" i="14"/>
  <c r="I2077" i="14"/>
  <c r="I2076" i="14"/>
  <c r="I2075" i="14"/>
  <c r="I2074" i="14"/>
  <c r="I2073" i="14"/>
  <c r="I2072" i="14"/>
  <c r="I2071" i="14"/>
  <c r="I2070" i="14"/>
  <c r="I2069" i="14"/>
  <c r="I2068" i="14"/>
  <c r="I2067" i="14"/>
  <c r="I2066" i="14"/>
  <c r="I2065" i="14"/>
  <c r="I2064" i="14"/>
  <c r="I2063" i="14"/>
  <c r="I2062" i="14"/>
  <c r="I2061" i="14"/>
  <c r="I2060" i="14"/>
  <c r="I2059" i="14"/>
  <c r="I2058" i="14"/>
  <c r="I2057" i="14"/>
  <c r="I2056" i="14"/>
  <c r="I2055" i="14"/>
  <c r="I2054" i="14"/>
  <c r="I2053" i="14"/>
  <c r="I2052" i="14"/>
  <c r="I2051" i="14"/>
  <c r="I2050" i="14"/>
  <c r="I2049" i="14"/>
  <c r="I2048" i="14"/>
  <c r="I2047" i="14"/>
  <c r="I2046" i="14"/>
  <c r="I2045" i="14"/>
  <c r="I2044" i="14"/>
  <c r="I2043" i="14"/>
  <c r="I2042" i="14"/>
  <c r="I2041" i="14"/>
  <c r="I2040" i="14"/>
  <c r="I2039" i="14"/>
  <c r="I2038" i="14"/>
  <c r="I2037" i="14"/>
  <c r="I2036" i="14"/>
  <c r="I2035" i="14"/>
  <c r="I2034" i="14"/>
  <c r="I2033" i="14"/>
  <c r="I2032" i="14"/>
  <c r="I2031" i="14"/>
  <c r="I2030" i="14"/>
  <c r="I2029" i="14"/>
  <c r="I2028" i="14"/>
  <c r="I2027" i="14"/>
  <c r="I2026" i="14"/>
  <c r="I2025" i="14"/>
  <c r="I2024" i="14"/>
  <c r="I2023" i="14"/>
  <c r="I2022" i="14"/>
  <c r="I2021" i="14"/>
  <c r="I2020" i="14"/>
  <c r="I2019" i="14"/>
  <c r="I2018" i="14"/>
  <c r="I2017" i="14"/>
  <c r="I2016" i="14"/>
  <c r="I2015" i="14"/>
  <c r="I2014" i="14"/>
  <c r="I2013" i="14"/>
  <c r="I2012" i="14"/>
  <c r="I2011" i="14"/>
  <c r="I2010" i="14"/>
  <c r="I2009" i="14"/>
  <c r="I2008" i="14"/>
  <c r="I2007" i="14"/>
  <c r="I2006" i="14"/>
  <c r="I2005" i="14"/>
  <c r="I2004" i="14"/>
  <c r="I2003" i="14"/>
  <c r="I2002" i="14"/>
  <c r="I2001" i="14"/>
  <c r="I2000" i="14"/>
  <c r="I1999" i="14"/>
  <c r="I1998" i="14"/>
  <c r="I1997" i="14"/>
  <c r="I1996" i="14"/>
  <c r="I1995" i="14"/>
  <c r="I1994" i="14"/>
  <c r="I1993" i="14"/>
  <c r="I1992" i="14"/>
  <c r="I1991" i="14"/>
  <c r="I1990" i="14"/>
  <c r="I1989" i="14"/>
  <c r="I1988" i="14"/>
  <c r="I1987" i="14"/>
  <c r="I1986" i="14"/>
  <c r="I1985" i="14"/>
  <c r="I1984" i="14"/>
  <c r="I1983" i="14"/>
  <c r="I1982" i="14"/>
  <c r="I1981" i="14"/>
  <c r="I1980" i="14"/>
  <c r="I1979" i="14"/>
  <c r="I1978" i="14"/>
  <c r="I1977" i="14"/>
  <c r="I1976" i="14"/>
  <c r="I1975" i="14"/>
  <c r="I1974" i="14"/>
  <c r="I1973" i="14"/>
  <c r="I1972" i="14"/>
  <c r="I1971" i="14"/>
  <c r="I1970" i="14"/>
  <c r="I1969" i="14"/>
  <c r="I1968" i="14"/>
  <c r="I1967" i="14"/>
  <c r="I1966" i="14"/>
  <c r="I1965" i="14"/>
  <c r="I1964" i="14"/>
  <c r="I1963" i="14"/>
  <c r="I1962" i="14"/>
  <c r="I1961" i="14"/>
  <c r="I1960" i="14"/>
  <c r="I1959" i="14"/>
  <c r="I1958" i="14"/>
  <c r="I1957" i="14"/>
  <c r="I1956" i="14"/>
  <c r="I1955" i="14"/>
  <c r="I1954" i="14"/>
  <c r="I1953" i="14"/>
  <c r="I1952" i="14"/>
  <c r="I1951" i="14"/>
  <c r="I1950" i="14"/>
  <c r="I1949" i="14"/>
  <c r="I1948" i="14"/>
  <c r="I1947" i="14"/>
  <c r="I1946" i="14"/>
  <c r="I1945" i="14"/>
  <c r="I1944" i="14"/>
  <c r="I1943" i="14"/>
  <c r="I1942" i="14"/>
  <c r="I1941" i="14"/>
  <c r="I1940" i="14"/>
  <c r="I1939" i="14"/>
  <c r="I1938" i="14"/>
  <c r="I1937" i="14"/>
  <c r="I1936" i="14"/>
  <c r="I1935" i="14"/>
  <c r="I1934" i="14"/>
  <c r="I1933" i="14"/>
  <c r="I1932" i="14"/>
  <c r="I1931" i="14"/>
  <c r="I1930" i="14"/>
  <c r="I1929" i="14"/>
  <c r="I1928" i="14"/>
  <c r="I1927" i="14"/>
  <c r="I1926" i="14"/>
  <c r="I1925" i="14"/>
  <c r="I1924" i="14"/>
  <c r="I1923" i="14"/>
  <c r="I1922" i="14"/>
  <c r="I1921" i="14"/>
  <c r="I1920" i="14"/>
  <c r="I1919" i="14"/>
  <c r="I1918" i="14"/>
  <c r="I1917" i="14"/>
  <c r="I1916" i="14"/>
  <c r="I1915" i="14"/>
  <c r="I1914" i="14"/>
  <c r="I1913" i="14"/>
  <c r="I1912" i="14"/>
  <c r="I1911" i="14"/>
  <c r="I1910" i="14"/>
  <c r="I1909" i="14"/>
  <c r="I1908" i="14"/>
  <c r="I1907" i="14"/>
  <c r="I1906" i="14"/>
  <c r="I1905" i="14"/>
  <c r="I1904" i="14"/>
  <c r="I1903" i="14"/>
  <c r="I1902" i="14"/>
  <c r="I1901" i="14"/>
  <c r="I1900" i="14"/>
  <c r="I1899" i="14"/>
  <c r="I1898" i="14"/>
  <c r="I1897" i="14"/>
  <c r="I1896" i="14"/>
  <c r="I1895" i="14"/>
  <c r="I1894" i="14"/>
  <c r="I1893" i="14"/>
  <c r="I1892" i="14"/>
  <c r="I1891" i="14"/>
  <c r="I1890" i="14"/>
  <c r="I1889" i="14"/>
  <c r="I1888" i="14"/>
  <c r="I1887" i="14"/>
  <c r="I1886" i="14"/>
  <c r="I1885" i="14"/>
  <c r="I1884" i="14"/>
  <c r="I1883" i="14"/>
  <c r="I1882" i="14"/>
  <c r="I1881" i="14"/>
  <c r="I1880" i="14"/>
  <c r="I1879" i="14"/>
  <c r="I1878" i="14"/>
  <c r="I1877" i="14"/>
  <c r="I1876" i="14"/>
  <c r="I1875" i="14"/>
  <c r="I1874" i="14"/>
  <c r="I1873" i="14"/>
  <c r="I1872" i="14"/>
  <c r="I1871" i="14"/>
  <c r="I1870" i="14"/>
  <c r="I1869" i="14"/>
  <c r="I1868" i="14"/>
  <c r="I1867" i="14"/>
  <c r="I1866" i="14"/>
  <c r="I1865" i="14"/>
  <c r="I1864" i="14"/>
  <c r="I1863" i="14"/>
  <c r="I1862" i="14"/>
  <c r="I1861" i="14"/>
  <c r="I1860" i="14"/>
  <c r="I1859" i="14"/>
  <c r="I1858" i="14"/>
  <c r="I1857" i="14"/>
  <c r="I1856" i="14"/>
  <c r="I1855" i="14"/>
  <c r="I1854" i="14"/>
  <c r="I1853" i="14"/>
  <c r="I1852" i="14"/>
  <c r="I1851" i="14"/>
  <c r="I1850" i="14"/>
  <c r="I1849" i="14"/>
  <c r="I1848" i="14"/>
  <c r="I1847" i="14"/>
  <c r="I1846" i="14"/>
  <c r="I1845" i="14"/>
  <c r="I1844" i="14"/>
  <c r="I1843" i="14"/>
  <c r="I1842" i="14"/>
  <c r="I1841" i="14"/>
  <c r="I1840" i="14"/>
  <c r="I1839" i="14"/>
  <c r="I1838" i="14"/>
  <c r="I1837" i="14"/>
  <c r="I1836" i="14"/>
  <c r="I1835" i="14"/>
  <c r="I1834" i="14"/>
  <c r="I1833" i="14"/>
  <c r="I1832" i="14"/>
  <c r="I1831" i="14"/>
  <c r="I1830" i="14"/>
  <c r="I1829" i="14"/>
  <c r="I1828" i="14"/>
  <c r="I1827" i="14"/>
  <c r="I1826" i="14"/>
  <c r="I1825" i="14"/>
  <c r="I1824" i="14"/>
  <c r="I1823" i="14"/>
  <c r="I1822" i="14"/>
  <c r="I1821" i="14"/>
  <c r="I1820" i="14"/>
  <c r="I1819" i="14"/>
  <c r="I1818" i="14"/>
  <c r="I1817" i="14"/>
  <c r="I1816" i="14"/>
  <c r="I1815" i="14"/>
  <c r="I1814" i="14"/>
  <c r="I1813" i="14"/>
  <c r="I1812" i="14"/>
  <c r="I1811" i="14"/>
  <c r="I1810" i="14"/>
  <c r="I1809" i="14"/>
  <c r="I1808" i="14"/>
  <c r="I1807" i="14"/>
  <c r="I1806" i="14"/>
  <c r="I1805" i="14"/>
  <c r="I1804" i="14"/>
  <c r="I1803" i="14"/>
  <c r="I1802" i="14"/>
  <c r="I1801" i="14"/>
  <c r="I1800" i="14"/>
  <c r="I1799" i="14"/>
  <c r="I1798" i="14"/>
  <c r="I1797" i="14"/>
  <c r="I1796" i="14"/>
  <c r="I1795" i="14"/>
  <c r="I1794" i="14"/>
  <c r="I1793" i="14"/>
  <c r="I1792" i="14"/>
  <c r="I1791" i="14"/>
  <c r="I1790" i="14"/>
  <c r="I1789" i="14"/>
  <c r="I1788" i="14"/>
  <c r="I1787" i="14"/>
  <c r="I1786" i="14"/>
  <c r="I1785" i="14"/>
  <c r="I1784" i="14"/>
  <c r="I1783" i="14"/>
  <c r="I1782" i="14"/>
  <c r="I1781" i="14"/>
  <c r="I1780" i="14"/>
  <c r="I1779" i="14"/>
  <c r="I1778" i="14"/>
  <c r="I1777" i="14"/>
  <c r="I1776" i="14"/>
  <c r="I1775" i="14"/>
  <c r="I1774" i="14"/>
  <c r="I1773" i="14"/>
  <c r="I1772" i="14"/>
  <c r="I1771" i="14"/>
  <c r="I1770" i="14"/>
  <c r="I1769" i="14"/>
  <c r="I1768" i="14"/>
  <c r="I1767" i="14"/>
  <c r="I1766" i="14"/>
  <c r="I1765" i="14"/>
  <c r="I1764" i="14"/>
  <c r="I1763" i="14"/>
  <c r="I1762" i="14"/>
  <c r="I1761" i="14"/>
  <c r="I1760" i="14"/>
  <c r="I1759" i="14"/>
  <c r="I1758" i="14"/>
  <c r="I1757" i="14"/>
  <c r="I1756" i="14"/>
  <c r="I1755" i="14"/>
  <c r="I1754" i="14"/>
  <c r="I1753" i="14"/>
  <c r="I1752" i="14"/>
  <c r="I1751" i="14"/>
  <c r="I1750" i="14"/>
  <c r="I1749" i="14"/>
  <c r="I1748" i="14"/>
  <c r="I1747" i="14"/>
  <c r="I1746" i="14"/>
  <c r="I1745" i="14"/>
  <c r="I1744" i="14"/>
  <c r="I1743" i="14"/>
  <c r="I1742" i="14"/>
  <c r="I1741" i="14"/>
  <c r="I1740" i="14"/>
  <c r="I1739" i="14"/>
  <c r="I1738" i="14"/>
  <c r="I1737" i="14"/>
  <c r="I1736" i="14"/>
  <c r="I1735" i="14"/>
  <c r="I1734" i="14"/>
  <c r="I1733" i="14"/>
  <c r="I1732" i="14"/>
  <c r="I1731" i="14"/>
  <c r="I1730" i="14"/>
  <c r="I1729" i="14"/>
  <c r="I1728" i="14"/>
  <c r="I1727" i="14"/>
  <c r="I1726" i="14"/>
  <c r="I1725" i="14"/>
  <c r="I1724" i="14"/>
  <c r="I1723" i="14"/>
  <c r="I1722" i="14"/>
  <c r="I1721" i="14"/>
  <c r="I1720" i="14"/>
  <c r="I1719" i="14"/>
  <c r="I1718" i="14"/>
  <c r="I1717" i="14"/>
  <c r="I1716" i="14"/>
  <c r="I1715" i="14"/>
  <c r="I1714" i="14"/>
  <c r="I1713" i="14"/>
  <c r="I1712" i="14"/>
  <c r="I1711" i="14"/>
  <c r="I1710" i="14"/>
  <c r="I1709" i="14"/>
  <c r="I1708" i="14"/>
  <c r="I1707" i="14"/>
  <c r="I1706" i="14"/>
  <c r="I1705" i="14"/>
  <c r="I1704" i="14"/>
  <c r="I1703" i="14"/>
  <c r="I1702" i="14"/>
  <c r="I1701" i="14"/>
  <c r="I1700" i="14"/>
  <c r="I1699" i="14"/>
  <c r="I1698" i="14"/>
  <c r="I1697" i="14"/>
  <c r="I1696" i="14"/>
  <c r="I1695" i="14"/>
  <c r="I1694" i="14"/>
  <c r="I1693" i="14"/>
  <c r="I1692" i="14"/>
  <c r="I1691" i="14"/>
  <c r="I1690" i="14"/>
  <c r="I1689" i="14"/>
  <c r="I1688" i="14"/>
  <c r="I1687" i="14"/>
  <c r="I1686" i="14"/>
  <c r="I1685" i="14"/>
  <c r="I1684" i="14"/>
  <c r="I1683" i="14"/>
  <c r="I1682" i="14"/>
  <c r="I1681" i="14"/>
  <c r="I1680" i="14"/>
  <c r="I1679" i="14"/>
  <c r="I1678" i="14"/>
  <c r="I1677" i="14"/>
  <c r="I1676" i="14"/>
  <c r="I1675" i="14"/>
  <c r="I1674" i="14"/>
  <c r="I1673" i="14"/>
  <c r="I1672" i="14"/>
  <c r="I1671" i="14"/>
  <c r="I1670" i="14"/>
  <c r="I1669" i="14"/>
  <c r="I1668" i="14"/>
  <c r="I1667" i="14"/>
  <c r="I1666" i="14"/>
  <c r="I1665" i="14"/>
  <c r="I1664" i="14"/>
  <c r="I1663" i="14"/>
  <c r="I1662" i="14"/>
  <c r="I1661" i="14"/>
  <c r="I1660" i="14"/>
  <c r="I1659" i="14"/>
  <c r="I1658" i="14"/>
  <c r="I1657" i="14"/>
  <c r="I1656" i="14"/>
  <c r="I1655" i="14"/>
  <c r="I1654" i="14"/>
  <c r="I1653" i="14"/>
  <c r="I1652" i="14"/>
  <c r="I1651" i="14"/>
  <c r="I1650" i="14"/>
  <c r="I1649" i="14"/>
  <c r="I1648" i="14"/>
  <c r="I1647" i="14"/>
  <c r="I1646" i="14"/>
  <c r="I1645" i="14"/>
  <c r="I1644" i="14"/>
  <c r="I1643" i="14"/>
  <c r="I1642" i="14"/>
  <c r="I1641" i="14"/>
  <c r="I1640" i="14"/>
  <c r="I1639" i="14"/>
  <c r="I1638" i="14"/>
  <c r="I1637" i="14"/>
  <c r="I1636" i="14"/>
  <c r="I1635" i="14"/>
  <c r="I1634" i="14"/>
  <c r="I1633" i="14"/>
  <c r="I1632" i="14"/>
  <c r="I1631" i="14"/>
  <c r="I1630" i="14"/>
  <c r="I1629" i="14"/>
  <c r="I1628" i="14"/>
  <c r="I1627" i="14"/>
  <c r="I1626" i="14"/>
  <c r="I1625" i="14"/>
  <c r="I1624" i="14"/>
  <c r="I1623" i="14"/>
  <c r="I1622" i="14"/>
  <c r="I1621" i="14"/>
  <c r="I1620" i="14"/>
  <c r="I1619" i="14"/>
  <c r="I1618" i="14"/>
  <c r="I1617" i="14"/>
  <c r="I1616" i="14"/>
  <c r="I1615" i="14"/>
  <c r="I1614" i="14"/>
  <c r="I1613" i="14"/>
  <c r="I1612" i="14"/>
  <c r="I1611" i="14"/>
  <c r="I1610" i="14"/>
  <c r="I1609" i="14"/>
  <c r="I1608" i="14"/>
  <c r="I1607" i="14"/>
  <c r="I1606" i="14"/>
  <c r="I1605" i="14"/>
  <c r="I1604" i="14"/>
  <c r="I1603" i="14"/>
  <c r="I1602" i="14"/>
  <c r="I1601" i="14"/>
  <c r="I1600" i="14"/>
  <c r="I1599" i="14"/>
  <c r="I1598" i="14"/>
  <c r="I1597" i="14"/>
  <c r="I1596" i="14"/>
  <c r="I1595" i="14"/>
  <c r="I1594" i="14"/>
  <c r="I1593" i="14"/>
  <c r="I1592" i="14"/>
  <c r="I1591" i="14"/>
  <c r="I1590" i="14"/>
  <c r="I1589" i="14"/>
  <c r="I1588" i="14"/>
  <c r="I1587" i="14"/>
  <c r="I1586" i="14"/>
  <c r="I1585" i="14"/>
  <c r="I1584" i="14"/>
  <c r="I1583" i="14"/>
  <c r="I1582" i="14"/>
  <c r="I1581" i="14"/>
  <c r="I1580" i="14"/>
  <c r="I1579" i="14"/>
  <c r="I1578" i="14"/>
  <c r="I1577" i="14"/>
  <c r="I1576" i="14"/>
  <c r="I1575" i="14"/>
  <c r="I1574" i="14"/>
  <c r="I1573" i="14"/>
  <c r="I1572" i="14"/>
  <c r="I1571" i="14"/>
  <c r="I1570" i="14"/>
  <c r="I1569" i="14"/>
  <c r="I1568" i="14"/>
  <c r="I1567" i="14"/>
  <c r="I1566" i="14"/>
  <c r="I1565" i="14"/>
  <c r="I1564" i="14"/>
  <c r="I1563" i="14"/>
  <c r="I1562" i="14"/>
  <c r="I1561" i="14"/>
  <c r="I1560" i="14"/>
  <c r="I1559" i="14"/>
  <c r="I1558" i="14"/>
  <c r="I1557" i="14"/>
  <c r="I1556" i="14"/>
  <c r="I1555" i="14"/>
  <c r="I1554" i="14"/>
  <c r="I1553" i="14"/>
  <c r="I1552" i="14"/>
  <c r="I1551" i="14"/>
  <c r="I1550" i="14"/>
  <c r="I1549" i="14"/>
  <c r="I1548" i="14"/>
  <c r="I1547" i="14"/>
  <c r="I1546" i="14"/>
  <c r="I1545" i="14"/>
  <c r="I1544" i="14"/>
  <c r="I1543" i="14"/>
  <c r="I1542" i="14"/>
  <c r="I1541" i="14"/>
  <c r="I1540" i="14"/>
  <c r="I1539" i="14"/>
  <c r="I1538" i="14"/>
  <c r="I1537" i="14"/>
  <c r="I1536" i="14"/>
  <c r="I1535" i="14"/>
  <c r="I1534" i="14"/>
  <c r="I1533" i="14"/>
  <c r="I1532" i="14"/>
  <c r="I1531" i="14"/>
  <c r="I1530" i="14"/>
  <c r="I1529" i="14"/>
  <c r="I1528" i="14"/>
  <c r="I1527" i="14"/>
  <c r="I1526" i="14"/>
  <c r="I1525" i="14"/>
  <c r="I1524" i="14"/>
  <c r="I1523" i="14"/>
  <c r="I1522" i="14"/>
  <c r="I1521" i="14"/>
  <c r="I1520" i="14"/>
  <c r="I1519" i="14"/>
  <c r="I1518" i="14"/>
  <c r="I1517" i="14"/>
  <c r="I1516" i="14"/>
  <c r="I1515" i="14"/>
  <c r="I1514" i="14"/>
  <c r="I1513" i="14"/>
  <c r="I1512" i="14"/>
  <c r="I1511" i="14"/>
  <c r="I1510" i="14"/>
  <c r="I1509" i="14"/>
  <c r="I1508" i="14"/>
  <c r="I1507" i="14"/>
  <c r="I1506" i="14"/>
  <c r="I1505" i="14"/>
  <c r="I1504" i="14"/>
  <c r="I1503" i="14"/>
  <c r="I1502" i="14"/>
  <c r="I1501" i="14"/>
  <c r="I1500" i="14"/>
  <c r="I1499" i="14"/>
  <c r="I1498" i="14"/>
  <c r="I1497" i="14"/>
  <c r="I1496" i="14"/>
  <c r="I1495" i="14"/>
  <c r="I1494" i="14"/>
  <c r="I1493" i="14"/>
  <c r="I1492" i="14"/>
  <c r="I1491" i="14"/>
  <c r="I1490" i="14"/>
  <c r="I1489" i="14"/>
  <c r="I1488" i="14"/>
  <c r="I1487" i="14"/>
  <c r="I1486" i="14"/>
  <c r="I1485" i="14"/>
  <c r="I1484" i="14"/>
  <c r="I1483" i="14"/>
  <c r="I1482" i="14"/>
  <c r="I1481" i="14"/>
  <c r="I1480" i="14"/>
  <c r="I1479" i="14"/>
  <c r="I1478" i="14"/>
  <c r="I1477" i="14"/>
  <c r="I1476" i="14"/>
  <c r="I1475" i="14"/>
  <c r="I1474" i="14"/>
  <c r="I1473" i="14"/>
  <c r="I1472" i="14"/>
  <c r="I1471" i="14"/>
  <c r="I1470" i="14"/>
  <c r="I1469" i="14"/>
  <c r="I1468" i="14"/>
  <c r="I1467" i="14"/>
  <c r="I1466" i="14"/>
  <c r="I1465" i="14"/>
  <c r="I1464" i="14"/>
  <c r="I1463" i="14"/>
  <c r="I1462" i="14"/>
  <c r="I1461" i="14"/>
  <c r="I1460" i="14"/>
  <c r="I1459" i="14"/>
  <c r="I1458" i="14"/>
  <c r="I1457" i="14"/>
  <c r="I1456" i="14"/>
  <c r="I1455" i="14"/>
  <c r="I1454" i="14"/>
  <c r="I1453" i="14"/>
  <c r="I1452" i="14"/>
  <c r="I1451" i="14"/>
  <c r="I1450" i="14"/>
  <c r="I1449" i="14"/>
  <c r="I1448" i="14"/>
  <c r="I1447" i="14"/>
  <c r="I1446" i="14"/>
  <c r="I1445" i="14"/>
  <c r="I1444" i="14"/>
  <c r="I1443" i="14"/>
  <c r="I1442" i="14"/>
  <c r="I1441" i="14"/>
  <c r="I1440" i="14"/>
  <c r="I1439" i="14"/>
  <c r="I1438" i="14"/>
  <c r="I1437" i="14"/>
  <c r="I1436" i="14"/>
  <c r="I1435" i="14"/>
  <c r="I1434" i="14"/>
  <c r="I1433" i="14"/>
  <c r="I1432" i="14"/>
  <c r="I1431" i="14"/>
  <c r="I1430" i="14"/>
  <c r="I1429" i="14"/>
  <c r="I1428" i="14"/>
  <c r="I1427" i="14"/>
  <c r="I1426" i="14"/>
  <c r="I1425" i="14"/>
  <c r="I1424" i="14"/>
  <c r="I1423" i="14"/>
  <c r="I1422" i="14"/>
  <c r="I1421" i="14"/>
  <c r="I1420" i="14"/>
  <c r="I1419" i="14"/>
  <c r="I1418" i="14"/>
  <c r="I1417" i="14"/>
  <c r="I1416" i="14"/>
  <c r="I1415" i="14"/>
  <c r="I1414" i="14"/>
  <c r="I1413" i="14"/>
  <c r="I1412" i="14"/>
  <c r="I1411" i="14"/>
  <c r="I1410" i="14"/>
  <c r="I1409" i="14"/>
  <c r="I1408" i="14"/>
  <c r="I1407" i="14"/>
  <c r="I1406" i="14"/>
  <c r="I1405" i="14"/>
  <c r="I1404" i="14"/>
  <c r="I1403" i="14"/>
  <c r="I1402" i="14"/>
  <c r="I1401" i="14"/>
  <c r="I1400" i="14"/>
  <c r="I1399" i="14"/>
  <c r="I1398" i="14"/>
  <c r="I1397" i="14"/>
  <c r="I1396" i="14"/>
  <c r="I1395" i="14"/>
  <c r="I1394" i="14"/>
  <c r="I1393" i="14"/>
  <c r="I1392" i="14"/>
  <c r="I1391" i="14"/>
  <c r="I1390" i="14"/>
  <c r="I1389" i="14"/>
  <c r="I1388" i="14"/>
  <c r="I1387" i="14"/>
  <c r="I1386" i="14"/>
  <c r="I1385" i="14"/>
  <c r="I1384" i="14"/>
  <c r="I1383" i="14"/>
  <c r="I1382" i="14"/>
  <c r="I1381" i="14"/>
  <c r="I1380" i="14"/>
  <c r="I1379" i="14"/>
  <c r="I1378" i="14"/>
  <c r="I1377" i="14"/>
  <c r="I1376" i="14"/>
  <c r="I1375" i="14"/>
  <c r="I1374" i="14"/>
  <c r="I1373" i="14"/>
  <c r="I1372" i="14"/>
  <c r="I1371" i="14"/>
  <c r="I1370" i="14"/>
  <c r="I1369" i="14"/>
  <c r="I1368" i="14"/>
  <c r="I1367" i="14"/>
  <c r="I1366" i="14"/>
  <c r="I1365" i="14"/>
  <c r="I1364" i="14"/>
  <c r="I1363" i="14"/>
  <c r="I1362" i="14"/>
  <c r="I1361" i="14"/>
  <c r="I1360" i="14"/>
  <c r="I1359" i="14"/>
  <c r="I1358" i="14"/>
  <c r="I1357" i="14"/>
  <c r="I1356" i="14"/>
  <c r="I1355" i="14"/>
  <c r="I1354" i="14"/>
  <c r="I1353" i="14"/>
  <c r="I1352" i="14"/>
  <c r="I1351" i="14"/>
  <c r="I1350" i="14"/>
  <c r="I1349" i="14"/>
  <c r="I1348" i="14"/>
  <c r="I1347" i="14"/>
  <c r="I1346" i="14"/>
  <c r="I1345" i="14"/>
  <c r="I1344" i="14"/>
  <c r="I1343" i="14"/>
  <c r="I1342" i="14"/>
  <c r="I1341" i="14"/>
  <c r="I1340" i="14"/>
  <c r="I1339" i="14"/>
  <c r="I1338" i="14"/>
  <c r="I1337" i="14"/>
  <c r="I1336" i="14"/>
  <c r="I1335" i="14"/>
  <c r="I1334" i="14"/>
  <c r="I1333" i="14"/>
  <c r="I1332" i="14"/>
  <c r="I1331" i="14"/>
  <c r="I1330" i="14"/>
  <c r="I1329" i="14"/>
  <c r="I1328" i="14"/>
  <c r="I1327" i="14"/>
  <c r="I1326" i="14"/>
  <c r="I1325" i="14"/>
  <c r="I1324" i="14"/>
  <c r="I1323" i="14"/>
  <c r="I1322" i="14"/>
  <c r="I1321" i="14"/>
  <c r="I1320" i="14"/>
  <c r="I1319" i="14"/>
  <c r="I1318" i="14"/>
  <c r="I1317" i="14"/>
  <c r="I1316" i="14"/>
  <c r="I1315" i="14"/>
  <c r="I1314" i="14"/>
  <c r="I1313" i="14"/>
  <c r="I1312" i="14"/>
  <c r="I1311" i="14"/>
  <c r="I1310" i="14"/>
  <c r="I1309" i="14"/>
  <c r="I1308" i="14"/>
  <c r="I1307" i="14"/>
  <c r="I1306" i="14"/>
  <c r="I1305" i="14"/>
  <c r="I1304" i="14"/>
  <c r="I1303" i="14"/>
  <c r="I1302" i="14"/>
  <c r="I1301" i="14"/>
  <c r="I1300" i="14"/>
  <c r="I1299" i="14"/>
  <c r="I1298" i="14"/>
  <c r="I1297" i="14"/>
  <c r="I1296" i="14"/>
  <c r="I1295" i="14"/>
  <c r="I1294" i="14"/>
  <c r="I1293" i="14"/>
  <c r="I1292" i="14"/>
  <c r="I1291" i="14"/>
  <c r="I1290" i="14"/>
  <c r="I1289" i="14"/>
  <c r="I1288" i="14"/>
  <c r="I1287" i="14"/>
  <c r="I1286" i="14"/>
  <c r="I1285" i="14"/>
  <c r="I1284" i="14"/>
  <c r="I1283" i="14"/>
  <c r="I1282" i="14"/>
  <c r="I1281" i="14"/>
  <c r="I1280" i="14"/>
  <c r="I1279" i="14"/>
  <c r="I1278" i="14"/>
  <c r="I1277" i="14"/>
  <c r="I1276" i="14"/>
  <c r="I1275" i="14"/>
  <c r="I1274" i="14"/>
  <c r="I1273" i="14"/>
  <c r="I1272" i="14"/>
  <c r="I1271" i="14"/>
  <c r="I1270" i="14"/>
  <c r="I1269" i="14"/>
  <c r="I1268" i="14"/>
  <c r="I1267" i="14"/>
  <c r="I1266" i="14"/>
  <c r="I1265" i="14"/>
  <c r="I1264" i="14"/>
  <c r="I1263" i="14"/>
  <c r="I1262" i="14"/>
  <c r="I1261" i="14"/>
  <c r="I1260" i="14"/>
  <c r="I1259" i="14"/>
  <c r="I1258" i="14"/>
  <c r="I1257" i="14"/>
  <c r="I1256" i="14"/>
  <c r="I1255" i="14"/>
  <c r="I1254" i="14"/>
  <c r="I1253" i="14"/>
  <c r="I1252" i="14"/>
  <c r="I1251" i="14"/>
  <c r="I1250" i="14"/>
  <c r="I1249" i="14"/>
  <c r="I1248" i="14"/>
  <c r="I1247" i="14"/>
  <c r="I1246" i="14"/>
  <c r="I1245" i="14"/>
  <c r="I1244" i="14"/>
  <c r="I1243" i="14"/>
  <c r="I1242" i="14"/>
  <c r="I1241" i="14"/>
  <c r="I1240" i="14"/>
  <c r="I1239" i="14"/>
  <c r="I1238" i="14"/>
  <c r="I1237" i="14"/>
  <c r="I1236" i="14"/>
  <c r="I1235" i="14"/>
  <c r="I1234" i="14"/>
  <c r="I1233" i="14"/>
  <c r="I1232" i="14"/>
  <c r="I1231" i="14"/>
  <c r="I1230" i="14"/>
  <c r="I1229" i="14"/>
  <c r="I1228" i="14"/>
  <c r="I1227" i="14"/>
  <c r="I1226" i="14"/>
  <c r="I1225" i="14"/>
  <c r="I1224" i="14"/>
  <c r="I1223" i="14"/>
  <c r="I1222" i="14"/>
  <c r="I1221" i="14"/>
  <c r="I1220" i="14"/>
  <c r="I1219" i="14"/>
  <c r="I1218" i="14"/>
  <c r="I1217" i="14"/>
  <c r="I1216" i="14"/>
  <c r="I1215" i="14"/>
  <c r="I1214" i="14"/>
  <c r="I1213" i="14"/>
  <c r="I1212" i="14"/>
  <c r="I1211" i="14"/>
  <c r="I1210" i="14"/>
  <c r="I1209" i="14"/>
  <c r="I1208" i="14"/>
  <c r="I1207" i="14"/>
  <c r="I1206" i="14"/>
  <c r="I1205" i="14"/>
  <c r="I1204" i="14"/>
  <c r="I1203" i="14"/>
  <c r="I1202" i="14"/>
  <c r="I1201" i="14"/>
  <c r="I1200" i="14"/>
  <c r="I1199" i="14"/>
  <c r="I1198" i="14"/>
  <c r="I1197" i="14"/>
  <c r="I1196" i="14"/>
  <c r="I1195" i="14"/>
  <c r="I1194" i="14"/>
  <c r="I1193" i="14"/>
  <c r="I1192" i="14"/>
  <c r="I1191" i="14"/>
  <c r="I1190" i="14"/>
  <c r="I1189" i="14"/>
  <c r="I1188" i="14"/>
  <c r="I1187" i="14"/>
  <c r="I1186" i="14"/>
  <c r="I1185" i="14"/>
  <c r="I1184" i="14"/>
  <c r="I1183" i="14"/>
  <c r="I1182" i="14"/>
  <c r="I1181" i="14"/>
  <c r="I1180" i="14"/>
  <c r="I1179" i="14"/>
  <c r="I1178" i="14"/>
  <c r="I1177" i="14"/>
  <c r="I1176" i="14"/>
  <c r="I1175" i="14"/>
  <c r="I1174" i="14"/>
  <c r="I1173" i="14"/>
  <c r="I1172" i="14"/>
  <c r="I1171" i="14"/>
  <c r="I1170" i="14"/>
  <c r="I1169" i="14"/>
  <c r="I1168" i="14"/>
  <c r="I1167" i="14"/>
  <c r="I1166" i="14"/>
  <c r="I1165" i="14"/>
  <c r="I1164" i="14"/>
  <c r="I1163" i="14"/>
  <c r="I1162" i="14"/>
  <c r="I1161" i="14"/>
  <c r="I1160" i="14"/>
  <c r="I1159" i="14"/>
  <c r="I1158" i="14"/>
  <c r="I1157" i="14"/>
  <c r="I1156" i="14"/>
  <c r="I1155" i="14"/>
  <c r="I1154" i="14"/>
  <c r="I1153" i="14"/>
  <c r="I1152" i="14"/>
  <c r="I1151" i="14"/>
  <c r="I1150" i="14"/>
  <c r="I1149" i="14"/>
  <c r="I1148" i="14"/>
  <c r="I1147" i="14"/>
  <c r="I1146" i="14"/>
  <c r="I1145" i="14"/>
  <c r="I1144" i="14"/>
  <c r="I1143" i="14"/>
  <c r="I1142" i="14"/>
  <c r="I1141" i="14"/>
  <c r="I1140" i="14"/>
  <c r="I1139" i="14"/>
  <c r="I1138" i="14"/>
  <c r="I1137" i="14"/>
  <c r="I1136" i="14"/>
  <c r="I1135" i="14"/>
  <c r="I1134" i="14"/>
  <c r="I1133" i="14"/>
  <c r="I1132" i="14"/>
  <c r="I1131" i="14"/>
  <c r="I1130" i="14"/>
  <c r="I1129" i="14"/>
  <c r="I1128" i="14"/>
  <c r="I1127" i="14"/>
  <c r="I1126" i="14"/>
  <c r="I1125" i="14"/>
  <c r="I1124" i="14"/>
  <c r="I1123" i="14"/>
  <c r="I1122" i="14"/>
  <c r="I1121" i="14"/>
  <c r="I1120" i="14"/>
  <c r="I1119" i="14"/>
  <c r="I1118" i="14"/>
  <c r="I1117" i="14"/>
  <c r="I1116" i="14"/>
  <c r="I1115" i="14"/>
  <c r="I1114" i="14"/>
  <c r="I1113" i="14"/>
  <c r="I1112" i="14"/>
  <c r="I1111" i="14"/>
  <c r="I1110" i="14"/>
  <c r="I1109" i="14"/>
  <c r="I1108" i="14"/>
  <c r="I1107" i="14"/>
  <c r="I1106" i="14"/>
  <c r="I1105" i="14"/>
  <c r="I1104" i="14"/>
  <c r="I1103" i="14"/>
  <c r="I1102" i="14"/>
  <c r="I1101" i="14"/>
  <c r="I1100" i="14"/>
  <c r="I1099" i="14"/>
  <c r="I1098" i="14"/>
  <c r="I1097" i="14"/>
  <c r="I1096" i="14"/>
  <c r="I1095" i="14"/>
  <c r="I1094" i="14"/>
  <c r="I1093" i="14"/>
  <c r="I1092" i="14"/>
  <c r="I1091" i="14"/>
  <c r="I1090" i="14"/>
  <c r="I1089" i="14"/>
  <c r="I1088" i="14"/>
  <c r="I1087" i="14"/>
  <c r="I1086" i="14"/>
  <c r="I1085" i="14"/>
  <c r="I1084" i="14"/>
  <c r="I1083" i="14"/>
  <c r="I1082" i="14"/>
  <c r="I1081" i="14"/>
  <c r="I1080" i="14"/>
  <c r="I1079" i="14"/>
  <c r="I1078" i="14"/>
  <c r="I1077" i="14"/>
  <c r="I1076" i="14"/>
  <c r="I1075" i="14"/>
  <c r="I1074" i="14"/>
  <c r="I1073" i="14"/>
  <c r="I1072" i="14"/>
  <c r="I1071" i="14"/>
  <c r="I1070" i="14"/>
  <c r="I1069" i="14"/>
  <c r="I1068" i="14"/>
  <c r="I1067" i="14"/>
  <c r="I1066" i="14"/>
  <c r="I1065" i="14"/>
  <c r="I1064" i="14"/>
  <c r="I1063" i="14"/>
  <c r="I1062" i="14"/>
  <c r="I1061" i="14"/>
  <c r="I1060" i="14"/>
  <c r="I1059" i="14"/>
  <c r="I1058" i="14"/>
  <c r="I1057" i="14"/>
  <c r="I1056" i="14"/>
  <c r="I1055" i="14"/>
  <c r="I1054" i="14"/>
  <c r="I1053" i="14"/>
  <c r="I1052" i="14"/>
  <c r="I1051" i="14"/>
  <c r="I1050" i="14"/>
  <c r="I1049" i="14"/>
  <c r="I1048" i="14"/>
  <c r="I1047" i="14"/>
  <c r="I1046" i="14"/>
  <c r="I1045" i="14"/>
  <c r="I1044" i="14"/>
  <c r="I1043" i="14"/>
  <c r="I1042" i="14"/>
  <c r="I1041" i="14"/>
  <c r="I1040" i="14"/>
  <c r="I1039" i="14"/>
  <c r="I1038" i="14"/>
  <c r="I1037" i="14"/>
  <c r="I1036" i="14"/>
  <c r="I1035" i="14"/>
  <c r="I1034" i="14"/>
  <c r="I1033" i="14"/>
  <c r="I1032" i="14"/>
  <c r="I1031" i="14"/>
  <c r="I1030" i="14"/>
  <c r="I1029" i="14"/>
  <c r="I1028" i="14"/>
  <c r="I1027" i="14"/>
  <c r="I1026" i="14"/>
  <c r="I1025" i="14"/>
  <c r="I1024" i="14"/>
  <c r="I1023" i="14"/>
  <c r="I1022" i="14"/>
  <c r="I1021" i="14"/>
  <c r="I1020" i="14"/>
  <c r="I1019" i="14"/>
  <c r="I1018" i="14"/>
  <c r="I1017" i="14"/>
  <c r="I1016" i="14"/>
  <c r="I1015" i="14"/>
  <c r="I1014" i="14"/>
  <c r="I1013" i="14"/>
  <c r="I1012" i="14"/>
  <c r="I1011" i="14"/>
  <c r="I1010" i="14"/>
  <c r="I1009" i="14"/>
  <c r="I1008" i="14"/>
  <c r="I1007" i="14"/>
  <c r="I1006" i="14"/>
  <c r="I1005" i="14"/>
  <c r="I1004" i="14"/>
  <c r="I1003" i="14"/>
  <c r="I1002" i="14"/>
  <c r="I1001" i="14"/>
  <c r="I1000" i="14"/>
  <c r="I999" i="14"/>
  <c r="I998" i="14"/>
  <c r="I997" i="14"/>
  <c r="I996" i="14"/>
  <c r="I995" i="14"/>
  <c r="I994" i="14"/>
  <c r="I993" i="14"/>
  <c r="I992" i="14"/>
  <c r="I991" i="14"/>
  <c r="I990" i="14"/>
  <c r="I989" i="14"/>
  <c r="I988" i="14"/>
  <c r="I987" i="14"/>
  <c r="I986" i="14"/>
  <c r="I985" i="14"/>
  <c r="I984" i="14"/>
  <c r="I983" i="14"/>
  <c r="I982" i="14"/>
  <c r="I981" i="14"/>
  <c r="I980" i="14"/>
  <c r="I979" i="14"/>
  <c r="I978" i="14"/>
  <c r="I977" i="14"/>
  <c r="I976" i="14"/>
  <c r="I975" i="14"/>
  <c r="I974" i="14"/>
  <c r="I973" i="14"/>
  <c r="I972" i="14"/>
  <c r="I971" i="14"/>
  <c r="I970" i="14"/>
  <c r="I969" i="14"/>
  <c r="I968" i="14"/>
  <c r="I967" i="14"/>
  <c r="I966" i="14"/>
  <c r="I965" i="14"/>
  <c r="I964" i="14"/>
  <c r="I963" i="14"/>
  <c r="I962" i="14"/>
  <c r="I961" i="14"/>
  <c r="I960" i="14"/>
  <c r="I959" i="14"/>
  <c r="I958" i="14"/>
  <c r="I957" i="14"/>
  <c r="I956" i="14"/>
  <c r="I955" i="14"/>
  <c r="I954" i="14"/>
  <c r="I953" i="14"/>
  <c r="I952" i="14"/>
  <c r="I951" i="14"/>
  <c r="I950" i="14"/>
  <c r="I949" i="14"/>
  <c r="I948" i="14"/>
  <c r="I947" i="14"/>
  <c r="I946" i="14"/>
  <c r="I945" i="14"/>
  <c r="I944" i="14"/>
  <c r="I943" i="14"/>
  <c r="I942" i="14"/>
  <c r="I941" i="14"/>
  <c r="I940" i="14"/>
  <c r="I939" i="14"/>
  <c r="I938" i="14"/>
  <c r="I937" i="14"/>
  <c r="I936" i="14"/>
  <c r="I935" i="14"/>
  <c r="I934" i="14"/>
  <c r="I933" i="14"/>
  <c r="I932" i="14"/>
  <c r="I931" i="14"/>
  <c r="I930" i="14"/>
  <c r="I929" i="14"/>
  <c r="I928" i="14"/>
  <c r="I927" i="14"/>
  <c r="I926" i="14"/>
  <c r="I925" i="14"/>
  <c r="I924" i="14"/>
  <c r="I923" i="14"/>
  <c r="I922" i="14"/>
  <c r="I921" i="14"/>
  <c r="I920" i="14"/>
  <c r="I919" i="14"/>
  <c r="I918" i="14"/>
  <c r="I917" i="14"/>
  <c r="I916" i="14"/>
  <c r="I915" i="14"/>
  <c r="I914" i="14"/>
  <c r="I913" i="14"/>
  <c r="I912" i="14"/>
  <c r="I911" i="14"/>
  <c r="I910" i="14"/>
  <c r="I909" i="14"/>
  <c r="I908" i="14"/>
  <c r="I907" i="14"/>
  <c r="I906" i="14"/>
  <c r="I905" i="14"/>
  <c r="I904" i="14"/>
  <c r="I903" i="14"/>
  <c r="I902" i="14"/>
  <c r="I901" i="14"/>
  <c r="I900" i="14"/>
  <c r="I899" i="14"/>
  <c r="I898" i="14"/>
  <c r="I897" i="14"/>
  <c r="I896" i="14"/>
  <c r="I895" i="14"/>
  <c r="I894" i="14"/>
  <c r="I893" i="14"/>
  <c r="I892" i="14"/>
  <c r="I891" i="14"/>
  <c r="I890" i="14"/>
  <c r="I889" i="14"/>
  <c r="I888" i="14"/>
  <c r="I887" i="14"/>
  <c r="I886" i="14"/>
  <c r="I885" i="14"/>
  <c r="I884" i="14"/>
  <c r="I883" i="14"/>
  <c r="I882" i="14"/>
  <c r="I881" i="14"/>
  <c r="I880" i="14"/>
  <c r="I879" i="14"/>
  <c r="I878" i="14"/>
  <c r="I877" i="14"/>
  <c r="I876" i="14"/>
  <c r="I875" i="14"/>
  <c r="I874" i="14"/>
  <c r="I873" i="14"/>
  <c r="I872" i="14"/>
  <c r="I871" i="14"/>
  <c r="I870" i="14"/>
  <c r="I869" i="14"/>
  <c r="I868" i="14"/>
  <c r="I867" i="14"/>
  <c r="I866" i="14"/>
  <c r="I865" i="14"/>
  <c r="I864" i="14"/>
  <c r="I863" i="14"/>
  <c r="I862" i="14"/>
  <c r="I861" i="14"/>
  <c r="I860" i="14"/>
  <c r="I859" i="14"/>
  <c r="I858" i="14"/>
  <c r="I857" i="14"/>
  <c r="I856" i="14"/>
  <c r="I855" i="14"/>
  <c r="I854" i="14"/>
  <c r="I853" i="14"/>
  <c r="I852" i="14"/>
  <c r="I851" i="14"/>
  <c r="I850" i="14"/>
  <c r="I849" i="14"/>
  <c r="I848" i="14"/>
  <c r="I847" i="14"/>
  <c r="I846" i="14"/>
  <c r="I845" i="14"/>
  <c r="I844" i="14"/>
  <c r="I843" i="14"/>
  <c r="I842" i="14"/>
  <c r="I841" i="14"/>
  <c r="I840" i="14"/>
  <c r="I839" i="14"/>
  <c r="I838" i="14"/>
  <c r="I837" i="14"/>
  <c r="I836" i="14"/>
  <c r="I835" i="14"/>
  <c r="I834" i="14"/>
  <c r="I833" i="14"/>
  <c r="I832" i="14"/>
  <c r="I831" i="14"/>
  <c r="I830" i="14"/>
  <c r="I829" i="14"/>
  <c r="I828" i="14"/>
  <c r="I827" i="14"/>
  <c r="I826" i="14"/>
  <c r="I825" i="14"/>
  <c r="I824" i="14"/>
  <c r="I823" i="14"/>
  <c r="I822" i="14"/>
  <c r="I821" i="14"/>
  <c r="I820" i="14"/>
  <c r="I819" i="14"/>
  <c r="I818" i="14"/>
  <c r="I817" i="14"/>
  <c r="I816" i="14"/>
  <c r="I815" i="14"/>
  <c r="I814" i="14"/>
  <c r="I813" i="14"/>
  <c r="I812" i="14"/>
  <c r="I811" i="14"/>
  <c r="I810" i="14"/>
  <c r="I809" i="14"/>
  <c r="I808" i="14"/>
  <c r="I807" i="14"/>
  <c r="I806" i="14"/>
  <c r="I805" i="14"/>
  <c r="I804" i="14"/>
  <c r="I803" i="14"/>
  <c r="I802" i="14"/>
  <c r="I801" i="14"/>
  <c r="I800" i="14"/>
  <c r="I799" i="14"/>
  <c r="I798" i="14"/>
  <c r="I797" i="14"/>
  <c r="I796" i="14"/>
  <c r="I795" i="14"/>
  <c r="I794" i="14"/>
  <c r="I793" i="14"/>
  <c r="I792" i="14"/>
  <c r="I791" i="14"/>
  <c r="I790" i="14"/>
  <c r="I789" i="14"/>
  <c r="I788" i="14"/>
  <c r="I787" i="14"/>
  <c r="I786" i="14"/>
  <c r="I785" i="14"/>
  <c r="I784" i="14"/>
  <c r="I783" i="14"/>
  <c r="I782" i="14"/>
  <c r="I781" i="14"/>
  <c r="I780" i="14"/>
  <c r="I779" i="14"/>
  <c r="I778" i="14"/>
  <c r="I777" i="14"/>
  <c r="I776" i="14"/>
  <c r="I775" i="14"/>
  <c r="I774" i="14"/>
  <c r="I773" i="14"/>
  <c r="I772" i="14"/>
  <c r="I771" i="14"/>
  <c r="I770" i="14"/>
  <c r="I769" i="14"/>
  <c r="I768" i="14"/>
  <c r="I767" i="14"/>
  <c r="I766" i="14"/>
  <c r="I765" i="14"/>
  <c r="I764" i="14"/>
  <c r="I763" i="14"/>
  <c r="I762" i="14"/>
  <c r="I761" i="14"/>
  <c r="I760" i="14"/>
  <c r="I759" i="14"/>
  <c r="I758" i="14"/>
  <c r="I757" i="14"/>
  <c r="I756" i="14"/>
  <c r="I755" i="14"/>
  <c r="I754" i="14"/>
  <c r="I753" i="14"/>
  <c r="I752" i="14"/>
  <c r="I751" i="14"/>
  <c r="I750" i="14"/>
  <c r="I749" i="14"/>
  <c r="I748" i="14"/>
  <c r="I747" i="14"/>
  <c r="I746" i="14"/>
  <c r="I745" i="14"/>
  <c r="I744" i="14"/>
  <c r="I743" i="14"/>
  <c r="I742" i="14"/>
  <c r="I741" i="14"/>
  <c r="I740" i="14"/>
  <c r="I739" i="14"/>
  <c r="I738" i="14"/>
  <c r="I737" i="14"/>
  <c r="I736" i="14"/>
  <c r="I735" i="14"/>
  <c r="I734" i="14"/>
  <c r="I733" i="14"/>
  <c r="I732" i="14"/>
  <c r="I731" i="14"/>
  <c r="I730" i="14"/>
  <c r="I729" i="14"/>
  <c r="I728" i="14"/>
  <c r="I727" i="14"/>
  <c r="I726" i="14"/>
  <c r="I725" i="14"/>
  <c r="I724" i="14"/>
  <c r="I723" i="14"/>
  <c r="I722" i="14"/>
  <c r="I721" i="14"/>
  <c r="I720" i="14"/>
  <c r="I719" i="14"/>
  <c r="I718" i="14"/>
  <c r="I717" i="14"/>
  <c r="I716" i="14"/>
  <c r="I715" i="14"/>
  <c r="I714" i="14"/>
  <c r="I713" i="14"/>
  <c r="I712" i="14"/>
  <c r="I711" i="14"/>
  <c r="I710" i="14"/>
  <c r="I709" i="14"/>
  <c r="I708" i="14"/>
  <c r="I707" i="14"/>
  <c r="I706" i="14"/>
  <c r="I705" i="14"/>
  <c r="I704" i="14"/>
  <c r="I703" i="14"/>
  <c r="I702" i="14"/>
  <c r="I701" i="14"/>
  <c r="I700" i="14"/>
  <c r="I699" i="14"/>
  <c r="I698" i="14"/>
  <c r="I697" i="14"/>
  <c r="I696" i="14"/>
  <c r="I695" i="14"/>
  <c r="I694" i="14"/>
  <c r="I693" i="14"/>
  <c r="I692" i="14"/>
  <c r="I691" i="14"/>
  <c r="I690" i="14"/>
  <c r="I689" i="14"/>
  <c r="I688" i="14"/>
  <c r="I687" i="14"/>
  <c r="I686" i="14"/>
  <c r="I685" i="14"/>
  <c r="I684" i="14"/>
  <c r="I683" i="14"/>
  <c r="I682" i="14"/>
  <c r="I681" i="14"/>
  <c r="I680" i="14"/>
  <c r="I679" i="14"/>
  <c r="I678" i="14"/>
  <c r="I677" i="14"/>
  <c r="I676" i="14"/>
  <c r="I675" i="14"/>
  <c r="I674" i="14"/>
  <c r="I673" i="14"/>
  <c r="I672" i="14"/>
  <c r="I671" i="14"/>
  <c r="I670" i="14"/>
  <c r="I669" i="14"/>
  <c r="I668" i="14"/>
  <c r="I667" i="14"/>
  <c r="I666" i="14"/>
  <c r="I665" i="14"/>
  <c r="I664" i="14"/>
  <c r="I663" i="14"/>
  <c r="I662" i="14"/>
  <c r="I661" i="14"/>
  <c r="I660" i="14"/>
  <c r="I659" i="14"/>
  <c r="I658" i="14"/>
  <c r="I657" i="14"/>
  <c r="I656" i="14"/>
  <c r="I655" i="14"/>
  <c r="I654" i="14"/>
  <c r="I653" i="14"/>
  <c r="I652" i="14"/>
  <c r="I651" i="14"/>
  <c r="I650" i="14"/>
  <c r="I649" i="14"/>
  <c r="I648" i="14"/>
  <c r="I647" i="14"/>
  <c r="I646" i="14"/>
  <c r="I645" i="14"/>
  <c r="I644" i="14"/>
  <c r="I643" i="14"/>
  <c r="I642" i="14"/>
  <c r="I641" i="14"/>
  <c r="I640" i="14"/>
  <c r="I639" i="14"/>
  <c r="I638" i="14"/>
  <c r="I637" i="14"/>
  <c r="I636" i="14"/>
  <c r="I635" i="14"/>
  <c r="I634" i="14"/>
  <c r="I633" i="14"/>
  <c r="I632" i="14"/>
  <c r="I631" i="14"/>
  <c r="I630" i="14"/>
  <c r="I629" i="14"/>
  <c r="I628" i="14"/>
  <c r="I627" i="14"/>
  <c r="I626" i="14"/>
  <c r="I625" i="14"/>
  <c r="I624" i="14"/>
  <c r="I623" i="14"/>
  <c r="I622" i="14"/>
  <c r="I621" i="14"/>
  <c r="I620" i="14"/>
  <c r="I619" i="14"/>
  <c r="I618" i="14"/>
  <c r="I617" i="14"/>
  <c r="I616" i="14"/>
  <c r="I615" i="14"/>
  <c r="I614" i="14"/>
  <c r="I613" i="14"/>
  <c r="I612" i="14"/>
  <c r="I611" i="14"/>
  <c r="I610" i="14"/>
  <c r="I609" i="14"/>
  <c r="I608" i="14"/>
  <c r="I607" i="14"/>
  <c r="I606" i="14"/>
  <c r="I605" i="14"/>
  <c r="I604" i="14"/>
  <c r="I603" i="14"/>
  <c r="I602" i="14"/>
  <c r="I601" i="14"/>
  <c r="I600" i="14"/>
  <c r="I599" i="14"/>
  <c r="I598" i="14"/>
  <c r="I597" i="14"/>
  <c r="I596" i="14"/>
  <c r="I595" i="14"/>
  <c r="I594" i="14"/>
  <c r="I593" i="14"/>
  <c r="I592" i="14"/>
  <c r="I591" i="14"/>
  <c r="I590" i="14"/>
  <c r="I589" i="14"/>
  <c r="I588" i="14"/>
  <c r="I587" i="14"/>
  <c r="I586" i="14"/>
  <c r="I585" i="14"/>
  <c r="I584" i="14"/>
  <c r="I583" i="14"/>
  <c r="I582" i="14"/>
  <c r="I581" i="14"/>
  <c r="I580" i="14"/>
  <c r="I579" i="14"/>
  <c r="I578" i="14"/>
  <c r="I577" i="14"/>
  <c r="I576" i="14"/>
  <c r="I575" i="14"/>
  <c r="I574" i="14"/>
  <c r="I573" i="14"/>
  <c r="I572" i="14"/>
  <c r="I571" i="14"/>
  <c r="I570" i="14"/>
  <c r="I569" i="14"/>
  <c r="I568" i="14"/>
  <c r="I567" i="14"/>
  <c r="I566" i="14"/>
  <c r="I565" i="14"/>
  <c r="I564" i="14"/>
  <c r="I563" i="14"/>
  <c r="I562" i="14"/>
  <c r="I561" i="14"/>
  <c r="I560" i="14"/>
  <c r="I559" i="14"/>
  <c r="I558" i="14"/>
  <c r="I557" i="14"/>
  <c r="I556" i="14"/>
  <c r="I555" i="14"/>
  <c r="I554" i="14"/>
  <c r="I553" i="14"/>
  <c r="I552" i="14"/>
  <c r="I551" i="14"/>
  <c r="I550" i="14"/>
  <c r="I549" i="14"/>
  <c r="I548" i="14"/>
  <c r="I547" i="14"/>
  <c r="I546" i="14"/>
  <c r="I545" i="14"/>
  <c r="I544" i="14"/>
  <c r="I543" i="14"/>
  <c r="I542" i="14"/>
  <c r="I541" i="14"/>
  <c r="I540" i="14"/>
  <c r="I539" i="14"/>
  <c r="I538" i="14"/>
  <c r="I537" i="14"/>
  <c r="I536" i="14"/>
  <c r="I535" i="14"/>
  <c r="I534" i="14"/>
  <c r="I533" i="14"/>
  <c r="I532" i="14"/>
  <c r="I531" i="14"/>
  <c r="I530" i="14"/>
  <c r="I529" i="14"/>
  <c r="I528" i="14"/>
  <c r="I527" i="14"/>
  <c r="I526" i="14"/>
  <c r="I525" i="14"/>
  <c r="I524" i="14"/>
  <c r="I523" i="14"/>
  <c r="I522" i="14"/>
  <c r="I521" i="14"/>
  <c r="I520" i="14"/>
  <c r="I519" i="14"/>
  <c r="I518" i="14"/>
  <c r="I517" i="14"/>
  <c r="I516" i="14"/>
  <c r="I515" i="14"/>
  <c r="I514" i="14"/>
  <c r="I513" i="14"/>
  <c r="I512" i="14"/>
  <c r="I511" i="14"/>
  <c r="I510" i="14"/>
  <c r="I509" i="14"/>
  <c r="I508" i="14"/>
  <c r="I507" i="14"/>
  <c r="I506" i="14"/>
  <c r="I505" i="14"/>
  <c r="I504" i="14"/>
  <c r="I503" i="14"/>
  <c r="I502" i="14"/>
  <c r="I501" i="14"/>
  <c r="I500" i="14"/>
  <c r="I499" i="14"/>
  <c r="I498" i="14"/>
  <c r="I497" i="14"/>
  <c r="I496" i="14"/>
  <c r="I495" i="14"/>
  <c r="I494" i="14"/>
  <c r="I493" i="14"/>
  <c r="I492" i="14"/>
  <c r="I491" i="14"/>
  <c r="I490" i="14"/>
  <c r="I489" i="14"/>
  <c r="I488" i="14"/>
  <c r="I487" i="14"/>
  <c r="I486" i="14"/>
  <c r="I485" i="14"/>
  <c r="I484" i="14"/>
  <c r="I483" i="14"/>
  <c r="I482" i="14"/>
  <c r="I481" i="14"/>
  <c r="I480" i="14"/>
  <c r="I479" i="14"/>
  <c r="I478" i="14"/>
  <c r="I477" i="14"/>
  <c r="I476" i="14"/>
  <c r="I475" i="14"/>
  <c r="I474" i="14"/>
  <c r="I473" i="14"/>
  <c r="I472" i="14"/>
  <c r="I471" i="14"/>
  <c r="I470" i="14"/>
  <c r="I469" i="14"/>
  <c r="I468" i="14"/>
  <c r="I467" i="14"/>
  <c r="I466" i="14"/>
  <c r="I465" i="14"/>
  <c r="I464" i="14"/>
  <c r="I463" i="14"/>
  <c r="I462" i="14"/>
  <c r="I461" i="14"/>
  <c r="I460" i="14"/>
  <c r="I459" i="14"/>
  <c r="I458" i="14"/>
  <c r="I457" i="14"/>
  <c r="I456" i="14"/>
  <c r="I455" i="14"/>
  <c r="I454" i="14"/>
  <c r="I453" i="14"/>
  <c r="I452" i="14"/>
  <c r="I451" i="14"/>
  <c r="I450" i="14"/>
  <c r="I449" i="14"/>
  <c r="I448" i="14"/>
  <c r="I447" i="14"/>
  <c r="I446" i="14"/>
  <c r="I445" i="14"/>
  <c r="I444" i="14"/>
  <c r="I443" i="14"/>
  <c r="I442" i="14"/>
  <c r="I441" i="14"/>
  <c r="I440" i="14"/>
  <c r="I439" i="14"/>
  <c r="I438" i="14"/>
  <c r="I437" i="14"/>
  <c r="I436" i="14"/>
  <c r="I435" i="14"/>
  <c r="I434" i="14"/>
  <c r="I433" i="14"/>
  <c r="I432" i="14"/>
  <c r="I431" i="14"/>
  <c r="I430" i="14"/>
  <c r="I429" i="14"/>
  <c r="I428" i="14"/>
  <c r="I427" i="14"/>
  <c r="I426" i="14"/>
  <c r="I425" i="14"/>
  <c r="I424" i="14"/>
  <c r="I423" i="14"/>
  <c r="I422" i="14"/>
  <c r="I421" i="14"/>
  <c r="I420" i="14"/>
  <c r="I419" i="14"/>
  <c r="I418" i="14"/>
  <c r="I417" i="14"/>
  <c r="I416" i="14"/>
  <c r="I415" i="14"/>
  <c r="I414" i="14"/>
  <c r="I413" i="14"/>
  <c r="I412" i="14"/>
  <c r="I411" i="14"/>
  <c r="I410" i="14"/>
  <c r="I409" i="14"/>
  <c r="I408" i="14"/>
  <c r="I407" i="14"/>
  <c r="I406" i="14"/>
  <c r="I405" i="14"/>
  <c r="I404" i="14"/>
  <c r="I403" i="14"/>
  <c r="I402" i="14"/>
  <c r="I401" i="14"/>
  <c r="I400" i="14"/>
  <c r="I399" i="14"/>
  <c r="I398" i="14"/>
  <c r="I397" i="14"/>
  <c r="I396" i="14"/>
  <c r="I395" i="14"/>
  <c r="I394" i="14"/>
  <c r="I393" i="14"/>
  <c r="I392" i="14"/>
  <c r="I391" i="14"/>
  <c r="I390" i="14"/>
  <c r="I389" i="14"/>
  <c r="I388" i="14"/>
  <c r="I387" i="14"/>
  <c r="I386" i="14"/>
  <c r="I385" i="14"/>
  <c r="I384" i="14"/>
  <c r="I383" i="14"/>
  <c r="I382" i="14"/>
  <c r="I381" i="14"/>
  <c r="I380" i="14"/>
  <c r="I379" i="14"/>
  <c r="I378" i="14"/>
  <c r="I377" i="14"/>
  <c r="I376" i="14"/>
  <c r="I375" i="14"/>
  <c r="I374" i="14"/>
  <c r="I373" i="14"/>
  <c r="I372" i="14"/>
  <c r="I371" i="14"/>
  <c r="I370" i="14"/>
  <c r="I369" i="14"/>
  <c r="I368" i="14"/>
  <c r="I367" i="14"/>
  <c r="I366" i="14"/>
  <c r="I365" i="14"/>
  <c r="I364" i="14"/>
  <c r="I363" i="14"/>
  <c r="I362" i="14"/>
  <c r="I361" i="14"/>
  <c r="I360" i="14"/>
  <c r="I359" i="14"/>
  <c r="I358" i="14"/>
  <c r="I357" i="14"/>
  <c r="I356" i="14"/>
  <c r="I355" i="14"/>
  <c r="I354" i="14"/>
  <c r="I353" i="14"/>
  <c r="I352" i="14"/>
  <c r="I351" i="14"/>
  <c r="I350" i="14"/>
  <c r="I349" i="14"/>
  <c r="I348" i="14"/>
  <c r="I347" i="14"/>
  <c r="I346" i="14"/>
  <c r="I345" i="14"/>
  <c r="I344" i="14"/>
  <c r="I343" i="14"/>
  <c r="I342" i="14"/>
  <c r="I341" i="14"/>
  <c r="I340" i="14"/>
  <c r="I339" i="14"/>
  <c r="I338" i="14"/>
  <c r="I337" i="14"/>
  <c r="I336" i="14"/>
  <c r="I335" i="14"/>
  <c r="I334" i="14"/>
  <c r="I333" i="14"/>
  <c r="I332" i="14"/>
  <c r="I331" i="14"/>
  <c r="I330" i="14"/>
  <c r="I329" i="14"/>
  <c r="I328" i="14"/>
  <c r="I327" i="14"/>
  <c r="I326" i="14"/>
  <c r="I325" i="14"/>
  <c r="I324" i="14"/>
  <c r="I323" i="14"/>
  <c r="I322" i="14"/>
  <c r="I321" i="14"/>
  <c r="I320" i="14"/>
  <c r="I319" i="14"/>
  <c r="I318" i="14"/>
  <c r="I317" i="14"/>
  <c r="I316" i="14"/>
  <c r="I315" i="14"/>
  <c r="I314" i="14"/>
  <c r="I313" i="14"/>
  <c r="I312" i="14"/>
  <c r="I311" i="14"/>
  <c r="I310" i="14"/>
  <c r="I309" i="14"/>
  <c r="I308" i="14"/>
  <c r="I307" i="14"/>
  <c r="I306" i="14"/>
  <c r="I305" i="14"/>
  <c r="I304" i="14"/>
  <c r="I303" i="14"/>
  <c r="I302" i="14"/>
  <c r="I301" i="14"/>
  <c r="I300" i="14"/>
  <c r="I299" i="14"/>
  <c r="I298" i="14"/>
  <c r="I297" i="14"/>
  <c r="I296" i="14"/>
  <c r="I295" i="14"/>
  <c r="I294" i="14"/>
  <c r="I293" i="14"/>
  <c r="I292" i="14"/>
  <c r="I291" i="14"/>
  <c r="I290" i="14"/>
  <c r="I289" i="14"/>
  <c r="I288" i="14"/>
  <c r="I287" i="14"/>
  <c r="I286" i="14"/>
  <c r="I285" i="14"/>
  <c r="I284" i="14"/>
  <c r="I283" i="14"/>
  <c r="I282" i="14"/>
  <c r="I281" i="14"/>
  <c r="I280" i="14"/>
  <c r="I279" i="14"/>
  <c r="I278" i="14"/>
  <c r="I277" i="14"/>
  <c r="I276" i="14"/>
  <c r="I275" i="14"/>
  <c r="I274" i="14"/>
  <c r="I273" i="14"/>
  <c r="I272" i="14"/>
  <c r="I271" i="14"/>
  <c r="I270" i="14"/>
  <c r="I269" i="14"/>
  <c r="I268" i="14"/>
  <c r="I267" i="14"/>
  <c r="I266" i="14"/>
  <c r="I265" i="14"/>
  <c r="I264" i="14"/>
  <c r="I263" i="14"/>
  <c r="I262" i="14"/>
  <c r="I261" i="14"/>
  <c r="I260" i="14"/>
  <c r="I259" i="14"/>
  <c r="I258" i="14"/>
  <c r="I257" i="14"/>
  <c r="I256" i="14"/>
  <c r="I255" i="14"/>
  <c r="I254" i="14"/>
  <c r="I253" i="14"/>
  <c r="I252" i="14"/>
  <c r="I251" i="14"/>
  <c r="I250" i="14"/>
  <c r="I249" i="14"/>
  <c r="I248" i="14"/>
  <c r="I247" i="14"/>
  <c r="I246" i="14"/>
  <c r="I245" i="14"/>
  <c r="I244" i="14"/>
  <c r="I243" i="14"/>
  <c r="I242" i="14"/>
  <c r="I241" i="14"/>
  <c r="I240" i="14"/>
  <c r="I239" i="14"/>
  <c r="I238" i="14"/>
  <c r="I237" i="14"/>
  <c r="I236" i="14"/>
  <c r="I235" i="14"/>
  <c r="I234" i="14"/>
  <c r="I233" i="14"/>
  <c r="I232" i="14"/>
  <c r="I231" i="14"/>
  <c r="I230" i="14"/>
  <c r="I229" i="14"/>
  <c r="I228" i="14"/>
  <c r="I227" i="14"/>
  <c r="I226" i="14"/>
  <c r="I225" i="14"/>
  <c r="I224" i="14"/>
  <c r="I223" i="14"/>
  <c r="I222" i="14"/>
  <c r="I221" i="14"/>
  <c r="I220" i="14"/>
  <c r="I219" i="14"/>
  <c r="I218" i="14"/>
  <c r="I217" i="14"/>
  <c r="I216" i="14"/>
  <c r="I215" i="14"/>
  <c r="I214" i="14"/>
  <c r="I213" i="14"/>
  <c r="I212" i="14"/>
  <c r="I211" i="14"/>
  <c r="I210" i="14"/>
  <c r="I209" i="14"/>
  <c r="I208" i="14"/>
  <c r="I207" i="14"/>
  <c r="I206" i="14"/>
  <c r="I205" i="14"/>
  <c r="I204" i="14"/>
  <c r="I203" i="14"/>
  <c r="I202" i="14"/>
  <c r="I201" i="14"/>
  <c r="I200" i="14"/>
  <c r="I199" i="14"/>
  <c r="I198" i="14"/>
  <c r="I197" i="14"/>
  <c r="I196" i="14"/>
  <c r="I195" i="14"/>
  <c r="I194" i="14"/>
  <c r="I193" i="14"/>
  <c r="I192" i="14"/>
  <c r="I191" i="14"/>
  <c r="I190" i="14"/>
  <c r="I189" i="14"/>
  <c r="I188" i="14"/>
  <c r="I187" i="14"/>
  <c r="I186" i="14"/>
  <c r="I185" i="14"/>
  <c r="I184" i="14"/>
  <c r="I183" i="14"/>
  <c r="I182" i="14"/>
  <c r="I181" i="14"/>
  <c r="I180" i="14"/>
  <c r="I179" i="14"/>
  <c r="I178" i="14"/>
  <c r="I177" i="14"/>
  <c r="I176" i="14"/>
  <c r="I175" i="14"/>
  <c r="I174" i="14"/>
  <c r="I173" i="14"/>
  <c r="I172" i="14"/>
  <c r="I171" i="14"/>
  <c r="I170" i="14"/>
  <c r="I169" i="14"/>
  <c r="I168" i="14"/>
  <c r="I167" i="14"/>
  <c r="I166" i="14"/>
  <c r="I165" i="14"/>
  <c r="I164" i="14"/>
  <c r="I163" i="14"/>
  <c r="I162" i="14"/>
  <c r="I161" i="14"/>
  <c r="I160" i="14"/>
  <c r="I159" i="14"/>
  <c r="I158" i="14"/>
  <c r="I157" i="14"/>
  <c r="I156" i="14"/>
  <c r="I155" i="14"/>
  <c r="I154" i="14"/>
  <c r="I153" i="14"/>
  <c r="I152" i="14"/>
  <c r="I151" i="14"/>
  <c r="I150" i="14"/>
  <c r="I149" i="14"/>
  <c r="I148" i="14"/>
  <c r="I147" i="14"/>
  <c r="I146" i="14"/>
  <c r="I145" i="14"/>
  <c r="I144" i="14"/>
  <c r="I143" i="14"/>
  <c r="I142" i="14"/>
  <c r="I141" i="14"/>
  <c r="I140" i="14"/>
  <c r="I139" i="14"/>
  <c r="I138" i="14"/>
  <c r="I137" i="14"/>
  <c r="I136" i="14"/>
  <c r="I135" i="14"/>
  <c r="I134" i="14"/>
  <c r="I133" i="14"/>
  <c r="I132" i="14"/>
  <c r="I131" i="14"/>
  <c r="I130" i="14"/>
  <c r="I129" i="14"/>
  <c r="I128" i="14"/>
  <c r="I127" i="14"/>
  <c r="I126" i="14"/>
  <c r="I125" i="14"/>
  <c r="I124" i="14"/>
  <c r="I123" i="14"/>
  <c r="I122" i="14"/>
  <c r="I121" i="14"/>
  <c r="I120" i="14"/>
  <c r="I119" i="14"/>
  <c r="I118" i="14"/>
  <c r="I117" i="14"/>
  <c r="I116" i="14"/>
  <c r="I115" i="14"/>
  <c r="I114" i="14"/>
  <c r="I113" i="14"/>
  <c r="I112" i="14"/>
  <c r="I111" i="14"/>
  <c r="I110" i="14"/>
  <c r="I109" i="14"/>
  <c r="I108" i="14"/>
  <c r="I107" i="14"/>
  <c r="I106" i="14"/>
  <c r="I105" i="14"/>
  <c r="I104" i="14"/>
  <c r="I103" i="14"/>
  <c r="I102" i="14"/>
  <c r="I101" i="14"/>
  <c r="I100" i="14"/>
  <c r="I99" i="14"/>
  <c r="I98" i="14"/>
  <c r="I97" i="14"/>
  <c r="I96" i="14"/>
  <c r="I95" i="14"/>
  <c r="I94" i="14"/>
  <c r="I93" i="14"/>
  <c r="I92" i="14"/>
  <c r="I91" i="14"/>
  <c r="I90" i="14"/>
  <c r="I89" i="14"/>
  <c r="I88" i="14"/>
  <c r="I87" i="14"/>
  <c r="I86" i="14"/>
  <c r="I85" i="14"/>
  <c r="I84" i="14"/>
  <c r="I83" i="14"/>
  <c r="I82" i="14"/>
  <c r="I81" i="14"/>
  <c r="I80" i="14"/>
  <c r="I79" i="14"/>
  <c r="I78" i="14"/>
  <c r="I77" i="14"/>
  <c r="I76" i="14"/>
  <c r="I75" i="14"/>
  <c r="I74" i="14"/>
  <c r="I73" i="14"/>
  <c r="I72" i="14"/>
  <c r="I71" i="14"/>
  <c r="I70" i="14"/>
  <c r="I69" i="14"/>
  <c r="I68" i="14"/>
  <c r="I67" i="14"/>
  <c r="I66" i="14"/>
  <c r="I65" i="14"/>
  <c r="I64" i="14"/>
  <c r="I63" i="14"/>
  <c r="I62" i="14"/>
  <c r="I61" i="14"/>
  <c r="I60" i="14"/>
  <c r="I59" i="14"/>
  <c r="I58" i="14"/>
  <c r="I57" i="14"/>
  <c r="I56" i="14"/>
  <c r="I55" i="14"/>
  <c r="I54" i="14"/>
  <c r="I53" i="14"/>
  <c r="I52" i="14"/>
  <c r="I51" i="14"/>
  <c r="I50" i="14"/>
  <c r="I49" i="14"/>
  <c r="I48" i="14"/>
  <c r="I47" i="14"/>
  <c r="I46" i="14"/>
  <c r="I45" i="14"/>
  <c r="I44" i="14"/>
  <c r="I43" i="14"/>
  <c r="I42" i="14"/>
  <c r="I41" i="14"/>
  <c r="I40" i="14"/>
  <c r="I39" i="14"/>
  <c r="I38" i="14"/>
  <c r="I37" i="14"/>
  <c r="I36" i="14"/>
  <c r="I35" i="14"/>
  <c r="I34" i="14"/>
  <c r="I33" i="14"/>
  <c r="I32" i="14"/>
  <c r="I31" i="14"/>
  <c r="I30" i="14"/>
  <c r="I29" i="14"/>
  <c r="I28" i="14"/>
  <c r="I27" i="14"/>
  <c r="I26" i="14"/>
  <c r="I25" i="14"/>
  <c r="I24" i="14"/>
  <c r="I23" i="14"/>
  <c r="I22" i="14"/>
  <c r="I21" i="14"/>
  <c r="I20" i="14"/>
  <c r="I19" i="14"/>
  <c r="I18" i="14"/>
  <c r="I17" i="14"/>
  <c r="I16" i="14"/>
  <c r="I15" i="14"/>
  <c r="I14" i="14"/>
  <c r="I13" i="14"/>
  <c r="I12" i="14"/>
  <c r="I11" i="14"/>
  <c r="I10" i="14"/>
  <c r="I9" i="14"/>
  <c r="I8" i="14"/>
  <c r="I7" i="14"/>
  <c r="I6" i="14"/>
  <c r="I5" i="14"/>
  <c r="I4" i="14"/>
  <c r="I3" i="14"/>
  <c r="I2" i="14"/>
  <c r="G5001" i="14" a="1"/>
  <c r="G5001" i="14" s="1"/>
  <c r="G5000" i="14" a="1"/>
  <c r="G5000" i="14" s="1"/>
  <c r="G4999" i="14" a="1"/>
  <c r="G4999" i="14" s="1"/>
  <c r="G4998" i="14" a="1"/>
  <c r="G4998" i="14" s="1"/>
  <c r="G4997" i="14" a="1"/>
  <c r="G4997" i="14" s="1"/>
  <c r="G4996" i="14" a="1"/>
  <c r="G4996" i="14" s="1"/>
  <c r="G4995" i="14" a="1"/>
  <c r="G4995" i="14" s="1"/>
  <c r="G4994" i="14" a="1"/>
  <c r="G4994" i="14" s="1"/>
  <c r="G4993" i="14" a="1"/>
  <c r="G4993" i="14" s="1"/>
  <c r="G4992" i="14" a="1"/>
  <c r="G4992" i="14" s="1"/>
  <c r="G4991" i="14" a="1"/>
  <c r="G4991" i="14" s="1"/>
  <c r="G4990" i="14" a="1"/>
  <c r="G4990" i="14" s="1"/>
  <c r="G4989" i="14" a="1"/>
  <c r="G4989" i="14" s="1"/>
  <c r="G4988" i="14" a="1"/>
  <c r="G4988" i="14" s="1"/>
  <c r="G4987" i="14" a="1"/>
  <c r="G4987" i="14" s="1"/>
  <c r="G4986" i="14" a="1"/>
  <c r="G4986" i="14" s="1"/>
  <c r="G4985" i="14" a="1"/>
  <c r="G4985" i="14" s="1"/>
  <c r="G4984" i="14" a="1"/>
  <c r="G4984" i="14" s="1"/>
  <c r="G4983" i="14" a="1"/>
  <c r="G4983" i="14" s="1"/>
  <c r="G4982" i="14" a="1"/>
  <c r="G4982" i="14" s="1"/>
  <c r="G4981" i="14" a="1"/>
  <c r="G4981" i="14" s="1"/>
  <c r="G4980" i="14" a="1"/>
  <c r="G4980" i="14" s="1"/>
  <c r="G4979" i="14" a="1"/>
  <c r="G4979" i="14" s="1"/>
  <c r="G4978" i="14" a="1"/>
  <c r="G4978" i="14" s="1"/>
  <c r="G4977" i="14" a="1"/>
  <c r="G4977" i="14" s="1"/>
  <c r="G4976" i="14" a="1"/>
  <c r="G4976" i="14" s="1"/>
  <c r="G4975" i="14" a="1"/>
  <c r="G4975" i="14" s="1"/>
  <c r="G4974" i="14" a="1"/>
  <c r="G4974" i="14" s="1"/>
  <c r="G4973" i="14" a="1"/>
  <c r="G4973" i="14" s="1"/>
  <c r="G4972" i="14" a="1"/>
  <c r="G4972" i="14" s="1"/>
  <c r="G4971" i="14" a="1"/>
  <c r="G4971" i="14" s="1"/>
  <c r="G4970" i="14" a="1"/>
  <c r="G4970" i="14" s="1"/>
  <c r="G4969" i="14" a="1"/>
  <c r="G4969" i="14" s="1"/>
  <c r="G4968" i="14" a="1"/>
  <c r="G4968" i="14" s="1"/>
  <c r="G4967" i="14" a="1"/>
  <c r="G4967" i="14" s="1"/>
  <c r="G4966" i="14" a="1"/>
  <c r="G4966" i="14" s="1"/>
  <c r="G4965" i="14" a="1"/>
  <c r="G4965" i="14" s="1"/>
  <c r="G4964" i="14" a="1"/>
  <c r="G4964" i="14" s="1"/>
  <c r="G4963" i="14" a="1"/>
  <c r="G4963" i="14" s="1"/>
  <c r="G4962" i="14" a="1"/>
  <c r="G4962" i="14" s="1"/>
  <c r="G4961" i="14" a="1"/>
  <c r="G4961" i="14" s="1"/>
  <c r="G4960" i="14" a="1"/>
  <c r="G4960" i="14" s="1"/>
  <c r="G4959" i="14" a="1"/>
  <c r="G4959" i="14" s="1"/>
  <c r="G4958" i="14" a="1"/>
  <c r="G4958" i="14" s="1"/>
  <c r="G4957" i="14" a="1"/>
  <c r="G4957" i="14" s="1"/>
  <c r="G4956" i="14" a="1"/>
  <c r="G4956" i="14" s="1"/>
  <c r="G4955" i="14" a="1"/>
  <c r="G4955" i="14" s="1"/>
  <c r="G4954" i="14" a="1"/>
  <c r="G4954" i="14" s="1"/>
  <c r="G4953" i="14" a="1"/>
  <c r="G4953" i="14" s="1"/>
  <c r="G4952" i="14" a="1"/>
  <c r="G4952" i="14" s="1"/>
  <c r="G4951" i="14" a="1"/>
  <c r="G4951" i="14" s="1"/>
  <c r="G4950" i="14" a="1"/>
  <c r="G4950" i="14" s="1"/>
  <c r="G4949" i="14" a="1"/>
  <c r="G4949" i="14" s="1"/>
  <c r="G4948" i="14" a="1"/>
  <c r="G4948" i="14" s="1"/>
  <c r="G4947" i="14" a="1"/>
  <c r="G4947" i="14" s="1"/>
  <c r="G4946" i="14" a="1"/>
  <c r="G4946" i="14" s="1"/>
  <c r="G4945" i="14" a="1"/>
  <c r="G4945" i="14" s="1"/>
  <c r="G4944" i="14" a="1"/>
  <c r="G4944" i="14" s="1"/>
  <c r="G4943" i="14" a="1"/>
  <c r="G4943" i="14" s="1"/>
  <c r="G4942" i="14" a="1"/>
  <c r="G4942" i="14" s="1"/>
  <c r="G4941" i="14" a="1"/>
  <c r="G4941" i="14" s="1"/>
  <c r="G4940" i="14" a="1"/>
  <c r="G4940" i="14" s="1"/>
  <c r="G4939" i="14" a="1"/>
  <c r="G4939" i="14" s="1"/>
  <c r="G4938" i="14" a="1"/>
  <c r="G4938" i="14" s="1"/>
  <c r="G4937" i="14" a="1"/>
  <c r="G4937" i="14" s="1"/>
  <c r="G4936" i="14" a="1"/>
  <c r="G4936" i="14" s="1"/>
  <c r="G4935" i="14" a="1"/>
  <c r="G4935" i="14" s="1"/>
  <c r="G4934" i="14" a="1"/>
  <c r="G4934" i="14" s="1"/>
  <c r="G4933" i="14" a="1"/>
  <c r="G4933" i="14" s="1"/>
  <c r="G4932" i="14" a="1"/>
  <c r="G4932" i="14" s="1"/>
  <c r="G4931" i="14" a="1"/>
  <c r="G4931" i="14" s="1"/>
  <c r="G4930" i="14" a="1"/>
  <c r="G4930" i="14" s="1"/>
  <c r="G4929" i="14" a="1"/>
  <c r="G4929" i="14" s="1"/>
  <c r="G4928" i="14" a="1"/>
  <c r="G4928" i="14" s="1"/>
  <c r="G4927" i="14" a="1"/>
  <c r="G4927" i="14" s="1"/>
  <c r="G4926" i="14" a="1"/>
  <c r="G4926" i="14" s="1"/>
  <c r="G4925" i="14" a="1"/>
  <c r="G4925" i="14" s="1"/>
  <c r="G4924" i="14" a="1"/>
  <c r="G4924" i="14" s="1"/>
  <c r="G4923" i="14" a="1"/>
  <c r="G4923" i="14" s="1"/>
  <c r="G4922" i="14" a="1"/>
  <c r="G4922" i="14" s="1"/>
  <c r="G4921" i="14" a="1"/>
  <c r="G4921" i="14" s="1"/>
  <c r="G4920" i="14" a="1"/>
  <c r="G4920" i="14" s="1"/>
  <c r="G4919" i="14" a="1"/>
  <c r="G4919" i="14" s="1"/>
  <c r="G4918" i="14" a="1"/>
  <c r="G4918" i="14" s="1"/>
  <c r="G4917" i="14" a="1"/>
  <c r="G4917" i="14" s="1"/>
  <c r="G4916" i="14" a="1"/>
  <c r="G4916" i="14" s="1"/>
  <c r="G4915" i="14" a="1"/>
  <c r="G4915" i="14" s="1"/>
  <c r="G4914" i="14" a="1"/>
  <c r="G4914" i="14" s="1"/>
  <c r="G4913" i="14" a="1"/>
  <c r="G4913" i="14" s="1"/>
  <c r="G4912" i="14" a="1"/>
  <c r="G4912" i="14" s="1"/>
  <c r="G4911" i="14" a="1"/>
  <c r="G4911" i="14" s="1"/>
  <c r="G4910" i="14" a="1"/>
  <c r="G4910" i="14" s="1"/>
  <c r="G4909" i="14" a="1"/>
  <c r="G4909" i="14" s="1"/>
  <c r="G4908" i="14" a="1"/>
  <c r="G4908" i="14" s="1"/>
  <c r="G4907" i="14" a="1"/>
  <c r="G4907" i="14" s="1"/>
  <c r="G4906" i="14" a="1"/>
  <c r="G4906" i="14" s="1"/>
  <c r="G4905" i="14" a="1"/>
  <c r="G4905" i="14" s="1"/>
  <c r="G4904" i="14" a="1"/>
  <c r="G4904" i="14" s="1"/>
  <c r="G4903" i="14" a="1"/>
  <c r="G4903" i="14" s="1"/>
  <c r="G4902" i="14" a="1"/>
  <c r="G4902" i="14" s="1"/>
  <c r="G4901" i="14" a="1"/>
  <c r="G4901" i="14" s="1"/>
  <c r="G4900" i="14" a="1"/>
  <c r="G4900" i="14" s="1"/>
  <c r="G4899" i="14" a="1"/>
  <c r="G4899" i="14" s="1"/>
  <c r="G4898" i="14" a="1"/>
  <c r="G4898" i="14" s="1"/>
  <c r="G4897" i="14" a="1"/>
  <c r="G4897" i="14" s="1"/>
  <c r="G4896" i="14" a="1"/>
  <c r="G4896" i="14" s="1"/>
  <c r="G4895" i="14" a="1"/>
  <c r="G4895" i="14" s="1"/>
  <c r="G4894" i="14" a="1"/>
  <c r="G4894" i="14" s="1"/>
  <c r="G4893" i="14" a="1"/>
  <c r="G4893" i="14" s="1"/>
  <c r="G4892" i="14" a="1"/>
  <c r="G4892" i="14" s="1"/>
  <c r="G4891" i="14" a="1"/>
  <c r="G4891" i="14" s="1"/>
  <c r="G4890" i="14" a="1"/>
  <c r="G4890" i="14" s="1"/>
  <c r="G4889" i="14" a="1"/>
  <c r="G4889" i="14" s="1"/>
  <c r="G4888" i="14" a="1"/>
  <c r="G4888" i="14" s="1"/>
  <c r="G4887" i="14" a="1"/>
  <c r="G4887" i="14" s="1"/>
  <c r="G4886" i="14" a="1"/>
  <c r="G4886" i="14" s="1"/>
  <c r="G4885" i="14" a="1"/>
  <c r="G4885" i="14" s="1"/>
  <c r="G4884" i="14" a="1"/>
  <c r="G4884" i="14" s="1"/>
  <c r="G4883" i="14" a="1"/>
  <c r="G4883" i="14" s="1"/>
  <c r="G4882" i="14" a="1"/>
  <c r="G4882" i="14" s="1"/>
  <c r="G4881" i="14" a="1"/>
  <c r="G4881" i="14" s="1"/>
  <c r="G4880" i="14" a="1"/>
  <c r="G4880" i="14" s="1"/>
  <c r="G4879" i="14" a="1"/>
  <c r="G4879" i="14" s="1"/>
  <c r="G4878" i="14" a="1"/>
  <c r="G4878" i="14" s="1"/>
  <c r="G4877" i="14" a="1"/>
  <c r="G4877" i="14" s="1"/>
  <c r="G4876" i="14" a="1"/>
  <c r="G4876" i="14" s="1"/>
  <c r="G4875" i="14" a="1"/>
  <c r="G4875" i="14" s="1"/>
  <c r="G4874" i="14" a="1"/>
  <c r="G4874" i="14" s="1"/>
  <c r="G4873" i="14" a="1"/>
  <c r="G4873" i="14" s="1"/>
  <c r="G4872" i="14" a="1"/>
  <c r="G4872" i="14" s="1"/>
  <c r="G4871" i="14" a="1"/>
  <c r="G4871" i="14" s="1"/>
  <c r="G4870" i="14" a="1"/>
  <c r="G4870" i="14" s="1"/>
  <c r="G4869" i="14" a="1"/>
  <c r="G4869" i="14" s="1"/>
  <c r="G4868" i="14" a="1"/>
  <c r="G4868" i="14" s="1"/>
  <c r="G4867" i="14" a="1"/>
  <c r="G4867" i="14" s="1"/>
  <c r="G4866" i="14" a="1"/>
  <c r="G4866" i="14" s="1"/>
  <c r="G4865" i="14" a="1"/>
  <c r="G4865" i="14" s="1"/>
  <c r="G4864" i="14" a="1"/>
  <c r="G4864" i="14" s="1"/>
  <c r="G4863" i="14" a="1"/>
  <c r="G4863" i="14" s="1"/>
  <c r="G4862" i="14" a="1"/>
  <c r="G4862" i="14" s="1"/>
  <c r="G4861" i="14" a="1"/>
  <c r="G4861" i="14" s="1"/>
  <c r="G4860" i="14" a="1"/>
  <c r="G4860" i="14" s="1"/>
  <c r="G4859" i="14" a="1"/>
  <c r="G4859" i="14" s="1"/>
  <c r="G4858" i="14" a="1"/>
  <c r="G4858" i="14" s="1"/>
  <c r="G4857" i="14" a="1"/>
  <c r="G4857" i="14" s="1"/>
  <c r="G4856" i="14" a="1"/>
  <c r="G4856" i="14" s="1"/>
  <c r="G4855" i="14" a="1"/>
  <c r="G4855" i="14" s="1"/>
  <c r="G4854" i="14" a="1"/>
  <c r="G4854" i="14" s="1"/>
  <c r="G4853" i="14" a="1"/>
  <c r="G4853" i="14" s="1"/>
  <c r="G4852" i="14" a="1"/>
  <c r="G4852" i="14" s="1"/>
  <c r="G4851" i="14" a="1"/>
  <c r="G4851" i="14" s="1"/>
  <c r="G4850" i="14" a="1"/>
  <c r="G4850" i="14" s="1"/>
  <c r="G4849" i="14" a="1"/>
  <c r="G4849" i="14" s="1"/>
  <c r="G4848" i="14" a="1"/>
  <c r="G4848" i="14" s="1"/>
  <c r="G4847" i="14" a="1"/>
  <c r="G4847" i="14" s="1"/>
  <c r="G4846" i="14" a="1"/>
  <c r="G4846" i="14" s="1"/>
  <c r="G4845" i="14" a="1"/>
  <c r="G4845" i="14" s="1"/>
  <c r="G4844" i="14" a="1"/>
  <c r="G4844" i="14" s="1"/>
  <c r="G4843" i="14" a="1"/>
  <c r="G4843" i="14" s="1"/>
  <c r="G4842" i="14" a="1"/>
  <c r="G4842" i="14" s="1"/>
  <c r="G4841" i="14" a="1"/>
  <c r="G4841" i="14" s="1"/>
  <c r="G4840" i="14" a="1"/>
  <c r="G4840" i="14" s="1"/>
  <c r="G4839" i="14" a="1"/>
  <c r="G4839" i="14" s="1"/>
  <c r="G4838" i="14" a="1"/>
  <c r="G4838" i="14" s="1"/>
  <c r="G4837" i="14" a="1"/>
  <c r="G4837" i="14" s="1"/>
  <c r="G4836" i="14" a="1"/>
  <c r="G4836" i="14" s="1"/>
  <c r="G4835" i="14" a="1"/>
  <c r="G4835" i="14" s="1"/>
  <c r="G4834" i="14" a="1"/>
  <c r="G4834" i="14" s="1"/>
  <c r="G4833" i="14" a="1"/>
  <c r="G4833" i="14" s="1"/>
  <c r="G4832" i="14" a="1"/>
  <c r="G4832" i="14" s="1"/>
  <c r="G4831" i="14" a="1"/>
  <c r="G4831" i="14" s="1"/>
  <c r="G4830" i="14" a="1"/>
  <c r="G4830" i="14" s="1"/>
  <c r="G4829" i="14" a="1"/>
  <c r="G4829" i="14" s="1"/>
  <c r="G4828" i="14" a="1"/>
  <c r="G4828" i="14" s="1"/>
  <c r="G4827" i="14" a="1"/>
  <c r="G4827" i="14" s="1"/>
  <c r="G4826" i="14" a="1"/>
  <c r="G4826" i="14" s="1"/>
  <c r="G4825" i="14" a="1"/>
  <c r="G4825" i="14" s="1"/>
  <c r="G4824" i="14" a="1"/>
  <c r="G4824" i="14" s="1"/>
  <c r="G4823" i="14" a="1"/>
  <c r="G4823" i="14" s="1"/>
  <c r="G4822" i="14" a="1"/>
  <c r="G4822" i="14" s="1"/>
  <c r="G4821" i="14" a="1"/>
  <c r="G4821" i="14" s="1"/>
  <c r="G4820" i="14" a="1"/>
  <c r="G4820" i="14" s="1"/>
  <c r="G4819" i="14" a="1"/>
  <c r="G4819" i="14" s="1"/>
  <c r="G4818" i="14" a="1"/>
  <c r="G4818" i="14" s="1"/>
  <c r="G4817" i="14" a="1"/>
  <c r="G4817" i="14" s="1"/>
  <c r="G4816" i="14" a="1"/>
  <c r="G4816" i="14" s="1"/>
  <c r="G4815" i="14" a="1"/>
  <c r="G4815" i="14" s="1"/>
  <c r="G4814" i="14" a="1"/>
  <c r="G4814" i="14" s="1"/>
  <c r="G4813" i="14" a="1"/>
  <c r="G4813" i="14" s="1"/>
  <c r="G4812" i="14" a="1"/>
  <c r="G4812" i="14" s="1"/>
  <c r="G4811" i="14" a="1"/>
  <c r="G4811" i="14" s="1"/>
  <c r="G4810" i="14" a="1"/>
  <c r="G4810" i="14" s="1"/>
  <c r="G4809" i="14" a="1"/>
  <c r="G4809" i="14" s="1"/>
  <c r="G4808" i="14" a="1"/>
  <c r="G4808" i="14" s="1"/>
  <c r="G4807" i="14" a="1"/>
  <c r="G4807" i="14" s="1"/>
  <c r="G4806" i="14" a="1"/>
  <c r="G4806" i="14" s="1"/>
  <c r="G4805" i="14" a="1"/>
  <c r="G4805" i="14" s="1"/>
  <c r="G4804" i="14" a="1"/>
  <c r="G4804" i="14" s="1"/>
  <c r="G4803" i="14" a="1"/>
  <c r="G4803" i="14" s="1"/>
  <c r="G4802" i="14" a="1"/>
  <c r="G4802" i="14" s="1"/>
  <c r="G4801" i="14" a="1"/>
  <c r="G4801" i="14" s="1"/>
  <c r="G4800" i="14" a="1"/>
  <c r="G4800" i="14" s="1"/>
  <c r="G4799" i="14" a="1"/>
  <c r="G4799" i="14" s="1"/>
  <c r="G4798" i="14" a="1"/>
  <c r="G4798" i="14" s="1"/>
  <c r="G4797" i="14" a="1"/>
  <c r="G4797" i="14" s="1"/>
  <c r="G4796" i="14" a="1"/>
  <c r="G4796" i="14" s="1"/>
  <c r="G4795" i="14" a="1"/>
  <c r="G4795" i="14" s="1"/>
  <c r="G4794" i="14" a="1"/>
  <c r="G4794" i="14" s="1"/>
  <c r="G4793" i="14" a="1"/>
  <c r="G4793" i="14" s="1"/>
  <c r="G4792" i="14" a="1"/>
  <c r="G4792" i="14" s="1"/>
  <c r="G4791" i="14" a="1"/>
  <c r="G4791" i="14" s="1"/>
  <c r="G4790" i="14" a="1"/>
  <c r="G4790" i="14" s="1"/>
  <c r="G4789" i="14" a="1"/>
  <c r="G4789" i="14" s="1"/>
  <c r="G4788" i="14" a="1"/>
  <c r="G4788" i="14" s="1"/>
  <c r="G4787" i="14" a="1"/>
  <c r="G4787" i="14" s="1"/>
  <c r="G4786" i="14" a="1"/>
  <c r="G4786" i="14" s="1"/>
  <c r="G4785" i="14" a="1"/>
  <c r="G4785" i="14" s="1"/>
  <c r="G4784" i="14" a="1"/>
  <c r="G4784" i="14" s="1"/>
  <c r="G4783" i="14" a="1"/>
  <c r="G4783" i="14" s="1"/>
  <c r="G4782" i="14" a="1"/>
  <c r="G4782" i="14" s="1"/>
  <c r="G4781" i="14" a="1"/>
  <c r="G4781" i="14" s="1"/>
  <c r="G4780" i="14" a="1"/>
  <c r="G4780" i="14" s="1"/>
  <c r="G4779" i="14" a="1"/>
  <c r="G4779" i="14" s="1"/>
  <c r="G4778" i="14" a="1"/>
  <c r="G4778" i="14" s="1"/>
  <c r="G4777" i="14" a="1"/>
  <c r="G4777" i="14" s="1"/>
  <c r="G4776" i="14" a="1"/>
  <c r="G4776" i="14" s="1"/>
  <c r="G4775" i="14" a="1"/>
  <c r="G4775" i="14" s="1"/>
  <c r="G4774" i="14" a="1"/>
  <c r="G4774" i="14" s="1"/>
  <c r="G4773" i="14" a="1"/>
  <c r="G4773" i="14" s="1"/>
  <c r="G4772" i="14" a="1"/>
  <c r="G4772" i="14" s="1"/>
  <c r="G4771" i="14" a="1"/>
  <c r="G4771" i="14" s="1"/>
  <c r="G4770" i="14" a="1"/>
  <c r="G4770" i="14" s="1"/>
  <c r="G4769" i="14" a="1"/>
  <c r="G4769" i="14" s="1"/>
  <c r="G4768" i="14" a="1"/>
  <c r="G4768" i="14" s="1"/>
  <c r="G4767" i="14" a="1"/>
  <c r="G4767" i="14" s="1"/>
  <c r="G4766" i="14" a="1"/>
  <c r="G4766" i="14" s="1"/>
  <c r="G4765" i="14" a="1"/>
  <c r="G4765" i="14" s="1"/>
  <c r="G4764" i="14" a="1"/>
  <c r="G4764" i="14" s="1"/>
  <c r="G4763" i="14" a="1"/>
  <c r="G4763" i="14" s="1"/>
  <c r="G4762" i="14" a="1"/>
  <c r="G4762" i="14" s="1"/>
  <c r="G4761" i="14" a="1"/>
  <c r="G4761" i="14" s="1"/>
  <c r="G4760" i="14" a="1"/>
  <c r="G4760" i="14" s="1"/>
  <c r="G4759" i="14" a="1"/>
  <c r="G4759" i="14" s="1"/>
  <c r="G4758" i="14" a="1"/>
  <c r="G4758" i="14" s="1"/>
  <c r="G4757" i="14" a="1"/>
  <c r="G4757" i="14" s="1"/>
  <c r="G4756" i="14" a="1"/>
  <c r="G4756" i="14" s="1"/>
  <c r="G4755" i="14" a="1"/>
  <c r="G4755" i="14" s="1"/>
  <c r="G4754" i="14" a="1"/>
  <c r="G4754" i="14" s="1"/>
  <c r="G4753" i="14" a="1"/>
  <c r="G4753" i="14" s="1"/>
  <c r="G4752" i="14" a="1"/>
  <c r="G4752" i="14" s="1"/>
  <c r="G4751" i="14" a="1"/>
  <c r="G4751" i="14" s="1"/>
  <c r="G4750" i="14" a="1"/>
  <c r="G4750" i="14" s="1"/>
  <c r="G4749" i="14" a="1"/>
  <c r="G4749" i="14" s="1"/>
  <c r="G4748" i="14" a="1"/>
  <c r="G4748" i="14" s="1"/>
  <c r="G4747" i="14" a="1"/>
  <c r="G4747" i="14" s="1"/>
  <c r="G4746" i="14" a="1"/>
  <c r="G4746" i="14" s="1"/>
  <c r="G4745" i="14" a="1"/>
  <c r="G4745" i="14" s="1"/>
  <c r="G4744" i="14" a="1"/>
  <c r="G4744" i="14" s="1"/>
  <c r="G4743" i="14" a="1"/>
  <c r="G4743" i="14" s="1"/>
  <c r="G4742" i="14" a="1"/>
  <c r="G4742" i="14" s="1"/>
  <c r="G4741" i="14" a="1"/>
  <c r="G4741" i="14" s="1"/>
  <c r="G4740" i="14" a="1"/>
  <c r="G4740" i="14" s="1"/>
  <c r="G4739" i="14" a="1"/>
  <c r="G4739" i="14" s="1"/>
  <c r="G4738" i="14" a="1"/>
  <c r="G4738" i="14" s="1"/>
  <c r="G4737" i="14" a="1"/>
  <c r="G4737" i="14" s="1"/>
  <c r="G4736" i="14" a="1"/>
  <c r="G4736" i="14" s="1"/>
  <c r="G4735" i="14" a="1"/>
  <c r="G4735" i="14" s="1"/>
  <c r="G4734" i="14" a="1"/>
  <c r="G4734" i="14" s="1"/>
  <c r="G4733" i="14" a="1"/>
  <c r="G4733" i="14" s="1"/>
  <c r="G4732" i="14" a="1"/>
  <c r="G4732" i="14" s="1"/>
  <c r="G4731" i="14" a="1"/>
  <c r="G4731" i="14" s="1"/>
  <c r="G4730" i="14" a="1"/>
  <c r="G4730" i="14" s="1"/>
  <c r="G4729" i="14" a="1"/>
  <c r="G4729" i="14" s="1"/>
  <c r="G4728" i="14" a="1"/>
  <c r="G4728" i="14" s="1"/>
  <c r="G4727" i="14" a="1"/>
  <c r="G4727" i="14" s="1"/>
  <c r="G4726" i="14" a="1"/>
  <c r="G4726" i="14" s="1"/>
  <c r="G4725" i="14" a="1"/>
  <c r="G4725" i="14" s="1"/>
  <c r="G4724" i="14" a="1"/>
  <c r="G4724" i="14" s="1"/>
  <c r="G4723" i="14" a="1"/>
  <c r="G4723" i="14" s="1"/>
  <c r="G4722" i="14" a="1"/>
  <c r="G4722" i="14" s="1"/>
  <c r="G4721" i="14" a="1"/>
  <c r="G4721" i="14" s="1"/>
  <c r="G4720" i="14" a="1"/>
  <c r="G4720" i="14" s="1"/>
  <c r="G4719" i="14" a="1"/>
  <c r="G4719" i="14" s="1"/>
  <c r="G4718" i="14" a="1"/>
  <c r="G4718" i="14" s="1"/>
  <c r="G4717" i="14" a="1"/>
  <c r="G4717" i="14" s="1"/>
  <c r="G4716" i="14" a="1"/>
  <c r="G4716" i="14" s="1"/>
  <c r="G4715" i="14" a="1"/>
  <c r="G4715" i="14" s="1"/>
  <c r="G4714" i="14" a="1"/>
  <c r="G4714" i="14" s="1"/>
  <c r="G4713" i="14" a="1"/>
  <c r="G4713" i="14" s="1"/>
  <c r="G4712" i="14" a="1"/>
  <c r="G4712" i="14" s="1"/>
  <c r="G4711" i="14" a="1"/>
  <c r="G4711" i="14" s="1"/>
  <c r="G4710" i="14" a="1"/>
  <c r="G4710" i="14" s="1"/>
  <c r="G4709" i="14" a="1"/>
  <c r="G4709" i="14" s="1"/>
  <c r="G4708" i="14" a="1"/>
  <c r="G4708" i="14" s="1"/>
  <c r="G4707" i="14" a="1"/>
  <c r="G4707" i="14" s="1"/>
  <c r="G4706" i="14" a="1"/>
  <c r="G4706" i="14" s="1"/>
  <c r="G4705" i="14" a="1"/>
  <c r="G4705" i="14" s="1"/>
  <c r="G4704" i="14" a="1"/>
  <c r="G4704" i="14" s="1"/>
  <c r="G4703" i="14" a="1"/>
  <c r="G4703" i="14" s="1"/>
  <c r="G4702" i="14" a="1"/>
  <c r="G4702" i="14" s="1"/>
  <c r="G4701" i="14" a="1"/>
  <c r="G4701" i="14" s="1"/>
  <c r="G4700" i="14" a="1"/>
  <c r="G4700" i="14" s="1"/>
  <c r="G4699" i="14" a="1"/>
  <c r="G4699" i="14" s="1"/>
  <c r="G4698" i="14" a="1"/>
  <c r="G4698" i="14" s="1"/>
  <c r="G4697" i="14" a="1"/>
  <c r="G4697" i="14" s="1"/>
  <c r="G4696" i="14" a="1"/>
  <c r="G4696" i="14" s="1"/>
  <c r="G4695" i="14" a="1"/>
  <c r="G4695" i="14" s="1"/>
  <c r="G4694" i="14" a="1"/>
  <c r="G4694" i="14" s="1"/>
  <c r="G4693" i="14" a="1"/>
  <c r="G4693" i="14" s="1"/>
  <c r="G4692" i="14" a="1"/>
  <c r="G4692" i="14" s="1"/>
  <c r="G4691" i="14" a="1"/>
  <c r="G4691" i="14" s="1"/>
  <c r="G4690" i="14" a="1"/>
  <c r="G4690" i="14" s="1"/>
  <c r="G4689" i="14" a="1"/>
  <c r="G4689" i="14" s="1"/>
  <c r="G4688" i="14" a="1"/>
  <c r="G4688" i="14" s="1"/>
  <c r="G4687" i="14" a="1"/>
  <c r="G4687" i="14" s="1"/>
  <c r="G4686" i="14" a="1"/>
  <c r="G4686" i="14" s="1"/>
  <c r="G4685" i="14" a="1"/>
  <c r="G4685" i="14" s="1"/>
  <c r="G4684" i="14" a="1"/>
  <c r="G4684" i="14" s="1"/>
  <c r="G4683" i="14" a="1"/>
  <c r="G4683" i="14" s="1"/>
  <c r="G4682" i="14" a="1"/>
  <c r="G4682" i="14" s="1"/>
  <c r="G4681" i="14" a="1"/>
  <c r="G4681" i="14" s="1"/>
  <c r="G4680" i="14" a="1"/>
  <c r="G4680" i="14" s="1"/>
  <c r="G4679" i="14" a="1"/>
  <c r="G4679" i="14" s="1"/>
  <c r="G4678" i="14" a="1"/>
  <c r="G4678" i="14" s="1"/>
  <c r="G4677" i="14" a="1"/>
  <c r="G4677" i="14" s="1"/>
  <c r="G4676" i="14" a="1"/>
  <c r="G4676" i="14" s="1"/>
  <c r="G4675" i="14" a="1"/>
  <c r="G4675" i="14" s="1"/>
  <c r="G4674" i="14" a="1"/>
  <c r="G4674" i="14" s="1"/>
  <c r="G4673" i="14" a="1"/>
  <c r="G4673" i="14" s="1"/>
  <c r="G4672" i="14" a="1"/>
  <c r="G4672" i="14" s="1"/>
  <c r="G4671" i="14" a="1"/>
  <c r="G4671" i="14" s="1"/>
  <c r="G4670" i="14" a="1"/>
  <c r="G4670" i="14" s="1"/>
  <c r="G4669" i="14" a="1"/>
  <c r="G4669" i="14" s="1"/>
  <c r="G4668" i="14" a="1"/>
  <c r="G4668" i="14" s="1"/>
  <c r="G4667" i="14" a="1"/>
  <c r="G4667" i="14" s="1"/>
  <c r="G4666" i="14" a="1"/>
  <c r="G4666" i="14" s="1"/>
  <c r="G4665" i="14" a="1"/>
  <c r="G4665" i="14" s="1"/>
  <c r="G4664" i="14" a="1"/>
  <c r="G4664" i="14" s="1"/>
  <c r="G4663" i="14" a="1"/>
  <c r="G4663" i="14" s="1"/>
  <c r="G4662" i="14" a="1"/>
  <c r="G4662" i="14" s="1"/>
  <c r="G4661" i="14" a="1"/>
  <c r="G4661" i="14" s="1"/>
  <c r="G4660" i="14" a="1"/>
  <c r="G4660" i="14" s="1"/>
  <c r="G4659" i="14" a="1"/>
  <c r="G4659" i="14" s="1"/>
  <c r="G4658" i="14" a="1"/>
  <c r="G4658" i="14" s="1"/>
  <c r="G4657" i="14" a="1"/>
  <c r="G4657" i="14" s="1"/>
  <c r="G4656" i="14" a="1"/>
  <c r="G4656" i="14" s="1"/>
  <c r="G4655" i="14" a="1"/>
  <c r="G4655" i="14" s="1"/>
  <c r="G4654" i="14" a="1"/>
  <c r="G4654" i="14" s="1"/>
  <c r="G4653" i="14" a="1"/>
  <c r="G4653" i="14" s="1"/>
  <c r="G4652" i="14" a="1"/>
  <c r="G4652" i="14" s="1"/>
  <c r="G4651" i="14" a="1"/>
  <c r="G4651" i="14" s="1"/>
  <c r="G4650" i="14" a="1"/>
  <c r="G4650" i="14" s="1"/>
  <c r="G4649" i="14" a="1"/>
  <c r="G4649" i="14" s="1"/>
  <c r="G4648" i="14" a="1"/>
  <c r="G4648" i="14" s="1"/>
  <c r="G4647" i="14" a="1"/>
  <c r="G4647" i="14" s="1"/>
  <c r="G4646" i="14" a="1"/>
  <c r="G4646" i="14" s="1"/>
  <c r="G4645" i="14" a="1"/>
  <c r="G4645" i="14" s="1"/>
  <c r="G4644" i="14" a="1"/>
  <c r="G4644" i="14" s="1"/>
  <c r="G4643" i="14" a="1"/>
  <c r="G4643" i="14" s="1"/>
  <c r="G4642" i="14" a="1"/>
  <c r="G4642" i="14" s="1"/>
  <c r="G4641" i="14" a="1"/>
  <c r="G4641" i="14" s="1"/>
  <c r="G4640" i="14" a="1"/>
  <c r="G4640" i="14" s="1"/>
  <c r="G4639" i="14" a="1"/>
  <c r="G4639" i="14" s="1"/>
  <c r="G4638" i="14" a="1"/>
  <c r="G4638" i="14" s="1"/>
  <c r="G4637" i="14" a="1"/>
  <c r="G4637" i="14" s="1"/>
  <c r="G4636" i="14" a="1"/>
  <c r="G4636" i="14" s="1"/>
  <c r="G4635" i="14" a="1"/>
  <c r="G4635" i="14" s="1"/>
  <c r="G4634" i="14" a="1"/>
  <c r="G4634" i="14" s="1"/>
  <c r="G4633" i="14" a="1"/>
  <c r="G4633" i="14" s="1"/>
  <c r="G4632" i="14" a="1"/>
  <c r="G4632" i="14" s="1"/>
  <c r="G4631" i="14" a="1"/>
  <c r="G4631" i="14" s="1"/>
  <c r="G4630" i="14" a="1"/>
  <c r="G4630" i="14" s="1"/>
  <c r="G4629" i="14" a="1"/>
  <c r="G4629" i="14" s="1"/>
  <c r="G4628" i="14" a="1"/>
  <c r="G4628" i="14" s="1"/>
  <c r="G4627" i="14" a="1"/>
  <c r="G4627" i="14" s="1"/>
  <c r="G4626" i="14" a="1"/>
  <c r="G4626" i="14" s="1"/>
  <c r="G4625" i="14" a="1"/>
  <c r="G4625" i="14" s="1"/>
  <c r="G4624" i="14" a="1"/>
  <c r="G4624" i="14" s="1"/>
  <c r="G4623" i="14" a="1"/>
  <c r="G4623" i="14" s="1"/>
  <c r="G4622" i="14" a="1"/>
  <c r="G4622" i="14" s="1"/>
  <c r="G4621" i="14" a="1"/>
  <c r="G4621" i="14" s="1"/>
  <c r="G4620" i="14" a="1"/>
  <c r="G4620" i="14" s="1"/>
  <c r="G4619" i="14" a="1"/>
  <c r="G4619" i="14" s="1"/>
  <c r="G4618" i="14" a="1"/>
  <c r="G4618" i="14" s="1"/>
  <c r="G4617" i="14" a="1"/>
  <c r="G4617" i="14" s="1"/>
  <c r="G4616" i="14" a="1"/>
  <c r="G4616" i="14" s="1"/>
  <c r="G4615" i="14" a="1"/>
  <c r="G4615" i="14" s="1"/>
  <c r="G4614" i="14" a="1"/>
  <c r="G4614" i="14" s="1"/>
  <c r="G4613" i="14" a="1"/>
  <c r="G4613" i="14" s="1"/>
  <c r="G4612" i="14" a="1"/>
  <c r="G4612" i="14" s="1"/>
  <c r="G4611" i="14" a="1"/>
  <c r="G4611" i="14" s="1"/>
  <c r="G4610" i="14" a="1"/>
  <c r="G4610" i="14" s="1"/>
  <c r="G4609" i="14" a="1"/>
  <c r="G4609" i="14" s="1"/>
  <c r="G4608" i="14" a="1"/>
  <c r="G4608" i="14" s="1"/>
  <c r="G4607" i="14" a="1"/>
  <c r="G4607" i="14" s="1"/>
  <c r="G4606" i="14" a="1"/>
  <c r="G4606" i="14" s="1"/>
  <c r="G4605" i="14" a="1"/>
  <c r="G4605" i="14" s="1"/>
  <c r="G4604" i="14" a="1"/>
  <c r="G4604" i="14" s="1"/>
  <c r="G4603" i="14" a="1"/>
  <c r="G4603" i="14" s="1"/>
  <c r="G4602" i="14" a="1"/>
  <c r="G4602" i="14" s="1"/>
  <c r="G4601" i="14" a="1"/>
  <c r="G4601" i="14" s="1"/>
  <c r="G4600" i="14" a="1"/>
  <c r="G4600" i="14" s="1"/>
  <c r="G4599" i="14" a="1"/>
  <c r="G4599" i="14" s="1"/>
  <c r="G4598" i="14" a="1"/>
  <c r="G4598" i="14" s="1"/>
  <c r="G4597" i="14" a="1"/>
  <c r="G4597" i="14" s="1"/>
  <c r="G4596" i="14" a="1"/>
  <c r="G4596" i="14" s="1"/>
  <c r="G4595" i="14" a="1"/>
  <c r="G4595" i="14" s="1"/>
  <c r="G4594" i="14" a="1"/>
  <c r="G4594" i="14" s="1"/>
  <c r="G4593" i="14" a="1"/>
  <c r="G4593" i="14" s="1"/>
  <c r="G4592" i="14" a="1"/>
  <c r="G4592" i="14" s="1"/>
  <c r="G4591" i="14" a="1"/>
  <c r="G4591" i="14" s="1"/>
  <c r="G4590" i="14" a="1"/>
  <c r="G4590" i="14" s="1"/>
  <c r="G4589" i="14" a="1"/>
  <c r="G4589" i="14" s="1"/>
  <c r="G4588" i="14" a="1"/>
  <c r="G4588" i="14" s="1"/>
  <c r="G4587" i="14" a="1"/>
  <c r="G4587" i="14" s="1"/>
  <c r="G4586" i="14" a="1"/>
  <c r="G4586" i="14" s="1"/>
  <c r="G4585" i="14" a="1"/>
  <c r="G4585" i="14" s="1"/>
  <c r="G4584" i="14" a="1"/>
  <c r="G4584" i="14" s="1"/>
  <c r="G4583" i="14" a="1"/>
  <c r="G4583" i="14" s="1"/>
  <c r="G4582" i="14" a="1"/>
  <c r="G4582" i="14" s="1"/>
  <c r="G4581" i="14" a="1"/>
  <c r="G4581" i="14" s="1"/>
  <c r="G4580" i="14" a="1"/>
  <c r="G4580" i="14" s="1"/>
  <c r="G4579" i="14" a="1"/>
  <c r="G4579" i="14" s="1"/>
  <c r="G4578" i="14" a="1"/>
  <c r="G4578" i="14" s="1"/>
  <c r="G4577" i="14" a="1"/>
  <c r="G4577" i="14" s="1"/>
  <c r="G4576" i="14" a="1"/>
  <c r="G4576" i="14" s="1"/>
  <c r="G4575" i="14" a="1"/>
  <c r="G4575" i="14" s="1"/>
  <c r="G4574" i="14" a="1"/>
  <c r="G4574" i="14" s="1"/>
  <c r="G4573" i="14" a="1"/>
  <c r="G4573" i="14" s="1"/>
  <c r="G4572" i="14" a="1"/>
  <c r="G4572" i="14" s="1"/>
  <c r="G4571" i="14" a="1"/>
  <c r="G4571" i="14" s="1"/>
  <c r="G4570" i="14" a="1"/>
  <c r="G4570" i="14" s="1"/>
  <c r="G4569" i="14" a="1"/>
  <c r="G4569" i="14" s="1"/>
  <c r="G4568" i="14" a="1"/>
  <c r="G4568" i="14" s="1"/>
  <c r="G4567" i="14" a="1"/>
  <c r="G4567" i="14" s="1"/>
  <c r="G4566" i="14" a="1"/>
  <c r="G4566" i="14" s="1"/>
  <c r="G4565" i="14" a="1"/>
  <c r="G4565" i="14" s="1"/>
  <c r="G4564" i="14" a="1"/>
  <c r="G4564" i="14" s="1"/>
  <c r="G4563" i="14" a="1"/>
  <c r="G4563" i="14" s="1"/>
  <c r="G4562" i="14" a="1"/>
  <c r="G4562" i="14" s="1"/>
  <c r="G4561" i="14" a="1"/>
  <c r="G4561" i="14" s="1"/>
  <c r="G4560" i="14" a="1"/>
  <c r="G4560" i="14" s="1"/>
  <c r="G4559" i="14" a="1"/>
  <c r="G4559" i="14" s="1"/>
  <c r="G4558" i="14" a="1"/>
  <c r="G4558" i="14" s="1"/>
  <c r="G4557" i="14" a="1"/>
  <c r="G4557" i="14" s="1"/>
  <c r="G4556" i="14" a="1"/>
  <c r="G4556" i="14" s="1"/>
  <c r="G4555" i="14" a="1"/>
  <c r="G4555" i="14" s="1"/>
  <c r="G4554" i="14" a="1"/>
  <c r="G4554" i="14" s="1"/>
  <c r="G4553" i="14" a="1"/>
  <c r="G4553" i="14" s="1"/>
  <c r="G4552" i="14" a="1"/>
  <c r="G4552" i="14" s="1"/>
  <c r="G4551" i="14" a="1"/>
  <c r="G4551" i="14" s="1"/>
  <c r="G4550" i="14" a="1"/>
  <c r="G4550" i="14" s="1"/>
  <c r="G4549" i="14" a="1"/>
  <c r="G4549" i="14" s="1"/>
  <c r="G4548" i="14" a="1"/>
  <c r="G4548" i="14" s="1"/>
  <c r="G4547" i="14" a="1"/>
  <c r="G4547" i="14" s="1"/>
  <c r="G4546" i="14" a="1"/>
  <c r="G4546" i="14" s="1"/>
  <c r="G4545" i="14" a="1"/>
  <c r="G4545" i="14" s="1"/>
  <c r="G4544" i="14" a="1"/>
  <c r="G4544" i="14" s="1"/>
  <c r="G4543" i="14" a="1"/>
  <c r="G4543" i="14" s="1"/>
  <c r="G4542" i="14" a="1"/>
  <c r="G4542" i="14" s="1"/>
  <c r="G4541" i="14" a="1"/>
  <c r="G4541" i="14" s="1"/>
  <c r="G4540" i="14" a="1"/>
  <c r="G4540" i="14" s="1"/>
  <c r="G4539" i="14" a="1"/>
  <c r="G4539" i="14" s="1"/>
  <c r="G4538" i="14" a="1"/>
  <c r="G4538" i="14" s="1"/>
  <c r="G4537" i="14" a="1"/>
  <c r="G4537" i="14" s="1"/>
  <c r="G4536" i="14" a="1"/>
  <c r="G4536" i="14" s="1"/>
  <c r="G4535" i="14" a="1"/>
  <c r="G4535" i="14" s="1"/>
  <c r="G4534" i="14" a="1"/>
  <c r="G4534" i="14" s="1"/>
  <c r="G4533" i="14" a="1"/>
  <c r="G4533" i="14" s="1"/>
  <c r="G4532" i="14" a="1"/>
  <c r="G4532" i="14" s="1"/>
  <c r="G4531" i="14" a="1"/>
  <c r="G4531" i="14" s="1"/>
  <c r="G4530" i="14" a="1"/>
  <c r="G4530" i="14" s="1"/>
  <c r="G4529" i="14" a="1"/>
  <c r="G4529" i="14" s="1"/>
  <c r="G4528" i="14" a="1"/>
  <c r="G4528" i="14" s="1"/>
  <c r="G4527" i="14" a="1"/>
  <c r="G4527" i="14" s="1"/>
  <c r="G4526" i="14" a="1"/>
  <c r="G4526" i="14" s="1"/>
  <c r="G4525" i="14" a="1"/>
  <c r="G4525" i="14" s="1"/>
  <c r="G4524" i="14" a="1"/>
  <c r="G4524" i="14" s="1"/>
  <c r="G4523" i="14" a="1"/>
  <c r="G4523" i="14" s="1"/>
  <c r="G4522" i="14" a="1"/>
  <c r="G4522" i="14" s="1"/>
  <c r="G4521" i="14" a="1"/>
  <c r="G4521" i="14" s="1"/>
  <c r="G4520" i="14" a="1"/>
  <c r="G4520" i="14" s="1"/>
  <c r="G4519" i="14" a="1"/>
  <c r="G4519" i="14" s="1"/>
  <c r="G4518" i="14" a="1"/>
  <c r="G4518" i="14" s="1"/>
  <c r="G4517" i="14" a="1"/>
  <c r="G4517" i="14" s="1"/>
  <c r="G4516" i="14" a="1"/>
  <c r="G4516" i="14" s="1"/>
  <c r="G4515" i="14" a="1"/>
  <c r="G4515" i="14" s="1"/>
  <c r="G4514" i="14" a="1"/>
  <c r="G4514" i="14" s="1"/>
  <c r="G4513" i="14" a="1"/>
  <c r="G4513" i="14" s="1"/>
  <c r="G4512" i="14" a="1"/>
  <c r="G4512" i="14" s="1"/>
  <c r="G4511" i="14" a="1"/>
  <c r="G4511" i="14" s="1"/>
  <c r="G4510" i="14" a="1"/>
  <c r="G4510" i="14" s="1"/>
  <c r="G4509" i="14" a="1"/>
  <c r="G4509" i="14" s="1"/>
  <c r="G4508" i="14" a="1"/>
  <c r="G4508" i="14" s="1"/>
  <c r="G4507" i="14" a="1"/>
  <c r="G4507" i="14" s="1"/>
  <c r="G4506" i="14" a="1"/>
  <c r="G4506" i="14" s="1"/>
  <c r="G4505" i="14" a="1"/>
  <c r="G4505" i="14" s="1"/>
  <c r="G4504" i="14" a="1"/>
  <c r="G4504" i="14" s="1"/>
  <c r="G4503" i="14" a="1"/>
  <c r="G4503" i="14" s="1"/>
  <c r="G4502" i="14" a="1"/>
  <c r="G4502" i="14" s="1"/>
  <c r="G4501" i="14" a="1"/>
  <c r="G4501" i="14" s="1"/>
  <c r="G4500" i="14" a="1"/>
  <c r="G4500" i="14" s="1"/>
  <c r="G4499" i="14" a="1"/>
  <c r="G4499" i="14" s="1"/>
  <c r="G4498" i="14" a="1"/>
  <c r="G4498" i="14" s="1"/>
  <c r="G4497" i="14" a="1"/>
  <c r="G4497" i="14" s="1"/>
  <c r="G4496" i="14" a="1"/>
  <c r="G4496" i="14" s="1"/>
  <c r="G4495" i="14" a="1"/>
  <c r="G4495" i="14" s="1"/>
  <c r="G4494" i="14" a="1"/>
  <c r="G4494" i="14" s="1"/>
  <c r="G4493" i="14" a="1"/>
  <c r="G4493" i="14" s="1"/>
  <c r="G4492" i="14" a="1"/>
  <c r="G4492" i="14" s="1"/>
  <c r="G4491" i="14" a="1"/>
  <c r="G4491" i="14" s="1"/>
  <c r="G4490" i="14" a="1"/>
  <c r="G4490" i="14" s="1"/>
  <c r="G4489" i="14" a="1"/>
  <c r="G4489" i="14" s="1"/>
  <c r="G4488" i="14" a="1"/>
  <c r="G4488" i="14" s="1"/>
  <c r="G4487" i="14" a="1"/>
  <c r="G4487" i="14" s="1"/>
  <c r="G4486" i="14" a="1"/>
  <c r="G4486" i="14" s="1"/>
  <c r="G4485" i="14" a="1"/>
  <c r="G4485" i="14" s="1"/>
  <c r="G4484" i="14" a="1"/>
  <c r="G4484" i="14" s="1"/>
  <c r="G4483" i="14" a="1"/>
  <c r="G4483" i="14" s="1"/>
  <c r="G4482" i="14" a="1"/>
  <c r="G4482" i="14" s="1"/>
  <c r="G4481" i="14" a="1"/>
  <c r="G4481" i="14" s="1"/>
  <c r="G4480" i="14" a="1"/>
  <c r="G4480" i="14" s="1"/>
  <c r="G4479" i="14" a="1"/>
  <c r="G4479" i="14" s="1"/>
  <c r="G4478" i="14" a="1"/>
  <c r="G4478" i="14" s="1"/>
  <c r="G4477" i="14" a="1"/>
  <c r="G4477" i="14" s="1"/>
  <c r="G4476" i="14" a="1"/>
  <c r="G4476" i="14" s="1"/>
  <c r="G4475" i="14" a="1"/>
  <c r="G4475" i="14" s="1"/>
  <c r="G4474" i="14" a="1"/>
  <c r="G4474" i="14" s="1"/>
  <c r="G4473" i="14" a="1"/>
  <c r="G4473" i="14" s="1"/>
  <c r="G4472" i="14" a="1"/>
  <c r="G4472" i="14" s="1"/>
  <c r="G4471" i="14" a="1"/>
  <c r="G4471" i="14" s="1"/>
  <c r="G4470" i="14" a="1"/>
  <c r="G4470" i="14" s="1"/>
  <c r="G4469" i="14" a="1"/>
  <c r="G4469" i="14" s="1"/>
  <c r="G4468" i="14" a="1"/>
  <c r="G4468" i="14" s="1"/>
  <c r="G4467" i="14" a="1"/>
  <c r="G4467" i="14" s="1"/>
  <c r="G4466" i="14" a="1"/>
  <c r="G4466" i="14" s="1"/>
  <c r="G4465" i="14" a="1"/>
  <c r="G4465" i="14" s="1"/>
  <c r="G4464" i="14" a="1"/>
  <c r="G4464" i="14" s="1"/>
  <c r="G4463" i="14" a="1"/>
  <c r="G4463" i="14" s="1"/>
  <c r="G4462" i="14" a="1"/>
  <c r="G4462" i="14" s="1"/>
  <c r="G4461" i="14" a="1"/>
  <c r="G4461" i="14" s="1"/>
  <c r="G4460" i="14" a="1"/>
  <c r="G4460" i="14" s="1"/>
  <c r="G4459" i="14" a="1"/>
  <c r="G4459" i="14" s="1"/>
  <c r="G4458" i="14" a="1"/>
  <c r="G4458" i="14" s="1"/>
  <c r="G4457" i="14" a="1"/>
  <c r="G4457" i="14" s="1"/>
  <c r="G4456" i="14" a="1"/>
  <c r="G4456" i="14" s="1"/>
  <c r="G4455" i="14" a="1"/>
  <c r="G4455" i="14" s="1"/>
  <c r="G4454" i="14" a="1"/>
  <c r="G4454" i="14" s="1"/>
  <c r="G4453" i="14" a="1"/>
  <c r="G4453" i="14" s="1"/>
  <c r="G4452" i="14" a="1"/>
  <c r="G4452" i="14" s="1"/>
  <c r="G4451" i="14" a="1"/>
  <c r="G4451" i="14" s="1"/>
  <c r="G4450" i="14" a="1"/>
  <c r="G4450" i="14" s="1"/>
  <c r="G4449" i="14" a="1"/>
  <c r="G4449" i="14" s="1"/>
  <c r="G4448" i="14" a="1"/>
  <c r="G4448" i="14" s="1"/>
  <c r="G4447" i="14" a="1"/>
  <c r="G4447" i="14" s="1"/>
  <c r="G4446" i="14" a="1"/>
  <c r="G4446" i="14" s="1"/>
  <c r="G4445" i="14" a="1"/>
  <c r="G4445" i="14" s="1"/>
  <c r="G4444" i="14" a="1"/>
  <c r="G4444" i="14" s="1"/>
  <c r="G4443" i="14" a="1"/>
  <c r="G4443" i="14" s="1"/>
  <c r="G4442" i="14" a="1"/>
  <c r="G4442" i="14" s="1"/>
  <c r="G4441" i="14" a="1"/>
  <c r="G4441" i="14" s="1"/>
  <c r="G4440" i="14" a="1"/>
  <c r="G4440" i="14" s="1"/>
  <c r="G4439" i="14" a="1"/>
  <c r="G4439" i="14" s="1"/>
  <c r="G4438" i="14" a="1"/>
  <c r="G4438" i="14" s="1"/>
  <c r="G4437" i="14" a="1"/>
  <c r="G4437" i="14" s="1"/>
  <c r="G4436" i="14" a="1"/>
  <c r="G4436" i="14" s="1"/>
  <c r="G4435" i="14" a="1"/>
  <c r="G4435" i="14" s="1"/>
  <c r="G4434" i="14" a="1"/>
  <c r="G4434" i="14" s="1"/>
  <c r="G4433" i="14" a="1"/>
  <c r="G4433" i="14" s="1"/>
  <c r="G4432" i="14" a="1"/>
  <c r="G4432" i="14" s="1"/>
  <c r="G4431" i="14" a="1"/>
  <c r="G4431" i="14" s="1"/>
  <c r="G4430" i="14" a="1"/>
  <c r="G4430" i="14" s="1"/>
  <c r="G4429" i="14" a="1"/>
  <c r="G4429" i="14" s="1"/>
  <c r="G4428" i="14" a="1"/>
  <c r="G4428" i="14" s="1"/>
  <c r="G4427" i="14" a="1"/>
  <c r="G4427" i="14" s="1"/>
  <c r="G4426" i="14" a="1"/>
  <c r="G4426" i="14" s="1"/>
  <c r="G4425" i="14" a="1"/>
  <c r="G4425" i="14" s="1"/>
  <c r="G4424" i="14" a="1"/>
  <c r="G4424" i="14" s="1"/>
  <c r="G4423" i="14" a="1"/>
  <c r="G4423" i="14" s="1"/>
  <c r="G4422" i="14" a="1"/>
  <c r="G4422" i="14" s="1"/>
  <c r="G4421" i="14" a="1"/>
  <c r="G4421" i="14" s="1"/>
  <c r="G4420" i="14" a="1"/>
  <c r="G4420" i="14" s="1"/>
  <c r="G4419" i="14" a="1"/>
  <c r="G4419" i="14" s="1"/>
  <c r="G4418" i="14" a="1"/>
  <c r="G4418" i="14" s="1"/>
  <c r="G4417" i="14" a="1"/>
  <c r="G4417" i="14" s="1"/>
  <c r="G4416" i="14" a="1"/>
  <c r="G4416" i="14" s="1"/>
  <c r="G4415" i="14" a="1"/>
  <c r="G4415" i="14" s="1"/>
  <c r="G4414" i="14" a="1"/>
  <c r="G4414" i="14" s="1"/>
  <c r="G4413" i="14" a="1"/>
  <c r="G4413" i="14" s="1"/>
  <c r="G4412" i="14" a="1"/>
  <c r="G4412" i="14" s="1"/>
  <c r="G4411" i="14" a="1"/>
  <c r="G4411" i="14" s="1"/>
  <c r="G4410" i="14" a="1"/>
  <c r="G4410" i="14" s="1"/>
  <c r="G4409" i="14" a="1"/>
  <c r="G4409" i="14" s="1"/>
  <c r="G4408" i="14" a="1"/>
  <c r="G4408" i="14" s="1"/>
  <c r="G4407" i="14" a="1"/>
  <c r="G4407" i="14" s="1"/>
  <c r="G4406" i="14" a="1"/>
  <c r="G4406" i="14" s="1"/>
  <c r="G4405" i="14" a="1"/>
  <c r="G4405" i="14" s="1"/>
  <c r="G4404" i="14" a="1"/>
  <c r="G4404" i="14" s="1"/>
  <c r="G4403" i="14" a="1"/>
  <c r="G4403" i="14" s="1"/>
  <c r="G4402" i="14" a="1"/>
  <c r="G4402" i="14" s="1"/>
  <c r="G4401" i="14" a="1"/>
  <c r="G4401" i="14" s="1"/>
  <c r="G4400" i="14" a="1"/>
  <c r="G4400" i="14" s="1"/>
  <c r="G4399" i="14" a="1"/>
  <c r="G4399" i="14" s="1"/>
  <c r="G4398" i="14" a="1"/>
  <c r="G4398" i="14" s="1"/>
  <c r="G4397" i="14" a="1"/>
  <c r="G4397" i="14" s="1"/>
  <c r="G4396" i="14" a="1"/>
  <c r="G4396" i="14" s="1"/>
  <c r="G4395" i="14" a="1"/>
  <c r="G4395" i="14" s="1"/>
  <c r="G4394" i="14" a="1"/>
  <c r="G4394" i="14" s="1"/>
  <c r="G4393" i="14" a="1"/>
  <c r="G4393" i="14" s="1"/>
  <c r="G4392" i="14" a="1"/>
  <c r="G4392" i="14" s="1"/>
  <c r="G4391" i="14" a="1"/>
  <c r="G4391" i="14" s="1"/>
  <c r="G4390" i="14" a="1"/>
  <c r="G4390" i="14" s="1"/>
  <c r="G4389" i="14" a="1"/>
  <c r="G4389" i="14" s="1"/>
  <c r="G4388" i="14" a="1"/>
  <c r="G4388" i="14" s="1"/>
  <c r="G4387" i="14" a="1"/>
  <c r="G4387" i="14" s="1"/>
  <c r="G4386" i="14" a="1"/>
  <c r="G4386" i="14" s="1"/>
  <c r="G4385" i="14" a="1"/>
  <c r="G4385" i="14" s="1"/>
  <c r="G4384" i="14" a="1"/>
  <c r="G4384" i="14" s="1"/>
  <c r="G4383" i="14" a="1"/>
  <c r="G4383" i="14" s="1"/>
  <c r="G4382" i="14" a="1"/>
  <c r="G4382" i="14" s="1"/>
  <c r="G4381" i="14" a="1"/>
  <c r="G4381" i="14" s="1"/>
  <c r="G4380" i="14" a="1"/>
  <c r="G4380" i="14" s="1"/>
  <c r="G4379" i="14" a="1"/>
  <c r="G4379" i="14" s="1"/>
  <c r="G4378" i="14" a="1"/>
  <c r="G4378" i="14" s="1"/>
  <c r="G4377" i="14" a="1"/>
  <c r="G4377" i="14" s="1"/>
  <c r="G4376" i="14" a="1"/>
  <c r="G4376" i="14" s="1"/>
  <c r="G4375" i="14" a="1"/>
  <c r="G4375" i="14" s="1"/>
  <c r="G4374" i="14" a="1"/>
  <c r="G4374" i="14" s="1"/>
  <c r="G4373" i="14" a="1"/>
  <c r="G4373" i="14" s="1"/>
  <c r="G4372" i="14" a="1"/>
  <c r="G4372" i="14" s="1"/>
  <c r="G4371" i="14" a="1"/>
  <c r="G4371" i="14" s="1"/>
  <c r="G4370" i="14" a="1"/>
  <c r="G4370" i="14" s="1"/>
  <c r="G4369" i="14" a="1"/>
  <c r="G4369" i="14" s="1"/>
  <c r="G4368" i="14" a="1"/>
  <c r="G4368" i="14" s="1"/>
  <c r="G4367" i="14" a="1"/>
  <c r="G4367" i="14" s="1"/>
  <c r="G4366" i="14" a="1"/>
  <c r="G4366" i="14" s="1"/>
  <c r="G4365" i="14" a="1"/>
  <c r="G4365" i="14" s="1"/>
  <c r="G4364" i="14" a="1"/>
  <c r="G4364" i="14" s="1"/>
  <c r="G4363" i="14" a="1"/>
  <c r="G4363" i="14" s="1"/>
  <c r="G4362" i="14" a="1"/>
  <c r="G4362" i="14" s="1"/>
  <c r="G4361" i="14" a="1"/>
  <c r="G4361" i="14" s="1"/>
  <c r="G4360" i="14" a="1"/>
  <c r="G4360" i="14" s="1"/>
  <c r="G4359" i="14" a="1"/>
  <c r="G4359" i="14" s="1"/>
  <c r="G4358" i="14" a="1"/>
  <c r="G4358" i="14" s="1"/>
  <c r="G4357" i="14" a="1"/>
  <c r="G4357" i="14" s="1"/>
  <c r="G4356" i="14" a="1"/>
  <c r="G4356" i="14" s="1"/>
  <c r="G4355" i="14" a="1"/>
  <c r="G4355" i="14" s="1"/>
  <c r="G4354" i="14" a="1"/>
  <c r="G4354" i="14" s="1"/>
  <c r="G4353" i="14" a="1"/>
  <c r="G4353" i="14" s="1"/>
  <c r="G4352" i="14" a="1"/>
  <c r="G4352" i="14" s="1"/>
  <c r="G4351" i="14" a="1"/>
  <c r="G4351" i="14" s="1"/>
  <c r="G4350" i="14" a="1"/>
  <c r="G4350" i="14" s="1"/>
  <c r="G4349" i="14" a="1"/>
  <c r="G4349" i="14" s="1"/>
  <c r="G4348" i="14" a="1"/>
  <c r="G4348" i="14" s="1"/>
  <c r="G4347" i="14" a="1"/>
  <c r="G4347" i="14" s="1"/>
  <c r="G4346" i="14" a="1"/>
  <c r="G4346" i="14" s="1"/>
  <c r="G4345" i="14" a="1"/>
  <c r="G4345" i="14" s="1"/>
  <c r="G4344" i="14" a="1"/>
  <c r="G4344" i="14" s="1"/>
  <c r="G4343" i="14" a="1"/>
  <c r="G4343" i="14" s="1"/>
  <c r="G4342" i="14" a="1"/>
  <c r="G4342" i="14" s="1"/>
  <c r="G4341" i="14" a="1"/>
  <c r="G4341" i="14" s="1"/>
  <c r="G4340" i="14" a="1"/>
  <c r="G4340" i="14" s="1"/>
  <c r="G4339" i="14" a="1"/>
  <c r="G4339" i="14" s="1"/>
  <c r="G4338" i="14" a="1"/>
  <c r="G4338" i="14" s="1"/>
  <c r="G4337" i="14" a="1"/>
  <c r="G4337" i="14" s="1"/>
  <c r="G4336" i="14" a="1"/>
  <c r="G4336" i="14" s="1"/>
  <c r="G4335" i="14" a="1"/>
  <c r="G4335" i="14" s="1"/>
  <c r="G4334" i="14" a="1"/>
  <c r="G4334" i="14" s="1"/>
  <c r="G4333" i="14" a="1"/>
  <c r="G4333" i="14" s="1"/>
  <c r="G4332" i="14" a="1"/>
  <c r="G4332" i="14" s="1"/>
  <c r="G4331" i="14" a="1"/>
  <c r="G4331" i="14" s="1"/>
  <c r="G4330" i="14" a="1"/>
  <c r="G4330" i="14" s="1"/>
  <c r="G4329" i="14" a="1"/>
  <c r="G4329" i="14" s="1"/>
  <c r="G4328" i="14" a="1"/>
  <c r="G4328" i="14" s="1"/>
  <c r="G4327" i="14" a="1"/>
  <c r="G4327" i="14" s="1"/>
  <c r="G4326" i="14" a="1"/>
  <c r="G4326" i="14" s="1"/>
  <c r="G4325" i="14" a="1"/>
  <c r="G4325" i="14" s="1"/>
  <c r="G4324" i="14" a="1"/>
  <c r="G4324" i="14" s="1"/>
  <c r="G4323" i="14" a="1"/>
  <c r="G4323" i="14" s="1"/>
  <c r="G4322" i="14" a="1"/>
  <c r="G4322" i="14" s="1"/>
  <c r="G4321" i="14" a="1"/>
  <c r="G4321" i="14" s="1"/>
  <c r="G4320" i="14" a="1"/>
  <c r="G4320" i="14" s="1"/>
  <c r="G4319" i="14" a="1"/>
  <c r="G4319" i="14" s="1"/>
  <c r="G4318" i="14" a="1"/>
  <c r="G4318" i="14" s="1"/>
  <c r="G4317" i="14" a="1"/>
  <c r="G4317" i="14" s="1"/>
  <c r="G4316" i="14" a="1"/>
  <c r="G4316" i="14" s="1"/>
  <c r="G4315" i="14" a="1"/>
  <c r="G4315" i="14" s="1"/>
  <c r="G4314" i="14" a="1"/>
  <c r="G4314" i="14" s="1"/>
  <c r="G4313" i="14" a="1"/>
  <c r="G4313" i="14" s="1"/>
  <c r="G4312" i="14" a="1"/>
  <c r="G4312" i="14" s="1"/>
  <c r="G4311" i="14" a="1"/>
  <c r="G4311" i="14" s="1"/>
  <c r="G4310" i="14" a="1"/>
  <c r="G4310" i="14" s="1"/>
  <c r="G4309" i="14" a="1"/>
  <c r="G4309" i="14" s="1"/>
  <c r="G4308" i="14" a="1"/>
  <c r="G4308" i="14" s="1"/>
  <c r="G4307" i="14" a="1"/>
  <c r="G4307" i="14" s="1"/>
  <c r="G4306" i="14" a="1"/>
  <c r="G4306" i="14" s="1"/>
  <c r="G4305" i="14" a="1"/>
  <c r="G4305" i="14" s="1"/>
  <c r="G4304" i="14" a="1"/>
  <c r="G4304" i="14" s="1"/>
  <c r="G4303" i="14" a="1"/>
  <c r="G4303" i="14" s="1"/>
  <c r="G4302" i="14" a="1"/>
  <c r="G4302" i="14" s="1"/>
  <c r="G4301" i="14" a="1"/>
  <c r="G4301" i="14" s="1"/>
  <c r="G4300" i="14" a="1"/>
  <c r="G4300" i="14" s="1"/>
  <c r="G4299" i="14" a="1"/>
  <c r="G4299" i="14" s="1"/>
  <c r="G4298" i="14" a="1"/>
  <c r="G4298" i="14" s="1"/>
  <c r="G4297" i="14" a="1"/>
  <c r="G4297" i="14" s="1"/>
  <c r="G4296" i="14" a="1"/>
  <c r="G4296" i="14" s="1"/>
  <c r="G4295" i="14" a="1"/>
  <c r="G4295" i="14" s="1"/>
  <c r="G4294" i="14" a="1"/>
  <c r="G4294" i="14" s="1"/>
  <c r="G4293" i="14" a="1"/>
  <c r="G4293" i="14" s="1"/>
  <c r="G4292" i="14" a="1"/>
  <c r="G4292" i="14" s="1"/>
  <c r="G4291" i="14" a="1"/>
  <c r="G4291" i="14" s="1"/>
  <c r="G4290" i="14" a="1"/>
  <c r="G4290" i="14" s="1"/>
  <c r="G4289" i="14" a="1"/>
  <c r="G4289" i="14" s="1"/>
  <c r="G4288" i="14" a="1"/>
  <c r="G4288" i="14" s="1"/>
  <c r="G4287" i="14" a="1"/>
  <c r="G4287" i="14" s="1"/>
  <c r="G4286" i="14" a="1"/>
  <c r="G4286" i="14" s="1"/>
  <c r="G4285" i="14" a="1"/>
  <c r="G4285" i="14" s="1"/>
  <c r="G4284" i="14" a="1"/>
  <c r="G4284" i="14" s="1"/>
  <c r="G4283" i="14" a="1"/>
  <c r="G4283" i="14" s="1"/>
  <c r="G4282" i="14" a="1"/>
  <c r="G4282" i="14" s="1"/>
  <c r="G4281" i="14" a="1"/>
  <c r="G4281" i="14" s="1"/>
  <c r="G4280" i="14" a="1"/>
  <c r="G4280" i="14" s="1"/>
  <c r="G4279" i="14" a="1"/>
  <c r="G4279" i="14" s="1"/>
  <c r="G4278" i="14" a="1"/>
  <c r="G4278" i="14" s="1"/>
  <c r="G4277" i="14" a="1"/>
  <c r="G4277" i="14" s="1"/>
  <c r="G4276" i="14" a="1"/>
  <c r="G4276" i="14" s="1"/>
  <c r="G4275" i="14" a="1"/>
  <c r="G4275" i="14" s="1"/>
  <c r="G4274" i="14" a="1"/>
  <c r="G4274" i="14" s="1"/>
  <c r="G4273" i="14" a="1"/>
  <c r="G4273" i="14" s="1"/>
  <c r="G4272" i="14" a="1"/>
  <c r="G4272" i="14" s="1"/>
  <c r="G4271" i="14" a="1"/>
  <c r="G4271" i="14" s="1"/>
  <c r="G4270" i="14" a="1"/>
  <c r="G4270" i="14" s="1"/>
  <c r="G4269" i="14" a="1"/>
  <c r="G4269" i="14" s="1"/>
  <c r="G4268" i="14" a="1"/>
  <c r="G4268" i="14" s="1"/>
  <c r="G4267" i="14" a="1"/>
  <c r="G4267" i="14" s="1"/>
  <c r="G4266" i="14" a="1"/>
  <c r="G4266" i="14" s="1"/>
  <c r="G4265" i="14" a="1"/>
  <c r="G4265" i="14" s="1"/>
  <c r="G4264" i="14" a="1"/>
  <c r="G4264" i="14" s="1"/>
  <c r="G4263" i="14" a="1"/>
  <c r="G4263" i="14" s="1"/>
  <c r="G4262" i="14" a="1"/>
  <c r="G4262" i="14" s="1"/>
  <c r="G4261" i="14" a="1"/>
  <c r="G4261" i="14" s="1"/>
  <c r="G4260" i="14" a="1"/>
  <c r="G4260" i="14" s="1"/>
  <c r="G4259" i="14" a="1"/>
  <c r="G4259" i="14" s="1"/>
  <c r="G4258" i="14" a="1"/>
  <c r="G4258" i="14" s="1"/>
  <c r="G4257" i="14" a="1"/>
  <c r="G4257" i="14" s="1"/>
  <c r="G4256" i="14" a="1"/>
  <c r="G4256" i="14" s="1"/>
  <c r="G4255" i="14" a="1"/>
  <c r="G4255" i="14" s="1"/>
  <c r="G4254" i="14" a="1"/>
  <c r="G4254" i="14" s="1"/>
  <c r="G4253" i="14" a="1"/>
  <c r="G4253" i="14" s="1"/>
  <c r="G4252" i="14" a="1"/>
  <c r="G4252" i="14" s="1"/>
  <c r="G4251" i="14" a="1"/>
  <c r="G4251" i="14" s="1"/>
  <c r="G4250" i="14" a="1"/>
  <c r="G4250" i="14" s="1"/>
  <c r="G4249" i="14" a="1"/>
  <c r="G4249" i="14" s="1"/>
  <c r="G4248" i="14" a="1"/>
  <c r="G4248" i="14" s="1"/>
  <c r="G4247" i="14" a="1"/>
  <c r="G4247" i="14" s="1"/>
  <c r="G4246" i="14" a="1"/>
  <c r="G4246" i="14" s="1"/>
  <c r="G4245" i="14" a="1"/>
  <c r="G4245" i="14" s="1"/>
  <c r="G4244" i="14" a="1"/>
  <c r="G4244" i="14" s="1"/>
  <c r="G4243" i="14" a="1"/>
  <c r="G4243" i="14" s="1"/>
  <c r="G4242" i="14" a="1"/>
  <c r="G4242" i="14" s="1"/>
  <c r="G4241" i="14" a="1"/>
  <c r="G4241" i="14" s="1"/>
  <c r="G4240" i="14" a="1"/>
  <c r="G4240" i="14" s="1"/>
  <c r="G4239" i="14" a="1"/>
  <c r="G4239" i="14" s="1"/>
  <c r="G4238" i="14" a="1"/>
  <c r="G4238" i="14" s="1"/>
  <c r="G4237" i="14" a="1"/>
  <c r="G4237" i="14" s="1"/>
  <c r="G4236" i="14" a="1"/>
  <c r="G4236" i="14" s="1"/>
  <c r="G4235" i="14" a="1"/>
  <c r="G4235" i="14" s="1"/>
  <c r="G4234" i="14" a="1"/>
  <c r="G4234" i="14" s="1"/>
  <c r="G4233" i="14" a="1"/>
  <c r="G4233" i="14" s="1"/>
  <c r="G4232" i="14" a="1"/>
  <c r="G4232" i="14" s="1"/>
  <c r="G4231" i="14" a="1"/>
  <c r="G4231" i="14" s="1"/>
  <c r="G4230" i="14" a="1"/>
  <c r="G4230" i="14" s="1"/>
  <c r="G4229" i="14" a="1"/>
  <c r="G4229" i="14" s="1"/>
  <c r="G4228" i="14" a="1"/>
  <c r="G4228" i="14" s="1"/>
  <c r="G4227" i="14" a="1"/>
  <c r="G4227" i="14" s="1"/>
  <c r="G4226" i="14" a="1"/>
  <c r="G4226" i="14" s="1"/>
  <c r="G4225" i="14" a="1"/>
  <c r="G4225" i="14" s="1"/>
  <c r="G4224" i="14" a="1"/>
  <c r="G4224" i="14" s="1"/>
  <c r="G4223" i="14" a="1"/>
  <c r="G4223" i="14" s="1"/>
  <c r="G4222" i="14" a="1"/>
  <c r="G4222" i="14" s="1"/>
  <c r="G4221" i="14" a="1"/>
  <c r="G4221" i="14" s="1"/>
  <c r="G4220" i="14" a="1"/>
  <c r="G4220" i="14" s="1"/>
  <c r="G4219" i="14" a="1"/>
  <c r="G4219" i="14" s="1"/>
  <c r="G4218" i="14" a="1"/>
  <c r="G4218" i="14" s="1"/>
  <c r="G4217" i="14" a="1"/>
  <c r="G4217" i="14" s="1"/>
  <c r="G4216" i="14" a="1"/>
  <c r="G4216" i="14" s="1"/>
  <c r="G4215" i="14" a="1"/>
  <c r="G4215" i="14" s="1"/>
  <c r="G4214" i="14" a="1"/>
  <c r="G4214" i="14" s="1"/>
  <c r="G4213" i="14" a="1"/>
  <c r="G4213" i="14" s="1"/>
  <c r="G4212" i="14" a="1"/>
  <c r="G4212" i="14" s="1"/>
  <c r="G4211" i="14" a="1"/>
  <c r="G4211" i="14" s="1"/>
  <c r="G4210" i="14" a="1"/>
  <c r="G4210" i="14" s="1"/>
  <c r="G4209" i="14" a="1"/>
  <c r="G4209" i="14" s="1"/>
  <c r="G4208" i="14" a="1"/>
  <c r="G4208" i="14" s="1"/>
  <c r="G4207" i="14" a="1"/>
  <c r="G4207" i="14" s="1"/>
  <c r="G4206" i="14" a="1"/>
  <c r="G4206" i="14" s="1"/>
  <c r="G4205" i="14" a="1"/>
  <c r="G4205" i="14" s="1"/>
  <c r="G4204" i="14" a="1"/>
  <c r="G4204" i="14" s="1"/>
  <c r="G4203" i="14" a="1"/>
  <c r="G4203" i="14" s="1"/>
  <c r="G4202" i="14" a="1"/>
  <c r="G4202" i="14" s="1"/>
  <c r="G4201" i="14" a="1"/>
  <c r="G4201" i="14" s="1"/>
  <c r="G4200" i="14" a="1"/>
  <c r="G4200" i="14" s="1"/>
  <c r="G4199" i="14" a="1"/>
  <c r="G4199" i="14" s="1"/>
  <c r="G4198" i="14" a="1"/>
  <c r="G4198" i="14" s="1"/>
  <c r="G4197" i="14" a="1"/>
  <c r="G4197" i="14" s="1"/>
  <c r="G4196" i="14" a="1"/>
  <c r="G4196" i="14" s="1"/>
  <c r="G4195" i="14" a="1"/>
  <c r="G4195" i="14" s="1"/>
  <c r="G4194" i="14" a="1"/>
  <c r="G4194" i="14" s="1"/>
  <c r="G4193" i="14" a="1"/>
  <c r="G4193" i="14" s="1"/>
  <c r="G4192" i="14" a="1"/>
  <c r="G4192" i="14" s="1"/>
  <c r="G4191" i="14" a="1"/>
  <c r="G4191" i="14" s="1"/>
  <c r="G4190" i="14" a="1"/>
  <c r="G4190" i="14" s="1"/>
  <c r="G4189" i="14" a="1"/>
  <c r="G4189" i="14" s="1"/>
  <c r="G4188" i="14" a="1"/>
  <c r="G4188" i="14" s="1"/>
  <c r="G4187" i="14" a="1"/>
  <c r="G4187" i="14" s="1"/>
  <c r="G4186" i="14" a="1"/>
  <c r="G4186" i="14" s="1"/>
  <c r="G4185" i="14" a="1"/>
  <c r="G4185" i="14" s="1"/>
  <c r="G4184" i="14" a="1"/>
  <c r="G4184" i="14" s="1"/>
  <c r="G4183" i="14" a="1"/>
  <c r="G4183" i="14" s="1"/>
  <c r="G4182" i="14" a="1"/>
  <c r="G4182" i="14" s="1"/>
  <c r="G4181" i="14" a="1"/>
  <c r="G4181" i="14" s="1"/>
  <c r="G4180" i="14" a="1"/>
  <c r="G4180" i="14" s="1"/>
  <c r="G4179" i="14" a="1"/>
  <c r="G4179" i="14" s="1"/>
  <c r="G4178" i="14" a="1"/>
  <c r="G4178" i="14" s="1"/>
  <c r="G4177" i="14" a="1"/>
  <c r="G4177" i="14" s="1"/>
  <c r="G4176" i="14" a="1"/>
  <c r="G4176" i="14" s="1"/>
  <c r="G4175" i="14" a="1"/>
  <c r="G4175" i="14" s="1"/>
  <c r="G4174" i="14" a="1"/>
  <c r="G4174" i="14" s="1"/>
  <c r="G4173" i="14" a="1"/>
  <c r="G4173" i="14" s="1"/>
  <c r="G4172" i="14" a="1"/>
  <c r="G4172" i="14" s="1"/>
  <c r="G4171" i="14" a="1"/>
  <c r="G4171" i="14" s="1"/>
  <c r="G4170" i="14" a="1"/>
  <c r="G4170" i="14" s="1"/>
  <c r="G4169" i="14" a="1"/>
  <c r="G4169" i="14" s="1"/>
  <c r="G4168" i="14" a="1"/>
  <c r="G4168" i="14" s="1"/>
  <c r="G4167" i="14" a="1"/>
  <c r="G4167" i="14" s="1"/>
  <c r="G4166" i="14" a="1"/>
  <c r="G4166" i="14" s="1"/>
  <c r="G4165" i="14" a="1"/>
  <c r="G4165" i="14" s="1"/>
  <c r="G4164" i="14" a="1"/>
  <c r="G4164" i="14" s="1"/>
  <c r="G4163" i="14" a="1"/>
  <c r="G4163" i="14" s="1"/>
  <c r="G4162" i="14" a="1"/>
  <c r="G4162" i="14" s="1"/>
  <c r="G4161" i="14" a="1"/>
  <c r="G4161" i="14" s="1"/>
  <c r="G4160" i="14" a="1"/>
  <c r="G4160" i="14" s="1"/>
  <c r="G4159" i="14" a="1"/>
  <c r="G4159" i="14" s="1"/>
  <c r="G4158" i="14" a="1"/>
  <c r="G4158" i="14" s="1"/>
  <c r="G4157" i="14" a="1"/>
  <c r="G4157" i="14" s="1"/>
  <c r="G4156" i="14" a="1"/>
  <c r="G4156" i="14" s="1"/>
  <c r="G4155" i="14" a="1"/>
  <c r="G4155" i="14" s="1"/>
  <c r="G4154" i="14" a="1"/>
  <c r="G4154" i="14" s="1"/>
  <c r="G4153" i="14" a="1"/>
  <c r="G4153" i="14" s="1"/>
  <c r="G4152" i="14" a="1"/>
  <c r="G4152" i="14" s="1"/>
  <c r="G4151" i="14" a="1"/>
  <c r="G4151" i="14" s="1"/>
  <c r="G4150" i="14" a="1"/>
  <c r="G4150" i="14" s="1"/>
  <c r="G4149" i="14" a="1"/>
  <c r="G4149" i="14" s="1"/>
  <c r="G4148" i="14" a="1"/>
  <c r="G4148" i="14" s="1"/>
  <c r="G4147" i="14" a="1"/>
  <c r="G4147" i="14" s="1"/>
  <c r="G4146" i="14" a="1"/>
  <c r="G4146" i="14" s="1"/>
  <c r="G4145" i="14" a="1"/>
  <c r="G4145" i="14" s="1"/>
  <c r="G4144" i="14" a="1"/>
  <c r="G4144" i="14" s="1"/>
  <c r="G4143" i="14" a="1"/>
  <c r="G4143" i="14" s="1"/>
  <c r="G4142" i="14" a="1"/>
  <c r="G4142" i="14" s="1"/>
  <c r="G4141" i="14" a="1"/>
  <c r="G4141" i="14" s="1"/>
  <c r="G4140" i="14" a="1"/>
  <c r="G4140" i="14" s="1"/>
  <c r="G4139" i="14" a="1"/>
  <c r="G4139" i="14" s="1"/>
  <c r="G4138" i="14" a="1"/>
  <c r="G4138" i="14" s="1"/>
  <c r="G4137" i="14" a="1"/>
  <c r="G4137" i="14" s="1"/>
  <c r="G4136" i="14" a="1"/>
  <c r="G4136" i="14" s="1"/>
  <c r="G4135" i="14" a="1"/>
  <c r="G4135" i="14" s="1"/>
  <c r="G4134" i="14" a="1"/>
  <c r="G4134" i="14" s="1"/>
  <c r="G4133" i="14" a="1"/>
  <c r="G4133" i="14" s="1"/>
  <c r="G4132" i="14" a="1"/>
  <c r="G4132" i="14" s="1"/>
  <c r="G4131" i="14" a="1"/>
  <c r="G4131" i="14" s="1"/>
  <c r="G4130" i="14" a="1"/>
  <c r="G4130" i="14" s="1"/>
  <c r="G4129" i="14" a="1"/>
  <c r="G4129" i="14" s="1"/>
  <c r="G4128" i="14" a="1"/>
  <c r="G4128" i="14" s="1"/>
  <c r="G4127" i="14" a="1"/>
  <c r="G4127" i="14" s="1"/>
  <c r="G4126" i="14" a="1"/>
  <c r="G4126" i="14" s="1"/>
  <c r="G4125" i="14" a="1"/>
  <c r="G4125" i="14" s="1"/>
  <c r="G4124" i="14" a="1"/>
  <c r="G4124" i="14" s="1"/>
  <c r="G4123" i="14" a="1"/>
  <c r="G4123" i="14" s="1"/>
  <c r="G4122" i="14" a="1"/>
  <c r="G4122" i="14" s="1"/>
  <c r="G4121" i="14" a="1"/>
  <c r="G4121" i="14" s="1"/>
  <c r="G4120" i="14" a="1"/>
  <c r="G4120" i="14" s="1"/>
  <c r="G4119" i="14" a="1"/>
  <c r="G4119" i="14" s="1"/>
  <c r="G4118" i="14" a="1"/>
  <c r="G4118" i="14" s="1"/>
  <c r="G4117" i="14" a="1"/>
  <c r="G4117" i="14" s="1"/>
  <c r="G4116" i="14" a="1"/>
  <c r="G4116" i="14" s="1"/>
  <c r="G4115" i="14" a="1"/>
  <c r="G4115" i="14" s="1"/>
  <c r="G4114" i="14" a="1"/>
  <c r="G4114" i="14" s="1"/>
  <c r="G4113" i="14" a="1"/>
  <c r="G4113" i="14" s="1"/>
  <c r="G4112" i="14" a="1"/>
  <c r="G4112" i="14" s="1"/>
  <c r="G4111" i="14" a="1"/>
  <c r="G4111" i="14" s="1"/>
  <c r="G4110" i="14" a="1"/>
  <c r="G4110" i="14" s="1"/>
  <c r="G4109" i="14" a="1"/>
  <c r="G4109" i="14" s="1"/>
  <c r="G4108" i="14" a="1"/>
  <c r="G4108" i="14" s="1"/>
  <c r="G4107" i="14" a="1"/>
  <c r="G4107" i="14" s="1"/>
  <c r="G4106" i="14" a="1"/>
  <c r="G4106" i="14" s="1"/>
  <c r="G4105" i="14" a="1"/>
  <c r="G4105" i="14" s="1"/>
  <c r="G4104" i="14" a="1"/>
  <c r="G4104" i="14" s="1"/>
  <c r="G4103" i="14" a="1"/>
  <c r="G4103" i="14" s="1"/>
  <c r="G4102" i="14" a="1"/>
  <c r="G4102" i="14" s="1"/>
  <c r="G4101" i="14" a="1"/>
  <c r="G4101" i="14" s="1"/>
  <c r="G4100" i="14" a="1"/>
  <c r="G4100" i="14" s="1"/>
  <c r="G4099" i="14" a="1"/>
  <c r="G4099" i="14" s="1"/>
  <c r="G4098" i="14" a="1"/>
  <c r="G4098" i="14" s="1"/>
  <c r="G4097" i="14" a="1"/>
  <c r="G4097" i="14" s="1"/>
  <c r="G4096" i="14" a="1"/>
  <c r="G4096" i="14" s="1"/>
  <c r="G4095" i="14" a="1"/>
  <c r="G4095" i="14" s="1"/>
  <c r="G4094" i="14" a="1"/>
  <c r="G4094" i="14" s="1"/>
  <c r="G4093" i="14" a="1"/>
  <c r="G4093" i="14" s="1"/>
  <c r="G4092" i="14" a="1"/>
  <c r="G4092" i="14" s="1"/>
  <c r="G4091" i="14" a="1"/>
  <c r="G4091" i="14" s="1"/>
  <c r="G4090" i="14" a="1"/>
  <c r="G4090" i="14" s="1"/>
  <c r="G4089" i="14" a="1"/>
  <c r="G4089" i="14" s="1"/>
  <c r="G4088" i="14" a="1"/>
  <c r="G4088" i="14" s="1"/>
  <c r="G4087" i="14" a="1"/>
  <c r="G4087" i="14" s="1"/>
  <c r="G4086" i="14" a="1"/>
  <c r="G4086" i="14" s="1"/>
  <c r="G4085" i="14" a="1"/>
  <c r="G4085" i="14" s="1"/>
  <c r="G4084" i="14" a="1"/>
  <c r="G4084" i="14" s="1"/>
  <c r="G4083" i="14" a="1"/>
  <c r="G4083" i="14" s="1"/>
  <c r="G4082" i="14" a="1"/>
  <c r="G4082" i="14" s="1"/>
  <c r="G4081" i="14" a="1"/>
  <c r="G4081" i="14" s="1"/>
  <c r="G4080" i="14" a="1"/>
  <c r="G4080" i="14" s="1"/>
  <c r="G4079" i="14" a="1"/>
  <c r="G4079" i="14" s="1"/>
  <c r="G4078" i="14" a="1"/>
  <c r="G4078" i="14" s="1"/>
  <c r="G4077" i="14" a="1"/>
  <c r="G4077" i="14" s="1"/>
  <c r="G4076" i="14" a="1"/>
  <c r="G4076" i="14" s="1"/>
  <c r="G4075" i="14" a="1"/>
  <c r="G4075" i="14" s="1"/>
  <c r="G4074" i="14" a="1"/>
  <c r="G4074" i="14" s="1"/>
  <c r="G4073" i="14" a="1"/>
  <c r="G4073" i="14" s="1"/>
  <c r="G4072" i="14" a="1"/>
  <c r="G4072" i="14" s="1"/>
  <c r="G4071" i="14" a="1"/>
  <c r="G4071" i="14" s="1"/>
  <c r="G4070" i="14" a="1"/>
  <c r="G4070" i="14" s="1"/>
  <c r="G4069" i="14" a="1"/>
  <c r="G4069" i="14" s="1"/>
  <c r="G4068" i="14" a="1"/>
  <c r="G4068" i="14" s="1"/>
  <c r="G4067" i="14" a="1"/>
  <c r="G4067" i="14" s="1"/>
  <c r="G4066" i="14" a="1"/>
  <c r="G4066" i="14" s="1"/>
  <c r="G4065" i="14" a="1"/>
  <c r="G4065" i="14" s="1"/>
  <c r="G4064" i="14" a="1"/>
  <c r="G4064" i="14" s="1"/>
  <c r="G4063" i="14" a="1"/>
  <c r="G4063" i="14" s="1"/>
  <c r="G4062" i="14" a="1"/>
  <c r="G4062" i="14" s="1"/>
  <c r="G4061" i="14" a="1"/>
  <c r="G4061" i="14" s="1"/>
  <c r="G4060" i="14" a="1"/>
  <c r="G4060" i="14" s="1"/>
  <c r="G4059" i="14" a="1"/>
  <c r="G4059" i="14" s="1"/>
  <c r="G4058" i="14" a="1"/>
  <c r="G4058" i="14" s="1"/>
  <c r="G4057" i="14" a="1"/>
  <c r="G4057" i="14" s="1"/>
  <c r="G4056" i="14" a="1"/>
  <c r="G4056" i="14" s="1"/>
  <c r="G4055" i="14" a="1"/>
  <c r="G4055" i="14" s="1"/>
  <c r="G4054" i="14" a="1"/>
  <c r="G4054" i="14" s="1"/>
  <c r="G4053" i="14" a="1"/>
  <c r="G4053" i="14" s="1"/>
  <c r="G4052" i="14" a="1"/>
  <c r="G4052" i="14" s="1"/>
  <c r="G4051" i="14" a="1"/>
  <c r="G4051" i="14" s="1"/>
  <c r="G4050" i="14" a="1"/>
  <c r="G4050" i="14" s="1"/>
  <c r="G4049" i="14" a="1"/>
  <c r="G4049" i="14" s="1"/>
  <c r="G4048" i="14" a="1"/>
  <c r="G4048" i="14" s="1"/>
  <c r="G4047" i="14" a="1"/>
  <c r="G4047" i="14" s="1"/>
  <c r="G4046" i="14" a="1"/>
  <c r="G4046" i="14" s="1"/>
  <c r="G4045" i="14" a="1"/>
  <c r="G4045" i="14" s="1"/>
  <c r="G4044" i="14" a="1"/>
  <c r="G4044" i="14" s="1"/>
  <c r="G4043" i="14" a="1"/>
  <c r="G4043" i="14" s="1"/>
  <c r="G4042" i="14" a="1"/>
  <c r="G4042" i="14" s="1"/>
  <c r="G4041" i="14" a="1"/>
  <c r="G4041" i="14" s="1"/>
  <c r="G4040" i="14" a="1"/>
  <c r="G4040" i="14" s="1"/>
  <c r="G4039" i="14" a="1"/>
  <c r="G4039" i="14" s="1"/>
  <c r="G4038" i="14" a="1"/>
  <c r="G4038" i="14" s="1"/>
  <c r="G4037" i="14" a="1"/>
  <c r="G4037" i="14" s="1"/>
  <c r="G4036" i="14" a="1"/>
  <c r="G4036" i="14" s="1"/>
  <c r="G4035" i="14" a="1"/>
  <c r="G4035" i="14" s="1"/>
  <c r="G4034" i="14" a="1"/>
  <c r="G4034" i="14" s="1"/>
  <c r="G4033" i="14" a="1"/>
  <c r="G4033" i="14" s="1"/>
  <c r="G4032" i="14" a="1"/>
  <c r="G4032" i="14" s="1"/>
  <c r="G4031" i="14" a="1"/>
  <c r="G4031" i="14" s="1"/>
  <c r="G4030" i="14" a="1"/>
  <c r="G4030" i="14" s="1"/>
  <c r="G4029" i="14" a="1"/>
  <c r="G4029" i="14" s="1"/>
  <c r="G4028" i="14" a="1"/>
  <c r="G4028" i="14" s="1"/>
  <c r="G4027" i="14" a="1"/>
  <c r="G4027" i="14" s="1"/>
  <c r="G4026" i="14" a="1"/>
  <c r="G4026" i="14" s="1"/>
  <c r="G4025" i="14" a="1"/>
  <c r="G4025" i="14" s="1"/>
  <c r="G4024" i="14" a="1"/>
  <c r="G4024" i="14" s="1"/>
  <c r="G4023" i="14" a="1"/>
  <c r="G4023" i="14" s="1"/>
  <c r="G4022" i="14" a="1"/>
  <c r="G4022" i="14" s="1"/>
  <c r="G4021" i="14" a="1"/>
  <c r="G4021" i="14" s="1"/>
  <c r="G4020" i="14" a="1"/>
  <c r="G4020" i="14" s="1"/>
  <c r="G4019" i="14" a="1"/>
  <c r="G4019" i="14" s="1"/>
  <c r="G4018" i="14" a="1"/>
  <c r="G4018" i="14" s="1"/>
  <c r="G4017" i="14" a="1"/>
  <c r="G4017" i="14" s="1"/>
  <c r="G4016" i="14" a="1"/>
  <c r="G4016" i="14" s="1"/>
  <c r="G4015" i="14" a="1"/>
  <c r="G4015" i="14" s="1"/>
  <c r="G4014" i="14" a="1"/>
  <c r="G4014" i="14" s="1"/>
  <c r="G4013" i="14" a="1"/>
  <c r="G4013" i="14" s="1"/>
  <c r="G4012" i="14" a="1"/>
  <c r="G4012" i="14" s="1"/>
  <c r="G4011" i="14" a="1"/>
  <c r="G4011" i="14" s="1"/>
  <c r="G4010" i="14" a="1"/>
  <c r="G4010" i="14" s="1"/>
  <c r="G4009" i="14" a="1"/>
  <c r="G4009" i="14" s="1"/>
  <c r="G4008" i="14" a="1"/>
  <c r="G4008" i="14" s="1"/>
  <c r="G4007" i="14" a="1"/>
  <c r="G4007" i="14" s="1"/>
  <c r="G4006" i="14" a="1"/>
  <c r="G4006" i="14" s="1"/>
  <c r="G4005" i="14" a="1"/>
  <c r="G4005" i="14" s="1"/>
  <c r="G4004" i="14" a="1"/>
  <c r="G4004" i="14" s="1"/>
  <c r="G4003" i="14" a="1"/>
  <c r="G4003" i="14" s="1"/>
  <c r="G4002" i="14" a="1"/>
  <c r="G4002" i="14" s="1"/>
  <c r="G4001" i="14" a="1"/>
  <c r="G4001" i="14" s="1"/>
  <c r="G4000" i="14" a="1"/>
  <c r="G4000" i="14" s="1"/>
  <c r="G3999" i="14" a="1"/>
  <c r="G3999" i="14" s="1"/>
  <c r="G3998" i="14" a="1"/>
  <c r="G3998" i="14" s="1"/>
  <c r="G3997" i="14" a="1"/>
  <c r="G3997" i="14" s="1"/>
  <c r="G3996" i="14" a="1"/>
  <c r="G3996" i="14" s="1"/>
  <c r="G3995" i="14" a="1"/>
  <c r="G3995" i="14" s="1"/>
  <c r="G3994" i="14" a="1"/>
  <c r="G3994" i="14" s="1"/>
  <c r="G3993" i="14" a="1"/>
  <c r="G3993" i="14" s="1"/>
  <c r="G3992" i="14" a="1"/>
  <c r="G3992" i="14" s="1"/>
  <c r="G3991" i="14" a="1"/>
  <c r="G3991" i="14" s="1"/>
  <c r="G3990" i="14" a="1"/>
  <c r="G3990" i="14" s="1"/>
  <c r="G3989" i="14" a="1"/>
  <c r="G3989" i="14" s="1"/>
  <c r="G3988" i="14" a="1"/>
  <c r="G3988" i="14" s="1"/>
  <c r="G3987" i="14" a="1"/>
  <c r="G3987" i="14" s="1"/>
  <c r="G3986" i="14" a="1"/>
  <c r="G3986" i="14" s="1"/>
  <c r="G3985" i="14" a="1"/>
  <c r="G3985" i="14" s="1"/>
  <c r="G3984" i="14" a="1"/>
  <c r="G3984" i="14" s="1"/>
  <c r="G3983" i="14" a="1"/>
  <c r="G3983" i="14" s="1"/>
  <c r="G3982" i="14" a="1"/>
  <c r="G3982" i="14" s="1"/>
  <c r="G3981" i="14" a="1"/>
  <c r="G3981" i="14" s="1"/>
  <c r="G3980" i="14" a="1"/>
  <c r="G3980" i="14" s="1"/>
  <c r="G3979" i="14" a="1"/>
  <c r="G3979" i="14" s="1"/>
  <c r="G3978" i="14" a="1"/>
  <c r="G3978" i="14" s="1"/>
  <c r="G3977" i="14" a="1"/>
  <c r="G3977" i="14" s="1"/>
  <c r="G3976" i="14" a="1"/>
  <c r="G3976" i="14" s="1"/>
  <c r="G3975" i="14" a="1"/>
  <c r="G3975" i="14" s="1"/>
  <c r="G3974" i="14" a="1"/>
  <c r="G3974" i="14" s="1"/>
  <c r="G3973" i="14" a="1"/>
  <c r="G3973" i="14" s="1"/>
  <c r="G3972" i="14" a="1"/>
  <c r="G3972" i="14" s="1"/>
  <c r="G3971" i="14" a="1"/>
  <c r="G3971" i="14" s="1"/>
  <c r="G3970" i="14" a="1"/>
  <c r="G3970" i="14" s="1"/>
  <c r="G3969" i="14" a="1"/>
  <c r="G3969" i="14" s="1"/>
  <c r="G3968" i="14" a="1"/>
  <c r="G3968" i="14" s="1"/>
  <c r="G3967" i="14" a="1"/>
  <c r="G3967" i="14" s="1"/>
  <c r="G3966" i="14" a="1"/>
  <c r="G3966" i="14" s="1"/>
  <c r="G3965" i="14" a="1"/>
  <c r="G3965" i="14" s="1"/>
  <c r="G3964" i="14" a="1"/>
  <c r="G3964" i="14" s="1"/>
  <c r="G3963" i="14" a="1"/>
  <c r="G3963" i="14" s="1"/>
  <c r="G3962" i="14" a="1"/>
  <c r="G3962" i="14" s="1"/>
  <c r="G3961" i="14" a="1"/>
  <c r="G3961" i="14" s="1"/>
  <c r="G3960" i="14" a="1"/>
  <c r="G3960" i="14" s="1"/>
  <c r="G3959" i="14" a="1"/>
  <c r="G3959" i="14" s="1"/>
  <c r="G3958" i="14" a="1"/>
  <c r="G3958" i="14" s="1"/>
  <c r="G3957" i="14" a="1"/>
  <c r="G3957" i="14" s="1"/>
  <c r="G3956" i="14" a="1"/>
  <c r="G3956" i="14" s="1"/>
  <c r="G3955" i="14" a="1"/>
  <c r="G3955" i="14" s="1"/>
  <c r="G3954" i="14" a="1"/>
  <c r="G3954" i="14" s="1"/>
  <c r="G3953" i="14" a="1"/>
  <c r="G3953" i="14" s="1"/>
  <c r="G3952" i="14" a="1"/>
  <c r="G3952" i="14" s="1"/>
  <c r="G3951" i="14" a="1"/>
  <c r="G3951" i="14" s="1"/>
  <c r="G3950" i="14" a="1"/>
  <c r="G3950" i="14" s="1"/>
  <c r="G3949" i="14" a="1"/>
  <c r="G3949" i="14" s="1"/>
  <c r="G3948" i="14" a="1"/>
  <c r="G3948" i="14" s="1"/>
  <c r="G3947" i="14" a="1"/>
  <c r="G3947" i="14" s="1"/>
  <c r="G3946" i="14" a="1"/>
  <c r="G3946" i="14" s="1"/>
  <c r="G3945" i="14" a="1"/>
  <c r="G3945" i="14" s="1"/>
  <c r="G3944" i="14" a="1"/>
  <c r="G3944" i="14" s="1"/>
  <c r="G3943" i="14" a="1"/>
  <c r="G3943" i="14" s="1"/>
  <c r="G3942" i="14" a="1"/>
  <c r="G3942" i="14" s="1"/>
  <c r="G3941" i="14" a="1"/>
  <c r="G3941" i="14" s="1"/>
  <c r="G3940" i="14" a="1"/>
  <c r="G3940" i="14" s="1"/>
  <c r="G3939" i="14" a="1"/>
  <c r="G3939" i="14" s="1"/>
  <c r="G3938" i="14" a="1"/>
  <c r="G3938" i="14" s="1"/>
  <c r="G3937" i="14" a="1"/>
  <c r="G3937" i="14" s="1"/>
  <c r="G3936" i="14" a="1"/>
  <c r="G3936" i="14" s="1"/>
  <c r="G3935" i="14" a="1"/>
  <c r="G3935" i="14" s="1"/>
  <c r="G3934" i="14" a="1"/>
  <c r="G3934" i="14" s="1"/>
  <c r="G3933" i="14" a="1"/>
  <c r="G3933" i="14" s="1"/>
  <c r="G3932" i="14" a="1"/>
  <c r="G3932" i="14" s="1"/>
  <c r="G3931" i="14" a="1"/>
  <c r="G3931" i="14" s="1"/>
  <c r="G3930" i="14" a="1"/>
  <c r="G3930" i="14" s="1"/>
  <c r="G3929" i="14" a="1"/>
  <c r="G3929" i="14" s="1"/>
  <c r="G3928" i="14" a="1"/>
  <c r="G3928" i="14" s="1"/>
  <c r="G3927" i="14" a="1"/>
  <c r="G3927" i="14" s="1"/>
  <c r="G3926" i="14" a="1"/>
  <c r="G3926" i="14" s="1"/>
  <c r="G3925" i="14" a="1"/>
  <c r="G3925" i="14" s="1"/>
  <c r="G3924" i="14" a="1"/>
  <c r="G3924" i="14" s="1"/>
  <c r="G3923" i="14" a="1"/>
  <c r="G3923" i="14" s="1"/>
  <c r="G3922" i="14" a="1"/>
  <c r="G3922" i="14" s="1"/>
  <c r="G3921" i="14" a="1"/>
  <c r="G3921" i="14" s="1"/>
  <c r="G3920" i="14" a="1"/>
  <c r="G3920" i="14" s="1"/>
  <c r="G3919" i="14" a="1"/>
  <c r="G3919" i="14" s="1"/>
  <c r="G3918" i="14" a="1"/>
  <c r="G3918" i="14" s="1"/>
  <c r="G3917" i="14" a="1"/>
  <c r="G3917" i="14" s="1"/>
  <c r="G3916" i="14" a="1"/>
  <c r="G3916" i="14" s="1"/>
  <c r="G3915" i="14" a="1"/>
  <c r="G3915" i="14" s="1"/>
  <c r="G3914" i="14" a="1"/>
  <c r="G3914" i="14" s="1"/>
  <c r="G3913" i="14" a="1"/>
  <c r="G3913" i="14" s="1"/>
  <c r="G3912" i="14" a="1"/>
  <c r="G3912" i="14" s="1"/>
  <c r="G3911" i="14" a="1"/>
  <c r="G3911" i="14" s="1"/>
  <c r="G3910" i="14" a="1"/>
  <c r="G3910" i="14" s="1"/>
  <c r="G3909" i="14" a="1"/>
  <c r="G3909" i="14" s="1"/>
  <c r="G3908" i="14" a="1"/>
  <c r="G3908" i="14" s="1"/>
  <c r="G3907" i="14" a="1"/>
  <c r="G3907" i="14" s="1"/>
  <c r="G3906" i="14" a="1"/>
  <c r="G3906" i="14" s="1"/>
  <c r="G3905" i="14" a="1"/>
  <c r="G3905" i="14" s="1"/>
  <c r="G3904" i="14" a="1"/>
  <c r="G3904" i="14" s="1"/>
  <c r="G3903" i="14" a="1"/>
  <c r="G3903" i="14" s="1"/>
  <c r="G3902" i="14" a="1"/>
  <c r="G3902" i="14" s="1"/>
  <c r="G3901" i="14" a="1"/>
  <c r="G3901" i="14" s="1"/>
  <c r="G3900" i="14" a="1"/>
  <c r="G3900" i="14" s="1"/>
  <c r="G3899" i="14" a="1"/>
  <c r="G3899" i="14" s="1"/>
  <c r="G3898" i="14" a="1"/>
  <c r="G3898" i="14" s="1"/>
  <c r="G3897" i="14" a="1"/>
  <c r="G3897" i="14" s="1"/>
  <c r="G3896" i="14" a="1"/>
  <c r="G3896" i="14" s="1"/>
  <c r="G3895" i="14" a="1"/>
  <c r="G3895" i="14" s="1"/>
  <c r="G3894" i="14" a="1"/>
  <c r="G3894" i="14" s="1"/>
  <c r="G3893" i="14" a="1"/>
  <c r="G3893" i="14" s="1"/>
  <c r="G3892" i="14" a="1"/>
  <c r="G3892" i="14" s="1"/>
  <c r="G3891" i="14" a="1"/>
  <c r="G3891" i="14" s="1"/>
  <c r="G3890" i="14" a="1"/>
  <c r="G3890" i="14" s="1"/>
  <c r="G3889" i="14" a="1"/>
  <c r="G3889" i="14" s="1"/>
  <c r="G3888" i="14" a="1"/>
  <c r="G3888" i="14" s="1"/>
  <c r="G3887" i="14" a="1"/>
  <c r="G3887" i="14" s="1"/>
  <c r="G3886" i="14" a="1"/>
  <c r="G3886" i="14" s="1"/>
  <c r="G3885" i="14" a="1"/>
  <c r="G3885" i="14" s="1"/>
  <c r="G3884" i="14" a="1"/>
  <c r="G3884" i="14" s="1"/>
  <c r="G3883" i="14" a="1"/>
  <c r="G3883" i="14" s="1"/>
  <c r="G3882" i="14" a="1"/>
  <c r="G3882" i="14" s="1"/>
  <c r="G3881" i="14" a="1"/>
  <c r="G3881" i="14" s="1"/>
  <c r="G3880" i="14" a="1"/>
  <c r="G3880" i="14" s="1"/>
  <c r="G3879" i="14" a="1"/>
  <c r="G3879" i="14" s="1"/>
  <c r="G3878" i="14" a="1"/>
  <c r="G3878" i="14" s="1"/>
  <c r="G3877" i="14" a="1"/>
  <c r="G3877" i="14" s="1"/>
  <c r="G3876" i="14" a="1"/>
  <c r="G3876" i="14" s="1"/>
  <c r="G3875" i="14" a="1"/>
  <c r="G3875" i="14" s="1"/>
  <c r="G3874" i="14" a="1"/>
  <c r="G3874" i="14" s="1"/>
  <c r="G3873" i="14" a="1"/>
  <c r="G3873" i="14" s="1"/>
  <c r="G3872" i="14" a="1"/>
  <c r="G3872" i="14" s="1"/>
  <c r="G3871" i="14" a="1"/>
  <c r="G3871" i="14" s="1"/>
  <c r="G3870" i="14" a="1"/>
  <c r="G3870" i="14" s="1"/>
  <c r="G3869" i="14" a="1"/>
  <c r="G3869" i="14" s="1"/>
  <c r="G3868" i="14" a="1"/>
  <c r="G3868" i="14" s="1"/>
  <c r="G3867" i="14" a="1"/>
  <c r="G3867" i="14" s="1"/>
  <c r="G3866" i="14" a="1"/>
  <c r="G3866" i="14" s="1"/>
  <c r="G3865" i="14" a="1"/>
  <c r="G3865" i="14" s="1"/>
  <c r="G3864" i="14" a="1"/>
  <c r="G3864" i="14" s="1"/>
  <c r="G3863" i="14" a="1"/>
  <c r="G3863" i="14" s="1"/>
  <c r="G3862" i="14" a="1"/>
  <c r="G3862" i="14" s="1"/>
  <c r="G3861" i="14" a="1"/>
  <c r="G3861" i="14" s="1"/>
  <c r="G3860" i="14" a="1"/>
  <c r="G3860" i="14" s="1"/>
  <c r="G3859" i="14" a="1"/>
  <c r="G3859" i="14" s="1"/>
  <c r="G3858" i="14" a="1"/>
  <c r="G3858" i="14" s="1"/>
  <c r="G3857" i="14" a="1"/>
  <c r="G3857" i="14" s="1"/>
  <c r="G3856" i="14" a="1"/>
  <c r="G3856" i="14" s="1"/>
  <c r="G3855" i="14" a="1"/>
  <c r="G3855" i="14" s="1"/>
  <c r="G3854" i="14" a="1"/>
  <c r="G3854" i="14" s="1"/>
  <c r="G3853" i="14" a="1"/>
  <c r="G3853" i="14" s="1"/>
  <c r="G3852" i="14" a="1"/>
  <c r="G3852" i="14" s="1"/>
  <c r="G3851" i="14" a="1"/>
  <c r="G3851" i="14" s="1"/>
  <c r="G3850" i="14" a="1"/>
  <c r="G3850" i="14" s="1"/>
  <c r="G3849" i="14" a="1"/>
  <c r="G3849" i="14" s="1"/>
  <c r="G3848" i="14" a="1"/>
  <c r="G3848" i="14" s="1"/>
  <c r="G3847" i="14" a="1"/>
  <c r="G3847" i="14" s="1"/>
  <c r="G3846" i="14" a="1"/>
  <c r="G3846" i="14" s="1"/>
  <c r="G3845" i="14" a="1"/>
  <c r="G3845" i="14" s="1"/>
  <c r="G3844" i="14" a="1"/>
  <c r="G3844" i="14" s="1"/>
  <c r="G3843" i="14" a="1"/>
  <c r="G3843" i="14" s="1"/>
  <c r="G3842" i="14" a="1"/>
  <c r="G3842" i="14" s="1"/>
  <c r="G3841" i="14" a="1"/>
  <c r="G3841" i="14" s="1"/>
  <c r="G3840" i="14" a="1"/>
  <c r="G3840" i="14" s="1"/>
  <c r="G3839" i="14" a="1"/>
  <c r="G3839" i="14" s="1"/>
  <c r="G3838" i="14" a="1"/>
  <c r="G3838" i="14" s="1"/>
  <c r="G3837" i="14" a="1"/>
  <c r="G3837" i="14" s="1"/>
  <c r="G3836" i="14" a="1"/>
  <c r="G3836" i="14" s="1"/>
  <c r="G3835" i="14" a="1"/>
  <c r="G3835" i="14" s="1"/>
  <c r="G3834" i="14" a="1"/>
  <c r="G3834" i="14" s="1"/>
  <c r="G3833" i="14" a="1"/>
  <c r="G3833" i="14" s="1"/>
  <c r="G3832" i="14" a="1"/>
  <c r="G3832" i="14" s="1"/>
  <c r="G3831" i="14" a="1"/>
  <c r="G3831" i="14" s="1"/>
  <c r="G3830" i="14" a="1"/>
  <c r="G3830" i="14" s="1"/>
  <c r="G3829" i="14" a="1"/>
  <c r="G3829" i="14" s="1"/>
  <c r="G3828" i="14" a="1"/>
  <c r="G3828" i="14" s="1"/>
  <c r="G3827" i="14" a="1"/>
  <c r="G3827" i="14" s="1"/>
  <c r="G3826" i="14" a="1"/>
  <c r="G3826" i="14" s="1"/>
  <c r="G3825" i="14" a="1"/>
  <c r="G3825" i="14" s="1"/>
  <c r="G3824" i="14" a="1"/>
  <c r="G3824" i="14" s="1"/>
  <c r="G3823" i="14" a="1"/>
  <c r="G3823" i="14" s="1"/>
  <c r="G3822" i="14" a="1"/>
  <c r="G3822" i="14" s="1"/>
  <c r="G3821" i="14" a="1"/>
  <c r="G3821" i="14" s="1"/>
  <c r="G3820" i="14" a="1"/>
  <c r="G3820" i="14" s="1"/>
  <c r="G3819" i="14" a="1"/>
  <c r="G3819" i="14" s="1"/>
  <c r="G3818" i="14" a="1"/>
  <c r="G3818" i="14" s="1"/>
  <c r="G3817" i="14" a="1"/>
  <c r="G3817" i="14" s="1"/>
  <c r="G3816" i="14" a="1"/>
  <c r="G3816" i="14" s="1"/>
  <c r="G3815" i="14" a="1"/>
  <c r="G3815" i="14" s="1"/>
  <c r="G3814" i="14" a="1"/>
  <c r="G3814" i="14" s="1"/>
  <c r="G3813" i="14" a="1"/>
  <c r="G3813" i="14" s="1"/>
  <c r="G3812" i="14" a="1"/>
  <c r="G3812" i="14" s="1"/>
  <c r="G3811" i="14" a="1"/>
  <c r="G3811" i="14" s="1"/>
  <c r="G3810" i="14" a="1"/>
  <c r="G3810" i="14" s="1"/>
  <c r="G3809" i="14" a="1"/>
  <c r="G3809" i="14" s="1"/>
  <c r="G3808" i="14" a="1"/>
  <c r="G3808" i="14" s="1"/>
  <c r="G3807" i="14" a="1"/>
  <c r="G3807" i="14" s="1"/>
  <c r="G3806" i="14" a="1"/>
  <c r="G3806" i="14" s="1"/>
  <c r="G3805" i="14" a="1"/>
  <c r="G3805" i="14" s="1"/>
  <c r="G3804" i="14" a="1"/>
  <c r="G3804" i="14" s="1"/>
  <c r="G3803" i="14" a="1"/>
  <c r="G3803" i="14" s="1"/>
  <c r="G3802" i="14" a="1"/>
  <c r="G3802" i="14" s="1"/>
  <c r="G3801" i="14" a="1"/>
  <c r="G3801" i="14" s="1"/>
  <c r="G3800" i="14" a="1"/>
  <c r="G3800" i="14" s="1"/>
  <c r="G3799" i="14" a="1"/>
  <c r="G3799" i="14" s="1"/>
  <c r="G3798" i="14" a="1"/>
  <c r="G3798" i="14" s="1"/>
  <c r="G3797" i="14" a="1"/>
  <c r="G3797" i="14" s="1"/>
  <c r="G3796" i="14" a="1"/>
  <c r="G3796" i="14" s="1"/>
  <c r="G3795" i="14" a="1"/>
  <c r="G3795" i="14" s="1"/>
  <c r="G3794" i="14" a="1"/>
  <c r="G3794" i="14" s="1"/>
  <c r="G3793" i="14" a="1"/>
  <c r="G3793" i="14" s="1"/>
  <c r="G3792" i="14" a="1"/>
  <c r="G3792" i="14" s="1"/>
  <c r="G3791" i="14" a="1"/>
  <c r="G3791" i="14" s="1"/>
  <c r="G3790" i="14" a="1"/>
  <c r="G3790" i="14" s="1"/>
  <c r="G3789" i="14" a="1"/>
  <c r="G3789" i="14" s="1"/>
  <c r="G3788" i="14" a="1"/>
  <c r="G3788" i="14" s="1"/>
  <c r="G3787" i="14" a="1"/>
  <c r="G3787" i="14" s="1"/>
  <c r="G3786" i="14" a="1"/>
  <c r="G3786" i="14" s="1"/>
  <c r="G3785" i="14" a="1"/>
  <c r="G3785" i="14" s="1"/>
  <c r="G3784" i="14" a="1"/>
  <c r="G3784" i="14" s="1"/>
  <c r="G3783" i="14" a="1"/>
  <c r="G3783" i="14" s="1"/>
  <c r="G3782" i="14" a="1"/>
  <c r="G3782" i="14" s="1"/>
  <c r="G3781" i="14" a="1"/>
  <c r="G3781" i="14" s="1"/>
  <c r="G3780" i="14" a="1"/>
  <c r="G3780" i="14" s="1"/>
  <c r="G3779" i="14" a="1"/>
  <c r="G3779" i="14" s="1"/>
  <c r="G3778" i="14" a="1"/>
  <c r="G3778" i="14" s="1"/>
  <c r="G3777" i="14" a="1"/>
  <c r="G3777" i="14" s="1"/>
  <c r="G3776" i="14" a="1"/>
  <c r="G3776" i="14" s="1"/>
  <c r="G3775" i="14" a="1"/>
  <c r="G3775" i="14" s="1"/>
  <c r="G3774" i="14" a="1"/>
  <c r="G3774" i="14" s="1"/>
  <c r="G3773" i="14" a="1"/>
  <c r="G3773" i="14" s="1"/>
  <c r="G3772" i="14" a="1"/>
  <c r="G3772" i="14" s="1"/>
  <c r="G3771" i="14" a="1"/>
  <c r="G3771" i="14" s="1"/>
  <c r="G3770" i="14" a="1"/>
  <c r="G3770" i="14" s="1"/>
  <c r="G3769" i="14" a="1"/>
  <c r="G3769" i="14" s="1"/>
  <c r="G3768" i="14" a="1"/>
  <c r="G3768" i="14" s="1"/>
  <c r="G3767" i="14" a="1"/>
  <c r="G3767" i="14" s="1"/>
  <c r="G3766" i="14" a="1"/>
  <c r="G3766" i="14" s="1"/>
  <c r="G3765" i="14" a="1"/>
  <c r="G3765" i="14" s="1"/>
  <c r="G3764" i="14" a="1"/>
  <c r="G3764" i="14" s="1"/>
  <c r="G3763" i="14" a="1"/>
  <c r="G3763" i="14" s="1"/>
  <c r="G3762" i="14" a="1"/>
  <c r="G3762" i="14" s="1"/>
  <c r="G3761" i="14" a="1"/>
  <c r="G3761" i="14" s="1"/>
  <c r="G3760" i="14" a="1"/>
  <c r="G3760" i="14" s="1"/>
  <c r="G3759" i="14" a="1"/>
  <c r="G3759" i="14" s="1"/>
  <c r="G3758" i="14" a="1"/>
  <c r="G3758" i="14" s="1"/>
  <c r="G3757" i="14" a="1"/>
  <c r="G3757" i="14" s="1"/>
  <c r="G3756" i="14" a="1"/>
  <c r="G3756" i="14" s="1"/>
  <c r="G3755" i="14" a="1"/>
  <c r="G3755" i="14" s="1"/>
  <c r="G3754" i="14" a="1"/>
  <c r="G3754" i="14" s="1"/>
  <c r="G3753" i="14" a="1"/>
  <c r="G3753" i="14" s="1"/>
  <c r="G3752" i="14" a="1"/>
  <c r="G3752" i="14" s="1"/>
  <c r="G3751" i="14" a="1"/>
  <c r="G3751" i="14" s="1"/>
  <c r="G3750" i="14" a="1"/>
  <c r="G3750" i="14" s="1"/>
  <c r="G3749" i="14" a="1"/>
  <c r="G3749" i="14" s="1"/>
  <c r="G3748" i="14" a="1"/>
  <c r="G3748" i="14" s="1"/>
  <c r="G3747" i="14" a="1"/>
  <c r="G3747" i="14" s="1"/>
  <c r="G3746" i="14" a="1"/>
  <c r="G3746" i="14" s="1"/>
  <c r="G3745" i="14" a="1"/>
  <c r="G3745" i="14" s="1"/>
  <c r="G3744" i="14" a="1"/>
  <c r="G3744" i="14" s="1"/>
  <c r="G3743" i="14" a="1"/>
  <c r="G3743" i="14" s="1"/>
  <c r="G3742" i="14" a="1"/>
  <c r="G3742" i="14" s="1"/>
  <c r="G3741" i="14" a="1"/>
  <c r="G3741" i="14" s="1"/>
  <c r="G3740" i="14" a="1"/>
  <c r="G3740" i="14" s="1"/>
  <c r="G3739" i="14" a="1"/>
  <c r="G3739" i="14" s="1"/>
  <c r="G3738" i="14" a="1"/>
  <c r="G3738" i="14" s="1"/>
  <c r="G3737" i="14" a="1"/>
  <c r="G3737" i="14" s="1"/>
  <c r="G3736" i="14" a="1"/>
  <c r="G3736" i="14" s="1"/>
  <c r="G3735" i="14" a="1"/>
  <c r="G3735" i="14" s="1"/>
  <c r="G3734" i="14" a="1"/>
  <c r="G3734" i="14" s="1"/>
  <c r="G3733" i="14" a="1"/>
  <c r="G3733" i="14" s="1"/>
  <c r="G3732" i="14" a="1"/>
  <c r="G3732" i="14" s="1"/>
  <c r="G3731" i="14" a="1"/>
  <c r="G3731" i="14" s="1"/>
  <c r="G3730" i="14" a="1"/>
  <c r="G3730" i="14" s="1"/>
  <c r="G3729" i="14" a="1"/>
  <c r="G3729" i="14" s="1"/>
  <c r="G3728" i="14" a="1"/>
  <c r="G3728" i="14" s="1"/>
  <c r="G3727" i="14" a="1"/>
  <c r="G3727" i="14" s="1"/>
  <c r="G3726" i="14" a="1"/>
  <c r="G3726" i="14" s="1"/>
  <c r="G3725" i="14" a="1"/>
  <c r="G3725" i="14" s="1"/>
  <c r="G3724" i="14" a="1"/>
  <c r="G3724" i="14" s="1"/>
  <c r="G3723" i="14" a="1"/>
  <c r="G3723" i="14" s="1"/>
  <c r="G3722" i="14" a="1"/>
  <c r="G3722" i="14" s="1"/>
  <c r="G3721" i="14" a="1"/>
  <c r="G3721" i="14" s="1"/>
  <c r="G3720" i="14" a="1"/>
  <c r="G3720" i="14" s="1"/>
  <c r="G3719" i="14" a="1"/>
  <c r="G3719" i="14" s="1"/>
  <c r="G3718" i="14" a="1"/>
  <c r="G3718" i="14" s="1"/>
  <c r="G3717" i="14" a="1"/>
  <c r="G3717" i="14" s="1"/>
  <c r="G3716" i="14" a="1"/>
  <c r="G3716" i="14" s="1"/>
  <c r="G3715" i="14" a="1"/>
  <c r="G3715" i="14" s="1"/>
  <c r="G3714" i="14" a="1"/>
  <c r="G3714" i="14" s="1"/>
  <c r="G3713" i="14" a="1"/>
  <c r="G3713" i="14" s="1"/>
  <c r="G3712" i="14" a="1"/>
  <c r="G3712" i="14" s="1"/>
  <c r="G3711" i="14" a="1"/>
  <c r="G3711" i="14" s="1"/>
  <c r="G3710" i="14" a="1"/>
  <c r="G3710" i="14" s="1"/>
  <c r="G3709" i="14" a="1"/>
  <c r="G3709" i="14" s="1"/>
  <c r="G3708" i="14" a="1"/>
  <c r="G3708" i="14" s="1"/>
  <c r="G3707" i="14" a="1"/>
  <c r="G3707" i="14" s="1"/>
  <c r="G3706" i="14" a="1"/>
  <c r="G3706" i="14" s="1"/>
  <c r="G3705" i="14" a="1"/>
  <c r="G3705" i="14" s="1"/>
  <c r="G3704" i="14" a="1"/>
  <c r="G3704" i="14" s="1"/>
  <c r="G3703" i="14" a="1"/>
  <c r="G3703" i="14" s="1"/>
  <c r="G3702" i="14" a="1"/>
  <c r="G3702" i="14" s="1"/>
  <c r="G3701" i="14" a="1"/>
  <c r="G3701" i="14" s="1"/>
  <c r="G3700" i="14" a="1"/>
  <c r="G3700" i="14" s="1"/>
  <c r="G3699" i="14" a="1"/>
  <c r="G3699" i="14" s="1"/>
  <c r="G3698" i="14" a="1"/>
  <c r="G3698" i="14" s="1"/>
  <c r="G3697" i="14" a="1"/>
  <c r="G3697" i="14" s="1"/>
  <c r="G3696" i="14" a="1"/>
  <c r="G3696" i="14" s="1"/>
  <c r="G3695" i="14" a="1"/>
  <c r="G3695" i="14" s="1"/>
  <c r="G3694" i="14" a="1"/>
  <c r="G3694" i="14" s="1"/>
  <c r="G3693" i="14" a="1"/>
  <c r="G3693" i="14" s="1"/>
  <c r="G3692" i="14" a="1"/>
  <c r="G3692" i="14" s="1"/>
  <c r="G3691" i="14" a="1"/>
  <c r="G3691" i="14" s="1"/>
  <c r="G3690" i="14" a="1"/>
  <c r="G3690" i="14" s="1"/>
  <c r="G3689" i="14" a="1"/>
  <c r="G3689" i="14" s="1"/>
  <c r="G3688" i="14" a="1"/>
  <c r="G3688" i="14" s="1"/>
  <c r="G3687" i="14" a="1"/>
  <c r="G3687" i="14" s="1"/>
  <c r="G3686" i="14" a="1"/>
  <c r="G3686" i="14" s="1"/>
  <c r="G3685" i="14" a="1"/>
  <c r="G3685" i="14" s="1"/>
  <c r="G3684" i="14" a="1"/>
  <c r="G3684" i="14" s="1"/>
  <c r="G3683" i="14" a="1"/>
  <c r="G3683" i="14" s="1"/>
  <c r="G3682" i="14" a="1"/>
  <c r="G3682" i="14" s="1"/>
  <c r="G3681" i="14" a="1"/>
  <c r="G3681" i="14" s="1"/>
  <c r="G3680" i="14" a="1"/>
  <c r="G3680" i="14" s="1"/>
  <c r="G3679" i="14" a="1"/>
  <c r="G3679" i="14" s="1"/>
  <c r="G3678" i="14" a="1"/>
  <c r="G3678" i="14" s="1"/>
  <c r="G3677" i="14" a="1"/>
  <c r="G3677" i="14" s="1"/>
  <c r="G3676" i="14" a="1"/>
  <c r="G3676" i="14" s="1"/>
  <c r="G3675" i="14" a="1"/>
  <c r="G3675" i="14" s="1"/>
  <c r="G3674" i="14" a="1"/>
  <c r="G3674" i="14" s="1"/>
  <c r="G3673" i="14" a="1"/>
  <c r="G3673" i="14" s="1"/>
  <c r="G3672" i="14" a="1"/>
  <c r="G3672" i="14" s="1"/>
  <c r="G3671" i="14" a="1"/>
  <c r="G3671" i="14" s="1"/>
  <c r="G3670" i="14" a="1"/>
  <c r="G3670" i="14" s="1"/>
  <c r="G3669" i="14" a="1"/>
  <c r="G3669" i="14" s="1"/>
  <c r="G3668" i="14" a="1"/>
  <c r="G3668" i="14" s="1"/>
  <c r="G3667" i="14" a="1"/>
  <c r="G3667" i="14" s="1"/>
  <c r="G3666" i="14" a="1"/>
  <c r="G3666" i="14" s="1"/>
  <c r="G3665" i="14" a="1"/>
  <c r="G3665" i="14" s="1"/>
  <c r="G3664" i="14" a="1"/>
  <c r="G3664" i="14" s="1"/>
  <c r="G3663" i="14" a="1"/>
  <c r="G3663" i="14" s="1"/>
  <c r="G3662" i="14" a="1"/>
  <c r="G3662" i="14" s="1"/>
  <c r="G3661" i="14" a="1"/>
  <c r="G3661" i="14" s="1"/>
  <c r="G3660" i="14" a="1"/>
  <c r="G3660" i="14" s="1"/>
  <c r="G3659" i="14" a="1"/>
  <c r="G3659" i="14" s="1"/>
  <c r="G3658" i="14" a="1"/>
  <c r="G3658" i="14" s="1"/>
  <c r="G3657" i="14" a="1"/>
  <c r="G3657" i="14" s="1"/>
  <c r="G3656" i="14" a="1"/>
  <c r="G3656" i="14" s="1"/>
  <c r="G3655" i="14" a="1"/>
  <c r="G3655" i="14" s="1"/>
  <c r="G3654" i="14" a="1"/>
  <c r="G3654" i="14" s="1"/>
  <c r="G3653" i="14" a="1"/>
  <c r="G3653" i="14" s="1"/>
  <c r="G3652" i="14" a="1"/>
  <c r="G3652" i="14" s="1"/>
  <c r="G3651" i="14" a="1"/>
  <c r="G3651" i="14" s="1"/>
  <c r="G3650" i="14" a="1"/>
  <c r="G3650" i="14" s="1"/>
  <c r="G3649" i="14" a="1"/>
  <c r="G3649" i="14" s="1"/>
  <c r="G3648" i="14" a="1"/>
  <c r="G3648" i="14" s="1"/>
  <c r="G3647" i="14" a="1"/>
  <c r="G3647" i="14" s="1"/>
  <c r="G3646" i="14" a="1"/>
  <c r="G3646" i="14" s="1"/>
  <c r="G3645" i="14" a="1"/>
  <c r="G3645" i="14" s="1"/>
  <c r="G3644" i="14" a="1"/>
  <c r="G3644" i="14" s="1"/>
  <c r="G3643" i="14" a="1"/>
  <c r="G3643" i="14" s="1"/>
  <c r="G3642" i="14" a="1"/>
  <c r="G3642" i="14" s="1"/>
  <c r="G3641" i="14" a="1"/>
  <c r="G3641" i="14" s="1"/>
  <c r="G3640" i="14" a="1"/>
  <c r="G3640" i="14" s="1"/>
  <c r="G3639" i="14" a="1"/>
  <c r="G3639" i="14" s="1"/>
  <c r="G3638" i="14" a="1"/>
  <c r="G3638" i="14" s="1"/>
  <c r="G3637" i="14" a="1"/>
  <c r="G3637" i="14" s="1"/>
  <c r="G3636" i="14" a="1"/>
  <c r="G3636" i="14" s="1"/>
  <c r="G3635" i="14" a="1"/>
  <c r="G3635" i="14" s="1"/>
  <c r="G3634" i="14" a="1"/>
  <c r="G3634" i="14" s="1"/>
  <c r="G3633" i="14" a="1"/>
  <c r="G3633" i="14" s="1"/>
  <c r="G3632" i="14" a="1"/>
  <c r="G3632" i="14" s="1"/>
  <c r="G3631" i="14" a="1"/>
  <c r="G3631" i="14" s="1"/>
  <c r="G3630" i="14" a="1"/>
  <c r="G3630" i="14" s="1"/>
  <c r="G3629" i="14" a="1"/>
  <c r="G3629" i="14" s="1"/>
  <c r="G3628" i="14" a="1"/>
  <c r="G3628" i="14" s="1"/>
  <c r="G3627" i="14" a="1"/>
  <c r="G3627" i="14" s="1"/>
  <c r="G3626" i="14" a="1"/>
  <c r="G3626" i="14" s="1"/>
  <c r="G3625" i="14" a="1"/>
  <c r="G3625" i="14" s="1"/>
  <c r="G3624" i="14" a="1"/>
  <c r="G3624" i="14" s="1"/>
  <c r="G3623" i="14" a="1"/>
  <c r="G3623" i="14" s="1"/>
  <c r="G3622" i="14" a="1"/>
  <c r="G3622" i="14" s="1"/>
  <c r="G3621" i="14" a="1"/>
  <c r="G3621" i="14" s="1"/>
  <c r="G3620" i="14" a="1"/>
  <c r="G3620" i="14" s="1"/>
  <c r="G3619" i="14" a="1"/>
  <c r="G3619" i="14" s="1"/>
  <c r="G3618" i="14" a="1"/>
  <c r="G3618" i="14" s="1"/>
  <c r="G3617" i="14" a="1"/>
  <c r="G3617" i="14" s="1"/>
  <c r="G3616" i="14" a="1"/>
  <c r="G3616" i="14" s="1"/>
  <c r="G3615" i="14" a="1"/>
  <c r="G3615" i="14" s="1"/>
  <c r="G3614" i="14" a="1"/>
  <c r="G3614" i="14" s="1"/>
  <c r="G3613" i="14" a="1"/>
  <c r="G3613" i="14" s="1"/>
  <c r="G3612" i="14" a="1"/>
  <c r="G3612" i="14" s="1"/>
  <c r="G3611" i="14" a="1"/>
  <c r="G3611" i="14" s="1"/>
  <c r="G3610" i="14" a="1"/>
  <c r="G3610" i="14" s="1"/>
  <c r="G3609" i="14" a="1"/>
  <c r="G3609" i="14" s="1"/>
  <c r="G3608" i="14" a="1"/>
  <c r="G3608" i="14" s="1"/>
  <c r="G3607" i="14" a="1"/>
  <c r="G3607" i="14" s="1"/>
  <c r="G3606" i="14" a="1"/>
  <c r="G3606" i="14" s="1"/>
  <c r="G3605" i="14" a="1"/>
  <c r="G3605" i="14" s="1"/>
  <c r="G3604" i="14" a="1"/>
  <c r="G3604" i="14" s="1"/>
  <c r="G3603" i="14" a="1"/>
  <c r="G3603" i="14" s="1"/>
  <c r="G3602" i="14" a="1"/>
  <c r="G3602" i="14" s="1"/>
  <c r="G3601" i="14" a="1"/>
  <c r="G3601" i="14" s="1"/>
  <c r="G3600" i="14" a="1"/>
  <c r="G3600" i="14" s="1"/>
  <c r="G3599" i="14" a="1"/>
  <c r="G3599" i="14" s="1"/>
  <c r="G3598" i="14" a="1"/>
  <c r="G3598" i="14" s="1"/>
  <c r="G3597" i="14" a="1"/>
  <c r="G3597" i="14" s="1"/>
  <c r="G3596" i="14" a="1"/>
  <c r="G3596" i="14" s="1"/>
  <c r="G3595" i="14" a="1"/>
  <c r="G3595" i="14" s="1"/>
  <c r="G3594" i="14" a="1"/>
  <c r="G3594" i="14" s="1"/>
  <c r="G3593" i="14" a="1"/>
  <c r="G3593" i="14" s="1"/>
  <c r="G3592" i="14" a="1"/>
  <c r="G3592" i="14" s="1"/>
  <c r="G3591" i="14" a="1"/>
  <c r="G3591" i="14" s="1"/>
  <c r="G3590" i="14" a="1"/>
  <c r="G3590" i="14" s="1"/>
  <c r="G3589" i="14" a="1"/>
  <c r="G3589" i="14" s="1"/>
  <c r="G3588" i="14" a="1"/>
  <c r="G3588" i="14" s="1"/>
  <c r="G3587" i="14" a="1"/>
  <c r="G3587" i="14" s="1"/>
  <c r="G3586" i="14" a="1"/>
  <c r="G3586" i="14" s="1"/>
  <c r="G3585" i="14" a="1"/>
  <c r="G3585" i="14" s="1"/>
  <c r="G3584" i="14" a="1"/>
  <c r="G3584" i="14" s="1"/>
  <c r="G3583" i="14" a="1"/>
  <c r="G3583" i="14" s="1"/>
  <c r="G3582" i="14" a="1"/>
  <c r="G3582" i="14" s="1"/>
  <c r="G3581" i="14" a="1"/>
  <c r="G3581" i="14" s="1"/>
  <c r="G3580" i="14" a="1"/>
  <c r="G3580" i="14" s="1"/>
  <c r="G3579" i="14" a="1"/>
  <c r="G3579" i="14" s="1"/>
  <c r="G3578" i="14" a="1"/>
  <c r="G3578" i="14" s="1"/>
  <c r="G3577" i="14" a="1"/>
  <c r="G3577" i="14" s="1"/>
  <c r="G3576" i="14" a="1"/>
  <c r="G3576" i="14" s="1"/>
  <c r="G3575" i="14" a="1"/>
  <c r="G3575" i="14" s="1"/>
  <c r="G3574" i="14" a="1"/>
  <c r="G3574" i="14" s="1"/>
  <c r="G3573" i="14" a="1"/>
  <c r="G3573" i="14" s="1"/>
  <c r="G3572" i="14" a="1"/>
  <c r="G3572" i="14" s="1"/>
  <c r="G3571" i="14" a="1"/>
  <c r="G3571" i="14" s="1"/>
  <c r="G3570" i="14" a="1"/>
  <c r="G3570" i="14" s="1"/>
  <c r="G3569" i="14" a="1"/>
  <c r="G3569" i="14" s="1"/>
  <c r="G3568" i="14" a="1"/>
  <c r="G3568" i="14" s="1"/>
  <c r="G3567" i="14" a="1"/>
  <c r="G3567" i="14" s="1"/>
  <c r="G3566" i="14" a="1"/>
  <c r="G3566" i="14" s="1"/>
  <c r="G3565" i="14" a="1"/>
  <c r="G3565" i="14" s="1"/>
  <c r="G3564" i="14" a="1"/>
  <c r="G3564" i="14" s="1"/>
  <c r="G3563" i="14" a="1"/>
  <c r="G3563" i="14" s="1"/>
  <c r="G3562" i="14" a="1"/>
  <c r="G3562" i="14" s="1"/>
  <c r="G3561" i="14" a="1"/>
  <c r="G3561" i="14" s="1"/>
  <c r="G3560" i="14" a="1"/>
  <c r="G3560" i="14" s="1"/>
  <c r="G3559" i="14" a="1"/>
  <c r="G3559" i="14" s="1"/>
  <c r="G3558" i="14" a="1"/>
  <c r="G3558" i="14" s="1"/>
  <c r="G3557" i="14" a="1"/>
  <c r="G3557" i="14" s="1"/>
  <c r="G3556" i="14" a="1"/>
  <c r="G3556" i="14" s="1"/>
  <c r="G3555" i="14" a="1"/>
  <c r="G3555" i="14" s="1"/>
  <c r="G3554" i="14" a="1"/>
  <c r="G3554" i="14" s="1"/>
  <c r="G3553" i="14" a="1"/>
  <c r="G3553" i="14" s="1"/>
  <c r="G3552" i="14" a="1"/>
  <c r="G3552" i="14" s="1"/>
  <c r="G3551" i="14" a="1"/>
  <c r="G3551" i="14" s="1"/>
  <c r="G3550" i="14" a="1"/>
  <c r="G3550" i="14" s="1"/>
  <c r="G3549" i="14" a="1"/>
  <c r="G3549" i="14" s="1"/>
  <c r="G3548" i="14" a="1"/>
  <c r="G3548" i="14" s="1"/>
  <c r="G3547" i="14" a="1"/>
  <c r="G3547" i="14" s="1"/>
  <c r="G3546" i="14" a="1"/>
  <c r="G3546" i="14" s="1"/>
  <c r="G3545" i="14" a="1"/>
  <c r="G3545" i="14" s="1"/>
  <c r="G3544" i="14" a="1"/>
  <c r="G3544" i="14" s="1"/>
  <c r="G3543" i="14" a="1"/>
  <c r="G3543" i="14" s="1"/>
  <c r="G3542" i="14" a="1"/>
  <c r="G3542" i="14" s="1"/>
  <c r="G3541" i="14" a="1"/>
  <c r="G3541" i="14" s="1"/>
  <c r="G3540" i="14" a="1"/>
  <c r="G3540" i="14" s="1"/>
  <c r="G3539" i="14" a="1"/>
  <c r="G3539" i="14" s="1"/>
  <c r="G3538" i="14" a="1"/>
  <c r="G3538" i="14" s="1"/>
  <c r="G3537" i="14" a="1"/>
  <c r="G3537" i="14" s="1"/>
  <c r="G3536" i="14" a="1"/>
  <c r="G3536" i="14" s="1"/>
  <c r="G3535" i="14" a="1"/>
  <c r="G3535" i="14" s="1"/>
  <c r="G3534" i="14" a="1"/>
  <c r="G3534" i="14" s="1"/>
  <c r="G3533" i="14" a="1"/>
  <c r="G3533" i="14" s="1"/>
  <c r="G3532" i="14" a="1"/>
  <c r="G3532" i="14" s="1"/>
  <c r="G3531" i="14" a="1"/>
  <c r="G3531" i="14" s="1"/>
  <c r="G3530" i="14" a="1"/>
  <c r="G3530" i="14" s="1"/>
  <c r="G3529" i="14" a="1"/>
  <c r="G3529" i="14" s="1"/>
  <c r="G3528" i="14" a="1"/>
  <c r="G3528" i="14" s="1"/>
  <c r="G3527" i="14" a="1"/>
  <c r="G3527" i="14" s="1"/>
  <c r="G3526" i="14" a="1"/>
  <c r="G3526" i="14" s="1"/>
  <c r="G3525" i="14" a="1"/>
  <c r="G3525" i="14" s="1"/>
  <c r="G3524" i="14" a="1"/>
  <c r="G3524" i="14" s="1"/>
  <c r="G3523" i="14" a="1"/>
  <c r="G3523" i="14" s="1"/>
  <c r="G3522" i="14" a="1"/>
  <c r="G3522" i="14" s="1"/>
  <c r="G3521" i="14" a="1"/>
  <c r="G3521" i="14" s="1"/>
  <c r="G3520" i="14" a="1"/>
  <c r="G3520" i="14" s="1"/>
  <c r="G3519" i="14" a="1"/>
  <c r="G3519" i="14" s="1"/>
  <c r="G3518" i="14" a="1"/>
  <c r="G3518" i="14" s="1"/>
  <c r="G3517" i="14" a="1"/>
  <c r="G3517" i="14" s="1"/>
  <c r="G3516" i="14" a="1"/>
  <c r="G3516" i="14" s="1"/>
  <c r="G3515" i="14" a="1"/>
  <c r="G3515" i="14" s="1"/>
  <c r="G3514" i="14" a="1"/>
  <c r="G3514" i="14" s="1"/>
  <c r="G3513" i="14" a="1"/>
  <c r="G3513" i="14" s="1"/>
  <c r="G3512" i="14" a="1"/>
  <c r="G3512" i="14" s="1"/>
  <c r="G3511" i="14" a="1"/>
  <c r="G3511" i="14" s="1"/>
  <c r="G3510" i="14" a="1"/>
  <c r="G3510" i="14" s="1"/>
  <c r="G3509" i="14" a="1"/>
  <c r="G3509" i="14" s="1"/>
  <c r="G3508" i="14" a="1"/>
  <c r="G3508" i="14" s="1"/>
  <c r="G3507" i="14" a="1"/>
  <c r="G3507" i="14" s="1"/>
  <c r="G3506" i="14" a="1"/>
  <c r="G3506" i="14" s="1"/>
  <c r="G3505" i="14" a="1"/>
  <c r="G3505" i="14" s="1"/>
  <c r="G3504" i="14" a="1"/>
  <c r="G3504" i="14" s="1"/>
  <c r="G3503" i="14" a="1"/>
  <c r="G3503" i="14" s="1"/>
  <c r="G3502" i="14" a="1"/>
  <c r="G3502" i="14" s="1"/>
  <c r="G3501" i="14" a="1"/>
  <c r="G3501" i="14" s="1"/>
  <c r="G3500" i="14" a="1"/>
  <c r="G3500" i="14" s="1"/>
  <c r="G3499" i="14" a="1"/>
  <c r="G3499" i="14" s="1"/>
  <c r="G3498" i="14" a="1"/>
  <c r="G3498" i="14" s="1"/>
  <c r="G3497" i="14" a="1"/>
  <c r="G3497" i="14" s="1"/>
  <c r="G3496" i="14" a="1"/>
  <c r="G3496" i="14" s="1"/>
  <c r="G3495" i="14" a="1"/>
  <c r="G3495" i="14" s="1"/>
  <c r="G3494" i="14" a="1"/>
  <c r="G3494" i="14" s="1"/>
  <c r="G3493" i="14" a="1"/>
  <c r="G3493" i="14" s="1"/>
  <c r="G3492" i="14" a="1"/>
  <c r="G3492" i="14" s="1"/>
  <c r="G3491" i="14" a="1"/>
  <c r="G3491" i="14" s="1"/>
  <c r="G3490" i="14" a="1"/>
  <c r="G3490" i="14" s="1"/>
  <c r="G3489" i="14" a="1"/>
  <c r="G3489" i="14" s="1"/>
  <c r="G3488" i="14" a="1"/>
  <c r="G3488" i="14" s="1"/>
  <c r="G3487" i="14" a="1"/>
  <c r="G3487" i="14" s="1"/>
  <c r="G3486" i="14" a="1"/>
  <c r="G3486" i="14" s="1"/>
  <c r="G3485" i="14" a="1"/>
  <c r="G3485" i="14" s="1"/>
  <c r="G3484" i="14" a="1"/>
  <c r="G3484" i="14" s="1"/>
  <c r="G3483" i="14" a="1"/>
  <c r="G3483" i="14" s="1"/>
  <c r="G3482" i="14" a="1"/>
  <c r="G3482" i="14" s="1"/>
  <c r="G3481" i="14" a="1"/>
  <c r="G3481" i="14" s="1"/>
  <c r="G3480" i="14" a="1"/>
  <c r="G3480" i="14" s="1"/>
  <c r="G3479" i="14" a="1"/>
  <c r="G3479" i="14" s="1"/>
  <c r="G3478" i="14" a="1"/>
  <c r="G3478" i="14" s="1"/>
  <c r="G3477" i="14" a="1"/>
  <c r="G3477" i="14" s="1"/>
  <c r="G3476" i="14" a="1"/>
  <c r="G3476" i="14" s="1"/>
  <c r="G3475" i="14" a="1"/>
  <c r="G3475" i="14" s="1"/>
  <c r="G3474" i="14" a="1"/>
  <c r="G3474" i="14" s="1"/>
  <c r="G3473" i="14" a="1"/>
  <c r="G3473" i="14" s="1"/>
  <c r="G3472" i="14" a="1"/>
  <c r="G3472" i="14" s="1"/>
  <c r="G3471" i="14" a="1"/>
  <c r="G3471" i="14" s="1"/>
  <c r="G3470" i="14" a="1"/>
  <c r="G3470" i="14" s="1"/>
  <c r="G3469" i="14" a="1"/>
  <c r="G3469" i="14" s="1"/>
  <c r="G3468" i="14" a="1"/>
  <c r="G3468" i="14" s="1"/>
  <c r="G3467" i="14" a="1"/>
  <c r="G3467" i="14" s="1"/>
  <c r="G3466" i="14" a="1"/>
  <c r="G3466" i="14" s="1"/>
  <c r="G3465" i="14" a="1"/>
  <c r="G3465" i="14" s="1"/>
  <c r="G3464" i="14" a="1"/>
  <c r="G3464" i="14" s="1"/>
  <c r="G3463" i="14" a="1"/>
  <c r="G3463" i="14" s="1"/>
  <c r="G3462" i="14" a="1"/>
  <c r="G3462" i="14" s="1"/>
  <c r="G3461" i="14" a="1"/>
  <c r="G3461" i="14" s="1"/>
  <c r="G3460" i="14" a="1"/>
  <c r="G3460" i="14" s="1"/>
  <c r="G3459" i="14" a="1"/>
  <c r="G3459" i="14" s="1"/>
  <c r="G3458" i="14" a="1"/>
  <c r="G3458" i="14" s="1"/>
  <c r="G3457" i="14" a="1"/>
  <c r="G3457" i="14" s="1"/>
  <c r="G3456" i="14" a="1"/>
  <c r="G3456" i="14" s="1"/>
  <c r="G3455" i="14" a="1"/>
  <c r="G3455" i="14" s="1"/>
  <c r="G3454" i="14" a="1"/>
  <c r="G3454" i="14" s="1"/>
  <c r="G3453" i="14" a="1"/>
  <c r="G3453" i="14" s="1"/>
  <c r="G3452" i="14" a="1"/>
  <c r="G3452" i="14" s="1"/>
  <c r="G3451" i="14" a="1"/>
  <c r="G3451" i="14" s="1"/>
  <c r="G3450" i="14" a="1"/>
  <c r="G3450" i="14" s="1"/>
  <c r="G3449" i="14" a="1"/>
  <c r="G3449" i="14" s="1"/>
  <c r="G3448" i="14" a="1"/>
  <c r="G3448" i="14" s="1"/>
  <c r="G3447" i="14" a="1"/>
  <c r="G3447" i="14" s="1"/>
  <c r="G3446" i="14" a="1"/>
  <c r="G3446" i="14" s="1"/>
  <c r="G3445" i="14" a="1"/>
  <c r="G3445" i="14" s="1"/>
  <c r="G3444" i="14" a="1"/>
  <c r="G3444" i="14" s="1"/>
  <c r="G3443" i="14" a="1"/>
  <c r="G3443" i="14" s="1"/>
  <c r="G3442" i="14" a="1"/>
  <c r="G3442" i="14" s="1"/>
  <c r="G3441" i="14" a="1"/>
  <c r="G3441" i="14" s="1"/>
  <c r="G3440" i="14" a="1"/>
  <c r="G3440" i="14" s="1"/>
  <c r="G3439" i="14" a="1"/>
  <c r="G3439" i="14" s="1"/>
  <c r="G3438" i="14" a="1"/>
  <c r="G3438" i="14" s="1"/>
  <c r="G3437" i="14" a="1"/>
  <c r="G3437" i="14" s="1"/>
  <c r="G3436" i="14" a="1"/>
  <c r="G3436" i="14" s="1"/>
  <c r="G3435" i="14" a="1"/>
  <c r="G3435" i="14" s="1"/>
  <c r="G3434" i="14" a="1"/>
  <c r="G3434" i="14" s="1"/>
  <c r="G3433" i="14" a="1"/>
  <c r="G3433" i="14" s="1"/>
  <c r="G3432" i="14" a="1"/>
  <c r="G3432" i="14" s="1"/>
  <c r="G3431" i="14" a="1"/>
  <c r="G3431" i="14" s="1"/>
  <c r="G3430" i="14" a="1"/>
  <c r="G3430" i="14" s="1"/>
  <c r="G3429" i="14" a="1"/>
  <c r="G3429" i="14" s="1"/>
  <c r="G3428" i="14" a="1"/>
  <c r="G3428" i="14" s="1"/>
  <c r="G3427" i="14" a="1"/>
  <c r="G3427" i="14" s="1"/>
  <c r="G3426" i="14" a="1"/>
  <c r="G3426" i="14" s="1"/>
  <c r="G3425" i="14" a="1"/>
  <c r="G3425" i="14" s="1"/>
  <c r="G3424" i="14" a="1"/>
  <c r="G3424" i="14" s="1"/>
  <c r="G3423" i="14" a="1"/>
  <c r="G3423" i="14" s="1"/>
  <c r="G3422" i="14" a="1"/>
  <c r="G3422" i="14" s="1"/>
  <c r="G3421" i="14" a="1"/>
  <c r="G3421" i="14" s="1"/>
  <c r="G3420" i="14" a="1"/>
  <c r="G3420" i="14" s="1"/>
  <c r="G3419" i="14" a="1"/>
  <c r="G3419" i="14" s="1"/>
  <c r="G3418" i="14" a="1"/>
  <c r="G3418" i="14" s="1"/>
  <c r="G3417" i="14" a="1"/>
  <c r="G3417" i="14" s="1"/>
  <c r="G3416" i="14" a="1"/>
  <c r="G3416" i="14" s="1"/>
  <c r="G3415" i="14" a="1"/>
  <c r="G3415" i="14" s="1"/>
  <c r="G3414" i="14" a="1"/>
  <c r="G3414" i="14" s="1"/>
  <c r="G3413" i="14" a="1"/>
  <c r="G3413" i="14" s="1"/>
  <c r="G3412" i="14" a="1"/>
  <c r="G3412" i="14" s="1"/>
  <c r="G3411" i="14" a="1"/>
  <c r="G3411" i="14" s="1"/>
  <c r="G3410" i="14" a="1"/>
  <c r="G3410" i="14" s="1"/>
  <c r="G3409" i="14" a="1"/>
  <c r="G3409" i="14" s="1"/>
  <c r="G3408" i="14" a="1"/>
  <c r="G3408" i="14" s="1"/>
  <c r="G3407" i="14" a="1"/>
  <c r="G3407" i="14" s="1"/>
  <c r="G3406" i="14" a="1"/>
  <c r="G3406" i="14" s="1"/>
  <c r="G3405" i="14" a="1"/>
  <c r="G3405" i="14" s="1"/>
  <c r="G3404" i="14" a="1"/>
  <c r="G3404" i="14" s="1"/>
  <c r="G3403" i="14" a="1"/>
  <c r="G3403" i="14" s="1"/>
  <c r="G3402" i="14" a="1"/>
  <c r="G3402" i="14" s="1"/>
  <c r="G3401" i="14" a="1"/>
  <c r="G3401" i="14" s="1"/>
  <c r="G3400" i="14" a="1"/>
  <c r="G3400" i="14" s="1"/>
  <c r="G3399" i="14" a="1"/>
  <c r="G3399" i="14" s="1"/>
  <c r="G3398" i="14" a="1"/>
  <c r="G3398" i="14" s="1"/>
  <c r="G3397" i="14" a="1"/>
  <c r="G3397" i="14" s="1"/>
  <c r="G3396" i="14" a="1"/>
  <c r="G3396" i="14" s="1"/>
  <c r="G3395" i="14" a="1"/>
  <c r="G3395" i="14" s="1"/>
  <c r="G3394" i="14" a="1"/>
  <c r="G3394" i="14" s="1"/>
  <c r="G3393" i="14" a="1"/>
  <c r="G3393" i="14" s="1"/>
  <c r="G3392" i="14" a="1"/>
  <c r="G3392" i="14" s="1"/>
  <c r="G3391" i="14" a="1"/>
  <c r="G3391" i="14" s="1"/>
  <c r="G3390" i="14" a="1"/>
  <c r="G3390" i="14" s="1"/>
  <c r="G3389" i="14" a="1"/>
  <c r="G3389" i="14" s="1"/>
  <c r="G3388" i="14" a="1"/>
  <c r="G3388" i="14" s="1"/>
  <c r="G3387" i="14" a="1"/>
  <c r="G3387" i="14" s="1"/>
  <c r="G3386" i="14" a="1"/>
  <c r="G3386" i="14" s="1"/>
  <c r="G3385" i="14" a="1"/>
  <c r="G3385" i="14" s="1"/>
  <c r="G3384" i="14" a="1"/>
  <c r="G3384" i="14" s="1"/>
  <c r="G3383" i="14" a="1"/>
  <c r="G3383" i="14" s="1"/>
  <c r="G3382" i="14" a="1"/>
  <c r="G3382" i="14" s="1"/>
  <c r="G3381" i="14" a="1"/>
  <c r="G3381" i="14" s="1"/>
  <c r="G3380" i="14" a="1"/>
  <c r="G3380" i="14" s="1"/>
  <c r="G3379" i="14" a="1"/>
  <c r="G3379" i="14" s="1"/>
  <c r="G3378" i="14" a="1"/>
  <c r="G3378" i="14" s="1"/>
  <c r="G3377" i="14" a="1"/>
  <c r="G3377" i="14" s="1"/>
  <c r="G3376" i="14" a="1"/>
  <c r="G3376" i="14" s="1"/>
  <c r="G3375" i="14" a="1"/>
  <c r="G3375" i="14" s="1"/>
  <c r="G3374" i="14" a="1"/>
  <c r="G3374" i="14" s="1"/>
  <c r="G3373" i="14" a="1"/>
  <c r="G3373" i="14" s="1"/>
  <c r="G3372" i="14" a="1"/>
  <c r="G3372" i="14" s="1"/>
  <c r="G3371" i="14" a="1"/>
  <c r="G3371" i="14" s="1"/>
  <c r="G3370" i="14" a="1"/>
  <c r="G3370" i="14" s="1"/>
  <c r="G3369" i="14" a="1"/>
  <c r="G3369" i="14" s="1"/>
  <c r="G3368" i="14" a="1"/>
  <c r="G3368" i="14" s="1"/>
  <c r="G3367" i="14" a="1"/>
  <c r="G3367" i="14" s="1"/>
  <c r="G3366" i="14" a="1"/>
  <c r="G3366" i="14" s="1"/>
  <c r="G3365" i="14" a="1"/>
  <c r="G3365" i="14" s="1"/>
  <c r="G3364" i="14" a="1"/>
  <c r="G3364" i="14" s="1"/>
  <c r="G3363" i="14" a="1"/>
  <c r="G3363" i="14" s="1"/>
  <c r="G3362" i="14" a="1"/>
  <c r="G3362" i="14" s="1"/>
  <c r="G3361" i="14" a="1"/>
  <c r="G3361" i="14" s="1"/>
  <c r="G3360" i="14" a="1"/>
  <c r="G3360" i="14" s="1"/>
  <c r="G3359" i="14" a="1"/>
  <c r="G3359" i="14" s="1"/>
  <c r="G3358" i="14" a="1"/>
  <c r="G3358" i="14" s="1"/>
  <c r="G3357" i="14" a="1"/>
  <c r="G3357" i="14" s="1"/>
  <c r="G3356" i="14" a="1"/>
  <c r="G3356" i="14" s="1"/>
  <c r="G3355" i="14" a="1"/>
  <c r="G3355" i="14" s="1"/>
  <c r="G3354" i="14" a="1"/>
  <c r="G3354" i="14" s="1"/>
  <c r="G3353" i="14" a="1"/>
  <c r="G3353" i="14" s="1"/>
  <c r="G3352" i="14" a="1"/>
  <c r="G3352" i="14" s="1"/>
  <c r="G3351" i="14" a="1"/>
  <c r="G3351" i="14" s="1"/>
  <c r="G3350" i="14" a="1"/>
  <c r="G3350" i="14" s="1"/>
  <c r="G3349" i="14" a="1"/>
  <c r="G3349" i="14" s="1"/>
  <c r="G3348" i="14" a="1"/>
  <c r="G3348" i="14" s="1"/>
  <c r="G3347" i="14" a="1"/>
  <c r="G3347" i="14" s="1"/>
  <c r="G3346" i="14" a="1"/>
  <c r="G3346" i="14" s="1"/>
  <c r="G3345" i="14" a="1"/>
  <c r="G3345" i="14" s="1"/>
  <c r="G3344" i="14" a="1"/>
  <c r="G3344" i="14" s="1"/>
  <c r="G3343" i="14" a="1"/>
  <c r="G3343" i="14" s="1"/>
  <c r="G3342" i="14" a="1"/>
  <c r="G3342" i="14" s="1"/>
  <c r="G3341" i="14" a="1"/>
  <c r="G3341" i="14" s="1"/>
  <c r="G3340" i="14" a="1"/>
  <c r="G3340" i="14" s="1"/>
  <c r="G3339" i="14" a="1"/>
  <c r="G3339" i="14" s="1"/>
  <c r="G3338" i="14" a="1"/>
  <c r="G3338" i="14" s="1"/>
  <c r="G3337" i="14" a="1"/>
  <c r="G3337" i="14" s="1"/>
  <c r="G3336" i="14" a="1"/>
  <c r="G3336" i="14" s="1"/>
  <c r="G3335" i="14" a="1"/>
  <c r="G3335" i="14" s="1"/>
  <c r="G3334" i="14" a="1"/>
  <c r="G3334" i="14" s="1"/>
  <c r="G3333" i="14" a="1"/>
  <c r="G3333" i="14" s="1"/>
  <c r="G3332" i="14" a="1"/>
  <c r="G3332" i="14" s="1"/>
  <c r="G3331" i="14" a="1"/>
  <c r="G3331" i="14" s="1"/>
  <c r="G3330" i="14" a="1"/>
  <c r="G3330" i="14" s="1"/>
  <c r="G3329" i="14" a="1"/>
  <c r="G3329" i="14" s="1"/>
  <c r="G3328" i="14" a="1"/>
  <c r="G3328" i="14" s="1"/>
  <c r="G3327" i="14" a="1"/>
  <c r="G3327" i="14" s="1"/>
  <c r="G3326" i="14" a="1"/>
  <c r="G3326" i="14" s="1"/>
  <c r="G3325" i="14" a="1"/>
  <c r="G3325" i="14" s="1"/>
  <c r="G3324" i="14" a="1"/>
  <c r="G3324" i="14" s="1"/>
  <c r="G3323" i="14" a="1"/>
  <c r="G3323" i="14" s="1"/>
  <c r="G3322" i="14" a="1"/>
  <c r="G3322" i="14" s="1"/>
  <c r="G3321" i="14" a="1"/>
  <c r="G3321" i="14" s="1"/>
  <c r="G3320" i="14" a="1"/>
  <c r="G3320" i="14" s="1"/>
  <c r="G3319" i="14" a="1"/>
  <c r="G3319" i="14" s="1"/>
  <c r="G3318" i="14" a="1"/>
  <c r="G3318" i="14" s="1"/>
  <c r="G3317" i="14" a="1"/>
  <c r="G3317" i="14" s="1"/>
  <c r="G3316" i="14" a="1"/>
  <c r="G3316" i="14" s="1"/>
  <c r="G3315" i="14" a="1"/>
  <c r="G3315" i="14" s="1"/>
  <c r="G3314" i="14" a="1"/>
  <c r="G3314" i="14" s="1"/>
  <c r="G3313" i="14" a="1"/>
  <c r="G3313" i="14" s="1"/>
  <c r="G3312" i="14" a="1"/>
  <c r="G3312" i="14" s="1"/>
  <c r="G3311" i="14" a="1"/>
  <c r="G3311" i="14" s="1"/>
  <c r="G3310" i="14" a="1"/>
  <c r="G3310" i="14" s="1"/>
  <c r="G3309" i="14" a="1"/>
  <c r="G3309" i="14" s="1"/>
  <c r="G3308" i="14" a="1"/>
  <c r="G3308" i="14" s="1"/>
  <c r="G3307" i="14" a="1"/>
  <c r="G3307" i="14" s="1"/>
  <c r="G3306" i="14" a="1"/>
  <c r="G3306" i="14" s="1"/>
  <c r="G3305" i="14" a="1"/>
  <c r="G3305" i="14" s="1"/>
  <c r="G3304" i="14" a="1"/>
  <c r="G3304" i="14" s="1"/>
  <c r="G3303" i="14" a="1"/>
  <c r="G3303" i="14" s="1"/>
  <c r="G3302" i="14" a="1"/>
  <c r="G3302" i="14" s="1"/>
  <c r="G3301" i="14" a="1"/>
  <c r="G3301" i="14" s="1"/>
  <c r="G3300" i="14" a="1"/>
  <c r="G3300" i="14" s="1"/>
  <c r="G3299" i="14" a="1"/>
  <c r="G3299" i="14" s="1"/>
  <c r="G3298" i="14" a="1"/>
  <c r="G3298" i="14" s="1"/>
  <c r="G3297" i="14" a="1"/>
  <c r="G3297" i="14" s="1"/>
  <c r="G3296" i="14" a="1"/>
  <c r="G3296" i="14" s="1"/>
  <c r="G3295" i="14" a="1"/>
  <c r="G3295" i="14" s="1"/>
  <c r="G3294" i="14" a="1"/>
  <c r="G3294" i="14" s="1"/>
  <c r="G3293" i="14" a="1"/>
  <c r="G3293" i="14" s="1"/>
  <c r="G3292" i="14" a="1"/>
  <c r="G3292" i="14" s="1"/>
  <c r="G3291" i="14" a="1"/>
  <c r="G3291" i="14" s="1"/>
  <c r="G3290" i="14" a="1"/>
  <c r="G3290" i="14" s="1"/>
  <c r="G3289" i="14" a="1"/>
  <c r="G3289" i="14" s="1"/>
  <c r="G3288" i="14" a="1"/>
  <c r="G3288" i="14" s="1"/>
  <c r="G3287" i="14" a="1"/>
  <c r="G3287" i="14" s="1"/>
  <c r="G3286" i="14" a="1"/>
  <c r="G3286" i="14" s="1"/>
  <c r="G3285" i="14" a="1"/>
  <c r="G3285" i="14" s="1"/>
  <c r="G3284" i="14" a="1"/>
  <c r="G3284" i="14" s="1"/>
  <c r="G3283" i="14" a="1"/>
  <c r="G3283" i="14" s="1"/>
  <c r="G3282" i="14" a="1"/>
  <c r="G3282" i="14" s="1"/>
  <c r="G3281" i="14" a="1"/>
  <c r="G3281" i="14" s="1"/>
  <c r="G3280" i="14" a="1"/>
  <c r="G3280" i="14" s="1"/>
  <c r="G3279" i="14" a="1"/>
  <c r="G3279" i="14" s="1"/>
  <c r="G3278" i="14" a="1"/>
  <c r="G3278" i="14" s="1"/>
  <c r="G3277" i="14" a="1"/>
  <c r="G3277" i="14" s="1"/>
  <c r="G3276" i="14" a="1"/>
  <c r="G3276" i="14" s="1"/>
  <c r="G3275" i="14" a="1"/>
  <c r="G3275" i="14" s="1"/>
  <c r="G3274" i="14" a="1"/>
  <c r="G3274" i="14" s="1"/>
  <c r="G3273" i="14" a="1"/>
  <c r="G3273" i="14" s="1"/>
  <c r="G3272" i="14" a="1"/>
  <c r="G3272" i="14" s="1"/>
  <c r="G3271" i="14" a="1"/>
  <c r="G3271" i="14" s="1"/>
  <c r="G3270" i="14" a="1"/>
  <c r="G3270" i="14" s="1"/>
  <c r="G3269" i="14" a="1"/>
  <c r="G3269" i="14" s="1"/>
  <c r="G3268" i="14" a="1"/>
  <c r="G3268" i="14" s="1"/>
  <c r="G3267" i="14" a="1"/>
  <c r="G3267" i="14" s="1"/>
  <c r="G3266" i="14" a="1"/>
  <c r="G3266" i="14" s="1"/>
  <c r="G3265" i="14" a="1"/>
  <c r="G3265" i="14" s="1"/>
  <c r="G3264" i="14" a="1"/>
  <c r="G3264" i="14" s="1"/>
  <c r="G3263" i="14" a="1"/>
  <c r="G3263" i="14" s="1"/>
  <c r="G3262" i="14" a="1"/>
  <c r="G3262" i="14" s="1"/>
  <c r="G3261" i="14" a="1"/>
  <c r="G3261" i="14" s="1"/>
  <c r="G3260" i="14" a="1"/>
  <c r="G3260" i="14" s="1"/>
  <c r="G3259" i="14" a="1"/>
  <c r="G3259" i="14" s="1"/>
  <c r="G3258" i="14" a="1"/>
  <c r="G3258" i="14" s="1"/>
  <c r="G3257" i="14" a="1"/>
  <c r="G3257" i="14" s="1"/>
  <c r="G3256" i="14" a="1"/>
  <c r="G3256" i="14" s="1"/>
  <c r="G3255" i="14" a="1"/>
  <c r="G3255" i="14" s="1"/>
  <c r="G3254" i="14" a="1"/>
  <c r="G3254" i="14" s="1"/>
  <c r="G3253" i="14" a="1"/>
  <c r="G3253" i="14" s="1"/>
  <c r="G3252" i="14" a="1"/>
  <c r="G3252" i="14" s="1"/>
  <c r="G3251" i="14" a="1"/>
  <c r="G3251" i="14" s="1"/>
  <c r="G3250" i="14" a="1"/>
  <c r="G3250" i="14" s="1"/>
  <c r="G3249" i="14" a="1"/>
  <c r="G3249" i="14" s="1"/>
  <c r="G3248" i="14" a="1"/>
  <c r="G3248" i="14" s="1"/>
  <c r="G3247" i="14" a="1"/>
  <c r="G3247" i="14" s="1"/>
  <c r="G3246" i="14" a="1"/>
  <c r="G3246" i="14" s="1"/>
  <c r="G3245" i="14" a="1"/>
  <c r="G3245" i="14" s="1"/>
  <c r="G3244" i="14" a="1"/>
  <c r="G3244" i="14" s="1"/>
  <c r="G3243" i="14" a="1"/>
  <c r="G3243" i="14" s="1"/>
  <c r="G3242" i="14" a="1"/>
  <c r="G3242" i="14" s="1"/>
  <c r="G3241" i="14" a="1"/>
  <c r="G3241" i="14" s="1"/>
  <c r="G3240" i="14" a="1"/>
  <c r="G3240" i="14" s="1"/>
  <c r="G3239" i="14" a="1"/>
  <c r="G3239" i="14" s="1"/>
  <c r="G3238" i="14" a="1"/>
  <c r="G3238" i="14" s="1"/>
  <c r="G3237" i="14" a="1"/>
  <c r="G3237" i="14" s="1"/>
  <c r="G3236" i="14" a="1"/>
  <c r="G3236" i="14" s="1"/>
  <c r="G3235" i="14" a="1"/>
  <c r="G3235" i="14" s="1"/>
  <c r="G3234" i="14" a="1"/>
  <c r="G3234" i="14" s="1"/>
  <c r="G3233" i="14" a="1"/>
  <c r="G3233" i="14" s="1"/>
  <c r="G3232" i="14" a="1"/>
  <c r="G3232" i="14" s="1"/>
  <c r="G3231" i="14" a="1"/>
  <c r="G3231" i="14" s="1"/>
  <c r="G3230" i="14" a="1"/>
  <c r="G3230" i="14" s="1"/>
  <c r="G3229" i="14" a="1"/>
  <c r="G3229" i="14" s="1"/>
  <c r="G3228" i="14" a="1"/>
  <c r="G3228" i="14" s="1"/>
  <c r="G3227" i="14" a="1"/>
  <c r="G3227" i="14" s="1"/>
  <c r="G3226" i="14" a="1"/>
  <c r="G3226" i="14" s="1"/>
  <c r="G3225" i="14" a="1"/>
  <c r="G3225" i="14" s="1"/>
  <c r="G3224" i="14" a="1"/>
  <c r="G3224" i="14" s="1"/>
  <c r="G3223" i="14" a="1"/>
  <c r="G3223" i="14" s="1"/>
  <c r="G3222" i="14" a="1"/>
  <c r="G3222" i="14" s="1"/>
  <c r="G3221" i="14" a="1"/>
  <c r="G3221" i="14" s="1"/>
  <c r="G3220" i="14" a="1"/>
  <c r="G3220" i="14" s="1"/>
  <c r="G3219" i="14" a="1"/>
  <c r="G3219" i="14" s="1"/>
  <c r="G3218" i="14" a="1"/>
  <c r="G3218" i="14" s="1"/>
  <c r="G3217" i="14" a="1"/>
  <c r="G3217" i="14" s="1"/>
  <c r="G3216" i="14" a="1"/>
  <c r="G3216" i="14" s="1"/>
  <c r="G3215" i="14" a="1"/>
  <c r="G3215" i="14" s="1"/>
  <c r="G3214" i="14" a="1"/>
  <c r="G3214" i="14" s="1"/>
  <c r="G3213" i="14" a="1"/>
  <c r="G3213" i="14" s="1"/>
  <c r="G3212" i="14" a="1"/>
  <c r="G3212" i="14" s="1"/>
  <c r="G3211" i="14" a="1"/>
  <c r="G3211" i="14" s="1"/>
  <c r="G3210" i="14" a="1"/>
  <c r="G3210" i="14" s="1"/>
  <c r="G3209" i="14" a="1"/>
  <c r="G3209" i="14" s="1"/>
  <c r="G3208" i="14" a="1"/>
  <c r="G3208" i="14" s="1"/>
  <c r="G3207" i="14" a="1"/>
  <c r="G3207" i="14" s="1"/>
  <c r="G3206" i="14" a="1"/>
  <c r="G3206" i="14" s="1"/>
  <c r="G3205" i="14" a="1"/>
  <c r="G3205" i="14" s="1"/>
  <c r="G3204" i="14" a="1"/>
  <c r="G3204" i="14" s="1"/>
  <c r="G3203" i="14" a="1"/>
  <c r="G3203" i="14" s="1"/>
  <c r="G3202" i="14" a="1"/>
  <c r="G3202" i="14" s="1"/>
  <c r="G3201" i="14" a="1"/>
  <c r="G3201" i="14" s="1"/>
  <c r="G3200" i="14" a="1"/>
  <c r="G3200" i="14" s="1"/>
  <c r="G3199" i="14" a="1"/>
  <c r="G3199" i="14" s="1"/>
  <c r="G3198" i="14" a="1"/>
  <c r="G3198" i="14" s="1"/>
  <c r="G3197" i="14" a="1"/>
  <c r="G3197" i="14" s="1"/>
  <c r="G3196" i="14" a="1"/>
  <c r="G3196" i="14" s="1"/>
  <c r="G3195" i="14" a="1"/>
  <c r="G3195" i="14" s="1"/>
  <c r="G3194" i="14" a="1"/>
  <c r="G3194" i="14" s="1"/>
  <c r="G3193" i="14" a="1"/>
  <c r="G3193" i="14" s="1"/>
  <c r="G3192" i="14" a="1"/>
  <c r="G3192" i="14" s="1"/>
  <c r="G3191" i="14" a="1"/>
  <c r="G3191" i="14" s="1"/>
  <c r="G3190" i="14" a="1"/>
  <c r="G3190" i="14" s="1"/>
  <c r="G3189" i="14" a="1"/>
  <c r="G3189" i="14" s="1"/>
  <c r="G3188" i="14" a="1"/>
  <c r="G3188" i="14" s="1"/>
  <c r="G3187" i="14" a="1"/>
  <c r="G3187" i="14" s="1"/>
  <c r="G3186" i="14" a="1"/>
  <c r="G3186" i="14" s="1"/>
  <c r="G3185" i="14" a="1"/>
  <c r="G3185" i="14" s="1"/>
  <c r="G3184" i="14" a="1"/>
  <c r="G3184" i="14" s="1"/>
  <c r="G3183" i="14" a="1"/>
  <c r="G3183" i="14" s="1"/>
  <c r="G3182" i="14" a="1"/>
  <c r="G3182" i="14" s="1"/>
  <c r="G3181" i="14" a="1"/>
  <c r="G3181" i="14" s="1"/>
  <c r="G3180" i="14" a="1"/>
  <c r="G3180" i="14" s="1"/>
  <c r="G3179" i="14" a="1"/>
  <c r="G3179" i="14" s="1"/>
  <c r="G3178" i="14" a="1"/>
  <c r="G3178" i="14" s="1"/>
  <c r="G3177" i="14" a="1"/>
  <c r="G3177" i="14" s="1"/>
  <c r="G3176" i="14" a="1"/>
  <c r="G3176" i="14" s="1"/>
  <c r="G3175" i="14" a="1"/>
  <c r="G3175" i="14" s="1"/>
  <c r="G3174" i="14" a="1"/>
  <c r="G3174" i="14" s="1"/>
  <c r="G3173" i="14" a="1"/>
  <c r="G3173" i="14" s="1"/>
  <c r="G3172" i="14" a="1"/>
  <c r="G3172" i="14" s="1"/>
  <c r="G3171" i="14" a="1"/>
  <c r="G3171" i="14" s="1"/>
  <c r="G3170" i="14" a="1"/>
  <c r="G3170" i="14" s="1"/>
  <c r="G3169" i="14" a="1"/>
  <c r="G3169" i="14" s="1"/>
  <c r="G3168" i="14" a="1"/>
  <c r="G3168" i="14" s="1"/>
  <c r="G3167" i="14" a="1"/>
  <c r="G3167" i="14" s="1"/>
  <c r="G3166" i="14" a="1"/>
  <c r="G3166" i="14" s="1"/>
  <c r="G3165" i="14" a="1"/>
  <c r="G3165" i="14" s="1"/>
  <c r="G3164" i="14" a="1"/>
  <c r="G3164" i="14" s="1"/>
  <c r="G3163" i="14" a="1"/>
  <c r="G3163" i="14" s="1"/>
  <c r="G3162" i="14" a="1"/>
  <c r="G3162" i="14" s="1"/>
  <c r="G3161" i="14" a="1"/>
  <c r="G3161" i="14" s="1"/>
  <c r="G3160" i="14" a="1"/>
  <c r="G3160" i="14" s="1"/>
  <c r="G3159" i="14" a="1"/>
  <c r="G3159" i="14" s="1"/>
  <c r="G3158" i="14" a="1"/>
  <c r="G3158" i="14" s="1"/>
  <c r="G3157" i="14" a="1"/>
  <c r="G3157" i="14" s="1"/>
  <c r="G3156" i="14" a="1"/>
  <c r="G3156" i="14" s="1"/>
  <c r="G3155" i="14" a="1"/>
  <c r="G3155" i="14" s="1"/>
  <c r="G3154" i="14" a="1"/>
  <c r="G3154" i="14" s="1"/>
  <c r="G3153" i="14" a="1"/>
  <c r="G3153" i="14" s="1"/>
  <c r="G3152" i="14" a="1"/>
  <c r="G3152" i="14" s="1"/>
  <c r="G3151" i="14" a="1"/>
  <c r="G3151" i="14" s="1"/>
  <c r="G3150" i="14" a="1"/>
  <c r="G3150" i="14" s="1"/>
  <c r="G3149" i="14" a="1"/>
  <c r="G3149" i="14" s="1"/>
  <c r="G3148" i="14" a="1"/>
  <c r="G3148" i="14" s="1"/>
  <c r="G3147" i="14" a="1"/>
  <c r="G3147" i="14" s="1"/>
  <c r="G3146" i="14" a="1"/>
  <c r="G3146" i="14" s="1"/>
  <c r="G3145" i="14" a="1"/>
  <c r="G3145" i="14" s="1"/>
  <c r="G3144" i="14" a="1"/>
  <c r="G3144" i="14" s="1"/>
  <c r="G3143" i="14" a="1"/>
  <c r="G3143" i="14" s="1"/>
  <c r="G3142" i="14" a="1"/>
  <c r="G3142" i="14" s="1"/>
  <c r="G3141" i="14" a="1"/>
  <c r="G3141" i="14" s="1"/>
  <c r="G3140" i="14" a="1"/>
  <c r="G3140" i="14" s="1"/>
  <c r="G3139" i="14" a="1"/>
  <c r="G3139" i="14" s="1"/>
  <c r="G3138" i="14" a="1"/>
  <c r="G3138" i="14" s="1"/>
  <c r="G3137" i="14" a="1"/>
  <c r="G3137" i="14" s="1"/>
  <c r="G3136" i="14" a="1"/>
  <c r="G3136" i="14" s="1"/>
  <c r="G3135" i="14" a="1"/>
  <c r="G3135" i="14" s="1"/>
  <c r="G3134" i="14" a="1"/>
  <c r="G3134" i="14" s="1"/>
  <c r="G3133" i="14" a="1"/>
  <c r="G3133" i="14" s="1"/>
  <c r="G3132" i="14" a="1"/>
  <c r="G3132" i="14" s="1"/>
  <c r="G3131" i="14" a="1"/>
  <c r="G3131" i="14" s="1"/>
  <c r="G3130" i="14" a="1"/>
  <c r="G3130" i="14" s="1"/>
  <c r="G3129" i="14" a="1"/>
  <c r="G3129" i="14" s="1"/>
  <c r="G3128" i="14" a="1"/>
  <c r="G3128" i="14" s="1"/>
  <c r="G3127" i="14" a="1"/>
  <c r="G3127" i="14" s="1"/>
  <c r="G3126" i="14" a="1"/>
  <c r="G3126" i="14" s="1"/>
  <c r="G3125" i="14" a="1"/>
  <c r="G3125" i="14" s="1"/>
  <c r="G3124" i="14" a="1"/>
  <c r="G3124" i="14" s="1"/>
  <c r="G3123" i="14" a="1"/>
  <c r="G3123" i="14" s="1"/>
  <c r="G3122" i="14" a="1"/>
  <c r="G3122" i="14" s="1"/>
  <c r="G3121" i="14" a="1"/>
  <c r="G3121" i="14" s="1"/>
  <c r="G3120" i="14" a="1"/>
  <c r="G3120" i="14" s="1"/>
  <c r="G3119" i="14" a="1"/>
  <c r="G3119" i="14" s="1"/>
  <c r="G3118" i="14" a="1"/>
  <c r="G3118" i="14" s="1"/>
  <c r="G3117" i="14" a="1"/>
  <c r="G3117" i="14" s="1"/>
  <c r="G3116" i="14" a="1"/>
  <c r="G3116" i="14" s="1"/>
  <c r="G3115" i="14" a="1"/>
  <c r="G3115" i="14" s="1"/>
  <c r="G3114" i="14" a="1"/>
  <c r="G3114" i="14" s="1"/>
  <c r="G3113" i="14" a="1"/>
  <c r="G3113" i="14" s="1"/>
  <c r="G3112" i="14" a="1"/>
  <c r="G3112" i="14" s="1"/>
  <c r="G3111" i="14" a="1"/>
  <c r="G3111" i="14" s="1"/>
  <c r="G3110" i="14" a="1"/>
  <c r="G3110" i="14" s="1"/>
  <c r="G3109" i="14" a="1"/>
  <c r="G3109" i="14" s="1"/>
  <c r="G3108" i="14" a="1"/>
  <c r="G3108" i="14" s="1"/>
  <c r="G3107" i="14" a="1"/>
  <c r="G3107" i="14" s="1"/>
  <c r="G3106" i="14" a="1"/>
  <c r="G3106" i="14" s="1"/>
  <c r="G3105" i="14" a="1"/>
  <c r="G3105" i="14" s="1"/>
  <c r="G3104" i="14" a="1"/>
  <c r="G3104" i="14" s="1"/>
  <c r="G3103" i="14" a="1"/>
  <c r="G3103" i="14" s="1"/>
  <c r="G3102" i="14" a="1"/>
  <c r="G3102" i="14" s="1"/>
  <c r="G3101" i="14" a="1"/>
  <c r="G3101" i="14" s="1"/>
  <c r="G3100" i="14" a="1"/>
  <c r="G3100" i="14" s="1"/>
  <c r="G3099" i="14" a="1"/>
  <c r="G3099" i="14" s="1"/>
  <c r="G3098" i="14" a="1"/>
  <c r="G3098" i="14" s="1"/>
  <c r="G3097" i="14" a="1"/>
  <c r="G3097" i="14" s="1"/>
  <c r="G3096" i="14" a="1"/>
  <c r="G3096" i="14" s="1"/>
  <c r="G3095" i="14" a="1"/>
  <c r="G3095" i="14" s="1"/>
  <c r="G3094" i="14" a="1"/>
  <c r="G3094" i="14" s="1"/>
  <c r="G3093" i="14" a="1"/>
  <c r="G3093" i="14" s="1"/>
  <c r="G3092" i="14" a="1"/>
  <c r="G3092" i="14" s="1"/>
  <c r="G3091" i="14" a="1"/>
  <c r="G3091" i="14" s="1"/>
  <c r="G3090" i="14" a="1"/>
  <c r="G3090" i="14" s="1"/>
  <c r="G3089" i="14" a="1"/>
  <c r="G3089" i="14" s="1"/>
  <c r="G3088" i="14" a="1"/>
  <c r="G3088" i="14" s="1"/>
  <c r="G3087" i="14" a="1"/>
  <c r="G3087" i="14" s="1"/>
  <c r="G3086" i="14" a="1"/>
  <c r="G3086" i="14" s="1"/>
  <c r="G3085" i="14" a="1"/>
  <c r="G3085" i="14" s="1"/>
  <c r="G3084" i="14" a="1"/>
  <c r="G3084" i="14" s="1"/>
  <c r="G3083" i="14" a="1"/>
  <c r="G3083" i="14" s="1"/>
  <c r="G3082" i="14" a="1"/>
  <c r="G3082" i="14" s="1"/>
  <c r="G3081" i="14" a="1"/>
  <c r="G3081" i="14" s="1"/>
  <c r="G3080" i="14" a="1"/>
  <c r="G3080" i="14" s="1"/>
  <c r="G3079" i="14" a="1"/>
  <c r="G3079" i="14" s="1"/>
  <c r="G3078" i="14" a="1"/>
  <c r="G3078" i="14" s="1"/>
  <c r="G3077" i="14" a="1"/>
  <c r="G3077" i="14" s="1"/>
  <c r="G3076" i="14" a="1"/>
  <c r="G3076" i="14" s="1"/>
  <c r="G3075" i="14" a="1"/>
  <c r="G3075" i="14" s="1"/>
  <c r="G3074" i="14" a="1"/>
  <c r="G3074" i="14" s="1"/>
  <c r="G3073" i="14" a="1"/>
  <c r="G3073" i="14" s="1"/>
  <c r="G3072" i="14" a="1"/>
  <c r="G3072" i="14" s="1"/>
  <c r="G3071" i="14" a="1"/>
  <c r="G3071" i="14" s="1"/>
  <c r="G3070" i="14" a="1"/>
  <c r="G3070" i="14" s="1"/>
  <c r="G3069" i="14" a="1"/>
  <c r="G3069" i="14" s="1"/>
  <c r="G3068" i="14" a="1"/>
  <c r="G3068" i="14" s="1"/>
  <c r="G3067" i="14" a="1"/>
  <c r="G3067" i="14" s="1"/>
  <c r="G3066" i="14" a="1"/>
  <c r="G3066" i="14" s="1"/>
  <c r="G3065" i="14" a="1"/>
  <c r="G3065" i="14" s="1"/>
  <c r="G3064" i="14" a="1"/>
  <c r="G3064" i="14" s="1"/>
  <c r="G3063" i="14" a="1"/>
  <c r="G3063" i="14" s="1"/>
  <c r="G3062" i="14" a="1"/>
  <c r="G3062" i="14" s="1"/>
  <c r="G3061" i="14" a="1"/>
  <c r="G3061" i="14" s="1"/>
  <c r="G3060" i="14" a="1"/>
  <c r="G3060" i="14" s="1"/>
  <c r="G3059" i="14" a="1"/>
  <c r="G3059" i="14" s="1"/>
  <c r="G3058" i="14" a="1"/>
  <c r="G3058" i="14" s="1"/>
  <c r="G3057" i="14" a="1"/>
  <c r="G3057" i="14" s="1"/>
  <c r="G3056" i="14" a="1"/>
  <c r="G3056" i="14" s="1"/>
  <c r="G3055" i="14" a="1"/>
  <c r="G3055" i="14" s="1"/>
  <c r="G3054" i="14" a="1"/>
  <c r="G3054" i="14" s="1"/>
  <c r="G3053" i="14" a="1"/>
  <c r="G3053" i="14" s="1"/>
  <c r="G3052" i="14" a="1"/>
  <c r="G3052" i="14" s="1"/>
  <c r="G3051" i="14" a="1"/>
  <c r="G3051" i="14" s="1"/>
  <c r="G3050" i="14" a="1"/>
  <c r="G3050" i="14" s="1"/>
  <c r="G3049" i="14" a="1"/>
  <c r="G3049" i="14" s="1"/>
  <c r="G3048" i="14" a="1"/>
  <c r="G3048" i="14" s="1"/>
  <c r="G3047" i="14" a="1"/>
  <c r="G3047" i="14" s="1"/>
  <c r="G3046" i="14" a="1"/>
  <c r="G3046" i="14" s="1"/>
  <c r="G3045" i="14" a="1"/>
  <c r="G3045" i="14" s="1"/>
  <c r="G3044" i="14" a="1"/>
  <c r="G3044" i="14" s="1"/>
  <c r="G3043" i="14" a="1"/>
  <c r="G3043" i="14" s="1"/>
  <c r="G3042" i="14" a="1"/>
  <c r="G3042" i="14" s="1"/>
  <c r="G3041" i="14" a="1"/>
  <c r="G3041" i="14" s="1"/>
  <c r="G3040" i="14" a="1"/>
  <c r="G3040" i="14" s="1"/>
  <c r="G3039" i="14" a="1"/>
  <c r="G3039" i="14" s="1"/>
  <c r="G3038" i="14" a="1"/>
  <c r="G3038" i="14" s="1"/>
  <c r="G3037" i="14" a="1"/>
  <c r="G3037" i="14" s="1"/>
  <c r="G3036" i="14" a="1"/>
  <c r="G3036" i="14" s="1"/>
  <c r="G3035" i="14" a="1"/>
  <c r="G3035" i="14" s="1"/>
  <c r="G3034" i="14" a="1"/>
  <c r="G3034" i="14" s="1"/>
  <c r="G3033" i="14" a="1"/>
  <c r="G3033" i="14" s="1"/>
  <c r="G3032" i="14" a="1"/>
  <c r="G3032" i="14" s="1"/>
  <c r="G3031" i="14" a="1"/>
  <c r="G3031" i="14" s="1"/>
  <c r="G3030" i="14" a="1"/>
  <c r="G3030" i="14" s="1"/>
  <c r="G3029" i="14" a="1"/>
  <c r="G3029" i="14" s="1"/>
  <c r="G3028" i="14" a="1"/>
  <c r="G3028" i="14" s="1"/>
  <c r="G3027" i="14" a="1"/>
  <c r="G3027" i="14" s="1"/>
  <c r="G3026" i="14" a="1"/>
  <c r="G3026" i="14" s="1"/>
  <c r="G3025" i="14" a="1"/>
  <c r="G3025" i="14" s="1"/>
  <c r="G3024" i="14" a="1"/>
  <c r="G3024" i="14" s="1"/>
  <c r="G3023" i="14" a="1"/>
  <c r="G3023" i="14" s="1"/>
  <c r="G3022" i="14" a="1"/>
  <c r="G3022" i="14" s="1"/>
  <c r="G3021" i="14" a="1"/>
  <c r="G3021" i="14" s="1"/>
  <c r="G3020" i="14" a="1"/>
  <c r="G3020" i="14" s="1"/>
  <c r="G3019" i="14" a="1"/>
  <c r="G3019" i="14" s="1"/>
  <c r="G3018" i="14" a="1"/>
  <c r="G3018" i="14" s="1"/>
  <c r="G3017" i="14" a="1"/>
  <c r="G3017" i="14" s="1"/>
  <c r="G3016" i="14" a="1"/>
  <c r="G3016" i="14" s="1"/>
  <c r="G3015" i="14" a="1"/>
  <c r="G3015" i="14" s="1"/>
  <c r="G3014" i="14" a="1"/>
  <c r="G3014" i="14" s="1"/>
  <c r="G3013" i="14" a="1"/>
  <c r="G3013" i="14" s="1"/>
  <c r="G3012" i="14" a="1"/>
  <c r="G3012" i="14" s="1"/>
  <c r="G3011" i="14" a="1"/>
  <c r="G3011" i="14" s="1"/>
  <c r="G3010" i="14" a="1"/>
  <c r="G3010" i="14" s="1"/>
  <c r="G3009" i="14" a="1"/>
  <c r="G3009" i="14" s="1"/>
  <c r="G3008" i="14" a="1"/>
  <c r="G3008" i="14" s="1"/>
  <c r="G3007" i="14" a="1"/>
  <c r="G3007" i="14" s="1"/>
  <c r="G3006" i="14" a="1"/>
  <c r="G3006" i="14" s="1"/>
  <c r="G3005" i="14" a="1"/>
  <c r="G3005" i="14" s="1"/>
  <c r="G3004" i="14" a="1"/>
  <c r="G3004" i="14" s="1"/>
  <c r="G3003" i="14" a="1"/>
  <c r="G3003" i="14" s="1"/>
  <c r="G3002" i="14" a="1"/>
  <c r="G3002" i="14" s="1"/>
  <c r="G3001" i="14" a="1"/>
  <c r="G3001" i="14" s="1"/>
  <c r="G3000" i="14" a="1"/>
  <c r="G3000" i="14" s="1"/>
  <c r="G2999" i="14" a="1"/>
  <c r="G2999" i="14" s="1"/>
  <c r="G2998" i="14" a="1"/>
  <c r="G2998" i="14" s="1"/>
  <c r="G2997" i="14" a="1"/>
  <c r="G2997" i="14" s="1"/>
  <c r="G2996" i="14" a="1"/>
  <c r="G2996" i="14" s="1"/>
  <c r="G2995" i="14" a="1"/>
  <c r="G2995" i="14" s="1"/>
  <c r="G2994" i="14" a="1"/>
  <c r="G2994" i="14" s="1"/>
  <c r="G2993" i="14" a="1"/>
  <c r="G2993" i="14" s="1"/>
  <c r="G2992" i="14" a="1"/>
  <c r="G2992" i="14" s="1"/>
  <c r="G2991" i="14" a="1"/>
  <c r="G2991" i="14" s="1"/>
  <c r="G2990" i="14" a="1"/>
  <c r="G2990" i="14" s="1"/>
  <c r="G2989" i="14" a="1"/>
  <c r="G2989" i="14" s="1"/>
  <c r="G2988" i="14" a="1"/>
  <c r="G2988" i="14" s="1"/>
  <c r="G2987" i="14" a="1"/>
  <c r="G2987" i="14" s="1"/>
  <c r="G2986" i="14" a="1"/>
  <c r="G2986" i="14" s="1"/>
  <c r="G2985" i="14" a="1"/>
  <c r="G2985" i="14" s="1"/>
  <c r="G2984" i="14" a="1"/>
  <c r="G2984" i="14" s="1"/>
  <c r="G2983" i="14" a="1"/>
  <c r="G2983" i="14" s="1"/>
  <c r="G2982" i="14" a="1"/>
  <c r="G2982" i="14" s="1"/>
  <c r="G2981" i="14" a="1"/>
  <c r="G2981" i="14" s="1"/>
  <c r="G2980" i="14" a="1"/>
  <c r="G2980" i="14" s="1"/>
  <c r="G2979" i="14" a="1"/>
  <c r="G2979" i="14" s="1"/>
  <c r="G2978" i="14" a="1"/>
  <c r="G2978" i="14" s="1"/>
  <c r="G2977" i="14" a="1"/>
  <c r="G2977" i="14" s="1"/>
  <c r="G2976" i="14" a="1"/>
  <c r="G2976" i="14" s="1"/>
  <c r="G2975" i="14" a="1"/>
  <c r="G2975" i="14" s="1"/>
  <c r="G2974" i="14" a="1"/>
  <c r="G2974" i="14" s="1"/>
  <c r="G2973" i="14" a="1"/>
  <c r="G2973" i="14" s="1"/>
  <c r="G2972" i="14" a="1"/>
  <c r="G2972" i="14" s="1"/>
  <c r="G2971" i="14" a="1"/>
  <c r="G2971" i="14" s="1"/>
  <c r="G2970" i="14" a="1"/>
  <c r="G2970" i="14" s="1"/>
  <c r="G2969" i="14" a="1"/>
  <c r="G2969" i="14" s="1"/>
  <c r="G2968" i="14" a="1"/>
  <c r="G2968" i="14" s="1"/>
  <c r="G2967" i="14" a="1"/>
  <c r="G2967" i="14" s="1"/>
  <c r="G2966" i="14" a="1"/>
  <c r="G2966" i="14" s="1"/>
  <c r="G2965" i="14" a="1"/>
  <c r="G2965" i="14" s="1"/>
  <c r="G2964" i="14" a="1"/>
  <c r="G2964" i="14" s="1"/>
  <c r="G2963" i="14" a="1"/>
  <c r="G2963" i="14" s="1"/>
  <c r="G2962" i="14" a="1"/>
  <c r="G2962" i="14" s="1"/>
  <c r="G2961" i="14" a="1"/>
  <c r="G2961" i="14" s="1"/>
  <c r="G2960" i="14" a="1"/>
  <c r="G2960" i="14" s="1"/>
  <c r="G2959" i="14" a="1"/>
  <c r="G2959" i="14" s="1"/>
  <c r="G2958" i="14" a="1"/>
  <c r="G2958" i="14" s="1"/>
  <c r="G2957" i="14" a="1"/>
  <c r="G2957" i="14" s="1"/>
  <c r="G2956" i="14" a="1"/>
  <c r="G2956" i="14" s="1"/>
  <c r="G2955" i="14" a="1"/>
  <c r="G2955" i="14" s="1"/>
  <c r="G2954" i="14" a="1"/>
  <c r="G2954" i="14" s="1"/>
  <c r="G2953" i="14" a="1"/>
  <c r="G2953" i="14" s="1"/>
  <c r="G2952" i="14" a="1"/>
  <c r="G2952" i="14" s="1"/>
  <c r="G2951" i="14" a="1"/>
  <c r="G2951" i="14" s="1"/>
  <c r="G2950" i="14" a="1"/>
  <c r="G2950" i="14" s="1"/>
  <c r="G2949" i="14" a="1"/>
  <c r="G2949" i="14" s="1"/>
  <c r="G2948" i="14" a="1"/>
  <c r="G2948" i="14" s="1"/>
  <c r="G2947" i="14" a="1"/>
  <c r="G2947" i="14" s="1"/>
  <c r="G2946" i="14" a="1"/>
  <c r="G2946" i="14" s="1"/>
  <c r="G2945" i="14" a="1"/>
  <c r="G2945" i="14" s="1"/>
  <c r="G2944" i="14" a="1"/>
  <c r="G2944" i="14" s="1"/>
  <c r="G2943" i="14" a="1"/>
  <c r="G2943" i="14" s="1"/>
  <c r="G2942" i="14" a="1"/>
  <c r="G2942" i="14" s="1"/>
  <c r="G2941" i="14" a="1"/>
  <c r="G2941" i="14" s="1"/>
  <c r="G2940" i="14" a="1"/>
  <c r="G2940" i="14" s="1"/>
  <c r="G2939" i="14" a="1"/>
  <c r="G2939" i="14" s="1"/>
  <c r="G2938" i="14" a="1"/>
  <c r="G2938" i="14" s="1"/>
  <c r="G2937" i="14" a="1"/>
  <c r="G2937" i="14" s="1"/>
  <c r="G2936" i="14" a="1"/>
  <c r="G2936" i="14" s="1"/>
  <c r="G2935" i="14" a="1"/>
  <c r="G2935" i="14" s="1"/>
  <c r="G2934" i="14" a="1"/>
  <c r="G2934" i="14" s="1"/>
  <c r="G2933" i="14" a="1"/>
  <c r="G2933" i="14" s="1"/>
  <c r="G2932" i="14" a="1"/>
  <c r="G2932" i="14" s="1"/>
  <c r="G2931" i="14" a="1"/>
  <c r="G2931" i="14" s="1"/>
  <c r="G2930" i="14" a="1"/>
  <c r="G2930" i="14" s="1"/>
  <c r="G2929" i="14" a="1"/>
  <c r="G2929" i="14" s="1"/>
  <c r="G2928" i="14" a="1"/>
  <c r="G2928" i="14" s="1"/>
  <c r="G2927" i="14" a="1"/>
  <c r="G2927" i="14" s="1"/>
  <c r="G2926" i="14" a="1"/>
  <c r="G2926" i="14" s="1"/>
  <c r="G2925" i="14" a="1"/>
  <c r="G2925" i="14" s="1"/>
  <c r="G2924" i="14" a="1"/>
  <c r="G2924" i="14" s="1"/>
  <c r="G2923" i="14" a="1"/>
  <c r="G2923" i="14" s="1"/>
  <c r="G2922" i="14" a="1"/>
  <c r="G2922" i="14" s="1"/>
  <c r="G2921" i="14" a="1"/>
  <c r="G2921" i="14" s="1"/>
  <c r="G2920" i="14" a="1"/>
  <c r="G2920" i="14" s="1"/>
  <c r="G2919" i="14" a="1"/>
  <c r="G2919" i="14" s="1"/>
  <c r="G2918" i="14" a="1"/>
  <c r="G2918" i="14" s="1"/>
  <c r="G2917" i="14" a="1"/>
  <c r="G2917" i="14" s="1"/>
  <c r="G2916" i="14" a="1"/>
  <c r="G2916" i="14" s="1"/>
  <c r="G2915" i="14" a="1"/>
  <c r="G2915" i="14" s="1"/>
  <c r="G2914" i="14" a="1"/>
  <c r="G2914" i="14" s="1"/>
  <c r="G2913" i="14" a="1"/>
  <c r="G2913" i="14" s="1"/>
  <c r="G2912" i="14" a="1"/>
  <c r="G2912" i="14" s="1"/>
  <c r="G2911" i="14" a="1"/>
  <c r="G2911" i="14" s="1"/>
  <c r="G2910" i="14" a="1"/>
  <c r="G2910" i="14" s="1"/>
  <c r="G2909" i="14" a="1"/>
  <c r="G2909" i="14" s="1"/>
  <c r="G2908" i="14" a="1"/>
  <c r="G2908" i="14" s="1"/>
  <c r="G2907" i="14" a="1"/>
  <c r="G2907" i="14" s="1"/>
  <c r="G2906" i="14" a="1"/>
  <c r="G2906" i="14" s="1"/>
  <c r="G2905" i="14" a="1"/>
  <c r="G2905" i="14" s="1"/>
  <c r="G2904" i="14" a="1"/>
  <c r="G2904" i="14" s="1"/>
  <c r="G2903" i="14" a="1"/>
  <c r="G2903" i="14" s="1"/>
  <c r="G2902" i="14" a="1"/>
  <c r="G2902" i="14" s="1"/>
  <c r="G2901" i="14" a="1"/>
  <c r="G2901" i="14" s="1"/>
  <c r="G2900" i="14" a="1"/>
  <c r="G2900" i="14" s="1"/>
  <c r="G2899" i="14" a="1"/>
  <c r="G2899" i="14" s="1"/>
  <c r="G2898" i="14" a="1"/>
  <c r="G2898" i="14" s="1"/>
  <c r="G2897" i="14" a="1"/>
  <c r="G2897" i="14" s="1"/>
  <c r="G2896" i="14" a="1"/>
  <c r="G2896" i="14" s="1"/>
  <c r="G2895" i="14" a="1"/>
  <c r="G2895" i="14" s="1"/>
  <c r="G2894" i="14" a="1"/>
  <c r="G2894" i="14" s="1"/>
  <c r="G2893" i="14" a="1"/>
  <c r="G2893" i="14" s="1"/>
  <c r="G2892" i="14" a="1"/>
  <c r="G2892" i="14" s="1"/>
  <c r="G2891" i="14" a="1"/>
  <c r="G2891" i="14" s="1"/>
  <c r="G2890" i="14" a="1"/>
  <c r="G2890" i="14" s="1"/>
  <c r="G2889" i="14" a="1"/>
  <c r="G2889" i="14" s="1"/>
  <c r="G2888" i="14" a="1"/>
  <c r="G2888" i="14" s="1"/>
  <c r="G2887" i="14" a="1"/>
  <c r="G2887" i="14" s="1"/>
  <c r="G2886" i="14" a="1"/>
  <c r="G2886" i="14" s="1"/>
  <c r="G2885" i="14" a="1"/>
  <c r="G2885" i="14" s="1"/>
  <c r="G2884" i="14" a="1"/>
  <c r="G2884" i="14" s="1"/>
  <c r="G2883" i="14" a="1"/>
  <c r="G2883" i="14" s="1"/>
  <c r="G2882" i="14" a="1"/>
  <c r="G2882" i="14" s="1"/>
  <c r="G2881" i="14" a="1"/>
  <c r="G2881" i="14" s="1"/>
  <c r="G2880" i="14" a="1"/>
  <c r="G2880" i="14" s="1"/>
  <c r="G2879" i="14" a="1"/>
  <c r="G2879" i="14" s="1"/>
  <c r="G2878" i="14" a="1"/>
  <c r="G2878" i="14" s="1"/>
  <c r="G2877" i="14" a="1"/>
  <c r="G2877" i="14" s="1"/>
  <c r="G2876" i="14" a="1"/>
  <c r="G2876" i="14" s="1"/>
  <c r="G2875" i="14" a="1"/>
  <c r="G2875" i="14" s="1"/>
  <c r="G2874" i="14" a="1"/>
  <c r="G2874" i="14" s="1"/>
  <c r="G2873" i="14" a="1"/>
  <c r="G2873" i="14" s="1"/>
  <c r="G2872" i="14" a="1"/>
  <c r="G2872" i="14" s="1"/>
  <c r="G2871" i="14" a="1"/>
  <c r="G2871" i="14" s="1"/>
  <c r="G2870" i="14" a="1"/>
  <c r="G2870" i="14" s="1"/>
  <c r="G2869" i="14" a="1"/>
  <c r="G2869" i="14" s="1"/>
  <c r="G2868" i="14" a="1"/>
  <c r="G2868" i="14" s="1"/>
  <c r="G2867" i="14" a="1"/>
  <c r="G2867" i="14" s="1"/>
  <c r="G2866" i="14" a="1"/>
  <c r="G2866" i="14" s="1"/>
  <c r="G2865" i="14" a="1"/>
  <c r="G2865" i="14" s="1"/>
  <c r="G2864" i="14" a="1"/>
  <c r="G2864" i="14" s="1"/>
  <c r="G2863" i="14" a="1"/>
  <c r="G2863" i="14" s="1"/>
  <c r="G2862" i="14" a="1"/>
  <c r="G2862" i="14" s="1"/>
  <c r="G2861" i="14" a="1"/>
  <c r="G2861" i="14" s="1"/>
  <c r="G2860" i="14" a="1"/>
  <c r="G2860" i="14" s="1"/>
  <c r="G2859" i="14" a="1"/>
  <c r="G2859" i="14" s="1"/>
  <c r="G2858" i="14" a="1"/>
  <c r="G2858" i="14" s="1"/>
  <c r="G2857" i="14" a="1"/>
  <c r="G2857" i="14" s="1"/>
  <c r="G2856" i="14" a="1"/>
  <c r="G2856" i="14" s="1"/>
  <c r="G2855" i="14" a="1"/>
  <c r="G2855" i="14" s="1"/>
  <c r="G2854" i="14" a="1"/>
  <c r="G2854" i="14" s="1"/>
  <c r="G2853" i="14" a="1"/>
  <c r="G2853" i="14" s="1"/>
  <c r="G2852" i="14" a="1"/>
  <c r="G2852" i="14" s="1"/>
  <c r="G2851" i="14" a="1"/>
  <c r="G2851" i="14" s="1"/>
  <c r="G2850" i="14" a="1"/>
  <c r="G2850" i="14" s="1"/>
  <c r="G2849" i="14" a="1"/>
  <c r="G2849" i="14" s="1"/>
  <c r="G2848" i="14" a="1"/>
  <c r="G2848" i="14" s="1"/>
  <c r="G2847" i="14" a="1"/>
  <c r="G2847" i="14" s="1"/>
  <c r="G2846" i="14" a="1"/>
  <c r="G2846" i="14" s="1"/>
  <c r="G2845" i="14" a="1"/>
  <c r="G2845" i="14" s="1"/>
  <c r="G2844" i="14" a="1"/>
  <c r="G2844" i="14" s="1"/>
  <c r="G2843" i="14" a="1"/>
  <c r="G2843" i="14" s="1"/>
  <c r="G2842" i="14" a="1"/>
  <c r="G2842" i="14" s="1"/>
  <c r="G2841" i="14" a="1"/>
  <c r="G2841" i="14" s="1"/>
  <c r="G2840" i="14" a="1"/>
  <c r="G2840" i="14" s="1"/>
  <c r="G2839" i="14" a="1"/>
  <c r="G2839" i="14" s="1"/>
  <c r="G2838" i="14" a="1"/>
  <c r="G2838" i="14" s="1"/>
  <c r="G2837" i="14" a="1"/>
  <c r="G2837" i="14" s="1"/>
  <c r="G2836" i="14" a="1"/>
  <c r="G2836" i="14" s="1"/>
  <c r="G2835" i="14" a="1"/>
  <c r="G2835" i="14" s="1"/>
  <c r="G2834" i="14" a="1"/>
  <c r="G2834" i="14" s="1"/>
  <c r="G2833" i="14" a="1"/>
  <c r="G2833" i="14" s="1"/>
  <c r="G2832" i="14" a="1"/>
  <c r="G2832" i="14" s="1"/>
  <c r="G2831" i="14" a="1"/>
  <c r="G2831" i="14" s="1"/>
  <c r="G2830" i="14" a="1"/>
  <c r="G2830" i="14" s="1"/>
  <c r="G2829" i="14" a="1"/>
  <c r="G2829" i="14" s="1"/>
  <c r="G2828" i="14" a="1"/>
  <c r="G2828" i="14" s="1"/>
  <c r="G2827" i="14" a="1"/>
  <c r="G2827" i="14" s="1"/>
  <c r="G2826" i="14" a="1"/>
  <c r="G2826" i="14" s="1"/>
  <c r="G2825" i="14" a="1"/>
  <c r="G2825" i="14" s="1"/>
  <c r="G2824" i="14" a="1"/>
  <c r="G2824" i="14" s="1"/>
  <c r="G2823" i="14" a="1"/>
  <c r="G2823" i="14" s="1"/>
  <c r="G2822" i="14" a="1"/>
  <c r="G2822" i="14" s="1"/>
  <c r="G2821" i="14" a="1"/>
  <c r="G2821" i="14" s="1"/>
  <c r="G2820" i="14" a="1"/>
  <c r="G2820" i="14" s="1"/>
  <c r="G2819" i="14" a="1"/>
  <c r="G2819" i="14" s="1"/>
  <c r="G2818" i="14" a="1"/>
  <c r="G2818" i="14" s="1"/>
  <c r="G2817" i="14" a="1"/>
  <c r="G2817" i="14" s="1"/>
  <c r="G2816" i="14" a="1"/>
  <c r="G2816" i="14" s="1"/>
  <c r="G2815" i="14" a="1"/>
  <c r="G2815" i="14" s="1"/>
  <c r="G2814" i="14" a="1"/>
  <c r="G2814" i="14" s="1"/>
  <c r="G2813" i="14" a="1"/>
  <c r="G2813" i="14" s="1"/>
  <c r="G2812" i="14" a="1"/>
  <c r="G2812" i="14" s="1"/>
  <c r="G2811" i="14" a="1"/>
  <c r="G2811" i="14" s="1"/>
  <c r="G2810" i="14" a="1"/>
  <c r="G2810" i="14" s="1"/>
  <c r="G2809" i="14" a="1"/>
  <c r="G2809" i="14" s="1"/>
  <c r="G2808" i="14" a="1"/>
  <c r="G2808" i="14" s="1"/>
  <c r="G2807" i="14" a="1"/>
  <c r="G2807" i="14" s="1"/>
  <c r="G2806" i="14" a="1"/>
  <c r="G2806" i="14" s="1"/>
  <c r="G2805" i="14" a="1"/>
  <c r="G2805" i="14" s="1"/>
  <c r="G2804" i="14" a="1"/>
  <c r="G2804" i="14" s="1"/>
  <c r="G2803" i="14" a="1"/>
  <c r="G2803" i="14" s="1"/>
  <c r="G2802" i="14" a="1"/>
  <c r="G2802" i="14" s="1"/>
  <c r="G2801" i="14" a="1"/>
  <c r="G2801" i="14" s="1"/>
  <c r="G2800" i="14" a="1"/>
  <c r="G2800" i="14" s="1"/>
  <c r="G2799" i="14" a="1"/>
  <c r="G2799" i="14" s="1"/>
  <c r="G2798" i="14" a="1"/>
  <c r="G2798" i="14" s="1"/>
  <c r="G2797" i="14" a="1"/>
  <c r="G2797" i="14" s="1"/>
  <c r="G2796" i="14" a="1"/>
  <c r="G2796" i="14" s="1"/>
  <c r="G2795" i="14" a="1"/>
  <c r="G2795" i="14" s="1"/>
  <c r="G2794" i="14" a="1"/>
  <c r="G2794" i="14" s="1"/>
  <c r="G2793" i="14" a="1"/>
  <c r="G2793" i="14" s="1"/>
  <c r="G2792" i="14" a="1"/>
  <c r="G2792" i="14" s="1"/>
  <c r="G2791" i="14" a="1"/>
  <c r="G2791" i="14" s="1"/>
  <c r="G2790" i="14" a="1"/>
  <c r="G2790" i="14" s="1"/>
  <c r="G2789" i="14" a="1"/>
  <c r="G2789" i="14" s="1"/>
  <c r="G2788" i="14" a="1"/>
  <c r="G2788" i="14" s="1"/>
  <c r="G2787" i="14" a="1"/>
  <c r="G2787" i="14" s="1"/>
  <c r="G2786" i="14" a="1"/>
  <c r="G2786" i="14" s="1"/>
  <c r="G2785" i="14" a="1"/>
  <c r="G2785" i="14" s="1"/>
  <c r="G2784" i="14" a="1"/>
  <c r="G2784" i="14" s="1"/>
  <c r="G2783" i="14" a="1"/>
  <c r="G2783" i="14" s="1"/>
  <c r="G2782" i="14" a="1"/>
  <c r="G2782" i="14" s="1"/>
  <c r="G2781" i="14" a="1"/>
  <c r="G2781" i="14" s="1"/>
  <c r="G2780" i="14" a="1"/>
  <c r="G2780" i="14" s="1"/>
  <c r="G2779" i="14" a="1"/>
  <c r="G2779" i="14" s="1"/>
  <c r="G2778" i="14" a="1"/>
  <c r="G2778" i="14" s="1"/>
  <c r="G2777" i="14" a="1"/>
  <c r="G2777" i="14" s="1"/>
  <c r="G2776" i="14" a="1"/>
  <c r="G2776" i="14" s="1"/>
  <c r="G2775" i="14" a="1"/>
  <c r="G2775" i="14" s="1"/>
  <c r="G2774" i="14" a="1"/>
  <c r="G2774" i="14" s="1"/>
  <c r="G2773" i="14" a="1"/>
  <c r="G2773" i="14" s="1"/>
  <c r="G2772" i="14" a="1"/>
  <c r="G2772" i="14" s="1"/>
  <c r="G2771" i="14" a="1"/>
  <c r="G2771" i="14" s="1"/>
  <c r="G2770" i="14" a="1"/>
  <c r="G2770" i="14" s="1"/>
  <c r="G2769" i="14" a="1"/>
  <c r="G2769" i="14" s="1"/>
  <c r="G2768" i="14" a="1"/>
  <c r="G2768" i="14" s="1"/>
  <c r="G2767" i="14" a="1"/>
  <c r="G2767" i="14" s="1"/>
  <c r="G2766" i="14" a="1"/>
  <c r="G2766" i="14" s="1"/>
  <c r="G2765" i="14" a="1"/>
  <c r="G2765" i="14" s="1"/>
  <c r="G2764" i="14" a="1"/>
  <c r="G2764" i="14" s="1"/>
  <c r="G2763" i="14" a="1"/>
  <c r="G2763" i="14" s="1"/>
  <c r="G2762" i="14" a="1"/>
  <c r="G2762" i="14" s="1"/>
  <c r="G2761" i="14" a="1"/>
  <c r="G2761" i="14" s="1"/>
  <c r="G2760" i="14" a="1"/>
  <c r="G2760" i="14" s="1"/>
  <c r="G2759" i="14" a="1"/>
  <c r="G2759" i="14" s="1"/>
  <c r="G2758" i="14" a="1"/>
  <c r="G2758" i="14" s="1"/>
  <c r="G2757" i="14" a="1"/>
  <c r="G2757" i="14" s="1"/>
  <c r="G2756" i="14" a="1"/>
  <c r="G2756" i="14" s="1"/>
  <c r="G2755" i="14" a="1"/>
  <c r="G2755" i="14" s="1"/>
  <c r="G2754" i="14" a="1"/>
  <c r="G2754" i="14" s="1"/>
  <c r="G2753" i="14" a="1"/>
  <c r="G2753" i="14" s="1"/>
  <c r="G2752" i="14" a="1"/>
  <c r="G2752" i="14" s="1"/>
  <c r="G2751" i="14" a="1"/>
  <c r="G2751" i="14" s="1"/>
  <c r="G2750" i="14" a="1"/>
  <c r="G2750" i="14" s="1"/>
  <c r="G2749" i="14" a="1"/>
  <c r="G2749" i="14" s="1"/>
  <c r="G2748" i="14" a="1"/>
  <c r="G2748" i="14" s="1"/>
  <c r="G2747" i="14" a="1"/>
  <c r="G2747" i="14" s="1"/>
  <c r="G2746" i="14" a="1"/>
  <c r="G2746" i="14" s="1"/>
  <c r="G2745" i="14" a="1"/>
  <c r="G2745" i="14" s="1"/>
  <c r="G2744" i="14" a="1"/>
  <c r="G2744" i="14" s="1"/>
  <c r="G2743" i="14" a="1"/>
  <c r="G2743" i="14" s="1"/>
  <c r="G2742" i="14" a="1"/>
  <c r="G2742" i="14" s="1"/>
  <c r="G2741" i="14" a="1"/>
  <c r="G2741" i="14" s="1"/>
  <c r="G2740" i="14" a="1"/>
  <c r="G2740" i="14" s="1"/>
  <c r="G2739" i="14" a="1"/>
  <c r="G2739" i="14" s="1"/>
  <c r="G2738" i="14" a="1"/>
  <c r="G2738" i="14" s="1"/>
  <c r="G2737" i="14" a="1"/>
  <c r="G2737" i="14" s="1"/>
  <c r="G2736" i="14" a="1"/>
  <c r="G2736" i="14" s="1"/>
  <c r="G2735" i="14" a="1"/>
  <c r="G2735" i="14" s="1"/>
  <c r="G2734" i="14" a="1"/>
  <c r="G2734" i="14" s="1"/>
  <c r="G2733" i="14" a="1"/>
  <c r="G2733" i="14" s="1"/>
  <c r="G2732" i="14" a="1"/>
  <c r="G2732" i="14" s="1"/>
  <c r="G2731" i="14" a="1"/>
  <c r="G2731" i="14" s="1"/>
  <c r="G2730" i="14" a="1"/>
  <c r="G2730" i="14" s="1"/>
  <c r="G2729" i="14" a="1"/>
  <c r="G2729" i="14" s="1"/>
  <c r="G2728" i="14" a="1"/>
  <c r="G2728" i="14" s="1"/>
  <c r="G2727" i="14" a="1"/>
  <c r="G2727" i="14" s="1"/>
  <c r="G2726" i="14" a="1"/>
  <c r="G2726" i="14" s="1"/>
  <c r="G2725" i="14" a="1"/>
  <c r="G2725" i="14" s="1"/>
  <c r="G2724" i="14" a="1"/>
  <c r="G2724" i="14" s="1"/>
  <c r="G2723" i="14" a="1"/>
  <c r="G2723" i="14" s="1"/>
  <c r="G2722" i="14" a="1"/>
  <c r="G2722" i="14" s="1"/>
  <c r="G2721" i="14" a="1"/>
  <c r="G2721" i="14" s="1"/>
  <c r="G2720" i="14" a="1"/>
  <c r="G2720" i="14" s="1"/>
  <c r="G2719" i="14" a="1"/>
  <c r="G2719" i="14" s="1"/>
  <c r="G2718" i="14" a="1"/>
  <c r="G2718" i="14" s="1"/>
  <c r="G2717" i="14" a="1"/>
  <c r="G2717" i="14" s="1"/>
  <c r="G2716" i="14" a="1"/>
  <c r="G2716" i="14" s="1"/>
  <c r="G2715" i="14" a="1"/>
  <c r="G2715" i="14" s="1"/>
  <c r="G2714" i="14" a="1"/>
  <c r="G2714" i="14" s="1"/>
  <c r="G2713" i="14" a="1"/>
  <c r="G2713" i="14" s="1"/>
  <c r="G2712" i="14" a="1"/>
  <c r="G2712" i="14" s="1"/>
  <c r="G2711" i="14" a="1"/>
  <c r="G2711" i="14" s="1"/>
  <c r="G2710" i="14" a="1"/>
  <c r="G2710" i="14" s="1"/>
  <c r="G2709" i="14" a="1"/>
  <c r="G2709" i="14" s="1"/>
  <c r="G2708" i="14" a="1"/>
  <c r="G2708" i="14" s="1"/>
  <c r="G2707" i="14" a="1"/>
  <c r="G2707" i="14" s="1"/>
  <c r="G2706" i="14" a="1"/>
  <c r="G2706" i="14" s="1"/>
  <c r="G2705" i="14" a="1"/>
  <c r="G2705" i="14" s="1"/>
  <c r="G2704" i="14" a="1"/>
  <c r="G2704" i="14" s="1"/>
  <c r="G2703" i="14" a="1"/>
  <c r="G2703" i="14" s="1"/>
  <c r="G2702" i="14" a="1"/>
  <c r="G2702" i="14" s="1"/>
  <c r="G2701" i="14" a="1"/>
  <c r="G2701" i="14" s="1"/>
  <c r="G2700" i="14" a="1"/>
  <c r="G2700" i="14" s="1"/>
  <c r="G2699" i="14" a="1"/>
  <c r="G2699" i="14" s="1"/>
  <c r="G2698" i="14" a="1"/>
  <c r="G2698" i="14" s="1"/>
  <c r="G2697" i="14" a="1"/>
  <c r="G2697" i="14" s="1"/>
  <c r="G2696" i="14" a="1"/>
  <c r="G2696" i="14" s="1"/>
  <c r="G2695" i="14" a="1"/>
  <c r="G2695" i="14" s="1"/>
  <c r="G2694" i="14" a="1"/>
  <c r="G2694" i="14" s="1"/>
  <c r="G2693" i="14" a="1"/>
  <c r="G2693" i="14" s="1"/>
  <c r="G2692" i="14" a="1"/>
  <c r="G2692" i="14" s="1"/>
  <c r="G2691" i="14" a="1"/>
  <c r="G2691" i="14" s="1"/>
  <c r="G2690" i="14" a="1"/>
  <c r="G2690" i="14" s="1"/>
  <c r="G2689" i="14" a="1"/>
  <c r="G2689" i="14" s="1"/>
  <c r="G2688" i="14" a="1"/>
  <c r="G2688" i="14" s="1"/>
  <c r="G2687" i="14" a="1"/>
  <c r="G2687" i="14" s="1"/>
  <c r="G2686" i="14" a="1"/>
  <c r="G2686" i="14" s="1"/>
  <c r="G2685" i="14" a="1"/>
  <c r="G2685" i="14" s="1"/>
  <c r="G2684" i="14" a="1"/>
  <c r="G2684" i="14" s="1"/>
  <c r="G2683" i="14" a="1"/>
  <c r="G2683" i="14" s="1"/>
  <c r="G2682" i="14" a="1"/>
  <c r="G2682" i="14" s="1"/>
  <c r="G2681" i="14" a="1"/>
  <c r="G2681" i="14" s="1"/>
  <c r="G2680" i="14" a="1"/>
  <c r="G2680" i="14" s="1"/>
  <c r="G2679" i="14" a="1"/>
  <c r="G2679" i="14" s="1"/>
  <c r="G2678" i="14" a="1"/>
  <c r="G2678" i="14" s="1"/>
  <c r="G2677" i="14" a="1"/>
  <c r="G2677" i="14" s="1"/>
  <c r="G2676" i="14" a="1"/>
  <c r="G2676" i="14" s="1"/>
  <c r="G2675" i="14" a="1"/>
  <c r="G2675" i="14" s="1"/>
  <c r="G2674" i="14" a="1"/>
  <c r="G2674" i="14" s="1"/>
  <c r="G2673" i="14" a="1"/>
  <c r="G2673" i="14" s="1"/>
  <c r="G2672" i="14" a="1"/>
  <c r="G2672" i="14" s="1"/>
  <c r="G2671" i="14" a="1"/>
  <c r="G2671" i="14" s="1"/>
  <c r="G2670" i="14" a="1"/>
  <c r="G2670" i="14" s="1"/>
  <c r="G2669" i="14" a="1"/>
  <c r="G2669" i="14" s="1"/>
  <c r="G2668" i="14" a="1"/>
  <c r="G2668" i="14" s="1"/>
  <c r="G2667" i="14" a="1"/>
  <c r="G2667" i="14" s="1"/>
  <c r="G2666" i="14" a="1"/>
  <c r="G2666" i="14" s="1"/>
  <c r="G2665" i="14" a="1"/>
  <c r="G2665" i="14" s="1"/>
  <c r="G2664" i="14" a="1"/>
  <c r="G2664" i="14" s="1"/>
  <c r="G2663" i="14" a="1"/>
  <c r="G2663" i="14" s="1"/>
  <c r="G2662" i="14" a="1"/>
  <c r="G2662" i="14" s="1"/>
  <c r="G2661" i="14" a="1"/>
  <c r="G2661" i="14" s="1"/>
  <c r="G2660" i="14" a="1"/>
  <c r="G2660" i="14" s="1"/>
  <c r="G2659" i="14" a="1"/>
  <c r="G2659" i="14" s="1"/>
  <c r="G2658" i="14" a="1"/>
  <c r="G2658" i="14" s="1"/>
  <c r="G2657" i="14" a="1"/>
  <c r="G2657" i="14" s="1"/>
  <c r="G2656" i="14" a="1"/>
  <c r="G2656" i="14" s="1"/>
  <c r="G2655" i="14" a="1"/>
  <c r="G2655" i="14" s="1"/>
  <c r="G2654" i="14" a="1"/>
  <c r="G2654" i="14" s="1"/>
  <c r="G2653" i="14" a="1"/>
  <c r="G2653" i="14" s="1"/>
  <c r="G2652" i="14" a="1"/>
  <c r="G2652" i="14" s="1"/>
  <c r="G2651" i="14" a="1"/>
  <c r="G2651" i="14" s="1"/>
  <c r="G2650" i="14" a="1"/>
  <c r="G2650" i="14" s="1"/>
  <c r="G2649" i="14" a="1"/>
  <c r="G2649" i="14" s="1"/>
  <c r="G2648" i="14" a="1"/>
  <c r="G2648" i="14" s="1"/>
  <c r="G2647" i="14" a="1"/>
  <c r="G2647" i="14" s="1"/>
  <c r="G2646" i="14" a="1"/>
  <c r="G2646" i="14" s="1"/>
  <c r="G2645" i="14" a="1"/>
  <c r="G2645" i="14" s="1"/>
  <c r="G2644" i="14" a="1"/>
  <c r="G2644" i="14" s="1"/>
  <c r="G2643" i="14" a="1"/>
  <c r="G2643" i="14" s="1"/>
  <c r="G2642" i="14" a="1"/>
  <c r="G2642" i="14" s="1"/>
  <c r="G2641" i="14" a="1"/>
  <c r="G2641" i="14" s="1"/>
  <c r="G2640" i="14" a="1"/>
  <c r="G2640" i="14" s="1"/>
  <c r="G2639" i="14" a="1"/>
  <c r="G2639" i="14" s="1"/>
  <c r="G2638" i="14" a="1"/>
  <c r="G2638" i="14" s="1"/>
  <c r="G2637" i="14" a="1"/>
  <c r="G2637" i="14" s="1"/>
  <c r="G2636" i="14" a="1"/>
  <c r="G2636" i="14" s="1"/>
  <c r="G2635" i="14" a="1"/>
  <c r="G2635" i="14" s="1"/>
  <c r="G2634" i="14" a="1"/>
  <c r="G2634" i="14" s="1"/>
  <c r="G2633" i="14" a="1"/>
  <c r="G2633" i="14" s="1"/>
  <c r="G2632" i="14" a="1"/>
  <c r="G2632" i="14" s="1"/>
  <c r="G2631" i="14" a="1"/>
  <c r="G2631" i="14" s="1"/>
  <c r="G2630" i="14" a="1"/>
  <c r="G2630" i="14" s="1"/>
  <c r="G2629" i="14" a="1"/>
  <c r="G2629" i="14" s="1"/>
  <c r="G2628" i="14" a="1"/>
  <c r="G2628" i="14" s="1"/>
  <c r="G2627" i="14" a="1"/>
  <c r="G2627" i="14" s="1"/>
  <c r="G2626" i="14" a="1"/>
  <c r="G2626" i="14" s="1"/>
  <c r="G2625" i="14" a="1"/>
  <c r="G2625" i="14" s="1"/>
  <c r="G2624" i="14" a="1"/>
  <c r="G2624" i="14" s="1"/>
  <c r="G2623" i="14" a="1"/>
  <c r="G2623" i="14" s="1"/>
  <c r="G2622" i="14" a="1"/>
  <c r="G2622" i="14" s="1"/>
  <c r="G2621" i="14" a="1"/>
  <c r="G2621" i="14" s="1"/>
  <c r="G2620" i="14" a="1"/>
  <c r="G2620" i="14" s="1"/>
  <c r="G2619" i="14" a="1"/>
  <c r="G2619" i="14" s="1"/>
  <c r="G2618" i="14" a="1"/>
  <c r="G2618" i="14" s="1"/>
  <c r="G2617" i="14" a="1"/>
  <c r="G2617" i="14" s="1"/>
  <c r="G2616" i="14" a="1"/>
  <c r="G2616" i="14" s="1"/>
  <c r="G2615" i="14" a="1"/>
  <c r="G2615" i="14" s="1"/>
  <c r="G2614" i="14" a="1"/>
  <c r="G2614" i="14" s="1"/>
  <c r="G2613" i="14" a="1"/>
  <c r="G2613" i="14" s="1"/>
  <c r="G2612" i="14" a="1"/>
  <c r="G2612" i="14" s="1"/>
  <c r="G2611" i="14" a="1"/>
  <c r="G2611" i="14" s="1"/>
  <c r="G2610" i="14" a="1"/>
  <c r="G2610" i="14" s="1"/>
  <c r="G2609" i="14" a="1"/>
  <c r="G2609" i="14" s="1"/>
  <c r="G2608" i="14" a="1"/>
  <c r="G2608" i="14" s="1"/>
  <c r="G2607" i="14" a="1"/>
  <c r="G2607" i="14" s="1"/>
  <c r="G2606" i="14" a="1"/>
  <c r="G2606" i="14" s="1"/>
  <c r="G2605" i="14" a="1"/>
  <c r="G2605" i="14" s="1"/>
  <c r="G2604" i="14" a="1"/>
  <c r="G2604" i="14" s="1"/>
  <c r="G2603" i="14" a="1"/>
  <c r="G2603" i="14" s="1"/>
  <c r="G2602" i="14" a="1"/>
  <c r="G2602" i="14" s="1"/>
  <c r="G2601" i="14" a="1"/>
  <c r="G2601" i="14" s="1"/>
  <c r="G2600" i="14" a="1"/>
  <c r="G2600" i="14" s="1"/>
  <c r="G2599" i="14" a="1"/>
  <c r="G2599" i="14" s="1"/>
  <c r="G2598" i="14" a="1"/>
  <c r="G2598" i="14" s="1"/>
  <c r="G2597" i="14" a="1"/>
  <c r="G2597" i="14" s="1"/>
  <c r="G2596" i="14" a="1"/>
  <c r="G2596" i="14" s="1"/>
  <c r="G2595" i="14" a="1"/>
  <c r="G2595" i="14" s="1"/>
  <c r="G2594" i="14" a="1"/>
  <c r="G2594" i="14" s="1"/>
  <c r="G2593" i="14" a="1"/>
  <c r="G2593" i="14" s="1"/>
  <c r="G2592" i="14" a="1"/>
  <c r="G2592" i="14" s="1"/>
  <c r="G2591" i="14" a="1"/>
  <c r="G2591" i="14" s="1"/>
  <c r="G2590" i="14" a="1"/>
  <c r="G2590" i="14" s="1"/>
  <c r="G2589" i="14" a="1"/>
  <c r="G2589" i="14" s="1"/>
  <c r="G2588" i="14" a="1"/>
  <c r="G2588" i="14" s="1"/>
  <c r="G2587" i="14" a="1"/>
  <c r="G2587" i="14" s="1"/>
  <c r="G2586" i="14" a="1"/>
  <c r="G2586" i="14" s="1"/>
  <c r="G2585" i="14" a="1"/>
  <c r="G2585" i="14" s="1"/>
  <c r="G2584" i="14" a="1"/>
  <c r="G2584" i="14" s="1"/>
  <c r="G2583" i="14" a="1"/>
  <c r="G2583" i="14" s="1"/>
  <c r="G2582" i="14" a="1"/>
  <c r="G2582" i="14" s="1"/>
  <c r="G2581" i="14" a="1"/>
  <c r="G2581" i="14" s="1"/>
  <c r="G2580" i="14" a="1"/>
  <c r="G2580" i="14" s="1"/>
  <c r="G2579" i="14" a="1"/>
  <c r="G2579" i="14" s="1"/>
  <c r="G2578" i="14" a="1"/>
  <c r="G2578" i="14" s="1"/>
  <c r="G2577" i="14" a="1"/>
  <c r="G2577" i="14" s="1"/>
  <c r="G2576" i="14" a="1"/>
  <c r="G2576" i="14" s="1"/>
  <c r="G2575" i="14" a="1"/>
  <c r="G2575" i="14" s="1"/>
  <c r="G2574" i="14" a="1"/>
  <c r="G2574" i="14" s="1"/>
  <c r="G2573" i="14" a="1"/>
  <c r="G2573" i="14" s="1"/>
  <c r="G2572" i="14" a="1"/>
  <c r="G2572" i="14" s="1"/>
  <c r="G2571" i="14" a="1"/>
  <c r="G2571" i="14" s="1"/>
  <c r="G2570" i="14" a="1"/>
  <c r="G2570" i="14" s="1"/>
  <c r="G2569" i="14" a="1"/>
  <c r="G2569" i="14" s="1"/>
  <c r="G2568" i="14" a="1"/>
  <c r="G2568" i="14" s="1"/>
  <c r="G2567" i="14" a="1"/>
  <c r="G2567" i="14" s="1"/>
  <c r="G2566" i="14" a="1"/>
  <c r="G2566" i="14" s="1"/>
  <c r="G2565" i="14" a="1"/>
  <c r="G2565" i="14" s="1"/>
  <c r="G2564" i="14" a="1"/>
  <c r="G2564" i="14" s="1"/>
  <c r="G2563" i="14" a="1"/>
  <c r="G2563" i="14" s="1"/>
  <c r="G2562" i="14" a="1"/>
  <c r="G2562" i="14" s="1"/>
  <c r="G2561" i="14" a="1"/>
  <c r="G2561" i="14" s="1"/>
  <c r="G2560" i="14" a="1"/>
  <c r="G2560" i="14" s="1"/>
  <c r="G2559" i="14" a="1"/>
  <c r="G2559" i="14" s="1"/>
  <c r="G2558" i="14" a="1"/>
  <c r="G2558" i="14" s="1"/>
  <c r="G2557" i="14" a="1"/>
  <c r="G2557" i="14" s="1"/>
  <c r="G2556" i="14" a="1"/>
  <c r="G2556" i="14" s="1"/>
  <c r="G2555" i="14" a="1"/>
  <c r="G2555" i="14" s="1"/>
  <c r="G2554" i="14" a="1"/>
  <c r="G2554" i="14" s="1"/>
  <c r="G2553" i="14" a="1"/>
  <c r="G2553" i="14" s="1"/>
  <c r="G2552" i="14" a="1"/>
  <c r="G2552" i="14" s="1"/>
  <c r="G2551" i="14" a="1"/>
  <c r="G2551" i="14" s="1"/>
  <c r="G2550" i="14" a="1"/>
  <c r="G2550" i="14" s="1"/>
  <c r="G2549" i="14" a="1"/>
  <c r="G2549" i="14" s="1"/>
  <c r="G2548" i="14" a="1"/>
  <c r="G2548" i="14" s="1"/>
  <c r="G2547" i="14" a="1"/>
  <c r="G2547" i="14" s="1"/>
  <c r="G2546" i="14" a="1"/>
  <c r="G2546" i="14" s="1"/>
  <c r="G2545" i="14" a="1"/>
  <c r="G2545" i="14" s="1"/>
  <c r="G2544" i="14" a="1"/>
  <c r="G2544" i="14" s="1"/>
  <c r="G2543" i="14" a="1"/>
  <c r="G2543" i="14" s="1"/>
  <c r="G2542" i="14" a="1"/>
  <c r="G2542" i="14" s="1"/>
  <c r="G2541" i="14" a="1"/>
  <c r="G2541" i="14" s="1"/>
  <c r="G2540" i="14" a="1"/>
  <c r="G2540" i="14" s="1"/>
  <c r="G2539" i="14" a="1"/>
  <c r="G2539" i="14" s="1"/>
  <c r="G2538" i="14" a="1"/>
  <c r="G2538" i="14" s="1"/>
  <c r="G2537" i="14" a="1"/>
  <c r="G2537" i="14" s="1"/>
  <c r="G2536" i="14" a="1"/>
  <c r="G2536" i="14" s="1"/>
  <c r="G2535" i="14" a="1"/>
  <c r="G2535" i="14" s="1"/>
  <c r="G2534" i="14" a="1"/>
  <c r="G2534" i="14" s="1"/>
  <c r="G2533" i="14" a="1"/>
  <c r="G2533" i="14" s="1"/>
  <c r="G2532" i="14" a="1"/>
  <c r="G2532" i="14" s="1"/>
  <c r="G2531" i="14" a="1"/>
  <c r="G2531" i="14" s="1"/>
  <c r="G2530" i="14" a="1"/>
  <c r="G2530" i="14" s="1"/>
  <c r="G2529" i="14" a="1"/>
  <c r="G2529" i="14" s="1"/>
  <c r="G2528" i="14" a="1"/>
  <c r="G2528" i="14" s="1"/>
  <c r="G2527" i="14" a="1"/>
  <c r="G2527" i="14" s="1"/>
  <c r="G2526" i="14" a="1"/>
  <c r="G2526" i="14" s="1"/>
  <c r="G2525" i="14" a="1"/>
  <c r="G2525" i="14" s="1"/>
  <c r="G2524" i="14" a="1"/>
  <c r="G2524" i="14" s="1"/>
  <c r="G2523" i="14" a="1"/>
  <c r="G2523" i="14" s="1"/>
  <c r="G2522" i="14" a="1"/>
  <c r="G2522" i="14" s="1"/>
  <c r="G2521" i="14" a="1"/>
  <c r="G2521" i="14" s="1"/>
  <c r="G2520" i="14" a="1"/>
  <c r="G2520" i="14" s="1"/>
  <c r="G2519" i="14" a="1"/>
  <c r="G2519" i="14" s="1"/>
  <c r="G2518" i="14" a="1"/>
  <c r="G2518" i="14" s="1"/>
  <c r="G2517" i="14" a="1"/>
  <c r="G2517" i="14" s="1"/>
  <c r="G2516" i="14" a="1"/>
  <c r="G2516" i="14" s="1"/>
  <c r="G2515" i="14" a="1"/>
  <c r="G2515" i="14" s="1"/>
  <c r="G2514" i="14" a="1"/>
  <c r="G2514" i="14" s="1"/>
  <c r="G2513" i="14" a="1"/>
  <c r="G2513" i="14" s="1"/>
  <c r="G2512" i="14" a="1"/>
  <c r="G2512" i="14" s="1"/>
  <c r="G2511" i="14" a="1"/>
  <c r="G2511" i="14" s="1"/>
  <c r="G2510" i="14" a="1"/>
  <c r="G2510" i="14" s="1"/>
  <c r="G2509" i="14" a="1"/>
  <c r="G2509" i="14" s="1"/>
  <c r="G2508" i="14" a="1"/>
  <c r="G2508" i="14" s="1"/>
  <c r="G2507" i="14" a="1"/>
  <c r="G2507" i="14" s="1"/>
  <c r="G2506" i="14" a="1"/>
  <c r="G2506" i="14" s="1"/>
  <c r="G2505" i="14" a="1"/>
  <c r="G2505" i="14" s="1"/>
  <c r="G2504" i="14" a="1"/>
  <c r="G2504" i="14" s="1"/>
  <c r="G2503" i="14" a="1"/>
  <c r="G2503" i="14" s="1"/>
  <c r="G2502" i="14" a="1"/>
  <c r="G2502" i="14" s="1"/>
  <c r="G2501" i="14" a="1"/>
  <c r="G2501" i="14" s="1"/>
  <c r="G2500" i="14" a="1"/>
  <c r="G2500" i="14" s="1"/>
  <c r="G2499" i="14" a="1"/>
  <c r="G2499" i="14" s="1"/>
  <c r="G2498" i="14" a="1"/>
  <c r="G2498" i="14" s="1"/>
  <c r="G2497" i="14" a="1"/>
  <c r="G2497" i="14" s="1"/>
  <c r="G2496" i="14" a="1"/>
  <c r="G2496" i="14" s="1"/>
  <c r="G2495" i="14" a="1"/>
  <c r="G2495" i="14" s="1"/>
  <c r="G2494" i="14" a="1"/>
  <c r="G2494" i="14" s="1"/>
  <c r="G2493" i="14" a="1"/>
  <c r="G2493" i="14" s="1"/>
  <c r="G2492" i="14" a="1"/>
  <c r="G2492" i="14" s="1"/>
  <c r="G2491" i="14" a="1"/>
  <c r="G2491" i="14" s="1"/>
  <c r="G2490" i="14" a="1"/>
  <c r="G2490" i="14" s="1"/>
  <c r="G2489" i="14" a="1"/>
  <c r="G2489" i="14" s="1"/>
  <c r="G2488" i="14" a="1"/>
  <c r="G2488" i="14" s="1"/>
  <c r="G2487" i="14" a="1"/>
  <c r="G2487" i="14" s="1"/>
  <c r="G2486" i="14" a="1"/>
  <c r="G2486" i="14" s="1"/>
  <c r="G2485" i="14" a="1"/>
  <c r="G2485" i="14" s="1"/>
  <c r="G2484" i="14" a="1"/>
  <c r="G2484" i="14" s="1"/>
  <c r="G2483" i="14" a="1"/>
  <c r="G2483" i="14" s="1"/>
  <c r="G2482" i="14" a="1"/>
  <c r="G2482" i="14" s="1"/>
  <c r="G2481" i="14" a="1"/>
  <c r="G2481" i="14" s="1"/>
  <c r="G2480" i="14" a="1"/>
  <c r="G2480" i="14" s="1"/>
  <c r="G2479" i="14" a="1"/>
  <c r="G2479" i="14" s="1"/>
  <c r="G2478" i="14" a="1"/>
  <c r="G2478" i="14" s="1"/>
  <c r="G2477" i="14" a="1"/>
  <c r="G2477" i="14" s="1"/>
  <c r="G2476" i="14" a="1"/>
  <c r="G2476" i="14" s="1"/>
  <c r="G2475" i="14" a="1"/>
  <c r="G2475" i="14" s="1"/>
  <c r="G2474" i="14" a="1"/>
  <c r="G2474" i="14" s="1"/>
  <c r="G2473" i="14" a="1"/>
  <c r="G2473" i="14" s="1"/>
  <c r="G2472" i="14" a="1"/>
  <c r="G2472" i="14" s="1"/>
  <c r="G2471" i="14" a="1"/>
  <c r="G2471" i="14" s="1"/>
  <c r="G2470" i="14" a="1"/>
  <c r="G2470" i="14" s="1"/>
  <c r="G2469" i="14" a="1"/>
  <c r="G2469" i="14" s="1"/>
  <c r="G2468" i="14" a="1"/>
  <c r="G2468" i="14" s="1"/>
  <c r="G2467" i="14" a="1"/>
  <c r="G2467" i="14" s="1"/>
  <c r="G2466" i="14" a="1"/>
  <c r="G2466" i="14" s="1"/>
  <c r="G2465" i="14" a="1"/>
  <c r="G2465" i="14" s="1"/>
  <c r="G2464" i="14" a="1"/>
  <c r="G2464" i="14" s="1"/>
  <c r="G2463" i="14" a="1"/>
  <c r="G2463" i="14" s="1"/>
  <c r="G2462" i="14" a="1"/>
  <c r="G2462" i="14" s="1"/>
  <c r="G2461" i="14" a="1"/>
  <c r="G2461" i="14" s="1"/>
  <c r="G2460" i="14" a="1"/>
  <c r="G2460" i="14" s="1"/>
  <c r="G2459" i="14" a="1"/>
  <c r="G2459" i="14" s="1"/>
  <c r="G2458" i="14" a="1"/>
  <c r="G2458" i="14" s="1"/>
  <c r="G2457" i="14" a="1"/>
  <c r="G2457" i="14" s="1"/>
  <c r="G2456" i="14" a="1"/>
  <c r="G2456" i="14" s="1"/>
  <c r="G2455" i="14" a="1"/>
  <c r="G2455" i="14" s="1"/>
  <c r="G2454" i="14" a="1"/>
  <c r="G2454" i="14" s="1"/>
  <c r="G2453" i="14" a="1"/>
  <c r="G2453" i="14" s="1"/>
  <c r="G2452" i="14" a="1"/>
  <c r="G2452" i="14" s="1"/>
  <c r="G2451" i="14" a="1"/>
  <c r="G2451" i="14" s="1"/>
  <c r="G2450" i="14" a="1"/>
  <c r="G2450" i="14" s="1"/>
  <c r="G2449" i="14" a="1"/>
  <c r="G2449" i="14" s="1"/>
  <c r="G2448" i="14" a="1"/>
  <c r="G2448" i="14" s="1"/>
  <c r="G2447" i="14" a="1"/>
  <c r="G2447" i="14" s="1"/>
  <c r="G2446" i="14" a="1"/>
  <c r="G2446" i="14" s="1"/>
  <c r="G2445" i="14" a="1"/>
  <c r="G2445" i="14" s="1"/>
  <c r="G2444" i="14" a="1"/>
  <c r="G2444" i="14" s="1"/>
  <c r="G2443" i="14" a="1"/>
  <c r="G2443" i="14" s="1"/>
  <c r="G2442" i="14" a="1"/>
  <c r="G2442" i="14" s="1"/>
  <c r="G2441" i="14" a="1"/>
  <c r="G2441" i="14" s="1"/>
  <c r="G2440" i="14" a="1"/>
  <c r="G2440" i="14" s="1"/>
  <c r="G2439" i="14" a="1"/>
  <c r="G2439" i="14" s="1"/>
  <c r="G2438" i="14" a="1"/>
  <c r="G2438" i="14" s="1"/>
  <c r="G2437" i="14" a="1"/>
  <c r="G2437" i="14" s="1"/>
  <c r="G2436" i="14" a="1"/>
  <c r="G2436" i="14" s="1"/>
  <c r="G2435" i="14" a="1"/>
  <c r="G2435" i="14" s="1"/>
  <c r="G2434" i="14" a="1"/>
  <c r="G2434" i="14" s="1"/>
  <c r="G2433" i="14" a="1"/>
  <c r="G2433" i="14" s="1"/>
  <c r="G2432" i="14" a="1"/>
  <c r="G2432" i="14" s="1"/>
  <c r="G2431" i="14" a="1"/>
  <c r="G2431" i="14" s="1"/>
  <c r="G2430" i="14" a="1"/>
  <c r="G2430" i="14" s="1"/>
  <c r="G2429" i="14" a="1"/>
  <c r="G2429" i="14" s="1"/>
  <c r="G2428" i="14" a="1"/>
  <c r="G2428" i="14" s="1"/>
  <c r="G2427" i="14" a="1"/>
  <c r="G2427" i="14" s="1"/>
  <c r="G2426" i="14" a="1"/>
  <c r="G2426" i="14" s="1"/>
  <c r="G2425" i="14" a="1"/>
  <c r="G2425" i="14" s="1"/>
  <c r="G2424" i="14" a="1"/>
  <c r="G2424" i="14" s="1"/>
  <c r="G2423" i="14" a="1"/>
  <c r="G2423" i="14" s="1"/>
  <c r="G2422" i="14" a="1"/>
  <c r="G2422" i="14" s="1"/>
  <c r="G2421" i="14" a="1"/>
  <c r="G2421" i="14" s="1"/>
  <c r="G2420" i="14" a="1"/>
  <c r="G2420" i="14" s="1"/>
  <c r="G2419" i="14" a="1"/>
  <c r="G2419" i="14" s="1"/>
  <c r="G2418" i="14" a="1"/>
  <c r="G2418" i="14" s="1"/>
  <c r="G2417" i="14" a="1"/>
  <c r="G2417" i="14" s="1"/>
  <c r="G2416" i="14" a="1"/>
  <c r="G2416" i="14" s="1"/>
  <c r="G2415" i="14" a="1"/>
  <c r="G2415" i="14" s="1"/>
  <c r="G2414" i="14" a="1"/>
  <c r="G2414" i="14" s="1"/>
  <c r="G2413" i="14" a="1"/>
  <c r="G2413" i="14" s="1"/>
  <c r="G2412" i="14" a="1"/>
  <c r="G2412" i="14" s="1"/>
  <c r="G2411" i="14" a="1"/>
  <c r="G2411" i="14" s="1"/>
  <c r="G2410" i="14" a="1"/>
  <c r="G2410" i="14" s="1"/>
  <c r="G2409" i="14" a="1"/>
  <c r="G2409" i="14" s="1"/>
  <c r="G2408" i="14" a="1"/>
  <c r="G2408" i="14" s="1"/>
  <c r="G2407" i="14" a="1"/>
  <c r="G2407" i="14" s="1"/>
  <c r="G2406" i="14" a="1"/>
  <c r="G2406" i="14" s="1"/>
  <c r="G2405" i="14" a="1"/>
  <c r="G2405" i="14" s="1"/>
  <c r="G2404" i="14" a="1"/>
  <c r="G2404" i="14" s="1"/>
  <c r="G2403" i="14" a="1"/>
  <c r="G2403" i="14" s="1"/>
  <c r="G2402" i="14" a="1"/>
  <c r="G2402" i="14" s="1"/>
  <c r="G2401" i="14" a="1"/>
  <c r="G2401" i="14" s="1"/>
  <c r="G2400" i="14" a="1"/>
  <c r="G2400" i="14" s="1"/>
  <c r="G2399" i="14" a="1"/>
  <c r="G2399" i="14" s="1"/>
  <c r="G2398" i="14" a="1"/>
  <c r="G2398" i="14" s="1"/>
  <c r="G2397" i="14" a="1"/>
  <c r="G2397" i="14" s="1"/>
  <c r="G2396" i="14" a="1"/>
  <c r="G2396" i="14" s="1"/>
  <c r="G2395" i="14" a="1"/>
  <c r="G2395" i="14" s="1"/>
  <c r="G2394" i="14" a="1"/>
  <c r="G2394" i="14" s="1"/>
  <c r="G2393" i="14" a="1"/>
  <c r="G2393" i="14" s="1"/>
  <c r="G2392" i="14" a="1"/>
  <c r="G2392" i="14" s="1"/>
  <c r="G2391" i="14" a="1"/>
  <c r="G2391" i="14" s="1"/>
  <c r="G2390" i="14" a="1"/>
  <c r="G2390" i="14" s="1"/>
  <c r="G2389" i="14" a="1"/>
  <c r="G2389" i="14" s="1"/>
  <c r="G2388" i="14" a="1"/>
  <c r="G2388" i="14" s="1"/>
  <c r="G2387" i="14" a="1"/>
  <c r="G2387" i="14" s="1"/>
  <c r="G2386" i="14" a="1"/>
  <c r="G2386" i="14" s="1"/>
  <c r="G2385" i="14" a="1"/>
  <c r="G2385" i="14" s="1"/>
  <c r="G2384" i="14" a="1"/>
  <c r="G2384" i="14" s="1"/>
  <c r="G2383" i="14" a="1"/>
  <c r="G2383" i="14" s="1"/>
  <c r="G2382" i="14" a="1"/>
  <c r="G2382" i="14" s="1"/>
  <c r="G2381" i="14" a="1"/>
  <c r="G2381" i="14" s="1"/>
  <c r="G2380" i="14" a="1"/>
  <c r="G2380" i="14" s="1"/>
  <c r="G2379" i="14" a="1"/>
  <c r="G2379" i="14" s="1"/>
  <c r="G2378" i="14" a="1"/>
  <c r="G2378" i="14" s="1"/>
  <c r="G2377" i="14" a="1"/>
  <c r="G2377" i="14" s="1"/>
  <c r="G2376" i="14" a="1"/>
  <c r="G2376" i="14" s="1"/>
  <c r="G2375" i="14" a="1"/>
  <c r="G2375" i="14" s="1"/>
  <c r="G2374" i="14" a="1"/>
  <c r="G2374" i="14" s="1"/>
  <c r="G2373" i="14" a="1"/>
  <c r="G2373" i="14" s="1"/>
  <c r="G2372" i="14" a="1"/>
  <c r="G2372" i="14" s="1"/>
  <c r="G2371" i="14" a="1"/>
  <c r="G2371" i="14" s="1"/>
  <c r="G2370" i="14" a="1"/>
  <c r="G2370" i="14" s="1"/>
  <c r="G2369" i="14" a="1"/>
  <c r="G2369" i="14" s="1"/>
  <c r="G2368" i="14" a="1"/>
  <c r="G2368" i="14" s="1"/>
  <c r="G2367" i="14" a="1"/>
  <c r="G2367" i="14" s="1"/>
  <c r="G2366" i="14" a="1"/>
  <c r="G2366" i="14" s="1"/>
  <c r="G2365" i="14" a="1"/>
  <c r="G2365" i="14" s="1"/>
  <c r="G2364" i="14" a="1"/>
  <c r="G2364" i="14" s="1"/>
  <c r="G2363" i="14" a="1"/>
  <c r="G2363" i="14" s="1"/>
  <c r="G2362" i="14" a="1"/>
  <c r="G2362" i="14" s="1"/>
  <c r="G2361" i="14" a="1"/>
  <c r="G2361" i="14" s="1"/>
  <c r="G2360" i="14" a="1"/>
  <c r="G2360" i="14" s="1"/>
  <c r="G2359" i="14" a="1"/>
  <c r="G2359" i="14" s="1"/>
  <c r="G2358" i="14" a="1"/>
  <c r="G2358" i="14" s="1"/>
  <c r="G2357" i="14" a="1"/>
  <c r="G2357" i="14" s="1"/>
  <c r="G2356" i="14" a="1"/>
  <c r="G2356" i="14" s="1"/>
  <c r="G2355" i="14" a="1"/>
  <c r="G2355" i="14" s="1"/>
  <c r="G2354" i="14" a="1"/>
  <c r="G2354" i="14" s="1"/>
  <c r="G2353" i="14" a="1"/>
  <c r="G2353" i="14" s="1"/>
  <c r="G2352" i="14" a="1"/>
  <c r="G2352" i="14" s="1"/>
  <c r="G2351" i="14" a="1"/>
  <c r="G2351" i="14" s="1"/>
  <c r="G2350" i="14" a="1"/>
  <c r="G2350" i="14" s="1"/>
  <c r="G2349" i="14" a="1"/>
  <c r="G2349" i="14" s="1"/>
  <c r="G2348" i="14" a="1"/>
  <c r="G2348" i="14" s="1"/>
  <c r="G2347" i="14" a="1"/>
  <c r="G2347" i="14" s="1"/>
  <c r="G2346" i="14" a="1"/>
  <c r="G2346" i="14" s="1"/>
  <c r="G2345" i="14" a="1"/>
  <c r="G2345" i="14" s="1"/>
  <c r="G2344" i="14" a="1"/>
  <c r="G2344" i="14" s="1"/>
  <c r="G2343" i="14" a="1"/>
  <c r="G2343" i="14" s="1"/>
  <c r="G2342" i="14" a="1"/>
  <c r="G2342" i="14" s="1"/>
  <c r="G2341" i="14" a="1"/>
  <c r="G2341" i="14" s="1"/>
  <c r="G2340" i="14" a="1"/>
  <c r="G2340" i="14" s="1"/>
  <c r="G2339" i="14" a="1"/>
  <c r="G2339" i="14" s="1"/>
  <c r="G2338" i="14" a="1"/>
  <c r="G2338" i="14" s="1"/>
  <c r="G2337" i="14" a="1"/>
  <c r="G2337" i="14" s="1"/>
  <c r="G2336" i="14" a="1"/>
  <c r="G2336" i="14" s="1"/>
  <c r="G2335" i="14" a="1"/>
  <c r="G2335" i="14" s="1"/>
  <c r="G2334" i="14" a="1"/>
  <c r="G2334" i="14" s="1"/>
  <c r="G2333" i="14" a="1"/>
  <c r="G2333" i="14" s="1"/>
  <c r="G2332" i="14" a="1"/>
  <c r="G2332" i="14" s="1"/>
  <c r="G2331" i="14" a="1"/>
  <c r="G2331" i="14" s="1"/>
  <c r="G2330" i="14" a="1"/>
  <c r="G2330" i="14" s="1"/>
  <c r="G2329" i="14" a="1"/>
  <c r="G2329" i="14" s="1"/>
  <c r="G2328" i="14" a="1"/>
  <c r="G2328" i="14" s="1"/>
  <c r="G2327" i="14" a="1"/>
  <c r="G2327" i="14" s="1"/>
  <c r="G2326" i="14" a="1"/>
  <c r="G2326" i="14" s="1"/>
  <c r="G2325" i="14" a="1"/>
  <c r="G2325" i="14" s="1"/>
  <c r="G2324" i="14" a="1"/>
  <c r="G2324" i="14" s="1"/>
  <c r="G2323" i="14" a="1"/>
  <c r="G2323" i="14" s="1"/>
  <c r="G2322" i="14" a="1"/>
  <c r="G2322" i="14" s="1"/>
  <c r="G2321" i="14" a="1"/>
  <c r="G2321" i="14" s="1"/>
  <c r="G2320" i="14" a="1"/>
  <c r="G2320" i="14" s="1"/>
  <c r="G2319" i="14" a="1"/>
  <c r="G2319" i="14" s="1"/>
  <c r="G2318" i="14" a="1"/>
  <c r="G2318" i="14" s="1"/>
  <c r="G2317" i="14" a="1"/>
  <c r="G2317" i="14" s="1"/>
  <c r="G2316" i="14" a="1"/>
  <c r="G2316" i="14" s="1"/>
  <c r="G2315" i="14" a="1"/>
  <c r="G2315" i="14" s="1"/>
  <c r="G2314" i="14" a="1"/>
  <c r="G2314" i="14" s="1"/>
  <c r="G2313" i="14" a="1"/>
  <c r="G2313" i="14" s="1"/>
  <c r="G2312" i="14" a="1"/>
  <c r="G2312" i="14" s="1"/>
  <c r="G2311" i="14" a="1"/>
  <c r="G2311" i="14" s="1"/>
  <c r="G2310" i="14" a="1"/>
  <c r="G2310" i="14" s="1"/>
  <c r="G2309" i="14" a="1"/>
  <c r="G2309" i="14" s="1"/>
  <c r="G2308" i="14" a="1"/>
  <c r="G2308" i="14" s="1"/>
  <c r="G2307" i="14" a="1"/>
  <c r="G2307" i="14" s="1"/>
  <c r="G2306" i="14" a="1"/>
  <c r="G2306" i="14" s="1"/>
  <c r="G2305" i="14" a="1"/>
  <c r="G2305" i="14" s="1"/>
  <c r="G2304" i="14" a="1"/>
  <c r="G2304" i="14" s="1"/>
  <c r="G2303" i="14" a="1"/>
  <c r="G2303" i="14" s="1"/>
  <c r="G2302" i="14" a="1"/>
  <c r="G2302" i="14" s="1"/>
  <c r="G2301" i="14" a="1"/>
  <c r="G2301" i="14" s="1"/>
  <c r="G2300" i="14" a="1"/>
  <c r="G2300" i="14" s="1"/>
  <c r="G2299" i="14" a="1"/>
  <c r="G2299" i="14" s="1"/>
  <c r="G2298" i="14" a="1"/>
  <c r="G2298" i="14" s="1"/>
  <c r="G2297" i="14" a="1"/>
  <c r="G2297" i="14" s="1"/>
  <c r="G2296" i="14" a="1"/>
  <c r="G2296" i="14" s="1"/>
  <c r="G2295" i="14" a="1"/>
  <c r="G2295" i="14" s="1"/>
  <c r="G2294" i="14" a="1"/>
  <c r="G2294" i="14" s="1"/>
  <c r="G2293" i="14" a="1"/>
  <c r="G2293" i="14" s="1"/>
  <c r="G2292" i="14" a="1"/>
  <c r="G2292" i="14" s="1"/>
  <c r="G2291" i="14" a="1"/>
  <c r="G2291" i="14" s="1"/>
  <c r="G2290" i="14" a="1"/>
  <c r="G2290" i="14" s="1"/>
  <c r="G2289" i="14" a="1"/>
  <c r="G2289" i="14" s="1"/>
  <c r="G2288" i="14" a="1"/>
  <c r="G2288" i="14" s="1"/>
  <c r="G2287" i="14" a="1"/>
  <c r="G2287" i="14" s="1"/>
  <c r="G2286" i="14" a="1"/>
  <c r="G2286" i="14" s="1"/>
  <c r="G2285" i="14" a="1"/>
  <c r="G2285" i="14" s="1"/>
  <c r="G2284" i="14" a="1"/>
  <c r="G2284" i="14" s="1"/>
  <c r="G2283" i="14" a="1"/>
  <c r="G2283" i="14" s="1"/>
  <c r="G2282" i="14" a="1"/>
  <c r="G2282" i="14" s="1"/>
  <c r="G2281" i="14" a="1"/>
  <c r="G2281" i="14" s="1"/>
  <c r="G2280" i="14" a="1"/>
  <c r="G2280" i="14" s="1"/>
  <c r="G2279" i="14" a="1"/>
  <c r="G2279" i="14" s="1"/>
  <c r="G2278" i="14" a="1"/>
  <c r="G2278" i="14" s="1"/>
  <c r="G2277" i="14" a="1"/>
  <c r="G2277" i="14" s="1"/>
  <c r="G2276" i="14" a="1"/>
  <c r="G2276" i="14" s="1"/>
  <c r="G2275" i="14" a="1"/>
  <c r="G2275" i="14" s="1"/>
  <c r="G2274" i="14" a="1"/>
  <c r="G2274" i="14" s="1"/>
  <c r="G2273" i="14" a="1"/>
  <c r="G2273" i="14" s="1"/>
  <c r="G2272" i="14" a="1"/>
  <c r="G2272" i="14" s="1"/>
  <c r="G2271" i="14" a="1"/>
  <c r="G2271" i="14" s="1"/>
  <c r="G2270" i="14" a="1"/>
  <c r="G2270" i="14" s="1"/>
  <c r="G2269" i="14" a="1"/>
  <c r="G2269" i="14" s="1"/>
  <c r="G2268" i="14" a="1"/>
  <c r="G2268" i="14" s="1"/>
  <c r="G2267" i="14" a="1"/>
  <c r="G2267" i="14" s="1"/>
  <c r="G2266" i="14" a="1"/>
  <c r="G2266" i="14" s="1"/>
  <c r="G2265" i="14" a="1"/>
  <c r="G2265" i="14" s="1"/>
  <c r="G2264" i="14" a="1"/>
  <c r="G2264" i="14" s="1"/>
  <c r="G2263" i="14" a="1"/>
  <c r="G2263" i="14" s="1"/>
  <c r="G2262" i="14" a="1"/>
  <c r="G2262" i="14" s="1"/>
  <c r="G2261" i="14" a="1"/>
  <c r="G2261" i="14" s="1"/>
  <c r="G2260" i="14" a="1"/>
  <c r="G2260" i="14" s="1"/>
  <c r="G2259" i="14" a="1"/>
  <c r="G2259" i="14" s="1"/>
  <c r="G2258" i="14" a="1"/>
  <c r="G2258" i="14" s="1"/>
  <c r="G2257" i="14" a="1"/>
  <c r="G2257" i="14" s="1"/>
  <c r="G2256" i="14" a="1"/>
  <c r="G2256" i="14" s="1"/>
  <c r="G2255" i="14" a="1"/>
  <c r="G2255" i="14" s="1"/>
  <c r="G2254" i="14" a="1"/>
  <c r="G2254" i="14" s="1"/>
  <c r="G2253" i="14" a="1"/>
  <c r="G2253" i="14" s="1"/>
  <c r="G2252" i="14" a="1"/>
  <c r="G2252" i="14" s="1"/>
  <c r="G2251" i="14" a="1"/>
  <c r="G2251" i="14" s="1"/>
  <c r="G2250" i="14" a="1"/>
  <c r="G2250" i="14" s="1"/>
  <c r="G2249" i="14" a="1"/>
  <c r="G2249" i="14" s="1"/>
  <c r="G2248" i="14" a="1"/>
  <c r="G2248" i="14" s="1"/>
  <c r="G2247" i="14" a="1"/>
  <c r="G2247" i="14" s="1"/>
  <c r="G2246" i="14" a="1"/>
  <c r="G2246" i="14" s="1"/>
  <c r="G2245" i="14" a="1"/>
  <c r="G2245" i="14" s="1"/>
  <c r="G2244" i="14" a="1"/>
  <c r="G2244" i="14" s="1"/>
  <c r="G2243" i="14" a="1"/>
  <c r="G2243" i="14" s="1"/>
  <c r="G2242" i="14" a="1"/>
  <c r="G2242" i="14" s="1"/>
  <c r="G2241" i="14" a="1"/>
  <c r="G2241" i="14" s="1"/>
  <c r="G2240" i="14" a="1"/>
  <c r="G2240" i="14" s="1"/>
  <c r="G2239" i="14" a="1"/>
  <c r="G2239" i="14" s="1"/>
  <c r="G2238" i="14" a="1"/>
  <c r="G2238" i="14" s="1"/>
  <c r="G2237" i="14" a="1"/>
  <c r="G2237" i="14" s="1"/>
  <c r="G2236" i="14" a="1"/>
  <c r="G2236" i="14" s="1"/>
  <c r="G2235" i="14" a="1"/>
  <c r="G2235" i="14" s="1"/>
  <c r="G2234" i="14" a="1"/>
  <c r="G2234" i="14" s="1"/>
  <c r="G2233" i="14" a="1"/>
  <c r="G2233" i="14" s="1"/>
  <c r="G2232" i="14" a="1"/>
  <c r="G2232" i="14" s="1"/>
  <c r="G2231" i="14" a="1"/>
  <c r="G2231" i="14" s="1"/>
  <c r="G2230" i="14" a="1"/>
  <c r="G2230" i="14" s="1"/>
  <c r="G2229" i="14" a="1"/>
  <c r="G2229" i="14" s="1"/>
  <c r="G2228" i="14" a="1"/>
  <c r="G2228" i="14" s="1"/>
  <c r="G2227" i="14" a="1"/>
  <c r="G2227" i="14" s="1"/>
  <c r="G2226" i="14" a="1"/>
  <c r="G2226" i="14" s="1"/>
  <c r="G2225" i="14" a="1"/>
  <c r="G2225" i="14" s="1"/>
  <c r="G2224" i="14" a="1"/>
  <c r="G2224" i="14" s="1"/>
  <c r="G2223" i="14" a="1"/>
  <c r="G2223" i="14" s="1"/>
  <c r="G2222" i="14" a="1"/>
  <c r="G2222" i="14" s="1"/>
  <c r="G2221" i="14" a="1"/>
  <c r="G2221" i="14" s="1"/>
  <c r="G2220" i="14" a="1"/>
  <c r="G2220" i="14" s="1"/>
  <c r="G2219" i="14" a="1"/>
  <c r="G2219" i="14" s="1"/>
  <c r="G2218" i="14" a="1"/>
  <c r="G2218" i="14" s="1"/>
  <c r="G2217" i="14" a="1"/>
  <c r="G2217" i="14" s="1"/>
  <c r="G2216" i="14" a="1"/>
  <c r="G2216" i="14" s="1"/>
  <c r="G2215" i="14" a="1"/>
  <c r="G2215" i="14" s="1"/>
  <c r="G2214" i="14" a="1"/>
  <c r="G2214" i="14" s="1"/>
  <c r="G2213" i="14" a="1"/>
  <c r="G2213" i="14" s="1"/>
  <c r="G2212" i="14" a="1"/>
  <c r="G2212" i="14" s="1"/>
  <c r="G2211" i="14" a="1"/>
  <c r="G2211" i="14" s="1"/>
  <c r="G2210" i="14" a="1"/>
  <c r="G2210" i="14" s="1"/>
  <c r="G2209" i="14" a="1"/>
  <c r="G2209" i="14" s="1"/>
  <c r="G2208" i="14" a="1"/>
  <c r="G2208" i="14" s="1"/>
  <c r="G2207" i="14" a="1"/>
  <c r="G2207" i="14" s="1"/>
  <c r="G2206" i="14" a="1"/>
  <c r="G2206" i="14" s="1"/>
  <c r="G2205" i="14" a="1"/>
  <c r="G2205" i="14" s="1"/>
  <c r="G2204" i="14" a="1"/>
  <c r="G2204" i="14" s="1"/>
  <c r="G2203" i="14" a="1"/>
  <c r="G2203" i="14" s="1"/>
  <c r="G2202" i="14" a="1"/>
  <c r="G2202" i="14" s="1"/>
  <c r="G2201" i="14" a="1"/>
  <c r="G2201" i="14" s="1"/>
  <c r="G2200" i="14" a="1"/>
  <c r="G2200" i="14" s="1"/>
  <c r="G2199" i="14" a="1"/>
  <c r="G2199" i="14" s="1"/>
  <c r="G2198" i="14" a="1"/>
  <c r="G2198" i="14" s="1"/>
  <c r="G2197" i="14" a="1"/>
  <c r="G2197" i="14" s="1"/>
  <c r="G2196" i="14" a="1"/>
  <c r="G2196" i="14" s="1"/>
  <c r="G2195" i="14" a="1"/>
  <c r="G2195" i="14" s="1"/>
  <c r="G2194" i="14" a="1"/>
  <c r="G2194" i="14" s="1"/>
  <c r="G2193" i="14" a="1"/>
  <c r="G2193" i="14" s="1"/>
  <c r="G2192" i="14" a="1"/>
  <c r="G2192" i="14" s="1"/>
  <c r="G2191" i="14" a="1"/>
  <c r="G2191" i="14" s="1"/>
  <c r="G2190" i="14" a="1"/>
  <c r="G2190" i="14" s="1"/>
  <c r="G2189" i="14" a="1"/>
  <c r="G2189" i="14" s="1"/>
  <c r="G2188" i="14" a="1"/>
  <c r="G2188" i="14" s="1"/>
  <c r="G2187" i="14" a="1"/>
  <c r="G2187" i="14" s="1"/>
  <c r="G2186" i="14" a="1"/>
  <c r="G2186" i="14" s="1"/>
  <c r="G2185" i="14" a="1"/>
  <c r="G2185" i="14" s="1"/>
  <c r="G2184" i="14" a="1"/>
  <c r="G2184" i="14" s="1"/>
  <c r="G2183" i="14" a="1"/>
  <c r="G2183" i="14" s="1"/>
  <c r="G2182" i="14" a="1"/>
  <c r="G2182" i="14" s="1"/>
  <c r="G2181" i="14" a="1"/>
  <c r="G2181" i="14" s="1"/>
  <c r="G2180" i="14" a="1"/>
  <c r="G2180" i="14" s="1"/>
  <c r="G2179" i="14" a="1"/>
  <c r="G2179" i="14" s="1"/>
  <c r="G2178" i="14" a="1"/>
  <c r="G2178" i="14" s="1"/>
  <c r="G2177" i="14" a="1"/>
  <c r="G2177" i="14" s="1"/>
  <c r="G2176" i="14" a="1"/>
  <c r="G2176" i="14" s="1"/>
  <c r="G2175" i="14" a="1"/>
  <c r="G2175" i="14" s="1"/>
  <c r="G2174" i="14" a="1"/>
  <c r="G2174" i="14" s="1"/>
  <c r="G2173" i="14" a="1"/>
  <c r="G2173" i="14" s="1"/>
  <c r="G2172" i="14" a="1"/>
  <c r="G2172" i="14" s="1"/>
  <c r="G2171" i="14" a="1"/>
  <c r="G2171" i="14" s="1"/>
  <c r="G2170" i="14" a="1"/>
  <c r="G2170" i="14" s="1"/>
  <c r="G2169" i="14" a="1"/>
  <c r="G2169" i="14" s="1"/>
  <c r="G2168" i="14" a="1"/>
  <c r="G2168" i="14" s="1"/>
  <c r="G2167" i="14" a="1"/>
  <c r="G2167" i="14" s="1"/>
  <c r="G2166" i="14" a="1"/>
  <c r="G2166" i="14" s="1"/>
  <c r="G2165" i="14" a="1"/>
  <c r="G2165" i="14" s="1"/>
  <c r="G2164" i="14" a="1"/>
  <c r="G2164" i="14" s="1"/>
  <c r="G2163" i="14" a="1"/>
  <c r="G2163" i="14" s="1"/>
  <c r="G2162" i="14" a="1"/>
  <c r="G2162" i="14" s="1"/>
  <c r="G2161" i="14" a="1"/>
  <c r="G2161" i="14" s="1"/>
  <c r="G2160" i="14" a="1"/>
  <c r="G2160" i="14" s="1"/>
  <c r="G2159" i="14" a="1"/>
  <c r="G2159" i="14" s="1"/>
  <c r="G2158" i="14" a="1"/>
  <c r="G2158" i="14" s="1"/>
  <c r="G2157" i="14" a="1"/>
  <c r="G2157" i="14" s="1"/>
  <c r="G2156" i="14" a="1"/>
  <c r="G2156" i="14" s="1"/>
  <c r="G2155" i="14" a="1"/>
  <c r="G2155" i="14" s="1"/>
  <c r="G2154" i="14" a="1"/>
  <c r="G2154" i="14" s="1"/>
  <c r="G2153" i="14" a="1"/>
  <c r="G2153" i="14" s="1"/>
  <c r="G2152" i="14" a="1"/>
  <c r="G2152" i="14" s="1"/>
  <c r="G2151" i="14" a="1"/>
  <c r="G2151" i="14" s="1"/>
  <c r="G2150" i="14" a="1"/>
  <c r="G2150" i="14" s="1"/>
  <c r="G2149" i="14" a="1"/>
  <c r="G2149" i="14" s="1"/>
  <c r="G2148" i="14" a="1"/>
  <c r="G2148" i="14" s="1"/>
  <c r="G2147" i="14" a="1"/>
  <c r="G2147" i="14" s="1"/>
  <c r="G2146" i="14" a="1"/>
  <c r="G2146" i="14" s="1"/>
  <c r="G2145" i="14" a="1"/>
  <c r="G2145" i="14" s="1"/>
  <c r="G2144" i="14" a="1"/>
  <c r="G2144" i="14" s="1"/>
  <c r="G2143" i="14" a="1"/>
  <c r="G2143" i="14" s="1"/>
  <c r="G2142" i="14" a="1"/>
  <c r="G2142" i="14" s="1"/>
  <c r="G2141" i="14" a="1"/>
  <c r="G2141" i="14" s="1"/>
  <c r="G2140" i="14" a="1"/>
  <c r="G2140" i="14" s="1"/>
  <c r="G2139" i="14" a="1"/>
  <c r="G2139" i="14" s="1"/>
  <c r="G2138" i="14" a="1"/>
  <c r="G2138" i="14" s="1"/>
  <c r="G2137" i="14" a="1"/>
  <c r="G2137" i="14" s="1"/>
  <c r="G2136" i="14" a="1"/>
  <c r="G2136" i="14" s="1"/>
  <c r="G2135" i="14" a="1"/>
  <c r="G2135" i="14" s="1"/>
  <c r="G2134" i="14" a="1"/>
  <c r="G2134" i="14" s="1"/>
  <c r="G2133" i="14" a="1"/>
  <c r="G2133" i="14" s="1"/>
  <c r="G2132" i="14" a="1"/>
  <c r="G2132" i="14" s="1"/>
  <c r="G2131" i="14" a="1"/>
  <c r="G2131" i="14" s="1"/>
  <c r="G2130" i="14" a="1"/>
  <c r="G2130" i="14" s="1"/>
  <c r="G2129" i="14" a="1"/>
  <c r="G2129" i="14" s="1"/>
  <c r="G2128" i="14" a="1"/>
  <c r="G2128" i="14" s="1"/>
  <c r="G2127" i="14" a="1"/>
  <c r="G2127" i="14" s="1"/>
  <c r="G2126" i="14" a="1"/>
  <c r="G2126" i="14" s="1"/>
  <c r="G2125" i="14" a="1"/>
  <c r="G2125" i="14" s="1"/>
  <c r="G2124" i="14" a="1"/>
  <c r="G2124" i="14" s="1"/>
  <c r="G2123" i="14" a="1"/>
  <c r="G2123" i="14" s="1"/>
  <c r="G2122" i="14" a="1"/>
  <c r="G2122" i="14" s="1"/>
  <c r="G2121" i="14" a="1"/>
  <c r="G2121" i="14" s="1"/>
  <c r="G2120" i="14" a="1"/>
  <c r="G2120" i="14" s="1"/>
  <c r="G2119" i="14" a="1"/>
  <c r="G2119" i="14" s="1"/>
  <c r="G2118" i="14" a="1"/>
  <c r="G2118" i="14" s="1"/>
  <c r="G2117" i="14" a="1"/>
  <c r="G2117" i="14" s="1"/>
  <c r="G2116" i="14" a="1"/>
  <c r="G2116" i="14" s="1"/>
  <c r="G2115" i="14" a="1"/>
  <c r="G2115" i="14" s="1"/>
  <c r="G2114" i="14" a="1"/>
  <c r="G2114" i="14" s="1"/>
  <c r="G2113" i="14" a="1"/>
  <c r="G2113" i="14" s="1"/>
  <c r="G2112" i="14" a="1"/>
  <c r="G2112" i="14" s="1"/>
  <c r="G2111" i="14" a="1"/>
  <c r="G2111" i="14" s="1"/>
  <c r="G2110" i="14" a="1"/>
  <c r="G2110" i="14" s="1"/>
  <c r="G2109" i="14" a="1"/>
  <c r="G2109" i="14" s="1"/>
  <c r="G2108" i="14" a="1"/>
  <c r="G2108" i="14" s="1"/>
  <c r="G2107" i="14" a="1"/>
  <c r="G2107" i="14" s="1"/>
  <c r="G2106" i="14" a="1"/>
  <c r="G2106" i="14" s="1"/>
  <c r="G2105" i="14" a="1"/>
  <c r="G2105" i="14" s="1"/>
  <c r="G2104" i="14" a="1"/>
  <c r="G2104" i="14" s="1"/>
  <c r="G2103" i="14" a="1"/>
  <c r="G2103" i="14" s="1"/>
  <c r="G2102" i="14" a="1"/>
  <c r="G2102" i="14" s="1"/>
  <c r="G2101" i="14" a="1"/>
  <c r="G2101" i="14" s="1"/>
  <c r="G2100" i="14" a="1"/>
  <c r="G2100" i="14" s="1"/>
  <c r="G2099" i="14" a="1"/>
  <c r="G2099" i="14" s="1"/>
  <c r="G2098" i="14" a="1"/>
  <c r="G2098" i="14" s="1"/>
  <c r="G2097" i="14" a="1"/>
  <c r="G2097" i="14" s="1"/>
  <c r="G2096" i="14" a="1"/>
  <c r="G2096" i="14" s="1"/>
  <c r="G2095" i="14" a="1"/>
  <c r="G2095" i="14" s="1"/>
  <c r="G2094" i="14" a="1"/>
  <c r="G2094" i="14" s="1"/>
  <c r="G2093" i="14" a="1"/>
  <c r="G2093" i="14" s="1"/>
  <c r="G2092" i="14" a="1"/>
  <c r="G2092" i="14" s="1"/>
  <c r="G2091" i="14" a="1"/>
  <c r="G2091" i="14" s="1"/>
  <c r="G2090" i="14" a="1"/>
  <c r="G2090" i="14" s="1"/>
  <c r="G2089" i="14" a="1"/>
  <c r="G2089" i="14" s="1"/>
  <c r="G2088" i="14" a="1"/>
  <c r="G2088" i="14" s="1"/>
  <c r="G2087" i="14" a="1"/>
  <c r="G2087" i="14" s="1"/>
  <c r="G2086" i="14" a="1"/>
  <c r="G2086" i="14" s="1"/>
  <c r="G2085" i="14" a="1"/>
  <c r="G2085" i="14" s="1"/>
  <c r="G2084" i="14" a="1"/>
  <c r="G2084" i="14" s="1"/>
  <c r="G2083" i="14" a="1"/>
  <c r="G2083" i="14" s="1"/>
  <c r="G2082" i="14" a="1"/>
  <c r="G2082" i="14" s="1"/>
  <c r="G2081" i="14" a="1"/>
  <c r="G2081" i="14" s="1"/>
  <c r="G2080" i="14" a="1"/>
  <c r="G2080" i="14" s="1"/>
  <c r="G2079" i="14" a="1"/>
  <c r="G2079" i="14" s="1"/>
  <c r="G2078" i="14" a="1"/>
  <c r="G2078" i="14" s="1"/>
  <c r="G2077" i="14" a="1"/>
  <c r="G2077" i="14" s="1"/>
  <c r="G2076" i="14" a="1"/>
  <c r="G2076" i="14" s="1"/>
  <c r="G2075" i="14" a="1"/>
  <c r="G2075" i="14" s="1"/>
  <c r="G2074" i="14" a="1"/>
  <c r="G2074" i="14" s="1"/>
  <c r="G2073" i="14" a="1"/>
  <c r="G2073" i="14" s="1"/>
  <c r="G2072" i="14" a="1"/>
  <c r="G2072" i="14" s="1"/>
  <c r="G2071" i="14" a="1"/>
  <c r="G2071" i="14" s="1"/>
  <c r="G2070" i="14" a="1"/>
  <c r="G2070" i="14" s="1"/>
  <c r="G2069" i="14" a="1"/>
  <c r="G2069" i="14" s="1"/>
  <c r="G2068" i="14" a="1"/>
  <c r="G2068" i="14" s="1"/>
  <c r="G2067" i="14" a="1"/>
  <c r="G2067" i="14" s="1"/>
  <c r="G2066" i="14" a="1"/>
  <c r="G2066" i="14" s="1"/>
  <c r="G2065" i="14" a="1"/>
  <c r="G2065" i="14" s="1"/>
  <c r="G2064" i="14" a="1"/>
  <c r="G2064" i="14" s="1"/>
  <c r="G2063" i="14" a="1"/>
  <c r="G2063" i="14" s="1"/>
  <c r="G2062" i="14" a="1"/>
  <c r="G2062" i="14" s="1"/>
  <c r="G2061" i="14" a="1"/>
  <c r="G2061" i="14" s="1"/>
  <c r="G2060" i="14" a="1"/>
  <c r="G2060" i="14" s="1"/>
  <c r="G2059" i="14" a="1"/>
  <c r="G2059" i="14" s="1"/>
  <c r="G2058" i="14" a="1"/>
  <c r="G2058" i="14" s="1"/>
  <c r="G2057" i="14" a="1"/>
  <c r="G2057" i="14" s="1"/>
  <c r="G2056" i="14" a="1"/>
  <c r="G2056" i="14" s="1"/>
  <c r="G2055" i="14" a="1"/>
  <c r="G2055" i="14" s="1"/>
  <c r="G2054" i="14" a="1"/>
  <c r="G2054" i="14" s="1"/>
  <c r="G2053" i="14" a="1"/>
  <c r="G2053" i="14" s="1"/>
  <c r="G2052" i="14" a="1"/>
  <c r="G2052" i="14" s="1"/>
  <c r="G2051" i="14" a="1"/>
  <c r="G2051" i="14" s="1"/>
  <c r="G2050" i="14" a="1"/>
  <c r="G2050" i="14" s="1"/>
  <c r="G2049" i="14" a="1"/>
  <c r="G2049" i="14" s="1"/>
  <c r="G2048" i="14" a="1"/>
  <c r="G2048" i="14" s="1"/>
  <c r="G2047" i="14" a="1"/>
  <c r="G2047" i="14" s="1"/>
  <c r="G2046" i="14" a="1"/>
  <c r="G2046" i="14" s="1"/>
  <c r="G2045" i="14" a="1"/>
  <c r="G2045" i="14" s="1"/>
  <c r="G2044" i="14" a="1"/>
  <c r="G2044" i="14" s="1"/>
  <c r="G2043" i="14" a="1"/>
  <c r="G2043" i="14" s="1"/>
  <c r="G2042" i="14" a="1"/>
  <c r="G2042" i="14" s="1"/>
  <c r="G2041" i="14" a="1"/>
  <c r="G2041" i="14" s="1"/>
  <c r="G2040" i="14" a="1"/>
  <c r="G2040" i="14" s="1"/>
  <c r="G2039" i="14" a="1"/>
  <c r="G2039" i="14" s="1"/>
  <c r="G2038" i="14" a="1"/>
  <c r="G2038" i="14" s="1"/>
  <c r="G2037" i="14" a="1"/>
  <c r="G2037" i="14" s="1"/>
  <c r="G2036" i="14" a="1"/>
  <c r="G2036" i="14" s="1"/>
  <c r="G2035" i="14" a="1"/>
  <c r="G2035" i="14" s="1"/>
  <c r="G2034" i="14" a="1"/>
  <c r="G2034" i="14" s="1"/>
  <c r="G2033" i="14" a="1"/>
  <c r="G2033" i="14" s="1"/>
  <c r="G2032" i="14" a="1"/>
  <c r="G2032" i="14" s="1"/>
  <c r="G2031" i="14" a="1"/>
  <c r="G2031" i="14" s="1"/>
  <c r="G2030" i="14" a="1"/>
  <c r="G2030" i="14" s="1"/>
  <c r="G2029" i="14" a="1"/>
  <c r="G2029" i="14" s="1"/>
  <c r="G2028" i="14" a="1"/>
  <c r="G2028" i="14" s="1"/>
  <c r="G2027" i="14" a="1"/>
  <c r="G2027" i="14" s="1"/>
  <c r="G2026" i="14" a="1"/>
  <c r="G2026" i="14" s="1"/>
  <c r="G2025" i="14" a="1"/>
  <c r="G2025" i="14" s="1"/>
  <c r="G2024" i="14" a="1"/>
  <c r="G2024" i="14" s="1"/>
  <c r="G2023" i="14" a="1"/>
  <c r="G2023" i="14" s="1"/>
  <c r="G2022" i="14" a="1"/>
  <c r="G2022" i="14" s="1"/>
  <c r="G2021" i="14" a="1"/>
  <c r="G2021" i="14" s="1"/>
  <c r="G2020" i="14" a="1"/>
  <c r="G2020" i="14" s="1"/>
  <c r="G2019" i="14" a="1"/>
  <c r="G2019" i="14" s="1"/>
  <c r="G2018" i="14" a="1"/>
  <c r="G2018" i="14" s="1"/>
  <c r="G2017" i="14" a="1"/>
  <c r="G2017" i="14" s="1"/>
  <c r="G2016" i="14" a="1"/>
  <c r="G2016" i="14" s="1"/>
  <c r="G2015" i="14" a="1"/>
  <c r="G2015" i="14" s="1"/>
  <c r="G2014" i="14" a="1"/>
  <c r="G2014" i="14" s="1"/>
  <c r="G2013" i="14" a="1"/>
  <c r="G2013" i="14" s="1"/>
  <c r="G2012" i="14" a="1"/>
  <c r="G2012" i="14" s="1"/>
  <c r="G2011" i="14" a="1"/>
  <c r="G2011" i="14" s="1"/>
  <c r="G2010" i="14" a="1"/>
  <c r="G2010" i="14" s="1"/>
  <c r="G2009" i="14" a="1"/>
  <c r="G2009" i="14" s="1"/>
  <c r="G2008" i="14" a="1"/>
  <c r="G2008" i="14" s="1"/>
  <c r="G2007" i="14" a="1"/>
  <c r="G2007" i="14" s="1"/>
  <c r="G2006" i="14" a="1"/>
  <c r="G2006" i="14" s="1"/>
  <c r="G2005" i="14" a="1"/>
  <c r="G2005" i="14" s="1"/>
  <c r="G2004" i="14" a="1"/>
  <c r="G2004" i="14" s="1"/>
  <c r="G2003" i="14" a="1"/>
  <c r="G2003" i="14" s="1"/>
  <c r="G2002" i="14" a="1"/>
  <c r="G2002" i="14" s="1"/>
  <c r="G2001" i="14" a="1"/>
  <c r="G2001" i="14" s="1"/>
  <c r="G2000" i="14" a="1"/>
  <c r="G2000" i="14" s="1"/>
  <c r="G1999" i="14" a="1"/>
  <c r="G1999" i="14" s="1"/>
  <c r="G1998" i="14" a="1"/>
  <c r="G1998" i="14" s="1"/>
  <c r="G1997" i="14" a="1"/>
  <c r="G1997" i="14" s="1"/>
  <c r="G1996" i="14" a="1"/>
  <c r="G1996" i="14" s="1"/>
  <c r="G1995" i="14" a="1"/>
  <c r="G1995" i="14" s="1"/>
  <c r="G1994" i="14" a="1"/>
  <c r="G1994" i="14" s="1"/>
  <c r="G1993" i="14" a="1"/>
  <c r="G1993" i="14" s="1"/>
  <c r="G1992" i="14" a="1"/>
  <c r="G1992" i="14" s="1"/>
  <c r="G1991" i="14" a="1"/>
  <c r="G1991" i="14" s="1"/>
  <c r="G1990" i="14" a="1"/>
  <c r="G1990" i="14" s="1"/>
  <c r="G1989" i="14" a="1"/>
  <c r="G1989" i="14" s="1"/>
  <c r="G1988" i="14" a="1"/>
  <c r="G1988" i="14" s="1"/>
  <c r="G1987" i="14" a="1"/>
  <c r="G1987" i="14" s="1"/>
  <c r="G1986" i="14" a="1"/>
  <c r="G1986" i="14" s="1"/>
  <c r="G1985" i="14" a="1"/>
  <c r="G1985" i="14" s="1"/>
  <c r="G1984" i="14" a="1"/>
  <c r="G1984" i="14" s="1"/>
  <c r="G1983" i="14" a="1"/>
  <c r="G1983" i="14" s="1"/>
  <c r="G1982" i="14" a="1"/>
  <c r="G1982" i="14" s="1"/>
  <c r="G1981" i="14" a="1"/>
  <c r="G1981" i="14" s="1"/>
  <c r="G1980" i="14" a="1"/>
  <c r="G1980" i="14" s="1"/>
  <c r="G1979" i="14" a="1"/>
  <c r="G1979" i="14" s="1"/>
  <c r="G1978" i="14" a="1"/>
  <c r="G1978" i="14" s="1"/>
  <c r="G1977" i="14" a="1"/>
  <c r="G1977" i="14" s="1"/>
  <c r="G1976" i="14" a="1"/>
  <c r="G1976" i="14" s="1"/>
  <c r="G1975" i="14" a="1"/>
  <c r="G1975" i="14" s="1"/>
  <c r="G1974" i="14" a="1"/>
  <c r="G1974" i="14" s="1"/>
  <c r="G1973" i="14" a="1"/>
  <c r="G1973" i="14" s="1"/>
  <c r="G1972" i="14" a="1"/>
  <c r="G1972" i="14" s="1"/>
  <c r="G1971" i="14" a="1"/>
  <c r="G1971" i="14" s="1"/>
  <c r="G1970" i="14" a="1"/>
  <c r="G1970" i="14" s="1"/>
  <c r="G1969" i="14" a="1"/>
  <c r="G1969" i="14" s="1"/>
  <c r="G1968" i="14" a="1"/>
  <c r="G1968" i="14" s="1"/>
  <c r="G1967" i="14" a="1"/>
  <c r="G1967" i="14" s="1"/>
  <c r="G1966" i="14" a="1"/>
  <c r="G1966" i="14" s="1"/>
  <c r="G1965" i="14" a="1"/>
  <c r="G1965" i="14" s="1"/>
  <c r="G1964" i="14" a="1"/>
  <c r="G1964" i="14" s="1"/>
  <c r="G1963" i="14" a="1"/>
  <c r="G1963" i="14" s="1"/>
  <c r="G1962" i="14" a="1"/>
  <c r="G1962" i="14" s="1"/>
  <c r="G1961" i="14" a="1"/>
  <c r="G1961" i="14" s="1"/>
  <c r="G1960" i="14" a="1"/>
  <c r="G1960" i="14" s="1"/>
  <c r="G1959" i="14" a="1"/>
  <c r="G1959" i="14" s="1"/>
  <c r="G1958" i="14" a="1"/>
  <c r="G1958" i="14" s="1"/>
  <c r="G1957" i="14" a="1"/>
  <c r="G1957" i="14" s="1"/>
  <c r="G1956" i="14" a="1"/>
  <c r="G1956" i="14" s="1"/>
  <c r="G1955" i="14" a="1"/>
  <c r="G1955" i="14" s="1"/>
  <c r="G1954" i="14" a="1"/>
  <c r="G1954" i="14" s="1"/>
  <c r="G1953" i="14" a="1"/>
  <c r="G1953" i="14" s="1"/>
  <c r="G1952" i="14" a="1"/>
  <c r="G1952" i="14" s="1"/>
  <c r="G1951" i="14" a="1"/>
  <c r="G1951" i="14" s="1"/>
  <c r="G1950" i="14" a="1"/>
  <c r="G1950" i="14" s="1"/>
  <c r="G1949" i="14" a="1"/>
  <c r="G1949" i="14" s="1"/>
  <c r="G1948" i="14" a="1"/>
  <c r="G1948" i="14" s="1"/>
  <c r="G1947" i="14" a="1"/>
  <c r="G1947" i="14" s="1"/>
  <c r="G1946" i="14" a="1"/>
  <c r="G1946" i="14" s="1"/>
  <c r="G1945" i="14" a="1"/>
  <c r="G1945" i="14" s="1"/>
  <c r="G1944" i="14" a="1"/>
  <c r="G1944" i="14" s="1"/>
  <c r="G1943" i="14" a="1"/>
  <c r="G1943" i="14" s="1"/>
  <c r="G1942" i="14" a="1"/>
  <c r="G1942" i="14" s="1"/>
  <c r="G1941" i="14" a="1"/>
  <c r="G1941" i="14" s="1"/>
  <c r="G1940" i="14" a="1"/>
  <c r="G1940" i="14" s="1"/>
  <c r="G1939" i="14" a="1"/>
  <c r="G1939" i="14" s="1"/>
  <c r="G1938" i="14" a="1"/>
  <c r="G1938" i="14" s="1"/>
  <c r="G1937" i="14" a="1"/>
  <c r="G1937" i="14" s="1"/>
  <c r="G1936" i="14" a="1"/>
  <c r="G1936" i="14" s="1"/>
  <c r="G1935" i="14" a="1"/>
  <c r="G1935" i="14" s="1"/>
  <c r="G1934" i="14" a="1"/>
  <c r="G1934" i="14" s="1"/>
  <c r="G1933" i="14" a="1"/>
  <c r="G1933" i="14" s="1"/>
  <c r="G1932" i="14" a="1"/>
  <c r="G1932" i="14" s="1"/>
  <c r="G1931" i="14" a="1"/>
  <c r="G1931" i="14" s="1"/>
  <c r="G1930" i="14" a="1"/>
  <c r="G1930" i="14" s="1"/>
  <c r="G1929" i="14" a="1"/>
  <c r="G1929" i="14" s="1"/>
  <c r="G1928" i="14" a="1"/>
  <c r="G1928" i="14" s="1"/>
  <c r="G1927" i="14" a="1"/>
  <c r="G1927" i="14" s="1"/>
  <c r="G1926" i="14" a="1"/>
  <c r="G1926" i="14" s="1"/>
  <c r="G1925" i="14" a="1"/>
  <c r="G1925" i="14" s="1"/>
  <c r="G1924" i="14" a="1"/>
  <c r="G1924" i="14" s="1"/>
  <c r="G1923" i="14" a="1"/>
  <c r="G1923" i="14" s="1"/>
  <c r="G1922" i="14" a="1"/>
  <c r="G1922" i="14" s="1"/>
  <c r="G1921" i="14" a="1"/>
  <c r="G1921" i="14" s="1"/>
  <c r="G1920" i="14" a="1"/>
  <c r="G1920" i="14" s="1"/>
  <c r="G1919" i="14" a="1"/>
  <c r="G1919" i="14" s="1"/>
  <c r="G1918" i="14" a="1"/>
  <c r="G1918" i="14" s="1"/>
  <c r="G1917" i="14" a="1"/>
  <c r="G1917" i="14" s="1"/>
  <c r="G1916" i="14" a="1"/>
  <c r="G1916" i="14" s="1"/>
  <c r="G1915" i="14" a="1"/>
  <c r="G1915" i="14" s="1"/>
  <c r="G1914" i="14" a="1"/>
  <c r="G1914" i="14" s="1"/>
  <c r="G1913" i="14" a="1"/>
  <c r="G1913" i="14" s="1"/>
  <c r="G1912" i="14" a="1"/>
  <c r="G1912" i="14" s="1"/>
  <c r="G1911" i="14" a="1"/>
  <c r="G1911" i="14" s="1"/>
  <c r="G1910" i="14" a="1"/>
  <c r="G1910" i="14" s="1"/>
  <c r="G1909" i="14" a="1"/>
  <c r="G1909" i="14" s="1"/>
  <c r="G1908" i="14" a="1"/>
  <c r="G1908" i="14" s="1"/>
  <c r="G1907" i="14" a="1"/>
  <c r="G1907" i="14" s="1"/>
  <c r="G1906" i="14" a="1"/>
  <c r="G1906" i="14" s="1"/>
  <c r="G1905" i="14" a="1"/>
  <c r="G1905" i="14" s="1"/>
  <c r="G1904" i="14" a="1"/>
  <c r="G1904" i="14" s="1"/>
  <c r="G1903" i="14" a="1"/>
  <c r="G1903" i="14" s="1"/>
  <c r="G1902" i="14" a="1"/>
  <c r="G1902" i="14" s="1"/>
  <c r="G1901" i="14" a="1"/>
  <c r="G1901" i="14" s="1"/>
  <c r="G1900" i="14" a="1"/>
  <c r="G1900" i="14" s="1"/>
  <c r="G1899" i="14" a="1"/>
  <c r="G1899" i="14" s="1"/>
  <c r="G1898" i="14" a="1"/>
  <c r="G1898" i="14" s="1"/>
  <c r="G1897" i="14" a="1"/>
  <c r="G1897" i="14" s="1"/>
  <c r="G1896" i="14" a="1"/>
  <c r="G1896" i="14" s="1"/>
  <c r="G1895" i="14" a="1"/>
  <c r="G1895" i="14" s="1"/>
  <c r="G1894" i="14" a="1"/>
  <c r="G1894" i="14" s="1"/>
  <c r="G1893" i="14" a="1"/>
  <c r="G1893" i="14" s="1"/>
  <c r="G1892" i="14" a="1"/>
  <c r="G1892" i="14" s="1"/>
  <c r="G1891" i="14" a="1"/>
  <c r="G1891" i="14" s="1"/>
  <c r="G1890" i="14" a="1"/>
  <c r="G1890" i="14" s="1"/>
  <c r="G1889" i="14" a="1"/>
  <c r="G1889" i="14" s="1"/>
  <c r="G1888" i="14" a="1"/>
  <c r="G1888" i="14" s="1"/>
  <c r="G1887" i="14" a="1"/>
  <c r="G1887" i="14" s="1"/>
  <c r="G1886" i="14" a="1"/>
  <c r="G1886" i="14" s="1"/>
  <c r="G1885" i="14" a="1"/>
  <c r="G1885" i="14" s="1"/>
  <c r="G1884" i="14" a="1"/>
  <c r="G1884" i="14" s="1"/>
  <c r="G1883" i="14" a="1"/>
  <c r="G1883" i="14" s="1"/>
  <c r="G1882" i="14" a="1"/>
  <c r="G1882" i="14" s="1"/>
  <c r="G1881" i="14" a="1"/>
  <c r="G1881" i="14" s="1"/>
  <c r="G1880" i="14" a="1"/>
  <c r="G1880" i="14" s="1"/>
  <c r="G1879" i="14" a="1"/>
  <c r="G1879" i="14" s="1"/>
  <c r="G1878" i="14" a="1"/>
  <c r="G1878" i="14" s="1"/>
  <c r="G1877" i="14" a="1"/>
  <c r="G1877" i="14" s="1"/>
  <c r="G1876" i="14" a="1"/>
  <c r="G1876" i="14" s="1"/>
  <c r="G1875" i="14" a="1"/>
  <c r="G1875" i="14" s="1"/>
  <c r="G1874" i="14" a="1"/>
  <c r="G1874" i="14" s="1"/>
  <c r="G1873" i="14" a="1"/>
  <c r="G1873" i="14" s="1"/>
  <c r="G1872" i="14" a="1"/>
  <c r="G1872" i="14" s="1"/>
  <c r="G1871" i="14" a="1"/>
  <c r="G1871" i="14" s="1"/>
  <c r="G1870" i="14" a="1"/>
  <c r="G1870" i="14" s="1"/>
  <c r="G1869" i="14" a="1"/>
  <c r="G1869" i="14" s="1"/>
  <c r="G1868" i="14" a="1"/>
  <c r="G1868" i="14" s="1"/>
  <c r="G1867" i="14" a="1"/>
  <c r="G1867" i="14" s="1"/>
  <c r="G1866" i="14" a="1"/>
  <c r="G1866" i="14" s="1"/>
  <c r="G1865" i="14" a="1"/>
  <c r="G1865" i="14" s="1"/>
  <c r="G1864" i="14" a="1"/>
  <c r="G1864" i="14" s="1"/>
  <c r="G1863" i="14" a="1"/>
  <c r="G1863" i="14" s="1"/>
  <c r="G1862" i="14" a="1"/>
  <c r="G1862" i="14" s="1"/>
  <c r="G1861" i="14" a="1"/>
  <c r="G1861" i="14" s="1"/>
  <c r="G1860" i="14" a="1"/>
  <c r="G1860" i="14" s="1"/>
  <c r="G1859" i="14" a="1"/>
  <c r="G1859" i="14" s="1"/>
  <c r="G1858" i="14" a="1"/>
  <c r="G1858" i="14" s="1"/>
  <c r="G1857" i="14" a="1"/>
  <c r="G1857" i="14" s="1"/>
  <c r="G1856" i="14" a="1"/>
  <c r="G1856" i="14" s="1"/>
  <c r="G1855" i="14" a="1"/>
  <c r="G1855" i="14" s="1"/>
  <c r="G1854" i="14" a="1"/>
  <c r="G1854" i="14" s="1"/>
  <c r="G1853" i="14" a="1"/>
  <c r="G1853" i="14" s="1"/>
  <c r="G1852" i="14" a="1"/>
  <c r="G1852" i="14" s="1"/>
  <c r="G1851" i="14" a="1"/>
  <c r="G1851" i="14" s="1"/>
  <c r="G1850" i="14" a="1"/>
  <c r="G1850" i="14" s="1"/>
  <c r="G1849" i="14" a="1"/>
  <c r="G1849" i="14" s="1"/>
  <c r="G1848" i="14" a="1"/>
  <c r="G1848" i="14" s="1"/>
  <c r="G1847" i="14" a="1"/>
  <c r="G1847" i="14" s="1"/>
  <c r="G1846" i="14" a="1"/>
  <c r="G1846" i="14" s="1"/>
  <c r="G1845" i="14" a="1"/>
  <c r="G1845" i="14" s="1"/>
  <c r="G1844" i="14" a="1"/>
  <c r="G1844" i="14" s="1"/>
  <c r="G1843" i="14" a="1"/>
  <c r="G1843" i="14" s="1"/>
  <c r="G1842" i="14" a="1"/>
  <c r="G1842" i="14" s="1"/>
  <c r="G1841" i="14" a="1"/>
  <c r="G1841" i="14" s="1"/>
  <c r="G1840" i="14" a="1"/>
  <c r="G1840" i="14" s="1"/>
  <c r="G1839" i="14" a="1"/>
  <c r="G1839" i="14" s="1"/>
  <c r="G1838" i="14" a="1"/>
  <c r="G1838" i="14" s="1"/>
  <c r="G1837" i="14" a="1"/>
  <c r="G1837" i="14" s="1"/>
  <c r="G1836" i="14" a="1"/>
  <c r="G1836" i="14" s="1"/>
  <c r="G1835" i="14" a="1"/>
  <c r="G1835" i="14" s="1"/>
  <c r="G1834" i="14" a="1"/>
  <c r="G1834" i="14" s="1"/>
  <c r="G1833" i="14" a="1"/>
  <c r="G1833" i="14" s="1"/>
  <c r="G1832" i="14" a="1"/>
  <c r="G1832" i="14" s="1"/>
  <c r="G1831" i="14" a="1"/>
  <c r="G1831" i="14" s="1"/>
  <c r="G1830" i="14" a="1"/>
  <c r="G1830" i="14" s="1"/>
  <c r="G1829" i="14" a="1"/>
  <c r="G1829" i="14" s="1"/>
  <c r="G1828" i="14" a="1"/>
  <c r="G1828" i="14" s="1"/>
  <c r="G1827" i="14" a="1"/>
  <c r="G1827" i="14" s="1"/>
  <c r="G1826" i="14" a="1"/>
  <c r="G1826" i="14" s="1"/>
  <c r="G1825" i="14" a="1"/>
  <c r="G1825" i="14" s="1"/>
  <c r="G1824" i="14" a="1"/>
  <c r="G1824" i="14" s="1"/>
  <c r="G1823" i="14" a="1"/>
  <c r="G1823" i="14" s="1"/>
  <c r="G1822" i="14" a="1"/>
  <c r="G1822" i="14" s="1"/>
  <c r="G1821" i="14" a="1"/>
  <c r="G1821" i="14" s="1"/>
  <c r="G1820" i="14" a="1"/>
  <c r="G1820" i="14" s="1"/>
  <c r="G1819" i="14" a="1"/>
  <c r="G1819" i="14" s="1"/>
  <c r="G1818" i="14" a="1"/>
  <c r="G1818" i="14" s="1"/>
  <c r="G1817" i="14" a="1"/>
  <c r="G1817" i="14" s="1"/>
  <c r="G1816" i="14" a="1"/>
  <c r="G1816" i="14" s="1"/>
  <c r="G1815" i="14" a="1"/>
  <c r="G1815" i="14" s="1"/>
  <c r="G1814" i="14" a="1"/>
  <c r="G1814" i="14" s="1"/>
  <c r="G1813" i="14" a="1"/>
  <c r="G1813" i="14" s="1"/>
  <c r="G1812" i="14" a="1"/>
  <c r="G1812" i="14" s="1"/>
  <c r="G1811" i="14" a="1"/>
  <c r="G1811" i="14" s="1"/>
  <c r="G1810" i="14" a="1"/>
  <c r="G1810" i="14" s="1"/>
  <c r="G1809" i="14" a="1"/>
  <c r="G1809" i="14" s="1"/>
  <c r="G1808" i="14" a="1"/>
  <c r="G1808" i="14" s="1"/>
  <c r="G1807" i="14" a="1"/>
  <c r="G1807" i="14" s="1"/>
  <c r="G1806" i="14" a="1"/>
  <c r="G1806" i="14" s="1"/>
  <c r="G1805" i="14" a="1"/>
  <c r="G1805" i="14" s="1"/>
  <c r="G1804" i="14" a="1"/>
  <c r="G1804" i="14" s="1"/>
  <c r="G1803" i="14" a="1"/>
  <c r="G1803" i="14" s="1"/>
  <c r="G1802" i="14" a="1"/>
  <c r="G1802" i="14" s="1"/>
  <c r="G1801" i="14" a="1"/>
  <c r="G1801" i="14" s="1"/>
  <c r="G1800" i="14" a="1"/>
  <c r="G1800" i="14" s="1"/>
  <c r="G1799" i="14" a="1"/>
  <c r="G1799" i="14" s="1"/>
  <c r="G1798" i="14" a="1"/>
  <c r="G1798" i="14" s="1"/>
  <c r="G1797" i="14" a="1"/>
  <c r="G1797" i="14" s="1"/>
  <c r="G1796" i="14" a="1"/>
  <c r="G1796" i="14" s="1"/>
  <c r="G1795" i="14" a="1"/>
  <c r="G1795" i="14" s="1"/>
  <c r="G1794" i="14" a="1"/>
  <c r="G1794" i="14" s="1"/>
  <c r="G1793" i="14" a="1"/>
  <c r="G1793" i="14" s="1"/>
  <c r="G1792" i="14" a="1"/>
  <c r="G1792" i="14" s="1"/>
  <c r="G1791" i="14" a="1"/>
  <c r="G1791" i="14" s="1"/>
  <c r="G1790" i="14" a="1"/>
  <c r="G1790" i="14" s="1"/>
  <c r="G1789" i="14" a="1"/>
  <c r="G1789" i="14" s="1"/>
  <c r="G1788" i="14" a="1"/>
  <c r="G1788" i="14" s="1"/>
  <c r="G1787" i="14" a="1"/>
  <c r="G1787" i="14" s="1"/>
  <c r="G1786" i="14" a="1"/>
  <c r="G1786" i="14" s="1"/>
  <c r="G1785" i="14" a="1"/>
  <c r="G1785" i="14" s="1"/>
  <c r="G1784" i="14" a="1"/>
  <c r="G1784" i="14" s="1"/>
  <c r="G1783" i="14" a="1"/>
  <c r="G1783" i="14" s="1"/>
  <c r="G1782" i="14" a="1"/>
  <c r="G1782" i="14" s="1"/>
  <c r="G1781" i="14" a="1"/>
  <c r="G1781" i="14" s="1"/>
  <c r="G1780" i="14" a="1"/>
  <c r="G1780" i="14" s="1"/>
  <c r="G1779" i="14" a="1"/>
  <c r="G1779" i="14" s="1"/>
  <c r="G1778" i="14" a="1"/>
  <c r="G1778" i="14" s="1"/>
  <c r="G1777" i="14" a="1"/>
  <c r="G1777" i="14" s="1"/>
  <c r="G1776" i="14" a="1"/>
  <c r="G1776" i="14" s="1"/>
  <c r="G1775" i="14" a="1"/>
  <c r="G1775" i="14" s="1"/>
  <c r="G1774" i="14" a="1"/>
  <c r="G1774" i="14" s="1"/>
  <c r="G1773" i="14" a="1"/>
  <c r="G1773" i="14" s="1"/>
  <c r="G1772" i="14" a="1"/>
  <c r="G1772" i="14" s="1"/>
  <c r="G1771" i="14" a="1"/>
  <c r="G1771" i="14" s="1"/>
  <c r="G1770" i="14" a="1"/>
  <c r="G1770" i="14" s="1"/>
  <c r="G1769" i="14" a="1"/>
  <c r="G1769" i="14" s="1"/>
  <c r="G1768" i="14" a="1"/>
  <c r="G1768" i="14" s="1"/>
  <c r="G1767" i="14" a="1"/>
  <c r="G1767" i="14" s="1"/>
  <c r="G1766" i="14" a="1"/>
  <c r="G1766" i="14" s="1"/>
  <c r="G1765" i="14" a="1"/>
  <c r="G1765" i="14" s="1"/>
  <c r="G1764" i="14" a="1"/>
  <c r="G1764" i="14" s="1"/>
  <c r="G1763" i="14" a="1"/>
  <c r="G1763" i="14" s="1"/>
  <c r="G1762" i="14" a="1"/>
  <c r="G1762" i="14" s="1"/>
  <c r="G1761" i="14" a="1"/>
  <c r="G1761" i="14" s="1"/>
  <c r="G1760" i="14" a="1"/>
  <c r="G1760" i="14" s="1"/>
  <c r="G1759" i="14" a="1"/>
  <c r="G1759" i="14" s="1"/>
  <c r="G1758" i="14" a="1"/>
  <c r="G1758" i="14" s="1"/>
  <c r="G1757" i="14" a="1"/>
  <c r="G1757" i="14" s="1"/>
  <c r="G1756" i="14" a="1"/>
  <c r="G1756" i="14" s="1"/>
  <c r="G1755" i="14" a="1"/>
  <c r="G1755" i="14" s="1"/>
  <c r="G1754" i="14" a="1"/>
  <c r="G1754" i="14" s="1"/>
  <c r="G1753" i="14" a="1"/>
  <c r="G1753" i="14" s="1"/>
  <c r="G1752" i="14" a="1"/>
  <c r="G1752" i="14" s="1"/>
  <c r="G1751" i="14" a="1"/>
  <c r="G1751" i="14" s="1"/>
  <c r="G1750" i="14" a="1"/>
  <c r="G1750" i="14" s="1"/>
  <c r="G1749" i="14" a="1"/>
  <c r="G1749" i="14" s="1"/>
  <c r="G1748" i="14" a="1"/>
  <c r="G1748" i="14" s="1"/>
  <c r="G1747" i="14" a="1"/>
  <c r="G1747" i="14" s="1"/>
  <c r="G1746" i="14" a="1"/>
  <c r="G1746" i="14" s="1"/>
  <c r="G1745" i="14" a="1"/>
  <c r="G1745" i="14" s="1"/>
  <c r="G1744" i="14" a="1"/>
  <c r="G1744" i="14" s="1"/>
  <c r="G1743" i="14" a="1"/>
  <c r="G1743" i="14" s="1"/>
  <c r="G1742" i="14" a="1"/>
  <c r="G1742" i="14" s="1"/>
  <c r="G1741" i="14" a="1"/>
  <c r="G1741" i="14" s="1"/>
  <c r="G1740" i="14" a="1"/>
  <c r="G1740" i="14" s="1"/>
  <c r="G1739" i="14" a="1"/>
  <c r="G1739" i="14" s="1"/>
  <c r="G1738" i="14" a="1"/>
  <c r="G1738" i="14" s="1"/>
  <c r="G1737" i="14" a="1"/>
  <c r="G1737" i="14" s="1"/>
  <c r="G1736" i="14" a="1"/>
  <c r="G1736" i="14" s="1"/>
  <c r="G1735" i="14" a="1"/>
  <c r="G1735" i="14" s="1"/>
  <c r="G1734" i="14" a="1"/>
  <c r="G1734" i="14" s="1"/>
  <c r="G1733" i="14" a="1"/>
  <c r="G1733" i="14" s="1"/>
  <c r="G1732" i="14" a="1"/>
  <c r="G1732" i="14" s="1"/>
  <c r="G1731" i="14" a="1"/>
  <c r="G1731" i="14" s="1"/>
  <c r="G1730" i="14" a="1"/>
  <c r="G1730" i="14" s="1"/>
  <c r="G1729" i="14" a="1"/>
  <c r="G1729" i="14" s="1"/>
  <c r="G1728" i="14" a="1"/>
  <c r="G1728" i="14" s="1"/>
  <c r="G1727" i="14" a="1"/>
  <c r="G1727" i="14" s="1"/>
  <c r="G1726" i="14" a="1"/>
  <c r="G1726" i="14" s="1"/>
  <c r="G1725" i="14" a="1"/>
  <c r="G1725" i="14" s="1"/>
  <c r="G1724" i="14" a="1"/>
  <c r="G1724" i="14" s="1"/>
  <c r="G1723" i="14" a="1"/>
  <c r="G1723" i="14" s="1"/>
  <c r="G1722" i="14" a="1"/>
  <c r="G1722" i="14" s="1"/>
  <c r="G1721" i="14" a="1"/>
  <c r="G1721" i="14" s="1"/>
  <c r="G1720" i="14" a="1"/>
  <c r="G1720" i="14" s="1"/>
  <c r="G1719" i="14" a="1"/>
  <c r="G1719" i="14" s="1"/>
  <c r="G1718" i="14" a="1"/>
  <c r="G1718" i="14" s="1"/>
  <c r="G1717" i="14" a="1"/>
  <c r="G1717" i="14" s="1"/>
  <c r="G1716" i="14" a="1"/>
  <c r="G1716" i="14" s="1"/>
  <c r="G1715" i="14" a="1"/>
  <c r="G1715" i="14" s="1"/>
  <c r="G1714" i="14" a="1"/>
  <c r="G1714" i="14" s="1"/>
  <c r="G1713" i="14" a="1"/>
  <c r="G1713" i="14" s="1"/>
  <c r="G1712" i="14" a="1"/>
  <c r="G1712" i="14" s="1"/>
  <c r="G1711" i="14" a="1"/>
  <c r="G1711" i="14" s="1"/>
  <c r="G1710" i="14" a="1"/>
  <c r="G1710" i="14" s="1"/>
  <c r="G1709" i="14" a="1"/>
  <c r="G1709" i="14" s="1"/>
  <c r="G1708" i="14" a="1"/>
  <c r="G1708" i="14" s="1"/>
  <c r="G1707" i="14" a="1"/>
  <c r="G1707" i="14" s="1"/>
  <c r="G1706" i="14" a="1"/>
  <c r="G1706" i="14" s="1"/>
  <c r="G1705" i="14" a="1"/>
  <c r="G1705" i="14" s="1"/>
  <c r="G1704" i="14" a="1"/>
  <c r="G1704" i="14" s="1"/>
  <c r="G1703" i="14" a="1"/>
  <c r="G1703" i="14" s="1"/>
  <c r="G1702" i="14" a="1"/>
  <c r="G1702" i="14" s="1"/>
  <c r="G1701" i="14" a="1"/>
  <c r="G1701" i="14" s="1"/>
  <c r="G1700" i="14" a="1"/>
  <c r="G1700" i="14" s="1"/>
  <c r="G1699" i="14" a="1"/>
  <c r="G1699" i="14" s="1"/>
  <c r="G1698" i="14" a="1"/>
  <c r="G1698" i="14" s="1"/>
  <c r="G1697" i="14" a="1"/>
  <c r="G1697" i="14" s="1"/>
  <c r="G1696" i="14" a="1"/>
  <c r="G1696" i="14" s="1"/>
  <c r="G1695" i="14" a="1"/>
  <c r="G1695" i="14" s="1"/>
  <c r="G1694" i="14" a="1"/>
  <c r="G1694" i="14" s="1"/>
  <c r="G1693" i="14" a="1"/>
  <c r="G1693" i="14" s="1"/>
  <c r="G1692" i="14" a="1"/>
  <c r="G1692" i="14" s="1"/>
  <c r="G1691" i="14" a="1"/>
  <c r="G1691" i="14" s="1"/>
  <c r="G1690" i="14" a="1"/>
  <c r="G1690" i="14" s="1"/>
  <c r="G1689" i="14" a="1"/>
  <c r="G1689" i="14" s="1"/>
  <c r="G1688" i="14" a="1"/>
  <c r="G1688" i="14" s="1"/>
  <c r="G1687" i="14" a="1"/>
  <c r="G1687" i="14" s="1"/>
  <c r="G1686" i="14" a="1"/>
  <c r="G1686" i="14" s="1"/>
  <c r="G1685" i="14" a="1"/>
  <c r="G1685" i="14" s="1"/>
  <c r="G1684" i="14" a="1"/>
  <c r="G1684" i="14" s="1"/>
  <c r="G1683" i="14" a="1"/>
  <c r="G1683" i="14" s="1"/>
  <c r="G1682" i="14" a="1"/>
  <c r="G1682" i="14" s="1"/>
  <c r="G1681" i="14" a="1"/>
  <c r="G1681" i="14" s="1"/>
  <c r="G1680" i="14" a="1"/>
  <c r="G1680" i="14" s="1"/>
  <c r="G1679" i="14" a="1"/>
  <c r="G1679" i="14" s="1"/>
  <c r="G1678" i="14" a="1"/>
  <c r="G1678" i="14" s="1"/>
  <c r="G1677" i="14" a="1"/>
  <c r="G1677" i="14" s="1"/>
  <c r="G1676" i="14" a="1"/>
  <c r="G1676" i="14" s="1"/>
  <c r="G1675" i="14" a="1"/>
  <c r="G1675" i="14" s="1"/>
  <c r="G1674" i="14" a="1"/>
  <c r="G1674" i="14" s="1"/>
  <c r="G1673" i="14" a="1"/>
  <c r="G1673" i="14" s="1"/>
  <c r="G1672" i="14" a="1"/>
  <c r="G1672" i="14" s="1"/>
  <c r="G1671" i="14" a="1"/>
  <c r="G1671" i="14" s="1"/>
  <c r="G1670" i="14" a="1"/>
  <c r="G1670" i="14" s="1"/>
  <c r="G1669" i="14" a="1"/>
  <c r="G1669" i="14" s="1"/>
  <c r="G1668" i="14" a="1"/>
  <c r="G1668" i="14" s="1"/>
  <c r="G1667" i="14" a="1"/>
  <c r="G1667" i="14" s="1"/>
  <c r="G1666" i="14" a="1"/>
  <c r="G1666" i="14" s="1"/>
  <c r="G1665" i="14" a="1"/>
  <c r="G1665" i="14" s="1"/>
  <c r="G1664" i="14" a="1"/>
  <c r="G1664" i="14" s="1"/>
  <c r="G1663" i="14" a="1"/>
  <c r="G1663" i="14" s="1"/>
  <c r="G1662" i="14" a="1"/>
  <c r="G1662" i="14" s="1"/>
  <c r="G1661" i="14" a="1"/>
  <c r="G1661" i="14" s="1"/>
  <c r="G1660" i="14" a="1"/>
  <c r="G1660" i="14" s="1"/>
  <c r="G1659" i="14" a="1"/>
  <c r="G1659" i="14" s="1"/>
  <c r="G1658" i="14" a="1"/>
  <c r="G1658" i="14" s="1"/>
  <c r="G1657" i="14" a="1"/>
  <c r="G1657" i="14" s="1"/>
  <c r="G1656" i="14" a="1"/>
  <c r="G1656" i="14" s="1"/>
  <c r="G1655" i="14" a="1"/>
  <c r="G1655" i="14" s="1"/>
  <c r="G1654" i="14" a="1"/>
  <c r="G1654" i="14" s="1"/>
  <c r="G1653" i="14" a="1"/>
  <c r="G1653" i="14" s="1"/>
  <c r="G1652" i="14" a="1"/>
  <c r="G1652" i="14" s="1"/>
  <c r="G1651" i="14" a="1"/>
  <c r="G1651" i="14" s="1"/>
  <c r="G1650" i="14" a="1"/>
  <c r="G1650" i="14" s="1"/>
  <c r="G1649" i="14" a="1"/>
  <c r="G1649" i="14" s="1"/>
  <c r="G1648" i="14" a="1"/>
  <c r="G1648" i="14" s="1"/>
  <c r="G1647" i="14" a="1"/>
  <c r="G1647" i="14" s="1"/>
  <c r="G1646" i="14" a="1"/>
  <c r="G1646" i="14" s="1"/>
  <c r="G1645" i="14" a="1"/>
  <c r="G1645" i="14" s="1"/>
  <c r="G1644" i="14" a="1"/>
  <c r="G1644" i="14" s="1"/>
  <c r="G1643" i="14" a="1"/>
  <c r="G1643" i="14" s="1"/>
  <c r="G1642" i="14" a="1"/>
  <c r="G1642" i="14" s="1"/>
  <c r="G1641" i="14" a="1"/>
  <c r="G1641" i="14" s="1"/>
  <c r="G1640" i="14" a="1"/>
  <c r="G1640" i="14" s="1"/>
  <c r="G1639" i="14" a="1"/>
  <c r="G1639" i="14" s="1"/>
  <c r="G1638" i="14" a="1"/>
  <c r="G1638" i="14" s="1"/>
  <c r="G1637" i="14" a="1"/>
  <c r="G1637" i="14" s="1"/>
  <c r="G1636" i="14" a="1"/>
  <c r="G1636" i="14" s="1"/>
  <c r="G1635" i="14" a="1"/>
  <c r="G1635" i="14" s="1"/>
  <c r="G1634" i="14" a="1"/>
  <c r="G1634" i="14" s="1"/>
  <c r="G1633" i="14" a="1"/>
  <c r="G1633" i="14" s="1"/>
  <c r="G1632" i="14" a="1"/>
  <c r="G1632" i="14" s="1"/>
  <c r="G1631" i="14" a="1"/>
  <c r="G1631" i="14" s="1"/>
  <c r="G1630" i="14" a="1"/>
  <c r="G1630" i="14" s="1"/>
  <c r="G1629" i="14" a="1"/>
  <c r="G1629" i="14" s="1"/>
  <c r="G1628" i="14" a="1"/>
  <c r="G1628" i="14" s="1"/>
  <c r="G1627" i="14" a="1"/>
  <c r="G1627" i="14" s="1"/>
  <c r="G1626" i="14" a="1"/>
  <c r="G1626" i="14" s="1"/>
  <c r="G1625" i="14" a="1"/>
  <c r="G1625" i="14" s="1"/>
  <c r="G1624" i="14" a="1"/>
  <c r="G1624" i="14" s="1"/>
  <c r="G1623" i="14" a="1"/>
  <c r="G1623" i="14" s="1"/>
  <c r="G1622" i="14" a="1"/>
  <c r="G1622" i="14" s="1"/>
  <c r="G1621" i="14" a="1"/>
  <c r="G1621" i="14" s="1"/>
  <c r="G1620" i="14" a="1"/>
  <c r="G1620" i="14" s="1"/>
  <c r="G1619" i="14" a="1"/>
  <c r="G1619" i="14" s="1"/>
  <c r="G1618" i="14" a="1"/>
  <c r="G1618" i="14" s="1"/>
  <c r="G1617" i="14" a="1"/>
  <c r="G1617" i="14" s="1"/>
  <c r="G1616" i="14" a="1"/>
  <c r="G1616" i="14" s="1"/>
  <c r="G1615" i="14" a="1"/>
  <c r="G1615" i="14" s="1"/>
  <c r="G1614" i="14" a="1"/>
  <c r="G1614" i="14" s="1"/>
  <c r="G1613" i="14" a="1"/>
  <c r="G1613" i="14" s="1"/>
  <c r="G1612" i="14" a="1"/>
  <c r="G1612" i="14" s="1"/>
  <c r="G1611" i="14" a="1"/>
  <c r="G1611" i="14" s="1"/>
  <c r="G1610" i="14" a="1"/>
  <c r="G1610" i="14" s="1"/>
  <c r="G1609" i="14" a="1"/>
  <c r="G1609" i="14" s="1"/>
  <c r="G1608" i="14" a="1"/>
  <c r="G1608" i="14" s="1"/>
  <c r="G1607" i="14" a="1"/>
  <c r="G1607" i="14" s="1"/>
  <c r="G1606" i="14" a="1"/>
  <c r="G1606" i="14" s="1"/>
  <c r="G1605" i="14" a="1"/>
  <c r="G1605" i="14" s="1"/>
  <c r="G1604" i="14" a="1"/>
  <c r="G1604" i="14" s="1"/>
  <c r="G1603" i="14" a="1"/>
  <c r="G1603" i="14" s="1"/>
  <c r="G1602" i="14" a="1"/>
  <c r="G1602" i="14" s="1"/>
  <c r="G1601" i="14" a="1"/>
  <c r="G1601" i="14" s="1"/>
  <c r="G1600" i="14" a="1"/>
  <c r="G1600" i="14" s="1"/>
  <c r="G1599" i="14" a="1"/>
  <c r="G1599" i="14" s="1"/>
  <c r="G1598" i="14" a="1"/>
  <c r="G1598" i="14" s="1"/>
  <c r="G1597" i="14" a="1"/>
  <c r="G1597" i="14" s="1"/>
  <c r="G1596" i="14" a="1"/>
  <c r="G1596" i="14" s="1"/>
  <c r="G1595" i="14" a="1"/>
  <c r="G1595" i="14" s="1"/>
  <c r="G1594" i="14" a="1"/>
  <c r="G1594" i="14" s="1"/>
  <c r="G1593" i="14" a="1"/>
  <c r="G1593" i="14" s="1"/>
  <c r="G1592" i="14" a="1"/>
  <c r="G1592" i="14" s="1"/>
  <c r="G1591" i="14" a="1"/>
  <c r="G1591" i="14" s="1"/>
  <c r="G1590" i="14" a="1"/>
  <c r="G1590" i="14" s="1"/>
  <c r="G1589" i="14" a="1"/>
  <c r="G1589" i="14" s="1"/>
  <c r="G1588" i="14" a="1"/>
  <c r="G1588" i="14" s="1"/>
  <c r="G1587" i="14" a="1"/>
  <c r="G1587" i="14" s="1"/>
  <c r="G1586" i="14" a="1"/>
  <c r="G1586" i="14" s="1"/>
  <c r="G1585" i="14" a="1"/>
  <c r="G1585" i="14" s="1"/>
  <c r="G1584" i="14" a="1"/>
  <c r="G1584" i="14" s="1"/>
  <c r="G1583" i="14" a="1"/>
  <c r="G1583" i="14" s="1"/>
  <c r="G1582" i="14" a="1"/>
  <c r="G1582" i="14" s="1"/>
  <c r="G1581" i="14" a="1"/>
  <c r="G1581" i="14" s="1"/>
  <c r="G1580" i="14" a="1"/>
  <c r="G1580" i="14" s="1"/>
  <c r="G1579" i="14" a="1"/>
  <c r="G1579" i="14" s="1"/>
  <c r="G1578" i="14" a="1"/>
  <c r="G1578" i="14" s="1"/>
  <c r="G1577" i="14" a="1"/>
  <c r="G1577" i="14" s="1"/>
  <c r="G1576" i="14" a="1"/>
  <c r="G1576" i="14" s="1"/>
  <c r="G1575" i="14" a="1"/>
  <c r="G1575" i="14" s="1"/>
  <c r="G1574" i="14" a="1"/>
  <c r="G1574" i="14" s="1"/>
  <c r="G1573" i="14" a="1"/>
  <c r="G1573" i="14" s="1"/>
  <c r="G1572" i="14" a="1"/>
  <c r="G1572" i="14" s="1"/>
  <c r="G1571" i="14" a="1"/>
  <c r="G1571" i="14" s="1"/>
  <c r="G1570" i="14" a="1"/>
  <c r="G1570" i="14" s="1"/>
  <c r="G1569" i="14" a="1"/>
  <c r="G1569" i="14" s="1"/>
  <c r="G1568" i="14" a="1"/>
  <c r="G1568" i="14" s="1"/>
  <c r="G1567" i="14" a="1"/>
  <c r="G1567" i="14" s="1"/>
  <c r="G1566" i="14" a="1"/>
  <c r="G1566" i="14" s="1"/>
  <c r="G1565" i="14" a="1"/>
  <c r="G1565" i="14" s="1"/>
  <c r="G1564" i="14" a="1"/>
  <c r="G1564" i="14" s="1"/>
  <c r="G1563" i="14" a="1"/>
  <c r="G1563" i="14" s="1"/>
  <c r="G1562" i="14" a="1"/>
  <c r="G1562" i="14" s="1"/>
  <c r="G1561" i="14" a="1"/>
  <c r="G1561" i="14" s="1"/>
  <c r="G1560" i="14" a="1"/>
  <c r="G1560" i="14" s="1"/>
  <c r="G1559" i="14" a="1"/>
  <c r="G1559" i="14" s="1"/>
  <c r="G1558" i="14" a="1"/>
  <c r="G1558" i="14" s="1"/>
  <c r="G1557" i="14" a="1"/>
  <c r="G1557" i="14" s="1"/>
  <c r="G1556" i="14" a="1"/>
  <c r="G1556" i="14" s="1"/>
  <c r="G1555" i="14" a="1"/>
  <c r="G1555" i="14" s="1"/>
  <c r="G1554" i="14" a="1"/>
  <c r="G1554" i="14" s="1"/>
  <c r="G1553" i="14" a="1"/>
  <c r="G1553" i="14" s="1"/>
  <c r="G1552" i="14" a="1"/>
  <c r="G1552" i="14" s="1"/>
  <c r="G1551" i="14" a="1"/>
  <c r="G1551" i="14" s="1"/>
  <c r="G1550" i="14" a="1"/>
  <c r="G1550" i="14" s="1"/>
  <c r="G1549" i="14" a="1"/>
  <c r="G1549" i="14" s="1"/>
  <c r="G1548" i="14" a="1"/>
  <c r="G1548" i="14" s="1"/>
  <c r="G1547" i="14" a="1"/>
  <c r="G1547" i="14" s="1"/>
  <c r="G1546" i="14" a="1"/>
  <c r="G1546" i="14" s="1"/>
  <c r="G1545" i="14" a="1"/>
  <c r="G1545" i="14" s="1"/>
  <c r="G1544" i="14" a="1"/>
  <c r="G1544" i="14" s="1"/>
  <c r="G1543" i="14" a="1"/>
  <c r="G1543" i="14" s="1"/>
  <c r="G1542" i="14" a="1"/>
  <c r="G1542" i="14" s="1"/>
  <c r="G1541" i="14" a="1"/>
  <c r="G1541" i="14" s="1"/>
  <c r="G1540" i="14" a="1"/>
  <c r="G1540" i="14" s="1"/>
  <c r="G1539" i="14" a="1"/>
  <c r="G1539" i="14" s="1"/>
  <c r="G1538" i="14" a="1"/>
  <c r="G1538" i="14" s="1"/>
  <c r="G1537" i="14" a="1"/>
  <c r="G1537" i="14" s="1"/>
  <c r="G1536" i="14" a="1"/>
  <c r="G1536" i="14" s="1"/>
  <c r="G1535" i="14" a="1"/>
  <c r="G1535" i="14" s="1"/>
  <c r="G1534" i="14" a="1"/>
  <c r="G1534" i="14" s="1"/>
  <c r="G1533" i="14" a="1"/>
  <c r="G1533" i="14" s="1"/>
  <c r="G1532" i="14" a="1"/>
  <c r="G1532" i="14" s="1"/>
  <c r="G1531" i="14" a="1"/>
  <c r="G1531" i="14" s="1"/>
  <c r="G1530" i="14" a="1"/>
  <c r="G1530" i="14" s="1"/>
  <c r="G1529" i="14" a="1"/>
  <c r="G1529" i="14" s="1"/>
  <c r="G1528" i="14" a="1"/>
  <c r="G1528" i="14" s="1"/>
  <c r="G1527" i="14" a="1"/>
  <c r="G1527" i="14" s="1"/>
  <c r="G1526" i="14" a="1"/>
  <c r="G1526" i="14" s="1"/>
  <c r="G1525" i="14" a="1"/>
  <c r="G1525" i="14" s="1"/>
  <c r="G1524" i="14" a="1"/>
  <c r="G1524" i="14" s="1"/>
  <c r="G1523" i="14" a="1"/>
  <c r="G1523" i="14" s="1"/>
  <c r="G1522" i="14" a="1"/>
  <c r="G1522" i="14" s="1"/>
  <c r="G1521" i="14" a="1"/>
  <c r="G1521" i="14" s="1"/>
  <c r="G1520" i="14" a="1"/>
  <c r="G1520" i="14" s="1"/>
  <c r="G1519" i="14" a="1"/>
  <c r="G1519" i="14" s="1"/>
  <c r="G1518" i="14" a="1"/>
  <c r="G1518" i="14" s="1"/>
  <c r="G1517" i="14" a="1"/>
  <c r="G1517" i="14" s="1"/>
  <c r="G1516" i="14" a="1"/>
  <c r="G1516" i="14" s="1"/>
  <c r="G1515" i="14" a="1"/>
  <c r="G1515" i="14" s="1"/>
  <c r="G1514" i="14" a="1"/>
  <c r="G1514" i="14" s="1"/>
  <c r="G1513" i="14" a="1"/>
  <c r="G1513" i="14" s="1"/>
  <c r="G1512" i="14" a="1"/>
  <c r="G1512" i="14" s="1"/>
  <c r="G1511" i="14" a="1"/>
  <c r="G1511" i="14" s="1"/>
  <c r="G1510" i="14" a="1"/>
  <c r="G1510" i="14" s="1"/>
  <c r="G1509" i="14" a="1"/>
  <c r="G1509" i="14" s="1"/>
  <c r="G1508" i="14" a="1"/>
  <c r="G1508" i="14" s="1"/>
  <c r="G1507" i="14" a="1"/>
  <c r="G1507" i="14" s="1"/>
  <c r="G1506" i="14" a="1"/>
  <c r="G1506" i="14" s="1"/>
  <c r="G1505" i="14" a="1"/>
  <c r="G1505" i="14" s="1"/>
  <c r="G1504" i="14" a="1"/>
  <c r="G1504" i="14" s="1"/>
  <c r="G1503" i="14" a="1"/>
  <c r="G1503" i="14" s="1"/>
  <c r="G1502" i="14" a="1"/>
  <c r="G1502" i="14" s="1"/>
  <c r="G1501" i="14" a="1"/>
  <c r="G1501" i="14" s="1"/>
  <c r="G1500" i="14" a="1"/>
  <c r="G1500" i="14" s="1"/>
  <c r="G1499" i="14" a="1"/>
  <c r="G1499" i="14" s="1"/>
  <c r="G1498" i="14" a="1"/>
  <c r="G1498" i="14" s="1"/>
  <c r="G1497" i="14" a="1"/>
  <c r="G1497" i="14" s="1"/>
  <c r="G1496" i="14" a="1"/>
  <c r="G1496" i="14" s="1"/>
  <c r="G1495" i="14" a="1"/>
  <c r="G1495" i="14" s="1"/>
  <c r="G1494" i="14" a="1"/>
  <c r="G1494" i="14" s="1"/>
  <c r="G1493" i="14" a="1"/>
  <c r="G1493" i="14" s="1"/>
  <c r="G1492" i="14" a="1"/>
  <c r="G1492" i="14" s="1"/>
  <c r="G1491" i="14" a="1"/>
  <c r="G1491" i="14" s="1"/>
  <c r="G1490" i="14" a="1"/>
  <c r="G1490" i="14" s="1"/>
  <c r="G1489" i="14" a="1"/>
  <c r="G1489" i="14" s="1"/>
  <c r="G1488" i="14" a="1"/>
  <c r="G1488" i="14" s="1"/>
  <c r="G1487" i="14" a="1"/>
  <c r="G1487" i="14" s="1"/>
  <c r="G1486" i="14" a="1"/>
  <c r="G1486" i="14" s="1"/>
  <c r="G1485" i="14" a="1"/>
  <c r="G1485" i="14" s="1"/>
  <c r="G1484" i="14" a="1"/>
  <c r="G1484" i="14" s="1"/>
  <c r="G1483" i="14" a="1"/>
  <c r="G1483" i="14" s="1"/>
  <c r="G1482" i="14" a="1"/>
  <c r="G1482" i="14" s="1"/>
  <c r="G1481" i="14" a="1"/>
  <c r="G1481" i="14" s="1"/>
  <c r="G1480" i="14" a="1"/>
  <c r="G1480" i="14" s="1"/>
  <c r="G1479" i="14" a="1"/>
  <c r="G1479" i="14" s="1"/>
  <c r="G1478" i="14" a="1"/>
  <c r="G1478" i="14" s="1"/>
  <c r="G1477" i="14" a="1"/>
  <c r="G1477" i="14" s="1"/>
  <c r="G1476" i="14" a="1"/>
  <c r="G1476" i="14" s="1"/>
  <c r="G1475" i="14" a="1"/>
  <c r="G1475" i="14" s="1"/>
  <c r="G1474" i="14" a="1"/>
  <c r="G1474" i="14" s="1"/>
  <c r="G1473" i="14" a="1"/>
  <c r="G1473" i="14" s="1"/>
  <c r="G1472" i="14" a="1"/>
  <c r="G1472" i="14" s="1"/>
  <c r="G1471" i="14" a="1"/>
  <c r="G1471" i="14" s="1"/>
  <c r="G1470" i="14" a="1"/>
  <c r="G1470" i="14" s="1"/>
  <c r="G1469" i="14" a="1"/>
  <c r="G1469" i="14" s="1"/>
  <c r="G1468" i="14" a="1"/>
  <c r="G1468" i="14" s="1"/>
  <c r="G1467" i="14" a="1"/>
  <c r="G1467" i="14" s="1"/>
  <c r="G1466" i="14" a="1"/>
  <c r="G1466" i="14" s="1"/>
  <c r="G1465" i="14" a="1"/>
  <c r="G1465" i="14" s="1"/>
  <c r="G1464" i="14" a="1"/>
  <c r="G1464" i="14" s="1"/>
  <c r="G1463" i="14" a="1"/>
  <c r="G1463" i="14" s="1"/>
  <c r="G1462" i="14" a="1"/>
  <c r="G1462" i="14" s="1"/>
  <c r="G1461" i="14" a="1"/>
  <c r="G1461" i="14" s="1"/>
  <c r="G1460" i="14" a="1"/>
  <c r="G1460" i="14" s="1"/>
  <c r="G1459" i="14" a="1"/>
  <c r="G1459" i="14" s="1"/>
  <c r="G1458" i="14" a="1"/>
  <c r="G1458" i="14" s="1"/>
  <c r="G1457" i="14" a="1"/>
  <c r="G1457" i="14" s="1"/>
  <c r="G1456" i="14" a="1"/>
  <c r="G1456" i="14" s="1"/>
  <c r="G1455" i="14" a="1"/>
  <c r="G1455" i="14" s="1"/>
  <c r="G1454" i="14" a="1"/>
  <c r="G1454" i="14" s="1"/>
  <c r="G1453" i="14" a="1"/>
  <c r="G1453" i="14" s="1"/>
  <c r="G1452" i="14" a="1"/>
  <c r="G1452" i="14" s="1"/>
  <c r="G1451" i="14" a="1"/>
  <c r="G1451" i="14" s="1"/>
  <c r="G1450" i="14" a="1"/>
  <c r="G1450" i="14" s="1"/>
  <c r="G1449" i="14" a="1"/>
  <c r="G1449" i="14" s="1"/>
  <c r="G1448" i="14" a="1"/>
  <c r="G1448" i="14" s="1"/>
  <c r="G1447" i="14" a="1"/>
  <c r="G1447" i="14" s="1"/>
  <c r="G1446" i="14" a="1"/>
  <c r="G1446" i="14" s="1"/>
  <c r="G1445" i="14" a="1"/>
  <c r="G1445" i="14" s="1"/>
  <c r="G1444" i="14" a="1"/>
  <c r="G1444" i="14" s="1"/>
  <c r="G1443" i="14" a="1"/>
  <c r="G1443" i="14" s="1"/>
  <c r="G1442" i="14" a="1"/>
  <c r="G1442" i="14" s="1"/>
  <c r="G1441" i="14" a="1"/>
  <c r="G1441" i="14" s="1"/>
  <c r="G1440" i="14" a="1"/>
  <c r="G1440" i="14" s="1"/>
  <c r="G1439" i="14" a="1"/>
  <c r="G1439" i="14" s="1"/>
  <c r="G1438" i="14" a="1"/>
  <c r="G1438" i="14" s="1"/>
  <c r="G1437" i="14" a="1"/>
  <c r="G1437" i="14" s="1"/>
  <c r="G1436" i="14" a="1"/>
  <c r="G1436" i="14" s="1"/>
  <c r="G1435" i="14" a="1"/>
  <c r="G1435" i="14" s="1"/>
  <c r="G1434" i="14" a="1"/>
  <c r="G1434" i="14" s="1"/>
  <c r="G1433" i="14" a="1"/>
  <c r="G1433" i="14" s="1"/>
  <c r="G1432" i="14" a="1"/>
  <c r="G1432" i="14" s="1"/>
  <c r="G1431" i="14" a="1"/>
  <c r="G1431" i="14" s="1"/>
  <c r="G1430" i="14" a="1"/>
  <c r="G1430" i="14" s="1"/>
  <c r="G1429" i="14" a="1"/>
  <c r="G1429" i="14" s="1"/>
  <c r="G1428" i="14" a="1"/>
  <c r="G1428" i="14" s="1"/>
  <c r="G1427" i="14" a="1"/>
  <c r="G1427" i="14" s="1"/>
  <c r="G1426" i="14" a="1"/>
  <c r="G1426" i="14" s="1"/>
  <c r="G1425" i="14" a="1"/>
  <c r="G1425" i="14" s="1"/>
  <c r="G1424" i="14" a="1"/>
  <c r="G1424" i="14" s="1"/>
  <c r="G1423" i="14" a="1"/>
  <c r="G1423" i="14" s="1"/>
  <c r="G1422" i="14" a="1"/>
  <c r="G1422" i="14" s="1"/>
  <c r="G1421" i="14" a="1"/>
  <c r="G1421" i="14" s="1"/>
  <c r="G1420" i="14" a="1"/>
  <c r="G1420" i="14" s="1"/>
  <c r="G1419" i="14" a="1"/>
  <c r="G1419" i="14" s="1"/>
  <c r="G1418" i="14" a="1"/>
  <c r="G1418" i="14" s="1"/>
  <c r="G1417" i="14" a="1"/>
  <c r="G1417" i="14" s="1"/>
  <c r="G1416" i="14" a="1"/>
  <c r="G1416" i="14" s="1"/>
  <c r="G1415" i="14" a="1"/>
  <c r="G1415" i="14" s="1"/>
  <c r="G1414" i="14" a="1"/>
  <c r="G1414" i="14" s="1"/>
  <c r="G1413" i="14" a="1"/>
  <c r="G1413" i="14" s="1"/>
  <c r="G1412" i="14" a="1"/>
  <c r="G1412" i="14" s="1"/>
  <c r="G1411" i="14" a="1"/>
  <c r="G1411" i="14" s="1"/>
  <c r="G1410" i="14" a="1"/>
  <c r="G1410" i="14" s="1"/>
  <c r="G1409" i="14" a="1"/>
  <c r="G1409" i="14" s="1"/>
  <c r="G1408" i="14" a="1"/>
  <c r="G1408" i="14" s="1"/>
  <c r="G1407" i="14" a="1"/>
  <c r="G1407" i="14" s="1"/>
  <c r="G1406" i="14" a="1"/>
  <c r="G1406" i="14" s="1"/>
  <c r="G1405" i="14" a="1"/>
  <c r="G1405" i="14" s="1"/>
  <c r="G1404" i="14" a="1"/>
  <c r="G1404" i="14" s="1"/>
  <c r="G1403" i="14" a="1"/>
  <c r="G1403" i="14" s="1"/>
  <c r="G1402" i="14" a="1"/>
  <c r="G1402" i="14" s="1"/>
  <c r="G1401" i="14" a="1"/>
  <c r="G1401" i="14" s="1"/>
  <c r="G1400" i="14" a="1"/>
  <c r="G1400" i="14" s="1"/>
  <c r="G1399" i="14" a="1"/>
  <c r="G1399" i="14" s="1"/>
  <c r="G1398" i="14" a="1"/>
  <c r="G1398" i="14" s="1"/>
  <c r="G1397" i="14" a="1"/>
  <c r="G1397" i="14" s="1"/>
  <c r="G1396" i="14" a="1"/>
  <c r="G1396" i="14" s="1"/>
  <c r="G1395" i="14" a="1"/>
  <c r="G1395" i="14" s="1"/>
  <c r="G1394" i="14" a="1"/>
  <c r="G1394" i="14" s="1"/>
  <c r="G1393" i="14" a="1"/>
  <c r="G1393" i="14" s="1"/>
  <c r="G1392" i="14" a="1"/>
  <c r="G1392" i="14" s="1"/>
  <c r="G1391" i="14" a="1"/>
  <c r="G1391" i="14" s="1"/>
  <c r="G1390" i="14" a="1"/>
  <c r="G1390" i="14" s="1"/>
  <c r="G1389" i="14" a="1"/>
  <c r="G1389" i="14" s="1"/>
  <c r="G1388" i="14" a="1"/>
  <c r="G1388" i="14" s="1"/>
  <c r="G1387" i="14" a="1"/>
  <c r="G1387" i="14" s="1"/>
  <c r="G1386" i="14" a="1"/>
  <c r="G1386" i="14" s="1"/>
  <c r="G1385" i="14" a="1"/>
  <c r="G1385" i="14" s="1"/>
  <c r="G1384" i="14" a="1"/>
  <c r="G1384" i="14" s="1"/>
  <c r="G1383" i="14" a="1"/>
  <c r="G1383" i="14" s="1"/>
  <c r="G1382" i="14" a="1"/>
  <c r="G1382" i="14" s="1"/>
  <c r="G1381" i="14" a="1"/>
  <c r="G1381" i="14" s="1"/>
  <c r="G1380" i="14" a="1"/>
  <c r="G1380" i="14" s="1"/>
  <c r="G1379" i="14" a="1"/>
  <c r="G1379" i="14" s="1"/>
  <c r="G1378" i="14" a="1"/>
  <c r="G1378" i="14" s="1"/>
  <c r="G1377" i="14" a="1"/>
  <c r="G1377" i="14" s="1"/>
  <c r="G1376" i="14" a="1"/>
  <c r="G1376" i="14" s="1"/>
  <c r="G1375" i="14" a="1"/>
  <c r="G1375" i="14" s="1"/>
  <c r="G1374" i="14" a="1"/>
  <c r="G1374" i="14" s="1"/>
  <c r="G1373" i="14" a="1"/>
  <c r="G1373" i="14" s="1"/>
  <c r="G1372" i="14" a="1"/>
  <c r="G1372" i="14" s="1"/>
  <c r="G1371" i="14" a="1"/>
  <c r="G1371" i="14" s="1"/>
  <c r="G1370" i="14" a="1"/>
  <c r="G1370" i="14" s="1"/>
  <c r="G1369" i="14" a="1"/>
  <c r="G1369" i="14" s="1"/>
  <c r="G1368" i="14" a="1"/>
  <c r="G1368" i="14" s="1"/>
  <c r="G1367" i="14" a="1"/>
  <c r="G1367" i="14" s="1"/>
  <c r="G1366" i="14" a="1"/>
  <c r="G1366" i="14" s="1"/>
  <c r="G1365" i="14" a="1"/>
  <c r="G1365" i="14" s="1"/>
  <c r="G1364" i="14" a="1"/>
  <c r="G1364" i="14" s="1"/>
  <c r="G1363" i="14" a="1"/>
  <c r="G1363" i="14" s="1"/>
  <c r="G1362" i="14" a="1"/>
  <c r="G1362" i="14" s="1"/>
  <c r="G1361" i="14" a="1"/>
  <c r="G1361" i="14" s="1"/>
  <c r="G1360" i="14" a="1"/>
  <c r="G1360" i="14" s="1"/>
  <c r="G1359" i="14" a="1"/>
  <c r="G1359" i="14" s="1"/>
  <c r="G1358" i="14" a="1"/>
  <c r="G1358" i="14" s="1"/>
  <c r="G1357" i="14" a="1"/>
  <c r="G1357" i="14" s="1"/>
  <c r="G1356" i="14" a="1"/>
  <c r="G1356" i="14" s="1"/>
  <c r="G1355" i="14" a="1"/>
  <c r="G1355" i="14" s="1"/>
  <c r="G1354" i="14" a="1"/>
  <c r="G1354" i="14" s="1"/>
  <c r="G1353" i="14" a="1"/>
  <c r="G1353" i="14" s="1"/>
  <c r="G1352" i="14" a="1"/>
  <c r="G1352" i="14" s="1"/>
  <c r="G1351" i="14" a="1"/>
  <c r="G1351" i="14" s="1"/>
  <c r="G1350" i="14" a="1"/>
  <c r="G1350" i="14" s="1"/>
  <c r="G1349" i="14" a="1"/>
  <c r="G1349" i="14" s="1"/>
  <c r="G1348" i="14" a="1"/>
  <c r="G1348" i="14" s="1"/>
  <c r="G1347" i="14" a="1"/>
  <c r="G1347" i="14" s="1"/>
  <c r="G1346" i="14" a="1"/>
  <c r="G1346" i="14" s="1"/>
  <c r="G1345" i="14" a="1"/>
  <c r="G1345" i="14" s="1"/>
  <c r="G1344" i="14" a="1"/>
  <c r="G1344" i="14" s="1"/>
  <c r="G1343" i="14" a="1"/>
  <c r="G1343" i="14" s="1"/>
  <c r="G1342" i="14" a="1"/>
  <c r="G1342" i="14" s="1"/>
  <c r="G1341" i="14" a="1"/>
  <c r="G1341" i="14" s="1"/>
  <c r="G1340" i="14" a="1"/>
  <c r="G1340" i="14" s="1"/>
  <c r="G1339" i="14" a="1"/>
  <c r="G1339" i="14" s="1"/>
  <c r="G1338" i="14" a="1"/>
  <c r="G1338" i="14" s="1"/>
  <c r="G1337" i="14" a="1"/>
  <c r="G1337" i="14" s="1"/>
  <c r="G1336" i="14" a="1"/>
  <c r="G1336" i="14" s="1"/>
  <c r="G1335" i="14" a="1"/>
  <c r="G1335" i="14" s="1"/>
  <c r="G1334" i="14" a="1"/>
  <c r="G1334" i="14" s="1"/>
  <c r="G1333" i="14" a="1"/>
  <c r="G1333" i="14" s="1"/>
  <c r="G1332" i="14" a="1"/>
  <c r="G1332" i="14" s="1"/>
  <c r="G1331" i="14" a="1"/>
  <c r="G1331" i="14" s="1"/>
  <c r="G1330" i="14" a="1"/>
  <c r="G1330" i="14" s="1"/>
  <c r="G1329" i="14" a="1"/>
  <c r="G1329" i="14" s="1"/>
  <c r="G1328" i="14" a="1"/>
  <c r="G1328" i="14" s="1"/>
  <c r="G1327" i="14" a="1"/>
  <c r="G1327" i="14" s="1"/>
  <c r="G1326" i="14" a="1"/>
  <c r="G1326" i="14" s="1"/>
  <c r="G1325" i="14" a="1"/>
  <c r="G1325" i="14" s="1"/>
  <c r="G1324" i="14" a="1"/>
  <c r="G1324" i="14" s="1"/>
  <c r="G1323" i="14" a="1"/>
  <c r="G1323" i="14" s="1"/>
  <c r="G1322" i="14" a="1"/>
  <c r="G1322" i="14" s="1"/>
  <c r="G1321" i="14" a="1"/>
  <c r="G1321" i="14" s="1"/>
  <c r="G1320" i="14" a="1"/>
  <c r="G1320" i="14" s="1"/>
  <c r="G1319" i="14" a="1"/>
  <c r="G1319" i="14" s="1"/>
  <c r="G1318" i="14" a="1"/>
  <c r="G1318" i="14" s="1"/>
  <c r="G1317" i="14" a="1"/>
  <c r="G1317" i="14" s="1"/>
  <c r="G1316" i="14" a="1"/>
  <c r="G1316" i="14" s="1"/>
  <c r="G1315" i="14" a="1"/>
  <c r="G1315" i="14" s="1"/>
  <c r="G1314" i="14" a="1"/>
  <c r="G1314" i="14" s="1"/>
  <c r="G1313" i="14" a="1"/>
  <c r="G1313" i="14" s="1"/>
  <c r="G1312" i="14" a="1"/>
  <c r="G1312" i="14" s="1"/>
  <c r="G1311" i="14" a="1"/>
  <c r="G1311" i="14" s="1"/>
  <c r="G1310" i="14" a="1"/>
  <c r="G1310" i="14" s="1"/>
  <c r="G1309" i="14" a="1"/>
  <c r="G1309" i="14" s="1"/>
  <c r="G1308" i="14" a="1"/>
  <c r="G1308" i="14" s="1"/>
  <c r="G1307" i="14" a="1"/>
  <c r="G1307" i="14" s="1"/>
  <c r="G1306" i="14" a="1"/>
  <c r="G1306" i="14" s="1"/>
  <c r="G1305" i="14" a="1"/>
  <c r="G1305" i="14" s="1"/>
  <c r="G1304" i="14" a="1"/>
  <c r="G1304" i="14" s="1"/>
  <c r="G1303" i="14" a="1"/>
  <c r="G1303" i="14" s="1"/>
  <c r="G1302" i="14" a="1"/>
  <c r="G1302" i="14" s="1"/>
  <c r="G1301" i="14" a="1"/>
  <c r="G1301" i="14" s="1"/>
  <c r="G1300" i="14" a="1"/>
  <c r="G1300" i="14" s="1"/>
  <c r="G1299" i="14" a="1"/>
  <c r="G1299" i="14" s="1"/>
  <c r="G1298" i="14" a="1"/>
  <c r="G1298" i="14" s="1"/>
  <c r="G1297" i="14" a="1"/>
  <c r="G1297" i="14" s="1"/>
  <c r="G1296" i="14" a="1"/>
  <c r="G1296" i="14" s="1"/>
  <c r="G1295" i="14" a="1"/>
  <c r="G1295" i="14" s="1"/>
  <c r="G1294" i="14" a="1"/>
  <c r="G1294" i="14" s="1"/>
  <c r="G1293" i="14" a="1"/>
  <c r="G1293" i="14" s="1"/>
  <c r="G1292" i="14" a="1"/>
  <c r="G1292" i="14" s="1"/>
  <c r="G1291" i="14" a="1"/>
  <c r="G1291" i="14" s="1"/>
  <c r="G1290" i="14" a="1"/>
  <c r="G1290" i="14" s="1"/>
  <c r="G1289" i="14" a="1"/>
  <c r="G1289" i="14" s="1"/>
  <c r="G1288" i="14" a="1"/>
  <c r="G1288" i="14" s="1"/>
  <c r="G1287" i="14" a="1"/>
  <c r="G1287" i="14" s="1"/>
  <c r="G1286" i="14" a="1"/>
  <c r="G1286" i="14" s="1"/>
  <c r="G1285" i="14" a="1"/>
  <c r="G1285" i="14" s="1"/>
  <c r="G1284" i="14" a="1"/>
  <c r="G1284" i="14" s="1"/>
  <c r="G1283" i="14" a="1"/>
  <c r="G1283" i="14" s="1"/>
  <c r="G1282" i="14" a="1"/>
  <c r="G1282" i="14" s="1"/>
  <c r="G1281" i="14" a="1"/>
  <c r="G1281" i="14" s="1"/>
  <c r="G1280" i="14" a="1"/>
  <c r="G1280" i="14" s="1"/>
  <c r="G1279" i="14" a="1"/>
  <c r="G1279" i="14" s="1"/>
  <c r="G1278" i="14" a="1"/>
  <c r="G1278" i="14" s="1"/>
  <c r="G1277" i="14" a="1"/>
  <c r="G1277" i="14" s="1"/>
  <c r="G1276" i="14" a="1"/>
  <c r="G1276" i="14" s="1"/>
  <c r="G1275" i="14" a="1"/>
  <c r="G1275" i="14" s="1"/>
  <c r="G1274" i="14" a="1"/>
  <c r="G1274" i="14" s="1"/>
  <c r="G1273" i="14" a="1"/>
  <c r="G1273" i="14" s="1"/>
  <c r="G1272" i="14" a="1"/>
  <c r="G1272" i="14" s="1"/>
  <c r="G1271" i="14" a="1"/>
  <c r="G1271" i="14" s="1"/>
  <c r="G1270" i="14" a="1"/>
  <c r="G1270" i="14" s="1"/>
  <c r="G1269" i="14" a="1"/>
  <c r="G1269" i="14" s="1"/>
  <c r="G1268" i="14" a="1"/>
  <c r="G1268" i="14" s="1"/>
  <c r="G1267" i="14" a="1"/>
  <c r="G1267" i="14" s="1"/>
  <c r="G1266" i="14" a="1"/>
  <c r="G1266" i="14" s="1"/>
  <c r="G1265" i="14" a="1"/>
  <c r="G1265" i="14" s="1"/>
  <c r="G1264" i="14" a="1"/>
  <c r="G1264" i="14" s="1"/>
  <c r="G1263" i="14" a="1"/>
  <c r="G1263" i="14" s="1"/>
  <c r="G1262" i="14" a="1"/>
  <c r="G1262" i="14" s="1"/>
  <c r="G1261" i="14" a="1"/>
  <c r="G1261" i="14" s="1"/>
  <c r="G1260" i="14" a="1"/>
  <c r="G1260" i="14" s="1"/>
  <c r="G1259" i="14" a="1"/>
  <c r="G1259" i="14" s="1"/>
  <c r="G1258" i="14" a="1"/>
  <c r="G1258" i="14" s="1"/>
  <c r="G1257" i="14" a="1"/>
  <c r="G1257" i="14" s="1"/>
  <c r="G1256" i="14" a="1"/>
  <c r="G1256" i="14" s="1"/>
  <c r="G1255" i="14" a="1"/>
  <c r="G1255" i="14" s="1"/>
  <c r="G1254" i="14" a="1"/>
  <c r="G1254" i="14" s="1"/>
  <c r="G1253" i="14" a="1"/>
  <c r="G1253" i="14" s="1"/>
  <c r="G1252" i="14" a="1"/>
  <c r="G1252" i="14" s="1"/>
  <c r="G1251" i="14" a="1"/>
  <c r="G1251" i="14" s="1"/>
  <c r="G1250" i="14" a="1"/>
  <c r="G1250" i="14" s="1"/>
  <c r="G1249" i="14" a="1"/>
  <c r="G1249" i="14" s="1"/>
  <c r="G1248" i="14" a="1"/>
  <c r="G1248" i="14" s="1"/>
  <c r="G1247" i="14" a="1"/>
  <c r="G1247" i="14" s="1"/>
  <c r="G1246" i="14" a="1"/>
  <c r="G1246" i="14" s="1"/>
  <c r="G1245" i="14" a="1"/>
  <c r="G1245" i="14" s="1"/>
  <c r="G1244" i="14" a="1"/>
  <c r="G1244" i="14" s="1"/>
  <c r="G1243" i="14" a="1"/>
  <c r="G1243" i="14" s="1"/>
  <c r="G1242" i="14" a="1"/>
  <c r="G1242" i="14" s="1"/>
  <c r="G1241" i="14" a="1"/>
  <c r="G1241" i="14" s="1"/>
  <c r="G1240" i="14" a="1"/>
  <c r="G1240" i="14" s="1"/>
  <c r="G1239" i="14" a="1"/>
  <c r="G1239" i="14" s="1"/>
  <c r="G1238" i="14" a="1"/>
  <c r="G1238" i="14" s="1"/>
  <c r="G1237" i="14" a="1"/>
  <c r="G1237" i="14" s="1"/>
  <c r="G1236" i="14" a="1"/>
  <c r="G1236" i="14" s="1"/>
  <c r="G1235" i="14" a="1"/>
  <c r="G1235" i="14" s="1"/>
  <c r="G1234" i="14" a="1"/>
  <c r="G1234" i="14" s="1"/>
  <c r="G1233" i="14" a="1"/>
  <c r="G1233" i="14" s="1"/>
  <c r="G1232" i="14" a="1"/>
  <c r="G1232" i="14" s="1"/>
  <c r="G1231" i="14" a="1"/>
  <c r="G1231" i="14" s="1"/>
  <c r="G1230" i="14" a="1"/>
  <c r="G1230" i="14" s="1"/>
  <c r="G1229" i="14" a="1"/>
  <c r="G1229" i="14" s="1"/>
  <c r="G1228" i="14" a="1"/>
  <c r="G1228" i="14" s="1"/>
  <c r="G1227" i="14" a="1"/>
  <c r="G1227" i="14" s="1"/>
  <c r="G1226" i="14" a="1"/>
  <c r="G1226" i="14" s="1"/>
  <c r="G1225" i="14" a="1"/>
  <c r="G1225" i="14" s="1"/>
  <c r="G1224" i="14" a="1"/>
  <c r="G1224" i="14" s="1"/>
  <c r="G1223" i="14" a="1"/>
  <c r="G1223" i="14" s="1"/>
  <c r="G1222" i="14" a="1"/>
  <c r="G1222" i="14" s="1"/>
  <c r="G1221" i="14" a="1"/>
  <c r="G1221" i="14" s="1"/>
  <c r="G1220" i="14" a="1"/>
  <c r="G1220" i="14" s="1"/>
  <c r="G1219" i="14" a="1"/>
  <c r="G1219" i="14" s="1"/>
  <c r="G1218" i="14" a="1"/>
  <c r="G1218" i="14" s="1"/>
  <c r="G1217" i="14" a="1"/>
  <c r="G1217" i="14" s="1"/>
  <c r="G1216" i="14" a="1"/>
  <c r="G1216" i="14" s="1"/>
  <c r="G1215" i="14" a="1"/>
  <c r="G1215" i="14" s="1"/>
  <c r="G1214" i="14" a="1"/>
  <c r="G1214" i="14" s="1"/>
  <c r="G1213" i="14" a="1"/>
  <c r="G1213" i="14" s="1"/>
  <c r="G1212" i="14" a="1"/>
  <c r="G1212" i="14" s="1"/>
  <c r="G1211" i="14" a="1"/>
  <c r="G1211" i="14" s="1"/>
  <c r="G1210" i="14" a="1"/>
  <c r="G1210" i="14" s="1"/>
  <c r="G1209" i="14" a="1"/>
  <c r="G1209" i="14" s="1"/>
  <c r="G1208" i="14" a="1"/>
  <c r="G1208" i="14" s="1"/>
  <c r="G1207" i="14" a="1"/>
  <c r="G1207" i="14" s="1"/>
  <c r="G1206" i="14" a="1"/>
  <c r="G1206" i="14" s="1"/>
  <c r="G1205" i="14" a="1"/>
  <c r="G1205" i="14" s="1"/>
  <c r="G1204" i="14" a="1"/>
  <c r="G1204" i="14" s="1"/>
  <c r="G1203" i="14" a="1"/>
  <c r="G1203" i="14" s="1"/>
  <c r="G1202" i="14" a="1"/>
  <c r="G1202" i="14" s="1"/>
  <c r="G1201" i="14" a="1"/>
  <c r="G1201" i="14" s="1"/>
  <c r="G1200" i="14" a="1"/>
  <c r="G1200" i="14" s="1"/>
  <c r="G1199" i="14" a="1"/>
  <c r="G1199" i="14" s="1"/>
  <c r="G1198" i="14" a="1"/>
  <c r="G1198" i="14" s="1"/>
  <c r="G1197" i="14" a="1"/>
  <c r="G1197" i="14" s="1"/>
  <c r="G1196" i="14" a="1"/>
  <c r="G1196" i="14" s="1"/>
  <c r="G1195" i="14" a="1"/>
  <c r="G1195" i="14" s="1"/>
  <c r="G1194" i="14" a="1"/>
  <c r="G1194" i="14" s="1"/>
  <c r="G1193" i="14" a="1"/>
  <c r="G1193" i="14" s="1"/>
  <c r="G1192" i="14" a="1"/>
  <c r="G1192" i="14" s="1"/>
  <c r="G1191" i="14" a="1"/>
  <c r="G1191" i="14" s="1"/>
  <c r="G1190" i="14" a="1"/>
  <c r="G1190" i="14" s="1"/>
  <c r="G1189" i="14" a="1"/>
  <c r="G1189" i="14" s="1"/>
  <c r="G1188" i="14" a="1"/>
  <c r="G1188" i="14" s="1"/>
  <c r="G1187" i="14" a="1"/>
  <c r="G1187" i="14" s="1"/>
  <c r="G1186" i="14" a="1"/>
  <c r="G1186" i="14" s="1"/>
  <c r="G1185" i="14" a="1"/>
  <c r="G1185" i="14" s="1"/>
  <c r="G1184" i="14" a="1"/>
  <c r="G1184" i="14" s="1"/>
  <c r="G1183" i="14" a="1"/>
  <c r="G1183" i="14" s="1"/>
  <c r="G1182" i="14" a="1"/>
  <c r="G1182" i="14" s="1"/>
  <c r="G1181" i="14" a="1"/>
  <c r="G1181" i="14" s="1"/>
  <c r="G1180" i="14" a="1"/>
  <c r="G1180" i="14" s="1"/>
  <c r="G1179" i="14" a="1"/>
  <c r="G1179" i="14" s="1"/>
  <c r="G1178" i="14" a="1"/>
  <c r="G1178" i="14" s="1"/>
  <c r="G1177" i="14" a="1"/>
  <c r="G1177" i="14" s="1"/>
  <c r="G1176" i="14" a="1"/>
  <c r="G1176" i="14" s="1"/>
  <c r="G1175" i="14" a="1"/>
  <c r="G1175" i="14" s="1"/>
  <c r="G1174" i="14" a="1"/>
  <c r="G1174" i="14" s="1"/>
  <c r="G1173" i="14" a="1"/>
  <c r="G1173" i="14" s="1"/>
  <c r="G1172" i="14" a="1"/>
  <c r="G1172" i="14" s="1"/>
  <c r="G1171" i="14" a="1"/>
  <c r="G1171" i="14" s="1"/>
  <c r="G1170" i="14" a="1"/>
  <c r="G1170" i="14" s="1"/>
  <c r="G1169" i="14" a="1"/>
  <c r="G1169" i="14" s="1"/>
  <c r="G1168" i="14" a="1"/>
  <c r="G1168" i="14" s="1"/>
  <c r="G1167" i="14" a="1"/>
  <c r="G1167" i="14" s="1"/>
  <c r="G1166" i="14" a="1"/>
  <c r="G1166" i="14" s="1"/>
  <c r="G1165" i="14" a="1"/>
  <c r="G1165" i="14" s="1"/>
  <c r="G1164" i="14" a="1"/>
  <c r="G1164" i="14" s="1"/>
  <c r="G1163" i="14" a="1"/>
  <c r="G1163" i="14" s="1"/>
  <c r="G1162" i="14" a="1"/>
  <c r="G1162" i="14" s="1"/>
  <c r="G1161" i="14" a="1"/>
  <c r="G1161" i="14" s="1"/>
  <c r="G1160" i="14" a="1"/>
  <c r="G1160" i="14" s="1"/>
  <c r="G1159" i="14" a="1"/>
  <c r="G1159" i="14" s="1"/>
  <c r="G1158" i="14" a="1"/>
  <c r="G1158" i="14" s="1"/>
  <c r="G1157" i="14" a="1"/>
  <c r="G1157" i="14" s="1"/>
  <c r="G1156" i="14" a="1"/>
  <c r="G1156" i="14" s="1"/>
  <c r="G1155" i="14" a="1"/>
  <c r="G1155" i="14" s="1"/>
  <c r="G1154" i="14" a="1"/>
  <c r="G1154" i="14" s="1"/>
  <c r="G1153" i="14" a="1"/>
  <c r="G1153" i="14" s="1"/>
  <c r="G1152" i="14" a="1"/>
  <c r="G1152" i="14" s="1"/>
  <c r="G1151" i="14" a="1"/>
  <c r="G1151" i="14" s="1"/>
  <c r="G1150" i="14" a="1"/>
  <c r="G1150" i="14" s="1"/>
  <c r="G1149" i="14" a="1"/>
  <c r="G1149" i="14" s="1"/>
  <c r="G1148" i="14" a="1"/>
  <c r="G1148" i="14" s="1"/>
  <c r="G1147" i="14" a="1"/>
  <c r="G1147" i="14" s="1"/>
  <c r="G1146" i="14" a="1"/>
  <c r="G1146" i="14" s="1"/>
  <c r="G1145" i="14" a="1"/>
  <c r="G1145" i="14" s="1"/>
  <c r="G1144" i="14" a="1"/>
  <c r="G1144" i="14" s="1"/>
  <c r="G1143" i="14" a="1"/>
  <c r="G1143" i="14" s="1"/>
  <c r="G1142" i="14" a="1"/>
  <c r="G1142" i="14" s="1"/>
  <c r="G1141" i="14" a="1"/>
  <c r="G1141" i="14" s="1"/>
  <c r="G1140" i="14" a="1"/>
  <c r="G1140" i="14" s="1"/>
  <c r="G1139" i="14" a="1"/>
  <c r="G1139" i="14" s="1"/>
  <c r="G1138" i="14" a="1"/>
  <c r="G1138" i="14" s="1"/>
  <c r="G1137" i="14" a="1"/>
  <c r="G1137" i="14" s="1"/>
  <c r="G1136" i="14" a="1"/>
  <c r="G1136" i="14" s="1"/>
  <c r="G1135" i="14" a="1"/>
  <c r="G1135" i="14" s="1"/>
  <c r="G1134" i="14" a="1"/>
  <c r="G1134" i="14" s="1"/>
  <c r="G1133" i="14" a="1"/>
  <c r="G1133" i="14" s="1"/>
  <c r="G1132" i="14" a="1"/>
  <c r="G1132" i="14" s="1"/>
  <c r="G1131" i="14" a="1"/>
  <c r="G1131" i="14" s="1"/>
  <c r="G1130" i="14" a="1"/>
  <c r="G1130" i="14" s="1"/>
  <c r="G1129" i="14" a="1"/>
  <c r="G1129" i="14" s="1"/>
  <c r="G1128" i="14" a="1"/>
  <c r="G1128" i="14" s="1"/>
  <c r="G1127" i="14" a="1"/>
  <c r="G1127" i="14" s="1"/>
  <c r="G1126" i="14" a="1"/>
  <c r="G1126" i="14" s="1"/>
  <c r="G1125" i="14" a="1"/>
  <c r="G1125" i="14" s="1"/>
  <c r="G1124" i="14" a="1"/>
  <c r="G1124" i="14" s="1"/>
  <c r="G1123" i="14" a="1"/>
  <c r="G1123" i="14" s="1"/>
  <c r="G1122" i="14" a="1"/>
  <c r="G1122" i="14" s="1"/>
  <c r="G1121" i="14" a="1"/>
  <c r="G1121" i="14" s="1"/>
  <c r="G1120" i="14" a="1"/>
  <c r="G1120" i="14" s="1"/>
  <c r="G1119" i="14" a="1"/>
  <c r="G1119" i="14" s="1"/>
  <c r="G1118" i="14" a="1"/>
  <c r="G1118" i="14" s="1"/>
  <c r="G1117" i="14" a="1"/>
  <c r="G1117" i="14" s="1"/>
  <c r="G1116" i="14" a="1"/>
  <c r="G1116" i="14" s="1"/>
  <c r="G1115" i="14" a="1"/>
  <c r="G1115" i="14" s="1"/>
  <c r="G1114" i="14" a="1"/>
  <c r="G1114" i="14" s="1"/>
  <c r="G1113" i="14" a="1"/>
  <c r="G1113" i="14" s="1"/>
  <c r="G1112" i="14" a="1"/>
  <c r="G1112" i="14" s="1"/>
  <c r="G1111" i="14" a="1"/>
  <c r="G1111" i="14" s="1"/>
  <c r="G1110" i="14" a="1"/>
  <c r="G1110" i="14" s="1"/>
  <c r="G1109" i="14" a="1"/>
  <c r="G1109" i="14" s="1"/>
  <c r="G1108" i="14" a="1"/>
  <c r="G1108" i="14" s="1"/>
  <c r="G1107" i="14" a="1"/>
  <c r="G1107" i="14" s="1"/>
  <c r="G1106" i="14" a="1"/>
  <c r="G1106" i="14" s="1"/>
  <c r="G1105" i="14" a="1"/>
  <c r="G1105" i="14" s="1"/>
  <c r="G1104" i="14" a="1"/>
  <c r="G1104" i="14" s="1"/>
  <c r="G1103" i="14" a="1"/>
  <c r="G1103" i="14" s="1"/>
  <c r="G1102" i="14" a="1"/>
  <c r="G1102" i="14" s="1"/>
  <c r="G1101" i="14" a="1"/>
  <c r="G1101" i="14" s="1"/>
  <c r="G1100" i="14" a="1"/>
  <c r="G1100" i="14" s="1"/>
  <c r="G1099" i="14" a="1"/>
  <c r="G1099" i="14" s="1"/>
  <c r="G1098" i="14" a="1"/>
  <c r="G1098" i="14" s="1"/>
  <c r="G1097" i="14" a="1"/>
  <c r="G1097" i="14" s="1"/>
  <c r="G1096" i="14" a="1"/>
  <c r="G1096" i="14" s="1"/>
  <c r="G1095" i="14" a="1"/>
  <c r="G1095" i="14" s="1"/>
  <c r="G1094" i="14" a="1"/>
  <c r="G1094" i="14" s="1"/>
  <c r="G1093" i="14" a="1"/>
  <c r="G1093" i="14" s="1"/>
  <c r="G1092" i="14" a="1"/>
  <c r="G1092" i="14" s="1"/>
  <c r="G1091" i="14" a="1"/>
  <c r="G1091" i="14" s="1"/>
  <c r="G1090" i="14" a="1"/>
  <c r="G1090" i="14" s="1"/>
  <c r="G1089" i="14" a="1"/>
  <c r="G1089" i="14" s="1"/>
  <c r="G1088" i="14" a="1"/>
  <c r="G1088" i="14" s="1"/>
  <c r="G1087" i="14" a="1"/>
  <c r="G1087" i="14" s="1"/>
  <c r="G1086" i="14" a="1"/>
  <c r="G1086" i="14" s="1"/>
  <c r="G1085" i="14" a="1"/>
  <c r="G1085" i="14" s="1"/>
  <c r="G1084" i="14" a="1"/>
  <c r="G1084" i="14" s="1"/>
  <c r="G1083" i="14" a="1"/>
  <c r="G1083" i="14" s="1"/>
  <c r="G1082" i="14" a="1"/>
  <c r="G1082" i="14" s="1"/>
  <c r="G1081" i="14" a="1"/>
  <c r="G1081" i="14" s="1"/>
  <c r="G1080" i="14" a="1"/>
  <c r="G1080" i="14" s="1"/>
  <c r="G1079" i="14" a="1"/>
  <c r="G1079" i="14" s="1"/>
  <c r="G1078" i="14" a="1"/>
  <c r="G1078" i="14" s="1"/>
  <c r="G1077" i="14" a="1"/>
  <c r="G1077" i="14" s="1"/>
  <c r="G1076" i="14" a="1"/>
  <c r="G1076" i="14" s="1"/>
  <c r="G1075" i="14" a="1"/>
  <c r="G1075" i="14" s="1"/>
  <c r="G1074" i="14" a="1"/>
  <c r="G1074" i="14" s="1"/>
  <c r="G1073" i="14" a="1"/>
  <c r="G1073" i="14" s="1"/>
  <c r="G1072" i="14" a="1"/>
  <c r="G1072" i="14" s="1"/>
  <c r="G1071" i="14" a="1"/>
  <c r="G1071" i="14" s="1"/>
  <c r="G1070" i="14" a="1"/>
  <c r="G1070" i="14" s="1"/>
  <c r="G1069" i="14" a="1"/>
  <c r="G1069" i="14" s="1"/>
  <c r="G1068" i="14" a="1"/>
  <c r="G1068" i="14" s="1"/>
  <c r="G1067" i="14" a="1"/>
  <c r="G1067" i="14" s="1"/>
  <c r="G1066" i="14" a="1"/>
  <c r="G1066" i="14" s="1"/>
  <c r="G1065" i="14" a="1"/>
  <c r="G1065" i="14" s="1"/>
  <c r="G1064" i="14" a="1"/>
  <c r="G1064" i="14" s="1"/>
  <c r="G1063" i="14" a="1"/>
  <c r="G1063" i="14" s="1"/>
  <c r="G1062" i="14" a="1"/>
  <c r="G1062" i="14" s="1"/>
  <c r="G1061" i="14" a="1"/>
  <c r="G1061" i="14" s="1"/>
  <c r="G1060" i="14" a="1"/>
  <c r="G1060" i="14" s="1"/>
  <c r="G1059" i="14" a="1"/>
  <c r="G1059" i="14" s="1"/>
  <c r="G1058" i="14" a="1"/>
  <c r="G1058" i="14" s="1"/>
  <c r="G1057" i="14" a="1"/>
  <c r="G1057" i="14" s="1"/>
  <c r="G1056" i="14" a="1"/>
  <c r="G1056" i="14" s="1"/>
  <c r="G1055" i="14" a="1"/>
  <c r="G1055" i="14" s="1"/>
  <c r="G1054" i="14" a="1"/>
  <c r="G1054" i="14" s="1"/>
  <c r="G1053" i="14" a="1"/>
  <c r="G1053" i="14" s="1"/>
  <c r="G1052" i="14" a="1"/>
  <c r="G1052" i="14" s="1"/>
  <c r="G1051" i="14" a="1"/>
  <c r="G1051" i="14" s="1"/>
  <c r="G1050" i="14" a="1"/>
  <c r="G1050" i="14" s="1"/>
  <c r="G1049" i="14" a="1"/>
  <c r="G1049" i="14" s="1"/>
  <c r="G1048" i="14" a="1"/>
  <c r="G1048" i="14" s="1"/>
  <c r="G1047" i="14" a="1"/>
  <c r="G1047" i="14" s="1"/>
  <c r="G1046" i="14" a="1"/>
  <c r="G1046" i="14" s="1"/>
  <c r="G1045" i="14" a="1"/>
  <c r="G1045" i="14" s="1"/>
  <c r="G1044" i="14" a="1"/>
  <c r="G1044" i="14" s="1"/>
  <c r="G1043" i="14" a="1"/>
  <c r="G1043" i="14" s="1"/>
  <c r="G1042" i="14" a="1"/>
  <c r="G1042" i="14" s="1"/>
  <c r="G1041" i="14" a="1"/>
  <c r="G1041" i="14" s="1"/>
  <c r="G1040" i="14" a="1"/>
  <c r="G1040" i="14" s="1"/>
  <c r="G1039" i="14" a="1"/>
  <c r="G1039" i="14" s="1"/>
  <c r="G1038" i="14" a="1"/>
  <c r="G1038" i="14" s="1"/>
  <c r="G1037" i="14" a="1"/>
  <c r="G1037" i="14" s="1"/>
  <c r="G1036" i="14" a="1"/>
  <c r="G1036" i="14" s="1"/>
  <c r="G1035" i="14" a="1"/>
  <c r="G1035" i="14" s="1"/>
  <c r="G1034" i="14" a="1"/>
  <c r="G1034" i="14" s="1"/>
  <c r="G1033" i="14" a="1"/>
  <c r="G1033" i="14" s="1"/>
  <c r="G1032" i="14" a="1"/>
  <c r="G1032" i="14" s="1"/>
  <c r="G1031" i="14" a="1"/>
  <c r="G1031" i="14" s="1"/>
  <c r="G1030" i="14" a="1"/>
  <c r="G1030" i="14" s="1"/>
  <c r="G1029" i="14" a="1"/>
  <c r="G1029" i="14" s="1"/>
  <c r="G1028" i="14" a="1"/>
  <c r="G1028" i="14" s="1"/>
  <c r="G1027" i="14" a="1"/>
  <c r="G1027" i="14" s="1"/>
  <c r="G1026" i="14" a="1"/>
  <c r="G1026" i="14" s="1"/>
  <c r="G1025" i="14" a="1"/>
  <c r="G1025" i="14" s="1"/>
  <c r="G1024" i="14" a="1"/>
  <c r="G1024" i="14" s="1"/>
  <c r="G1023" i="14" a="1"/>
  <c r="G1023" i="14" s="1"/>
  <c r="G1022" i="14" a="1"/>
  <c r="G1022" i="14" s="1"/>
  <c r="G1021" i="14" a="1"/>
  <c r="G1021" i="14" s="1"/>
  <c r="G1020" i="14" a="1"/>
  <c r="G1020" i="14" s="1"/>
  <c r="G1019" i="14" a="1"/>
  <c r="G1019" i="14" s="1"/>
  <c r="G1018" i="14" a="1"/>
  <c r="G1018" i="14" s="1"/>
  <c r="G1017" i="14" a="1"/>
  <c r="G1017" i="14" s="1"/>
  <c r="G1016" i="14" a="1"/>
  <c r="G1016" i="14" s="1"/>
  <c r="G1015" i="14" a="1"/>
  <c r="G1015" i="14" s="1"/>
  <c r="G1014" i="14" a="1"/>
  <c r="G1014" i="14" s="1"/>
  <c r="G1013" i="14" a="1"/>
  <c r="G1013" i="14" s="1"/>
  <c r="G1012" i="14" a="1"/>
  <c r="G1012" i="14" s="1"/>
  <c r="G1011" i="14" a="1"/>
  <c r="G1011" i="14" s="1"/>
  <c r="G1010" i="14" a="1"/>
  <c r="G1010" i="14" s="1"/>
  <c r="G1009" i="14" a="1"/>
  <c r="G1009" i="14" s="1"/>
  <c r="G1008" i="14" a="1"/>
  <c r="G1008" i="14" s="1"/>
  <c r="G1007" i="14" a="1"/>
  <c r="G1007" i="14" s="1"/>
  <c r="G1006" i="14" a="1"/>
  <c r="G1006" i="14" s="1"/>
  <c r="G1005" i="14" a="1"/>
  <c r="G1005" i="14" s="1"/>
  <c r="G1004" i="14" a="1"/>
  <c r="G1004" i="14" s="1"/>
  <c r="G1003" i="14" a="1"/>
  <c r="G1003" i="14" s="1"/>
  <c r="G1002" i="14" a="1"/>
  <c r="G1002" i="14" s="1"/>
  <c r="G1001" i="14" a="1"/>
  <c r="G1001" i="14" s="1"/>
  <c r="G1000" i="14" a="1"/>
  <c r="G1000" i="14" s="1"/>
  <c r="G999" i="14" a="1"/>
  <c r="G999" i="14" s="1"/>
  <c r="G998" i="14" a="1"/>
  <c r="G998" i="14" s="1"/>
  <c r="G997" i="14" a="1"/>
  <c r="G997" i="14" s="1"/>
  <c r="G996" i="14" a="1"/>
  <c r="G996" i="14" s="1"/>
  <c r="G995" i="14" a="1"/>
  <c r="G995" i="14" s="1"/>
  <c r="G994" i="14" a="1"/>
  <c r="G994" i="14" s="1"/>
  <c r="G993" i="14" a="1"/>
  <c r="G993" i="14" s="1"/>
  <c r="G992" i="14" a="1"/>
  <c r="G992" i="14" s="1"/>
  <c r="G991" i="14" a="1"/>
  <c r="G991" i="14" s="1"/>
  <c r="G990" i="14" a="1"/>
  <c r="G990" i="14" s="1"/>
  <c r="G989" i="14" a="1"/>
  <c r="G989" i="14" s="1"/>
  <c r="G988" i="14" a="1"/>
  <c r="G988" i="14" s="1"/>
  <c r="G987" i="14" a="1"/>
  <c r="G987" i="14" s="1"/>
  <c r="G986" i="14" a="1"/>
  <c r="G986" i="14" s="1"/>
  <c r="G985" i="14" a="1"/>
  <c r="G985" i="14" s="1"/>
  <c r="G984" i="14" a="1"/>
  <c r="G984" i="14" s="1"/>
  <c r="G983" i="14" a="1"/>
  <c r="G983" i="14" s="1"/>
  <c r="G982" i="14" a="1"/>
  <c r="G982" i="14" s="1"/>
  <c r="G981" i="14" a="1"/>
  <c r="G981" i="14" s="1"/>
  <c r="G980" i="14" a="1"/>
  <c r="G980" i="14" s="1"/>
  <c r="G979" i="14" a="1"/>
  <c r="G979" i="14" s="1"/>
  <c r="G978" i="14" a="1"/>
  <c r="G978" i="14" s="1"/>
  <c r="G977" i="14" a="1"/>
  <c r="G977" i="14" s="1"/>
  <c r="G976" i="14" a="1"/>
  <c r="G976" i="14" s="1"/>
  <c r="G975" i="14" a="1"/>
  <c r="G975" i="14" s="1"/>
  <c r="G974" i="14" a="1"/>
  <c r="G974" i="14" s="1"/>
  <c r="G973" i="14" a="1"/>
  <c r="G973" i="14" s="1"/>
  <c r="G972" i="14" a="1"/>
  <c r="G972" i="14" s="1"/>
  <c r="G971" i="14" a="1"/>
  <c r="G971" i="14" s="1"/>
  <c r="G970" i="14" a="1"/>
  <c r="G970" i="14" s="1"/>
  <c r="G969" i="14" a="1"/>
  <c r="G969" i="14" s="1"/>
  <c r="G968" i="14" a="1"/>
  <c r="G968" i="14" s="1"/>
  <c r="G967" i="14" a="1"/>
  <c r="G967" i="14" s="1"/>
  <c r="G966" i="14" a="1"/>
  <c r="G966" i="14" s="1"/>
  <c r="G965" i="14" a="1"/>
  <c r="G965" i="14" s="1"/>
  <c r="G964" i="14" a="1"/>
  <c r="G964" i="14" s="1"/>
  <c r="G963" i="14" a="1"/>
  <c r="G963" i="14" s="1"/>
  <c r="G962" i="14" a="1"/>
  <c r="G962" i="14" s="1"/>
  <c r="G961" i="14" a="1"/>
  <c r="G961" i="14" s="1"/>
  <c r="G960" i="14" a="1"/>
  <c r="G960" i="14" s="1"/>
  <c r="G959" i="14" a="1"/>
  <c r="G959" i="14" s="1"/>
  <c r="G958" i="14" a="1"/>
  <c r="G958" i="14" s="1"/>
  <c r="G957" i="14" a="1"/>
  <c r="G957" i="14" s="1"/>
  <c r="G956" i="14" a="1"/>
  <c r="G956" i="14" s="1"/>
  <c r="G955" i="14" a="1"/>
  <c r="G955" i="14" s="1"/>
  <c r="G954" i="14" a="1"/>
  <c r="G954" i="14" s="1"/>
  <c r="G953" i="14" a="1"/>
  <c r="G953" i="14" s="1"/>
  <c r="G952" i="14" a="1"/>
  <c r="G952" i="14" s="1"/>
  <c r="G951" i="14" a="1"/>
  <c r="G951" i="14" s="1"/>
  <c r="G950" i="14" a="1"/>
  <c r="G950" i="14" s="1"/>
  <c r="G949" i="14" a="1"/>
  <c r="G949" i="14" s="1"/>
  <c r="G948" i="14" a="1"/>
  <c r="G948" i="14" s="1"/>
  <c r="G947" i="14" a="1"/>
  <c r="G947" i="14" s="1"/>
  <c r="G946" i="14" a="1"/>
  <c r="G946" i="14" s="1"/>
  <c r="G945" i="14" a="1"/>
  <c r="G945" i="14" s="1"/>
  <c r="G944" i="14" a="1"/>
  <c r="G944" i="14" s="1"/>
  <c r="G943" i="14" a="1"/>
  <c r="G943" i="14" s="1"/>
  <c r="G942" i="14" a="1"/>
  <c r="G942" i="14" s="1"/>
  <c r="G941" i="14" a="1"/>
  <c r="G941" i="14" s="1"/>
  <c r="G940" i="14" a="1"/>
  <c r="G940" i="14" s="1"/>
  <c r="G939" i="14" a="1"/>
  <c r="G939" i="14" s="1"/>
  <c r="G938" i="14" a="1"/>
  <c r="G938" i="14" s="1"/>
  <c r="G937" i="14" a="1"/>
  <c r="G937" i="14" s="1"/>
  <c r="G936" i="14" a="1"/>
  <c r="G936" i="14" s="1"/>
  <c r="G935" i="14" a="1"/>
  <c r="G935" i="14" s="1"/>
  <c r="G934" i="14" a="1"/>
  <c r="G934" i="14" s="1"/>
  <c r="G933" i="14" a="1"/>
  <c r="G933" i="14" s="1"/>
  <c r="G932" i="14" a="1"/>
  <c r="G932" i="14" s="1"/>
  <c r="G931" i="14" a="1"/>
  <c r="G931" i="14" s="1"/>
  <c r="G930" i="14" a="1"/>
  <c r="G930" i="14" s="1"/>
  <c r="G929" i="14" a="1"/>
  <c r="G929" i="14" s="1"/>
  <c r="G928" i="14" a="1"/>
  <c r="G928" i="14" s="1"/>
  <c r="G927" i="14" a="1"/>
  <c r="G927" i="14" s="1"/>
  <c r="G926" i="14" a="1"/>
  <c r="G926" i="14" s="1"/>
  <c r="G925" i="14" a="1"/>
  <c r="G925" i="14" s="1"/>
  <c r="G924" i="14" a="1"/>
  <c r="G924" i="14" s="1"/>
  <c r="G923" i="14" a="1"/>
  <c r="G923" i="14" s="1"/>
  <c r="G922" i="14" a="1"/>
  <c r="G922" i="14" s="1"/>
  <c r="G921" i="14" a="1"/>
  <c r="G921" i="14" s="1"/>
  <c r="G920" i="14" a="1"/>
  <c r="G920" i="14" s="1"/>
  <c r="G919" i="14" a="1"/>
  <c r="G919" i="14" s="1"/>
  <c r="G918" i="14" a="1"/>
  <c r="G918" i="14" s="1"/>
  <c r="G917" i="14" a="1"/>
  <c r="G917" i="14" s="1"/>
  <c r="G916" i="14" a="1"/>
  <c r="G916" i="14" s="1"/>
  <c r="G915" i="14" a="1"/>
  <c r="G915" i="14" s="1"/>
  <c r="G914" i="14" a="1"/>
  <c r="G914" i="14" s="1"/>
  <c r="G913" i="14" a="1"/>
  <c r="G913" i="14" s="1"/>
  <c r="G912" i="14" a="1"/>
  <c r="G912" i="14" s="1"/>
  <c r="G911" i="14" a="1"/>
  <c r="G911" i="14" s="1"/>
  <c r="G910" i="14" a="1"/>
  <c r="G910" i="14" s="1"/>
  <c r="G909" i="14" a="1"/>
  <c r="G909" i="14" s="1"/>
  <c r="G908" i="14" a="1"/>
  <c r="G908" i="14" s="1"/>
  <c r="G907" i="14" a="1"/>
  <c r="G907" i="14" s="1"/>
  <c r="G906" i="14" a="1"/>
  <c r="G906" i="14" s="1"/>
  <c r="G905" i="14" a="1"/>
  <c r="G905" i="14" s="1"/>
  <c r="G904" i="14" a="1"/>
  <c r="G904" i="14" s="1"/>
  <c r="G903" i="14" a="1"/>
  <c r="G903" i="14" s="1"/>
  <c r="G902" i="14" a="1"/>
  <c r="G902" i="14" s="1"/>
  <c r="G901" i="14" a="1"/>
  <c r="G901" i="14" s="1"/>
  <c r="G900" i="14" a="1"/>
  <c r="G900" i="14" s="1"/>
  <c r="G899" i="14" a="1"/>
  <c r="G899" i="14" s="1"/>
  <c r="G898" i="14" a="1"/>
  <c r="G898" i="14" s="1"/>
  <c r="G897" i="14" a="1"/>
  <c r="G897" i="14" s="1"/>
  <c r="G896" i="14" a="1"/>
  <c r="G896" i="14" s="1"/>
  <c r="G895" i="14" a="1"/>
  <c r="G895" i="14" s="1"/>
  <c r="G894" i="14" a="1"/>
  <c r="G894" i="14" s="1"/>
  <c r="G893" i="14" a="1"/>
  <c r="G893" i="14" s="1"/>
  <c r="G892" i="14" a="1"/>
  <c r="G892" i="14" s="1"/>
  <c r="G891" i="14" a="1"/>
  <c r="G891" i="14" s="1"/>
  <c r="G890" i="14" a="1"/>
  <c r="G890" i="14" s="1"/>
  <c r="G889" i="14" a="1"/>
  <c r="G889" i="14" s="1"/>
  <c r="G888" i="14" a="1"/>
  <c r="G888" i="14" s="1"/>
  <c r="G887" i="14" a="1"/>
  <c r="G887" i="14" s="1"/>
  <c r="G886" i="14" a="1"/>
  <c r="G886" i="14" s="1"/>
  <c r="G885" i="14" a="1"/>
  <c r="G885" i="14" s="1"/>
  <c r="G884" i="14" a="1"/>
  <c r="G884" i="14" s="1"/>
  <c r="G883" i="14" a="1"/>
  <c r="G883" i="14" s="1"/>
  <c r="G882" i="14" a="1"/>
  <c r="G882" i="14" s="1"/>
  <c r="G881" i="14" a="1"/>
  <c r="G881" i="14" s="1"/>
  <c r="G880" i="14" a="1"/>
  <c r="G880" i="14" s="1"/>
  <c r="G879" i="14" a="1"/>
  <c r="G879" i="14" s="1"/>
  <c r="G878" i="14" a="1"/>
  <c r="G878" i="14" s="1"/>
  <c r="G877" i="14" a="1"/>
  <c r="G877" i="14" s="1"/>
  <c r="G876" i="14" a="1"/>
  <c r="G876" i="14" s="1"/>
  <c r="G875" i="14" a="1"/>
  <c r="G875" i="14" s="1"/>
  <c r="G874" i="14" a="1"/>
  <c r="G874" i="14" s="1"/>
  <c r="G873" i="14" a="1"/>
  <c r="G873" i="14" s="1"/>
  <c r="G872" i="14" a="1"/>
  <c r="G872" i="14" s="1"/>
  <c r="G871" i="14" a="1"/>
  <c r="G871" i="14" s="1"/>
  <c r="G870" i="14" a="1"/>
  <c r="G870" i="14" s="1"/>
  <c r="G869" i="14" a="1"/>
  <c r="G869" i="14" s="1"/>
  <c r="G868" i="14" a="1"/>
  <c r="G868" i="14" s="1"/>
  <c r="G867" i="14" a="1"/>
  <c r="G867" i="14" s="1"/>
  <c r="G866" i="14" a="1"/>
  <c r="G866" i="14" s="1"/>
  <c r="G865" i="14" a="1"/>
  <c r="G865" i="14" s="1"/>
  <c r="G864" i="14" a="1"/>
  <c r="G864" i="14" s="1"/>
  <c r="G863" i="14" a="1"/>
  <c r="G863" i="14" s="1"/>
  <c r="G862" i="14" a="1"/>
  <c r="G862" i="14" s="1"/>
  <c r="G861" i="14" a="1"/>
  <c r="G861" i="14" s="1"/>
  <c r="G860" i="14" a="1"/>
  <c r="G860" i="14" s="1"/>
  <c r="G859" i="14" a="1"/>
  <c r="G859" i="14" s="1"/>
  <c r="G858" i="14" a="1"/>
  <c r="G858" i="14" s="1"/>
  <c r="G857" i="14" a="1"/>
  <c r="G857" i="14" s="1"/>
  <c r="G856" i="14" a="1"/>
  <c r="G856" i="14" s="1"/>
  <c r="G855" i="14" a="1"/>
  <c r="G855" i="14" s="1"/>
  <c r="G854" i="14" a="1"/>
  <c r="G854" i="14" s="1"/>
  <c r="G853" i="14" a="1"/>
  <c r="G853" i="14" s="1"/>
  <c r="G852" i="14" a="1"/>
  <c r="G852" i="14" s="1"/>
  <c r="G851" i="14" a="1"/>
  <c r="G851" i="14" s="1"/>
  <c r="G850" i="14" a="1"/>
  <c r="G850" i="14" s="1"/>
  <c r="G849" i="14" a="1"/>
  <c r="G849" i="14" s="1"/>
  <c r="G848" i="14" a="1"/>
  <c r="G848" i="14" s="1"/>
  <c r="G847" i="14" a="1"/>
  <c r="G847" i="14" s="1"/>
  <c r="G846" i="14" a="1"/>
  <c r="G846" i="14" s="1"/>
  <c r="G845" i="14" a="1"/>
  <c r="G845" i="14" s="1"/>
  <c r="G844" i="14" a="1"/>
  <c r="G844" i="14" s="1"/>
  <c r="G843" i="14" a="1"/>
  <c r="G843" i="14" s="1"/>
  <c r="G842" i="14" a="1"/>
  <c r="G842" i="14" s="1"/>
  <c r="G841" i="14" a="1"/>
  <c r="G841" i="14" s="1"/>
  <c r="G840" i="14" a="1"/>
  <c r="G840" i="14" s="1"/>
  <c r="G839" i="14" a="1"/>
  <c r="G839" i="14" s="1"/>
  <c r="G838" i="14" a="1"/>
  <c r="G838" i="14" s="1"/>
  <c r="G837" i="14" a="1"/>
  <c r="G837" i="14" s="1"/>
  <c r="G836" i="14" a="1"/>
  <c r="G836" i="14" s="1"/>
  <c r="G835" i="14" a="1"/>
  <c r="G835" i="14" s="1"/>
  <c r="G834" i="14" a="1"/>
  <c r="G834" i="14" s="1"/>
  <c r="G833" i="14" a="1"/>
  <c r="G833" i="14" s="1"/>
  <c r="G832" i="14" a="1"/>
  <c r="G832" i="14" s="1"/>
  <c r="G831" i="14" a="1"/>
  <c r="G831" i="14" s="1"/>
  <c r="G830" i="14" a="1"/>
  <c r="G830" i="14" s="1"/>
  <c r="G829" i="14" a="1"/>
  <c r="G829" i="14" s="1"/>
  <c r="G828" i="14" a="1"/>
  <c r="G828" i="14" s="1"/>
  <c r="G827" i="14" a="1"/>
  <c r="G827" i="14" s="1"/>
  <c r="G826" i="14" a="1"/>
  <c r="G826" i="14" s="1"/>
  <c r="G825" i="14" a="1"/>
  <c r="G825" i="14" s="1"/>
  <c r="G824" i="14" a="1"/>
  <c r="G824" i="14" s="1"/>
  <c r="G823" i="14" a="1"/>
  <c r="G823" i="14" s="1"/>
  <c r="G822" i="14" a="1"/>
  <c r="G822" i="14" s="1"/>
  <c r="G821" i="14" a="1"/>
  <c r="G821" i="14" s="1"/>
  <c r="G820" i="14" a="1"/>
  <c r="G820" i="14" s="1"/>
  <c r="G819" i="14" a="1"/>
  <c r="G819" i="14" s="1"/>
  <c r="G818" i="14" a="1"/>
  <c r="G818" i="14" s="1"/>
  <c r="G817" i="14" a="1"/>
  <c r="G817" i="14" s="1"/>
  <c r="G816" i="14" a="1"/>
  <c r="G816" i="14" s="1"/>
  <c r="G815" i="14" a="1"/>
  <c r="G815" i="14" s="1"/>
  <c r="G814" i="14" a="1"/>
  <c r="G814" i="14" s="1"/>
  <c r="G813" i="14" a="1"/>
  <c r="G813" i="14" s="1"/>
  <c r="G812" i="14" a="1"/>
  <c r="G812" i="14" s="1"/>
  <c r="G811" i="14" a="1"/>
  <c r="G811" i="14" s="1"/>
  <c r="G810" i="14" a="1"/>
  <c r="G810" i="14" s="1"/>
  <c r="G809" i="14" a="1"/>
  <c r="G809" i="14" s="1"/>
  <c r="G808" i="14" a="1"/>
  <c r="G808" i="14" s="1"/>
  <c r="G807" i="14" a="1"/>
  <c r="G807" i="14" s="1"/>
  <c r="G806" i="14" a="1"/>
  <c r="G806" i="14" s="1"/>
  <c r="G805" i="14" a="1"/>
  <c r="G805" i="14" s="1"/>
  <c r="G804" i="14" a="1"/>
  <c r="G804" i="14" s="1"/>
  <c r="G803" i="14" a="1"/>
  <c r="G803" i="14" s="1"/>
  <c r="G802" i="14" a="1"/>
  <c r="G802" i="14" s="1"/>
  <c r="G801" i="14" a="1"/>
  <c r="G801" i="14" s="1"/>
  <c r="G800" i="14" a="1"/>
  <c r="G800" i="14" s="1"/>
  <c r="G799" i="14" a="1"/>
  <c r="G799" i="14" s="1"/>
  <c r="G798" i="14" a="1"/>
  <c r="G798" i="14" s="1"/>
  <c r="G797" i="14" a="1"/>
  <c r="G797" i="14" s="1"/>
  <c r="G796" i="14" a="1"/>
  <c r="G796" i="14" s="1"/>
  <c r="G795" i="14" a="1"/>
  <c r="G795" i="14" s="1"/>
  <c r="G794" i="14" a="1"/>
  <c r="G794" i="14" s="1"/>
  <c r="G793" i="14" a="1"/>
  <c r="G793" i="14" s="1"/>
  <c r="G792" i="14" a="1"/>
  <c r="G792" i="14" s="1"/>
  <c r="G791" i="14" a="1"/>
  <c r="G791" i="14" s="1"/>
  <c r="G790" i="14" a="1"/>
  <c r="G790" i="14" s="1"/>
  <c r="G789" i="14" a="1"/>
  <c r="G789" i="14" s="1"/>
  <c r="G788" i="14" a="1"/>
  <c r="G788" i="14" s="1"/>
  <c r="G787" i="14" a="1"/>
  <c r="G787" i="14" s="1"/>
  <c r="G786" i="14" a="1"/>
  <c r="G786" i="14" s="1"/>
  <c r="G785" i="14" a="1"/>
  <c r="G785" i="14" s="1"/>
  <c r="G784" i="14" a="1"/>
  <c r="G784" i="14" s="1"/>
  <c r="G783" i="14" a="1"/>
  <c r="G783" i="14" s="1"/>
  <c r="G782" i="14" a="1"/>
  <c r="G782" i="14" s="1"/>
  <c r="G781" i="14" a="1"/>
  <c r="G781" i="14" s="1"/>
  <c r="G780" i="14" a="1"/>
  <c r="G780" i="14" s="1"/>
  <c r="G779" i="14" a="1"/>
  <c r="G779" i="14" s="1"/>
  <c r="G778" i="14" a="1"/>
  <c r="G778" i="14" s="1"/>
  <c r="G777" i="14" a="1"/>
  <c r="G777" i="14" s="1"/>
  <c r="G776" i="14" a="1"/>
  <c r="G776" i="14" s="1"/>
  <c r="G775" i="14" a="1"/>
  <c r="G775" i="14" s="1"/>
  <c r="G774" i="14" a="1"/>
  <c r="G774" i="14" s="1"/>
  <c r="G773" i="14" a="1"/>
  <c r="G773" i="14" s="1"/>
  <c r="G772" i="14" a="1"/>
  <c r="G772" i="14" s="1"/>
  <c r="G771" i="14" a="1"/>
  <c r="G771" i="14" s="1"/>
  <c r="G770" i="14" a="1"/>
  <c r="G770" i="14" s="1"/>
  <c r="G769" i="14" a="1"/>
  <c r="G769" i="14" s="1"/>
  <c r="G768" i="14" a="1"/>
  <c r="G768" i="14" s="1"/>
  <c r="G767" i="14" a="1"/>
  <c r="G767" i="14" s="1"/>
  <c r="G766" i="14" a="1"/>
  <c r="G766" i="14" s="1"/>
  <c r="G765" i="14" a="1"/>
  <c r="G765" i="14" s="1"/>
  <c r="G764" i="14" a="1"/>
  <c r="G764" i="14" s="1"/>
  <c r="G763" i="14" a="1"/>
  <c r="G763" i="14" s="1"/>
  <c r="G762" i="14" a="1"/>
  <c r="G762" i="14" s="1"/>
  <c r="G761" i="14" a="1"/>
  <c r="G761" i="14" s="1"/>
  <c r="G760" i="14" a="1"/>
  <c r="G760" i="14" s="1"/>
  <c r="G759" i="14" a="1"/>
  <c r="G759" i="14" s="1"/>
  <c r="G758" i="14" a="1"/>
  <c r="G758" i="14" s="1"/>
  <c r="G757" i="14" a="1"/>
  <c r="G757" i="14" s="1"/>
  <c r="G756" i="14" a="1"/>
  <c r="G756" i="14" s="1"/>
  <c r="G755" i="14" a="1"/>
  <c r="G755" i="14" s="1"/>
  <c r="G754" i="14" a="1"/>
  <c r="G754" i="14" s="1"/>
  <c r="G753" i="14" a="1"/>
  <c r="G753" i="14" s="1"/>
  <c r="G752" i="14" a="1"/>
  <c r="G752" i="14" s="1"/>
  <c r="G751" i="14" a="1"/>
  <c r="G751" i="14" s="1"/>
  <c r="G750" i="14" a="1"/>
  <c r="G750" i="14" s="1"/>
  <c r="G749" i="14" a="1"/>
  <c r="G749" i="14" s="1"/>
  <c r="G748" i="14" a="1"/>
  <c r="G748" i="14" s="1"/>
  <c r="G747" i="14" a="1"/>
  <c r="G747" i="14" s="1"/>
  <c r="G746" i="14" a="1"/>
  <c r="G746" i="14" s="1"/>
  <c r="G745" i="14" a="1"/>
  <c r="G745" i="14" s="1"/>
  <c r="G744" i="14" a="1"/>
  <c r="G744" i="14" s="1"/>
  <c r="G743" i="14" a="1"/>
  <c r="G743" i="14" s="1"/>
  <c r="G742" i="14" a="1"/>
  <c r="G742" i="14" s="1"/>
  <c r="G741" i="14" a="1"/>
  <c r="G741" i="14" s="1"/>
  <c r="G740" i="14" a="1"/>
  <c r="G740" i="14" s="1"/>
  <c r="G739" i="14" a="1"/>
  <c r="G739" i="14" s="1"/>
  <c r="G738" i="14" a="1"/>
  <c r="G738" i="14" s="1"/>
  <c r="G737" i="14" a="1"/>
  <c r="G737" i="14" s="1"/>
  <c r="G736" i="14" a="1"/>
  <c r="G736" i="14" s="1"/>
  <c r="G735" i="14" a="1"/>
  <c r="G735" i="14" s="1"/>
  <c r="G734" i="14" a="1"/>
  <c r="G734" i="14" s="1"/>
  <c r="G733" i="14" a="1"/>
  <c r="G733" i="14" s="1"/>
  <c r="G732" i="14" a="1"/>
  <c r="G732" i="14" s="1"/>
  <c r="G731" i="14" a="1"/>
  <c r="G731" i="14" s="1"/>
  <c r="G730" i="14" a="1"/>
  <c r="G730" i="14" s="1"/>
  <c r="G729" i="14" a="1"/>
  <c r="G729" i="14" s="1"/>
  <c r="G728" i="14" a="1"/>
  <c r="G728" i="14" s="1"/>
  <c r="G727" i="14" a="1"/>
  <c r="G727" i="14" s="1"/>
  <c r="G726" i="14" a="1"/>
  <c r="G726" i="14" s="1"/>
  <c r="G725" i="14" a="1"/>
  <c r="G725" i="14" s="1"/>
  <c r="G724" i="14" a="1"/>
  <c r="G724" i="14" s="1"/>
  <c r="G723" i="14" a="1"/>
  <c r="G723" i="14" s="1"/>
  <c r="G722" i="14" a="1"/>
  <c r="G722" i="14" s="1"/>
  <c r="G721" i="14" a="1"/>
  <c r="G721" i="14" s="1"/>
  <c r="G720" i="14" a="1"/>
  <c r="G720" i="14" s="1"/>
  <c r="G719" i="14" a="1"/>
  <c r="G719" i="14" s="1"/>
  <c r="G718" i="14" a="1"/>
  <c r="G718" i="14" s="1"/>
  <c r="G717" i="14" a="1"/>
  <c r="G717" i="14" s="1"/>
  <c r="G716" i="14" a="1"/>
  <c r="G716" i="14" s="1"/>
  <c r="G715" i="14" a="1"/>
  <c r="G715" i="14" s="1"/>
  <c r="G714" i="14" a="1"/>
  <c r="G714" i="14" s="1"/>
  <c r="G713" i="14" a="1"/>
  <c r="G713" i="14" s="1"/>
  <c r="G712" i="14" a="1"/>
  <c r="G712" i="14" s="1"/>
  <c r="G711" i="14" a="1"/>
  <c r="G711" i="14" s="1"/>
  <c r="G710" i="14" a="1"/>
  <c r="G710" i="14" s="1"/>
  <c r="G709" i="14" a="1"/>
  <c r="G709" i="14" s="1"/>
  <c r="G708" i="14" a="1"/>
  <c r="G708" i="14" s="1"/>
  <c r="G707" i="14" a="1"/>
  <c r="G707" i="14" s="1"/>
  <c r="G706" i="14" a="1"/>
  <c r="G706" i="14" s="1"/>
  <c r="G705" i="14" a="1"/>
  <c r="G705" i="14" s="1"/>
  <c r="G704" i="14" a="1"/>
  <c r="G704" i="14" s="1"/>
  <c r="G703" i="14" a="1"/>
  <c r="G703" i="14" s="1"/>
  <c r="G702" i="14" a="1"/>
  <c r="G702" i="14" s="1"/>
  <c r="G701" i="14" a="1"/>
  <c r="G701" i="14" s="1"/>
  <c r="G700" i="14" a="1"/>
  <c r="G700" i="14" s="1"/>
  <c r="G699" i="14" a="1"/>
  <c r="G699" i="14" s="1"/>
  <c r="G698" i="14" a="1"/>
  <c r="G698" i="14" s="1"/>
  <c r="G697" i="14" a="1"/>
  <c r="G697" i="14" s="1"/>
  <c r="G696" i="14" a="1"/>
  <c r="G696" i="14" s="1"/>
  <c r="G695" i="14" a="1"/>
  <c r="G695" i="14" s="1"/>
  <c r="G694" i="14" a="1"/>
  <c r="G694" i="14" s="1"/>
  <c r="G693" i="14" a="1"/>
  <c r="G693" i="14" s="1"/>
  <c r="G692" i="14" a="1"/>
  <c r="G692" i="14" s="1"/>
  <c r="G691" i="14" a="1"/>
  <c r="G691" i="14" s="1"/>
  <c r="G690" i="14" a="1"/>
  <c r="G690" i="14" s="1"/>
  <c r="G689" i="14" a="1"/>
  <c r="G689" i="14" s="1"/>
  <c r="G688" i="14" a="1"/>
  <c r="G688" i="14" s="1"/>
  <c r="G687" i="14" a="1"/>
  <c r="G687" i="14" s="1"/>
  <c r="G686" i="14" a="1"/>
  <c r="G686" i="14" s="1"/>
  <c r="G685" i="14" a="1"/>
  <c r="G685" i="14" s="1"/>
  <c r="G684" i="14" a="1"/>
  <c r="G684" i="14" s="1"/>
  <c r="G683" i="14" a="1"/>
  <c r="G683" i="14" s="1"/>
  <c r="G682" i="14" a="1"/>
  <c r="G682" i="14" s="1"/>
  <c r="G681" i="14" a="1"/>
  <c r="G681" i="14" s="1"/>
  <c r="G680" i="14" a="1"/>
  <c r="G680" i="14" s="1"/>
  <c r="G679" i="14" a="1"/>
  <c r="G679" i="14" s="1"/>
  <c r="G678" i="14" a="1"/>
  <c r="G678" i="14" s="1"/>
  <c r="G677" i="14" a="1"/>
  <c r="G677" i="14" s="1"/>
  <c r="G676" i="14" a="1"/>
  <c r="G676" i="14" s="1"/>
  <c r="G675" i="14" a="1"/>
  <c r="G675" i="14" s="1"/>
  <c r="G674" i="14" a="1"/>
  <c r="G674" i="14" s="1"/>
  <c r="G673" i="14" a="1"/>
  <c r="G673" i="14" s="1"/>
  <c r="G672" i="14" a="1"/>
  <c r="G672" i="14" s="1"/>
  <c r="G671" i="14" a="1"/>
  <c r="G671" i="14" s="1"/>
  <c r="G670" i="14" a="1"/>
  <c r="G670" i="14" s="1"/>
  <c r="G669" i="14" a="1"/>
  <c r="G669" i="14" s="1"/>
  <c r="G668" i="14" a="1"/>
  <c r="G668" i="14" s="1"/>
  <c r="G667" i="14" a="1"/>
  <c r="G667" i="14" s="1"/>
  <c r="G666" i="14" a="1"/>
  <c r="G666" i="14" s="1"/>
  <c r="G665" i="14" a="1"/>
  <c r="G665" i="14" s="1"/>
  <c r="G664" i="14" a="1"/>
  <c r="G664" i="14" s="1"/>
  <c r="G663" i="14" a="1"/>
  <c r="G663" i="14" s="1"/>
  <c r="G662" i="14" a="1"/>
  <c r="G662" i="14" s="1"/>
  <c r="G661" i="14" a="1"/>
  <c r="G661" i="14" s="1"/>
  <c r="G660" i="14" a="1"/>
  <c r="G660" i="14" s="1"/>
  <c r="G659" i="14" a="1"/>
  <c r="G659" i="14" s="1"/>
  <c r="G658" i="14" a="1"/>
  <c r="G658" i="14" s="1"/>
  <c r="G657" i="14" a="1"/>
  <c r="G657" i="14" s="1"/>
  <c r="G656" i="14" a="1"/>
  <c r="G656" i="14" s="1"/>
  <c r="G655" i="14" a="1"/>
  <c r="G655" i="14" s="1"/>
  <c r="G654" i="14" a="1"/>
  <c r="G654" i="14" s="1"/>
  <c r="G653" i="14" a="1"/>
  <c r="G653" i="14" s="1"/>
  <c r="G652" i="14" a="1"/>
  <c r="G652" i="14" s="1"/>
  <c r="G651" i="14" a="1"/>
  <c r="G651" i="14" s="1"/>
  <c r="G650" i="14" a="1"/>
  <c r="G650" i="14" s="1"/>
  <c r="G649" i="14" a="1"/>
  <c r="G649" i="14" s="1"/>
  <c r="G648" i="14" a="1"/>
  <c r="G648" i="14" s="1"/>
  <c r="G647" i="14" a="1"/>
  <c r="G647" i="14" s="1"/>
  <c r="G646" i="14" a="1"/>
  <c r="G646" i="14" s="1"/>
  <c r="G645" i="14" a="1"/>
  <c r="G645" i="14" s="1"/>
  <c r="G644" i="14" a="1"/>
  <c r="G644" i="14" s="1"/>
  <c r="G643" i="14" a="1"/>
  <c r="G643" i="14" s="1"/>
  <c r="G642" i="14" a="1"/>
  <c r="G642" i="14" s="1"/>
  <c r="G641" i="14" a="1"/>
  <c r="G641" i="14" s="1"/>
  <c r="G640" i="14" a="1"/>
  <c r="G640" i="14" s="1"/>
  <c r="G639" i="14" a="1"/>
  <c r="G639" i="14" s="1"/>
  <c r="G638" i="14" a="1"/>
  <c r="G638" i="14" s="1"/>
  <c r="G637" i="14" a="1"/>
  <c r="G637" i="14" s="1"/>
  <c r="G636" i="14" a="1"/>
  <c r="G636" i="14" s="1"/>
  <c r="G635" i="14" a="1"/>
  <c r="G635" i="14" s="1"/>
  <c r="G634" i="14" a="1"/>
  <c r="G634" i="14" s="1"/>
  <c r="G633" i="14" a="1"/>
  <c r="G633" i="14" s="1"/>
  <c r="G632" i="14" a="1"/>
  <c r="G632" i="14" s="1"/>
  <c r="G631" i="14" a="1"/>
  <c r="G631" i="14" s="1"/>
  <c r="G630" i="14" a="1"/>
  <c r="G630" i="14" s="1"/>
  <c r="G629" i="14" a="1"/>
  <c r="G629" i="14" s="1"/>
  <c r="G628" i="14" a="1"/>
  <c r="G628" i="14" s="1"/>
  <c r="G627" i="14" a="1"/>
  <c r="G627" i="14" s="1"/>
  <c r="G626" i="14" a="1"/>
  <c r="G626" i="14" s="1"/>
  <c r="G625" i="14" a="1"/>
  <c r="G625" i="14" s="1"/>
  <c r="G624" i="14" a="1"/>
  <c r="G624" i="14" s="1"/>
  <c r="G623" i="14" a="1"/>
  <c r="G623" i="14" s="1"/>
  <c r="G622" i="14" a="1"/>
  <c r="G622" i="14" s="1"/>
  <c r="G621" i="14" a="1"/>
  <c r="G621" i="14" s="1"/>
  <c r="G620" i="14" a="1"/>
  <c r="G620" i="14" s="1"/>
  <c r="G619" i="14" a="1"/>
  <c r="G619" i="14" s="1"/>
  <c r="G618" i="14" a="1"/>
  <c r="G618" i="14" s="1"/>
  <c r="G617" i="14" a="1"/>
  <c r="G617" i="14" s="1"/>
  <c r="G616" i="14" a="1"/>
  <c r="G616" i="14" s="1"/>
  <c r="G615" i="14" a="1"/>
  <c r="G615" i="14" s="1"/>
  <c r="G614" i="14" a="1"/>
  <c r="G614" i="14" s="1"/>
  <c r="G613" i="14" a="1"/>
  <c r="G613" i="14" s="1"/>
  <c r="G612" i="14" a="1"/>
  <c r="G612" i="14" s="1"/>
  <c r="G611" i="14" a="1"/>
  <c r="G611" i="14" s="1"/>
  <c r="G610" i="14" a="1"/>
  <c r="G610" i="14" s="1"/>
  <c r="G609" i="14" a="1"/>
  <c r="G609" i="14" s="1"/>
  <c r="G608" i="14" a="1"/>
  <c r="G608" i="14" s="1"/>
  <c r="G607" i="14" a="1"/>
  <c r="G607" i="14" s="1"/>
  <c r="G606" i="14" a="1"/>
  <c r="G606" i="14" s="1"/>
  <c r="G605" i="14" a="1"/>
  <c r="G605" i="14" s="1"/>
  <c r="G604" i="14" a="1"/>
  <c r="G604" i="14" s="1"/>
  <c r="G603" i="14" a="1"/>
  <c r="G603" i="14" s="1"/>
  <c r="G602" i="14" a="1"/>
  <c r="G602" i="14" s="1"/>
  <c r="G601" i="14" a="1"/>
  <c r="G601" i="14" s="1"/>
  <c r="G600" i="14" a="1"/>
  <c r="G600" i="14" s="1"/>
  <c r="G599" i="14" a="1"/>
  <c r="G599" i="14" s="1"/>
  <c r="G598" i="14" a="1"/>
  <c r="G598" i="14" s="1"/>
  <c r="G597" i="14" a="1"/>
  <c r="G597" i="14" s="1"/>
  <c r="G596" i="14" a="1"/>
  <c r="G596" i="14" s="1"/>
  <c r="G595" i="14" a="1"/>
  <c r="G595" i="14" s="1"/>
  <c r="G594" i="14" a="1"/>
  <c r="G594" i="14" s="1"/>
  <c r="G593" i="14" a="1"/>
  <c r="G593" i="14" s="1"/>
  <c r="G592" i="14" a="1"/>
  <c r="G592" i="14" s="1"/>
  <c r="G591" i="14" a="1"/>
  <c r="G591" i="14" s="1"/>
  <c r="G590" i="14" a="1"/>
  <c r="G590" i="14" s="1"/>
  <c r="G589" i="14" a="1"/>
  <c r="G589" i="14" s="1"/>
  <c r="G588" i="14" a="1"/>
  <c r="G588" i="14" s="1"/>
  <c r="G587" i="14" a="1"/>
  <c r="G587" i="14" s="1"/>
  <c r="G586" i="14" a="1"/>
  <c r="G586" i="14" s="1"/>
  <c r="G585" i="14" a="1"/>
  <c r="G585" i="14" s="1"/>
  <c r="G584" i="14" a="1"/>
  <c r="G584" i="14" s="1"/>
  <c r="G583" i="14" a="1"/>
  <c r="G583" i="14" s="1"/>
  <c r="G582" i="14" a="1"/>
  <c r="G582" i="14" s="1"/>
  <c r="G581" i="14" a="1"/>
  <c r="G581" i="14" s="1"/>
  <c r="G580" i="14" a="1"/>
  <c r="G580" i="14" s="1"/>
  <c r="G579" i="14" a="1"/>
  <c r="G579" i="14" s="1"/>
  <c r="G578" i="14" a="1"/>
  <c r="G578" i="14" s="1"/>
  <c r="G577" i="14" a="1"/>
  <c r="G577" i="14" s="1"/>
  <c r="G576" i="14" a="1"/>
  <c r="G576" i="14" s="1"/>
  <c r="G575" i="14" a="1"/>
  <c r="G575" i="14" s="1"/>
  <c r="G574" i="14" a="1"/>
  <c r="G574" i="14" s="1"/>
  <c r="G573" i="14" a="1"/>
  <c r="G573" i="14" s="1"/>
  <c r="G572" i="14" a="1"/>
  <c r="G572" i="14" s="1"/>
  <c r="G571" i="14" a="1"/>
  <c r="G571" i="14" s="1"/>
  <c r="G570" i="14" a="1"/>
  <c r="G570" i="14" s="1"/>
  <c r="G569" i="14" a="1"/>
  <c r="G569" i="14" s="1"/>
  <c r="G568" i="14" a="1"/>
  <c r="G568" i="14" s="1"/>
  <c r="G567" i="14" a="1"/>
  <c r="G567" i="14" s="1"/>
  <c r="G566" i="14" a="1"/>
  <c r="G566" i="14" s="1"/>
  <c r="G565" i="14" a="1"/>
  <c r="G565" i="14" s="1"/>
  <c r="G564" i="14" a="1"/>
  <c r="G564" i="14" s="1"/>
  <c r="G563" i="14" a="1"/>
  <c r="G563" i="14" s="1"/>
  <c r="G562" i="14" a="1"/>
  <c r="G562" i="14" s="1"/>
  <c r="G561" i="14" a="1"/>
  <c r="G561" i="14" s="1"/>
  <c r="G560" i="14" a="1"/>
  <c r="G560" i="14" s="1"/>
  <c r="G559" i="14" a="1"/>
  <c r="G559" i="14" s="1"/>
  <c r="G558" i="14" a="1"/>
  <c r="G558" i="14" s="1"/>
  <c r="G557" i="14" a="1"/>
  <c r="G557" i="14" s="1"/>
  <c r="G556" i="14" a="1"/>
  <c r="G556" i="14" s="1"/>
  <c r="G555" i="14" a="1"/>
  <c r="G555" i="14" s="1"/>
  <c r="G554" i="14" a="1"/>
  <c r="G554" i="14" s="1"/>
  <c r="G553" i="14" a="1"/>
  <c r="G553" i="14" s="1"/>
  <c r="G552" i="14" a="1"/>
  <c r="G552" i="14" s="1"/>
  <c r="G551" i="14" a="1"/>
  <c r="G551" i="14" s="1"/>
  <c r="G550" i="14" a="1"/>
  <c r="G550" i="14" s="1"/>
  <c r="G549" i="14" a="1"/>
  <c r="G549" i="14" s="1"/>
  <c r="G548" i="14" a="1"/>
  <c r="G548" i="14" s="1"/>
  <c r="G547" i="14" a="1"/>
  <c r="G547" i="14" s="1"/>
  <c r="G546" i="14" a="1"/>
  <c r="G546" i="14" s="1"/>
  <c r="G545" i="14" a="1"/>
  <c r="G545" i="14" s="1"/>
  <c r="G544" i="14" a="1"/>
  <c r="G544" i="14" s="1"/>
  <c r="G543" i="14" a="1"/>
  <c r="G543" i="14" s="1"/>
  <c r="G542" i="14" a="1"/>
  <c r="G542" i="14" s="1"/>
  <c r="G541" i="14" a="1"/>
  <c r="G541" i="14" s="1"/>
  <c r="G540" i="14" a="1"/>
  <c r="G540" i="14" s="1"/>
  <c r="G539" i="14" a="1"/>
  <c r="G539" i="14" s="1"/>
  <c r="G538" i="14" a="1"/>
  <c r="G538" i="14" s="1"/>
  <c r="G537" i="14" a="1"/>
  <c r="G537" i="14" s="1"/>
  <c r="G536" i="14" a="1"/>
  <c r="G536" i="14" s="1"/>
  <c r="G535" i="14" a="1"/>
  <c r="G535" i="14" s="1"/>
  <c r="G534" i="14" a="1"/>
  <c r="G534" i="14" s="1"/>
  <c r="G533" i="14" a="1"/>
  <c r="G533" i="14" s="1"/>
  <c r="G532" i="14" a="1"/>
  <c r="G532" i="14" s="1"/>
  <c r="G531" i="14" a="1"/>
  <c r="G531" i="14" s="1"/>
  <c r="G530" i="14" a="1"/>
  <c r="G530" i="14" s="1"/>
  <c r="G529" i="14" a="1"/>
  <c r="G529" i="14" s="1"/>
  <c r="G528" i="14" a="1"/>
  <c r="G528" i="14" s="1"/>
  <c r="G527" i="14" a="1"/>
  <c r="G527" i="14" s="1"/>
  <c r="G526" i="14" a="1"/>
  <c r="G526" i="14" s="1"/>
  <c r="G525" i="14" a="1"/>
  <c r="G525" i="14" s="1"/>
  <c r="G524" i="14" a="1"/>
  <c r="G524" i="14" s="1"/>
  <c r="G523" i="14" a="1"/>
  <c r="G523" i="14" s="1"/>
  <c r="G522" i="14" a="1"/>
  <c r="G522" i="14" s="1"/>
  <c r="G521" i="14" a="1"/>
  <c r="G521" i="14" s="1"/>
  <c r="G520" i="14" a="1"/>
  <c r="G520" i="14" s="1"/>
  <c r="G519" i="14" a="1"/>
  <c r="G519" i="14" s="1"/>
  <c r="G518" i="14" a="1"/>
  <c r="G518" i="14" s="1"/>
  <c r="G517" i="14" a="1"/>
  <c r="G517" i="14" s="1"/>
  <c r="G516" i="14" a="1"/>
  <c r="G516" i="14" s="1"/>
  <c r="G515" i="14" a="1"/>
  <c r="G515" i="14" s="1"/>
  <c r="G514" i="14" a="1"/>
  <c r="G514" i="14" s="1"/>
  <c r="G513" i="14" a="1"/>
  <c r="G513" i="14" s="1"/>
  <c r="G512" i="14" a="1"/>
  <c r="G512" i="14" s="1"/>
  <c r="G511" i="14" a="1"/>
  <c r="G511" i="14" s="1"/>
  <c r="G510" i="14" a="1"/>
  <c r="G510" i="14" s="1"/>
  <c r="G509" i="14" a="1"/>
  <c r="G509" i="14" s="1"/>
  <c r="G508" i="14" a="1"/>
  <c r="G508" i="14" s="1"/>
  <c r="G507" i="14" a="1"/>
  <c r="G507" i="14" s="1"/>
  <c r="G506" i="14" a="1"/>
  <c r="G506" i="14" s="1"/>
  <c r="G505" i="14" a="1"/>
  <c r="G505" i="14" s="1"/>
  <c r="G504" i="14" a="1"/>
  <c r="G504" i="14" s="1"/>
  <c r="G503" i="14" a="1"/>
  <c r="G503" i="14" s="1"/>
  <c r="G502" i="14" a="1"/>
  <c r="G502" i="14" s="1"/>
  <c r="G501" i="14" a="1"/>
  <c r="G501" i="14" s="1"/>
  <c r="G500" i="14" a="1"/>
  <c r="G500" i="14" s="1"/>
  <c r="G499" i="14" a="1"/>
  <c r="G499" i="14" s="1"/>
  <c r="G498" i="14" a="1"/>
  <c r="G498" i="14" s="1"/>
  <c r="G497" i="14" a="1"/>
  <c r="G497" i="14" s="1"/>
  <c r="G496" i="14" a="1"/>
  <c r="G496" i="14" s="1"/>
  <c r="G495" i="14" a="1"/>
  <c r="G495" i="14" s="1"/>
  <c r="G494" i="14" a="1"/>
  <c r="G494" i="14" s="1"/>
  <c r="G493" i="14" a="1"/>
  <c r="G493" i="14" s="1"/>
  <c r="G492" i="14" a="1"/>
  <c r="G492" i="14" s="1"/>
  <c r="G491" i="14" a="1"/>
  <c r="G491" i="14" s="1"/>
  <c r="G490" i="14" a="1"/>
  <c r="G490" i="14" s="1"/>
  <c r="G489" i="14" a="1"/>
  <c r="G489" i="14" s="1"/>
  <c r="G488" i="14" a="1"/>
  <c r="G488" i="14" s="1"/>
  <c r="G487" i="14" a="1"/>
  <c r="G487" i="14" s="1"/>
  <c r="G486" i="14" a="1"/>
  <c r="G486" i="14" s="1"/>
  <c r="G485" i="14" a="1"/>
  <c r="G485" i="14" s="1"/>
  <c r="G484" i="14" a="1"/>
  <c r="G484" i="14" s="1"/>
  <c r="G483" i="14" a="1"/>
  <c r="G483" i="14" s="1"/>
  <c r="G482" i="14" a="1"/>
  <c r="G482" i="14" s="1"/>
  <c r="G481" i="14" a="1"/>
  <c r="G481" i="14" s="1"/>
  <c r="G480" i="14" a="1"/>
  <c r="G480" i="14" s="1"/>
  <c r="G479" i="14" a="1"/>
  <c r="G479" i="14" s="1"/>
  <c r="G478" i="14" a="1"/>
  <c r="G478" i="14" s="1"/>
  <c r="G477" i="14" a="1"/>
  <c r="G477" i="14" s="1"/>
  <c r="G476" i="14" a="1"/>
  <c r="G476" i="14" s="1"/>
  <c r="G475" i="14" a="1"/>
  <c r="G475" i="14" s="1"/>
  <c r="G474" i="14" a="1"/>
  <c r="G474" i="14" s="1"/>
  <c r="G473" i="14" a="1"/>
  <c r="G473" i="14" s="1"/>
  <c r="G472" i="14" a="1"/>
  <c r="G472" i="14" s="1"/>
  <c r="G471" i="14" a="1"/>
  <c r="G471" i="14" s="1"/>
  <c r="G470" i="14" a="1"/>
  <c r="G470" i="14" s="1"/>
  <c r="G469" i="14" a="1"/>
  <c r="G469" i="14" s="1"/>
  <c r="G468" i="14" a="1"/>
  <c r="G468" i="14" s="1"/>
  <c r="G467" i="14" a="1"/>
  <c r="G467" i="14" s="1"/>
  <c r="G466" i="14" a="1"/>
  <c r="G466" i="14" s="1"/>
  <c r="G465" i="14" a="1"/>
  <c r="G465" i="14" s="1"/>
  <c r="G464" i="14" a="1"/>
  <c r="G464" i="14" s="1"/>
  <c r="G463" i="14" a="1"/>
  <c r="G463" i="14" s="1"/>
  <c r="G462" i="14" a="1"/>
  <c r="G462" i="14" s="1"/>
  <c r="G461" i="14" a="1"/>
  <c r="G461" i="14" s="1"/>
  <c r="G460" i="14" a="1"/>
  <c r="G460" i="14" s="1"/>
  <c r="G459" i="14" a="1"/>
  <c r="G459" i="14" s="1"/>
  <c r="G458" i="14" a="1"/>
  <c r="G458" i="14" s="1"/>
  <c r="G457" i="14" a="1"/>
  <c r="G457" i="14" s="1"/>
  <c r="G456" i="14" a="1"/>
  <c r="G456" i="14" s="1"/>
  <c r="G455" i="14" a="1"/>
  <c r="G455" i="14" s="1"/>
  <c r="G454" i="14" a="1"/>
  <c r="G454" i="14" s="1"/>
  <c r="G453" i="14" a="1"/>
  <c r="G453" i="14" s="1"/>
  <c r="G452" i="14" a="1"/>
  <c r="G452" i="14" s="1"/>
  <c r="G451" i="14" a="1"/>
  <c r="G451" i="14" s="1"/>
  <c r="G450" i="14" a="1"/>
  <c r="G450" i="14" s="1"/>
  <c r="G449" i="14" a="1"/>
  <c r="G449" i="14" s="1"/>
  <c r="G448" i="14" a="1"/>
  <c r="G448" i="14" s="1"/>
  <c r="G447" i="14" a="1"/>
  <c r="G447" i="14" s="1"/>
  <c r="G446" i="14" a="1"/>
  <c r="G446" i="14" s="1"/>
  <c r="G445" i="14" a="1"/>
  <c r="G445" i="14" s="1"/>
  <c r="G444" i="14" a="1"/>
  <c r="G444" i="14" s="1"/>
  <c r="G443" i="14" a="1"/>
  <c r="G443" i="14" s="1"/>
  <c r="G442" i="14" a="1"/>
  <c r="G442" i="14" s="1"/>
  <c r="G441" i="14" a="1"/>
  <c r="G441" i="14" s="1"/>
  <c r="G440" i="14" a="1"/>
  <c r="G440" i="14" s="1"/>
  <c r="G439" i="14" a="1"/>
  <c r="G439" i="14" s="1"/>
  <c r="G438" i="14" a="1"/>
  <c r="G438" i="14" s="1"/>
  <c r="G437" i="14" a="1"/>
  <c r="G437" i="14" s="1"/>
  <c r="G436" i="14" a="1"/>
  <c r="G436" i="14" s="1"/>
  <c r="G435" i="14" a="1"/>
  <c r="G435" i="14" s="1"/>
  <c r="G434" i="14" a="1"/>
  <c r="G434" i="14" s="1"/>
  <c r="G433" i="14" a="1"/>
  <c r="G433" i="14" s="1"/>
  <c r="G432" i="14" a="1"/>
  <c r="G432" i="14" s="1"/>
  <c r="G431" i="14" a="1"/>
  <c r="G431" i="14" s="1"/>
  <c r="G430" i="14" a="1"/>
  <c r="G430" i="14" s="1"/>
  <c r="G429" i="14" a="1"/>
  <c r="G429" i="14" s="1"/>
  <c r="G428" i="14" a="1"/>
  <c r="G428" i="14" s="1"/>
  <c r="G427" i="14" a="1"/>
  <c r="G427" i="14" s="1"/>
  <c r="G426" i="14" a="1"/>
  <c r="G426" i="14" s="1"/>
  <c r="G425" i="14" a="1"/>
  <c r="G425" i="14" s="1"/>
  <c r="G424" i="14" a="1"/>
  <c r="G424" i="14" s="1"/>
  <c r="G423" i="14" a="1"/>
  <c r="G423" i="14" s="1"/>
  <c r="G422" i="14" a="1"/>
  <c r="G422" i="14" s="1"/>
  <c r="G421" i="14" a="1"/>
  <c r="G421" i="14" s="1"/>
  <c r="G420" i="14" a="1"/>
  <c r="G420" i="14" s="1"/>
  <c r="G419" i="14" a="1"/>
  <c r="G419" i="14" s="1"/>
  <c r="G418" i="14" a="1"/>
  <c r="G418" i="14" s="1"/>
  <c r="G417" i="14" a="1"/>
  <c r="G417" i="14" s="1"/>
  <c r="G416" i="14" a="1"/>
  <c r="G416" i="14" s="1"/>
  <c r="G415" i="14" a="1"/>
  <c r="G415" i="14" s="1"/>
  <c r="G414" i="14" a="1"/>
  <c r="G414" i="14" s="1"/>
  <c r="G413" i="14" a="1"/>
  <c r="G413" i="14" s="1"/>
  <c r="G412" i="14" a="1"/>
  <c r="G412" i="14" s="1"/>
  <c r="G411" i="14" a="1"/>
  <c r="G411" i="14" s="1"/>
  <c r="G410" i="14" a="1"/>
  <c r="G410" i="14" s="1"/>
  <c r="G409" i="14" a="1"/>
  <c r="G409" i="14" s="1"/>
  <c r="G408" i="14" a="1"/>
  <c r="G408" i="14" s="1"/>
  <c r="G407" i="14" a="1"/>
  <c r="G407" i="14" s="1"/>
  <c r="G406" i="14" a="1"/>
  <c r="G406" i="14" s="1"/>
  <c r="G405" i="14" a="1"/>
  <c r="G405" i="14" s="1"/>
  <c r="G404" i="14" a="1"/>
  <c r="G404" i="14" s="1"/>
  <c r="G403" i="14" a="1"/>
  <c r="G403" i="14" s="1"/>
  <c r="G402" i="14" a="1"/>
  <c r="G402" i="14" s="1"/>
  <c r="G401" i="14" a="1"/>
  <c r="G401" i="14" s="1"/>
  <c r="G400" i="14" a="1"/>
  <c r="G400" i="14" s="1"/>
  <c r="G399" i="14" a="1"/>
  <c r="G399" i="14" s="1"/>
  <c r="G398" i="14" a="1"/>
  <c r="G398" i="14" s="1"/>
  <c r="G397" i="14" a="1"/>
  <c r="G397" i="14" s="1"/>
  <c r="G396" i="14" a="1"/>
  <c r="G396" i="14" s="1"/>
  <c r="G395" i="14" a="1"/>
  <c r="G395" i="14" s="1"/>
  <c r="G394" i="14" a="1"/>
  <c r="G394" i="14" s="1"/>
  <c r="G393" i="14" a="1"/>
  <c r="G393" i="14" s="1"/>
  <c r="G392" i="14" a="1"/>
  <c r="G392" i="14" s="1"/>
  <c r="G391" i="14" a="1"/>
  <c r="G391" i="14" s="1"/>
  <c r="G390" i="14" a="1"/>
  <c r="G390" i="14" s="1"/>
  <c r="G389" i="14" a="1"/>
  <c r="G389" i="14" s="1"/>
  <c r="G388" i="14" a="1"/>
  <c r="G388" i="14" s="1"/>
  <c r="G387" i="14" a="1"/>
  <c r="G387" i="14" s="1"/>
  <c r="G386" i="14" a="1"/>
  <c r="G386" i="14" s="1"/>
  <c r="G385" i="14" a="1"/>
  <c r="G385" i="14" s="1"/>
  <c r="G384" i="14" a="1"/>
  <c r="G384" i="14" s="1"/>
  <c r="G383" i="14" a="1"/>
  <c r="G383" i="14" s="1"/>
  <c r="G382" i="14" a="1"/>
  <c r="G382" i="14" s="1"/>
  <c r="G381" i="14" a="1"/>
  <c r="G381" i="14" s="1"/>
  <c r="G380" i="14" a="1"/>
  <c r="G380" i="14" s="1"/>
  <c r="G379" i="14" a="1"/>
  <c r="G379" i="14" s="1"/>
  <c r="G378" i="14" a="1"/>
  <c r="G378" i="14" s="1"/>
  <c r="G377" i="14" a="1"/>
  <c r="G377" i="14" s="1"/>
  <c r="G376" i="14" a="1"/>
  <c r="G376" i="14" s="1"/>
  <c r="G375" i="14" a="1"/>
  <c r="G375" i="14" s="1"/>
  <c r="G374" i="14" a="1"/>
  <c r="G374" i="14" s="1"/>
  <c r="G373" i="14" a="1"/>
  <c r="G373" i="14" s="1"/>
  <c r="G372" i="14" a="1"/>
  <c r="G372" i="14" s="1"/>
  <c r="G371" i="14" a="1"/>
  <c r="G371" i="14" s="1"/>
  <c r="G370" i="14" a="1"/>
  <c r="G370" i="14" s="1"/>
  <c r="G369" i="14" a="1"/>
  <c r="G369" i="14" s="1"/>
  <c r="G368" i="14" a="1"/>
  <c r="G368" i="14" s="1"/>
  <c r="G367" i="14" a="1"/>
  <c r="G367" i="14" s="1"/>
  <c r="G366" i="14" a="1"/>
  <c r="G366" i="14" s="1"/>
  <c r="G365" i="14" a="1"/>
  <c r="G365" i="14" s="1"/>
  <c r="G364" i="14" a="1"/>
  <c r="G364" i="14" s="1"/>
  <c r="G363" i="14" a="1"/>
  <c r="G363" i="14" s="1"/>
  <c r="G362" i="14" a="1"/>
  <c r="G362" i="14" s="1"/>
  <c r="G361" i="14" a="1"/>
  <c r="G361" i="14" s="1"/>
  <c r="G360" i="14" a="1"/>
  <c r="G360" i="14" s="1"/>
  <c r="G359" i="14" a="1"/>
  <c r="G359" i="14" s="1"/>
  <c r="G358" i="14" a="1"/>
  <c r="G358" i="14" s="1"/>
  <c r="G357" i="14" a="1"/>
  <c r="G357" i="14" s="1"/>
  <c r="G356" i="14" a="1"/>
  <c r="G356" i="14" s="1"/>
  <c r="G355" i="14" a="1"/>
  <c r="G355" i="14" s="1"/>
  <c r="G354" i="14" a="1"/>
  <c r="G354" i="14" s="1"/>
  <c r="G353" i="14" a="1"/>
  <c r="G353" i="14" s="1"/>
  <c r="G352" i="14" a="1"/>
  <c r="G352" i="14" s="1"/>
  <c r="G351" i="14" a="1"/>
  <c r="G351" i="14" s="1"/>
  <c r="G350" i="14" a="1"/>
  <c r="G350" i="14" s="1"/>
  <c r="G349" i="14" a="1"/>
  <c r="G349" i="14" s="1"/>
  <c r="G348" i="14" a="1"/>
  <c r="G348" i="14" s="1"/>
  <c r="G347" i="14" a="1"/>
  <c r="G347" i="14" s="1"/>
  <c r="G346" i="14" a="1"/>
  <c r="G346" i="14" s="1"/>
  <c r="G345" i="14" a="1"/>
  <c r="G345" i="14" s="1"/>
  <c r="G344" i="14" a="1"/>
  <c r="G344" i="14" s="1"/>
  <c r="G343" i="14" a="1"/>
  <c r="G343" i="14" s="1"/>
  <c r="G342" i="14" a="1"/>
  <c r="G342" i="14" s="1"/>
  <c r="G341" i="14" a="1"/>
  <c r="G341" i="14" s="1"/>
  <c r="G340" i="14" a="1"/>
  <c r="G340" i="14" s="1"/>
  <c r="G339" i="14" a="1"/>
  <c r="G339" i="14" s="1"/>
  <c r="G338" i="14" a="1"/>
  <c r="G338" i="14" s="1"/>
  <c r="G337" i="14" a="1"/>
  <c r="G337" i="14" s="1"/>
  <c r="G336" i="14" a="1"/>
  <c r="G336" i="14" s="1"/>
  <c r="G335" i="14" a="1"/>
  <c r="G335" i="14" s="1"/>
  <c r="G334" i="14" a="1"/>
  <c r="G334" i="14" s="1"/>
  <c r="G333" i="14" a="1"/>
  <c r="G333" i="14" s="1"/>
  <c r="G332" i="14" a="1"/>
  <c r="G332" i="14" s="1"/>
  <c r="G331" i="14" a="1"/>
  <c r="G331" i="14" s="1"/>
  <c r="G330" i="14" a="1"/>
  <c r="G330" i="14" s="1"/>
  <c r="G329" i="14" a="1"/>
  <c r="G329" i="14" s="1"/>
  <c r="G328" i="14" a="1"/>
  <c r="G328" i="14" s="1"/>
  <c r="G327" i="14" a="1"/>
  <c r="G327" i="14" s="1"/>
  <c r="G326" i="14" a="1"/>
  <c r="G326" i="14" s="1"/>
  <c r="G325" i="14" a="1"/>
  <c r="G325" i="14" s="1"/>
  <c r="G324" i="14" a="1"/>
  <c r="G324" i="14" s="1"/>
  <c r="G323" i="14" a="1"/>
  <c r="G323" i="14" s="1"/>
  <c r="G322" i="14" a="1"/>
  <c r="G322" i="14" s="1"/>
  <c r="G321" i="14" a="1"/>
  <c r="G321" i="14" s="1"/>
  <c r="G320" i="14" a="1"/>
  <c r="G320" i="14" s="1"/>
  <c r="G319" i="14" a="1"/>
  <c r="G319" i="14" s="1"/>
  <c r="G318" i="14" a="1"/>
  <c r="G318" i="14" s="1"/>
  <c r="G317" i="14" a="1"/>
  <c r="G317" i="14" s="1"/>
  <c r="G316" i="14" a="1"/>
  <c r="G316" i="14" s="1"/>
  <c r="G315" i="14" a="1"/>
  <c r="G315" i="14" s="1"/>
  <c r="G314" i="14" a="1"/>
  <c r="G314" i="14" s="1"/>
  <c r="G313" i="14" a="1"/>
  <c r="G313" i="14" s="1"/>
  <c r="G312" i="14" a="1"/>
  <c r="G312" i="14" s="1"/>
  <c r="G311" i="14" a="1"/>
  <c r="G311" i="14" s="1"/>
  <c r="G310" i="14" a="1"/>
  <c r="G310" i="14" s="1"/>
  <c r="G309" i="14" a="1"/>
  <c r="G309" i="14" s="1"/>
  <c r="G308" i="14" a="1"/>
  <c r="G308" i="14" s="1"/>
  <c r="G307" i="14" a="1"/>
  <c r="G307" i="14" s="1"/>
  <c r="G306" i="14" a="1"/>
  <c r="G306" i="14" s="1"/>
  <c r="G305" i="14" a="1"/>
  <c r="G305" i="14" s="1"/>
  <c r="G304" i="14" a="1"/>
  <c r="G304" i="14" s="1"/>
  <c r="G303" i="14" a="1"/>
  <c r="G303" i="14" s="1"/>
  <c r="G302" i="14" a="1"/>
  <c r="G302" i="14" s="1"/>
  <c r="G301" i="14" a="1"/>
  <c r="G301" i="14" s="1"/>
  <c r="G300" i="14" a="1"/>
  <c r="G300" i="14" s="1"/>
  <c r="G299" i="14" a="1"/>
  <c r="G299" i="14" s="1"/>
  <c r="G298" i="14" a="1"/>
  <c r="G298" i="14" s="1"/>
  <c r="G297" i="14" a="1"/>
  <c r="G297" i="14" s="1"/>
  <c r="G296" i="14" a="1"/>
  <c r="G296" i="14" s="1"/>
  <c r="G295" i="14" a="1"/>
  <c r="G295" i="14" s="1"/>
  <c r="G294" i="14" a="1"/>
  <c r="G294" i="14" s="1"/>
  <c r="G293" i="14" a="1"/>
  <c r="G293" i="14" s="1"/>
  <c r="G292" i="14" a="1"/>
  <c r="G292" i="14" s="1"/>
  <c r="G291" i="14" a="1"/>
  <c r="G291" i="14" s="1"/>
  <c r="G290" i="14" a="1"/>
  <c r="G290" i="14" s="1"/>
  <c r="G289" i="14" a="1"/>
  <c r="G289" i="14" s="1"/>
  <c r="G288" i="14" a="1"/>
  <c r="G288" i="14" s="1"/>
  <c r="G287" i="14" a="1"/>
  <c r="G287" i="14" s="1"/>
  <c r="G286" i="14" a="1"/>
  <c r="G286" i="14" s="1"/>
  <c r="G285" i="14" a="1"/>
  <c r="G285" i="14" s="1"/>
  <c r="G284" i="14" a="1"/>
  <c r="G284" i="14" s="1"/>
  <c r="G283" i="14" a="1"/>
  <c r="G283" i="14" s="1"/>
  <c r="G282" i="14" a="1"/>
  <c r="G282" i="14" s="1"/>
  <c r="G281" i="14" a="1"/>
  <c r="G281" i="14" s="1"/>
  <c r="G280" i="14" a="1"/>
  <c r="G280" i="14" s="1"/>
  <c r="G279" i="14" a="1"/>
  <c r="G279" i="14" s="1"/>
  <c r="G278" i="14" a="1"/>
  <c r="G278" i="14" s="1"/>
  <c r="G277" i="14" a="1"/>
  <c r="G277" i="14" s="1"/>
  <c r="G276" i="14" a="1"/>
  <c r="G276" i="14" s="1"/>
  <c r="G275" i="14" a="1"/>
  <c r="G275" i="14" s="1"/>
  <c r="G274" i="14" a="1"/>
  <c r="G274" i="14" s="1"/>
  <c r="G273" i="14" a="1"/>
  <c r="G273" i="14" s="1"/>
  <c r="G272" i="14" a="1"/>
  <c r="G272" i="14" s="1"/>
  <c r="G271" i="14" a="1"/>
  <c r="G271" i="14" s="1"/>
  <c r="G270" i="14" a="1"/>
  <c r="G270" i="14" s="1"/>
  <c r="G269" i="14" a="1"/>
  <c r="G269" i="14" s="1"/>
  <c r="G268" i="14" a="1"/>
  <c r="G268" i="14" s="1"/>
  <c r="G267" i="14" a="1"/>
  <c r="G267" i="14" s="1"/>
  <c r="G266" i="14" a="1"/>
  <c r="G266" i="14" s="1"/>
  <c r="G265" i="14" a="1"/>
  <c r="G265" i="14" s="1"/>
  <c r="G264" i="14" a="1"/>
  <c r="G264" i="14" s="1"/>
  <c r="G263" i="14" a="1"/>
  <c r="G263" i="14" s="1"/>
  <c r="G262" i="14" a="1"/>
  <c r="G262" i="14" s="1"/>
  <c r="G261" i="14" a="1"/>
  <c r="G261" i="14" s="1"/>
  <c r="G260" i="14" a="1"/>
  <c r="G260" i="14" s="1"/>
  <c r="G259" i="14" a="1"/>
  <c r="G259" i="14" s="1"/>
  <c r="G258" i="14" a="1"/>
  <c r="G258" i="14" s="1"/>
  <c r="G257" i="14" a="1"/>
  <c r="G257" i="14" s="1"/>
  <c r="G256" i="14" a="1"/>
  <c r="G256" i="14" s="1"/>
  <c r="G255" i="14" a="1"/>
  <c r="G255" i="14" s="1"/>
  <c r="G254" i="14" a="1"/>
  <c r="G254" i="14" s="1"/>
  <c r="G253" i="14" a="1"/>
  <c r="G253" i="14" s="1"/>
  <c r="G252" i="14" a="1"/>
  <c r="G252" i="14" s="1"/>
  <c r="G251" i="14" a="1"/>
  <c r="G251" i="14" s="1"/>
  <c r="G250" i="14" a="1"/>
  <c r="G250" i="14" s="1"/>
  <c r="G249" i="14" a="1"/>
  <c r="G249" i="14" s="1"/>
  <c r="G248" i="14" a="1"/>
  <c r="G248" i="14" s="1"/>
  <c r="G247" i="14" a="1"/>
  <c r="G247" i="14" s="1"/>
  <c r="G246" i="14" a="1"/>
  <c r="G246" i="14" s="1"/>
  <c r="G245" i="14" a="1"/>
  <c r="G245" i="14" s="1"/>
  <c r="G244" i="14" a="1"/>
  <c r="G244" i="14" s="1"/>
  <c r="G243" i="14" a="1"/>
  <c r="G243" i="14" s="1"/>
  <c r="G242" i="14" a="1"/>
  <c r="G242" i="14" s="1"/>
  <c r="G241" i="14" a="1"/>
  <c r="G241" i="14" s="1"/>
  <c r="G240" i="14" a="1"/>
  <c r="G240" i="14" s="1"/>
  <c r="G239" i="14" a="1"/>
  <c r="G239" i="14" s="1"/>
  <c r="G238" i="14" a="1"/>
  <c r="G238" i="14" s="1"/>
  <c r="G237" i="14" a="1"/>
  <c r="G237" i="14" s="1"/>
  <c r="G236" i="14" a="1"/>
  <c r="G236" i="14" s="1"/>
  <c r="G235" i="14" a="1"/>
  <c r="G235" i="14" s="1"/>
  <c r="G234" i="14" a="1"/>
  <c r="G234" i="14" s="1"/>
  <c r="G233" i="14" a="1"/>
  <c r="G233" i="14" s="1"/>
  <c r="G232" i="14" a="1"/>
  <c r="G232" i="14" s="1"/>
  <c r="G231" i="14" a="1"/>
  <c r="G231" i="14" s="1"/>
  <c r="G230" i="14" a="1"/>
  <c r="G230" i="14" s="1"/>
  <c r="G229" i="14" a="1"/>
  <c r="G229" i="14" s="1"/>
  <c r="G228" i="14" a="1"/>
  <c r="G228" i="14" s="1"/>
  <c r="G227" i="14" a="1"/>
  <c r="G227" i="14" s="1"/>
  <c r="G226" i="14" a="1"/>
  <c r="G226" i="14" s="1"/>
  <c r="G225" i="14" a="1"/>
  <c r="G225" i="14" s="1"/>
  <c r="G224" i="14" a="1"/>
  <c r="G224" i="14" s="1"/>
  <c r="G223" i="14" a="1"/>
  <c r="G223" i="14" s="1"/>
  <c r="G222" i="14" a="1"/>
  <c r="G222" i="14" s="1"/>
  <c r="G221" i="14" a="1"/>
  <c r="G221" i="14" s="1"/>
  <c r="G220" i="14" a="1"/>
  <c r="G220" i="14" s="1"/>
  <c r="G219" i="14" a="1"/>
  <c r="G219" i="14" s="1"/>
  <c r="G218" i="14" a="1"/>
  <c r="G218" i="14" s="1"/>
  <c r="G217" i="14" a="1"/>
  <c r="G217" i="14" s="1"/>
  <c r="G216" i="14" a="1"/>
  <c r="G216" i="14" s="1"/>
  <c r="G215" i="14" a="1"/>
  <c r="G215" i="14" s="1"/>
  <c r="G214" i="14" a="1"/>
  <c r="G214" i="14" s="1"/>
  <c r="G213" i="14" a="1"/>
  <c r="G213" i="14" s="1"/>
  <c r="G212" i="14" a="1"/>
  <c r="G212" i="14" s="1"/>
  <c r="G211" i="14" a="1"/>
  <c r="G211" i="14" s="1"/>
  <c r="G210" i="14" a="1"/>
  <c r="G210" i="14" s="1"/>
  <c r="G209" i="14" a="1"/>
  <c r="G209" i="14" s="1"/>
  <c r="G208" i="14" a="1"/>
  <c r="G208" i="14" s="1"/>
  <c r="G207" i="14" a="1"/>
  <c r="G207" i="14" s="1"/>
  <c r="G206" i="14" a="1"/>
  <c r="G206" i="14" s="1"/>
  <c r="G205" i="14" a="1"/>
  <c r="G205" i="14" s="1"/>
  <c r="G204" i="14" a="1"/>
  <c r="G204" i="14" s="1"/>
  <c r="G203" i="14" a="1"/>
  <c r="G203" i="14" s="1"/>
  <c r="G202" i="14" a="1"/>
  <c r="G202" i="14" s="1"/>
  <c r="G201" i="14" a="1"/>
  <c r="G201" i="14" s="1"/>
  <c r="G200" i="14" a="1"/>
  <c r="G200" i="14" s="1"/>
  <c r="G199" i="14" a="1"/>
  <c r="G199" i="14" s="1"/>
  <c r="G198" i="14" a="1"/>
  <c r="G198" i="14" s="1"/>
  <c r="G197" i="14" a="1"/>
  <c r="G197" i="14" s="1"/>
  <c r="G196" i="14" a="1"/>
  <c r="G196" i="14" s="1"/>
  <c r="G195" i="14" a="1"/>
  <c r="G195" i="14" s="1"/>
  <c r="G194" i="14" a="1"/>
  <c r="G194" i="14" s="1"/>
  <c r="G193" i="14" a="1"/>
  <c r="G193" i="14" s="1"/>
  <c r="G192" i="14" a="1"/>
  <c r="G192" i="14" s="1"/>
  <c r="G191" i="14" a="1"/>
  <c r="G191" i="14" s="1"/>
  <c r="G190" i="14" a="1"/>
  <c r="G190" i="14" s="1"/>
  <c r="G189" i="14" a="1"/>
  <c r="G189" i="14" s="1"/>
  <c r="G188" i="14" a="1"/>
  <c r="G188" i="14" s="1"/>
  <c r="G187" i="14" a="1"/>
  <c r="G187" i="14" s="1"/>
  <c r="G186" i="14" a="1"/>
  <c r="G186" i="14" s="1"/>
  <c r="G185" i="14" a="1"/>
  <c r="G185" i="14" s="1"/>
  <c r="G184" i="14" a="1"/>
  <c r="G184" i="14" s="1"/>
  <c r="G183" i="14" a="1"/>
  <c r="G183" i="14" s="1"/>
  <c r="G182" i="14" a="1"/>
  <c r="G182" i="14" s="1"/>
  <c r="G181" i="14" a="1"/>
  <c r="G181" i="14" s="1"/>
  <c r="G180" i="14" a="1"/>
  <c r="G180" i="14" s="1"/>
  <c r="G179" i="14" a="1"/>
  <c r="G179" i="14" s="1"/>
  <c r="G178" i="14" a="1"/>
  <c r="G178" i="14" s="1"/>
  <c r="G177" i="14" a="1"/>
  <c r="G177" i="14" s="1"/>
  <c r="G176" i="14" a="1"/>
  <c r="G176" i="14" s="1"/>
  <c r="G175" i="14" a="1"/>
  <c r="G175" i="14" s="1"/>
  <c r="G174" i="14" a="1"/>
  <c r="G174" i="14" s="1"/>
  <c r="G173" i="14" a="1"/>
  <c r="G173" i="14" s="1"/>
  <c r="G172" i="14" a="1"/>
  <c r="G172" i="14" s="1"/>
  <c r="G171" i="14" a="1"/>
  <c r="G171" i="14" s="1"/>
  <c r="G170" i="14" a="1"/>
  <c r="G170" i="14" s="1"/>
  <c r="G169" i="14" a="1"/>
  <c r="G169" i="14" s="1"/>
  <c r="G168" i="14" a="1"/>
  <c r="G168" i="14" s="1"/>
  <c r="G167" i="14" a="1"/>
  <c r="G167" i="14" s="1"/>
  <c r="G166" i="14" a="1"/>
  <c r="G166" i="14" s="1"/>
  <c r="G165" i="14" a="1"/>
  <c r="G165" i="14" s="1"/>
  <c r="G164" i="14" a="1"/>
  <c r="G164" i="14" s="1"/>
  <c r="G163" i="14" a="1"/>
  <c r="G163" i="14" s="1"/>
  <c r="G162" i="14" a="1"/>
  <c r="G162" i="14" s="1"/>
  <c r="G161" i="14" a="1"/>
  <c r="G161" i="14" s="1"/>
  <c r="G160" i="14" a="1"/>
  <c r="G160" i="14" s="1"/>
  <c r="G159" i="14" a="1"/>
  <c r="G159" i="14" s="1"/>
  <c r="G158" i="14" a="1"/>
  <c r="G158" i="14" s="1"/>
  <c r="G157" i="14" a="1"/>
  <c r="G157" i="14" s="1"/>
  <c r="G156" i="14" a="1"/>
  <c r="G156" i="14" s="1"/>
  <c r="G155" i="14" a="1"/>
  <c r="G155" i="14" s="1"/>
  <c r="G154" i="14" a="1"/>
  <c r="G154" i="14" s="1"/>
  <c r="G153" i="14" a="1"/>
  <c r="G153" i="14" s="1"/>
  <c r="G152" i="14" a="1"/>
  <c r="G152" i="14" s="1"/>
  <c r="G151" i="14" a="1"/>
  <c r="G151" i="14" s="1"/>
  <c r="G150" i="14" a="1"/>
  <c r="G150" i="14" s="1"/>
  <c r="G149" i="14" a="1"/>
  <c r="G149" i="14" s="1"/>
  <c r="G148" i="14" a="1"/>
  <c r="G148" i="14" s="1"/>
  <c r="G147" i="14" a="1"/>
  <c r="G147" i="14" s="1"/>
  <c r="G146" i="14" a="1"/>
  <c r="G146" i="14" s="1"/>
  <c r="G145" i="14" a="1"/>
  <c r="G145" i="14" s="1"/>
  <c r="G144" i="14" a="1"/>
  <c r="G144" i="14" s="1"/>
  <c r="G143" i="14" a="1"/>
  <c r="G143" i="14" s="1"/>
  <c r="G142" i="14" a="1"/>
  <c r="G142" i="14" s="1"/>
  <c r="G141" i="14" a="1"/>
  <c r="G141" i="14" s="1"/>
  <c r="G140" i="14" a="1"/>
  <c r="G140" i="14" s="1"/>
  <c r="G139" i="14" a="1"/>
  <c r="G139" i="14" s="1"/>
  <c r="G138" i="14" a="1"/>
  <c r="G138" i="14" s="1"/>
  <c r="G137" i="14" a="1"/>
  <c r="G137" i="14" s="1"/>
  <c r="G136" i="14" a="1"/>
  <c r="G136" i="14" s="1"/>
  <c r="G135" i="14" a="1"/>
  <c r="G135" i="14" s="1"/>
  <c r="G134" i="14" a="1"/>
  <c r="G134" i="14" s="1"/>
  <c r="G133" i="14" a="1"/>
  <c r="G133" i="14" s="1"/>
  <c r="G132" i="14" a="1"/>
  <c r="G132" i="14" s="1"/>
  <c r="G131" i="14" a="1"/>
  <c r="G131" i="14" s="1"/>
  <c r="G130" i="14" a="1"/>
  <c r="G130" i="14" s="1"/>
  <c r="G129" i="14" a="1"/>
  <c r="G129" i="14" s="1"/>
  <c r="G128" i="14" a="1"/>
  <c r="G128" i="14" s="1"/>
  <c r="G127" i="14" a="1"/>
  <c r="G127" i="14" s="1"/>
  <c r="G126" i="14" a="1"/>
  <c r="G126" i="14" s="1"/>
  <c r="G125" i="14" a="1"/>
  <c r="G125" i="14" s="1"/>
  <c r="G124" i="14" a="1"/>
  <c r="G124" i="14" s="1"/>
  <c r="G123" i="14" a="1"/>
  <c r="G123" i="14" s="1"/>
  <c r="G122" i="14" a="1"/>
  <c r="G122" i="14" s="1"/>
  <c r="G121" i="14" a="1"/>
  <c r="G121" i="14" s="1"/>
  <c r="G120" i="14" a="1"/>
  <c r="G120" i="14" s="1"/>
  <c r="G119" i="14" a="1"/>
  <c r="G119" i="14" s="1"/>
  <c r="G118" i="14" a="1"/>
  <c r="G118" i="14" s="1"/>
  <c r="G117" i="14" a="1"/>
  <c r="G117" i="14" s="1"/>
  <c r="G116" i="14" a="1"/>
  <c r="G116" i="14" s="1"/>
  <c r="G115" i="14" a="1"/>
  <c r="G115" i="14" s="1"/>
  <c r="G114" i="14" a="1"/>
  <c r="G114" i="14" s="1"/>
  <c r="G113" i="14" a="1"/>
  <c r="G113" i="14" s="1"/>
  <c r="G112" i="14" a="1"/>
  <c r="G112" i="14" s="1"/>
  <c r="G111" i="14" a="1"/>
  <c r="G111" i="14" s="1"/>
  <c r="G110" i="14" a="1"/>
  <c r="G110" i="14" s="1"/>
  <c r="G109" i="14" a="1"/>
  <c r="G109" i="14" s="1"/>
  <c r="G108" i="14" a="1"/>
  <c r="G108" i="14" s="1"/>
  <c r="G107" i="14" a="1"/>
  <c r="G107" i="14" s="1"/>
  <c r="G106" i="14" a="1"/>
  <c r="G106" i="14" s="1"/>
  <c r="G105" i="14" a="1"/>
  <c r="G105" i="14" s="1"/>
  <c r="G104" i="14" a="1"/>
  <c r="G104" i="14" s="1"/>
  <c r="G103" i="14" a="1"/>
  <c r="G103" i="14" s="1"/>
  <c r="G102" i="14" a="1"/>
  <c r="G102" i="14" s="1"/>
  <c r="G101" i="14" a="1"/>
  <c r="G101" i="14" s="1"/>
  <c r="G100" i="14" a="1"/>
  <c r="G100" i="14" s="1"/>
  <c r="G99" i="14" a="1"/>
  <c r="G99" i="14" s="1"/>
  <c r="G98" i="14" a="1"/>
  <c r="G98" i="14" s="1"/>
  <c r="G97" i="14" a="1"/>
  <c r="G97" i="14" s="1"/>
  <c r="G96" i="14" a="1"/>
  <c r="G96" i="14" s="1"/>
  <c r="G95" i="14" a="1"/>
  <c r="G95" i="14" s="1"/>
  <c r="G94" i="14" a="1"/>
  <c r="G94" i="14" s="1"/>
  <c r="G93" i="14" a="1"/>
  <c r="G93" i="14" s="1"/>
  <c r="G92" i="14" a="1"/>
  <c r="G92" i="14" s="1"/>
  <c r="G91" i="14" a="1"/>
  <c r="G91" i="14" s="1"/>
  <c r="G90" i="14" a="1"/>
  <c r="G90" i="14" s="1"/>
  <c r="G89" i="14" a="1"/>
  <c r="G89" i="14" s="1"/>
  <c r="G88" i="14" a="1"/>
  <c r="G88" i="14" s="1"/>
  <c r="G87" i="14" a="1"/>
  <c r="G87" i="14" s="1"/>
  <c r="G86" i="14" a="1"/>
  <c r="G86" i="14" s="1"/>
  <c r="G85" i="14" a="1"/>
  <c r="G85" i="14" s="1"/>
  <c r="G84" i="14" a="1"/>
  <c r="G84" i="14" s="1"/>
  <c r="G83" i="14" a="1"/>
  <c r="G83" i="14" s="1"/>
  <c r="G82" i="14" a="1"/>
  <c r="G82" i="14" s="1"/>
  <c r="G81" i="14" a="1"/>
  <c r="G81" i="14" s="1"/>
  <c r="G80" i="14" a="1"/>
  <c r="G80" i="14" s="1"/>
  <c r="G79" i="14" a="1"/>
  <c r="G79" i="14" s="1"/>
  <c r="G78" i="14" a="1"/>
  <c r="G78" i="14" s="1"/>
  <c r="G77" i="14" a="1"/>
  <c r="G77" i="14" s="1"/>
  <c r="G76" i="14" a="1"/>
  <c r="G76" i="14" s="1"/>
  <c r="G75" i="14" a="1"/>
  <c r="G75" i="14" s="1"/>
  <c r="G74" i="14" a="1"/>
  <c r="G74" i="14" s="1"/>
  <c r="G73" i="14" a="1"/>
  <c r="G73" i="14" s="1"/>
  <c r="G72" i="14" a="1"/>
  <c r="G72" i="14" s="1"/>
  <c r="G71" i="14" a="1"/>
  <c r="G71" i="14" s="1"/>
  <c r="G70" i="14" a="1"/>
  <c r="G70" i="14" s="1"/>
  <c r="G69" i="14" a="1"/>
  <c r="G69" i="14" s="1"/>
  <c r="G68" i="14" a="1"/>
  <c r="G68" i="14" s="1"/>
  <c r="G67" i="14" a="1"/>
  <c r="G67" i="14" s="1"/>
  <c r="G66" i="14" a="1"/>
  <c r="G66" i="14" s="1"/>
  <c r="G65" i="14" a="1"/>
  <c r="G65" i="14" s="1"/>
  <c r="G64" i="14" a="1"/>
  <c r="G64" i="14" s="1"/>
  <c r="G63" i="14" a="1"/>
  <c r="G63" i="14" s="1"/>
  <c r="G62" i="14" a="1"/>
  <c r="G62" i="14" s="1"/>
  <c r="G61" i="14" a="1"/>
  <c r="G61" i="14" s="1"/>
  <c r="G60" i="14" a="1"/>
  <c r="G60" i="14" s="1"/>
  <c r="G59" i="14" a="1"/>
  <c r="G59" i="14" s="1"/>
  <c r="G58" i="14" a="1"/>
  <c r="G58" i="14" s="1"/>
  <c r="G57" i="14" a="1"/>
  <c r="G57" i="14" s="1"/>
  <c r="G56" i="14" a="1"/>
  <c r="G56" i="14" s="1"/>
  <c r="G55" i="14" a="1"/>
  <c r="G55" i="14" s="1"/>
  <c r="G54" i="14" a="1"/>
  <c r="G54" i="14" s="1"/>
  <c r="G53" i="14" a="1"/>
  <c r="G53" i="14" s="1"/>
  <c r="G52" i="14" a="1"/>
  <c r="G52" i="14" s="1"/>
  <c r="G51" i="14" a="1"/>
  <c r="G51" i="14" s="1"/>
  <c r="G50" i="14" a="1"/>
  <c r="G50" i="14" s="1"/>
  <c r="G49" i="14" a="1"/>
  <c r="G49" i="14" s="1"/>
  <c r="G48" i="14" a="1"/>
  <c r="G48" i="14" s="1"/>
  <c r="G47" i="14" a="1"/>
  <c r="G47" i="14" s="1"/>
  <c r="G46" i="14" a="1"/>
  <c r="G46" i="14" s="1"/>
  <c r="G45" i="14" a="1"/>
  <c r="G45" i="14" s="1"/>
  <c r="G44" i="14" a="1"/>
  <c r="G44" i="14" s="1"/>
  <c r="G43" i="14" a="1"/>
  <c r="G43" i="14" s="1"/>
  <c r="G42" i="14" a="1"/>
  <c r="G42" i="14" s="1"/>
  <c r="G41" i="14" a="1"/>
  <c r="G41" i="14" s="1"/>
  <c r="G40" i="14" a="1"/>
  <c r="G40" i="14" s="1"/>
  <c r="G39" i="14" a="1"/>
  <c r="G39" i="14" s="1"/>
  <c r="G38" i="14" a="1"/>
  <c r="G38" i="14" s="1"/>
  <c r="G37" i="14" a="1"/>
  <c r="G37" i="14" s="1"/>
  <c r="G36" i="14" a="1"/>
  <c r="G36" i="14" s="1"/>
  <c r="G35" i="14" a="1"/>
  <c r="G35" i="14" s="1"/>
  <c r="G34" i="14" a="1"/>
  <c r="G34" i="14" s="1"/>
  <c r="G33" i="14" a="1"/>
  <c r="G33" i="14" s="1"/>
  <c r="G32" i="14" a="1"/>
  <c r="G32" i="14" s="1"/>
  <c r="G31" i="14" a="1"/>
  <c r="G31" i="14" s="1"/>
  <c r="G30" i="14" a="1"/>
  <c r="G30" i="14" s="1"/>
  <c r="G29" i="14" a="1"/>
  <c r="G29" i="14" s="1"/>
  <c r="G28" i="14" a="1"/>
  <c r="G28" i="14" s="1"/>
  <c r="G27" i="14" a="1"/>
  <c r="G27" i="14" s="1"/>
  <c r="G26" i="14" a="1"/>
  <c r="G26" i="14" s="1"/>
  <c r="G25" i="14" a="1"/>
  <c r="G25" i="14" s="1"/>
  <c r="G24" i="14" a="1"/>
  <c r="G24" i="14" s="1"/>
  <c r="G23" i="14" a="1"/>
  <c r="G23" i="14" s="1"/>
  <c r="G22" i="14" a="1"/>
  <c r="G22" i="14" s="1"/>
  <c r="G21" i="14" a="1"/>
  <c r="G21" i="14" s="1"/>
  <c r="G20" i="14" a="1"/>
  <c r="G20" i="14" s="1"/>
  <c r="G19" i="14" a="1"/>
  <c r="G19" i="14" s="1"/>
  <c r="G18" i="14" a="1"/>
  <c r="G18" i="14" s="1"/>
  <c r="G17" i="14" a="1"/>
  <c r="G17" i="14" s="1"/>
  <c r="G16" i="14" a="1"/>
  <c r="G16" i="14" s="1"/>
  <c r="G15" i="14" a="1"/>
  <c r="G15" i="14" s="1"/>
  <c r="G14" i="14" a="1"/>
  <c r="G14" i="14" s="1"/>
  <c r="G13" i="14" a="1"/>
  <c r="G13" i="14" s="1"/>
  <c r="G12" i="14" a="1"/>
  <c r="G12" i="14" s="1"/>
  <c r="G11" i="14" a="1"/>
  <c r="G11" i="14" s="1"/>
  <c r="G10" i="14" a="1"/>
  <c r="G10" i="14" s="1"/>
  <c r="G9" i="14" a="1"/>
  <c r="G9" i="14" s="1"/>
  <c r="G8" i="14" a="1"/>
  <c r="G8" i="14" s="1"/>
  <c r="G7" i="14" a="1"/>
  <c r="G7" i="14" s="1"/>
  <c r="G6" i="14" a="1"/>
  <c r="G6" i="14" s="1"/>
  <c r="G5" i="14" a="1"/>
  <c r="G5" i="14" s="1"/>
  <c r="G4" i="14" a="1"/>
  <c r="G4" i="14" s="1"/>
  <c r="G3" i="14" a="1"/>
  <c r="G3" i="14" s="1"/>
  <c r="G2" i="14" a="1"/>
  <c r="G2" i="14" s="1"/>
  <c r="C5001" i="14"/>
  <c r="C5000" i="14"/>
  <c r="C4999" i="14"/>
  <c r="C4998" i="14"/>
  <c r="C4997" i="14"/>
  <c r="C4996" i="14"/>
  <c r="C4995" i="14"/>
  <c r="C4994" i="14"/>
  <c r="C4993" i="14"/>
  <c r="C4992" i="14"/>
  <c r="C4991" i="14"/>
  <c r="C4990" i="14"/>
  <c r="C4989" i="14"/>
  <c r="C4988" i="14"/>
  <c r="C4987" i="14"/>
  <c r="C4986" i="14"/>
  <c r="C4985" i="14"/>
  <c r="C4984" i="14"/>
  <c r="C4983" i="14"/>
  <c r="C4982" i="14"/>
  <c r="C4981" i="14"/>
  <c r="C4980" i="14"/>
  <c r="C4979" i="14"/>
  <c r="C4978" i="14"/>
  <c r="C4977" i="14"/>
  <c r="C4976" i="14"/>
  <c r="C4975" i="14"/>
  <c r="C4974" i="14"/>
  <c r="C4973" i="14"/>
  <c r="C4972" i="14"/>
  <c r="C4971" i="14"/>
  <c r="C4970" i="14"/>
  <c r="C4969" i="14"/>
  <c r="C4968" i="14"/>
  <c r="C4967" i="14"/>
  <c r="C4966" i="14"/>
  <c r="C4965" i="14"/>
  <c r="C4964" i="14"/>
  <c r="C4963" i="14"/>
  <c r="C4962" i="14"/>
  <c r="C4961" i="14"/>
  <c r="C4960" i="14"/>
  <c r="C4959" i="14"/>
  <c r="C4958" i="14"/>
  <c r="C4957" i="14"/>
  <c r="C4956" i="14"/>
  <c r="C4955" i="14"/>
  <c r="C4954" i="14"/>
  <c r="C4953" i="14"/>
  <c r="C4952" i="14"/>
  <c r="C4951" i="14"/>
  <c r="C4950" i="14"/>
  <c r="C4949" i="14"/>
  <c r="C4948" i="14"/>
  <c r="C4947" i="14"/>
  <c r="C4946" i="14"/>
  <c r="C4945" i="14"/>
  <c r="C4944" i="14"/>
  <c r="C4943" i="14"/>
  <c r="C4942" i="14"/>
  <c r="C4941" i="14"/>
  <c r="C4940" i="14"/>
  <c r="C4939" i="14"/>
  <c r="C4938" i="14"/>
  <c r="C4937" i="14"/>
  <c r="C4936" i="14"/>
  <c r="C4935" i="14"/>
  <c r="C4934" i="14"/>
  <c r="C4933" i="14"/>
  <c r="C4932" i="14"/>
  <c r="C4931" i="14"/>
  <c r="C4930" i="14"/>
  <c r="C4929" i="14"/>
  <c r="C4928" i="14"/>
  <c r="C4927" i="14"/>
  <c r="C4926" i="14"/>
  <c r="C4925" i="14"/>
  <c r="C4924" i="14"/>
  <c r="C4923" i="14"/>
  <c r="C4922" i="14"/>
  <c r="C4921" i="14"/>
  <c r="C4920" i="14"/>
  <c r="C4919" i="14"/>
  <c r="C4918" i="14"/>
  <c r="C4917" i="14"/>
  <c r="C4916" i="14"/>
  <c r="C4915" i="14"/>
  <c r="C4914" i="14"/>
  <c r="C4913" i="14"/>
  <c r="C4912" i="14"/>
  <c r="C4911" i="14"/>
  <c r="C4910" i="14"/>
  <c r="C4909" i="14"/>
  <c r="C4908" i="14"/>
  <c r="C4907" i="14"/>
  <c r="C4906" i="14"/>
  <c r="C4905" i="14"/>
  <c r="C4904" i="14"/>
  <c r="C4903" i="14"/>
  <c r="C4902" i="14"/>
  <c r="C4901" i="14"/>
  <c r="C4900" i="14"/>
  <c r="C4899" i="14"/>
  <c r="C4898" i="14"/>
  <c r="C4897" i="14"/>
  <c r="C4896" i="14"/>
  <c r="C4895" i="14"/>
  <c r="C4894" i="14"/>
  <c r="C4893" i="14"/>
  <c r="C4892" i="14"/>
  <c r="C4891" i="14"/>
  <c r="C4890" i="14"/>
  <c r="C4889" i="14"/>
  <c r="C4888" i="14"/>
  <c r="C4887" i="14"/>
  <c r="C4886" i="14"/>
  <c r="C4885" i="14"/>
  <c r="C4884" i="14"/>
  <c r="C4883" i="14"/>
  <c r="C4882" i="14"/>
  <c r="C4881" i="14"/>
  <c r="C4880" i="14"/>
  <c r="C4879" i="14"/>
  <c r="C4878" i="14"/>
  <c r="C4877" i="14"/>
  <c r="C4876" i="14"/>
  <c r="C4875" i="14"/>
  <c r="C4874" i="14"/>
  <c r="C4873" i="14"/>
  <c r="C4872" i="14"/>
  <c r="C4871" i="14"/>
  <c r="C4870" i="14"/>
  <c r="C4869" i="14"/>
  <c r="C4868" i="14"/>
  <c r="C4867" i="14"/>
  <c r="C4866" i="14"/>
  <c r="C4865" i="14"/>
  <c r="C4864" i="14"/>
  <c r="C4863" i="14"/>
  <c r="C4862" i="14"/>
  <c r="C4861" i="14"/>
  <c r="C4860" i="14"/>
  <c r="C4859" i="14"/>
  <c r="C4858" i="14"/>
  <c r="C4857" i="14"/>
  <c r="C4856" i="14"/>
  <c r="C4855" i="14"/>
  <c r="C4854" i="14"/>
  <c r="C4853" i="14"/>
  <c r="C4852" i="14"/>
  <c r="C4851" i="14"/>
  <c r="C4850" i="14"/>
  <c r="C4849" i="14"/>
  <c r="C4848" i="14"/>
  <c r="C4847" i="14"/>
  <c r="C4846" i="14"/>
  <c r="C4845" i="14"/>
  <c r="C4844" i="14"/>
  <c r="C4843" i="14"/>
  <c r="C4842" i="14"/>
  <c r="C4841" i="14"/>
  <c r="C4840" i="14"/>
  <c r="C4839" i="14"/>
  <c r="C4838" i="14"/>
  <c r="C4837" i="14"/>
  <c r="C4836" i="14"/>
  <c r="C4835" i="14"/>
  <c r="C4834" i="14"/>
  <c r="C4833" i="14"/>
  <c r="C4832" i="14"/>
  <c r="C4831" i="14"/>
  <c r="C4830" i="14"/>
  <c r="C4829" i="14"/>
  <c r="C4828" i="14"/>
  <c r="C4827" i="14"/>
  <c r="C4826" i="14"/>
  <c r="C4825" i="14"/>
  <c r="C4824" i="14"/>
  <c r="C4823" i="14"/>
  <c r="C4822" i="14"/>
  <c r="C4821" i="14"/>
  <c r="C4820" i="14"/>
  <c r="C4819" i="14"/>
  <c r="C4818" i="14"/>
  <c r="C4817" i="14"/>
  <c r="C4816" i="14"/>
  <c r="C4815" i="14"/>
  <c r="C4814" i="14"/>
  <c r="C4813" i="14"/>
  <c r="C4812" i="14"/>
  <c r="C4811" i="14"/>
  <c r="C4810" i="14"/>
  <c r="C4809" i="14"/>
  <c r="C4808" i="14"/>
  <c r="C4807" i="14"/>
  <c r="C4806" i="14"/>
  <c r="C4805" i="14"/>
  <c r="C4804" i="14"/>
  <c r="C4803" i="14"/>
  <c r="C4802" i="14"/>
  <c r="C4801" i="14"/>
  <c r="C4800" i="14"/>
  <c r="C4799" i="14"/>
  <c r="C4798" i="14"/>
  <c r="C4797" i="14"/>
  <c r="C4796" i="14"/>
  <c r="C4795" i="14"/>
  <c r="C4794" i="14"/>
  <c r="C4793" i="14"/>
  <c r="C4792" i="14"/>
  <c r="C4791" i="14"/>
  <c r="C4790" i="14"/>
  <c r="C4789" i="14"/>
  <c r="C4788" i="14"/>
  <c r="C4787" i="14"/>
  <c r="C4786" i="14"/>
  <c r="C4785" i="14"/>
  <c r="C4784" i="14"/>
  <c r="C4783" i="14"/>
  <c r="C4782" i="14"/>
  <c r="C4781" i="14"/>
  <c r="C4780" i="14"/>
  <c r="C4779" i="14"/>
  <c r="C4778" i="14"/>
  <c r="C4777" i="14"/>
  <c r="C4776" i="14"/>
  <c r="C4775" i="14"/>
  <c r="C4774" i="14"/>
  <c r="C4773" i="14"/>
  <c r="C4772" i="14"/>
  <c r="C4771" i="14"/>
  <c r="C4770" i="14"/>
  <c r="C4769" i="14"/>
  <c r="C4768" i="14"/>
  <c r="C4767" i="14"/>
  <c r="C4766" i="14"/>
  <c r="C4765" i="14"/>
  <c r="C4764" i="14"/>
  <c r="C4763" i="14"/>
  <c r="C4762" i="14"/>
  <c r="C4761" i="14"/>
  <c r="C4760" i="14"/>
  <c r="C4759" i="14"/>
  <c r="C4758" i="14"/>
  <c r="C4757" i="14"/>
  <c r="C4756" i="14"/>
  <c r="C4755" i="14"/>
  <c r="C4754" i="14"/>
  <c r="C4753" i="14"/>
  <c r="C4752" i="14"/>
  <c r="C4751" i="14"/>
  <c r="C4750" i="14"/>
  <c r="C4749" i="14"/>
  <c r="C4748" i="14"/>
  <c r="C4747" i="14"/>
  <c r="C4746" i="14"/>
  <c r="C4745" i="14"/>
  <c r="C4744" i="14"/>
  <c r="C4743" i="14"/>
  <c r="C4742" i="14"/>
  <c r="C4741" i="14"/>
  <c r="C4740" i="14"/>
  <c r="C4739" i="14"/>
  <c r="C4738" i="14"/>
  <c r="C4737" i="14"/>
  <c r="C4736" i="14"/>
  <c r="C4735" i="14"/>
  <c r="C4734" i="14"/>
  <c r="C4733" i="14"/>
  <c r="C4732" i="14"/>
  <c r="C4731" i="14"/>
  <c r="C4730" i="14"/>
  <c r="C4729" i="14"/>
  <c r="C4728" i="14"/>
  <c r="C4727" i="14"/>
  <c r="C4726" i="14"/>
  <c r="C4725" i="14"/>
  <c r="C4724" i="14"/>
  <c r="C4723" i="14"/>
  <c r="C4722" i="14"/>
  <c r="C4721" i="14"/>
  <c r="C4720" i="14"/>
  <c r="C4719" i="14"/>
  <c r="C4718" i="14"/>
  <c r="C4717" i="14"/>
  <c r="C4716" i="14"/>
  <c r="C4715" i="14"/>
  <c r="C4714" i="14"/>
  <c r="C4713" i="14"/>
  <c r="C4712" i="14"/>
  <c r="C4711" i="14"/>
  <c r="C4710" i="14"/>
  <c r="C4709" i="14"/>
  <c r="C4708" i="14"/>
  <c r="C4707" i="14"/>
  <c r="C4706" i="14"/>
  <c r="C4705" i="14"/>
  <c r="C4704" i="14"/>
  <c r="C4703" i="14"/>
  <c r="C4702" i="14"/>
  <c r="C4701" i="14"/>
  <c r="C4700" i="14"/>
  <c r="C4699" i="14"/>
  <c r="C4698" i="14"/>
  <c r="C4697" i="14"/>
  <c r="C4696" i="14"/>
  <c r="C4695" i="14"/>
  <c r="C4694" i="14"/>
  <c r="C4693" i="14"/>
  <c r="C4692" i="14"/>
  <c r="C4691" i="14"/>
  <c r="C4690" i="14"/>
  <c r="C4689" i="14"/>
  <c r="C4688" i="14"/>
  <c r="C4687" i="14"/>
  <c r="C4686" i="14"/>
  <c r="C4685" i="14"/>
  <c r="C4684" i="14"/>
  <c r="C4683" i="14"/>
  <c r="C4682" i="14"/>
  <c r="C4681" i="14"/>
  <c r="C4680" i="14"/>
  <c r="C4679" i="14"/>
  <c r="C4678" i="14"/>
  <c r="C4677" i="14"/>
  <c r="C4676" i="14"/>
  <c r="C4675" i="14"/>
  <c r="C4674" i="14"/>
  <c r="C4673" i="14"/>
  <c r="C4672" i="14"/>
  <c r="C4671" i="14"/>
  <c r="C4670" i="14"/>
  <c r="C4669" i="14"/>
  <c r="C4668" i="14"/>
  <c r="C4667" i="14"/>
  <c r="C4666" i="14"/>
  <c r="C4665" i="14"/>
  <c r="C4664" i="14"/>
  <c r="C4663" i="14"/>
  <c r="C4662" i="14"/>
  <c r="C4661" i="14"/>
  <c r="C4660" i="14"/>
  <c r="C4659" i="14"/>
  <c r="C4658" i="14"/>
  <c r="C4657" i="14"/>
  <c r="C4656" i="14"/>
  <c r="C4655" i="14"/>
  <c r="C4654" i="14"/>
  <c r="C4653" i="14"/>
  <c r="C4652" i="14"/>
  <c r="C4651" i="14"/>
  <c r="C4650" i="14"/>
  <c r="C4649" i="14"/>
  <c r="C4648" i="14"/>
  <c r="C4647" i="14"/>
  <c r="C4646" i="14"/>
  <c r="C4645" i="14"/>
  <c r="C4644" i="14"/>
  <c r="C4643" i="14"/>
  <c r="C4642" i="14"/>
  <c r="C4641" i="14"/>
  <c r="C4640" i="14"/>
  <c r="C4639" i="14"/>
  <c r="C4638" i="14"/>
  <c r="C4637" i="14"/>
  <c r="C4636" i="14"/>
  <c r="C4635" i="14"/>
  <c r="C4634" i="14"/>
  <c r="C4633" i="14"/>
  <c r="C4632" i="14"/>
  <c r="C4631" i="14"/>
  <c r="C4630" i="14"/>
  <c r="C4629" i="14"/>
  <c r="C4628" i="14"/>
  <c r="C4627" i="14"/>
  <c r="C4626" i="14"/>
  <c r="C4625" i="14"/>
  <c r="C4624" i="14"/>
  <c r="C4623" i="14"/>
  <c r="C4622" i="14"/>
  <c r="C4621" i="14"/>
  <c r="C4620" i="14"/>
  <c r="C4619" i="14"/>
  <c r="C4618" i="14"/>
  <c r="C4617" i="14"/>
  <c r="C4616" i="14"/>
  <c r="C4615" i="14"/>
  <c r="C4614" i="14"/>
  <c r="C4613" i="14"/>
  <c r="C4612" i="14"/>
  <c r="C4611" i="14"/>
  <c r="C4610" i="14"/>
  <c r="C4609" i="14"/>
  <c r="C4608" i="14"/>
  <c r="C4607" i="14"/>
  <c r="C4606" i="14"/>
  <c r="C4605" i="14"/>
  <c r="C4604" i="14"/>
  <c r="C4603" i="14"/>
  <c r="C4602" i="14"/>
  <c r="C4601" i="14"/>
  <c r="C4600" i="14"/>
  <c r="C4599" i="14"/>
  <c r="C4598" i="14"/>
  <c r="C4597" i="14"/>
  <c r="C4596" i="14"/>
  <c r="C4595" i="14"/>
  <c r="C4594" i="14"/>
  <c r="C4593" i="14"/>
  <c r="C4592" i="14"/>
  <c r="C4591" i="14"/>
  <c r="C4590" i="14"/>
  <c r="C4589" i="14"/>
  <c r="C4588" i="14"/>
  <c r="C4587" i="14"/>
  <c r="C4586" i="14"/>
  <c r="C4585" i="14"/>
  <c r="C4584" i="14"/>
  <c r="C4583" i="14"/>
  <c r="C4582" i="14"/>
  <c r="C4581" i="14"/>
  <c r="C4580" i="14"/>
  <c r="C4579" i="14"/>
  <c r="C4578" i="14"/>
  <c r="C4577" i="14"/>
  <c r="C4576" i="14"/>
  <c r="C4575" i="14"/>
  <c r="C4574" i="14"/>
  <c r="C4573" i="14"/>
  <c r="C4572" i="14"/>
  <c r="C4571" i="14"/>
  <c r="C4570" i="14"/>
  <c r="C4569" i="14"/>
  <c r="C4568" i="14"/>
  <c r="C4567" i="14"/>
  <c r="C4566" i="14"/>
  <c r="C4565" i="14"/>
  <c r="C4564" i="14"/>
  <c r="C4563" i="14"/>
  <c r="C4562" i="14"/>
  <c r="C4561" i="14"/>
  <c r="C4560" i="14"/>
  <c r="C4559" i="14"/>
  <c r="C4558" i="14"/>
  <c r="C4557" i="14"/>
  <c r="C4556" i="14"/>
  <c r="C4555" i="14"/>
  <c r="C4554" i="14"/>
  <c r="C4553" i="14"/>
  <c r="C4552" i="14"/>
  <c r="C4551" i="14"/>
  <c r="C4550" i="14"/>
  <c r="C4549" i="14"/>
  <c r="C4548" i="14"/>
  <c r="C4547" i="14"/>
  <c r="C4546" i="14"/>
  <c r="C4545" i="14"/>
  <c r="C4544" i="14"/>
  <c r="C4543" i="14"/>
  <c r="C4542" i="14"/>
  <c r="C4541" i="14"/>
  <c r="C4540" i="14"/>
  <c r="C4539" i="14"/>
  <c r="C4538" i="14"/>
  <c r="C4537" i="14"/>
  <c r="C4536" i="14"/>
  <c r="C4535" i="14"/>
  <c r="C4534" i="14"/>
  <c r="C4533" i="14"/>
  <c r="C4532" i="14"/>
  <c r="C4531" i="14"/>
  <c r="C4530" i="14"/>
  <c r="C4529" i="14"/>
  <c r="C4528" i="14"/>
  <c r="C4527" i="14"/>
  <c r="C4526" i="14"/>
  <c r="C4525" i="14"/>
  <c r="C4524" i="14"/>
  <c r="C4523" i="14"/>
  <c r="C4522" i="14"/>
  <c r="C4521" i="14"/>
  <c r="C4520" i="14"/>
  <c r="C4519" i="14"/>
  <c r="C4518" i="14"/>
  <c r="C4517" i="14"/>
  <c r="C4516" i="14"/>
  <c r="C4515" i="14"/>
  <c r="C4514" i="14"/>
  <c r="C4513" i="14"/>
  <c r="C4512" i="14"/>
  <c r="C4511" i="14"/>
  <c r="C4510" i="14"/>
  <c r="C4509" i="14"/>
  <c r="C4508" i="14"/>
  <c r="C4507" i="14"/>
  <c r="C4506" i="14"/>
  <c r="C4505" i="14"/>
  <c r="C4504" i="14"/>
  <c r="C4503" i="14"/>
  <c r="C4502" i="14"/>
  <c r="C4501" i="14"/>
  <c r="C4500" i="14"/>
  <c r="C4499" i="14"/>
  <c r="C4498" i="14"/>
  <c r="C4497" i="14"/>
  <c r="C4496" i="14"/>
  <c r="C4495" i="14"/>
  <c r="C4494" i="14"/>
  <c r="C4493" i="14"/>
  <c r="C4492" i="14"/>
  <c r="C4491" i="14"/>
  <c r="C4490" i="14"/>
  <c r="C4489" i="14"/>
  <c r="C4488" i="14"/>
  <c r="C4487" i="14"/>
  <c r="C4486" i="14"/>
  <c r="C4485" i="14"/>
  <c r="C4484" i="14"/>
  <c r="C4483" i="14"/>
  <c r="C4482" i="14"/>
  <c r="C4481" i="14"/>
  <c r="C4480" i="14"/>
  <c r="C4479" i="14"/>
  <c r="C4478" i="14"/>
  <c r="C4477" i="14"/>
  <c r="C4476" i="14"/>
  <c r="C4475" i="14"/>
  <c r="C4474" i="14"/>
  <c r="C4473" i="14"/>
  <c r="C4472" i="14"/>
  <c r="C4471" i="14"/>
  <c r="C4470" i="14"/>
  <c r="C4469" i="14"/>
  <c r="C4468" i="14"/>
  <c r="C4467" i="14"/>
  <c r="C4466" i="14"/>
  <c r="C4465" i="14"/>
  <c r="C4464" i="14"/>
  <c r="C4463" i="14"/>
  <c r="C4462" i="14"/>
  <c r="C4461" i="14"/>
  <c r="C4460" i="14"/>
  <c r="C4459" i="14"/>
  <c r="C4458" i="14"/>
  <c r="C4457" i="14"/>
  <c r="C4456" i="14"/>
  <c r="C4455" i="14"/>
  <c r="C4454" i="14"/>
  <c r="C4453" i="14"/>
  <c r="C4452" i="14"/>
  <c r="C4451" i="14"/>
  <c r="C4450" i="14"/>
  <c r="C4449" i="14"/>
  <c r="C4448" i="14"/>
  <c r="C4447" i="14"/>
  <c r="C4446" i="14"/>
  <c r="C4445" i="14"/>
  <c r="C4444" i="14"/>
  <c r="C4443" i="14"/>
  <c r="C4442" i="14"/>
  <c r="C4441" i="14"/>
  <c r="C4440" i="14"/>
  <c r="C4439" i="14"/>
  <c r="C4438" i="14"/>
  <c r="C4437" i="14"/>
  <c r="C4436" i="14"/>
  <c r="C4435" i="14"/>
  <c r="C4434" i="14"/>
  <c r="C4433" i="14"/>
  <c r="C4432" i="14"/>
  <c r="C4431" i="14"/>
  <c r="C4430" i="14"/>
  <c r="C4429" i="14"/>
  <c r="C4428" i="14"/>
  <c r="C4427" i="14"/>
  <c r="C4426" i="14"/>
  <c r="C4425" i="14"/>
  <c r="C4424" i="14"/>
  <c r="C4423" i="14"/>
  <c r="C4422" i="14"/>
  <c r="C4421" i="14"/>
  <c r="C4420" i="14"/>
  <c r="C4419" i="14"/>
  <c r="C4418" i="14"/>
  <c r="C4417" i="14"/>
  <c r="C4416" i="14"/>
  <c r="C4415" i="14"/>
  <c r="C4414" i="14"/>
  <c r="C4413" i="14"/>
  <c r="C4412" i="14"/>
  <c r="C4411" i="14"/>
  <c r="C4410" i="14"/>
  <c r="C4409" i="14"/>
  <c r="C4408" i="14"/>
  <c r="C4407" i="14"/>
  <c r="C4406" i="14"/>
  <c r="C4405" i="14"/>
  <c r="C4404" i="14"/>
  <c r="C4403" i="14"/>
  <c r="C4402" i="14"/>
  <c r="C4401" i="14"/>
  <c r="C4400" i="14"/>
  <c r="C4399" i="14"/>
  <c r="C4398" i="14"/>
  <c r="C4397" i="14"/>
  <c r="C4396" i="14"/>
  <c r="C4395" i="14"/>
  <c r="C4394" i="14"/>
  <c r="C4393" i="14"/>
  <c r="C4392" i="14"/>
  <c r="C4391" i="14"/>
  <c r="C4390" i="14"/>
  <c r="C4389" i="14"/>
  <c r="C4388" i="14"/>
  <c r="C4387" i="14"/>
  <c r="C4386" i="14"/>
  <c r="C4385" i="14"/>
  <c r="C4384" i="14"/>
  <c r="C4383" i="14"/>
  <c r="C4382" i="14"/>
  <c r="C4381" i="14"/>
  <c r="C4380" i="14"/>
  <c r="C4379" i="14"/>
  <c r="C4378" i="14"/>
  <c r="C4377" i="14"/>
  <c r="C4376" i="14"/>
  <c r="C4375" i="14"/>
  <c r="C4374" i="14"/>
  <c r="C4373" i="14"/>
  <c r="C4372" i="14"/>
  <c r="C4371" i="14"/>
  <c r="C4370" i="14"/>
  <c r="C4369" i="14"/>
  <c r="C4368" i="14"/>
  <c r="C4367" i="14"/>
  <c r="C4366" i="14"/>
  <c r="C4365" i="14"/>
  <c r="C4364" i="14"/>
  <c r="C4363" i="14"/>
  <c r="C4362" i="14"/>
  <c r="C4361" i="14"/>
  <c r="C4360" i="14"/>
  <c r="C4359" i="14"/>
  <c r="C4358" i="14"/>
  <c r="C4357" i="14"/>
  <c r="C4356" i="14"/>
  <c r="C4355" i="14"/>
  <c r="C4354" i="14"/>
  <c r="C4353" i="14"/>
  <c r="C4352" i="14"/>
  <c r="C4351" i="14"/>
  <c r="C4350" i="14"/>
  <c r="C4349" i="14"/>
  <c r="C4348" i="14"/>
  <c r="C4347" i="14"/>
  <c r="C4346" i="14"/>
  <c r="C4345" i="14"/>
  <c r="C4344" i="14"/>
  <c r="C4343" i="14"/>
  <c r="C4342" i="14"/>
  <c r="C4341" i="14"/>
  <c r="C4340" i="14"/>
  <c r="C4339" i="14"/>
  <c r="C4338" i="14"/>
  <c r="C4337" i="14"/>
  <c r="C4336" i="14"/>
  <c r="C4335" i="14"/>
  <c r="C4334" i="14"/>
  <c r="C4333" i="14"/>
  <c r="C4332" i="14"/>
  <c r="C4331" i="14"/>
  <c r="C4330" i="14"/>
  <c r="C4329" i="14"/>
  <c r="C4328" i="14"/>
  <c r="C4327" i="14"/>
  <c r="C4326" i="14"/>
  <c r="C4325" i="14"/>
  <c r="C4324" i="14"/>
  <c r="C4323" i="14"/>
  <c r="C4322" i="14"/>
  <c r="C4321" i="14"/>
  <c r="C4320" i="14"/>
  <c r="C4319" i="14"/>
  <c r="C4318" i="14"/>
  <c r="C4317" i="14"/>
  <c r="C4316" i="14"/>
  <c r="C4315" i="14"/>
  <c r="C4314" i="14"/>
  <c r="C4313" i="14"/>
  <c r="C4312" i="14"/>
  <c r="C4311" i="14"/>
  <c r="C4310" i="14"/>
  <c r="C4309" i="14"/>
  <c r="C4308" i="14"/>
  <c r="C4307" i="14"/>
  <c r="C4306" i="14"/>
  <c r="C4305" i="14"/>
  <c r="C4304" i="14"/>
  <c r="C4303" i="14"/>
  <c r="C4302" i="14"/>
  <c r="C4301" i="14"/>
  <c r="C4300" i="14"/>
  <c r="C4299" i="14"/>
  <c r="C4298" i="14"/>
  <c r="C4297" i="14"/>
  <c r="C4296" i="14"/>
  <c r="C4295" i="14"/>
  <c r="C4294" i="14"/>
  <c r="C4293" i="14"/>
  <c r="C4292" i="14"/>
  <c r="C4291" i="14"/>
  <c r="C4290" i="14"/>
  <c r="C4289" i="14"/>
  <c r="C4288" i="14"/>
  <c r="C4287" i="14"/>
  <c r="C4286" i="14"/>
  <c r="C4285" i="14"/>
  <c r="C4284" i="14"/>
  <c r="C4283" i="14"/>
  <c r="C4282" i="14"/>
  <c r="C4281" i="14"/>
  <c r="C4280" i="14"/>
  <c r="C4279" i="14"/>
  <c r="C4278" i="14"/>
  <c r="C4277" i="14"/>
  <c r="C4276" i="14"/>
  <c r="C4275" i="14"/>
  <c r="C4274" i="14"/>
  <c r="C4273" i="14"/>
  <c r="C4272" i="14"/>
  <c r="C4271" i="14"/>
  <c r="C4270" i="14"/>
  <c r="C4269" i="14"/>
  <c r="C4268" i="14"/>
  <c r="C4267" i="14"/>
  <c r="C4266" i="14"/>
  <c r="C4265" i="14"/>
  <c r="C4264" i="14"/>
  <c r="C4263" i="14"/>
  <c r="C4262" i="14"/>
  <c r="C4261" i="14"/>
  <c r="C4260" i="14"/>
  <c r="C4259" i="14"/>
  <c r="C4258" i="14"/>
  <c r="C4257" i="14"/>
  <c r="C4256" i="14"/>
  <c r="C4255" i="14"/>
  <c r="C4254" i="14"/>
  <c r="C4253" i="14"/>
  <c r="C4252" i="14"/>
  <c r="C4251" i="14"/>
  <c r="C4250" i="14"/>
  <c r="C4249" i="14"/>
  <c r="C4248" i="14"/>
  <c r="C4247" i="14"/>
  <c r="C4246" i="14"/>
  <c r="C4245" i="14"/>
  <c r="C4244" i="14"/>
  <c r="C4243" i="14"/>
  <c r="C4242" i="14"/>
  <c r="C4241" i="14"/>
  <c r="C4240" i="14"/>
  <c r="C4239" i="14"/>
  <c r="C4238" i="14"/>
  <c r="C4237" i="14"/>
  <c r="C4236" i="14"/>
  <c r="C4235" i="14"/>
  <c r="C4234" i="14"/>
  <c r="C4233" i="14"/>
  <c r="C4232" i="14"/>
  <c r="C4231" i="14"/>
  <c r="C4230" i="14"/>
  <c r="C4229" i="14"/>
  <c r="C4228" i="14"/>
  <c r="C4227" i="14"/>
  <c r="C4226" i="14"/>
  <c r="C4225" i="14"/>
  <c r="C4224" i="14"/>
  <c r="C4223" i="14"/>
  <c r="C4222" i="14"/>
  <c r="C4221" i="14"/>
  <c r="C4220" i="14"/>
  <c r="C4219" i="14"/>
  <c r="C4218" i="14"/>
  <c r="C4217" i="14"/>
  <c r="C4216" i="14"/>
  <c r="C4215" i="14"/>
  <c r="C4214" i="14"/>
  <c r="C4213" i="14"/>
  <c r="C4212" i="14"/>
  <c r="C4211" i="14"/>
  <c r="C4210" i="14"/>
  <c r="C4209" i="14"/>
  <c r="C4208" i="14"/>
  <c r="C4207" i="14"/>
  <c r="C4206" i="14"/>
  <c r="C4205" i="14"/>
  <c r="C4204" i="14"/>
  <c r="C4203" i="14"/>
  <c r="C4202" i="14"/>
  <c r="C4201" i="14"/>
  <c r="C4200" i="14"/>
  <c r="C4199" i="14"/>
  <c r="C4198" i="14"/>
  <c r="C4197" i="14"/>
  <c r="C4196" i="14"/>
  <c r="C4195" i="14"/>
  <c r="C4194" i="14"/>
  <c r="C4193" i="14"/>
  <c r="C4192" i="14"/>
  <c r="C4191" i="14"/>
  <c r="C4190" i="14"/>
  <c r="C4189" i="14"/>
  <c r="C4188" i="14"/>
  <c r="C4187" i="14"/>
  <c r="C4186" i="14"/>
  <c r="C4185" i="14"/>
  <c r="C4184" i="14"/>
  <c r="C4183" i="14"/>
  <c r="C4182" i="14"/>
  <c r="C4181" i="14"/>
  <c r="C4180" i="14"/>
  <c r="C4179" i="14"/>
  <c r="C4178" i="14"/>
  <c r="C4177" i="14"/>
  <c r="C4176" i="14"/>
  <c r="C4175" i="14"/>
  <c r="C4174" i="14"/>
  <c r="C4173" i="14"/>
  <c r="C4172" i="14"/>
  <c r="C4171" i="14"/>
  <c r="C4170" i="14"/>
  <c r="C4169" i="14"/>
  <c r="C4168" i="14"/>
  <c r="C4167" i="14"/>
  <c r="C4166" i="14"/>
  <c r="C4165" i="14"/>
  <c r="C4164" i="14"/>
  <c r="C4163" i="14"/>
  <c r="C4162" i="14"/>
  <c r="C4161" i="14"/>
  <c r="C4160" i="14"/>
  <c r="C4159" i="14"/>
  <c r="C4158" i="14"/>
  <c r="C4157" i="14"/>
  <c r="C4156" i="14"/>
  <c r="C4155" i="14"/>
  <c r="C4154" i="14"/>
  <c r="C4153" i="14"/>
  <c r="C4152" i="14"/>
  <c r="C4151" i="14"/>
  <c r="C4150" i="14"/>
  <c r="C4149" i="14"/>
  <c r="C4148" i="14"/>
  <c r="C4147" i="14"/>
  <c r="C4146" i="14"/>
  <c r="C4145" i="14"/>
  <c r="C4144" i="14"/>
  <c r="C4143" i="14"/>
  <c r="C4142" i="14"/>
  <c r="C4141" i="14"/>
  <c r="C4140" i="14"/>
  <c r="C4139" i="14"/>
  <c r="C4138" i="14"/>
  <c r="C4137" i="14"/>
  <c r="C4136" i="14"/>
  <c r="C4135" i="14"/>
  <c r="C4134" i="14"/>
  <c r="C4133" i="14"/>
  <c r="C4132" i="14"/>
  <c r="C4131" i="14"/>
  <c r="C4130" i="14"/>
  <c r="C4129" i="14"/>
  <c r="C4128" i="14"/>
  <c r="C4127" i="14"/>
  <c r="C4126" i="14"/>
  <c r="C4125" i="14"/>
  <c r="C4124" i="14"/>
  <c r="C4123" i="14"/>
  <c r="C4122" i="14"/>
  <c r="C4121" i="14"/>
  <c r="C4120" i="14"/>
  <c r="C4119" i="14"/>
  <c r="C4118" i="14"/>
  <c r="C4117" i="14"/>
  <c r="C4116" i="14"/>
  <c r="C4115" i="14"/>
  <c r="C4114" i="14"/>
  <c r="C4113" i="14"/>
  <c r="C4112" i="14"/>
  <c r="C4111" i="14"/>
  <c r="C4110" i="14"/>
  <c r="C4109" i="14"/>
  <c r="C4108" i="14"/>
  <c r="C4107" i="14"/>
  <c r="C4106" i="14"/>
  <c r="C4105" i="14"/>
  <c r="C4104" i="14"/>
  <c r="C4103" i="14"/>
  <c r="C4102" i="14"/>
  <c r="C4101" i="14"/>
  <c r="C4100" i="14"/>
  <c r="C4099" i="14"/>
  <c r="C4098" i="14"/>
  <c r="C4097" i="14"/>
  <c r="C4096" i="14"/>
  <c r="C4095" i="14"/>
  <c r="C4094" i="14"/>
  <c r="C4093" i="14"/>
  <c r="C4092" i="14"/>
  <c r="C4091" i="14"/>
  <c r="C4090" i="14"/>
  <c r="C4089" i="14"/>
  <c r="C4088" i="14"/>
  <c r="C4087" i="14"/>
  <c r="C4086" i="14"/>
  <c r="C4085" i="14"/>
  <c r="C4084" i="14"/>
  <c r="C4083" i="14"/>
  <c r="C4082" i="14"/>
  <c r="C4081" i="14"/>
  <c r="C4080" i="14"/>
  <c r="C4079" i="14"/>
  <c r="C4078" i="14"/>
  <c r="C4077" i="14"/>
  <c r="C4076" i="14"/>
  <c r="C4075" i="14"/>
  <c r="C4074" i="14"/>
  <c r="C4073" i="14"/>
  <c r="C4072" i="14"/>
  <c r="C4071" i="14"/>
  <c r="C4070" i="14"/>
  <c r="C4069" i="14"/>
  <c r="C4068" i="14"/>
  <c r="C4067" i="14"/>
  <c r="C4066" i="14"/>
  <c r="C4065" i="14"/>
  <c r="C4064" i="14"/>
  <c r="C4063" i="14"/>
  <c r="C4062" i="14"/>
  <c r="C4061" i="14"/>
  <c r="C4060" i="14"/>
  <c r="C4059" i="14"/>
  <c r="C4058" i="14"/>
  <c r="C4057" i="14"/>
  <c r="C4056" i="14"/>
  <c r="C4055" i="14"/>
  <c r="C4054" i="14"/>
  <c r="C4053" i="14"/>
  <c r="C4052" i="14"/>
  <c r="C4051" i="14"/>
  <c r="C4050" i="14"/>
  <c r="C4049" i="14"/>
  <c r="C4048" i="14"/>
  <c r="C4047" i="14"/>
  <c r="C4046" i="14"/>
  <c r="C4045" i="14"/>
  <c r="C4044" i="14"/>
  <c r="C4043" i="14"/>
  <c r="C4042" i="14"/>
  <c r="C4041" i="14"/>
  <c r="C4040" i="14"/>
  <c r="C4039" i="14"/>
  <c r="C4038" i="14"/>
  <c r="C4037" i="14"/>
  <c r="C4036" i="14"/>
  <c r="C4035" i="14"/>
  <c r="C4034" i="14"/>
  <c r="C4033" i="14"/>
  <c r="C4032" i="14"/>
  <c r="C4031" i="14"/>
  <c r="C4030" i="14"/>
  <c r="C4029" i="14"/>
  <c r="C4028" i="14"/>
  <c r="C4027" i="14"/>
  <c r="C4026" i="14"/>
  <c r="C4025" i="14"/>
  <c r="C4024" i="14"/>
  <c r="C4023" i="14"/>
  <c r="C4022" i="14"/>
  <c r="C4021" i="14"/>
  <c r="C4020" i="14"/>
  <c r="C4019" i="14"/>
  <c r="C4018" i="14"/>
  <c r="C4017" i="14"/>
  <c r="C4016" i="14"/>
  <c r="C4015" i="14"/>
  <c r="C4014" i="14"/>
  <c r="C4013" i="14"/>
  <c r="C4012" i="14"/>
  <c r="C4011" i="14"/>
  <c r="C4010" i="14"/>
  <c r="C4009" i="14"/>
  <c r="C4008" i="14"/>
  <c r="C4007" i="14"/>
  <c r="C4006" i="14"/>
  <c r="C4005" i="14"/>
  <c r="C4004" i="14"/>
  <c r="C4003" i="14"/>
  <c r="C4002" i="14"/>
  <c r="C4001" i="14"/>
  <c r="C4000" i="14"/>
  <c r="C3999" i="14"/>
  <c r="C3998" i="14"/>
  <c r="C3997" i="14"/>
  <c r="C3996" i="14"/>
  <c r="C3995" i="14"/>
  <c r="C3994" i="14"/>
  <c r="C3993" i="14"/>
  <c r="C3992" i="14"/>
  <c r="C3991" i="14"/>
  <c r="C3990" i="14"/>
  <c r="C3989" i="14"/>
  <c r="C3988" i="14"/>
  <c r="C3987" i="14"/>
  <c r="C3986" i="14"/>
  <c r="C3985" i="14"/>
  <c r="C3984" i="14"/>
  <c r="C3983" i="14"/>
  <c r="C3982" i="14"/>
  <c r="C3981" i="14"/>
  <c r="C3980" i="14"/>
  <c r="C3979" i="14"/>
  <c r="C3978" i="14"/>
  <c r="C3977" i="14"/>
  <c r="C3976" i="14"/>
  <c r="C3975" i="14"/>
  <c r="C3974" i="14"/>
  <c r="C3973" i="14"/>
  <c r="C3972" i="14"/>
  <c r="C3971" i="14"/>
  <c r="C3970" i="14"/>
  <c r="C3969" i="14"/>
  <c r="C3968" i="14"/>
  <c r="C3967" i="14"/>
  <c r="C3966" i="14"/>
  <c r="C3965" i="14"/>
  <c r="C3964" i="14"/>
  <c r="C3963" i="14"/>
  <c r="C3962" i="14"/>
  <c r="C3961" i="14"/>
  <c r="C3960" i="14"/>
  <c r="C3959" i="14"/>
  <c r="C3958" i="14"/>
  <c r="C3957" i="14"/>
  <c r="C3956" i="14"/>
  <c r="C3955" i="14"/>
  <c r="C3954" i="14"/>
  <c r="C3953" i="14"/>
  <c r="C3952" i="14"/>
  <c r="C3951" i="14"/>
  <c r="C3950" i="14"/>
  <c r="C3949" i="14"/>
  <c r="C3948" i="14"/>
  <c r="C3947" i="14"/>
  <c r="C3946" i="14"/>
  <c r="C3945" i="14"/>
  <c r="C3944" i="14"/>
  <c r="C3943" i="14"/>
  <c r="C3942" i="14"/>
  <c r="C3941" i="14"/>
  <c r="C3940" i="14"/>
  <c r="C3939" i="14"/>
  <c r="C3938" i="14"/>
  <c r="C3937" i="14"/>
  <c r="C3936" i="14"/>
  <c r="C3935" i="14"/>
  <c r="C3934" i="14"/>
  <c r="C3933" i="14"/>
  <c r="C3932" i="14"/>
  <c r="C3931" i="14"/>
  <c r="C3930" i="14"/>
  <c r="C3929" i="14"/>
  <c r="C3928" i="14"/>
  <c r="C3927" i="14"/>
  <c r="C3926" i="14"/>
  <c r="C3925" i="14"/>
  <c r="C3924" i="14"/>
  <c r="C3923" i="14"/>
  <c r="C3922" i="14"/>
  <c r="C3921" i="14"/>
  <c r="C3920" i="14"/>
  <c r="C3919" i="14"/>
  <c r="C3918" i="14"/>
  <c r="C3917" i="14"/>
  <c r="C3916" i="14"/>
  <c r="C3915" i="14"/>
  <c r="C3914" i="14"/>
  <c r="C3913" i="14"/>
  <c r="C3912" i="14"/>
  <c r="C3911" i="14"/>
  <c r="C3910" i="14"/>
  <c r="C3909" i="14"/>
  <c r="C3908" i="14"/>
  <c r="C3907" i="14"/>
  <c r="C3906" i="14"/>
  <c r="C3905" i="14"/>
  <c r="C3904" i="14"/>
  <c r="C3903" i="14"/>
  <c r="C3902" i="14"/>
  <c r="C3901" i="14"/>
  <c r="C3900" i="14"/>
  <c r="C3899" i="14"/>
  <c r="C3898" i="14"/>
  <c r="C3897" i="14"/>
  <c r="C3896" i="14"/>
  <c r="C3895" i="14"/>
  <c r="C3894" i="14"/>
  <c r="C3893" i="14"/>
  <c r="C3892" i="14"/>
  <c r="C3891" i="14"/>
  <c r="C3890" i="14"/>
  <c r="C3889" i="14"/>
  <c r="C3888" i="14"/>
  <c r="C3887" i="14"/>
  <c r="C3886" i="14"/>
  <c r="C3885" i="14"/>
  <c r="C3884" i="14"/>
  <c r="C3883" i="14"/>
  <c r="C3882" i="14"/>
  <c r="C3881" i="14"/>
  <c r="C3880" i="14"/>
  <c r="C3879" i="14"/>
  <c r="C3878" i="14"/>
  <c r="C3877" i="14"/>
  <c r="C3876" i="14"/>
  <c r="C3875" i="14"/>
  <c r="C3874" i="14"/>
  <c r="C3873" i="14"/>
  <c r="C3872" i="14"/>
  <c r="C3871" i="14"/>
  <c r="C3870" i="14"/>
  <c r="C3869" i="14"/>
  <c r="C3868" i="14"/>
  <c r="C3867" i="14"/>
  <c r="C3866" i="14"/>
  <c r="C3865" i="14"/>
  <c r="C3864" i="14"/>
  <c r="C3863" i="14"/>
  <c r="C3862" i="14"/>
  <c r="C3861" i="14"/>
  <c r="C3860" i="14"/>
  <c r="C3859" i="14"/>
  <c r="C3858" i="14"/>
  <c r="C3857" i="14"/>
  <c r="C3856" i="14"/>
  <c r="C3855" i="14"/>
  <c r="C3854" i="14"/>
  <c r="C3853" i="14"/>
  <c r="C3852" i="14"/>
  <c r="C3851" i="14"/>
  <c r="C3850" i="14"/>
  <c r="C3849" i="14"/>
  <c r="C3848" i="14"/>
  <c r="C3847" i="14"/>
  <c r="C3846" i="14"/>
  <c r="C3845" i="14"/>
  <c r="C3844" i="14"/>
  <c r="C3843" i="14"/>
  <c r="C3842" i="14"/>
  <c r="C3841" i="14"/>
  <c r="C3840" i="14"/>
  <c r="C3839" i="14"/>
  <c r="C3838" i="14"/>
  <c r="C3837" i="14"/>
  <c r="C3836" i="14"/>
  <c r="C3835" i="14"/>
  <c r="C3834" i="14"/>
  <c r="C3833" i="14"/>
  <c r="C3832" i="14"/>
  <c r="C3831" i="14"/>
  <c r="C3830" i="14"/>
  <c r="C3829" i="14"/>
  <c r="C3828" i="14"/>
  <c r="C3827" i="14"/>
  <c r="C3826" i="14"/>
  <c r="C3825" i="14"/>
  <c r="C3824" i="14"/>
  <c r="C3823" i="14"/>
  <c r="C3822" i="14"/>
  <c r="C3821" i="14"/>
  <c r="C3820" i="14"/>
  <c r="C3819" i="14"/>
  <c r="C3818" i="14"/>
  <c r="C3817" i="14"/>
  <c r="C3816" i="14"/>
  <c r="C3815" i="14"/>
  <c r="C3814" i="14"/>
  <c r="C3813" i="14"/>
  <c r="C3812" i="14"/>
  <c r="C3811" i="14"/>
  <c r="C3810" i="14"/>
  <c r="C3809" i="14"/>
  <c r="C3808" i="14"/>
  <c r="C3807" i="14"/>
  <c r="C3806" i="14"/>
  <c r="C3805" i="14"/>
  <c r="C3804" i="14"/>
  <c r="C3803" i="14"/>
  <c r="C3802" i="14"/>
  <c r="C3801" i="14"/>
  <c r="C3800" i="14"/>
  <c r="C3799" i="14"/>
  <c r="C3798" i="14"/>
  <c r="C3797" i="14"/>
  <c r="C3796" i="14"/>
  <c r="C3795" i="14"/>
  <c r="C3794" i="14"/>
  <c r="C3793" i="14"/>
  <c r="C3792" i="14"/>
  <c r="C3791" i="14"/>
  <c r="C3790" i="14"/>
  <c r="C3789" i="14"/>
  <c r="C3788" i="14"/>
  <c r="C3787" i="14"/>
  <c r="C3786" i="14"/>
  <c r="C3785" i="14"/>
  <c r="C3784" i="14"/>
  <c r="C3783" i="14"/>
  <c r="C3782" i="14"/>
  <c r="C3781" i="14"/>
  <c r="C3780" i="14"/>
  <c r="C3779" i="14"/>
  <c r="C3778" i="14"/>
  <c r="C3777" i="14"/>
  <c r="C3776" i="14"/>
  <c r="C3775" i="14"/>
  <c r="C3774" i="14"/>
  <c r="C3773" i="14"/>
  <c r="C3772" i="14"/>
  <c r="C3771" i="14"/>
  <c r="C3770" i="14"/>
  <c r="C3769" i="14"/>
  <c r="C3768" i="14"/>
  <c r="C3767" i="14"/>
  <c r="C3766" i="14"/>
  <c r="C3765" i="14"/>
  <c r="C3764" i="14"/>
  <c r="C3763" i="14"/>
  <c r="C3762" i="14"/>
  <c r="C3761" i="14"/>
  <c r="C3760" i="14"/>
  <c r="C3759" i="14"/>
  <c r="C3758" i="14"/>
  <c r="C3757" i="14"/>
  <c r="C3756" i="14"/>
  <c r="C3755" i="14"/>
  <c r="C3754" i="14"/>
  <c r="C3753" i="14"/>
  <c r="C3752" i="14"/>
  <c r="C3751" i="14"/>
  <c r="C3750" i="14"/>
  <c r="C3749" i="14"/>
  <c r="C3748" i="14"/>
  <c r="C3747" i="14"/>
  <c r="C3746" i="14"/>
  <c r="C3745" i="14"/>
  <c r="C3744" i="14"/>
  <c r="C3743" i="14"/>
  <c r="C3742" i="14"/>
  <c r="C3741" i="14"/>
  <c r="C3740" i="14"/>
  <c r="C3739" i="14"/>
  <c r="C3738" i="14"/>
  <c r="C3737" i="14"/>
  <c r="C3736" i="14"/>
  <c r="C3735" i="14"/>
  <c r="C3734" i="14"/>
  <c r="C3733" i="14"/>
  <c r="C3732" i="14"/>
  <c r="C3731" i="14"/>
  <c r="C3730" i="14"/>
  <c r="C3729" i="14"/>
  <c r="C3728" i="14"/>
  <c r="C3727" i="14"/>
  <c r="C3726" i="14"/>
  <c r="C3725" i="14"/>
  <c r="C3724" i="14"/>
  <c r="C3723" i="14"/>
  <c r="C3722" i="14"/>
  <c r="C3721" i="14"/>
  <c r="C3720" i="14"/>
  <c r="C3719" i="14"/>
  <c r="C3718" i="14"/>
  <c r="C3717" i="14"/>
  <c r="C3716" i="14"/>
  <c r="C3715" i="14"/>
  <c r="C3714" i="14"/>
  <c r="C3713" i="14"/>
  <c r="C3712" i="14"/>
  <c r="C3711" i="14"/>
  <c r="C3710" i="14"/>
  <c r="C3709" i="14"/>
  <c r="C3708" i="14"/>
  <c r="C3707" i="14"/>
  <c r="C3706" i="14"/>
  <c r="C3705" i="14"/>
  <c r="C3704" i="14"/>
  <c r="C3703" i="14"/>
  <c r="C3702" i="14"/>
  <c r="C3701" i="14"/>
  <c r="C3700" i="14"/>
  <c r="C3699" i="14"/>
  <c r="C3698" i="14"/>
  <c r="C3697" i="14"/>
  <c r="C3696" i="14"/>
  <c r="C3695" i="14"/>
  <c r="C3694" i="14"/>
  <c r="C3693" i="14"/>
  <c r="C3692" i="14"/>
  <c r="C3691" i="14"/>
  <c r="C3690" i="14"/>
  <c r="C3689" i="14"/>
  <c r="C3688" i="14"/>
  <c r="C3687" i="14"/>
  <c r="C3686" i="14"/>
  <c r="C3685" i="14"/>
  <c r="C3684" i="14"/>
  <c r="C3683" i="14"/>
  <c r="C3682" i="14"/>
  <c r="C3681" i="14"/>
  <c r="C3680" i="14"/>
  <c r="C3679" i="14"/>
  <c r="C3678" i="14"/>
  <c r="C3677" i="14"/>
  <c r="C3676" i="14"/>
  <c r="C3675" i="14"/>
  <c r="C3674" i="14"/>
  <c r="C3673" i="14"/>
  <c r="C3672" i="14"/>
  <c r="C3671" i="14"/>
  <c r="C3670" i="14"/>
  <c r="C3669" i="14"/>
  <c r="C3668" i="14"/>
  <c r="C3667" i="14"/>
  <c r="C3666" i="14"/>
  <c r="C3665" i="14"/>
  <c r="C3664" i="14"/>
  <c r="C3663" i="14"/>
  <c r="C3662" i="14"/>
  <c r="C3661" i="14"/>
  <c r="C3660" i="14"/>
  <c r="C3659" i="14"/>
  <c r="C3658" i="14"/>
  <c r="C3657" i="14"/>
  <c r="C3656" i="14"/>
  <c r="C3655" i="14"/>
  <c r="C3654" i="14"/>
  <c r="C3653" i="14"/>
  <c r="C3652" i="14"/>
  <c r="C3651" i="14"/>
  <c r="C3650" i="14"/>
  <c r="C3649" i="14"/>
  <c r="C3648" i="14"/>
  <c r="C3647" i="14"/>
  <c r="C3646" i="14"/>
  <c r="C3645" i="14"/>
  <c r="C3644" i="14"/>
  <c r="C3643" i="14"/>
  <c r="C3642" i="14"/>
  <c r="C3641" i="14"/>
  <c r="C3640" i="14"/>
  <c r="C3639" i="14"/>
  <c r="C3638" i="14"/>
  <c r="C3637" i="14"/>
  <c r="C3636" i="14"/>
  <c r="C3635" i="14"/>
  <c r="C3634" i="14"/>
  <c r="C3633" i="14"/>
  <c r="C3632" i="14"/>
  <c r="C3631" i="14"/>
  <c r="C3630" i="14"/>
  <c r="C3629" i="14"/>
  <c r="C3628" i="14"/>
  <c r="C3627" i="14"/>
  <c r="C3626" i="14"/>
  <c r="C3625" i="14"/>
  <c r="C3624" i="14"/>
  <c r="C3623" i="14"/>
  <c r="C3622" i="14"/>
  <c r="C3621" i="14"/>
  <c r="C3620" i="14"/>
  <c r="C3619" i="14"/>
  <c r="C3618" i="14"/>
  <c r="C3617" i="14"/>
  <c r="C3616" i="14"/>
  <c r="C3615" i="14"/>
  <c r="C3614" i="14"/>
  <c r="C3613" i="14"/>
  <c r="C3612" i="14"/>
  <c r="C3611" i="14"/>
  <c r="C3610" i="14"/>
  <c r="C3609" i="14"/>
  <c r="C3608" i="14"/>
  <c r="C3607" i="14"/>
  <c r="C3606" i="14"/>
  <c r="C3605" i="14"/>
  <c r="C3604" i="14"/>
  <c r="C3603" i="14"/>
  <c r="C3602" i="14"/>
  <c r="C3601" i="14"/>
  <c r="C3600" i="14"/>
  <c r="C3599" i="14"/>
  <c r="C3598" i="14"/>
  <c r="C3597" i="14"/>
  <c r="C3596" i="14"/>
  <c r="C3595" i="14"/>
  <c r="C3594" i="14"/>
  <c r="C3593" i="14"/>
  <c r="C3592" i="14"/>
  <c r="C3591" i="14"/>
  <c r="C3590" i="14"/>
  <c r="C3589" i="14"/>
  <c r="C3588" i="14"/>
  <c r="C3587" i="14"/>
  <c r="C3586" i="14"/>
  <c r="C3585" i="14"/>
  <c r="C3584" i="14"/>
  <c r="C3583" i="14"/>
  <c r="C3582" i="14"/>
  <c r="C3581" i="14"/>
  <c r="C3580" i="14"/>
  <c r="C3579" i="14"/>
  <c r="C3578" i="14"/>
  <c r="C3577" i="14"/>
  <c r="C3576" i="14"/>
  <c r="C3575" i="14"/>
  <c r="C3574" i="14"/>
  <c r="C3573" i="14"/>
  <c r="C3572" i="14"/>
  <c r="C3571" i="14"/>
  <c r="C3570" i="14"/>
  <c r="C3569" i="14"/>
  <c r="C3568" i="14"/>
  <c r="C3567" i="14"/>
  <c r="C3566" i="14"/>
  <c r="C3565" i="14"/>
  <c r="C3564" i="14"/>
  <c r="C3563" i="14"/>
  <c r="C3562" i="14"/>
  <c r="C3561" i="14"/>
  <c r="C3560" i="14"/>
  <c r="C3559" i="14"/>
  <c r="C3558" i="14"/>
  <c r="C3557" i="14"/>
  <c r="C3556" i="14"/>
  <c r="C3555" i="14"/>
  <c r="C3554" i="14"/>
  <c r="C3553" i="14"/>
  <c r="C3552" i="14"/>
  <c r="C3551" i="14"/>
  <c r="C3550" i="14"/>
  <c r="C3549" i="14"/>
  <c r="C3548" i="14"/>
  <c r="C3547" i="14"/>
  <c r="C3546" i="14"/>
  <c r="C3545" i="14"/>
  <c r="C3544" i="14"/>
  <c r="C3543" i="14"/>
  <c r="C3542" i="14"/>
  <c r="C3541" i="14"/>
  <c r="C3540" i="14"/>
  <c r="C3539" i="14"/>
  <c r="C3538" i="14"/>
  <c r="C3537" i="14"/>
  <c r="C3536" i="14"/>
  <c r="C3535" i="14"/>
  <c r="C3534" i="14"/>
  <c r="C3533" i="14"/>
  <c r="C3532" i="14"/>
  <c r="C3531" i="14"/>
  <c r="C3530" i="14"/>
  <c r="C3529" i="14"/>
  <c r="C3528" i="14"/>
  <c r="C3527" i="14"/>
  <c r="C3526" i="14"/>
  <c r="C3525" i="14"/>
  <c r="C3524" i="14"/>
  <c r="C3523" i="14"/>
  <c r="C3522" i="14"/>
  <c r="C3521" i="14"/>
  <c r="C3520" i="14"/>
  <c r="C3519" i="14"/>
  <c r="C3518" i="14"/>
  <c r="C3517" i="14"/>
  <c r="C3516" i="14"/>
  <c r="C3515" i="14"/>
  <c r="C3514" i="14"/>
  <c r="C3513" i="14"/>
  <c r="C3512" i="14"/>
  <c r="C3511" i="14"/>
  <c r="C3510" i="14"/>
  <c r="C3509" i="14"/>
  <c r="C3508" i="14"/>
  <c r="C3507" i="14"/>
  <c r="C3506" i="14"/>
  <c r="C3505" i="14"/>
  <c r="C3504" i="14"/>
  <c r="C3503" i="14"/>
  <c r="C3502" i="14"/>
  <c r="C3501" i="14"/>
  <c r="C3500" i="14"/>
  <c r="C3499" i="14"/>
  <c r="C3498" i="14"/>
  <c r="C3497" i="14"/>
  <c r="C3496" i="14"/>
  <c r="C3495" i="14"/>
  <c r="C3494" i="14"/>
  <c r="C3493" i="14"/>
  <c r="C3492" i="14"/>
  <c r="C3491" i="14"/>
  <c r="C3490" i="14"/>
  <c r="C3489" i="14"/>
  <c r="C3488" i="14"/>
  <c r="C3487" i="14"/>
  <c r="C3486" i="14"/>
  <c r="C3485" i="14"/>
  <c r="C3484" i="14"/>
  <c r="C3483" i="14"/>
  <c r="C3482" i="14"/>
  <c r="C3481" i="14"/>
  <c r="C3480" i="14"/>
  <c r="C3479" i="14"/>
  <c r="C3478" i="14"/>
  <c r="C3477" i="14"/>
  <c r="C3476" i="14"/>
  <c r="C3475" i="14"/>
  <c r="C3474" i="14"/>
  <c r="C3473" i="14"/>
  <c r="C3472" i="14"/>
  <c r="C3471" i="14"/>
  <c r="C3470" i="14"/>
  <c r="C3469" i="14"/>
  <c r="C3468" i="14"/>
  <c r="C3467" i="14"/>
  <c r="C3466" i="14"/>
  <c r="C3465" i="14"/>
  <c r="C3464" i="14"/>
  <c r="C3463" i="14"/>
  <c r="C3462" i="14"/>
  <c r="C3461" i="14"/>
  <c r="C3460" i="14"/>
  <c r="C3459" i="14"/>
  <c r="C3458" i="14"/>
  <c r="C3457" i="14"/>
  <c r="C3456" i="14"/>
  <c r="C3455" i="14"/>
  <c r="C3454" i="14"/>
  <c r="C3453" i="14"/>
  <c r="C3452" i="14"/>
  <c r="C3451" i="14"/>
  <c r="C3450" i="14"/>
  <c r="C3449" i="14"/>
  <c r="C3448" i="14"/>
  <c r="C3447" i="14"/>
  <c r="C3446" i="14"/>
  <c r="C3445" i="14"/>
  <c r="C3444" i="14"/>
  <c r="C3443" i="14"/>
  <c r="C3442" i="14"/>
  <c r="C3441" i="14"/>
  <c r="C3440" i="14"/>
  <c r="C3439" i="14"/>
  <c r="C3438" i="14"/>
  <c r="C3437" i="14"/>
  <c r="C3436" i="14"/>
  <c r="C3435" i="14"/>
  <c r="C3434" i="14"/>
  <c r="C3433" i="14"/>
  <c r="C3432" i="14"/>
  <c r="C3431" i="14"/>
  <c r="C3430" i="14"/>
  <c r="C3429" i="14"/>
  <c r="C3428" i="14"/>
  <c r="C3427" i="14"/>
  <c r="C3426" i="14"/>
  <c r="C3425" i="14"/>
  <c r="C3424" i="14"/>
  <c r="C3423" i="14"/>
  <c r="C3422" i="14"/>
  <c r="C3421" i="14"/>
  <c r="C3420" i="14"/>
  <c r="C3419" i="14"/>
  <c r="C3418" i="14"/>
  <c r="C3417" i="14"/>
  <c r="C3416" i="14"/>
  <c r="C3415" i="14"/>
  <c r="C3414" i="14"/>
  <c r="C3413" i="14"/>
  <c r="C3412" i="14"/>
  <c r="C3411" i="14"/>
  <c r="C3410" i="14"/>
  <c r="C3409" i="14"/>
  <c r="C3408" i="14"/>
  <c r="C3407" i="14"/>
  <c r="C3406" i="14"/>
  <c r="C3405" i="14"/>
  <c r="C3404" i="14"/>
  <c r="C3403" i="14"/>
  <c r="C3402" i="14"/>
  <c r="C3401" i="14"/>
  <c r="C3400" i="14"/>
  <c r="C3399" i="14"/>
  <c r="C3398" i="14"/>
  <c r="C3397" i="14"/>
  <c r="C3396" i="14"/>
  <c r="C3395" i="14"/>
  <c r="C3394" i="14"/>
  <c r="C3393" i="14"/>
  <c r="C3392" i="14"/>
  <c r="C3391" i="14"/>
  <c r="C3390" i="14"/>
  <c r="C3389" i="14"/>
  <c r="C3388" i="14"/>
  <c r="C3387" i="14"/>
  <c r="C3386" i="14"/>
  <c r="C3385" i="14"/>
  <c r="C3384" i="14"/>
  <c r="C3383" i="14"/>
  <c r="C3382" i="14"/>
  <c r="C3381" i="14"/>
  <c r="C3380" i="14"/>
  <c r="C3379" i="14"/>
  <c r="C3378" i="14"/>
  <c r="C3377" i="14"/>
  <c r="C3376" i="14"/>
  <c r="C3375" i="14"/>
  <c r="C3374" i="14"/>
  <c r="C3373" i="14"/>
  <c r="C3372" i="14"/>
  <c r="C3371" i="14"/>
  <c r="C3370" i="14"/>
  <c r="C3369" i="14"/>
  <c r="C3368" i="14"/>
  <c r="C3367" i="14"/>
  <c r="C3366" i="14"/>
  <c r="C3365" i="14"/>
  <c r="C3364" i="14"/>
  <c r="C3363" i="14"/>
  <c r="C3362" i="14"/>
  <c r="C3361" i="14"/>
  <c r="C3360" i="14"/>
  <c r="C3359" i="14"/>
  <c r="C3358" i="14"/>
  <c r="C3357" i="14"/>
  <c r="C3356" i="14"/>
  <c r="C3355" i="14"/>
  <c r="C3354" i="14"/>
  <c r="C3353" i="14"/>
  <c r="C3352" i="14"/>
  <c r="C3351" i="14"/>
  <c r="C3350" i="14"/>
  <c r="C3349" i="14"/>
  <c r="C3348" i="14"/>
  <c r="C3347" i="14"/>
  <c r="C3346" i="14"/>
  <c r="C3345" i="14"/>
  <c r="C3344" i="14"/>
  <c r="C3343" i="14"/>
  <c r="C3342" i="14"/>
  <c r="C3341" i="14"/>
  <c r="C3340" i="14"/>
  <c r="C3339" i="14"/>
  <c r="C3338" i="14"/>
  <c r="C3337" i="14"/>
  <c r="C3336" i="14"/>
  <c r="C3335" i="14"/>
  <c r="C3334" i="14"/>
  <c r="C3333" i="14"/>
  <c r="C3332" i="14"/>
  <c r="C3331" i="14"/>
  <c r="C3330" i="14"/>
  <c r="C3329" i="14"/>
  <c r="C3328" i="14"/>
  <c r="C3327" i="14"/>
  <c r="C3326" i="14"/>
  <c r="C3325" i="14"/>
  <c r="C3324" i="14"/>
  <c r="C3323" i="14"/>
  <c r="C3322" i="14"/>
  <c r="C3321" i="14"/>
  <c r="C3320" i="14"/>
  <c r="C3319" i="14"/>
  <c r="C3318" i="14"/>
  <c r="C3317" i="14"/>
  <c r="C3316" i="14"/>
  <c r="C3315" i="14"/>
  <c r="C3314" i="14"/>
  <c r="C3313" i="14"/>
  <c r="C3312" i="14"/>
  <c r="C3311" i="14"/>
  <c r="C3310" i="14"/>
  <c r="C3309" i="14"/>
  <c r="C3308" i="14"/>
  <c r="C3307" i="14"/>
  <c r="C3306" i="14"/>
  <c r="C3305" i="14"/>
  <c r="C3304" i="14"/>
  <c r="C3303" i="14"/>
  <c r="C3302" i="14"/>
  <c r="C3301" i="14"/>
  <c r="C3300" i="14"/>
  <c r="C3299" i="14"/>
  <c r="C3298" i="14"/>
  <c r="C3297" i="14"/>
  <c r="C3296" i="14"/>
  <c r="C3295" i="14"/>
  <c r="C3294" i="14"/>
  <c r="C3293" i="14"/>
  <c r="C3292" i="14"/>
  <c r="C3291" i="14"/>
  <c r="C3290" i="14"/>
  <c r="C3289" i="14"/>
  <c r="C3288" i="14"/>
  <c r="C3287" i="14"/>
  <c r="C3286" i="14"/>
  <c r="C3285" i="14"/>
  <c r="C3284" i="14"/>
  <c r="C3283" i="14"/>
  <c r="C3282" i="14"/>
  <c r="C3281" i="14"/>
  <c r="C3280" i="14"/>
  <c r="C3279" i="14"/>
  <c r="C3278" i="14"/>
  <c r="C3277" i="14"/>
  <c r="C3276" i="14"/>
  <c r="C3275" i="14"/>
  <c r="C3274" i="14"/>
  <c r="C3273" i="14"/>
  <c r="C3272" i="14"/>
  <c r="C3271" i="14"/>
  <c r="C3270" i="14"/>
  <c r="C3269" i="14"/>
  <c r="C3268" i="14"/>
  <c r="C3267" i="14"/>
  <c r="C3266" i="14"/>
  <c r="C3265" i="14"/>
  <c r="C3264" i="14"/>
  <c r="C3263" i="14"/>
  <c r="C3262" i="14"/>
  <c r="C3261" i="14"/>
  <c r="C3260" i="14"/>
  <c r="C3259" i="14"/>
  <c r="C3258" i="14"/>
  <c r="C3257" i="14"/>
  <c r="C3256" i="14"/>
  <c r="C3255" i="14"/>
  <c r="C3254" i="14"/>
  <c r="C3253" i="14"/>
  <c r="C3252" i="14"/>
  <c r="C3251" i="14"/>
  <c r="C3250" i="14"/>
  <c r="C3249" i="14"/>
  <c r="C3248" i="14"/>
  <c r="C3247" i="14"/>
  <c r="C3246" i="14"/>
  <c r="C3245" i="14"/>
  <c r="C3244" i="14"/>
  <c r="C3243" i="14"/>
  <c r="C3242" i="14"/>
  <c r="C3241" i="14"/>
  <c r="C3240" i="14"/>
  <c r="C3239" i="14"/>
  <c r="C3238" i="14"/>
  <c r="C3237" i="14"/>
  <c r="C3236" i="14"/>
  <c r="C3235" i="14"/>
  <c r="C3234" i="14"/>
  <c r="C3233" i="14"/>
  <c r="C3232" i="14"/>
  <c r="C3231" i="14"/>
  <c r="C3230" i="14"/>
  <c r="C3229" i="14"/>
  <c r="C3228" i="14"/>
  <c r="C3227" i="14"/>
  <c r="C3226" i="14"/>
  <c r="C3225" i="14"/>
  <c r="C3224" i="14"/>
  <c r="C3223" i="14"/>
  <c r="C3222" i="14"/>
  <c r="C3221" i="14"/>
  <c r="C3220" i="14"/>
  <c r="C3219" i="14"/>
  <c r="C3218" i="14"/>
  <c r="C3217" i="14"/>
  <c r="C3216" i="14"/>
  <c r="C3215" i="14"/>
  <c r="C3214" i="14"/>
  <c r="C3213" i="14"/>
  <c r="C3212" i="14"/>
  <c r="C3211" i="14"/>
  <c r="C3210" i="14"/>
  <c r="C3209" i="14"/>
  <c r="C3208" i="14"/>
  <c r="C3207" i="14"/>
  <c r="C3206" i="14"/>
  <c r="C3205" i="14"/>
  <c r="C3204" i="14"/>
  <c r="C3203" i="14"/>
  <c r="C3202" i="14"/>
  <c r="C3201" i="14"/>
  <c r="C3200" i="14"/>
  <c r="C3199" i="14"/>
  <c r="C3198" i="14"/>
  <c r="C3197" i="14"/>
  <c r="C3196" i="14"/>
  <c r="C3195" i="14"/>
  <c r="C3194" i="14"/>
  <c r="C3193" i="14"/>
  <c r="C3192" i="14"/>
  <c r="C3191" i="14"/>
  <c r="C3190" i="14"/>
  <c r="C3189" i="14"/>
  <c r="C3188" i="14"/>
  <c r="C3187" i="14"/>
  <c r="C3186" i="14"/>
  <c r="C3185" i="14"/>
  <c r="C3184" i="14"/>
  <c r="C3183" i="14"/>
  <c r="C3182" i="14"/>
  <c r="C3181" i="14"/>
  <c r="C3180" i="14"/>
  <c r="C3179" i="14"/>
  <c r="C3178" i="14"/>
  <c r="C3177" i="14"/>
  <c r="C3176" i="14"/>
  <c r="C3175" i="14"/>
  <c r="C3174" i="14"/>
  <c r="C3173" i="14"/>
  <c r="C3172" i="14"/>
  <c r="C3171" i="14"/>
  <c r="C3170" i="14"/>
  <c r="C3169" i="14"/>
  <c r="C3168" i="14"/>
  <c r="C3167" i="14"/>
  <c r="C3166" i="14"/>
  <c r="C3165" i="14"/>
  <c r="C3164" i="14"/>
  <c r="C3163" i="14"/>
  <c r="C3162" i="14"/>
  <c r="C3161" i="14"/>
  <c r="C3160" i="14"/>
  <c r="C3159" i="14"/>
  <c r="C3158" i="14"/>
  <c r="C3157" i="14"/>
  <c r="C3156" i="14"/>
  <c r="C3155" i="14"/>
  <c r="C3154" i="14"/>
  <c r="C3153" i="14"/>
  <c r="C3152" i="14"/>
  <c r="C3151" i="14"/>
  <c r="C3150" i="14"/>
  <c r="C3149" i="14"/>
  <c r="C3148" i="14"/>
  <c r="C3147" i="14"/>
  <c r="C3146" i="14"/>
  <c r="C3145" i="14"/>
  <c r="C3144" i="14"/>
  <c r="C3143" i="14"/>
  <c r="C3142" i="14"/>
  <c r="C3141" i="14"/>
  <c r="C3140" i="14"/>
  <c r="C3139" i="14"/>
  <c r="C3138" i="14"/>
  <c r="C3137" i="14"/>
  <c r="C3136" i="14"/>
  <c r="C3135" i="14"/>
  <c r="C3134" i="14"/>
  <c r="C3133" i="14"/>
  <c r="C3132" i="14"/>
  <c r="C3131" i="14"/>
  <c r="C3130" i="14"/>
  <c r="C3129" i="14"/>
  <c r="C3128" i="14"/>
  <c r="C3127" i="14"/>
  <c r="C3126" i="14"/>
  <c r="C3125" i="14"/>
  <c r="C3124" i="14"/>
  <c r="C3123" i="14"/>
  <c r="C3122" i="14"/>
  <c r="C3121" i="14"/>
  <c r="C3120" i="14"/>
  <c r="C3119" i="14"/>
  <c r="C3118" i="14"/>
  <c r="C3117" i="14"/>
  <c r="C3116" i="14"/>
  <c r="C3115" i="14"/>
  <c r="C3114" i="14"/>
  <c r="C3113" i="14"/>
  <c r="C3112" i="14"/>
  <c r="C3111" i="14"/>
  <c r="C3110" i="14"/>
  <c r="C3109" i="14"/>
  <c r="C3108" i="14"/>
  <c r="C3107" i="14"/>
  <c r="C3106" i="14"/>
  <c r="C3105" i="14"/>
  <c r="C3104" i="14"/>
  <c r="C3103" i="14"/>
  <c r="C3102" i="14"/>
  <c r="C3101" i="14"/>
  <c r="C3100" i="14"/>
  <c r="C3099" i="14"/>
  <c r="C3098" i="14"/>
  <c r="C3097" i="14"/>
  <c r="C3096" i="14"/>
  <c r="C3095" i="14"/>
  <c r="C3094" i="14"/>
  <c r="C3093" i="14"/>
  <c r="C3092" i="14"/>
  <c r="C3091" i="14"/>
  <c r="C3090" i="14"/>
  <c r="C3089" i="14"/>
  <c r="C3088" i="14"/>
  <c r="C3087" i="14"/>
  <c r="C3086" i="14"/>
  <c r="C3085" i="14"/>
  <c r="C3084" i="14"/>
  <c r="C3083" i="14"/>
  <c r="C3082" i="14"/>
  <c r="C3081" i="14"/>
  <c r="C3080" i="14"/>
  <c r="C3079" i="14"/>
  <c r="C3078" i="14"/>
  <c r="C3077" i="14"/>
  <c r="C3076" i="14"/>
  <c r="C3075" i="14"/>
  <c r="C3074" i="14"/>
  <c r="C3073" i="14"/>
  <c r="C3072" i="14"/>
  <c r="C3071" i="14"/>
  <c r="C3070" i="14"/>
  <c r="C3069" i="14"/>
  <c r="C3068" i="14"/>
  <c r="C3067" i="14"/>
  <c r="C3066" i="14"/>
  <c r="C3065" i="14"/>
  <c r="C3064" i="14"/>
  <c r="C3063" i="14"/>
  <c r="C3062" i="14"/>
  <c r="C3061" i="14"/>
  <c r="C3060" i="14"/>
  <c r="C3059" i="14"/>
  <c r="C3058" i="14"/>
  <c r="C3057" i="14"/>
  <c r="C3056" i="14"/>
  <c r="C3055" i="14"/>
  <c r="C3054" i="14"/>
  <c r="C3053" i="14"/>
  <c r="C3052" i="14"/>
  <c r="C3051" i="14"/>
  <c r="C3050" i="14"/>
  <c r="C3049" i="14"/>
  <c r="C3048" i="14"/>
  <c r="C3047" i="14"/>
  <c r="C3046" i="14"/>
  <c r="C3045" i="14"/>
  <c r="C3044" i="14"/>
  <c r="C3043" i="14"/>
  <c r="C3042" i="14"/>
  <c r="C3041" i="14"/>
  <c r="C3040" i="14"/>
  <c r="C3039" i="14"/>
  <c r="C3038" i="14"/>
  <c r="C3037" i="14"/>
  <c r="C3036" i="14"/>
  <c r="C3035" i="14"/>
  <c r="C3034" i="14"/>
  <c r="C3033" i="14"/>
  <c r="C3032" i="14"/>
  <c r="C3031" i="14"/>
  <c r="C3030" i="14"/>
  <c r="C3029" i="14"/>
  <c r="C3028" i="14"/>
  <c r="C3027" i="14"/>
  <c r="C3026" i="14"/>
  <c r="C3025" i="14"/>
  <c r="C3024" i="14"/>
  <c r="C3023" i="14"/>
  <c r="C3022" i="14"/>
  <c r="C3021" i="14"/>
  <c r="C3020" i="14"/>
  <c r="C3019" i="14"/>
  <c r="C3018" i="14"/>
  <c r="C3017" i="14"/>
  <c r="C3016" i="14"/>
  <c r="C3015" i="14"/>
  <c r="C3014" i="14"/>
  <c r="C3013" i="14"/>
  <c r="C3012" i="14"/>
  <c r="C3011" i="14"/>
  <c r="C3010" i="14"/>
  <c r="C3009" i="14"/>
  <c r="C3008" i="14"/>
  <c r="C3007" i="14"/>
  <c r="C3006" i="14"/>
  <c r="C3005" i="14"/>
  <c r="C3004" i="14"/>
  <c r="C3003" i="14"/>
  <c r="C3002" i="14"/>
  <c r="C3001" i="14"/>
  <c r="C3000" i="14"/>
  <c r="C2999" i="14"/>
  <c r="C2998" i="14"/>
  <c r="C2997" i="14"/>
  <c r="C2996" i="14"/>
  <c r="C2995" i="14"/>
  <c r="C2994" i="14"/>
  <c r="C2993" i="14"/>
  <c r="C2992" i="14"/>
  <c r="C2991" i="14"/>
  <c r="C2990" i="14"/>
  <c r="C2989" i="14"/>
  <c r="C2988" i="14"/>
  <c r="C2987" i="14"/>
  <c r="C2986" i="14"/>
  <c r="C2985" i="14"/>
  <c r="C2984" i="14"/>
  <c r="C2983" i="14"/>
  <c r="C2982" i="14"/>
  <c r="C2981" i="14"/>
  <c r="C2980" i="14"/>
  <c r="C2979" i="14"/>
  <c r="C2978" i="14"/>
  <c r="C2977" i="14"/>
  <c r="C2976" i="14"/>
  <c r="C2975" i="14"/>
  <c r="C2974" i="14"/>
  <c r="C2973" i="14"/>
  <c r="C2972" i="14"/>
  <c r="C2971" i="14"/>
  <c r="C2970" i="14"/>
  <c r="C2969" i="14"/>
  <c r="C2968" i="14"/>
  <c r="C2967" i="14"/>
  <c r="C2966" i="14"/>
  <c r="C2965" i="14"/>
  <c r="C2964" i="14"/>
  <c r="C2963" i="14"/>
  <c r="C2962" i="14"/>
  <c r="C2961" i="14"/>
  <c r="C2960" i="14"/>
  <c r="C2959" i="14"/>
  <c r="C2958" i="14"/>
  <c r="C2957" i="14"/>
  <c r="C2956" i="14"/>
  <c r="C2955" i="14"/>
  <c r="C2954" i="14"/>
  <c r="C2953" i="14"/>
  <c r="C2952" i="14"/>
  <c r="C2951" i="14"/>
  <c r="C2950" i="14"/>
  <c r="C2949" i="14"/>
  <c r="C2948" i="14"/>
  <c r="C2947" i="14"/>
  <c r="C2946" i="14"/>
  <c r="C2945" i="14"/>
  <c r="C2944" i="14"/>
  <c r="C2943" i="14"/>
  <c r="C2942" i="14"/>
  <c r="C2941" i="14"/>
  <c r="C2940" i="14"/>
  <c r="C2939" i="14"/>
  <c r="C2938" i="14"/>
  <c r="C2937" i="14"/>
  <c r="C2936" i="14"/>
  <c r="C2935" i="14"/>
  <c r="C2934" i="14"/>
  <c r="C2933" i="14"/>
  <c r="C2932" i="14"/>
  <c r="C2931" i="14"/>
  <c r="C2930" i="14"/>
  <c r="C2929" i="14"/>
  <c r="C2928" i="14"/>
  <c r="C2927" i="14"/>
  <c r="C2926" i="14"/>
  <c r="C2925" i="14"/>
  <c r="C2924" i="14"/>
  <c r="C2923" i="14"/>
  <c r="C2922" i="14"/>
  <c r="C2921" i="14"/>
  <c r="C2920" i="14"/>
  <c r="C2919" i="14"/>
  <c r="C2918" i="14"/>
  <c r="C2917" i="14"/>
  <c r="C2916" i="14"/>
  <c r="C2915" i="14"/>
  <c r="C2914" i="14"/>
  <c r="C2913" i="14"/>
  <c r="C2912" i="14"/>
  <c r="C2911" i="14"/>
  <c r="C2910" i="14"/>
  <c r="C2909" i="14"/>
  <c r="C2908" i="14"/>
  <c r="C2907" i="14"/>
  <c r="C2906" i="14"/>
  <c r="C2905" i="14"/>
  <c r="C2904" i="14"/>
  <c r="C2903" i="14"/>
  <c r="C2902" i="14"/>
  <c r="C2901" i="14"/>
  <c r="C2900" i="14"/>
  <c r="C2899" i="14"/>
  <c r="C2898" i="14"/>
  <c r="C2897" i="14"/>
  <c r="C2896" i="14"/>
  <c r="C2895" i="14"/>
  <c r="C2894" i="14"/>
  <c r="C2893" i="14"/>
  <c r="C2892" i="14"/>
  <c r="C2891" i="14"/>
  <c r="C2890" i="14"/>
  <c r="C2889" i="14"/>
  <c r="C2888" i="14"/>
  <c r="C2887" i="14"/>
  <c r="C2886" i="14"/>
  <c r="C2885" i="14"/>
  <c r="C2884" i="14"/>
  <c r="C2883" i="14"/>
  <c r="C2882" i="14"/>
  <c r="C2881" i="14"/>
  <c r="C2880" i="14"/>
  <c r="C2879" i="14"/>
  <c r="C2878" i="14"/>
  <c r="C2877" i="14"/>
  <c r="C2876" i="14"/>
  <c r="C2875" i="14"/>
  <c r="C2874" i="14"/>
  <c r="C2873" i="14"/>
  <c r="C2872" i="14"/>
  <c r="C2871" i="14"/>
  <c r="C2870" i="14"/>
  <c r="C2869" i="14"/>
  <c r="C2868" i="14"/>
  <c r="C2867" i="14"/>
  <c r="C2866" i="14"/>
  <c r="C2865" i="14"/>
  <c r="C2864" i="14"/>
  <c r="C2863" i="14"/>
  <c r="C2862" i="14"/>
  <c r="C2861" i="14"/>
  <c r="C2860" i="14"/>
  <c r="C2859" i="14"/>
  <c r="C2858" i="14"/>
  <c r="C2857" i="14"/>
  <c r="C2856" i="14"/>
  <c r="C2855" i="14"/>
  <c r="C2854" i="14"/>
  <c r="C2853" i="14"/>
  <c r="C2852" i="14"/>
  <c r="C2851" i="14"/>
  <c r="C2850" i="14"/>
  <c r="C2849" i="14"/>
  <c r="C2848" i="14"/>
  <c r="C2847" i="14"/>
  <c r="C2846" i="14"/>
  <c r="C2845" i="14"/>
  <c r="C2844" i="14"/>
  <c r="C2843" i="14"/>
  <c r="C2842" i="14"/>
  <c r="C2841" i="14"/>
  <c r="C2840" i="14"/>
  <c r="C2839" i="14"/>
  <c r="C2838" i="14"/>
  <c r="C2837" i="14"/>
  <c r="C2836" i="14"/>
  <c r="C2835" i="14"/>
  <c r="C2834" i="14"/>
  <c r="C2833" i="14"/>
  <c r="C2832" i="14"/>
  <c r="C2831" i="14"/>
  <c r="C2830" i="14"/>
  <c r="C2829" i="14"/>
  <c r="C2828" i="14"/>
  <c r="C2827" i="14"/>
  <c r="C2826" i="14"/>
  <c r="C2825" i="14"/>
  <c r="C2824" i="14"/>
  <c r="C2823" i="14"/>
  <c r="C2822" i="14"/>
  <c r="C2821" i="14"/>
  <c r="C2820" i="14"/>
  <c r="C2819" i="14"/>
  <c r="C2818" i="14"/>
  <c r="C2817" i="14"/>
  <c r="C2816" i="14"/>
  <c r="C2815" i="14"/>
  <c r="C2814" i="14"/>
  <c r="C2813" i="14"/>
  <c r="C2812" i="14"/>
  <c r="C2811" i="14"/>
  <c r="C2810" i="14"/>
  <c r="C2809" i="14"/>
  <c r="C2808" i="14"/>
  <c r="C2807" i="14"/>
  <c r="C2806" i="14"/>
  <c r="C2805" i="14"/>
  <c r="C2804" i="14"/>
  <c r="C2803" i="14"/>
  <c r="C2802" i="14"/>
  <c r="C2801" i="14"/>
  <c r="C2800" i="14"/>
  <c r="C2799" i="14"/>
  <c r="C2798" i="14"/>
  <c r="C2797" i="14"/>
  <c r="C2796" i="14"/>
  <c r="C2795" i="14"/>
  <c r="C2794" i="14"/>
  <c r="C2793" i="14"/>
  <c r="C2792" i="14"/>
  <c r="C2791" i="14"/>
  <c r="C2790" i="14"/>
  <c r="C2789" i="14"/>
  <c r="C2788" i="14"/>
  <c r="C2787" i="14"/>
  <c r="C2786" i="14"/>
  <c r="C2785" i="14"/>
  <c r="C2784" i="14"/>
  <c r="C2783" i="14"/>
  <c r="C2782" i="14"/>
  <c r="C2781" i="14"/>
  <c r="C2780" i="14"/>
  <c r="C2779" i="14"/>
  <c r="C2778" i="14"/>
  <c r="C2777" i="14"/>
  <c r="C2776" i="14"/>
  <c r="C2775" i="14"/>
  <c r="C2774" i="14"/>
  <c r="C2773" i="14"/>
  <c r="C2772" i="14"/>
  <c r="C2771" i="14"/>
  <c r="C2770" i="14"/>
  <c r="C2769" i="14"/>
  <c r="C2768" i="14"/>
  <c r="C2767" i="14"/>
  <c r="C2766" i="14"/>
  <c r="C2765" i="14"/>
  <c r="C2764" i="14"/>
  <c r="C2763" i="14"/>
  <c r="C2762" i="14"/>
  <c r="C2761" i="14"/>
  <c r="C2760" i="14"/>
  <c r="C2759" i="14"/>
  <c r="C2758" i="14"/>
  <c r="C2757" i="14"/>
  <c r="C2756" i="14"/>
  <c r="C2755" i="14"/>
  <c r="C2754" i="14"/>
  <c r="C2753" i="14"/>
  <c r="C2752" i="14"/>
  <c r="C2751" i="14"/>
  <c r="C2750" i="14"/>
  <c r="C2749" i="14"/>
  <c r="C2748" i="14"/>
  <c r="C2747" i="14"/>
  <c r="C2746" i="14"/>
  <c r="C2745" i="14"/>
  <c r="C2744" i="14"/>
  <c r="C2743" i="14"/>
  <c r="C2742" i="14"/>
  <c r="C2741" i="14"/>
  <c r="C2740" i="14"/>
  <c r="C2739" i="14"/>
  <c r="C2738" i="14"/>
  <c r="C2737" i="14"/>
  <c r="C2736" i="14"/>
  <c r="C2735" i="14"/>
  <c r="C2734" i="14"/>
  <c r="C2733" i="14"/>
  <c r="C2732" i="14"/>
  <c r="C2731" i="14"/>
  <c r="C2730" i="14"/>
  <c r="C2729" i="14"/>
  <c r="C2728" i="14"/>
  <c r="C2727" i="14"/>
  <c r="C2726" i="14"/>
  <c r="C2725" i="14"/>
  <c r="C2724" i="14"/>
  <c r="C2723" i="14"/>
  <c r="C2722" i="14"/>
  <c r="C2721" i="14"/>
  <c r="C2720" i="14"/>
  <c r="C2719" i="14"/>
  <c r="C2718" i="14"/>
  <c r="C2717" i="14"/>
  <c r="C2716" i="14"/>
  <c r="C2715" i="14"/>
  <c r="C2714" i="14"/>
  <c r="C2713" i="14"/>
  <c r="C2712" i="14"/>
  <c r="C2711" i="14"/>
  <c r="C2710" i="14"/>
  <c r="C2709" i="14"/>
  <c r="C2708" i="14"/>
  <c r="C2707" i="14"/>
  <c r="C2706" i="14"/>
  <c r="C2705" i="14"/>
  <c r="C2704" i="14"/>
  <c r="C2703" i="14"/>
  <c r="C2702" i="14"/>
  <c r="C2701" i="14"/>
  <c r="C2700" i="14"/>
  <c r="C2699" i="14"/>
  <c r="C2698" i="14"/>
  <c r="C2697" i="14"/>
  <c r="C2696" i="14"/>
  <c r="C2695" i="14"/>
  <c r="C2694" i="14"/>
  <c r="C2693" i="14"/>
  <c r="C2692" i="14"/>
  <c r="C2691" i="14"/>
  <c r="C2690" i="14"/>
  <c r="C2689" i="14"/>
  <c r="C2688" i="14"/>
  <c r="C2687" i="14"/>
  <c r="C2686" i="14"/>
  <c r="C2685" i="14"/>
  <c r="C2684" i="14"/>
  <c r="C2683" i="14"/>
  <c r="C2682" i="14"/>
  <c r="C2681" i="14"/>
  <c r="C2680" i="14"/>
  <c r="C2679" i="14"/>
  <c r="C2678" i="14"/>
  <c r="C2677" i="14"/>
  <c r="C2676" i="14"/>
  <c r="C2675" i="14"/>
  <c r="C2674" i="14"/>
  <c r="C2673" i="14"/>
  <c r="C2672" i="14"/>
  <c r="C2671" i="14"/>
  <c r="C2670" i="14"/>
  <c r="C2669" i="14"/>
  <c r="C2668" i="14"/>
  <c r="C2667" i="14"/>
  <c r="C2666" i="14"/>
  <c r="C2665" i="14"/>
  <c r="C2664" i="14"/>
  <c r="C2663" i="14"/>
  <c r="C2662" i="14"/>
  <c r="C2661" i="14"/>
  <c r="C2660" i="14"/>
  <c r="C2659" i="14"/>
  <c r="C2658" i="14"/>
  <c r="C2657" i="14"/>
  <c r="C2656" i="14"/>
  <c r="C2655" i="14"/>
  <c r="C2654" i="14"/>
  <c r="C2653" i="14"/>
  <c r="C2652" i="14"/>
  <c r="C2651" i="14"/>
  <c r="C2650" i="14"/>
  <c r="C2649" i="14"/>
  <c r="C2648" i="14"/>
  <c r="C2647" i="14"/>
  <c r="C2646" i="14"/>
  <c r="C2645" i="14"/>
  <c r="C2644" i="14"/>
  <c r="C2643" i="14"/>
  <c r="C2642" i="14"/>
  <c r="C2641" i="14"/>
  <c r="C2640" i="14"/>
  <c r="C2639" i="14"/>
  <c r="C2638" i="14"/>
  <c r="C2637" i="14"/>
  <c r="C2636" i="14"/>
  <c r="C2635" i="14"/>
  <c r="C2634" i="14"/>
  <c r="C2633" i="14"/>
  <c r="C2632" i="14"/>
  <c r="C2631" i="14"/>
  <c r="C2630" i="14"/>
  <c r="C2629" i="14"/>
  <c r="C2628" i="14"/>
  <c r="C2627" i="14"/>
  <c r="C2626" i="14"/>
  <c r="C2625" i="14"/>
  <c r="C2624" i="14"/>
  <c r="C2623" i="14"/>
  <c r="C2622" i="14"/>
  <c r="C2621" i="14"/>
  <c r="C2620" i="14"/>
  <c r="C2619" i="14"/>
  <c r="C2618" i="14"/>
  <c r="C2617" i="14"/>
  <c r="C2616" i="14"/>
  <c r="C2615" i="14"/>
  <c r="C2614" i="14"/>
  <c r="C2613" i="14"/>
  <c r="C2612" i="14"/>
  <c r="C2611" i="14"/>
  <c r="C2610" i="14"/>
  <c r="C2609" i="14"/>
  <c r="C2608" i="14"/>
  <c r="C2607" i="14"/>
  <c r="C2606" i="14"/>
  <c r="C2605" i="14"/>
  <c r="C2604" i="14"/>
  <c r="C2603" i="14"/>
  <c r="C2602" i="14"/>
  <c r="C2601" i="14"/>
  <c r="C2600" i="14"/>
  <c r="C2599" i="14"/>
  <c r="C2598" i="14"/>
  <c r="C2597" i="14"/>
  <c r="C2596" i="14"/>
  <c r="C2595" i="14"/>
  <c r="C2594" i="14"/>
  <c r="C2593" i="14"/>
  <c r="C2592" i="14"/>
  <c r="C2591" i="14"/>
  <c r="C2590" i="14"/>
  <c r="C2589" i="14"/>
  <c r="C2588" i="14"/>
  <c r="C2587" i="14"/>
  <c r="C2586" i="14"/>
  <c r="C2585" i="14"/>
  <c r="C2584" i="14"/>
  <c r="C2583" i="14"/>
  <c r="C2582" i="14"/>
  <c r="C2581" i="14"/>
  <c r="C2580" i="14"/>
  <c r="C2579" i="14"/>
  <c r="C2578" i="14"/>
  <c r="C2577" i="14"/>
  <c r="C2576" i="14"/>
  <c r="C2575" i="14"/>
  <c r="C2574" i="14"/>
  <c r="C2573" i="14"/>
  <c r="C2572" i="14"/>
  <c r="C2571" i="14"/>
  <c r="C2570" i="14"/>
  <c r="C2569" i="14"/>
  <c r="C2568" i="14"/>
  <c r="C2567" i="14"/>
  <c r="C2566" i="14"/>
  <c r="C2565" i="14"/>
  <c r="C2564" i="14"/>
  <c r="C2563" i="14"/>
  <c r="C2562" i="14"/>
  <c r="C2561" i="14"/>
  <c r="C2560" i="14"/>
  <c r="C2559" i="14"/>
  <c r="C2558" i="14"/>
  <c r="C2557" i="14"/>
  <c r="C2556" i="14"/>
  <c r="C2555" i="14"/>
  <c r="C2554" i="14"/>
  <c r="C2553" i="14"/>
  <c r="C2552" i="14"/>
  <c r="C2551" i="14"/>
  <c r="C2550" i="14"/>
  <c r="C2549" i="14"/>
  <c r="C2548" i="14"/>
  <c r="C2547" i="14"/>
  <c r="C2546" i="14"/>
  <c r="C2545" i="14"/>
  <c r="C2544" i="14"/>
  <c r="C2543" i="14"/>
  <c r="C2542" i="14"/>
  <c r="C2541" i="14"/>
  <c r="C2540" i="14"/>
  <c r="C2539" i="14"/>
  <c r="C2538" i="14"/>
  <c r="C2537" i="14"/>
  <c r="C2536" i="14"/>
  <c r="C2535" i="14"/>
  <c r="C2534" i="14"/>
  <c r="C2533" i="14"/>
  <c r="C2532" i="14"/>
  <c r="C2531" i="14"/>
  <c r="C2530" i="14"/>
  <c r="C2529" i="14"/>
  <c r="C2528" i="14"/>
  <c r="C2527" i="14"/>
  <c r="C2526" i="14"/>
  <c r="C2525" i="14"/>
  <c r="C2524" i="14"/>
  <c r="C2523" i="14"/>
  <c r="C2522" i="14"/>
  <c r="C2521" i="14"/>
  <c r="C2520" i="14"/>
  <c r="C2519" i="14"/>
  <c r="C2518" i="14"/>
  <c r="C2517" i="14"/>
  <c r="C2516" i="14"/>
  <c r="C2515" i="14"/>
  <c r="C2514" i="14"/>
  <c r="C2513" i="14"/>
  <c r="C2512" i="14"/>
  <c r="C2511" i="14"/>
  <c r="C2510" i="14"/>
  <c r="C2509" i="14"/>
  <c r="C2508" i="14"/>
  <c r="C2507" i="14"/>
  <c r="C2506" i="14"/>
  <c r="C2505" i="14"/>
  <c r="C2504" i="14"/>
  <c r="C2503" i="14"/>
  <c r="C2502" i="14"/>
  <c r="C2501" i="14"/>
  <c r="C2500" i="14"/>
  <c r="C2499" i="14"/>
  <c r="C2498" i="14"/>
  <c r="C2497" i="14"/>
  <c r="C2496" i="14"/>
  <c r="C2495" i="14"/>
  <c r="C2494" i="14"/>
  <c r="C2493" i="14"/>
  <c r="C2492" i="14"/>
  <c r="C2491" i="14"/>
  <c r="C2490" i="14"/>
  <c r="C2489" i="14"/>
  <c r="C2488" i="14"/>
  <c r="C2487" i="14"/>
  <c r="C2486" i="14"/>
  <c r="C2485" i="14"/>
  <c r="C2484" i="14"/>
  <c r="C2483" i="14"/>
  <c r="C2482" i="14"/>
  <c r="C2481" i="14"/>
  <c r="C2480" i="14"/>
  <c r="C2479" i="14"/>
  <c r="C2478" i="14"/>
  <c r="C2477" i="14"/>
  <c r="C2476" i="14"/>
  <c r="C2475" i="14"/>
  <c r="C2474" i="14"/>
  <c r="C2473" i="14"/>
  <c r="C2472" i="14"/>
  <c r="C2471" i="14"/>
  <c r="C2470" i="14"/>
  <c r="C2469" i="14"/>
  <c r="C2468" i="14"/>
  <c r="C2467" i="14"/>
  <c r="C2466" i="14"/>
  <c r="C2465" i="14"/>
  <c r="C2464" i="14"/>
  <c r="C2463" i="14"/>
  <c r="C2462" i="14"/>
  <c r="C2461" i="14"/>
  <c r="C2460" i="14"/>
  <c r="C2459" i="14"/>
  <c r="C2458" i="14"/>
  <c r="C2457" i="14"/>
  <c r="C2456" i="14"/>
  <c r="C2455" i="14"/>
  <c r="C2454" i="14"/>
  <c r="C2453" i="14"/>
  <c r="C2452" i="14"/>
  <c r="C2451" i="14"/>
  <c r="C2450" i="14"/>
  <c r="C2449" i="14"/>
  <c r="C2448" i="14"/>
  <c r="C2447" i="14"/>
  <c r="C2446" i="14"/>
  <c r="C2445" i="14"/>
  <c r="C2444" i="14"/>
  <c r="C2443" i="14"/>
  <c r="C2442" i="14"/>
  <c r="C2441" i="14"/>
  <c r="C2440" i="14"/>
  <c r="C2439" i="14"/>
  <c r="C2438" i="14"/>
  <c r="C2437" i="14"/>
  <c r="C2436" i="14"/>
  <c r="C2435" i="14"/>
  <c r="C2434" i="14"/>
  <c r="C2433" i="14"/>
  <c r="C2432" i="14"/>
  <c r="C2431" i="14"/>
  <c r="C2430" i="14"/>
  <c r="C2429" i="14"/>
  <c r="C2428" i="14"/>
  <c r="C2427" i="14"/>
  <c r="C2426" i="14"/>
  <c r="C2425" i="14"/>
  <c r="C2424" i="14"/>
  <c r="C2423" i="14"/>
  <c r="C2422" i="14"/>
  <c r="C2421" i="14"/>
  <c r="C2420" i="14"/>
  <c r="C2419" i="14"/>
  <c r="C2418" i="14"/>
  <c r="C2417" i="14"/>
  <c r="C2416" i="14"/>
  <c r="C2415" i="14"/>
  <c r="C2414" i="14"/>
  <c r="C2413" i="14"/>
  <c r="C2412" i="14"/>
  <c r="C2411" i="14"/>
  <c r="C2410" i="14"/>
  <c r="C2409" i="14"/>
  <c r="C2408" i="14"/>
  <c r="C2407" i="14"/>
  <c r="C2406" i="14"/>
  <c r="C2405" i="14"/>
  <c r="C2404" i="14"/>
  <c r="C2403" i="14"/>
  <c r="C2402" i="14"/>
  <c r="C2401" i="14"/>
  <c r="C2400" i="14"/>
  <c r="C2399" i="14"/>
  <c r="C2398" i="14"/>
  <c r="C2397" i="14"/>
  <c r="C2396" i="14"/>
  <c r="C2395" i="14"/>
  <c r="C2394" i="14"/>
  <c r="C2393" i="14"/>
  <c r="C2392" i="14"/>
  <c r="C2391" i="14"/>
  <c r="C2390" i="14"/>
  <c r="C2389" i="14"/>
  <c r="C2388" i="14"/>
  <c r="C2387" i="14"/>
  <c r="C2386" i="14"/>
  <c r="C2385" i="14"/>
  <c r="C2384" i="14"/>
  <c r="C2383" i="14"/>
  <c r="C2382" i="14"/>
  <c r="C2381" i="14"/>
  <c r="C2380" i="14"/>
  <c r="C2379" i="14"/>
  <c r="C2378" i="14"/>
  <c r="C2377" i="14"/>
  <c r="C2376" i="14"/>
  <c r="C2375" i="14"/>
  <c r="C2374" i="14"/>
  <c r="C2373" i="14"/>
  <c r="C2372" i="14"/>
  <c r="C2371" i="14"/>
  <c r="C2370" i="14"/>
  <c r="C2369" i="14"/>
  <c r="C2368" i="14"/>
  <c r="C2367" i="14"/>
  <c r="C2366" i="14"/>
  <c r="C2365" i="14"/>
  <c r="C2364" i="14"/>
  <c r="C2363" i="14"/>
  <c r="C2362" i="14"/>
  <c r="C2361" i="14"/>
  <c r="C2360" i="14"/>
  <c r="C2359" i="14"/>
  <c r="C2358" i="14"/>
  <c r="C2357" i="14"/>
  <c r="C2356" i="14"/>
  <c r="C2355" i="14"/>
  <c r="C2354" i="14"/>
  <c r="C2353" i="14"/>
  <c r="C2352" i="14"/>
  <c r="C2351" i="14"/>
  <c r="C2350" i="14"/>
  <c r="C2349" i="14"/>
  <c r="C2348" i="14"/>
  <c r="C2347" i="14"/>
  <c r="C2346" i="14"/>
  <c r="C2345" i="14"/>
  <c r="C2344" i="14"/>
  <c r="C2343" i="14"/>
  <c r="C2342" i="14"/>
  <c r="C2341" i="14"/>
  <c r="C2340" i="14"/>
  <c r="C2339" i="14"/>
  <c r="C2338" i="14"/>
  <c r="C2337" i="14"/>
  <c r="C2336" i="14"/>
  <c r="C2335" i="14"/>
  <c r="C2334" i="14"/>
  <c r="C2333" i="14"/>
  <c r="C2332" i="14"/>
  <c r="C2331" i="14"/>
  <c r="C2330" i="14"/>
  <c r="C2329" i="14"/>
  <c r="C2328" i="14"/>
  <c r="C2327" i="14"/>
  <c r="C2326" i="14"/>
  <c r="C2325" i="14"/>
  <c r="C2324" i="14"/>
  <c r="C2323" i="14"/>
  <c r="C2322" i="14"/>
  <c r="C2321" i="14"/>
  <c r="C2320" i="14"/>
  <c r="C2319" i="14"/>
  <c r="C2318" i="14"/>
  <c r="C2317" i="14"/>
  <c r="C2316" i="14"/>
  <c r="C2315" i="14"/>
  <c r="C2314" i="14"/>
  <c r="C2313" i="14"/>
  <c r="C2312" i="14"/>
  <c r="C2311" i="14"/>
  <c r="C2310" i="14"/>
  <c r="C2309" i="14"/>
  <c r="C2308" i="14"/>
  <c r="C2307" i="14"/>
  <c r="C2306" i="14"/>
  <c r="C2305" i="14"/>
  <c r="C2304" i="14"/>
  <c r="C2303" i="14"/>
  <c r="C2302" i="14"/>
  <c r="C2301" i="14"/>
  <c r="C2300" i="14"/>
  <c r="C2299" i="14"/>
  <c r="C2298" i="14"/>
  <c r="C2297" i="14"/>
  <c r="C2296" i="14"/>
  <c r="C2295" i="14"/>
  <c r="C2294" i="14"/>
  <c r="C2293" i="14"/>
  <c r="C2292" i="14"/>
  <c r="C2291" i="14"/>
  <c r="C2290" i="14"/>
  <c r="C2289" i="14"/>
  <c r="C2288" i="14"/>
  <c r="C2287" i="14"/>
  <c r="C2286" i="14"/>
  <c r="C2285" i="14"/>
  <c r="C2284" i="14"/>
  <c r="C2283" i="14"/>
  <c r="C2282" i="14"/>
  <c r="C2281" i="14"/>
  <c r="C2280" i="14"/>
  <c r="C2279" i="14"/>
  <c r="C2278" i="14"/>
  <c r="C2277" i="14"/>
  <c r="C2276" i="14"/>
  <c r="C2275" i="14"/>
  <c r="C2274" i="14"/>
  <c r="C2273" i="14"/>
  <c r="C2272" i="14"/>
  <c r="C2271" i="14"/>
  <c r="C2270" i="14"/>
  <c r="C2269" i="14"/>
  <c r="C2268" i="14"/>
  <c r="C2267" i="14"/>
  <c r="C2266" i="14"/>
  <c r="C2265" i="14"/>
  <c r="C2264" i="14"/>
  <c r="C2263" i="14"/>
  <c r="C2262" i="14"/>
  <c r="C2261" i="14"/>
  <c r="C2260" i="14"/>
  <c r="C2259" i="14"/>
  <c r="C2258" i="14"/>
  <c r="C2257" i="14"/>
  <c r="C2256" i="14"/>
  <c r="C2255" i="14"/>
  <c r="C2254" i="14"/>
  <c r="C2253" i="14"/>
  <c r="C2252" i="14"/>
  <c r="C2251" i="14"/>
  <c r="C2250" i="14"/>
  <c r="C2249" i="14"/>
  <c r="C2248" i="14"/>
  <c r="C2247" i="14"/>
  <c r="C2246" i="14"/>
  <c r="C2245" i="14"/>
  <c r="C2244" i="14"/>
  <c r="C2243" i="14"/>
  <c r="C2242" i="14"/>
  <c r="C2241" i="14"/>
  <c r="C2240" i="14"/>
  <c r="C2239" i="14"/>
  <c r="C2238" i="14"/>
  <c r="C2237" i="14"/>
  <c r="C2236" i="14"/>
  <c r="C2235" i="14"/>
  <c r="C2234" i="14"/>
  <c r="C2233" i="14"/>
  <c r="C2232" i="14"/>
  <c r="C2231" i="14"/>
  <c r="C2230" i="14"/>
  <c r="C2229" i="14"/>
  <c r="C2228" i="14"/>
  <c r="C2227" i="14"/>
  <c r="C2226" i="14"/>
  <c r="C2225" i="14"/>
  <c r="C2224" i="14"/>
  <c r="C2223" i="14"/>
  <c r="C2222" i="14"/>
  <c r="C2221" i="14"/>
  <c r="C2220" i="14"/>
  <c r="C2219" i="14"/>
  <c r="C2218" i="14"/>
  <c r="C2217" i="14"/>
  <c r="C2216" i="14"/>
  <c r="C2215" i="14"/>
  <c r="C2214" i="14"/>
  <c r="C2213" i="14"/>
  <c r="C2212" i="14"/>
  <c r="C2211" i="14"/>
  <c r="C2210" i="14"/>
  <c r="C2209" i="14"/>
  <c r="C2208" i="14"/>
  <c r="C2207" i="14"/>
  <c r="C2206" i="14"/>
  <c r="C2205" i="14"/>
  <c r="C2204" i="14"/>
  <c r="C2203" i="14"/>
  <c r="C2202" i="14"/>
  <c r="C2201" i="14"/>
  <c r="C2200" i="14"/>
  <c r="C2199" i="14"/>
  <c r="C2198" i="14"/>
  <c r="C2197" i="14"/>
  <c r="C2196" i="14"/>
  <c r="C2195" i="14"/>
  <c r="C2194" i="14"/>
  <c r="C2193" i="14"/>
  <c r="C2192" i="14"/>
  <c r="C2191" i="14"/>
  <c r="C2190" i="14"/>
  <c r="C2189" i="14"/>
  <c r="C2188" i="14"/>
  <c r="C2187" i="14"/>
  <c r="C2186" i="14"/>
  <c r="C2185" i="14"/>
  <c r="C2184" i="14"/>
  <c r="C2183" i="14"/>
  <c r="C2182" i="14"/>
  <c r="C2181" i="14"/>
  <c r="C2180" i="14"/>
  <c r="C2179" i="14"/>
  <c r="C2178" i="14"/>
  <c r="C2177" i="14"/>
  <c r="C2176" i="14"/>
  <c r="C2175" i="14"/>
  <c r="C2174" i="14"/>
  <c r="C2173" i="14"/>
  <c r="C2172" i="14"/>
  <c r="C2171" i="14"/>
  <c r="C2170" i="14"/>
  <c r="C2169" i="14"/>
  <c r="C2168" i="14"/>
  <c r="C2167" i="14"/>
  <c r="C2166" i="14"/>
  <c r="C2165" i="14"/>
  <c r="C2164" i="14"/>
  <c r="C2163" i="14"/>
  <c r="C2162" i="14"/>
  <c r="C2161" i="14"/>
  <c r="C2160" i="14"/>
  <c r="C2159" i="14"/>
  <c r="C2158" i="14"/>
  <c r="C2157" i="14"/>
  <c r="C2156" i="14"/>
  <c r="C2155" i="14"/>
  <c r="C2154" i="14"/>
  <c r="C2153" i="14"/>
  <c r="C2152" i="14"/>
  <c r="C2151" i="14"/>
  <c r="C2150" i="14"/>
  <c r="C2149" i="14"/>
  <c r="C2148" i="14"/>
  <c r="C2147" i="14"/>
  <c r="C2146" i="14"/>
  <c r="C2145" i="14"/>
  <c r="C2144" i="14"/>
  <c r="C2143" i="14"/>
  <c r="C2142" i="14"/>
  <c r="C2141" i="14"/>
  <c r="C2140" i="14"/>
  <c r="C2139" i="14"/>
  <c r="C2138" i="14"/>
  <c r="C2137" i="14"/>
  <c r="C2136" i="14"/>
  <c r="C2135" i="14"/>
  <c r="C2134" i="14"/>
  <c r="C2133" i="14"/>
  <c r="C2132" i="14"/>
  <c r="C2131" i="14"/>
  <c r="C2130" i="14"/>
  <c r="C2129" i="14"/>
  <c r="C2128" i="14"/>
  <c r="C2127" i="14"/>
  <c r="C2126" i="14"/>
  <c r="C2125" i="14"/>
  <c r="C2124" i="14"/>
  <c r="C2123" i="14"/>
  <c r="C2122" i="14"/>
  <c r="C2121" i="14"/>
  <c r="C2120" i="14"/>
  <c r="C2119" i="14"/>
  <c r="C2118" i="14"/>
  <c r="C2117" i="14"/>
  <c r="C2116" i="14"/>
  <c r="C2115" i="14"/>
  <c r="C2114" i="14"/>
  <c r="C2113" i="14"/>
  <c r="C2112" i="14"/>
  <c r="C2111" i="14"/>
  <c r="C2110" i="14"/>
  <c r="C2109" i="14"/>
  <c r="C2108" i="14"/>
  <c r="C2107" i="14"/>
  <c r="C2106" i="14"/>
  <c r="C2105" i="14"/>
  <c r="C2104" i="14"/>
  <c r="C2103" i="14"/>
  <c r="C2102" i="14"/>
  <c r="C2101" i="14"/>
  <c r="C2100" i="14"/>
  <c r="C2099" i="14"/>
  <c r="C2098" i="14"/>
  <c r="C2097" i="14"/>
  <c r="C2096" i="14"/>
  <c r="C2095" i="14"/>
  <c r="C2094" i="14"/>
  <c r="C2093" i="14"/>
  <c r="C2092" i="14"/>
  <c r="C2091" i="14"/>
  <c r="C2090" i="14"/>
  <c r="C2089" i="14"/>
  <c r="C2088" i="14"/>
  <c r="C2087" i="14"/>
  <c r="C2086" i="14"/>
  <c r="C2085" i="14"/>
  <c r="C2084" i="14"/>
  <c r="C2083" i="14"/>
  <c r="C2082" i="14"/>
  <c r="C2081" i="14"/>
  <c r="C2080" i="14"/>
  <c r="C2079" i="14"/>
  <c r="C2078" i="14"/>
  <c r="C2077" i="14"/>
  <c r="C2076" i="14"/>
  <c r="C2075" i="14"/>
  <c r="C2074" i="14"/>
  <c r="C2073" i="14"/>
  <c r="C2072" i="14"/>
  <c r="C2071" i="14"/>
  <c r="C2070" i="14"/>
  <c r="C2069" i="14"/>
  <c r="C2068" i="14"/>
  <c r="C2067" i="14"/>
  <c r="C2066" i="14"/>
  <c r="C2065" i="14"/>
  <c r="C2064" i="14"/>
  <c r="C2063" i="14"/>
  <c r="C2062" i="14"/>
  <c r="C2061" i="14"/>
  <c r="C2060" i="14"/>
  <c r="C2059" i="14"/>
  <c r="C2058" i="14"/>
  <c r="C2057" i="14"/>
  <c r="C2056" i="14"/>
  <c r="C2055" i="14"/>
  <c r="C2054" i="14"/>
  <c r="C2053" i="14"/>
  <c r="C2052" i="14"/>
  <c r="C2051" i="14"/>
  <c r="C2050" i="14"/>
  <c r="C2049" i="14"/>
  <c r="C2048" i="14"/>
  <c r="C2047" i="14"/>
  <c r="C2046" i="14"/>
  <c r="C2045" i="14"/>
  <c r="C2044" i="14"/>
  <c r="C2043" i="14"/>
  <c r="C2042" i="14"/>
  <c r="C2041" i="14"/>
  <c r="C2040" i="14"/>
  <c r="C2039" i="14"/>
  <c r="C2038" i="14"/>
  <c r="C2037" i="14"/>
  <c r="C2036" i="14"/>
  <c r="C2035" i="14"/>
  <c r="C2034" i="14"/>
  <c r="C2033" i="14"/>
  <c r="C2032" i="14"/>
  <c r="C2031" i="14"/>
  <c r="C2030" i="14"/>
  <c r="C2029" i="14"/>
  <c r="C2028" i="14"/>
  <c r="C2027" i="14"/>
  <c r="C2026" i="14"/>
  <c r="C2025" i="14"/>
  <c r="C2024" i="14"/>
  <c r="C2023" i="14"/>
  <c r="C2022" i="14"/>
  <c r="C2021" i="14"/>
  <c r="C2020" i="14"/>
  <c r="C2019" i="14"/>
  <c r="C2018" i="14"/>
  <c r="C2017" i="14"/>
  <c r="C2016" i="14"/>
  <c r="C2015" i="14"/>
  <c r="C2014" i="14"/>
  <c r="C2013" i="14"/>
  <c r="C2012" i="14"/>
  <c r="C2011" i="14"/>
  <c r="C2010" i="14"/>
  <c r="C2009" i="14"/>
  <c r="C2008" i="14"/>
  <c r="C2007" i="14"/>
  <c r="C2006" i="14"/>
  <c r="C2005" i="14"/>
  <c r="C2004" i="14"/>
  <c r="C2003" i="14"/>
  <c r="C2002" i="14"/>
  <c r="C2001" i="14"/>
  <c r="C2000" i="14"/>
  <c r="C1999" i="14"/>
  <c r="C1998" i="14"/>
  <c r="C1997" i="14"/>
  <c r="C1996" i="14"/>
  <c r="C1995" i="14"/>
  <c r="C1994" i="14"/>
  <c r="C1993" i="14"/>
  <c r="C1992" i="14"/>
  <c r="C1991" i="14"/>
  <c r="C1990" i="14"/>
  <c r="C1989" i="14"/>
  <c r="C1988" i="14"/>
  <c r="C1987" i="14"/>
  <c r="C1986" i="14"/>
  <c r="C1985" i="14"/>
  <c r="C1984" i="14"/>
  <c r="C1983" i="14"/>
  <c r="C1982" i="14"/>
  <c r="C1981" i="14"/>
  <c r="C1980" i="14"/>
  <c r="C1979" i="14"/>
  <c r="C1978" i="14"/>
  <c r="C1977" i="14"/>
  <c r="C1976" i="14"/>
  <c r="C1975" i="14"/>
  <c r="C1974" i="14"/>
  <c r="C1973" i="14"/>
  <c r="C1972" i="14"/>
  <c r="C1971" i="14"/>
  <c r="C1970" i="14"/>
  <c r="C1969" i="14"/>
  <c r="C1968" i="14"/>
  <c r="C1967" i="14"/>
  <c r="C1966" i="14"/>
  <c r="C1965" i="14"/>
  <c r="C1964" i="14"/>
  <c r="C1963" i="14"/>
  <c r="C1962" i="14"/>
  <c r="C1961" i="14"/>
  <c r="C1960" i="14"/>
  <c r="C1959" i="14"/>
  <c r="C1958" i="14"/>
  <c r="C1957" i="14"/>
  <c r="C1956" i="14"/>
  <c r="C1955" i="14"/>
  <c r="C1954" i="14"/>
  <c r="C1953" i="14"/>
  <c r="C1952" i="14"/>
  <c r="C1951" i="14"/>
  <c r="C1950" i="14"/>
  <c r="C1949" i="14"/>
  <c r="C1948" i="14"/>
  <c r="C1947" i="14"/>
  <c r="C1946" i="14"/>
  <c r="C1945" i="14"/>
  <c r="C1944" i="14"/>
  <c r="C1943" i="14"/>
  <c r="C1942" i="14"/>
  <c r="C1941" i="14"/>
  <c r="C1940" i="14"/>
  <c r="C1939" i="14"/>
  <c r="C1938" i="14"/>
  <c r="C1937" i="14"/>
  <c r="C1936" i="14"/>
  <c r="C1935" i="14"/>
  <c r="C1934" i="14"/>
  <c r="C1933" i="14"/>
  <c r="C1932" i="14"/>
  <c r="C1931" i="14"/>
  <c r="C1930" i="14"/>
  <c r="C1929" i="14"/>
  <c r="C1928" i="14"/>
  <c r="C1927" i="14"/>
  <c r="C1926" i="14"/>
  <c r="C1925" i="14"/>
  <c r="C1924" i="14"/>
  <c r="C1923" i="14"/>
  <c r="C1922" i="14"/>
  <c r="C1921" i="14"/>
  <c r="C1920" i="14"/>
  <c r="C1919" i="14"/>
  <c r="C1918" i="14"/>
  <c r="C1917" i="14"/>
  <c r="C1916" i="14"/>
  <c r="C1915" i="14"/>
  <c r="C1914" i="14"/>
  <c r="C1913" i="14"/>
  <c r="C1912" i="14"/>
  <c r="C1911" i="14"/>
  <c r="C1910" i="14"/>
  <c r="C1909" i="14"/>
  <c r="C1908" i="14"/>
  <c r="C1907" i="14"/>
  <c r="C1906" i="14"/>
  <c r="C1905" i="14"/>
  <c r="C1904" i="14"/>
  <c r="C1903" i="14"/>
  <c r="C1902" i="14"/>
  <c r="C1901" i="14"/>
  <c r="C1900" i="14"/>
  <c r="C1899" i="14"/>
  <c r="C1898" i="14"/>
  <c r="C1897" i="14"/>
  <c r="C1896" i="14"/>
  <c r="C1895" i="14"/>
  <c r="C1894" i="14"/>
  <c r="C1893" i="14"/>
  <c r="C1892" i="14"/>
  <c r="C1891" i="14"/>
  <c r="C1890" i="14"/>
  <c r="C1889" i="14"/>
  <c r="C1888" i="14"/>
  <c r="C1887" i="14"/>
  <c r="C1886" i="14"/>
  <c r="C1885" i="14"/>
  <c r="C1884" i="14"/>
  <c r="C1883" i="14"/>
  <c r="C1882" i="14"/>
  <c r="C1881" i="14"/>
  <c r="C1880" i="14"/>
  <c r="C1879" i="14"/>
  <c r="C1878" i="14"/>
  <c r="C1877" i="14"/>
  <c r="C1876" i="14"/>
  <c r="C1875" i="14"/>
  <c r="C1874" i="14"/>
  <c r="C1873" i="14"/>
  <c r="C1872" i="14"/>
  <c r="C1871" i="14"/>
  <c r="C1870" i="14"/>
  <c r="C1869" i="14"/>
  <c r="C1868" i="14"/>
  <c r="C1867" i="14"/>
  <c r="C1866" i="14"/>
  <c r="C1865" i="14"/>
  <c r="C1864" i="14"/>
  <c r="C1863" i="14"/>
  <c r="C1862" i="14"/>
  <c r="C1861" i="14"/>
  <c r="C1860" i="14"/>
  <c r="C1859" i="14"/>
  <c r="C1858" i="14"/>
  <c r="C1857" i="14"/>
  <c r="C1856" i="14"/>
  <c r="C1855" i="14"/>
  <c r="C1854" i="14"/>
  <c r="C1853" i="14"/>
  <c r="C1852" i="14"/>
  <c r="C1851" i="14"/>
  <c r="C1850" i="14"/>
  <c r="C1849" i="14"/>
  <c r="C1848" i="14"/>
  <c r="C1847" i="14"/>
  <c r="C1846" i="14"/>
  <c r="C1845" i="14"/>
  <c r="C1844" i="14"/>
  <c r="C1843" i="14"/>
  <c r="C1842" i="14"/>
  <c r="C1841" i="14"/>
  <c r="C1840" i="14"/>
  <c r="C1839" i="14"/>
  <c r="C1838" i="14"/>
  <c r="C1837" i="14"/>
  <c r="C1836" i="14"/>
  <c r="C1835" i="14"/>
  <c r="C1834" i="14"/>
  <c r="C1833" i="14"/>
  <c r="C1832" i="14"/>
  <c r="C1831" i="14"/>
  <c r="C1830" i="14"/>
  <c r="C1829" i="14"/>
  <c r="C1828" i="14"/>
  <c r="C1827" i="14"/>
  <c r="C1826" i="14"/>
  <c r="C1825" i="14"/>
  <c r="C1824" i="14"/>
  <c r="C1823" i="14"/>
  <c r="C1822" i="14"/>
  <c r="C1821" i="14"/>
  <c r="C1820" i="14"/>
  <c r="C1819" i="14"/>
  <c r="C1818" i="14"/>
  <c r="C1817" i="14"/>
  <c r="C1816" i="14"/>
  <c r="C1815" i="14"/>
  <c r="C1814" i="14"/>
  <c r="C1813" i="14"/>
  <c r="C1812" i="14"/>
  <c r="C1811" i="14"/>
  <c r="C1810" i="14"/>
  <c r="C1809" i="14"/>
  <c r="C1808" i="14"/>
  <c r="C1807" i="14"/>
  <c r="C1806" i="14"/>
  <c r="C1805" i="14"/>
  <c r="C1804" i="14"/>
  <c r="C1803" i="14"/>
  <c r="C1802" i="14"/>
  <c r="C1801" i="14"/>
  <c r="C1800" i="14"/>
  <c r="C1799" i="14"/>
  <c r="C1798" i="14"/>
  <c r="C1797" i="14"/>
  <c r="C1796" i="14"/>
  <c r="C1795" i="14"/>
  <c r="C1794" i="14"/>
  <c r="C1793" i="14"/>
  <c r="C1792" i="14"/>
  <c r="C1791" i="14"/>
  <c r="C1790" i="14"/>
  <c r="C1789" i="14"/>
  <c r="C1788" i="14"/>
  <c r="C1787" i="14"/>
  <c r="C1786" i="14"/>
  <c r="C1785" i="14"/>
  <c r="C1784" i="14"/>
  <c r="C1783" i="14"/>
  <c r="C1782" i="14"/>
  <c r="C1781" i="14"/>
  <c r="C1780" i="14"/>
  <c r="C1779" i="14"/>
  <c r="C1778" i="14"/>
  <c r="C1777" i="14"/>
  <c r="C1776" i="14"/>
  <c r="C1775" i="14"/>
  <c r="C1774" i="14"/>
  <c r="C1773" i="14"/>
  <c r="C1772" i="14"/>
  <c r="C1771" i="14"/>
  <c r="C1770" i="14"/>
  <c r="C1769" i="14"/>
  <c r="C1768" i="14"/>
  <c r="C1767" i="14"/>
  <c r="C1766" i="14"/>
  <c r="C1765" i="14"/>
  <c r="C1764" i="14"/>
  <c r="C1763" i="14"/>
  <c r="C1762" i="14"/>
  <c r="C1761" i="14"/>
  <c r="C1760" i="14"/>
  <c r="C1759" i="14"/>
  <c r="C1758" i="14"/>
  <c r="C1757" i="14"/>
  <c r="C1756" i="14"/>
  <c r="C1755" i="14"/>
  <c r="C1754" i="14"/>
  <c r="C1753" i="14"/>
  <c r="C1752" i="14"/>
  <c r="C1751" i="14"/>
  <c r="C1750" i="14"/>
  <c r="C1749" i="14"/>
  <c r="C1748" i="14"/>
  <c r="C1747" i="14"/>
  <c r="C1746" i="14"/>
  <c r="C1745" i="14"/>
  <c r="C1744" i="14"/>
  <c r="C1743" i="14"/>
  <c r="C1742" i="14"/>
  <c r="C1741" i="14"/>
  <c r="C1740" i="14"/>
  <c r="C1739" i="14"/>
  <c r="C1738" i="14"/>
  <c r="C1737" i="14"/>
  <c r="C1736" i="14"/>
  <c r="C1735" i="14"/>
  <c r="C1734" i="14"/>
  <c r="C1733" i="14"/>
  <c r="C1732" i="14"/>
  <c r="C1731" i="14"/>
  <c r="C1730" i="14"/>
  <c r="C1729" i="14"/>
  <c r="C1728" i="14"/>
  <c r="C1727" i="14"/>
  <c r="C1726" i="14"/>
  <c r="C1725" i="14"/>
  <c r="C1724" i="14"/>
  <c r="C1723" i="14"/>
  <c r="C1722" i="14"/>
  <c r="C1721" i="14"/>
  <c r="C1720" i="14"/>
  <c r="C1719" i="14"/>
  <c r="C1718" i="14"/>
  <c r="C1717" i="14"/>
  <c r="C1716" i="14"/>
  <c r="C1715" i="14"/>
  <c r="C1714" i="14"/>
  <c r="C1713" i="14"/>
  <c r="C1712" i="14"/>
  <c r="C1711" i="14"/>
  <c r="C1710" i="14"/>
  <c r="C1709" i="14"/>
  <c r="C1708" i="14"/>
  <c r="C1707" i="14"/>
  <c r="C1706" i="14"/>
  <c r="C1705" i="14"/>
  <c r="C1704" i="14"/>
  <c r="C1703" i="14"/>
  <c r="C1702" i="14"/>
  <c r="C1701" i="14"/>
  <c r="C1700" i="14"/>
  <c r="C1699" i="14"/>
  <c r="C1698" i="14"/>
  <c r="C1697" i="14"/>
  <c r="C1696" i="14"/>
  <c r="C1695" i="14"/>
  <c r="C1694" i="14"/>
  <c r="C1693" i="14"/>
  <c r="C1692" i="14"/>
  <c r="C1691" i="14"/>
  <c r="C1690" i="14"/>
  <c r="C1689" i="14"/>
  <c r="C1688" i="14"/>
  <c r="C1687" i="14"/>
  <c r="C1686" i="14"/>
  <c r="C1685" i="14"/>
  <c r="C1684" i="14"/>
  <c r="C1683" i="14"/>
  <c r="C1682" i="14"/>
  <c r="C1681" i="14"/>
  <c r="C1680" i="14"/>
  <c r="C1679" i="14"/>
  <c r="C1678" i="14"/>
  <c r="C1677" i="14"/>
  <c r="C1676" i="14"/>
  <c r="C1675" i="14"/>
  <c r="C1674" i="14"/>
  <c r="C1673" i="14"/>
  <c r="C1672" i="14"/>
  <c r="C1671" i="14"/>
  <c r="C1670" i="14"/>
  <c r="C1669" i="14"/>
  <c r="C1668" i="14"/>
  <c r="C1667" i="14"/>
  <c r="C1666" i="14"/>
  <c r="C1665" i="14"/>
  <c r="C1664" i="14"/>
  <c r="C1663" i="14"/>
  <c r="C1662" i="14"/>
  <c r="C1661" i="14"/>
  <c r="C1660" i="14"/>
  <c r="C1659" i="14"/>
  <c r="C1658" i="14"/>
  <c r="C1657" i="14"/>
  <c r="C1656" i="14"/>
  <c r="C1655" i="14"/>
  <c r="C1654" i="14"/>
  <c r="C1653" i="14"/>
  <c r="C1652" i="14"/>
  <c r="C1651" i="14"/>
  <c r="C1650" i="14"/>
  <c r="C1649" i="14"/>
  <c r="C1648" i="14"/>
  <c r="C1647" i="14"/>
  <c r="C1646" i="14"/>
  <c r="C1645" i="14"/>
  <c r="C1644" i="14"/>
  <c r="C1643" i="14"/>
  <c r="C1642" i="14"/>
  <c r="C1641" i="14"/>
  <c r="C1640" i="14"/>
  <c r="C1639" i="14"/>
  <c r="C1638" i="14"/>
  <c r="C1637" i="14"/>
  <c r="C1636" i="14"/>
  <c r="C1635" i="14"/>
  <c r="C1634" i="14"/>
  <c r="C1633" i="14"/>
  <c r="C1632" i="14"/>
  <c r="C1631" i="14"/>
  <c r="C1630" i="14"/>
  <c r="C1629" i="14"/>
  <c r="C1628" i="14"/>
  <c r="C1627" i="14"/>
  <c r="C1626" i="14"/>
  <c r="C1625" i="14"/>
  <c r="C1624" i="14"/>
  <c r="C1623" i="14"/>
  <c r="C1622" i="14"/>
  <c r="C1621" i="14"/>
  <c r="C1620" i="14"/>
  <c r="C1619" i="14"/>
  <c r="C1618" i="14"/>
  <c r="C1617" i="14"/>
  <c r="C1616" i="14"/>
  <c r="C1615" i="14"/>
  <c r="C1614" i="14"/>
  <c r="C1613" i="14"/>
  <c r="C1612" i="14"/>
  <c r="C1611" i="14"/>
  <c r="C1610" i="14"/>
  <c r="C1609" i="14"/>
  <c r="C1608" i="14"/>
  <c r="C1607" i="14"/>
  <c r="C1606" i="14"/>
  <c r="C1605" i="14"/>
  <c r="C1604" i="14"/>
  <c r="C1603" i="14"/>
  <c r="C1602" i="14"/>
  <c r="C1601" i="14"/>
  <c r="C1600" i="14"/>
  <c r="C1599" i="14"/>
  <c r="C1598" i="14"/>
  <c r="C1597" i="14"/>
  <c r="C1596" i="14"/>
  <c r="C1595" i="14"/>
  <c r="C1594" i="14"/>
  <c r="C1593" i="14"/>
  <c r="C1592" i="14"/>
  <c r="C1591" i="14"/>
  <c r="C1590" i="14"/>
  <c r="C1589" i="14"/>
  <c r="C1588" i="14"/>
  <c r="C1587" i="14"/>
  <c r="C1586" i="14"/>
  <c r="C1585" i="14"/>
  <c r="C1584" i="14"/>
  <c r="C1583" i="14"/>
  <c r="C1582" i="14"/>
  <c r="C1581" i="14"/>
  <c r="C1580" i="14"/>
  <c r="C1579" i="14"/>
  <c r="C1578" i="14"/>
  <c r="C1577" i="14"/>
  <c r="C1576" i="14"/>
  <c r="C1575" i="14"/>
  <c r="C1574" i="14"/>
  <c r="C1573" i="14"/>
  <c r="C1572" i="14"/>
  <c r="C1571" i="14"/>
  <c r="C1570" i="14"/>
  <c r="C1569" i="14"/>
  <c r="C1568" i="14"/>
  <c r="C1567" i="14"/>
  <c r="C1566" i="14"/>
  <c r="C1565" i="14"/>
  <c r="C1564" i="14"/>
  <c r="C1563" i="14"/>
  <c r="C1562" i="14"/>
  <c r="C1561" i="14"/>
  <c r="C1560" i="14"/>
  <c r="C1559" i="14"/>
  <c r="C1558" i="14"/>
  <c r="C1557" i="14"/>
  <c r="C1556" i="14"/>
  <c r="C1555" i="14"/>
  <c r="C1554" i="14"/>
  <c r="C1553" i="14"/>
  <c r="C1552" i="14"/>
  <c r="C1551" i="14"/>
  <c r="C1550" i="14"/>
  <c r="C1549" i="14"/>
  <c r="C1548" i="14"/>
  <c r="C1547" i="14"/>
  <c r="C1546" i="14"/>
  <c r="C1545" i="14"/>
  <c r="C1544" i="14"/>
  <c r="C1543" i="14"/>
  <c r="C1542" i="14"/>
  <c r="C1541" i="14"/>
  <c r="C1540" i="14"/>
  <c r="C1539" i="14"/>
  <c r="C1538" i="14"/>
  <c r="C1537" i="14"/>
  <c r="C1536" i="14"/>
  <c r="C1535" i="14"/>
  <c r="C1534" i="14"/>
  <c r="C1533" i="14"/>
  <c r="C1532" i="14"/>
  <c r="C1531" i="14"/>
  <c r="C1530" i="14"/>
  <c r="C1529" i="14"/>
  <c r="C1528" i="14"/>
  <c r="C1527" i="14"/>
  <c r="C1526" i="14"/>
  <c r="C1525" i="14"/>
  <c r="C1524" i="14"/>
  <c r="C1523" i="14"/>
  <c r="C1522" i="14"/>
  <c r="C1521" i="14"/>
  <c r="C1520" i="14"/>
  <c r="C1519" i="14"/>
  <c r="C1518" i="14"/>
  <c r="C1517" i="14"/>
  <c r="C1516" i="14"/>
  <c r="C1515" i="14"/>
  <c r="C1514" i="14"/>
  <c r="C1513" i="14"/>
  <c r="C1512" i="14"/>
  <c r="C1511" i="14"/>
  <c r="C1510" i="14"/>
  <c r="C1509" i="14"/>
  <c r="C1508" i="14"/>
  <c r="C1507" i="14"/>
  <c r="C1506" i="14"/>
  <c r="C1505" i="14"/>
  <c r="C1504" i="14"/>
  <c r="C1503" i="14"/>
  <c r="C1502" i="14"/>
  <c r="C1501" i="14"/>
  <c r="C1500" i="14"/>
  <c r="C1499" i="14"/>
  <c r="C1498" i="14"/>
  <c r="C1497" i="14"/>
  <c r="C1496" i="14"/>
  <c r="C1495" i="14"/>
  <c r="C1494" i="14"/>
  <c r="C1493" i="14"/>
  <c r="C1492" i="14"/>
  <c r="C1491" i="14"/>
  <c r="C1490" i="14"/>
  <c r="C1489" i="14"/>
  <c r="C1488" i="14"/>
  <c r="C1487" i="14"/>
  <c r="C1486" i="14"/>
  <c r="C1485" i="14"/>
  <c r="C1484" i="14"/>
  <c r="C1483" i="14"/>
  <c r="C1482" i="14"/>
  <c r="C1481" i="14"/>
  <c r="C1480" i="14"/>
  <c r="C1479" i="14"/>
  <c r="C1478" i="14"/>
  <c r="C1477" i="14"/>
  <c r="C1476" i="14"/>
  <c r="C1475" i="14"/>
  <c r="C1474" i="14"/>
  <c r="C1473" i="14"/>
  <c r="C1472" i="14"/>
  <c r="C1471" i="14"/>
  <c r="C1470" i="14"/>
  <c r="C1469" i="14"/>
  <c r="C1468" i="14"/>
  <c r="C1467" i="14"/>
  <c r="C1466" i="14"/>
  <c r="C1465" i="14"/>
  <c r="C1464" i="14"/>
  <c r="C1463" i="14"/>
  <c r="C1462" i="14"/>
  <c r="C1461" i="14"/>
  <c r="C1460" i="14"/>
  <c r="C1459" i="14"/>
  <c r="C1458" i="14"/>
  <c r="C1457" i="14"/>
  <c r="C1456" i="14"/>
  <c r="C1455" i="14"/>
  <c r="C1454" i="14"/>
  <c r="C1453" i="14"/>
  <c r="C1452" i="14"/>
  <c r="C1451" i="14"/>
  <c r="C1450" i="14"/>
  <c r="C1449" i="14"/>
  <c r="C1448" i="14"/>
  <c r="C1447" i="14"/>
  <c r="C1446" i="14"/>
  <c r="C1445" i="14"/>
  <c r="C1444" i="14"/>
  <c r="C1443" i="14"/>
  <c r="C1442" i="14"/>
  <c r="C1441" i="14"/>
  <c r="C1440" i="14"/>
  <c r="C1439" i="14"/>
  <c r="C1438" i="14"/>
  <c r="C1437" i="14"/>
  <c r="C1436" i="14"/>
  <c r="C1435" i="14"/>
  <c r="C1434" i="14"/>
  <c r="C1433" i="14"/>
  <c r="C1432" i="14"/>
  <c r="C1431" i="14"/>
  <c r="C1430" i="14"/>
  <c r="C1429" i="14"/>
  <c r="C1428" i="14"/>
  <c r="C1427" i="14"/>
  <c r="C1426" i="14"/>
  <c r="C1425" i="14"/>
  <c r="C1424" i="14"/>
  <c r="C1423" i="14"/>
  <c r="C1422" i="14"/>
  <c r="C1421" i="14"/>
  <c r="C1420" i="14"/>
  <c r="C1419" i="14"/>
  <c r="C1418" i="14"/>
  <c r="C1417" i="14"/>
  <c r="C1416" i="14"/>
  <c r="C1415" i="14"/>
  <c r="C1414" i="14"/>
  <c r="C1413" i="14"/>
  <c r="C1412" i="14"/>
  <c r="C1411" i="14"/>
  <c r="C1410" i="14"/>
  <c r="C1409" i="14"/>
  <c r="C1408" i="14"/>
  <c r="C1407" i="14"/>
  <c r="C1406" i="14"/>
  <c r="C1405" i="14"/>
  <c r="C1404" i="14"/>
  <c r="C1403" i="14"/>
  <c r="C1402" i="14"/>
  <c r="C1401" i="14"/>
  <c r="C1400" i="14"/>
  <c r="C1399" i="14"/>
  <c r="C1398" i="14"/>
  <c r="C1397" i="14"/>
  <c r="C1396" i="14"/>
  <c r="C1395" i="14"/>
  <c r="C1394" i="14"/>
  <c r="C1393" i="14"/>
  <c r="C1392" i="14"/>
  <c r="C1391" i="14"/>
  <c r="C1390" i="14"/>
  <c r="C1389" i="14"/>
  <c r="C1388" i="14"/>
  <c r="C1387" i="14"/>
  <c r="C1386" i="14"/>
  <c r="C1385" i="14"/>
  <c r="C1384" i="14"/>
  <c r="C1383" i="14"/>
  <c r="C1382" i="14"/>
  <c r="C1381" i="14"/>
  <c r="C1380" i="14"/>
  <c r="C1379" i="14"/>
  <c r="C1378" i="14"/>
  <c r="C1377" i="14"/>
  <c r="C1376" i="14"/>
  <c r="C1375" i="14"/>
  <c r="C1374" i="14"/>
  <c r="C1373" i="14"/>
  <c r="C1372" i="14"/>
  <c r="C1371" i="14"/>
  <c r="C1370" i="14"/>
  <c r="C1369" i="14"/>
  <c r="C1368" i="14"/>
  <c r="C1367" i="14"/>
  <c r="C1366" i="14"/>
  <c r="C1365" i="14"/>
  <c r="C1364" i="14"/>
  <c r="C1363" i="14"/>
  <c r="C1362" i="14"/>
  <c r="C1361" i="14"/>
  <c r="C1360" i="14"/>
  <c r="C1359" i="14"/>
  <c r="C1358" i="14"/>
  <c r="C1357" i="14"/>
  <c r="C1356" i="14"/>
  <c r="C1355" i="14"/>
  <c r="C1354" i="14"/>
  <c r="C1353" i="14"/>
  <c r="C1352" i="14"/>
  <c r="C1351" i="14"/>
  <c r="C1350" i="14"/>
  <c r="C1349" i="14"/>
  <c r="C1348" i="14"/>
  <c r="C1347" i="14"/>
  <c r="C1346" i="14"/>
  <c r="C1345" i="14"/>
  <c r="C1344" i="14"/>
  <c r="C1343" i="14"/>
  <c r="C1342" i="14"/>
  <c r="C1341" i="14"/>
  <c r="C1340" i="14"/>
  <c r="C1339" i="14"/>
  <c r="C1338" i="14"/>
  <c r="C1337" i="14"/>
  <c r="C1336" i="14"/>
  <c r="C1335" i="14"/>
  <c r="C1334" i="14"/>
  <c r="C1333" i="14"/>
  <c r="C1332" i="14"/>
  <c r="C1331" i="14"/>
  <c r="C1330" i="14"/>
  <c r="C1329" i="14"/>
  <c r="C1328" i="14"/>
  <c r="C1327" i="14"/>
  <c r="C1326" i="14"/>
  <c r="C1325" i="14"/>
  <c r="C1324" i="14"/>
  <c r="C1323" i="14"/>
  <c r="C1322" i="14"/>
  <c r="C1321" i="14"/>
  <c r="C1320" i="14"/>
  <c r="C1319" i="14"/>
  <c r="C1318" i="14"/>
  <c r="C1317" i="14"/>
  <c r="C1316" i="14"/>
  <c r="C1315" i="14"/>
  <c r="C1314" i="14"/>
  <c r="C1313" i="14"/>
  <c r="C1312" i="14"/>
  <c r="C1311" i="14"/>
  <c r="C1310" i="14"/>
  <c r="C1309" i="14"/>
  <c r="C1308" i="14"/>
  <c r="C1307" i="14"/>
  <c r="C1306" i="14"/>
  <c r="C1305" i="14"/>
  <c r="C1304" i="14"/>
  <c r="C1303" i="14"/>
  <c r="C1302" i="14"/>
  <c r="C1301" i="14"/>
  <c r="C1300" i="14"/>
  <c r="C1299" i="14"/>
  <c r="C1298" i="14"/>
  <c r="C1297" i="14"/>
  <c r="C1296" i="14"/>
  <c r="C1295" i="14"/>
  <c r="C1294" i="14"/>
  <c r="C1293" i="14"/>
  <c r="C1292" i="14"/>
  <c r="C1291" i="14"/>
  <c r="C1290" i="14"/>
  <c r="C1289" i="14"/>
  <c r="C1288" i="14"/>
  <c r="C1287" i="14"/>
  <c r="C1286" i="14"/>
  <c r="C1285" i="14"/>
  <c r="C1284" i="14"/>
  <c r="C1283" i="14"/>
  <c r="C1282" i="14"/>
  <c r="C1281" i="14"/>
  <c r="C1280" i="14"/>
  <c r="C1279" i="14"/>
  <c r="C1278" i="14"/>
  <c r="C1277" i="14"/>
  <c r="C1276" i="14"/>
  <c r="C1275" i="14"/>
  <c r="C1274" i="14"/>
  <c r="C1273" i="14"/>
  <c r="C1272" i="14"/>
  <c r="C1271" i="14"/>
  <c r="C1270" i="14"/>
  <c r="C1269" i="14"/>
  <c r="C1268" i="14"/>
  <c r="C1267" i="14"/>
  <c r="C1266" i="14"/>
  <c r="C1265" i="14"/>
  <c r="C1264" i="14"/>
  <c r="C1263" i="14"/>
  <c r="C1262" i="14"/>
  <c r="C1261" i="14"/>
  <c r="C1260" i="14"/>
  <c r="C1259" i="14"/>
  <c r="C1258" i="14"/>
  <c r="C1257" i="14"/>
  <c r="C1256" i="14"/>
  <c r="C1255" i="14"/>
  <c r="C1254" i="14"/>
  <c r="C1253" i="14"/>
  <c r="C1252" i="14"/>
  <c r="C1251" i="14"/>
  <c r="C1250" i="14"/>
  <c r="C1249" i="14"/>
  <c r="C1248" i="14"/>
  <c r="C1247" i="14"/>
  <c r="C1246" i="14"/>
  <c r="C1245" i="14"/>
  <c r="C1244" i="14"/>
  <c r="C1243" i="14"/>
  <c r="C1242" i="14"/>
  <c r="C1241" i="14"/>
  <c r="C1240" i="14"/>
  <c r="C1239" i="14"/>
  <c r="C1238" i="14"/>
  <c r="C1237" i="14"/>
  <c r="C1236" i="14"/>
  <c r="C1235" i="14"/>
  <c r="C1234" i="14"/>
  <c r="C1233" i="14"/>
  <c r="C1232" i="14"/>
  <c r="C1231" i="14"/>
  <c r="C1230" i="14"/>
  <c r="C1229" i="14"/>
  <c r="C1228" i="14"/>
  <c r="C1227" i="14"/>
  <c r="C1226" i="14"/>
  <c r="C1225" i="14"/>
  <c r="C1224" i="14"/>
  <c r="C1223" i="14"/>
  <c r="C1222" i="14"/>
  <c r="C1221" i="14"/>
  <c r="C1220" i="14"/>
  <c r="C1219" i="14"/>
  <c r="C1218" i="14"/>
  <c r="C1217" i="14"/>
  <c r="C1216" i="14"/>
  <c r="C1215" i="14"/>
  <c r="C1214" i="14"/>
  <c r="C1213" i="14"/>
  <c r="C1212" i="14"/>
  <c r="C1211" i="14"/>
  <c r="C1210" i="14"/>
  <c r="C1209" i="14"/>
  <c r="C1208" i="14"/>
  <c r="C1207" i="14"/>
  <c r="C1206" i="14"/>
  <c r="C1205" i="14"/>
  <c r="C1204" i="14"/>
  <c r="C1203" i="14"/>
  <c r="C1202" i="14"/>
  <c r="C1201" i="14"/>
  <c r="C1200" i="14"/>
  <c r="C1199" i="14"/>
  <c r="C1198" i="14"/>
  <c r="C1197" i="14"/>
  <c r="C1196" i="14"/>
  <c r="C1195" i="14"/>
  <c r="C1194" i="14"/>
  <c r="C1193" i="14"/>
  <c r="C1192" i="14"/>
  <c r="C1191" i="14"/>
  <c r="C1190" i="14"/>
  <c r="C1189" i="14"/>
  <c r="C1188" i="14"/>
  <c r="C1187" i="14"/>
  <c r="C1186" i="14"/>
  <c r="C1185" i="14"/>
  <c r="C1184" i="14"/>
  <c r="C1183" i="14"/>
  <c r="C1182" i="14"/>
  <c r="C1181" i="14"/>
  <c r="C1180" i="14"/>
  <c r="C1179" i="14"/>
  <c r="C1178" i="14"/>
  <c r="C1177" i="14"/>
  <c r="C1176" i="14"/>
  <c r="C1175" i="14"/>
  <c r="C1174" i="14"/>
  <c r="C1173" i="14"/>
  <c r="C1172" i="14"/>
  <c r="C1171" i="14"/>
  <c r="C1170" i="14"/>
  <c r="C1169" i="14"/>
  <c r="C1168" i="14"/>
  <c r="C1167" i="14"/>
  <c r="C1166" i="14"/>
  <c r="C1165" i="14"/>
  <c r="C1164" i="14"/>
  <c r="C1163" i="14"/>
  <c r="C1162" i="14"/>
  <c r="C1161" i="14"/>
  <c r="C1160" i="14"/>
  <c r="C1159" i="14"/>
  <c r="C1158" i="14"/>
  <c r="C1157" i="14"/>
  <c r="C1156" i="14"/>
  <c r="C1155" i="14"/>
  <c r="C1154" i="14"/>
  <c r="C1153" i="14"/>
  <c r="C1152" i="14"/>
  <c r="C1151" i="14"/>
  <c r="C1150" i="14"/>
  <c r="C1149" i="14"/>
  <c r="C1148" i="14"/>
  <c r="C1147" i="14"/>
  <c r="C1146" i="14"/>
  <c r="C1145" i="14"/>
  <c r="C1144" i="14"/>
  <c r="C1143" i="14"/>
  <c r="C1142" i="14"/>
  <c r="C1141" i="14"/>
  <c r="C1140" i="14"/>
  <c r="C1139" i="14"/>
  <c r="C1138" i="14"/>
  <c r="C1137" i="14"/>
  <c r="C1136" i="14"/>
  <c r="C1135" i="14"/>
  <c r="C1134" i="14"/>
  <c r="C1133" i="14"/>
  <c r="C1132" i="14"/>
  <c r="C1131" i="14"/>
  <c r="C1130" i="14"/>
  <c r="C1129" i="14"/>
  <c r="C1128" i="14"/>
  <c r="C1127" i="14"/>
  <c r="C1126" i="14"/>
  <c r="C1125" i="14"/>
  <c r="C1124" i="14"/>
  <c r="C1123" i="14"/>
  <c r="C1122" i="14"/>
  <c r="C1121" i="14"/>
  <c r="C1120" i="14"/>
  <c r="C1119" i="14"/>
  <c r="C1118" i="14"/>
  <c r="C1117" i="14"/>
  <c r="C1116" i="14"/>
  <c r="C1115" i="14"/>
  <c r="C1114" i="14"/>
  <c r="C1113" i="14"/>
  <c r="C1112" i="14"/>
  <c r="C1111" i="14"/>
  <c r="C1110" i="14"/>
  <c r="C1109" i="14"/>
  <c r="C1108" i="14"/>
  <c r="C1107" i="14"/>
  <c r="C1106" i="14"/>
  <c r="C1105" i="14"/>
  <c r="C1104" i="14"/>
  <c r="C1103" i="14"/>
  <c r="C1102" i="14"/>
  <c r="C1101" i="14"/>
  <c r="C1100" i="14"/>
  <c r="C1099" i="14"/>
  <c r="C1098" i="14"/>
  <c r="C1097" i="14"/>
  <c r="C1096" i="14"/>
  <c r="C1095" i="14"/>
  <c r="C1094" i="14"/>
  <c r="C1093" i="14"/>
  <c r="C1092" i="14"/>
  <c r="C1091" i="14"/>
  <c r="C1090" i="14"/>
  <c r="C1089" i="14"/>
  <c r="C1088" i="14"/>
  <c r="C1087" i="14"/>
  <c r="C1086" i="14"/>
  <c r="C1085" i="14"/>
  <c r="C1084" i="14"/>
  <c r="C1083" i="14"/>
  <c r="C1082" i="14"/>
  <c r="C1081" i="14"/>
  <c r="C1080" i="14"/>
  <c r="C1079" i="14"/>
  <c r="C1078" i="14"/>
  <c r="C1077" i="14"/>
  <c r="C1076" i="14"/>
  <c r="C1075" i="14"/>
  <c r="C1074" i="14"/>
  <c r="C1073" i="14"/>
  <c r="C1072" i="14"/>
  <c r="C1071" i="14"/>
  <c r="C1070" i="14"/>
  <c r="C1069" i="14"/>
  <c r="C1068" i="14"/>
  <c r="C1067" i="14"/>
  <c r="C1066" i="14"/>
  <c r="C1065" i="14"/>
  <c r="C1064" i="14"/>
  <c r="C1063" i="14"/>
  <c r="C1062" i="14"/>
  <c r="C1061" i="14"/>
  <c r="C1060" i="14"/>
  <c r="C1059" i="14"/>
  <c r="C1058" i="14"/>
  <c r="C1057" i="14"/>
  <c r="C1056" i="14"/>
  <c r="C1055" i="14"/>
  <c r="C1054" i="14"/>
  <c r="C1053" i="14"/>
  <c r="C1052" i="14"/>
  <c r="C1051" i="14"/>
  <c r="C1050" i="14"/>
  <c r="C1049" i="14"/>
  <c r="C1048" i="14"/>
  <c r="C1047" i="14"/>
  <c r="C1046" i="14"/>
  <c r="C1045" i="14"/>
  <c r="C1044" i="14"/>
  <c r="C1043" i="14"/>
  <c r="C1042" i="14"/>
  <c r="C1041" i="14"/>
  <c r="C1040" i="14"/>
  <c r="C1039" i="14"/>
  <c r="C1038" i="14"/>
  <c r="C1037" i="14"/>
  <c r="C1036" i="14"/>
  <c r="C1035" i="14"/>
  <c r="C1034" i="14"/>
  <c r="C1033" i="14"/>
  <c r="C1032" i="14"/>
  <c r="C1031" i="14"/>
  <c r="C1030" i="14"/>
  <c r="C1029" i="14"/>
  <c r="C1028" i="14"/>
  <c r="C1027" i="14"/>
  <c r="C1026" i="14"/>
  <c r="C1025" i="14"/>
  <c r="C1024" i="14"/>
  <c r="C1023" i="14"/>
  <c r="C1022" i="14"/>
  <c r="C1021" i="14"/>
  <c r="C1020" i="14"/>
  <c r="C1019" i="14"/>
  <c r="C1018" i="14"/>
  <c r="C1017" i="14"/>
  <c r="C1016" i="14"/>
  <c r="C1015" i="14"/>
  <c r="C1014" i="14"/>
  <c r="C1013" i="14"/>
  <c r="C1012" i="14"/>
  <c r="C1011" i="14"/>
  <c r="C1010" i="14"/>
  <c r="C1009" i="14"/>
  <c r="C1008" i="14"/>
  <c r="C1007" i="14"/>
  <c r="C1006" i="14"/>
  <c r="C1005" i="14"/>
  <c r="C1004" i="14"/>
  <c r="C1003" i="14"/>
  <c r="C1002" i="14"/>
  <c r="C1001" i="14"/>
  <c r="C1000" i="14"/>
  <c r="C999" i="14"/>
  <c r="C998" i="14"/>
  <c r="C997" i="14"/>
  <c r="C996" i="14"/>
  <c r="C995" i="14"/>
  <c r="C994" i="14"/>
  <c r="C993" i="14"/>
  <c r="C992" i="14"/>
  <c r="C991" i="14"/>
  <c r="C990" i="14"/>
  <c r="C989" i="14"/>
  <c r="C988" i="14"/>
  <c r="C987" i="14"/>
  <c r="C986" i="14"/>
  <c r="C985" i="14"/>
  <c r="C984" i="14"/>
  <c r="C983" i="14"/>
  <c r="C982" i="14"/>
  <c r="C981" i="14"/>
  <c r="C980" i="14"/>
  <c r="C979" i="14"/>
  <c r="C978" i="14"/>
  <c r="C977" i="14"/>
  <c r="C976" i="14"/>
  <c r="C975" i="14"/>
  <c r="C974" i="14"/>
  <c r="C973" i="14"/>
  <c r="C972" i="14"/>
  <c r="C971" i="14"/>
  <c r="C970" i="14"/>
  <c r="C969" i="14"/>
  <c r="C968" i="14"/>
  <c r="C967" i="14"/>
  <c r="C966" i="14"/>
  <c r="C965" i="14"/>
  <c r="C964" i="14"/>
  <c r="C963" i="14"/>
  <c r="C962" i="14"/>
  <c r="C961" i="14"/>
  <c r="C960" i="14"/>
  <c r="C959" i="14"/>
  <c r="C958" i="14"/>
  <c r="C957" i="14"/>
  <c r="C956" i="14"/>
  <c r="C955" i="14"/>
  <c r="C954" i="14"/>
  <c r="C953" i="14"/>
  <c r="C952" i="14"/>
  <c r="C951" i="14"/>
  <c r="C950" i="14"/>
  <c r="C949" i="14"/>
  <c r="C948" i="14"/>
  <c r="C947" i="14"/>
  <c r="C946" i="14"/>
  <c r="C945" i="14"/>
  <c r="C944" i="14"/>
  <c r="C943" i="14"/>
  <c r="C942" i="14"/>
  <c r="C941" i="14"/>
  <c r="C940" i="14"/>
  <c r="C939" i="14"/>
  <c r="C938" i="14"/>
  <c r="C937" i="14"/>
  <c r="C936" i="14"/>
  <c r="C935" i="14"/>
  <c r="C934" i="14"/>
  <c r="C933" i="14"/>
  <c r="C932" i="14"/>
  <c r="C931" i="14"/>
  <c r="C930" i="14"/>
  <c r="C929" i="14"/>
  <c r="C928" i="14"/>
  <c r="C927" i="14"/>
  <c r="C926" i="14"/>
  <c r="C925" i="14"/>
  <c r="C924" i="14"/>
  <c r="C923" i="14"/>
  <c r="C922" i="14"/>
  <c r="C921" i="14"/>
  <c r="C920" i="14"/>
  <c r="C919" i="14"/>
  <c r="C918" i="14"/>
  <c r="C917" i="14"/>
  <c r="C916" i="14"/>
  <c r="C915" i="14"/>
  <c r="C914" i="14"/>
  <c r="C913" i="14"/>
  <c r="C912" i="14"/>
  <c r="C911" i="14"/>
  <c r="C910" i="14"/>
  <c r="C909" i="14"/>
  <c r="C908" i="14"/>
  <c r="C907" i="14"/>
  <c r="C906" i="14"/>
  <c r="C905" i="14"/>
  <c r="C904" i="14"/>
  <c r="C903" i="14"/>
  <c r="C902" i="14"/>
  <c r="C901" i="14"/>
  <c r="C900" i="14"/>
  <c r="C899" i="14"/>
  <c r="C898" i="14"/>
  <c r="C897" i="14"/>
  <c r="C896" i="14"/>
  <c r="C895" i="14"/>
  <c r="C894" i="14"/>
  <c r="C893" i="14"/>
  <c r="C892" i="14"/>
  <c r="C891" i="14"/>
  <c r="C890" i="14"/>
  <c r="C889" i="14"/>
  <c r="C888" i="14"/>
  <c r="C887" i="14"/>
  <c r="C886" i="14"/>
  <c r="C885" i="14"/>
  <c r="C884" i="14"/>
  <c r="C883" i="14"/>
  <c r="C882" i="14"/>
  <c r="C881" i="14"/>
  <c r="C880" i="14"/>
  <c r="C879" i="14"/>
  <c r="C878" i="14"/>
  <c r="C877" i="14"/>
  <c r="C876" i="14"/>
  <c r="C875" i="14"/>
  <c r="C874" i="14"/>
  <c r="C873" i="14"/>
  <c r="C872" i="14"/>
  <c r="C871" i="14"/>
  <c r="C870" i="14"/>
  <c r="C869" i="14"/>
  <c r="C868" i="14"/>
  <c r="C867" i="14"/>
  <c r="C866" i="14"/>
  <c r="C865" i="14"/>
  <c r="C864" i="14"/>
  <c r="C863" i="14"/>
  <c r="C862" i="14"/>
  <c r="C861" i="14"/>
  <c r="C860" i="14"/>
  <c r="C859" i="14"/>
  <c r="C858" i="14"/>
  <c r="C857" i="14"/>
  <c r="C856" i="14"/>
  <c r="C855" i="14"/>
  <c r="C854" i="14"/>
  <c r="C853" i="14"/>
  <c r="C852" i="14"/>
  <c r="C851" i="14"/>
  <c r="C850" i="14"/>
  <c r="C849" i="14"/>
  <c r="C848" i="14"/>
  <c r="C847" i="14"/>
  <c r="C846" i="14"/>
  <c r="C845" i="14"/>
  <c r="C844" i="14"/>
  <c r="C843" i="14"/>
  <c r="C842" i="14"/>
  <c r="C841" i="14"/>
  <c r="C840" i="14"/>
  <c r="C839" i="14"/>
  <c r="C838" i="14"/>
  <c r="C837" i="14"/>
  <c r="C836" i="14"/>
  <c r="C835" i="14"/>
  <c r="C834" i="14"/>
  <c r="C833" i="14"/>
  <c r="C832" i="14"/>
  <c r="C831" i="14"/>
  <c r="C830" i="14"/>
  <c r="C829" i="14"/>
  <c r="C828" i="14"/>
  <c r="C827" i="14"/>
  <c r="C826" i="14"/>
  <c r="C825" i="14"/>
  <c r="C824" i="14"/>
  <c r="C823" i="14"/>
  <c r="C822" i="14"/>
  <c r="C821" i="14"/>
  <c r="C820" i="14"/>
  <c r="C819" i="14"/>
  <c r="C818" i="14"/>
  <c r="C817" i="14"/>
  <c r="C816" i="14"/>
  <c r="C815" i="14"/>
  <c r="C814" i="14"/>
  <c r="C813" i="14"/>
  <c r="C812" i="14"/>
  <c r="C811" i="14"/>
  <c r="C810" i="14"/>
  <c r="C809" i="14"/>
  <c r="C808" i="14"/>
  <c r="C807" i="14"/>
  <c r="C806" i="14"/>
  <c r="C805" i="14"/>
  <c r="C804" i="14"/>
  <c r="C803" i="14"/>
  <c r="C802" i="14"/>
  <c r="C801" i="14"/>
  <c r="C800" i="14"/>
  <c r="C799" i="14"/>
  <c r="C798" i="14"/>
  <c r="C797" i="14"/>
  <c r="C796" i="14"/>
  <c r="C795" i="14"/>
  <c r="C794" i="14"/>
  <c r="C793" i="14"/>
  <c r="C792" i="14"/>
  <c r="C791" i="14"/>
  <c r="C790" i="14"/>
  <c r="C789" i="14"/>
  <c r="C788" i="14"/>
  <c r="C787" i="14"/>
  <c r="C786" i="14"/>
  <c r="C785" i="14"/>
  <c r="C784" i="14"/>
  <c r="C783" i="14"/>
  <c r="C782" i="14"/>
  <c r="C781" i="14"/>
  <c r="C780" i="14"/>
  <c r="C779" i="14"/>
  <c r="C778" i="14"/>
  <c r="C777" i="14"/>
  <c r="C776" i="14"/>
  <c r="C775" i="14"/>
  <c r="C774" i="14"/>
  <c r="C773" i="14"/>
  <c r="C772" i="14"/>
  <c r="C771" i="14"/>
  <c r="C770" i="14"/>
  <c r="C769" i="14"/>
  <c r="C768" i="14"/>
  <c r="C767" i="14"/>
  <c r="C766" i="14"/>
  <c r="C765" i="14"/>
  <c r="C764" i="14"/>
  <c r="C763" i="14"/>
  <c r="C762" i="14"/>
  <c r="C761" i="14"/>
  <c r="C760" i="14"/>
  <c r="C759" i="14"/>
  <c r="C758" i="14"/>
  <c r="C757" i="14"/>
  <c r="C756" i="14"/>
  <c r="C755" i="14"/>
  <c r="C754" i="14"/>
  <c r="C753" i="14"/>
  <c r="C752" i="14"/>
  <c r="C751" i="14"/>
  <c r="C750" i="14"/>
  <c r="C749" i="14"/>
  <c r="C748" i="14"/>
  <c r="C747" i="14"/>
  <c r="C746" i="14"/>
  <c r="C745" i="14"/>
  <c r="C744" i="14"/>
  <c r="C743" i="14"/>
  <c r="C742" i="14"/>
  <c r="C741" i="14"/>
  <c r="C740" i="14"/>
  <c r="C739" i="14"/>
  <c r="C738" i="14"/>
  <c r="C737" i="14"/>
  <c r="C736" i="14"/>
  <c r="C735" i="14"/>
  <c r="C734" i="14"/>
  <c r="C733" i="14"/>
  <c r="C732" i="14"/>
  <c r="C731" i="14"/>
  <c r="C730" i="14"/>
  <c r="C729" i="14"/>
  <c r="C728" i="14"/>
  <c r="C727" i="14"/>
  <c r="C726" i="14"/>
  <c r="C725" i="14"/>
  <c r="C724" i="14"/>
  <c r="C723" i="14"/>
  <c r="C722" i="14"/>
  <c r="C721" i="14"/>
  <c r="C720" i="14"/>
  <c r="C719" i="14"/>
  <c r="C718" i="14"/>
  <c r="C717" i="14"/>
  <c r="C716" i="14"/>
  <c r="C715" i="14"/>
  <c r="C714" i="14"/>
  <c r="C713" i="14"/>
  <c r="C712" i="14"/>
  <c r="C711" i="14"/>
  <c r="C710" i="14"/>
  <c r="C709" i="14"/>
  <c r="C708" i="14"/>
  <c r="C707" i="14"/>
  <c r="C706" i="14"/>
  <c r="C705" i="14"/>
  <c r="C704" i="14"/>
  <c r="C703" i="14"/>
  <c r="C702" i="14"/>
  <c r="C701" i="14"/>
  <c r="C700" i="14"/>
  <c r="C699" i="14"/>
  <c r="C698" i="14"/>
  <c r="C697" i="14"/>
  <c r="C696" i="14"/>
  <c r="C695" i="14"/>
  <c r="C694" i="14"/>
  <c r="C693" i="14"/>
  <c r="C692" i="14"/>
  <c r="C691" i="14"/>
  <c r="C690" i="14"/>
  <c r="C689" i="14"/>
  <c r="C688" i="14"/>
  <c r="C687" i="14"/>
  <c r="C686" i="14"/>
  <c r="C685" i="14"/>
  <c r="C684" i="14"/>
  <c r="C683" i="14"/>
  <c r="C682" i="14"/>
  <c r="C681" i="14"/>
  <c r="C680" i="14"/>
  <c r="C679" i="14"/>
  <c r="C678" i="14"/>
  <c r="C677" i="14"/>
  <c r="C676" i="14"/>
  <c r="C675" i="14"/>
  <c r="C674" i="14"/>
  <c r="C673" i="14"/>
  <c r="C672" i="14"/>
  <c r="C671" i="14"/>
  <c r="C670" i="14"/>
  <c r="C669" i="14"/>
  <c r="C668" i="14"/>
  <c r="C667" i="14"/>
  <c r="C666" i="14"/>
  <c r="C665" i="14"/>
  <c r="C664" i="14"/>
  <c r="C663" i="14"/>
  <c r="C662" i="14"/>
  <c r="C661" i="14"/>
  <c r="C660" i="14"/>
  <c r="C659" i="14"/>
  <c r="C658" i="14"/>
  <c r="C657" i="14"/>
  <c r="C656" i="14"/>
  <c r="C655" i="14"/>
  <c r="C654" i="14"/>
  <c r="C653" i="14"/>
  <c r="C652" i="14"/>
  <c r="C651" i="14"/>
  <c r="C650" i="14"/>
  <c r="C649" i="14"/>
  <c r="C648" i="14"/>
  <c r="C647" i="14"/>
  <c r="C646" i="14"/>
  <c r="C645" i="14"/>
  <c r="C644" i="14"/>
  <c r="C643" i="14"/>
  <c r="C642" i="14"/>
  <c r="C641" i="14"/>
  <c r="C640" i="14"/>
  <c r="C639" i="14"/>
  <c r="C638" i="14"/>
  <c r="C637" i="14"/>
  <c r="C636" i="14"/>
  <c r="C635" i="14"/>
  <c r="C634" i="14"/>
  <c r="C633" i="14"/>
  <c r="C632" i="14"/>
  <c r="C631" i="14"/>
  <c r="C630" i="14"/>
  <c r="C629" i="14"/>
  <c r="C628" i="14"/>
  <c r="C627" i="14"/>
  <c r="C626" i="14"/>
  <c r="C625" i="14"/>
  <c r="C624" i="14"/>
  <c r="C623" i="14"/>
  <c r="C622" i="14"/>
  <c r="C621" i="14"/>
  <c r="C620" i="14"/>
  <c r="C619" i="14"/>
  <c r="C618" i="14"/>
  <c r="C617" i="14"/>
  <c r="C616" i="14"/>
  <c r="C615" i="14"/>
  <c r="C614" i="14"/>
  <c r="C613" i="14"/>
  <c r="C612" i="14"/>
  <c r="C611" i="14"/>
  <c r="C610" i="14"/>
  <c r="C609" i="14"/>
  <c r="C608" i="14"/>
  <c r="C607" i="14"/>
  <c r="C606" i="14"/>
  <c r="C605" i="14"/>
  <c r="C604" i="14"/>
  <c r="C603" i="14"/>
  <c r="C602" i="14"/>
  <c r="C601" i="14"/>
  <c r="C600" i="14"/>
  <c r="C599" i="14"/>
  <c r="C598" i="14"/>
  <c r="C597" i="14"/>
  <c r="C596" i="14"/>
  <c r="C595" i="14"/>
  <c r="C594" i="14"/>
  <c r="C593" i="14"/>
  <c r="C592" i="14"/>
  <c r="C591" i="14"/>
  <c r="C590" i="14"/>
  <c r="C589" i="14"/>
  <c r="C588" i="14"/>
  <c r="C587" i="14"/>
  <c r="C586" i="14"/>
  <c r="C585" i="14"/>
  <c r="C584" i="14"/>
  <c r="C583" i="14"/>
  <c r="C582" i="14"/>
  <c r="C581" i="14"/>
  <c r="C580" i="14"/>
  <c r="C579" i="14"/>
  <c r="C578" i="14"/>
  <c r="C577" i="14"/>
  <c r="C576" i="14"/>
  <c r="C575" i="14"/>
  <c r="C574" i="14"/>
  <c r="C573" i="14"/>
  <c r="C572" i="14"/>
  <c r="C571" i="14"/>
  <c r="C570" i="14"/>
  <c r="C569" i="14"/>
  <c r="C568" i="14"/>
  <c r="C567" i="14"/>
  <c r="C566" i="14"/>
  <c r="C565" i="14"/>
  <c r="C564" i="14"/>
  <c r="C563" i="14"/>
  <c r="C562" i="14"/>
  <c r="C561" i="14"/>
  <c r="C560" i="14"/>
  <c r="C559" i="14"/>
  <c r="C558" i="14"/>
  <c r="C557" i="14"/>
  <c r="C556" i="14"/>
  <c r="C555" i="14"/>
  <c r="C554" i="14"/>
  <c r="C553" i="14"/>
  <c r="C552" i="14"/>
  <c r="C551" i="14"/>
  <c r="C550" i="14"/>
  <c r="C549" i="14"/>
  <c r="C548" i="14"/>
  <c r="C547" i="14"/>
  <c r="C546" i="14"/>
  <c r="C545" i="14"/>
  <c r="C544" i="14"/>
  <c r="C543" i="14"/>
  <c r="C542" i="14"/>
  <c r="C541" i="14"/>
  <c r="C540" i="14"/>
  <c r="C539" i="14"/>
  <c r="C538" i="14"/>
  <c r="C537" i="14"/>
  <c r="C536" i="14"/>
  <c r="C535" i="14"/>
  <c r="C534" i="14"/>
  <c r="C533" i="14"/>
  <c r="C532" i="14"/>
  <c r="C531" i="14"/>
  <c r="C530" i="14"/>
  <c r="C529" i="14"/>
  <c r="C528" i="14"/>
  <c r="C527" i="14"/>
  <c r="C526" i="14"/>
  <c r="C525" i="14"/>
  <c r="C524" i="14"/>
  <c r="C523" i="14"/>
  <c r="C522" i="14"/>
  <c r="C521" i="14"/>
  <c r="C520" i="14"/>
  <c r="C519" i="14"/>
  <c r="C518" i="14"/>
  <c r="C517" i="14"/>
  <c r="C516" i="14"/>
  <c r="C515" i="14"/>
  <c r="C514" i="14"/>
  <c r="C513" i="14"/>
  <c r="C512" i="14"/>
  <c r="C511" i="14"/>
  <c r="C510" i="14"/>
  <c r="C509" i="14"/>
  <c r="C508" i="14"/>
  <c r="C507" i="14"/>
  <c r="C506" i="14"/>
  <c r="C505" i="14"/>
  <c r="C504" i="14"/>
  <c r="C503" i="14"/>
  <c r="C502" i="14"/>
  <c r="C501" i="14"/>
  <c r="C500" i="14"/>
  <c r="C499" i="14"/>
  <c r="C498" i="14"/>
  <c r="C497" i="14"/>
  <c r="C496" i="14"/>
  <c r="C495" i="14"/>
  <c r="C494" i="14"/>
  <c r="C493" i="14"/>
  <c r="C492" i="14"/>
  <c r="C491" i="14"/>
  <c r="C490" i="14"/>
  <c r="C489" i="14"/>
  <c r="C488" i="14"/>
  <c r="C487" i="14"/>
  <c r="C486" i="14"/>
  <c r="C485" i="14"/>
  <c r="C484" i="14"/>
  <c r="C483" i="14"/>
  <c r="C482" i="14"/>
  <c r="C481" i="14"/>
  <c r="C480" i="14"/>
  <c r="C479" i="14"/>
  <c r="C478" i="14"/>
  <c r="C477" i="14"/>
  <c r="C476" i="14"/>
  <c r="C475" i="14"/>
  <c r="C474" i="14"/>
  <c r="C473" i="14"/>
  <c r="C472" i="14"/>
  <c r="C471" i="14"/>
  <c r="C470" i="14"/>
  <c r="C469" i="14"/>
  <c r="C468" i="14"/>
  <c r="C467" i="14"/>
  <c r="C466" i="14"/>
  <c r="C465" i="14"/>
  <c r="C464" i="14"/>
  <c r="C463" i="14"/>
  <c r="C462" i="14"/>
  <c r="C461" i="14"/>
  <c r="C460" i="14"/>
  <c r="C459" i="14"/>
  <c r="C458" i="14"/>
  <c r="C457" i="14"/>
  <c r="C456" i="14"/>
  <c r="C455" i="14"/>
  <c r="C454" i="14"/>
  <c r="C453" i="14"/>
  <c r="C452" i="14"/>
  <c r="C451" i="14"/>
  <c r="C450" i="14"/>
  <c r="C449" i="14"/>
  <c r="C448" i="14"/>
  <c r="C447" i="14"/>
  <c r="C446" i="14"/>
  <c r="C445" i="14"/>
  <c r="C444" i="14"/>
  <c r="C443" i="14"/>
  <c r="C442" i="14"/>
  <c r="C441" i="14"/>
  <c r="C440" i="14"/>
  <c r="C439" i="14"/>
  <c r="C438" i="14"/>
  <c r="C437" i="14"/>
  <c r="C436" i="14"/>
  <c r="C435" i="14"/>
  <c r="C434" i="14"/>
  <c r="C433" i="14"/>
  <c r="C432" i="14"/>
  <c r="C431" i="14"/>
  <c r="C430" i="14"/>
  <c r="C429" i="14"/>
  <c r="C428" i="14"/>
  <c r="C427" i="14"/>
  <c r="C426" i="14"/>
  <c r="C425" i="14"/>
  <c r="C424" i="14"/>
  <c r="C423" i="14"/>
  <c r="C422" i="14"/>
  <c r="C421" i="14"/>
  <c r="C420" i="14"/>
  <c r="C419" i="14"/>
  <c r="C418" i="14"/>
  <c r="C417" i="14"/>
  <c r="C416" i="14"/>
  <c r="C415" i="14"/>
  <c r="C414" i="14"/>
  <c r="C413" i="14"/>
  <c r="C412" i="14"/>
  <c r="C411" i="14"/>
  <c r="C410" i="14"/>
  <c r="C409" i="14"/>
  <c r="C408" i="14"/>
  <c r="C407" i="14"/>
  <c r="C406" i="14"/>
  <c r="C405" i="14"/>
  <c r="C404" i="14"/>
  <c r="C403" i="14"/>
  <c r="C402" i="14"/>
  <c r="C401" i="14"/>
  <c r="C400" i="14"/>
  <c r="C399" i="14"/>
  <c r="C398" i="14"/>
  <c r="C397" i="14"/>
  <c r="C396" i="14"/>
  <c r="C395" i="14"/>
  <c r="C394" i="14"/>
  <c r="C393" i="14"/>
  <c r="C392" i="14"/>
  <c r="C391" i="14"/>
  <c r="C390" i="14"/>
  <c r="C389" i="14"/>
  <c r="C388" i="14"/>
  <c r="C387" i="14"/>
  <c r="C386" i="14"/>
  <c r="C385" i="14"/>
  <c r="C384" i="14"/>
  <c r="C383" i="14"/>
  <c r="C382" i="14"/>
  <c r="C381" i="14"/>
  <c r="C380" i="14"/>
  <c r="C379" i="14"/>
  <c r="C378" i="14"/>
  <c r="C377" i="14"/>
  <c r="C376" i="14"/>
  <c r="C375" i="14"/>
  <c r="C374" i="14"/>
  <c r="C373" i="14"/>
  <c r="C372" i="14"/>
  <c r="C371" i="14"/>
  <c r="C370" i="14"/>
  <c r="C369" i="14"/>
  <c r="C368" i="14"/>
  <c r="C367" i="14"/>
  <c r="C366" i="14"/>
  <c r="C365" i="14"/>
  <c r="C364" i="14"/>
  <c r="C363" i="14"/>
  <c r="C362" i="14"/>
  <c r="C361" i="14"/>
  <c r="C360" i="14"/>
  <c r="C359" i="14"/>
  <c r="C358" i="14"/>
  <c r="C357" i="14"/>
  <c r="C356" i="14"/>
  <c r="C355" i="14"/>
  <c r="C354" i="14"/>
  <c r="C353" i="14"/>
  <c r="C352" i="14"/>
  <c r="C351" i="14"/>
  <c r="C350" i="14"/>
  <c r="C349" i="14"/>
  <c r="C348" i="14"/>
  <c r="C347" i="14"/>
  <c r="C346" i="14"/>
  <c r="C345" i="14"/>
  <c r="C344" i="14"/>
  <c r="C343" i="14"/>
  <c r="C342" i="14"/>
  <c r="C341" i="14"/>
  <c r="C340" i="14"/>
  <c r="C339" i="14"/>
  <c r="C338" i="14"/>
  <c r="C337" i="14"/>
  <c r="C336" i="14"/>
  <c r="C335" i="14"/>
  <c r="C334" i="14"/>
  <c r="C333" i="14"/>
  <c r="C332" i="14"/>
  <c r="C331" i="14"/>
  <c r="C330" i="14"/>
  <c r="C329" i="14"/>
  <c r="C328" i="14"/>
  <c r="C327" i="14"/>
  <c r="C326" i="14"/>
  <c r="C325" i="14"/>
  <c r="C324" i="14"/>
  <c r="C323" i="14"/>
  <c r="C322" i="14"/>
  <c r="C321" i="14"/>
  <c r="C320" i="14"/>
  <c r="C319" i="14"/>
  <c r="C318" i="14"/>
  <c r="C317" i="14"/>
  <c r="C316" i="14"/>
  <c r="C315" i="14"/>
  <c r="C314" i="14"/>
  <c r="C313" i="14"/>
  <c r="C312" i="14"/>
  <c r="C311" i="14"/>
  <c r="C310" i="14"/>
  <c r="C309" i="14"/>
  <c r="C308" i="14"/>
  <c r="C307" i="14"/>
  <c r="C306" i="14"/>
  <c r="C305" i="14"/>
  <c r="C304" i="14"/>
  <c r="C303" i="14"/>
  <c r="C302" i="14"/>
  <c r="C301" i="14"/>
  <c r="C300" i="14"/>
  <c r="C299" i="14"/>
  <c r="C298" i="14"/>
  <c r="C297" i="14"/>
  <c r="C296" i="14"/>
  <c r="C295" i="14"/>
  <c r="C294" i="14"/>
  <c r="C293" i="14"/>
  <c r="C292" i="14"/>
  <c r="C291" i="14"/>
  <c r="C290" i="14"/>
  <c r="C289" i="14"/>
  <c r="C288" i="14"/>
  <c r="C287" i="14"/>
  <c r="C286" i="14"/>
  <c r="C285" i="14"/>
  <c r="C284" i="14"/>
  <c r="C283" i="14"/>
  <c r="C282" i="14"/>
  <c r="C281" i="14"/>
  <c r="C280" i="14"/>
  <c r="C279" i="14"/>
  <c r="C278" i="14"/>
  <c r="C277" i="14"/>
  <c r="C276" i="14"/>
  <c r="C275" i="14"/>
  <c r="C274" i="14"/>
  <c r="C273" i="14"/>
  <c r="C272" i="14"/>
  <c r="C271" i="14"/>
  <c r="C270" i="14"/>
  <c r="C269" i="14"/>
  <c r="C268" i="14"/>
  <c r="C267" i="14"/>
  <c r="C266" i="14"/>
  <c r="C265" i="14"/>
  <c r="C264" i="14"/>
  <c r="C263" i="14"/>
  <c r="C262" i="14"/>
  <c r="C261" i="14"/>
  <c r="C260" i="14"/>
  <c r="C259" i="14"/>
  <c r="C258" i="14"/>
  <c r="C257" i="14"/>
  <c r="C256" i="14"/>
  <c r="C255" i="14"/>
  <c r="C254" i="14"/>
  <c r="C253" i="14"/>
  <c r="C252" i="14"/>
  <c r="C251" i="14"/>
  <c r="C250" i="14"/>
  <c r="C249" i="14"/>
  <c r="C248" i="14"/>
  <c r="C247" i="14"/>
  <c r="C246" i="14"/>
  <c r="C245" i="14"/>
  <c r="C244" i="14"/>
  <c r="C243" i="14"/>
  <c r="C242" i="14"/>
  <c r="C241" i="14"/>
  <c r="C240" i="14"/>
  <c r="C239" i="14"/>
  <c r="C238" i="14"/>
  <c r="C237" i="14"/>
  <c r="C236" i="14"/>
  <c r="C235" i="14"/>
  <c r="C234" i="14"/>
  <c r="C233" i="14"/>
  <c r="C232" i="14"/>
  <c r="C231" i="14"/>
  <c r="C230" i="14"/>
  <c r="C229" i="14"/>
  <c r="C228" i="14"/>
  <c r="C227" i="14"/>
  <c r="C226" i="14"/>
  <c r="C225" i="14"/>
  <c r="C224" i="14"/>
  <c r="C223" i="14"/>
  <c r="C222" i="14"/>
  <c r="C221" i="14"/>
  <c r="C220" i="14"/>
  <c r="C219" i="14"/>
  <c r="C218" i="14"/>
  <c r="C217" i="14"/>
  <c r="C216" i="14"/>
  <c r="C215" i="14"/>
  <c r="C214" i="14"/>
  <c r="C213" i="14"/>
  <c r="C212" i="14"/>
  <c r="C211" i="14"/>
  <c r="C210" i="14"/>
  <c r="C209" i="14"/>
  <c r="C208" i="14"/>
  <c r="C207" i="14"/>
  <c r="C206" i="14"/>
  <c r="C205" i="14"/>
  <c r="C204" i="14"/>
  <c r="C203" i="14"/>
  <c r="C202" i="14"/>
  <c r="C201" i="14"/>
  <c r="C200" i="14"/>
  <c r="C199" i="14"/>
  <c r="C198" i="14"/>
  <c r="C197" i="14"/>
  <c r="C196" i="14"/>
  <c r="C195" i="14"/>
  <c r="C194" i="14"/>
  <c r="C193" i="14"/>
  <c r="C192" i="14"/>
  <c r="C191" i="14"/>
  <c r="C190" i="14"/>
  <c r="C189" i="14"/>
  <c r="C188" i="14"/>
  <c r="C187" i="14"/>
  <c r="C186" i="14"/>
  <c r="C185" i="14"/>
  <c r="C184" i="14"/>
  <c r="C183" i="14"/>
  <c r="C182" i="14"/>
  <c r="C181" i="14"/>
  <c r="C180" i="14"/>
  <c r="C179" i="14"/>
  <c r="C178" i="14"/>
  <c r="C177" i="14"/>
  <c r="C176" i="14"/>
  <c r="C175" i="14"/>
  <c r="C174" i="14"/>
  <c r="C173" i="14"/>
  <c r="C172" i="14"/>
  <c r="C171" i="14"/>
  <c r="C170" i="14"/>
  <c r="C169" i="14"/>
  <c r="C168" i="14"/>
  <c r="C167" i="14"/>
  <c r="C166" i="14"/>
  <c r="C165" i="14"/>
  <c r="C164" i="14"/>
  <c r="C163" i="14"/>
  <c r="C162" i="14"/>
  <c r="C161" i="14"/>
  <c r="C160" i="14"/>
  <c r="C159" i="14"/>
  <c r="C158" i="14"/>
  <c r="C157" i="14"/>
  <c r="C156" i="14"/>
  <c r="C155" i="14"/>
  <c r="C154" i="14"/>
  <c r="C153" i="14"/>
  <c r="C152" i="14"/>
  <c r="C151" i="14"/>
  <c r="C150" i="14"/>
  <c r="C149" i="14"/>
  <c r="C148" i="14"/>
  <c r="C147" i="14"/>
  <c r="C146" i="14"/>
  <c r="C145" i="14"/>
  <c r="C144" i="14"/>
  <c r="C143" i="14"/>
  <c r="C142" i="14"/>
  <c r="C141" i="14"/>
  <c r="C140" i="14"/>
  <c r="C139" i="14"/>
  <c r="C138" i="14"/>
  <c r="C137" i="14"/>
  <c r="C136" i="14"/>
  <c r="C135" i="14"/>
  <c r="C134" i="14"/>
  <c r="C133" i="14"/>
  <c r="C132" i="14"/>
  <c r="C131" i="14"/>
  <c r="C130" i="14"/>
  <c r="C129" i="14"/>
  <c r="C128" i="14"/>
  <c r="C127" i="14"/>
  <c r="C126" i="14"/>
  <c r="C125" i="14"/>
  <c r="C124" i="14"/>
  <c r="C123" i="14"/>
  <c r="C122" i="14"/>
  <c r="C121" i="14"/>
  <c r="C120" i="14"/>
  <c r="C119" i="14"/>
  <c r="C118" i="14"/>
  <c r="C117" i="14"/>
  <c r="C116" i="14"/>
  <c r="C115" i="14"/>
  <c r="C114" i="14"/>
  <c r="C113" i="14"/>
  <c r="C112" i="14"/>
  <c r="C111" i="14"/>
  <c r="C110" i="14"/>
  <c r="C109" i="14"/>
  <c r="C108" i="14"/>
  <c r="C107" i="14"/>
  <c r="C106" i="14"/>
  <c r="C105" i="14"/>
  <c r="C104" i="14"/>
  <c r="C103" i="14"/>
  <c r="C102" i="14"/>
  <c r="C101" i="14"/>
  <c r="C100" i="14"/>
  <c r="C99" i="14"/>
  <c r="C98" i="14"/>
  <c r="C97" i="14"/>
  <c r="C96" i="14"/>
  <c r="C95" i="14"/>
  <c r="C94" i="14"/>
  <c r="C93" i="14"/>
  <c r="C92" i="14"/>
  <c r="C91" i="14"/>
  <c r="C90" i="14"/>
  <c r="C89" i="14"/>
  <c r="C88" i="14"/>
  <c r="C87" i="14"/>
  <c r="C86" i="14"/>
  <c r="C85" i="14"/>
  <c r="C84" i="14"/>
  <c r="C83" i="14"/>
  <c r="C82" i="14"/>
  <c r="C81" i="14"/>
  <c r="C80" i="14"/>
  <c r="C79" i="14"/>
  <c r="C78" i="14"/>
  <c r="C77" i="14"/>
  <c r="C76" i="14"/>
  <c r="C75" i="14"/>
  <c r="C74" i="14"/>
  <c r="C73" i="14"/>
  <c r="C72" i="14"/>
  <c r="C71" i="14"/>
  <c r="C70" i="14"/>
  <c r="C69" i="14"/>
  <c r="C68" i="14"/>
  <c r="C67" i="14"/>
  <c r="C66" i="14"/>
  <c r="C65" i="14"/>
  <c r="C64" i="14"/>
  <c r="C63" i="14"/>
  <c r="C62" i="14"/>
  <c r="C61" i="14"/>
  <c r="C60" i="14"/>
  <c r="C59" i="14"/>
  <c r="C58" i="14"/>
  <c r="C57" i="14"/>
  <c r="C56" i="14"/>
  <c r="C55" i="14"/>
  <c r="C54" i="14"/>
  <c r="C53" i="14"/>
  <c r="C52" i="14"/>
  <c r="C51" i="14"/>
  <c r="C50" i="14"/>
  <c r="C49" i="14"/>
  <c r="C48" i="14"/>
  <c r="C47" i="14"/>
  <c r="C46" i="14"/>
  <c r="C45" i="14"/>
  <c r="C44" i="14"/>
  <c r="C43" i="14"/>
  <c r="C42" i="14"/>
  <c r="C41" i="14"/>
  <c r="C40" i="14"/>
  <c r="C39" i="14"/>
  <c r="C38" i="14"/>
  <c r="C37" i="14"/>
  <c r="C36" i="14"/>
  <c r="C35" i="14"/>
  <c r="C34" i="14"/>
  <c r="C33" i="14"/>
  <c r="C32" i="14"/>
  <c r="C31" i="14"/>
  <c r="C30" i="14"/>
  <c r="C29" i="14"/>
  <c r="C28" i="14"/>
  <c r="C27" i="14"/>
  <c r="C26" i="14"/>
  <c r="C25" i="14"/>
  <c r="C24" i="14"/>
  <c r="C23" i="14"/>
  <c r="C22" i="14"/>
  <c r="C21" i="14"/>
  <c r="C20" i="14"/>
  <c r="C19" i="14"/>
  <c r="C18" i="14"/>
  <c r="C17" i="14"/>
  <c r="C16" i="14"/>
  <c r="C15" i="14"/>
  <c r="C14" i="14"/>
  <c r="C13" i="14"/>
  <c r="C12" i="14"/>
  <c r="C11" i="14"/>
  <c r="C10" i="14"/>
  <c r="C9" i="14"/>
  <c r="C8" i="14"/>
  <c r="C7" i="14"/>
  <c r="C6" i="14"/>
  <c r="C5" i="14"/>
  <c r="C4" i="14"/>
  <c r="C3" i="14"/>
  <c r="C2" i="14"/>
  <c r="B2" i="14"/>
  <c r="B5001" i="14"/>
  <c r="B5000" i="14"/>
  <c r="B4999" i="14"/>
  <c r="B4998" i="14"/>
  <c r="B4997" i="14"/>
  <c r="B4996" i="14"/>
  <c r="B4995" i="14"/>
  <c r="B4994" i="14"/>
  <c r="B4993" i="14"/>
  <c r="B4992" i="14"/>
  <c r="B4991" i="14"/>
  <c r="B4990" i="14"/>
  <c r="B4989" i="14"/>
  <c r="B4988" i="14"/>
  <c r="B4987" i="14"/>
  <c r="B4986" i="14"/>
  <c r="B4985" i="14"/>
  <c r="B4984" i="14"/>
  <c r="B4983" i="14"/>
  <c r="B4982" i="14"/>
  <c r="B4981" i="14"/>
  <c r="B4980" i="14"/>
  <c r="B4979" i="14"/>
  <c r="B4978" i="14"/>
  <c r="B4977" i="14"/>
  <c r="B4976" i="14"/>
  <c r="B4975" i="14"/>
  <c r="B4974" i="14"/>
  <c r="B4973" i="14"/>
  <c r="B4972" i="14"/>
  <c r="B4971" i="14"/>
  <c r="B4970" i="14"/>
  <c r="B4969" i="14"/>
  <c r="B4968" i="14"/>
  <c r="B4967" i="14"/>
  <c r="B4966" i="14"/>
  <c r="B4965" i="14"/>
  <c r="B4964" i="14"/>
  <c r="B4963" i="14"/>
  <c r="B4962" i="14"/>
  <c r="B4961" i="14"/>
  <c r="B4960" i="14"/>
  <c r="B4959" i="14"/>
  <c r="B4958" i="14"/>
  <c r="B4957" i="14"/>
  <c r="B4956" i="14"/>
  <c r="B4955" i="14"/>
  <c r="B4954" i="14"/>
  <c r="B4953" i="14"/>
  <c r="B4952" i="14"/>
  <c r="B4951" i="14"/>
  <c r="B4950" i="14"/>
  <c r="B4949" i="14"/>
  <c r="B4948" i="14"/>
  <c r="B4947" i="14"/>
  <c r="B4946" i="14"/>
  <c r="B4945" i="14"/>
  <c r="B4944" i="14"/>
  <c r="B4943" i="14"/>
  <c r="B4942" i="14"/>
  <c r="B4941" i="14"/>
  <c r="B4940" i="14"/>
  <c r="B4939" i="14"/>
  <c r="B4938" i="14"/>
  <c r="B4937" i="14"/>
  <c r="B4936" i="14"/>
  <c r="B4935" i="14"/>
  <c r="B4934" i="14"/>
  <c r="B4933" i="14"/>
  <c r="B4932" i="14"/>
  <c r="B4931" i="14"/>
  <c r="B4930" i="14"/>
  <c r="B4929" i="14"/>
  <c r="B4928" i="14"/>
  <c r="B4927" i="14"/>
  <c r="B4926" i="14"/>
  <c r="B4925" i="14"/>
  <c r="B4924" i="14"/>
  <c r="B4923" i="14"/>
  <c r="B4922" i="14"/>
  <c r="B4921" i="14"/>
  <c r="B4920" i="14"/>
  <c r="B4919" i="14"/>
  <c r="B4918" i="14"/>
  <c r="B4917" i="14"/>
  <c r="B4916" i="14"/>
  <c r="B4915" i="14"/>
  <c r="B4914" i="14"/>
  <c r="B4913" i="14"/>
  <c r="B4912" i="14"/>
  <c r="B4911" i="14"/>
  <c r="B4910" i="14"/>
  <c r="B4909" i="14"/>
  <c r="B4908" i="14"/>
  <c r="B4907" i="14"/>
  <c r="B4906" i="14"/>
  <c r="B4905" i="14"/>
  <c r="B4904" i="14"/>
  <c r="B4903" i="14"/>
  <c r="B4902" i="14"/>
  <c r="B4901" i="14"/>
  <c r="B4900" i="14"/>
  <c r="B4899" i="14"/>
  <c r="B4898" i="14"/>
  <c r="B4897" i="14"/>
  <c r="B4896" i="14"/>
  <c r="B4895" i="14"/>
  <c r="B4894" i="14"/>
  <c r="B4893" i="14"/>
  <c r="B4892" i="14"/>
  <c r="B4891" i="14"/>
  <c r="B4890" i="14"/>
  <c r="B4889" i="14"/>
  <c r="B4888" i="14"/>
  <c r="B4887" i="14"/>
  <c r="B4886" i="14"/>
  <c r="B4885" i="14"/>
  <c r="B4884" i="14"/>
  <c r="B4883" i="14"/>
  <c r="B4882" i="14"/>
  <c r="B4881" i="14"/>
  <c r="B4880" i="14"/>
  <c r="B4879" i="14"/>
  <c r="B4878" i="14"/>
  <c r="B4877" i="14"/>
  <c r="B4876" i="14"/>
  <c r="B4875" i="14"/>
  <c r="B4874" i="14"/>
  <c r="B4873" i="14"/>
  <c r="B4872" i="14"/>
  <c r="B4871" i="14"/>
  <c r="B4870" i="14"/>
  <c r="B4869" i="14"/>
  <c r="B4868" i="14"/>
  <c r="B4867" i="14"/>
  <c r="B4866" i="14"/>
  <c r="B4865" i="14"/>
  <c r="B4864" i="14"/>
  <c r="B4863" i="14"/>
  <c r="B4862" i="14"/>
  <c r="B4861" i="14"/>
  <c r="B4860" i="14"/>
  <c r="B4859" i="14"/>
  <c r="B4858" i="14"/>
  <c r="B4857" i="14"/>
  <c r="B4856" i="14"/>
  <c r="B4855" i="14"/>
  <c r="B4854" i="14"/>
  <c r="B4853" i="14"/>
  <c r="B4852" i="14"/>
  <c r="B4851" i="14"/>
  <c r="B4850" i="14"/>
  <c r="B4849" i="14"/>
  <c r="B4848" i="14"/>
  <c r="B4847" i="14"/>
  <c r="B4846" i="14"/>
  <c r="B4845" i="14"/>
  <c r="B4844" i="14"/>
  <c r="B4843" i="14"/>
  <c r="B4842" i="14"/>
  <c r="B4841" i="14"/>
  <c r="B4840" i="14"/>
  <c r="B4839" i="14"/>
  <c r="B4838" i="14"/>
  <c r="B4837" i="14"/>
  <c r="B4836" i="14"/>
  <c r="B4835" i="14"/>
  <c r="B4834" i="14"/>
  <c r="B4833" i="14"/>
  <c r="B4832" i="14"/>
  <c r="B4831" i="14"/>
  <c r="B4830" i="14"/>
  <c r="B4829" i="14"/>
  <c r="B4828" i="14"/>
  <c r="B4827" i="14"/>
  <c r="B4826" i="14"/>
  <c r="B4825" i="14"/>
  <c r="B4824" i="14"/>
  <c r="B4823" i="14"/>
  <c r="B4822" i="14"/>
  <c r="B4821" i="14"/>
  <c r="B4820" i="14"/>
  <c r="B4819" i="14"/>
  <c r="B4818" i="14"/>
  <c r="B4817" i="14"/>
  <c r="B4816" i="14"/>
  <c r="B4815" i="14"/>
  <c r="B4814" i="14"/>
  <c r="B4813" i="14"/>
  <c r="B4812" i="14"/>
  <c r="B4811" i="14"/>
  <c r="B4810" i="14"/>
  <c r="B4809" i="14"/>
  <c r="B4808" i="14"/>
  <c r="B4807" i="14"/>
  <c r="B4806" i="14"/>
  <c r="B4805" i="14"/>
  <c r="B4804" i="14"/>
  <c r="B4803" i="14"/>
  <c r="B4802" i="14"/>
  <c r="B4801" i="14"/>
  <c r="B4800" i="14"/>
  <c r="B4799" i="14"/>
  <c r="B4798" i="14"/>
  <c r="B4797" i="14"/>
  <c r="B4796" i="14"/>
  <c r="B4795" i="14"/>
  <c r="B4794" i="14"/>
  <c r="B4793" i="14"/>
  <c r="B4792" i="14"/>
  <c r="B4791" i="14"/>
  <c r="B4790" i="14"/>
  <c r="B4789" i="14"/>
  <c r="B4788" i="14"/>
  <c r="B4787" i="14"/>
  <c r="B4786" i="14"/>
  <c r="B4785" i="14"/>
  <c r="B4784" i="14"/>
  <c r="B4783" i="14"/>
  <c r="B4782" i="14"/>
  <c r="B4781" i="14"/>
  <c r="B4780" i="14"/>
  <c r="B4779" i="14"/>
  <c r="B4778" i="14"/>
  <c r="B4777" i="14"/>
  <c r="B4776" i="14"/>
  <c r="B4775" i="14"/>
  <c r="B4774" i="14"/>
  <c r="B4773" i="14"/>
  <c r="B4772" i="14"/>
  <c r="B4771" i="14"/>
  <c r="B4770" i="14"/>
  <c r="B4769" i="14"/>
  <c r="B4768" i="14"/>
  <c r="B4767" i="14"/>
  <c r="B4766" i="14"/>
  <c r="B4765" i="14"/>
  <c r="B4764" i="14"/>
  <c r="B4763" i="14"/>
  <c r="B4762" i="14"/>
  <c r="B4761" i="14"/>
  <c r="B4760" i="14"/>
  <c r="B4759" i="14"/>
  <c r="B4758" i="14"/>
  <c r="B4757" i="14"/>
  <c r="B4756" i="14"/>
  <c r="B4755" i="14"/>
  <c r="B4754" i="14"/>
  <c r="B4753" i="14"/>
  <c r="B4752" i="14"/>
  <c r="B4751" i="14"/>
  <c r="B4750" i="14"/>
  <c r="B4749" i="14"/>
  <c r="B4748" i="14"/>
  <c r="B4747" i="14"/>
  <c r="B4746" i="14"/>
  <c r="B4745" i="14"/>
  <c r="B4744" i="14"/>
  <c r="B4743" i="14"/>
  <c r="B4742" i="14"/>
  <c r="B4741" i="14"/>
  <c r="B4740" i="14"/>
  <c r="B4739" i="14"/>
  <c r="B4738" i="14"/>
  <c r="B4737" i="14"/>
  <c r="B4736" i="14"/>
  <c r="B4735" i="14"/>
  <c r="B4734" i="14"/>
  <c r="B4733" i="14"/>
  <c r="B4732" i="14"/>
  <c r="B4731" i="14"/>
  <c r="B4730" i="14"/>
  <c r="B4729" i="14"/>
  <c r="B4728" i="14"/>
  <c r="B4727" i="14"/>
  <c r="B4726" i="14"/>
  <c r="B4725" i="14"/>
  <c r="B4724" i="14"/>
  <c r="B4723" i="14"/>
  <c r="B4722" i="14"/>
  <c r="B4721" i="14"/>
  <c r="B4720" i="14"/>
  <c r="B4719" i="14"/>
  <c r="B4718" i="14"/>
  <c r="B4717" i="14"/>
  <c r="B4716" i="14"/>
  <c r="B4715" i="14"/>
  <c r="B4714" i="14"/>
  <c r="B4713" i="14"/>
  <c r="B4712" i="14"/>
  <c r="B4711" i="14"/>
  <c r="B4710" i="14"/>
  <c r="B4709" i="14"/>
  <c r="B4708" i="14"/>
  <c r="B4707" i="14"/>
  <c r="B4706" i="14"/>
  <c r="B4705" i="14"/>
  <c r="B4704" i="14"/>
  <c r="B4703" i="14"/>
  <c r="B4702" i="14"/>
  <c r="B4701" i="14"/>
  <c r="B4700" i="14"/>
  <c r="B4699" i="14"/>
  <c r="B4698" i="14"/>
  <c r="B4697" i="14"/>
  <c r="B4696" i="14"/>
  <c r="B4695" i="14"/>
  <c r="B4694" i="14"/>
  <c r="B4693" i="14"/>
  <c r="B4692" i="14"/>
  <c r="B4691" i="14"/>
  <c r="B4690" i="14"/>
  <c r="B4689" i="14"/>
  <c r="B4688" i="14"/>
  <c r="B4687" i="14"/>
  <c r="B4686" i="14"/>
  <c r="B4685" i="14"/>
  <c r="B4684" i="14"/>
  <c r="B4683" i="14"/>
  <c r="B4682" i="14"/>
  <c r="B4681" i="14"/>
  <c r="B4680" i="14"/>
  <c r="B4679" i="14"/>
  <c r="B4678" i="14"/>
  <c r="B4677" i="14"/>
  <c r="B4676" i="14"/>
  <c r="B4675" i="14"/>
  <c r="B4674" i="14"/>
  <c r="B4673" i="14"/>
  <c r="B4672" i="14"/>
  <c r="B4671" i="14"/>
  <c r="B4670" i="14"/>
  <c r="B4669" i="14"/>
  <c r="B4668" i="14"/>
  <c r="B4667" i="14"/>
  <c r="B4666" i="14"/>
  <c r="B4665" i="14"/>
  <c r="B4664" i="14"/>
  <c r="B4663" i="14"/>
  <c r="B4662" i="14"/>
  <c r="B4661" i="14"/>
  <c r="B4660" i="14"/>
  <c r="B4659" i="14"/>
  <c r="B4658" i="14"/>
  <c r="B4657" i="14"/>
  <c r="B4656" i="14"/>
  <c r="B4655" i="14"/>
  <c r="B4654" i="14"/>
  <c r="B4653" i="14"/>
  <c r="B4652" i="14"/>
  <c r="B4651" i="14"/>
  <c r="B4650" i="14"/>
  <c r="B4649" i="14"/>
  <c r="B4648" i="14"/>
  <c r="B4647" i="14"/>
  <c r="B4646" i="14"/>
  <c r="B4645" i="14"/>
  <c r="B4644" i="14"/>
  <c r="B4643" i="14"/>
  <c r="B4642" i="14"/>
  <c r="B4641" i="14"/>
  <c r="B4640" i="14"/>
  <c r="B4639" i="14"/>
  <c r="B4638" i="14"/>
  <c r="B4637" i="14"/>
  <c r="B4636" i="14"/>
  <c r="B4635" i="14"/>
  <c r="B4634" i="14"/>
  <c r="B4633" i="14"/>
  <c r="B4632" i="14"/>
  <c r="B4631" i="14"/>
  <c r="B4630" i="14"/>
  <c r="B4629" i="14"/>
  <c r="B4628" i="14"/>
  <c r="B4627" i="14"/>
  <c r="B4626" i="14"/>
  <c r="B4625" i="14"/>
  <c r="B4624" i="14"/>
  <c r="B4623" i="14"/>
  <c r="B4622" i="14"/>
  <c r="B4621" i="14"/>
  <c r="B4620" i="14"/>
  <c r="B4619" i="14"/>
  <c r="B4618" i="14"/>
  <c r="B4617" i="14"/>
  <c r="B4616" i="14"/>
  <c r="B4615" i="14"/>
  <c r="B4614" i="14"/>
  <c r="B4613" i="14"/>
  <c r="B4612" i="14"/>
  <c r="B4611" i="14"/>
  <c r="B4610" i="14"/>
  <c r="B4609" i="14"/>
  <c r="B4608" i="14"/>
  <c r="B4607" i="14"/>
  <c r="B4606" i="14"/>
  <c r="B4605" i="14"/>
  <c r="B4604" i="14"/>
  <c r="B4603" i="14"/>
  <c r="B4602" i="14"/>
  <c r="B4601" i="14"/>
  <c r="B4600" i="14"/>
  <c r="B4599" i="14"/>
  <c r="B4598" i="14"/>
  <c r="B4597" i="14"/>
  <c r="B4596" i="14"/>
  <c r="B4595" i="14"/>
  <c r="B4594" i="14"/>
  <c r="B4593" i="14"/>
  <c r="B4592" i="14"/>
  <c r="B4591" i="14"/>
  <c r="B4590" i="14"/>
  <c r="B4589" i="14"/>
  <c r="B4588" i="14"/>
  <c r="B4587" i="14"/>
  <c r="B4586" i="14"/>
  <c r="B4585" i="14"/>
  <c r="B4584" i="14"/>
  <c r="B4583" i="14"/>
  <c r="B4582" i="14"/>
  <c r="B4581" i="14"/>
  <c r="B4580" i="14"/>
  <c r="B4579" i="14"/>
  <c r="B4578" i="14"/>
  <c r="B4577" i="14"/>
  <c r="B4576" i="14"/>
  <c r="B4575" i="14"/>
  <c r="B4574" i="14"/>
  <c r="B4573" i="14"/>
  <c r="B4572" i="14"/>
  <c r="B4571" i="14"/>
  <c r="B4570" i="14"/>
  <c r="B4569" i="14"/>
  <c r="B4568" i="14"/>
  <c r="B4567" i="14"/>
  <c r="B4566" i="14"/>
  <c r="B4565" i="14"/>
  <c r="B4564" i="14"/>
  <c r="B4563" i="14"/>
  <c r="B4562" i="14"/>
  <c r="B4561" i="14"/>
  <c r="B4560" i="14"/>
  <c r="B4559" i="14"/>
  <c r="B4558" i="14"/>
  <c r="B4557" i="14"/>
  <c r="B4556" i="14"/>
  <c r="B4555" i="14"/>
  <c r="B4554" i="14"/>
  <c r="B4553" i="14"/>
  <c r="B4552" i="14"/>
  <c r="B4551" i="14"/>
  <c r="B4550" i="14"/>
  <c r="B4549" i="14"/>
  <c r="B4548" i="14"/>
  <c r="B4547" i="14"/>
  <c r="B4546" i="14"/>
  <c r="B4545" i="14"/>
  <c r="B4544" i="14"/>
  <c r="B4543" i="14"/>
  <c r="B4542" i="14"/>
  <c r="B4541" i="14"/>
  <c r="B4540" i="14"/>
  <c r="B4539" i="14"/>
  <c r="B4538" i="14"/>
  <c r="B4537" i="14"/>
  <c r="B4536" i="14"/>
  <c r="B4535" i="14"/>
  <c r="B4534" i="14"/>
  <c r="B4533" i="14"/>
  <c r="B4532" i="14"/>
  <c r="B4531" i="14"/>
  <c r="B4530" i="14"/>
  <c r="B4529" i="14"/>
  <c r="B4528" i="14"/>
  <c r="B4527" i="14"/>
  <c r="B4526" i="14"/>
  <c r="B4525" i="14"/>
  <c r="B4524" i="14"/>
  <c r="B4523" i="14"/>
  <c r="B4522" i="14"/>
  <c r="B4521" i="14"/>
  <c r="B4520" i="14"/>
  <c r="B4519" i="14"/>
  <c r="B4518" i="14"/>
  <c r="B4517" i="14"/>
  <c r="B4516" i="14"/>
  <c r="B4515" i="14"/>
  <c r="B4514" i="14"/>
  <c r="B4513" i="14"/>
  <c r="B4512" i="14"/>
  <c r="B4511" i="14"/>
  <c r="B4510" i="14"/>
  <c r="B4509" i="14"/>
  <c r="B4508" i="14"/>
  <c r="B4507" i="14"/>
  <c r="B4506" i="14"/>
  <c r="B4505" i="14"/>
  <c r="B4504" i="14"/>
  <c r="B4503" i="14"/>
  <c r="B4502" i="14"/>
  <c r="B4501" i="14"/>
  <c r="B4500" i="14"/>
  <c r="B4499" i="14"/>
  <c r="B4498" i="14"/>
  <c r="B4497" i="14"/>
  <c r="B4496" i="14"/>
  <c r="B4495" i="14"/>
  <c r="B4494" i="14"/>
  <c r="B4493" i="14"/>
  <c r="B4492" i="14"/>
  <c r="B4491" i="14"/>
  <c r="B4490" i="14"/>
  <c r="B4489" i="14"/>
  <c r="B4488" i="14"/>
  <c r="B4487" i="14"/>
  <c r="B4486" i="14"/>
  <c r="B4485" i="14"/>
  <c r="B4484" i="14"/>
  <c r="B4483" i="14"/>
  <c r="B4482" i="14"/>
  <c r="B4481" i="14"/>
  <c r="B4480" i="14"/>
  <c r="B4479" i="14"/>
  <c r="B4478" i="14"/>
  <c r="B4477" i="14"/>
  <c r="B4476" i="14"/>
  <c r="B4475" i="14"/>
  <c r="B4474" i="14"/>
  <c r="B4473" i="14"/>
  <c r="B4472" i="14"/>
  <c r="B4471" i="14"/>
  <c r="B4470" i="14"/>
  <c r="B4469" i="14"/>
  <c r="B4468" i="14"/>
  <c r="B4467" i="14"/>
  <c r="B4466" i="14"/>
  <c r="B4465" i="14"/>
  <c r="B4464" i="14"/>
  <c r="B4463" i="14"/>
  <c r="B4462" i="14"/>
  <c r="B4461" i="14"/>
  <c r="B4460" i="14"/>
  <c r="B4459" i="14"/>
  <c r="B4458" i="14"/>
  <c r="B4457" i="14"/>
  <c r="B4456" i="14"/>
  <c r="B4455" i="14"/>
  <c r="B4454" i="14"/>
  <c r="B4453" i="14"/>
  <c r="B4452" i="14"/>
  <c r="B4451" i="14"/>
  <c r="B4450" i="14"/>
  <c r="B4449" i="14"/>
  <c r="B4448" i="14"/>
  <c r="B4447" i="14"/>
  <c r="B4446" i="14"/>
  <c r="B4445" i="14"/>
  <c r="B4444" i="14"/>
  <c r="B4443" i="14"/>
  <c r="B4442" i="14"/>
  <c r="B4441" i="14"/>
  <c r="B4440" i="14"/>
  <c r="B4439" i="14"/>
  <c r="B4438" i="14"/>
  <c r="B4437" i="14"/>
  <c r="B4436" i="14"/>
  <c r="B4435" i="14"/>
  <c r="B4434" i="14"/>
  <c r="B4433" i="14"/>
  <c r="B4432" i="14"/>
  <c r="B4431" i="14"/>
  <c r="B4430" i="14"/>
  <c r="B4429" i="14"/>
  <c r="B4428" i="14"/>
  <c r="B4427" i="14"/>
  <c r="B4426" i="14"/>
  <c r="B4425" i="14"/>
  <c r="B4424" i="14"/>
  <c r="B4423" i="14"/>
  <c r="B4422" i="14"/>
  <c r="B4421" i="14"/>
  <c r="B4420" i="14"/>
  <c r="B4419" i="14"/>
  <c r="B4418" i="14"/>
  <c r="B4417" i="14"/>
  <c r="B4416" i="14"/>
  <c r="B4415" i="14"/>
  <c r="B4414" i="14"/>
  <c r="B4413" i="14"/>
  <c r="B4412" i="14"/>
  <c r="B4411" i="14"/>
  <c r="B4410" i="14"/>
  <c r="B4409" i="14"/>
  <c r="B4408" i="14"/>
  <c r="B4407" i="14"/>
  <c r="B4406" i="14"/>
  <c r="B4405" i="14"/>
  <c r="B4404" i="14"/>
  <c r="B4403" i="14"/>
  <c r="B4402" i="14"/>
  <c r="B4401" i="14"/>
  <c r="B4400" i="14"/>
  <c r="B4399" i="14"/>
  <c r="B4398" i="14"/>
  <c r="B4397" i="14"/>
  <c r="B4396" i="14"/>
  <c r="B4395" i="14"/>
  <c r="B4394" i="14"/>
  <c r="B4393" i="14"/>
  <c r="B4392" i="14"/>
  <c r="B4391" i="14"/>
  <c r="B4390" i="14"/>
  <c r="B4389" i="14"/>
  <c r="B4388" i="14"/>
  <c r="B4387" i="14"/>
  <c r="B4386" i="14"/>
  <c r="B4385" i="14"/>
  <c r="B4384" i="14"/>
  <c r="B4383" i="14"/>
  <c r="B4382" i="14"/>
  <c r="B4381" i="14"/>
  <c r="B4380" i="14"/>
  <c r="B4379" i="14"/>
  <c r="B4378" i="14"/>
  <c r="B4377" i="14"/>
  <c r="B4376" i="14"/>
  <c r="B4375" i="14"/>
  <c r="B4374" i="14"/>
  <c r="B4373" i="14"/>
  <c r="B4372" i="14"/>
  <c r="B4371" i="14"/>
  <c r="B4370" i="14"/>
  <c r="B4369" i="14"/>
  <c r="B4368" i="14"/>
  <c r="B4367" i="14"/>
  <c r="B4366" i="14"/>
  <c r="B4365" i="14"/>
  <c r="B4364" i="14"/>
  <c r="B4363" i="14"/>
  <c r="B4362" i="14"/>
  <c r="B4361" i="14"/>
  <c r="B4360" i="14"/>
  <c r="B4359" i="14"/>
  <c r="B4358" i="14"/>
  <c r="B4357" i="14"/>
  <c r="B4356" i="14"/>
  <c r="B4355" i="14"/>
  <c r="B4354" i="14"/>
  <c r="B4353" i="14"/>
  <c r="B4352" i="14"/>
  <c r="B4351" i="14"/>
  <c r="B4350" i="14"/>
  <c r="B4349" i="14"/>
  <c r="B4348" i="14"/>
  <c r="B4347" i="14"/>
  <c r="B4346" i="14"/>
  <c r="B4345" i="14"/>
  <c r="B4344" i="14"/>
  <c r="B4343" i="14"/>
  <c r="B4342" i="14"/>
  <c r="B4341" i="14"/>
  <c r="B4340" i="14"/>
  <c r="B4339" i="14"/>
  <c r="B4338" i="14"/>
  <c r="B4337" i="14"/>
  <c r="B4336" i="14"/>
  <c r="B4335" i="14"/>
  <c r="B4334" i="14"/>
  <c r="B4333" i="14"/>
  <c r="B4332" i="14"/>
  <c r="B4331" i="14"/>
  <c r="B4330" i="14"/>
  <c r="B4329" i="14"/>
  <c r="B4328" i="14"/>
  <c r="B4327" i="14"/>
  <c r="B4326" i="14"/>
  <c r="B4325" i="14"/>
  <c r="B4324" i="14"/>
  <c r="B4323" i="14"/>
  <c r="B4322" i="14"/>
  <c r="B4321" i="14"/>
  <c r="B4320" i="14"/>
  <c r="B4319" i="14"/>
  <c r="B4318" i="14"/>
  <c r="B4317" i="14"/>
  <c r="B4316" i="14"/>
  <c r="B4315" i="14"/>
  <c r="B4314" i="14"/>
  <c r="B4313" i="14"/>
  <c r="B4312" i="14"/>
  <c r="B4311" i="14"/>
  <c r="B4310" i="14"/>
  <c r="B4309" i="14"/>
  <c r="B4308" i="14"/>
  <c r="B4307" i="14"/>
  <c r="B4306" i="14"/>
  <c r="B4305" i="14"/>
  <c r="B4304" i="14"/>
  <c r="B4303" i="14"/>
  <c r="B4302" i="14"/>
  <c r="B4301" i="14"/>
  <c r="B4300" i="14"/>
  <c r="B4299" i="14"/>
  <c r="B4298" i="14"/>
  <c r="B4297" i="14"/>
  <c r="B4296" i="14"/>
  <c r="B4295" i="14"/>
  <c r="B4294" i="14"/>
  <c r="B4293" i="14"/>
  <c r="B4292" i="14"/>
  <c r="B4291" i="14"/>
  <c r="B4290" i="14"/>
  <c r="B4289" i="14"/>
  <c r="B4288" i="14"/>
  <c r="B4287" i="14"/>
  <c r="B4286" i="14"/>
  <c r="B4285" i="14"/>
  <c r="B4284" i="14"/>
  <c r="B4283" i="14"/>
  <c r="B4282" i="14"/>
  <c r="B4281" i="14"/>
  <c r="B4280" i="14"/>
  <c r="B4279" i="14"/>
  <c r="B4278" i="14"/>
  <c r="B4277" i="14"/>
  <c r="B4276" i="14"/>
  <c r="B4275" i="14"/>
  <c r="B4274" i="14"/>
  <c r="B4273" i="14"/>
  <c r="B4272" i="14"/>
  <c r="B4271" i="14"/>
  <c r="B4270" i="14"/>
  <c r="B4269" i="14"/>
  <c r="B4268" i="14"/>
  <c r="B4267" i="14"/>
  <c r="B4266" i="14"/>
  <c r="B4265" i="14"/>
  <c r="B4264" i="14"/>
  <c r="B4263" i="14"/>
  <c r="B4262" i="14"/>
  <c r="B4261" i="14"/>
  <c r="B4260" i="14"/>
  <c r="B4259" i="14"/>
  <c r="B4258" i="14"/>
  <c r="B4257" i="14"/>
  <c r="B4256" i="14"/>
  <c r="B4255" i="14"/>
  <c r="B4254" i="14"/>
  <c r="B4253" i="14"/>
  <c r="B4252" i="14"/>
  <c r="B4251" i="14"/>
  <c r="B4250" i="14"/>
  <c r="B4249" i="14"/>
  <c r="B4248" i="14"/>
  <c r="B4247" i="14"/>
  <c r="B4246" i="14"/>
  <c r="B4245" i="14"/>
  <c r="B4244" i="14"/>
  <c r="B4243" i="14"/>
  <c r="B4242" i="14"/>
  <c r="B4241" i="14"/>
  <c r="B4240" i="14"/>
  <c r="B4239" i="14"/>
  <c r="B4238" i="14"/>
  <c r="B4237" i="14"/>
  <c r="B4236" i="14"/>
  <c r="B4235" i="14"/>
  <c r="B4234" i="14"/>
  <c r="B4233" i="14"/>
  <c r="B4232" i="14"/>
  <c r="B4231" i="14"/>
  <c r="B4230" i="14"/>
  <c r="B4229" i="14"/>
  <c r="B4228" i="14"/>
  <c r="B4227" i="14"/>
  <c r="B4226" i="14"/>
  <c r="B4225" i="14"/>
  <c r="B4224" i="14"/>
  <c r="B4223" i="14"/>
  <c r="B4222" i="14"/>
  <c r="B4221" i="14"/>
  <c r="B4220" i="14"/>
  <c r="B4219" i="14"/>
  <c r="B4218" i="14"/>
  <c r="B4217" i="14"/>
  <c r="B4216" i="14"/>
  <c r="B4215" i="14"/>
  <c r="B4214" i="14"/>
  <c r="B4213" i="14"/>
  <c r="B4212" i="14"/>
  <c r="B4211" i="14"/>
  <c r="B4210" i="14"/>
  <c r="B4209" i="14"/>
  <c r="B4208" i="14"/>
  <c r="B4207" i="14"/>
  <c r="B4206" i="14"/>
  <c r="B4205" i="14"/>
  <c r="B4204" i="14"/>
  <c r="B4203" i="14"/>
  <c r="B4202" i="14"/>
  <c r="B4201" i="14"/>
  <c r="B4200" i="14"/>
  <c r="B4199" i="14"/>
  <c r="B4198" i="14"/>
  <c r="B4197" i="14"/>
  <c r="B4196" i="14"/>
  <c r="B4195" i="14"/>
  <c r="B4194" i="14"/>
  <c r="B4193" i="14"/>
  <c r="B4192" i="14"/>
  <c r="B4191" i="14"/>
  <c r="B4190" i="14"/>
  <c r="B4189" i="14"/>
  <c r="B4188" i="14"/>
  <c r="B4187" i="14"/>
  <c r="B4186" i="14"/>
  <c r="B4185" i="14"/>
  <c r="B4184" i="14"/>
  <c r="B4183" i="14"/>
  <c r="B4182" i="14"/>
  <c r="B4181" i="14"/>
  <c r="B4180" i="14"/>
  <c r="B4179" i="14"/>
  <c r="B4178" i="14"/>
  <c r="B4177" i="14"/>
  <c r="B4176" i="14"/>
  <c r="B4175" i="14"/>
  <c r="B4174" i="14"/>
  <c r="B4173" i="14"/>
  <c r="B4172" i="14"/>
  <c r="B4171" i="14"/>
  <c r="B4170" i="14"/>
  <c r="B4169" i="14"/>
  <c r="B4168" i="14"/>
  <c r="B4167" i="14"/>
  <c r="B4166" i="14"/>
  <c r="B4165" i="14"/>
  <c r="B4164" i="14"/>
  <c r="B4163" i="14"/>
  <c r="B4162" i="14"/>
  <c r="B4161" i="14"/>
  <c r="B4160" i="14"/>
  <c r="B4159" i="14"/>
  <c r="B4158" i="14"/>
  <c r="B4157" i="14"/>
  <c r="B4156" i="14"/>
  <c r="B4155" i="14"/>
  <c r="B4154" i="14"/>
  <c r="B4153" i="14"/>
  <c r="B4152" i="14"/>
  <c r="B4151" i="14"/>
  <c r="B4150" i="14"/>
  <c r="B4149" i="14"/>
  <c r="B4148" i="14"/>
  <c r="B4147" i="14"/>
  <c r="B4146" i="14"/>
  <c r="B4145" i="14"/>
  <c r="B4144" i="14"/>
  <c r="B4143" i="14"/>
  <c r="B4142" i="14"/>
  <c r="B4141" i="14"/>
  <c r="B4140" i="14"/>
  <c r="B4139" i="14"/>
  <c r="B4138" i="14"/>
  <c r="B4137" i="14"/>
  <c r="B4136" i="14"/>
  <c r="B4135" i="14"/>
  <c r="B4134" i="14"/>
  <c r="B4133" i="14"/>
  <c r="B4132" i="14"/>
  <c r="B4131" i="14"/>
  <c r="B4130" i="14"/>
  <c r="B4129" i="14"/>
  <c r="B4128" i="14"/>
  <c r="B4127" i="14"/>
  <c r="B4126" i="14"/>
  <c r="B4125" i="14"/>
  <c r="B4124" i="14"/>
  <c r="B4123" i="14"/>
  <c r="B4122" i="14"/>
  <c r="B4121" i="14"/>
  <c r="B4120" i="14"/>
  <c r="B4119" i="14"/>
  <c r="B4118" i="14"/>
  <c r="B4117" i="14"/>
  <c r="B4116" i="14"/>
  <c r="B4115" i="14"/>
  <c r="B4114" i="14"/>
  <c r="B4113" i="14"/>
  <c r="B4112" i="14"/>
  <c r="B4111" i="14"/>
  <c r="B4110" i="14"/>
  <c r="B4109" i="14"/>
  <c r="B4108" i="14"/>
  <c r="B4107" i="14"/>
  <c r="B4106" i="14"/>
  <c r="B4105" i="14"/>
  <c r="B4104" i="14"/>
  <c r="B4103" i="14"/>
  <c r="B4102" i="14"/>
  <c r="B4101" i="14"/>
  <c r="B4100" i="14"/>
  <c r="B4099" i="14"/>
  <c r="B4098" i="14"/>
  <c r="B4097" i="14"/>
  <c r="B4096" i="14"/>
  <c r="B4095" i="14"/>
  <c r="B4094" i="14"/>
  <c r="B4093" i="14"/>
  <c r="B4092" i="14"/>
  <c r="B4091" i="14"/>
  <c r="B4090" i="14"/>
  <c r="B4089" i="14"/>
  <c r="B4088" i="14"/>
  <c r="B4087" i="14"/>
  <c r="B4086" i="14"/>
  <c r="B4085" i="14"/>
  <c r="B4084" i="14"/>
  <c r="B4083" i="14"/>
  <c r="B4082" i="14"/>
  <c r="B4081" i="14"/>
  <c r="B4080" i="14"/>
  <c r="B4079" i="14"/>
  <c r="B4078" i="14"/>
  <c r="B4077" i="14"/>
  <c r="B4076" i="14"/>
  <c r="B4075" i="14"/>
  <c r="B4074" i="14"/>
  <c r="B4073" i="14"/>
  <c r="B4072" i="14"/>
  <c r="B4071" i="14"/>
  <c r="B4070" i="14"/>
  <c r="B4069" i="14"/>
  <c r="B4068" i="14"/>
  <c r="B4067" i="14"/>
  <c r="B4066" i="14"/>
  <c r="B4065" i="14"/>
  <c r="B4064" i="14"/>
  <c r="B4063" i="14"/>
  <c r="B4062" i="14"/>
  <c r="B4061" i="14"/>
  <c r="B4060" i="14"/>
  <c r="B4059" i="14"/>
  <c r="B4058" i="14"/>
  <c r="B4057" i="14"/>
  <c r="B4056" i="14"/>
  <c r="B4055" i="14"/>
  <c r="B4054" i="14"/>
  <c r="B4053" i="14"/>
  <c r="B4052" i="14"/>
  <c r="B4051" i="14"/>
  <c r="B4050" i="14"/>
  <c r="B4049" i="14"/>
  <c r="B4048" i="14"/>
  <c r="B4047" i="14"/>
  <c r="B4046" i="14"/>
  <c r="B4045" i="14"/>
  <c r="B4044" i="14"/>
  <c r="B4043" i="14"/>
  <c r="B4042" i="14"/>
  <c r="B4041" i="14"/>
  <c r="B4040" i="14"/>
  <c r="B4039" i="14"/>
  <c r="B4038" i="14"/>
  <c r="B4037" i="14"/>
  <c r="B4036" i="14"/>
  <c r="B4035" i="14"/>
  <c r="B4034" i="14"/>
  <c r="B4033" i="14"/>
  <c r="B4032" i="14"/>
  <c r="B4031" i="14"/>
  <c r="B4030" i="14"/>
  <c r="B4029" i="14"/>
  <c r="B4028" i="14"/>
  <c r="B4027" i="14"/>
  <c r="B4026" i="14"/>
  <c r="B4025" i="14"/>
  <c r="B4024" i="14"/>
  <c r="B4023" i="14"/>
  <c r="B4022" i="14"/>
  <c r="B4021" i="14"/>
  <c r="B4020" i="14"/>
  <c r="B4019" i="14"/>
  <c r="B4018" i="14"/>
  <c r="B4017" i="14"/>
  <c r="B4016" i="14"/>
  <c r="B4015" i="14"/>
  <c r="B4014" i="14"/>
  <c r="B4013" i="14"/>
  <c r="B4012" i="14"/>
  <c r="B4011" i="14"/>
  <c r="B4010" i="14"/>
  <c r="B4009" i="14"/>
  <c r="B4008" i="14"/>
  <c r="B4007" i="14"/>
  <c r="B4006" i="14"/>
  <c r="B4005" i="14"/>
  <c r="B4004" i="14"/>
  <c r="B4003" i="14"/>
  <c r="B4002" i="14"/>
  <c r="B4001" i="14"/>
  <c r="B4000" i="14"/>
  <c r="B3999" i="14"/>
  <c r="B3998" i="14"/>
  <c r="B3997" i="14"/>
  <c r="B3996" i="14"/>
  <c r="B3995" i="14"/>
  <c r="B3994" i="14"/>
  <c r="B3993" i="14"/>
  <c r="B3992" i="14"/>
  <c r="B3991" i="14"/>
  <c r="B3990" i="14"/>
  <c r="B3989" i="14"/>
  <c r="B3988" i="14"/>
  <c r="B3987" i="14"/>
  <c r="B3986" i="14"/>
  <c r="B3985" i="14"/>
  <c r="B3984" i="14"/>
  <c r="B3983" i="14"/>
  <c r="B3982" i="14"/>
  <c r="B3981" i="14"/>
  <c r="B3980" i="14"/>
  <c r="B3979" i="14"/>
  <c r="B3978" i="14"/>
  <c r="B3977" i="14"/>
  <c r="B3976" i="14"/>
  <c r="B3975" i="14"/>
  <c r="B3974" i="14"/>
  <c r="B3973" i="14"/>
  <c r="B3972" i="14"/>
  <c r="B3971" i="14"/>
  <c r="B3970" i="14"/>
  <c r="B3969" i="14"/>
  <c r="B3968" i="14"/>
  <c r="B3967" i="14"/>
  <c r="B3966" i="14"/>
  <c r="B3965" i="14"/>
  <c r="B3964" i="14"/>
  <c r="B3963" i="14"/>
  <c r="B3962" i="14"/>
  <c r="B3961" i="14"/>
  <c r="B3960" i="14"/>
  <c r="B3959" i="14"/>
  <c r="B3958" i="14"/>
  <c r="B3957" i="14"/>
  <c r="B3956" i="14"/>
  <c r="B3955" i="14"/>
  <c r="B3954" i="14"/>
  <c r="B3953" i="14"/>
  <c r="B3952" i="14"/>
  <c r="B3951" i="14"/>
  <c r="B3950" i="14"/>
  <c r="B3949" i="14"/>
  <c r="B3948" i="14"/>
  <c r="B3947" i="14"/>
  <c r="B3946" i="14"/>
  <c r="B3945" i="14"/>
  <c r="B3944" i="14"/>
  <c r="B3943" i="14"/>
  <c r="B3942" i="14"/>
  <c r="B3941" i="14"/>
  <c r="B3940" i="14"/>
  <c r="B3939" i="14"/>
  <c r="B3938" i="14"/>
  <c r="B3937" i="14"/>
  <c r="B3936" i="14"/>
  <c r="B3935" i="14"/>
  <c r="B3934" i="14"/>
  <c r="B3933" i="14"/>
  <c r="B3932" i="14"/>
  <c r="B3931" i="14"/>
  <c r="B3930" i="14"/>
  <c r="B3929" i="14"/>
  <c r="B3928" i="14"/>
  <c r="B3927" i="14"/>
  <c r="B3926" i="14"/>
  <c r="B3925" i="14"/>
  <c r="B3924" i="14"/>
  <c r="B3923" i="14"/>
  <c r="B3922" i="14"/>
  <c r="B3921" i="14"/>
  <c r="B3920" i="14"/>
  <c r="B3919" i="14"/>
  <c r="B3918" i="14"/>
  <c r="B3917" i="14"/>
  <c r="B3916" i="14"/>
  <c r="B3915" i="14"/>
  <c r="B3914" i="14"/>
  <c r="B3913" i="14"/>
  <c r="B3912" i="14"/>
  <c r="B3911" i="14"/>
  <c r="B3910" i="14"/>
  <c r="B3909" i="14"/>
  <c r="B3908" i="14"/>
  <c r="B3907" i="14"/>
  <c r="B3906" i="14"/>
  <c r="B3905" i="14"/>
  <c r="B3904" i="14"/>
  <c r="B3903" i="14"/>
  <c r="B3902" i="14"/>
  <c r="B3901" i="14"/>
  <c r="B3900" i="14"/>
  <c r="B3899" i="14"/>
  <c r="B3898" i="14"/>
  <c r="B3897" i="14"/>
  <c r="B3896" i="14"/>
  <c r="B3895" i="14"/>
  <c r="B3894" i="14"/>
  <c r="B3893" i="14"/>
  <c r="B3892" i="14"/>
  <c r="B3891" i="14"/>
  <c r="B3890" i="14"/>
  <c r="B3889" i="14"/>
  <c r="B3888" i="14"/>
  <c r="B3887" i="14"/>
  <c r="B3886" i="14"/>
  <c r="B3885" i="14"/>
  <c r="B3884" i="14"/>
  <c r="B3883" i="14"/>
  <c r="B3882" i="14"/>
  <c r="B3881" i="14"/>
  <c r="B3880" i="14"/>
  <c r="B3879" i="14"/>
  <c r="B3878" i="14"/>
  <c r="B3877" i="14"/>
  <c r="B3876" i="14"/>
  <c r="B3875" i="14"/>
  <c r="B3874" i="14"/>
  <c r="B3873" i="14"/>
  <c r="B3872" i="14"/>
  <c r="B3871" i="14"/>
  <c r="B3870" i="14"/>
  <c r="B3869" i="14"/>
  <c r="B3868" i="14"/>
  <c r="B3867" i="14"/>
  <c r="B3866" i="14"/>
  <c r="B3865" i="14"/>
  <c r="B3864" i="14"/>
  <c r="B3863" i="14"/>
  <c r="B3862" i="14"/>
  <c r="B3861" i="14"/>
  <c r="B3860" i="14"/>
  <c r="B3859" i="14"/>
  <c r="B3858" i="14"/>
  <c r="B3857" i="14"/>
  <c r="B3856" i="14"/>
  <c r="B3855" i="14"/>
  <c r="B3854" i="14"/>
  <c r="B3853" i="14"/>
  <c r="B3852" i="14"/>
  <c r="B3851" i="14"/>
  <c r="B3850" i="14"/>
  <c r="B3849" i="14"/>
  <c r="B3848" i="14"/>
  <c r="B3847" i="14"/>
  <c r="B3846" i="14"/>
  <c r="B3845" i="14"/>
  <c r="B3844" i="14"/>
  <c r="B3843" i="14"/>
  <c r="B3842" i="14"/>
  <c r="B3841" i="14"/>
  <c r="B3840" i="14"/>
  <c r="B3839" i="14"/>
  <c r="B3838" i="14"/>
  <c r="B3837" i="14"/>
  <c r="B3836" i="14"/>
  <c r="B3835" i="14"/>
  <c r="B3834" i="14"/>
  <c r="B3833" i="14"/>
  <c r="B3832" i="14"/>
  <c r="B3831" i="14"/>
  <c r="B3830" i="14"/>
  <c r="B3829" i="14"/>
  <c r="B3828" i="14"/>
  <c r="B3827" i="14"/>
  <c r="B3826" i="14"/>
  <c r="B3825" i="14"/>
  <c r="B3824" i="14"/>
  <c r="B3823" i="14"/>
  <c r="B3822" i="14"/>
  <c r="B3821" i="14"/>
  <c r="B3820" i="14"/>
  <c r="B3819" i="14"/>
  <c r="B3818" i="14"/>
  <c r="B3817" i="14"/>
  <c r="B3816" i="14"/>
  <c r="B3815" i="14"/>
  <c r="B3814" i="14"/>
  <c r="B3813" i="14"/>
  <c r="B3812" i="14"/>
  <c r="B3811" i="14"/>
  <c r="B3810" i="14"/>
  <c r="B3809" i="14"/>
  <c r="B3808" i="14"/>
  <c r="B3807" i="14"/>
  <c r="B3806" i="14"/>
  <c r="B3805" i="14"/>
  <c r="B3804" i="14"/>
  <c r="B3803" i="14"/>
  <c r="B3802" i="14"/>
  <c r="B3801" i="14"/>
  <c r="B3800" i="14"/>
  <c r="B3799" i="14"/>
  <c r="B3798" i="14"/>
  <c r="B3797" i="14"/>
  <c r="B3796" i="14"/>
  <c r="B3795" i="14"/>
  <c r="B3794" i="14"/>
  <c r="B3793" i="14"/>
  <c r="B3792" i="14"/>
  <c r="B3791" i="14"/>
  <c r="B3790" i="14"/>
  <c r="B3789" i="14"/>
  <c r="B3788" i="14"/>
  <c r="B3787" i="14"/>
  <c r="B3786" i="14"/>
  <c r="B3785" i="14"/>
  <c r="B3784" i="14"/>
  <c r="B3783" i="14"/>
  <c r="B3782" i="14"/>
  <c r="B3781" i="14"/>
  <c r="B3780" i="14"/>
  <c r="B3779" i="14"/>
  <c r="B3778" i="14"/>
  <c r="B3777" i="14"/>
  <c r="B3776" i="14"/>
  <c r="B3775" i="14"/>
  <c r="B3774" i="14"/>
  <c r="B3773" i="14"/>
  <c r="B3772" i="14"/>
  <c r="B3771" i="14"/>
  <c r="B3770" i="14"/>
  <c r="B3769" i="14"/>
  <c r="B3768" i="14"/>
  <c r="B3767" i="14"/>
  <c r="B3766" i="14"/>
  <c r="B3765" i="14"/>
  <c r="B3764" i="14"/>
  <c r="B3763" i="14"/>
  <c r="B3762" i="14"/>
  <c r="B3761" i="14"/>
  <c r="B3760" i="14"/>
  <c r="B3759" i="14"/>
  <c r="B3758" i="14"/>
  <c r="B3757" i="14"/>
  <c r="B3756" i="14"/>
  <c r="B3755" i="14"/>
  <c r="B3754" i="14"/>
  <c r="B3753" i="14"/>
  <c r="B3752" i="14"/>
  <c r="B3751" i="14"/>
  <c r="B3750" i="14"/>
  <c r="B3749" i="14"/>
  <c r="B3748" i="14"/>
  <c r="B3747" i="14"/>
  <c r="B3746" i="14"/>
  <c r="B3745" i="14"/>
  <c r="B3744" i="14"/>
  <c r="B3743" i="14"/>
  <c r="B3742" i="14"/>
  <c r="B3741" i="14"/>
  <c r="B3740" i="14"/>
  <c r="B3739" i="14"/>
  <c r="B3738" i="14"/>
  <c r="B3737" i="14"/>
  <c r="B3736" i="14"/>
  <c r="B3735" i="14"/>
  <c r="B3734" i="14"/>
  <c r="B3733" i="14"/>
  <c r="B3732" i="14"/>
  <c r="B3731" i="14"/>
  <c r="B3730" i="14"/>
  <c r="B3729" i="14"/>
  <c r="B3728" i="14"/>
  <c r="B3727" i="14"/>
  <c r="B3726" i="14"/>
  <c r="B3725" i="14"/>
  <c r="B3724" i="14"/>
  <c r="B3723" i="14"/>
  <c r="B3722" i="14"/>
  <c r="B3721" i="14"/>
  <c r="B3720" i="14"/>
  <c r="B3719" i="14"/>
  <c r="B3718" i="14"/>
  <c r="B3717" i="14"/>
  <c r="B3716" i="14"/>
  <c r="B3715" i="14"/>
  <c r="B3714" i="14"/>
  <c r="B3713" i="14"/>
  <c r="B3712" i="14"/>
  <c r="B3711" i="14"/>
  <c r="B3710" i="14"/>
  <c r="B3709" i="14"/>
  <c r="B3708" i="14"/>
  <c r="B3707" i="14"/>
  <c r="B3706" i="14"/>
  <c r="B3705" i="14"/>
  <c r="B3704" i="14"/>
  <c r="B3703" i="14"/>
  <c r="B3702" i="14"/>
  <c r="B3701" i="14"/>
  <c r="B3700" i="14"/>
  <c r="B3699" i="14"/>
  <c r="B3698" i="14"/>
  <c r="B3697" i="14"/>
  <c r="B3696" i="14"/>
  <c r="B3695" i="14"/>
  <c r="B3694" i="14"/>
  <c r="B3693" i="14"/>
  <c r="B3692" i="14"/>
  <c r="B3691" i="14"/>
  <c r="B3690" i="14"/>
  <c r="B3689" i="14"/>
  <c r="B3688" i="14"/>
  <c r="B3687" i="14"/>
  <c r="B3686" i="14"/>
  <c r="B3685" i="14"/>
  <c r="B3684" i="14"/>
  <c r="B3683" i="14"/>
  <c r="B3682" i="14"/>
  <c r="B3681" i="14"/>
  <c r="B3680" i="14"/>
  <c r="B3679" i="14"/>
  <c r="B3678" i="14"/>
  <c r="B3677" i="14"/>
  <c r="B3676" i="14"/>
  <c r="B3675" i="14"/>
  <c r="B3674" i="14"/>
  <c r="B3673" i="14"/>
  <c r="B3672" i="14"/>
  <c r="B3671" i="14"/>
  <c r="B3670" i="14"/>
  <c r="B3669" i="14"/>
  <c r="B3668" i="14"/>
  <c r="B3667" i="14"/>
  <c r="B3666" i="14"/>
  <c r="B3665" i="14"/>
  <c r="B3664" i="14"/>
  <c r="B3663" i="14"/>
  <c r="B3662" i="14"/>
  <c r="B3661" i="14"/>
  <c r="B3660" i="14"/>
  <c r="B3659" i="14"/>
  <c r="B3658" i="14"/>
  <c r="B3657" i="14"/>
  <c r="B3656" i="14"/>
  <c r="B3655" i="14"/>
  <c r="B3654" i="14"/>
  <c r="B3653" i="14"/>
  <c r="B3652" i="14"/>
  <c r="B3651" i="14"/>
  <c r="B3650" i="14"/>
  <c r="B3649" i="14"/>
  <c r="B3648" i="14"/>
  <c r="B3647" i="14"/>
  <c r="B3646" i="14"/>
  <c r="B3645" i="14"/>
  <c r="B3644" i="14"/>
  <c r="B3643" i="14"/>
  <c r="B3642" i="14"/>
  <c r="B3641" i="14"/>
  <c r="B3640" i="14"/>
  <c r="B3639" i="14"/>
  <c r="B3638" i="14"/>
  <c r="B3637" i="14"/>
  <c r="B3636" i="14"/>
  <c r="B3635" i="14"/>
  <c r="B3634" i="14"/>
  <c r="B3633" i="14"/>
  <c r="B3632" i="14"/>
  <c r="B3631" i="14"/>
  <c r="B3630" i="14"/>
  <c r="B3629" i="14"/>
  <c r="B3628" i="14"/>
  <c r="B3627" i="14"/>
  <c r="B3626" i="14"/>
  <c r="B3625" i="14"/>
  <c r="B3624" i="14"/>
  <c r="B3623" i="14"/>
  <c r="B3622" i="14"/>
  <c r="B3621" i="14"/>
  <c r="B3620" i="14"/>
  <c r="B3619" i="14"/>
  <c r="B3618" i="14"/>
  <c r="B3617" i="14"/>
  <c r="B3616" i="14"/>
  <c r="B3615" i="14"/>
  <c r="B3614" i="14"/>
  <c r="B3613" i="14"/>
  <c r="B3612" i="14"/>
  <c r="B3611" i="14"/>
  <c r="B3610" i="14"/>
  <c r="B3609" i="14"/>
  <c r="B3608" i="14"/>
  <c r="B3607" i="14"/>
  <c r="B3606" i="14"/>
  <c r="B3605" i="14"/>
  <c r="B3604" i="14"/>
  <c r="B3603" i="14"/>
  <c r="B3602" i="14"/>
  <c r="B3601" i="14"/>
  <c r="B3600" i="14"/>
  <c r="B3599" i="14"/>
  <c r="B3598" i="14"/>
  <c r="B3597" i="14"/>
  <c r="B3596" i="14"/>
  <c r="B3595" i="14"/>
  <c r="B3594" i="14"/>
  <c r="B3593" i="14"/>
  <c r="B3592" i="14"/>
  <c r="B3591" i="14"/>
  <c r="B3590" i="14"/>
  <c r="B3589" i="14"/>
  <c r="B3588" i="14"/>
  <c r="B3587" i="14"/>
  <c r="B3586" i="14"/>
  <c r="B3585" i="14"/>
  <c r="B3584" i="14"/>
  <c r="B3583" i="14"/>
  <c r="B3582" i="14"/>
  <c r="B3581" i="14"/>
  <c r="B3580" i="14"/>
  <c r="B3579" i="14"/>
  <c r="B3578" i="14"/>
  <c r="B3577" i="14"/>
  <c r="B3576" i="14"/>
  <c r="B3575" i="14"/>
  <c r="B3574" i="14"/>
  <c r="B3573" i="14"/>
  <c r="B3572" i="14"/>
  <c r="B3571" i="14"/>
  <c r="B3570" i="14"/>
  <c r="B3569" i="14"/>
  <c r="B3568" i="14"/>
  <c r="B3567" i="14"/>
  <c r="B3566" i="14"/>
  <c r="B3565" i="14"/>
  <c r="B3564" i="14"/>
  <c r="B3563" i="14"/>
  <c r="B3562" i="14"/>
  <c r="B3561" i="14"/>
  <c r="B3560" i="14"/>
  <c r="B3559" i="14"/>
  <c r="B3558" i="14"/>
  <c r="B3557" i="14"/>
  <c r="B3556" i="14"/>
  <c r="B3555" i="14"/>
  <c r="B3554" i="14"/>
  <c r="B3553" i="14"/>
  <c r="B3552" i="14"/>
  <c r="B3551" i="14"/>
  <c r="B3550" i="14"/>
  <c r="B3549" i="14"/>
  <c r="B3548" i="14"/>
  <c r="B3547" i="14"/>
  <c r="B3546" i="14"/>
  <c r="B3545" i="14"/>
  <c r="B3544" i="14"/>
  <c r="B3543" i="14"/>
  <c r="B3542" i="14"/>
  <c r="B3541" i="14"/>
  <c r="B3540" i="14"/>
  <c r="B3539" i="14"/>
  <c r="B3538" i="14"/>
  <c r="B3537" i="14"/>
  <c r="B3536" i="14"/>
  <c r="B3535" i="14"/>
  <c r="B3534" i="14"/>
  <c r="B3533" i="14"/>
  <c r="B3532" i="14"/>
  <c r="B3531" i="14"/>
  <c r="B3530" i="14"/>
  <c r="B3529" i="14"/>
  <c r="B3528" i="14"/>
  <c r="B3527" i="14"/>
  <c r="B3526" i="14"/>
  <c r="B3525" i="14"/>
  <c r="B3524" i="14"/>
  <c r="B3523" i="14"/>
  <c r="B3522" i="14"/>
  <c r="B3521" i="14"/>
  <c r="B3520" i="14"/>
  <c r="B3519" i="14"/>
  <c r="B3518" i="14"/>
  <c r="B3517" i="14"/>
  <c r="B3516" i="14"/>
  <c r="B3515" i="14"/>
  <c r="B3514" i="14"/>
  <c r="B3513" i="14"/>
  <c r="B3512" i="14"/>
  <c r="B3511" i="14"/>
  <c r="B3510" i="14"/>
  <c r="B3509" i="14"/>
  <c r="B3508" i="14"/>
  <c r="B3507" i="14"/>
  <c r="B3506" i="14"/>
  <c r="B3505" i="14"/>
  <c r="B3504" i="14"/>
  <c r="B3503" i="14"/>
  <c r="B3502" i="14"/>
  <c r="B3501" i="14"/>
  <c r="B3500" i="14"/>
  <c r="B3499" i="14"/>
  <c r="B3498" i="14"/>
  <c r="B3497" i="14"/>
  <c r="B3496" i="14"/>
  <c r="B3495" i="14"/>
  <c r="B3494" i="14"/>
  <c r="B3493" i="14"/>
  <c r="B3492" i="14"/>
  <c r="B3491" i="14"/>
  <c r="B3490" i="14"/>
  <c r="B3489" i="14"/>
  <c r="B3488" i="14"/>
  <c r="B3487" i="14"/>
  <c r="B3486" i="14"/>
  <c r="B3485" i="14"/>
  <c r="B3484" i="14"/>
  <c r="B3483" i="14"/>
  <c r="B3482" i="14"/>
  <c r="B3481" i="14"/>
  <c r="B3480" i="14"/>
  <c r="B3479" i="14"/>
  <c r="B3478" i="14"/>
  <c r="B3477" i="14"/>
  <c r="B3476" i="14"/>
  <c r="B3475" i="14"/>
  <c r="B3474" i="14"/>
  <c r="B3473" i="14"/>
  <c r="B3472" i="14"/>
  <c r="B3471" i="14"/>
  <c r="B3470" i="14"/>
  <c r="B3469" i="14"/>
  <c r="B3468" i="14"/>
  <c r="B3467" i="14"/>
  <c r="B3466" i="14"/>
  <c r="B3465" i="14"/>
  <c r="B3464" i="14"/>
  <c r="B3463" i="14"/>
  <c r="B3462" i="14"/>
  <c r="B3461" i="14"/>
  <c r="B3460" i="14"/>
  <c r="B3459" i="14"/>
  <c r="B3458" i="14"/>
  <c r="B3457" i="14"/>
  <c r="B3456" i="14"/>
  <c r="B3455" i="14"/>
  <c r="B3454" i="14"/>
  <c r="B3453" i="14"/>
  <c r="B3452" i="14"/>
  <c r="B3451" i="14"/>
  <c r="B3450" i="14"/>
  <c r="B3449" i="14"/>
  <c r="B3448" i="14"/>
  <c r="B3447" i="14"/>
  <c r="B3446" i="14"/>
  <c r="B3445" i="14"/>
  <c r="B3444" i="14"/>
  <c r="B3443" i="14"/>
  <c r="B3442" i="14"/>
  <c r="B3441" i="14"/>
  <c r="B3440" i="14"/>
  <c r="B3439" i="14"/>
  <c r="B3438" i="14"/>
  <c r="B3437" i="14"/>
  <c r="B3436" i="14"/>
  <c r="B3435" i="14"/>
  <c r="B3434" i="14"/>
  <c r="B3433" i="14"/>
  <c r="B3432" i="14"/>
  <c r="B3431" i="14"/>
  <c r="B3430" i="14"/>
  <c r="B3429" i="14"/>
  <c r="B3428" i="14"/>
  <c r="B3427" i="14"/>
  <c r="B3426" i="14"/>
  <c r="B3425" i="14"/>
  <c r="B3424" i="14"/>
  <c r="B3423" i="14"/>
  <c r="B3422" i="14"/>
  <c r="B3421" i="14"/>
  <c r="B3420" i="14"/>
  <c r="B3419" i="14"/>
  <c r="B3418" i="14"/>
  <c r="B3417" i="14"/>
  <c r="B3416" i="14"/>
  <c r="B3415" i="14"/>
  <c r="B3414" i="14"/>
  <c r="B3413" i="14"/>
  <c r="B3412" i="14"/>
  <c r="B3411" i="14"/>
  <c r="B3410" i="14"/>
  <c r="B3409" i="14"/>
  <c r="B3408" i="14"/>
  <c r="B3407" i="14"/>
  <c r="B3406" i="14"/>
  <c r="B3405" i="14"/>
  <c r="B3404" i="14"/>
  <c r="B3403" i="14"/>
  <c r="B3402" i="14"/>
  <c r="B3401" i="14"/>
  <c r="B3400" i="14"/>
  <c r="B3399" i="14"/>
  <c r="B3398" i="14"/>
  <c r="B3397" i="14"/>
  <c r="B3396" i="14"/>
  <c r="B3395" i="14"/>
  <c r="B3394" i="14"/>
  <c r="B3393" i="14"/>
  <c r="B3392" i="14"/>
  <c r="B3391" i="14"/>
  <c r="B3390" i="14"/>
  <c r="B3389" i="14"/>
  <c r="B3388" i="14"/>
  <c r="B3387" i="14"/>
  <c r="B3386" i="14"/>
  <c r="B3385" i="14"/>
  <c r="B3384" i="14"/>
  <c r="B3383" i="14"/>
  <c r="B3382" i="14"/>
  <c r="B3381" i="14"/>
  <c r="B3380" i="14"/>
  <c r="B3379" i="14"/>
  <c r="B3378" i="14"/>
  <c r="B3377" i="14"/>
  <c r="B3376" i="14"/>
  <c r="B3375" i="14"/>
  <c r="B3374" i="14"/>
  <c r="B3373" i="14"/>
  <c r="B3372" i="14"/>
  <c r="B3371" i="14"/>
  <c r="B3370" i="14"/>
  <c r="B3369" i="14"/>
  <c r="B3368" i="14"/>
  <c r="B3367" i="14"/>
  <c r="B3366" i="14"/>
  <c r="B3365" i="14"/>
  <c r="B3364" i="14"/>
  <c r="B3363" i="14"/>
  <c r="B3362" i="14"/>
  <c r="B3361" i="14"/>
  <c r="B3360" i="14"/>
  <c r="B3359" i="14"/>
  <c r="B3358" i="14"/>
  <c r="B3357" i="14"/>
  <c r="B3356" i="14"/>
  <c r="B3355" i="14"/>
  <c r="B3354" i="14"/>
  <c r="B3353" i="14"/>
  <c r="B3352" i="14"/>
  <c r="B3351" i="14"/>
  <c r="B3350" i="14"/>
  <c r="B3349" i="14"/>
  <c r="B3348" i="14"/>
  <c r="B3347" i="14"/>
  <c r="B3346" i="14"/>
  <c r="B3345" i="14"/>
  <c r="B3344" i="14"/>
  <c r="B3343" i="14"/>
  <c r="B3342" i="14"/>
  <c r="B3341" i="14"/>
  <c r="B3340" i="14"/>
  <c r="B3339" i="14"/>
  <c r="B3338" i="14"/>
  <c r="B3337" i="14"/>
  <c r="B3336" i="14"/>
  <c r="B3335" i="14"/>
  <c r="B3334" i="14"/>
  <c r="B3333" i="14"/>
  <c r="B3332" i="14"/>
  <c r="B3331" i="14"/>
  <c r="B3330" i="14"/>
  <c r="B3329" i="14"/>
  <c r="B3328" i="14"/>
  <c r="B3327" i="14"/>
  <c r="B3326" i="14"/>
  <c r="B3325" i="14"/>
  <c r="B3324" i="14"/>
  <c r="B3323" i="14"/>
  <c r="B3322" i="14"/>
  <c r="B3321" i="14"/>
  <c r="B3320" i="14"/>
  <c r="B3319" i="14"/>
  <c r="B3318" i="14"/>
  <c r="B3317" i="14"/>
  <c r="B3316" i="14"/>
  <c r="B3315" i="14"/>
  <c r="B3314" i="14"/>
  <c r="B3313" i="14"/>
  <c r="B3312" i="14"/>
  <c r="B3311" i="14"/>
  <c r="B3310" i="14"/>
  <c r="B3309" i="14"/>
  <c r="B3308" i="14"/>
  <c r="B3307" i="14"/>
  <c r="B3306" i="14"/>
  <c r="B3305" i="14"/>
  <c r="B3304" i="14"/>
  <c r="B3303" i="14"/>
  <c r="B3302" i="14"/>
  <c r="B3301" i="14"/>
  <c r="B3300" i="14"/>
  <c r="B3299" i="14"/>
  <c r="B3298" i="14"/>
  <c r="B3297" i="14"/>
  <c r="B3296" i="14"/>
  <c r="B3295" i="14"/>
  <c r="B3294" i="14"/>
  <c r="B3293" i="14"/>
  <c r="B3292" i="14"/>
  <c r="B3291" i="14"/>
  <c r="B3290" i="14"/>
  <c r="B3289" i="14"/>
  <c r="B3288" i="14"/>
  <c r="B3287" i="14"/>
  <c r="B3286" i="14"/>
  <c r="B3285" i="14"/>
  <c r="B3284" i="14"/>
  <c r="B3283" i="14"/>
  <c r="B3282" i="14"/>
  <c r="B3281" i="14"/>
  <c r="B3280" i="14"/>
  <c r="B3279" i="14"/>
  <c r="B3278" i="14"/>
  <c r="B3277" i="14"/>
  <c r="B3276" i="14"/>
  <c r="B3275" i="14"/>
  <c r="B3274" i="14"/>
  <c r="B3273" i="14"/>
  <c r="B3272" i="14"/>
  <c r="B3271" i="14"/>
  <c r="B3270" i="14"/>
  <c r="B3269" i="14"/>
  <c r="B3268" i="14"/>
  <c r="B3267" i="14"/>
  <c r="B3266" i="14"/>
  <c r="B3265" i="14"/>
  <c r="B3264" i="14"/>
  <c r="B3263" i="14"/>
  <c r="B3262" i="14"/>
  <c r="B3261" i="14"/>
  <c r="B3260" i="14"/>
  <c r="B3259" i="14"/>
  <c r="B3258" i="14"/>
  <c r="B3257" i="14"/>
  <c r="B3256" i="14"/>
  <c r="B3255" i="14"/>
  <c r="B3254" i="14"/>
  <c r="B3253" i="14"/>
  <c r="B3252" i="14"/>
  <c r="B3251" i="14"/>
  <c r="B3250" i="14"/>
  <c r="B3249" i="14"/>
  <c r="B3248" i="14"/>
  <c r="B3247" i="14"/>
  <c r="B3246" i="14"/>
  <c r="B3245" i="14"/>
  <c r="B3244" i="14"/>
  <c r="B3243" i="14"/>
  <c r="B3242" i="14"/>
  <c r="B3241" i="14"/>
  <c r="B3240" i="14"/>
  <c r="B3239" i="14"/>
  <c r="B3238" i="14"/>
  <c r="B3237" i="14"/>
  <c r="B3236" i="14"/>
  <c r="B3235" i="14"/>
  <c r="B3234" i="14"/>
  <c r="B3233" i="14"/>
  <c r="B3232" i="14"/>
  <c r="B3231" i="14"/>
  <c r="B3230" i="14"/>
  <c r="B3229" i="14"/>
  <c r="B3228" i="14"/>
  <c r="B3227" i="14"/>
  <c r="B3226" i="14"/>
  <c r="B3225" i="14"/>
  <c r="B3224" i="14"/>
  <c r="B3223" i="14"/>
  <c r="B3222" i="14"/>
  <c r="B3221" i="14"/>
  <c r="B3220" i="14"/>
  <c r="B3219" i="14"/>
  <c r="B3218" i="14"/>
  <c r="B3217" i="14"/>
  <c r="B3216" i="14"/>
  <c r="B3215" i="14"/>
  <c r="B3214" i="14"/>
  <c r="B3213" i="14"/>
  <c r="B3212" i="14"/>
  <c r="B3211" i="14"/>
  <c r="B3210" i="14"/>
  <c r="B3209" i="14"/>
  <c r="B3208" i="14"/>
  <c r="B3207" i="14"/>
  <c r="B3206" i="14"/>
  <c r="B3205" i="14"/>
  <c r="B3204" i="14"/>
  <c r="B3203" i="14"/>
  <c r="B3202" i="14"/>
  <c r="B3201" i="14"/>
  <c r="B3200" i="14"/>
  <c r="B3199" i="14"/>
  <c r="B3198" i="14"/>
  <c r="B3197" i="14"/>
  <c r="B3196" i="14"/>
  <c r="B3195" i="14"/>
  <c r="B3194" i="14"/>
  <c r="B3193" i="14"/>
  <c r="B3192" i="14"/>
  <c r="B3191" i="14"/>
  <c r="B3190" i="14"/>
  <c r="B3189" i="14"/>
  <c r="B3188" i="14"/>
  <c r="B3187" i="14"/>
  <c r="B3186" i="14"/>
  <c r="B3185" i="14"/>
  <c r="B3184" i="14"/>
  <c r="B3183" i="14"/>
  <c r="B3182" i="14"/>
  <c r="B3181" i="14"/>
  <c r="B3180" i="14"/>
  <c r="B3179" i="14"/>
  <c r="B3178" i="14"/>
  <c r="B3177" i="14"/>
  <c r="B3176" i="14"/>
  <c r="B3175" i="14"/>
  <c r="B3174" i="14"/>
  <c r="B3173" i="14"/>
  <c r="B3172" i="14"/>
  <c r="B3171" i="14"/>
  <c r="B3170" i="14"/>
  <c r="B3169" i="14"/>
  <c r="B3168" i="14"/>
  <c r="B3167" i="14"/>
  <c r="B3166" i="14"/>
  <c r="B3165" i="14"/>
  <c r="B3164" i="14"/>
  <c r="B3163" i="14"/>
  <c r="B3162" i="14"/>
  <c r="B3161" i="14"/>
  <c r="B3160" i="14"/>
  <c r="B3159" i="14"/>
  <c r="B3158" i="14"/>
  <c r="B3157" i="14"/>
  <c r="B3156" i="14"/>
  <c r="B3155" i="14"/>
  <c r="B3154" i="14"/>
  <c r="B3153" i="14"/>
  <c r="B3152" i="14"/>
  <c r="B3151" i="14"/>
  <c r="B3150" i="14"/>
  <c r="B3149" i="14"/>
  <c r="B3148" i="14"/>
  <c r="B3147" i="14"/>
  <c r="B3146" i="14"/>
  <c r="B3145" i="14"/>
  <c r="B3144" i="14"/>
  <c r="B3143" i="14"/>
  <c r="B3142" i="14"/>
  <c r="B3141" i="14"/>
  <c r="B3140" i="14"/>
  <c r="B3139" i="14"/>
  <c r="B3138" i="14"/>
  <c r="B3137" i="14"/>
  <c r="B3136" i="14"/>
  <c r="B3135" i="14"/>
  <c r="B3134" i="14"/>
  <c r="B3133" i="14"/>
  <c r="B3132" i="14"/>
  <c r="B3131" i="14"/>
  <c r="B3130" i="14"/>
  <c r="B3129" i="14"/>
  <c r="B3128" i="14"/>
  <c r="B3127" i="14"/>
  <c r="B3126" i="14"/>
  <c r="B3125" i="14"/>
  <c r="B3124" i="14"/>
  <c r="B3123" i="14"/>
  <c r="B3122" i="14"/>
  <c r="B3121" i="14"/>
  <c r="B3120" i="14"/>
  <c r="B3119" i="14"/>
  <c r="B3118" i="14"/>
  <c r="B3117" i="14"/>
  <c r="B3116" i="14"/>
  <c r="B3115" i="14"/>
  <c r="B3114" i="14"/>
  <c r="B3113" i="14"/>
  <c r="B3112" i="14"/>
  <c r="B3111" i="14"/>
  <c r="B3110" i="14"/>
  <c r="B3109" i="14"/>
  <c r="B3108" i="14"/>
  <c r="B3107" i="14"/>
  <c r="B3106" i="14"/>
  <c r="B3105" i="14"/>
  <c r="B3104" i="14"/>
  <c r="B3103" i="14"/>
  <c r="B3102" i="14"/>
  <c r="B3101" i="14"/>
  <c r="B3100" i="14"/>
  <c r="B3099" i="14"/>
  <c r="B3098" i="14"/>
  <c r="B3097" i="14"/>
  <c r="B3096" i="14"/>
  <c r="B3095" i="14"/>
  <c r="B3094" i="14"/>
  <c r="B3093" i="14"/>
  <c r="B3092" i="14"/>
  <c r="B3091" i="14"/>
  <c r="B3090" i="14"/>
  <c r="B3089" i="14"/>
  <c r="B3088" i="14"/>
  <c r="B3087" i="14"/>
  <c r="B3086" i="14"/>
  <c r="B3085" i="14"/>
  <c r="B3084" i="14"/>
  <c r="B3083" i="14"/>
  <c r="B3082" i="14"/>
  <c r="B3081" i="14"/>
  <c r="B3080" i="14"/>
  <c r="B3079" i="14"/>
  <c r="B3078" i="14"/>
  <c r="B3077" i="14"/>
  <c r="B3076" i="14"/>
  <c r="B3075" i="14"/>
  <c r="B3074" i="14"/>
  <c r="B3073" i="14"/>
  <c r="B3072" i="14"/>
  <c r="B3071" i="14"/>
  <c r="B3070" i="14"/>
  <c r="B3069" i="14"/>
  <c r="B3068" i="14"/>
  <c r="B3067" i="14"/>
  <c r="B3066" i="14"/>
  <c r="B3065" i="14"/>
  <c r="B3064" i="14"/>
  <c r="B3063" i="14"/>
  <c r="B3062" i="14"/>
  <c r="B3061" i="14"/>
  <c r="B3060" i="14"/>
  <c r="B3059" i="14"/>
  <c r="B3058" i="14"/>
  <c r="B3057" i="14"/>
  <c r="B3056" i="14"/>
  <c r="B3055" i="14"/>
  <c r="B3054" i="14"/>
  <c r="B3053" i="14"/>
  <c r="B3052" i="14"/>
  <c r="B3051" i="14"/>
  <c r="B3050" i="14"/>
  <c r="B3049" i="14"/>
  <c r="B3048" i="14"/>
  <c r="B3047" i="14"/>
  <c r="B3046" i="14"/>
  <c r="B3045" i="14"/>
  <c r="B3044" i="14"/>
  <c r="B3043" i="14"/>
  <c r="B3042" i="14"/>
  <c r="B3041" i="14"/>
  <c r="B3040" i="14"/>
  <c r="B3039" i="14"/>
  <c r="B3038" i="14"/>
  <c r="B3037" i="14"/>
  <c r="B3036" i="14"/>
  <c r="B3035" i="14"/>
  <c r="B3034" i="14"/>
  <c r="B3033" i="14"/>
  <c r="B3032" i="14"/>
  <c r="B3031" i="14"/>
  <c r="B3030" i="14"/>
  <c r="B3029" i="14"/>
  <c r="B3028" i="14"/>
  <c r="B3027" i="14"/>
  <c r="B3026" i="14"/>
  <c r="B3025" i="14"/>
  <c r="B3024" i="14"/>
  <c r="B3023" i="14"/>
  <c r="B3022" i="14"/>
  <c r="B3021" i="14"/>
  <c r="B3020" i="14"/>
  <c r="B3019" i="14"/>
  <c r="B3018" i="14"/>
  <c r="B3017" i="14"/>
  <c r="B3016" i="14"/>
  <c r="B3015" i="14"/>
  <c r="B3014" i="14"/>
  <c r="B3013" i="14"/>
  <c r="B3012" i="14"/>
  <c r="B3011" i="14"/>
  <c r="B3010" i="14"/>
  <c r="B3009" i="14"/>
  <c r="B3008" i="14"/>
  <c r="B3007" i="14"/>
  <c r="B3006" i="14"/>
  <c r="B3005" i="14"/>
  <c r="B3004" i="14"/>
  <c r="B3003" i="14"/>
  <c r="B3002" i="14"/>
  <c r="B3001" i="14"/>
  <c r="B3000" i="14"/>
  <c r="B2999" i="14"/>
  <c r="B2998" i="14"/>
  <c r="B2997" i="14"/>
  <c r="B2996" i="14"/>
  <c r="B2995" i="14"/>
  <c r="B2994" i="14"/>
  <c r="B2993" i="14"/>
  <c r="B2992" i="14"/>
  <c r="B2991" i="14"/>
  <c r="B2990" i="14"/>
  <c r="B2989" i="14"/>
  <c r="B2988" i="14"/>
  <c r="B2987" i="14"/>
  <c r="B2986" i="14"/>
  <c r="B2985" i="14"/>
  <c r="B2984" i="14"/>
  <c r="B2983" i="14"/>
  <c r="B2982" i="14"/>
  <c r="B2981" i="14"/>
  <c r="B2980" i="14"/>
  <c r="B2979" i="14"/>
  <c r="B2978" i="14"/>
  <c r="B2977" i="14"/>
  <c r="B2976" i="14"/>
  <c r="B2975" i="14"/>
  <c r="B2974" i="14"/>
  <c r="B2973" i="14"/>
  <c r="B2972" i="14"/>
  <c r="B2971" i="14"/>
  <c r="B2970" i="14"/>
  <c r="B2969" i="14"/>
  <c r="B2968" i="14"/>
  <c r="B2967" i="14"/>
  <c r="B2966" i="14"/>
  <c r="B2965" i="14"/>
  <c r="B2964" i="14"/>
  <c r="B2963" i="14"/>
  <c r="B2962" i="14"/>
  <c r="B2961" i="14"/>
  <c r="B2960" i="14"/>
  <c r="B2959" i="14"/>
  <c r="B2958" i="14"/>
  <c r="B2957" i="14"/>
  <c r="B2956" i="14"/>
  <c r="B2955" i="14"/>
  <c r="B2954" i="14"/>
  <c r="B2953" i="14"/>
  <c r="B2952" i="14"/>
  <c r="B2951" i="14"/>
  <c r="B2950" i="14"/>
  <c r="B2949" i="14"/>
  <c r="B2948" i="14"/>
  <c r="B2947" i="14"/>
  <c r="B2946" i="14"/>
  <c r="B2945" i="14"/>
  <c r="B2944" i="14"/>
  <c r="B2943" i="14"/>
  <c r="B2942" i="14"/>
  <c r="B2941" i="14"/>
  <c r="B2940" i="14"/>
  <c r="B2939" i="14"/>
  <c r="B2938" i="14"/>
  <c r="B2937" i="14"/>
  <c r="B2936" i="14"/>
  <c r="B2935" i="14"/>
  <c r="B2934" i="14"/>
  <c r="B2933" i="14"/>
  <c r="B2932" i="14"/>
  <c r="B2931" i="14"/>
  <c r="B2930" i="14"/>
  <c r="B2929" i="14"/>
  <c r="B2928" i="14"/>
  <c r="B2927" i="14"/>
  <c r="B2926" i="14"/>
  <c r="B2925" i="14"/>
  <c r="B2924" i="14"/>
  <c r="B2923" i="14"/>
  <c r="B2922" i="14"/>
  <c r="B2921" i="14"/>
  <c r="B2920" i="14"/>
  <c r="B2919" i="14"/>
  <c r="B2918" i="14"/>
  <c r="B2917" i="14"/>
  <c r="B2916" i="14"/>
  <c r="B2915" i="14"/>
  <c r="B2914" i="14"/>
  <c r="B2913" i="14"/>
  <c r="B2912" i="14"/>
  <c r="B2911" i="14"/>
  <c r="B2910" i="14"/>
  <c r="B2909" i="14"/>
  <c r="B2908" i="14"/>
  <c r="B2907" i="14"/>
  <c r="B2906" i="14"/>
  <c r="B2905" i="14"/>
  <c r="B2904" i="14"/>
  <c r="B2903" i="14"/>
  <c r="B2902" i="14"/>
  <c r="B2901" i="14"/>
  <c r="B2900" i="14"/>
  <c r="B2899" i="14"/>
  <c r="B2898" i="14"/>
  <c r="B2897" i="14"/>
  <c r="B2896" i="14"/>
  <c r="B2895" i="14"/>
  <c r="B2894" i="14"/>
  <c r="B2893" i="14"/>
  <c r="B2892" i="14"/>
  <c r="B2891" i="14"/>
  <c r="B2890" i="14"/>
  <c r="B2889" i="14"/>
  <c r="B2888" i="14"/>
  <c r="B2887" i="14"/>
  <c r="B2886" i="14"/>
  <c r="B2885" i="14"/>
  <c r="B2884" i="14"/>
  <c r="B2883" i="14"/>
  <c r="B2882" i="14"/>
  <c r="B2881" i="14"/>
  <c r="B2880" i="14"/>
  <c r="B2879" i="14"/>
  <c r="B2878" i="14"/>
  <c r="B2877" i="14"/>
  <c r="B2876" i="14"/>
  <c r="B2875" i="14"/>
  <c r="B2874" i="14"/>
  <c r="B2873" i="14"/>
  <c r="B2872" i="14"/>
  <c r="B2871" i="14"/>
  <c r="B2870" i="14"/>
  <c r="B2869" i="14"/>
  <c r="B2868" i="14"/>
  <c r="B2867" i="14"/>
  <c r="B2866" i="14"/>
  <c r="B2865" i="14"/>
  <c r="B2864" i="14"/>
  <c r="B2863" i="14"/>
  <c r="B2862" i="14"/>
  <c r="B2861" i="14"/>
  <c r="B2860" i="14"/>
  <c r="B2859" i="14"/>
  <c r="B2858" i="14"/>
  <c r="B2857" i="14"/>
  <c r="B2856" i="14"/>
  <c r="B2855" i="14"/>
  <c r="B2854" i="14"/>
  <c r="B2853" i="14"/>
  <c r="B2852" i="14"/>
  <c r="B2851" i="14"/>
  <c r="B2850" i="14"/>
  <c r="B2849" i="14"/>
  <c r="B2848" i="14"/>
  <c r="B2847" i="14"/>
  <c r="B2846" i="14"/>
  <c r="B2845" i="14"/>
  <c r="B2844" i="14"/>
  <c r="B2843" i="14"/>
  <c r="B2842" i="14"/>
  <c r="B2841" i="14"/>
  <c r="B2840" i="14"/>
  <c r="B2839" i="14"/>
  <c r="B2838" i="14"/>
  <c r="B2837" i="14"/>
  <c r="B2836" i="14"/>
  <c r="B2835" i="14"/>
  <c r="B2834" i="14"/>
  <c r="B2833" i="14"/>
  <c r="B2832" i="14"/>
  <c r="B2831" i="14"/>
  <c r="B2830" i="14"/>
  <c r="B2829" i="14"/>
  <c r="B2828" i="14"/>
  <c r="B2827" i="14"/>
  <c r="B2826" i="14"/>
  <c r="B2825" i="14"/>
  <c r="B2824" i="14"/>
  <c r="B2823" i="14"/>
  <c r="B2822" i="14"/>
  <c r="B2821" i="14"/>
  <c r="B2820" i="14"/>
  <c r="B2819" i="14"/>
  <c r="B2818" i="14"/>
  <c r="B2817" i="14"/>
  <c r="B2816" i="14"/>
  <c r="B2815" i="14"/>
  <c r="B2814" i="14"/>
  <c r="B2813" i="14"/>
  <c r="B2812" i="14"/>
  <c r="B2811" i="14"/>
  <c r="B2810" i="14"/>
  <c r="B2809" i="14"/>
  <c r="B2808" i="14"/>
  <c r="B2807" i="14"/>
  <c r="B2806" i="14"/>
  <c r="B2805" i="14"/>
  <c r="B2804" i="14"/>
  <c r="B2803" i="14"/>
  <c r="B2802" i="14"/>
  <c r="B2801" i="14"/>
  <c r="B2800" i="14"/>
  <c r="B2799" i="14"/>
  <c r="B2798" i="14"/>
  <c r="B2797" i="14"/>
  <c r="B2796" i="14"/>
  <c r="B2795" i="14"/>
  <c r="B2794" i="14"/>
  <c r="B2793" i="14"/>
  <c r="B2792" i="14"/>
  <c r="B2791" i="14"/>
  <c r="B2790" i="14"/>
  <c r="B2789" i="14"/>
  <c r="B2788" i="14"/>
  <c r="B2787" i="14"/>
  <c r="B2786" i="14"/>
  <c r="B2785" i="14"/>
  <c r="B2784" i="14"/>
  <c r="B2783" i="14"/>
  <c r="B2782" i="14"/>
  <c r="B2781" i="14"/>
  <c r="B2780" i="14"/>
  <c r="B2779" i="14"/>
  <c r="B2778" i="14"/>
  <c r="B2777" i="14"/>
  <c r="B2776" i="14"/>
  <c r="B2775" i="14"/>
  <c r="B2774" i="14"/>
  <c r="B2773" i="14"/>
  <c r="B2772" i="14"/>
  <c r="B2771" i="14"/>
  <c r="B2770" i="14"/>
  <c r="B2769" i="14"/>
  <c r="B2768" i="14"/>
  <c r="B2767" i="14"/>
  <c r="B2766" i="14"/>
  <c r="B2765" i="14"/>
  <c r="B2764" i="14"/>
  <c r="B2763" i="14"/>
  <c r="B2762" i="14"/>
  <c r="B2761" i="14"/>
  <c r="B2760" i="14"/>
  <c r="B2759" i="14"/>
  <c r="B2758" i="14"/>
  <c r="B2757" i="14"/>
  <c r="B2756" i="14"/>
  <c r="B2755" i="14"/>
  <c r="B2754" i="14"/>
  <c r="B2753" i="14"/>
  <c r="B2752" i="14"/>
  <c r="B2751" i="14"/>
  <c r="B2750" i="14"/>
  <c r="B2749" i="14"/>
  <c r="B2748" i="14"/>
  <c r="B2747" i="14"/>
  <c r="B2746" i="14"/>
  <c r="B2745" i="14"/>
  <c r="B2744" i="14"/>
  <c r="B2743" i="14"/>
  <c r="B2742" i="14"/>
  <c r="B2741" i="14"/>
  <c r="B2740" i="14"/>
  <c r="B2739" i="14"/>
  <c r="B2738" i="14"/>
  <c r="B2737" i="14"/>
  <c r="B2736" i="14"/>
  <c r="B2735" i="14"/>
  <c r="B2734" i="14"/>
  <c r="B2733" i="14"/>
  <c r="B2732" i="14"/>
  <c r="B2731" i="14"/>
  <c r="B2730" i="14"/>
  <c r="B2729" i="14"/>
  <c r="B2728" i="14"/>
  <c r="B2727" i="14"/>
  <c r="B2726" i="14"/>
  <c r="B2725" i="14"/>
  <c r="B2724" i="14"/>
  <c r="B2723" i="14"/>
  <c r="B2722" i="14"/>
  <c r="B2721" i="14"/>
  <c r="B2720" i="14"/>
  <c r="B2719" i="14"/>
  <c r="B2718" i="14"/>
  <c r="B2717" i="14"/>
  <c r="B2716" i="14"/>
  <c r="B2715" i="14"/>
  <c r="B2714" i="14"/>
  <c r="B2713" i="14"/>
  <c r="B2712" i="14"/>
  <c r="B2711" i="14"/>
  <c r="B2710" i="14"/>
  <c r="B2709" i="14"/>
  <c r="B2708" i="14"/>
  <c r="B2707" i="14"/>
  <c r="B2706" i="14"/>
  <c r="B2705" i="14"/>
  <c r="B2704" i="14"/>
  <c r="B2703" i="14"/>
  <c r="B2702" i="14"/>
  <c r="B2701" i="14"/>
  <c r="B2700" i="14"/>
  <c r="B2699" i="14"/>
  <c r="B2698" i="14"/>
  <c r="B2697" i="14"/>
  <c r="B2696" i="14"/>
  <c r="B2695" i="14"/>
  <c r="B2694" i="14"/>
  <c r="B2693" i="14"/>
  <c r="B2692" i="14"/>
  <c r="B2691" i="14"/>
  <c r="B2690" i="14"/>
  <c r="B2689" i="14"/>
  <c r="B2688" i="14"/>
  <c r="B2687" i="14"/>
  <c r="B2686" i="14"/>
  <c r="B2685" i="14"/>
  <c r="B2684" i="14"/>
  <c r="B2683" i="14"/>
  <c r="B2682" i="14"/>
  <c r="B2681" i="14"/>
  <c r="B2680" i="14"/>
  <c r="B2679" i="14"/>
  <c r="B2678" i="14"/>
  <c r="B2677" i="14"/>
  <c r="B2676" i="14"/>
  <c r="B2675" i="14"/>
  <c r="B2674" i="14"/>
  <c r="B2673" i="14"/>
  <c r="B2672" i="14"/>
  <c r="B2671" i="14"/>
  <c r="B2670" i="14"/>
  <c r="B2669" i="14"/>
  <c r="B2668" i="14"/>
  <c r="B2667" i="14"/>
  <c r="B2666" i="14"/>
  <c r="B2665" i="14"/>
  <c r="B2664" i="14"/>
  <c r="B2663" i="14"/>
  <c r="B2662" i="14"/>
  <c r="B2661" i="14"/>
  <c r="B2660" i="14"/>
  <c r="B2659" i="14"/>
  <c r="B2658" i="14"/>
  <c r="B2657" i="14"/>
  <c r="B2656" i="14"/>
  <c r="B2655" i="14"/>
  <c r="B2654" i="14"/>
  <c r="B2653" i="14"/>
  <c r="B2652" i="14"/>
  <c r="B2651" i="14"/>
  <c r="B2650" i="14"/>
  <c r="B2649" i="14"/>
  <c r="B2648" i="14"/>
  <c r="B2647" i="14"/>
  <c r="B2646" i="14"/>
  <c r="B2645" i="14"/>
  <c r="B2644" i="14"/>
  <c r="B2643" i="14"/>
  <c r="B2642" i="14"/>
  <c r="B2641" i="14"/>
  <c r="B2640" i="14"/>
  <c r="B2639" i="14"/>
  <c r="B2638" i="14"/>
  <c r="B2637" i="14"/>
  <c r="B2636" i="14"/>
  <c r="B2635" i="14"/>
  <c r="B2634" i="14"/>
  <c r="B2633" i="14"/>
  <c r="B2632" i="14"/>
  <c r="B2631" i="14"/>
  <c r="B2630" i="14"/>
  <c r="B2629" i="14"/>
  <c r="B2628" i="14"/>
  <c r="B2627" i="14"/>
  <c r="B2626" i="14"/>
  <c r="B2625" i="14"/>
  <c r="B2624" i="14"/>
  <c r="B2623" i="14"/>
  <c r="B2622" i="14"/>
  <c r="B2621" i="14"/>
  <c r="B2620" i="14"/>
  <c r="B2619" i="14"/>
  <c r="B2618" i="14"/>
  <c r="B2617" i="14"/>
  <c r="B2616" i="14"/>
  <c r="B2615" i="14"/>
  <c r="B2614" i="14"/>
  <c r="B2613" i="14"/>
  <c r="B2612" i="14"/>
  <c r="B2611" i="14"/>
  <c r="B2610" i="14"/>
  <c r="B2609" i="14"/>
  <c r="B2608" i="14"/>
  <c r="B2607" i="14"/>
  <c r="B2606" i="14"/>
  <c r="B2605" i="14"/>
  <c r="B2604" i="14"/>
  <c r="B2603" i="14"/>
  <c r="B2602" i="14"/>
  <c r="B2601" i="14"/>
  <c r="B2600" i="14"/>
  <c r="B2599" i="14"/>
  <c r="B2598" i="14"/>
  <c r="B2597" i="14"/>
  <c r="B2596" i="14"/>
  <c r="B2595" i="14"/>
  <c r="B2594" i="14"/>
  <c r="B2593" i="14"/>
  <c r="B2592" i="14"/>
  <c r="B2591" i="14"/>
  <c r="B2590" i="14"/>
  <c r="B2589" i="14"/>
  <c r="B2588" i="14"/>
  <c r="B2587" i="14"/>
  <c r="B2586" i="14"/>
  <c r="B2585" i="14"/>
  <c r="B2584" i="14"/>
  <c r="B2583" i="14"/>
  <c r="B2582" i="14"/>
  <c r="B2581" i="14"/>
  <c r="B2580" i="14"/>
  <c r="B2579" i="14"/>
  <c r="B2578" i="14"/>
  <c r="B2577" i="14"/>
  <c r="B2576" i="14"/>
  <c r="B2575" i="14"/>
  <c r="B2574" i="14"/>
  <c r="B2573" i="14"/>
  <c r="B2572" i="14"/>
  <c r="B2571" i="14"/>
  <c r="B2570" i="14"/>
  <c r="B2569" i="14"/>
  <c r="B2568" i="14"/>
  <c r="B2567" i="14"/>
  <c r="B2566" i="14"/>
  <c r="B2565" i="14"/>
  <c r="B2564" i="14"/>
  <c r="B2563" i="14"/>
  <c r="B2562" i="14"/>
  <c r="B2561" i="14"/>
  <c r="B2560" i="14"/>
  <c r="B2559" i="14"/>
  <c r="B2558" i="14"/>
  <c r="B2557" i="14"/>
  <c r="B2556" i="14"/>
  <c r="B2555" i="14"/>
  <c r="B2554" i="14"/>
  <c r="B2553" i="14"/>
  <c r="B2552" i="14"/>
  <c r="B2551" i="14"/>
  <c r="B2550" i="14"/>
  <c r="B2549" i="14"/>
  <c r="B2548" i="14"/>
  <c r="B2547" i="14"/>
  <c r="B2546" i="14"/>
  <c r="B2545" i="14"/>
  <c r="B2544" i="14"/>
  <c r="B2543" i="14"/>
  <c r="B2542" i="14"/>
  <c r="B2541" i="14"/>
  <c r="B2540" i="14"/>
  <c r="B2539" i="14"/>
  <c r="B2538" i="14"/>
  <c r="B2537" i="14"/>
  <c r="B2536" i="14"/>
  <c r="B2535" i="14"/>
  <c r="B2534" i="14"/>
  <c r="B2533" i="14"/>
  <c r="B2532" i="14"/>
  <c r="B2531" i="14"/>
  <c r="B2530" i="14"/>
  <c r="B2529" i="14"/>
  <c r="B2528" i="14"/>
  <c r="B2527" i="14"/>
  <c r="B2526" i="14"/>
  <c r="B2525" i="14"/>
  <c r="B2524" i="14"/>
  <c r="B2523" i="14"/>
  <c r="B2522" i="14"/>
  <c r="B2521" i="14"/>
  <c r="B2520" i="14"/>
  <c r="B2519" i="14"/>
  <c r="B2518" i="14"/>
  <c r="B2517" i="14"/>
  <c r="B2516" i="14"/>
  <c r="B2515" i="14"/>
  <c r="B2514" i="14"/>
  <c r="B2513" i="14"/>
  <c r="B2512" i="14"/>
  <c r="B2511" i="14"/>
  <c r="B2510" i="14"/>
  <c r="B2509" i="14"/>
  <c r="B2508" i="14"/>
  <c r="B2507" i="14"/>
  <c r="B2506" i="14"/>
  <c r="B2505" i="14"/>
  <c r="B2504" i="14"/>
  <c r="B2503" i="14"/>
  <c r="B2502" i="14"/>
  <c r="B2501" i="14"/>
  <c r="B2500" i="14"/>
  <c r="B2499" i="14"/>
  <c r="B2498" i="14"/>
  <c r="B2497" i="14"/>
  <c r="B2496" i="14"/>
  <c r="B2495" i="14"/>
  <c r="B2494" i="14"/>
  <c r="B2493" i="14"/>
  <c r="B2492" i="14"/>
  <c r="B2491" i="14"/>
  <c r="B2490" i="14"/>
  <c r="B2489" i="14"/>
  <c r="B2488" i="14"/>
  <c r="B2487" i="14"/>
  <c r="B2486" i="14"/>
  <c r="B2485" i="14"/>
  <c r="B2484" i="14"/>
  <c r="B2483" i="14"/>
  <c r="B2482" i="14"/>
  <c r="B2481" i="14"/>
  <c r="B2480" i="14"/>
  <c r="B2479" i="14"/>
  <c r="B2478" i="14"/>
  <c r="B2477" i="14"/>
  <c r="B2476" i="14"/>
  <c r="B2475" i="14"/>
  <c r="B2474" i="14"/>
  <c r="B2473" i="14"/>
  <c r="B2472" i="14"/>
  <c r="B2471" i="14"/>
  <c r="B2470" i="14"/>
  <c r="B2469" i="14"/>
  <c r="B2468" i="14"/>
  <c r="B2467" i="14"/>
  <c r="B2466" i="14"/>
  <c r="B2465" i="14"/>
  <c r="B2464" i="14"/>
  <c r="B2463" i="14"/>
  <c r="B2462" i="14"/>
  <c r="B2461" i="14"/>
  <c r="B2460" i="14"/>
  <c r="B2459" i="14"/>
  <c r="B2458" i="14"/>
  <c r="B2457" i="14"/>
  <c r="B2456" i="14"/>
  <c r="B2455" i="14"/>
  <c r="B2454" i="14"/>
  <c r="B2453" i="14"/>
  <c r="B2452" i="14"/>
  <c r="B2451" i="14"/>
  <c r="B2450" i="14"/>
  <c r="B2449" i="14"/>
  <c r="B2448" i="14"/>
  <c r="B2447" i="14"/>
  <c r="B2446" i="14"/>
  <c r="B2445" i="14"/>
  <c r="B2444" i="14"/>
  <c r="B2443" i="14"/>
  <c r="B2442" i="14"/>
  <c r="B2441" i="14"/>
  <c r="B2440" i="14"/>
  <c r="B2439" i="14"/>
  <c r="B2438" i="14"/>
  <c r="B2437" i="14"/>
  <c r="B2436" i="14"/>
  <c r="B2435" i="14"/>
  <c r="B2434" i="14"/>
  <c r="B2433" i="14"/>
  <c r="B2432" i="14"/>
  <c r="B2431" i="14"/>
  <c r="B2430" i="14"/>
  <c r="B2429" i="14"/>
  <c r="B2428" i="14"/>
  <c r="B2427" i="14"/>
  <c r="B2426" i="14"/>
  <c r="B2425" i="14"/>
  <c r="B2424" i="14"/>
  <c r="B2423" i="14"/>
  <c r="B2422" i="14"/>
  <c r="B2421" i="14"/>
  <c r="B2420" i="14"/>
  <c r="B2419" i="14"/>
  <c r="B2418" i="14"/>
  <c r="B2417" i="14"/>
  <c r="B2416" i="14"/>
  <c r="B2415" i="14"/>
  <c r="B2414" i="14"/>
  <c r="B2413" i="14"/>
  <c r="B2412" i="14"/>
  <c r="B2411" i="14"/>
  <c r="B2410" i="14"/>
  <c r="B2409" i="14"/>
  <c r="B2408" i="14"/>
  <c r="B2407" i="14"/>
  <c r="B2406" i="14"/>
  <c r="B2405" i="14"/>
  <c r="B2404" i="14"/>
  <c r="B2403" i="14"/>
  <c r="B2402" i="14"/>
  <c r="B2401" i="14"/>
  <c r="B2400" i="14"/>
  <c r="B2399" i="14"/>
  <c r="B2398" i="14"/>
  <c r="B2397" i="14"/>
  <c r="B2396" i="14"/>
  <c r="B2395" i="14"/>
  <c r="B2394" i="14"/>
  <c r="B2393" i="14"/>
  <c r="B2392" i="14"/>
  <c r="B2391" i="14"/>
  <c r="B2390" i="14"/>
  <c r="B2389" i="14"/>
  <c r="B2388" i="14"/>
  <c r="B2387" i="14"/>
  <c r="B2386" i="14"/>
  <c r="B2385" i="14"/>
  <c r="B2384" i="14"/>
  <c r="B2383" i="14"/>
  <c r="B2382" i="14"/>
  <c r="B2381" i="14"/>
  <c r="B2380" i="14"/>
  <c r="B2379" i="14"/>
  <c r="B2378" i="14"/>
  <c r="B2377" i="14"/>
  <c r="B2376" i="14"/>
  <c r="B2375" i="14"/>
  <c r="B2374" i="14"/>
  <c r="B2373" i="14"/>
  <c r="B2372" i="14"/>
  <c r="B2371" i="14"/>
  <c r="B2370" i="14"/>
  <c r="B2369" i="14"/>
  <c r="B2368" i="14"/>
  <c r="B2367" i="14"/>
  <c r="B2366" i="14"/>
  <c r="B2365" i="14"/>
  <c r="B2364" i="14"/>
  <c r="B2363" i="14"/>
  <c r="B2362" i="14"/>
  <c r="B2361" i="14"/>
  <c r="B2360" i="14"/>
  <c r="B2359" i="14"/>
  <c r="B2358" i="14"/>
  <c r="B2357" i="14"/>
  <c r="B2356" i="14"/>
  <c r="B2355" i="14"/>
  <c r="B2354" i="14"/>
  <c r="B2353" i="14"/>
  <c r="B2352" i="14"/>
  <c r="B2351" i="14"/>
  <c r="B2350" i="14"/>
  <c r="B2349" i="14"/>
  <c r="B2348" i="14"/>
  <c r="B2347" i="14"/>
  <c r="B2346" i="14"/>
  <c r="B2345" i="14"/>
  <c r="B2344" i="14"/>
  <c r="B2343" i="14"/>
  <c r="B2342" i="14"/>
  <c r="B2341" i="14"/>
  <c r="B2340" i="14"/>
  <c r="B2339" i="14"/>
  <c r="B2338" i="14"/>
  <c r="B2337" i="14"/>
  <c r="B2336" i="14"/>
  <c r="B2335" i="14"/>
  <c r="B2334" i="14"/>
  <c r="B2333" i="14"/>
  <c r="B2332" i="14"/>
  <c r="B2331" i="14"/>
  <c r="B2330" i="14"/>
  <c r="B2329" i="14"/>
  <c r="B2328" i="14"/>
  <c r="B2327" i="14"/>
  <c r="B2326" i="14"/>
  <c r="B2325" i="14"/>
  <c r="B2324" i="14"/>
  <c r="B2323" i="14"/>
  <c r="B2322" i="14"/>
  <c r="B2321" i="14"/>
  <c r="B2320" i="14"/>
  <c r="B2319" i="14"/>
  <c r="B2318" i="14"/>
  <c r="B2317" i="14"/>
  <c r="B2316" i="14"/>
  <c r="B2315" i="14"/>
  <c r="B2314" i="14"/>
  <c r="B2313" i="14"/>
  <c r="B2312" i="14"/>
  <c r="B2311" i="14"/>
  <c r="B2310" i="14"/>
  <c r="B2309" i="14"/>
  <c r="B2308" i="14"/>
  <c r="B2307" i="14"/>
  <c r="B2306" i="14"/>
  <c r="B2305" i="14"/>
  <c r="B2304" i="14"/>
  <c r="B2303" i="14"/>
  <c r="B2302" i="14"/>
  <c r="B2301" i="14"/>
  <c r="B2300" i="14"/>
  <c r="B2299" i="14"/>
  <c r="B2298" i="14"/>
  <c r="B2297" i="14"/>
  <c r="B2296" i="14"/>
  <c r="B2295" i="14"/>
  <c r="B2294" i="14"/>
  <c r="B2293" i="14"/>
  <c r="B2292" i="14"/>
  <c r="B2291" i="14"/>
  <c r="B2290" i="14"/>
  <c r="B2289" i="14"/>
  <c r="B2288" i="14"/>
  <c r="B2287" i="14"/>
  <c r="B2286" i="14"/>
  <c r="B2285" i="14"/>
  <c r="B2284" i="14"/>
  <c r="B2283" i="14"/>
  <c r="B2282" i="14"/>
  <c r="B2281" i="14"/>
  <c r="B2280" i="14"/>
  <c r="B2279" i="14"/>
  <c r="B2278" i="14"/>
  <c r="B2277" i="14"/>
  <c r="B2276" i="14"/>
  <c r="B2275" i="14"/>
  <c r="B2274" i="14"/>
  <c r="B2273" i="14"/>
  <c r="B2272" i="14"/>
  <c r="B2271" i="14"/>
  <c r="B2270" i="14"/>
  <c r="B2269" i="14"/>
  <c r="B2268" i="14"/>
  <c r="B2267" i="14"/>
  <c r="B2266" i="14"/>
  <c r="B2265" i="14"/>
  <c r="B2264" i="14"/>
  <c r="B2263" i="14"/>
  <c r="B2262" i="14"/>
  <c r="B2261" i="14"/>
  <c r="B2260" i="14"/>
  <c r="B2259" i="14"/>
  <c r="B2258" i="14"/>
  <c r="B2257" i="14"/>
  <c r="B2256" i="14"/>
  <c r="B2255" i="14"/>
  <c r="B2254" i="14"/>
  <c r="B2253" i="14"/>
  <c r="B2252" i="14"/>
  <c r="B2251" i="14"/>
  <c r="B2250" i="14"/>
  <c r="B2249" i="14"/>
  <c r="B2248" i="14"/>
  <c r="B2247" i="14"/>
  <c r="B2246" i="14"/>
  <c r="B2245" i="14"/>
  <c r="B2244" i="14"/>
  <c r="B2243" i="14"/>
  <c r="B2242" i="14"/>
  <c r="B2241" i="14"/>
  <c r="B2240" i="14"/>
  <c r="B2239" i="14"/>
  <c r="B2238" i="14"/>
  <c r="B2237" i="14"/>
  <c r="B2236" i="14"/>
  <c r="B2235" i="14"/>
  <c r="B2234" i="14"/>
  <c r="B2233" i="14"/>
  <c r="B2232" i="14"/>
  <c r="B2231" i="14"/>
  <c r="B2230" i="14"/>
  <c r="B2229" i="14"/>
  <c r="B2228" i="14"/>
  <c r="B2227" i="14"/>
  <c r="B2226" i="14"/>
  <c r="B2225" i="14"/>
  <c r="B2224" i="14"/>
  <c r="B2223" i="14"/>
  <c r="B2222" i="14"/>
  <c r="B2221" i="14"/>
  <c r="B2220" i="14"/>
  <c r="B2219" i="14"/>
  <c r="B2218" i="14"/>
  <c r="B2217" i="14"/>
  <c r="B2216" i="14"/>
  <c r="B2215" i="14"/>
  <c r="B2214" i="14"/>
  <c r="B2213" i="14"/>
  <c r="B2212" i="14"/>
  <c r="B2211" i="14"/>
  <c r="B2210" i="14"/>
  <c r="B2209" i="14"/>
  <c r="B2208" i="14"/>
  <c r="B2207" i="14"/>
  <c r="B2206" i="14"/>
  <c r="B2205" i="14"/>
  <c r="B2204" i="14"/>
  <c r="B2203" i="14"/>
  <c r="B2202" i="14"/>
  <c r="B2201" i="14"/>
  <c r="B2200" i="14"/>
  <c r="B2199" i="14"/>
  <c r="B2198" i="14"/>
  <c r="B2197" i="14"/>
  <c r="B2196" i="14"/>
  <c r="B2195" i="14"/>
  <c r="B2194" i="14"/>
  <c r="B2193" i="14"/>
  <c r="B2192" i="14"/>
  <c r="B2191" i="14"/>
  <c r="B2190" i="14"/>
  <c r="B2189" i="14"/>
  <c r="B2188" i="14"/>
  <c r="B2187" i="14"/>
  <c r="B2186" i="14"/>
  <c r="B2185" i="14"/>
  <c r="B2184" i="14"/>
  <c r="B2183" i="14"/>
  <c r="B2182" i="14"/>
  <c r="B2181" i="14"/>
  <c r="B2180" i="14"/>
  <c r="B2179" i="14"/>
  <c r="B2178" i="14"/>
  <c r="B2177" i="14"/>
  <c r="B2176" i="14"/>
  <c r="B2175" i="14"/>
  <c r="B2174" i="14"/>
  <c r="B2173" i="14"/>
  <c r="B2172" i="14"/>
  <c r="B2171" i="14"/>
  <c r="B2170" i="14"/>
  <c r="B2169" i="14"/>
  <c r="B2168" i="14"/>
  <c r="B2167" i="14"/>
  <c r="B2166" i="14"/>
  <c r="B2165" i="14"/>
  <c r="B2164" i="14"/>
  <c r="B2163" i="14"/>
  <c r="B2162" i="14"/>
  <c r="B2161" i="14"/>
  <c r="B2160" i="14"/>
  <c r="B2159" i="14"/>
  <c r="B2158" i="14"/>
  <c r="B2157" i="14"/>
  <c r="B2156" i="14"/>
  <c r="B2155" i="14"/>
  <c r="B2154" i="14"/>
  <c r="B2153" i="14"/>
  <c r="B2152" i="14"/>
  <c r="B2151" i="14"/>
  <c r="B2150" i="14"/>
  <c r="B2149" i="14"/>
  <c r="B2148" i="14"/>
  <c r="B2147" i="14"/>
  <c r="B2146" i="14"/>
  <c r="B2145" i="14"/>
  <c r="B2144" i="14"/>
  <c r="B2143" i="14"/>
  <c r="B2142" i="14"/>
  <c r="B2141" i="14"/>
  <c r="B2140" i="14"/>
  <c r="B2139" i="14"/>
  <c r="B2138" i="14"/>
  <c r="B2137" i="14"/>
  <c r="B2136" i="14"/>
  <c r="B2135" i="14"/>
  <c r="B2134" i="14"/>
  <c r="B2133" i="14"/>
  <c r="B2132" i="14"/>
  <c r="B2131" i="14"/>
  <c r="B2130" i="14"/>
  <c r="B2129" i="14"/>
  <c r="B2128" i="14"/>
  <c r="B2127" i="14"/>
  <c r="B2126" i="14"/>
  <c r="B2125" i="14"/>
  <c r="B2124" i="14"/>
  <c r="B2123" i="14"/>
  <c r="B2122" i="14"/>
  <c r="B2121" i="14"/>
  <c r="B2120" i="14"/>
  <c r="B2119" i="14"/>
  <c r="B2118" i="14"/>
  <c r="B2117" i="14"/>
  <c r="B2116" i="14"/>
  <c r="B2115" i="14"/>
  <c r="B2114" i="14"/>
  <c r="B2113" i="14"/>
  <c r="B2112" i="14"/>
  <c r="B2111" i="14"/>
  <c r="B2110" i="14"/>
  <c r="B2109" i="14"/>
  <c r="B2108" i="14"/>
  <c r="B2107" i="14"/>
  <c r="B2106" i="14"/>
  <c r="B2105" i="14"/>
  <c r="B2104" i="14"/>
  <c r="B2103" i="14"/>
  <c r="B2102" i="14"/>
  <c r="B2101" i="14"/>
  <c r="B2100" i="14"/>
  <c r="B2099" i="14"/>
  <c r="B2098" i="14"/>
  <c r="B2097" i="14"/>
  <c r="B2096" i="14"/>
  <c r="B2095" i="14"/>
  <c r="B2094" i="14"/>
  <c r="B2093" i="14"/>
  <c r="B2092" i="14"/>
  <c r="B2091" i="14"/>
  <c r="B2090" i="14"/>
  <c r="B2089" i="14"/>
  <c r="B2088" i="14"/>
  <c r="B2087" i="14"/>
  <c r="B2086" i="14"/>
  <c r="B2085" i="14"/>
  <c r="B2084" i="14"/>
  <c r="B2083" i="14"/>
  <c r="B2082" i="14"/>
  <c r="B2081" i="14"/>
  <c r="B2080" i="14"/>
  <c r="B2079" i="14"/>
  <c r="B2078" i="14"/>
  <c r="B2077" i="14"/>
  <c r="B2076" i="14"/>
  <c r="B2075" i="14"/>
  <c r="B2074" i="14"/>
  <c r="B2073" i="14"/>
  <c r="B2072" i="14"/>
  <c r="B2071" i="14"/>
  <c r="B2070" i="14"/>
  <c r="B2069" i="14"/>
  <c r="B2068" i="14"/>
  <c r="B2067" i="14"/>
  <c r="B2066" i="14"/>
  <c r="B2065" i="14"/>
  <c r="B2064" i="14"/>
  <c r="B2063" i="14"/>
  <c r="B2062" i="14"/>
  <c r="B2061" i="14"/>
  <c r="B2060" i="14"/>
  <c r="B2059" i="14"/>
  <c r="B2058" i="14"/>
  <c r="B2057" i="14"/>
  <c r="B2056" i="14"/>
  <c r="B2055" i="14"/>
  <c r="B2054" i="14"/>
  <c r="B2053" i="14"/>
  <c r="B2052" i="14"/>
  <c r="B2051" i="14"/>
  <c r="B2050" i="14"/>
  <c r="B2049" i="14"/>
  <c r="B2048" i="14"/>
  <c r="B2047" i="14"/>
  <c r="B2046" i="14"/>
  <c r="B2045" i="14"/>
  <c r="B2044" i="14"/>
  <c r="B2043" i="14"/>
  <c r="B2042" i="14"/>
  <c r="B2041" i="14"/>
  <c r="B2040" i="14"/>
  <c r="B2039" i="14"/>
  <c r="B2038" i="14"/>
  <c r="B2037" i="14"/>
  <c r="B2036" i="14"/>
  <c r="B2035" i="14"/>
  <c r="B2034" i="14"/>
  <c r="B2033" i="14"/>
  <c r="B2032" i="14"/>
  <c r="B2031" i="14"/>
  <c r="B2030" i="14"/>
  <c r="B2029" i="14"/>
  <c r="B2028" i="14"/>
  <c r="B2027" i="14"/>
  <c r="B2026" i="14"/>
  <c r="B2025" i="14"/>
  <c r="B2024" i="14"/>
  <c r="B2023" i="14"/>
  <c r="B2022" i="14"/>
  <c r="B2021" i="14"/>
  <c r="B2020" i="14"/>
  <c r="B2019" i="14"/>
  <c r="B2018" i="14"/>
  <c r="B2017" i="14"/>
  <c r="B2016" i="14"/>
  <c r="B2015" i="14"/>
  <c r="B2014" i="14"/>
  <c r="B2013" i="14"/>
  <c r="B2012" i="14"/>
  <c r="B2011" i="14"/>
  <c r="B2010" i="14"/>
  <c r="B2009" i="14"/>
  <c r="B2008" i="14"/>
  <c r="B2007" i="14"/>
  <c r="B2006" i="14"/>
  <c r="B2005" i="14"/>
  <c r="B2004" i="14"/>
  <c r="B2003" i="14"/>
  <c r="B2002" i="14"/>
  <c r="B2001" i="14"/>
  <c r="B2000" i="14"/>
  <c r="B1999" i="14"/>
  <c r="B1998" i="14"/>
  <c r="B1997" i="14"/>
  <c r="B1996" i="14"/>
  <c r="B1995" i="14"/>
  <c r="B1994" i="14"/>
  <c r="B1993" i="14"/>
  <c r="B1992" i="14"/>
  <c r="B1991" i="14"/>
  <c r="B1990" i="14"/>
  <c r="B1989" i="14"/>
  <c r="B1988" i="14"/>
  <c r="B1987" i="14"/>
  <c r="B1986" i="14"/>
  <c r="B1985" i="14"/>
  <c r="B1984" i="14"/>
  <c r="B1983" i="14"/>
  <c r="B1982" i="14"/>
  <c r="B1981" i="14"/>
  <c r="B1980" i="14"/>
  <c r="B1979" i="14"/>
  <c r="B1978" i="14"/>
  <c r="B1977" i="14"/>
  <c r="B1976" i="14"/>
  <c r="B1975" i="14"/>
  <c r="B1974" i="14"/>
  <c r="B1973" i="14"/>
  <c r="B1972" i="14"/>
  <c r="B1971" i="14"/>
  <c r="B1970" i="14"/>
  <c r="B1969" i="14"/>
  <c r="B1968" i="14"/>
  <c r="B1967" i="14"/>
  <c r="B1966" i="14"/>
  <c r="B1965" i="14"/>
  <c r="B1964" i="14"/>
  <c r="B1963" i="14"/>
  <c r="B1962" i="14"/>
  <c r="B1961" i="14"/>
  <c r="B1960" i="14"/>
  <c r="B1959" i="14"/>
  <c r="B1958" i="14"/>
  <c r="B1957" i="14"/>
  <c r="B1956" i="14"/>
  <c r="B1955" i="14"/>
  <c r="B1954" i="14"/>
  <c r="B1953" i="14"/>
  <c r="B1952" i="14"/>
  <c r="B1951" i="14"/>
  <c r="B1950" i="14"/>
  <c r="B1949" i="14"/>
  <c r="B1948" i="14"/>
  <c r="B1947" i="14"/>
  <c r="B1946" i="14"/>
  <c r="B1945" i="14"/>
  <c r="B1944" i="14"/>
  <c r="B1943" i="14"/>
  <c r="B1942" i="14"/>
  <c r="B1941" i="14"/>
  <c r="B1940" i="14"/>
  <c r="B1939" i="14"/>
  <c r="B1938" i="14"/>
  <c r="B1937" i="14"/>
  <c r="B1936" i="14"/>
  <c r="B1935" i="14"/>
  <c r="B1934" i="14"/>
  <c r="B1933" i="14"/>
  <c r="B1932" i="14"/>
  <c r="B1931" i="14"/>
  <c r="B1930" i="14"/>
  <c r="B1929" i="14"/>
  <c r="B1928" i="14"/>
  <c r="B1927" i="14"/>
  <c r="B1926" i="14"/>
  <c r="B1925" i="14"/>
  <c r="B1924" i="14"/>
  <c r="B1923" i="14"/>
  <c r="B1922" i="14"/>
  <c r="B1921" i="14"/>
  <c r="B1920" i="14"/>
  <c r="B1919" i="14"/>
  <c r="B1918" i="14"/>
  <c r="B1917" i="14"/>
  <c r="B1916" i="14"/>
  <c r="B1915" i="14"/>
  <c r="B1914" i="14"/>
  <c r="B1913" i="14"/>
  <c r="B1912" i="14"/>
  <c r="B1911" i="14"/>
  <c r="B1910" i="14"/>
  <c r="B1909" i="14"/>
  <c r="B1908" i="14"/>
  <c r="B1907" i="14"/>
  <c r="B1906" i="14"/>
  <c r="B1905" i="14"/>
  <c r="B1904" i="14"/>
  <c r="B1903" i="14"/>
  <c r="B1902" i="14"/>
  <c r="B1901" i="14"/>
  <c r="B1900" i="14"/>
  <c r="B1899" i="14"/>
  <c r="B1898" i="14"/>
  <c r="B1897" i="14"/>
  <c r="B1896" i="14"/>
  <c r="B1895" i="14"/>
  <c r="B1894" i="14"/>
  <c r="B1893" i="14"/>
  <c r="B1892" i="14"/>
  <c r="B1891" i="14"/>
  <c r="B1890" i="14"/>
  <c r="B1889" i="14"/>
  <c r="B1888" i="14"/>
  <c r="B1887" i="14"/>
  <c r="B1886" i="14"/>
  <c r="B1885" i="14"/>
  <c r="B1884" i="14"/>
  <c r="B1883" i="14"/>
  <c r="B1882" i="14"/>
  <c r="B1881" i="14"/>
  <c r="B1880" i="14"/>
  <c r="B1879" i="14"/>
  <c r="B1878" i="14"/>
  <c r="B1877" i="14"/>
  <c r="B1876" i="14"/>
  <c r="B1875" i="14"/>
  <c r="B1874" i="14"/>
  <c r="B1873" i="14"/>
  <c r="B1872" i="14"/>
  <c r="B1871" i="14"/>
  <c r="B1870" i="14"/>
  <c r="B1869" i="14"/>
  <c r="B1868" i="14"/>
  <c r="B1867" i="14"/>
  <c r="B1866" i="14"/>
  <c r="B1865" i="14"/>
  <c r="B1864" i="14"/>
  <c r="B1863" i="14"/>
  <c r="B1862" i="14"/>
  <c r="B1861" i="14"/>
  <c r="B1860" i="14"/>
  <c r="B1859" i="14"/>
  <c r="B1858" i="14"/>
  <c r="B1857" i="14"/>
  <c r="B1856" i="14"/>
  <c r="B1855" i="14"/>
  <c r="B1854" i="14"/>
  <c r="B1853" i="14"/>
  <c r="B1852" i="14"/>
  <c r="B1851" i="14"/>
  <c r="B1850" i="14"/>
  <c r="B1849" i="14"/>
  <c r="B1848" i="14"/>
  <c r="B1847" i="14"/>
  <c r="B1846" i="14"/>
  <c r="B1845" i="14"/>
  <c r="B1844" i="14"/>
  <c r="B1843" i="14"/>
  <c r="B1842" i="14"/>
  <c r="B1841" i="14"/>
  <c r="B1840" i="14"/>
  <c r="B1839" i="14"/>
  <c r="B1838" i="14"/>
  <c r="B1837" i="14"/>
  <c r="B1836" i="14"/>
  <c r="B1835" i="14"/>
  <c r="B1834" i="14"/>
  <c r="B1833" i="14"/>
  <c r="B1832" i="14"/>
  <c r="B1831" i="14"/>
  <c r="B1830" i="14"/>
  <c r="B1829" i="14"/>
  <c r="B1828" i="14"/>
  <c r="B1827" i="14"/>
  <c r="B1826" i="14"/>
  <c r="B1825" i="14"/>
  <c r="B1824" i="14"/>
  <c r="B1823" i="14"/>
  <c r="B1822" i="14"/>
  <c r="B1821" i="14"/>
  <c r="B1820" i="14"/>
  <c r="B1819" i="14"/>
  <c r="B1818" i="14"/>
  <c r="B1817" i="14"/>
  <c r="B1816" i="14"/>
  <c r="B1815" i="14"/>
  <c r="B1814" i="14"/>
  <c r="B1813" i="14"/>
  <c r="B1812" i="14"/>
  <c r="B1811" i="14"/>
  <c r="B1810" i="14"/>
  <c r="B1809" i="14"/>
  <c r="B1808" i="14"/>
  <c r="B1807" i="14"/>
  <c r="B1806" i="14"/>
  <c r="B1805" i="14"/>
  <c r="B1804" i="14"/>
  <c r="B1803" i="14"/>
  <c r="B1802" i="14"/>
  <c r="B1801" i="14"/>
  <c r="B1800" i="14"/>
  <c r="B1799" i="14"/>
  <c r="B1798" i="14"/>
  <c r="B1797" i="14"/>
  <c r="B1796" i="14"/>
  <c r="B1795" i="14"/>
  <c r="B1794" i="14"/>
  <c r="B1793" i="14"/>
  <c r="B1792" i="14"/>
  <c r="B1791" i="14"/>
  <c r="B1790" i="14"/>
  <c r="B1789" i="14"/>
  <c r="B1788" i="14"/>
  <c r="B1787" i="14"/>
  <c r="B1786" i="14"/>
  <c r="B1785" i="14"/>
  <c r="B1784" i="14"/>
  <c r="B1783" i="14"/>
  <c r="B1782" i="14"/>
  <c r="B1781" i="14"/>
  <c r="B1780" i="14"/>
  <c r="B1779" i="14"/>
  <c r="B1778" i="14"/>
  <c r="B1777" i="14"/>
  <c r="B1776" i="14"/>
  <c r="B1775" i="14"/>
  <c r="B1774" i="14"/>
  <c r="B1773" i="14"/>
  <c r="B1772" i="14"/>
  <c r="B1771" i="14"/>
  <c r="B1770" i="14"/>
  <c r="B1769" i="14"/>
  <c r="B1768" i="14"/>
  <c r="B1767" i="14"/>
  <c r="B1766" i="14"/>
  <c r="B1765" i="14"/>
  <c r="B1764" i="14"/>
  <c r="B1763" i="14"/>
  <c r="B1762" i="14"/>
  <c r="B1761" i="14"/>
  <c r="B1760" i="14"/>
  <c r="B1759" i="14"/>
  <c r="B1758" i="14"/>
  <c r="B1757" i="14"/>
  <c r="B1756" i="14"/>
  <c r="B1755" i="14"/>
  <c r="B1754" i="14"/>
  <c r="B1753" i="14"/>
  <c r="B1752" i="14"/>
  <c r="B1751" i="14"/>
  <c r="B1750" i="14"/>
  <c r="B1749" i="14"/>
  <c r="B1748" i="14"/>
  <c r="B1747" i="14"/>
  <c r="B1746" i="14"/>
  <c r="B1745" i="14"/>
  <c r="B1744" i="14"/>
  <c r="B1743" i="14"/>
  <c r="B1742" i="14"/>
  <c r="B1741" i="14"/>
  <c r="B1740" i="14"/>
  <c r="B1739" i="14"/>
  <c r="B1738" i="14"/>
  <c r="B1737" i="14"/>
  <c r="B1736" i="14"/>
  <c r="B1735" i="14"/>
  <c r="B1734" i="14"/>
  <c r="B1733" i="14"/>
  <c r="B1732" i="14"/>
  <c r="B1731" i="14"/>
  <c r="B1730" i="14"/>
  <c r="B1729" i="14"/>
  <c r="B1728" i="14"/>
  <c r="B1727" i="14"/>
  <c r="B1726" i="14"/>
  <c r="B1725" i="14"/>
  <c r="B1724" i="14"/>
  <c r="B1723" i="14"/>
  <c r="B1722" i="14"/>
  <c r="B1721" i="14"/>
  <c r="B1720" i="14"/>
  <c r="B1719" i="14"/>
  <c r="B1718" i="14"/>
  <c r="B1717" i="14"/>
  <c r="B1716" i="14"/>
  <c r="B1715" i="14"/>
  <c r="B1714" i="14"/>
  <c r="B1713" i="14"/>
  <c r="B1712" i="14"/>
  <c r="B1711" i="14"/>
  <c r="B1710" i="14"/>
  <c r="B1709" i="14"/>
  <c r="B1708" i="14"/>
  <c r="B1707" i="14"/>
  <c r="B1706" i="14"/>
  <c r="B1705" i="14"/>
  <c r="B1704" i="14"/>
  <c r="B1703" i="14"/>
  <c r="B1702" i="14"/>
  <c r="B1701" i="14"/>
  <c r="B1700" i="14"/>
  <c r="B1699" i="14"/>
  <c r="B1698" i="14"/>
  <c r="B1697" i="14"/>
  <c r="B1696" i="14"/>
  <c r="B1695" i="14"/>
  <c r="B1694" i="14"/>
  <c r="B1693" i="14"/>
  <c r="B1692" i="14"/>
  <c r="B1691" i="14"/>
  <c r="B1690" i="14"/>
  <c r="B1689" i="14"/>
  <c r="B1688" i="14"/>
  <c r="B1687" i="14"/>
  <c r="B1686" i="14"/>
  <c r="B1685" i="14"/>
  <c r="B1684" i="14"/>
  <c r="B1683" i="14"/>
  <c r="B1682" i="14"/>
  <c r="B1681" i="14"/>
  <c r="B1680" i="14"/>
  <c r="B1679" i="14"/>
  <c r="B1678" i="14"/>
  <c r="B1677" i="14"/>
  <c r="B1676" i="14"/>
  <c r="B1675" i="14"/>
  <c r="B1674" i="14"/>
  <c r="B1673" i="14"/>
  <c r="B1672" i="14"/>
  <c r="B1671" i="14"/>
  <c r="B1670" i="14"/>
  <c r="B1669" i="14"/>
  <c r="B1668" i="14"/>
  <c r="B1667" i="14"/>
  <c r="B1666" i="14"/>
  <c r="B1665" i="14"/>
  <c r="B1664" i="14"/>
  <c r="B1663" i="14"/>
  <c r="B1662" i="14"/>
  <c r="B1661" i="14"/>
  <c r="B1660" i="14"/>
  <c r="B1659" i="14"/>
  <c r="B1658" i="14"/>
  <c r="B1657" i="14"/>
  <c r="B1656" i="14"/>
  <c r="B1655" i="14"/>
  <c r="B1654" i="14"/>
  <c r="B1653" i="14"/>
  <c r="B1652" i="14"/>
  <c r="B1651" i="14"/>
  <c r="B1650" i="14"/>
  <c r="B1649" i="14"/>
  <c r="B1648" i="14"/>
  <c r="B1647" i="14"/>
  <c r="B1646" i="14"/>
  <c r="B1645" i="14"/>
  <c r="B1644" i="14"/>
  <c r="B1643" i="14"/>
  <c r="B1642" i="14"/>
  <c r="B1641" i="14"/>
  <c r="B1640" i="14"/>
  <c r="B1639" i="14"/>
  <c r="B1638" i="14"/>
  <c r="B1637" i="14"/>
  <c r="B1636" i="14"/>
  <c r="B1635" i="14"/>
  <c r="B1634" i="14"/>
  <c r="B1633" i="14"/>
  <c r="B1632" i="14"/>
  <c r="B1631" i="14"/>
  <c r="B1630" i="14"/>
  <c r="B1629" i="14"/>
  <c r="B1628" i="14"/>
  <c r="B1627" i="14"/>
  <c r="B1626" i="14"/>
  <c r="B1625" i="14"/>
  <c r="B1624" i="14"/>
  <c r="B1623" i="14"/>
  <c r="B1622" i="14"/>
  <c r="B1621" i="14"/>
  <c r="B1620" i="14"/>
  <c r="B1619" i="14"/>
  <c r="B1618" i="14"/>
  <c r="B1617" i="14"/>
  <c r="B1616" i="14"/>
  <c r="B1615" i="14"/>
  <c r="B1614" i="14"/>
  <c r="B1613" i="14"/>
  <c r="B1612" i="14"/>
  <c r="B1611" i="14"/>
  <c r="B1610" i="14"/>
  <c r="B1609" i="14"/>
  <c r="B1608" i="14"/>
  <c r="B1607" i="14"/>
  <c r="B1606" i="14"/>
  <c r="B1605" i="14"/>
  <c r="B1604" i="14"/>
  <c r="B1603" i="14"/>
  <c r="B1602" i="14"/>
  <c r="B1601" i="14"/>
  <c r="B1600" i="14"/>
  <c r="B1599" i="14"/>
  <c r="B1598" i="14"/>
  <c r="B1597" i="14"/>
  <c r="B1596" i="14"/>
  <c r="B1595" i="14"/>
  <c r="B1594" i="14"/>
  <c r="B1593" i="14"/>
  <c r="B1592" i="14"/>
  <c r="B1591" i="14"/>
  <c r="B1590" i="14"/>
  <c r="B1589" i="14"/>
  <c r="B1588" i="14"/>
  <c r="B1587" i="14"/>
  <c r="B1586" i="14"/>
  <c r="B1585" i="14"/>
  <c r="B1584" i="14"/>
  <c r="B1583" i="14"/>
  <c r="B1582" i="14"/>
  <c r="B1581" i="14"/>
  <c r="B1580" i="14"/>
  <c r="B1579" i="14"/>
  <c r="B1578" i="14"/>
  <c r="B1577" i="14"/>
  <c r="B1576" i="14"/>
  <c r="B1575" i="14"/>
  <c r="B1574" i="14"/>
  <c r="B1573" i="14"/>
  <c r="B1572" i="14"/>
  <c r="B1571" i="14"/>
  <c r="B1570" i="14"/>
  <c r="B1569" i="14"/>
  <c r="B1568" i="14"/>
  <c r="B1567" i="14"/>
  <c r="B1566" i="14"/>
  <c r="B1565" i="14"/>
  <c r="B1564" i="14"/>
  <c r="B1563" i="14"/>
  <c r="B1562" i="14"/>
  <c r="B1561" i="14"/>
  <c r="B1560" i="14"/>
  <c r="B1559" i="14"/>
  <c r="B1558" i="14"/>
  <c r="B1557" i="14"/>
  <c r="B1556" i="14"/>
  <c r="B1555" i="14"/>
  <c r="B1554" i="14"/>
  <c r="B1553" i="14"/>
  <c r="B1552" i="14"/>
  <c r="B1551" i="14"/>
  <c r="B1550" i="14"/>
  <c r="B1549" i="14"/>
  <c r="B1548" i="14"/>
  <c r="B1547" i="14"/>
  <c r="B1546" i="14"/>
  <c r="B1545" i="14"/>
  <c r="B1544" i="14"/>
  <c r="B1543" i="14"/>
  <c r="B1542" i="14"/>
  <c r="B1541" i="14"/>
  <c r="B1540" i="14"/>
  <c r="B1539" i="14"/>
  <c r="B1538" i="14"/>
  <c r="B1537" i="14"/>
  <c r="B1536" i="14"/>
  <c r="B1535" i="14"/>
  <c r="B1534" i="14"/>
  <c r="B1533" i="14"/>
  <c r="B1532" i="14"/>
  <c r="B1531" i="14"/>
  <c r="B1530" i="14"/>
  <c r="B1529" i="14"/>
  <c r="B1528" i="14"/>
  <c r="B1527" i="14"/>
  <c r="B1526" i="14"/>
  <c r="B1525" i="14"/>
  <c r="B1524" i="14"/>
  <c r="B1523" i="14"/>
  <c r="B1522" i="14"/>
  <c r="B1521" i="14"/>
  <c r="B1520" i="14"/>
  <c r="B1519" i="14"/>
  <c r="B1518" i="14"/>
  <c r="B1517" i="14"/>
  <c r="B1516" i="14"/>
  <c r="B1515" i="14"/>
  <c r="B1514" i="14"/>
  <c r="B1513" i="14"/>
  <c r="B1512" i="14"/>
  <c r="B1511" i="14"/>
  <c r="B1510" i="14"/>
  <c r="B1509" i="14"/>
  <c r="B1508" i="14"/>
  <c r="B1507" i="14"/>
  <c r="B1506" i="14"/>
  <c r="B1505" i="14"/>
  <c r="B1504" i="14"/>
  <c r="B1503" i="14"/>
  <c r="B1502" i="14"/>
  <c r="B1501" i="14"/>
  <c r="B1500" i="14"/>
  <c r="B1499" i="14"/>
  <c r="B1498" i="14"/>
  <c r="B1497" i="14"/>
  <c r="B1496" i="14"/>
  <c r="B1495" i="14"/>
  <c r="B1494" i="14"/>
  <c r="B1493" i="14"/>
  <c r="B1492" i="14"/>
  <c r="B1491" i="14"/>
  <c r="B1490" i="14"/>
  <c r="B1489" i="14"/>
  <c r="B1488" i="14"/>
  <c r="B1487" i="14"/>
  <c r="B1486" i="14"/>
  <c r="B1485" i="14"/>
  <c r="B1484" i="14"/>
  <c r="B1483" i="14"/>
  <c r="B1482" i="14"/>
  <c r="B1481" i="14"/>
  <c r="B1480" i="14"/>
  <c r="B1479" i="14"/>
  <c r="B1478" i="14"/>
  <c r="B1477" i="14"/>
  <c r="B1476" i="14"/>
  <c r="B1475" i="14"/>
  <c r="B1474" i="14"/>
  <c r="B1473" i="14"/>
  <c r="B1472" i="14"/>
  <c r="B1471" i="14"/>
  <c r="B1470" i="14"/>
  <c r="B1469" i="14"/>
  <c r="B1468" i="14"/>
  <c r="B1467" i="14"/>
  <c r="B1466" i="14"/>
  <c r="B1465" i="14"/>
  <c r="B1464" i="14"/>
  <c r="B1463" i="14"/>
  <c r="B1462" i="14"/>
  <c r="B1461" i="14"/>
  <c r="B1460" i="14"/>
  <c r="B1459" i="14"/>
  <c r="B1458" i="14"/>
  <c r="B1457" i="14"/>
  <c r="B1456" i="14"/>
  <c r="B1455" i="14"/>
  <c r="B1454" i="14"/>
  <c r="B1453" i="14"/>
  <c r="B1452" i="14"/>
  <c r="B1451" i="14"/>
  <c r="B1450" i="14"/>
  <c r="B1449" i="14"/>
  <c r="B1448" i="14"/>
  <c r="B1447" i="14"/>
  <c r="B1446" i="14"/>
  <c r="B1445" i="14"/>
  <c r="B1444" i="14"/>
  <c r="B1443" i="14"/>
  <c r="B1442" i="14"/>
  <c r="B1441" i="14"/>
  <c r="B1440" i="14"/>
  <c r="B1439" i="14"/>
  <c r="B1438" i="14"/>
  <c r="B1437" i="14"/>
  <c r="B1436" i="14"/>
  <c r="B1435" i="14"/>
  <c r="B1434" i="14"/>
  <c r="B1433" i="14"/>
  <c r="B1432" i="14"/>
  <c r="B1431" i="14"/>
  <c r="B1430" i="14"/>
  <c r="B1429" i="14"/>
  <c r="B1428" i="14"/>
  <c r="B1427" i="14"/>
  <c r="B1426" i="14"/>
  <c r="B1425" i="14"/>
  <c r="B1424" i="14"/>
  <c r="B1423" i="14"/>
  <c r="B1422" i="14"/>
  <c r="B1421" i="14"/>
  <c r="B1420" i="14"/>
  <c r="B1419" i="14"/>
  <c r="B1418" i="14"/>
  <c r="B1417" i="14"/>
  <c r="B1416" i="14"/>
  <c r="B1415" i="14"/>
  <c r="B1414" i="14"/>
  <c r="B1413" i="14"/>
  <c r="B1412" i="14"/>
  <c r="B1411" i="14"/>
  <c r="B1410" i="14"/>
  <c r="B1409" i="14"/>
  <c r="B1408" i="14"/>
  <c r="B1407" i="14"/>
  <c r="B1406" i="14"/>
  <c r="B1405" i="14"/>
  <c r="B1404" i="14"/>
  <c r="B1403" i="14"/>
  <c r="B1402" i="14"/>
  <c r="B1401" i="14"/>
  <c r="B1400" i="14"/>
  <c r="B1399" i="14"/>
  <c r="B1398" i="14"/>
  <c r="B1397" i="14"/>
  <c r="B1396" i="14"/>
  <c r="B1395" i="14"/>
  <c r="B1394" i="14"/>
  <c r="B1393" i="14"/>
  <c r="B1392" i="14"/>
  <c r="B1391" i="14"/>
  <c r="B1390" i="14"/>
  <c r="B1389" i="14"/>
  <c r="B1388" i="14"/>
  <c r="B1387" i="14"/>
  <c r="B1386" i="14"/>
  <c r="B1385" i="14"/>
  <c r="B1384" i="14"/>
  <c r="B1383" i="14"/>
  <c r="B1382" i="14"/>
  <c r="B1381" i="14"/>
  <c r="B1380" i="14"/>
  <c r="B1379" i="14"/>
  <c r="B1378" i="14"/>
  <c r="B1377" i="14"/>
  <c r="B1376" i="14"/>
  <c r="B1375" i="14"/>
  <c r="B1374" i="14"/>
  <c r="B1373" i="14"/>
  <c r="B1372" i="14"/>
  <c r="B1371" i="14"/>
  <c r="B1370" i="14"/>
  <c r="B1369" i="14"/>
  <c r="B1368" i="14"/>
  <c r="B1367" i="14"/>
  <c r="B1366" i="14"/>
  <c r="B1365" i="14"/>
  <c r="B1364" i="14"/>
  <c r="B1363" i="14"/>
  <c r="B1362" i="14"/>
  <c r="B1361" i="14"/>
  <c r="B1360" i="14"/>
  <c r="B1359" i="14"/>
  <c r="B1358" i="14"/>
  <c r="B1357" i="14"/>
  <c r="B1356" i="14"/>
  <c r="B1355" i="14"/>
  <c r="B1354" i="14"/>
  <c r="B1353" i="14"/>
  <c r="B1352" i="14"/>
  <c r="B1351" i="14"/>
  <c r="B1350" i="14"/>
  <c r="B1349" i="14"/>
  <c r="B1348" i="14"/>
  <c r="B1347" i="14"/>
  <c r="B1346" i="14"/>
  <c r="B1345" i="14"/>
  <c r="B1344" i="14"/>
  <c r="B1343" i="14"/>
  <c r="B1342" i="14"/>
  <c r="B1341" i="14"/>
  <c r="B1340" i="14"/>
  <c r="B1339" i="14"/>
  <c r="B1338" i="14"/>
  <c r="B1337" i="14"/>
  <c r="B1336" i="14"/>
  <c r="B1335" i="14"/>
  <c r="B1334" i="14"/>
  <c r="B1333" i="14"/>
  <c r="B1332" i="14"/>
  <c r="B1331" i="14"/>
  <c r="B1330" i="14"/>
  <c r="B1329" i="14"/>
  <c r="B1328" i="14"/>
  <c r="B1327" i="14"/>
  <c r="B1326" i="14"/>
  <c r="B1325" i="14"/>
  <c r="B1324" i="14"/>
  <c r="B1323" i="14"/>
  <c r="B1322" i="14"/>
  <c r="B1321" i="14"/>
  <c r="B1320" i="14"/>
  <c r="B1319" i="14"/>
  <c r="B1318" i="14"/>
  <c r="B1317" i="14"/>
  <c r="B1316" i="14"/>
  <c r="B1315" i="14"/>
  <c r="B1314" i="14"/>
  <c r="B1313" i="14"/>
  <c r="B1312" i="14"/>
  <c r="B1311" i="14"/>
  <c r="B1310" i="14"/>
  <c r="B1309" i="14"/>
  <c r="B1308" i="14"/>
  <c r="B1307" i="14"/>
  <c r="B1306" i="14"/>
  <c r="B1305" i="14"/>
  <c r="B1304" i="14"/>
  <c r="B1303" i="14"/>
  <c r="B1302" i="14"/>
  <c r="B1301" i="14"/>
  <c r="B1300" i="14"/>
  <c r="B1299" i="14"/>
  <c r="B1298" i="14"/>
  <c r="B1297" i="14"/>
  <c r="B1296" i="14"/>
  <c r="B1295" i="14"/>
  <c r="B1294" i="14"/>
  <c r="B1293" i="14"/>
  <c r="B1292" i="14"/>
  <c r="B1291" i="14"/>
  <c r="B1290" i="14"/>
  <c r="B1289" i="14"/>
  <c r="B1288" i="14"/>
  <c r="B1287" i="14"/>
  <c r="B1286" i="14"/>
  <c r="B1285" i="14"/>
  <c r="B1284" i="14"/>
  <c r="B1283" i="14"/>
  <c r="B1282" i="14"/>
  <c r="B1281" i="14"/>
  <c r="B1280" i="14"/>
  <c r="B1279" i="14"/>
  <c r="B1278" i="14"/>
  <c r="B1277" i="14"/>
  <c r="B1276" i="14"/>
  <c r="B1275" i="14"/>
  <c r="B1274" i="14"/>
  <c r="B1273" i="14"/>
  <c r="B1272" i="14"/>
  <c r="B1271" i="14"/>
  <c r="B1270" i="14"/>
  <c r="B1269" i="14"/>
  <c r="B1268" i="14"/>
  <c r="B1267" i="14"/>
  <c r="B1266" i="14"/>
  <c r="B1265" i="14"/>
  <c r="B1264" i="14"/>
  <c r="B1263" i="14"/>
  <c r="B1262" i="14"/>
  <c r="B1261" i="14"/>
  <c r="B1260" i="14"/>
  <c r="B1259" i="14"/>
  <c r="B1258" i="14"/>
  <c r="B1257" i="14"/>
  <c r="B1256" i="14"/>
  <c r="B1255" i="14"/>
  <c r="B1254" i="14"/>
  <c r="B1253" i="14"/>
  <c r="B1252" i="14"/>
  <c r="B1251" i="14"/>
  <c r="B1250" i="14"/>
  <c r="B1249" i="14"/>
  <c r="B1248" i="14"/>
  <c r="B1247" i="14"/>
  <c r="B1246" i="14"/>
  <c r="B1245" i="14"/>
  <c r="B1244" i="14"/>
  <c r="B1243" i="14"/>
  <c r="B1242" i="14"/>
  <c r="B1241" i="14"/>
  <c r="B1240" i="14"/>
  <c r="B1239" i="14"/>
  <c r="B1238" i="14"/>
  <c r="B1237" i="14"/>
  <c r="B1236" i="14"/>
  <c r="B1235" i="14"/>
  <c r="B1234" i="14"/>
  <c r="B1233" i="14"/>
  <c r="B1232" i="14"/>
  <c r="B1231" i="14"/>
  <c r="B1230" i="14"/>
  <c r="B1229" i="14"/>
  <c r="B1228" i="14"/>
  <c r="B1227" i="14"/>
  <c r="B1226" i="14"/>
  <c r="B1225" i="14"/>
  <c r="B1224" i="14"/>
  <c r="B1223" i="14"/>
  <c r="B1222" i="14"/>
  <c r="B1221" i="14"/>
  <c r="B1220" i="14"/>
  <c r="B1219" i="14"/>
  <c r="B1218" i="14"/>
  <c r="B1217" i="14"/>
  <c r="B1216" i="14"/>
  <c r="B1215" i="14"/>
  <c r="B1214" i="14"/>
  <c r="B1213" i="14"/>
  <c r="B1212" i="14"/>
  <c r="B1211" i="14"/>
  <c r="B1210" i="14"/>
  <c r="B1209" i="14"/>
  <c r="B1208" i="14"/>
  <c r="B1207" i="14"/>
  <c r="B1206" i="14"/>
  <c r="B1205" i="14"/>
  <c r="B1204" i="14"/>
  <c r="B1203" i="14"/>
  <c r="B1202" i="14"/>
  <c r="B1201" i="14"/>
  <c r="B1200" i="14"/>
  <c r="B1199" i="14"/>
  <c r="B1198" i="14"/>
  <c r="B1197" i="14"/>
  <c r="B1196" i="14"/>
  <c r="B1195" i="14"/>
  <c r="B1194" i="14"/>
  <c r="B1193" i="14"/>
  <c r="B1192" i="14"/>
  <c r="B1191" i="14"/>
  <c r="B1190" i="14"/>
  <c r="B1189" i="14"/>
  <c r="B1188" i="14"/>
  <c r="B1187" i="14"/>
  <c r="B1186" i="14"/>
  <c r="B1185" i="14"/>
  <c r="B1184" i="14"/>
  <c r="B1183" i="14"/>
  <c r="B1182" i="14"/>
  <c r="B1181" i="14"/>
  <c r="B1180" i="14"/>
  <c r="B1179" i="14"/>
  <c r="B1178" i="14"/>
  <c r="B1177" i="14"/>
  <c r="B1176" i="14"/>
  <c r="B1175" i="14"/>
  <c r="B1174" i="14"/>
  <c r="B1173" i="14"/>
  <c r="B1172" i="14"/>
  <c r="B1171" i="14"/>
  <c r="B1170" i="14"/>
  <c r="B1169" i="14"/>
  <c r="B1168" i="14"/>
  <c r="B1167" i="14"/>
  <c r="B1166" i="14"/>
  <c r="B1165" i="14"/>
  <c r="B1164" i="14"/>
  <c r="B1163" i="14"/>
  <c r="B1162" i="14"/>
  <c r="B1161" i="14"/>
  <c r="B1160" i="14"/>
  <c r="B1159" i="14"/>
  <c r="B1158" i="14"/>
  <c r="B1157" i="14"/>
  <c r="B1156" i="14"/>
  <c r="B1155" i="14"/>
  <c r="B1154" i="14"/>
  <c r="B1153" i="14"/>
  <c r="B1152" i="14"/>
  <c r="B1151" i="14"/>
  <c r="B1150" i="14"/>
  <c r="B1149" i="14"/>
  <c r="B1148" i="14"/>
  <c r="B1147" i="14"/>
  <c r="B1146" i="14"/>
  <c r="B1145" i="14"/>
  <c r="B1144" i="14"/>
  <c r="B1143" i="14"/>
  <c r="B1142" i="14"/>
  <c r="B1141" i="14"/>
  <c r="B1140" i="14"/>
  <c r="B1139" i="14"/>
  <c r="B1138" i="14"/>
  <c r="B1137" i="14"/>
  <c r="B1136" i="14"/>
  <c r="B1135" i="14"/>
  <c r="B1134" i="14"/>
  <c r="B1133" i="14"/>
  <c r="B1132" i="14"/>
  <c r="B1131" i="14"/>
  <c r="B1130" i="14"/>
  <c r="B1129" i="14"/>
  <c r="B1128" i="14"/>
  <c r="B1127" i="14"/>
  <c r="B1126" i="14"/>
  <c r="B1125" i="14"/>
  <c r="B1124" i="14"/>
  <c r="B1123" i="14"/>
  <c r="B1122" i="14"/>
  <c r="B1121" i="14"/>
  <c r="B1120" i="14"/>
  <c r="B1119" i="14"/>
  <c r="B1118" i="14"/>
  <c r="B1117" i="14"/>
  <c r="B1116" i="14"/>
  <c r="B1115" i="14"/>
  <c r="B1114" i="14"/>
  <c r="B1113" i="14"/>
  <c r="B1112" i="14"/>
  <c r="B1111" i="14"/>
  <c r="B1110" i="14"/>
  <c r="B1109" i="14"/>
  <c r="B1108" i="14"/>
  <c r="B1107" i="14"/>
  <c r="B1106" i="14"/>
  <c r="B1105" i="14"/>
  <c r="B1104" i="14"/>
  <c r="B1103" i="14"/>
  <c r="B1102" i="14"/>
  <c r="B1101" i="14"/>
  <c r="B1100" i="14"/>
  <c r="B1099" i="14"/>
  <c r="B1098" i="14"/>
  <c r="B1097" i="14"/>
  <c r="B1096" i="14"/>
  <c r="B1095" i="14"/>
  <c r="B1094" i="14"/>
  <c r="B1093" i="14"/>
  <c r="B1092" i="14"/>
  <c r="B1091" i="14"/>
  <c r="B1090" i="14"/>
  <c r="B1089" i="14"/>
  <c r="B1088" i="14"/>
  <c r="B1087" i="14"/>
  <c r="B1086" i="14"/>
  <c r="B1085" i="14"/>
  <c r="B1084" i="14"/>
  <c r="B1083" i="14"/>
  <c r="B1082" i="14"/>
  <c r="B1081" i="14"/>
  <c r="B1080" i="14"/>
  <c r="B1079" i="14"/>
  <c r="B1078" i="14"/>
  <c r="B1077" i="14"/>
  <c r="B1076" i="14"/>
  <c r="B1075" i="14"/>
  <c r="B1074" i="14"/>
  <c r="B1073" i="14"/>
  <c r="B1072" i="14"/>
  <c r="B1071" i="14"/>
  <c r="B1070" i="14"/>
  <c r="B1069" i="14"/>
  <c r="B1068" i="14"/>
  <c r="B1067" i="14"/>
  <c r="B1066" i="14"/>
  <c r="B1065" i="14"/>
  <c r="B1064" i="14"/>
  <c r="B1063" i="14"/>
  <c r="B1062" i="14"/>
  <c r="B1061" i="14"/>
  <c r="B1060" i="14"/>
  <c r="B1059" i="14"/>
  <c r="B1058" i="14"/>
  <c r="B1057" i="14"/>
  <c r="B1056" i="14"/>
  <c r="B1055" i="14"/>
  <c r="B1054" i="14"/>
  <c r="B1053" i="14"/>
  <c r="B1052" i="14"/>
  <c r="B1051" i="14"/>
  <c r="B1050" i="14"/>
  <c r="B1049" i="14"/>
  <c r="B1048" i="14"/>
  <c r="B1047" i="14"/>
  <c r="B1046" i="14"/>
  <c r="B1045" i="14"/>
  <c r="B1044" i="14"/>
  <c r="B1043" i="14"/>
  <c r="B1042" i="14"/>
  <c r="B1041" i="14"/>
  <c r="B1040" i="14"/>
  <c r="B1039" i="14"/>
  <c r="B1038" i="14"/>
  <c r="B1037" i="14"/>
  <c r="B1036" i="14"/>
  <c r="B1035" i="14"/>
  <c r="B1034" i="14"/>
  <c r="B1033" i="14"/>
  <c r="B1032" i="14"/>
  <c r="B1031" i="14"/>
  <c r="B1030" i="14"/>
  <c r="B1029" i="14"/>
  <c r="B1028" i="14"/>
  <c r="B1027" i="14"/>
  <c r="B1026" i="14"/>
  <c r="B1025" i="14"/>
  <c r="B1024" i="14"/>
  <c r="B1023" i="14"/>
  <c r="B1022" i="14"/>
  <c r="B1021" i="14"/>
  <c r="B1020" i="14"/>
  <c r="B1019" i="14"/>
  <c r="B1018" i="14"/>
  <c r="B1017" i="14"/>
  <c r="B1016" i="14"/>
  <c r="B1015" i="14"/>
  <c r="B1014" i="14"/>
  <c r="B1013" i="14"/>
  <c r="B1012" i="14"/>
  <c r="B1011" i="14"/>
  <c r="B1010" i="14"/>
  <c r="B1009" i="14"/>
  <c r="B1008" i="14"/>
  <c r="B1007" i="14"/>
  <c r="B1006" i="14"/>
  <c r="B1005" i="14"/>
  <c r="B1004" i="14"/>
  <c r="B1003" i="14"/>
  <c r="B1002" i="14"/>
  <c r="B1001" i="14"/>
  <c r="B1000" i="14"/>
  <c r="B999" i="14"/>
  <c r="B998" i="14"/>
  <c r="B997" i="14"/>
  <c r="B996" i="14"/>
  <c r="B995" i="14"/>
  <c r="B994" i="14"/>
  <c r="B993" i="14"/>
  <c r="B992" i="14"/>
  <c r="B991" i="14"/>
  <c r="B990" i="14"/>
  <c r="B989" i="14"/>
  <c r="B988" i="14"/>
  <c r="B987" i="14"/>
  <c r="B986" i="14"/>
  <c r="B985" i="14"/>
  <c r="B984" i="14"/>
  <c r="B983" i="14"/>
  <c r="B982" i="14"/>
  <c r="B981" i="14"/>
  <c r="B980" i="14"/>
  <c r="B979" i="14"/>
  <c r="B978" i="14"/>
  <c r="B977" i="14"/>
  <c r="B976" i="14"/>
  <c r="B975" i="14"/>
  <c r="B974" i="14"/>
  <c r="B973" i="14"/>
  <c r="B972" i="14"/>
  <c r="B971" i="14"/>
  <c r="B970" i="14"/>
  <c r="B969" i="14"/>
  <c r="B968" i="14"/>
  <c r="B967" i="14"/>
  <c r="B966" i="14"/>
  <c r="B965" i="14"/>
  <c r="B964" i="14"/>
  <c r="B963" i="14"/>
  <c r="B962" i="14"/>
  <c r="B961" i="14"/>
  <c r="B960" i="14"/>
  <c r="B959" i="14"/>
  <c r="B958" i="14"/>
  <c r="B957" i="14"/>
  <c r="B956" i="14"/>
  <c r="B955" i="14"/>
  <c r="B954" i="14"/>
  <c r="B953" i="14"/>
  <c r="B952" i="14"/>
  <c r="B951" i="14"/>
  <c r="B950" i="14"/>
  <c r="B949" i="14"/>
  <c r="B948" i="14"/>
  <c r="B947" i="14"/>
  <c r="B946" i="14"/>
  <c r="B945" i="14"/>
  <c r="B944" i="14"/>
  <c r="B943" i="14"/>
  <c r="B942" i="14"/>
  <c r="B941" i="14"/>
  <c r="B940" i="14"/>
  <c r="B939" i="14"/>
  <c r="B938" i="14"/>
  <c r="B937" i="14"/>
  <c r="B936" i="14"/>
  <c r="B935" i="14"/>
  <c r="B934" i="14"/>
  <c r="B933" i="14"/>
  <c r="B932" i="14"/>
  <c r="B931" i="14"/>
  <c r="B930" i="14"/>
  <c r="B929" i="14"/>
  <c r="B928" i="14"/>
  <c r="B927" i="14"/>
  <c r="B926" i="14"/>
  <c r="B925" i="14"/>
  <c r="B924" i="14"/>
  <c r="B923" i="14"/>
  <c r="B922" i="14"/>
  <c r="B921" i="14"/>
  <c r="B920" i="14"/>
  <c r="B919" i="14"/>
  <c r="B918" i="14"/>
  <c r="B917" i="14"/>
  <c r="B916" i="14"/>
  <c r="B915" i="14"/>
  <c r="B914" i="14"/>
  <c r="B913" i="14"/>
  <c r="B912" i="14"/>
  <c r="B911" i="14"/>
  <c r="B910" i="14"/>
  <c r="B909" i="14"/>
  <c r="B908" i="14"/>
  <c r="B907" i="14"/>
  <c r="B906" i="14"/>
  <c r="B905" i="14"/>
  <c r="B904" i="14"/>
  <c r="B903" i="14"/>
  <c r="B902" i="14"/>
  <c r="B901" i="14"/>
  <c r="B900" i="14"/>
  <c r="B899" i="14"/>
  <c r="B898" i="14"/>
  <c r="B897" i="14"/>
  <c r="B896" i="14"/>
  <c r="B895" i="14"/>
  <c r="B894" i="14"/>
  <c r="B893" i="14"/>
  <c r="B892" i="14"/>
  <c r="B891" i="14"/>
  <c r="B890" i="14"/>
  <c r="B889" i="14"/>
  <c r="B888" i="14"/>
  <c r="B887" i="14"/>
  <c r="B886" i="14"/>
  <c r="B885" i="14"/>
  <c r="B884" i="14"/>
  <c r="B883" i="14"/>
  <c r="B882" i="14"/>
  <c r="B881" i="14"/>
  <c r="B880" i="14"/>
  <c r="B879" i="14"/>
  <c r="B878" i="14"/>
  <c r="B877" i="14"/>
  <c r="B876" i="14"/>
  <c r="B875" i="14"/>
  <c r="B874" i="14"/>
  <c r="B873" i="14"/>
  <c r="B872" i="14"/>
  <c r="B871" i="14"/>
  <c r="B870" i="14"/>
  <c r="B869" i="14"/>
  <c r="B868" i="14"/>
  <c r="B867" i="14"/>
  <c r="B866" i="14"/>
  <c r="B865" i="14"/>
  <c r="B864" i="14"/>
  <c r="B863" i="14"/>
  <c r="B862" i="14"/>
  <c r="B861" i="14"/>
  <c r="B860" i="14"/>
  <c r="B859" i="14"/>
  <c r="B858" i="14"/>
  <c r="B857" i="14"/>
  <c r="B856" i="14"/>
  <c r="B855" i="14"/>
  <c r="B854" i="14"/>
  <c r="B853" i="14"/>
  <c r="B852" i="14"/>
  <c r="B851" i="14"/>
  <c r="B850" i="14"/>
  <c r="B849" i="14"/>
  <c r="B848" i="14"/>
  <c r="B847" i="14"/>
  <c r="B846" i="14"/>
  <c r="B845" i="14"/>
  <c r="B844" i="14"/>
  <c r="B843" i="14"/>
  <c r="B842" i="14"/>
  <c r="B841" i="14"/>
  <c r="B840" i="14"/>
  <c r="B839" i="14"/>
  <c r="B838" i="14"/>
  <c r="B837" i="14"/>
  <c r="B836" i="14"/>
  <c r="B835" i="14"/>
  <c r="B834" i="14"/>
  <c r="B833" i="14"/>
  <c r="B832" i="14"/>
  <c r="B831" i="14"/>
  <c r="B830" i="14"/>
  <c r="B829" i="14"/>
  <c r="B828" i="14"/>
  <c r="B827" i="14"/>
  <c r="B826" i="14"/>
  <c r="B825" i="14"/>
  <c r="B824" i="14"/>
  <c r="B823" i="14"/>
  <c r="B822" i="14"/>
  <c r="B821" i="14"/>
  <c r="B820" i="14"/>
  <c r="B819" i="14"/>
  <c r="B818" i="14"/>
  <c r="B817" i="14"/>
  <c r="B816" i="14"/>
  <c r="B815" i="14"/>
  <c r="B814" i="14"/>
  <c r="B813" i="14"/>
  <c r="B812" i="14"/>
  <c r="B811" i="14"/>
  <c r="B810" i="14"/>
  <c r="B809" i="14"/>
  <c r="B808" i="14"/>
  <c r="B807" i="14"/>
  <c r="B806" i="14"/>
  <c r="B805" i="14"/>
  <c r="B804" i="14"/>
  <c r="B803" i="14"/>
  <c r="B802" i="14"/>
  <c r="B801" i="14"/>
  <c r="B800" i="14"/>
  <c r="B799" i="14"/>
  <c r="B798" i="14"/>
  <c r="B797" i="14"/>
  <c r="B796" i="14"/>
  <c r="B795" i="14"/>
  <c r="B794" i="14"/>
  <c r="B793" i="14"/>
  <c r="B792" i="14"/>
  <c r="B791" i="14"/>
  <c r="B790" i="14"/>
  <c r="B789" i="14"/>
  <c r="B788" i="14"/>
  <c r="B787" i="14"/>
  <c r="B786" i="14"/>
  <c r="B785" i="14"/>
  <c r="B784" i="14"/>
  <c r="B783" i="14"/>
  <c r="B782" i="14"/>
  <c r="B781" i="14"/>
  <c r="B780" i="14"/>
  <c r="B779" i="14"/>
  <c r="B778" i="14"/>
  <c r="B777" i="14"/>
  <c r="B776" i="14"/>
  <c r="B775" i="14"/>
  <c r="B774" i="14"/>
  <c r="B773" i="14"/>
  <c r="B772" i="14"/>
  <c r="B771" i="14"/>
  <c r="B770" i="14"/>
  <c r="B769" i="14"/>
  <c r="B768" i="14"/>
  <c r="B767" i="14"/>
  <c r="B766" i="14"/>
  <c r="B765" i="14"/>
  <c r="B764" i="14"/>
  <c r="B763" i="14"/>
  <c r="B762" i="14"/>
  <c r="B761" i="14"/>
  <c r="B760" i="14"/>
  <c r="B759" i="14"/>
  <c r="B758" i="14"/>
  <c r="B757" i="14"/>
  <c r="B756" i="14"/>
  <c r="B755" i="14"/>
  <c r="B754" i="14"/>
  <c r="B753" i="14"/>
  <c r="B752" i="14"/>
  <c r="B751" i="14"/>
  <c r="B750" i="14"/>
  <c r="B749" i="14"/>
  <c r="B748" i="14"/>
  <c r="B747" i="14"/>
  <c r="B746" i="14"/>
  <c r="B745" i="14"/>
  <c r="B744" i="14"/>
  <c r="B743" i="14"/>
  <c r="B742" i="14"/>
  <c r="B741" i="14"/>
  <c r="B740" i="14"/>
  <c r="B739" i="14"/>
  <c r="B738" i="14"/>
  <c r="B737" i="14"/>
  <c r="B736" i="14"/>
  <c r="B735" i="14"/>
  <c r="B734" i="14"/>
  <c r="B733" i="14"/>
  <c r="B732" i="14"/>
  <c r="B731" i="14"/>
  <c r="B730" i="14"/>
  <c r="B729" i="14"/>
  <c r="B728" i="14"/>
  <c r="B727" i="14"/>
  <c r="B726" i="14"/>
  <c r="B725" i="14"/>
  <c r="B724" i="14"/>
  <c r="B723" i="14"/>
  <c r="B722" i="14"/>
  <c r="B721" i="14"/>
  <c r="B720" i="14"/>
  <c r="B719" i="14"/>
  <c r="B718" i="14"/>
  <c r="B717" i="14"/>
  <c r="B716" i="14"/>
  <c r="B715" i="14"/>
  <c r="B714" i="14"/>
  <c r="B713" i="14"/>
  <c r="B712" i="14"/>
  <c r="B711" i="14"/>
  <c r="B710" i="14"/>
  <c r="B709" i="14"/>
  <c r="B708" i="14"/>
  <c r="B707" i="14"/>
  <c r="B706" i="14"/>
  <c r="B705" i="14"/>
  <c r="B704" i="14"/>
  <c r="B703" i="14"/>
  <c r="B702" i="14"/>
  <c r="B701" i="14"/>
  <c r="B700" i="14"/>
  <c r="B699" i="14"/>
  <c r="B698" i="14"/>
  <c r="B697" i="14"/>
  <c r="B696" i="14"/>
  <c r="B695" i="14"/>
  <c r="B694" i="14"/>
  <c r="B693" i="14"/>
  <c r="B692" i="14"/>
  <c r="B691" i="14"/>
  <c r="B690" i="14"/>
  <c r="B689" i="14"/>
  <c r="B688" i="14"/>
  <c r="B687" i="14"/>
  <c r="B686" i="14"/>
  <c r="B685" i="14"/>
  <c r="B684" i="14"/>
  <c r="B683" i="14"/>
  <c r="B682" i="14"/>
  <c r="B681" i="14"/>
  <c r="B680" i="14"/>
  <c r="B679" i="14"/>
  <c r="B678" i="14"/>
  <c r="B677" i="14"/>
  <c r="B676" i="14"/>
  <c r="B675" i="14"/>
  <c r="B674" i="14"/>
  <c r="B673" i="14"/>
  <c r="B672" i="14"/>
  <c r="B671" i="14"/>
  <c r="B670" i="14"/>
  <c r="B669" i="14"/>
  <c r="B668" i="14"/>
  <c r="B667" i="14"/>
  <c r="B666" i="14"/>
  <c r="B665" i="14"/>
  <c r="B664" i="14"/>
  <c r="B663" i="14"/>
  <c r="B662" i="14"/>
  <c r="B661" i="14"/>
  <c r="B660" i="14"/>
  <c r="B659" i="14"/>
  <c r="B658" i="14"/>
  <c r="B657" i="14"/>
  <c r="B656" i="14"/>
  <c r="B655" i="14"/>
  <c r="B654" i="14"/>
  <c r="B653" i="14"/>
  <c r="B652" i="14"/>
  <c r="B651" i="14"/>
  <c r="B650" i="14"/>
  <c r="B649" i="14"/>
  <c r="B648" i="14"/>
  <c r="B647" i="14"/>
  <c r="B646" i="14"/>
  <c r="B645" i="14"/>
  <c r="B644" i="14"/>
  <c r="B643" i="14"/>
  <c r="B642" i="14"/>
  <c r="B641" i="14"/>
  <c r="B640" i="14"/>
  <c r="B639" i="14"/>
  <c r="B638" i="14"/>
  <c r="B637" i="14"/>
  <c r="B636" i="14"/>
  <c r="B635" i="14"/>
  <c r="B634" i="14"/>
  <c r="B633" i="14"/>
  <c r="B632" i="14"/>
  <c r="B631" i="14"/>
  <c r="B630" i="14"/>
  <c r="B629" i="14"/>
  <c r="B628" i="14"/>
  <c r="B627" i="14"/>
  <c r="B626" i="14"/>
  <c r="B625" i="14"/>
  <c r="B624" i="14"/>
  <c r="B623" i="14"/>
  <c r="B622" i="14"/>
  <c r="B621" i="14"/>
  <c r="B620" i="14"/>
  <c r="B619" i="14"/>
  <c r="B618" i="14"/>
  <c r="B617" i="14"/>
  <c r="B616" i="14"/>
  <c r="B615" i="14"/>
  <c r="B614" i="14"/>
  <c r="B613" i="14"/>
  <c r="B612" i="14"/>
  <c r="B611" i="14"/>
  <c r="B610" i="14"/>
  <c r="B609" i="14"/>
  <c r="B608" i="14"/>
  <c r="B607" i="14"/>
  <c r="B606" i="14"/>
  <c r="B605" i="14"/>
  <c r="B604" i="14"/>
  <c r="B603" i="14"/>
  <c r="B602" i="14"/>
  <c r="B601" i="14"/>
  <c r="B600" i="14"/>
  <c r="B599" i="14"/>
  <c r="B598" i="14"/>
  <c r="B597" i="14"/>
  <c r="B596" i="14"/>
  <c r="B595" i="14"/>
  <c r="B594" i="14"/>
  <c r="B593" i="14"/>
  <c r="B592" i="14"/>
  <c r="B591" i="14"/>
  <c r="B590" i="14"/>
  <c r="B589" i="14"/>
  <c r="B588" i="14"/>
  <c r="B587" i="14"/>
  <c r="B586" i="14"/>
  <c r="B585" i="14"/>
  <c r="B584" i="14"/>
  <c r="B583" i="14"/>
  <c r="B582" i="14"/>
  <c r="B581" i="14"/>
  <c r="B580" i="14"/>
  <c r="B579" i="14"/>
  <c r="B578" i="14"/>
  <c r="B577" i="14"/>
  <c r="B576" i="14"/>
  <c r="B575" i="14"/>
  <c r="B574" i="14"/>
  <c r="B573" i="14"/>
  <c r="B572" i="14"/>
  <c r="B571" i="14"/>
  <c r="B570" i="14"/>
  <c r="B569" i="14"/>
  <c r="B568" i="14"/>
  <c r="B567" i="14"/>
  <c r="B566" i="14"/>
  <c r="B565" i="14"/>
  <c r="B564" i="14"/>
  <c r="B563" i="14"/>
  <c r="B562" i="14"/>
  <c r="B561" i="14"/>
  <c r="B560" i="14"/>
  <c r="B559" i="14"/>
  <c r="B558" i="14"/>
  <c r="B557" i="14"/>
  <c r="B556" i="14"/>
  <c r="B555" i="14"/>
  <c r="B554" i="14"/>
  <c r="B553" i="14"/>
  <c r="B552" i="14"/>
  <c r="B551" i="14"/>
  <c r="B550" i="14"/>
  <c r="B549" i="14"/>
  <c r="B548" i="14"/>
  <c r="B547" i="14"/>
  <c r="B546" i="14"/>
  <c r="B545" i="14"/>
  <c r="B544" i="14"/>
  <c r="B543" i="14"/>
  <c r="B542" i="14"/>
  <c r="B541" i="14"/>
  <c r="B540" i="14"/>
  <c r="B539" i="14"/>
  <c r="B538" i="14"/>
  <c r="B537" i="14"/>
  <c r="B536" i="14"/>
  <c r="B535" i="14"/>
  <c r="B534" i="14"/>
  <c r="B533" i="14"/>
  <c r="B532" i="14"/>
  <c r="B531" i="14"/>
  <c r="B530" i="14"/>
  <c r="B529" i="14"/>
  <c r="B528" i="14"/>
  <c r="B527" i="14"/>
  <c r="B526" i="14"/>
  <c r="B525" i="14"/>
  <c r="B524" i="14"/>
  <c r="B523" i="14"/>
  <c r="B522" i="14"/>
  <c r="B521" i="14"/>
  <c r="B520" i="14"/>
  <c r="B519" i="14"/>
  <c r="B518" i="14"/>
  <c r="B517" i="14"/>
  <c r="B516" i="14"/>
  <c r="B515" i="14"/>
  <c r="B514" i="14"/>
  <c r="B513" i="14"/>
  <c r="B512" i="14"/>
  <c r="B511" i="14"/>
  <c r="B510" i="14"/>
  <c r="B509" i="14"/>
  <c r="B508" i="14"/>
  <c r="B507" i="14"/>
  <c r="B506" i="14"/>
  <c r="B505" i="14"/>
  <c r="B504" i="14"/>
  <c r="B503" i="14"/>
  <c r="B502" i="14"/>
  <c r="B501" i="14"/>
  <c r="B500" i="14"/>
  <c r="B499" i="14"/>
  <c r="B498" i="14"/>
  <c r="B497" i="14"/>
  <c r="B496" i="14"/>
  <c r="B495" i="14"/>
  <c r="B494" i="14"/>
  <c r="B493" i="14"/>
  <c r="B492" i="14"/>
  <c r="B491" i="14"/>
  <c r="B490" i="14"/>
  <c r="B489" i="14"/>
  <c r="B488" i="14"/>
  <c r="B487" i="14"/>
  <c r="B486" i="14"/>
  <c r="B485" i="14"/>
  <c r="B484" i="14"/>
  <c r="B483" i="14"/>
  <c r="B482" i="14"/>
  <c r="B481" i="14"/>
  <c r="B480" i="14"/>
  <c r="B479" i="14"/>
  <c r="B478" i="14"/>
  <c r="B477" i="14"/>
  <c r="B476" i="14"/>
  <c r="B475" i="14"/>
  <c r="B474" i="14"/>
  <c r="B473" i="14"/>
  <c r="B472" i="14"/>
  <c r="B471" i="14"/>
  <c r="B470" i="14"/>
  <c r="B469" i="14"/>
  <c r="B468" i="14"/>
  <c r="B467" i="14"/>
  <c r="B466" i="14"/>
  <c r="B465" i="14"/>
  <c r="B464" i="14"/>
  <c r="B463" i="14"/>
  <c r="B462" i="14"/>
  <c r="B461" i="14"/>
  <c r="B460" i="14"/>
  <c r="B459" i="14"/>
  <c r="B458" i="14"/>
  <c r="B457" i="14"/>
  <c r="B456" i="14"/>
  <c r="B455" i="14"/>
  <c r="B454" i="14"/>
  <c r="B453" i="14"/>
  <c r="B452" i="14"/>
  <c r="B451" i="14"/>
  <c r="B450" i="14"/>
  <c r="B449" i="14"/>
  <c r="B448" i="14"/>
  <c r="B447" i="14"/>
  <c r="B446" i="14"/>
  <c r="B445" i="14"/>
  <c r="B444" i="14"/>
  <c r="B443" i="14"/>
  <c r="B442" i="14"/>
  <c r="B441" i="14"/>
  <c r="B440" i="14"/>
  <c r="B439" i="14"/>
  <c r="B438" i="14"/>
  <c r="B437" i="14"/>
  <c r="B436" i="14"/>
  <c r="B435" i="14"/>
  <c r="B434" i="14"/>
  <c r="B433" i="14"/>
  <c r="B432" i="14"/>
  <c r="B431" i="14"/>
  <c r="B430" i="14"/>
  <c r="B429" i="14"/>
  <c r="B428" i="14"/>
  <c r="B427" i="14"/>
  <c r="B426" i="14"/>
  <c r="B425" i="14"/>
  <c r="B424" i="14"/>
  <c r="B423" i="14"/>
  <c r="B422" i="14"/>
  <c r="B421" i="14"/>
  <c r="B420" i="14"/>
  <c r="B419" i="14"/>
  <c r="B418" i="14"/>
  <c r="B417" i="14"/>
  <c r="B416" i="14"/>
  <c r="B415" i="14"/>
  <c r="B414" i="14"/>
  <c r="B413" i="14"/>
  <c r="B412" i="14"/>
  <c r="B411" i="14"/>
  <c r="B410" i="14"/>
  <c r="B409" i="14"/>
  <c r="B408" i="14"/>
  <c r="B407" i="14"/>
  <c r="B406" i="14"/>
  <c r="B405" i="14"/>
  <c r="B404" i="14"/>
  <c r="B403" i="14"/>
  <c r="B402" i="14"/>
  <c r="B401" i="14"/>
  <c r="B400" i="14"/>
  <c r="B399" i="14"/>
  <c r="B398" i="14"/>
  <c r="B397" i="14"/>
  <c r="B396" i="14"/>
  <c r="B395" i="14"/>
  <c r="B394" i="14"/>
  <c r="B393" i="14"/>
  <c r="B392" i="14"/>
  <c r="B391" i="14"/>
  <c r="B390" i="14"/>
  <c r="B389" i="14"/>
  <c r="B388" i="14"/>
  <c r="B387" i="14"/>
  <c r="B386" i="14"/>
  <c r="B385" i="14"/>
  <c r="B384" i="14"/>
  <c r="B383" i="14"/>
  <c r="B382" i="14"/>
  <c r="B381" i="14"/>
  <c r="B380" i="14"/>
  <c r="B379" i="14"/>
  <c r="B378" i="14"/>
  <c r="B377" i="14"/>
  <c r="B376" i="14"/>
  <c r="B375" i="14"/>
  <c r="B374" i="14"/>
  <c r="B373" i="14"/>
  <c r="B372" i="14"/>
  <c r="B371" i="14"/>
  <c r="B370" i="14"/>
  <c r="B369" i="14"/>
  <c r="B368" i="14"/>
  <c r="B367" i="14"/>
  <c r="B366" i="14"/>
  <c r="B365" i="14"/>
  <c r="B364" i="14"/>
  <c r="B363" i="14"/>
  <c r="B362" i="14"/>
  <c r="B361" i="14"/>
  <c r="B360" i="14"/>
  <c r="B359" i="14"/>
  <c r="B358" i="14"/>
  <c r="B357" i="14"/>
  <c r="B356" i="14"/>
  <c r="B355" i="14"/>
  <c r="B354" i="14"/>
  <c r="B353" i="14"/>
  <c r="B352" i="14"/>
  <c r="B351" i="14"/>
  <c r="B350" i="14"/>
  <c r="B349" i="14"/>
  <c r="B348" i="14"/>
  <c r="B347" i="14"/>
  <c r="B346" i="14"/>
  <c r="B345" i="14"/>
  <c r="B344" i="14"/>
  <c r="B343" i="14"/>
  <c r="B342" i="14"/>
  <c r="B341" i="14"/>
  <c r="B340" i="14"/>
  <c r="B339" i="14"/>
  <c r="B338" i="14"/>
  <c r="B337" i="14"/>
  <c r="B336" i="14"/>
  <c r="B335" i="14"/>
  <c r="B334" i="14"/>
  <c r="B333" i="14"/>
  <c r="B332" i="14"/>
  <c r="B331" i="14"/>
  <c r="B330" i="14"/>
  <c r="B329" i="14"/>
  <c r="B328" i="14"/>
  <c r="B327" i="14"/>
  <c r="B326" i="14"/>
  <c r="B325" i="14"/>
  <c r="B324" i="14"/>
  <c r="B323" i="14"/>
  <c r="B322" i="14"/>
  <c r="B321" i="14"/>
  <c r="B320" i="14"/>
  <c r="B319" i="14"/>
  <c r="B318" i="14"/>
  <c r="B317" i="14"/>
  <c r="B316" i="14"/>
  <c r="B315" i="14"/>
  <c r="B314" i="14"/>
  <c r="B313" i="14"/>
  <c r="B312" i="14"/>
  <c r="B311" i="14"/>
  <c r="B310" i="14"/>
  <c r="B309" i="14"/>
  <c r="B308" i="14"/>
  <c r="B307" i="14"/>
  <c r="B306" i="14"/>
  <c r="B305" i="14"/>
  <c r="B304" i="14"/>
  <c r="B303" i="14"/>
  <c r="B302" i="14"/>
  <c r="B301" i="14"/>
  <c r="B300" i="14"/>
  <c r="B299" i="14"/>
  <c r="B298" i="14"/>
  <c r="B297" i="14"/>
  <c r="B296" i="14"/>
  <c r="B295" i="14"/>
  <c r="B294" i="14"/>
  <c r="B293" i="14"/>
  <c r="B292" i="14"/>
  <c r="B291" i="14"/>
  <c r="B290" i="14"/>
  <c r="B289" i="14"/>
  <c r="B288" i="14"/>
  <c r="B287" i="14"/>
  <c r="B286" i="14"/>
  <c r="B285" i="14"/>
  <c r="B284" i="14"/>
  <c r="B283" i="14"/>
  <c r="B282" i="14"/>
  <c r="B281" i="14"/>
  <c r="B280" i="14"/>
  <c r="B279" i="14"/>
  <c r="B278" i="14"/>
  <c r="B277" i="14"/>
  <c r="B276" i="14"/>
  <c r="B275" i="14"/>
  <c r="B274" i="14"/>
  <c r="B273" i="14"/>
  <c r="B272" i="14"/>
  <c r="B271" i="14"/>
  <c r="B270" i="14"/>
  <c r="B269" i="14"/>
  <c r="B268" i="14"/>
  <c r="B267" i="14"/>
  <c r="B266" i="14"/>
  <c r="B265" i="14"/>
  <c r="B264" i="14"/>
  <c r="B263" i="14"/>
  <c r="B262" i="14"/>
  <c r="B261" i="14"/>
  <c r="B260" i="14"/>
  <c r="B259" i="14"/>
  <c r="B258" i="14"/>
  <c r="B257" i="14"/>
  <c r="B256" i="14"/>
  <c r="B255" i="14"/>
  <c r="B254" i="14"/>
  <c r="B253" i="14"/>
  <c r="B252" i="14"/>
  <c r="B251" i="14"/>
  <c r="B250" i="14"/>
  <c r="B249" i="14"/>
  <c r="B248" i="14"/>
  <c r="B247" i="14"/>
  <c r="B246" i="14"/>
  <c r="B245" i="14"/>
  <c r="B244" i="14"/>
  <c r="B243" i="14"/>
  <c r="B242" i="14"/>
  <c r="B241" i="14"/>
  <c r="B240" i="14"/>
  <c r="B239" i="14"/>
  <c r="B238" i="14"/>
  <c r="B237" i="14"/>
  <c r="B236" i="14"/>
  <c r="B235" i="14"/>
  <c r="B234" i="14"/>
  <c r="B233" i="14"/>
  <c r="B232" i="14"/>
  <c r="B231" i="14"/>
  <c r="B230" i="14"/>
  <c r="B229" i="14"/>
  <c r="B228" i="14"/>
  <c r="B227" i="14"/>
  <c r="B226" i="14"/>
  <c r="B225" i="14"/>
  <c r="B224" i="14"/>
  <c r="B223" i="14"/>
  <c r="B222" i="14"/>
  <c r="B221" i="14"/>
  <c r="B220" i="14"/>
  <c r="B219" i="14"/>
  <c r="B218" i="14"/>
  <c r="B217" i="14"/>
  <c r="B216" i="14"/>
  <c r="B215" i="14"/>
  <c r="B214" i="14"/>
  <c r="B213" i="14"/>
  <c r="B212" i="14"/>
  <c r="B211" i="14"/>
  <c r="B210" i="14"/>
  <c r="B209" i="14"/>
  <c r="B208" i="14"/>
  <c r="B207" i="14"/>
  <c r="B206" i="14"/>
  <c r="B205" i="14"/>
  <c r="B204" i="14"/>
  <c r="B203" i="14"/>
  <c r="B202" i="14"/>
  <c r="B201" i="14"/>
  <c r="B200" i="14"/>
  <c r="B199" i="14"/>
  <c r="B198" i="14"/>
  <c r="B197" i="14"/>
  <c r="B196" i="14"/>
  <c r="B195" i="14"/>
  <c r="B194" i="14"/>
  <c r="B193" i="14"/>
  <c r="B192" i="14"/>
  <c r="B191" i="14"/>
  <c r="B190" i="14"/>
  <c r="B189" i="14"/>
  <c r="B188" i="14"/>
  <c r="B187" i="14"/>
  <c r="B186" i="14"/>
  <c r="B185" i="14"/>
  <c r="B184" i="14"/>
  <c r="B183" i="14"/>
  <c r="B182" i="14"/>
  <c r="B181" i="14"/>
  <c r="B180" i="14"/>
  <c r="B179" i="14"/>
  <c r="B178" i="14"/>
  <c r="B177" i="14"/>
  <c r="B176" i="14"/>
  <c r="B175" i="14"/>
  <c r="B174" i="14"/>
  <c r="B173" i="14"/>
  <c r="B172" i="14"/>
  <c r="B171" i="14"/>
  <c r="B170" i="14"/>
  <c r="B169" i="14"/>
  <c r="B168" i="14"/>
  <c r="B167" i="14"/>
  <c r="B166" i="14"/>
  <c r="B165" i="14"/>
  <c r="B164" i="14"/>
  <c r="B163" i="14"/>
  <c r="B162" i="14"/>
  <c r="B161" i="14"/>
  <c r="B160" i="14"/>
  <c r="B159" i="14"/>
  <c r="B158" i="14"/>
  <c r="B157" i="14"/>
  <c r="B156" i="14"/>
  <c r="B155" i="14"/>
  <c r="B154" i="14"/>
  <c r="B153" i="14"/>
  <c r="B152" i="14"/>
  <c r="B151" i="14"/>
  <c r="B150" i="14"/>
  <c r="B149" i="14"/>
  <c r="B148" i="14"/>
  <c r="B147" i="14"/>
  <c r="B146" i="14"/>
  <c r="B145" i="14"/>
  <c r="B144" i="14"/>
  <c r="B143" i="14"/>
  <c r="B142" i="14"/>
  <c r="B141" i="14"/>
  <c r="B140" i="14"/>
  <c r="B139" i="14"/>
  <c r="B138" i="14"/>
  <c r="B137" i="14"/>
  <c r="B136" i="14"/>
  <c r="B135" i="14"/>
  <c r="B134" i="14"/>
  <c r="B133" i="14"/>
  <c r="B132" i="14"/>
  <c r="B131" i="14"/>
  <c r="B130" i="14"/>
  <c r="B129" i="14"/>
  <c r="B128" i="14"/>
  <c r="B127" i="14"/>
  <c r="B126" i="14"/>
  <c r="B125" i="14"/>
  <c r="B124" i="14"/>
  <c r="B123" i="14"/>
  <c r="B122" i="14"/>
  <c r="B121" i="14"/>
  <c r="B120" i="14"/>
  <c r="B119" i="14"/>
  <c r="B118" i="14"/>
  <c r="B117" i="14"/>
  <c r="B116" i="14"/>
  <c r="B115" i="14"/>
  <c r="B114" i="14"/>
  <c r="B113" i="14"/>
  <c r="B112" i="14"/>
  <c r="B111" i="14"/>
  <c r="B110" i="14"/>
  <c r="B109" i="14"/>
  <c r="B108" i="14"/>
  <c r="B107" i="14"/>
  <c r="B106" i="14"/>
  <c r="B105" i="14"/>
  <c r="B104" i="14"/>
  <c r="B103" i="14"/>
  <c r="B102" i="14"/>
  <c r="B101" i="14"/>
  <c r="B100" i="14"/>
  <c r="B99" i="14"/>
  <c r="B98" i="14"/>
  <c r="B97" i="14"/>
  <c r="B96" i="14"/>
  <c r="B95" i="14"/>
  <c r="B94" i="14"/>
  <c r="B93" i="14"/>
  <c r="B92" i="14"/>
  <c r="B91" i="14"/>
  <c r="B90" i="14"/>
  <c r="B89" i="14"/>
  <c r="B88" i="14"/>
  <c r="B87" i="14"/>
  <c r="B86" i="14"/>
  <c r="B85" i="14"/>
  <c r="B84" i="14"/>
  <c r="B83" i="14"/>
  <c r="B82" i="14"/>
  <c r="B81" i="14"/>
  <c r="B80" i="14"/>
  <c r="B79" i="14"/>
  <c r="B78" i="14"/>
  <c r="B77" i="14"/>
  <c r="B76" i="14"/>
  <c r="B75" i="14"/>
  <c r="B74" i="14"/>
  <c r="B73" i="14"/>
  <c r="B72" i="14"/>
  <c r="B71" i="14"/>
  <c r="B70" i="14"/>
  <c r="B69" i="14"/>
  <c r="B68" i="14"/>
  <c r="B67" i="14"/>
  <c r="B66" i="14"/>
  <c r="B65" i="14"/>
  <c r="B64" i="14"/>
  <c r="B63" i="14"/>
  <c r="B62" i="14"/>
  <c r="B61" i="14"/>
  <c r="B60" i="14"/>
  <c r="B59" i="14"/>
  <c r="B58" i="14"/>
  <c r="B57" i="14"/>
  <c r="B56" i="14"/>
  <c r="B55" i="14"/>
  <c r="B54" i="14"/>
  <c r="B53" i="14"/>
  <c r="B52" i="14"/>
  <c r="B51" i="14"/>
  <c r="B50" i="14"/>
  <c r="B49" i="14"/>
  <c r="B48" i="14"/>
  <c r="B47" i="14"/>
  <c r="B46" i="14"/>
  <c r="B45" i="14"/>
  <c r="B44" i="14"/>
  <c r="B43" i="14"/>
  <c r="B42" i="14"/>
  <c r="B41" i="14"/>
  <c r="B40" i="14"/>
  <c r="B39" i="14"/>
  <c r="B38" i="14"/>
  <c r="B37" i="14"/>
  <c r="B36" i="14"/>
  <c r="B35" i="14"/>
  <c r="B34" i="14"/>
  <c r="B33" i="14"/>
  <c r="B32" i="14"/>
  <c r="B31" i="14"/>
  <c r="B30" i="14"/>
  <c r="B29" i="14"/>
  <c r="B28" i="14"/>
  <c r="B27" i="14"/>
  <c r="B26" i="14"/>
  <c r="B25" i="14"/>
  <c r="B24" i="14"/>
  <c r="B23" i="14"/>
  <c r="B22" i="14"/>
  <c r="B21" i="14"/>
  <c r="B20" i="14"/>
  <c r="B19" i="14"/>
  <c r="B18" i="14"/>
  <c r="B17" i="14"/>
  <c r="B16" i="14"/>
  <c r="B15" i="14"/>
  <c r="B14" i="14"/>
  <c r="B13" i="14"/>
  <c r="B12" i="14"/>
  <c r="B11" i="14"/>
  <c r="B10" i="14"/>
  <c r="B9" i="14"/>
  <c r="B8" i="14"/>
  <c r="B7" i="14"/>
  <c r="B6" i="14"/>
  <c r="B5" i="14"/>
  <c r="B4" i="14"/>
  <c r="B3" i="14"/>
  <c r="D5001" i="14"/>
  <c r="D5000" i="14"/>
  <c r="D4999" i="14"/>
  <c r="D4998" i="14"/>
  <c r="D4997" i="14"/>
  <c r="D4996" i="14"/>
  <c r="D4995" i="14"/>
  <c r="D4994" i="14"/>
  <c r="D4993" i="14"/>
  <c r="D4992" i="14"/>
  <c r="D4991" i="14"/>
  <c r="D4990" i="14"/>
  <c r="D4989" i="14"/>
  <c r="D4988" i="14"/>
  <c r="D4987" i="14"/>
  <c r="D4986" i="14"/>
  <c r="D4985" i="14"/>
  <c r="D4984" i="14"/>
  <c r="D4983" i="14"/>
  <c r="D4982" i="14"/>
  <c r="D4981" i="14"/>
  <c r="D4980" i="14"/>
  <c r="D4979" i="14"/>
  <c r="D4978" i="14"/>
  <c r="D4977" i="14"/>
  <c r="D4976" i="14"/>
  <c r="D4975" i="14"/>
  <c r="D4974" i="14"/>
  <c r="D4973" i="14"/>
  <c r="D4972" i="14"/>
  <c r="D4971" i="14"/>
  <c r="D4970" i="14"/>
  <c r="D4969" i="14"/>
  <c r="D4968" i="14"/>
  <c r="D4967" i="14"/>
  <c r="D4966" i="14"/>
  <c r="D4965" i="14"/>
  <c r="D4964" i="14"/>
  <c r="D4963" i="14"/>
  <c r="D4962" i="14"/>
  <c r="D4961" i="14"/>
  <c r="D4960" i="14"/>
  <c r="D4959" i="14"/>
  <c r="D4958" i="14"/>
  <c r="D4957" i="14"/>
  <c r="D4956" i="14"/>
  <c r="D4955" i="14"/>
  <c r="D4954" i="14"/>
  <c r="D4953" i="14"/>
  <c r="D4952" i="14"/>
  <c r="D4951" i="14"/>
  <c r="D4950" i="14"/>
  <c r="D4949" i="14"/>
  <c r="D4948" i="14"/>
  <c r="D4947" i="14"/>
  <c r="D4946" i="14"/>
  <c r="D4945" i="14"/>
  <c r="D4944" i="14"/>
  <c r="D4943" i="14"/>
  <c r="D4942" i="14"/>
  <c r="D4941" i="14"/>
  <c r="D4940" i="14"/>
  <c r="D4939" i="14"/>
  <c r="D4938" i="14"/>
  <c r="D4937" i="14"/>
  <c r="D4936" i="14"/>
  <c r="D4935" i="14"/>
  <c r="D4934" i="14"/>
  <c r="D4933" i="14"/>
  <c r="D4932" i="14"/>
  <c r="D4931" i="14"/>
  <c r="D4930" i="14"/>
  <c r="D4929" i="14"/>
  <c r="D4928" i="14"/>
  <c r="D4927" i="14"/>
  <c r="D4926" i="14"/>
  <c r="D4925" i="14"/>
  <c r="D4924" i="14"/>
  <c r="D4923" i="14"/>
  <c r="D4922" i="14"/>
  <c r="D4921" i="14"/>
  <c r="D4920" i="14"/>
  <c r="D4919" i="14"/>
  <c r="D4918" i="14"/>
  <c r="D4917" i="14"/>
  <c r="D4916" i="14"/>
  <c r="D4915" i="14"/>
  <c r="D4914" i="14"/>
  <c r="D4913" i="14"/>
  <c r="D4912" i="14"/>
  <c r="D4911" i="14"/>
  <c r="D4910" i="14"/>
  <c r="D4909" i="14"/>
  <c r="D4908" i="14"/>
  <c r="D4907" i="14"/>
  <c r="D4906" i="14"/>
  <c r="D4905" i="14"/>
  <c r="D4904" i="14"/>
  <c r="D4903" i="14"/>
  <c r="D4902" i="14"/>
  <c r="D4901" i="14"/>
  <c r="D4900" i="14"/>
  <c r="D4899" i="14"/>
  <c r="D4898" i="14"/>
  <c r="D4897" i="14"/>
  <c r="D4896" i="14"/>
  <c r="D4895" i="14"/>
  <c r="D4894" i="14"/>
  <c r="D4893" i="14"/>
  <c r="D4892" i="14"/>
  <c r="D4891" i="14"/>
  <c r="D4890" i="14"/>
  <c r="D4889" i="14"/>
  <c r="D4888" i="14"/>
  <c r="D4887" i="14"/>
  <c r="D4886" i="14"/>
  <c r="D4885" i="14"/>
  <c r="D4884" i="14"/>
  <c r="D4883" i="14"/>
  <c r="D4882" i="14"/>
  <c r="D4881" i="14"/>
  <c r="D4880" i="14"/>
  <c r="D4879" i="14"/>
  <c r="D4878" i="14"/>
  <c r="D4877" i="14"/>
  <c r="D4876" i="14"/>
  <c r="D4875" i="14"/>
  <c r="D4874" i="14"/>
  <c r="D4873" i="14"/>
  <c r="D4872" i="14"/>
  <c r="D4871" i="14"/>
  <c r="D4870" i="14"/>
  <c r="D4869" i="14"/>
  <c r="D4868" i="14"/>
  <c r="D4867" i="14"/>
  <c r="D4866" i="14"/>
  <c r="D4865" i="14"/>
  <c r="D4864" i="14"/>
  <c r="D4863" i="14"/>
  <c r="D4862" i="14"/>
  <c r="D4861" i="14"/>
  <c r="D4860" i="14"/>
  <c r="D4859" i="14"/>
  <c r="D4858" i="14"/>
  <c r="D4857" i="14"/>
  <c r="D4856" i="14"/>
  <c r="D4855" i="14"/>
  <c r="D4854" i="14"/>
  <c r="D4853" i="14"/>
  <c r="D4852" i="14"/>
  <c r="D4851" i="14"/>
  <c r="D4850" i="14"/>
  <c r="D4849" i="14"/>
  <c r="D4848" i="14"/>
  <c r="D4847" i="14"/>
  <c r="D4846" i="14"/>
  <c r="D4845" i="14"/>
  <c r="D4844" i="14"/>
  <c r="D4843" i="14"/>
  <c r="D4842" i="14"/>
  <c r="D4841" i="14"/>
  <c r="D4840" i="14"/>
  <c r="D4839" i="14"/>
  <c r="D4838" i="14"/>
  <c r="D4837" i="14"/>
  <c r="D4836" i="14"/>
  <c r="D4835" i="14"/>
  <c r="D4834" i="14"/>
  <c r="D4833" i="14"/>
  <c r="D4832" i="14"/>
  <c r="D4831" i="14"/>
  <c r="D4830" i="14"/>
  <c r="D4829" i="14"/>
  <c r="D4828" i="14"/>
  <c r="D4827" i="14"/>
  <c r="D4826" i="14"/>
  <c r="D4825" i="14"/>
  <c r="D4824" i="14"/>
  <c r="D4823" i="14"/>
  <c r="D4822" i="14"/>
  <c r="D4821" i="14"/>
  <c r="D4820" i="14"/>
  <c r="D4819" i="14"/>
  <c r="D4818" i="14"/>
  <c r="D4817" i="14"/>
  <c r="D4816" i="14"/>
  <c r="D4815" i="14"/>
  <c r="D4814" i="14"/>
  <c r="D4813" i="14"/>
  <c r="D4812" i="14"/>
  <c r="D4811" i="14"/>
  <c r="D4810" i="14"/>
  <c r="D4809" i="14"/>
  <c r="D4808" i="14"/>
  <c r="D4807" i="14"/>
  <c r="D4806" i="14"/>
  <c r="D4805" i="14"/>
  <c r="D4804" i="14"/>
  <c r="D4803" i="14"/>
  <c r="D4802" i="14"/>
  <c r="D4801" i="14"/>
  <c r="D4800" i="14"/>
  <c r="D4799" i="14"/>
  <c r="D4798" i="14"/>
  <c r="D4797" i="14"/>
  <c r="D4796" i="14"/>
  <c r="D4795" i="14"/>
  <c r="D4794" i="14"/>
  <c r="D4793" i="14"/>
  <c r="D4792" i="14"/>
  <c r="D4791" i="14"/>
  <c r="D4790" i="14"/>
  <c r="D4789" i="14"/>
  <c r="D4788" i="14"/>
  <c r="D4787" i="14"/>
  <c r="D4786" i="14"/>
  <c r="D4785" i="14"/>
  <c r="D4784" i="14"/>
  <c r="D4783" i="14"/>
  <c r="D4782" i="14"/>
  <c r="D4781" i="14"/>
  <c r="D4780" i="14"/>
  <c r="D4779" i="14"/>
  <c r="D4778" i="14"/>
  <c r="D4777" i="14"/>
  <c r="D4776" i="14"/>
  <c r="D4775" i="14"/>
  <c r="D4774" i="14"/>
  <c r="D4773" i="14"/>
  <c r="D4772" i="14"/>
  <c r="D4771" i="14"/>
  <c r="D4770" i="14"/>
  <c r="D4769" i="14"/>
  <c r="D4768" i="14"/>
  <c r="D4767" i="14"/>
  <c r="D4766" i="14"/>
  <c r="D4765" i="14"/>
  <c r="D4764" i="14"/>
  <c r="D4763" i="14"/>
  <c r="D4762" i="14"/>
  <c r="D4761" i="14"/>
  <c r="D4760" i="14"/>
  <c r="D4759" i="14"/>
  <c r="D4758" i="14"/>
  <c r="D4757" i="14"/>
  <c r="D4756" i="14"/>
  <c r="D4755" i="14"/>
  <c r="D4754" i="14"/>
  <c r="D4753" i="14"/>
  <c r="D4752" i="14"/>
  <c r="D4751" i="14"/>
  <c r="D4750" i="14"/>
  <c r="D4749" i="14"/>
  <c r="D4748" i="14"/>
  <c r="D4747" i="14"/>
  <c r="D4746" i="14"/>
  <c r="D4745" i="14"/>
  <c r="D4744" i="14"/>
  <c r="D4743" i="14"/>
  <c r="D4742" i="14"/>
  <c r="D4741" i="14"/>
  <c r="D4740" i="14"/>
  <c r="D4739" i="14"/>
  <c r="D4738" i="14"/>
  <c r="D4737" i="14"/>
  <c r="D4736" i="14"/>
  <c r="D4735" i="14"/>
  <c r="D4734" i="14"/>
  <c r="D4733" i="14"/>
  <c r="D4732" i="14"/>
  <c r="D4731" i="14"/>
  <c r="D4730" i="14"/>
  <c r="D4729" i="14"/>
  <c r="D4728" i="14"/>
  <c r="D4727" i="14"/>
  <c r="D4726" i="14"/>
  <c r="D4725" i="14"/>
  <c r="D4724" i="14"/>
  <c r="D4723" i="14"/>
  <c r="D4722" i="14"/>
  <c r="D4721" i="14"/>
  <c r="D4720" i="14"/>
  <c r="D4719" i="14"/>
  <c r="D4718" i="14"/>
  <c r="D4717" i="14"/>
  <c r="D4716" i="14"/>
  <c r="D4715" i="14"/>
  <c r="D4714" i="14"/>
  <c r="D4713" i="14"/>
  <c r="D4712" i="14"/>
  <c r="D4711" i="14"/>
  <c r="D4710" i="14"/>
  <c r="D4709" i="14"/>
  <c r="D4708" i="14"/>
  <c r="D4707" i="14"/>
  <c r="D4706" i="14"/>
  <c r="D4705" i="14"/>
  <c r="D4704" i="14"/>
  <c r="D4703" i="14"/>
  <c r="D4702" i="14"/>
  <c r="D4701" i="14"/>
  <c r="D4700" i="14"/>
  <c r="D4699" i="14"/>
  <c r="D4698" i="14"/>
  <c r="D4697" i="14"/>
  <c r="D4696" i="14"/>
  <c r="D4695" i="14"/>
  <c r="D4694" i="14"/>
  <c r="D4693" i="14"/>
  <c r="D4692" i="14"/>
  <c r="D4691" i="14"/>
  <c r="D4690" i="14"/>
  <c r="D4689" i="14"/>
  <c r="D4688" i="14"/>
  <c r="D4687" i="14"/>
  <c r="D4686" i="14"/>
  <c r="D4685" i="14"/>
  <c r="D4684" i="14"/>
  <c r="D4683" i="14"/>
  <c r="D4682" i="14"/>
  <c r="D4681" i="14"/>
  <c r="D4680" i="14"/>
  <c r="D4679" i="14"/>
  <c r="D4678" i="14"/>
  <c r="D4677" i="14"/>
  <c r="D4676" i="14"/>
  <c r="D4675" i="14"/>
  <c r="D4674" i="14"/>
  <c r="D4673" i="14"/>
  <c r="D4672" i="14"/>
  <c r="D4671" i="14"/>
  <c r="D4670" i="14"/>
  <c r="D4669" i="14"/>
  <c r="D4668" i="14"/>
  <c r="D4667" i="14"/>
  <c r="D4666" i="14"/>
  <c r="D4665" i="14"/>
  <c r="D4664" i="14"/>
  <c r="D4663" i="14"/>
  <c r="D4662" i="14"/>
  <c r="D4661" i="14"/>
  <c r="D4660" i="14"/>
  <c r="D4659" i="14"/>
  <c r="D4658" i="14"/>
  <c r="D4657" i="14"/>
  <c r="D4656" i="14"/>
  <c r="D4655" i="14"/>
  <c r="D4654" i="14"/>
  <c r="D4653" i="14"/>
  <c r="D4652" i="14"/>
  <c r="D4651" i="14"/>
  <c r="D4650" i="14"/>
  <c r="D4649" i="14"/>
  <c r="D4648" i="14"/>
  <c r="D4647" i="14"/>
  <c r="D4646" i="14"/>
  <c r="D4645" i="14"/>
  <c r="D4644" i="14"/>
  <c r="D4643" i="14"/>
  <c r="D4642" i="14"/>
  <c r="D4641" i="14"/>
  <c r="D4640" i="14"/>
  <c r="D4639" i="14"/>
  <c r="D4638" i="14"/>
  <c r="D4637" i="14"/>
  <c r="D4636" i="14"/>
  <c r="D4635" i="14"/>
  <c r="D4634" i="14"/>
  <c r="D4633" i="14"/>
  <c r="D4632" i="14"/>
  <c r="D4631" i="14"/>
  <c r="D4630" i="14"/>
  <c r="D4629" i="14"/>
  <c r="D4628" i="14"/>
  <c r="D4627" i="14"/>
  <c r="D4626" i="14"/>
  <c r="D4625" i="14"/>
  <c r="D4624" i="14"/>
  <c r="D4623" i="14"/>
  <c r="D4622" i="14"/>
  <c r="D4621" i="14"/>
  <c r="D4620" i="14"/>
  <c r="D4619" i="14"/>
  <c r="D4618" i="14"/>
  <c r="D4617" i="14"/>
  <c r="D4616" i="14"/>
  <c r="D4615" i="14"/>
  <c r="D4614" i="14"/>
  <c r="D4613" i="14"/>
  <c r="D4612" i="14"/>
  <c r="D4611" i="14"/>
  <c r="D4610" i="14"/>
  <c r="D4609" i="14"/>
  <c r="D4608" i="14"/>
  <c r="D4607" i="14"/>
  <c r="D4606" i="14"/>
  <c r="D4605" i="14"/>
  <c r="D4604" i="14"/>
  <c r="D4603" i="14"/>
  <c r="D4602" i="14"/>
  <c r="D4601" i="14"/>
  <c r="D4600" i="14"/>
  <c r="D4599" i="14"/>
  <c r="D4598" i="14"/>
  <c r="D4597" i="14"/>
  <c r="D4596" i="14"/>
  <c r="D4595" i="14"/>
  <c r="D4594" i="14"/>
  <c r="D4593" i="14"/>
  <c r="D4592" i="14"/>
  <c r="D4591" i="14"/>
  <c r="D4590" i="14"/>
  <c r="D4589" i="14"/>
  <c r="D4588" i="14"/>
  <c r="D4587" i="14"/>
  <c r="D4586" i="14"/>
  <c r="D4585" i="14"/>
  <c r="D4584" i="14"/>
  <c r="D4583" i="14"/>
  <c r="D4582" i="14"/>
  <c r="D4581" i="14"/>
  <c r="D4580" i="14"/>
  <c r="D4579" i="14"/>
  <c r="D4578" i="14"/>
  <c r="D4577" i="14"/>
  <c r="D4576" i="14"/>
  <c r="D4575" i="14"/>
  <c r="D4574" i="14"/>
  <c r="D4573" i="14"/>
  <c r="D4572" i="14"/>
  <c r="D4571" i="14"/>
  <c r="D4570" i="14"/>
  <c r="D4569" i="14"/>
  <c r="D4568" i="14"/>
  <c r="D4567" i="14"/>
  <c r="D4566" i="14"/>
  <c r="D4565" i="14"/>
  <c r="D4564" i="14"/>
  <c r="D4563" i="14"/>
  <c r="D4562" i="14"/>
  <c r="D4561" i="14"/>
  <c r="D4560" i="14"/>
  <c r="D4559" i="14"/>
  <c r="D4558" i="14"/>
  <c r="D4557" i="14"/>
  <c r="D4556" i="14"/>
  <c r="D4555" i="14"/>
  <c r="D4554" i="14"/>
  <c r="D4553" i="14"/>
  <c r="D4552" i="14"/>
  <c r="D4551" i="14"/>
  <c r="D4550" i="14"/>
  <c r="D4549" i="14"/>
  <c r="D4548" i="14"/>
  <c r="D4547" i="14"/>
  <c r="D4546" i="14"/>
  <c r="D4545" i="14"/>
  <c r="D4544" i="14"/>
  <c r="D4543" i="14"/>
  <c r="D4542" i="14"/>
  <c r="D4541" i="14"/>
  <c r="D4540" i="14"/>
  <c r="D4539" i="14"/>
  <c r="D4538" i="14"/>
  <c r="D4537" i="14"/>
  <c r="D4536" i="14"/>
  <c r="D4535" i="14"/>
  <c r="D4534" i="14"/>
  <c r="D4533" i="14"/>
  <c r="D4532" i="14"/>
  <c r="D4531" i="14"/>
  <c r="D4530" i="14"/>
  <c r="D4529" i="14"/>
  <c r="D4528" i="14"/>
  <c r="D4527" i="14"/>
  <c r="D4526" i="14"/>
  <c r="D4525" i="14"/>
  <c r="D4524" i="14"/>
  <c r="D4523" i="14"/>
  <c r="D4522" i="14"/>
  <c r="D4521" i="14"/>
  <c r="D4520" i="14"/>
  <c r="D4519" i="14"/>
  <c r="D4518" i="14"/>
  <c r="D4517" i="14"/>
  <c r="D4516" i="14"/>
  <c r="D4515" i="14"/>
  <c r="D4514" i="14"/>
  <c r="D4513" i="14"/>
  <c r="D4512" i="14"/>
  <c r="D4511" i="14"/>
  <c r="D4510" i="14"/>
  <c r="D4509" i="14"/>
  <c r="D4508" i="14"/>
  <c r="D4507" i="14"/>
  <c r="D4506" i="14"/>
  <c r="D4505" i="14"/>
  <c r="D4504" i="14"/>
  <c r="D4503" i="14"/>
  <c r="D4502" i="14"/>
  <c r="D4501" i="14"/>
  <c r="D4500" i="14"/>
  <c r="D4499" i="14"/>
  <c r="D4498" i="14"/>
  <c r="D4497" i="14"/>
  <c r="D4496" i="14"/>
  <c r="D4495" i="14"/>
  <c r="D4494" i="14"/>
  <c r="D4493" i="14"/>
  <c r="D4492" i="14"/>
  <c r="D4491" i="14"/>
  <c r="D4490" i="14"/>
  <c r="D4489" i="14"/>
  <c r="D4488" i="14"/>
  <c r="D4487" i="14"/>
  <c r="D4486" i="14"/>
  <c r="D4485" i="14"/>
  <c r="D4484" i="14"/>
  <c r="D4483" i="14"/>
  <c r="D4482" i="14"/>
  <c r="D4481" i="14"/>
  <c r="D4480" i="14"/>
  <c r="D4479" i="14"/>
  <c r="D4478" i="14"/>
  <c r="D4477" i="14"/>
  <c r="D4476" i="14"/>
  <c r="D4475" i="14"/>
  <c r="D4474" i="14"/>
  <c r="D4473" i="14"/>
  <c r="D4472" i="14"/>
  <c r="D4471" i="14"/>
  <c r="D4470" i="14"/>
  <c r="D4469" i="14"/>
  <c r="D4468" i="14"/>
  <c r="D4467" i="14"/>
  <c r="D4466" i="14"/>
  <c r="D4465" i="14"/>
  <c r="D4464" i="14"/>
  <c r="D4463" i="14"/>
  <c r="D4462" i="14"/>
  <c r="D4461" i="14"/>
  <c r="D4460" i="14"/>
  <c r="D4459" i="14"/>
  <c r="D4458" i="14"/>
  <c r="D4457" i="14"/>
  <c r="D4456" i="14"/>
  <c r="D4455" i="14"/>
  <c r="D4454" i="14"/>
  <c r="D4453" i="14"/>
  <c r="D4452" i="14"/>
  <c r="D4451" i="14"/>
  <c r="D4450" i="14"/>
  <c r="D4449" i="14"/>
  <c r="D4448" i="14"/>
  <c r="D4447" i="14"/>
  <c r="D4446" i="14"/>
  <c r="D4445" i="14"/>
  <c r="D4444" i="14"/>
  <c r="D4443" i="14"/>
  <c r="D4442" i="14"/>
  <c r="D4441" i="14"/>
  <c r="D4440" i="14"/>
  <c r="D4439" i="14"/>
  <c r="D4438" i="14"/>
  <c r="D4437" i="14"/>
  <c r="D4436" i="14"/>
  <c r="D4435" i="14"/>
  <c r="D4434" i="14"/>
  <c r="D4433" i="14"/>
  <c r="D4432" i="14"/>
  <c r="D4431" i="14"/>
  <c r="D4430" i="14"/>
  <c r="D4429" i="14"/>
  <c r="D4428" i="14"/>
  <c r="D4427" i="14"/>
  <c r="D4426" i="14"/>
  <c r="D4425" i="14"/>
  <c r="D4424" i="14"/>
  <c r="D4423" i="14"/>
  <c r="D4422" i="14"/>
  <c r="D4421" i="14"/>
  <c r="D4420" i="14"/>
  <c r="D4419" i="14"/>
  <c r="D4418" i="14"/>
  <c r="D4417" i="14"/>
  <c r="D4416" i="14"/>
  <c r="D4415" i="14"/>
  <c r="D4414" i="14"/>
  <c r="D4413" i="14"/>
  <c r="D4412" i="14"/>
  <c r="D4411" i="14"/>
  <c r="D4410" i="14"/>
  <c r="D4409" i="14"/>
  <c r="D4408" i="14"/>
  <c r="D4407" i="14"/>
  <c r="D4406" i="14"/>
  <c r="D4405" i="14"/>
  <c r="D4404" i="14"/>
  <c r="D4403" i="14"/>
  <c r="D4402" i="14"/>
  <c r="D4401" i="14"/>
  <c r="D4400" i="14"/>
  <c r="D4399" i="14"/>
  <c r="D4398" i="14"/>
  <c r="D4397" i="14"/>
  <c r="D4396" i="14"/>
  <c r="D4395" i="14"/>
  <c r="D4394" i="14"/>
  <c r="D4393" i="14"/>
  <c r="D4392" i="14"/>
  <c r="D4391" i="14"/>
  <c r="D4390" i="14"/>
  <c r="D4389" i="14"/>
  <c r="D4388" i="14"/>
  <c r="D4387" i="14"/>
  <c r="D4386" i="14"/>
  <c r="D4385" i="14"/>
  <c r="D4384" i="14"/>
  <c r="D4383" i="14"/>
  <c r="D4382" i="14"/>
  <c r="D4381" i="14"/>
  <c r="D4380" i="14"/>
  <c r="D4379" i="14"/>
  <c r="D4378" i="14"/>
  <c r="D4377" i="14"/>
  <c r="D4376" i="14"/>
  <c r="D4375" i="14"/>
  <c r="D4374" i="14"/>
  <c r="D4373" i="14"/>
  <c r="D4372" i="14"/>
  <c r="D4371" i="14"/>
  <c r="D4370" i="14"/>
  <c r="D4369" i="14"/>
  <c r="D4368" i="14"/>
  <c r="D4367" i="14"/>
  <c r="D4366" i="14"/>
  <c r="D4365" i="14"/>
  <c r="D4364" i="14"/>
  <c r="D4363" i="14"/>
  <c r="D4362" i="14"/>
  <c r="D4361" i="14"/>
  <c r="D4360" i="14"/>
  <c r="D4359" i="14"/>
  <c r="D4358" i="14"/>
  <c r="D4357" i="14"/>
  <c r="D4356" i="14"/>
  <c r="D4355" i="14"/>
  <c r="D4354" i="14"/>
  <c r="D4353" i="14"/>
  <c r="D4352" i="14"/>
  <c r="D4351" i="14"/>
  <c r="D4350" i="14"/>
  <c r="D4349" i="14"/>
  <c r="D4348" i="14"/>
  <c r="D4347" i="14"/>
  <c r="D4346" i="14"/>
  <c r="D4345" i="14"/>
  <c r="D4344" i="14"/>
  <c r="D4343" i="14"/>
  <c r="D4342" i="14"/>
  <c r="D4341" i="14"/>
  <c r="D4340" i="14"/>
  <c r="D4339" i="14"/>
  <c r="D4338" i="14"/>
  <c r="D4337" i="14"/>
  <c r="D4336" i="14"/>
  <c r="D4335" i="14"/>
  <c r="D4334" i="14"/>
  <c r="D4333" i="14"/>
  <c r="D4332" i="14"/>
  <c r="D4331" i="14"/>
  <c r="D4330" i="14"/>
  <c r="D4329" i="14"/>
  <c r="D4328" i="14"/>
  <c r="D4327" i="14"/>
  <c r="D4326" i="14"/>
  <c r="D4325" i="14"/>
  <c r="D4324" i="14"/>
  <c r="D4323" i="14"/>
  <c r="D4322" i="14"/>
  <c r="D4321" i="14"/>
  <c r="D4320" i="14"/>
  <c r="D4319" i="14"/>
  <c r="D4318" i="14"/>
  <c r="D4317" i="14"/>
  <c r="D4316" i="14"/>
  <c r="D4315" i="14"/>
  <c r="D4314" i="14"/>
  <c r="D4313" i="14"/>
  <c r="D4312" i="14"/>
  <c r="D4311" i="14"/>
  <c r="D4310" i="14"/>
  <c r="D4309" i="14"/>
  <c r="D4308" i="14"/>
  <c r="D4307" i="14"/>
  <c r="D4306" i="14"/>
  <c r="D4305" i="14"/>
  <c r="D4304" i="14"/>
  <c r="D4303" i="14"/>
  <c r="D4302" i="14"/>
  <c r="D4301" i="14"/>
  <c r="D4300" i="14"/>
  <c r="D4299" i="14"/>
  <c r="D4298" i="14"/>
  <c r="D4297" i="14"/>
  <c r="D4296" i="14"/>
  <c r="D4295" i="14"/>
  <c r="D4294" i="14"/>
  <c r="D4293" i="14"/>
  <c r="D4292" i="14"/>
  <c r="D4291" i="14"/>
  <c r="D4290" i="14"/>
  <c r="D4289" i="14"/>
  <c r="D4288" i="14"/>
  <c r="D4287" i="14"/>
  <c r="D4286" i="14"/>
  <c r="D4285" i="14"/>
  <c r="D4284" i="14"/>
  <c r="D4283" i="14"/>
  <c r="D4282" i="14"/>
  <c r="D4281" i="14"/>
  <c r="D4280" i="14"/>
  <c r="D4279" i="14"/>
  <c r="D4278" i="14"/>
  <c r="D4277" i="14"/>
  <c r="D4276" i="14"/>
  <c r="D4275" i="14"/>
  <c r="D4274" i="14"/>
  <c r="D4273" i="14"/>
  <c r="D4272" i="14"/>
  <c r="D4271" i="14"/>
  <c r="D4270" i="14"/>
  <c r="D4269" i="14"/>
  <c r="D4268" i="14"/>
  <c r="D4267" i="14"/>
  <c r="D4266" i="14"/>
  <c r="D4265" i="14"/>
  <c r="D4264" i="14"/>
  <c r="D4263" i="14"/>
  <c r="D4262" i="14"/>
  <c r="D4261" i="14"/>
  <c r="D4260" i="14"/>
  <c r="D4259" i="14"/>
  <c r="D4258" i="14"/>
  <c r="D4257" i="14"/>
  <c r="D4256" i="14"/>
  <c r="D4255" i="14"/>
  <c r="D4254" i="14"/>
  <c r="D4253" i="14"/>
  <c r="D4252" i="14"/>
  <c r="D4251" i="14"/>
  <c r="D4250" i="14"/>
  <c r="D4249" i="14"/>
  <c r="D4248" i="14"/>
  <c r="D4247" i="14"/>
  <c r="D4246" i="14"/>
  <c r="D4245" i="14"/>
  <c r="D4244" i="14"/>
  <c r="D4243" i="14"/>
  <c r="D4242" i="14"/>
  <c r="D4241" i="14"/>
  <c r="D4240" i="14"/>
  <c r="D4239" i="14"/>
  <c r="D4238" i="14"/>
  <c r="D4237" i="14"/>
  <c r="D4236" i="14"/>
  <c r="D4235" i="14"/>
  <c r="D4234" i="14"/>
  <c r="D4233" i="14"/>
  <c r="D4232" i="14"/>
  <c r="D4231" i="14"/>
  <c r="D4230" i="14"/>
  <c r="D4229" i="14"/>
  <c r="D4228" i="14"/>
  <c r="D4227" i="14"/>
  <c r="D4226" i="14"/>
  <c r="D4225" i="14"/>
  <c r="D4224" i="14"/>
  <c r="D4223" i="14"/>
  <c r="D4222" i="14"/>
  <c r="D4221" i="14"/>
  <c r="D4220" i="14"/>
  <c r="D4219" i="14"/>
  <c r="D4218" i="14"/>
  <c r="D4217" i="14"/>
  <c r="D4216" i="14"/>
  <c r="D4215" i="14"/>
  <c r="D4214" i="14"/>
  <c r="D4213" i="14"/>
  <c r="D4212" i="14"/>
  <c r="D4211" i="14"/>
  <c r="D4210" i="14"/>
  <c r="D4209" i="14"/>
  <c r="D4208" i="14"/>
  <c r="D4207" i="14"/>
  <c r="D4206" i="14"/>
  <c r="D4205" i="14"/>
  <c r="D4204" i="14"/>
  <c r="D4203" i="14"/>
  <c r="D4202" i="14"/>
  <c r="D4201" i="14"/>
  <c r="D4200" i="14"/>
  <c r="D4199" i="14"/>
  <c r="D4198" i="14"/>
  <c r="D4197" i="14"/>
  <c r="D4196" i="14"/>
  <c r="D4195" i="14"/>
  <c r="D4194" i="14"/>
  <c r="D4193" i="14"/>
  <c r="D4192" i="14"/>
  <c r="D4191" i="14"/>
  <c r="D4190" i="14"/>
  <c r="D4189" i="14"/>
  <c r="D4188" i="14"/>
  <c r="D4187" i="14"/>
  <c r="D4186" i="14"/>
  <c r="D4185" i="14"/>
  <c r="D4184" i="14"/>
  <c r="D4183" i="14"/>
  <c r="D4182" i="14"/>
  <c r="D4181" i="14"/>
  <c r="D4180" i="14"/>
  <c r="D4179" i="14"/>
  <c r="D4178" i="14"/>
  <c r="D4177" i="14"/>
  <c r="D4176" i="14"/>
  <c r="D4175" i="14"/>
  <c r="D4174" i="14"/>
  <c r="D4173" i="14"/>
  <c r="D4172" i="14"/>
  <c r="D4171" i="14"/>
  <c r="D4170" i="14"/>
  <c r="D4169" i="14"/>
  <c r="D4168" i="14"/>
  <c r="D4167" i="14"/>
  <c r="D4166" i="14"/>
  <c r="D4165" i="14"/>
  <c r="D4164" i="14"/>
  <c r="D4163" i="14"/>
  <c r="D4162" i="14"/>
  <c r="D4161" i="14"/>
  <c r="D4160" i="14"/>
  <c r="D4159" i="14"/>
  <c r="D4158" i="14"/>
  <c r="D4157" i="14"/>
  <c r="D4156" i="14"/>
  <c r="D4155" i="14"/>
  <c r="D4154" i="14"/>
  <c r="D4153" i="14"/>
  <c r="D4152" i="14"/>
  <c r="D4151" i="14"/>
  <c r="D4150" i="14"/>
  <c r="D4149" i="14"/>
  <c r="D4148" i="14"/>
  <c r="D4147" i="14"/>
  <c r="D4146" i="14"/>
  <c r="D4145" i="14"/>
  <c r="D4144" i="14"/>
  <c r="D4143" i="14"/>
  <c r="D4142" i="14"/>
  <c r="D4141" i="14"/>
  <c r="D4140" i="14"/>
  <c r="D4139" i="14"/>
  <c r="D4138" i="14"/>
  <c r="D4137" i="14"/>
  <c r="D4136" i="14"/>
  <c r="D4135" i="14"/>
  <c r="D4134" i="14"/>
  <c r="D4133" i="14"/>
  <c r="D4132" i="14"/>
  <c r="D4131" i="14"/>
  <c r="D4130" i="14"/>
  <c r="D4129" i="14"/>
  <c r="D4128" i="14"/>
  <c r="D4127" i="14"/>
  <c r="D4126" i="14"/>
  <c r="D4125" i="14"/>
  <c r="D4124" i="14"/>
  <c r="D4123" i="14"/>
  <c r="D4122" i="14"/>
  <c r="D4121" i="14"/>
  <c r="D4120" i="14"/>
  <c r="D4119" i="14"/>
  <c r="D4118" i="14"/>
  <c r="D4117" i="14"/>
  <c r="D4116" i="14"/>
  <c r="D4115" i="14"/>
  <c r="D4114" i="14"/>
  <c r="D4113" i="14"/>
  <c r="D4112" i="14"/>
  <c r="D4111" i="14"/>
  <c r="D4110" i="14"/>
  <c r="D4109" i="14"/>
  <c r="D4108" i="14"/>
  <c r="D4107" i="14"/>
  <c r="D4106" i="14"/>
  <c r="D4105" i="14"/>
  <c r="D4104" i="14"/>
  <c r="D4103" i="14"/>
  <c r="D4102" i="14"/>
  <c r="D4101" i="14"/>
  <c r="D4100" i="14"/>
  <c r="D4099" i="14"/>
  <c r="D4098" i="14"/>
  <c r="D4097" i="14"/>
  <c r="D4096" i="14"/>
  <c r="D4095" i="14"/>
  <c r="D4094" i="14"/>
  <c r="D4093" i="14"/>
  <c r="D4092" i="14"/>
  <c r="D4091" i="14"/>
  <c r="D4090" i="14"/>
  <c r="D4089" i="14"/>
  <c r="D4088" i="14"/>
  <c r="D4087" i="14"/>
  <c r="D4086" i="14"/>
  <c r="D4085" i="14"/>
  <c r="D4084" i="14"/>
  <c r="D4083" i="14"/>
  <c r="D4082" i="14"/>
  <c r="D4081" i="14"/>
  <c r="D4080" i="14"/>
  <c r="D4079" i="14"/>
  <c r="D4078" i="14"/>
  <c r="D4077" i="14"/>
  <c r="D4076" i="14"/>
  <c r="D4075" i="14"/>
  <c r="D4074" i="14"/>
  <c r="D4073" i="14"/>
  <c r="D4072" i="14"/>
  <c r="D4071" i="14"/>
  <c r="D4070" i="14"/>
  <c r="D4069" i="14"/>
  <c r="D4068" i="14"/>
  <c r="D4067" i="14"/>
  <c r="D4066" i="14"/>
  <c r="D4065" i="14"/>
  <c r="D4064" i="14"/>
  <c r="D4063" i="14"/>
  <c r="D4062" i="14"/>
  <c r="D4061" i="14"/>
  <c r="D4060" i="14"/>
  <c r="D4059" i="14"/>
  <c r="D4058" i="14"/>
  <c r="D4057" i="14"/>
  <c r="D4056" i="14"/>
  <c r="D4055" i="14"/>
  <c r="D4054" i="14"/>
  <c r="D4053" i="14"/>
  <c r="D4052" i="14"/>
  <c r="D4051" i="14"/>
  <c r="D4050" i="14"/>
  <c r="D4049" i="14"/>
  <c r="D4048" i="14"/>
  <c r="D4047" i="14"/>
  <c r="D4046" i="14"/>
  <c r="D4045" i="14"/>
  <c r="D4044" i="14"/>
  <c r="D4043" i="14"/>
  <c r="D4042" i="14"/>
  <c r="D4041" i="14"/>
  <c r="D4040" i="14"/>
  <c r="D4039" i="14"/>
  <c r="D4038" i="14"/>
  <c r="D4037" i="14"/>
  <c r="D4036" i="14"/>
  <c r="D4035" i="14"/>
  <c r="D4034" i="14"/>
  <c r="D4033" i="14"/>
  <c r="D4032" i="14"/>
  <c r="D4031" i="14"/>
  <c r="D4030" i="14"/>
  <c r="D4029" i="14"/>
  <c r="D4028" i="14"/>
  <c r="D4027" i="14"/>
  <c r="D4026" i="14"/>
  <c r="D4025" i="14"/>
  <c r="D4024" i="14"/>
  <c r="D4023" i="14"/>
  <c r="D4022" i="14"/>
  <c r="D4021" i="14"/>
  <c r="D4020" i="14"/>
  <c r="D4019" i="14"/>
  <c r="D4018" i="14"/>
  <c r="D4017" i="14"/>
  <c r="D4016" i="14"/>
  <c r="D4015" i="14"/>
  <c r="D4014" i="14"/>
  <c r="D4013" i="14"/>
  <c r="D4012" i="14"/>
  <c r="D4011" i="14"/>
  <c r="D4010" i="14"/>
  <c r="D4009" i="14"/>
  <c r="D4008" i="14"/>
  <c r="D4007" i="14"/>
  <c r="D4006" i="14"/>
  <c r="D4005" i="14"/>
  <c r="D4004" i="14"/>
  <c r="D4003" i="14"/>
  <c r="D4002" i="14"/>
  <c r="D4001" i="14"/>
  <c r="D4000" i="14"/>
  <c r="D3999" i="14"/>
  <c r="D3998" i="14"/>
  <c r="D3997" i="14"/>
  <c r="D3996" i="14"/>
  <c r="D3995" i="14"/>
  <c r="D3994" i="14"/>
  <c r="D3993" i="14"/>
  <c r="D3992" i="14"/>
  <c r="D3991" i="14"/>
  <c r="D3990" i="14"/>
  <c r="D3989" i="14"/>
  <c r="D3988" i="14"/>
  <c r="D3987" i="14"/>
  <c r="D3986" i="14"/>
  <c r="D3985" i="14"/>
  <c r="D3984" i="14"/>
  <c r="D3983" i="14"/>
  <c r="D3982" i="14"/>
  <c r="D3981" i="14"/>
  <c r="D3980" i="14"/>
  <c r="D3979" i="14"/>
  <c r="D3978" i="14"/>
  <c r="D3977" i="14"/>
  <c r="D3976" i="14"/>
  <c r="D3975" i="14"/>
  <c r="D3974" i="14"/>
  <c r="D3973" i="14"/>
  <c r="D3972" i="14"/>
  <c r="D3971" i="14"/>
  <c r="D3970" i="14"/>
  <c r="D3969" i="14"/>
  <c r="D3968" i="14"/>
  <c r="D3967" i="14"/>
  <c r="D3966" i="14"/>
  <c r="D3965" i="14"/>
  <c r="D3964" i="14"/>
  <c r="D3963" i="14"/>
  <c r="D3962" i="14"/>
  <c r="D3961" i="14"/>
  <c r="D3960" i="14"/>
  <c r="D3959" i="14"/>
  <c r="D3958" i="14"/>
  <c r="D3957" i="14"/>
  <c r="D3956" i="14"/>
  <c r="D3955" i="14"/>
  <c r="D3954" i="14"/>
  <c r="D3953" i="14"/>
  <c r="D3952" i="14"/>
  <c r="D3951" i="14"/>
  <c r="D3950" i="14"/>
  <c r="D3949" i="14"/>
  <c r="D3948" i="14"/>
  <c r="D3947" i="14"/>
  <c r="D3946" i="14"/>
  <c r="D3945" i="14"/>
  <c r="D3944" i="14"/>
  <c r="D3943" i="14"/>
  <c r="D3942" i="14"/>
  <c r="D3941" i="14"/>
  <c r="D3940" i="14"/>
  <c r="D3939" i="14"/>
  <c r="D3938" i="14"/>
  <c r="D3937" i="14"/>
  <c r="D3936" i="14"/>
  <c r="D3935" i="14"/>
  <c r="D3934" i="14"/>
  <c r="D3933" i="14"/>
  <c r="D3932" i="14"/>
  <c r="D3931" i="14"/>
  <c r="D3930" i="14"/>
  <c r="D3929" i="14"/>
  <c r="D3928" i="14"/>
  <c r="D3927" i="14"/>
  <c r="D3926" i="14"/>
  <c r="D3925" i="14"/>
  <c r="D3924" i="14"/>
  <c r="D3923" i="14"/>
  <c r="D3922" i="14"/>
  <c r="D3921" i="14"/>
  <c r="D3920" i="14"/>
  <c r="D3919" i="14"/>
  <c r="D3918" i="14"/>
  <c r="D3917" i="14"/>
  <c r="D3916" i="14"/>
  <c r="D3915" i="14"/>
  <c r="D3914" i="14"/>
  <c r="D3913" i="14"/>
  <c r="D3912" i="14"/>
  <c r="D3911" i="14"/>
  <c r="D3910" i="14"/>
  <c r="D3909" i="14"/>
  <c r="D3908" i="14"/>
  <c r="D3907" i="14"/>
  <c r="D3906" i="14"/>
  <c r="D3905" i="14"/>
  <c r="D3904" i="14"/>
  <c r="D3903" i="14"/>
  <c r="D3902" i="14"/>
  <c r="D3901" i="14"/>
  <c r="D3900" i="14"/>
  <c r="D3899" i="14"/>
  <c r="D3898" i="14"/>
  <c r="D3897" i="14"/>
  <c r="D3896" i="14"/>
  <c r="D3895" i="14"/>
  <c r="D3894" i="14"/>
  <c r="D3893" i="14"/>
  <c r="D3892" i="14"/>
  <c r="D3891" i="14"/>
  <c r="D3890" i="14"/>
  <c r="D3889" i="14"/>
  <c r="D3888" i="14"/>
  <c r="D3887" i="14"/>
  <c r="D3886" i="14"/>
  <c r="D3885" i="14"/>
  <c r="D3884" i="14"/>
  <c r="D3883" i="14"/>
  <c r="D3882" i="14"/>
  <c r="D3881" i="14"/>
  <c r="D3880" i="14"/>
  <c r="D3879" i="14"/>
  <c r="D3878" i="14"/>
  <c r="D3877" i="14"/>
  <c r="D3876" i="14"/>
  <c r="D3875" i="14"/>
  <c r="D3874" i="14"/>
  <c r="D3873" i="14"/>
  <c r="D3872" i="14"/>
  <c r="D3871" i="14"/>
  <c r="D3870" i="14"/>
  <c r="D3869" i="14"/>
  <c r="D3868" i="14"/>
  <c r="D3867" i="14"/>
  <c r="D3866" i="14"/>
  <c r="D3865" i="14"/>
  <c r="D3864" i="14"/>
  <c r="D3863" i="14"/>
  <c r="D3862" i="14"/>
  <c r="D3861" i="14"/>
  <c r="D3860" i="14"/>
  <c r="D3859" i="14"/>
  <c r="D3858" i="14"/>
  <c r="D3857" i="14"/>
  <c r="D3856" i="14"/>
  <c r="D3855" i="14"/>
  <c r="D3854" i="14"/>
  <c r="D3853" i="14"/>
  <c r="D3852" i="14"/>
  <c r="D3851" i="14"/>
  <c r="D3850" i="14"/>
  <c r="D3849" i="14"/>
  <c r="D3848" i="14"/>
  <c r="D3847" i="14"/>
  <c r="D3846" i="14"/>
  <c r="D3845" i="14"/>
  <c r="D3844" i="14"/>
  <c r="D3843" i="14"/>
  <c r="D3842" i="14"/>
  <c r="D3841" i="14"/>
  <c r="D3840" i="14"/>
  <c r="D3839" i="14"/>
  <c r="D3838" i="14"/>
  <c r="D3837" i="14"/>
  <c r="D3836" i="14"/>
  <c r="D3835" i="14"/>
  <c r="D3834" i="14"/>
  <c r="D3833" i="14"/>
  <c r="D3832" i="14"/>
  <c r="D3831" i="14"/>
  <c r="D3830" i="14"/>
  <c r="D3829" i="14"/>
  <c r="D3828" i="14"/>
  <c r="D3827" i="14"/>
  <c r="D3826" i="14"/>
  <c r="D3825" i="14"/>
  <c r="D3824" i="14"/>
  <c r="D3823" i="14"/>
  <c r="D3822" i="14"/>
  <c r="D3821" i="14"/>
  <c r="D3820" i="14"/>
  <c r="D3819" i="14"/>
  <c r="D3818" i="14"/>
  <c r="D3817" i="14"/>
  <c r="D3816" i="14"/>
  <c r="D3815" i="14"/>
  <c r="D3814" i="14"/>
  <c r="D3813" i="14"/>
  <c r="D3812" i="14"/>
  <c r="D3811" i="14"/>
  <c r="D3810" i="14"/>
  <c r="D3809" i="14"/>
  <c r="D3808" i="14"/>
  <c r="D3807" i="14"/>
  <c r="D3806" i="14"/>
  <c r="D3805" i="14"/>
  <c r="D3804" i="14"/>
  <c r="D3803" i="14"/>
  <c r="D3802" i="14"/>
  <c r="D3801" i="14"/>
  <c r="D3800" i="14"/>
  <c r="D3799" i="14"/>
  <c r="D3798" i="14"/>
  <c r="D3797" i="14"/>
  <c r="D3796" i="14"/>
  <c r="D3795" i="14"/>
  <c r="D3794" i="14"/>
  <c r="D3793" i="14"/>
  <c r="D3792" i="14"/>
  <c r="D3791" i="14"/>
  <c r="D3790" i="14"/>
  <c r="D3789" i="14"/>
  <c r="D3788" i="14"/>
  <c r="D3787" i="14"/>
  <c r="D3786" i="14"/>
  <c r="D3785" i="14"/>
  <c r="D3784" i="14"/>
  <c r="D3783" i="14"/>
  <c r="D3782" i="14"/>
  <c r="D3781" i="14"/>
  <c r="D3780" i="14"/>
  <c r="D3779" i="14"/>
  <c r="D3778" i="14"/>
  <c r="D3777" i="14"/>
  <c r="D3776" i="14"/>
  <c r="D3775" i="14"/>
  <c r="D3774" i="14"/>
  <c r="D3773" i="14"/>
  <c r="D3772" i="14"/>
  <c r="D3771" i="14"/>
  <c r="D3770" i="14"/>
  <c r="D3769" i="14"/>
  <c r="D3768" i="14"/>
  <c r="D3767" i="14"/>
  <c r="D3766" i="14"/>
  <c r="D3765" i="14"/>
  <c r="D3764" i="14"/>
  <c r="D3763" i="14"/>
  <c r="D3762" i="14"/>
  <c r="D3761" i="14"/>
  <c r="D3760" i="14"/>
  <c r="D3759" i="14"/>
  <c r="D3758" i="14"/>
  <c r="D3757" i="14"/>
  <c r="D3756" i="14"/>
  <c r="D3755" i="14"/>
  <c r="D3754" i="14"/>
  <c r="D3753" i="14"/>
  <c r="D3752" i="14"/>
  <c r="D3751" i="14"/>
  <c r="D3750" i="14"/>
  <c r="D3749" i="14"/>
  <c r="D3748" i="14"/>
  <c r="D3747" i="14"/>
  <c r="D3746" i="14"/>
  <c r="D3745" i="14"/>
  <c r="D3744" i="14"/>
  <c r="D3743" i="14"/>
  <c r="D3742" i="14"/>
  <c r="D3741" i="14"/>
  <c r="D3740" i="14"/>
  <c r="D3739" i="14"/>
  <c r="D3738" i="14"/>
  <c r="D3737" i="14"/>
  <c r="D3736" i="14"/>
  <c r="D3735" i="14"/>
  <c r="D3734" i="14"/>
  <c r="D3733" i="14"/>
  <c r="D3732" i="14"/>
  <c r="D3731" i="14"/>
  <c r="D3730" i="14"/>
  <c r="D3729" i="14"/>
  <c r="D3728" i="14"/>
  <c r="D3727" i="14"/>
  <c r="D3726" i="14"/>
  <c r="D3725" i="14"/>
  <c r="D3724" i="14"/>
  <c r="D3723" i="14"/>
  <c r="D3722" i="14"/>
  <c r="D3721" i="14"/>
  <c r="D3720" i="14"/>
  <c r="D3719" i="14"/>
  <c r="D3718" i="14"/>
  <c r="D3717" i="14"/>
  <c r="D3716" i="14"/>
  <c r="D3715" i="14"/>
  <c r="D3714" i="14"/>
  <c r="D3713" i="14"/>
  <c r="D3712" i="14"/>
  <c r="D3711" i="14"/>
  <c r="D3710" i="14"/>
  <c r="D3709" i="14"/>
  <c r="D3708" i="14"/>
  <c r="D3707" i="14"/>
  <c r="D3706" i="14"/>
  <c r="D3705" i="14"/>
  <c r="D3704" i="14"/>
  <c r="D3703" i="14"/>
  <c r="D3702" i="14"/>
  <c r="D3701" i="14"/>
  <c r="D3700" i="14"/>
  <c r="D3699" i="14"/>
  <c r="D3698" i="14"/>
  <c r="D3697" i="14"/>
  <c r="D3696" i="14"/>
  <c r="D3695" i="14"/>
  <c r="D3694" i="14"/>
  <c r="D3693" i="14"/>
  <c r="D3692" i="14"/>
  <c r="D3691" i="14"/>
  <c r="D3690" i="14"/>
  <c r="D3689" i="14"/>
  <c r="D3688" i="14"/>
  <c r="D3687" i="14"/>
  <c r="D3686" i="14"/>
  <c r="D3685" i="14"/>
  <c r="D3684" i="14"/>
  <c r="D3683" i="14"/>
  <c r="D3682" i="14"/>
  <c r="D3681" i="14"/>
  <c r="D3680" i="14"/>
  <c r="D3679" i="14"/>
  <c r="D3678" i="14"/>
  <c r="D3677" i="14"/>
  <c r="D3676" i="14"/>
  <c r="D3675" i="14"/>
  <c r="D3674" i="14"/>
  <c r="D3673" i="14"/>
  <c r="D3672" i="14"/>
  <c r="D3671" i="14"/>
  <c r="D3670" i="14"/>
  <c r="D3669" i="14"/>
  <c r="D3668" i="14"/>
  <c r="D3667" i="14"/>
  <c r="D3666" i="14"/>
  <c r="D3665" i="14"/>
  <c r="D3664" i="14"/>
  <c r="D3663" i="14"/>
  <c r="D3662" i="14"/>
  <c r="D3661" i="14"/>
  <c r="D3660" i="14"/>
  <c r="D3659" i="14"/>
  <c r="D3658" i="14"/>
  <c r="D3657" i="14"/>
  <c r="D3656" i="14"/>
  <c r="D3655" i="14"/>
  <c r="D3654" i="14"/>
  <c r="D3653" i="14"/>
  <c r="D3652" i="14"/>
  <c r="D3651" i="14"/>
  <c r="D3650" i="14"/>
  <c r="D3649" i="14"/>
  <c r="D3648" i="14"/>
  <c r="D3647" i="14"/>
  <c r="D3646" i="14"/>
  <c r="D3645" i="14"/>
  <c r="D3644" i="14"/>
  <c r="D3643" i="14"/>
  <c r="D3642" i="14"/>
  <c r="D3641" i="14"/>
  <c r="D3640" i="14"/>
  <c r="D3639" i="14"/>
  <c r="D3638" i="14"/>
  <c r="D3637" i="14"/>
  <c r="D3636" i="14"/>
  <c r="D3635" i="14"/>
  <c r="D3634" i="14"/>
  <c r="D3633" i="14"/>
  <c r="D3632" i="14"/>
  <c r="D3631" i="14"/>
  <c r="D3630" i="14"/>
  <c r="D3629" i="14"/>
  <c r="D3628" i="14"/>
  <c r="D3627" i="14"/>
  <c r="D3626" i="14"/>
  <c r="D3625" i="14"/>
  <c r="D3624" i="14"/>
  <c r="D3623" i="14"/>
  <c r="D3622" i="14"/>
  <c r="D3621" i="14"/>
  <c r="D3620" i="14"/>
  <c r="D3619" i="14"/>
  <c r="D3618" i="14"/>
  <c r="D3617" i="14"/>
  <c r="D3616" i="14"/>
  <c r="D3615" i="14"/>
  <c r="D3614" i="14"/>
  <c r="D3613" i="14"/>
  <c r="D3612" i="14"/>
  <c r="D3611" i="14"/>
  <c r="D3610" i="14"/>
  <c r="D3609" i="14"/>
  <c r="D3608" i="14"/>
  <c r="D3607" i="14"/>
  <c r="D3606" i="14"/>
  <c r="D3605" i="14"/>
  <c r="D3604" i="14"/>
  <c r="D3603" i="14"/>
  <c r="D3602" i="14"/>
  <c r="D3601" i="14"/>
  <c r="D3600" i="14"/>
  <c r="D3599" i="14"/>
  <c r="D3598" i="14"/>
  <c r="D3597" i="14"/>
  <c r="D3596" i="14"/>
  <c r="D3595" i="14"/>
  <c r="D3594" i="14"/>
  <c r="D3593" i="14"/>
  <c r="D3592" i="14"/>
  <c r="D3591" i="14"/>
  <c r="D3590" i="14"/>
  <c r="D3589" i="14"/>
  <c r="D3588" i="14"/>
  <c r="D3587" i="14"/>
  <c r="D3586" i="14"/>
  <c r="D3585" i="14"/>
  <c r="D3584" i="14"/>
  <c r="D3583" i="14"/>
  <c r="D3582" i="14"/>
  <c r="D3581" i="14"/>
  <c r="D3580" i="14"/>
  <c r="D3579" i="14"/>
  <c r="D3578" i="14"/>
  <c r="D3577" i="14"/>
  <c r="D3576" i="14"/>
  <c r="D3575" i="14"/>
  <c r="D3574" i="14"/>
  <c r="D3573" i="14"/>
  <c r="D3572" i="14"/>
  <c r="D3571" i="14"/>
  <c r="D3570" i="14"/>
  <c r="D3569" i="14"/>
  <c r="D3568" i="14"/>
  <c r="D3567" i="14"/>
  <c r="D3566" i="14"/>
  <c r="D3565" i="14"/>
  <c r="D3564" i="14"/>
  <c r="D3563" i="14"/>
  <c r="D3562" i="14"/>
  <c r="D3561" i="14"/>
  <c r="D3560" i="14"/>
  <c r="D3559" i="14"/>
  <c r="D3558" i="14"/>
  <c r="D3557" i="14"/>
  <c r="D3556" i="14"/>
  <c r="D3555" i="14"/>
  <c r="D3554" i="14"/>
  <c r="D3553" i="14"/>
  <c r="D3552" i="14"/>
  <c r="D3551" i="14"/>
  <c r="D3550" i="14"/>
  <c r="D3549" i="14"/>
  <c r="D3548" i="14"/>
  <c r="D3547" i="14"/>
  <c r="D3546" i="14"/>
  <c r="D3545" i="14"/>
  <c r="D3544" i="14"/>
  <c r="D3543" i="14"/>
  <c r="D3542" i="14"/>
  <c r="D3541" i="14"/>
  <c r="D3540" i="14"/>
  <c r="D3539" i="14"/>
  <c r="D3538" i="14"/>
  <c r="D3537" i="14"/>
  <c r="D3536" i="14"/>
  <c r="D3535" i="14"/>
  <c r="D3534" i="14"/>
  <c r="D3533" i="14"/>
  <c r="D3532" i="14"/>
  <c r="D3531" i="14"/>
  <c r="D3530" i="14"/>
  <c r="D3529" i="14"/>
  <c r="D3528" i="14"/>
  <c r="D3527" i="14"/>
  <c r="D3526" i="14"/>
  <c r="D3525" i="14"/>
  <c r="D3524" i="14"/>
  <c r="D3523" i="14"/>
  <c r="D3522" i="14"/>
  <c r="D3521" i="14"/>
  <c r="D3520" i="14"/>
  <c r="D3519" i="14"/>
  <c r="D3518" i="14"/>
  <c r="D3517" i="14"/>
  <c r="D3516" i="14"/>
  <c r="D3515" i="14"/>
  <c r="D3514" i="14"/>
  <c r="D3513" i="14"/>
  <c r="D3512" i="14"/>
  <c r="D3511" i="14"/>
  <c r="D3510" i="14"/>
  <c r="D3509" i="14"/>
  <c r="D3508" i="14"/>
  <c r="D3507" i="14"/>
  <c r="D3506" i="14"/>
  <c r="D3505" i="14"/>
  <c r="D3504" i="14"/>
  <c r="D3503" i="14"/>
  <c r="D3502" i="14"/>
  <c r="D3501" i="14"/>
  <c r="D3500" i="14"/>
  <c r="D3499" i="14"/>
  <c r="D3498" i="14"/>
  <c r="D3497" i="14"/>
  <c r="D3496" i="14"/>
  <c r="D3495" i="14"/>
  <c r="D3494" i="14"/>
  <c r="D3493" i="14"/>
  <c r="D3492" i="14"/>
  <c r="D3491" i="14"/>
  <c r="D3490" i="14"/>
  <c r="D3489" i="14"/>
  <c r="D3488" i="14"/>
  <c r="D3487" i="14"/>
  <c r="D3486" i="14"/>
  <c r="D3485" i="14"/>
  <c r="D3484" i="14"/>
  <c r="D3483" i="14"/>
  <c r="D3482" i="14"/>
  <c r="D3481" i="14"/>
  <c r="D3480" i="14"/>
  <c r="D3479" i="14"/>
  <c r="D3478" i="14"/>
  <c r="D3477" i="14"/>
  <c r="D3476" i="14"/>
  <c r="D3475" i="14"/>
  <c r="D3474" i="14"/>
  <c r="D3473" i="14"/>
  <c r="D3472" i="14"/>
  <c r="D3471" i="14"/>
  <c r="D3470" i="14"/>
  <c r="D3469" i="14"/>
  <c r="D3468" i="14"/>
  <c r="D3467" i="14"/>
  <c r="D3466" i="14"/>
  <c r="D3465" i="14"/>
  <c r="D3464" i="14"/>
  <c r="D3463" i="14"/>
  <c r="D3462" i="14"/>
  <c r="D3461" i="14"/>
  <c r="D3460" i="14"/>
  <c r="D3459" i="14"/>
  <c r="D3458" i="14"/>
  <c r="D3457" i="14"/>
  <c r="D3456" i="14"/>
  <c r="D3455" i="14"/>
  <c r="D3454" i="14"/>
  <c r="D3453" i="14"/>
  <c r="D3452" i="14"/>
  <c r="D3451" i="14"/>
  <c r="D3450" i="14"/>
  <c r="D3449" i="14"/>
  <c r="D3448" i="14"/>
  <c r="D3447" i="14"/>
  <c r="D3446" i="14"/>
  <c r="D3445" i="14"/>
  <c r="D3444" i="14"/>
  <c r="D3443" i="14"/>
  <c r="D3442" i="14"/>
  <c r="D3441" i="14"/>
  <c r="D3440" i="14"/>
  <c r="D3439" i="14"/>
  <c r="D3438" i="14"/>
  <c r="D3437" i="14"/>
  <c r="D3436" i="14"/>
  <c r="D3435" i="14"/>
  <c r="D3434" i="14"/>
  <c r="D3433" i="14"/>
  <c r="D3432" i="14"/>
  <c r="D3431" i="14"/>
  <c r="D3430" i="14"/>
  <c r="D3429" i="14"/>
  <c r="D3428" i="14"/>
  <c r="D3427" i="14"/>
  <c r="D3426" i="14"/>
  <c r="D3425" i="14"/>
  <c r="D3424" i="14"/>
  <c r="D3423" i="14"/>
  <c r="D3422" i="14"/>
  <c r="D3421" i="14"/>
  <c r="D3420" i="14"/>
  <c r="D3419" i="14"/>
  <c r="D3418" i="14"/>
  <c r="D3417" i="14"/>
  <c r="D3416" i="14"/>
  <c r="D3415" i="14"/>
  <c r="D3414" i="14"/>
  <c r="D3413" i="14"/>
  <c r="D3412" i="14"/>
  <c r="D3411" i="14"/>
  <c r="D3410" i="14"/>
  <c r="D3409" i="14"/>
  <c r="D3408" i="14"/>
  <c r="D3407" i="14"/>
  <c r="D3406" i="14"/>
  <c r="D3405" i="14"/>
  <c r="D3404" i="14"/>
  <c r="D3403" i="14"/>
  <c r="D3402" i="14"/>
  <c r="D3401" i="14"/>
  <c r="D3400" i="14"/>
  <c r="D3399" i="14"/>
  <c r="D3398" i="14"/>
  <c r="D3397" i="14"/>
  <c r="D3396" i="14"/>
  <c r="D3395" i="14"/>
  <c r="D3394" i="14"/>
  <c r="D3393" i="14"/>
  <c r="D3392" i="14"/>
  <c r="D3391" i="14"/>
  <c r="D3390" i="14"/>
  <c r="D3389" i="14"/>
  <c r="D3388" i="14"/>
  <c r="D3387" i="14"/>
  <c r="D3386" i="14"/>
  <c r="D3385" i="14"/>
  <c r="D3384" i="14"/>
  <c r="D3383" i="14"/>
  <c r="D3382" i="14"/>
  <c r="D3381" i="14"/>
  <c r="D3380" i="14"/>
  <c r="D3379" i="14"/>
  <c r="D3378" i="14"/>
  <c r="D3377" i="14"/>
  <c r="D3376" i="14"/>
  <c r="D3375" i="14"/>
  <c r="D3374" i="14"/>
  <c r="D3373" i="14"/>
  <c r="D3372" i="14"/>
  <c r="D3371" i="14"/>
  <c r="D3370" i="14"/>
  <c r="D3369" i="14"/>
  <c r="D3368" i="14"/>
  <c r="D3367" i="14"/>
  <c r="D3366" i="14"/>
  <c r="D3365" i="14"/>
  <c r="D3364" i="14"/>
  <c r="D3363" i="14"/>
  <c r="D3362" i="14"/>
  <c r="D3361" i="14"/>
  <c r="D3360" i="14"/>
  <c r="D3359" i="14"/>
  <c r="D3358" i="14"/>
  <c r="D3357" i="14"/>
  <c r="D3356" i="14"/>
  <c r="D3355" i="14"/>
  <c r="D3354" i="14"/>
  <c r="D3353" i="14"/>
  <c r="D3352" i="14"/>
  <c r="D3351" i="14"/>
  <c r="D3350" i="14"/>
  <c r="D3349" i="14"/>
  <c r="D3348" i="14"/>
  <c r="D3347" i="14"/>
  <c r="D3346" i="14"/>
  <c r="D3345" i="14"/>
  <c r="D3344" i="14"/>
  <c r="D3343" i="14"/>
  <c r="D3342" i="14"/>
  <c r="D3341" i="14"/>
  <c r="D3340" i="14"/>
  <c r="D3339" i="14"/>
  <c r="D3338" i="14"/>
  <c r="D3337" i="14"/>
  <c r="D3336" i="14"/>
  <c r="D3335" i="14"/>
  <c r="D3334" i="14"/>
  <c r="D3333" i="14"/>
  <c r="D3332" i="14"/>
  <c r="D3331" i="14"/>
  <c r="D3330" i="14"/>
  <c r="D3329" i="14"/>
  <c r="D3328" i="14"/>
  <c r="D3327" i="14"/>
  <c r="D3326" i="14"/>
  <c r="D3325" i="14"/>
  <c r="D3324" i="14"/>
  <c r="D3323" i="14"/>
  <c r="D3322" i="14"/>
  <c r="D3321" i="14"/>
  <c r="D3320" i="14"/>
  <c r="D3319" i="14"/>
  <c r="D3318" i="14"/>
  <c r="D3317" i="14"/>
  <c r="D3316" i="14"/>
  <c r="D3315" i="14"/>
  <c r="D3314" i="14"/>
  <c r="D3313" i="14"/>
  <c r="D3312" i="14"/>
  <c r="D3311" i="14"/>
  <c r="D3310" i="14"/>
  <c r="D3309" i="14"/>
  <c r="D3308" i="14"/>
  <c r="D3307" i="14"/>
  <c r="D3306" i="14"/>
  <c r="D3305" i="14"/>
  <c r="D3304" i="14"/>
  <c r="D3303" i="14"/>
  <c r="D3302" i="14"/>
  <c r="D3301" i="14"/>
  <c r="D3300" i="14"/>
  <c r="D3299" i="14"/>
  <c r="D3298" i="14"/>
  <c r="D3297" i="14"/>
  <c r="D3296" i="14"/>
  <c r="D3295" i="14"/>
  <c r="D3294" i="14"/>
  <c r="D3293" i="14"/>
  <c r="D3292" i="14"/>
  <c r="D3291" i="14"/>
  <c r="D3290" i="14"/>
  <c r="D3289" i="14"/>
  <c r="D3288" i="14"/>
  <c r="D3287" i="14"/>
  <c r="D3286" i="14"/>
  <c r="D3285" i="14"/>
  <c r="D3284" i="14"/>
  <c r="D3283" i="14"/>
  <c r="D3282" i="14"/>
  <c r="D3281" i="14"/>
  <c r="D3280" i="14"/>
  <c r="D3279" i="14"/>
  <c r="D3278" i="14"/>
  <c r="D3277" i="14"/>
  <c r="D3276" i="14"/>
  <c r="D3275" i="14"/>
  <c r="D3274" i="14"/>
  <c r="D3273" i="14"/>
  <c r="D3272" i="14"/>
  <c r="D3271" i="14"/>
  <c r="D3270" i="14"/>
  <c r="D3269" i="14"/>
  <c r="D3268" i="14"/>
  <c r="D3267" i="14"/>
  <c r="D3266" i="14"/>
  <c r="D3265" i="14"/>
  <c r="D3264" i="14"/>
  <c r="D3263" i="14"/>
  <c r="D3262" i="14"/>
  <c r="D3261" i="14"/>
  <c r="D3260" i="14"/>
  <c r="D3259" i="14"/>
  <c r="D3258" i="14"/>
  <c r="D3257" i="14"/>
  <c r="D3256" i="14"/>
  <c r="D3255" i="14"/>
  <c r="D3254" i="14"/>
  <c r="D3253" i="14"/>
  <c r="D3252" i="14"/>
  <c r="D3251" i="14"/>
  <c r="D3250" i="14"/>
  <c r="D3249" i="14"/>
  <c r="D3248" i="14"/>
  <c r="D3247" i="14"/>
  <c r="D3246" i="14"/>
  <c r="D3245" i="14"/>
  <c r="D3244" i="14"/>
  <c r="D3243" i="14"/>
  <c r="D3242" i="14"/>
  <c r="D3241" i="14"/>
  <c r="D3240" i="14"/>
  <c r="D3239" i="14"/>
  <c r="D3238" i="14"/>
  <c r="D3237" i="14"/>
  <c r="D3236" i="14"/>
  <c r="D3235" i="14"/>
  <c r="D3234" i="14"/>
  <c r="D3233" i="14"/>
  <c r="D3232" i="14"/>
  <c r="D3231" i="14"/>
  <c r="D3230" i="14"/>
  <c r="D3229" i="14"/>
  <c r="D3228" i="14"/>
  <c r="D3227" i="14"/>
  <c r="D3226" i="14"/>
  <c r="D3225" i="14"/>
  <c r="D3224" i="14"/>
  <c r="D3223" i="14"/>
  <c r="D3222" i="14"/>
  <c r="D3221" i="14"/>
  <c r="D3220" i="14"/>
  <c r="D3219" i="14"/>
  <c r="D3218" i="14"/>
  <c r="D3217" i="14"/>
  <c r="D3216" i="14"/>
  <c r="D3215" i="14"/>
  <c r="D3214" i="14"/>
  <c r="D3213" i="14"/>
  <c r="D3212" i="14"/>
  <c r="D3211" i="14"/>
  <c r="D3210" i="14"/>
  <c r="D3209" i="14"/>
  <c r="D3208" i="14"/>
  <c r="D3207" i="14"/>
  <c r="D3206" i="14"/>
  <c r="D3205" i="14"/>
  <c r="D3204" i="14"/>
  <c r="D3203" i="14"/>
  <c r="D3202" i="14"/>
  <c r="D3201" i="14"/>
  <c r="D3200" i="14"/>
  <c r="D3199" i="14"/>
  <c r="D3198" i="14"/>
  <c r="D3197" i="14"/>
  <c r="D3196" i="14"/>
  <c r="D3195" i="14"/>
  <c r="D3194" i="14"/>
  <c r="D3193" i="14"/>
  <c r="D3192" i="14"/>
  <c r="D3191" i="14"/>
  <c r="D3190" i="14"/>
  <c r="D3189" i="14"/>
  <c r="D3188" i="14"/>
  <c r="D3187" i="14"/>
  <c r="D3186" i="14"/>
  <c r="D3185" i="14"/>
  <c r="D3184" i="14"/>
  <c r="D3183" i="14"/>
  <c r="D3182" i="14"/>
  <c r="D3181" i="14"/>
  <c r="D3180" i="14"/>
  <c r="D3179" i="14"/>
  <c r="D3178" i="14"/>
  <c r="D3177" i="14"/>
  <c r="D3176" i="14"/>
  <c r="D3175" i="14"/>
  <c r="D3174" i="14"/>
  <c r="D3173" i="14"/>
  <c r="D3172" i="14"/>
  <c r="D3171" i="14"/>
  <c r="D3170" i="14"/>
  <c r="D3169" i="14"/>
  <c r="D3168" i="14"/>
  <c r="D3167" i="14"/>
  <c r="D3166" i="14"/>
  <c r="D3165" i="14"/>
  <c r="D3164" i="14"/>
  <c r="D3163" i="14"/>
  <c r="D3162" i="14"/>
  <c r="D3161" i="14"/>
  <c r="D3160" i="14"/>
  <c r="D3159" i="14"/>
  <c r="D3158" i="14"/>
  <c r="D3157" i="14"/>
  <c r="D3156" i="14"/>
  <c r="D3155" i="14"/>
  <c r="D3154" i="14"/>
  <c r="D3153" i="14"/>
  <c r="D3152" i="14"/>
  <c r="D3151" i="14"/>
  <c r="D3150" i="14"/>
  <c r="D3149" i="14"/>
  <c r="D3148" i="14"/>
  <c r="D3147" i="14"/>
  <c r="D3146" i="14"/>
  <c r="D3145" i="14"/>
  <c r="D3144" i="14"/>
  <c r="D3143" i="14"/>
  <c r="D3142" i="14"/>
  <c r="D3141" i="14"/>
  <c r="D3140" i="14"/>
  <c r="D3139" i="14"/>
  <c r="D3138" i="14"/>
  <c r="D3137" i="14"/>
  <c r="D3136" i="14"/>
  <c r="D3135" i="14"/>
  <c r="D3134" i="14"/>
  <c r="D3133" i="14"/>
  <c r="D3132" i="14"/>
  <c r="D3131" i="14"/>
  <c r="D3130" i="14"/>
  <c r="D3129" i="14"/>
  <c r="D3128" i="14"/>
  <c r="D3127" i="14"/>
  <c r="D3126" i="14"/>
  <c r="D3125" i="14"/>
  <c r="D3124" i="14"/>
  <c r="D3123" i="14"/>
  <c r="D3122" i="14"/>
  <c r="D3121" i="14"/>
  <c r="D3120" i="14"/>
  <c r="D3119" i="14"/>
  <c r="D3118" i="14"/>
  <c r="D3117" i="14"/>
  <c r="D3116" i="14"/>
  <c r="D3115" i="14"/>
  <c r="D3114" i="14"/>
  <c r="D3113" i="14"/>
  <c r="D3112" i="14"/>
  <c r="D3111" i="14"/>
  <c r="D3110" i="14"/>
  <c r="D3109" i="14"/>
  <c r="D3108" i="14"/>
  <c r="D3107" i="14"/>
  <c r="D3106" i="14"/>
  <c r="D3105" i="14"/>
  <c r="D3104" i="14"/>
  <c r="D3103" i="14"/>
  <c r="D3102" i="14"/>
  <c r="D3101" i="14"/>
  <c r="D3100" i="14"/>
  <c r="D3099" i="14"/>
  <c r="D3098" i="14"/>
  <c r="D3097" i="14"/>
  <c r="D3096" i="14"/>
  <c r="D3095" i="14"/>
  <c r="D3094" i="14"/>
  <c r="D3093" i="14"/>
  <c r="D3092" i="14"/>
  <c r="D3091" i="14"/>
  <c r="D3090" i="14"/>
  <c r="D3089" i="14"/>
  <c r="D3088" i="14"/>
  <c r="D3087" i="14"/>
  <c r="D3086" i="14"/>
  <c r="D3085" i="14"/>
  <c r="D3084" i="14"/>
  <c r="D3083" i="14"/>
  <c r="D3082" i="14"/>
  <c r="D3081" i="14"/>
  <c r="D3080" i="14"/>
  <c r="D3079" i="14"/>
  <c r="D3078" i="14"/>
  <c r="D3077" i="14"/>
  <c r="D3076" i="14"/>
  <c r="D3075" i="14"/>
  <c r="D3074" i="14"/>
  <c r="D3073" i="14"/>
  <c r="D3072" i="14"/>
  <c r="D3071" i="14"/>
  <c r="D3070" i="14"/>
  <c r="D3069" i="14"/>
  <c r="D3068" i="14"/>
  <c r="D3067" i="14"/>
  <c r="D3066" i="14"/>
  <c r="D3065" i="14"/>
  <c r="D3064" i="14"/>
  <c r="D3063" i="14"/>
  <c r="D3062" i="14"/>
  <c r="D3061" i="14"/>
  <c r="D3060" i="14"/>
  <c r="D3059" i="14"/>
  <c r="D3058" i="14"/>
  <c r="D3057" i="14"/>
  <c r="D3056" i="14"/>
  <c r="D3055" i="14"/>
  <c r="D3054" i="14"/>
  <c r="D3053" i="14"/>
  <c r="D3052" i="14"/>
  <c r="D3051" i="14"/>
  <c r="D3050" i="14"/>
  <c r="D3049" i="14"/>
  <c r="D3048" i="14"/>
  <c r="D3047" i="14"/>
  <c r="D3046" i="14"/>
  <c r="D3045" i="14"/>
  <c r="D3044" i="14"/>
  <c r="D3043" i="14"/>
  <c r="D3042" i="14"/>
  <c r="D3041" i="14"/>
  <c r="D3040" i="14"/>
  <c r="D3039" i="14"/>
  <c r="D3038" i="14"/>
  <c r="D3037" i="14"/>
  <c r="D3036" i="14"/>
  <c r="D3035" i="14"/>
  <c r="D3034" i="14"/>
  <c r="D3033" i="14"/>
  <c r="D3032" i="14"/>
  <c r="D3031" i="14"/>
  <c r="D3030" i="14"/>
  <c r="D3029" i="14"/>
  <c r="D3028" i="14"/>
  <c r="D3027" i="14"/>
  <c r="D3026" i="14"/>
  <c r="D3025" i="14"/>
  <c r="D3024" i="14"/>
  <c r="D3023" i="14"/>
  <c r="D3022" i="14"/>
  <c r="D3021" i="14"/>
  <c r="D3020" i="14"/>
  <c r="D3019" i="14"/>
  <c r="D3018" i="14"/>
  <c r="D3017" i="14"/>
  <c r="D3016" i="14"/>
  <c r="D3015" i="14"/>
  <c r="D3014" i="14"/>
  <c r="D3013" i="14"/>
  <c r="D3012" i="14"/>
  <c r="D3011" i="14"/>
  <c r="D3010" i="14"/>
  <c r="D3009" i="14"/>
  <c r="D3008" i="14"/>
  <c r="D3007" i="14"/>
  <c r="D3006" i="14"/>
  <c r="D3005" i="14"/>
  <c r="D3004" i="14"/>
  <c r="D3003" i="14"/>
  <c r="D3002" i="14"/>
  <c r="D3001" i="14"/>
  <c r="D3000" i="14"/>
  <c r="D2999" i="14"/>
  <c r="D2998" i="14"/>
  <c r="D2997" i="14"/>
  <c r="D2996" i="14"/>
  <c r="D2995" i="14"/>
  <c r="D2994" i="14"/>
  <c r="D2993" i="14"/>
  <c r="D2992" i="14"/>
  <c r="D2991" i="14"/>
  <c r="D2990" i="14"/>
  <c r="D2989" i="14"/>
  <c r="D2988" i="14"/>
  <c r="D2987" i="14"/>
  <c r="D2986" i="14"/>
  <c r="D2985" i="14"/>
  <c r="D2984" i="14"/>
  <c r="D2983" i="14"/>
  <c r="D2982" i="14"/>
  <c r="D2981" i="14"/>
  <c r="D2980" i="14"/>
  <c r="D2979" i="14"/>
  <c r="D2978" i="14"/>
  <c r="D2977" i="14"/>
  <c r="D2976" i="14"/>
  <c r="D2975" i="14"/>
  <c r="D2974" i="14"/>
  <c r="D2973" i="14"/>
  <c r="D2972" i="14"/>
  <c r="D2971" i="14"/>
  <c r="D2970" i="14"/>
  <c r="D2969" i="14"/>
  <c r="D2968" i="14"/>
  <c r="D2967" i="14"/>
  <c r="D2966" i="14"/>
  <c r="D2965" i="14"/>
  <c r="D2964" i="14"/>
  <c r="D2963" i="14"/>
  <c r="D2962" i="14"/>
  <c r="D2961" i="14"/>
  <c r="D2960" i="14"/>
  <c r="D2959" i="14"/>
  <c r="D2958" i="14"/>
  <c r="D2957" i="14"/>
  <c r="D2956" i="14"/>
  <c r="D2955" i="14"/>
  <c r="D2954" i="14"/>
  <c r="D2953" i="14"/>
  <c r="D2952" i="14"/>
  <c r="D2951" i="14"/>
  <c r="D2950" i="14"/>
  <c r="D2949" i="14"/>
  <c r="D2948" i="14"/>
  <c r="D2947" i="14"/>
  <c r="D2946" i="14"/>
  <c r="D2945" i="14"/>
  <c r="D2944" i="14"/>
  <c r="D2943" i="14"/>
  <c r="D2942" i="14"/>
  <c r="D2941" i="14"/>
  <c r="D2940" i="14"/>
  <c r="D2939" i="14"/>
  <c r="D2938" i="14"/>
  <c r="D2937" i="14"/>
  <c r="D2936" i="14"/>
  <c r="D2935" i="14"/>
  <c r="D2934" i="14"/>
  <c r="D2933" i="14"/>
  <c r="D2932" i="14"/>
  <c r="D2931" i="14"/>
  <c r="D2930" i="14"/>
  <c r="D2929" i="14"/>
  <c r="D2928" i="14"/>
  <c r="D2927" i="14"/>
  <c r="D2926" i="14"/>
  <c r="D2925" i="14"/>
  <c r="D2924" i="14"/>
  <c r="D2923" i="14"/>
  <c r="D2922" i="14"/>
  <c r="D2921" i="14"/>
  <c r="D2920" i="14"/>
  <c r="D2919" i="14"/>
  <c r="D2918" i="14"/>
  <c r="D2917" i="14"/>
  <c r="D2916" i="14"/>
  <c r="D2915" i="14"/>
  <c r="D2914" i="14"/>
  <c r="D2913" i="14"/>
  <c r="D2912" i="14"/>
  <c r="D2911" i="14"/>
  <c r="D2910" i="14"/>
  <c r="D2909" i="14"/>
  <c r="D2908" i="14"/>
  <c r="D2907" i="14"/>
  <c r="D2906" i="14"/>
  <c r="D2905" i="14"/>
  <c r="D2904" i="14"/>
  <c r="D2903" i="14"/>
  <c r="D2902" i="14"/>
  <c r="D2901" i="14"/>
  <c r="D2900" i="14"/>
  <c r="D2899" i="14"/>
  <c r="D2898" i="14"/>
  <c r="D2897" i="14"/>
  <c r="D2896" i="14"/>
  <c r="D2895" i="14"/>
  <c r="D2894" i="14"/>
  <c r="D2893" i="14"/>
  <c r="D2892" i="14"/>
  <c r="D2891" i="14"/>
  <c r="D2890" i="14"/>
  <c r="D2889" i="14"/>
  <c r="D2888" i="14"/>
  <c r="D2887" i="14"/>
  <c r="D2886" i="14"/>
  <c r="D2885" i="14"/>
  <c r="D2884" i="14"/>
  <c r="D2883" i="14"/>
  <c r="D2882" i="14"/>
  <c r="D2881" i="14"/>
  <c r="D2880" i="14"/>
  <c r="D2879" i="14"/>
  <c r="D2878" i="14"/>
  <c r="D2877" i="14"/>
  <c r="D2876" i="14"/>
  <c r="D2875" i="14"/>
  <c r="D2874" i="14"/>
  <c r="D2873" i="14"/>
  <c r="D2872" i="14"/>
  <c r="D2871" i="14"/>
  <c r="D2870" i="14"/>
  <c r="D2869" i="14"/>
  <c r="D2868" i="14"/>
  <c r="D2867" i="14"/>
  <c r="D2866" i="14"/>
  <c r="D2865" i="14"/>
  <c r="D2864" i="14"/>
  <c r="D2863" i="14"/>
  <c r="D2862" i="14"/>
  <c r="D2861" i="14"/>
  <c r="D2860" i="14"/>
  <c r="D2859" i="14"/>
  <c r="D2858" i="14"/>
  <c r="D2857" i="14"/>
  <c r="D2856" i="14"/>
  <c r="D2855" i="14"/>
  <c r="D2854" i="14"/>
  <c r="D2853" i="14"/>
  <c r="D2852" i="14"/>
  <c r="D2851" i="14"/>
  <c r="D2850" i="14"/>
  <c r="D2849" i="14"/>
  <c r="D2848" i="14"/>
  <c r="D2847" i="14"/>
  <c r="D2846" i="14"/>
  <c r="D2845" i="14"/>
  <c r="D2844" i="14"/>
  <c r="D2843" i="14"/>
  <c r="D2842" i="14"/>
  <c r="D2841" i="14"/>
  <c r="D2840" i="14"/>
  <c r="D2839" i="14"/>
  <c r="D2838" i="14"/>
  <c r="D2837" i="14"/>
  <c r="D2836" i="14"/>
  <c r="D2835" i="14"/>
  <c r="D2834" i="14"/>
  <c r="D2833" i="14"/>
  <c r="D2832" i="14"/>
  <c r="D2831" i="14"/>
  <c r="D2830" i="14"/>
  <c r="D2829" i="14"/>
  <c r="D2828" i="14"/>
  <c r="D2827" i="14"/>
  <c r="D2826" i="14"/>
  <c r="D2825" i="14"/>
  <c r="D2824" i="14"/>
  <c r="D2823" i="14"/>
  <c r="D2822" i="14"/>
  <c r="D2821" i="14"/>
  <c r="D2820" i="14"/>
  <c r="D2819" i="14"/>
  <c r="D2818" i="14"/>
  <c r="D2817" i="14"/>
  <c r="D2816" i="14"/>
  <c r="D2815" i="14"/>
  <c r="D2814" i="14"/>
  <c r="D2813" i="14"/>
  <c r="D2812" i="14"/>
  <c r="D2811" i="14"/>
  <c r="D2810" i="14"/>
  <c r="D2809" i="14"/>
  <c r="D2808" i="14"/>
  <c r="D2807" i="14"/>
  <c r="D2806" i="14"/>
  <c r="D2805" i="14"/>
  <c r="D2804" i="14"/>
  <c r="D2803" i="14"/>
  <c r="D2802" i="14"/>
  <c r="D2801" i="14"/>
  <c r="D2800" i="14"/>
  <c r="D2799" i="14"/>
  <c r="D2798" i="14"/>
  <c r="D2797" i="14"/>
  <c r="D2796" i="14"/>
  <c r="D2795" i="14"/>
  <c r="D2794" i="14"/>
  <c r="D2793" i="14"/>
  <c r="D2792" i="14"/>
  <c r="D2791" i="14"/>
  <c r="D2790" i="14"/>
  <c r="D2789" i="14"/>
  <c r="D2788" i="14"/>
  <c r="D2787" i="14"/>
  <c r="D2786" i="14"/>
  <c r="D2785" i="14"/>
  <c r="D2784" i="14"/>
  <c r="D2783" i="14"/>
  <c r="D2782" i="14"/>
  <c r="D2781" i="14"/>
  <c r="D2780" i="14"/>
  <c r="D2779" i="14"/>
  <c r="D2778" i="14"/>
  <c r="D2777" i="14"/>
  <c r="D2776" i="14"/>
  <c r="D2775" i="14"/>
  <c r="D2774" i="14"/>
  <c r="D2773" i="14"/>
  <c r="D2772" i="14"/>
  <c r="D2771" i="14"/>
  <c r="D2770" i="14"/>
  <c r="D2769" i="14"/>
  <c r="D2768" i="14"/>
  <c r="D2767" i="14"/>
  <c r="D2766" i="14"/>
  <c r="D2765" i="14"/>
  <c r="D2764" i="14"/>
  <c r="D2763" i="14"/>
  <c r="D2762" i="14"/>
  <c r="D2761" i="14"/>
  <c r="D2760" i="14"/>
  <c r="D2759" i="14"/>
  <c r="D2758" i="14"/>
  <c r="D2757" i="14"/>
  <c r="D2756" i="14"/>
  <c r="D2755" i="14"/>
  <c r="D2754" i="14"/>
  <c r="D2753" i="14"/>
  <c r="D2752" i="14"/>
  <c r="D2751" i="14"/>
  <c r="D2750" i="14"/>
  <c r="D2749" i="14"/>
  <c r="D2748" i="14"/>
  <c r="D2747" i="14"/>
  <c r="D2746" i="14"/>
  <c r="D2745" i="14"/>
  <c r="D2744" i="14"/>
  <c r="D2743" i="14"/>
  <c r="D2742" i="14"/>
  <c r="D2741" i="14"/>
  <c r="D2740" i="14"/>
  <c r="D2739" i="14"/>
  <c r="D2738" i="14"/>
  <c r="D2737" i="14"/>
  <c r="D2736" i="14"/>
  <c r="D2735" i="14"/>
  <c r="D2734" i="14"/>
  <c r="D2733" i="14"/>
  <c r="D2732" i="14"/>
  <c r="D2731" i="14"/>
  <c r="D2730" i="14"/>
  <c r="D2729" i="14"/>
  <c r="D2728" i="14"/>
  <c r="D2727" i="14"/>
  <c r="D2726" i="14"/>
  <c r="D2725" i="14"/>
  <c r="D2724" i="14"/>
  <c r="D2723" i="14"/>
  <c r="D2722" i="14"/>
  <c r="D2721" i="14"/>
  <c r="D2720" i="14"/>
  <c r="D2719" i="14"/>
  <c r="D2718" i="14"/>
  <c r="D2717" i="14"/>
  <c r="D2716" i="14"/>
  <c r="D2715" i="14"/>
  <c r="D2714" i="14"/>
  <c r="D2713" i="14"/>
  <c r="D2712" i="14"/>
  <c r="D2711" i="14"/>
  <c r="D2710" i="14"/>
  <c r="D2709" i="14"/>
  <c r="D2708" i="14"/>
  <c r="D2707" i="14"/>
  <c r="D2706" i="14"/>
  <c r="D2705" i="14"/>
  <c r="D2704" i="14"/>
  <c r="D2703" i="14"/>
  <c r="D2702" i="14"/>
  <c r="D2701" i="14"/>
  <c r="D2700" i="14"/>
  <c r="D2699" i="14"/>
  <c r="D2698" i="14"/>
  <c r="D2697" i="14"/>
  <c r="D2696" i="14"/>
  <c r="D2695" i="14"/>
  <c r="D2694" i="14"/>
  <c r="D2693" i="14"/>
  <c r="D2692" i="14"/>
  <c r="D2691" i="14"/>
  <c r="D2690" i="14"/>
  <c r="D2689" i="14"/>
  <c r="D2688" i="14"/>
  <c r="D2687" i="14"/>
  <c r="D2686" i="14"/>
  <c r="D2685" i="14"/>
  <c r="D2684" i="14"/>
  <c r="D2683" i="14"/>
  <c r="D2682" i="14"/>
  <c r="D2681" i="14"/>
  <c r="D2680" i="14"/>
  <c r="D2679" i="14"/>
  <c r="D2678" i="14"/>
  <c r="D2677" i="14"/>
  <c r="D2676" i="14"/>
  <c r="D2675" i="14"/>
  <c r="D2674" i="14"/>
  <c r="D2673" i="14"/>
  <c r="D2672" i="14"/>
  <c r="D2671" i="14"/>
  <c r="D2670" i="14"/>
  <c r="D2669" i="14"/>
  <c r="D2668" i="14"/>
  <c r="D2667" i="14"/>
  <c r="D2666" i="14"/>
  <c r="D2665" i="14"/>
  <c r="D2664" i="14"/>
  <c r="D2663" i="14"/>
  <c r="D2662" i="14"/>
  <c r="D2661" i="14"/>
  <c r="D2660" i="14"/>
  <c r="D2659" i="14"/>
  <c r="D2658" i="14"/>
  <c r="D2657" i="14"/>
  <c r="D2656" i="14"/>
  <c r="D2655" i="14"/>
  <c r="D2654" i="14"/>
  <c r="D2653" i="14"/>
  <c r="D2652" i="14"/>
  <c r="D2651" i="14"/>
  <c r="D2650" i="14"/>
  <c r="D2649" i="14"/>
  <c r="D2648" i="14"/>
  <c r="D2647" i="14"/>
  <c r="D2646" i="14"/>
  <c r="D2645" i="14"/>
  <c r="D2644" i="14"/>
  <c r="D2643" i="14"/>
  <c r="D2642" i="14"/>
  <c r="D2641" i="14"/>
  <c r="D2640" i="14"/>
  <c r="D2639" i="14"/>
  <c r="D2638" i="14"/>
  <c r="D2637" i="14"/>
  <c r="D2636" i="14"/>
  <c r="D2635" i="14"/>
  <c r="D2634" i="14"/>
  <c r="D2633" i="14"/>
  <c r="D2632" i="14"/>
  <c r="D2631" i="14"/>
  <c r="D2630" i="14"/>
  <c r="D2629" i="14"/>
  <c r="D2628" i="14"/>
  <c r="D2627" i="14"/>
  <c r="D2626" i="14"/>
  <c r="D2625" i="14"/>
  <c r="D2624" i="14"/>
  <c r="D2623" i="14"/>
  <c r="D2622" i="14"/>
  <c r="D2621" i="14"/>
  <c r="D2620" i="14"/>
  <c r="D2619" i="14"/>
  <c r="D2618" i="14"/>
  <c r="D2617" i="14"/>
  <c r="D2616" i="14"/>
  <c r="D2615" i="14"/>
  <c r="D2614" i="14"/>
  <c r="D2613" i="14"/>
  <c r="D2612" i="14"/>
  <c r="D2611" i="14"/>
  <c r="D2610" i="14"/>
  <c r="D2609" i="14"/>
  <c r="D2608" i="14"/>
  <c r="D2607" i="14"/>
  <c r="D2606" i="14"/>
  <c r="D2605" i="14"/>
  <c r="D2604" i="14"/>
  <c r="D2603" i="14"/>
  <c r="D2602" i="14"/>
  <c r="D2601" i="14"/>
  <c r="D2600" i="14"/>
  <c r="D2599" i="14"/>
  <c r="D2598" i="14"/>
  <c r="D2597" i="14"/>
  <c r="D2596" i="14"/>
  <c r="D2595" i="14"/>
  <c r="D2594" i="14"/>
  <c r="D2593" i="14"/>
  <c r="D2592" i="14"/>
  <c r="D2591" i="14"/>
  <c r="D2590" i="14"/>
  <c r="D2589" i="14"/>
  <c r="D2588" i="14"/>
  <c r="D2587" i="14"/>
  <c r="D2586" i="14"/>
  <c r="D2585" i="14"/>
  <c r="D2584" i="14"/>
  <c r="D2583" i="14"/>
  <c r="D2582" i="14"/>
  <c r="D2581" i="14"/>
  <c r="D2580" i="14"/>
  <c r="D2579" i="14"/>
  <c r="D2578" i="14"/>
  <c r="D2577" i="14"/>
  <c r="D2576" i="14"/>
  <c r="D2575" i="14"/>
  <c r="D2574" i="14"/>
  <c r="D2573" i="14"/>
  <c r="D2572" i="14"/>
  <c r="D2571" i="14"/>
  <c r="D2570" i="14"/>
  <c r="D2569" i="14"/>
  <c r="D2568" i="14"/>
  <c r="D2567" i="14"/>
  <c r="D2566" i="14"/>
  <c r="D2565" i="14"/>
  <c r="D2564" i="14"/>
  <c r="D2563" i="14"/>
  <c r="D2562" i="14"/>
  <c r="D2561" i="14"/>
  <c r="D2560" i="14"/>
  <c r="D2559" i="14"/>
  <c r="D2558" i="14"/>
  <c r="D2557" i="14"/>
  <c r="D2556" i="14"/>
  <c r="D2555" i="14"/>
  <c r="D2554" i="14"/>
  <c r="D2553" i="14"/>
  <c r="D2552" i="14"/>
  <c r="D2551" i="14"/>
  <c r="D2550" i="14"/>
  <c r="D2549" i="14"/>
  <c r="D2548" i="14"/>
  <c r="D2547" i="14"/>
  <c r="D2546" i="14"/>
  <c r="D2545" i="14"/>
  <c r="D2544" i="14"/>
  <c r="D2543" i="14"/>
  <c r="D2542" i="14"/>
  <c r="D2541" i="14"/>
  <c r="D2540" i="14"/>
  <c r="D2539" i="14"/>
  <c r="D2538" i="14"/>
  <c r="D2537" i="14"/>
  <c r="D2536" i="14"/>
  <c r="D2535" i="14"/>
  <c r="D2534" i="14"/>
  <c r="D2533" i="14"/>
  <c r="D2532" i="14"/>
  <c r="D2531" i="14"/>
  <c r="D2530" i="14"/>
  <c r="D2529" i="14"/>
  <c r="D2528" i="14"/>
  <c r="D2527" i="14"/>
  <c r="D2526" i="14"/>
  <c r="D2525" i="14"/>
  <c r="D2524" i="14"/>
  <c r="D2523" i="14"/>
  <c r="D2522" i="14"/>
  <c r="D2521" i="14"/>
  <c r="D2520" i="14"/>
  <c r="D2519" i="14"/>
  <c r="D2518" i="14"/>
  <c r="D2517" i="14"/>
  <c r="D2516" i="14"/>
  <c r="D2515" i="14"/>
  <c r="D2514" i="14"/>
  <c r="D2513" i="14"/>
  <c r="D2512" i="14"/>
  <c r="D2511" i="14"/>
  <c r="D2510" i="14"/>
  <c r="D2509" i="14"/>
  <c r="D2508" i="14"/>
  <c r="D2507" i="14"/>
  <c r="D2506" i="14"/>
  <c r="D2505" i="14"/>
  <c r="D2504" i="14"/>
  <c r="D2503" i="14"/>
  <c r="D2502" i="14"/>
  <c r="D2501" i="14"/>
  <c r="D2500" i="14"/>
  <c r="D2499" i="14"/>
  <c r="D2498" i="14"/>
  <c r="D2497" i="14"/>
  <c r="D2496" i="14"/>
  <c r="D2495" i="14"/>
  <c r="D2494" i="14"/>
  <c r="D2493" i="14"/>
  <c r="D2492" i="14"/>
  <c r="D2491" i="14"/>
  <c r="D2490" i="14"/>
  <c r="D2489" i="14"/>
  <c r="D2488" i="14"/>
  <c r="D2487" i="14"/>
  <c r="D2486" i="14"/>
  <c r="D2485" i="14"/>
  <c r="D2484" i="14"/>
  <c r="D2483" i="14"/>
  <c r="D2482" i="14"/>
  <c r="D2481" i="14"/>
  <c r="D2480" i="14"/>
  <c r="D2479" i="14"/>
  <c r="D2478" i="14"/>
  <c r="D2477" i="14"/>
  <c r="D2476" i="14"/>
  <c r="D2475" i="14"/>
  <c r="D2474" i="14"/>
  <c r="D2473" i="14"/>
  <c r="D2472" i="14"/>
  <c r="D2471" i="14"/>
  <c r="D2470" i="14"/>
  <c r="D2469" i="14"/>
  <c r="D2468" i="14"/>
  <c r="D2467" i="14"/>
  <c r="D2466" i="14"/>
  <c r="D2465" i="14"/>
  <c r="D2464" i="14"/>
  <c r="D2463" i="14"/>
  <c r="D2462" i="14"/>
  <c r="D2461" i="14"/>
  <c r="D2460" i="14"/>
  <c r="D2459" i="14"/>
  <c r="D2458" i="14"/>
  <c r="D2457" i="14"/>
  <c r="D2456" i="14"/>
  <c r="D2455" i="14"/>
  <c r="D2454" i="14"/>
  <c r="D2453" i="14"/>
  <c r="D2452" i="14"/>
  <c r="D2451" i="14"/>
  <c r="D2450" i="14"/>
  <c r="D2449" i="14"/>
  <c r="D2448" i="14"/>
  <c r="D2447" i="14"/>
  <c r="D2446" i="14"/>
  <c r="D2445" i="14"/>
  <c r="D2444" i="14"/>
  <c r="D2443" i="14"/>
  <c r="D2442" i="14"/>
  <c r="D2441" i="14"/>
  <c r="D2440" i="14"/>
  <c r="D2439" i="14"/>
  <c r="D2438" i="14"/>
  <c r="D2437" i="14"/>
  <c r="D2436" i="14"/>
  <c r="D2435" i="14"/>
  <c r="D2434" i="14"/>
  <c r="D2433" i="14"/>
  <c r="D2432" i="14"/>
  <c r="D2431" i="14"/>
  <c r="D2430" i="14"/>
  <c r="D2429" i="14"/>
  <c r="D2428" i="14"/>
  <c r="D2427" i="14"/>
  <c r="D2426" i="14"/>
  <c r="D2425" i="14"/>
  <c r="D2424" i="14"/>
  <c r="D2423" i="14"/>
  <c r="D2422" i="14"/>
  <c r="D2421" i="14"/>
  <c r="D2420" i="14"/>
  <c r="D2419" i="14"/>
  <c r="D2418" i="14"/>
  <c r="D2417" i="14"/>
  <c r="D2416" i="14"/>
  <c r="D2415" i="14"/>
  <c r="D2414" i="14"/>
  <c r="D2413" i="14"/>
  <c r="D2412" i="14"/>
  <c r="D2411" i="14"/>
  <c r="D2410" i="14"/>
  <c r="D2409" i="14"/>
  <c r="D2408" i="14"/>
  <c r="D2407" i="14"/>
  <c r="D2406" i="14"/>
  <c r="D2405" i="14"/>
  <c r="D2404" i="14"/>
  <c r="D2403" i="14"/>
  <c r="D2402" i="14"/>
  <c r="D2401" i="14"/>
  <c r="D2400" i="14"/>
  <c r="D2399" i="14"/>
  <c r="D2398" i="14"/>
  <c r="D2397" i="14"/>
  <c r="D2396" i="14"/>
  <c r="D2395" i="14"/>
  <c r="D2394" i="14"/>
  <c r="D2393" i="14"/>
  <c r="D2392" i="14"/>
  <c r="D2391" i="14"/>
  <c r="D2390" i="14"/>
  <c r="D2389" i="14"/>
  <c r="D2388" i="14"/>
  <c r="D2387" i="14"/>
  <c r="D2386" i="14"/>
  <c r="D2385" i="14"/>
  <c r="D2384" i="14"/>
  <c r="D2383" i="14"/>
  <c r="D2382" i="14"/>
  <c r="D2381" i="14"/>
  <c r="D2380" i="14"/>
  <c r="D2379" i="14"/>
  <c r="D2378" i="14"/>
  <c r="D2377" i="14"/>
  <c r="D2376" i="14"/>
  <c r="D2375" i="14"/>
  <c r="D2374" i="14"/>
  <c r="D2373" i="14"/>
  <c r="D2372" i="14"/>
  <c r="D2371" i="14"/>
  <c r="D2370" i="14"/>
  <c r="D2369" i="14"/>
  <c r="D2368" i="14"/>
  <c r="D2367" i="14"/>
  <c r="D2366" i="14"/>
  <c r="D2365" i="14"/>
  <c r="D2364" i="14"/>
  <c r="D2363" i="14"/>
  <c r="D2362" i="14"/>
  <c r="D2361" i="14"/>
  <c r="D2360" i="14"/>
  <c r="D2359" i="14"/>
  <c r="D2358" i="14"/>
  <c r="D2357" i="14"/>
  <c r="D2356" i="14"/>
  <c r="D2355" i="14"/>
  <c r="D2354" i="14"/>
  <c r="D2353" i="14"/>
  <c r="D2352" i="14"/>
  <c r="D2351" i="14"/>
  <c r="D2350" i="14"/>
  <c r="D2349" i="14"/>
  <c r="D2348" i="14"/>
  <c r="D2347" i="14"/>
  <c r="D2346" i="14"/>
  <c r="D2345" i="14"/>
  <c r="D2344" i="14"/>
  <c r="D2343" i="14"/>
  <c r="D2342" i="14"/>
  <c r="D2341" i="14"/>
  <c r="D2340" i="14"/>
  <c r="D2339" i="14"/>
  <c r="D2338" i="14"/>
  <c r="D2337" i="14"/>
  <c r="D2336" i="14"/>
  <c r="D2335" i="14"/>
  <c r="D2334" i="14"/>
  <c r="D2333" i="14"/>
  <c r="D2332" i="14"/>
  <c r="D2331" i="14"/>
  <c r="D2330" i="14"/>
  <c r="D2329" i="14"/>
  <c r="D2328" i="14"/>
  <c r="D2327" i="14"/>
  <c r="D2326" i="14"/>
  <c r="D2325" i="14"/>
  <c r="D2324" i="14"/>
  <c r="D2323" i="14"/>
  <c r="D2322" i="14"/>
  <c r="D2321" i="14"/>
  <c r="D2320" i="14"/>
  <c r="D2319" i="14"/>
  <c r="D2318" i="14"/>
  <c r="D2317" i="14"/>
  <c r="D2316" i="14"/>
  <c r="D2315" i="14"/>
  <c r="D2314" i="14"/>
  <c r="D2313" i="14"/>
  <c r="D2312" i="14"/>
  <c r="D2311" i="14"/>
  <c r="D2310" i="14"/>
  <c r="D2309" i="14"/>
  <c r="D2308" i="14"/>
  <c r="D2307" i="14"/>
  <c r="D2306" i="14"/>
  <c r="D2305" i="14"/>
  <c r="D2304" i="14"/>
  <c r="D2303" i="14"/>
  <c r="D2302" i="14"/>
  <c r="D2301" i="14"/>
  <c r="D2300" i="14"/>
  <c r="D2299" i="14"/>
  <c r="D2298" i="14"/>
  <c r="D2297" i="14"/>
  <c r="D2296" i="14"/>
  <c r="D2295" i="14"/>
  <c r="D2294" i="14"/>
  <c r="D2293" i="14"/>
  <c r="D2292" i="14"/>
  <c r="D2291" i="14"/>
  <c r="D2290" i="14"/>
  <c r="D2289" i="14"/>
  <c r="D2288" i="14"/>
  <c r="D2287" i="14"/>
  <c r="D2286" i="14"/>
  <c r="D2285" i="14"/>
  <c r="D2284" i="14"/>
  <c r="D2283" i="14"/>
  <c r="D2282" i="14"/>
  <c r="D2281" i="14"/>
  <c r="D2280" i="14"/>
  <c r="D2279" i="14"/>
  <c r="D2278" i="14"/>
  <c r="D2277" i="14"/>
  <c r="D2276" i="14"/>
  <c r="D2275" i="14"/>
  <c r="D2274" i="14"/>
  <c r="D2273" i="14"/>
  <c r="D2272" i="14"/>
  <c r="D2271" i="14"/>
  <c r="D2270" i="14"/>
  <c r="D2269" i="14"/>
  <c r="D2268" i="14"/>
  <c r="D2267" i="14"/>
  <c r="D2266" i="14"/>
  <c r="D2265" i="14"/>
  <c r="D2264" i="14"/>
  <c r="D2263" i="14"/>
  <c r="D2262" i="14"/>
  <c r="D2261" i="14"/>
  <c r="D2260" i="14"/>
  <c r="D2259" i="14"/>
  <c r="D2258" i="14"/>
  <c r="D2257" i="14"/>
  <c r="D2256" i="14"/>
  <c r="D2255" i="14"/>
  <c r="D2254" i="14"/>
  <c r="D2253" i="14"/>
  <c r="D2252" i="14"/>
  <c r="D2251" i="14"/>
  <c r="D2250" i="14"/>
  <c r="D2249" i="14"/>
  <c r="D2248" i="14"/>
  <c r="D2247" i="14"/>
  <c r="D2246" i="14"/>
  <c r="D2245" i="14"/>
  <c r="D2244" i="14"/>
  <c r="D2243" i="14"/>
  <c r="D2242" i="14"/>
  <c r="D2241" i="14"/>
  <c r="D2240" i="14"/>
  <c r="D2239" i="14"/>
  <c r="D2238" i="14"/>
  <c r="D2237" i="14"/>
  <c r="D2236" i="14"/>
  <c r="D2235" i="14"/>
  <c r="D2234" i="14"/>
  <c r="D2233" i="14"/>
  <c r="D2232" i="14"/>
  <c r="D2231" i="14"/>
  <c r="D2230" i="14"/>
  <c r="D2229" i="14"/>
  <c r="D2228" i="14"/>
  <c r="D2227" i="14"/>
  <c r="D2226" i="14"/>
  <c r="D2225" i="14"/>
  <c r="D2224" i="14"/>
  <c r="D2223" i="14"/>
  <c r="D2222" i="14"/>
  <c r="D2221" i="14"/>
  <c r="D2220" i="14"/>
  <c r="D2219" i="14"/>
  <c r="D2218" i="14"/>
  <c r="D2217" i="14"/>
  <c r="D2216" i="14"/>
  <c r="D2215" i="14"/>
  <c r="D2214" i="14"/>
  <c r="D2213" i="14"/>
  <c r="D2212" i="14"/>
  <c r="D2211" i="14"/>
  <c r="D2210" i="14"/>
  <c r="D2209" i="14"/>
  <c r="D2208" i="14"/>
  <c r="D2207" i="14"/>
  <c r="D2206" i="14"/>
  <c r="D2205" i="14"/>
  <c r="D2204" i="14"/>
  <c r="D2203" i="14"/>
  <c r="D2202" i="14"/>
  <c r="D2201" i="14"/>
  <c r="D2200" i="14"/>
  <c r="D2199" i="14"/>
  <c r="D2198" i="14"/>
  <c r="D2197" i="14"/>
  <c r="D2196" i="14"/>
  <c r="D2195" i="14"/>
  <c r="D2194" i="14"/>
  <c r="D2193" i="14"/>
  <c r="D2192" i="14"/>
  <c r="D2191" i="14"/>
  <c r="D2190" i="14"/>
  <c r="D2189" i="14"/>
  <c r="D2188" i="14"/>
  <c r="D2187" i="14"/>
  <c r="D2186" i="14"/>
  <c r="D2185" i="14"/>
  <c r="D2184" i="14"/>
  <c r="D2183" i="14"/>
  <c r="D2182" i="14"/>
  <c r="D2181" i="14"/>
  <c r="D2180" i="14"/>
  <c r="D2179" i="14"/>
  <c r="D2178" i="14"/>
  <c r="D2177" i="14"/>
  <c r="D2176" i="14"/>
  <c r="D2175" i="14"/>
  <c r="D2174" i="14"/>
  <c r="D2173" i="14"/>
  <c r="D2172" i="14"/>
  <c r="D2171" i="14"/>
  <c r="D2170" i="14"/>
  <c r="D2169" i="14"/>
  <c r="D2168" i="14"/>
  <c r="D2167" i="14"/>
  <c r="D2166" i="14"/>
  <c r="D2165" i="14"/>
  <c r="D2164" i="14"/>
  <c r="D2163" i="14"/>
  <c r="D2162" i="14"/>
  <c r="D2161" i="14"/>
  <c r="D2160" i="14"/>
  <c r="D2159" i="14"/>
  <c r="D2158" i="14"/>
  <c r="D2157" i="14"/>
  <c r="D2156" i="14"/>
  <c r="D2155" i="14"/>
  <c r="D2154" i="14"/>
  <c r="D2153" i="14"/>
  <c r="D2152" i="14"/>
  <c r="D2151" i="14"/>
  <c r="D2150" i="14"/>
  <c r="D2149" i="14"/>
  <c r="D2148" i="14"/>
  <c r="D2147" i="14"/>
  <c r="D2146" i="14"/>
  <c r="D2145" i="14"/>
  <c r="D2144" i="14"/>
  <c r="D2143" i="14"/>
  <c r="D2142" i="14"/>
  <c r="D2141" i="14"/>
  <c r="D2140" i="14"/>
  <c r="D2139" i="14"/>
  <c r="D2138" i="14"/>
  <c r="D2137" i="14"/>
  <c r="D2136" i="14"/>
  <c r="D2135" i="14"/>
  <c r="D2134" i="14"/>
  <c r="D2133" i="14"/>
  <c r="D2132" i="14"/>
  <c r="D2131" i="14"/>
  <c r="D2130" i="14"/>
  <c r="D2129" i="14"/>
  <c r="D2128" i="14"/>
  <c r="D2127" i="14"/>
  <c r="D2126" i="14"/>
  <c r="D2125" i="14"/>
  <c r="D2124" i="14"/>
  <c r="D2123" i="14"/>
  <c r="D2122" i="14"/>
  <c r="D2121" i="14"/>
  <c r="D2120" i="14"/>
  <c r="D2119" i="14"/>
  <c r="D2118" i="14"/>
  <c r="D2117" i="14"/>
  <c r="D2116" i="14"/>
  <c r="D2115" i="14"/>
  <c r="D2114" i="14"/>
  <c r="D2113" i="14"/>
  <c r="D2112" i="14"/>
  <c r="D2111" i="14"/>
  <c r="D2110" i="14"/>
  <c r="D2109" i="14"/>
  <c r="D2108" i="14"/>
  <c r="D2107" i="14"/>
  <c r="D2106" i="14"/>
  <c r="D2105" i="14"/>
  <c r="D2104" i="14"/>
  <c r="D2103" i="14"/>
  <c r="D2102" i="14"/>
  <c r="D2101" i="14"/>
  <c r="D2100" i="14"/>
  <c r="D2099" i="14"/>
  <c r="D2098" i="14"/>
  <c r="D2097" i="14"/>
  <c r="D2096" i="14"/>
  <c r="D2095" i="14"/>
  <c r="D2094" i="14"/>
  <c r="D2093" i="14"/>
  <c r="D2092" i="14"/>
  <c r="D2091" i="14"/>
  <c r="D2090" i="14"/>
  <c r="D2089" i="14"/>
  <c r="D2088" i="14"/>
  <c r="D2087" i="14"/>
  <c r="D2086" i="14"/>
  <c r="D2085" i="14"/>
  <c r="D2084" i="14"/>
  <c r="D2083" i="14"/>
  <c r="D2082" i="14"/>
  <c r="D2081" i="14"/>
  <c r="D2080" i="14"/>
  <c r="D2079" i="14"/>
  <c r="D2078" i="14"/>
  <c r="D2077" i="14"/>
  <c r="D2076" i="14"/>
  <c r="D2075" i="14"/>
  <c r="D2074" i="14"/>
  <c r="D2073" i="14"/>
  <c r="D2072" i="14"/>
  <c r="D2071" i="14"/>
  <c r="D2070" i="14"/>
  <c r="D2069" i="14"/>
  <c r="D2068" i="14"/>
  <c r="D2067" i="14"/>
  <c r="D2066" i="14"/>
  <c r="D2065" i="14"/>
  <c r="D2064" i="14"/>
  <c r="D2063" i="14"/>
  <c r="D2062" i="14"/>
  <c r="D2061" i="14"/>
  <c r="D2060" i="14"/>
  <c r="D2059" i="14"/>
  <c r="D2058" i="14"/>
  <c r="D2057" i="14"/>
  <c r="D2056" i="14"/>
  <c r="D2055" i="14"/>
  <c r="D2054" i="14"/>
  <c r="D2053" i="14"/>
  <c r="D2052" i="14"/>
  <c r="D2051" i="14"/>
  <c r="D2050" i="14"/>
  <c r="D2049" i="14"/>
  <c r="D2048" i="14"/>
  <c r="D2047" i="14"/>
  <c r="D2046" i="14"/>
  <c r="D2045" i="14"/>
  <c r="D2044" i="14"/>
  <c r="D2043" i="14"/>
  <c r="D2042" i="14"/>
  <c r="D2041" i="14"/>
  <c r="D2040" i="14"/>
  <c r="D2039" i="14"/>
  <c r="D2038" i="14"/>
  <c r="D2037" i="14"/>
  <c r="D2036" i="14"/>
  <c r="D2035" i="14"/>
  <c r="D2034" i="14"/>
  <c r="D2033" i="14"/>
  <c r="D2032" i="14"/>
  <c r="D2031" i="14"/>
  <c r="D2030" i="14"/>
  <c r="D2029" i="14"/>
  <c r="D2028" i="14"/>
  <c r="D2027" i="14"/>
  <c r="D2026" i="14"/>
  <c r="D2025" i="14"/>
  <c r="D2024" i="14"/>
  <c r="D2023" i="14"/>
  <c r="D2022" i="14"/>
  <c r="D2021" i="14"/>
  <c r="D2020" i="14"/>
  <c r="D2019" i="14"/>
  <c r="D2018" i="14"/>
  <c r="D2017" i="14"/>
  <c r="D2016" i="14"/>
  <c r="D2015" i="14"/>
  <c r="D2014" i="14"/>
  <c r="D2013" i="14"/>
  <c r="D2012" i="14"/>
  <c r="D2011" i="14"/>
  <c r="D2010" i="14"/>
  <c r="D2009" i="14"/>
  <c r="D2008" i="14"/>
  <c r="D2007" i="14"/>
  <c r="D2006" i="14"/>
  <c r="D2005" i="14"/>
  <c r="D2004" i="14"/>
  <c r="D2003" i="14"/>
  <c r="D2002" i="14"/>
  <c r="D2001" i="14"/>
  <c r="D2000" i="14"/>
  <c r="D1999" i="14"/>
  <c r="D1998" i="14"/>
  <c r="D1997" i="14"/>
  <c r="D1996" i="14"/>
  <c r="D1995" i="14"/>
  <c r="D1994" i="14"/>
  <c r="D1993" i="14"/>
  <c r="D1992" i="14"/>
  <c r="D1991" i="14"/>
  <c r="D1990" i="14"/>
  <c r="D1989" i="14"/>
  <c r="D1988" i="14"/>
  <c r="D1987" i="14"/>
  <c r="D1986" i="14"/>
  <c r="D1985" i="14"/>
  <c r="D1984" i="14"/>
  <c r="D1983" i="14"/>
  <c r="D1982" i="14"/>
  <c r="D1981" i="14"/>
  <c r="D1980" i="14"/>
  <c r="D1979" i="14"/>
  <c r="D1978" i="14"/>
  <c r="D1977" i="14"/>
  <c r="D1976" i="14"/>
  <c r="D1975" i="14"/>
  <c r="D1974" i="14"/>
  <c r="D1973" i="14"/>
  <c r="D1972" i="14"/>
  <c r="D1971" i="14"/>
  <c r="D1970" i="14"/>
  <c r="D1969" i="14"/>
  <c r="D1968" i="14"/>
  <c r="D1967" i="14"/>
  <c r="D1966" i="14"/>
  <c r="D1965" i="14"/>
  <c r="D1964" i="14"/>
  <c r="D1963" i="14"/>
  <c r="D1962" i="14"/>
  <c r="D1961" i="14"/>
  <c r="D1960" i="14"/>
  <c r="D1959" i="14"/>
  <c r="D1958" i="14"/>
  <c r="D1957" i="14"/>
  <c r="D1956" i="14"/>
  <c r="D1955" i="14"/>
  <c r="D1954" i="14"/>
  <c r="D1953" i="14"/>
  <c r="D1952" i="14"/>
  <c r="D1951" i="14"/>
  <c r="D1950" i="14"/>
  <c r="D1949" i="14"/>
  <c r="D1948" i="14"/>
  <c r="D1947" i="14"/>
  <c r="D1946" i="14"/>
  <c r="D1945" i="14"/>
  <c r="D1944" i="14"/>
  <c r="D1943" i="14"/>
  <c r="D1942" i="14"/>
  <c r="D1941" i="14"/>
  <c r="D1940" i="14"/>
  <c r="D1939" i="14"/>
  <c r="D1938" i="14"/>
  <c r="D1937" i="14"/>
  <c r="D1936" i="14"/>
  <c r="D1935" i="14"/>
  <c r="D1934" i="14"/>
  <c r="D1933" i="14"/>
  <c r="D1932" i="14"/>
  <c r="D1931" i="14"/>
  <c r="D1930" i="14"/>
  <c r="D1929" i="14"/>
  <c r="D1928" i="14"/>
  <c r="D1927" i="14"/>
  <c r="D1926" i="14"/>
  <c r="D1925" i="14"/>
  <c r="D1924" i="14"/>
  <c r="D1923" i="14"/>
  <c r="D1922" i="14"/>
  <c r="D1921" i="14"/>
  <c r="D1920" i="14"/>
  <c r="D1919" i="14"/>
  <c r="D1918" i="14"/>
  <c r="D1917" i="14"/>
  <c r="D1916" i="14"/>
  <c r="D1915" i="14"/>
  <c r="D1914" i="14"/>
  <c r="D1913" i="14"/>
  <c r="D1912" i="14"/>
  <c r="D1911" i="14"/>
  <c r="D1910" i="14"/>
  <c r="D1909" i="14"/>
  <c r="D1908" i="14"/>
  <c r="D1907" i="14"/>
  <c r="D1906" i="14"/>
  <c r="D1905" i="14"/>
  <c r="D1904" i="14"/>
  <c r="D1903" i="14"/>
  <c r="D1902" i="14"/>
  <c r="D1901" i="14"/>
  <c r="D1900" i="14"/>
  <c r="D1899" i="14"/>
  <c r="D1898" i="14"/>
  <c r="D1897" i="14"/>
  <c r="D1896" i="14"/>
  <c r="D1895" i="14"/>
  <c r="D1894" i="14"/>
  <c r="D1893" i="14"/>
  <c r="D1892" i="14"/>
  <c r="D1891" i="14"/>
  <c r="D1890" i="14"/>
  <c r="D1889" i="14"/>
  <c r="D1888" i="14"/>
  <c r="D1887" i="14"/>
  <c r="D1886" i="14"/>
  <c r="D1885" i="14"/>
  <c r="D1884" i="14"/>
  <c r="D1883" i="14"/>
  <c r="D1882" i="14"/>
  <c r="D1881" i="14"/>
  <c r="D1880" i="14"/>
  <c r="D1879" i="14"/>
  <c r="D1878" i="14"/>
  <c r="D1877" i="14"/>
  <c r="D1876" i="14"/>
  <c r="D1875" i="14"/>
  <c r="D1874" i="14"/>
  <c r="D1873" i="14"/>
  <c r="D1872" i="14"/>
  <c r="D1871" i="14"/>
  <c r="D1870" i="14"/>
  <c r="D1869" i="14"/>
  <c r="D1868" i="14"/>
  <c r="D1867" i="14"/>
  <c r="D1866" i="14"/>
  <c r="D1865" i="14"/>
  <c r="D1864" i="14"/>
  <c r="D1863" i="14"/>
  <c r="D1862" i="14"/>
  <c r="D1861" i="14"/>
  <c r="D1860" i="14"/>
  <c r="D1859" i="14"/>
  <c r="D1858" i="14"/>
  <c r="D1857" i="14"/>
  <c r="D1856" i="14"/>
  <c r="D1855" i="14"/>
  <c r="D1854" i="14"/>
  <c r="D1853" i="14"/>
  <c r="D1852" i="14"/>
  <c r="D1851" i="14"/>
  <c r="D1850" i="14"/>
  <c r="D1849" i="14"/>
  <c r="D1848" i="14"/>
  <c r="D1847" i="14"/>
  <c r="D1846" i="14"/>
  <c r="D1845" i="14"/>
  <c r="D1844" i="14"/>
  <c r="D1843" i="14"/>
  <c r="D1842" i="14"/>
  <c r="D1841" i="14"/>
  <c r="D1840" i="14"/>
  <c r="D1839" i="14"/>
  <c r="D1838" i="14"/>
  <c r="D1837" i="14"/>
  <c r="D1836" i="14"/>
  <c r="D1835" i="14"/>
  <c r="D1834" i="14"/>
  <c r="D1833" i="14"/>
  <c r="D1832" i="14"/>
  <c r="D1831" i="14"/>
  <c r="D1830" i="14"/>
  <c r="D1829" i="14"/>
  <c r="D1828" i="14"/>
  <c r="D1827" i="14"/>
  <c r="D1826" i="14"/>
  <c r="D1825" i="14"/>
  <c r="D1824" i="14"/>
  <c r="D1823" i="14"/>
  <c r="D1822" i="14"/>
  <c r="D1821" i="14"/>
  <c r="D1820" i="14"/>
  <c r="D1819" i="14"/>
  <c r="D1818" i="14"/>
  <c r="D1817" i="14"/>
  <c r="D1816" i="14"/>
  <c r="D1815" i="14"/>
  <c r="D1814" i="14"/>
  <c r="D1813" i="14"/>
  <c r="D1812" i="14"/>
  <c r="D1811" i="14"/>
  <c r="D1810" i="14"/>
  <c r="D1809" i="14"/>
  <c r="D1808" i="14"/>
  <c r="D1807" i="14"/>
  <c r="D1806" i="14"/>
  <c r="D1805" i="14"/>
  <c r="D1804" i="14"/>
  <c r="D1803" i="14"/>
  <c r="D1802" i="14"/>
  <c r="D1801" i="14"/>
  <c r="D1800" i="14"/>
  <c r="D1799" i="14"/>
  <c r="D1798" i="14"/>
  <c r="D1797" i="14"/>
  <c r="D1796" i="14"/>
  <c r="D1795" i="14"/>
  <c r="D1794" i="14"/>
  <c r="D1793" i="14"/>
  <c r="D1792" i="14"/>
  <c r="D1791" i="14"/>
  <c r="D1790" i="14"/>
  <c r="D1789" i="14"/>
  <c r="D1788" i="14"/>
  <c r="D1787" i="14"/>
  <c r="D1786" i="14"/>
  <c r="D1785" i="14"/>
  <c r="D1784" i="14"/>
  <c r="D1783" i="14"/>
  <c r="D1782" i="14"/>
  <c r="D1781" i="14"/>
  <c r="D1780" i="14"/>
  <c r="D1779" i="14"/>
  <c r="D1778" i="14"/>
  <c r="D1777" i="14"/>
  <c r="D1776" i="14"/>
  <c r="D1775" i="14"/>
  <c r="D1774" i="14"/>
  <c r="D1773" i="14"/>
  <c r="D1772" i="14"/>
  <c r="D1771" i="14"/>
  <c r="D1770" i="14"/>
  <c r="D1769" i="14"/>
  <c r="D1768" i="14"/>
  <c r="D1767" i="14"/>
  <c r="D1766" i="14"/>
  <c r="D1765" i="14"/>
  <c r="D1764" i="14"/>
  <c r="D1763" i="14"/>
  <c r="D1762" i="14"/>
  <c r="D1761" i="14"/>
  <c r="D1760" i="14"/>
  <c r="D1759" i="14"/>
  <c r="D1758" i="14"/>
  <c r="D1757" i="14"/>
  <c r="D1756" i="14"/>
  <c r="D1755" i="14"/>
  <c r="D1754" i="14"/>
  <c r="D1753" i="14"/>
  <c r="D1752" i="14"/>
  <c r="D1751" i="14"/>
  <c r="D1750" i="14"/>
  <c r="D1749" i="14"/>
  <c r="D1748" i="14"/>
  <c r="D1747" i="14"/>
  <c r="D1746" i="14"/>
  <c r="D1745" i="14"/>
  <c r="D1744" i="14"/>
  <c r="D1743" i="14"/>
  <c r="D1742" i="14"/>
  <c r="D1741" i="14"/>
  <c r="D1740" i="14"/>
  <c r="D1739" i="14"/>
  <c r="D1738" i="14"/>
  <c r="D1737" i="14"/>
  <c r="D1736" i="14"/>
  <c r="D1735" i="14"/>
  <c r="D1734" i="14"/>
  <c r="D1733" i="14"/>
  <c r="D1732" i="14"/>
  <c r="D1731" i="14"/>
  <c r="D1730" i="14"/>
  <c r="D1729" i="14"/>
  <c r="D1728" i="14"/>
  <c r="D1727" i="14"/>
  <c r="D1726" i="14"/>
  <c r="D1725" i="14"/>
  <c r="D1724" i="14"/>
  <c r="D1723" i="14"/>
  <c r="D1722" i="14"/>
  <c r="D1721" i="14"/>
  <c r="D1720" i="14"/>
  <c r="D1719" i="14"/>
  <c r="D1718" i="14"/>
  <c r="D1717" i="14"/>
  <c r="D1716" i="14"/>
  <c r="D1715" i="14"/>
  <c r="D1714" i="14"/>
  <c r="D1713" i="14"/>
  <c r="D1712" i="14"/>
  <c r="D1711" i="14"/>
  <c r="D1710" i="14"/>
  <c r="D1709" i="14"/>
  <c r="D1708" i="14"/>
  <c r="D1707" i="14"/>
  <c r="D1706" i="14"/>
  <c r="D1705" i="14"/>
  <c r="D1704" i="14"/>
  <c r="D1703" i="14"/>
  <c r="D1702" i="14"/>
  <c r="D1701" i="14"/>
  <c r="D1700" i="14"/>
  <c r="D1699" i="14"/>
  <c r="D1698" i="14"/>
  <c r="D1697" i="14"/>
  <c r="D1696" i="14"/>
  <c r="D1695" i="14"/>
  <c r="D1694" i="14"/>
  <c r="D1693" i="14"/>
  <c r="D1692" i="14"/>
  <c r="D1691" i="14"/>
  <c r="D1690" i="14"/>
  <c r="D1689" i="14"/>
  <c r="D1688" i="14"/>
  <c r="D1687" i="14"/>
  <c r="D1686" i="14"/>
  <c r="D1685" i="14"/>
  <c r="D1684" i="14"/>
  <c r="D1683" i="14"/>
  <c r="D1682" i="14"/>
  <c r="D1681" i="14"/>
  <c r="D1680" i="14"/>
  <c r="D1679" i="14"/>
  <c r="D1678" i="14"/>
  <c r="D1677" i="14"/>
  <c r="D1676" i="14"/>
  <c r="D1675" i="14"/>
  <c r="D1674" i="14"/>
  <c r="D1673" i="14"/>
  <c r="D1672" i="14"/>
  <c r="D1671" i="14"/>
  <c r="D1670" i="14"/>
  <c r="D1669" i="14"/>
  <c r="D1668" i="14"/>
  <c r="D1667" i="14"/>
  <c r="D1666" i="14"/>
  <c r="D1665" i="14"/>
  <c r="D1664" i="14"/>
  <c r="D1663" i="14"/>
  <c r="D1662" i="14"/>
  <c r="D1661" i="14"/>
  <c r="D1660" i="14"/>
  <c r="D1659" i="14"/>
  <c r="D1658" i="14"/>
  <c r="D1657" i="14"/>
  <c r="D1656" i="14"/>
  <c r="D1655" i="14"/>
  <c r="D1654" i="14"/>
  <c r="D1653" i="14"/>
  <c r="D1652" i="14"/>
  <c r="D1651" i="14"/>
  <c r="D1650" i="14"/>
  <c r="D1649" i="14"/>
  <c r="D1648" i="14"/>
  <c r="D1647" i="14"/>
  <c r="D1646" i="14"/>
  <c r="D1645" i="14"/>
  <c r="D1644" i="14"/>
  <c r="D1643" i="14"/>
  <c r="D1642" i="14"/>
  <c r="D1641" i="14"/>
  <c r="D1640" i="14"/>
  <c r="D1639" i="14"/>
  <c r="D1638" i="14"/>
  <c r="D1637" i="14"/>
  <c r="D1636" i="14"/>
  <c r="D1635" i="14"/>
  <c r="D1634" i="14"/>
  <c r="D1633" i="14"/>
  <c r="D1632" i="14"/>
  <c r="D1631" i="14"/>
  <c r="D1630" i="14"/>
  <c r="D1629" i="14"/>
  <c r="D1628" i="14"/>
  <c r="D1627" i="14"/>
  <c r="D1626" i="14"/>
  <c r="D1625" i="14"/>
  <c r="D1624" i="14"/>
  <c r="D1623" i="14"/>
  <c r="D1622" i="14"/>
  <c r="D1621" i="14"/>
  <c r="D1620" i="14"/>
  <c r="D1619" i="14"/>
  <c r="D1618" i="14"/>
  <c r="D1617" i="14"/>
  <c r="D1616" i="14"/>
  <c r="D1615" i="14"/>
  <c r="D1614" i="14"/>
  <c r="D1613" i="14"/>
  <c r="D1612" i="14"/>
  <c r="D1611" i="14"/>
  <c r="D1610" i="14"/>
  <c r="D1609" i="14"/>
  <c r="D1608" i="14"/>
  <c r="D1607" i="14"/>
  <c r="D1606" i="14"/>
  <c r="D1605" i="14"/>
  <c r="D1604" i="14"/>
  <c r="D1603" i="14"/>
  <c r="D1602" i="14"/>
  <c r="D1601" i="14"/>
  <c r="D1600" i="14"/>
  <c r="D1599" i="14"/>
  <c r="D1598" i="14"/>
  <c r="D1597" i="14"/>
  <c r="D1596" i="14"/>
  <c r="D1595" i="14"/>
  <c r="D1594" i="14"/>
  <c r="D1593" i="14"/>
  <c r="D1592" i="14"/>
  <c r="D1591" i="14"/>
  <c r="D1590" i="14"/>
  <c r="D1589" i="14"/>
  <c r="D1588" i="14"/>
  <c r="D1587" i="14"/>
  <c r="D1586" i="14"/>
  <c r="D1585" i="14"/>
  <c r="D1584" i="14"/>
  <c r="D1583" i="14"/>
  <c r="D1582" i="14"/>
  <c r="D1581" i="14"/>
  <c r="D1580" i="14"/>
  <c r="D1579" i="14"/>
  <c r="D1578" i="14"/>
  <c r="D1577" i="14"/>
  <c r="D1576" i="14"/>
  <c r="D1575" i="14"/>
  <c r="D1574" i="14"/>
  <c r="D1573" i="14"/>
  <c r="D1572" i="14"/>
  <c r="D1571" i="14"/>
  <c r="D1570" i="14"/>
  <c r="D1569" i="14"/>
  <c r="D1568" i="14"/>
  <c r="D1567" i="14"/>
  <c r="D1566" i="14"/>
  <c r="D1565" i="14"/>
  <c r="D1564" i="14"/>
  <c r="D1563" i="14"/>
  <c r="D1562" i="14"/>
  <c r="D1561" i="14"/>
  <c r="D1560" i="14"/>
  <c r="D1559" i="14"/>
  <c r="D1558" i="14"/>
  <c r="D1557" i="14"/>
  <c r="D1556" i="14"/>
  <c r="D1555" i="14"/>
  <c r="D1554" i="14"/>
  <c r="D1553" i="14"/>
  <c r="D1552" i="14"/>
  <c r="D1551" i="14"/>
  <c r="D1550" i="14"/>
  <c r="D1549" i="14"/>
  <c r="D1548" i="14"/>
  <c r="D1547" i="14"/>
  <c r="D1546" i="14"/>
  <c r="D1545" i="14"/>
  <c r="D1544" i="14"/>
  <c r="D1543" i="14"/>
  <c r="D1542" i="14"/>
  <c r="D1541" i="14"/>
  <c r="D1540" i="14"/>
  <c r="D1539" i="14"/>
  <c r="D1538" i="14"/>
  <c r="D1537" i="14"/>
  <c r="D1536" i="14"/>
  <c r="D1535" i="14"/>
  <c r="D1534" i="14"/>
  <c r="D1533" i="14"/>
  <c r="D1532" i="14"/>
  <c r="D1531" i="14"/>
  <c r="D1530" i="14"/>
  <c r="D1529" i="14"/>
  <c r="D1528" i="14"/>
  <c r="D1527" i="14"/>
  <c r="D1526" i="14"/>
  <c r="D1525" i="14"/>
  <c r="D1524" i="14"/>
  <c r="D1523" i="14"/>
  <c r="D1522" i="14"/>
  <c r="D1521" i="14"/>
  <c r="D1520" i="14"/>
  <c r="D1519" i="14"/>
  <c r="D1518" i="14"/>
  <c r="D1517" i="14"/>
  <c r="D1516" i="14"/>
  <c r="D1515" i="14"/>
  <c r="D1514" i="14"/>
  <c r="D1513" i="14"/>
  <c r="D1512" i="14"/>
  <c r="D1511" i="14"/>
  <c r="D1510" i="14"/>
  <c r="D1509" i="14"/>
  <c r="D1508" i="14"/>
  <c r="D1507" i="14"/>
  <c r="D1506" i="14"/>
  <c r="D1505" i="14"/>
  <c r="D1504" i="14"/>
  <c r="D1503" i="14"/>
  <c r="D1502" i="14"/>
  <c r="D1501" i="14"/>
  <c r="D1500" i="14"/>
  <c r="D1499" i="14"/>
  <c r="D1498" i="14"/>
  <c r="D1497" i="14"/>
  <c r="D1496" i="14"/>
  <c r="D1495" i="14"/>
  <c r="D1494" i="14"/>
  <c r="D1493" i="14"/>
  <c r="D1492" i="14"/>
  <c r="D1491" i="14"/>
  <c r="D1490" i="14"/>
  <c r="D1489" i="14"/>
  <c r="D1488" i="14"/>
  <c r="D1487" i="14"/>
  <c r="D1486" i="14"/>
  <c r="D1485" i="14"/>
  <c r="D1484" i="14"/>
  <c r="D1483" i="14"/>
  <c r="D1482" i="14"/>
  <c r="D1481" i="14"/>
  <c r="D1480" i="14"/>
  <c r="D1479" i="14"/>
  <c r="D1478" i="14"/>
  <c r="D1477" i="14"/>
  <c r="D1476" i="14"/>
  <c r="D1475" i="14"/>
  <c r="D1474" i="14"/>
  <c r="D1473" i="14"/>
  <c r="D1472" i="14"/>
  <c r="D1471" i="14"/>
  <c r="D1470" i="14"/>
  <c r="D1469" i="14"/>
  <c r="D1468" i="14"/>
  <c r="D1467" i="14"/>
  <c r="D1466" i="14"/>
  <c r="D1465" i="14"/>
  <c r="D1464" i="14"/>
  <c r="D1463" i="14"/>
  <c r="D1462" i="14"/>
  <c r="D1461" i="14"/>
  <c r="D1460" i="14"/>
  <c r="D1459" i="14"/>
  <c r="D1458" i="14"/>
  <c r="D1457" i="14"/>
  <c r="D1456" i="14"/>
  <c r="D1455" i="14"/>
  <c r="D1454" i="14"/>
  <c r="D1453" i="14"/>
  <c r="D1452" i="14"/>
  <c r="D1451" i="14"/>
  <c r="D1450" i="14"/>
  <c r="D1449" i="14"/>
  <c r="D1448" i="14"/>
  <c r="D1447" i="14"/>
  <c r="D1446" i="14"/>
  <c r="D1445" i="14"/>
  <c r="D1444" i="14"/>
  <c r="D1443" i="14"/>
  <c r="D1442" i="14"/>
  <c r="D1441" i="14"/>
  <c r="D1440" i="14"/>
  <c r="D1439" i="14"/>
  <c r="D1438" i="14"/>
  <c r="D1437" i="14"/>
  <c r="D1436" i="14"/>
  <c r="D1435" i="14"/>
  <c r="D1434" i="14"/>
  <c r="D1433" i="14"/>
  <c r="D1432" i="14"/>
  <c r="D1431" i="14"/>
  <c r="D1430" i="14"/>
  <c r="D1429" i="14"/>
  <c r="D1428" i="14"/>
  <c r="D1427" i="14"/>
  <c r="D1426" i="14"/>
  <c r="D1425" i="14"/>
  <c r="D1424" i="14"/>
  <c r="D1423" i="14"/>
  <c r="D1422" i="14"/>
  <c r="D1421" i="14"/>
  <c r="D1420" i="14"/>
  <c r="D1419" i="14"/>
  <c r="D1418" i="14"/>
  <c r="D1417" i="14"/>
  <c r="D1416" i="14"/>
  <c r="D1415" i="14"/>
  <c r="D1414" i="14"/>
  <c r="D1413" i="14"/>
  <c r="D1412" i="14"/>
  <c r="D1411" i="14"/>
  <c r="D1410" i="14"/>
  <c r="D1409" i="14"/>
  <c r="D1408" i="14"/>
  <c r="D1407" i="14"/>
  <c r="D1406" i="14"/>
  <c r="D1405" i="14"/>
  <c r="D1404" i="14"/>
  <c r="D1403" i="14"/>
  <c r="D1402" i="14"/>
  <c r="D1401" i="14"/>
  <c r="D1400" i="14"/>
  <c r="D1399" i="14"/>
  <c r="D1398" i="14"/>
  <c r="D1397" i="14"/>
  <c r="D1396" i="14"/>
  <c r="D1395" i="14"/>
  <c r="D1394" i="14"/>
  <c r="D1393" i="14"/>
  <c r="D1392" i="14"/>
  <c r="D1391" i="14"/>
  <c r="D1390" i="14"/>
  <c r="D1389" i="14"/>
  <c r="D1388" i="14"/>
  <c r="D1387" i="14"/>
  <c r="D1386" i="14"/>
  <c r="D1385" i="14"/>
  <c r="D1384" i="14"/>
  <c r="D1383" i="14"/>
  <c r="D1382" i="14"/>
  <c r="D1381" i="14"/>
  <c r="D1380" i="14"/>
  <c r="D1379" i="14"/>
  <c r="D1378" i="14"/>
  <c r="D1377" i="14"/>
  <c r="D1376" i="14"/>
  <c r="D1375" i="14"/>
  <c r="D1374" i="14"/>
  <c r="D1373" i="14"/>
  <c r="D1372" i="14"/>
  <c r="D1371" i="14"/>
  <c r="D1370" i="14"/>
  <c r="D1369" i="14"/>
  <c r="D1368" i="14"/>
  <c r="D1367" i="14"/>
  <c r="D1366" i="14"/>
  <c r="D1365" i="14"/>
  <c r="D1364" i="14"/>
  <c r="D1363" i="14"/>
  <c r="D1362" i="14"/>
  <c r="D1361" i="14"/>
  <c r="D1360" i="14"/>
  <c r="D1359" i="14"/>
  <c r="D1358" i="14"/>
  <c r="D1357" i="14"/>
  <c r="D1356" i="14"/>
  <c r="D1355" i="14"/>
  <c r="D1354" i="14"/>
  <c r="D1353" i="14"/>
  <c r="D1352" i="14"/>
  <c r="D1351" i="14"/>
  <c r="D1350" i="14"/>
  <c r="D1349" i="14"/>
  <c r="D1348" i="14"/>
  <c r="D1347" i="14"/>
  <c r="D1346" i="14"/>
  <c r="D1345" i="14"/>
  <c r="D1344" i="14"/>
  <c r="D1343" i="14"/>
  <c r="D1342" i="14"/>
  <c r="D1341" i="14"/>
  <c r="D1340" i="14"/>
  <c r="D1339" i="14"/>
  <c r="D1338" i="14"/>
  <c r="D1337" i="14"/>
  <c r="D1336" i="14"/>
  <c r="D1335" i="14"/>
  <c r="D1334" i="14"/>
  <c r="D1333" i="14"/>
  <c r="D1332" i="14"/>
  <c r="D1331" i="14"/>
  <c r="D1330" i="14"/>
  <c r="D1329" i="14"/>
  <c r="D1328" i="14"/>
  <c r="D1327" i="14"/>
  <c r="D1326" i="14"/>
  <c r="D1325" i="14"/>
  <c r="D1324" i="14"/>
  <c r="D1323" i="14"/>
  <c r="D1322" i="14"/>
  <c r="D1321" i="14"/>
  <c r="D1320" i="14"/>
  <c r="D1319" i="14"/>
  <c r="D1318" i="14"/>
  <c r="D1317" i="14"/>
  <c r="D1316" i="14"/>
  <c r="D1315" i="14"/>
  <c r="D1314" i="14"/>
  <c r="D1313" i="14"/>
  <c r="D1312" i="14"/>
  <c r="D1311" i="14"/>
  <c r="D1310" i="14"/>
  <c r="D1309" i="14"/>
  <c r="D1308" i="14"/>
  <c r="D1307" i="14"/>
  <c r="D1306" i="14"/>
  <c r="D1305" i="14"/>
  <c r="D1304" i="14"/>
  <c r="D1303" i="14"/>
  <c r="D1302" i="14"/>
  <c r="D1301" i="14"/>
  <c r="D1300" i="14"/>
  <c r="D1299" i="14"/>
  <c r="D1298" i="14"/>
  <c r="D1297" i="14"/>
  <c r="D1296" i="14"/>
  <c r="D1295" i="14"/>
  <c r="D1294" i="14"/>
  <c r="D1293" i="14"/>
  <c r="D1292" i="14"/>
  <c r="D1291" i="14"/>
  <c r="D1290" i="14"/>
  <c r="D1289" i="14"/>
  <c r="D1288" i="14"/>
  <c r="D1287" i="14"/>
  <c r="D1286" i="14"/>
  <c r="D1285" i="14"/>
  <c r="D1284" i="14"/>
  <c r="D1283" i="14"/>
  <c r="D1282" i="14"/>
  <c r="D1281" i="14"/>
  <c r="D1280" i="14"/>
  <c r="D1279" i="14"/>
  <c r="D1278" i="14"/>
  <c r="D1277" i="14"/>
  <c r="D1276" i="14"/>
  <c r="D1275" i="14"/>
  <c r="D1274" i="14"/>
  <c r="D1273" i="14"/>
  <c r="D1272" i="14"/>
  <c r="D1271" i="14"/>
  <c r="D1270" i="14"/>
  <c r="D1269" i="14"/>
  <c r="D1268" i="14"/>
  <c r="D1267" i="14"/>
  <c r="D1266" i="14"/>
  <c r="D1265" i="14"/>
  <c r="D1264" i="14"/>
  <c r="D1263" i="14"/>
  <c r="D1262" i="14"/>
  <c r="D1261" i="14"/>
  <c r="D1260" i="14"/>
  <c r="D1259" i="14"/>
  <c r="D1258" i="14"/>
  <c r="D1257" i="14"/>
  <c r="D1256" i="14"/>
  <c r="D1255" i="14"/>
  <c r="D1254" i="14"/>
  <c r="D1253" i="14"/>
  <c r="D1252" i="14"/>
  <c r="D1251" i="14"/>
  <c r="D1250" i="14"/>
  <c r="D1249" i="14"/>
  <c r="D1248" i="14"/>
  <c r="D1247" i="14"/>
  <c r="D1246" i="14"/>
  <c r="D1245" i="14"/>
  <c r="D1244" i="14"/>
  <c r="D1243" i="14"/>
  <c r="D1242" i="14"/>
  <c r="D1241" i="14"/>
  <c r="D1240" i="14"/>
  <c r="D1239" i="14"/>
  <c r="D1238" i="14"/>
  <c r="D1237" i="14"/>
  <c r="D1236" i="14"/>
  <c r="D1235" i="14"/>
  <c r="D1234" i="14"/>
  <c r="D1233" i="14"/>
  <c r="D1232" i="14"/>
  <c r="D1231" i="14"/>
  <c r="D1230" i="14"/>
  <c r="D1229" i="14"/>
  <c r="D1228" i="14"/>
  <c r="D1227" i="14"/>
  <c r="D1226" i="14"/>
  <c r="D1225" i="14"/>
  <c r="D1224" i="14"/>
  <c r="D1223" i="14"/>
  <c r="D1222" i="14"/>
  <c r="D1221" i="14"/>
  <c r="D1220" i="14"/>
  <c r="D1219" i="14"/>
  <c r="D1218" i="14"/>
  <c r="D1217" i="14"/>
  <c r="D1216" i="14"/>
  <c r="D1215" i="14"/>
  <c r="D1214" i="14"/>
  <c r="D1213" i="14"/>
  <c r="D1212" i="14"/>
  <c r="D1211" i="14"/>
  <c r="D1210" i="14"/>
  <c r="D1209" i="14"/>
  <c r="D1208" i="14"/>
  <c r="D1207" i="14"/>
  <c r="D1206" i="14"/>
  <c r="D1205" i="14"/>
  <c r="D1204" i="14"/>
  <c r="D1203" i="14"/>
  <c r="D1202" i="14"/>
  <c r="D1201" i="14"/>
  <c r="D1200" i="14"/>
  <c r="D1199" i="14"/>
  <c r="D1198" i="14"/>
  <c r="D1197" i="14"/>
  <c r="D1196" i="14"/>
  <c r="D1195" i="14"/>
  <c r="D1194" i="14"/>
  <c r="D1193" i="14"/>
  <c r="D1192" i="14"/>
  <c r="D1191" i="14"/>
  <c r="D1190" i="14"/>
  <c r="D1189" i="14"/>
  <c r="D1188" i="14"/>
  <c r="D1187" i="14"/>
  <c r="D1186" i="14"/>
  <c r="D1185" i="14"/>
  <c r="D1184" i="14"/>
  <c r="D1183" i="14"/>
  <c r="D1182" i="14"/>
  <c r="D1181" i="14"/>
  <c r="D1180" i="14"/>
  <c r="D1179" i="14"/>
  <c r="D1178" i="14"/>
  <c r="D1177" i="14"/>
  <c r="D1176" i="14"/>
  <c r="D1175" i="14"/>
  <c r="D1174" i="14"/>
  <c r="D1173" i="14"/>
  <c r="D1172" i="14"/>
  <c r="D1171" i="14"/>
  <c r="D1170" i="14"/>
  <c r="D1169" i="14"/>
  <c r="D1168" i="14"/>
  <c r="D1167" i="14"/>
  <c r="D1166" i="14"/>
  <c r="D1165" i="14"/>
  <c r="D1164" i="14"/>
  <c r="D1163" i="14"/>
  <c r="D1162" i="14"/>
  <c r="D1161" i="14"/>
  <c r="D1160" i="14"/>
  <c r="D1159" i="14"/>
  <c r="D1158" i="14"/>
  <c r="D1157" i="14"/>
  <c r="D1156" i="14"/>
  <c r="D1155" i="14"/>
  <c r="D1154" i="14"/>
  <c r="D1153" i="14"/>
  <c r="D1152" i="14"/>
  <c r="D1151" i="14"/>
  <c r="D1150" i="14"/>
  <c r="D1149" i="14"/>
  <c r="D1148" i="14"/>
  <c r="D1147" i="14"/>
  <c r="D1146" i="14"/>
  <c r="D1145" i="14"/>
  <c r="D1144" i="14"/>
  <c r="D1143" i="14"/>
  <c r="D1142" i="14"/>
  <c r="D1141" i="14"/>
  <c r="D1140" i="14"/>
  <c r="D1139" i="14"/>
  <c r="D1138" i="14"/>
  <c r="D1137" i="14"/>
  <c r="D1136" i="14"/>
  <c r="D1135" i="14"/>
  <c r="D1134" i="14"/>
  <c r="D1133" i="14"/>
  <c r="D1132" i="14"/>
  <c r="D1131" i="14"/>
  <c r="D1130" i="14"/>
  <c r="D1129" i="14"/>
  <c r="D1128" i="14"/>
  <c r="D1127" i="14"/>
  <c r="D1126" i="14"/>
  <c r="D1125" i="14"/>
  <c r="D1124" i="14"/>
  <c r="D1123" i="14"/>
  <c r="D1122" i="14"/>
  <c r="D1121" i="14"/>
  <c r="D1120" i="14"/>
  <c r="D1119" i="14"/>
  <c r="D1118" i="14"/>
  <c r="D1117" i="14"/>
  <c r="D1116" i="14"/>
  <c r="D1115" i="14"/>
  <c r="D1114" i="14"/>
  <c r="D1113" i="14"/>
  <c r="D1112" i="14"/>
  <c r="D1111" i="14"/>
  <c r="D1110" i="14"/>
  <c r="D1109" i="14"/>
  <c r="D1108" i="14"/>
  <c r="D1107" i="14"/>
  <c r="D1106" i="14"/>
  <c r="D1105" i="14"/>
  <c r="D1104" i="14"/>
  <c r="D1103" i="14"/>
  <c r="D1102" i="14"/>
  <c r="D1101" i="14"/>
  <c r="D1100" i="14"/>
  <c r="D1099" i="14"/>
  <c r="D1098" i="14"/>
  <c r="D1097" i="14"/>
  <c r="D1096" i="14"/>
  <c r="D1095" i="14"/>
  <c r="D1094" i="14"/>
  <c r="D1093" i="14"/>
  <c r="D1092" i="14"/>
  <c r="D1091" i="14"/>
  <c r="D1090" i="14"/>
  <c r="D1089" i="14"/>
  <c r="D1088" i="14"/>
  <c r="D1087" i="14"/>
  <c r="D1086" i="14"/>
  <c r="D1085" i="14"/>
  <c r="D1084" i="14"/>
  <c r="D1083" i="14"/>
  <c r="D1082" i="14"/>
  <c r="D1081" i="14"/>
  <c r="D1080" i="14"/>
  <c r="D1079" i="14"/>
  <c r="D1078" i="14"/>
  <c r="D1077" i="14"/>
  <c r="D1076" i="14"/>
  <c r="D1075" i="14"/>
  <c r="D1074" i="14"/>
  <c r="D1073" i="14"/>
  <c r="D1072" i="14"/>
  <c r="D1071" i="14"/>
  <c r="D1070" i="14"/>
  <c r="D1069" i="14"/>
  <c r="D1068" i="14"/>
  <c r="D1067" i="14"/>
  <c r="D1066" i="14"/>
  <c r="D1065" i="14"/>
  <c r="D1064" i="14"/>
  <c r="D1063" i="14"/>
  <c r="D1062" i="14"/>
  <c r="D1061" i="14"/>
  <c r="D1060" i="14"/>
  <c r="D1059" i="14"/>
  <c r="D1058" i="14"/>
  <c r="D1057" i="14"/>
  <c r="D1056" i="14"/>
  <c r="D1055" i="14"/>
  <c r="D1054" i="14"/>
  <c r="D1053" i="14"/>
  <c r="D1052" i="14"/>
  <c r="D1051" i="14"/>
  <c r="D1050" i="14"/>
  <c r="D1049" i="14"/>
  <c r="D1048" i="14"/>
  <c r="D1047" i="14"/>
  <c r="D1046" i="14"/>
  <c r="D1045" i="14"/>
  <c r="D1044" i="14"/>
  <c r="D1043" i="14"/>
  <c r="D1042" i="14"/>
  <c r="D1041" i="14"/>
  <c r="D1040" i="14"/>
  <c r="D1039" i="14"/>
  <c r="D1038" i="14"/>
  <c r="D1037" i="14"/>
  <c r="D1036" i="14"/>
  <c r="D1035" i="14"/>
  <c r="D1034" i="14"/>
  <c r="D1033" i="14"/>
  <c r="D1032" i="14"/>
  <c r="D1031" i="14"/>
  <c r="D1030" i="14"/>
  <c r="D1029" i="14"/>
  <c r="D1028" i="14"/>
  <c r="D1027" i="14"/>
  <c r="D1026" i="14"/>
  <c r="D1025" i="14"/>
  <c r="D1024" i="14"/>
  <c r="D1023" i="14"/>
  <c r="D1022" i="14"/>
  <c r="D1021" i="14"/>
  <c r="D1020" i="14"/>
  <c r="D1019" i="14"/>
  <c r="D1018" i="14"/>
  <c r="D1017" i="14"/>
  <c r="D1016" i="14"/>
  <c r="D1015" i="14"/>
  <c r="D1014" i="14"/>
  <c r="D1013" i="14"/>
  <c r="D1012" i="14"/>
  <c r="D1011" i="14"/>
  <c r="D1010" i="14"/>
  <c r="D1009" i="14"/>
  <c r="D1008" i="14"/>
  <c r="D1007" i="14"/>
  <c r="D1006" i="14"/>
  <c r="D1005" i="14"/>
  <c r="D1004" i="14"/>
  <c r="D1003" i="14"/>
  <c r="D1002" i="14"/>
  <c r="D1001" i="14"/>
  <c r="D1000" i="14"/>
  <c r="D999" i="14"/>
  <c r="D998" i="14"/>
  <c r="D997" i="14"/>
  <c r="D996" i="14"/>
  <c r="D995" i="14"/>
  <c r="D994" i="14"/>
  <c r="D993" i="14"/>
  <c r="D992" i="14"/>
  <c r="D991" i="14"/>
  <c r="D990" i="14"/>
  <c r="D989" i="14"/>
  <c r="D988" i="14"/>
  <c r="D987" i="14"/>
  <c r="D986" i="14"/>
  <c r="D985" i="14"/>
  <c r="D984" i="14"/>
  <c r="D983" i="14"/>
  <c r="D982" i="14"/>
  <c r="D981" i="14"/>
  <c r="D980" i="14"/>
  <c r="D979" i="14"/>
  <c r="D978" i="14"/>
  <c r="D977" i="14"/>
  <c r="D976" i="14"/>
  <c r="D975" i="14"/>
  <c r="D974" i="14"/>
  <c r="D973" i="14"/>
  <c r="D972" i="14"/>
  <c r="D971" i="14"/>
  <c r="D970" i="14"/>
  <c r="D969" i="14"/>
  <c r="D968" i="14"/>
  <c r="D967" i="14"/>
  <c r="D966" i="14"/>
  <c r="D965" i="14"/>
  <c r="D964" i="14"/>
  <c r="D963" i="14"/>
  <c r="D962" i="14"/>
  <c r="D961" i="14"/>
  <c r="D960" i="14"/>
  <c r="D959" i="14"/>
  <c r="D958" i="14"/>
  <c r="D957" i="14"/>
  <c r="D956" i="14"/>
  <c r="D955" i="14"/>
  <c r="D954" i="14"/>
  <c r="D953" i="14"/>
  <c r="D952" i="14"/>
  <c r="D951" i="14"/>
  <c r="D950" i="14"/>
  <c r="D949" i="14"/>
  <c r="D948" i="14"/>
  <c r="D947" i="14"/>
  <c r="D946" i="14"/>
  <c r="D945" i="14"/>
  <c r="D944" i="14"/>
  <c r="D943" i="14"/>
  <c r="D942" i="14"/>
  <c r="D941" i="14"/>
  <c r="D940" i="14"/>
  <c r="D939" i="14"/>
  <c r="D938" i="14"/>
  <c r="D937" i="14"/>
  <c r="D936" i="14"/>
  <c r="D935" i="14"/>
  <c r="D934" i="14"/>
  <c r="D933" i="14"/>
  <c r="D932" i="14"/>
  <c r="D931" i="14"/>
  <c r="D930" i="14"/>
  <c r="D929" i="14"/>
  <c r="D928" i="14"/>
  <c r="D927" i="14"/>
  <c r="D926" i="14"/>
  <c r="D925" i="14"/>
  <c r="D924" i="14"/>
  <c r="D923" i="14"/>
  <c r="D922" i="14"/>
  <c r="D921" i="14"/>
  <c r="D920" i="14"/>
  <c r="D919" i="14"/>
  <c r="D918" i="14"/>
  <c r="D917" i="14"/>
  <c r="D916" i="14"/>
  <c r="D915" i="14"/>
  <c r="D914" i="14"/>
  <c r="D913" i="14"/>
  <c r="D912" i="14"/>
  <c r="D911" i="14"/>
  <c r="D910" i="14"/>
  <c r="D909" i="14"/>
  <c r="D908" i="14"/>
  <c r="D907" i="14"/>
  <c r="D906" i="14"/>
  <c r="D905" i="14"/>
  <c r="D904" i="14"/>
  <c r="D903" i="14"/>
  <c r="D902" i="14"/>
  <c r="D901" i="14"/>
  <c r="D900" i="14"/>
  <c r="D899" i="14"/>
  <c r="D898" i="14"/>
  <c r="D897" i="14"/>
  <c r="D896" i="14"/>
  <c r="D895" i="14"/>
  <c r="D894" i="14"/>
  <c r="D893" i="14"/>
  <c r="D892" i="14"/>
  <c r="D891" i="14"/>
  <c r="D890" i="14"/>
  <c r="D889" i="14"/>
  <c r="D888" i="14"/>
  <c r="D887" i="14"/>
  <c r="D886" i="14"/>
  <c r="D885" i="14"/>
  <c r="D884" i="14"/>
  <c r="D883" i="14"/>
  <c r="D882" i="14"/>
  <c r="D881" i="14"/>
  <c r="D880" i="14"/>
  <c r="D879" i="14"/>
  <c r="D878" i="14"/>
  <c r="D877" i="14"/>
  <c r="D876" i="14"/>
  <c r="D875" i="14"/>
  <c r="D874" i="14"/>
  <c r="D873" i="14"/>
  <c r="D872" i="14"/>
  <c r="D871" i="14"/>
  <c r="D870" i="14"/>
  <c r="D869" i="14"/>
  <c r="D868" i="14"/>
  <c r="D867" i="14"/>
  <c r="D866" i="14"/>
  <c r="D865" i="14"/>
  <c r="D864" i="14"/>
  <c r="D863" i="14"/>
  <c r="D862" i="14"/>
  <c r="D861" i="14"/>
  <c r="D860" i="14"/>
  <c r="D859" i="14"/>
  <c r="D858" i="14"/>
  <c r="D857" i="14"/>
  <c r="D856" i="14"/>
  <c r="D855" i="14"/>
  <c r="D854" i="14"/>
  <c r="D853" i="14"/>
  <c r="D852" i="14"/>
  <c r="D851" i="14"/>
  <c r="D850" i="14"/>
  <c r="D849" i="14"/>
  <c r="D848" i="14"/>
  <c r="D847" i="14"/>
  <c r="D846" i="14"/>
  <c r="D845" i="14"/>
  <c r="D844" i="14"/>
  <c r="D843" i="14"/>
  <c r="D842" i="14"/>
  <c r="D841" i="14"/>
  <c r="D840" i="14"/>
  <c r="D839" i="14"/>
  <c r="D838" i="14"/>
  <c r="D837" i="14"/>
  <c r="D836" i="14"/>
  <c r="D835" i="14"/>
  <c r="D834" i="14"/>
  <c r="D833" i="14"/>
  <c r="D832" i="14"/>
  <c r="D831" i="14"/>
  <c r="D830" i="14"/>
  <c r="D829" i="14"/>
  <c r="D828" i="14"/>
  <c r="D827" i="14"/>
  <c r="D826" i="14"/>
  <c r="D825" i="14"/>
  <c r="D824" i="14"/>
  <c r="D823" i="14"/>
  <c r="D822" i="14"/>
  <c r="D821" i="14"/>
  <c r="D820" i="14"/>
  <c r="D819" i="14"/>
  <c r="D818" i="14"/>
  <c r="D817" i="14"/>
  <c r="D816" i="14"/>
  <c r="D815" i="14"/>
  <c r="D814" i="14"/>
  <c r="D813" i="14"/>
  <c r="D812" i="14"/>
  <c r="D811" i="14"/>
  <c r="D810" i="14"/>
  <c r="D809" i="14"/>
  <c r="D808" i="14"/>
  <c r="D807" i="14"/>
  <c r="D806" i="14"/>
  <c r="D805" i="14"/>
  <c r="D804" i="14"/>
  <c r="D803" i="14"/>
  <c r="D802" i="14"/>
  <c r="D801" i="14"/>
  <c r="D800" i="14"/>
  <c r="D799" i="14"/>
  <c r="D798" i="14"/>
  <c r="D797" i="14"/>
  <c r="D796" i="14"/>
  <c r="D795" i="14"/>
  <c r="D794" i="14"/>
  <c r="D793" i="14"/>
  <c r="D792" i="14"/>
  <c r="D791" i="14"/>
  <c r="D790" i="14"/>
  <c r="D789" i="14"/>
  <c r="D788" i="14"/>
  <c r="D787" i="14"/>
  <c r="D786" i="14"/>
  <c r="D785" i="14"/>
  <c r="D784" i="14"/>
  <c r="D783" i="14"/>
  <c r="D782" i="14"/>
  <c r="D781" i="14"/>
  <c r="D780" i="14"/>
  <c r="D779" i="14"/>
  <c r="D778" i="14"/>
  <c r="D777" i="14"/>
  <c r="D776" i="14"/>
  <c r="D775" i="14"/>
  <c r="D774" i="14"/>
  <c r="D773" i="14"/>
  <c r="D772" i="14"/>
  <c r="D771" i="14"/>
  <c r="D770" i="14"/>
  <c r="D769" i="14"/>
  <c r="D768" i="14"/>
  <c r="D767" i="14"/>
  <c r="D766" i="14"/>
  <c r="D765" i="14"/>
  <c r="D764" i="14"/>
  <c r="D763" i="14"/>
  <c r="D762" i="14"/>
  <c r="D761" i="14"/>
  <c r="D760" i="14"/>
  <c r="D759" i="14"/>
  <c r="D758" i="14"/>
  <c r="D757" i="14"/>
  <c r="D756" i="14"/>
  <c r="D755" i="14"/>
  <c r="D754" i="14"/>
  <c r="D753" i="14"/>
  <c r="D752" i="14"/>
  <c r="D751" i="14"/>
  <c r="D750" i="14"/>
  <c r="D749" i="14"/>
  <c r="D748" i="14"/>
  <c r="D747" i="14"/>
  <c r="D746" i="14"/>
  <c r="D745" i="14"/>
  <c r="D744" i="14"/>
  <c r="D743" i="14"/>
  <c r="D742" i="14"/>
  <c r="D741" i="14"/>
  <c r="D740" i="14"/>
  <c r="D739" i="14"/>
  <c r="D738" i="14"/>
  <c r="D737" i="14"/>
  <c r="D736" i="14"/>
  <c r="D735" i="14"/>
  <c r="D734" i="14"/>
  <c r="D733" i="14"/>
  <c r="D732" i="14"/>
  <c r="D731" i="14"/>
  <c r="D730" i="14"/>
  <c r="D729" i="14"/>
  <c r="D728" i="14"/>
  <c r="D727" i="14"/>
  <c r="D726" i="14"/>
  <c r="D725" i="14"/>
  <c r="D724" i="14"/>
  <c r="D723" i="14"/>
  <c r="D722" i="14"/>
  <c r="D721" i="14"/>
  <c r="D720" i="14"/>
  <c r="D719" i="14"/>
  <c r="D718" i="14"/>
  <c r="D717" i="14"/>
  <c r="D716" i="14"/>
  <c r="D715" i="14"/>
  <c r="D714" i="14"/>
  <c r="D713" i="14"/>
  <c r="D712" i="14"/>
  <c r="D711" i="14"/>
  <c r="D710" i="14"/>
  <c r="D709" i="14"/>
  <c r="D708" i="14"/>
  <c r="D707" i="14"/>
  <c r="D706" i="14"/>
  <c r="D705" i="14"/>
  <c r="D704" i="14"/>
  <c r="D703" i="14"/>
  <c r="D702" i="14"/>
  <c r="D701" i="14"/>
  <c r="D700" i="14"/>
  <c r="D699" i="14"/>
  <c r="D698" i="14"/>
  <c r="D697" i="14"/>
  <c r="D696" i="14"/>
  <c r="D695" i="14"/>
  <c r="D694" i="14"/>
  <c r="D693" i="14"/>
  <c r="D692" i="14"/>
  <c r="D691" i="14"/>
  <c r="D690" i="14"/>
  <c r="D689" i="14"/>
  <c r="D688" i="14"/>
  <c r="D687" i="14"/>
  <c r="D686" i="14"/>
  <c r="D685" i="14"/>
  <c r="D684" i="14"/>
  <c r="D683" i="14"/>
  <c r="D682" i="14"/>
  <c r="D681" i="14"/>
  <c r="D680" i="14"/>
  <c r="D679" i="14"/>
  <c r="D678" i="14"/>
  <c r="D677" i="14"/>
  <c r="D676" i="14"/>
  <c r="D675" i="14"/>
  <c r="D674" i="14"/>
  <c r="D673" i="14"/>
  <c r="D672" i="14"/>
  <c r="D671" i="14"/>
  <c r="D670" i="14"/>
  <c r="D669" i="14"/>
  <c r="D668" i="14"/>
  <c r="D667" i="14"/>
  <c r="D666" i="14"/>
  <c r="D665" i="14"/>
  <c r="D664" i="14"/>
  <c r="D663" i="14"/>
  <c r="D662" i="14"/>
  <c r="D661" i="14"/>
  <c r="D660" i="14"/>
  <c r="D659" i="14"/>
  <c r="D658" i="14"/>
  <c r="D657" i="14"/>
  <c r="D656" i="14"/>
  <c r="D655" i="14"/>
  <c r="D654" i="14"/>
  <c r="D653" i="14"/>
  <c r="D652" i="14"/>
  <c r="D651" i="14"/>
  <c r="D650" i="14"/>
  <c r="D649" i="14"/>
  <c r="D648" i="14"/>
  <c r="D647" i="14"/>
  <c r="D646" i="14"/>
  <c r="D645" i="14"/>
  <c r="D644" i="14"/>
  <c r="D643" i="14"/>
  <c r="D642" i="14"/>
  <c r="D641" i="14"/>
  <c r="D640" i="14"/>
  <c r="D639" i="14"/>
  <c r="D638" i="14"/>
  <c r="D637" i="14"/>
  <c r="D636" i="14"/>
  <c r="D635" i="14"/>
  <c r="D634" i="14"/>
  <c r="D633" i="14"/>
  <c r="D632" i="14"/>
  <c r="D631" i="14"/>
  <c r="D630" i="14"/>
  <c r="D629" i="14"/>
  <c r="D628" i="14"/>
  <c r="D627" i="14"/>
  <c r="D626" i="14"/>
  <c r="D625" i="14"/>
  <c r="D624" i="14"/>
  <c r="D623" i="14"/>
  <c r="D622" i="14"/>
  <c r="D621" i="14"/>
  <c r="D620" i="14"/>
  <c r="D619" i="14"/>
  <c r="D618" i="14"/>
  <c r="D617" i="14"/>
  <c r="D616" i="14"/>
  <c r="D615" i="14"/>
  <c r="D614" i="14"/>
  <c r="D613" i="14"/>
  <c r="D612" i="14"/>
  <c r="D611" i="14"/>
  <c r="D610" i="14"/>
  <c r="D609" i="14"/>
  <c r="D608" i="14"/>
  <c r="D607" i="14"/>
  <c r="D606" i="14"/>
  <c r="D605" i="14"/>
  <c r="D604" i="14"/>
  <c r="D603" i="14"/>
  <c r="D602" i="14"/>
  <c r="D601" i="14"/>
  <c r="D600" i="14"/>
  <c r="D599" i="14"/>
  <c r="D598" i="14"/>
  <c r="D597" i="14"/>
  <c r="D596" i="14"/>
  <c r="D595" i="14"/>
  <c r="D594" i="14"/>
  <c r="D593" i="14"/>
  <c r="D592" i="14"/>
  <c r="D591" i="14"/>
  <c r="D590" i="14"/>
  <c r="D589" i="14"/>
  <c r="D588" i="14"/>
  <c r="D587" i="14"/>
  <c r="D586" i="14"/>
  <c r="D585" i="14"/>
  <c r="D584" i="14"/>
  <c r="D583" i="14"/>
  <c r="D582" i="14"/>
  <c r="D581" i="14"/>
  <c r="D580" i="14"/>
  <c r="D579" i="14"/>
  <c r="D578" i="14"/>
  <c r="D577" i="14"/>
  <c r="D576" i="14"/>
  <c r="D575" i="14"/>
  <c r="D574" i="14"/>
  <c r="D573" i="14"/>
  <c r="D572" i="14"/>
  <c r="D571" i="14"/>
  <c r="D570" i="14"/>
  <c r="D569" i="14"/>
  <c r="D568" i="14"/>
  <c r="D567" i="14"/>
  <c r="D566" i="14"/>
  <c r="D565" i="14"/>
  <c r="D564" i="14"/>
  <c r="D563" i="14"/>
  <c r="D562" i="14"/>
  <c r="D561" i="14"/>
  <c r="D560" i="14"/>
  <c r="D559" i="14"/>
  <c r="D558" i="14"/>
  <c r="D557" i="14"/>
  <c r="D556" i="14"/>
  <c r="D555" i="14"/>
  <c r="D554" i="14"/>
  <c r="D553" i="14"/>
  <c r="D552" i="14"/>
  <c r="D551" i="14"/>
  <c r="D550" i="14"/>
  <c r="D549" i="14"/>
  <c r="D548" i="14"/>
  <c r="D547" i="14"/>
  <c r="D546" i="14"/>
  <c r="D545" i="14"/>
  <c r="D544" i="14"/>
  <c r="D543" i="14"/>
  <c r="D542" i="14"/>
  <c r="D541" i="14"/>
  <c r="D540" i="14"/>
  <c r="D539" i="14"/>
  <c r="D538" i="14"/>
  <c r="D537" i="14"/>
  <c r="D536" i="14"/>
  <c r="D535" i="14"/>
  <c r="D534" i="14"/>
  <c r="D533" i="14"/>
  <c r="D532" i="14"/>
  <c r="D531" i="14"/>
  <c r="D530" i="14"/>
  <c r="D529" i="14"/>
  <c r="D528" i="14"/>
  <c r="D527" i="14"/>
  <c r="D526" i="14"/>
  <c r="D525" i="14"/>
  <c r="D524" i="14"/>
  <c r="D523" i="14"/>
  <c r="D522" i="14"/>
  <c r="D521" i="14"/>
  <c r="D520" i="14"/>
  <c r="D519" i="14"/>
  <c r="D518" i="14"/>
  <c r="D517" i="14"/>
  <c r="D516" i="14"/>
  <c r="D515" i="14"/>
  <c r="D514" i="14"/>
  <c r="D513" i="14"/>
  <c r="D512" i="14"/>
  <c r="D511" i="14"/>
  <c r="D510" i="14"/>
  <c r="D509" i="14"/>
  <c r="D508" i="14"/>
  <c r="D507" i="14"/>
  <c r="D506" i="14"/>
  <c r="D505" i="14"/>
  <c r="D504" i="14"/>
  <c r="D503" i="14"/>
  <c r="D502" i="14"/>
  <c r="D501" i="14"/>
  <c r="D500" i="14"/>
  <c r="D499" i="14"/>
  <c r="D498" i="14"/>
  <c r="D497" i="14"/>
  <c r="D496" i="14"/>
  <c r="D495" i="14"/>
  <c r="D494" i="14"/>
  <c r="D493" i="14"/>
  <c r="D492" i="14"/>
  <c r="D491" i="14"/>
  <c r="D490" i="14"/>
  <c r="D489" i="14"/>
  <c r="D488" i="14"/>
  <c r="D487" i="14"/>
  <c r="D486" i="14"/>
  <c r="D485" i="14"/>
  <c r="D484" i="14"/>
  <c r="D483" i="14"/>
  <c r="D482" i="14"/>
  <c r="D481" i="14"/>
  <c r="D480" i="14"/>
  <c r="D479" i="14"/>
  <c r="D478" i="14"/>
  <c r="D477" i="14"/>
  <c r="D476" i="14"/>
  <c r="D475" i="14"/>
  <c r="D474" i="14"/>
  <c r="D473" i="14"/>
  <c r="D472" i="14"/>
  <c r="D471" i="14"/>
  <c r="D470" i="14"/>
  <c r="D469" i="14"/>
  <c r="D468" i="14"/>
  <c r="D467" i="14"/>
  <c r="D466" i="14"/>
  <c r="D465" i="14"/>
  <c r="D464" i="14"/>
  <c r="D463" i="14"/>
  <c r="D462" i="14"/>
  <c r="D461" i="14"/>
  <c r="D460" i="14"/>
  <c r="D459" i="14"/>
  <c r="D458" i="14"/>
  <c r="D457" i="14"/>
  <c r="D456" i="14"/>
  <c r="D455" i="14"/>
  <c r="D454" i="14"/>
  <c r="D453" i="14"/>
  <c r="D452" i="14"/>
  <c r="D451" i="14"/>
  <c r="D450" i="14"/>
  <c r="D449" i="14"/>
  <c r="D448" i="14"/>
  <c r="D447" i="14"/>
  <c r="D446" i="14"/>
  <c r="D445" i="14"/>
  <c r="D444" i="14"/>
  <c r="D443" i="14"/>
  <c r="D442" i="14"/>
  <c r="D441" i="14"/>
  <c r="D440" i="14"/>
  <c r="D439" i="14"/>
  <c r="D438" i="14"/>
  <c r="D437" i="14"/>
  <c r="D436" i="14"/>
  <c r="D435" i="14"/>
  <c r="D434" i="14"/>
  <c r="D433" i="14"/>
  <c r="D432" i="14"/>
  <c r="D431" i="14"/>
  <c r="D430" i="14"/>
  <c r="D429" i="14"/>
  <c r="D428" i="14"/>
  <c r="D427" i="14"/>
  <c r="D426" i="14"/>
  <c r="D425" i="14"/>
  <c r="D424" i="14"/>
  <c r="D423" i="14"/>
  <c r="D422" i="14"/>
  <c r="D421" i="14"/>
  <c r="D420" i="14"/>
  <c r="D419" i="14"/>
  <c r="D418" i="14"/>
  <c r="D417" i="14"/>
  <c r="D416" i="14"/>
  <c r="D415" i="14"/>
  <c r="D414" i="14"/>
  <c r="D413" i="14"/>
  <c r="D412" i="14"/>
  <c r="D411" i="14"/>
  <c r="D410" i="14"/>
  <c r="D409" i="14"/>
  <c r="D408" i="14"/>
  <c r="D407" i="14"/>
  <c r="D406" i="14"/>
  <c r="D405" i="14"/>
  <c r="D404" i="14"/>
  <c r="D403" i="14"/>
  <c r="D402" i="14"/>
  <c r="D401" i="14"/>
  <c r="D400" i="14"/>
  <c r="D399" i="14"/>
  <c r="D398" i="14"/>
  <c r="D397" i="14"/>
  <c r="D396" i="14"/>
  <c r="D395" i="14"/>
  <c r="D394" i="14"/>
  <c r="D393" i="14"/>
  <c r="D392" i="14"/>
  <c r="D391" i="14"/>
  <c r="D390" i="14"/>
  <c r="D389" i="14"/>
  <c r="D388" i="14"/>
  <c r="D387" i="14"/>
  <c r="D386" i="14"/>
  <c r="D385" i="14"/>
  <c r="D384" i="14"/>
  <c r="D383" i="14"/>
  <c r="D382" i="14"/>
  <c r="D381" i="14"/>
  <c r="D380" i="14"/>
  <c r="D379" i="14"/>
  <c r="D378" i="14"/>
  <c r="D377" i="14"/>
  <c r="D376" i="14"/>
  <c r="D375" i="14"/>
  <c r="D374" i="14"/>
  <c r="D373" i="14"/>
  <c r="D372" i="14"/>
  <c r="D371" i="14"/>
  <c r="D370" i="14"/>
  <c r="D369" i="14"/>
  <c r="D368" i="14"/>
  <c r="D367" i="14"/>
  <c r="D366" i="14"/>
  <c r="D365" i="14"/>
  <c r="D364" i="14"/>
  <c r="D363" i="14"/>
  <c r="D362" i="14"/>
  <c r="D361" i="14"/>
  <c r="D360" i="14"/>
  <c r="D359" i="14"/>
  <c r="D358" i="14"/>
  <c r="D357" i="14"/>
  <c r="D356" i="14"/>
  <c r="D355" i="14"/>
  <c r="D354" i="14"/>
  <c r="D353" i="14"/>
  <c r="D352" i="14"/>
  <c r="D351" i="14"/>
  <c r="D350" i="14"/>
  <c r="D349" i="14"/>
  <c r="D348" i="14"/>
  <c r="D347" i="14"/>
  <c r="D346" i="14"/>
  <c r="D345" i="14"/>
  <c r="D344" i="14"/>
  <c r="D343" i="14"/>
  <c r="D342" i="14"/>
  <c r="D341" i="14"/>
  <c r="D340" i="14"/>
  <c r="D339" i="14"/>
  <c r="D338" i="14"/>
  <c r="D337" i="14"/>
  <c r="D336" i="14"/>
  <c r="D335" i="14"/>
  <c r="D334" i="14"/>
  <c r="D333" i="14"/>
  <c r="D332" i="14"/>
  <c r="D331" i="14"/>
  <c r="D330" i="14"/>
  <c r="D329" i="14"/>
  <c r="D328" i="14"/>
  <c r="D327" i="14"/>
  <c r="D326" i="14"/>
  <c r="D325" i="14"/>
  <c r="D324" i="14"/>
  <c r="D323" i="14"/>
  <c r="D322" i="14"/>
  <c r="D321" i="14"/>
  <c r="D320" i="14"/>
  <c r="D319" i="14"/>
  <c r="D318" i="14"/>
  <c r="D317" i="14"/>
  <c r="D316" i="14"/>
  <c r="D315" i="14"/>
  <c r="D314" i="14"/>
  <c r="D313" i="14"/>
  <c r="D312" i="14"/>
  <c r="D311" i="14"/>
  <c r="D310" i="14"/>
  <c r="D309" i="14"/>
  <c r="D308" i="14"/>
  <c r="D307" i="14"/>
  <c r="D306" i="14"/>
  <c r="D305" i="14"/>
  <c r="D304" i="14"/>
  <c r="D303" i="14"/>
  <c r="D302" i="14"/>
  <c r="D301" i="14"/>
  <c r="D300" i="14"/>
  <c r="D299" i="14"/>
  <c r="D298" i="14"/>
  <c r="D297" i="14"/>
  <c r="D296" i="14"/>
  <c r="D295" i="14"/>
  <c r="D294" i="14"/>
  <c r="D293" i="14"/>
  <c r="D292" i="14"/>
  <c r="D291" i="14"/>
  <c r="D290" i="14"/>
  <c r="D289" i="14"/>
  <c r="D288" i="14"/>
  <c r="D287" i="14"/>
  <c r="D286" i="14"/>
  <c r="D285" i="14"/>
  <c r="D284" i="14"/>
  <c r="D283" i="14"/>
  <c r="D282" i="14"/>
  <c r="D281" i="14"/>
  <c r="D280" i="14"/>
  <c r="D279" i="14"/>
  <c r="D278" i="14"/>
  <c r="D277" i="14"/>
  <c r="D276" i="14"/>
  <c r="D275" i="14"/>
  <c r="D274" i="14"/>
  <c r="D273" i="14"/>
  <c r="D272" i="14"/>
  <c r="D271" i="14"/>
  <c r="D270" i="14"/>
  <c r="D269" i="14"/>
  <c r="D268" i="14"/>
  <c r="D267" i="14"/>
  <c r="D266" i="14"/>
  <c r="D265" i="14"/>
  <c r="D264" i="14"/>
  <c r="D263" i="14"/>
  <c r="D262" i="14"/>
  <c r="D261" i="14"/>
  <c r="D260" i="14"/>
  <c r="D259" i="14"/>
  <c r="D258" i="14"/>
  <c r="D257" i="14"/>
  <c r="D256" i="14"/>
  <c r="D255" i="14"/>
  <c r="D254" i="14"/>
  <c r="D253" i="14"/>
  <c r="D252" i="14"/>
  <c r="D251" i="14"/>
  <c r="D250" i="14"/>
  <c r="D249" i="14"/>
  <c r="D248" i="14"/>
  <c r="D247" i="14"/>
  <c r="D246" i="14"/>
  <c r="D245" i="14"/>
  <c r="D244" i="14"/>
  <c r="D243" i="14"/>
  <c r="D242" i="14"/>
  <c r="D241" i="14"/>
  <c r="D240" i="14"/>
  <c r="D239" i="14"/>
  <c r="D238" i="14"/>
  <c r="D237" i="14"/>
  <c r="D236" i="14"/>
  <c r="D235" i="14"/>
  <c r="D234" i="14"/>
  <c r="D233" i="14"/>
  <c r="D232" i="14"/>
  <c r="D231" i="14"/>
  <c r="D230" i="14"/>
  <c r="D229" i="14"/>
  <c r="D228" i="14"/>
  <c r="D227" i="14"/>
  <c r="D226" i="14"/>
  <c r="D225" i="14"/>
  <c r="D224" i="14"/>
  <c r="D223" i="14"/>
  <c r="D222" i="14"/>
  <c r="D221" i="14"/>
  <c r="D220" i="14"/>
  <c r="D219" i="14"/>
  <c r="D218" i="14"/>
  <c r="D217" i="14"/>
  <c r="D216" i="14"/>
  <c r="D215" i="14"/>
  <c r="D214" i="14"/>
  <c r="D213" i="14"/>
  <c r="D212" i="14"/>
  <c r="D211" i="14"/>
  <c r="D210" i="14"/>
  <c r="D209" i="14"/>
  <c r="D208" i="14"/>
  <c r="D207" i="14"/>
  <c r="D206" i="14"/>
  <c r="D205" i="14"/>
  <c r="D204" i="14"/>
  <c r="D203" i="14"/>
  <c r="D202" i="14"/>
  <c r="D201" i="14"/>
  <c r="D200" i="14"/>
  <c r="D199" i="14"/>
  <c r="D198" i="14"/>
  <c r="D197" i="14"/>
  <c r="D196" i="14"/>
  <c r="D195" i="14"/>
  <c r="D194" i="14"/>
  <c r="D193" i="14"/>
  <c r="D192" i="14"/>
  <c r="D191" i="14"/>
  <c r="D190" i="14"/>
  <c r="D189" i="14"/>
  <c r="D188" i="14"/>
  <c r="D187" i="14"/>
  <c r="D186" i="14"/>
  <c r="D185" i="14"/>
  <c r="D184" i="14"/>
  <c r="D183" i="14"/>
  <c r="D182" i="14"/>
  <c r="D181" i="14"/>
  <c r="D180" i="14"/>
  <c r="D179" i="14"/>
  <c r="D178" i="14"/>
  <c r="D177" i="14"/>
  <c r="D176" i="14"/>
  <c r="D175" i="14"/>
  <c r="D174" i="14"/>
  <c r="D173" i="14"/>
  <c r="D172" i="14"/>
  <c r="D171" i="14"/>
  <c r="D170" i="14"/>
  <c r="D169" i="14"/>
  <c r="D168" i="14"/>
  <c r="D167" i="14"/>
  <c r="D166" i="14"/>
  <c r="D165" i="14"/>
  <c r="D164" i="14"/>
  <c r="D163" i="14"/>
  <c r="D162" i="14"/>
  <c r="D161" i="14"/>
  <c r="D160" i="14"/>
  <c r="D159" i="14"/>
  <c r="D158" i="14"/>
  <c r="D157" i="14"/>
  <c r="D156" i="14"/>
  <c r="D155" i="14"/>
  <c r="D154" i="14"/>
  <c r="D153" i="14"/>
  <c r="D152" i="14"/>
  <c r="D151" i="14"/>
  <c r="D150" i="14"/>
  <c r="D149" i="14"/>
  <c r="D148" i="14"/>
  <c r="D147" i="14"/>
  <c r="D146" i="14"/>
  <c r="D145" i="14"/>
  <c r="D144" i="14"/>
  <c r="D143" i="14"/>
  <c r="D142" i="14"/>
  <c r="D141" i="14"/>
  <c r="D140" i="14"/>
  <c r="D139" i="14"/>
  <c r="D138" i="14"/>
  <c r="D137" i="14"/>
  <c r="D136" i="14"/>
  <c r="D135" i="14"/>
  <c r="D134" i="14"/>
  <c r="D133" i="14"/>
  <c r="D132" i="14"/>
  <c r="D131" i="14"/>
  <c r="D130" i="14"/>
  <c r="D129" i="14"/>
  <c r="D128" i="14"/>
  <c r="D127" i="14"/>
  <c r="D126" i="14"/>
  <c r="D125" i="14"/>
  <c r="D124" i="14"/>
  <c r="D123" i="14"/>
  <c r="D122" i="14"/>
  <c r="D121" i="14"/>
  <c r="D120" i="14"/>
  <c r="D119" i="14"/>
  <c r="D118" i="14"/>
  <c r="D117" i="14"/>
  <c r="D116" i="14"/>
  <c r="D115" i="14"/>
  <c r="D114" i="14"/>
  <c r="D113" i="14"/>
  <c r="D112" i="14"/>
  <c r="D111" i="14"/>
  <c r="D110" i="14"/>
  <c r="D109" i="14"/>
  <c r="D108" i="14"/>
  <c r="D107" i="14"/>
  <c r="D106" i="14"/>
  <c r="D105" i="14"/>
  <c r="D104" i="14"/>
  <c r="D103" i="14"/>
  <c r="D102" i="14"/>
  <c r="D101" i="14"/>
  <c r="D100" i="14"/>
  <c r="D99" i="14"/>
  <c r="D98" i="14"/>
  <c r="D97" i="14"/>
  <c r="D96" i="14"/>
  <c r="D95" i="14"/>
  <c r="D94" i="14"/>
  <c r="D93" i="14"/>
  <c r="D92" i="14"/>
  <c r="D91" i="14"/>
  <c r="D90" i="14"/>
  <c r="D89" i="14"/>
  <c r="D88" i="14"/>
  <c r="D87" i="14"/>
  <c r="D86" i="14"/>
  <c r="D85" i="14"/>
  <c r="D84" i="14"/>
  <c r="D83" i="14"/>
  <c r="D82" i="14"/>
  <c r="D81" i="14"/>
  <c r="D80" i="14"/>
  <c r="D79" i="14"/>
  <c r="D78" i="14"/>
  <c r="D77" i="14"/>
  <c r="D76" i="14"/>
  <c r="D75" i="14"/>
  <c r="D74" i="14"/>
  <c r="D73" i="14"/>
  <c r="D72" i="14"/>
  <c r="D71" i="14"/>
  <c r="D70" i="14"/>
  <c r="D69" i="14"/>
  <c r="D68" i="14"/>
  <c r="D67" i="14"/>
  <c r="D66" i="14"/>
  <c r="D65" i="14"/>
  <c r="D64" i="14"/>
  <c r="D63" i="14"/>
  <c r="D62" i="14"/>
  <c r="D61" i="14"/>
  <c r="D60" i="14"/>
  <c r="D59" i="14"/>
  <c r="D58" i="14"/>
  <c r="D57" i="14"/>
  <c r="D56" i="14"/>
  <c r="D55" i="14"/>
  <c r="D54" i="14"/>
  <c r="D53" i="14"/>
  <c r="D52" i="14"/>
  <c r="D51" i="14"/>
  <c r="D50" i="14"/>
  <c r="D49" i="14"/>
  <c r="D48" i="14"/>
  <c r="D47" i="14"/>
  <c r="D46" i="14"/>
  <c r="D45" i="14"/>
  <c r="D44" i="14"/>
  <c r="D43" i="14"/>
  <c r="D42" i="14"/>
  <c r="D41" i="14"/>
  <c r="D40" i="14"/>
  <c r="D39" i="14"/>
  <c r="D38" i="14"/>
  <c r="D37" i="14"/>
  <c r="D36" i="14"/>
  <c r="D35" i="14"/>
  <c r="D34" i="14"/>
  <c r="D33" i="14"/>
  <c r="D32" i="14"/>
  <c r="D31" i="14"/>
  <c r="D30" i="14"/>
  <c r="D29" i="14"/>
  <c r="D28" i="14"/>
  <c r="D27" i="14"/>
  <c r="D26" i="14"/>
  <c r="D25" i="14"/>
  <c r="D24" i="14"/>
  <c r="D23" i="14"/>
  <c r="D22" i="14"/>
  <c r="D21" i="14"/>
  <c r="D20" i="14"/>
  <c r="D19" i="14"/>
  <c r="D18" i="14"/>
  <c r="D17" i="14"/>
  <c r="D16" i="14"/>
  <c r="D15" i="14"/>
  <c r="D14" i="14"/>
  <c r="D13" i="14"/>
  <c r="D12" i="14"/>
  <c r="D11" i="14"/>
  <c r="D10" i="14"/>
  <c r="D9" i="14"/>
  <c r="D8" i="14"/>
  <c r="D7" i="14"/>
  <c r="D6" i="14"/>
  <c r="D5" i="14"/>
  <c r="D4" i="14"/>
  <c r="D3" i="14"/>
  <c r="D2" i="14"/>
  <c r="AB15" i="14" s="1"/>
  <c r="C2" i="2"/>
  <c r="C8" i="2"/>
  <c r="C3" i="2"/>
  <c r="C4" i="2"/>
  <c r="C5" i="2"/>
  <c r="C6" i="2"/>
  <c r="C7" i="2"/>
  <c r="C9" i="2"/>
  <c r="C10" i="2"/>
  <c r="C11" i="2"/>
  <c r="C12" i="2"/>
  <c r="C13" i="2"/>
  <c r="C14" i="2"/>
  <c r="C15" i="2"/>
  <c r="C16" i="2"/>
  <c r="C17" i="2"/>
  <c r="C18" i="2"/>
  <c r="C19" i="2"/>
  <c r="C20" i="2"/>
  <c r="C21" i="2"/>
  <c r="D2" i="2"/>
  <c r="D3" i="2"/>
  <c r="D4" i="2"/>
  <c r="D5" i="2"/>
  <c r="D6" i="2"/>
  <c r="D7" i="2"/>
  <c r="D8" i="2"/>
  <c r="D9" i="2"/>
  <c r="D10" i="2"/>
  <c r="D11" i="2"/>
  <c r="D12" i="2"/>
  <c r="D13" i="2"/>
  <c r="D14" i="2"/>
  <c r="D15" i="2"/>
  <c r="D16" i="2"/>
  <c r="D17" i="2"/>
  <c r="D18" i="2"/>
  <c r="D19" i="2"/>
  <c r="D20" i="2"/>
  <c r="D21" i="2"/>
  <c r="AB12" i="14" l="1"/>
  <c r="K4994" i="14" a="1"/>
  <c r="K4994" i="14" s="1"/>
  <c r="K4850" i="14" a="1"/>
  <c r="K4850" i="14" s="1"/>
  <c r="K4656" i="14" a="1"/>
  <c r="K4656" i="14" s="1"/>
  <c r="K4973" i="14" a="1"/>
  <c r="K4973" i="14" s="1"/>
  <c r="K4829" i="14" a="1"/>
  <c r="K4829" i="14" s="1"/>
  <c r="K4642" i="14" a="1"/>
  <c r="K4642" i="14" s="1"/>
  <c r="K4963" i="14" a="1"/>
  <c r="K4963" i="14" s="1"/>
  <c r="K4819" i="14" a="1"/>
  <c r="K4819" i="14" s="1"/>
  <c r="K4625" i="14" a="1"/>
  <c r="K4625" i="14" s="1"/>
  <c r="K4953" i="14" a="1"/>
  <c r="K4953" i="14" s="1"/>
  <c r="K4809" i="14" a="1"/>
  <c r="K4809" i="14" s="1"/>
  <c r="K4607" i="14" a="1"/>
  <c r="K4607" i="14" s="1"/>
  <c r="K4942" i="14" a="1"/>
  <c r="K4942" i="14" s="1"/>
  <c r="K4798" i="14" a="1"/>
  <c r="K4798" i="14" s="1"/>
  <c r="K4589" i="14" a="1"/>
  <c r="K4589" i="14" s="1"/>
  <c r="K4932" i="14" a="1"/>
  <c r="K4932" i="14" s="1"/>
  <c r="K4786" i="14" a="1"/>
  <c r="K4786" i="14" s="1"/>
  <c r="K4571" i="14" a="1"/>
  <c r="K4571" i="14" s="1"/>
  <c r="K4922" i="14" a="1"/>
  <c r="K4922" i="14" s="1"/>
  <c r="K4772" i="14" a="1"/>
  <c r="K4772" i="14" s="1"/>
  <c r="K4553" i="14" a="1"/>
  <c r="K4553" i="14" s="1"/>
  <c r="K4901" i="14" a="1"/>
  <c r="K4901" i="14" s="1"/>
  <c r="K4757" i="14" a="1"/>
  <c r="K4757" i="14" s="1"/>
  <c r="K4535" i="14" a="1"/>
  <c r="K4535" i="14" s="1"/>
  <c r="K4891" i="14" a="1"/>
  <c r="K4891" i="14" s="1"/>
  <c r="K4728" i="14" a="1"/>
  <c r="K4728" i="14" s="1"/>
  <c r="K4517" i="14" a="1"/>
  <c r="K4517" i="14" s="1"/>
  <c r="K4881" i="14" a="1"/>
  <c r="K4881" i="14" s="1"/>
  <c r="K4714" i="14" a="1"/>
  <c r="K4714" i="14" s="1"/>
  <c r="K4499" i="14" a="1"/>
  <c r="K4499" i="14" s="1"/>
  <c r="K4870" i="14" a="1"/>
  <c r="K4870" i="14" s="1"/>
  <c r="K4700" i="14" a="1"/>
  <c r="K4700" i="14" s="1"/>
  <c r="K4191" i="14" a="1"/>
  <c r="K4191" i="14" s="1"/>
  <c r="K4860" i="14" a="1"/>
  <c r="K4860" i="14" s="1"/>
  <c r="K4685" i="14" a="1"/>
  <c r="K4685" i="14" s="1"/>
  <c r="K4068" i="14" a="1"/>
  <c r="K4068" i="14" s="1"/>
  <c r="M11" i="14"/>
  <c r="K11" i="14" a="1"/>
  <c r="K11" i="14" s="1"/>
  <c r="M23" i="14"/>
  <c r="K23" i="14" a="1"/>
  <c r="K23" i="14" s="1"/>
  <c r="M35" i="14"/>
  <c r="K35" i="14" a="1"/>
  <c r="K35" i="14" s="1"/>
  <c r="M47" i="14"/>
  <c r="K47" i="14" a="1"/>
  <c r="K47" i="14" s="1"/>
  <c r="M59" i="14"/>
  <c r="K59" i="14" a="1"/>
  <c r="K59" i="14" s="1"/>
  <c r="M71" i="14"/>
  <c r="K71" i="14" a="1"/>
  <c r="K71" i="14" s="1"/>
  <c r="M83" i="14"/>
  <c r="K83" i="14" a="1"/>
  <c r="K83" i="14" s="1"/>
  <c r="M95" i="14"/>
  <c r="K95" i="14" a="1"/>
  <c r="K95" i="14" s="1"/>
  <c r="M107" i="14"/>
  <c r="K107" i="14" a="1"/>
  <c r="K107" i="14" s="1"/>
  <c r="M119" i="14"/>
  <c r="K119" i="14" a="1"/>
  <c r="K119" i="14" s="1"/>
  <c r="M131" i="14"/>
  <c r="K131" i="14" a="1"/>
  <c r="K131" i="14" s="1"/>
  <c r="M143" i="14"/>
  <c r="K143" i="14" a="1"/>
  <c r="K143" i="14" s="1"/>
  <c r="M155" i="14"/>
  <c r="K155" i="14" a="1"/>
  <c r="K155" i="14" s="1"/>
  <c r="M167" i="14"/>
  <c r="K167" i="14" a="1"/>
  <c r="K167" i="14" s="1"/>
  <c r="M179" i="14"/>
  <c r="K179" i="14" a="1"/>
  <c r="K179" i="14" s="1"/>
  <c r="M191" i="14"/>
  <c r="K191" i="14" a="1"/>
  <c r="K191" i="14" s="1"/>
  <c r="M203" i="14"/>
  <c r="K203" i="14" a="1"/>
  <c r="K203" i="14" s="1"/>
  <c r="M215" i="14"/>
  <c r="K215" i="14" a="1"/>
  <c r="K215" i="14" s="1"/>
  <c r="M227" i="14"/>
  <c r="K227" i="14" a="1"/>
  <c r="K227" i="14" s="1"/>
  <c r="M239" i="14"/>
  <c r="K239" i="14" a="1"/>
  <c r="K239" i="14" s="1"/>
  <c r="M251" i="14"/>
  <c r="K251" i="14" a="1"/>
  <c r="K251" i="14" s="1"/>
  <c r="M263" i="14"/>
  <c r="K263" i="14" a="1"/>
  <c r="K263" i="14" s="1"/>
  <c r="M275" i="14"/>
  <c r="K275" i="14" a="1"/>
  <c r="K275" i="14" s="1"/>
  <c r="M287" i="14"/>
  <c r="K287" i="14" a="1"/>
  <c r="K287" i="14" s="1"/>
  <c r="M10" i="14"/>
  <c r="K10" i="14" a="1"/>
  <c r="K10" i="14" s="1"/>
  <c r="M22" i="14"/>
  <c r="K22" i="14" a="1"/>
  <c r="K22" i="14" s="1"/>
  <c r="M34" i="14"/>
  <c r="K34" i="14" a="1"/>
  <c r="K34" i="14" s="1"/>
  <c r="M46" i="14"/>
  <c r="K46" i="14" a="1"/>
  <c r="K46" i="14" s="1"/>
  <c r="M58" i="14"/>
  <c r="K58" i="14" a="1"/>
  <c r="K58" i="14" s="1"/>
  <c r="M70" i="14"/>
  <c r="K70" i="14" a="1"/>
  <c r="K70" i="14" s="1"/>
  <c r="M82" i="14"/>
  <c r="K82" i="14" a="1"/>
  <c r="K82" i="14" s="1"/>
  <c r="M94" i="14"/>
  <c r="K94" i="14" a="1"/>
  <c r="K94" i="14" s="1"/>
  <c r="M106" i="14"/>
  <c r="K106" i="14" a="1"/>
  <c r="K106" i="14" s="1"/>
  <c r="M118" i="14"/>
  <c r="K118" i="14" a="1"/>
  <c r="K118" i="14" s="1"/>
  <c r="M130" i="14"/>
  <c r="K130" i="14" a="1"/>
  <c r="K130" i="14" s="1"/>
  <c r="M142" i="14"/>
  <c r="K142" i="14" a="1"/>
  <c r="K142" i="14" s="1"/>
  <c r="M154" i="14"/>
  <c r="K154" i="14" a="1"/>
  <c r="K154" i="14" s="1"/>
  <c r="M166" i="14"/>
  <c r="K166" i="14" a="1"/>
  <c r="K166" i="14" s="1"/>
  <c r="M178" i="14"/>
  <c r="K178" i="14" a="1"/>
  <c r="K178" i="14" s="1"/>
  <c r="M190" i="14"/>
  <c r="K190" i="14" a="1"/>
  <c r="K190" i="14" s="1"/>
  <c r="M202" i="14"/>
  <c r="K202" i="14" a="1"/>
  <c r="K202" i="14" s="1"/>
  <c r="M214" i="14"/>
  <c r="K214" i="14" a="1"/>
  <c r="K214" i="14" s="1"/>
  <c r="M226" i="14"/>
  <c r="K226" i="14" a="1"/>
  <c r="K226" i="14" s="1"/>
  <c r="M238" i="14"/>
  <c r="K238" i="14" a="1"/>
  <c r="K238" i="14" s="1"/>
  <c r="M250" i="14"/>
  <c r="K250" i="14" a="1"/>
  <c r="K250" i="14" s="1"/>
  <c r="M262" i="14"/>
  <c r="K262" i="14" a="1"/>
  <c r="K262" i="14" s="1"/>
  <c r="M274" i="14"/>
  <c r="K274" i="14" a="1"/>
  <c r="K274" i="14" s="1"/>
  <c r="M286" i="14"/>
  <c r="K286" i="14" a="1"/>
  <c r="K286" i="14" s="1"/>
  <c r="M298" i="14"/>
  <c r="K298" i="14" a="1"/>
  <c r="K298" i="14" s="1"/>
  <c r="M12" i="14"/>
  <c r="K12" i="14" a="1"/>
  <c r="K12" i="14" s="1"/>
  <c r="M24" i="14"/>
  <c r="K24" i="14" a="1"/>
  <c r="K24" i="14" s="1"/>
  <c r="M36" i="14"/>
  <c r="K36" i="14" a="1"/>
  <c r="K36" i="14" s="1"/>
  <c r="M48" i="14"/>
  <c r="K48" i="14" a="1"/>
  <c r="K48" i="14" s="1"/>
  <c r="M60" i="14"/>
  <c r="K60" i="14" a="1"/>
  <c r="K60" i="14" s="1"/>
  <c r="M72" i="14"/>
  <c r="K72" i="14" a="1"/>
  <c r="K72" i="14" s="1"/>
  <c r="M84" i="14"/>
  <c r="K84" i="14" a="1"/>
  <c r="K84" i="14" s="1"/>
  <c r="M96" i="14"/>
  <c r="K96" i="14" a="1"/>
  <c r="K96" i="14" s="1"/>
  <c r="M108" i="14"/>
  <c r="K108" i="14" a="1"/>
  <c r="K108" i="14" s="1"/>
  <c r="M120" i="14"/>
  <c r="K120" i="14" a="1"/>
  <c r="K120" i="14" s="1"/>
  <c r="M132" i="14"/>
  <c r="K132" i="14" a="1"/>
  <c r="K132" i="14" s="1"/>
  <c r="M144" i="14"/>
  <c r="K144" i="14" a="1"/>
  <c r="K144" i="14" s="1"/>
  <c r="M156" i="14"/>
  <c r="K156" i="14" a="1"/>
  <c r="K156" i="14" s="1"/>
  <c r="M168" i="14"/>
  <c r="K168" i="14" a="1"/>
  <c r="K168" i="14" s="1"/>
  <c r="M180" i="14"/>
  <c r="K180" i="14" a="1"/>
  <c r="K180" i="14" s="1"/>
  <c r="M192" i="14"/>
  <c r="K192" i="14" a="1"/>
  <c r="K192" i="14" s="1"/>
  <c r="M204" i="14"/>
  <c r="K204" i="14" a="1"/>
  <c r="K204" i="14" s="1"/>
  <c r="M216" i="14"/>
  <c r="K216" i="14" a="1"/>
  <c r="K216" i="14" s="1"/>
  <c r="M228" i="14"/>
  <c r="K228" i="14" a="1"/>
  <c r="K228" i="14" s="1"/>
  <c r="M240" i="14"/>
  <c r="K240" i="14" a="1"/>
  <c r="K240" i="14" s="1"/>
  <c r="M252" i="14"/>
  <c r="K252" i="14" a="1"/>
  <c r="K252" i="14" s="1"/>
  <c r="M264" i="14"/>
  <c r="K264" i="14" a="1"/>
  <c r="K264" i="14" s="1"/>
  <c r="M276" i="14"/>
  <c r="K276" i="14" a="1"/>
  <c r="K276" i="14" s="1"/>
  <c r="M288" i="14"/>
  <c r="K288" i="14" a="1"/>
  <c r="K288" i="14" s="1"/>
  <c r="M300" i="14"/>
  <c r="K300" i="14" a="1"/>
  <c r="K300" i="14" s="1"/>
  <c r="M312" i="14"/>
  <c r="K312" i="14" a="1"/>
  <c r="K312" i="14" s="1"/>
  <c r="M324" i="14"/>
  <c r="K324" i="14" a="1"/>
  <c r="K324" i="14" s="1"/>
  <c r="M13" i="14"/>
  <c r="K13" i="14" a="1"/>
  <c r="K13" i="14" s="1"/>
  <c r="M25" i="14"/>
  <c r="K25" i="14" a="1"/>
  <c r="K25" i="14" s="1"/>
  <c r="M37" i="14"/>
  <c r="K37" i="14" a="1"/>
  <c r="K37" i="14" s="1"/>
  <c r="M49" i="14"/>
  <c r="K49" i="14" a="1"/>
  <c r="K49" i="14" s="1"/>
  <c r="M61" i="14"/>
  <c r="K61" i="14" a="1"/>
  <c r="K61" i="14" s="1"/>
  <c r="M73" i="14"/>
  <c r="K73" i="14" a="1"/>
  <c r="K73" i="14" s="1"/>
  <c r="M85" i="14"/>
  <c r="K85" i="14" a="1"/>
  <c r="K85" i="14" s="1"/>
  <c r="M97" i="14"/>
  <c r="K97" i="14" a="1"/>
  <c r="K97" i="14" s="1"/>
  <c r="M109" i="14"/>
  <c r="K109" i="14" a="1"/>
  <c r="K109" i="14" s="1"/>
  <c r="M121" i="14"/>
  <c r="K121" i="14" a="1"/>
  <c r="K121" i="14" s="1"/>
  <c r="M133" i="14"/>
  <c r="K133" i="14" a="1"/>
  <c r="K133" i="14" s="1"/>
  <c r="M145" i="14"/>
  <c r="K145" i="14" a="1"/>
  <c r="K145" i="14" s="1"/>
  <c r="M157" i="14"/>
  <c r="K157" i="14" a="1"/>
  <c r="K157" i="14" s="1"/>
  <c r="M169" i="14"/>
  <c r="K169" i="14" a="1"/>
  <c r="K169" i="14" s="1"/>
  <c r="M181" i="14"/>
  <c r="K181" i="14" a="1"/>
  <c r="K181" i="14" s="1"/>
  <c r="M193" i="14"/>
  <c r="K193" i="14" a="1"/>
  <c r="K193" i="14" s="1"/>
  <c r="M205" i="14"/>
  <c r="K205" i="14" a="1"/>
  <c r="K205" i="14" s="1"/>
  <c r="M313" i="14"/>
  <c r="K313" i="14" a="1"/>
  <c r="K313" i="14" s="1"/>
  <c r="M325" i="14"/>
  <c r="K325" i="14" a="1"/>
  <c r="K325" i="14" s="1"/>
  <c r="M337" i="14"/>
  <c r="K337" i="14" a="1"/>
  <c r="K337" i="14" s="1"/>
  <c r="M349" i="14"/>
  <c r="K349" i="14" a="1"/>
  <c r="K349" i="14" s="1"/>
  <c r="M361" i="14"/>
  <c r="K361" i="14" a="1"/>
  <c r="K361" i="14" s="1"/>
  <c r="M373" i="14"/>
  <c r="K373" i="14" a="1"/>
  <c r="K373" i="14" s="1"/>
  <c r="M385" i="14"/>
  <c r="K385" i="14" a="1"/>
  <c r="K385" i="14" s="1"/>
  <c r="M397" i="14"/>
  <c r="K397" i="14" a="1"/>
  <c r="K397" i="14" s="1"/>
  <c r="M409" i="14"/>
  <c r="K409" i="14" a="1"/>
  <c r="K409" i="14" s="1"/>
  <c r="M421" i="14"/>
  <c r="K421" i="14" a="1"/>
  <c r="K421" i="14" s="1"/>
  <c r="M433" i="14"/>
  <c r="K433" i="14" a="1"/>
  <c r="K433" i="14" s="1"/>
  <c r="M445" i="14"/>
  <c r="K445" i="14" a="1"/>
  <c r="K445" i="14" s="1"/>
  <c r="M457" i="14"/>
  <c r="K457" i="14" a="1"/>
  <c r="K457" i="14" s="1"/>
  <c r="M469" i="14"/>
  <c r="K469" i="14" a="1"/>
  <c r="K469" i="14" s="1"/>
  <c r="M481" i="14"/>
  <c r="K481" i="14" a="1"/>
  <c r="K481" i="14" s="1"/>
  <c r="M493" i="14"/>
  <c r="K493" i="14" a="1"/>
  <c r="K493" i="14" s="1"/>
  <c r="M505" i="14"/>
  <c r="K505" i="14" a="1"/>
  <c r="K505" i="14" s="1"/>
  <c r="M517" i="14"/>
  <c r="K517" i="14" a="1"/>
  <c r="K517" i="14" s="1"/>
  <c r="M529" i="14"/>
  <c r="K529" i="14" a="1"/>
  <c r="K529" i="14" s="1"/>
  <c r="M541" i="14"/>
  <c r="K541" i="14" a="1"/>
  <c r="K541" i="14" s="1"/>
  <c r="M553" i="14"/>
  <c r="K553" i="14" a="1"/>
  <c r="K553" i="14" s="1"/>
  <c r="M565" i="14"/>
  <c r="K565" i="14" a="1"/>
  <c r="K565" i="14" s="1"/>
  <c r="M577" i="14"/>
  <c r="K577" i="14" a="1"/>
  <c r="K577" i="14" s="1"/>
  <c r="M589" i="14"/>
  <c r="K589" i="14" a="1"/>
  <c r="K589" i="14" s="1"/>
  <c r="M601" i="14"/>
  <c r="K601" i="14" a="1"/>
  <c r="K601" i="14" s="1"/>
  <c r="M613" i="14"/>
  <c r="K613" i="14" a="1"/>
  <c r="K613" i="14" s="1"/>
  <c r="M625" i="14"/>
  <c r="K625" i="14" a="1"/>
  <c r="K625" i="14" s="1"/>
  <c r="M637" i="14"/>
  <c r="K637" i="14" a="1"/>
  <c r="K637" i="14" s="1"/>
  <c r="M649" i="14"/>
  <c r="K649" i="14" a="1"/>
  <c r="K649" i="14" s="1"/>
  <c r="M661" i="14"/>
  <c r="K661" i="14" a="1"/>
  <c r="K661" i="14" s="1"/>
  <c r="M673" i="14"/>
  <c r="K673" i="14" a="1"/>
  <c r="K673" i="14" s="1"/>
  <c r="M685" i="14"/>
  <c r="K685" i="14" a="1"/>
  <c r="K685" i="14" s="1"/>
  <c r="M697" i="14"/>
  <c r="K697" i="14" a="1"/>
  <c r="K697" i="14" s="1"/>
  <c r="M709" i="14"/>
  <c r="K709" i="14" a="1"/>
  <c r="K709" i="14" s="1"/>
  <c r="M721" i="14"/>
  <c r="K721" i="14" a="1"/>
  <c r="K721" i="14" s="1"/>
  <c r="M733" i="14"/>
  <c r="K733" i="14" a="1"/>
  <c r="K733" i="14" s="1"/>
  <c r="M745" i="14"/>
  <c r="K745" i="14" a="1"/>
  <c r="K745" i="14" s="1"/>
  <c r="M757" i="14"/>
  <c r="K757" i="14" a="1"/>
  <c r="K757" i="14" s="1"/>
  <c r="M769" i="14"/>
  <c r="K769" i="14" a="1"/>
  <c r="K769" i="14" s="1"/>
  <c r="M781" i="14"/>
  <c r="K781" i="14" a="1"/>
  <c r="K781" i="14" s="1"/>
  <c r="M793" i="14"/>
  <c r="K793" i="14" a="1"/>
  <c r="K793" i="14" s="1"/>
  <c r="M805" i="14"/>
  <c r="K805" i="14" a="1"/>
  <c r="K805" i="14" s="1"/>
  <c r="M817" i="14"/>
  <c r="K817" i="14" a="1"/>
  <c r="K817" i="14" s="1"/>
  <c r="M829" i="14"/>
  <c r="K829" i="14" a="1"/>
  <c r="K829" i="14" s="1"/>
  <c r="M841" i="14"/>
  <c r="K841" i="14" a="1"/>
  <c r="K841" i="14" s="1"/>
  <c r="M853" i="14"/>
  <c r="K853" i="14" a="1"/>
  <c r="K853" i="14" s="1"/>
  <c r="M865" i="14"/>
  <c r="K865" i="14" a="1"/>
  <c r="K865" i="14" s="1"/>
  <c r="M877" i="14"/>
  <c r="K877" i="14" a="1"/>
  <c r="K877" i="14" s="1"/>
  <c r="M889" i="14"/>
  <c r="K889" i="14" a="1"/>
  <c r="K889" i="14" s="1"/>
  <c r="M901" i="14"/>
  <c r="K901" i="14" a="1"/>
  <c r="K901" i="14" s="1"/>
  <c r="M913" i="14"/>
  <c r="K913" i="14" a="1"/>
  <c r="K913" i="14" s="1"/>
  <c r="M925" i="14"/>
  <c r="K925" i="14" a="1"/>
  <c r="K925" i="14" s="1"/>
  <c r="M937" i="14"/>
  <c r="K937" i="14" a="1"/>
  <c r="K937" i="14" s="1"/>
  <c r="M949" i="14"/>
  <c r="K949" i="14" a="1"/>
  <c r="K949" i="14" s="1"/>
  <c r="M961" i="14"/>
  <c r="K961" i="14" a="1"/>
  <c r="K961" i="14" s="1"/>
  <c r="M973" i="14"/>
  <c r="K973" i="14" a="1"/>
  <c r="K973" i="14" s="1"/>
  <c r="M985" i="14"/>
  <c r="K985" i="14" a="1"/>
  <c r="K985" i="14" s="1"/>
  <c r="M997" i="14"/>
  <c r="K997" i="14" a="1"/>
  <c r="K997" i="14" s="1"/>
  <c r="M1009" i="14"/>
  <c r="K1009" i="14" a="1"/>
  <c r="K1009" i="14" s="1"/>
  <c r="M1021" i="14"/>
  <c r="K1021" i="14" a="1"/>
  <c r="K1021" i="14" s="1"/>
  <c r="M1033" i="14"/>
  <c r="K1033" i="14" a="1"/>
  <c r="K1033" i="14" s="1"/>
  <c r="M1045" i="14"/>
  <c r="K1045" i="14" a="1"/>
  <c r="K1045" i="14" s="1"/>
  <c r="M1057" i="14"/>
  <c r="K1057" i="14" a="1"/>
  <c r="K1057" i="14" s="1"/>
  <c r="M1069" i="14"/>
  <c r="K1069" i="14" a="1"/>
  <c r="K1069" i="14" s="1"/>
  <c r="M1081" i="14"/>
  <c r="K1081" i="14" a="1"/>
  <c r="K1081" i="14" s="1"/>
  <c r="M1093" i="14"/>
  <c r="K1093" i="14" a="1"/>
  <c r="K1093" i="14" s="1"/>
  <c r="M1105" i="14"/>
  <c r="K1105" i="14" a="1"/>
  <c r="K1105" i="14" s="1"/>
  <c r="M1117" i="14"/>
  <c r="K1117" i="14" a="1"/>
  <c r="K1117" i="14" s="1"/>
  <c r="M1129" i="14"/>
  <c r="K1129" i="14" a="1"/>
  <c r="K1129" i="14" s="1"/>
  <c r="M1141" i="14"/>
  <c r="K1141" i="14" a="1"/>
  <c r="K1141" i="14" s="1"/>
  <c r="M1153" i="14"/>
  <c r="K1153" i="14" a="1"/>
  <c r="K1153" i="14" s="1"/>
  <c r="M1165" i="14"/>
  <c r="K1165" i="14" a="1"/>
  <c r="K1165" i="14" s="1"/>
  <c r="M1177" i="14"/>
  <c r="K1177" i="14" a="1"/>
  <c r="K1177" i="14" s="1"/>
  <c r="M1189" i="14"/>
  <c r="K1189" i="14" a="1"/>
  <c r="K1189" i="14" s="1"/>
  <c r="M1201" i="14"/>
  <c r="K1201" i="14" a="1"/>
  <c r="K1201" i="14" s="1"/>
  <c r="M1213" i="14"/>
  <c r="K1213" i="14" a="1"/>
  <c r="K1213" i="14" s="1"/>
  <c r="M1225" i="14"/>
  <c r="K1225" i="14" a="1"/>
  <c r="K1225" i="14" s="1"/>
  <c r="M1237" i="14"/>
  <c r="K1237" i="14" a="1"/>
  <c r="K1237" i="14" s="1"/>
  <c r="M1249" i="14"/>
  <c r="K1249" i="14" a="1"/>
  <c r="K1249" i="14" s="1"/>
  <c r="M1261" i="14"/>
  <c r="K1261" i="14" a="1"/>
  <c r="K1261" i="14" s="1"/>
  <c r="M1273" i="14"/>
  <c r="K1273" i="14" a="1"/>
  <c r="K1273" i="14" s="1"/>
  <c r="M1285" i="14"/>
  <c r="K1285" i="14" a="1"/>
  <c r="K1285" i="14" s="1"/>
  <c r="M1297" i="14"/>
  <c r="K1297" i="14" a="1"/>
  <c r="K1297" i="14" s="1"/>
  <c r="M1309" i="14"/>
  <c r="K1309" i="14" a="1"/>
  <c r="K1309" i="14" s="1"/>
  <c r="M1321" i="14"/>
  <c r="K1321" i="14" a="1"/>
  <c r="K1321" i="14" s="1"/>
  <c r="M1333" i="14"/>
  <c r="K1333" i="14" a="1"/>
  <c r="K1333" i="14" s="1"/>
  <c r="M1345" i="14"/>
  <c r="K1345" i="14" a="1"/>
  <c r="K1345" i="14" s="1"/>
  <c r="M1357" i="14"/>
  <c r="K1357" i="14" a="1"/>
  <c r="K1357" i="14" s="1"/>
  <c r="M1369" i="14"/>
  <c r="K1369" i="14" a="1"/>
  <c r="K1369" i="14" s="1"/>
  <c r="M1381" i="14"/>
  <c r="K1381" i="14" a="1"/>
  <c r="K1381" i="14" s="1"/>
  <c r="M1393" i="14"/>
  <c r="K1393" i="14" a="1"/>
  <c r="K1393" i="14" s="1"/>
  <c r="M1405" i="14"/>
  <c r="K1405" i="14" a="1"/>
  <c r="K1405" i="14" s="1"/>
  <c r="M1417" i="14"/>
  <c r="K1417" i="14" a="1"/>
  <c r="K1417" i="14" s="1"/>
  <c r="M1429" i="14"/>
  <c r="K1429" i="14" a="1"/>
  <c r="K1429" i="14" s="1"/>
  <c r="M1441" i="14"/>
  <c r="K1441" i="14" a="1"/>
  <c r="K1441" i="14" s="1"/>
  <c r="M1453" i="14"/>
  <c r="K1453" i="14" a="1"/>
  <c r="K1453" i="14" s="1"/>
  <c r="M1465" i="14"/>
  <c r="K1465" i="14" a="1"/>
  <c r="K1465" i="14" s="1"/>
  <c r="M1477" i="14"/>
  <c r="K1477" i="14" a="1"/>
  <c r="K1477" i="14" s="1"/>
  <c r="M1489" i="14"/>
  <c r="K1489" i="14" a="1"/>
  <c r="K1489" i="14" s="1"/>
  <c r="M1501" i="14"/>
  <c r="K1501" i="14" a="1"/>
  <c r="K1501" i="14" s="1"/>
  <c r="M1513" i="14"/>
  <c r="K1513" i="14" a="1"/>
  <c r="K1513" i="14" s="1"/>
  <c r="M1525" i="14"/>
  <c r="K1525" i="14" a="1"/>
  <c r="K1525" i="14" s="1"/>
  <c r="M1537" i="14"/>
  <c r="K1537" i="14" a="1"/>
  <c r="K1537" i="14" s="1"/>
  <c r="M1549" i="14"/>
  <c r="K1549" i="14" a="1"/>
  <c r="K1549" i="14" s="1"/>
  <c r="M1561" i="14"/>
  <c r="K1561" i="14" a="1"/>
  <c r="K1561" i="14" s="1"/>
  <c r="M1573" i="14"/>
  <c r="K1573" i="14" a="1"/>
  <c r="K1573" i="14" s="1"/>
  <c r="M1585" i="14"/>
  <c r="K1585" i="14" a="1"/>
  <c r="K1585" i="14" s="1"/>
  <c r="M1597" i="14"/>
  <c r="K1597" i="14" a="1"/>
  <c r="K1597" i="14" s="1"/>
  <c r="M1609" i="14"/>
  <c r="K1609" i="14" a="1"/>
  <c r="K1609" i="14" s="1"/>
  <c r="M1621" i="14"/>
  <c r="K1621" i="14" a="1"/>
  <c r="K1621" i="14" s="1"/>
  <c r="M1633" i="14"/>
  <c r="K1633" i="14" a="1"/>
  <c r="K1633" i="14" s="1"/>
  <c r="M1645" i="14"/>
  <c r="K1645" i="14" a="1"/>
  <c r="K1645" i="14" s="1"/>
  <c r="M1657" i="14"/>
  <c r="K1657" i="14" a="1"/>
  <c r="K1657" i="14" s="1"/>
  <c r="M1669" i="14"/>
  <c r="K1669" i="14" a="1"/>
  <c r="K1669" i="14" s="1"/>
  <c r="M1681" i="14"/>
  <c r="K1681" i="14" a="1"/>
  <c r="K1681" i="14" s="1"/>
  <c r="M1693" i="14"/>
  <c r="K1693" i="14" a="1"/>
  <c r="K1693" i="14" s="1"/>
  <c r="M1705" i="14"/>
  <c r="K1705" i="14" a="1"/>
  <c r="K1705" i="14" s="1"/>
  <c r="M1717" i="14"/>
  <c r="K1717" i="14" a="1"/>
  <c r="K1717" i="14" s="1"/>
  <c r="M1729" i="14"/>
  <c r="K1729" i="14" a="1"/>
  <c r="K1729" i="14" s="1"/>
  <c r="M1741" i="14"/>
  <c r="K1741" i="14" a="1"/>
  <c r="K1741" i="14" s="1"/>
  <c r="M1753" i="14"/>
  <c r="K1753" i="14" a="1"/>
  <c r="K1753" i="14" s="1"/>
  <c r="M1765" i="14"/>
  <c r="K1765" i="14" a="1"/>
  <c r="K1765" i="14" s="1"/>
  <c r="M1777" i="14"/>
  <c r="K1777" i="14" a="1"/>
  <c r="K1777" i="14" s="1"/>
  <c r="M1789" i="14"/>
  <c r="K1789" i="14" a="1"/>
  <c r="K1789" i="14" s="1"/>
  <c r="M1801" i="14"/>
  <c r="K1801" i="14" a="1"/>
  <c r="K1801" i="14" s="1"/>
  <c r="M1813" i="14"/>
  <c r="K1813" i="14" a="1"/>
  <c r="K1813" i="14" s="1"/>
  <c r="M1825" i="14"/>
  <c r="K1825" i="14" a="1"/>
  <c r="K1825" i="14" s="1"/>
  <c r="M1837" i="14"/>
  <c r="K1837" i="14" a="1"/>
  <c r="K1837" i="14" s="1"/>
  <c r="M1849" i="14"/>
  <c r="K1849" i="14" a="1"/>
  <c r="K1849" i="14" s="1"/>
  <c r="M1861" i="14"/>
  <c r="K1861" i="14" a="1"/>
  <c r="K1861" i="14" s="1"/>
  <c r="M1873" i="14"/>
  <c r="K1873" i="14" a="1"/>
  <c r="K1873" i="14" s="1"/>
  <c r="M1885" i="14"/>
  <c r="K1885" i="14" a="1"/>
  <c r="K1885" i="14" s="1"/>
  <c r="M1897" i="14"/>
  <c r="K1897" i="14" a="1"/>
  <c r="K1897" i="14" s="1"/>
  <c r="M1909" i="14"/>
  <c r="K1909" i="14" a="1"/>
  <c r="K1909" i="14" s="1"/>
  <c r="M1921" i="14"/>
  <c r="K1921" i="14" a="1"/>
  <c r="K1921" i="14" s="1"/>
  <c r="M1933" i="14"/>
  <c r="K1933" i="14" a="1"/>
  <c r="K1933" i="14" s="1"/>
  <c r="M1945" i="14"/>
  <c r="K1945" i="14" a="1"/>
  <c r="K1945" i="14" s="1"/>
  <c r="M1957" i="14"/>
  <c r="K1957" i="14" a="1"/>
  <c r="K1957" i="14" s="1"/>
  <c r="M1969" i="14"/>
  <c r="K1969" i="14" a="1"/>
  <c r="K1969" i="14" s="1"/>
  <c r="M1981" i="14"/>
  <c r="K1981" i="14" a="1"/>
  <c r="K1981" i="14" s="1"/>
  <c r="M1993" i="14"/>
  <c r="K1993" i="14" a="1"/>
  <c r="K1993" i="14" s="1"/>
  <c r="M2005" i="14"/>
  <c r="K2005" i="14" a="1"/>
  <c r="K2005" i="14" s="1"/>
  <c r="M2017" i="14"/>
  <c r="K2017" i="14" a="1"/>
  <c r="K2017" i="14" s="1"/>
  <c r="M2029" i="14"/>
  <c r="K2029" i="14" a="1"/>
  <c r="K2029" i="14" s="1"/>
  <c r="M2041" i="14"/>
  <c r="K2041" i="14" a="1"/>
  <c r="K2041" i="14" s="1"/>
  <c r="M2053" i="14"/>
  <c r="K2053" i="14" a="1"/>
  <c r="K2053" i="14" s="1"/>
  <c r="M2065" i="14"/>
  <c r="K2065" i="14" a="1"/>
  <c r="K2065" i="14" s="1"/>
  <c r="M2077" i="14"/>
  <c r="K2077" i="14" a="1"/>
  <c r="K2077" i="14" s="1"/>
  <c r="M2089" i="14"/>
  <c r="K2089" i="14" a="1"/>
  <c r="K2089" i="14" s="1"/>
  <c r="M2101" i="14"/>
  <c r="K2101" i="14" a="1"/>
  <c r="K2101" i="14" s="1"/>
  <c r="M2113" i="14"/>
  <c r="K2113" i="14" a="1"/>
  <c r="K2113" i="14" s="1"/>
  <c r="M2125" i="14"/>
  <c r="K2125" i="14" a="1"/>
  <c r="K2125" i="14" s="1"/>
  <c r="M2137" i="14"/>
  <c r="K2137" i="14" a="1"/>
  <c r="K2137" i="14" s="1"/>
  <c r="M2149" i="14"/>
  <c r="K2149" i="14" a="1"/>
  <c r="K2149" i="14" s="1"/>
  <c r="M2161" i="14"/>
  <c r="K2161" i="14" a="1"/>
  <c r="K2161" i="14" s="1"/>
  <c r="M2173" i="14"/>
  <c r="K2173" i="14" a="1"/>
  <c r="K2173" i="14" s="1"/>
  <c r="M2185" i="14"/>
  <c r="K2185" i="14" a="1"/>
  <c r="K2185" i="14" s="1"/>
  <c r="M2197" i="14"/>
  <c r="K2197" i="14" a="1"/>
  <c r="K2197" i="14" s="1"/>
  <c r="M2209" i="14"/>
  <c r="K2209" i="14" a="1"/>
  <c r="K2209" i="14" s="1"/>
  <c r="M2221" i="14"/>
  <c r="K2221" i="14" a="1"/>
  <c r="K2221" i="14" s="1"/>
  <c r="M2233" i="14"/>
  <c r="K2233" i="14" a="1"/>
  <c r="K2233" i="14" s="1"/>
  <c r="M2245" i="14"/>
  <c r="K2245" i="14" a="1"/>
  <c r="K2245" i="14" s="1"/>
  <c r="M2257" i="14"/>
  <c r="K2257" i="14" a="1"/>
  <c r="K2257" i="14" s="1"/>
  <c r="M2269" i="14"/>
  <c r="K2269" i="14" a="1"/>
  <c r="K2269" i="14" s="1"/>
  <c r="M2281" i="14"/>
  <c r="K2281" i="14" a="1"/>
  <c r="K2281" i="14" s="1"/>
  <c r="M2293" i="14"/>
  <c r="K2293" i="14" a="1"/>
  <c r="K2293" i="14" s="1"/>
  <c r="M2305" i="14"/>
  <c r="K2305" i="14" a="1"/>
  <c r="K2305" i="14" s="1"/>
  <c r="M2317" i="14"/>
  <c r="K2317" i="14" a="1"/>
  <c r="K2317" i="14" s="1"/>
  <c r="M2329" i="14"/>
  <c r="K2329" i="14" a="1"/>
  <c r="K2329" i="14" s="1"/>
  <c r="M2341" i="14"/>
  <c r="K2341" i="14" a="1"/>
  <c r="K2341" i="14" s="1"/>
  <c r="M2353" i="14"/>
  <c r="K2353" i="14" a="1"/>
  <c r="K2353" i="14" s="1"/>
  <c r="M2365" i="14"/>
  <c r="K2365" i="14" a="1"/>
  <c r="K2365" i="14" s="1"/>
  <c r="M2377" i="14"/>
  <c r="K2377" i="14" a="1"/>
  <c r="K2377" i="14" s="1"/>
  <c r="M2389" i="14"/>
  <c r="K2389" i="14" a="1"/>
  <c r="K2389" i="14" s="1"/>
  <c r="M2401" i="14"/>
  <c r="K2401" i="14" a="1"/>
  <c r="K2401" i="14" s="1"/>
  <c r="M2413" i="14"/>
  <c r="K2413" i="14" a="1"/>
  <c r="K2413" i="14" s="1"/>
  <c r="M2425" i="14"/>
  <c r="K2425" i="14" a="1"/>
  <c r="K2425" i="14" s="1"/>
  <c r="M2437" i="14"/>
  <c r="K2437" i="14" a="1"/>
  <c r="K2437" i="14" s="1"/>
  <c r="M2449" i="14"/>
  <c r="K2449" i="14" a="1"/>
  <c r="K2449" i="14" s="1"/>
  <c r="M2461" i="14"/>
  <c r="K2461" i="14" a="1"/>
  <c r="K2461" i="14" s="1"/>
  <c r="M2473" i="14"/>
  <c r="K2473" i="14" a="1"/>
  <c r="K2473" i="14" s="1"/>
  <c r="M2485" i="14"/>
  <c r="K2485" i="14" a="1"/>
  <c r="K2485" i="14" s="1"/>
  <c r="M2497" i="14"/>
  <c r="K2497" i="14" a="1"/>
  <c r="K2497" i="14" s="1"/>
  <c r="M2509" i="14"/>
  <c r="K2509" i="14" a="1"/>
  <c r="K2509" i="14" s="1"/>
  <c r="M2521" i="14"/>
  <c r="K2521" i="14" a="1"/>
  <c r="K2521" i="14" s="1"/>
  <c r="M2533" i="14"/>
  <c r="K2533" i="14" a="1"/>
  <c r="K2533" i="14" s="1"/>
  <c r="M2545" i="14"/>
  <c r="K2545" i="14" a="1"/>
  <c r="K2545" i="14" s="1"/>
  <c r="M2557" i="14"/>
  <c r="K2557" i="14" a="1"/>
  <c r="K2557" i="14" s="1"/>
  <c r="M2569" i="14"/>
  <c r="K2569" i="14" a="1"/>
  <c r="K2569" i="14" s="1"/>
  <c r="M2581" i="14"/>
  <c r="K2581" i="14" a="1"/>
  <c r="K2581" i="14" s="1"/>
  <c r="M2593" i="14"/>
  <c r="K2593" i="14" a="1"/>
  <c r="K2593" i="14" s="1"/>
  <c r="M2605" i="14"/>
  <c r="K2605" i="14" a="1"/>
  <c r="K2605" i="14" s="1"/>
  <c r="M2617" i="14"/>
  <c r="K2617" i="14" a="1"/>
  <c r="K2617" i="14" s="1"/>
  <c r="M2629" i="14"/>
  <c r="K2629" i="14" a="1"/>
  <c r="K2629" i="14" s="1"/>
  <c r="M2641" i="14"/>
  <c r="K2641" i="14" a="1"/>
  <c r="K2641" i="14" s="1"/>
  <c r="M2653" i="14"/>
  <c r="K2653" i="14" a="1"/>
  <c r="K2653" i="14" s="1"/>
  <c r="M2665" i="14"/>
  <c r="K2665" i="14" a="1"/>
  <c r="K2665" i="14" s="1"/>
  <c r="M2677" i="14"/>
  <c r="K2677" i="14" a="1"/>
  <c r="K2677" i="14" s="1"/>
  <c r="M2689" i="14"/>
  <c r="K2689" i="14" a="1"/>
  <c r="K2689" i="14" s="1"/>
  <c r="M2701" i="14"/>
  <c r="K2701" i="14" a="1"/>
  <c r="K2701" i="14" s="1"/>
  <c r="M2713" i="14"/>
  <c r="K2713" i="14" a="1"/>
  <c r="K2713" i="14" s="1"/>
  <c r="M2725" i="14"/>
  <c r="K2725" i="14" a="1"/>
  <c r="K2725" i="14" s="1"/>
  <c r="M2737" i="14"/>
  <c r="K2737" i="14" a="1"/>
  <c r="K2737" i="14" s="1"/>
  <c r="M2749" i="14"/>
  <c r="K2749" i="14" a="1"/>
  <c r="K2749" i="14" s="1"/>
  <c r="M2761" i="14"/>
  <c r="K2761" i="14" a="1"/>
  <c r="K2761" i="14" s="1"/>
  <c r="M2773" i="14"/>
  <c r="K2773" i="14" a="1"/>
  <c r="K2773" i="14" s="1"/>
  <c r="M2785" i="14"/>
  <c r="K2785" i="14" a="1"/>
  <c r="K2785" i="14" s="1"/>
  <c r="M2797" i="14"/>
  <c r="K2797" i="14" a="1"/>
  <c r="K2797" i="14" s="1"/>
  <c r="M2809" i="14"/>
  <c r="K2809" i="14" a="1"/>
  <c r="K2809" i="14" s="1"/>
  <c r="M2821" i="14"/>
  <c r="K2821" i="14" a="1"/>
  <c r="K2821" i="14" s="1"/>
  <c r="M2833" i="14"/>
  <c r="K2833" i="14" a="1"/>
  <c r="K2833" i="14" s="1"/>
  <c r="M2845" i="14"/>
  <c r="K2845" i="14" a="1"/>
  <c r="K2845" i="14" s="1"/>
  <c r="M2857" i="14"/>
  <c r="K2857" i="14" a="1"/>
  <c r="K2857" i="14" s="1"/>
  <c r="M2869" i="14"/>
  <c r="K2869" i="14" a="1"/>
  <c r="K2869" i="14" s="1"/>
  <c r="M2881" i="14"/>
  <c r="K2881" i="14" a="1"/>
  <c r="K2881" i="14" s="1"/>
  <c r="M2893" i="14"/>
  <c r="K2893" i="14" a="1"/>
  <c r="K2893" i="14" s="1"/>
  <c r="M2905" i="14"/>
  <c r="K2905" i="14" a="1"/>
  <c r="K2905" i="14" s="1"/>
  <c r="M2917" i="14"/>
  <c r="K2917" i="14" a="1"/>
  <c r="K2917" i="14" s="1"/>
  <c r="M2929" i="14"/>
  <c r="K2929" i="14" a="1"/>
  <c r="K2929" i="14" s="1"/>
  <c r="M2941" i="14"/>
  <c r="K2941" i="14" a="1"/>
  <c r="K2941" i="14" s="1"/>
  <c r="M2953" i="14"/>
  <c r="K2953" i="14" a="1"/>
  <c r="K2953" i="14" s="1"/>
  <c r="M2965" i="14"/>
  <c r="K2965" i="14" a="1"/>
  <c r="K2965" i="14" s="1"/>
  <c r="M2977" i="14"/>
  <c r="K2977" i="14" a="1"/>
  <c r="K2977" i="14" s="1"/>
  <c r="M2989" i="14"/>
  <c r="K2989" i="14" a="1"/>
  <c r="K2989" i="14" s="1"/>
  <c r="M3001" i="14"/>
  <c r="K3001" i="14" a="1"/>
  <c r="K3001" i="14" s="1"/>
  <c r="M3013" i="14"/>
  <c r="K3013" i="14" a="1"/>
  <c r="K3013" i="14" s="1"/>
  <c r="M3025" i="14"/>
  <c r="K3025" i="14" a="1"/>
  <c r="K3025" i="14" s="1"/>
  <c r="M3037" i="14"/>
  <c r="K3037" i="14" a="1"/>
  <c r="K3037" i="14" s="1"/>
  <c r="M3049" i="14"/>
  <c r="K3049" i="14" a="1"/>
  <c r="K3049" i="14" s="1"/>
  <c r="M3061" i="14"/>
  <c r="K3061" i="14" a="1"/>
  <c r="K3061" i="14" s="1"/>
  <c r="M3073" i="14"/>
  <c r="K3073" i="14" a="1"/>
  <c r="K3073" i="14" s="1"/>
  <c r="M3085" i="14"/>
  <c r="K3085" i="14" a="1"/>
  <c r="K3085" i="14" s="1"/>
  <c r="M3097" i="14"/>
  <c r="K3097" i="14" a="1"/>
  <c r="K3097" i="14" s="1"/>
  <c r="M3109" i="14"/>
  <c r="K3109" i="14" a="1"/>
  <c r="K3109" i="14" s="1"/>
  <c r="M3121" i="14"/>
  <c r="K3121" i="14" a="1"/>
  <c r="K3121" i="14" s="1"/>
  <c r="M3133" i="14"/>
  <c r="K3133" i="14" a="1"/>
  <c r="K3133" i="14" s="1"/>
  <c r="M3145" i="14"/>
  <c r="K3145" i="14" a="1"/>
  <c r="K3145" i="14" s="1"/>
  <c r="M3157" i="14"/>
  <c r="K3157" i="14" a="1"/>
  <c r="K3157" i="14" s="1"/>
  <c r="M3169" i="14"/>
  <c r="K3169" i="14" a="1"/>
  <c r="K3169" i="14" s="1"/>
  <c r="M3181" i="14"/>
  <c r="K3181" i="14" a="1"/>
  <c r="K3181" i="14" s="1"/>
  <c r="M3193" i="14"/>
  <c r="K3193" i="14" a="1"/>
  <c r="K3193" i="14" s="1"/>
  <c r="M3205" i="14"/>
  <c r="K3205" i="14" a="1"/>
  <c r="K3205" i="14" s="1"/>
  <c r="M3217" i="14"/>
  <c r="K3217" i="14" a="1"/>
  <c r="K3217" i="14" s="1"/>
  <c r="M3229" i="14"/>
  <c r="K3229" i="14" a="1"/>
  <c r="K3229" i="14" s="1"/>
  <c r="M3241" i="14"/>
  <c r="K3241" i="14" a="1"/>
  <c r="K3241" i="14" s="1"/>
  <c r="M3253" i="14"/>
  <c r="K3253" i="14" a="1"/>
  <c r="K3253" i="14" s="1"/>
  <c r="M3265" i="14"/>
  <c r="K3265" i="14" a="1"/>
  <c r="K3265" i="14" s="1"/>
  <c r="M3277" i="14"/>
  <c r="K3277" i="14" a="1"/>
  <c r="K3277" i="14" s="1"/>
  <c r="M3289" i="14"/>
  <c r="K3289" i="14" a="1"/>
  <c r="K3289" i="14" s="1"/>
  <c r="M3301" i="14"/>
  <c r="K3301" i="14" a="1"/>
  <c r="K3301" i="14" s="1"/>
  <c r="M3313" i="14"/>
  <c r="K3313" i="14" a="1"/>
  <c r="K3313" i="14" s="1"/>
  <c r="M3325" i="14"/>
  <c r="K3325" i="14" a="1"/>
  <c r="K3325" i="14" s="1"/>
  <c r="M3337" i="14"/>
  <c r="K3337" i="14" a="1"/>
  <c r="K3337" i="14" s="1"/>
  <c r="M3349" i="14"/>
  <c r="K3349" i="14" a="1"/>
  <c r="K3349" i="14" s="1"/>
  <c r="M3361" i="14"/>
  <c r="K3361" i="14" a="1"/>
  <c r="K3361" i="14" s="1"/>
  <c r="M3373" i="14"/>
  <c r="K3373" i="14" a="1"/>
  <c r="K3373" i="14" s="1"/>
  <c r="M3385" i="14"/>
  <c r="K3385" i="14" a="1"/>
  <c r="K3385" i="14" s="1"/>
  <c r="M3397" i="14"/>
  <c r="K3397" i="14" a="1"/>
  <c r="K3397" i="14" s="1"/>
  <c r="M3409" i="14"/>
  <c r="K3409" i="14" a="1"/>
  <c r="K3409" i="14" s="1"/>
  <c r="M3421" i="14"/>
  <c r="K3421" i="14" a="1"/>
  <c r="K3421" i="14" s="1"/>
  <c r="M3433" i="14"/>
  <c r="K3433" i="14" a="1"/>
  <c r="K3433" i="14" s="1"/>
  <c r="M3445" i="14"/>
  <c r="K3445" i="14" a="1"/>
  <c r="K3445" i="14" s="1"/>
  <c r="M3457" i="14"/>
  <c r="K3457" i="14" a="1"/>
  <c r="K3457" i="14" s="1"/>
  <c r="M3469" i="14"/>
  <c r="K3469" i="14" a="1"/>
  <c r="K3469" i="14" s="1"/>
  <c r="M3481" i="14"/>
  <c r="K3481" i="14" a="1"/>
  <c r="K3481" i="14" s="1"/>
  <c r="M3493" i="14"/>
  <c r="K3493" i="14" a="1"/>
  <c r="K3493" i="14" s="1"/>
  <c r="M3505" i="14"/>
  <c r="K3505" i="14" a="1"/>
  <c r="K3505" i="14" s="1"/>
  <c r="M3517" i="14"/>
  <c r="K3517" i="14" a="1"/>
  <c r="K3517" i="14" s="1"/>
  <c r="M3529" i="14"/>
  <c r="K3529" i="14" a="1"/>
  <c r="K3529" i="14" s="1"/>
  <c r="M3541" i="14"/>
  <c r="K3541" i="14" a="1"/>
  <c r="K3541" i="14" s="1"/>
  <c r="M3553" i="14"/>
  <c r="K3553" i="14" a="1"/>
  <c r="K3553" i="14" s="1"/>
  <c r="M3565" i="14"/>
  <c r="K3565" i="14" a="1"/>
  <c r="K3565" i="14" s="1"/>
  <c r="M3577" i="14"/>
  <c r="K3577" i="14" a="1"/>
  <c r="K3577" i="14" s="1"/>
  <c r="M3589" i="14"/>
  <c r="K3589" i="14" a="1"/>
  <c r="K3589" i="14" s="1"/>
  <c r="M3601" i="14"/>
  <c r="K3601" i="14" a="1"/>
  <c r="K3601" i="14" s="1"/>
  <c r="M3613" i="14"/>
  <c r="K3613" i="14" a="1"/>
  <c r="K3613" i="14" s="1"/>
  <c r="M3625" i="14"/>
  <c r="K3625" i="14" a="1"/>
  <c r="K3625" i="14" s="1"/>
  <c r="M3637" i="14"/>
  <c r="K3637" i="14" a="1"/>
  <c r="K3637" i="14" s="1"/>
  <c r="M3649" i="14"/>
  <c r="K3649" i="14" a="1"/>
  <c r="K3649" i="14" s="1"/>
  <c r="M3661" i="14"/>
  <c r="K3661" i="14" a="1"/>
  <c r="K3661" i="14" s="1"/>
  <c r="M3673" i="14"/>
  <c r="K3673" i="14" a="1"/>
  <c r="K3673" i="14" s="1"/>
  <c r="M3685" i="14"/>
  <c r="K3685" i="14" a="1"/>
  <c r="K3685" i="14" s="1"/>
  <c r="M3697" i="14"/>
  <c r="K3697" i="14" a="1"/>
  <c r="K3697" i="14" s="1"/>
  <c r="M3709" i="14"/>
  <c r="K3709" i="14" a="1"/>
  <c r="K3709" i="14" s="1"/>
  <c r="M3721" i="14"/>
  <c r="K3721" i="14" a="1"/>
  <c r="K3721" i="14" s="1"/>
  <c r="M3733" i="14"/>
  <c r="K3733" i="14" a="1"/>
  <c r="K3733" i="14" s="1"/>
  <c r="M3745" i="14"/>
  <c r="K3745" i="14" a="1"/>
  <c r="K3745" i="14" s="1"/>
  <c r="M3757" i="14"/>
  <c r="K3757" i="14" a="1"/>
  <c r="K3757" i="14" s="1"/>
  <c r="M3769" i="14"/>
  <c r="K3769" i="14" a="1"/>
  <c r="K3769" i="14" s="1"/>
  <c r="M3781" i="14"/>
  <c r="K3781" i="14" a="1"/>
  <c r="K3781" i="14" s="1"/>
  <c r="M3793" i="14"/>
  <c r="K3793" i="14" a="1"/>
  <c r="K3793" i="14" s="1"/>
  <c r="M3805" i="14"/>
  <c r="K3805" i="14" a="1"/>
  <c r="K3805" i="14" s="1"/>
  <c r="M3817" i="14"/>
  <c r="K3817" i="14" a="1"/>
  <c r="K3817" i="14" s="1"/>
  <c r="M3829" i="14"/>
  <c r="K3829" i="14" a="1"/>
  <c r="K3829" i="14" s="1"/>
  <c r="M3841" i="14"/>
  <c r="K3841" i="14" a="1"/>
  <c r="K3841" i="14" s="1"/>
  <c r="M3853" i="14"/>
  <c r="K3853" i="14" a="1"/>
  <c r="K3853" i="14" s="1"/>
  <c r="M3865" i="14"/>
  <c r="K3865" i="14" a="1"/>
  <c r="K3865" i="14" s="1"/>
  <c r="M3877" i="14"/>
  <c r="K3877" i="14" a="1"/>
  <c r="K3877" i="14" s="1"/>
  <c r="M3889" i="14"/>
  <c r="K3889" i="14" a="1"/>
  <c r="K3889" i="14" s="1"/>
  <c r="M3901" i="14"/>
  <c r="K3901" i="14" a="1"/>
  <c r="K3901" i="14" s="1"/>
  <c r="M3913" i="14"/>
  <c r="K3913" i="14" a="1"/>
  <c r="K3913" i="14" s="1"/>
  <c r="M3925" i="14"/>
  <c r="K3925" i="14" a="1"/>
  <c r="K3925" i="14" s="1"/>
  <c r="M3937" i="14"/>
  <c r="K3937" i="14" a="1"/>
  <c r="K3937" i="14" s="1"/>
  <c r="M3949" i="14"/>
  <c r="K3949" i="14" a="1"/>
  <c r="K3949" i="14" s="1"/>
  <c r="M3961" i="14"/>
  <c r="K3961" i="14" a="1"/>
  <c r="K3961" i="14" s="1"/>
  <c r="M3973" i="14"/>
  <c r="K3973" i="14" a="1"/>
  <c r="K3973" i="14" s="1"/>
  <c r="M3985" i="14"/>
  <c r="K3985" i="14" a="1"/>
  <c r="K3985" i="14" s="1"/>
  <c r="M3997" i="14"/>
  <c r="K3997" i="14" a="1"/>
  <c r="K3997" i="14" s="1"/>
  <c r="M4009" i="14"/>
  <c r="K4009" i="14" a="1"/>
  <c r="K4009" i="14" s="1"/>
  <c r="M4021" i="14"/>
  <c r="K4021" i="14" a="1"/>
  <c r="K4021" i="14" s="1"/>
  <c r="M4033" i="14"/>
  <c r="K4033" i="14" a="1"/>
  <c r="K4033" i="14" s="1"/>
  <c r="M4045" i="14"/>
  <c r="K4045" i="14" a="1"/>
  <c r="K4045" i="14" s="1"/>
  <c r="M4057" i="14"/>
  <c r="K4057" i="14" a="1"/>
  <c r="K4057" i="14" s="1"/>
  <c r="M4069" i="14"/>
  <c r="K4069" i="14" a="1"/>
  <c r="K4069" i="14" s="1"/>
  <c r="M4081" i="14"/>
  <c r="K4081" i="14" a="1"/>
  <c r="K4081" i="14" s="1"/>
  <c r="M4093" i="14"/>
  <c r="K4093" i="14" a="1"/>
  <c r="K4093" i="14" s="1"/>
  <c r="M4105" i="14"/>
  <c r="K4105" i="14" a="1"/>
  <c r="K4105" i="14" s="1"/>
  <c r="M4117" i="14"/>
  <c r="K4117" i="14" a="1"/>
  <c r="K4117" i="14" s="1"/>
  <c r="M4129" i="14"/>
  <c r="K4129" i="14" a="1"/>
  <c r="K4129" i="14" s="1"/>
  <c r="M4141" i="14"/>
  <c r="K4141" i="14" a="1"/>
  <c r="K4141" i="14" s="1"/>
  <c r="M4153" i="14"/>
  <c r="K4153" i="14" a="1"/>
  <c r="K4153" i="14" s="1"/>
  <c r="M4165" i="14"/>
  <c r="K4165" i="14" a="1"/>
  <c r="K4165" i="14" s="1"/>
  <c r="M4177" i="14"/>
  <c r="K4177" i="14" a="1"/>
  <c r="K4177" i="14" s="1"/>
  <c r="M4189" i="14"/>
  <c r="K4189" i="14" a="1"/>
  <c r="K4189" i="14" s="1"/>
  <c r="M4201" i="14"/>
  <c r="K4201" i="14" a="1"/>
  <c r="K4201" i="14" s="1"/>
  <c r="M4213" i="14"/>
  <c r="K4213" i="14" a="1"/>
  <c r="K4213" i="14" s="1"/>
  <c r="M4225" i="14"/>
  <c r="K4225" i="14" a="1"/>
  <c r="K4225" i="14" s="1"/>
  <c r="M4237" i="14"/>
  <c r="K4237" i="14" a="1"/>
  <c r="K4237" i="14" s="1"/>
  <c r="M4249" i="14"/>
  <c r="K4249" i="14" a="1"/>
  <c r="K4249" i="14" s="1"/>
  <c r="M4261" i="14"/>
  <c r="K4261" i="14" a="1"/>
  <c r="K4261" i="14" s="1"/>
  <c r="M4273" i="14"/>
  <c r="K4273" i="14" a="1"/>
  <c r="K4273" i="14" s="1"/>
  <c r="M4285" i="14"/>
  <c r="K4285" i="14" a="1"/>
  <c r="K4285" i="14" s="1"/>
  <c r="M4297" i="14"/>
  <c r="K4297" i="14" a="1"/>
  <c r="K4297" i="14" s="1"/>
  <c r="M4309" i="14"/>
  <c r="K4309" i="14" a="1"/>
  <c r="K4309" i="14" s="1"/>
  <c r="M4321" i="14"/>
  <c r="K4321" i="14" a="1"/>
  <c r="K4321" i="14" s="1"/>
  <c r="M4333" i="14"/>
  <c r="K4333" i="14" a="1"/>
  <c r="K4333" i="14" s="1"/>
  <c r="M4345" i="14"/>
  <c r="K4345" i="14" a="1"/>
  <c r="K4345" i="14" s="1"/>
  <c r="M4357" i="14"/>
  <c r="K4357" i="14" a="1"/>
  <c r="K4357" i="14" s="1"/>
  <c r="M4369" i="14"/>
  <c r="K4369" i="14" a="1"/>
  <c r="K4369" i="14" s="1"/>
  <c r="M4381" i="14"/>
  <c r="K4381" i="14" a="1"/>
  <c r="K4381" i="14" s="1"/>
  <c r="M4393" i="14"/>
  <c r="K4393" i="14" a="1"/>
  <c r="K4393" i="14" s="1"/>
  <c r="M4405" i="14"/>
  <c r="K4405" i="14" a="1"/>
  <c r="K4405" i="14" s="1"/>
  <c r="M4417" i="14"/>
  <c r="K4417" i="14" a="1"/>
  <c r="K4417" i="14" s="1"/>
  <c r="M4429" i="14"/>
  <c r="K4429" i="14" a="1"/>
  <c r="K4429" i="14" s="1"/>
  <c r="M4441" i="14"/>
  <c r="K4441" i="14" a="1"/>
  <c r="K4441" i="14" s="1"/>
  <c r="M4453" i="14"/>
  <c r="K4453" i="14" a="1"/>
  <c r="K4453" i="14" s="1"/>
  <c r="M4465" i="14"/>
  <c r="K4465" i="14" a="1"/>
  <c r="K4465" i="14" s="1"/>
  <c r="M4477" i="14"/>
  <c r="K4477" i="14" a="1"/>
  <c r="K4477" i="14" s="1"/>
  <c r="M4489" i="14"/>
  <c r="K4489" i="14" a="1"/>
  <c r="K4489" i="14" s="1"/>
  <c r="M4501" i="14"/>
  <c r="K4501" i="14" a="1"/>
  <c r="K4501" i="14" s="1"/>
  <c r="M4513" i="14"/>
  <c r="K4513" i="14" a="1"/>
  <c r="K4513" i="14" s="1"/>
  <c r="M4525" i="14"/>
  <c r="K4525" i="14" a="1"/>
  <c r="K4525" i="14" s="1"/>
  <c r="M4537" i="14"/>
  <c r="K4537" i="14" a="1"/>
  <c r="K4537" i="14" s="1"/>
  <c r="M4549" i="14"/>
  <c r="K4549" i="14" a="1"/>
  <c r="K4549" i="14" s="1"/>
  <c r="M4561" i="14"/>
  <c r="K4561" i="14" a="1"/>
  <c r="K4561" i="14" s="1"/>
  <c r="M4573" i="14"/>
  <c r="K4573" i="14" a="1"/>
  <c r="K4573" i="14" s="1"/>
  <c r="M4585" i="14"/>
  <c r="K4585" i="14" a="1"/>
  <c r="K4585" i="14" s="1"/>
  <c r="M4597" i="14"/>
  <c r="K4597" i="14" a="1"/>
  <c r="K4597" i="14" s="1"/>
  <c r="M4609" i="14"/>
  <c r="K4609" i="14" a="1"/>
  <c r="K4609" i="14" s="1"/>
  <c r="M4621" i="14"/>
  <c r="K4621" i="14" a="1"/>
  <c r="K4621" i="14" s="1"/>
  <c r="M4633" i="14"/>
  <c r="K4633" i="14" a="1"/>
  <c r="K4633" i="14" s="1"/>
  <c r="M4645" i="14"/>
  <c r="K4645" i="14" a="1"/>
  <c r="K4645" i="14" s="1"/>
  <c r="M4657" i="14"/>
  <c r="K4657" i="14" a="1"/>
  <c r="K4657" i="14" s="1"/>
  <c r="M4669" i="14"/>
  <c r="K4669" i="14" a="1"/>
  <c r="K4669" i="14" s="1"/>
  <c r="M4681" i="14"/>
  <c r="K4681" i="14" a="1"/>
  <c r="K4681" i="14" s="1"/>
  <c r="M4693" i="14"/>
  <c r="K4693" i="14" a="1"/>
  <c r="K4693" i="14" s="1"/>
  <c r="M4705" i="14"/>
  <c r="K4705" i="14" a="1"/>
  <c r="K4705" i="14" s="1"/>
  <c r="M4717" i="14"/>
  <c r="K4717" i="14" a="1"/>
  <c r="K4717" i="14" s="1"/>
  <c r="M4729" i="14"/>
  <c r="K4729" i="14" a="1"/>
  <c r="K4729" i="14" s="1"/>
  <c r="M4741" i="14"/>
  <c r="K4741" i="14" a="1"/>
  <c r="K4741" i="14" s="1"/>
  <c r="M4753" i="14"/>
  <c r="K4753" i="14" a="1"/>
  <c r="K4753" i="14" s="1"/>
  <c r="M4765" i="14"/>
  <c r="K4765" i="14" a="1"/>
  <c r="K4765" i="14" s="1"/>
  <c r="M4777" i="14"/>
  <c r="K4777" i="14" a="1"/>
  <c r="K4777" i="14" s="1"/>
  <c r="M4789" i="14"/>
  <c r="K4789" i="14" a="1"/>
  <c r="K4789" i="14" s="1"/>
  <c r="M4801" i="14"/>
  <c r="K4801" i="14" a="1"/>
  <c r="K4801" i="14" s="1"/>
  <c r="M4813" i="14"/>
  <c r="K4813" i="14" a="1"/>
  <c r="K4813" i="14" s="1"/>
  <c r="M4825" i="14"/>
  <c r="K4825" i="14" a="1"/>
  <c r="K4825" i="14" s="1"/>
  <c r="M4837" i="14"/>
  <c r="K4837" i="14" a="1"/>
  <c r="K4837" i="14" s="1"/>
  <c r="M4849" i="14"/>
  <c r="K4849" i="14" a="1"/>
  <c r="K4849" i="14" s="1"/>
  <c r="M4861" i="14"/>
  <c r="K4861" i="14" a="1"/>
  <c r="K4861" i="14" s="1"/>
  <c r="M4873" i="14"/>
  <c r="K4873" i="14" a="1"/>
  <c r="K4873" i="14" s="1"/>
  <c r="M4885" i="14"/>
  <c r="K4885" i="14" a="1"/>
  <c r="K4885" i="14" s="1"/>
  <c r="M4897" i="14"/>
  <c r="K4897" i="14" a="1"/>
  <c r="K4897" i="14" s="1"/>
  <c r="M4909" i="14"/>
  <c r="K4909" i="14" a="1"/>
  <c r="K4909" i="14" s="1"/>
  <c r="M4921" i="14"/>
  <c r="K4921" i="14" a="1"/>
  <c r="K4921" i="14" s="1"/>
  <c r="M4933" i="14"/>
  <c r="K4933" i="14" a="1"/>
  <c r="K4933" i="14" s="1"/>
  <c r="M4945" i="14"/>
  <c r="K4945" i="14" a="1"/>
  <c r="K4945" i="14" s="1"/>
  <c r="M4957" i="14"/>
  <c r="K4957" i="14" a="1"/>
  <c r="K4957" i="14" s="1"/>
  <c r="M4969" i="14"/>
  <c r="K4969" i="14" a="1"/>
  <c r="K4969" i="14" s="1"/>
  <c r="M4981" i="14"/>
  <c r="K4981" i="14" a="1"/>
  <c r="K4981" i="14" s="1"/>
  <c r="M4993" i="14"/>
  <c r="K4993" i="14" a="1"/>
  <c r="K4993" i="14" s="1"/>
  <c r="M301" i="14"/>
  <c r="K301" i="14" a="1"/>
  <c r="K301" i="14" s="1"/>
  <c r="M14" i="14"/>
  <c r="K14" i="14" a="1"/>
  <c r="K14" i="14" s="1"/>
  <c r="M26" i="14"/>
  <c r="K26" i="14" a="1"/>
  <c r="K26" i="14" s="1"/>
  <c r="M38" i="14"/>
  <c r="K38" i="14" a="1"/>
  <c r="K38" i="14" s="1"/>
  <c r="M50" i="14"/>
  <c r="K50" i="14" a="1"/>
  <c r="K50" i="14" s="1"/>
  <c r="M62" i="14"/>
  <c r="K62" i="14" a="1"/>
  <c r="K62" i="14" s="1"/>
  <c r="M74" i="14"/>
  <c r="K74" i="14" a="1"/>
  <c r="K74" i="14" s="1"/>
  <c r="M86" i="14"/>
  <c r="K86" i="14" a="1"/>
  <c r="K86" i="14" s="1"/>
  <c r="M98" i="14"/>
  <c r="K98" i="14" a="1"/>
  <c r="K98" i="14" s="1"/>
  <c r="M110" i="14"/>
  <c r="K110" i="14" a="1"/>
  <c r="K110" i="14" s="1"/>
  <c r="M122" i="14"/>
  <c r="K122" i="14" a="1"/>
  <c r="K122" i="14" s="1"/>
  <c r="M134" i="14"/>
  <c r="K134" i="14" a="1"/>
  <c r="K134" i="14" s="1"/>
  <c r="M146" i="14"/>
  <c r="K146" i="14" a="1"/>
  <c r="K146" i="14" s="1"/>
  <c r="M158" i="14"/>
  <c r="K158" i="14" a="1"/>
  <c r="K158" i="14" s="1"/>
  <c r="M170" i="14"/>
  <c r="K170" i="14" a="1"/>
  <c r="K170" i="14" s="1"/>
  <c r="M182" i="14"/>
  <c r="K182" i="14" a="1"/>
  <c r="K182" i="14" s="1"/>
  <c r="M194" i="14"/>
  <c r="K194" i="14" a="1"/>
  <c r="K194" i="14" s="1"/>
  <c r="M206" i="14"/>
  <c r="K206" i="14" a="1"/>
  <c r="K206" i="14" s="1"/>
  <c r="M218" i="14"/>
  <c r="K218" i="14" a="1"/>
  <c r="K218" i="14" s="1"/>
  <c r="M230" i="14"/>
  <c r="K230" i="14" a="1"/>
  <c r="K230" i="14" s="1"/>
  <c r="M242" i="14"/>
  <c r="K242" i="14" a="1"/>
  <c r="K242" i="14" s="1"/>
  <c r="M254" i="14"/>
  <c r="K254" i="14" a="1"/>
  <c r="K254" i="14" s="1"/>
  <c r="M266" i="14"/>
  <c r="K266" i="14" a="1"/>
  <c r="K266" i="14" s="1"/>
  <c r="M278" i="14"/>
  <c r="K278" i="14" a="1"/>
  <c r="K278" i="14" s="1"/>
  <c r="M290" i="14"/>
  <c r="K290" i="14" a="1"/>
  <c r="K290" i="14" s="1"/>
  <c r="M302" i="14"/>
  <c r="K302" i="14" a="1"/>
  <c r="K302" i="14" s="1"/>
  <c r="M314" i="14"/>
  <c r="K314" i="14" a="1"/>
  <c r="K314" i="14" s="1"/>
  <c r="M326" i="14"/>
  <c r="K326" i="14" a="1"/>
  <c r="K326" i="14" s="1"/>
  <c r="M338" i="14"/>
  <c r="K338" i="14" a="1"/>
  <c r="K338" i="14" s="1"/>
  <c r="M289" i="14"/>
  <c r="K289" i="14" a="1"/>
  <c r="K289" i="14" s="1"/>
  <c r="M3" i="14"/>
  <c r="K3" i="14" a="1"/>
  <c r="K3" i="14" s="1"/>
  <c r="M15" i="14"/>
  <c r="K15" i="14" a="1"/>
  <c r="K15" i="14" s="1"/>
  <c r="M27" i="14"/>
  <c r="K27" i="14" a="1"/>
  <c r="K27" i="14" s="1"/>
  <c r="M39" i="14"/>
  <c r="K39" i="14" a="1"/>
  <c r="K39" i="14" s="1"/>
  <c r="M51" i="14"/>
  <c r="K51" i="14" a="1"/>
  <c r="K51" i="14" s="1"/>
  <c r="M63" i="14"/>
  <c r="K63" i="14" a="1"/>
  <c r="K63" i="14" s="1"/>
  <c r="M75" i="14"/>
  <c r="K75" i="14" a="1"/>
  <c r="K75" i="14" s="1"/>
  <c r="M87" i="14"/>
  <c r="K87" i="14" a="1"/>
  <c r="K87" i="14" s="1"/>
  <c r="M99" i="14"/>
  <c r="K99" i="14" a="1"/>
  <c r="K99" i="14" s="1"/>
  <c r="M111" i="14"/>
  <c r="K111" i="14" a="1"/>
  <c r="K111" i="14" s="1"/>
  <c r="M123" i="14"/>
  <c r="K123" i="14" a="1"/>
  <c r="K123" i="14" s="1"/>
  <c r="M135" i="14"/>
  <c r="K135" i="14" a="1"/>
  <c r="K135" i="14" s="1"/>
  <c r="M147" i="14"/>
  <c r="K147" i="14" a="1"/>
  <c r="K147" i="14" s="1"/>
  <c r="M159" i="14"/>
  <c r="K159" i="14" a="1"/>
  <c r="K159" i="14" s="1"/>
  <c r="M171" i="14"/>
  <c r="K171" i="14" a="1"/>
  <c r="K171" i="14" s="1"/>
  <c r="M183" i="14"/>
  <c r="K183" i="14" a="1"/>
  <c r="K183" i="14" s="1"/>
  <c r="M195" i="14"/>
  <c r="K195" i="14" a="1"/>
  <c r="K195" i="14" s="1"/>
  <c r="M207" i="14"/>
  <c r="K207" i="14" a="1"/>
  <c r="K207" i="14" s="1"/>
  <c r="M219" i="14"/>
  <c r="K219" i="14" a="1"/>
  <c r="K219" i="14" s="1"/>
  <c r="M231" i="14"/>
  <c r="K231" i="14" a="1"/>
  <c r="K231" i="14" s="1"/>
  <c r="M243" i="14"/>
  <c r="K243" i="14" a="1"/>
  <c r="K243" i="14" s="1"/>
  <c r="M255" i="14"/>
  <c r="K255" i="14" a="1"/>
  <c r="K255" i="14" s="1"/>
  <c r="M267" i="14"/>
  <c r="K267" i="14" a="1"/>
  <c r="K267" i="14" s="1"/>
  <c r="M279" i="14"/>
  <c r="K279" i="14" a="1"/>
  <c r="K279" i="14" s="1"/>
  <c r="M291" i="14"/>
  <c r="K291" i="14" a="1"/>
  <c r="K291" i="14" s="1"/>
  <c r="M303" i="14"/>
  <c r="K303" i="14" a="1"/>
  <c r="K303" i="14" s="1"/>
  <c r="M315" i="14"/>
  <c r="K315" i="14" a="1"/>
  <c r="K315" i="14" s="1"/>
  <c r="M327" i="14"/>
  <c r="K327" i="14" a="1"/>
  <c r="K327" i="14" s="1"/>
  <c r="M277" i="14"/>
  <c r="K277" i="14" a="1"/>
  <c r="K277" i="14" s="1"/>
  <c r="M4" i="14"/>
  <c r="K4" i="14" a="1"/>
  <c r="K4" i="14" s="1"/>
  <c r="M16" i="14"/>
  <c r="K16" i="14" a="1"/>
  <c r="K16" i="14" s="1"/>
  <c r="M28" i="14"/>
  <c r="K28" i="14" a="1"/>
  <c r="K28" i="14" s="1"/>
  <c r="M40" i="14"/>
  <c r="K40" i="14" a="1"/>
  <c r="K40" i="14" s="1"/>
  <c r="M52" i="14"/>
  <c r="K52" i="14" a="1"/>
  <c r="K52" i="14" s="1"/>
  <c r="M64" i="14"/>
  <c r="K64" i="14" a="1"/>
  <c r="K64" i="14" s="1"/>
  <c r="M76" i="14"/>
  <c r="K76" i="14" a="1"/>
  <c r="K76" i="14" s="1"/>
  <c r="M88" i="14"/>
  <c r="K88" i="14" a="1"/>
  <c r="K88" i="14" s="1"/>
  <c r="M100" i="14"/>
  <c r="K100" i="14" a="1"/>
  <c r="K100" i="14" s="1"/>
  <c r="M112" i="14"/>
  <c r="K112" i="14" a="1"/>
  <c r="K112" i="14" s="1"/>
  <c r="M124" i="14"/>
  <c r="K124" i="14" a="1"/>
  <c r="K124" i="14" s="1"/>
  <c r="M136" i="14"/>
  <c r="K136" i="14" a="1"/>
  <c r="K136" i="14" s="1"/>
  <c r="M148" i="14"/>
  <c r="K148" i="14" a="1"/>
  <c r="K148" i="14" s="1"/>
  <c r="M160" i="14"/>
  <c r="K160" i="14" a="1"/>
  <c r="K160" i="14" s="1"/>
  <c r="M172" i="14"/>
  <c r="K172" i="14" a="1"/>
  <c r="K172" i="14" s="1"/>
  <c r="M184" i="14"/>
  <c r="K184" i="14" a="1"/>
  <c r="K184" i="14" s="1"/>
  <c r="M196" i="14"/>
  <c r="K196" i="14" a="1"/>
  <c r="K196" i="14" s="1"/>
  <c r="M208" i="14"/>
  <c r="K208" i="14" a="1"/>
  <c r="K208" i="14" s="1"/>
  <c r="M220" i="14"/>
  <c r="K220" i="14" a="1"/>
  <c r="K220" i="14" s="1"/>
  <c r="M232" i="14"/>
  <c r="K232" i="14" a="1"/>
  <c r="K232" i="14" s="1"/>
  <c r="M244" i="14"/>
  <c r="K244" i="14" a="1"/>
  <c r="K244" i="14" s="1"/>
  <c r="M256" i="14"/>
  <c r="K256" i="14" a="1"/>
  <c r="K256" i="14" s="1"/>
  <c r="M268" i="14"/>
  <c r="K268" i="14" a="1"/>
  <c r="K268" i="14" s="1"/>
  <c r="M280" i="14"/>
  <c r="K280" i="14" a="1"/>
  <c r="K280" i="14" s="1"/>
  <c r="M292" i="14"/>
  <c r="K292" i="14" a="1"/>
  <c r="K292" i="14" s="1"/>
  <c r="M265" i="14"/>
  <c r="K265" i="14" a="1"/>
  <c r="K265" i="14" s="1"/>
  <c r="M5" i="14"/>
  <c r="K5" i="14" a="1"/>
  <c r="K5" i="14" s="1"/>
  <c r="M17" i="14"/>
  <c r="K17" i="14" a="1"/>
  <c r="K17" i="14" s="1"/>
  <c r="M29" i="14"/>
  <c r="K29" i="14" a="1"/>
  <c r="K29" i="14" s="1"/>
  <c r="M41" i="14"/>
  <c r="K41" i="14" a="1"/>
  <c r="K41" i="14" s="1"/>
  <c r="M53" i="14"/>
  <c r="K53" i="14" a="1"/>
  <c r="K53" i="14" s="1"/>
  <c r="M65" i="14"/>
  <c r="K65" i="14" a="1"/>
  <c r="K65" i="14" s="1"/>
  <c r="M77" i="14"/>
  <c r="K77" i="14" a="1"/>
  <c r="K77" i="14" s="1"/>
  <c r="M89" i="14"/>
  <c r="K89" i="14" a="1"/>
  <c r="K89" i="14" s="1"/>
  <c r="M101" i="14"/>
  <c r="K101" i="14" a="1"/>
  <c r="K101" i="14" s="1"/>
  <c r="M113" i="14"/>
  <c r="K113" i="14" a="1"/>
  <c r="K113" i="14" s="1"/>
  <c r="M125" i="14"/>
  <c r="K125" i="14" a="1"/>
  <c r="K125" i="14" s="1"/>
  <c r="M137" i="14"/>
  <c r="K137" i="14" a="1"/>
  <c r="K137" i="14" s="1"/>
  <c r="M149" i="14"/>
  <c r="K149" i="14" a="1"/>
  <c r="K149" i="14" s="1"/>
  <c r="M161" i="14"/>
  <c r="K161" i="14" a="1"/>
  <c r="K161" i="14" s="1"/>
  <c r="M173" i="14"/>
  <c r="K173" i="14" a="1"/>
  <c r="K173" i="14" s="1"/>
  <c r="M185" i="14"/>
  <c r="K185" i="14" a="1"/>
  <c r="K185" i="14" s="1"/>
  <c r="M197" i="14"/>
  <c r="K197" i="14" a="1"/>
  <c r="K197" i="14" s="1"/>
  <c r="M209" i="14"/>
  <c r="K209" i="14" a="1"/>
  <c r="K209" i="14" s="1"/>
  <c r="M221" i="14"/>
  <c r="K221" i="14" a="1"/>
  <c r="K221" i="14" s="1"/>
  <c r="M233" i="14"/>
  <c r="K233" i="14" a="1"/>
  <c r="K233" i="14" s="1"/>
  <c r="M245" i="14"/>
  <c r="K245" i="14" a="1"/>
  <c r="K245" i="14" s="1"/>
  <c r="M257" i="14"/>
  <c r="K257" i="14" a="1"/>
  <c r="K257" i="14" s="1"/>
  <c r="M269" i="14"/>
  <c r="K269" i="14" a="1"/>
  <c r="K269" i="14" s="1"/>
  <c r="M281" i="14"/>
  <c r="K281" i="14" a="1"/>
  <c r="K281" i="14" s="1"/>
  <c r="M293" i="14"/>
  <c r="K293" i="14" a="1"/>
  <c r="K293" i="14" s="1"/>
  <c r="M305" i="14"/>
  <c r="K305" i="14" a="1"/>
  <c r="K305" i="14" s="1"/>
  <c r="M317" i="14"/>
  <c r="K317" i="14" a="1"/>
  <c r="K317" i="14" s="1"/>
  <c r="M329" i="14"/>
  <c r="K329" i="14" a="1"/>
  <c r="K329" i="14" s="1"/>
  <c r="M341" i="14"/>
  <c r="K341" i="14" a="1"/>
  <c r="K341" i="14" s="1"/>
  <c r="M229" i="14"/>
  <c r="K229" i="14" a="1"/>
  <c r="K229" i="14" s="1"/>
  <c r="M6" i="14"/>
  <c r="K6" i="14" a="1"/>
  <c r="K6" i="14" s="1"/>
  <c r="M18" i="14"/>
  <c r="K18" i="14" a="1"/>
  <c r="K18" i="14" s="1"/>
  <c r="M30" i="14"/>
  <c r="K30" i="14" a="1"/>
  <c r="K30" i="14" s="1"/>
  <c r="M42" i="14"/>
  <c r="K42" i="14" a="1"/>
  <c r="K42" i="14" s="1"/>
  <c r="M54" i="14"/>
  <c r="K54" i="14" a="1"/>
  <c r="K54" i="14" s="1"/>
  <c r="M66" i="14"/>
  <c r="K66" i="14" a="1"/>
  <c r="K66" i="14" s="1"/>
  <c r="M78" i="14"/>
  <c r="K78" i="14" a="1"/>
  <c r="K78" i="14" s="1"/>
  <c r="M90" i="14"/>
  <c r="K90" i="14" a="1"/>
  <c r="K90" i="14" s="1"/>
  <c r="M102" i="14"/>
  <c r="K102" i="14" a="1"/>
  <c r="K102" i="14" s="1"/>
  <c r="M114" i="14"/>
  <c r="K114" i="14" a="1"/>
  <c r="K114" i="14" s="1"/>
  <c r="M126" i="14"/>
  <c r="K126" i="14" a="1"/>
  <c r="K126" i="14" s="1"/>
  <c r="M138" i="14"/>
  <c r="K138" i="14" a="1"/>
  <c r="K138" i="14" s="1"/>
  <c r="M150" i="14"/>
  <c r="K150" i="14" a="1"/>
  <c r="K150" i="14" s="1"/>
  <c r="M162" i="14"/>
  <c r="K162" i="14" a="1"/>
  <c r="K162" i="14" s="1"/>
  <c r="M174" i="14"/>
  <c r="K174" i="14" a="1"/>
  <c r="K174" i="14" s="1"/>
  <c r="M186" i="14"/>
  <c r="K186" i="14" a="1"/>
  <c r="K186" i="14" s="1"/>
  <c r="M198" i="14"/>
  <c r="K198" i="14" a="1"/>
  <c r="K198" i="14" s="1"/>
  <c r="M210" i="14"/>
  <c r="K210" i="14" a="1"/>
  <c r="K210" i="14" s="1"/>
  <c r="M222" i="14"/>
  <c r="K222" i="14" a="1"/>
  <c r="K222" i="14" s="1"/>
  <c r="M234" i="14"/>
  <c r="K234" i="14" a="1"/>
  <c r="K234" i="14" s="1"/>
  <c r="M246" i="14"/>
  <c r="K246" i="14" a="1"/>
  <c r="K246" i="14" s="1"/>
  <c r="M258" i="14"/>
  <c r="K258" i="14" a="1"/>
  <c r="K258" i="14" s="1"/>
  <c r="M270" i="14"/>
  <c r="K270" i="14" a="1"/>
  <c r="K270" i="14" s="1"/>
  <c r="M282" i="14"/>
  <c r="K282" i="14" a="1"/>
  <c r="K282" i="14" s="1"/>
  <c r="M294" i="14"/>
  <c r="K294" i="14" a="1"/>
  <c r="K294" i="14" s="1"/>
  <c r="M253" i="14"/>
  <c r="K253" i="14" a="1"/>
  <c r="K253" i="14" s="1"/>
  <c r="M7" i="14"/>
  <c r="K7" i="14" a="1"/>
  <c r="K7" i="14" s="1"/>
  <c r="M19" i="14"/>
  <c r="K19" i="14" a="1"/>
  <c r="K19" i="14" s="1"/>
  <c r="M31" i="14"/>
  <c r="K31" i="14" a="1"/>
  <c r="K31" i="14" s="1"/>
  <c r="M43" i="14"/>
  <c r="K43" i="14" a="1"/>
  <c r="K43" i="14" s="1"/>
  <c r="M55" i="14"/>
  <c r="K55" i="14" a="1"/>
  <c r="K55" i="14" s="1"/>
  <c r="M67" i="14"/>
  <c r="K67" i="14" a="1"/>
  <c r="K67" i="14" s="1"/>
  <c r="M79" i="14"/>
  <c r="K79" i="14" a="1"/>
  <c r="K79" i="14" s="1"/>
  <c r="M91" i="14"/>
  <c r="K91" i="14" a="1"/>
  <c r="K91" i="14" s="1"/>
  <c r="M103" i="14"/>
  <c r="K103" i="14" a="1"/>
  <c r="K103" i="14" s="1"/>
  <c r="M115" i="14"/>
  <c r="K115" i="14" a="1"/>
  <c r="K115" i="14" s="1"/>
  <c r="M127" i="14"/>
  <c r="K127" i="14" a="1"/>
  <c r="K127" i="14" s="1"/>
  <c r="M139" i="14"/>
  <c r="K139" i="14" a="1"/>
  <c r="K139" i="14" s="1"/>
  <c r="M151" i="14"/>
  <c r="K151" i="14" a="1"/>
  <c r="K151" i="14" s="1"/>
  <c r="M163" i="14"/>
  <c r="K163" i="14" a="1"/>
  <c r="K163" i="14" s="1"/>
  <c r="M175" i="14"/>
  <c r="K175" i="14" a="1"/>
  <c r="K175" i="14" s="1"/>
  <c r="M187" i="14"/>
  <c r="K187" i="14" a="1"/>
  <c r="K187" i="14" s="1"/>
  <c r="M199" i="14"/>
  <c r="K199" i="14" a="1"/>
  <c r="K199" i="14" s="1"/>
  <c r="M211" i="14"/>
  <c r="K211" i="14" a="1"/>
  <c r="K211" i="14" s="1"/>
  <c r="M223" i="14"/>
  <c r="K223" i="14" a="1"/>
  <c r="K223" i="14" s="1"/>
  <c r="M235" i="14"/>
  <c r="K235" i="14" a="1"/>
  <c r="K235" i="14" s="1"/>
  <c r="M247" i="14"/>
  <c r="K247" i="14" a="1"/>
  <c r="K247" i="14" s="1"/>
  <c r="M259" i="14"/>
  <c r="K259" i="14" a="1"/>
  <c r="K259" i="14" s="1"/>
  <c r="M271" i="14"/>
  <c r="K271" i="14" a="1"/>
  <c r="K271" i="14" s="1"/>
  <c r="M283" i="14"/>
  <c r="K283" i="14" a="1"/>
  <c r="K283" i="14" s="1"/>
  <c r="M295" i="14"/>
  <c r="K295" i="14" a="1"/>
  <c r="K295" i="14" s="1"/>
  <c r="M307" i="14"/>
  <c r="K307" i="14" a="1"/>
  <c r="K307" i="14" s="1"/>
  <c r="M319" i="14"/>
  <c r="K319" i="14" a="1"/>
  <c r="K319" i="14" s="1"/>
  <c r="M331" i="14"/>
  <c r="K331" i="14" a="1"/>
  <c r="K331" i="14" s="1"/>
  <c r="M343" i="14"/>
  <c r="K343" i="14" a="1"/>
  <c r="K343" i="14" s="1"/>
  <c r="M355" i="14"/>
  <c r="K355" i="14" a="1"/>
  <c r="K355" i="14" s="1"/>
  <c r="M367" i="14"/>
  <c r="K367" i="14" a="1"/>
  <c r="K367" i="14" s="1"/>
  <c r="M379" i="14"/>
  <c r="K379" i="14" a="1"/>
  <c r="K379" i="14" s="1"/>
  <c r="M391" i="14"/>
  <c r="K391" i="14" a="1"/>
  <c r="K391" i="14" s="1"/>
  <c r="M403" i="14"/>
  <c r="K403" i="14" a="1"/>
  <c r="K403" i="14" s="1"/>
  <c r="M415" i="14"/>
  <c r="K415" i="14" a="1"/>
  <c r="K415" i="14" s="1"/>
  <c r="M427" i="14"/>
  <c r="K427" i="14" a="1"/>
  <c r="K427" i="14" s="1"/>
  <c r="M439" i="14"/>
  <c r="K439" i="14" a="1"/>
  <c r="K439" i="14" s="1"/>
  <c r="M451" i="14"/>
  <c r="K451" i="14" a="1"/>
  <c r="K451" i="14" s="1"/>
  <c r="M463" i="14"/>
  <c r="K463" i="14" a="1"/>
  <c r="K463" i="14" s="1"/>
  <c r="M475" i="14"/>
  <c r="K475" i="14" a="1"/>
  <c r="K475" i="14" s="1"/>
  <c r="M241" i="14"/>
  <c r="K241" i="14" a="1"/>
  <c r="K241" i="14" s="1"/>
  <c r="M8" i="14"/>
  <c r="K8" i="14" a="1"/>
  <c r="K8" i="14" s="1"/>
  <c r="M20" i="14"/>
  <c r="K20" i="14" a="1"/>
  <c r="K20" i="14" s="1"/>
  <c r="M32" i="14"/>
  <c r="K32" i="14" a="1"/>
  <c r="K32" i="14" s="1"/>
  <c r="M44" i="14"/>
  <c r="K44" i="14" a="1"/>
  <c r="K44" i="14" s="1"/>
  <c r="M56" i="14"/>
  <c r="K56" i="14" a="1"/>
  <c r="K56" i="14" s="1"/>
  <c r="M68" i="14"/>
  <c r="K68" i="14" a="1"/>
  <c r="K68" i="14" s="1"/>
  <c r="M80" i="14"/>
  <c r="K80" i="14" a="1"/>
  <c r="K80" i="14" s="1"/>
  <c r="M92" i="14"/>
  <c r="K92" i="14" a="1"/>
  <c r="K92" i="14" s="1"/>
  <c r="M104" i="14"/>
  <c r="K104" i="14" a="1"/>
  <c r="K104" i="14" s="1"/>
  <c r="M116" i="14"/>
  <c r="K116" i="14" a="1"/>
  <c r="K116" i="14" s="1"/>
  <c r="M128" i="14"/>
  <c r="K128" i="14" a="1"/>
  <c r="K128" i="14" s="1"/>
  <c r="M140" i="14"/>
  <c r="K140" i="14" a="1"/>
  <c r="K140" i="14" s="1"/>
  <c r="M152" i="14"/>
  <c r="K152" i="14" a="1"/>
  <c r="K152" i="14" s="1"/>
  <c r="M164" i="14"/>
  <c r="K164" i="14" a="1"/>
  <c r="K164" i="14" s="1"/>
  <c r="M176" i="14"/>
  <c r="K176" i="14" a="1"/>
  <c r="K176" i="14" s="1"/>
  <c r="M188" i="14"/>
  <c r="K188" i="14" a="1"/>
  <c r="K188" i="14" s="1"/>
  <c r="M200" i="14"/>
  <c r="K200" i="14" a="1"/>
  <c r="K200" i="14" s="1"/>
  <c r="M212" i="14"/>
  <c r="K212" i="14" a="1"/>
  <c r="K212" i="14" s="1"/>
  <c r="M224" i="14"/>
  <c r="K224" i="14" a="1"/>
  <c r="K224" i="14" s="1"/>
  <c r="M236" i="14"/>
  <c r="K236" i="14" a="1"/>
  <c r="K236" i="14" s="1"/>
  <c r="M248" i="14"/>
  <c r="K248" i="14" a="1"/>
  <c r="K248" i="14" s="1"/>
  <c r="M260" i="14"/>
  <c r="K260" i="14" a="1"/>
  <c r="K260" i="14" s="1"/>
  <c r="M272" i="14"/>
  <c r="K272" i="14" a="1"/>
  <c r="K272" i="14" s="1"/>
  <c r="M284" i="14"/>
  <c r="K284" i="14" a="1"/>
  <c r="K284" i="14" s="1"/>
  <c r="M296" i="14"/>
  <c r="K296" i="14" a="1"/>
  <c r="K296" i="14" s="1"/>
  <c r="M308" i="14"/>
  <c r="K308" i="14" a="1"/>
  <c r="K308" i="14" s="1"/>
  <c r="M320" i="14"/>
  <c r="K320" i="14" a="1"/>
  <c r="K320" i="14" s="1"/>
  <c r="M332" i="14"/>
  <c r="K332" i="14" a="1"/>
  <c r="K332" i="14" s="1"/>
  <c r="M344" i="14"/>
  <c r="K344" i="14" a="1"/>
  <c r="K344" i="14" s="1"/>
  <c r="M217" i="14"/>
  <c r="K217" i="14" a="1"/>
  <c r="K217" i="14" s="1"/>
  <c r="M9" i="14"/>
  <c r="K9" i="14" a="1"/>
  <c r="K9" i="14" s="1"/>
  <c r="M21" i="14"/>
  <c r="K21" i="14" a="1"/>
  <c r="K21" i="14" s="1"/>
  <c r="M33" i="14"/>
  <c r="K33" i="14" a="1"/>
  <c r="K33" i="14" s="1"/>
  <c r="M45" i="14"/>
  <c r="K45" i="14" a="1"/>
  <c r="K45" i="14" s="1"/>
  <c r="M57" i="14"/>
  <c r="K57" i="14" a="1"/>
  <c r="K57" i="14" s="1"/>
  <c r="M69" i="14"/>
  <c r="K69" i="14" a="1"/>
  <c r="K69" i="14" s="1"/>
  <c r="M81" i="14"/>
  <c r="K81" i="14" a="1"/>
  <c r="K81" i="14" s="1"/>
  <c r="M93" i="14"/>
  <c r="K93" i="14" a="1"/>
  <c r="K93" i="14" s="1"/>
  <c r="M105" i="14"/>
  <c r="K105" i="14" a="1"/>
  <c r="K105" i="14" s="1"/>
  <c r="M117" i="14"/>
  <c r="K117" i="14" a="1"/>
  <c r="K117" i="14" s="1"/>
  <c r="M129" i="14"/>
  <c r="K129" i="14" a="1"/>
  <c r="K129" i="14" s="1"/>
  <c r="M141" i="14"/>
  <c r="K141" i="14" a="1"/>
  <c r="K141" i="14" s="1"/>
  <c r="M153" i="14"/>
  <c r="K153" i="14" a="1"/>
  <c r="K153" i="14" s="1"/>
  <c r="M165" i="14"/>
  <c r="K165" i="14" a="1"/>
  <c r="K165" i="14" s="1"/>
  <c r="M177" i="14"/>
  <c r="K177" i="14" a="1"/>
  <c r="K177" i="14" s="1"/>
  <c r="M189" i="14"/>
  <c r="K189" i="14" a="1"/>
  <c r="K189" i="14" s="1"/>
  <c r="M201" i="14"/>
  <c r="K201" i="14" a="1"/>
  <c r="K201" i="14" s="1"/>
  <c r="M213" i="14"/>
  <c r="K213" i="14" a="1"/>
  <c r="K213" i="14" s="1"/>
  <c r="M225" i="14"/>
  <c r="K225" i="14" a="1"/>
  <c r="K225" i="14" s="1"/>
  <c r="M237" i="14"/>
  <c r="K237" i="14" a="1"/>
  <c r="K237" i="14" s="1"/>
  <c r="M249" i="14"/>
  <c r="K249" i="14" a="1"/>
  <c r="K249" i="14" s="1"/>
  <c r="M261" i="14"/>
  <c r="K261" i="14" a="1"/>
  <c r="K261" i="14" s="1"/>
  <c r="M273" i="14"/>
  <c r="K273" i="14" a="1"/>
  <c r="K273" i="14" s="1"/>
  <c r="M285" i="14"/>
  <c r="K285" i="14" a="1"/>
  <c r="K285" i="14" s="1"/>
  <c r="M297" i="14"/>
  <c r="K297" i="14" a="1"/>
  <c r="K297" i="14" s="1"/>
  <c r="M309" i="14"/>
  <c r="K309" i="14" a="1"/>
  <c r="K309" i="14" s="1"/>
  <c r="M321" i="14"/>
  <c r="K321" i="14" a="1"/>
  <c r="K321" i="14" s="1"/>
  <c r="M333" i="14"/>
  <c r="K333" i="14" a="1"/>
  <c r="K333" i="14" s="1"/>
  <c r="M345" i="14"/>
  <c r="K345" i="14" a="1"/>
  <c r="K345" i="14" s="1"/>
  <c r="M357" i="14"/>
  <c r="K357" i="14" a="1"/>
  <c r="K357" i="14" s="1"/>
  <c r="M350" i="14"/>
  <c r="K350" i="14" a="1"/>
  <c r="K350" i="14" s="1"/>
  <c r="M362" i="14"/>
  <c r="K362" i="14" a="1"/>
  <c r="K362" i="14" s="1"/>
  <c r="M374" i="14"/>
  <c r="K374" i="14" a="1"/>
  <c r="K374" i="14" s="1"/>
  <c r="M386" i="14"/>
  <c r="K386" i="14" a="1"/>
  <c r="K386" i="14" s="1"/>
  <c r="M398" i="14"/>
  <c r="K398" i="14" a="1"/>
  <c r="K398" i="14" s="1"/>
  <c r="M410" i="14"/>
  <c r="K410" i="14" a="1"/>
  <c r="K410" i="14" s="1"/>
  <c r="M422" i="14"/>
  <c r="K422" i="14" a="1"/>
  <c r="K422" i="14" s="1"/>
  <c r="M434" i="14"/>
  <c r="K434" i="14" a="1"/>
  <c r="K434" i="14" s="1"/>
  <c r="M446" i="14"/>
  <c r="K446" i="14" a="1"/>
  <c r="K446" i="14" s="1"/>
  <c r="M458" i="14"/>
  <c r="K458" i="14" a="1"/>
  <c r="K458" i="14" s="1"/>
  <c r="M470" i="14"/>
  <c r="K470" i="14" a="1"/>
  <c r="K470" i="14" s="1"/>
  <c r="M482" i="14"/>
  <c r="K482" i="14" a="1"/>
  <c r="K482" i="14" s="1"/>
  <c r="M494" i="14"/>
  <c r="K494" i="14" a="1"/>
  <c r="K494" i="14" s="1"/>
  <c r="M506" i="14"/>
  <c r="K506" i="14" a="1"/>
  <c r="K506" i="14" s="1"/>
  <c r="M518" i="14"/>
  <c r="K518" i="14" a="1"/>
  <c r="K518" i="14" s="1"/>
  <c r="M530" i="14"/>
  <c r="K530" i="14" a="1"/>
  <c r="K530" i="14" s="1"/>
  <c r="M542" i="14"/>
  <c r="K542" i="14" a="1"/>
  <c r="K542" i="14" s="1"/>
  <c r="M554" i="14"/>
  <c r="K554" i="14" a="1"/>
  <c r="K554" i="14" s="1"/>
  <c r="M566" i="14"/>
  <c r="K566" i="14" a="1"/>
  <c r="K566" i="14" s="1"/>
  <c r="M578" i="14"/>
  <c r="K578" i="14" a="1"/>
  <c r="K578" i="14" s="1"/>
  <c r="M590" i="14"/>
  <c r="K590" i="14" a="1"/>
  <c r="K590" i="14" s="1"/>
  <c r="M602" i="14"/>
  <c r="K602" i="14" a="1"/>
  <c r="K602" i="14" s="1"/>
  <c r="M614" i="14"/>
  <c r="K614" i="14" a="1"/>
  <c r="K614" i="14" s="1"/>
  <c r="M626" i="14"/>
  <c r="K626" i="14" a="1"/>
  <c r="K626" i="14" s="1"/>
  <c r="M638" i="14"/>
  <c r="K638" i="14" a="1"/>
  <c r="K638" i="14" s="1"/>
  <c r="M650" i="14"/>
  <c r="K650" i="14" a="1"/>
  <c r="K650" i="14" s="1"/>
  <c r="M662" i="14"/>
  <c r="K662" i="14" a="1"/>
  <c r="K662" i="14" s="1"/>
  <c r="M674" i="14"/>
  <c r="K674" i="14" a="1"/>
  <c r="K674" i="14" s="1"/>
  <c r="M686" i="14"/>
  <c r="K686" i="14" a="1"/>
  <c r="K686" i="14" s="1"/>
  <c r="M698" i="14"/>
  <c r="K698" i="14" a="1"/>
  <c r="K698" i="14" s="1"/>
  <c r="M710" i="14"/>
  <c r="K710" i="14" a="1"/>
  <c r="K710" i="14" s="1"/>
  <c r="M722" i="14"/>
  <c r="K722" i="14" a="1"/>
  <c r="K722" i="14" s="1"/>
  <c r="M734" i="14"/>
  <c r="K734" i="14" a="1"/>
  <c r="K734" i="14" s="1"/>
  <c r="M746" i="14"/>
  <c r="K746" i="14" a="1"/>
  <c r="K746" i="14" s="1"/>
  <c r="M758" i="14"/>
  <c r="K758" i="14" a="1"/>
  <c r="K758" i="14" s="1"/>
  <c r="M770" i="14"/>
  <c r="K770" i="14" a="1"/>
  <c r="K770" i="14" s="1"/>
  <c r="M782" i="14"/>
  <c r="K782" i="14" a="1"/>
  <c r="K782" i="14" s="1"/>
  <c r="M794" i="14"/>
  <c r="K794" i="14" a="1"/>
  <c r="K794" i="14" s="1"/>
  <c r="M806" i="14"/>
  <c r="K806" i="14" a="1"/>
  <c r="K806" i="14" s="1"/>
  <c r="M818" i="14"/>
  <c r="K818" i="14" a="1"/>
  <c r="K818" i="14" s="1"/>
  <c r="M830" i="14"/>
  <c r="K830" i="14" a="1"/>
  <c r="K830" i="14" s="1"/>
  <c r="M842" i="14"/>
  <c r="K842" i="14" a="1"/>
  <c r="K842" i="14" s="1"/>
  <c r="M854" i="14"/>
  <c r="K854" i="14" a="1"/>
  <c r="K854" i="14" s="1"/>
  <c r="M866" i="14"/>
  <c r="K866" i="14" a="1"/>
  <c r="K866" i="14" s="1"/>
  <c r="M878" i="14"/>
  <c r="K878" i="14" a="1"/>
  <c r="K878" i="14" s="1"/>
  <c r="M890" i="14"/>
  <c r="K890" i="14" a="1"/>
  <c r="K890" i="14" s="1"/>
  <c r="M902" i="14"/>
  <c r="K902" i="14" a="1"/>
  <c r="K902" i="14" s="1"/>
  <c r="M914" i="14"/>
  <c r="K914" i="14" a="1"/>
  <c r="K914" i="14" s="1"/>
  <c r="M926" i="14"/>
  <c r="K926" i="14" a="1"/>
  <c r="K926" i="14" s="1"/>
  <c r="M938" i="14"/>
  <c r="K938" i="14" a="1"/>
  <c r="K938" i="14" s="1"/>
  <c r="M950" i="14"/>
  <c r="K950" i="14" a="1"/>
  <c r="K950" i="14" s="1"/>
  <c r="M962" i="14"/>
  <c r="K962" i="14" a="1"/>
  <c r="K962" i="14" s="1"/>
  <c r="M974" i="14"/>
  <c r="K974" i="14" a="1"/>
  <c r="K974" i="14" s="1"/>
  <c r="M986" i="14"/>
  <c r="K986" i="14" a="1"/>
  <c r="K986" i="14" s="1"/>
  <c r="M998" i="14"/>
  <c r="K998" i="14" a="1"/>
  <c r="K998" i="14" s="1"/>
  <c r="M1010" i="14"/>
  <c r="K1010" i="14" a="1"/>
  <c r="K1010" i="14" s="1"/>
  <c r="M1022" i="14"/>
  <c r="K1022" i="14" a="1"/>
  <c r="K1022" i="14" s="1"/>
  <c r="M1034" i="14"/>
  <c r="K1034" i="14" a="1"/>
  <c r="K1034" i="14" s="1"/>
  <c r="M1046" i="14"/>
  <c r="K1046" i="14" a="1"/>
  <c r="K1046" i="14" s="1"/>
  <c r="M1058" i="14"/>
  <c r="K1058" i="14" a="1"/>
  <c r="K1058" i="14" s="1"/>
  <c r="M1070" i="14"/>
  <c r="K1070" i="14" a="1"/>
  <c r="K1070" i="14" s="1"/>
  <c r="M1082" i="14"/>
  <c r="K1082" i="14" a="1"/>
  <c r="K1082" i="14" s="1"/>
  <c r="M1094" i="14"/>
  <c r="K1094" i="14" a="1"/>
  <c r="K1094" i="14" s="1"/>
  <c r="M1106" i="14"/>
  <c r="K1106" i="14" a="1"/>
  <c r="K1106" i="14" s="1"/>
  <c r="M1118" i="14"/>
  <c r="K1118" i="14" a="1"/>
  <c r="K1118" i="14" s="1"/>
  <c r="M1130" i="14"/>
  <c r="K1130" i="14" a="1"/>
  <c r="K1130" i="14" s="1"/>
  <c r="M1142" i="14"/>
  <c r="K1142" i="14" a="1"/>
  <c r="K1142" i="14" s="1"/>
  <c r="M1154" i="14"/>
  <c r="K1154" i="14" a="1"/>
  <c r="K1154" i="14" s="1"/>
  <c r="M1166" i="14"/>
  <c r="K1166" i="14" a="1"/>
  <c r="K1166" i="14" s="1"/>
  <c r="M1178" i="14"/>
  <c r="K1178" i="14" a="1"/>
  <c r="K1178" i="14" s="1"/>
  <c r="M1190" i="14"/>
  <c r="K1190" i="14" a="1"/>
  <c r="K1190" i="14" s="1"/>
  <c r="M1202" i="14"/>
  <c r="K1202" i="14" a="1"/>
  <c r="K1202" i="14" s="1"/>
  <c r="M1214" i="14"/>
  <c r="K1214" i="14" a="1"/>
  <c r="K1214" i="14" s="1"/>
  <c r="M1226" i="14"/>
  <c r="K1226" i="14" a="1"/>
  <c r="K1226" i="14" s="1"/>
  <c r="M1238" i="14"/>
  <c r="K1238" i="14" a="1"/>
  <c r="K1238" i="14" s="1"/>
  <c r="M1250" i="14"/>
  <c r="K1250" i="14" a="1"/>
  <c r="K1250" i="14" s="1"/>
  <c r="M1262" i="14"/>
  <c r="K1262" i="14" a="1"/>
  <c r="K1262" i="14" s="1"/>
  <c r="M1274" i="14"/>
  <c r="K1274" i="14" a="1"/>
  <c r="K1274" i="14" s="1"/>
  <c r="M1286" i="14"/>
  <c r="K1286" i="14" a="1"/>
  <c r="K1286" i="14" s="1"/>
  <c r="M1298" i="14"/>
  <c r="K1298" i="14" a="1"/>
  <c r="K1298" i="14" s="1"/>
  <c r="M1310" i="14"/>
  <c r="K1310" i="14" a="1"/>
  <c r="K1310" i="14" s="1"/>
  <c r="M1322" i="14"/>
  <c r="K1322" i="14" a="1"/>
  <c r="K1322" i="14" s="1"/>
  <c r="M1334" i="14"/>
  <c r="K1334" i="14" a="1"/>
  <c r="K1334" i="14" s="1"/>
  <c r="M1346" i="14"/>
  <c r="K1346" i="14" a="1"/>
  <c r="K1346" i="14" s="1"/>
  <c r="M1358" i="14"/>
  <c r="K1358" i="14" a="1"/>
  <c r="K1358" i="14" s="1"/>
  <c r="M1370" i="14"/>
  <c r="K1370" i="14" a="1"/>
  <c r="K1370" i="14" s="1"/>
  <c r="M1382" i="14"/>
  <c r="K1382" i="14" a="1"/>
  <c r="K1382" i="14" s="1"/>
  <c r="M1394" i="14"/>
  <c r="K1394" i="14" a="1"/>
  <c r="K1394" i="14" s="1"/>
  <c r="M1406" i="14"/>
  <c r="K1406" i="14" a="1"/>
  <c r="K1406" i="14" s="1"/>
  <c r="M1418" i="14"/>
  <c r="K1418" i="14" a="1"/>
  <c r="K1418" i="14" s="1"/>
  <c r="M1430" i="14"/>
  <c r="K1430" i="14" a="1"/>
  <c r="K1430" i="14" s="1"/>
  <c r="M1442" i="14"/>
  <c r="K1442" i="14" a="1"/>
  <c r="K1442" i="14" s="1"/>
  <c r="M1454" i="14"/>
  <c r="K1454" i="14" a="1"/>
  <c r="K1454" i="14" s="1"/>
  <c r="M1466" i="14"/>
  <c r="K1466" i="14" a="1"/>
  <c r="K1466" i="14" s="1"/>
  <c r="M1478" i="14"/>
  <c r="K1478" i="14" a="1"/>
  <c r="K1478" i="14" s="1"/>
  <c r="M1490" i="14"/>
  <c r="K1490" i="14" a="1"/>
  <c r="K1490" i="14" s="1"/>
  <c r="M1502" i="14"/>
  <c r="K1502" i="14" a="1"/>
  <c r="K1502" i="14" s="1"/>
  <c r="M1514" i="14"/>
  <c r="K1514" i="14" a="1"/>
  <c r="K1514" i="14" s="1"/>
  <c r="M1526" i="14"/>
  <c r="K1526" i="14" a="1"/>
  <c r="K1526" i="14" s="1"/>
  <c r="M1538" i="14"/>
  <c r="K1538" i="14" a="1"/>
  <c r="K1538" i="14" s="1"/>
  <c r="M1550" i="14"/>
  <c r="K1550" i="14" a="1"/>
  <c r="K1550" i="14" s="1"/>
  <c r="M1562" i="14"/>
  <c r="K1562" i="14" a="1"/>
  <c r="K1562" i="14" s="1"/>
  <c r="M1574" i="14"/>
  <c r="K1574" i="14" a="1"/>
  <c r="K1574" i="14" s="1"/>
  <c r="M1586" i="14"/>
  <c r="K1586" i="14" a="1"/>
  <c r="K1586" i="14" s="1"/>
  <c r="M1598" i="14"/>
  <c r="K1598" i="14" a="1"/>
  <c r="K1598" i="14" s="1"/>
  <c r="M1610" i="14"/>
  <c r="K1610" i="14" a="1"/>
  <c r="K1610" i="14" s="1"/>
  <c r="M1622" i="14"/>
  <c r="K1622" i="14" a="1"/>
  <c r="K1622" i="14" s="1"/>
  <c r="M1634" i="14"/>
  <c r="K1634" i="14" a="1"/>
  <c r="K1634" i="14" s="1"/>
  <c r="M1646" i="14"/>
  <c r="K1646" i="14" a="1"/>
  <c r="K1646" i="14" s="1"/>
  <c r="M1658" i="14"/>
  <c r="K1658" i="14" a="1"/>
  <c r="K1658" i="14" s="1"/>
  <c r="M1670" i="14"/>
  <c r="K1670" i="14" a="1"/>
  <c r="K1670" i="14" s="1"/>
  <c r="M1682" i="14"/>
  <c r="K1682" i="14" a="1"/>
  <c r="K1682" i="14" s="1"/>
  <c r="M1694" i="14"/>
  <c r="K1694" i="14" a="1"/>
  <c r="K1694" i="14" s="1"/>
  <c r="M1706" i="14"/>
  <c r="K1706" i="14" a="1"/>
  <c r="K1706" i="14" s="1"/>
  <c r="M1718" i="14"/>
  <c r="K1718" i="14" a="1"/>
  <c r="K1718" i="14" s="1"/>
  <c r="M1730" i="14"/>
  <c r="K1730" i="14" a="1"/>
  <c r="K1730" i="14" s="1"/>
  <c r="M1742" i="14"/>
  <c r="K1742" i="14" a="1"/>
  <c r="K1742" i="14" s="1"/>
  <c r="M1754" i="14"/>
  <c r="K1754" i="14" a="1"/>
  <c r="K1754" i="14" s="1"/>
  <c r="M1766" i="14"/>
  <c r="K1766" i="14" a="1"/>
  <c r="K1766" i="14" s="1"/>
  <c r="M1778" i="14"/>
  <c r="K1778" i="14" a="1"/>
  <c r="K1778" i="14" s="1"/>
  <c r="M1790" i="14"/>
  <c r="K1790" i="14" a="1"/>
  <c r="K1790" i="14" s="1"/>
  <c r="M1802" i="14"/>
  <c r="K1802" i="14" a="1"/>
  <c r="K1802" i="14" s="1"/>
  <c r="M1814" i="14"/>
  <c r="K1814" i="14" a="1"/>
  <c r="K1814" i="14" s="1"/>
  <c r="M1826" i="14"/>
  <c r="K1826" i="14" a="1"/>
  <c r="K1826" i="14" s="1"/>
  <c r="M1838" i="14"/>
  <c r="K1838" i="14" a="1"/>
  <c r="K1838" i="14" s="1"/>
  <c r="M1850" i="14"/>
  <c r="K1850" i="14" a="1"/>
  <c r="K1850" i="14" s="1"/>
  <c r="M1862" i="14"/>
  <c r="K1862" i="14" a="1"/>
  <c r="K1862" i="14" s="1"/>
  <c r="M1874" i="14"/>
  <c r="K1874" i="14" a="1"/>
  <c r="K1874" i="14" s="1"/>
  <c r="M1886" i="14"/>
  <c r="K1886" i="14" a="1"/>
  <c r="K1886" i="14" s="1"/>
  <c r="M1898" i="14"/>
  <c r="K1898" i="14" a="1"/>
  <c r="K1898" i="14" s="1"/>
  <c r="M1910" i="14"/>
  <c r="K1910" i="14" a="1"/>
  <c r="K1910" i="14" s="1"/>
  <c r="M1922" i="14"/>
  <c r="K1922" i="14" a="1"/>
  <c r="K1922" i="14" s="1"/>
  <c r="M1934" i="14"/>
  <c r="K1934" i="14" a="1"/>
  <c r="K1934" i="14" s="1"/>
  <c r="M1946" i="14"/>
  <c r="K1946" i="14" a="1"/>
  <c r="K1946" i="14" s="1"/>
  <c r="M1958" i="14"/>
  <c r="K1958" i="14" a="1"/>
  <c r="K1958" i="14" s="1"/>
  <c r="M1970" i="14"/>
  <c r="K1970" i="14" a="1"/>
  <c r="K1970" i="14" s="1"/>
  <c r="M1982" i="14"/>
  <c r="K1982" i="14" a="1"/>
  <c r="K1982" i="14" s="1"/>
  <c r="M1994" i="14"/>
  <c r="K1994" i="14" a="1"/>
  <c r="K1994" i="14" s="1"/>
  <c r="M2006" i="14"/>
  <c r="K2006" i="14" a="1"/>
  <c r="K2006" i="14" s="1"/>
  <c r="M2018" i="14"/>
  <c r="K2018" i="14" a="1"/>
  <c r="K2018" i="14" s="1"/>
  <c r="M2030" i="14"/>
  <c r="K2030" i="14" a="1"/>
  <c r="K2030" i="14" s="1"/>
  <c r="M2042" i="14"/>
  <c r="K2042" i="14" a="1"/>
  <c r="K2042" i="14" s="1"/>
  <c r="M2054" i="14"/>
  <c r="K2054" i="14" a="1"/>
  <c r="K2054" i="14" s="1"/>
  <c r="M2066" i="14"/>
  <c r="K2066" i="14" a="1"/>
  <c r="K2066" i="14" s="1"/>
  <c r="M2078" i="14"/>
  <c r="K2078" i="14" a="1"/>
  <c r="K2078" i="14" s="1"/>
  <c r="M2090" i="14"/>
  <c r="K2090" i="14" a="1"/>
  <c r="K2090" i="14" s="1"/>
  <c r="M2102" i="14"/>
  <c r="K2102" i="14" a="1"/>
  <c r="K2102" i="14" s="1"/>
  <c r="M2114" i="14"/>
  <c r="K2114" i="14" a="1"/>
  <c r="K2114" i="14" s="1"/>
  <c r="M2126" i="14"/>
  <c r="K2126" i="14" a="1"/>
  <c r="K2126" i="14" s="1"/>
  <c r="M2138" i="14"/>
  <c r="K2138" i="14" a="1"/>
  <c r="K2138" i="14" s="1"/>
  <c r="M2150" i="14"/>
  <c r="K2150" i="14" a="1"/>
  <c r="K2150" i="14" s="1"/>
  <c r="M2162" i="14"/>
  <c r="K2162" i="14" a="1"/>
  <c r="K2162" i="14" s="1"/>
  <c r="M2174" i="14"/>
  <c r="K2174" i="14" a="1"/>
  <c r="K2174" i="14" s="1"/>
  <c r="M2186" i="14"/>
  <c r="K2186" i="14" a="1"/>
  <c r="K2186" i="14" s="1"/>
  <c r="M2198" i="14"/>
  <c r="K2198" i="14" a="1"/>
  <c r="K2198" i="14" s="1"/>
  <c r="M2210" i="14"/>
  <c r="K2210" i="14" a="1"/>
  <c r="K2210" i="14" s="1"/>
  <c r="M2222" i="14"/>
  <c r="K2222" i="14" a="1"/>
  <c r="K2222" i="14" s="1"/>
  <c r="M2234" i="14"/>
  <c r="K2234" i="14" a="1"/>
  <c r="K2234" i="14" s="1"/>
  <c r="M2246" i="14"/>
  <c r="K2246" i="14" a="1"/>
  <c r="K2246" i="14" s="1"/>
  <c r="M2258" i="14"/>
  <c r="K2258" i="14" a="1"/>
  <c r="K2258" i="14" s="1"/>
  <c r="M2270" i="14"/>
  <c r="K2270" i="14" a="1"/>
  <c r="K2270" i="14" s="1"/>
  <c r="M2282" i="14"/>
  <c r="K2282" i="14" a="1"/>
  <c r="K2282" i="14" s="1"/>
  <c r="M2294" i="14"/>
  <c r="K2294" i="14" a="1"/>
  <c r="K2294" i="14" s="1"/>
  <c r="M2306" i="14"/>
  <c r="K2306" i="14" a="1"/>
  <c r="K2306" i="14" s="1"/>
  <c r="M2318" i="14"/>
  <c r="K2318" i="14" a="1"/>
  <c r="K2318" i="14" s="1"/>
  <c r="M2330" i="14"/>
  <c r="K2330" i="14" a="1"/>
  <c r="K2330" i="14" s="1"/>
  <c r="M2342" i="14"/>
  <c r="K2342" i="14" a="1"/>
  <c r="K2342" i="14" s="1"/>
  <c r="M2354" i="14"/>
  <c r="K2354" i="14" a="1"/>
  <c r="K2354" i="14" s="1"/>
  <c r="M2366" i="14"/>
  <c r="K2366" i="14" a="1"/>
  <c r="K2366" i="14" s="1"/>
  <c r="M2378" i="14"/>
  <c r="K2378" i="14" a="1"/>
  <c r="K2378" i="14" s="1"/>
  <c r="M2390" i="14"/>
  <c r="K2390" i="14" a="1"/>
  <c r="K2390" i="14" s="1"/>
  <c r="M2402" i="14"/>
  <c r="K2402" i="14" a="1"/>
  <c r="K2402" i="14" s="1"/>
  <c r="M2414" i="14"/>
  <c r="K2414" i="14" a="1"/>
  <c r="K2414" i="14" s="1"/>
  <c r="M2426" i="14"/>
  <c r="K2426" i="14" a="1"/>
  <c r="K2426" i="14" s="1"/>
  <c r="M2438" i="14"/>
  <c r="K2438" i="14" a="1"/>
  <c r="K2438" i="14" s="1"/>
  <c r="M2450" i="14"/>
  <c r="K2450" i="14" a="1"/>
  <c r="K2450" i="14" s="1"/>
  <c r="M2462" i="14"/>
  <c r="K2462" i="14" a="1"/>
  <c r="K2462" i="14" s="1"/>
  <c r="M2474" i="14"/>
  <c r="K2474" i="14" a="1"/>
  <c r="K2474" i="14" s="1"/>
  <c r="M2486" i="14"/>
  <c r="K2486" i="14" a="1"/>
  <c r="K2486" i="14" s="1"/>
  <c r="M2498" i="14"/>
  <c r="K2498" i="14" a="1"/>
  <c r="K2498" i="14" s="1"/>
  <c r="M2510" i="14"/>
  <c r="K2510" i="14" a="1"/>
  <c r="K2510" i="14" s="1"/>
  <c r="M2522" i="14"/>
  <c r="K2522" i="14" a="1"/>
  <c r="K2522" i="14" s="1"/>
  <c r="M2534" i="14"/>
  <c r="K2534" i="14" a="1"/>
  <c r="K2534" i="14" s="1"/>
  <c r="M2546" i="14"/>
  <c r="K2546" i="14" a="1"/>
  <c r="K2546" i="14" s="1"/>
  <c r="M2558" i="14"/>
  <c r="K2558" i="14" a="1"/>
  <c r="K2558" i="14" s="1"/>
  <c r="M2570" i="14"/>
  <c r="K2570" i="14" a="1"/>
  <c r="K2570" i="14" s="1"/>
  <c r="M2582" i="14"/>
  <c r="K2582" i="14" a="1"/>
  <c r="K2582" i="14" s="1"/>
  <c r="M2594" i="14"/>
  <c r="K2594" i="14" a="1"/>
  <c r="K2594" i="14" s="1"/>
  <c r="M2606" i="14"/>
  <c r="K2606" i="14" a="1"/>
  <c r="K2606" i="14" s="1"/>
  <c r="M2618" i="14"/>
  <c r="K2618" i="14" a="1"/>
  <c r="K2618" i="14" s="1"/>
  <c r="M2630" i="14"/>
  <c r="K2630" i="14" a="1"/>
  <c r="K2630" i="14" s="1"/>
  <c r="M2642" i="14"/>
  <c r="K2642" i="14" a="1"/>
  <c r="K2642" i="14" s="1"/>
  <c r="M2654" i="14"/>
  <c r="K2654" i="14" a="1"/>
  <c r="K2654" i="14" s="1"/>
  <c r="M2666" i="14"/>
  <c r="K2666" i="14" a="1"/>
  <c r="K2666" i="14" s="1"/>
  <c r="M2678" i="14"/>
  <c r="K2678" i="14" a="1"/>
  <c r="K2678" i="14" s="1"/>
  <c r="M2690" i="14"/>
  <c r="K2690" i="14" a="1"/>
  <c r="K2690" i="14" s="1"/>
  <c r="M2702" i="14"/>
  <c r="K2702" i="14" a="1"/>
  <c r="K2702" i="14" s="1"/>
  <c r="M2714" i="14"/>
  <c r="K2714" i="14" a="1"/>
  <c r="K2714" i="14" s="1"/>
  <c r="M2726" i="14"/>
  <c r="K2726" i="14" a="1"/>
  <c r="K2726" i="14" s="1"/>
  <c r="M2738" i="14"/>
  <c r="K2738" i="14" a="1"/>
  <c r="K2738" i="14" s="1"/>
  <c r="M2750" i="14"/>
  <c r="K2750" i="14" a="1"/>
  <c r="K2750" i="14" s="1"/>
  <c r="M2762" i="14"/>
  <c r="K2762" i="14" a="1"/>
  <c r="K2762" i="14" s="1"/>
  <c r="M2774" i="14"/>
  <c r="K2774" i="14" a="1"/>
  <c r="K2774" i="14" s="1"/>
  <c r="M2786" i="14"/>
  <c r="K2786" i="14" a="1"/>
  <c r="K2786" i="14" s="1"/>
  <c r="M2798" i="14"/>
  <c r="K2798" i="14" a="1"/>
  <c r="K2798" i="14" s="1"/>
  <c r="M2810" i="14"/>
  <c r="K2810" i="14" a="1"/>
  <c r="K2810" i="14" s="1"/>
  <c r="M2822" i="14"/>
  <c r="K2822" i="14" a="1"/>
  <c r="K2822" i="14" s="1"/>
  <c r="M2834" i="14"/>
  <c r="K2834" i="14" a="1"/>
  <c r="K2834" i="14" s="1"/>
  <c r="M2846" i="14"/>
  <c r="K2846" i="14" a="1"/>
  <c r="K2846" i="14" s="1"/>
  <c r="M2858" i="14"/>
  <c r="K2858" i="14" a="1"/>
  <c r="K2858" i="14" s="1"/>
  <c r="M2870" i="14"/>
  <c r="K2870" i="14" a="1"/>
  <c r="K2870" i="14" s="1"/>
  <c r="M2882" i="14"/>
  <c r="K2882" i="14" a="1"/>
  <c r="K2882" i="14" s="1"/>
  <c r="M2894" i="14"/>
  <c r="K2894" i="14" a="1"/>
  <c r="K2894" i="14" s="1"/>
  <c r="M2906" i="14"/>
  <c r="K2906" i="14" a="1"/>
  <c r="K2906" i="14" s="1"/>
  <c r="M2918" i="14"/>
  <c r="K2918" i="14" a="1"/>
  <c r="K2918" i="14" s="1"/>
  <c r="M2930" i="14"/>
  <c r="K2930" i="14" a="1"/>
  <c r="K2930" i="14" s="1"/>
  <c r="M2942" i="14"/>
  <c r="K2942" i="14" a="1"/>
  <c r="K2942" i="14" s="1"/>
  <c r="M2954" i="14"/>
  <c r="K2954" i="14" a="1"/>
  <c r="K2954" i="14" s="1"/>
  <c r="M2966" i="14"/>
  <c r="K2966" i="14" a="1"/>
  <c r="K2966" i="14" s="1"/>
  <c r="M2978" i="14"/>
  <c r="K2978" i="14" a="1"/>
  <c r="K2978" i="14" s="1"/>
  <c r="M2990" i="14"/>
  <c r="K2990" i="14" a="1"/>
  <c r="K2990" i="14" s="1"/>
  <c r="M3002" i="14"/>
  <c r="K3002" i="14" a="1"/>
  <c r="K3002" i="14" s="1"/>
  <c r="M3014" i="14"/>
  <c r="K3014" i="14" a="1"/>
  <c r="K3014" i="14" s="1"/>
  <c r="M3026" i="14"/>
  <c r="K3026" i="14" a="1"/>
  <c r="K3026" i="14" s="1"/>
  <c r="M3038" i="14"/>
  <c r="K3038" i="14" a="1"/>
  <c r="K3038" i="14" s="1"/>
  <c r="M3050" i="14"/>
  <c r="K3050" i="14" a="1"/>
  <c r="K3050" i="14" s="1"/>
  <c r="M3062" i="14"/>
  <c r="K3062" i="14" a="1"/>
  <c r="K3062" i="14" s="1"/>
  <c r="M3074" i="14"/>
  <c r="K3074" i="14" a="1"/>
  <c r="K3074" i="14" s="1"/>
  <c r="M3086" i="14"/>
  <c r="K3086" i="14" a="1"/>
  <c r="K3086" i="14" s="1"/>
  <c r="M3098" i="14"/>
  <c r="K3098" i="14" a="1"/>
  <c r="K3098" i="14" s="1"/>
  <c r="M3110" i="14"/>
  <c r="K3110" i="14" a="1"/>
  <c r="K3110" i="14" s="1"/>
  <c r="M3122" i="14"/>
  <c r="K3122" i="14" a="1"/>
  <c r="K3122" i="14" s="1"/>
  <c r="M3134" i="14"/>
  <c r="K3134" i="14" a="1"/>
  <c r="K3134" i="14" s="1"/>
  <c r="M3146" i="14"/>
  <c r="K3146" i="14" a="1"/>
  <c r="K3146" i="14" s="1"/>
  <c r="M3158" i="14"/>
  <c r="K3158" i="14" a="1"/>
  <c r="K3158" i="14" s="1"/>
  <c r="M3170" i="14"/>
  <c r="K3170" i="14" a="1"/>
  <c r="K3170" i="14" s="1"/>
  <c r="M3182" i="14"/>
  <c r="K3182" i="14" a="1"/>
  <c r="K3182" i="14" s="1"/>
  <c r="M3194" i="14"/>
  <c r="K3194" i="14" a="1"/>
  <c r="K3194" i="14" s="1"/>
  <c r="M3206" i="14"/>
  <c r="K3206" i="14" a="1"/>
  <c r="K3206" i="14" s="1"/>
  <c r="M3218" i="14"/>
  <c r="K3218" i="14" a="1"/>
  <c r="K3218" i="14" s="1"/>
  <c r="M3230" i="14"/>
  <c r="K3230" i="14" a="1"/>
  <c r="K3230" i="14" s="1"/>
  <c r="M3242" i="14"/>
  <c r="K3242" i="14" a="1"/>
  <c r="K3242" i="14" s="1"/>
  <c r="M3254" i="14"/>
  <c r="K3254" i="14" a="1"/>
  <c r="K3254" i="14" s="1"/>
  <c r="M3266" i="14"/>
  <c r="K3266" i="14" a="1"/>
  <c r="K3266" i="14" s="1"/>
  <c r="M3278" i="14"/>
  <c r="K3278" i="14" a="1"/>
  <c r="K3278" i="14" s="1"/>
  <c r="M3290" i="14"/>
  <c r="K3290" i="14" a="1"/>
  <c r="K3290" i="14" s="1"/>
  <c r="M3302" i="14"/>
  <c r="K3302" i="14" a="1"/>
  <c r="K3302" i="14" s="1"/>
  <c r="M3314" i="14"/>
  <c r="K3314" i="14" a="1"/>
  <c r="K3314" i="14" s="1"/>
  <c r="M3326" i="14"/>
  <c r="K3326" i="14" a="1"/>
  <c r="K3326" i="14" s="1"/>
  <c r="M3338" i="14"/>
  <c r="K3338" i="14" a="1"/>
  <c r="K3338" i="14" s="1"/>
  <c r="M3350" i="14"/>
  <c r="K3350" i="14" a="1"/>
  <c r="K3350" i="14" s="1"/>
  <c r="M3362" i="14"/>
  <c r="K3362" i="14" a="1"/>
  <c r="K3362" i="14" s="1"/>
  <c r="M3374" i="14"/>
  <c r="K3374" i="14" a="1"/>
  <c r="K3374" i="14" s="1"/>
  <c r="M3386" i="14"/>
  <c r="K3386" i="14" a="1"/>
  <c r="K3386" i="14" s="1"/>
  <c r="M3398" i="14"/>
  <c r="K3398" i="14" a="1"/>
  <c r="K3398" i="14" s="1"/>
  <c r="M3410" i="14"/>
  <c r="K3410" i="14" a="1"/>
  <c r="K3410" i="14" s="1"/>
  <c r="M3422" i="14"/>
  <c r="K3422" i="14" a="1"/>
  <c r="K3422" i="14" s="1"/>
  <c r="M3434" i="14"/>
  <c r="K3434" i="14" a="1"/>
  <c r="K3434" i="14" s="1"/>
  <c r="M3446" i="14"/>
  <c r="K3446" i="14" a="1"/>
  <c r="K3446" i="14" s="1"/>
  <c r="M3458" i="14"/>
  <c r="K3458" i="14" a="1"/>
  <c r="K3458" i="14" s="1"/>
  <c r="M3470" i="14"/>
  <c r="K3470" i="14" a="1"/>
  <c r="K3470" i="14" s="1"/>
  <c r="M3482" i="14"/>
  <c r="K3482" i="14" a="1"/>
  <c r="K3482" i="14" s="1"/>
  <c r="M3494" i="14"/>
  <c r="K3494" i="14" a="1"/>
  <c r="K3494" i="14" s="1"/>
  <c r="M3506" i="14"/>
  <c r="K3506" i="14" a="1"/>
  <c r="K3506" i="14" s="1"/>
  <c r="M3518" i="14"/>
  <c r="K3518" i="14" a="1"/>
  <c r="K3518" i="14" s="1"/>
  <c r="M3530" i="14"/>
  <c r="K3530" i="14" a="1"/>
  <c r="K3530" i="14" s="1"/>
  <c r="M3542" i="14"/>
  <c r="K3542" i="14" a="1"/>
  <c r="K3542" i="14" s="1"/>
  <c r="M3554" i="14"/>
  <c r="K3554" i="14" a="1"/>
  <c r="K3554" i="14" s="1"/>
  <c r="M3566" i="14"/>
  <c r="K3566" i="14" a="1"/>
  <c r="K3566" i="14" s="1"/>
  <c r="M3578" i="14"/>
  <c r="K3578" i="14" a="1"/>
  <c r="K3578" i="14" s="1"/>
  <c r="M3590" i="14"/>
  <c r="K3590" i="14" a="1"/>
  <c r="K3590" i="14" s="1"/>
  <c r="M3602" i="14"/>
  <c r="K3602" i="14" a="1"/>
  <c r="K3602" i="14" s="1"/>
  <c r="M3614" i="14"/>
  <c r="K3614" i="14" a="1"/>
  <c r="K3614" i="14" s="1"/>
  <c r="M3626" i="14"/>
  <c r="K3626" i="14" a="1"/>
  <c r="K3626" i="14" s="1"/>
  <c r="M3638" i="14"/>
  <c r="K3638" i="14" a="1"/>
  <c r="K3638" i="14" s="1"/>
  <c r="M3650" i="14"/>
  <c r="K3650" i="14" a="1"/>
  <c r="K3650" i="14" s="1"/>
  <c r="M3662" i="14"/>
  <c r="K3662" i="14" a="1"/>
  <c r="K3662" i="14" s="1"/>
  <c r="M3674" i="14"/>
  <c r="K3674" i="14" a="1"/>
  <c r="K3674" i="14" s="1"/>
  <c r="M3686" i="14"/>
  <c r="K3686" i="14" a="1"/>
  <c r="K3686" i="14" s="1"/>
  <c r="M3698" i="14"/>
  <c r="K3698" i="14" a="1"/>
  <c r="K3698" i="14" s="1"/>
  <c r="M3710" i="14"/>
  <c r="K3710" i="14" a="1"/>
  <c r="K3710" i="14" s="1"/>
  <c r="M3722" i="14"/>
  <c r="K3722" i="14" a="1"/>
  <c r="K3722" i="14" s="1"/>
  <c r="M3734" i="14"/>
  <c r="K3734" i="14" a="1"/>
  <c r="K3734" i="14" s="1"/>
  <c r="M3746" i="14"/>
  <c r="K3746" i="14" a="1"/>
  <c r="K3746" i="14" s="1"/>
  <c r="M3758" i="14"/>
  <c r="K3758" i="14" a="1"/>
  <c r="K3758" i="14" s="1"/>
  <c r="M3770" i="14"/>
  <c r="K3770" i="14" a="1"/>
  <c r="K3770" i="14" s="1"/>
  <c r="M3782" i="14"/>
  <c r="K3782" i="14" a="1"/>
  <c r="K3782" i="14" s="1"/>
  <c r="M3794" i="14"/>
  <c r="K3794" i="14" a="1"/>
  <c r="K3794" i="14" s="1"/>
  <c r="M3806" i="14"/>
  <c r="K3806" i="14" a="1"/>
  <c r="K3806" i="14" s="1"/>
  <c r="M3818" i="14"/>
  <c r="K3818" i="14" a="1"/>
  <c r="K3818" i="14" s="1"/>
  <c r="M3830" i="14"/>
  <c r="K3830" i="14" a="1"/>
  <c r="K3830" i="14" s="1"/>
  <c r="M3842" i="14"/>
  <c r="K3842" i="14" a="1"/>
  <c r="K3842" i="14" s="1"/>
  <c r="M3854" i="14"/>
  <c r="K3854" i="14" a="1"/>
  <c r="K3854" i="14" s="1"/>
  <c r="M3878" i="14"/>
  <c r="K3878" i="14" a="1"/>
  <c r="K3878" i="14" s="1"/>
  <c r="M3890" i="14"/>
  <c r="K3890" i="14" a="1"/>
  <c r="K3890" i="14" s="1"/>
  <c r="M3902" i="14"/>
  <c r="K3902" i="14" a="1"/>
  <c r="K3902" i="14" s="1"/>
  <c r="M3914" i="14"/>
  <c r="K3914" i="14" a="1"/>
  <c r="K3914" i="14" s="1"/>
  <c r="M3926" i="14"/>
  <c r="K3926" i="14" a="1"/>
  <c r="K3926" i="14" s="1"/>
  <c r="M3938" i="14"/>
  <c r="K3938" i="14" a="1"/>
  <c r="K3938" i="14" s="1"/>
  <c r="M3950" i="14"/>
  <c r="K3950" i="14" a="1"/>
  <c r="K3950" i="14" s="1"/>
  <c r="M3962" i="14"/>
  <c r="K3962" i="14" a="1"/>
  <c r="K3962" i="14" s="1"/>
  <c r="M3974" i="14"/>
  <c r="K3974" i="14" a="1"/>
  <c r="K3974" i="14" s="1"/>
  <c r="M3986" i="14"/>
  <c r="K3986" i="14" a="1"/>
  <c r="K3986" i="14" s="1"/>
  <c r="M3998" i="14"/>
  <c r="K3998" i="14" a="1"/>
  <c r="K3998" i="14" s="1"/>
  <c r="M4010" i="14"/>
  <c r="K4010" i="14" a="1"/>
  <c r="K4010" i="14" s="1"/>
  <c r="M4022" i="14"/>
  <c r="K4022" i="14" a="1"/>
  <c r="K4022" i="14" s="1"/>
  <c r="M4034" i="14"/>
  <c r="K4034" i="14" a="1"/>
  <c r="K4034" i="14" s="1"/>
  <c r="M4046" i="14"/>
  <c r="K4046" i="14" a="1"/>
  <c r="K4046" i="14" s="1"/>
  <c r="M4058" i="14"/>
  <c r="K4058" i="14" a="1"/>
  <c r="K4058" i="14" s="1"/>
  <c r="M4070" i="14"/>
  <c r="K4070" i="14" a="1"/>
  <c r="K4070" i="14" s="1"/>
  <c r="M4082" i="14"/>
  <c r="K4082" i="14" a="1"/>
  <c r="K4082" i="14" s="1"/>
  <c r="M4094" i="14"/>
  <c r="K4094" i="14" a="1"/>
  <c r="K4094" i="14" s="1"/>
  <c r="M4106" i="14"/>
  <c r="K4106" i="14" a="1"/>
  <c r="K4106" i="14" s="1"/>
  <c r="M4118" i="14"/>
  <c r="K4118" i="14" a="1"/>
  <c r="K4118" i="14" s="1"/>
  <c r="M4130" i="14"/>
  <c r="K4130" i="14" a="1"/>
  <c r="K4130" i="14" s="1"/>
  <c r="M4142" i="14"/>
  <c r="K4142" i="14" a="1"/>
  <c r="K4142" i="14" s="1"/>
  <c r="M4154" i="14"/>
  <c r="K4154" i="14" a="1"/>
  <c r="K4154" i="14" s="1"/>
  <c r="M4166" i="14"/>
  <c r="K4166" i="14" a="1"/>
  <c r="K4166" i="14" s="1"/>
  <c r="M4178" i="14"/>
  <c r="K4178" i="14" a="1"/>
  <c r="K4178" i="14" s="1"/>
  <c r="M4190" i="14"/>
  <c r="K4190" i="14" a="1"/>
  <c r="K4190" i="14" s="1"/>
  <c r="M4202" i="14"/>
  <c r="K4202" i="14" a="1"/>
  <c r="K4202" i="14" s="1"/>
  <c r="M4214" i="14"/>
  <c r="K4214" i="14" a="1"/>
  <c r="K4214" i="14" s="1"/>
  <c r="M4226" i="14"/>
  <c r="K4226" i="14" a="1"/>
  <c r="K4226" i="14" s="1"/>
  <c r="M4238" i="14"/>
  <c r="K4238" i="14" a="1"/>
  <c r="K4238" i="14" s="1"/>
  <c r="M4250" i="14"/>
  <c r="K4250" i="14" a="1"/>
  <c r="K4250" i="14" s="1"/>
  <c r="M4262" i="14"/>
  <c r="K4262" i="14" a="1"/>
  <c r="K4262" i="14" s="1"/>
  <c r="M4274" i="14"/>
  <c r="K4274" i="14" a="1"/>
  <c r="K4274" i="14" s="1"/>
  <c r="M4286" i="14"/>
  <c r="K4286" i="14" a="1"/>
  <c r="K4286" i="14" s="1"/>
  <c r="M4298" i="14"/>
  <c r="K4298" i="14" a="1"/>
  <c r="K4298" i="14" s="1"/>
  <c r="M4310" i="14"/>
  <c r="K4310" i="14" a="1"/>
  <c r="K4310" i="14" s="1"/>
  <c r="M4322" i="14"/>
  <c r="K4322" i="14" a="1"/>
  <c r="K4322" i="14" s="1"/>
  <c r="M4334" i="14"/>
  <c r="K4334" i="14" a="1"/>
  <c r="K4334" i="14" s="1"/>
  <c r="M4346" i="14"/>
  <c r="K4346" i="14" a="1"/>
  <c r="K4346" i="14" s="1"/>
  <c r="M4358" i="14"/>
  <c r="K4358" i="14" a="1"/>
  <c r="K4358" i="14" s="1"/>
  <c r="M4370" i="14"/>
  <c r="K4370" i="14" a="1"/>
  <c r="K4370" i="14" s="1"/>
  <c r="M4382" i="14"/>
  <c r="K4382" i="14" a="1"/>
  <c r="K4382" i="14" s="1"/>
  <c r="M4394" i="14"/>
  <c r="K4394" i="14" a="1"/>
  <c r="K4394" i="14" s="1"/>
  <c r="M4406" i="14"/>
  <c r="K4406" i="14" a="1"/>
  <c r="K4406" i="14" s="1"/>
  <c r="M4418" i="14"/>
  <c r="K4418" i="14" a="1"/>
  <c r="K4418" i="14" s="1"/>
  <c r="M4430" i="14"/>
  <c r="K4430" i="14" a="1"/>
  <c r="K4430" i="14" s="1"/>
  <c r="M4442" i="14"/>
  <c r="K4442" i="14" a="1"/>
  <c r="K4442" i="14" s="1"/>
  <c r="M4454" i="14"/>
  <c r="K4454" i="14" a="1"/>
  <c r="K4454" i="14" s="1"/>
  <c r="M4466" i="14"/>
  <c r="K4466" i="14" a="1"/>
  <c r="K4466" i="14" s="1"/>
  <c r="M4478" i="14"/>
  <c r="K4478" i="14" a="1"/>
  <c r="K4478" i="14" s="1"/>
  <c r="K5000" i="14" a="1"/>
  <c r="K5000" i="14" s="1"/>
  <c r="K4983" i="14" a="1"/>
  <c r="K4983" i="14" s="1"/>
  <c r="K4972" i="14" a="1"/>
  <c r="K4972" i="14" s="1"/>
  <c r="K4962" i="14" a="1"/>
  <c r="K4962" i="14" s="1"/>
  <c r="K4952" i="14" a="1"/>
  <c r="K4952" i="14" s="1"/>
  <c r="K4931" i="14" a="1"/>
  <c r="K4931" i="14" s="1"/>
  <c r="K4911" i="14" a="1"/>
  <c r="K4911" i="14" s="1"/>
  <c r="K4900" i="14" a="1"/>
  <c r="K4900" i="14" s="1"/>
  <c r="K4890" i="14" a="1"/>
  <c r="K4890" i="14" s="1"/>
  <c r="K4880" i="14" a="1"/>
  <c r="K4880" i="14" s="1"/>
  <c r="K4859" i="14" a="1"/>
  <c r="K4859" i="14" s="1"/>
  <c r="K4839" i="14" a="1"/>
  <c r="K4839" i="14" s="1"/>
  <c r="K4828" i="14" a="1"/>
  <c r="K4828" i="14" s="1"/>
  <c r="K4818" i="14" a="1"/>
  <c r="K4818" i="14" s="1"/>
  <c r="K4808" i="14" a="1"/>
  <c r="K4808" i="14" s="1"/>
  <c r="K4770" i="14" a="1"/>
  <c r="K4770" i="14" s="1"/>
  <c r="K4756" i="14" a="1"/>
  <c r="K4756" i="14" s="1"/>
  <c r="K4742" i="14" a="1"/>
  <c r="K4742" i="14" s="1"/>
  <c r="K4727" i="14" a="1"/>
  <c r="K4727" i="14" s="1"/>
  <c r="K4698" i="14" a="1"/>
  <c r="K4698" i="14" s="1"/>
  <c r="K4684" i="14" a="1"/>
  <c r="K4684" i="14" s="1"/>
  <c r="K4670" i="14" a="1"/>
  <c r="K4670" i="14" s="1"/>
  <c r="K4655" i="14" a="1"/>
  <c r="K4655" i="14" s="1"/>
  <c r="K4181" i="14" a="1"/>
  <c r="K4181" i="14" s="1"/>
  <c r="K3915" i="14" a="1"/>
  <c r="K3915" i="14" s="1"/>
  <c r="M339" i="14"/>
  <c r="K339" i="14" a="1"/>
  <c r="K339" i="14" s="1"/>
  <c r="M351" i="14"/>
  <c r="K351" i="14" a="1"/>
  <c r="K351" i="14" s="1"/>
  <c r="M363" i="14"/>
  <c r="K363" i="14" a="1"/>
  <c r="K363" i="14" s="1"/>
  <c r="M375" i="14"/>
  <c r="K375" i="14" a="1"/>
  <c r="K375" i="14" s="1"/>
  <c r="M387" i="14"/>
  <c r="K387" i="14" a="1"/>
  <c r="K387" i="14" s="1"/>
  <c r="M399" i="14"/>
  <c r="K399" i="14" a="1"/>
  <c r="K399" i="14" s="1"/>
  <c r="M411" i="14"/>
  <c r="K411" i="14" a="1"/>
  <c r="K411" i="14" s="1"/>
  <c r="M423" i="14"/>
  <c r="K423" i="14" a="1"/>
  <c r="K423" i="14" s="1"/>
  <c r="M435" i="14"/>
  <c r="K435" i="14" a="1"/>
  <c r="K435" i="14" s="1"/>
  <c r="M447" i="14"/>
  <c r="K447" i="14" a="1"/>
  <c r="K447" i="14" s="1"/>
  <c r="M459" i="14"/>
  <c r="K459" i="14" a="1"/>
  <c r="K459" i="14" s="1"/>
  <c r="M471" i="14"/>
  <c r="K471" i="14" a="1"/>
  <c r="K471" i="14" s="1"/>
  <c r="M483" i="14"/>
  <c r="K483" i="14" a="1"/>
  <c r="K483" i="14" s="1"/>
  <c r="M495" i="14"/>
  <c r="K495" i="14" a="1"/>
  <c r="K495" i="14" s="1"/>
  <c r="M507" i="14"/>
  <c r="K507" i="14" a="1"/>
  <c r="K507" i="14" s="1"/>
  <c r="M519" i="14"/>
  <c r="K519" i="14" a="1"/>
  <c r="K519" i="14" s="1"/>
  <c r="M531" i="14"/>
  <c r="K531" i="14" a="1"/>
  <c r="K531" i="14" s="1"/>
  <c r="M543" i="14"/>
  <c r="K543" i="14" a="1"/>
  <c r="K543" i="14" s="1"/>
  <c r="M555" i="14"/>
  <c r="K555" i="14" a="1"/>
  <c r="K555" i="14" s="1"/>
  <c r="M567" i="14"/>
  <c r="K567" i="14" a="1"/>
  <c r="K567" i="14" s="1"/>
  <c r="M579" i="14"/>
  <c r="K579" i="14" a="1"/>
  <c r="K579" i="14" s="1"/>
  <c r="M591" i="14"/>
  <c r="K591" i="14" a="1"/>
  <c r="K591" i="14" s="1"/>
  <c r="M603" i="14"/>
  <c r="K603" i="14" a="1"/>
  <c r="K603" i="14" s="1"/>
  <c r="M615" i="14"/>
  <c r="K615" i="14" a="1"/>
  <c r="K615" i="14" s="1"/>
  <c r="M627" i="14"/>
  <c r="K627" i="14" a="1"/>
  <c r="K627" i="14" s="1"/>
  <c r="M639" i="14"/>
  <c r="K639" i="14" a="1"/>
  <c r="K639" i="14" s="1"/>
  <c r="M651" i="14"/>
  <c r="K651" i="14" a="1"/>
  <c r="K651" i="14" s="1"/>
  <c r="M663" i="14"/>
  <c r="K663" i="14" a="1"/>
  <c r="K663" i="14" s="1"/>
  <c r="M675" i="14"/>
  <c r="K675" i="14" a="1"/>
  <c r="K675" i="14" s="1"/>
  <c r="M687" i="14"/>
  <c r="K687" i="14" a="1"/>
  <c r="K687" i="14" s="1"/>
  <c r="M699" i="14"/>
  <c r="K699" i="14" a="1"/>
  <c r="K699" i="14" s="1"/>
  <c r="M711" i="14"/>
  <c r="K711" i="14" a="1"/>
  <c r="K711" i="14" s="1"/>
  <c r="M723" i="14"/>
  <c r="K723" i="14" a="1"/>
  <c r="K723" i="14" s="1"/>
  <c r="M735" i="14"/>
  <c r="K735" i="14" a="1"/>
  <c r="K735" i="14" s="1"/>
  <c r="M747" i="14"/>
  <c r="K747" i="14" a="1"/>
  <c r="K747" i="14" s="1"/>
  <c r="M759" i="14"/>
  <c r="K759" i="14" a="1"/>
  <c r="K759" i="14" s="1"/>
  <c r="M771" i="14"/>
  <c r="K771" i="14" a="1"/>
  <c r="K771" i="14" s="1"/>
  <c r="M783" i="14"/>
  <c r="K783" i="14" a="1"/>
  <c r="K783" i="14" s="1"/>
  <c r="M795" i="14"/>
  <c r="K795" i="14" a="1"/>
  <c r="K795" i="14" s="1"/>
  <c r="M807" i="14"/>
  <c r="K807" i="14" a="1"/>
  <c r="K807" i="14" s="1"/>
  <c r="M819" i="14"/>
  <c r="K819" i="14" a="1"/>
  <c r="K819" i="14" s="1"/>
  <c r="M831" i="14"/>
  <c r="K831" i="14" a="1"/>
  <c r="K831" i="14" s="1"/>
  <c r="M843" i="14"/>
  <c r="K843" i="14" a="1"/>
  <c r="K843" i="14" s="1"/>
  <c r="M855" i="14"/>
  <c r="K855" i="14" a="1"/>
  <c r="K855" i="14" s="1"/>
  <c r="M867" i="14"/>
  <c r="K867" i="14" a="1"/>
  <c r="K867" i="14" s="1"/>
  <c r="M879" i="14"/>
  <c r="K879" i="14" a="1"/>
  <c r="K879" i="14" s="1"/>
  <c r="M891" i="14"/>
  <c r="K891" i="14" a="1"/>
  <c r="K891" i="14" s="1"/>
  <c r="M903" i="14"/>
  <c r="K903" i="14" a="1"/>
  <c r="K903" i="14" s="1"/>
  <c r="M915" i="14"/>
  <c r="K915" i="14" a="1"/>
  <c r="K915" i="14" s="1"/>
  <c r="M927" i="14"/>
  <c r="K927" i="14" a="1"/>
  <c r="K927" i="14" s="1"/>
  <c r="M939" i="14"/>
  <c r="K939" i="14" a="1"/>
  <c r="K939" i="14" s="1"/>
  <c r="M951" i="14"/>
  <c r="K951" i="14" a="1"/>
  <c r="K951" i="14" s="1"/>
  <c r="M963" i="14"/>
  <c r="K963" i="14" a="1"/>
  <c r="K963" i="14" s="1"/>
  <c r="M975" i="14"/>
  <c r="K975" i="14" a="1"/>
  <c r="K975" i="14" s="1"/>
  <c r="M987" i="14"/>
  <c r="K987" i="14" a="1"/>
  <c r="K987" i="14" s="1"/>
  <c r="M999" i="14"/>
  <c r="K999" i="14" a="1"/>
  <c r="K999" i="14" s="1"/>
  <c r="M1011" i="14"/>
  <c r="K1011" i="14" a="1"/>
  <c r="K1011" i="14" s="1"/>
  <c r="M1023" i="14"/>
  <c r="K1023" i="14" a="1"/>
  <c r="K1023" i="14" s="1"/>
  <c r="M1035" i="14"/>
  <c r="K1035" i="14" a="1"/>
  <c r="K1035" i="14" s="1"/>
  <c r="M1047" i="14"/>
  <c r="K1047" i="14" a="1"/>
  <c r="K1047" i="14" s="1"/>
  <c r="M1059" i="14"/>
  <c r="K1059" i="14" a="1"/>
  <c r="K1059" i="14" s="1"/>
  <c r="M1071" i="14"/>
  <c r="K1071" i="14" a="1"/>
  <c r="K1071" i="14" s="1"/>
  <c r="M1083" i="14"/>
  <c r="K1083" i="14" a="1"/>
  <c r="K1083" i="14" s="1"/>
  <c r="M1095" i="14"/>
  <c r="K1095" i="14" a="1"/>
  <c r="K1095" i="14" s="1"/>
  <c r="M1107" i="14"/>
  <c r="K1107" i="14" a="1"/>
  <c r="K1107" i="14" s="1"/>
  <c r="M1119" i="14"/>
  <c r="K1119" i="14" a="1"/>
  <c r="K1119" i="14" s="1"/>
  <c r="M1131" i="14"/>
  <c r="K1131" i="14" a="1"/>
  <c r="K1131" i="14" s="1"/>
  <c r="M1143" i="14"/>
  <c r="K1143" i="14" a="1"/>
  <c r="K1143" i="14" s="1"/>
  <c r="M1155" i="14"/>
  <c r="K1155" i="14" a="1"/>
  <c r="K1155" i="14" s="1"/>
  <c r="M1167" i="14"/>
  <c r="K1167" i="14" a="1"/>
  <c r="K1167" i="14" s="1"/>
  <c r="M1179" i="14"/>
  <c r="K1179" i="14" a="1"/>
  <c r="K1179" i="14" s="1"/>
  <c r="M1191" i="14"/>
  <c r="K1191" i="14" a="1"/>
  <c r="K1191" i="14" s="1"/>
  <c r="M1203" i="14"/>
  <c r="K1203" i="14" a="1"/>
  <c r="K1203" i="14" s="1"/>
  <c r="M1215" i="14"/>
  <c r="K1215" i="14" a="1"/>
  <c r="K1215" i="14" s="1"/>
  <c r="M1227" i="14"/>
  <c r="K1227" i="14" a="1"/>
  <c r="K1227" i="14" s="1"/>
  <c r="M1239" i="14"/>
  <c r="K1239" i="14" a="1"/>
  <c r="K1239" i="14" s="1"/>
  <c r="M1251" i="14"/>
  <c r="K1251" i="14" a="1"/>
  <c r="K1251" i="14" s="1"/>
  <c r="M1263" i="14"/>
  <c r="K1263" i="14" a="1"/>
  <c r="K1263" i="14" s="1"/>
  <c r="M1275" i="14"/>
  <c r="K1275" i="14" a="1"/>
  <c r="K1275" i="14" s="1"/>
  <c r="M1287" i="14"/>
  <c r="K1287" i="14" a="1"/>
  <c r="K1287" i="14" s="1"/>
  <c r="M1299" i="14"/>
  <c r="K1299" i="14" a="1"/>
  <c r="K1299" i="14" s="1"/>
  <c r="M1311" i="14"/>
  <c r="K1311" i="14" a="1"/>
  <c r="K1311" i="14" s="1"/>
  <c r="M1323" i="14"/>
  <c r="K1323" i="14" a="1"/>
  <c r="K1323" i="14" s="1"/>
  <c r="M1335" i="14"/>
  <c r="K1335" i="14" a="1"/>
  <c r="K1335" i="14" s="1"/>
  <c r="M1347" i="14"/>
  <c r="K1347" i="14" a="1"/>
  <c r="K1347" i="14" s="1"/>
  <c r="M1359" i="14"/>
  <c r="K1359" i="14" a="1"/>
  <c r="K1359" i="14" s="1"/>
  <c r="M1371" i="14"/>
  <c r="K1371" i="14" a="1"/>
  <c r="K1371" i="14" s="1"/>
  <c r="M1383" i="14"/>
  <c r="K1383" i="14" a="1"/>
  <c r="K1383" i="14" s="1"/>
  <c r="M1395" i="14"/>
  <c r="K1395" i="14" a="1"/>
  <c r="K1395" i="14" s="1"/>
  <c r="M1407" i="14"/>
  <c r="K1407" i="14" a="1"/>
  <c r="K1407" i="14" s="1"/>
  <c r="M1419" i="14"/>
  <c r="K1419" i="14" a="1"/>
  <c r="K1419" i="14" s="1"/>
  <c r="M1431" i="14"/>
  <c r="K1431" i="14" a="1"/>
  <c r="K1431" i="14" s="1"/>
  <c r="M1443" i="14"/>
  <c r="K1443" i="14" a="1"/>
  <c r="K1443" i="14" s="1"/>
  <c r="M1455" i="14"/>
  <c r="K1455" i="14" a="1"/>
  <c r="K1455" i="14" s="1"/>
  <c r="M1467" i="14"/>
  <c r="K1467" i="14" a="1"/>
  <c r="K1467" i="14" s="1"/>
  <c r="M1479" i="14"/>
  <c r="K1479" i="14" a="1"/>
  <c r="K1479" i="14" s="1"/>
  <c r="M1491" i="14"/>
  <c r="K1491" i="14" a="1"/>
  <c r="K1491" i="14" s="1"/>
  <c r="M1503" i="14"/>
  <c r="K1503" i="14" a="1"/>
  <c r="K1503" i="14" s="1"/>
  <c r="M1515" i="14"/>
  <c r="K1515" i="14" a="1"/>
  <c r="K1515" i="14" s="1"/>
  <c r="M1527" i="14"/>
  <c r="K1527" i="14" a="1"/>
  <c r="K1527" i="14" s="1"/>
  <c r="M1539" i="14"/>
  <c r="K1539" i="14" a="1"/>
  <c r="K1539" i="14" s="1"/>
  <c r="M1551" i="14"/>
  <c r="K1551" i="14" a="1"/>
  <c r="K1551" i="14" s="1"/>
  <c r="M1563" i="14"/>
  <c r="K1563" i="14" a="1"/>
  <c r="K1563" i="14" s="1"/>
  <c r="M1575" i="14"/>
  <c r="K1575" i="14" a="1"/>
  <c r="K1575" i="14" s="1"/>
  <c r="M1587" i="14"/>
  <c r="K1587" i="14" a="1"/>
  <c r="K1587" i="14" s="1"/>
  <c r="M1599" i="14"/>
  <c r="K1599" i="14" a="1"/>
  <c r="K1599" i="14" s="1"/>
  <c r="M1611" i="14"/>
  <c r="K1611" i="14" a="1"/>
  <c r="K1611" i="14" s="1"/>
  <c r="M1623" i="14"/>
  <c r="K1623" i="14" a="1"/>
  <c r="K1623" i="14" s="1"/>
  <c r="M1635" i="14"/>
  <c r="K1635" i="14" a="1"/>
  <c r="K1635" i="14" s="1"/>
  <c r="M1647" i="14"/>
  <c r="K1647" i="14" a="1"/>
  <c r="K1647" i="14" s="1"/>
  <c r="M1659" i="14"/>
  <c r="K1659" i="14" a="1"/>
  <c r="K1659" i="14" s="1"/>
  <c r="M1671" i="14"/>
  <c r="K1671" i="14" a="1"/>
  <c r="K1671" i="14" s="1"/>
  <c r="M1683" i="14"/>
  <c r="K1683" i="14" a="1"/>
  <c r="K1683" i="14" s="1"/>
  <c r="M1695" i="14"/>
  <c r="K1695" i="14" a="1"/>
  <c r="K1695" i="14" s="1"/>
  <c r="M1707" i="14"/>
  <c r="K1707" i="14" a="1"/>
  <c r="K1707" i="14" s="1"/>
  <c r="M1719" i="14"/>
  <c r="K1719" i="14" a="1"/>
  <c r="K1719" i="14" s="1"/>
  <c r="M1731" i="14"/>
  <c r="K1731" i="14" a="1"/>
  <c r="K1731" i="14" s="1"/>
  <c r="M1743" i="14"/>
  <c r="K1743" i="14" a="1"/>
  <c r="K1743" i="14" s="1"/>
  <c r="M1755" i="14"/>
  <c r="K1755" i="14" a="1"/>
  <c r="K1755" i="14" s="1"/>
  <c r="M1767" i="14"/>
  <c r="K1767" i="14" a="1"/>
  <c r="K1767" i="14" s="1"/>
  <c r="M1779" i="14"/>
  <c r="K1779" i="14" a="1"/>
  <c r="K1779" i="14" s="1"/>
  <c r="M1791" i="14"/>
  <c r="K1791" i="14" a="1"/>
  <c r="K1791" i="14" s="1"/>
  <c r="M1803" i="14"/>
  <c r="K1803" i="14" a="1"/>
  <c r="K1803" i="14" s="1"/>
  <c r="M1815" i="14"/>
  <c r="K1815" i="14" a="1"/>
  <c r="K1815" i="14" s="1"/>
  <c r="M1827" i="14"/>
  <c r="K1827" i="14" a="1"/>
  <c r="K1827" i="14" s="1"/>
  <c r="M1839" i="14"/>
  <c r="K1839" i="14" a="1"/>
  <c r="K1839" i="14" s="1"/>
  <c r="M1851" i="14"/>
  <c r="K1851" i="14" a="1"/>
  <c r="K1851" i="14" s="1"/>
  <c r="M1863" i="14"/>
  <c r="K1863" i="14" a="1"/>
  <c r="K1863" i="14" s="1"/>
  <c r="M1875" i="14"/>
  <c r="K1875" i="14" a="1"/>
  <c r="K1875" i="14" s="1"/>
  <c r="M1887" i="14"/>
  <c r="K1887" i="14" a="1"/>
  <c r="K1887" i="14" s="1"/>
  <c r="M1899" i="14"/>
  <c r="K1899" i="14" a="1"/>
  <c r="K1899" i="14" s="1"/>
  <c r="M1911" i="14"/>
  <c r="K1911" i="14" a="1"/>
  <c r="K1911" i="14" s="1"/>
  <c r="M1923" i="14"/>
  <c r="K1923" i="14" a="1"/>
  <c r="K1923" i="14" s="1"/>
  <c r="M1935" i="14"/>
  <c r="K1935" i="14" a="1"/>
  <c r="K1935" i="14" s="1"/>
  <c r="M1947" i="14"/>
  <c r="K1947" i="14" a="1"/>
  <c r="K1947" i="14" s="1"/>
  <c r="M1959" i="14"/>
  <c r="K1959" i="14" a="1"/>
  <c r="K1959" i="14" s="1"/>
  <c r="M1971" i="14"/>
  <c r="K1971" i="14" a="1"/>
  <c r="K1971" i="14" s="1"/>
  <c r="M1983" i="14"/>
  <c r="K1983" i="14" a="1"/>
  <c r="K1983" i="14" s="1"/>
  <c r="M1995" i="14"/>
  <c r="K1995" i="14" a="1"/>
  <c r="K1995" i="14" s="1"/>
  <c r="M2007" i="14"/>
  <c r="K2007" i="14" a="1"/>
  <c r="K2007" i="14" s="1"/>
  <c r="M2019" i="14"/>
  <c r="K2019" i="14" a="1"/>
  <c r="K2019" i="14" s="1"/>
  <c r="M2031" i="14"/>
  <c r="K2031" i="14" a="1"/>
  <c r="K2031" i="14" s="1"/>
  <c r="M2043" i="14"/>
  <c r="K2043" i="14" a="1"/>
  <c r="K2043" i="14" s="1"/>
  <c r="M2055" i="14"/>
  <c r="K2055" i="14" a="1"/>
  <c r="K2055" i="14" s="1"/>
  <c r="M2067" i="14"/>
  <c r="K2067" i="14" a="1"/>
  <c r="K2067" i="14" s="1"/>
  <c r="M2079" i="14"/>
  <c r="K2079" i="14" a="1"/>
  <c r="K2079" i="14" s="1"/>
  <c r="M2091" i="14"/>
  <c r="K2091" i="14" a="1"/>
  <c r="K2091" i="14" s="1"/>
  <c r="M2103" i="14"/>
  <c r="K2103" i="14" a="1"/>
  <c r="K2103" i="14" s="1"/>
  <c r="M2115" i="14"/>
  <c r="K2115" i="14" a="1"/>
  <c r="K2115" i="14" s="1"/>
  <c r="M2127" i="14"/>
  <c r="K2127" i="14" a="1"/>
  <c r="K2127" i="14" s="1"/>
  <c r="M2139" i="14"/>
  <c r="K2139" i="14" a="1"/>
  <c r="K2139" i="14" s="1"/>
  <c r="M2151" i="14"/>
  <c r="K2151" i="14" a="1"/>
  <c r="K2151" i="14" s="1"/>
  <c r="M2163" i="14"/>
  <c r="K2163" i="14" a="1"/>
  <c r="K2163" i="14" s="1"/>
  <c r="M2175" i="14"/>
  <c r="K2175" i="14" a="1"/>
  <c r="K2175" i="14" s="1"/>
  <c r="M2187" i="14"/>
  <c r="K2187" i="14" a="1"/>
  <c r="K2187" i="14" s="1"/>
  <c r="M2199" i="14"/>
  <c r="K2199" i="14" a="1"/>
  <c r="K2199" i="14" s="1"/>
  <c r="M2211" i="14"/>
  <c r="K2211" i="14" a="1"/>
  <c r="K2211" i="14" s="1"/>
  <c r="M2223" i="14"/>
  <c r="K2223" i="14" a="1"/>
  <c r="K2223" i="14" s="1"/>
  <c r="M2235" i="14"/>
  <c r="K2235" i="14" a="1"/>
  <c r="K2235" i="14" s="1"/>
  <c r="M2247" i="14"/>
  <c r="K2247" i="14" a="1"/>
  <c r="K2247" i="14" s="1"/>
  <c r="M2259" i="14"/>
  <c r="K2259" i="14" a="1"/>
  <c r="K2259" i="14" s="1"/>
  <c r="M2271" i="14"/>
  <c r="K2271" i="14" a="1"/>
  <c r="K2271" i="14" s="1"/>
  <c r="M2283" i="14"/>
  <c r="K2283" i="14" a="1"/>
  <c r="K2283" i="14" s="1"/>
  <c r="M2295" i="14"/>
  <c r="K2295" i="14" a="1"/>
  <c r="K2295" i="14" s="1"/>
  <c r="M2307" i="14"/>
  <c r="K2307" i="14" a="1"/>
  <c r="K2307" i="14" s="1"/>
  <c r="M2319" i="14"/>
  <c r="K2319" i="14" a="1"/>
  <c r="K2319" i="14" s="1"/>
  <c r="M2331" i="14"/>
  <c r="K2331" i="14" a="1"/>
  <c r="K2331" i="14" s="1"/>
  <c r="M2343" i="14"/>
  <c r="K2343" i="14" a="1"/>
  <c r="K2343" i="14" s="1"/>
  <c r="M2355" i="14"/>
  <c r="K2355" i="14" a="1"/>
  <c r="K2355" i="14" s="1"/>
  <c r="M2367" i="14"/>
  <c r="K2367" i="14" a="1"/>
  <c r="K2367" i="14" s="1"/>
  <c r="M2379" i="14"/>
  <c r="K2379" i="14" a="1"/>
  <c r="K2379" i="14" s="1"/>
  <c r="M2391" i="14"/>
  <c r="K2391" i="14" a="1"/>
  <c r="K2391" i="14" s="1"/>
  <c r="M2403" i="14"/>
  <c r="K2403" i="14" a="1"/>
  <c r="K2403" i="14" s="1"/>
  <c r="M2415" i="14"/>
  <c r="K2415" i="14" a="1"/>
  <c r="K2415" i="14" s="1"/>
  <c r="M2427" i="14"/>
  <c r="K2427" i="14" a="1"/>
  <c r="K2427" i="14" s="1"/>
  <c r="M2439" i="14"/>
  <c r="K2439" i="14" a="1"/>
  <c r="K2439" i="14" s="1"/>
  <c r="M2451" i="14"/>
  <c r="K2451" i="14" a="1"/>
  <c r="K2451" i="14" s="1"/>
  <c r="M2463" i="14"/>
  <c r="K2463" i="14" a="1"/>
  <c r="K2463" i="14" s="1"/>
  <c r="M2475" i="14"/>
  <c r="K2475" i="14" a="1"/>
  <c r="K2475" i="14" s="1"/>
  <c r="M2487" i="14"/>
  <c r="K2487" i="14" a="1"/>
  <c r="K2487" i="14" s="1"/>
  <c r="M2499" i="14"/>
  <c r="K2499" i="14" a="1"/>
  <c r="K2499" i="14" s="1"/>
  <c r="M2511" i="14"/>
  <c r="K2511" i="14" a="1"/>
  <c r="K2511" i="14" s="1"/>
  <c r="M2523" i="14"/>
  <c r="K2523" i="14" a="1"/>
  <c r="K2523" i="14" s="1"/>
  <c r="M2535" i="14"/>
  <c r="K2535" i="14" a="1"/>
  <c r="K2535" i="14" s="1"/>
  <c r="M2547" i="14"/>
  <c r="K2547" i="14" a="1"/>
  <c r="K2547" i="14" s="1"/>
  <c r="M2559" i="14"/>
  <c r="K2559" i="14" a="1"/>
  <c r="K2559" i="14" s="1"/>
  <c r="M2571" i="14"/>
  <c r="K2571" i="14" a="1"/>
  <c r="K2571" i="14" s="1"/>
  <c r="M2583" i="14"/>
  <c r="K2583" i="14" a="1"/>
  <c r="K2583" i="14" s="1"/>
  <c r="M2595" i="14"/>
  <c r="K2595" i="14" a="1"/>
  <c r="K2595" i="14" s="1"/>
  <c r="M2607" i="14"/>
  <c r="K2607" i="14" a="1"/>
  <c r="K2607" i="14" s="1"/>
  <c r="M2619" i="14"/>
  <c r="K2619" i="14" a="1"/>
  <c r="K2619" i="14" s="1"/>
  <c r="M2631" i="14"/>
  <c r="K2631" i="14" a="1"/>
  <c r="K2631" i="14" s="1"/>
  <c r="M2643" i="14"/>
  <c r="K2643" i="14" a="1"/>
  <c r="K2643" i="14" s="1"/>
  <c r="M2655" i="14"/>
  <c r="K2655" i="14" a="1"/>
  <c r="K2655" i="14" s="1"/>
  <c r="M2667" i="14"/>
  <c r="K2667" i="14" a="1"/>
  <c r="K2667" i="14" s="1"/>
  <c r="M2679" i="14"/>
  <c r="K2679" i="14" a="1"/>
  <c r="K2679" i="14" s="1"/>
  <c r="M2691" i="14"/>
  <c r="K2691" i="14" a="1"/>
  <c r="K2691" i="14" s="1"/>
  <c r="M2703" i="14"/>
  <c r="K2703" i="14" a="1"/>
  <c r="K2703" i="14" s="1"/>
  <c r="M2715" i="14"/>
  <c r="K2715" i="14" a="1"/>
  <c r="K2715" i="14" s="1"/>
  <c r="M2727" i="14"/>
  <c r="K2727" i="14" a="1"/>
  <c r="K2727" i="14" s="1"/>
  <c r="M2739" i="14"/>
  <c r="K2739" i="14" a="1"/>
  <c r="K2739" i="14" s="1"/>
  <c r="M2751" i="14"/>
  <c r="K2751" i="14" a="1"/>
  <c r="K2751" i="14" s="1"/>
  <c r="M2763" i="14"/>
  <c r="K2763" i="14" a="1"/>
  <c r="K2763" i="14" s="1"/>
  <c r="M2775" i="14"/>
  <c r="K2775" i="14" a="1"/>
  <c r="K2775" i="14" s="1"/>
  <c r="M2787" i="14"/>
  <c r="K2787" i="14" a="1"/>
  <c r="K2787" i="14" s="1"/>
  <c r="M2799" i="14"/>
  <c r="K2799" i="14" a="1"/>
  <c r="K2799" i="14" s="1"/>
  <c r="M2811" i="14"/>
  <c r="K2811" i="14" a="1"/>
  <c r="K2811" i="14" s="1"/>
  <c r="M2823" i="14"/>
  <c r="K2823" i="14" a="1"/>
  <c r="K2823" i="14" s="1"/>
  <c r="M2835" i="14"/>
  <c r="K2835" i="14" a="1"/>
  <c r="K2835" i="14" s="1"/>
  <c r="M2847" i="14"/>
  <c r="K2847" i="14" a="1"/>
  <c r="K2847" i="14" s="1"/>
  <c r="M2859" i="14"/>
  <c r="K2859" i="14" a="1"/>
  <c r="K2859" i="14" s="1"/>
  <c r="M2871" i="14"/>
  <c r="K2871" i="14" a="1"/>
  <c r="K2871" i="14" s="1"/>
  <c r="M2883" i="14"/>
  <c r="K2883" i="14" a="1"/>
  <c r="K2883" i="14" s="1"/>
  <c r="M2895" i="14"/>
  <c r="K2895" i="14" a="1"/>
  <c r="K2895" i="14" s="1"/>
  <c r="M2907" i="14"/>
  <c r="K2907" i="14" a="1"/>
  <c r="K2907" i="14" s="1"/>
  <c r="M2919" i="14"/>
  <c r="K2919" i="14" a="1"/>
  <c r="K2919" i="14" s="1"/>
  <c r="M2931" i="14"/>
  <c r="K2931" i="14" a="1"/>
  <c r="K2931" i="14" s="1"/>
  <c r="M2943" i="14"/>
  <c r="K2943" i="14" a="1"/>
  <c r="K2943" i="14" s="1"/>
  <c r="M2955" i="14"/>
  <c r="K2955" i="14" a="1"/>
  <c r="K2955" i="14" s="1"/>
  <c r="M2967" i="14"/>
  <c r="K2967" i="14" a="1"/>
  <c r="K2967" i="14" s="1"/>
  <c r="M2979" i="14"/>
  <c r="K2979" i="14" a="1"/>
  <c r="K2979" i="14" s="1"/>
  <c r="M2991" i="14"/>
  <c r="K2991" i="14" a="1"/>
  <c r="K2991" i="14" s="1"/>
  <c r="M3003" i="14"/>
  <c r="K3003" i="14" a="1"/>
  <c r="K3003" i="14" s="1"/>
  <c r="M3015" i="14"/>
  <c r="K3015" i="14" a="1"/>
  <c r="K3015" i="14" s="1"/>
  <c r="M3027" i="14"/>
  <c r="K3027" i="14" a="1"/>
  <c r="K3027" i="14" s="1"/>
  <c r="M3039" i="14"/>
  <c r="K3039" i="14" a="1"/>
  <c r="K3039" i="14" s="1"/>
  <c r="M3051" i="14"/>
  <c r="K3051" i="14" a="1"/>
  <c r="K3051" i="14" s="1"/>
  <c r="M3063" i="14"/>
  <c r="K3063" i="14" a="1"/>
  <c r="K3063" i="14" s="1"/>
  <c r="M3075" i="14"/>
  <c r="K3075" i="14" a="1"/>
  <c r="K3075" i="14" s="1"/>
  <c r="M3087" i="14"/>
  <c r="K3087" i="14" a="1"/>
  <c r="K3087" i="14" s="1"/>
  <c r="M3099" i="14"/>
  <c r="K3099" i="14" a="1"/>
  <c r="K3099" i="14" s="1"/>
  <c r="M3111" i="14"/>
  <c r="K3111" i="14" a="1"/>
  <c r="K3111" i="14" s="1"/>
  <c r="M3123" i="14"/>
  <c r="K3123" i="14" a="1"/>
  <c r="K3123" i="14" s="1"/>
  <c r="M3135" i="14"/>
  <c r="K3135" i="14" a="1"/>
  <c r="K3135" i="14" s="1"/>
  <c r="M3147" i="14"/>
  <c r="K3147" i="14" a="1"/>
  <c r="K3147" i="14" s="1"/>
  <c r="M3159" i="14"/>
  <c r="K3159" i="14" a="1"/>
  <c r="K3159" i="14" s="1"/>
  <c r="M3171" i="14"/>
  <c r="K3171" i="14" a="1"/>
  <c r="K3171" i="14" s="1"/>
  <c r="M3183" i="14"/>
  <c r="K3183" i="14" a="1"/>
  <c r="K3183" i="14" s="1"/>
  <c r="M3195" i="14"/>
  <c r="K3195" i="14" a="1"/>
  <c r="K3195" i="14" s="1"/>
  <c r="M3207" i="14"/>
  <c r="K3207" i="14" a="1"/>
  <c r="K3207" i="14" s="1"/>
  <c r="M3219" i="14"/>
  <c r="K3219" i="14" a="1"/>
  <c r="K3219" i="14" s="1"/>
  <c r="M3231" i="14"/>
  <c r="K3231" i="14" a="1"/>
  <c r="K3231" i="14" s="1"/>
  <c r="M3243" i="14"/>
  <c r="K3243" i="14" a="1"/>
  <c r="K3243" i="14" s="1"/>
  <c r="M3255" i="14"/>
  <c r="K3255" i="14" a="1"/>
  <c r="K3255" i="14" s="1"/>
  <c r="M3267" i="14"/>
  <c r="K3267" i="14" a="1"/>
  <c r="K3267" i="14" s="1"/>
  <c r="M3279" i="14"/>
  <c r="K3279" i="14" a="1"/>
  <c r="K3279" i="14" s="1"/>
  <c r="M3291" i="14"/>
  <c r="K3291" i="14" a="1"/>
  <c r="K3291" i="14" s="1"/>
  <c r="M3303" i="14"/>
  <c r="K3303" i="14" a="1"/>
  <c r="K3303" i="14" s="1"/>
  <c r="M3315" i="14"/>
  <c r="K3315" i="14" a="1"/>
  <c r="K3315" i="14" s="1"/>
  <c r="M3327" i="14"/>
  <c r="K3327" i="14" a="1"/>
  <c r="K3327" i="14" s="1"/>
  <c r="M3339" i="14"/>
  <c r="K3339" i="14" a="1"/>
  <c r="K3339" i="14" s="1"/>
  <c r="M3351" i="14"/>
  <c r="K3351" i="14" a="1"/>
  <c r="K3351" i="14" s="1"/>
  <c r="M3363" i="14"/>
  <c r="K3363" i="14" a="1"/>
  <c r="K3363" i="14" s="1"/>
  <c r="M3375" i="14"/>
  <c r="K3375" i="14" a="1"/>
  <c r="K3375" i="14" s="1"/>
  <c r="M3387" i="14"/>
  <c r="K3387" i="14" a="1"/>
  <c r="K3387" i="14" s="1"/>
  <c r="M3399" i="14"/>
  <c r="K3399" i="14" a="1"/>
  <c r="K3399" i="14" s="1"/>
  <c r="M3411" i="14"/>
  <c r="K3411" i="14" a="1"/>
  <c r="K3411" i="14" s="1"/>
  <c r="M3423" i="14"/>
  <c r="K3423" i="14" a="1"/>
  <c r="K3423" i="14" s="1"/>
  <c r="M3435" i="14"/>
  <c r="K3435" i="14" a="1"/>
  <c r="K3435" i="14" s="1"/>
  <c r="M3447" i="14"/>
  <c r="K3447" i="14" a="1"/>
  <c r="K3447" i="14" s="1"/>
  <c r="M3459" i="14"/>
  <c r="K3459" i="14" a="1"/>
  <c r="K3459" i="14" s="1"/>
  <c r="M3483" i="14"/>
  <c r="K3483" i="14" a="1"/>
  <c r="K3483" i="14" s="1"/>
  <c r="M3495" i="14"/>
  <c r="K3495" i="14" a="1"/>
  <c r="K3495" i="14" s="1"/>
  <c r="M3507" i="14"/>
  <c r="K3507" i="14" a="1"/>
  <c r="K3507" i="14" s="1"/>
  <c r="M3519" i="14"/>
  <c r="K3519" i="14" a="1"/>
  <c r="K3519" i="14" s="1"/>
  <c r="M3531" i="14"/>
  <c r="K3531" i="14" a="1"/>
  <c r="K3531" i="14" s="1"/>
  <c r="M3543" i="14"/>
  <c r="K3543" i="14" a="1"/>
  <c r="K3543" i="14" s="1"/>
  <c r="M3555" i="14"/>
  <c r="K3555" i="14" a="1"/>
  <c r="K3555" i="14" s="1"/>
  <c r="M3567" i="14"/>
  <c r="K3567" i="14" a="1"/>
  <c r="K3567" i="14" s="1"/>
  <c r="M3579" i="14"/>
  <c r="K3579" i="14" a="1"/>
  <c r="K3579" i="14" s="1"/>
  <c r="M3591" i="14"/>
  <c r="K3591" i="14" a="1"/>
  <c r="K3591" i="14" s="1"/>
  <c r="M3603" i="14"/>
  <c r="K3603" i="14" a="1"/>
  <c r="K3603" i="14" s="1"/>
  <c r="M3615" i="14"/>
  <c r="K3615" i="14" a="1"/>
  <c r="K3615" i="14" s="1"/>
  <c r="M3627" i="14"/>
  <c r="K3627" i="14" a="1"/>
  <c r="K3627" i="14" s="1"/>
  <c r="M3639" i="14"/>
  <c r="K3639" i="14" a="1"/>
  <c r="K3639" i="14" s="1"/>
  <c r="M3651" i="14"/>
  <c r="K3651" i="14" a="1"/>
  <c r="K3651" i="14" s="1"/>
  <c r="M3663" i="14"/>
  <c r="K3663" i="14" a="1"/>
  <c r="K3663" i="14" s="1"/>
  <c r="M3675" i="14"/>
  <c r="K3675" i="14" a="1"/>
  <c r="K3675" i="14" s="1"/>
  <c r="M3687" i="14"/>
  <c r="K3687" i="14" a="1"/>
  <c r="K3687" i="14" s="1"/>
  <c r="M3699" i="14"/>
  <c r="K3699" i="14" a="1"/>
  <c r="K3699" i="14" s="1"/>
  <c r="M3711" i="14"/>
  <c r="K3711" i="14" a="1"/>
  <c r="K3711" i="14" s="1"/>
  <c r="M3723" i="14"/>
  <c r="K3723" i="14" a="1"/>
  <c r="K3723" i="14" s="1"/>
  <c r="M3735" i="14"/>
  <c r="K3735" i="14" a="1"/>
  <c r="K3735" i="14" s="1"/>
  <c r="M3747" i="14"/>
  <c r="K3747" i="14" a="1"/>
  <c r="K3747" i="14" s="1"/>
  <c r="M3759" i="14"/>
  <c r="K3759" i="14" a="1"/>
  <c r="K3759" i="14" s="1"/>
  <c r="M3771" i="14"/>
  <c r="K3771" i="14" a="1"/>
  <c r="K3771" i="14" s="1"/>
  <c r="M3783" i="14"/>
  <c r="K3783" i="14" a="1"/>
  <c r="K3783" i="14" s="1"/>
  <c r="M3795" i="14"/>
  <c r="K3795" i="14" a="1"/>
  <c r="K3795" i="14" s="1"/>
  <c r="M3807" i="14"/>
  <c r="K3807" i="14" a="1"/>
  <c r="K3807" i="14" s="1"/>
  <c r="M3819" i="14"/>
  <c r="K3819" i="14" a="1"/>
  <c r="K3819" i="14" s="1"/>
  <c r="M3831" i="14"/>
  <c r="K3831" i="14" a="1"/>
  <c r="K3831" i="14" s="1"/>
  <c r="M3843" i="14"/>
  <c r="K3843" i="14" a="1"/>
  <c r="K3843" i="14" s="1"/>
  <c r="M3855" i="14"/>
  <c r="K3855" i="14" a="1"/>
  <c r="K3855" i="14" s="1"/>
  <c r="M3867" i="14"/>
  <c r="K3867" i="14" a="1"/>
  <c r="K3867" i="14" s="1"/>
  <c r="M3879" i="14"/>
  <c r="K3879" i="14" a="1"/>
  <c r="K3879" i="14" s="1"/>
  <c r="M3891" i="14"/>
  <c r="K3891" i="14" a="1"/>
  <c r="K3891" i="14" s="1"/>
  <c r="M3903" i="14"/>
  <c r="K3903" i="14" a="1"/>
  <c r="K3903" i="14" s="1"/>
  <c r="M3927" i="14"/>
  <c r="K3927" i="14" a="1"/>
  <c r="K3927" i="14" s="1"/>
  <c r="M3939" i="14"/>
  <c r="K3939" i="14" a="1"/>
  <c r="K3939" i="14" s="1"/>
  <c r="M3951" i="14"/>
  <c r="K3951" i="14" a="1"/>
  <c r="K3951" i="14" s="1"/>
  <c r="M3963" i="14"/>
  <c r="K3963" i="14" a="1"/>
  <c r="K3963" i="14" s="1"/>
  <c r="M3975" i="14"/>
  <c r="K3975" i="14" a="1"/>
  <c r="K3975" i="14" s="1"/>
  <c r="M3987" i="14"/>
  <c r="K3987" i="14" a="1"/>
  <c r="K3987" i="14" s="1"/>
  <c r="M3999" i="14"/>
  <c r="K3999" i="14" a="1"/>
  <c r="K3999" i="14" s="1"/>
  <c r="M4011" i="14"/>
  <c r="K4011" i="14" a="1"/>
  <c r="K4011" i="14" s="1"/>
  <c r="M4023" i="14"/>
  <c r="K4023" i="14" a="1"/>
  <c r="K4023" i="14" s="1"/>
  <c r="M4035" i="14"/>
  <c r="K4035" i="14" a="1"/>
  <c r="K4035" i="14" s="1"/>
  <c r="M4059" i="14"/>
  <c r="K4059" i="14" a="1"/>
  <c r="K4059" i="14" s="1"/>
  <c r="M4071" i="14"/>
  <c r="K4071" i="14" a="1"/>
  <c r="K4071" i="14" s="1"/>
  <c r="M4083" i="14"/>
  <c r="K4083" i="14" a="1"/>
  <c r="K4083" i="14" s="1"/>
  <c r="M4095" i="14"/>
  <c r="K4095" i="14" a="1"/>
  <c r="K4095" i="14" s="1"/>
  <c r="M4107" i="14"/>
  <c r="K4107" i="14" a="1"/>
  <c r="K4107" i="14" s="1"/>
  <c r="M4131" i="14"/>
  <c r="K4131" i="14" a="1"/>
  <c r="K4131" i="14" s="1"/>
  <c r="M4143" i="14"/>
  <c r="K4143" i="14" a="1"/>
  <c r="K4143" i="14" s="1"/>
  <c r="M4155" i="14"/>
  <c r="K4155" i="14" a="1"/>
  <c r="K4155" i="14" s="1"/>
  <c r="M4167" i="14"/>
  <c r="K4167" i="14" a="1"/>
  <c r="K4167" i="14" s="1"/>
  <c r="M4179" i="14"/>
  <c r="K4179" i="14" a="1"/>
  <c r="K4179" i="14" s="1"/>
  <c r="M4203" i="14"/>
  <c r="K4203" i="14" a="1"/>
  <c r="K4203" i="14" s="1"/>
  <c r="M4215" i="14"/>
  <c r="K4215" i="14" a="1"/>
  <c r="K4215" i="14" s="1"/>
  <c r="M4227" i="14"/>
  <c r="K4227" i="14" a="1"/>
  <c r="K4227" i="14" s="1"/>
  <c r="M4239" i="14"/>
  <c r="K4239" i="14" a="1"/>
  <c r="K4239" i="14" s="1"/>
  <c r="M4251" i="14"/>
  <c r="K4251" i="14" a="1"/>
  <c r="K4251" i="14" s="1"/>
  <c r="M4263" i="14"/>
  <c r="K4263" i="14" a="1"/>
  <c r="K4263" i="14" s="1"/>
  <c r="M4275" i="14"/>
  <c r="K4275" i="14" a="1"/>
  <c r="K4275" i="14" s="1"/>
  <c r="M4287" i="14"/>
  <c r="K4287" i="14" a="1"/>
  <c r="K4287" i="14" s="1"/>
  <c r="M4299" i="14"/>
  <c r="K4299" i="14" a="1"/>
  <c r="K4299" i="14" s="1"/>
  <c r="M4311" i="14"/>
  <c r="K4311" i="14" a="1"/>
  <c r="K4311" i="14" s="1"/>
  <c r="M4323" i="14"/>
  <c r="K4323" i="14" a="1"/>
  <c r="K4323" i="14" s="1"/>
  <c r="M4335" i="14"/>
  <c r="K4335" i="14" a="1"/>
  <c r="K4335" i="14" s="1"/>
  <c r="M4347" i="14"/>
  <c r="K4347" i="14" a="1"/>
  <c r="K4347" i="14" s="1"/>
  <c r="M4359" i="14"/>
  <c r="K4359" i="14" a="1"/>
  <c r="K4359" i="14" s="1"/>
  <c r="M4371" i="14"/>
  <c r="K4371" i="14" a="1"/>
  <c r="K4371" i="14" s="1"/>
  <c r="M4383" i="14"/>
  <c r="K4383" i="14" a="1"/>
  <c r="K4383" i="14" s="1"/>
  <c r="M4395" i="14"/>
  <c r="K4395" i="14" a="1"/>
  <c r="K4395" i="14" s="1"/>
  <c r="M4407" i="14"/>
  <c r="K4407" i="14" a="1"/>
  <c r="K4407" i="14" s="1"/>
  <c r="M4419" i="14"/>
  <c r="K4419" i="14" a="1"/>
  <c r="K4419" i="14" s="1"/>
  <c r="M4431" i="14"/>
  <c r="K4431" i="14" a="1"/>
  <c r="K4431" i="14" s="1"/>
  <c r="M4443" i="14"/>
  <c r="K4443" i="14" a="1"/>
  <c r="K4443" i="14" s="1"/>
  <c r="M4455" i="14"/>
  <c r="K4455" i="14" a="1"/>
  <c r="K4455" i="14" s="1"/>
  <c r="M4467" i="14"/>
  <c r="K4467" i="14" a="1"/>
  <c r="K4467" i="14" s="1"/>
  <c r="M4479" i="14"/>
  <c r="K4479" i="14" a="1"/>
  <c r="K4479" i="14" s="1"/>
  <c r="M4491" i="14"/>
  <c r="K4491" i="14" a="1"/>
  <c r="K4491" i="14" s="1"/>
  <c r="M4503" i="14"/>
  <c r="K4503" i="14" a="1"/>
  <c r="K4503" i="14" s="1"/>
  <c r="M4515" i="14"/>
  <c r="K4515" i="14" a="1"/>
  <c r="K4515" i="14" s="1"/>
  <c r="M4527" i="14"/>
  <c r="K4527" i="14" a="1"/>
  <c r="K4527" i="14" s="1"/>
  <c r="M4539" i="14"/>
  <c r="K4539" i="14" a="1"/>
  <c r="K4539" i="14" s="1"/>
  <c r="M4551" i="14"/>
  <c r="K4551" i="14" a="1"/>
  <c r="K4551" i="14" s="1"/>
  <c r="M4563" i="14"/>
  <c r="K4563" i="14" a="1"/>
  <c r="K4563" i="14" s="1"/>
  <c r="M4575" i="14"/>
  <c r="K4575" i="14" a="1"/>
  <c r="K4575" i="14" s="1"/>
  <c r="M4587" i="14"/>
  <c r="K4587" i="14" a="1"/>
  <c r="K4587" i="14" s="1"/>
  <c r="M4599" i="14"/>
  <c r="K4599" i="14" a="1"/>
  <c r="K4599" i="14" s="1"/>
  <c r="M4611" i="14"/>
  <c r="K4611" i="14" a="1"/>
  <c r="K4611" i="14" s="1"/>
  <c r="M4623" i="14"/>
  <c r="K4623" i="14" a="1"/>
  <c r="K4623" i="14" s="1"/>
  <c r="M4635" i="14"/>
  <c r="K4635" i="14" a="1"/>
  <c r="K4635" i="14" s="1"/>
  <c r="M4647" i="14"/>
  <c r="K4647" i="14" a="1"/>
  <c r="K4647" i="14" s="1"/>
  <c r="M4659" i="14"/>
  <c r="K4659" i="14" a="1"/>
  <c r="K4659" i="14" s="1"/>
  <c r="M4671" i="14"/>
  <c r="K4671" i="14" a="1"/>
  <c r="K4671" i="14" s="1"/>
  <c r="M4683" i="14"/>
  <c r="K4683" i="14" a="1"/>
  <c r="K4683" i="14" s="1"/>
  <c r="M4695" i="14"/>
  <c r="K4695" i="14" a="1"/>
  <c r="K4695" i="14" s="1"/>
  <c r="M4707" i="14"/>
  <c r="K4707" i="14" a="1"/>
  <c r="K4707" i="14" s="1"/>
  <c r="M4719" i="14"/>
  <c r="K4719" i="14" a="1"/>
  <c r="K4719" i="14" s="1"/>
  <c r="M4731" i="14"/>
  <c r="K4731" i="14" a="1"/>
  <c r="K4731" i="14" s="1"/>
  <c r="M4743" i="14"/>
  <c r="K4743" i="14" a="1"/>
  <c r="K4743" i="14" s="1"/>
  <c r="M4755" i="14"/>
  <c r="K4755" i="14" a="1"/>
  <c r="K4755" i="14" s="1"/>
  <c r="M4767" i="14"/>
  <c r="K4767" i="14" a="1"/>
  <c r="K4767" i="14" s="1"/>
  <c r="M4779" i="14"/>
  <c r="K4779" i="14" a="1"/>
  <c r="K4779" i="14" s="1"/>
  <c r="M4791" i="14"/>
  <c r="K4791" i="14" a="1"/>
  <c r="K4791" i="14" s="1"/>
  <c r="K4992" i="14" a="1"/>
  <c r="K4992" i="14" s="1"/>
  <c r="K4982" i="14" a="1"/>
  <c r="K4982" i="14" s="1"/>
  <c r="K4961" i="14" a="1"/>
  <c r="K4961" i="14" s="1"/>
  <c r="K4951" i="14" a="1"/>
  <c r="K4951" i="14" s="1"/>
  <c r="K4941" i="14" a="1"/>
  <c r="K4941" i="14" s="1"/>
  <c r="K4930" i="14" a="1"/>
  <c r="K4930" i="14" s="1"/>
  <c r="K4920" i="14" a="1"/>
  <c r="K4920" i="14" s="1"/>
  <c r="K4910" i="14" a="1"/>
  <c r="K4910" i="14" s="1"/>
  <c r="K4889" i="14" a="1"/>
  <c r="K4889" i="14" s="1"/>
  <c r="K4879" i="14" a="1"/>
  <c r="K4879" i="14" s="1"/>
  <c r="K4869" i="14" a="1"/>
  <c r="K4869" i="14" s="1"/>
  <c r="K4858" i="14" a="1"/>
  <c r="K4858" i="14" s="1"/>
  <c r="K4848" i="14" a="1"/>
  <c r="K4848" i="14" s="1"/>
  <c r="K4838" i="14" a="1"/>
  <c r="K4838" i="14" s="1"/>
  <c r="K4817" i="14" a="1"/>
  <c r="K4817" i="14" s="1"/>
  <c r="K4807" i="14" a="1"/>
  <c r="K4807" i="14" s="1"/>
  <c r="K4797" i="14" a="1"/>
  <c r="K4797" i="14" s="1"/>
  <c r="K4784" i="14" a="1"/>
  <c r="K4784" i="14" s="1"/>
  <c r="K4769" i="14" a="1"/>
  <c r="K4769" i="14" s="1"/>
  <c r="K4740" i="14" a="1"/>
  <c r="K4740" i="14" s="1"/>
  <c r="K4726" i="14" a="1"/>
  <c r="K4726" i="14" s="1"/>
  <c r="K4712" i="14" a="1"/>
  <c r="K4712" i="14" s="1"/>
  <c r="K4697" i="14" a="1"/>
  <c r="K4697" i="14" s="1"/>
  <c r="K4668" i="14" a="1"/>
  <c r="K4668" i="14" s="1"/>
  <c r="K4654" i="14" a="1"/>
  <c r="K4654" i="14" s="1"/>
  <c r="K4640" i="14" a="1"/>
  <c r="K4640" i="14" s="1"/>
  <c r="K4622" i="14" a="1"/>
  <c r="K4622" i="14" s="1"/>
  <c r="K4604" i="14" a="1"/>
  <c r="K4604" i="14" s="1"/>
  <c r="K4586" i="14" a="1"/>
  <c r="K4586" i="14" s="1"/>
  <c r="K4568" i="14" a="1"/>
  <c r="K4568" i="14" s="1"/>
  <c r="K4550" i="14" a="1"/>
  <c r="K4550" i="14" s="1"/>
  <c r="K4532" i="14" a="1"/>
  <c r="K4532" i="14" s="1"/>
  <c r="K4514" i="14" a="1"/>
  <c r="K4514" i="14" s="1"/>
  <c r="K4496" i="14" a="1"/>
  <c r="K4496" i="14" s="1"/>
  <c r="K4047" i="14" a="1"/>
  <c r="K4047" i="14" s="1"/>
  <c r="M304" i="14"/>
  <c r="K304" i="14" a="1"/>
  <c r="K304" i="14" s="1"/>
  <c r="M316" i="14"/>
  <c r="K316" i="14" a="1"/>
  <c r="K316" i="14" s="1"/>
  <c r="M328" i="14"/>
  <c r="K328" i="14" a="1"/>
  <c r="K328" i="14" s="1"/>
  <c r="M340" i="14"/>
  <c r="K340" i="14" a="1"/>
  <c r="K340" i="14" s="1"/>
  <c r="M352" i="14"/>
  <c r="K352" i="14" a="1"/>
  <c r="K352" i="14" s="1"/>
  <c r="M364" i="14"/>
  <c r="K364" i="14" a="1"/>
  <c r="K364" i="14" s="1"/>
  <c r="M376" i="14"/>
  <c r="K376" i="14" a="1"/>
  <c r="K376" i="14" s="1"/>
  <c r="M388" i="14"/>
  <c r="K388" i="14" a="1"/>
  <c r="K388" i="14" s="1"/>
  <c r="M400" i="14"/>
  <c r="K400" i="14" a="1"/>
  <c r="K400" i="14" s="1"/>
  <c r="M412" i="14"/>
  <c r="K412" i="14" a="1"/>
  <c r="K412" i="14" s="1"/>
  <c r="M424" i="14"/>
  <c r="K424" i="14" a="1"/>
  <c r="K424" i="14" s="1"/>
  <c r="M436" i="14"/>
  <c r="K436" i="14" a="1"/>
  <c r="K436" i="14" s="1"/>
  <c r="M448" i="14"/>
  <c r="K448" i="14" a="1"/>
  <c r="K448" i="14" s="1"/>
  <c r="M460" i="14"/>
  <c r="K460" i="14" a="1"/>
  <c r="K460" i="14" s="1"/>
  <c r="M472" i="14"/>
  <c r="K472" i="14" a="1"/>
  <c r="K472" i="14" s="1"/>
  <c r="M484" i="14"/>
  <c r="K484" i="14" a="1"/>
  <c r="K484" i="14" s="1"/>
  <c r="M496" i="14"/>
  <c r="K496" i="14" a="1"/>
  <c r="K496" i="14" s="1"/>
  <c r="M508" i="14"/>
  <c r="K508" i="14" a="1"/>
  <c r="K508" i="14" s="1"/>
  <c r="M520" i="14"/>
  <c r="K520" i="14" a="1"/>
  <c r="K520" i="14" s="1"/>
  <c r="M532" i="14"/>
  <c r="K532" i="14" a="1"/>
  <c r="K532" i="14" s="1"/>
  <c r="M544" i="14"/>
  <c r="K544" i="14" a="1"/>
  <c r="K544" i="14" s="1"/>
  <c r="M556" i="14"/>
  <c r="K556" i="14" a="1"/>
  <c r="K556" i="14" s="1"/>
  <c r="M568" i="14"/>
  <c r="K568" i="14" a="1"/>
  <c r="K568" i="14" s="1"/>
  <c r="M580" i="14"/>
  <c r="K580" i="14" a="1"/>
  <c r="K580" i="14" s="1"/>
  <c r="M592" i="14"/>
  <c r="K592" i="14" a="1"/>
  <c r="K592" i="14" s="1"/>
  <c r="M604" i="14"/>
  <c r="K604" i="14" a="1"/>
  <c r="K604" i="14" s="1"/>
  <c r="M616" i="14"/>
  <c r="K616" i="14" a="1"/>
  <c r="K616" i="14" s="1"/>
  <c r="M628" i="14"/>
  <c r="K628" i="14" a="1"/>
  <c r="K628" i="14" s="1"/>
  <c r="M640" i="14"/>
  <c r="K640" i="14" a="1"/>
  <c r="K640" i="14" s="1"/>
  <c r="M652" i="14"/>
  <c r="K652" i="14" a="1"/>
  <c r="K652" i="14" s="1"/>
  <c r="M664" i="14"/>
  <c r="K664" i="14" a="1"/>
  <c r="K664" i="14" s="1"/>
  <c r="M676" i="14"/>
  <c r="K676" i="14" a="1"/>
  <c r="K676" i="14" s="1"/>
  <c r="M688" i="14"/>
  <c r="K688" i="14" a="1"/>
  <c r="K688" i="14" s="1"/>
  <c r="M700" i="14"/>
  <c r="K700" i="14" a="1"/>
  <c r="K700" i="14" s="1"/>
  <c r="M712" i="14"/>
  <c r="K712" i="14" a="1"/>
  <c r="K712" i="14" s="1"/>
  <c r="M724" i="14"/>
  <c r="K724" i="14" a="1"/>
  <c r="K724" i="14" s="1"/>
  <c r="M736" i="14"/>
  <c r="K736" i="14" a="1"/>
  <c r="K736" i="14" s="1"/>
  <c r="M748" i="14"/>
  <c r="K748" i="14" a="1"/>
  <c r="K748" i="14" s="1"/>
  <c r="M760" i="14"/>
  <c r="K760" i="14" a="1"/>
  <c r="K760" i="14" s="1"/>
  <c r="M772" i="14"/>
  <c r="K772" i="14" a="1"/>
  <c r="K772" i="14" s="1"/>
  <c r="M784" i="14"/>
  <c r="K784" i="14" a="1"/>
  <c r="K784" i="14" s="1"/>
  <c r="M796" i="14"/>
  <c r="K796" i="14" a="1"/>
  <c r="K796" i="14" s="1"/>
  <c r="M808" i="14"/>
  <c r="K808" i="14" a="1"/>
  <c r="K808" i="14" s="1"/>
  <c r="M820" i="14"/>
  <c r="K820" i="14" a="1"/>
  <c r="K820" i="14" s="1"/>
  <c r="M832" i="14"/>
  <c r="K832" i="14" a="1"/>
  <c r="K832" i="14" s="1"/>
  <c r="M844" i="14"/>
  <c r="K844" i="14" a="1"/>
  <c r="K844" i="14" s="1"/>
  <c r="M856" i="14"/>
  <c r="K856" i="14" a="1"/>
  <c r="K856" i="14" s="1"/>
  <c r="M868" i="14"/>
  <c r="K868" i="14" a="1"/>
  <c r="K868" i="14" s="1"/>
  <c r="M880" i="14"/>
  <c r="K880" i="14" a="1"/>
  <c r="K880" i="14" s="1"/>
  <c r="M892" i="14"/>
  <c r="K892" i="14" a="1"/>
  <c r="K892" i="14" s="1"/>
  <c r="M904" i="14"/>
  <c r="K904" i="14" a="1"/>
  <c r="K904" i="14" s="1"/>
  <c r="M916" i="14"/>
  <c r="K916" i="14" a="1"/>
  <c r="K916" i="14" s="1"/>
  <c r="M928" i="14"/>
  <c r="K928" i="14" a="1"/>
  <c r="K928" i="14" s="1"/>
  <c r="M940" i="14"/>
  <c r="K940" i="14" a="1"/>
  <c r="K940" i="14" s="1"/>
  <c r="M952" i="14"/>
  <c r="K952" i="14" a="1"/>
  <c r="K952" i="14" s="1"/>
  <c r="M964" i="14"/>
  <c r="K964" i="14" a="1"/>
  <c r="K964" i="14" s="1"/>
  <c r="M976" i="14"/>
  <c r="K976" i="14" a="1"/>
  <c r="K976" i="14" s="1"/>
  <c r="M988" i="14"/>
  <c r="K988" i="14" a="1"/>
  <c r="K988" i="14" s="1"/>
  <c r="M1000" i="14"/>
  <c r="K1000" i="14" a="1"/>
  <c r="K1000" i="14" s="1"/>
  <c r="M1012" i="14"/>
  <c r="K1012" i="14" a="1"/>
  <c r="K1012" i="14" s="1"/>
  <c r="M1024" i="14"/>
  <c r="K1024" i="14" a="1"/>
  <c r="K1024" i="14" s="1"/>
  <c r="M1036" i="14"/>
  <c r="K1036" i="14" a="1"/>
  <c r="K1036" i="14" s="1"/>
  <c r="M1048" i="14"/>
  <c r="K1048" i="14" a="1"/>
  <c r="K1048" i="14" s="1"/>
  <c r="M1060" i="14"/>
  <c r="K1060" i="14" a="1"/>
  <c r="K1060" i="14" s="1"/>
  <c r="M1072" i="14"/>
  <c r="K1072" i="14" a="1"/>
  <c r="K1072" i="14" s="1"/>
  <c r="M1084" i="14"/>
  <c r="K1084" i="14" a="1"/>
  <c r="K1084" i="14" s="1"/>
  <c r="M1096" i="14"/>
  <c r="K1096" i="14" a="1"/>
  <c r="K1096" i="14" s="1"/>
  <c r="M1108" i="14"/>
  <c r="K1108" i="14" a="1"/>
  <c r="K1108" i="14" s="1"/>
  <c r="M1120" i="14"/>
  <c r="K1120" i="14" a="1"/>
  <c r="K1120" i="14" s="1"/>
  <c r="M1132" i="14"/>
  <c r="K1132" i="14" a="1"/>
  <c r="K1132" i="14" s="1"/>
  <c r="M1144" i="14"/>
  <c r="K1144" i="14" a="1"/>
  <c r="K1144" i="14" s="1"/>
  <c r="M1156" i="14"/>
  <c r="K1156" i="14" a="1"/>
  <c r="K1156" i="14" s="1"/>
  <c r="M1168" i="14"/>
  <c r="K1168" i="14" a="1"/>
  <c r="K1168" i="14" s="1"/>
  <c r="M1180" i="14"/>
  <c r="K1180" i="14" a="1"/>
  <c r="K1180" i="14" s="1"/>
  <c r="M1192" i="14"/>
  <c r="K1192" i="14" a="1"/>
  <c r="K1192" i="14" s="1"/>
  <c r="M1204" i="14"/>
  <c r="K1204" i="14" a="1"/>
  <c r="K1204" i="14" s="1"/>
  <c r="M1216" i="14"/>
  <c r="K1216" i="14" a="1"/>
  <c r="K1216" i="14" s="1"/>
  <c r="M1228" i="14"/>
  <c r="K1228" i="14" a="1"/>
  <c r="K1228" i="14" s="1"/>
  <c r="M1240" i="14"/>
  <c r="K1240" i="14" a="1"/>
  <c r="K1240" i="14" s="1"/>
  <c r="M1252" i="14"/>
  <c r="K1252" i="14" a="1"/>
  <c r="K1252" i="14" s="1"/>
  <c r="M1264" i="14"/>
  <c r="K1264" i="14" a="1"/>
  <c r="K1264" i="14" s="1"/>
  <c r="M1276" i="14"/>
  <c r="K1276" i="14" a="1"/>
  <c r="K1276" i="14" s="1"/>
  <c r="M1288" i="14"/>
  <c r="K1288" i="14" a="1"/>
  <c r="K1288" i="14" s="1"/>
  <c r="M1300" i="14"/>
  <c r="K1300" i="14" a="1"/>
  <c r="K1300" i="14" s="1"/>
  <c r="M1312" i="14"/>
  <c r="K1312" i="14" a="1"/>
  <c r="K1312" i="14" s="1"/>
  <c r="M1324" i="14"/>
  <c r="K1324" i="14" a="1"/>
  <c r="K1324" i="14" s="1"/>
  <c r="M1336" i="14"/>
  <c r="K1336" i="14" a="1"/>
  <c r="K1336" i="14" s="1"/>
  <c r="M1348" i="14"/>
  <c r="K1348" i="14" a="1"/>
  <c r="K1348" i="14" s="1"/>
  <c r="M1360" i="14"/>
  <c r="K1360" i="14" a="1"/>
  <c r="K1360" i="14" s="1"/>
  <c r="M1372" i="14"/>
  <c r="K1372" i="14" a="1"/>
  <c r="K1372" i="14" s="1"/>
  <c r="M1384" i="14"/>
  <c r="K1384" i="14" a="1"/>
  <c r="K1384" i="14" s="1"/>
  <c r="M1396" i="14"/>
  <c r="K1396" i="14" a="1"/>
  <c r="K1396" i="14" s="1"/>
  <c r="M1408" i="14"/>
  <c r="K1408" i="14" a="1"/>
  <c r="K1408" i="14" s="1"/>
  <c r="M1420" i="14"/>
  <c r="K1420" i="14" a="1"/>
  <c r="K1420" i="14" s="1"/>
  <c r="M1432" i="14"/>
  <c r="K1432" i="14" a="1"/>
  <c r="K1432" i="14" s="1"/>
  <c r="M1444" i="14"/>
  <c r="K1444" i="14" a="1"/>
  <c r="K1444" i="14" s="1"/>
  <c r="M1456" i="14"/>
  <c r="K1456" i="14" a="1"/>
  <c r="K1456" i="14" s="1"/>
  <c r="M1468" i="14"/>
  <c r="K1468" i="14" a="1"/>
  <c r="K1468" i="14" s="1"/>
  <c r="M1480" i="14"/>
  <c r="K1480" i="14" a="1"/>
  <c r="K1480" i="14" s="1"/>
  <c r="M1492" i="14"/>
  <c r="K1492" i="14" a="1"/>
  <c r="K1492" i="14" s="1"/>
  <c r="M1504" i="14"/>
  <c r="K1504" i="14" a="1"/>
  <c r="K1504" i="14" s="1"/>
  <c r="M1516" i="14"/>
  <c r="K1516" i="14" a="1"/>
  <c r="K1516" i="14" s="1"/>
  <c r="M1528" i="14"/>
  <c r="K1528" i="14" a="1"/>
  <c r="K1528" i="14" s="1"/>
  <c r="M1540" i="14"/>
  <c r="K1540" i="14" a="1"/>
  <c r="K1540" i="14" s="1"/>
  <c r="M1552" i="14"/>
  <c r="K1552" i="14" a="1"/>
  <c r="K1552" i="14" s="1"/>
  <c r="M1564" i="14"/>
  <c r="K1564" i="14" a="1"/>
  <c r="K1564" i="14" s="1"/>
  <c r="M1576" i="14"/>
  <c r="K1576" i="14" a="1"/>
  <c r="K1576" i="14" s="1"/>
  <c r="M1588" i="14"/>
  <c r="K1588" i="14" a="1"/>
  <c r="K1588" i="14" s="1"/>
  <c r="M1600" i="14"/>
  <c r="K1600" i="14" a="1"/>
  <c r="K1600" i="14" s="1"/>
  <c r="M1612" i="14"/>
  <c r="K1612" i="14" a="1"/>
  <c r="K1612" i="14" s="1"/>
  <c r="M1624" i="14"/>
  <c r="K1624" i="14" a="1"/>
  <c r="K1624" i="14" s="1"/>
  <c r="M1636" i="14"/>
  <c r="K1636" i="14" a="1"/>
  <c r="K1636" i="14" s="1"/>
  <c r="M1648" i="14"/>
  <c r="K1648" i="14" a="1"/>
  <c r="K1648" i="14" s="1"/>
  <c r="M1660" i="14"/>
  <c r="K1660" i="14" a="1"/>
  <c r="K1660" i="14" s="1"/>
  <c r="M1672" i="14"/>
  <c r="K1672" i="14" a="1"/>
  <c r="K1672" i="14" s="1"/>
  <c r="M1684" i="14"/>
  <c r="K1684" i="14" a="1"/>
  <c r="K1684" i="14" s="1"/>
  <c r="M1696" i="14"/>
  <c r="K1696" i="14" a="1"/>
  <c r="K1696" i="14" s="1"/>
  <c r="M1708" i="14"/>
  <c r="K1708" i="14" a="1"/>
  <c r="K1708" i="14" s="1"/>
  <c r="M1720" i="14"/>
  <c r="K1720" i="14" a="1"/>
  <c r="K1720" i="14" s="1"/>
  <c r="M1732" i="14"/>
  <c r="K1732" i="14" a="1"/>
  <c r="K1732" i="14" s="1"/>
  <c r="M1744" i="14"/>
  <c r="K1744" i="14" a="1"/>
  <c r="K1744" i="14" s="1"/>
  <c r="M1756" i="14"/>
  <c r="K1756" i="14" a="1"/>
  <c r="K1756" i="14" s="1"/>
  <c r="M1768" i="14"/>
  <c r="K1768" i="14" a="1"/>
  <c r="K1768" i="14" s="1"/>
  <c r="M1780" i="14"/>
  <c r="K1780" i="14" a="1"/>
  <c r="K1780" i="14" s="1"/>
  <c r="M1792" i="14"/>
  <c r="K1792" i="14" a="1"/>
  <c r="K1792" i="14" s="1"/>
  <c r="M1804" i="14"/>
  <c r="K1804" i="14" a="1"/>
  <c r="K1804" i="14" s="1"/>
  <c r="M1816" i="14"/>
  <c r="K1816" i="14" a="1"/>
  <c r="K1816" i="14" s="1"/>
  <c r="M1828" i="14"/>
  <c r="K1828" i="14" a="1"/>
  <c r="K1828" i="14" s="1"/>
  <c r="M1840" i="14"/>
  <c r="K1840" i="14" a="1"/>
  <c r="K1840" i="14" s="1"/>
  <c r="M1852" i="14"/>
  <c r="K1852" i="14" a="1"/>
  <c r="K1852" i="14" s="1"/>
  <c r="M1864" i="14"/>
  <c r="K1864" i="14" a="1"/>
  <c r="K1864" i="14" s="1"/>
  <c r="M1876" i="14"/>
  <c r="K1876" i="14" a="1"/>
  <c r="K1876" i="14" s="1"/>
  <c r="M1888" i="14"/>
  <c r="K1888" i="14" a="1"/>
  <c r="K1888" i="14" s="1"/>
  <c r="M1900" i="14"/>
  <c r="K1900" i="14" a="1"/>
  <c r="K1900" i="14" s="1"/>
  <c r="M1912" i="14"/>
  <c r="K1912" i="14" a="1"/>
  <c r="K1912" i="14" s="1"/>
  <c r="M1924" i="14"/>
  <c r="K1924" i="14" a="1"/>
  <c r="K1924" i="14" s="1"/>
  <c r="M1936" i="14"/>
  <c r="K1936" i="14" a="1"/>
  <c r="K1936" i="14" s="1"/>
  <c r="M1948" i="14"/>
  <c r="K1948" i="14" a="1"/>
  <c r="K1948" i="14" s="1"/>
  <c r="M1960" i="14"/>
  <c r="K1960" i="14" a="1"/>
  <c r="K1960" i="14" s="1"/>
  <c r="M1972" i="14"/>
  <c r="K1972" i="14" a="1"/>
  <c r="K1972" i="14" s="1"/>
  <c r="M1984" i="14"/>
  <c r="K1984" i="14" a="1"/>
  <c r="K1984" i="14" s="1"/>
  <c r="M1996" i="14"/>
  <c r="K1996" i="14" a="1"/>
  <c r="K1996" i="14" s="1"/>
  <c r="M2008" i="14"/>
  <c r="K2008" i="14" a="1"/>
  <c r="K2008" i="14" s="1"/>
  <c r="M2020" i="14"/>
  <c r="K2020" i="14" a="1"/>
  <c r="K2020" i="14" s="1"/>
  <c r="M2032" i="14"/>
  <c r="K2032" i="14" a="1"/>
  <c r="K2032" i="14" s="1"/>
  <c r="M2044" i="14"/>
  <c r="K2044" i="14" a="1"/>
  <c r="K2044" i="14" s="1"/>
  <c r="M2056" i="14"/>
  <c r="K2056" i="14" a="1"/>
  <c r="K2056" i="14" s="1"/>
  <c r="M2068" i="14"/>
  <c r="K2068" i="14" a="1"/>
  <c r="K2068" i="14" s="1"/>
  <c r="M2080" i="14"/>
  <c r="K2080" i="14" a="1"/>
  <c r="K2080" i="14" s="1"/>
  <c r="M2092" i="14"/>
  <c r="K2092" i="14" a="1"/>
  <c r="K2092" i="14" s="1"/>
  <c r="M2104" i="14"/>
  <c r="K2104" i="14" a="1"/>
  <c r="K2104" i="14" s="1"/>
  <c r="M2116" i="14"/>
  <c r="K2116" i="14" a="1"/>
  <c r="K2116" i="14" s="1"/>
  <c r="M2128" i="14"/>
  <c r="K2128" i="14" a="1"/>
  <c r="K2128" i="14" s="1"/>
  <c r="M2140" i="14"/>
  <c r="K2140" i="14" a="1"/>
  <c r="K2140" i="14" s="1"/>
  <c r="M2152" i="14"/>
  <c r="K2152" i="14" a="1"/>
  <c r="K2152" i="14" s="1"/>
  <c r="M2164" i="14"/>
  <c r="K2164" i="14" a="1"/>
  <c r="K2164" i="14" s="1"/>
  <c r="M2176" i="14"/>
  <c r="K2176" i="14" a="1"/>
  <c r="K2176" i="14" s="1"/>
  <c r="M2188" i="14"/>
  <c r="K2188" i="14" a="1"/>
  <c r="K2188" i="14" s="1"/>
  <c r="M2200" i="14"/>
  <c r="K2200" i="14" a="1"/>
  <c r="K2200" i="14" s="1"/>
  <c r="M2212" i="14"/>
  <c r="K2212" i="14" a="1"/>
  <c r="K2212" i="14" s="1"/>
  <c r="M2224" i="14"/>
  <c r="K2224" i="14" a="1"/>
  <c r="K2224" i="14" s="1"/>
  <c r="M2236" i="14"/>
  <c r="K2236" i="14" a="1"/>
  <c r="K2236" i="14" s="1"/>
  <c r="M2248" i="14"/>
  <c r="K2248" i="14" a="1"/>
  <c r="K2248" i="14" s="1"/>
  <c r="M2260" i="14"/>
  <c r="K2260" i="14" a="1"/>
  <c r="K2260" i="14" s="1"/>
  <c r="M2272" i="14"/>
  <c r="K2272" i="14" a="1"/>
  <c r="K2272" i="14" s="1"/>
  <c r="M2284" i="14"/>
  <c r="K2284" i="14" a="1"/>
  <c r="K2284" i="14" s="1"/>
  <c r="M2296" i="14"/>
  <c r="K2296" i="14" a="1"/>
  <c r="K2296" i="14" s="1"/>
  <c r="M2308" i="14"/>
  <c r="K2308" i="14" a="1"/>
  <c r="K2308" i="14" s="1"/>
  <c r="M2320" i="14"/>
  <c r="K2320" i="14" a="1"/>
  <c r="K2320" i="14" s="1"/>
  <c r="M2332" i="14"/>
  <c r="K2332" i="14" a="1"/>
  <c r="K2332" i="14" s="1"/>
  <c r="M2344" i="14"/>
  <c r="K2344" i="14" a="1"/>
  <c r="K2344" i="14" s="1"/>
  <c r="M2356" i="14"/>
  <c r="K2356" i="14" a="1"/>
  <c r="K2356" i="14" s="1"/>
  <c r="M2368" i="14"/>
  <c r="K2368" i="14" a="1"/>
  <c r="K2368" i="14" s="1"/>
  <c r="M2380" i="14"/>
  <c r="K2380" i="14" a="1"/>
  <c r="K2380" i="14" s="1"/>
  <c r="M2392" i="14"/>
  <c r="K2392" i="14" a="1"/>
  <c r="K2392" i="14" s="1"/>
  <c r="M2404" i="14"/>
  <c r="K2404" i="14" a="1"/>
  <c r="K2404" i="14" s="1"/>
  <c r="M2416" i="14"/>
  <c r="K2416" i="14" a="1"/>
  <c r="K2416" i="14" s="1"/>
  <c r="M2428" i="14"/>
  <c r="K2428" i="14" a="1"/>
  <c r="K2428" i="14" s="1"/>
  <c r="M2440" i="14"/>
  <c r="K2440" i="14" a="1"/>
  <c r="K2440" i="14" s="1"/>
  <c r="M2452" i="14"/>
  <c r="K2452" i="14" a="1"/>
  <c r="K2452" i="14" s="1"/>
  <c r="M2464" i="14"/>
  <c r="K2464" i="14" a="1"/>
  <c r="K2464" i="14" s="1"/>
  <c r="M2476" i="14"/>
  <c r="K2476" i="14" a="1"/>
  <c r="K2476" i="14" s="1"/>
  <c r="M2488" i="14"/>
  <c r="K2488" i="14" a="1"/>
  <c r="K2488" i="14" s="1"/>
  <c r="M2500" i="14"/>
  <c r="K2500" i="14" a="1"/>
  <c r="K2500" i="14" s="1"/>
  <c r="M2512" i="14"/>
  <c r="K2512" i="14" a="1"/>
  <c r="K2512" i="14" s="1"/>
  <c r="M2524" i="14"/>
  <c r="K2524" i="14" a="1"/>
  <c r="K2524" i="14" s="1"/>
  <c r="M2536" i="14"/>
  <c r="K2536" i="14" a="1"/>
  <c r="K2536" i="14" s="1"/>
  <c r="M2548" i="14"/>
  <c r="K2548" i="14" a="1"/>
  <c r="K2548" i="14" s="1"/>
  <c r="M2560" i="14"/>
  <c r="K2560" i="14" a="1"/>
  <c r="K2560" i="14" s="1"/>
  <c r="M2572" i="14"/>
  <c r="K2572" i="14" a="1"/>
  <c r="K2572" i="14" s="1"/>
  <c r="M2584" i="14"/>
  <c r="K2584" i="14" a="1"/>
  <c r="K2584" i="14" s="1"/>
  <c r="M2596" i="14"/>
  <c r="K2596" i="14" a="1"/>
  <c r="K2596" i="14" s="1"/>
  <c r="M2608" i="14"/>
  <c r="K2608" i="14" a="1"/>
  <c r="K2608" i="14" s="1"/>
  <c r="M2620" i="14"/>
  <c r="K2620" i="14" a="1"/>
  <c r="K2620" i="14" s="1"/>
  <c r="M2632" i="14"/>
  <c r="K2632" i="14" a="1"/>
  <c r="K2632" i="14" s="1"/>
  <c r="M2644" i="14"/>
  <c r="K2644" i="14" a="1"/>
  <c r="K2644" i="14" s="1"/>
  <c r="M2656" i="14"/>
  <c r="K2656" i="14" a="1"/>
  <c r="K2656" i="14" s="1"/>
  <c r="M2668" i="14"/>
  <c r="K2668" i="14" a="1"/>
  <c r="K2668" i="14" s="1"/>
  <c r="M2680" i="14"/>
  <c r="K2680" i="14" a="1"/>
  <c r="K2680" i="14" s="1"/>
  <c r="M2692" i="14"/>
  <c r="K2692" i="14" a="1"/>
  <c r="K2692" i="14" s="1"/>
  <c r="M2704" i="14"/>
  <c r="K2704" i="14" a="1"/>
  <c r="K2704" i="14" s="1"/>
  <c r="M2716" i="14"/>
  <c r="K2716" i="14" a="1"/>
  <c r="K2716" i="14" s="1"/>
  <c r="M2728" i="14"/>
  <c r="K2728" i="14" a="1"/>
  <c r="K2728" i="14" s="1"/>
  <c r="M2740" i="14"/>
  <c r="K2740" i="14" a="1"/>
  <c r="K2740" i="14" s="1"/>
  <c r="M2752" i="14"/>
  <c r="K2752" i="14" a="1"/>
  <c r="K2752" i="14" s="1"/>
  <c r="M2764" i="14"/>
  <c r="K2764" i="14" a="1"/>
  <c r="K2764" i="14" s="1"/>
  <c r="M2776" i="14"/>
  <c r="K2776" i="14" a="1"/>
  <c r="K2776" i="14" s="1"/>
  <c r="M2788" i="14"/>
  <c r="K2788" i="14" a="1"/>
  <c r="K2788" i="14" s="1"/>
  <c r="M2800" i="14"/>
  <c r="K2800" i="14" a="1"/>
  <c r="K2800" i="14" s="1"/>
  <c r="M2812" i="14"/>
  <c r="K2812" i="14" a="1"/>
  <c r="K2812" i="14" s="1"/>
  <c r="M2824" i="14"/>
  <c r="K2824" i="14" a="1"/>
  <c r="K2824" i="14" s="1"/>
  <c r="M2836" i="14"/>
  <c r="K2836" i="14" a="1"/>
  <c r="K2836" i="14" s="1"/>
  <c r="M2848" i="14"/>
  <c r="K2848" i="14" a="1"/>
  <c r="K2848" i="14" s="1"/>
  <c r="M2860" i="14"/>
  <c r="K2860" i="14" a="1"/>
  <c r="K2860" i="14" s="1"/>
  <c r="M2872" i="14"/>
  <c r="K2872" i="14" a="1"/>
  <c r="K2872" i="14" s="1"/>
  <c r="M2884" i="14"/>
  <c r="K2884" i="14" a="1"/>
  <c r="K2884" i="14" s="1"/>
  <c r="M2896" i="14"/>
  <c r="K2896" i="14" a="1"/>
  <c r="K2896" i="14" s="1"/>
  <c r="M2908" i="14"/>
  <c r="K2908" i="14" a="1"/>
  <c r="K2908" i="14" s="1"/>
  <c r="M2920" i="14"/>
  <c r="K2920" i="14" a="1"/>
  <c r="K2920" i="14" s="1"/>
  <c r="M2932" i="14"/>
  <c r="K2932" i="14" a="1"/>
  <c r="K2932" i="14" s="1"/>
  <c r="M2944" i="14"/>
  <c r="K2944" i="14" a="1"/>
  <c r="K2944" i="14" s="1"/>
  <c r="M2956" i="14"/>
  <c r="K2956" i="14" a="1"/>
  <c r="K2956" i="14" s="1"/>
  <c r="M2968" i="14"/>
  <c r="K2968" i="14" a="1"/>
  <c r="K2968" i="14" s="1"/>
  <c r="M2980" i="14"/>
  <c r="K2980" i="14" a="1"/>
  <c r="K2980" i="14" s="1"/>
  <c r="M2992" i="14"/>
  <c r="K2992" i="14" a="1"/>
  <c r="K2992" i="14" s="1"/>
  <c r="M3004" i="14"/>
  <c r="K3004" i="14" a="1"/>
  <c r="K3004" i="14" s="1"/>
  <c r="M3016" i="14"/>
  <c r="K3016" i="14" a="1"/>
  <c r="K3016" i="14" s="1"/>
  <c r="M3028" i="14"/>
  <c r="K3028" i="14" a="1"/>
  <c r="K3028" i="14" s="1"/>
  <c r="M3040" i="14"/>
  <c r="K3040" i="14" a="1"/>
  <c r="K3040" i="14" s="1"/>
  <c r="M3052" i="14"/>
  <c r="K3052" i="14" a="1"/>
  <c r="K3052" i="14" s="1"/>
  <c r="M3064" i="14"/>
  <c r="K3064" i="14" a="1"/>
  <c r="K3064" i="14" s="1"/>
  <c r="M3076" i="14"/>
  <c r="K3076" i="14" a="1"/>
  <c r="K3076" i="14" s="1"/>
  <c r="M3088" i="14"/>
  <c r="K3088" i="14" a="1"/>
  <c r="K3088" i="14" s="1"/>
  <c r="M3100" i="14"/>
  <c r="K3100" i="14" a="1"/>
  <c r="K3100" i="14" s="1"/>
  <c r="M3112" i="14"/>
  <c r="K3112" i="14" a="1"/>
  <c r="K3112" i="14" s="1"/>
  <c r="M3124" i="14"/>
  <c r="K3124" i="14" a="1"/>
  <c r="K3124" i="14" s="1"/>
  <c r="M3136" i="14"/>
  <c r="K3136" i="14" a="1"/>
  <c r="K3136" i="14" s="1"/>
  <c r="M3148" i="14"/>
  <c r="K3148" i="14" a="1"/>
  <c r="K3148" i="14" s="1"/>
  <c r="M3160" i="14"/>
  <c r="K3160" i="14" a="1"/>
  <c r="K3160" i="14" s="1"/>
  <c r="M3172" i="14"/>
  <c r="K3172" i="14" a="1"/>
  <c r="K3172" i="14" s="1"/>
  <c r="M3184" i="14"/>
  <c r="K3184" i="14" a="1"/>
  <c r="K3184" i="14" s="1"/>
  <c r="M3196" i="14"/>
  <c r="K3196" i="14" a="1"/>
  <c r="K3196" i="14" s="1"/>
  <c r="M3208" i="14"/>
  <c r="K3208" i="14" a="1"/>
  <c r="K3208" i="14" s="1"/>
  <c r="M3220" i="14"/>
  <c r="K3220" i="14" a="1"/>
  <c r="K3220" i="14" s="1"/>
  <c r="M3232" i="14"/>
  <c r="K3232" i="14" a="1"/>
  <c r="K3232" i="14" s="1"/>
  <c r="M3244" i="14"/>
  <c r="K3244" i="14" a="1"/>
  <c r="K3244" i="14" s="1"/>
  <c r="M3256" i="14"/>
  <c r="K3256" i="14" a="1"/>
  <c r="K3256" i="14" s="1"/>
  <c r="M3268" i="14"/>
  <c r="K3268" i="14" a="1"/>
  <c r="K3268" i="14" s="1"/>
  <c r="M3280" i="14"/>
  <c r="K3280" i="14" a="1"/>
  <c r="K3280" i="14" s="1"/>
  <c r="M3292" i="14"/>
  <c r="K3292" i="14" a="1"/>
  <c r="K3292" i="14" s="1"/>
  <c r="M3304" i="14"/>
  <c r="K3304" i="14" a="1"/>
  <c r="K3304" i="14" s="1"/>
  <c r="M3316" i="14"/>
  <c r="K3316" i="14" a="1"/>
  <c r="K3316" i="14" s="1"/>
  <c r="M3328" i="14"/>
  <c r="K3328" i="14" a="1"/>
  <c r="K3328" i="14" s="1"/>
  <c r="M3340" i="14"/>
  <c r="K3340" i="14" a="1"/>
  <c r="K3340" i="14" s="1"/>
  <c r="M3352" i="14"/>
  <c r="K3352" i="14" a="1"/>
  <c r="K3352" i="14" s="1"/>
  <c r="M3364" i="14"/>
  <c r="K3364" i="14" a="1"/>
  <c r="K3364" i="14" s="1"/>
  <c r="M3376" i="14"/>
  <c r="K3376" i="14" a="1"/>
  <c r="K3376" i="14" s="1"/>
  <c r="M3388" i="14"/>
  <c r="K3388" i="14" a="1"/>
  <c r="K3388" i="14" s="1"/>
  <c r="M3400" i="14"/>
  <c r="K3400" i="14" a="1"/>
  <c r="K3400" i="14" s="1"/>
  <c r="M3412" i="14"/>
  <c r="K3412" i="14" a="1"/>
  <c r="K3412" i="14" s="1"/>
  <c r="M3424" i="14"/>
  <c r="K3424" i="14" a="1"/>
  <c r="K3424" i="14" s="1"/>
  <c r="M3436" i="14"/>
  <c r="K3436" i="14" a="1"/>
  <c r="K3436" i="14" s="1"/>
  <c r="M3448" i="14"/>
  <c r="K3448" i="14" a="1"/>
  <c r="K3448" i="14" s="1"/>
  <c r="M3460" i="14"/>
  <c r="K3460" i="14" a="1"/>
  <c r="K3460" i="14" s="1"/>
  <c r="M3472" i="14"/>
  <c r="K3472" i="14" a="1"/>
  <c r="K3472" i="14" s="1"/>
  <c r="M3484" i="14"/>
  <c r="K3484" i="14" a="1"/>
  <c r="K3484" i="14" s="1"/>
  <c r="M3496" i="14"/>
  <c r="K3496" i="14" a="1"/>
  <c r="K3496" i="14" s="1"/>
  <c r="M3508" i="14"/>
  <c r="K3508" i="14" a="1"/>
  <c r="K3508" i="14" s="1"/>
  <c r="M3520" i="14"/>
  <c r="K3520" i="14" a="1"/>
  <c r="K3520" i="14" s="1"/>
  <c r="M3532" i="14"/>
  <c r="K3532" i="14" a="1"/>
  <c r="K3532" i="14" s="1"/>
  <c r="M3544" i="14"/>
  <c r="K3544" i="14" a="1"/>
  <c r="K3544" i="14" s="1"/>
  <c r="M3556" i="14"/>
  <c r="K3556" i="14" a="1"/>
  <c r="K3556" i="14" s="1"/>
  <c r="M3568" i="14"/>
  <c r="K3568" i="14" a="1"/>
  <c r="K3568" i="14" s="1"/>
  <c r="M3580" i="14"/>
  <c r="K3580" i="14" a="1"/>
  <c r="K3580" i="14" s="1"/>
  <c r="M3592" i="14"/>
  <c r="K3592" i="14" a="1"/>
  <c r="K3592" i="14" s="1"/>
  <c r="M3604" i="14"/>
  <c r="K3604" i="14" a="1"/>
  <c r="K3604" i="14" s="1"/>
  <c r="M3616" i="14"/>
  <c r="K3616" i="14" a="1"/>
  <c r="K3616" i="14" s="1"/>
  <c r="M3628" i="14"/>
  <c r="K3628" i="14" a="1"/>
  <c r="K3628" i="14" s="1"/>
  <c r="M3640" i="14"/>
  <c r="K3640" i="14" a="1"/>
  <c r="K3640" i="14" s="1"/>
  <c r="M3652" i="14"/>
  <c r="K3652" i="14" a="1"/>
  <c r="K3652" i="14" s="1"/>
  <c r="M3664" i="14"/>
  <c r="K3664" i="14" a="1"/>
  <c r="K3664" i="14" s="1"/>
  <c r="M3676" i="14"/>
  <c r="K3676" i="14" a="1"/>
  <c r="K3676" i="14" s="1"/>
  <c r="M3688" i="14"/>
  <c r="K3688" i="14" a="1"/>
  <c r="K3688" i="14" s="1"/>
  <c r="M3700" i="14"/>
  <c r="K3700" i="14" a="1"/>
  <c r="K3700" i="14" s="1"/>
  <c r="M3712" i="14"/>
  <c r="K3712" i="14" a="1"/>
  <c r="K3712" i="14" s="1"/>
  <c r="M3724" i="14"/>
  <c r="K3724" i="14" a="1"/>
  <c r="K3724" i="14" s="1"/>
  <c r="M3736" i="14"/>
  <c r="K3736" i="14" a="1"/>
  <c r="K3736" i="14" s="1"/>
  <c r="M3748" i="14"/>
  <c r="K3748" i="14" a="1"/>
  <c r="K3748" i="14" s="1"/>
  <c r="M3760" i="14"/>
  <c r="K3760" i="14" a="1"/>
  <c r="K3760" i="14" s="1"/>
  <c r="M3772" i="14"/>
  <c r="K3772" i="14" a="1"/>
  <c r="K3772" i="14" s="1"/>
  <c r="M3784" i="14"/>
  <c r="K3784" i="14" a="1"/>
  <c r="K3784" i="14" s="1"/>
  <c r="M3796" i="14"/>
  <c r="K3796" i="14" a="1"/>
  <c r="K3796" i="14" s="1"/>
  <c r="M3808" i="14"/>
  <c r="K3808" i="14" a="1"/>
  <c r="K3808" i="14" s="1"/>
  <c r="M3820" i="14"/>
  <c r="K3820" i="14" a="1"/>
  <c r="K3820" i="14" s="1"/>
  <c r="M3832" i="14"/>
  <c r="K3832" i="14" a="1"/>
  <c r="K3832" i="14" s="1"/>
  <c r="M3844" i="14"/>
  <c r="K3844" i="14" a="1"/>
  <c r="K3844" i="14" s="1"/>
  <c r="M3856" i="14"/>
  <c r="K3856" i="14" a="1"/>
  <c r="K3856" i="14" s="1"/>
  <c r="M3868" i="14"/>
  <c r="K3868" i="14" a="1"/>
  <c r="K3868" i="14" s="1"/>
  <c r="M3880" i="14"/>
  <c r="K3880" i="14" a="1"/>
  <c r="K3880" i="14" s="1"/>
  <c r="M3892" i="14"/>
  <c r="K3892" i="14" a="1"/>
  <c r="K3892" i="14" s="1"/>
  <c r="M3904" i="14"/>
  <c r="K3904" i="14" a="1"/>
  <c r="K3904" i="14" s="1"/>
  <c r="M3916" i="14"/>
  <c r="K3916" i="14" a="1"/>
  <c r="K3916" i="14" s="1"/>
  <c r="M3928" i="14"/>
  <c r="K3928" i="14" a="1"/>
  <c r="K3928" i="14" s="1"/>
  <c r="M3940" i="14"/>
  <c r="K3940" i="14" a="1"/>
  <c r="K3940" i="14" s="1"/>
  <c r="M3952" i="14"/>
  <c r="K3952" i="14" a="1"/>
  <c r="K3952" i="14" s="1"/>
  <c r="M3964" i="14"/>
  <c r="K3964" i="14" a="1"/>
  <c r="K3964" i="14" s="1"/>
  <c r="M3976" i="14"/>
  <c r="K3976" i="14" a="1"/>
  <c r="K3976" i="14" s="1"/>
  <c r="M3988" i="14"/>
  <c r="K3988" i="14" a="1"/>
  <c r="K3988" i="14" s="1"/>
  <c r="M4000" i="14"/>
  <c r="K4000" i="14" a="1"/>
  <c r="K4000" i="14" s="1"/>
  <c r="M4012" i="14"/>
  <c r="K4012" i="14" a="1"/>
  <c r="K4012" i="14" s="1"/>
  <c r="M4024" i="14"/>
  <c r="K4024" i="14" a="1"/>
  <c r="K4024" i="14" s="1"/>
  <c r="M4036" i="14"/>
  <c r="K4036" i="14" a="1"/>
  <c r="K4036" i="14" s="1"/>
  <c r="M4048" i="14"/>
  <c r="K4048" i="14" a="1"/>
  <c r="K4048" i="14" s="1"/>
  <c r="M4060" i="14"/>
  <c r="K4060" i="14" a="1"/>
  <c r="K4060" i="14" s="1"/>
  <c r="M4072" i="14"/>
  <c r="K4072" i="14" a="1"/>
  <c r="K4072" i="14" s="1"/>
  <c r="M4084" i="14"/>
  <c r="K4084" i="14" a="1"/>
  <c r="K4084" i="14" s="1"/>
  <c r="M4096" i="14"/>
  <c r="K4096" i="14" a="1"/>
  <c r="K4096" i="14" s="1"/>
  <c r="M4108" i="14"/>
  <c r="K4108" i="14" a="1"/>
  <c r="K4108" i="14" s="1"/>
  <c r="M4120" i="14"/>
  <c r="K4120" i="14" a="1"/>
  <c r="K4120" i="14" s="1"/>
  <c r="M4132" i="14"/>
  <c r="K4132" i="14" a="1"/>
  <c r="K4132" i="14" s="1"/>
  <c r="M4144" i="14"/>
  <c r="K4144" i="14" a="1"/>
  <c r="K4144" i="14" s="1"/>
  <c r="M4156" i="14"/>
  <c r="K4156" i="14" a="1"/>
  <c r="K4156" i="14" s="1"/>
  <c r="M4168" i="14"/>
  <c r="K4168" i="14" a="1"/>
  <c r="K4168" i="14" s="1"/>
  <c r="M4180" i="14"/>
  <c r="K4180" i="14" a="1"/>
  <c r="K4180" i="14" s="1"/>
  <c r="M4192" i="14"/>
  <c r="K4192" i="14" a="1"/>
  <c r="K4192" i="14" s="1"/>
  <c r="M4204" i="14"/>
  <c r="K4204" i="14" a="1"/>
  <c r="K4204" i="14" s="1"/>
  <c r="M4216" i="14"/>
  <c r="K4216" i="14" a="1"/>
  <c r="K4216" i="14" s="1"/>
  <c r="M4228" i="14"/>
  <c r="K4228" i="14" a="1"/>
  <c r="K4228" i="14" s="1"/>
  <c r="M4240" i="14"/>
  <c r="K4240" i="14" a="1"/>
  <c r="K4240" i="14" s="1"/>
  <c r="M4252" i="14"/>
  <c r="K4252" i="14" a="1"/>
  <c r="K4252" i="14" s="1"/>
  <c r="M4264" i="14"/>
  <c r="K4264" i="14" a="1"/>
  <c r="K4264" i="14" s="1"/>
  <c r="M4276" i="14"/>
  <c r="K4276" i="14" a="1"/>
  <c r="K4276" i="14" s="1"/>
  <c r="M4288" i="14"/>
  <c r="K4288" i="14" a="1"/>
  <c r="K4288" i="14" s="1"/>
  <c r="M4300" i="14"/>
  <c r="K4300" i="14" a="1"/>
  <c r="K4300" i="14" s="1"/>
  <c r="M4312" i="14"/>
  <c r="K4312" i="14" a="1"/>
  <c r="K4312" i="14" s="1"/>
  <c r="M4324" i="14"/>
  <c r="K4324" i="14" a="1"/>
  <c r="K4324" i="14" s="1"/>
  <c r="M4336" i="14"/>
  <c r="K4336" i="14" a="1"/>
  <c r="K4336" i="14" s="1"/>
  <c r="M4348" i="14"/>
  <c r="K4348" i="14" a="1"/>
  <c r="K4348" i="14" s="1"/>
  <c r="M4360" i="14"/>
  <c r="K4360" i="14" a="1"/>
  <c r="K4360" i="14" s="1"/>
  <c r="M4372" i="14"/>
  <c r="K4372" i="14" a="1"/>
  <c r="K4372" i="14" s="1"/>
  <c r="M4384" i="14"/>
  <c r="K4384" i="14" a="1"/>
  <c r="K4384" i="14" s="1"/>
  <c r="M4396" i="14"/>
  <c r="K4396" i="14" a="1"/>
  <c r="K4396" i="14" s="1"/>
  <c r="M4408" i="14"/>
  <c r="K4408" i="14" a="1"/>
  <c r="K4408" i="14" s="1"/>
  <c r="M4420" i="14"/>
  <c r="K4420" i="14" a="1"/>
  <c r="K4420" i="14" s="1"/>
  <c r="M4432" i="14"/>
  <c r="K4432" i="14" a="1"/>
  <c r="K4432" i="14" s="1"/>
  <c r="M4444" i="14"/>
  <c r="K4444" i="14" a="1"/>
  <c r="K4444" i="14" s="1"/>
  <c r="M4456" i="14"/>
  <c r="K4456" i="14" a="1"/>
  <c r="K4456" i="14" s="1"/>
  <c r="M4468" i="14"/>
  <c r="K4468" i="14" a="1"/>
  <c r="K4468" i="14" s="1"/>
  <c r="M4480" i="14"/>
  <c r="K4480" i="14" a="1"/>
  <c r="K4480" i="14" s="1"/>
  <c r="M4492" i="14"/>
  <c r="K4492" i="14" a="1"/>
  <c r="K4492" i="14" s="1"/>
  <c r="M4504" i="14"/>
  <c r="K4504" i="14" a="1"/>
  <c r="K4504" i="14" s="1"/>
  <c r="M4516" i="14"/>
  <c r="K4516" i="14" a="1"/>
  <c r="K4516" i="14" s="1"/>
  <c r="M4528" i="14"/>
  <c r="K4528" i="14" a="1"/>
  <c r="K4528" i="14" s="1"/>
  <c r="M4540" i="14"/>
  <c r="K4540" i="14" a="1"/>
  <c r="K4540" i="14" s="1"/>
  <c r="M4552" i="14"/>
  <c r="K4552" i="14" a="1"/>
  <c r="K4552" i="14" s="1"/>
  <c r="M4564" i="14"/>
  <c r="K4564" i="14" a="1"/>
  <c r="K4564" i="14" s="1"/>
  <c r="M4576" i="14"/>
  <c r="K4576" i="14" a="1"/>
  <c r="K4576" i="14" s="1"/>
  <c r="M4588" i="14"/>
  <c r="K4588" i="14" a="1"/>
  <c r="K4588" i="14" s="1"/>
  <c r="M4600" i="14"/>
  <c r="K4600" i="14" a="1"/>
  <c r="K4600" i="14" s="1"/>
  <c r="M4612" i="14"/>
  <c r="K4612" i="14" a="1"/>
  <c r="K4612" i="14" s="1"/>
  <c r="M4624" i="14"/>
  <c r="K4624" i="14" a="1"/>
  <c r="K4624" i="14" s="1"/>
  <c r="M4636" i="14"/>
  <c r="K4636" i="14" a="1"/>
  <c r="K4636" i="14" s="1"/>
  <c r="K4999" i="14" a="1"/>
  <c r="K4999" i="14" s="1"/>
  <c r="K4991" i="14" a="1"/>
  <c r="K4991" i="14" s="1"/>
  <c r="K4971" i="14" a="1"/>
  <c r="K4971" i="14" s="1"/>
  <c r="K4960" i="14" a="1"/>
  <c r="K4960" i="14" s="1"/>
  <c r="K4950" i="14" a="1"/>
  <c r="K4950" i="14" s="1"/>
  <c r="K4940" i="14" a="1"/>
  <c r="K4940" i="14" s="1"/>
  <c r="K4919" i="14" a="1"/>
  <c r="K4919" i="14" s="1"/>
  <c r="K4899" i="14" a="1"/>
  <c r="K4899" i="14" s="1"/>
  <c r="K4888" i="14" a="1"/>
  <c r="K4888" i="14" s="1"/>
  <c r="K4878" i="14" a="1"/>
  <c r="K4878" i="14" s="1"/>
  <c r="K4868" i="14" a="1"/>
  <c r="K4868" i="14" s="1"/>
  <c r="K4847" i="14" a="1"/>
  <c r="K4847" i="14" s="1"/>
  <c r="K4827" i="14" a="1"/>
  <c r="K4827" i="14" s="1"/>
  <c r="K4816" i="14" a="1"/>
  <c r="K4816" i="14" s="1"/>
  <c r="K4806" i="14" a="1"/>
  <c r="K4806" i="14" s="1"/>
  <c r="K4796" i="14" a="1"/>
  <c r="K4796" i="14" s="1"/>
  <c r="K4782" i="14" a="1"/>
  <c r="K4782" i="14" s="1"/>
  <c r="K4768" i="14" a="1"/>
  <c r="K4768" i="14" s="1"/>
  <c r="K4754" i="14" a="1"/>
  <c r="K4754" i="14" s="1"/>
  <c r="K4739" i="14" a="1"/>
  <c r="K4739" i="14" s="1"/>
  <c r="K4710" i="14" a="1"/>
  <c r="K4710" i="14" s="1"/>
  <c r="K4696" i="14" a="1"/>
  <c r="K4696" i="14" s="1"/>
  <c r="K4682" i="14" a="1"/>
  <c r="K4682" i="14" s="1"/>
  <c r="K4667" i="14" a="1"/>
  <c r="K4667" i="14" s="1"/>
  <c r="K4638" i="14" a="1"/>
  <c r="K4638" i="14" s="1"/>
  <c r="K4620" i="14" a="1"/>
  <c r="K4620" i="14" s="1"/>
  <c r="K4602" i="14" a="1"/>
  <c r="K4602" i="14" s="1"/>
  <c r="K4584" i="14" a="1"/>
  <c r="K4584" i="14" s="1"/>
  <c r="K4566" i="14" a="1"/>
  <c r="K4566" i="14" s="1"/>
  <c r="K4548" i="14" a="1"/>
  <c r="K4548" i="14" s="1"/>
  <c r="K4530" i="14" a="1"/>
  <c r="K4530" i="14" s="1"/>
  <c r="K4512" i="14" a="1"/>
  <c r="K4512" i="14" s="1"/>
  <c r="K4494" i="14" a="1"/>
  <c r="K4494" i="14" s="1"/>
  <c r="K4160" i="14" a="1"/>
  <c r="K4160" i="14" s="1"/>
  <c r="K4037" i="14" a="1"/>
  <c r="K4037" i="14" s="1"/>
  <c r="K3887" i="14" a="1"/>
  <c r="K3887" i="14" s="1"/>
  <c r="M353" i="14"/>
  <c r="K353" i="14" a="1"/>
  <c r="K353" i="14" s="1"/>
  <c r="M365" i="14"/>
  <c r="K365" i="14" a="1"/>
  <c r="K365" i="14" s="1"/>
  <c r="M377" i="14"/>
  <c r="K377" i="14" a="1"/>
  <c r="K377" i="14" s="1"/>
  <c r="M389" i="14"/>
  <c r="K389" i="14" a="1"/>
  <c r="K389" i="14" s="1"/>
  <c r="M401" i="14"/>
  <c r="K401" i="14" a="1"/>
  <c r="K401" i="14" s="1"/>
  <c r="M413" i="14"/>
  <c r="K413" i="14" a="1"/>
  <c r="K413" i="14" s="1"/>
  <c r="M425" i="14"/>
  <c r="K425" i="14" a="1"/>
  <c r="K425" i="14" s="1"/>
  <c r="M437" i="14"/>
  <c r="K437" i="14" a="1"/>
  <c r="K437" i="14" s="1"/>
  <c r="M449" i="14"/>
  <c r="K449" i="14" a="1"/>
  <c r="K449" i="14" s="1"/>
  <c r="M461" i="14"/>
  <c r="K461" i="14" a="1"/>
  <c r="K461" i="14" s="1"/>
  <c r="M473" i="14"/>
  <c r="K473" i="14" a="1"/>
  <c r="K473" i="14" s="1"/>
  <c r="M485" i="14"/>
  <c r="K485" i="14" a="1"/>
  <c r="K485" i="14" s="1"/>
  <c r="M497" i="14"/>
  <c r="K497" i="14" a="1"/>
  <c r="K497" i="14" s="1"/>
  <c r="M509" i="14"/>
  <c r="K509" i="14" a="1"/>
  <c r="K509" i="14" s="1"/>
  <c r="M521" i="14"/>
  <c r="K521" i="14" a="1"/>
  <c r="K521" i="14" s="1"/>
  <c r="M533" i="14"/>
  <c r="K533" i="14" a="1"/>
  <c r="K533" i="14" s="1"/>
  <c r="M545" i="14"/>
  <c r="K545" i="14" a="1"/>
  <c r="K545" i="14" s="1"/>
  <c r="M557" i="14"/>
  <c r="K557" i="14" a="1"/>
  <c r="K557" i="14" s="1"/>
  <c r="M569" i="14"/>
  <c r="K569" i="14" a="1"/>
  <c r="K569" i="14" s="1"/>
  <c r="M581" i="14"/>
  <c r="K581" i="14" a="1"/>
  <c r="K581" i="14" s="1"/>
  <c r="M593" i="14"/>
  <c r="K593" i="14" a="1"/>
  <c r="K593" i="14" s="1"/>
  <c r="M605" i="14"/>
  <c r="K605" i="14" a="1"/>
  <c r="K605" i="14" s="1"/>
  <c r="M617" i="14"/>
  <c r="K617" i="14" a="1"/>
  <c r="K617" i="14" s="1"/>
  <c r="M629" i="14"/>
  <c r="K629" i="14" a="1"/>
  <c r="K629" i="14" s="1"/>
  <c r="M641" i="14"/>
  <c r="K641" i="14" a="1"/>
  <c r="K641" i="14" s="1"/>
  <c r="M653" i="14"/>
  <c r="K653" i="14" a="1"/>
  <c r="K653" i="14" s="1"/>
  <c r="M665" i="14"/>
  <c r="K665" i="14" a="1"/>
  <c r="K665" i="14" s="1"/>
  <c r="M677" i="14"/>
  <c r="K677" i="14" a="1"/>
  <c r="K677" i="14" s="1"/>
  <c r="M689" i="14"/>
  <c r="K689" i="14" a="1"/>
  <c r="K689" i="14" s="1"/>
  <c r="M701" i="14"/>
  <c r="K701" i="14" a="1"/>
  <c r="K701" i="14" s="1"/>
  <c r="M713" i="14"/>
  <c r="K713" i="14" a="1"/>
  <c r="K713" i="14" s="1"/>
  <c r="M725" i="14"/>
  <c r="K725" i="14" a="1"/>
  <c r="K725" i="14" s="1"/>
  <c r="M737" i="14"/>
  <c r="K737" i="14" a="1"/>
  <c r="K737" i="14" s="1"/>
  <c r="M749" i="14"/>
  <c r="K749" i="14" a="1"/>
  <c r="K749" i="14" s="1"/>
  <c r="M761" i="14"/>
  <c r="K761" i="14" a="1"/>
  <c r="K761" i="14" s="1"/>
  <c r="M773" i="14"/>
  <c r="K773" i="14" a="1"/>
  <c r="K773" i="14" s="1"/>
  <c r="M785" i="14"/>
  <c r="K785" i="14" a="1"/>
  <c r="K785" i="14" s="1"/>
  <c r="M797" i="14"/>
  <c r="K797" i="14" a="1"/>
  <c r="K797" i="14" s="1"/>
  <c r="M809" i="14"/>
  <c r="K809" i="14" a="1"/>
  <c r="K809" i="14" s="1"/>
  <c r="M821" i="14"/>
  <c r="K821" i="14" a="1"/>
  <c r="K821" i="14" s="1"/>
  <c r="M833" i="14"/>
  <c r="K833" i="14" a="1"/>
  <c r="K833" i="14" s="1"/>
  <c r="M845" i="14"/>
  <c r="K845" i="14" a="1"/>
  <c r="K845" i="14" s="1"/>
  <c r="M857" i="14"/>
  <c r="K857" i="14" a="1"/>
  <c r="K857" i="14" s="1"/>
  <c r="M869" i="14"/>
  <c r="K869" i="14" a="1"/>
  <c r="K869" i="14" s="1"/>
  <c r="M881" i="14"/>
  <c r="K881" i="14" a="1"/>
  <c r="K881" i="14" s="1"/>
  <c r="M893" i="14"/>
  <c r="K893" i="14" a="1"/>
  <c r="K893" i="14" s="1"/>
  <c r="M905" i="14"/>
  <c r="K905" i="14" a="1"/>
  <c r="K905" i="14" s="1"/>
  <c r="M917" i="14"/>
  <c r="K917" i="14" a="1"/>
  <c r="K917" i="14" s="1"/>
  <c r="M929" i="14"/>
  <c r="K929" i="14" a="1"/>
  <c r="K929" i="14" s="1"/>
  <c r="M941" i="14"/>
  <c r="K941" i="14" a="1"/>
  <c r="K941" i="14" s="1"/>
  <c r="M953" i="14"/>
  <c r="K953" i="14" a="1"/>
  <c r="K953" i="14" s="1"/>
  <c r="M965" i="14"/>
  <c r="K965" i="14" a="1"/>
  <c r="K965" i="14" s="1"/>
  <c r="M977" i="14"/>
  <c r="K977" i="14" a="1"/>
  <c r="K977" i="14" s="1"/>
  <c r="M989" i="14"/>
  <c r="K989" i="14" a="1"/>
  <c r="K989" i="14" s="1"/>
  <c r="M1001" i="14"/>
  <c r="K1001" i="14" a="1"/>
  <c r="K1001" i="14" s="1"/>
  <c r="M1013" i="14"/>
  <c r="K1013" i="14" a="1"/>
  <c r="K1013" i="14" s="1"/>
  <c r="M1025" i="14"/>
  <c r="K1025" i="14" a="1"/>
  <c r="K1025" i="14" s="1"/>
  <c r="M1037" i="14"/>
  <c r="K1037" i="14" a="1"/>
  <c r="K1037" i="14" s="1"/>
  <c r="M1049" i="14"/>
  <c r="K1049" i="14" a="1"/>
  <c r="K1049" i="14" s="1"/>
  <c r="M1061" i="14"/>
  <c r="K1061" i="14" a="1"/>
  <c r="K1061" i="14" s="1"/>
  <c r="M1073" i="14"/>
  <c r="K1073" i="14" a="1"/>
  <c r="K1073" i="14" s="1"/>
  <c r="M1085" i="14"/>
  <c r="K1085" i="14" a="1"/>
  <c r="K1085" i="14" s="1"/>
  <c r="M1097" i="14"/>
  <c r="K1097" i="14" a="1"/>
  <c r="K1097" i="14" s="1"/>
  <c r="M1109" i="14"/>
  <c r="K1109" i="14" a="1"/>
  <c r="K1109" i="14" s="1"/>
  <c r="M1121" i="14"/>
  <c r="K1121" i="14" a="1"/>
  <c r="K1121" i="14" s="1"/>
  <c r="M1133" i="14"/>
  <c r="K1133" i="14" a="1"/>
  <c r="K1133" i="14" s="1"/>
  <c r="M1145" i="14"/>
  <c r="K1145" i="14" a="1"/>
  <c r="K1145" i="14" s="1"/>
  <c r="M1157" i="14"/>
  <c r="K1157" i="14" a="1"/>
  <c r="K1157" i="14" s="1"/>
  <c r="M1169" i="14"/>
  <c r="K1169" i="14" a="1"/>
  <c r="K1169" i="14" s="1"/>
  <c r="M1181" i="14"/>
  <c r="K1181" i="14" a="1"/>
  <c r="K1181" i="14" s="1"/>
  <c r="M1193" i="14"/>
  <c r="K1193" i="14" a="1"/>
  <c r="K1193" i="14" s="1"/>
  <c r="M1205" i="14"/>
  <c r="K1205" i="14" a="1"/>
  <c r="K1205" i="14" s="1"/>
  <c r="M1217" i="14"/>
  <c r="K1217" i="14" a="1"/>
  <c r="K1217" i="14" s="1"/>
  <c r="M1229" i="14"/>
  <c r="K1229" i="14" a="1"/>
  <c r="K1229" i="14" s="1"/>
  <c r="M1241" i="14"/>
  <c r="K1241" i="14" a="1"/>
  <c r="K1241" i="14" s="1"/>
  <c r="M1253" i="14"/>
  <c r="K1253" i="14" a="1"/>
  <c r="K1253" i="14" s="1"/>
  <c r="M1265" i="14"/>
  <c r="K1265" i="14" a="1"/>
  <c r="K1265" i="14" s="1"/>
  <c r="M1277" i="14"/>
  <c r="K1277" i="14" a="1"/>
  <c r="K1277" i="14" s="1"/>
  <c r="M1289" i="14"/>
  <c r="K1289" i="14" a="1"/>
  <c r="K1289" i="14" s="1"/>
  <c r="M1301" i="14"/>
  <c r="K1301" i="14" a="1"/>
  <c r="K1301" i="14" s="1"/>
  <c r="M1313" i="14"/>
  <c r="K1313" i="14" a="1"/>
  <c r="K1313" i="14" s="1"/>
  <c r="M1325" i="14"/>
  <c r="K1325" i="14" a="1"/>
  <c r="K1325" i="14" s="1"/>
  <c r="M1337" i="14"/>
  <c r="K1337" i="14" a="1"/>
  <c r="K1337" i="14" s="1"/>
  <c r="M1349" i="14"/>
  <c r="K1349" i="14" a="1"/>
  <c r="K1349" i="14" s="1"/>
  <c r="M1361" i="14"/>
  <c r="K1361" i="14" a="1"/>
  <c r="K1361" i="14" s="1"/>
  <c r="M1373" i="14"/>
  <c r="K1373" i="14" a="1"/>
  <c r="K1373" i="14" s="1"/>
  <c r="M1385" i="14"/>
  <c r="K1385" i="14" a="1"/>
  <c r="K1385" i="14" s="1"/>
  <c r="M1397" i="14"/>
  <c r="K1397" i="14" a="1"/>
  <c r="K1397" i="14" s="1"/>
  <c r="M1409" i="14"/>
  <c r="K1409" i="14" a="1"/>
  <c r="K1409" i="14" s="1"/>
  <c r="M1421" i="14"/>
  <c r="K1421" i="14" a="1"/>
  <c r="K1421" i="14" s="1"/>
  <c r="M1433" i="14"/>
  <c r="K1433" i="14" a="1"/>
  <c r="K1433" i="14" s="1"/>
  <c r="M1445" i="14"/>
  <c r="K1445" i="14" a="1"/>
  <c r="K1445" i="14" s="1"/>
  <c r="M1457" i="14"/>
  <c r="K1457" i="14" a="1"/>
  <c r="K1457" i="14" s="1"/>
  <c r="M1469" i="14"/>
  <c r="K1469" i="14" a="1"/>
  <c r="K1469" i="14" s="1"/>
  <c r="M1481" i="14"/>
  <c r="K1481" i="14" a="1"/>
  <c r="K1481" i="14" s="1"/>
  <c r="M1493" i="14"/>
  <c r="K1493" i="14" a="1"/>
  <c r="K1493" i="14" s="1"/>
  <c r="M1505" i="14"/>
  <c r="K1505" i="14" a="1"/>
  <c r="K1505" i="14" s="1"/>
  <c r="M1517" i="14"/>
  <c r="K1517" i="14" a="1"/>
  <c r="K1517" i="14" s="1"/>
  <c r="M1529" i="14"/>
  <c r="K1529" i="14" a="1"/>
  <c r="K1529" i="14" s="1"/>
  <c r="M1541" i="14"/>
  <c r="K1541" i="14" a="1"/>
  <c r="K1541" i="14" s="1"/>
  <c r="M1553" i="14"/>
  <c r="K1553" i="14" a="1"/>
  <c r="K1553" i="14" s="1"/>
  <c r="M1565" i="14"/>
  <c r="K1565" i="14" a="1"/>
  <c r="K1565" i="14" s="1"/>
  <c r="M1577" i="14"/>
  <c r="K1577" i="14" a="1"/>
  <c r="K1577" i="14" s="1"/>
  <c r="M1589" i="14"/>
  <c r="K1589" i="14" a="1"/>
  <c r="K1589" i="14" s="1"/>
  <c r="M1601" i="14"/>
  <c r="K1601" i="14" a="1"/>
  <c r="K1601" i="14" s="1"/>
  <c r="M1613" i="14"/>
  <c r="K1613" i="14" a="1"/>
  <c r="K1613" i="14" s="1"/>
  <c r="M1625" i="14"/>
  <c r="K1625" i="14" a="1"/>
  <c r="K1625" i="14" s="1"/>
  <c r="M1637" i="14"/>
  <c r="K1637" i="14" a="1"/>
  <c r="K1637" i="14" s="1"/>
  <c r="M1649" i="14"/>
  <c r="K1649" i="14" a="1"/>
  <c r="K1649" i="14" s="1"/>
  <c r="M1661" i="14"/>
  <c r="K1661" i="14" a="1"/>
  <c r="K1661" i="14" s="1"/>
  <c r="M1673" i="14"/>
  <c r="K1673" i="14" a="1"/>
  <c r="K1673" i="14" s="1"/>
  <c r="M1685" i="14"/>
  <c r="K1685" i="14" a="1"/>
  <c r="K1685" i="14" s="1"/>
  <c r="M1697" i="14"/>
  <c r="K1697" i="14" a="1"/>
  <c r="K1697" i="14" s="1"/>
  <c r="M1709" i="14"/>
  <c r="K1709" i="14" a="1"/>
  <c r="K1709" i="14" s="1"/>
  <c r="M1721" i="14"/>
  <c r="K1721" i="14" a="1"/>
  <c r="K1721" i="14" s="1"/>
  <c r="M1733" i="14"/>
  <c r="K1733" i="14" a="1"/>
  <c r="K1733" i="14" s="1"/>
  <c r="M1745" i="14"/>
  <c r="K1745" i="14" a="1"/>
  <c r="K1745" i="14" s="1"/>
  <c r="M1757" i="14"/>
  <c r="K1757" i="14" a="1"/>
  <c r="K1757" i="14" s="1"/>
  <c r="M1769" i="14"/>
  <c r="K1769" i="14" a="1"/>
  <c r="K1769" i="14" s="1"/>
  <c r="M1781" i="14"/>
  <c r="K1781" i="14" a="1"/>
  <c r="K1781" i="14" s="1"/>
  <c r="M1793" i="14"/>
  <c r="K1793" i="14" a="1"/>
  <c r="K1793" i="14" s="1"/>
  <c r="M1805" i="14"/>
  <c r="K1805" i="14" a="1"/>
  <c r="K1805" i="14" s="1"/>
  <c r="M1817" i="14"/>
  <c r="K1817" i="14" a="1"/>
  <c r="K1817" i="14" s="1"/>
  <c r="M1829" i="14"/>
  <c r="K1829" i="14" a="1"/>
  <c r="K1829" i="14" s="1"/>
  <c r="M1841" i="14"/>
  <c r="K1841" i="14" a="1"/>
  <c r="K1841" i="14" s="1"/>
  <c r="M1853" i="14"/>
  <c r="K1853" i="14" a="1"/>
  <c r="K1853" i="14" s="1"/>
  <c r="M1865" i="14"/>
  <c r="K1865" i="14" a="1"/>
  <c r="K1865" i="14" s="1"/>
  <c r="M1877" i="14"/>
  <c r="K1877" i="14" a="1"/>
  <c r="K1877" i="14" s="1"/>
  <c r="M1889" i="14"/>
  <c r="K1889" i="14" a="1"/>
  <c r="K1889" i="14" s="1"/>
  <c r="M1901" i="14"/>
  <c r="K1901" i="14" a="1"/>
  <c r="K1901" i="14" s="1"/>
  <c r="M1913" i="14"/>
  <c r="K1913" i="14" a="1"/>
  <c r="K1913" i="14" s="1"/>
  <c r="M1925" i="14"/>
  <c r="K1925" i="14" a="1"/>
  <c r="K1925" i="14" s="1"/>
  <c r="M1937" i="14"/>
  <c r="K1937" i="14" a="1"/>
  <c r="K1937" i="14" s="1"/>
  <c r="M1949" i="14"/>
  <c r="K1949" i="14" a="1"/>
  <c r="K1949" i="14" s="1"/>
  <c r="M1961" i="14"/>
  <c r="K1961" i="14" a="1"/>
  <c r="K1961" i="14" s="1"/>
  <c r="M1973" i="14"/>
  <c r="K1973" i="14" a="1"/>
  <c r="K1973" i="14" s="1"/>
  <c r="M1985" i="14"/>
  <c r="K1985" i="14" a="1"/>
  <c r="K1985" i="14" s="1"/>
  <c r="M1997" i="14"/>
  <c r="K1997" i="14" a="1"/>
  <c r="K1997" i="14" s="1"/>
  <c r="M2009" i="14"/>
  <c r="K2009" i="14" a="1"/>
  <c r="K2009" i="14" s="1"/>
  <c r="M2021" i="14"/>
  <c r="K2021" i="14" a="1"/>
  <c r="K2021" i="14" s="1"/>
  <c r="M2033" i="14"/>
  <c r="K2033" i="14" a="1"/>
  <c r="K2033" i="14" s="1"/>
  <c r="M2045" i="14"/>
  <c r="K2045" i="14" a="1"/>
  <c r="K2045" i="14" s="1"/>
  <c r="M2057" i="14"/>
  <c r="K2057" i="14" a="1"/>
  <c r="K2057" i="14" s="1"/>
  <c r="M2069" i="14"/>
  <c r="K2069" i="14" a="1"/>
  <c r="K2069" i="14" s="1"/>
  <c r="M2081" i="14"/>
  <c r="K2081" i="14" a="1"/>
  <c r="K2081" i="14" s="1"/>
  <c r="M2093" i="14"/>
  <c r="K2093" i="14" a="1"/>
  <c r="K2093" i="14" s="1"/>
  <c r="M2105" i="14"/>
  <c r="K2105" i="14" a="1"/>
  <c r="K2105" i="14" s="1"/>
  <c r="M2117" i="14"/>
  <c r="K2117" i="14" a="1"/>
  <c r="K2117" i="14" s="1"/>
  <c r="M2129" i="14"/>
  <c r="K2129" i="14" a="1"/>
  <c r="K2129" i="14" s="1"/>
  <c r="M2141" i="14"/>
  <c r="K2141" i="14" a="1"/>
  <c r="K2141" i="14" s="1"/>
  <c r="M2153" i="14"/>
  <c r="K2153" i="14" a="1"/>
  <c r="K2153" i="14" s="1"/>
  <c r="M2165" i="14"/>
  <c r="K2165" i="14" a="1"/>
  <c r="K2165" i="14" s="1"/>
  <c r="M2177" i="14"/>
  <c r="K2177" i="14" a="1"/>
  <c r="K2177" i="14" s="1"/>
  <c r="M2189" i="14"/>
  <c r="K2189" i="14" a="1"/>
  <c r="K2189" i="14" s="1"/>
  <c r="M2201" i="14"/>
  <c r="K2201" i="14" a="1"/>
  <c r="K2201" i="14" s="1"/>
  <c r="M2213" i="14"/>
  <c r="K2213" i="14" a="1"/>
  <c r="K2213" i="14" s="1"/>
  <c r="M2225" i="14"/>
  <c r="K2225" i="14" a="1"/>
  <c r="K2225" i="14" s="1"/>
  <c r="M2237" i="14"/>
  <c r="K2237" i="14" a="1"/>
  <c r="K2237" i="14" s="1"/>
  <c r="M2249" i="14"/>
  <c r="K2249" i="14" a="1"/>
  <c r="K2249" i="14" s="1"/>
  <c r="M2261" i="14"/>
  <c r="K2261" i="14" a="1"/>
  <c r="K2261" i="14" s="1"/>
  <c r="M2273" i="14"/>
  <c r="K2273" i="14" a="1"/>
  <c r="K2273" i="14" s="1"/>
  <c r="M2285" i="14"/>
  <c r="K2285" i="14" a="1"/>
  <c r="K2285" i="14" s="1"/>
  <c r="M2297" i="14"/>
  <c r="K2297" i="14" a="1"/>
  <c r="K2297" i="14" s="1"/>
  <c r="M2309" i="14"/>
  <c r="K2309" i="14" a="1"/>
  <c r="K2309" i="14" s="1"/>
  <c r="M2321" i="14"/>
  <c r="K2321" i="14" a="1"/>
  <c r="K2321" i="14" s="1"/>
  <c r="M2333" i="14"/>
  <c r="K2333" i="14" a="1"/>
  <c r="K2333" i="14" s="1"/>
  <c r="M2345" i="14"/>
  <c r="K2345" i="14" a="1"/>
  <c r="K2345" i="14" s="1"/>
  <c r="M2357" i="14"/>
  <c r="K2357" i="14" a="1"/>
  <c r="K2357" i="14" s="1"/>
  <c r="M2369" i="14"/>
  <c r="K2369" i="14" a="1"/>
  <c r="K2369" i="14" s="1"/>
  <c r="M2381" i="14"/>
  <c r="K2381" i="14" a="1"/>
  <c r="K2381" i="14" s="1"/>
  <c r="M2393" i="14"/>
  <c r="K2393" i="14" a="1"/>
  <c r="K2393" i="14" s="1"/>
  <c r="M2405" i="14"/>
  <c r="K2405" i="14" a="1"/>
  <c r="K2405" i="14" s="1"/>
  <c r="M2417" i="14"/>
  <c r="K2417" i="14" a="1"/>
  <c r="K2417" i="14" s="1"/>
  <c r="M2429" i="14"/>
  <c r="K2429" i="14" a="1"/>
  <c r="K2429" i="14" s="1"/>
  <c r="M2441" i="14"/>
  <c r="K2441" i="14" a="1"/>
  <c r="K2441" i="14" s="1"/>
  <c r="M2453" i="14"/>
  <c r="K2453" i="14" a="1"/>
  <c r="K2453" i="14" s="1"/>
  <c r="M2465" i="14"/>
  <c r="K2465" i="14" a="1"/>
  <c r="K2465" i="14" s="1"/>
  <c r="M2477" i="14"/>
  <c r="K2477" i="14" a="1"/>
  <c r="K2477" i="14" s="1"/>
  <c r="M2489" i="14"/>
  <c r="K2489" i="14" a="1"/>
  <c r="K2489" i="14" s="1"/>
  <c r="M2501" i="14"/>
  <c r="K2501" i="14" a="1"/>
  <c r="K2501" i="14" s="1"/>
  <c r="M2513" i="14"/>
  <c r="K2513" i="14" a="1"/>
  <c r="K2513" i="14" s="1"/>
  <c r="M2525" i="14"/>
  <c r="K2525" i="14" a="1"/>
  <c r="K2525" i="14" s="1"/>
  <c r="M2537" i="14"/>
  <c r="K2537" i="14" a="1"/>
  <c r="K2537" i="14" s="1"/>
  <c r="M2549" i="14"/>
  <c r="K2549" i="14" a="1"/>
  <c r="K2549" i="14" s="1"/>
  <c r="M2561" i="14"/>
  <c r="K2561" i="14" a="1"/>
  <c r="K2561" i="14" s="1"/>
  <c r="M2573" i="14"/>
  <c r="K2573" i="14" a="1"/>
  <c r="K2573" i="14" s="1"/>
  <c r="M2585" i="14"/>
  <c r="K2585" i="14" a="1"/>
  <c r="K2585" i="14" s="1"/>
  <c r="M2597" i="14"/>
  <c r="K2597" i="14" a="1"/>
  <c r="K2597" i="14" s="1"/>
  <c r="M2609" i="14"/>
  <c r="K2609" i="14" a="1"/>
  <c r="K2609" i="14" s="1"/>
  <c r="M2621" i="14"/>
  <c r="K2621" i="14" a="1"/>
  <c r="K2621" i="14" s="1"/>
  <c r="M2633" i="14"/>
  <c r="K2633" i="14" a="1"/>
  <c r="K2633" i="14" s="1"/>
  <c r="M2645" i="14"/>
  <c r="K2645" i="14" a="1"/>
  <c r="K2645" i="14" s="1"/>
  <c r="M2657" i="14"/>
  <c r="K2657" i="14" a="1"/>
  <c r="K2657" i="14" s="1"/>
  <c r="M2669" i="14"/>
  <c r="K2669" i="14" a="1"/>
  <c r="K2669" i="14" s="1"/>
  <c r="M2681" i="14"/>
  <c r="K2681" i="14" a="1"/>
  <c r="K2681" i="14" s="1"/>
  <c r="M2693" i="14"/>
  <c r="K2693" i="14" a="1"/>
  <c r="K2693" i="14" s="1"/>
  <c r="M2705" i="14"/>
  <c r="K2705" i="14" a="1"/>
  <c r="K2705" i="14" s="1"/>
  <c r="M2717" i="14"/>
  <c r="K2717" i="14" a="1"/>
  <c r="K2717" i="14" s="1"/>
  <c r="M2729" i="14"/>
  <c r="K2729" i="14" a="1"/>
  <c r="K2729" i="14" s="1"/>
  <c r="M2741" i="14"/>
  <c r="K2741" i="14" a="1"/>
  <c r="K2741" i="14" s="1"/>
  <c r="M2753" i="14"/>
  <c r="K2753" i="14" a="1"/>
  <c r="K2753" i="14" s="1"/>
  <c r="M2765" i="14"/>
  <c r="K2765" i="14" a="1"/>
  <c r="K2765" i="14" s="1"/>
  <c r="M2777" i="14"/>
  <c r="K2777" i="14" a="1"/>
  <c r="K2777" i="14" s="1"/>
  <c r="M2789" i="14"/>
  <c r="K2789" i="14" a="1"/>
  <c r="K2789" i="14" s="1"/>
  <c r="M2801" i="14"/>
  <c r="K2801" i="14" a="1"/>
  <c r="K2801" i="14" s="1"/>
  <c r="M2813" i="14"/>
  <c r="K2813" i="14" a="1"/>
  <c r="K2813" i="14" s="1"/>
  <c r="M2825" i="14"/>
  <c r="K2825" i="14" a="1"/>
  <c r="K2825" i="14" s="1"/>
  <c r="M2837" i="14"/>
  <c r="K2837" i="14" a="1"/>
  <c r="K2837" i="14" s="1"/>
  <c r="M2849" i="14"/>
  <c r="K2849" i="14" a="1"/>
  <c r="K2849" i="14" s="1"/>
  <c r="M2861" i="14"/>
  <c r="K2861" i="14" a="1"/>
  <c r="K2861" i="14" s="1"/>
  <c r="M2873" i="14"/>
  <c r="K2873" i="14" a="1"/>
  <c r="K2873" i="14" s="1"/>
  <c r="M2885" i="14"/>
  <c r="K2885" i="14" a="1"/>
  <c r="K2885" i="14" s="1"/>
  <c r="M2897" i="14"/>
  <c r="K2897" i="14" a="1"/>
  <c r="K2897" i="14" s="1"/>
  <c r="M2909" i="14"/>
  <c r="K2909" i="14" a="1"/>
  <c r="K2909" i="14" s="1"/>
  <c r="M2921" i="14"/>
  <c r="K2921" i="14" a="1"/>
  <c r="K2921" i="14" s="1"/>
  <c r="M2933" i="14"/>
  <c r="K2933" i="14" a="1"/>
  <c r="K2933" i="14" s="1"/>
  <c r="M2945" i="14"/>
  <c r="K2945" i="14" a="1"/>
  <c r="K2945" i="14" s="1"/>
  <c r="M2957" i="14"/>
  <c r="K2957" i="14" a="1"/>
  <c r="K2957" i="14" s="1"/>
  <c r="M2969" i="14"/>
  <c r="K2969" i="14" a="1"/>
  <c r="K2969" i="14" s="1"/>
  <c r="M2981" i="14"/>
  <c r="K2981" i="14" a="1"/>
  <c r="K2981" i="14" s="1"/>
  <c r="M2993" i="14"/>
  <c r="K2993" i="14" a="1"/>
  <c r="K2993" i="14" s="1"/>
  <c r="M3005" i="14"/>
  <c r="K3005" i="14" a="1"/>
  <c r="K3005" i="14" s="1"/>
  <c r="M3017" i="14"/>
  <c r="K3017" i="14" a="1"/>
  <c r="K3017" i="14" s="1"/>
  <c r="M3029" i="14"/>
  <c r="K3029" i="14" a="1"/>
  <c r="K3029" i="14" s="1"/>
  <c r="M3041" i="14"/>
  <c r="K3041" i="14" a="1"/>
  <c r="K3041" i="14" s="1"/>
  <c r="M3053" i="14"/>
  <c r="K3053" i="14" a="1"/>
  <c r="K3053" i="14" s="1"/>
  <c r="M3065" i="14"/>
  <c r="K3065" i="14" a="1"/>
  <c r="K3065" i="14" s="1"/>
  <c r="M3077" i="14"/>
  <c r="K3077" i="14" a="1"/>
  <c r="K3077" i="14" s="1"/>
  <c r="M3089" i="14"/>
  <c r="K3089" i="14" a="1"/>
  <c r="K3089" i="14" s="1"/>
  <c r="M3101" i="14"/>
  <c r="K3101" i="14" a="1"/>
  <c r="K3101" i="14" s="1"/>
  <c r="M3113" i="14"/>
  <c r="K3113" i="14" a="1"/>
  <c r="K3113" i="14" s="1"/>
  <c r="M3125" i="14"/>
  <c r="K3125" i="14" a="1"/>
  <c r="K3125" i="14" s="1"/>
  <c r="M3137" i="14"/>
  <c r="K3137" i="14" a="1"/>
  <c r="K3137" i="14" s="1"/>
  <c r="M3149" i="14"/>
  <c r="K3149" i="14" a="1"/>
  <c r="K3149" i="14" s="1"/>
  <c r="M3161" i="14"/>
  <c r="K3161" i="14" a="1"/>
  <c r="K3161" i="14" s="1"/>
  <c r="M3173" i="14"/>
  <c r="K3173" i="14" a="1"/>
  <c r="K3173" i="14" s="1"/>
  <c r="M3185" i="14"/>
  <c r="K3185" i="14" a="1"/>
  <c r="K3185" i="14" s="1"/>
  <c r="M3197" i="14"/>
  <c r="K3197" i="14" a="1"/>
  <c r="K3197" i="14" s="1"/>
  <c r="M3209" i="14"/>
  <c r="K3209" i="14" a="1"/>
  <c r="K3209" i="14" s="1"/>
  <c r="M3221" i="14"/>
  <c r="K3221" i="14" a="1"/>
  <c r="K3221" i="14" s="1"/>
  <c r="M3233" i="14"/>
  <c r="K3233" i="14" a="1"/>
  <c r="K3233" i="14" s="1"/>
  <c r="M3245" i="14"/>
  <c r="K3245" i="14" a="1"/>
  <c r="K3245" i="14" s="1"/>
  <c r="M3257" i="14"/>
  <c r="K3257" i="14" a="1"/>
  <c r="K3257" i="14" s="1"/>
  <c r="M3269" i="14"/>
  <c r="K3269" i="14" a="1"/>
  <c r="K3269" i="14" s="1"/>
  <c r="M3281" i="14"/>
  <c r="K3281" i="14" a="1"/>
  <c r="K3281" i="14" s="1"/>
  <c r="M3293" i="14"/>
  <c r="K3293" i="14" a="1"/>
  <c r="K3293" i="14" s="1"/>
  <c r="M3305" i="14"/>
  <c r="K3305" i="14" a="1"/>
  <c r="K3305" i="14" s="1"/>
  <c r="M3317" i="14"/>
  <c r="K3317" i="14" a="1"/>
  <c r="K3317" i="14" s="1"/>
  <c r="M3329" i="14"/>
  <c r="K3329" i="14" a="1"/>
  <c r="K3329" i="14" s="1"/>
  <c r="M3341" i="14"/>
  <c r="K3341" i="14" a="1"/>
  <c r="K3341" i="14" s="1"/>
  <c r="M3353" i="14"/>
  <c r="K3353" i="14" a="1"/>
  <c r="K3353" i="14" s="1"/>
  <c r="M3365" i="14"/>
  <c r="K3365" i="14" a="1"/>
  <c r="K3365" i="14" s="1"/>
  <c r="M3377" i="14"/>
  <c r="K3377" i="14" a="1"/>
  <c r="K3377" i="14" s="1"/>
  <c r="M3389" i="14"/>
  <c r="K3389" i="14" a="1"/>
  <c r="K3389" i="14" s="1"/>
  <c r="M3401" i="14"/>
  <c r="K3401" i="14" a="1"/>
  <c r="K3401" i="14" s="1"/>
  <c r="M3413" i="14"/>
  <c r="K3413" i="14" a="1"/>
  <c r="K3413" i="14" s="1"/>
  <c r="M3425" i="14"/>
  <c r="K3425" i="14" a="1"/>
  <c r="K3425" i="14" s="1"/>
  <c r="M3437" i="14"/>
  <c r="K3437" i="14" a="1"/>
  <c r="K3437" i="14" s="1"/>
  <c r="M3449" i="14"/>
  <c r="K3449" i="14" a="1"/>
  <c r="K3449" i="14" s="1"/>
  <c r="M3461" i="14"/>
  <c r="K3461" i="14" a="1"/>
  <c r="K3461" i="14" s="1"/>
  <c r="M3473" i="14"/>
  <c r="K3473" i="14" a="1"/>
  <c r="K3473" i="14" s="1"/>
  <c r="M3485" i="14"/>
  <c r="K3485" i="14" a="1"/>
  <c r="K3485" i="14" s="1"/>
  <c r="M3497" i="14"/>
  <c r="K3497" i="14" a="1"/>
  <c r="K3497" i="14" s="1"/>
  <c r="M3509" i="14"/>
  <c r="K3509" i="14" a="1"/>
  <c r="K3509" i="14" s="1"/>
  <c r="M3521" i="14"/>
  <c r="K3521" i="14" a="1"/>
  <c r="K3521" i="14" s="1"/>
  <c r="M3533" i="14"/>
  <c r="K3533" i="14" a="1"/>
  <c r="K3533" i="14" s="1"/>
  <c r="M3545" i="14"/>
  <c r="K3545" i="14" a="1"/>
  <c r="K3545" i="14" s="1"/>
  <c r="M3569" i="14"/>
  <c r="K3569" i="14" a="1"/>
  <c r="K3569" i="14" s="1"/>
  <c r="M3581" i="14"/>
  <c r="K3581" i="14" a="1"/>
  <c r="K3581" i="14" s="1"/>
  <c r="M3593" i="14"/>
  <c r="K3593" i="14" a="1"/>
  <c r="K3593" i="14" s="1"/>
  <c r="M3605" i="14"/>
  <c r="K3605" i="14" a="1"/>
  <c r="K3605" i="14" s="1"/>
  <c r="M3617" i="14"/>
  <c r="K3617" i="14" a="1"/>
  <c r="K3617" i="14" s="1"/>
  <c r="M3629" i="14"/>
  <c r="K3629" i="14" a="1"/>
  <c r="K3629" i="14" s="1"/>
  <c r="M3641" i="14"/>
  <c r="K3641" i="14" a="1"/>
  <c r="K3641" i="14" s="1"/>
  <c r="M3653" i="14"/>
  <c r="K3653" i="14" a="1"/>
  <c r="K3653" i="14" s="1"/>
  <c r="M3665" i="14"/>
  <c r="K3665" i="14" a="1"/>
  <c r="K3665" i="14" s="1"/>
  <c r="M3677" i="14"/>
  <c r="K3677" i="14" a="1"/>
  <c r="K3677" i="14" s="1"/>
  <c r="M3689" i="14"/>
  <c r="K3689" i="14" a="1"/>
  <c r="K3689" i="14" s="1"/>
  <c r="M3701" i="14"/>
  <c r="K3701" i="14" a="1"/>
  <c r="K3701" i="14" s="1"/>
  <c r="M3713" i="14"/>
  <c r="K3713" i="14" a="1"/>
  <c r="K3713" i="14" s="1"/>
  <c r="M3725" i="14"/>
  <c r="K3725" i="14" a="1"/>
  <c r="K3725" i="14" s="1"/>
  <c r="M3737" i="14"/>
  <c r="K3737" i="14" a="1"/>
  <c r="K3737" i="14" s="1"/>
  <c r="M3749" i="14"/>
  <c r="K3749" i="14" a="1"/>
  <c r="K3749" i="14" s="1"/>
  <c r="M3761" i="14"/>
  <c r="K3761" i="14" a="1"/>
  <c r="K3761" i="14" s="1"/>
  <c r="M3773" i="14"/>
  <c r="K3773" i="14" a="1"/>
  <c r="K3773" i="14" s="1"/>
  <c r="M3785" i="14"/>
  <c r="K3785" i="14" a="1"/>
  <c r="K3785" i="14" s="1"/>
  <c r="M3797" i="14"/>
  <c r="K3797" i="14" a="1"/>
  <c r="K3797" i="14" s="1"/>
  <c r="M3809" i="14"/>
  <c r="K3809" i="14" a="1"/>
  <c r="K3809" i="14" s="1"/>
  <c r="M3821" i="14"/>
  <c r="K3821" i="14" a="1"/>
  <c r="K3821" i="14" s="1"/>
  <c r="M3833" i="14"/>
  <c r="K3833" i="14" a="1"/>
  <c r="K3833" i="14" s="1"/>
  <c r="M3845" i="14"/>
  <c r="K3845" i="14" a="1"/>
  <c r="K3845" i="14" s="1"/>
  <c r="M3857" i="14"/>
  <c r="K3857" i="14" a="1"/>
  <c r="K3857" i="14" s="1"/>
  <c r="M3869" i="14"/>
  <c r="K3869" i="14" a="1"/>
  <c r="K3869" i="14" s="1"/>
  <c r="M3881" i="14"/>
  <c r="K3881" i="14" a="1"/>
  <c r="K3881" i="14" s="1"/>
  <c r="M3893" i="14"/>
  <c r="K3893" i="14" a="1"/>
  <c r="K3893" i="14" s="1"/>
  <c r="M3905" i="14"/>
  <c r="K3905" i="14" a="1"/>
  <c r="K3905" i="14" s="1"/>
  <c r="M3917" i="14"/>
  <c r="K3917" i="14" a="1"/>
  <c r="K3917" i="14" s="1"/>
  <c r="M3929" i="14"/>
  <c r="K3929" i="14" a="1"/>
  <c r="K3929" i="14" s="1"/>
  <c r="M3941" i="14"/>
  <c r="K3941" i="14" a="1"/>
  <c r="K3941" i="14" s="1"/>
  <c r="M3953" i="14"/>
  <c r="K3953" i="14" a="1"/>
  <c r="K3953" i="14" s="1"/>
  <c r="M3965" i="14"/>
  <c r="K3965" i="14" a="1"/>
  <c r="K3965" i="14" s="1"/>
  <c r="M3977" i="14"/>
  <c r="K3977" i="14" a="1"/>
  <c r="K3977" i="14" s="1"/>
  <c r="M3989" i="14"/>
  <c r="K3989" i="14" a="1"/>
  <c r="K3989" i="14" s="1"/>
  <c r="M4001" i="14"/>
  <c r="K4001" i="14" a="1"/>
  <c r="K4001" i="14" s="1"/>
  <c r="M4013" i="14"/>
  <c r="K4013" i="14" a="1"/>
  <c r="K4013" i="14" s="1"/>
  <c r="M4025" i="14"/>
  <c r="K4025" i="14" a="1"/>
  <c r="K4025" i="14" s="1"/>
  <c r="M4049" i="14"/>
  <c r="K4049" i="14" a="1"/>
  <c r="K4049" i="14" s="1"/>
  <c r="M4061" i="14"/>
  <c r="K4061" i="14" a="1"/>
  <c r="K4061" i="14" s="1"/>
  <c r="M4073" i="14"/>
  <c r="K4073" i="14" a="1"/>
  <c r="K4073" i="14" s="1"/>
  <c r="M4085" i="14"/>
  <c r="K4085" i="14" a="1"/>
  <c r="K4085" i="14" s="1"/>
  <c r="M4097" i="14"/>
  <c r="K4097" i="14" a="1"/>
  <c r="K4097" i="14" s="1"/>
  <c r="M4121" i="14"/>
  <c r="K4121" i="14" a="1"/>
  <c r="K4121" i="14" s="1"/>
  <c r="M4133" i="14"/>
  <c r="K4133" i="14" a="1"/>
  <c r="K4133" i="14" s="1"/>
  <c r="M4145" i="14"/>
  <c r="K4145" i="14" a="1"/>
  <c r="K4145" i="14" s="1"/>
  <c r="M4157" i="14"/>
  <c r="K4157" i="14" a="1"/>
  <c r="K4157" i="14" s="1"/>
  <c r="M4169" i="14"/>
  <c r="K4169" i="14" a="1"/>
  <c r="K4169" i="14" s="1"/>
  <c r="M4193" i="14"/>
  <c r="K4193" i="14" a="1"/>
  <c r="K4193" i="14" s="1"/>
  <c r="M4205" i="14"/>
  <c r="K4205" i="14" a="1"/>
  <c r="K4205" i="14" s="1"/>
  <c r="M4217" i="14"/>
  <c r="K4217" i="14" a="1"/>
  <c r="K4217" i="14" s="1"/>
  <c r="M4229" i="14"/>
  <c r="K4229" i="14" a="1"/>
  <c r="K4229" i="14" s="1"/>
  <c r="M4241" i="14"/>
  <c r="K4241" i="14" a="1"/>
  <c r="K4241" i="14" s="1"/>
  <c r="M4253" i="14"/>
  <c r="K4253" i="14" a="1"/>
  <c r="K4253" i="14" s="1"/>
  <c r="M4265" i="14"/>
  <c r="K4265" i="14" a="1"/>
  <c r="K4265" i="14" s="1"/>
  <c r="M4277" i="14"/>
  <c r="K4277" i="14" a="1"/>
  <c r="K4277" i="14" s="1"/>
  <c r="M4289" i="14"/>
  <c r="K4289" i="14" a="1"/>
  <c r="K4289" i="14" s="1"/>
  <c r="M4301" i="14"/>
  <c r="K4301" i="14" a="1"/>
  <c r="K4301" i="14" s="1"/>
  <c r="M4313" i="14"/>
  <c r="K4313" i="14" a="1"/>
  <c r="K4313" i="14" s="1"/>
  <c r="M4325" i="14"/>
  <c r="K4325" i="14" a="1"/>
  <c r="K4325" i="14" s="1"/>
  <c r="M4337" i="14"/>
  <c r="K4337" i="14" a="1"/>
  <c r="K4337" i="14" s="1"/>
  <c r="M4349" i="14"/>
  <c r="K4349" i="14" a="1"/>
  <c r="K4349" i="14" s="1"/>
  <c r="M4361" i="14"/>
  <c r="K4361" i="14" a="1"/>
  <c r="K4361" i="14" s="1"/>
  <c r="M4373" i="14"/>
  <c r="K4373" i="14" a="1"/>
  <c r="K4373" i="14" s="1"/>
  <c r="M4385" i="14"/>
  <c r="K4385" i="14" a="1"/>
  <c r="K4385" i="14" s="1"/>
  <c r="M4397" i="14"/>
  <c r="K4397" i="14" a="1"/>
  <c r="K4397" i="14" s="1"/>
  <c r="M4409" i="14"/>
  <c r="K4409" i="14" a="1"/>
  <c r="K4409" i="14" s="1"/>
  <c r="M4421" i="14"/>
  <c r="K4421" i="14" a="1"/>
  <c r="K4421" i="14" s="1"/>
  <c r="M4433" i="14"/>
  <c r="K4433" i="14" a="1"/>
  <c r="K4433" i="14" s="1"/>
  <c r="M4445" i="14"/>
  <c r="K4445" i="14" a="1"/>
  <c r="K4445" i="14" s="1"/>
  <c r="M4457" i="14"/>
  <c r="K4457" i="14" a="1"/>
  <c r="K4457" i="14" s="1"/>
  <c r="M4469" i="14"/>
  <c r="K4469" i="14" a="1"/>
  <c r="K4469" i="14" s="1"/>
  <c r="M4481" i="14"/>
  <c r="K4481" i="14" a="1"/>
  <c r="K4481" i="14" s="1"/>
  <c r="K4990" i="14" a="1"/>
  <c r="K4990" i="14" s="1"/>
  <c r="K4980" i="14" a="1"/>
  <c r="K4980" i="14" s="1"/>
  <c r="K4970" i="14" a="1"/>
  <c r="K4970" i="14" s="1"/>
  <c r="K4949" i="14" a="1"/>
  <c r="K4949" i="14" s="1"/>
  <c r="K4939" i="14" a="1"/>
  <c r="K4939" i="14" s="1"/>
  <c r="K4929" i="14" a="1"/>
  <c r="K4929" i="14" s="1"/>
  <c r="K4918" i="14" a="1"/>
  <c r="K4918" i="14" s="1"/>
  <c r="K4908" i="14" a="1"/>
  <c r="K4908" i="14" s="1"/>
  <c r="K4898" i="14" a="1"/>
  <c r="K4898" i="14" s="1"/>
  <c r="K4877" i="14" a="1"/>
  <c r="K4877" i="14" s="1"/>
  <c r="K4867" i="14" a="1"/>
  <c r="K4867" i="14" s="1"/>
  <c r="K4857" i="14" a="1"/>
  <c r="K4857" i="14" s="1"/>
  <c r="K4846" i="14" a="1"/>
  <c r="K4846" i="14" s="1"/>
  <c r="K4836" i="14" a="1"/>
  <c r="K4836" i="14" s="1"/>
  <c r="K4826" i="14" a="1"/>
  <c r="K4826" i="14" s="1"/>
  <c r="K4805" i="14" a="1"/>
  <c r="K4805" i="14" s="1"/>
  <c r="K4795" i="14" a="1"/>
  <c r="K4795" i="14" s="1"/>
  <c r="K4781" i="14" a="1"/>
  <c r="K4781" i="14" s="1"/>
  <c r="K4752" i="14" a="1"/>
  <c r="K4752" i="14" s="1"/>
  <c r="K4738" i="14" a="1"/>
  <c r="K4738" i="14" s="1"/>
  <c r="K4724" i="14" a="1"/>
  <c r="K4724" i="14" s="1"/>
  <c r="K4709" i="14" a="1"/>
  <c r="K4709" i="14" s="1"/>
  <c r="K4680" i="14" a="1"/>
  <c r="K4680" i="14" s="1"/>
  <c r="K4666" i="14" a="1"/>
  <c r="K4666" i="14" s="1"/>
  <c r="K4652" i="14" a="1"/>
  <c r="K4652" i="14" s="1"/>
  <c r="K4637" i="14" a="1"/>
  <c r="K4637" i="14" s="1"/>
  <c r="K4619" i="14" a="1"/>
  <c r="K4619" i="14" s="1"/>
  <c r="K4601" i="14" a="1"/>
  <c r="K4601" i="14" s="1"/>
  <c r="K4583" i="14" a="1"/>
  <c r="K4583" i="14" s="1"/>
  <c r="K4565" i="14" a="1"/>
  <c r="K4565" i="14" s="1"/>
  <c r="K4547" i="14" a="1"/>
  <c r="K4547" i="14" s="1"/>
  <c r="K4529" i="14" a="1"/>
  <c r="K4529" i="14" s="1"/>
  <c r="K4511" i="14" a="1"/>
  <c r="K4511" i="14" s="1"/>
  <c r="K4493" i="14" a="1"/>
  <c r="K4493" i="14" s="1"/>
  <c r="K4150" i="14" a="1"/>
  <c r="K4150" i="14" s="1"/>
  <c r="K3866" i="14" a="1"/>
  <c r="K3866" i="14" s="1"/>
  <c r="M306" i="14"/>
  <c r="K306" i="14" a="1"/>
  <c r="K306" i="14" s="1"/>
  <c r="M318" i="14"/>
  <c r="K318" i="14" a="1"/>
  <c r="K318" i="14" s="1"/>
  <c r="M330" i="14"/>
  <c r="K330" i="14" a="1"/>
  <c r="K330" i="14" s="1"/>
  <c r="M342" i="14"/>
  <c r="K342" i="14" a="1"/>
  <c r="K342" i="14" s="1"/>
  <c r="M354" i="14"/>
  <c r="K354" i="14" a="1"/>
  <c r="K354" i="14" s="1"/>
  <c r="M366" i="14"/>
  <c r="K366" i="14" a="1"/>
  <c r="K366" i="14" s="1"/>
  <c r="M378" i="14"/>
  <c r="K378" i="14" a="1"/>
  <c r="K378" i="14" s="1"/>
  <c r="M390" i="14"/>
  <c r="K390" i="14" a="1"/>
  <c r="K390" i="14" s="1"/>
  <c r="M402" i="14"/>
  <c r="K402" i="14" a="1"/>
  <c r="K402" i="14" s="1"/>
  <c r="M414" i="14"/>
  <c r="K414" i="14" a="1"/>
  <c r="K414" i="14" s="1"/>
  <c r="M426" i="14"/>
  <c r="K426" i="14" a="1"/>
  <c r="K426" i="14" s="1"/>
  <c r="M438" i="14"/>
  <c r="K438" i="14" a="1"/>
  <c r="K438" i="14" s="1"/>
  <c r="M450" i="14"/>
  <c r="K450" i="14" a="1"/>
  <c r="K450" i="14" s="1"/>
  <c r="M462" i="14"/>
  <c r="K462" i="14" a="1"/>
  <c r="K462" i="14" s="1"/>
  <c r="M474" i="14"/>
  <c r="K474" i="14" a="1"/>
  <c r="K474" i="14" s="1"/>
  <c r="M486" i="14"/>
  <c r="K486" i="14" a="1"/>
  <c r="K486" i="14" s="1"/>
  <c r="M498" i="14"/>
  <c r="K498" i="14" a="1"/>
  <c r="K498" i="14" s="1"/>
  <c r="M510" i="14"/>
  <c r="K510" i="14" a="1"/>
  <c r="K510" i="14" s="1"/>
  <c r="M522" i="14"/>
  <c r="K522" i="14" a="1"/>
  <c r="K522" i="14" s="1"/>
  <c r="M534" i="14"/>
  <c r="K534" i="14" a="1"/>
  <c r="K534" i="14" s="1"/>
  <c r="M546" i="14"/>
  <c r="K546" i="14" a="1"/>
  <c r="K546" i="14" s="1"/>
  <c r="M558" i="14"/>
  <c r="K558" i="14" a="1"/>
  <c r="K558" i="14" s="1"/>
  <c r="M570" i="14"/>
  <c r="K570" i="14" a="1"/>
  <c r="K570" i="14" s="1"/>
  <c r="M582" i="14"/>
  <c r="K582" i="14" a="1"/>
  <c r="K582" i="14" s="1"/>
  <c r="M594" i="14"/>
  <c r="K594" i="14" a="1"/>
  <c r="K594" i="14" s="1"/>
  <c r="M606" i="14"/>
  <c r="K606" i="14" a="1"/>
  <c r="K606" i="14" s="1"/>
  <c r="M618" i="14"/>
  <c r="K618" i="14" a="1"/>
  <c r="K618" i="14" s="1"/>
  <c r="M630" i="14"/>
  <c r="K630" i="14" a="1"/>
  <c r="K630" i="14" s="1"/>
  <c r="M642" i="14"/>
  <c r="K642" i="14" a="1"/>
  <c r="K642" i="14" s="1"/>
  <c r="M654" i="14"/>
  <c r="K654" i="14" a="1"/>
  <c r="K654" i="14" s="1"/>
  <c r="M666" i="14"/>
  <c r="K666" i="14" a="1"/>
  <c r="K666" i="14" s="1"/>
  <c r="M678" i="14"/>
  <c r="K678" i="14" a="1"/>
  <c r="K678" i="14" s="1"/>
  <c r="M690" i="14"/>
  <c r="K690" i="14" a="1"/>
  <c r="K690" i="14" s="1"/>
  <c r="M702" i="14"/>
  <c r="K702" i="14" a="1"/>
  <c r="K702" i="14" s="1"/>
  <c r="M714" i="14"/>
  <c r="K714" i="14" a="1"/>
  <c r="K714" i="14" s="1"/>
  <c r="M726" i="14"/>
  <c r="K726" i="14" a="1"/>
  <c r="K726" i="14" s="1"/>
  <c r="M738" i="14"/>
  <c r="K738" i="14" a="1"/>
  <c r="K738" i="14" s="1"/>
  <c r="M750" i="14"/>
  <c r="K750" i="14" a="1"/>
  <c r="K750" i="14" s="1"/>
  <c r="M762" i="14"/>
  <c r="K762" i="14" a="1"/>
  <c r="K762" i="14" s="1"/>
  <c r="M774" i="14"/>
  <c r="K774" i="14" a="1"/>
  <c r="K774" i="14" s="1"/>
  <c r="M786" i="14"/>
  <c r="K786" i="14" a="1"/>
  <c r="K786" i="14" s="1"/>
  <c r="M798" i="14"/>
  <c r="K798" i="14" a="1"/>
  <c r="K798" i="14" s="1"/>
  <c r="M810" i="14"/>
  <c r="K810" i="14" a="1"/>
  <c r="K810" i="14" s="1"/>
  <c r="M822" i="14"/>
  <c r="K822" i="14" a="1"/>
  <c r="K822" i="14" s="1"/>
  <c r="M834" i="14"/>
  <c r="K834" i="14" a="1"/>
  <c r="K834" i="14" s="1"/>
  <c r="M846" i="14"/>
  <c r="K846" i="14" a="1"/>
  <c r="K846" i="14" s="1"/>
  <c r="M858" i="14"/>
  <c r="K858" i="14" a="1"/>
  <c r="K858" i="14" s="1"/>
  <c r="M870" i="14"/>
  <c r="K870" i="14" a="1"/>
  <c r="K870" i="14" s="1"/>
  <c r="M882" i="14"/>
  <c r="K882" i="14" a="1"/>
  <c r="K882" i="14" s="1"/>
  <c r="M894" i="14"/>
  <c r="K894" i="14" a="1"/>
  <c r="K894" i="14" s="1"/>
  <c r="M906" i="14"/>
  <c r="K906" i="14" a="1"/>
  <c r="K906" i="14" s="1"/>
  <c r="M918" i="14"/>
  <c r="K918" i="14" a="1"/>
  <c r="K918" i="14" s="1"/>
  <c r="M930" i="14"/>
  <c r="K930" i="14" a="1"/>
  <c r="K930" i="14" s="1"/>
  <c r="M942" i="14"/>
  <c r="K942" i="14" a="1"/>
  <c r="K942" i="14" s="1"/>
  <c r="M954" i="14"/>
  <c r="K954" i="14" a="1"/>
  <c r="K954" i="14" s="1"/>
  <c r="M966" i="14"/>
  <c r="K966" i="14" a="1"/>
  <c r="K966" i="14" s="1"/>
  <c r="M978" i="14"/>
  <c r="K978" i="14" a="1"/>
  <c r="K978" i="14" s="1"/>
  <c r="M990" i="14"/>
  <c r="K990" i="14" a="1"/>
  <c r="K990" i="14" s="1"/>
  <c r="M1002" i="14"/>
  <c r="K1002" i="14" a="1"/>
  <c r="K1002" i="14" s="1"/>
  <c r="M1014" i="14"/>
  <c r="K1014" i="14" a="1"/>
  <c r="K1014" i="14" s="1"/>
  <c r="M1026" i="14"/>
  <c r="K1026" i="14" a="1"/>
  <c r="K1026" i="14" s="1"/>
  <c r="M1038" i="14"/>
  <c r="K1038" i="14" a="1"/>
  <c r="K1038" i="14" s="1"/>
  <c r="M1050" i="14"/>
  <c r="K1050" i="14" a="1"/>
  <c r="K1050" i="14" s="1"/>
  <c r="M1062" i="14"/>
  <c r="K1062" i="14" a="1"/>
  <c r="K1062" i="14" s="1"/>
  <c r="M1074" i="14"/>
  <c r="K1074" i="14" a="1"/>
  <c r="K1074" i="14" s="1"/>
  <c r="M1086" i="14"/>
  <c r="K1086" i="14" a="1"/>
  <c r="K1086" i="14" s="1"/>
  <c r="M1098" i="14"/>
  <c r="K1098" i="14" a="1"/>
  <c r="K1098" i="14" s="1"/>
  <c r="M1110" i="14"/>
  <c r="K1110" i="14" a="1"/>
  <c r="K1110" i="14" s="1"/>
  <c r="M1122" i="14"/>
  <c r="K1122" i="14" a="1"/>
  <c r="K1122" i="14" s="1"/>
  <c r="M1134" i="14"/>
  <c r="K1134" i="14" a="1"/>
  <c r="K1134" i="14" s="1"/>
  <c r="M1146" i="14"/>
  <c r="K1146" i="14" a="1"/>
  <c r="K1146" i="14" s="1"/>
  <c r="M1158" i="14"/>
  <c r="K1158" i="14" a="1"/>
  <c r="K1158" i="14" s="1"/>
  <c r="M1170" i="14"/>
  <c r="K1170" i="14" a="1"/>
  <c r="K1170" i="14" s="1"/>
  <c r="M1182" i="14"/>
  <c r="K1182" i="14" a="1"/>
  <c r="K1182" i="14" s="1"/>
  <c r="M1194" i="14"/>
  <c r="K1194" i="14" a="1"/>
  <c r="K1194" i="14" s="1"/>
  <c r="M1206" i="14"/>
  <c r="K1206" i="14" a="1"/>
  <c r="K1206" i="14" s="1"/>
  <c r="M1218" i="14"/>
  <c r="K1218" i="14" a="1"/>
  <c r="K1218" i="14" s="1"/>
  <c r="M1230" i="14"/>
  <c r="K1230" i="14" a="1"/>
  <c r="K1230" i="14" s="1"/>
  <c r="M1242" i="14"/>
  <c r="K1242" i="14" a="1"/>
  <c r="K1242" i="14" s="1"/>
  <c r="M1254" i="14"/>
  <c r="K1254" i="14" a="1"/>
  <c r="K1254" i="14" s="1"/>
  <c r="M1266" i="14"/>
  <c r="K1266" i="14" a="1"/>
  <c r="K1266" i="14" s="1"/>
  <c r="M1278" i="14"/>
  <c r="K1278" i="14" a="1"/>
  <c r="K1278" i="14" s="1"/>
  <c r="M1290" i="14"/>
  <c r="K1290" i="14" a="1"/>
  <c r="K1290" i="14" s="1"/>
  <c r="M1302" i="14"/>
  <c r="K1302" i="14" a="1"/>
  <c r="K1302" i="14" s="1"/>
  <c r="M1314" i="14"/>
  <c r="K1314" i="14" a="1"/>
  <c r="K1314" i="14" s="1"/>
  <c r="M1326" i="14"/>
  <c r="K1326" i="14" a="1"/>
  <c r="K1326" i="14" s="1"/>
  <c r="M1338" i="14"/>
  <c r="K1338" i="14" a="1"/>
  <c r="K1338" i="14" s="1"/>
  <c r="M1350" i="14"/>
  <c r="K1350" i="14" a="1"/>
  <c r="K1350" i="14" s="1"/>
  <c r="M1362" i="14"/>
  <c r="K1362" i="14" a="1"/>
  <c r="K1362" i="14" s="1"/>
  <c r="M1374" i="14"/>
  <c r="K1374" i="14" a="1"/>
  <c r="K1374" i="14" s="1"/>
  <c r="M1386" i="14"/>
  <c r="K1386" i="14" a="1"/>
  <c r="K1386" i="14" s="1"/>
  <c r="M1398" i="14"/>
  <c r="K1398" i="14" a="1"/>
  <c r="K1398" i="14" s="1"/>
  <c r="M1410" i="14"/>
  <c r="K1410" i="14" a="1"/>
  <c r="K1410" i="14" s="1"/>
  <c r="M1422" i="14"/>
  <c r="K1422" i="14" a="1"/>
  <c r="K1422" i="14" s="1"/>
  <c r="M1434" i="14"/>
  <c r="K1434" i="14" a="1"/>
  <c r="K1434" i="14" s="1"/>
  <c r="M1446" i="14"/>
  <c r="K1446" i="14" a="1"/>
  <c r="K1446" i="14" s="1"/>
  <c r="M1458" i="14"/>
  <c r="K1458" i="14" a="1"/>
  <c r="K1458" i="14" s="1"/>
  <c r="M1470" i="14"/>
  <c r="K1470" i="14" a="1"/>
  <c r="K1470" i="14" s="1"/>
  <c r="M1482" i="14"/>
  <c r="K1482" i="14" a="1"/>
  <c r="K1482" i="14" s="1"/>
  <c r="M1494" i="14"/>
  <c r="K1494" i="14" a="1"/>
  <c r="K1494" i="14" s="1"/>
  <c r="M1506" i="14"/>
  <c r="K1506" i="14" a="1"/>
  <c r="K1506" i="14" s="1"/>
  <c r="M1518" i="14"/>
  <c r="K1518" i="14" a="1"/>
  <c r="K1518" i="14" s="1"/>
  <c r="M1530" i="14"/>
  <c r="K1530" i="14" a="1"/>
  <c r="K1530" i="14" s="1"/>
  <c r="M1542" i="14"/>
  <c r="K1542" i="14" a="1"/>
  <c r="K1542" i="14" s="1"/>
  <c r="M1554" i="14"/>
  <c r="K1554" i="14" a="1"/>
  <c r="K1554" i="14" s="1"/>
  <c r="M1566" i="14"/>
  <c r="K1566" i="14" a="1"/>
  <c r="K1566" i="14" s="1"/>
  <c r="M1578" i="14"/>
  <c r="K1578" i="14" a="1"/>
  <c r="K1578" i="14" s="1"/>
  <c r="M1590" i="14"/>
  <c r="K1590" i="14" a="1"/>
  <c r="K1590" i="14" s="1"/>
  <c r="M1602" i="14"/>
  <c r="K1602" i="14" a="1"/>
  <c r="K1602" i="14" s="1"/>
  <c r="M1614" i="14"/>
  <c r="K1614" i="14" a="1"/>
  <c r="K1614" i="14" s="1"/>
  <c r="M1626" i="14"/>
  <c r="K1626" i="14" a="1"/>
  <c r="K1626" i="14" s="1"/>
  <c r="M1638" i="14"/>
  <c r="K1638" i="14" a="1"/>
  <c r="K1638" i="14" s="1"/>
  <c r="M1650" i="14"/>
  <c r="K1650" i="14" a="1"/>
  <c r="K1650" i="14" s="1"/>
  <c r="M1662" i="14"/>
  <c r="K1662" i="14" a="1"/>
  <c r="K1662" i="14" s="1"/>
  <c r="M1674" i="14"/>
  <c r="K1674" i="14" a="1"/>
  <c r="K1674" i="14" s="1"/>
  <c r="M1686" i="14"/>
  <c r="K1686" i="14" a="1"/>
  <c r="K1686" i="14" s="1"/>
  <c r="M1698" i="14"/>
  <c r="K1698" i="14" a="1"/>
  <c r="K1698" i="14" s="1"/>
  <c r="M1710" i="14"/>
  <c r="K1710" i="14" a="1"/>
  <c r="K1710" i="14" s="1"/>
  <c r="M1722" i="14"/>
  <c r="K1722" i="14" a="1"/>
  <c r="K1722" i="14" s="1"/>
  <c r="M1734" i="14"/>
  <c r="K1734" i="14" a="1"/>
  <c r="K1734" i="14" s="1"/>
  <c r="M1746" i="14"/>
  <c r="K1746" i="14" a="1"/>
  <c r="K1746" i="14" s="1"/>
  <c r="M1758" i="14"/>
  <c r="K1758" i="14" a="1"/>
  <c r="K1758" i="14" s="1"/>
  <c r="M1770" i="14"/>
  <c r="K1770" i="14" a="1"/>
  <c r="K1770" i="14" s="1"/>
  <c r="M1782" i="14"/>
  <c r="K1782" i="14" a="1"/>
  <c r="K1782" i="14" s="1"/>
  <c r="M1794" i="14"/>
  <c r="K1794" i="14" a="1"/>
  <c r="K1794" i="14" s="1"/>
  <c r="M1806" i="14"/>
  <c r="K1806" i="14" a="1"/>
  <c r="K1806" i="14" s="1"/>
  <c r="M1818" i="14"/>
  <c r="K1818" i="14" a="1"/>
  <c r="K1818" i="14" s="1"/>
  <c r="M1830" i="14"/>
  <c r="K1830" i="14" a="1"/>
  <c r="K1830" i="14" s="1"/>
  <c r="M1842" i="14"/>
  <c r="K1842" i="14" a="1"/>
  <c r="K1842" i="14" s="1"/>
  <c r="M1854" i="14"/>
  <c r="K1854" i="14" a="1"/>
  <c r="K1854" i="14" s="1"/>
  <c r="M1866" i="14"/>
  <c r="K1866" i="14" a="1"/>
  <c r="K1866" i="14" s="1"/>
  <c r="M1878" i="14"/>
  <c r="K1878" i="14" a="1"/>
  <c r="K1878" i="14" s="1"/>
  <c r="M1890" i="14"/>
  <c r="K1890" i="14" a="1"/>
  <c r="K1890" i="14" s="1"/>
  <c r="M1902" i="14"/>
  <c r="K1902" i="14" a="1"/>
  <c r="K1902" i="14" s="1"/>
  <c r="M1914" i="14"/>
  <c r="K1914" i="14" a="1"/>
  <c r="K1914" i="14" s="1"/>
  <c r="M1926" i="14"/>
  <c r="K1926" i="14" a="1"/>
  <c r="K1926" i="14" s="1"/>
  <c r="M1938" i="14"/>
  <c r="K1938" i="14" a="1"/>
  <c r="K1938" i="14" s="1"/>
  <c r="M1950" i="14"/>
  <c r="K1950" i="14" a="1"/>
  <c r="K1950" i="14" s="1"/>
  <c r="M1962" i="14"/>
  <c r="K1962" i="14" a="1"/>
  <c r="K1962" i="14" s="1"/>
  <c r="M1974" i="14"/>
  <c r="K1974" i="14" a="1"/>
  <c r="K1974" i="14" s="1"/>
  <c r="M1986" i="14"/>
  <c r="K1986" i="14" a="1"/>
  <c r="K1986" i="14" s="1"/>
  <c r="M1998" i="14"/>
  <c r="K1998" i="14" a="1"/>
  <c r="K1998" i="14" s="1"/>
  <c r="M2010" i="14"/>
  <c r="K2010" i="14" a="1"/>
  <c r="K2010" i="14" s="1"/>
  <c r="M2022" i="14"/>
  <c r="K2022" i="14" a="1"/>
  <c r="K2022" i="14" s="1"/>
  <c r="M2034" i="14"/>
  <c r="K2034" i="14" a="1"/>
  <c r="K2034" i="14" s="1"/>
  <c r="M2046" i="14"/>
  <c r="K2046" i="14" a="1"/>
  <c r="K2046" i="14" s="1"/>
  <c r="M2058" i="14"/>
  <c r="K2058" i="14" a="1"/>
  <c r="K2058" i="14" s="1"/>
  <c r="M2070" i="14"/>
  <c r="K2070" i="14" a="1"/>
  <c r="K2070" i="14" s="1"/>
  <c r="M2082" i="14"/>
  <c r="K2082" i="14" a="1"/>
  <c r="K2082" i="14" s="1"/>
  <c r="M2094" i="14"/>
  <c r="K2094" i="14" a="1"/>
  <c r="K2094" i="14" s="1"/>
  <c r="M2106" i="14"/>
  <c r="K2106" i="14" a="1"/>
  <c r="K2106" i="14" s="1"/>
  <c r="M2118" i="14"/>
  <c r="K2118" i="14" a="1"/>
  <c r="K2118" i="14" s="1"/>
  <c r="M2130" i="14"/>
  <c r="K2130" i="14" a="1"/>
  <c r="K2130" i="14" s="1"/>
  <c r="M2142" i="14"/>
  <c r="K2142" i="14" a="1"/>
  <c r="K2142" i="14" s="1"/>
  <c r="M2154" i="14"/>
  <c r="K2154" i="14" a="1"/>
  <c r="K2154" i="14" s="1"/>
  <c r="M2166" i="14"/>
  <c r="K2166" i="14" a="1"/>
  <c r="K2166" i="14" s="1"/>
  <c r="M2178" i="14"/>
  <c r="K2178" i="14" a="1"/>
  <c r="K2178" i="14" s="1"/>
  <c r="M2190" i="14"/>
  <c r="K2190" i="14" a="1"/>
  <c r="K2190" i="14" s="1"/>
  <c r="M2202" i="14"/>
  <c r="K2202" i="14" a="1"/>
  <c r="K2202" i="14" s="1"/>
  <c r="M2214" i="14"/>
  <c r="K2214" i="14" a="1"/>
  <c r="K2214" i="14" s="1"/>
  <c r="M2226" i="14"/>
  <c r="K2226" i="14" a="1"/>
  <c r="K2226" i="14" s="1"/>
  <c r="M2238" i="14"/>
  <c r="K2238" i="14" a="1"/>
  <c r="K2238" i="14" s="1"/>
  <c r="M2250" i="14"/>
  <c r="K2250" i="14" a="1"/>
  <c r="K2250" i="14" s="1"/>
  <c r="M2262" i="14"/>
  <c r="K2262" i="14" a="1"/>
  <c r="K2262" i="14" s="1"/>
  <c r="M2274" i="14"/>
  <c r="K2274" i="14" a="1"/>
  <c r="K2274" i="14" s="1"/>
  <c r="M2286" i="14"/>
  <c r="K2286" i="14" a="1"/>
  <c r="K2286" i="14" s="1"/>
  <c r="M2298" i="14"/>
  <c r="K2298" i="14" a="1"/>
  <c r="K2298" i="14" s="1"/>
  <c r="M2310" i="14"/>
  <c r="K2310" i="14" a="1"/>
  <c r="K2310" i="14" s="1"/>
  <c r="M2322" i="14"/>
  <c r="K2322" i="14" a="1"/>
  <c r="K2322" i="14" s="1"/>
  <c r="M2334" i="14"/>
  <c r="K2334" i="14" a="1"/>
  <c r="K2334" i="14" s="1"/>
  <c r="M2346" i="14"/>
  <c r="K2346" i="14" a="1"/>
  <c r="K2346" i="14" s="1"/>
  <c r="M2358" i="14"/>
  <c r="K2358" i="14" a="1"/>
  <c r="K2358" i="14" s="1"/>
  <c r="M2370" i="14"/>
  <c r="K2370" i="14" a="1"/>
  <c r="K2370" i="14" s="1"/>
  <c r="M2382" i="14"/>
  <c r="K2382" i="14" a="1"/>
  <c r="K2382" i="14" s="1"/>
  <c r="M2394" i="14"/>
  <c r="K2394" i="14" a="1"/>
  <c r="K2394" i="14" s="1"/>
  <c r="M2406" i="14"/>
  <c r="K2406" i="14" a="1"/>
  <c r="K2406" i="14" s="1"/>
  <c r="M2418" i="14"/>
  <c r="K2418" i="14" a="1"/>
  <c r="K2418" i="14" s="1"/>
  <c r="M2430" i="14"/>
  <c r="K2430" i="14" a="1"/>
  <c r="K2430" i="14" s="1"/>
  <c r="M2442" i="14"/>
  <c r="K2442" i="14" a="1"/>
  <c r="K2442" i="14" s="1"/>
  <c r="M2454" i="14"/>
  <c r="K2454" i="14" a="1"/>
  <c r="K2454" i="14" s="1"/>
  <c r="M2466" i="14"/>
  <c r="K2466" i="14" a="1"/>
  <c r="K2466" i="14" s="1"/>
  <c r="M2478" i="14"/>
  <c r="K2478" i="14" a="1"/>
  <c r="K2478" i="14" s="1"/>
  <c r="M2490" i="14"/>
  <c r="K2490" i="14" a="1"/>
  <c r="K2490" i="14" s="1"/>
  <c r="M2502" i="14"/>
  <c r="K2502" i="14" a="1"/>
  <c r="K2502" i="14" s="1"/>
  <c r="M2514" i="14"/>
  <c r="K2514" i="14" a="1"/>
  <c r="K2514" i="14" s="1"/>
  <c r="M2526" i="14"/>
  <c r="K2526" i="14" a="1"/>
  <c r="K2526" i="14" s="1"/>
  <c r="M2538" i="14"/>
  <c r="K2538" i="14" a="1"/>
  <c r="K2538" i="14" s="1"/>
  <c r="M2550" i="14"/>
  <c r="K2550" i="14" a="1"/>
  <c r="K2550" i="14" s="1"/>
  <c r="M2562" i="14"/>
  <c r="K2562" i="14" a="1"/>
  <c r="K2562" i="14" s="1"/>
  <c r="M2574" i="14"/>
  <c r="K2574" i="14" a="1"/>
  <c r="K2574" i="14" s="1"/>
  <c r="M2586" i="14"/>
  <c r="K2586" i="14" a="1"/>
  <c r="K2586" i="14" s="1"/>
  <c r="M2598" i="14"/>
  <c r="K2598" i="14" a="1"/>
  <c r="K2598" i="14" s="1"/>
  <c r="M2610" i="14"/>
  <c r="K2610" i="14" a="1"/>
  <c r="K2610" i="14" s="1"/>
  <c r="M2622" i="14"/>
  <c r="K2622" i="14" a="1"/>
  <c r="K2622" i="14" s="1"/>
  <c r="M2634" i="14"/>
  <c r="K2634" i="14" a="1"/>
  <c r="K2634" i="14" s="1"/>
  <c r="M2646" i="14"/>
  <c r="K2646" i="14" a="1"/>
  <c r="K2646" i="14" s="1"/>
  <c r="M2658" i="14"/>
  <c r="K2658" i="14" a="1"/>
  <c r="K2658" i="14" s="1"/>
  <c r="M2670" i="14"/>
  <c r="K2670" i="14" a="1"/>
  <c r="K2670" i="14" s="1"/>
  <c r="M2682" i="14"/>
  <c r="K2682" i="14" a="1"/>
  <c r="K2682" i="14" s="1"/>
  <c r="M2694" i="14"/>
  <c r="K2694" i="14" a="1"/>
  <c r="K2694" i="14" s="1"/>
  <c r="M2706" i="14"/>
  <c r="K2706" i="14" a="1"/>
  <c r="K2706" i="14" s="1"/>
  <c r="M2718" i="14"/>
  <c r="K2718" i="14" a="1"/>
  <c r="K2718" i="14" s="1"/>
  <c r="M2730" i="14"/>
  <c r="K2730" i="14" a="1"/>
  <c r="K2730" i="14" s="1"/>
  <c r="M2742" i="14"/>
  <c r="K2742" i="14" a="1"/>
  <c r="K2742" i="14" s="1"/>
  <c r="M2754" i="14"/>
  <c r="K2754" i="14" a="1"/>
  <c r="K2754" i="14" s="1"/>
  <c r="M2766" i="14"/>
  <c r="K2766" i="14" a="1"/>
  <c r="K2766" i="14" s="1"/>
  <c r="M2778" i="14"/>
  <c r="K2778" i="14" a="1"/>
  <c r="K2778" i="14" s="1"/>
  <c r="M2790" i="14"/>
  <c r="K2790" i="14" a="1"/>
  <c r="K2790" i="14" s="1"/>
  <c r="M2802" i="14"/>
  <c r="K2802" i="14" a="1"/>
  <c r="K2802" i="14" s="1"/>
  <c r="M2814" i="14"/>
  <c r="K2814" i="14" a="1"/>
  <c r="K2814" i="14" s="1"/>
  <c r="M2826" i="14"/>
  <c r="K2826" i="14" a="1"/>
  <c r="K2826" i="14" s="1"/>
  <c r="M2838" i="14"/>
  <c r="K2838" i="14" a="1"/>
  <c r="K2838" i="14" s="1"/>
  <c r="M2850" i="14"/>
  <c r="K2850" i="14" a="1"/>
  <c r="K2850" i="14" s="1"/>
  <c r="M2862" i="14"/>
  <c r="K2862" i="14" a="1"/>
  <c r="K2862" i="14" s="1"/>
  <c r="M2874" i="14"/>
  <c r="K2874" i="14" a="1"/>
  <c r="K2874" i="14" s="1"/>
  <c r="M2886" i="14"/>
  <c r="K2886" i="14" a="1"/>
  <c r="K2886" i="14" s="1"/>
  <c r="M2898" i="14"/>
  <c r="K2898" i="14" a="1"/>
  <c r="K2898" i="14" s="1"/>
  <c r="M2910" i="14"/>
  <c r="K2910" i="14" a="1"/>
  <c r="K2910" i="14" s="1"/>
  <c r="M2922" i="14"/>
  <c r="K2922" i="14" a="1"/>
  <c r="K2922" i="14" s="1"/>
  <c r="M2934" i="14"/>
  <c r="K2934" i="14" a="1"/>
  <c r="K2934" i="14" s="1"/>
  <c r="M2946" i="14"/>
  <c r="K2946" i="14" a="1"/>
  <c r="K2946" i="14" s="1"/>
  <c r="M2958" i="14"/>
  <c r="K2958" i="14" a="1"/>
  <c r="K2958" i="14" s="1"/>
  <c r="M2970" i="14"/>
  <c r="K2970" i="14" a="1"/>
  <c r="K2970" i="14" s="1"/>
  <c r="M2982" i="14"/>
  <c r="K2982" i="14" a="1"/>
  <c r="K2982" i="14" s="1"/>
  <c r="M2994" i="14"/>
  <c r="K2994" i="14" a="1"/>
  <c r="K2994" i="14" s="1"/>
  <c r="M3006" i="14"/>
  <c r="K3006" i="14" a="1"/>
  <c r="K3006" i="14" s="1"/>
  <c r="M3018" i="14"/>
  <c r="K3018" i="14" a="1"/>
  <c r="K3018" i="14" s="1"/>
  <c r="M3030" i="14"/>
  <c r="K3030" i="14" a="1"/>
  <c r="K3030" i="14" s="1"/>
  <c r="M3042" i="14"/>
  <c r="K3042" i="14" a="1"/>
  <c r="K3042" i="14" s="1"/>
  <c r="M3054" i="14"/>
  <c r="K3054" i="14" a="1"/>
  <c r="K3054" i="14" s="1"/>
  <c r="M3066" i="14"/>
  <c r="K3066" i="14" a="1"/>
  <c r="K3066" i="14" s="1"/>
  <c r="M3078" i="14"/>
  <c r="K3078" i="14" a="1"/>
  <c r="K3078" i="14" s="1"/>
  <c r="M3090" i="14"/>
  <c r="K3090" i="14" a="1"/>
  <c r="K3090" i="14" s="1"/>
  <c r="M3102" i="14"/>
  <c r="K3102" i="14" a="1"/>
  <c r="K3102" i="14" s="1"/>
  <c r="M3114" i="14"/>
  <c r="K3114" i="14" a="1"/>
  <c r="K3114" i="14" s="1"/>
  <c r="M3126" i="14"/>
  <c r="K3126" i="14" a="1"/>
  <c r="K3126" i="14" s="1"/>
  <c r="M3138" i="14"/>
  <c r="K3138" i="14" a="1"/>
  <c r="K3138" i="14" s="1"/>
  <c r="M3150" i="14"/>
  <c r="K3150" i="14" a="1"/>
  <c r="K3150" i="14" s="1"/>
  <c r="M3162" i="14"/>
  <c r="K3162" i="14" a="1"/>
  <c r="K3162" i="14" s="1"/>
  <c r="M3174" i="14"/>
  <c r="K3174" i="14" a="1"/>
  <c r="K3174" i="14" s="1"/>
  <c r="M3186" i="14"/>
  <c r="K3186" i="14" a="1"/>
  <c r="K3186" i="14" s="1"/>
  <c r="M3198" i="14"/>
  <c r="K3198" i="14" a="1"/>
  <c r="K3198" i="14" s="1"/>
  <c r="M3210" i="14"/>
  <c r="K3210" i="14" a="1"/>
  <c r="K3210" i="14" s="1"/>
  <c r="M3222" i="14"/>
  <c r="K3222" i="14" a="1"/>
  <c r="K3222" i="14" s="1"/>
  <c r="M3234" i="14"/>
  <c r="K3234" i="14" a="1"/>
  <c r="K3234" i="14" s="1"/>
  <c r="M3246" i="14"/>
  <c r="K3246" i="14" a="1"/>
  <c r="K3246" i="14" s="1"/>
  <c r="M3258" i="14"/>
  <c r="K3258" i="14" a="1"/>
  <c r="K3258" i="14" s="1"/>
  <c r="M3270" i="14"/>
  <c r="K3270" i="14" a="1"/>
  <c r="K3270" i="14" s="1"/>
  <c r="M3282" i="14"/>
  <c r="K3282" i="14" a="1"/>
  <c r="K3282" i="14" s="1"/>
  <c r="M3294" i="14"/>
  <c r="K3294" i="14" a="1"/>
  <c r="K3294" i="14" s="1"/>
  <c r="M3306" i="14"/>
  <c r="K3306" i="14" a="1"/>
  <c r="K3306" i="14" s="1"/>
  <c r="M3318" i="14"/>
  <c r="K3318" i="14" a="1"/>
  <c r="K3318" i="14" s="1"/>
  <c r="M3330" i="14"/>
  <c r="K3330" i="14" a="1"/>
  <c r="K3330" i="14" s="1"/>
  <c r="M3342" i="14"/>
  <c r="K3342" i="14" a="1"/>
  <c r="K3342" i="14" s="1"/>
  <c r="M3354" i="14"/>
  <c r="K3354" i="14" a="1"/>
  <c r="K3354" i="14" s="1"/>
  <c r="M3366" i="14"/>
  <c r="K3366" i="14" a="1"/>
  <c r="K3366" i="14" s="1"/>
  <c r="M3378" i="14"/>
  <c r="K3378" i="14" a="1"/>
  <c r="K3378" i="14" s="1"/>
  <c r="M3390" i="14"/>
  <c r="K3390" i="14" a="1"/>
  <c r="K3390" i="14" s="1"/>
  <c r="M3402" i="14"/>
  <c r="K3402" i="14" a="1"/>
  <c r="K3402" i="14" s="1"/>
  <c r="M3414" i="14"/>
  <c r="K3414" i="14" a="1"/>
  <c r="K3414" i="14" s="1"/>
  <c r="M3426" i="14"/>
  <c r="K3426" i="14" a="1"/>
  <c r="K3426" i="14" s="1"/>
  <c r="M3438" i="14"/>
  <c r="K3438" i="14" a="1"/>
  <c r="K3438" i="14" s="1"/>
  <c r="M3450" i="14"/>
  <c r="K3450" i="14" a="1"/>
  <c r="K3450" i="14" s="1"/>
  <c r="M3462" i="14"/>
  <c r="K3462" i="14" a="1"/>
  <c r="K3462" i="14" s="1"/>
  <c r="M3474" i="14"/>
  <c r="K3474" i="14" a="1"/>
  <c r="K3474" i="14" s="1"/>
  <c r="M3486" i="14"/>
  <c r="K3486" i="14" a="1"/>
  <c r="K3486" i="14" s="1"/>
  <c r="M3498" i="14"/>
  <c r="K3498" i="14" a="1"/>
  <c r="K3498" i="14" s="1"/>
  <c r="M3510" i="14"/>
  <c r="K3510" i="14" a="1"/>
  <c r="K3510" i="14" s="1"/>
  <c r="M3522" i="14"/>
  <c r="K3522" i="14" a="1"/>
  <c r="K3522" i="14" s="1"/>
  <c r="M3534" i="14"/>
  <c r="K3534" i="14" a="1"/>
  <c r="K3534" i="14" s="1"/>
  <c r="M3546" i="14"/>
  <c r="K3546" i="14" a="1"/>
  <c r="K3546" i="14" s="1"/>
  <c r="M3558" i="14"/>
  <c r="K3558" i="14" a="1"/>
  <c r="K3558" i="14" s="1"/>
  <c r="M3570" i="14"/>
  <c r="K3570" i="14" a="1"/>
  <c r="K3570" i="14" s="1"/>
  <c r="M3582" i="14"/>
  <c r="K3582" i="14" a="1"/>
  <c r="K3582" i="14" s="1"/>
  <c r="M3594" i="14"/>
  <c r="K3594" i="14" a="1"/>
  <c r="K3594" i="14" s="1"/>
  <c r="M3606" i="14"/>
  <c r="K3606" i="14" a="1"/>
  <c r="K3606" i="14" s="1"/>
  <c r="M3618" i="14"/>
  <c r="K3618" i="14" a="1"/>
  <c r="K3618" i="14" s="1"/>
  <c r="M3630" i="14"/>
  <c r="K3630" i="14" a="1"/>
  <c r="K3630" i="14" s="1"/>
  <c r="M3642" i="14"/>
  <c r="K3642" i="14" a="1"/>
  <c r="K3642" i="14" s="1"/>
  <c r="M3654" i="14"/>
  <c r="K3654" i="14" a="1"/>
  <c r="K3654" i="14" s="1"/>
  <c r="M3666" i="14"/>
  <c r="K3666" i="14" a="1"/>
  <c r="K3666" i="14" s="1"/>
  <c r="M3678" i="14"/>
  <c r="K3678" i="14" a="1"/>
  <c r="K3678" i="14" s="1"/>
  <c r="M3690" i="14"/>
  <c r="K3690" i="14" a="1"/>
  <c r="K3690" i="14" s="1"/>
  <c r="M3702" i="14"/>
  <c r="K3702" i="14" a="1"/>
  <c r="K3702" i="14" s="1"/>
  <c r="M3714" i="14"/>
  <c r="K3714" i="14" a="1"/>
  <c r="K3714" i="14" s="1"/>
  <c r="M3726" i="14"/>
  <c r="K3726" i="14" a="1"/>
  <c r="K3726" i="14" s="1"/>
  <c r="M3738" i="14"/>
  <c r="K3738" i="14" a="1"/>
  <c r="K3738" i="14" s="1"/>
  <c r="M3750" i="14"/>
  <c r="K3750" i="14" a="1"/>
  <c r="K3750" i="14" s="1"/>
  <c r="M3762" i="14"/>
  <c r="K3762" i="14" a="1"/>
  <c r="K3762" i="14" s="1"/>
  <c r="M3774" i="14"/>
  <c r="K3774" i="14" a="1"/>
  <c r="K3774" i="14" s="1"/>
  <c r="M3786" i="14"/>
  <c r="K3786" i="14" a="1"/>
  <c r="K3786" i="14" s="1"/>
  <c r="M3798" i="14"/>
  <c r="K3798" i="14" a="1"/>
  <c r="K3798" i="14" s="1"/>
  <c r="M3810" i="14"/>
  <c r="K3810" i="14" a="1"/>
  <c r="K3810" i="14" s="1"/>
  <c r="M3822" i="14"/>
  <c r="K3822" i="14" a="1"/>
  <c r="K3822" i="14" s="1"/>
  <c r="M3834" i="14"/>
  <c r="K3834" i="14" a="1"/>
  <c r="K3834" i="14" s="1"/>
  <c r="M3846" i="14"/>
  <c r="K3846" i="14" a="1"/>
  <c r="K3846" i="14" s="1"/>
  <c r="M3858" i="14"/>
  <c r="K3858" i="14" a="1"/>
  <c r="K3858" i="14" s="1"/>
  <c r="M3870" i="14"/>
  <c r="K3870" i="14" a="1"/>
  <c r="K3870" i="14" s="1"/>
  <c r="M3882" i="14"/>
  <c r="K3882" i="14" a="1"/>
  <c r="K3882" i="14" s="1"/>
  <c r="M3894" i="14"/>
  <c r="K3894" i="14" a="1"/>
  <c r="K3894" i="14" s="1"/>
  <c r="M3906" i="14"/>
  <c r="K3906" i="14" a="1"/>
  <c r="K3906" i="14" s="1"/>
  <c r="M3918" i="14"/>
  <c r="K3918" i="14" a="1"/>
  <c r="K3918" i="14" s="1"/>
  <c r="M3930" i="14"/>
  <c r="K3930" i="14" a="1"/>
  <c r="K3930" i="14" s="1"/>
  <c r="M3942" i="14"/>
  <c r="K3942" i="14" a="1"/>
  <c r="K3942" i="14" s="1"/>
  <c r="M3954" i="14"/>
  <c r="K3954" i="14" a="1"/>
  <c r="K3954" i="14" s="1"/>
  <c r="M3966" i="14"/>
  <c r="K3966" i="14" a="1"/>
  <c r="K3966" i="14" s="1"/>
  <c r="M3978" i="14"/>
  <c r="K3978" i="14" a="1"/>
  <c r="K3978" i="14" s="1"/>
  <c r="M3990" i="14"/>
  <c r="K3990" i="14" a="1"/>
  <c r="K3990" i="14" s="1"/>
  <c r="M4002" i="14"/>
  <c r="K4002" i="14" a="1"/>
  <c r="K4002" i="14" s="1"/>
  <c r="M4014" i="14"/>
  <c r="K4014" i="14" a="1"/>
  <c r="K4014" i="14" s="1"/>
  <c r="M4026" i="14"/>
  <c r="K4026" i="14" a="1"/>
  <c r="K4026" i="14" s="1"/>
  <c r="M4038" i="14"/>
  <c r="K4038" i="14" a="1"/>
  <c r="K4038" i="14" s="1"/>
  <c r="M4050" i="14"/>
  <c r="K4050" i="14" a="1"/>
  <c r="K4050" i="14" s="1"/>
  <c r="M4062" i="14"/>
  <c r="K4062" i="14" a="1"/>
  <c r="K4062" i="14" s="1"/>
  <c r="M4074" i="14"/>
  <c r="K4074" i="14" a="1"/>
  <c r="K4074" i="14" s="1"/>
  <c r="M4086" i="14"/>
  <c r="K4086" i="14" a="1"/>
  <c r="K4086" i="14" s="1"/>
  <c r="M4098" i="14"/>
  <c r="K4098" i="14" a="1"/>
  <c r="K4098" i="14" s="1"/>
  <c r="M4110" i="14"/>
  <c r="K4110" i="14" a="1"/>
  <c r="K4110" i="14" s="1"/>
  <c r="M4122" i="14"/>
  <c r="K4122" i="14" a="1"/>
  <c r="K4122" i="14" s="1"/>
  <c r="M4134" i="14"/>
  <c r="K4134" i="14" a="1"/>
  <c r="K4134" i="14" s="1"/>
  <c r="M4146" i="14"/>
  <c r="K4146" i="14" a="1"/>
  <c r="K4146" i="14" s="1"/>
  <c r="M4158" i="14"/>
  <c r="K4158" i="14" a="1"/>
  <c r="K4158" i="14" s="1"/>
  <c r="M4170" i="14"/>
  <c r="K4170" i="14" a="1"/>
  <c r="K4170" i="14" s="1"/>
  <c r="M4182" i="14"/>
  <c r="K4182" i="14" a="1"/>
  <c r="K4182" i="14" s="1"/>
  <c r="M4194" i="14"/>
  <c r="K4194" i="14" a="1"/>
  <c r="K4194" i="14" s="1"/>
  <c r="M4206" i="14"/>
  <c r="K4206" i="14" a="1"/>
  <c r="K4206" i="14" s="1"/>
  <c r="M4218" i="14"/>
  <c r="K4218" i="14" a="1"/>
  <c r="K4218" i="14" s="1"/>
  <c r="M4230" i="14"/>
  <c r="K4230" i="14" a="1"/>
  <c r="K4230" i="14" s="1"/>
  <c r="M4242" i="14"/>
  <c r="K4242" i="14" a="1"/>
  <c r="K4242" i="14" s="1"/>
  <c r="M4254" i="14"/>
  <c r="K4254" i="14" a="1"/>
  <c r="K4254" i="14" s="1"/>
  <c r="M4266" i="14"/>
  <c r="K4266" i="14" a="1"/>
  <c r="K4266" i="14" s="1"/>
  <c r="M4278" i="14"/>
  <c r="K4278" i="14" a="1"/>
  <c r="K4278" i="14" s="1"/>
  <c r="M4290" i="14"/>
  <c r="K4290" i="14" a="1"/>
  <c r="K4290" i="14" s="1"/>
  <c r="M4302" i="14"/>
  <c r="K4302" i="14" a="1"/>
  <c r="K4302" i="14" s="1"/>
  <c r="M4314" i="14"/>
  <c r="K4314" i="14" a="1"/>
  <c r="K4314" i="14" s="1"/>
  <c r="M4326" i="14"/>
  <c r="K4326" i="14" a="1"/>
  <c r="K4326" i="14" s="1"/>
  <c r="M4338" i="14"/>
  <c r="K4338" i="14" a="1"/>
  <c r="K4338" i="14" s="1"/>
  <c r="M4350" i="14"/>
  <c r="K4350" i="14" a="1"/>
  <c r="K4350" i="14" s="1"/>
  <c r="M4362" i="14"/>
  <c r="K4362" i="14" a="1"/>
  <c r="K4362" i="14" s="1"/>
  <c r="M4374" i="14"/>
  <c r="K4374" i="14" a="1"/>
  <c r="K4374" i="14" s="1"/>
  <c r="M4386" i="14"/>
  <c r="K4386" i="14" a="1"/>
  <c r="K4386" i="14" s="1"/>
  <c r="M4398" i="14"/>
  <c r="K4398" i="14" a="1"/>
  <c r="K4398" i="14" s="1"/>
  <c r="M4410" i="14"/>
  <c r="K4410" i="14" a="1"/>
  <c r="K4410" i="14" s="1"/>
  <c r="M4422" i="14"/>
  <c r="K4422" i="14" a="1"/>
  <c r="K4422" i="14" s="1"/>
  <c r="M4434" i="14"/>
  <c r="K4434" i="14" a="1"/>
  <c r="K4434" i="14" s="1"/>
  <c r="M4446" i="14"/>
  <c r="K4446" i="14" a="1"/>
  <c r="K4446" i="14" s="1"/>
  <c r="M4458" i="14"/>
  <c r="K4458" i="14" a="1"/>
  <c r="K4458" i="14" s="1"/>
  <c r="M4470" i="14"/>
  <c r="K4470" i="14" a="1"/>
  <c r="K4470" i="14" s="1"/>
  <c r="K4998" i="14" a="1"/>
  <c r="K4998" i="14" s="1"/>
  <c r="K4979" i="14" a="1"/>
  <c r="K4979" i="14" s="1"/>
  <c r="K4959" i="14" a="1"/>
  <c r="K4959" i="14" s="1"/>
  <c r="K4948" i="14" a="1"/>
  <c r="K4948" i="14" s="1"/>
  <c r="K4938" i="14" a="1"/>
  <c r="K4938" i="14" s="1"/>
  <c r="K4928" i="14" a="1"/>
  <c r="K4928" i="14" s="1"/>
  <c r="K4907" i="14" a="1"/>
  <c r="K4907" i="14" s="1"/>
  <c r="K4887" i="14" a="1"/>
  <c r="K4887" i="14" s="1"/>
  <c r="K4876" i="14" a="1"/>
  <c r="K4876" i="14" s="1"/>
  <c r="K4866" i="14" a="1"/>
  <c r="K4866" i="14" s="1"/>
  <c r="K4856" i="14" a="1"/>
  <c r="K4856" i="14" s="1"/>
  <c r="K4835" i="14" a="1"/>
  <c r="K4835" i="14" s="1"/>
  <c r="K4815" i="14" a="1"/>
  <c r="K4815" i="14" s="1"/>
  <c r="K4804" i="14" a="1"/>
  <c r="K4804" i="14" s="1"/>
  <c r="K4794" i="14" a="1"/>
  <c r="K4794" i="14" s="1"/>
  <c r="K4780" i="14" a="1"/>
  <c r="K4780" i="14" s="1"/>
  <c r="K4766" i="14" a="1"/>
  <c r="K4766" i="14" s="1"/>
  <c r="K4751" i="14" a="1"/>
  <c r="K4751" i="14" s="1"/>
  <c r="K4722" i="14" a="1"/>
  <c r="K4722" i="14" s="1"/>
  <c r="K4708" i="14" a="1"/>
  <c r="K4708" i="14" s="1"/>
  <c r="K4694" i="14" a="1"/>
  <c r="K4694" i="14" s="1"/>
  <c r="K4679" i="14" a="1"/>
  <c r="K4679" i="14" s="1"/>
  <c r="K4650" i="14" a="1"/>
  <c r="K4650" i="14" s="1"/>
  <c r="K4140" i="14" a="1"/>
  <c r="K4140" i="14" s="1"/>
  <c r="K4016" i="14" a="1"/>
  <c r="K4016" i="14" s="1"/>
  <c r="M487" i="14"/>
  <c r="K487" i="14" a="1"/>
  <c r="K487" i="14" s="1"/>
  <c r="M499" i="14"/>
  <c r="K499" i="14" a="1"/>
  <c r="K499" i="14" s="1"/>
  <c r="M511" i="14"/>
  <c r="K511" i="14" a="1"/>
  <c r="K511" i="14" s="1"/>
  <c r="M523" i="14"/>
  <c r="K523" i="14" a="1"/>
  <c r="K523" i="14" s="1"/>
  <c r="M535" i="14"/>
  <c r="K535" i="14" a="1"/>
  <c r="K535" i="14" s="1"/>
  <c r="M547" i="14"/>
  <c r="K547" i="14" a="1"/>
  <c r="K547" i="14" s="1"/>
  <c r="M559" i="14"/>
  <c r="K559" i="14" a="1"/>
  <c r="K559" i="14" s="1"/>
  <c r="M571" i="14"/>
  <c r="K571" i="14" a="1"/>
  <c r="K571" i="14" s="1"/>
  <c r="M583" i="14"/>
  <c r="K583" i="14" a="1"/>
  <c r="K583" i="14" s="1"/>
  <c r="M595" i="14"/>
  <c r="K595" i="14" a="1"/>
  <c r="K595" i="14" s="1"/>
  <c r="M607" i="14"/>
  <c r="K607" i="14" a="1"/>
  <c r="K607" i="14" s="1"/>
  <c r="M619" i="14"/>
  <c r="K619" i="14" a="1"/>
  <c r="K619" i="14" s="1"/>
  <c r="M631" i="14"/>
  <c r="K631" i="14" a="1"/>
  <c r="K631" i="14" s="1"/>
  <c r="M643" i="14"/>
  <c r="K643" i="14" a="1"/>
  <c r="K643" i="14" s="1"/>
  <c r="M655" i="14"/>
  <c r="K655" i="14" a="1"/>
  <c r="K655" i="14" s="1"/>
  <c r="M667" i="14"/>
  <c r="K667" i="14" a="1"/>
  <c r="K667" i="14" s="1"/>
  <c r="M679" i="14"/>
  <c r="K679" i="14" a="1"/>
  <c r="K679" i="14" s="1"/>
  <c r="M691" i="14"/>
  <c r="K691" i="14" a="1"/>
  <c r="K691" i="14" s="1"/>
  <c r="M703" i="14"/>
  <c r="K703" i="14" a="1"/>
  <c r="K703" i="14" s="1"/>
  <c r="M715" i="14"/>
  <c r="K715" i="14" a="1"/>
  <c r="K715" i="14" s="1"/>
  <c r="M727" i="14"/>
  <c r="K727" i="14" a="1"/>
  <c r="K727" i="14" s="1"/>
  <c r="M739" i="14"/>
  <c r="K739" i="14" a="1"/>
  <c r="K739" i="14" s="1"/>
  <c r="M751" i="14"/>
  <c r="K751" i="14" a="1"/>
  <c r="K751" i="14" s="1"/>
  <c r="M763" i="14"/>
  <c r="K763" i="14" a="1"/>
  <c r="K763" i="14" s="1"/>
  <c r="M775" i="14"/>
  <c r="K775" i="14" a="1"/>
  <c r="K775" i="14" s="1"/>
  <c r="M787" i="14"/>
  <c r="K787" i="14" a="1"/>
  <c r="K787" i="14" s="1"/>
  <c r="M799" i="14"/>
  <c r="K799" i="14" a="1"/>
  <c r="K799" i="14" s="1"/>
  <c r="M811" i="14"/>
  <c r="K811" i="14" a="1"/>
  <c r="K811" i="14" s="1"/>
  <c r="M823" i="14"/>
  <c r="K823" i="14" a="1"/>
  <c r="K823" i="14" s="1"/>
  <c r="M835" i="14"/>
  <c r="K835" i="14" a="1"/>
  <c r="K835" i="14" s="1"/>
  <c r="M847" i="14"/>
  <c r="K847" i="14" a="1"/>
  <c r="K847" i="14" s="1"/>
  <c r="M859" i="14"/>
  <c r="K859" i="14" a="1"/>
  <c r="K859" i="14" s="1"/>
  <c r="M871" i="14"/>
  <c r="K871" i="14" a="1"/>
  <c r="K871" i="14" s="1"/>
  <c r="M883" i="14"/>
  <c r="K883" i="14" a="1"/>
  <c r="K883" i="14" s="1"/>
  <c r="M895" i="14"/>
  <c r="K895" i="14" a="1"/>
  <c r="K895" i="14" s="1"/>
  <c r="M907" i="14"/>
  <c r="K907" i="14" a="1"/>
  <c r="K907" i="14" s="1"/>
  <c r="M919" i="14"/>
  <c r="K919" i="14" a="1"/>
  <c r="K919" i="14" s="1"/>
  <c r="M931" i="14"/>
  <c r="K931" i="14" a="1"/>
  <c r="K931" i="14" s="1"/>
  <c r="M943" i="14"/>
  <c r="K943" i="14" a="1"/>
  <c r="K943" i="14" s="1"/>
  <c r="M955" i="14"/>
  <c r="K955" i="14" a="1"/>
  <c r="K955" i="14" s="1"/>
  <c r="M967" i="14"/>
  <c r="K967" i="14" a="1"/>
  <c r="K967" i="14" s="1"/>
  <c r="M979" i="14"/>
  <c r="K979" i="14" a="1"/>
  <c r="K979" i="14" s="1"/>
  <c r="M991" i="14"/>
  <c r="K991" i="14" a="1"/>
  <c r="K991" i="14" s="1"/>
  <c r="M1003" i="14"/>
  <c r="K1003" i="14" a="1"/>
  <c r="K1003" i="14" s="1"/>
  <c r="M1015" i="14"/>
  <c r="K1015" i="14" a="1"/>
  <c r="K1015" i="14" s="1"/>
  <c r="M1027" i="14"/>
  <c r="K1027" i="14" a="1"/>
  <c r="K1027" i="14" s="1"/>
  <c r="M1039" i="14"/>
  <c r="K1039" i="14" a="1"/>
  <c r="K1039" i="14" s="1"/>
  <c r="M1051" i="14"/>
  <c r="K1051" i="14" a="1"/>
  <c r="K1051" i="14" s="1"/>
  <c r="M1063" i="14"/>
  <c r="K1063" i="14" a="1"/>
  <c r="K1063" i="14" s="1"/>
  <c r="M1075" i="14"/>
  <c r="K1075" i="14" a="1"/>
  <c r="K1075" i="14" s="1"/>
  <c r="M1087" i="14"/>
  <c r="K1087" i="14" a="1"/>
  <c r="K1087" i="14" s="1"/>
  <c r="M1099" i="14"/>
  <c r="K1099" i="14" a="1"/>
  <c r="K1099" i="14" s="1"/>
  <c r="M1111" i="14"/>
  <c r="K1111" i="14" a="1"/>
  <c r="K1111" i="14" s="1"/>
  <c r="M1123" i="14"/>
  <c r="K1123" i="14" a="1"/>
  <c r="K1123" i="14" s="1"/>
  <c r="M1135" i="14"/>
  <c r="K1135" i="14" a="1"/>
  <c r="K1135" i="14" s="1"/>
  <c r="M1147" i="14"/>
  <c r="K1147" i="14" a="1"/>
  <c r="K1147" i="14" s="1"/>
  <c r="M1159" i="14"/>
  <c r="K1159" i="14" a="1"/>
  <c r="K1159" i="14" s="1"/>
  <c r="M1171" i="14"/>
  <c r="K1171" i="14" a="1"/>
  <c r="K1171" i="14" s="1"/>
  <c r="M1183" i="14"/>
  <c r="K1183" i="14" a="1"/>
  <c r="K1183" i="14" s="1"/>
  <c r="M1195" i="14"/>
  <c r="K1195" i="14" a="1"/>
  <c r="K1195" i="14" s="1"/>
  <c r="M1207" i="14"/>
  <c r="K1207" i="14" a="1"/>
  <c r="K1207" i="14" s="1"/>
  <c r="M1219" i="14"/>
  <c r="K1219" i="14" a="1"/>
  <c r="K1219" i="14" s="1"/>
  <c r="M1231" i="14"/>
  <c r="K1231" i="14" a="1"/>
  <c r="K1231" i="14" s="1"/>
  <c r="M1243" i="14"/>
  <c r="K1243" i="14" a="1"/>
  <c r="K1243" i="14" s="1"/>
  <c r="M1255" i="14"/>
  <c r="K1255" i="14" a="1"/>
  <c r="K1255" i="14" s="1"/>
  <c r="M1267" i="14"/>
  <c r="K1267" i="14" a="1"/>
  <c r="K1267" i="14" s="1"/>
  <c r="M1279" i="14"/>
  <c r="K1279" i="14" a="1"/>
  <c r="K1279" i="14" s="1"/>
  <c r="M1291" i="14"/>
  <c r="K1291" i="14" a="1"/>
  <c r="K1291" i="14" s="1"/>
  <c r="M1303" i="14"/>
  <c r="K1303" i="14" a="1"/>
  <c r="K1303" i="14" s="1"/>
  <c r="M1315" i="14"/>
  <c r="K1315" i="14" a="1"/>
  <c r="K1315" i="14" s="1"/>
  <c r="M1327" i="14"/>
  <c r="K1327" i="14" a="1"/>
  <c r="K1327" i="14" s="1"/>
  <c r="M1339" i="14"/>
  <c r="K1339" i="14" a="1"/>
  <c r="K1339" i="14" s="1"/>
  <c r="M1351" i="14"/>
  <c r="K1351" i="14" a="1"/>
  <c r="K1351" i="14" s="1"/>
  <c r="M1363" i="14"/>
  <c r="K1363" i="14" a="1"/>
  <c r="K1363" i="14" s="1"/>
  <c r="M1375" i="14"/>
  <c r="K1375" i="14" a="1"/>
  <c r="K1375" i="14" s="1"/>
  <c r="M1387" i="14"/>
  <c r="K1387" i="14" a="1"/>
  <c r="K1387" i="14" s="1"/>
  <c r="M1399" i="14"/>
  <c r="K1399" i="14" a="1"/>
  <c r="K1399" i="14" s="1"/>
  <c r="M1411" i="14"/>
  <c r="K1411" i="14" a="1"/>
  <c r="K1411" i="14" s="1"/>
  <c r="M1423" i="14"/>
  <c r="K1423" i="14" a="1"/>
  <c r="K1423" i="14" s="1"/>
  <c r="M1435" i="14"/>
  <c r="K1435" i="14" a="1"/>
  <c r="K1435" i="14" s="1"/>
  <c r="M1447" i="14"/>
  <c r="K1447" i="14" a="1"/>
  <c r="K1447" i="14" s="1"/>
  <c r="M1459" i="14"/>
  <c r="K1459" i="14" a="1"/>
  <c r="K1459" i="14" s="1"/>
  <c r="M1471" i="14"/>
  <c r="K1471" i="14" a="1"/>
  <c r="K1471" i="14" s="1"/>
  <c r="M1483" i="14"/>
  <c r="K1483" i="14" a="1"/>
  <c r="K1483" i="14" s="1"/>
  <c r="M1495" i="14"/>
  <c r="K1495" i="14" a="1"/>
  <c r="K1495" i="14" s="1"/>
  <c r="M1507" i="14"/>
  <c r="K1507" i="14" a="1"/>
  <c r="K1507" i="14" s="1"/>
  <c r="M1519" i="14"/>
  <c r="K1519" i="14" a="1"/>
  <c r="K1519" i="14" s="1"/>
  <c r="M1531" i="14"/>
  <c r="K1531" i="14" a="1"/>
  <c r="K1531" i="14" s="1"/>
  <c r="M1543" i="14"/>
  <c r="K1543" i="14" a="1"/>
  <c r="K1543" i="14" s="1"/>
  <c r="M1555" i="14"/>
  <c r="K1555" i="14" a="1"/>
  <c r="K1555" i="14" s="1"/>
  <c r="M1567" i="14"/>
  <c r="K1567" i="14" a="1"/>
  <c r="K1567" i="14" s="1"/>
  <c r="M1579" i="14"/>
  <c r="K1579" i="14" a="1"/>
  <c r="K1579" i="14" s="1"/>
  <c r="M1591" i="14"/>
  <c r="K1591" i="14" a="1"/>
  <c r="K1591" i="14" s="1"/>
  <c r="M1603" i="14"/>
  <c r="K1603" i="14" a="1"/>
  <c r="K1603" i="14" s="1"/>
  <c r="M1615" i="14"/>
  <c r="K1615" i="14" a="1"/>
  <c r="K1615" i="14" s="1"/>
  <c r="M1627" i="14"/>
  <c r="K1627" i="14" a="1"/>
  <c r="K1627" i="14" s="1"/>
  <c r="M1639" i="14"/>
  <c r="K1639" i="14" a="1"/>
  <c r="K1639" i="14" s="1"/>
  <c r="M1651" i="14"/>
  <c r="K1651" i="14" a="1"/>
  <c r="K1651" i="14" s="1"/>
  <c r="M1663" i="14"/>
  <c r="K1663" i="14" a="1"/>
  <c r="K1663" i="14" s="1"/>
  <c r="M1675" i="14"/>
  <c r="K1675" i="14" a="1"/>
  <c r="K1675" i="14" s="1"/>
  <c r="M1687" i="14"/>
  <c r="K1687" i="14" a="1"/>
  <c r="K1687" i="14" s="1"/>
  <c r="M1699" i="14"/>
  <c r="K1699" i="14" a="1"/>
  <c r="K1699" i="14" s="1"/>
  <c r="M1711" i="14"/>
  <c r="K1711" i="14" a="1"/>
  <c r="K1711" i="14" s="1"/>
  <c r="M1723" i="14"/>
  <c r="K1723" i="14" a="1"/>
  <c r="K1723" i="14" s="1"/>
  <c r="M1735" i="14"/>
  <c r="K1735" i="14" a="1"/>
  <c r="K1735" i="14" s="1"/>
  <c r="M1747" i="14"/>
  <c r="K1747" i="14" a="1"/>
  <c r="K1747" i="14" s="1"/>
  <c r="M1759" i="14"/>
  <c r="K1759" i="14" a="1"/>
  <c r="K1759" i="14" s="1"/>
  <c r="M1771" i="14"/>
  <c r="K1771" i="14" a="1"/>
  <c r="K1771" i="14" s="1"/>
  <c r="M1783" i="14"/>
  <c r="K1783" i="14" a="1"/>
  <c r="K1783" i="14" s="1"/>
  <c r="M1795" i="14"/>
  <c r="K1795" i="14" a="1"/>
  <c r="K1795" i="14" s="1"/>
  <c r="M1807" i="14"/>
  <c r="K1807" i="14" a="1"/>
  <c r="K1807" i="14" s="1"/>
  <c r="M1819" i="14"/>
  <c r="K1819" i="14" a="1"/>
  <c r="K1819" i="14" s="1"/>
  <c r="M1831" i="14"/>
  <c r="K1831" i="14" a="1"/>
  <c r="K1831" i="14" s="1"/>
  <c r="M1843" i="14"/>
  <c r="K1843" i="14" a="1"/>
  <c r="K1843" i="14" s="1"/>
  <c r="M1855" i="14"/>
  <c r="K1855" i="14" a="1"/>
  <c r="K1855" i="14" s="1"/>
  <c r="M1867" i="14"/>
  <c r="K1867" i="14" a="1"/>
  <c r="K1867" i="14" s="1"/>
  <c r="M1879" i="14"/>
  <c r="K1879" i="14" a="1"/>
  <c r="K1879" i="14" s="1"/>
  <c r="M1891" i="14"/>
  <c r="K1891" i="14" a="1"/>
  <c r="K1891" i="14" s="1"/>
  <c r="M1903" i="14"/>
  <c r="K1903" i="14" a="1"/>
  <c r="K1903" i="14" s="1"/>
  <c r="M1915" i="14"/>
  <c r="K1915" i="14" a="1"/>
  <c r="K1915" i="14" s="1"/>
  <c r="M1927" i="14"/>
  <c r="K1927" i="14" a="1"/>
  <c r="K1927" i="14" s="1"/>
  <c r="M1939" i="14"/>
  <c r="K1939" i="14" a="1"/>
  <c r="K1939" i="14" s="1"/>
  <c r="M1951" i="14"/>
  <c r="K1951" i="14" a="1"/>
  <c r="K1951" i="14" s="1"/>
  <c r="M1963" i="14"/>
  <c r="K1963" i="14" a="1"/>
  <c r="K1963" i="14" s="1"/>
  <c r="M1975" i="14"/>
  <c r="K1975" i="14" a="1"/>
  <c r="K1975" i="14" s="1"/>
  <c r="M1987" i="14"/>
  <c r="K1987" i="14" a="1"/>
  <c r="K1987" i="14" s="1"/>
  <c r="M1999" i="14"/>
  <c r="K1999" i="14" a="1"/>
  <c r="K1999" i="14" s="1"/>
  <c r="M2011" i="14"/>
  <c r="K2011" i="14" a="1"/>
  <c r="K2011" i="14" s="1"/>
  <c r="M2023" i="14"/>
  <c r="K2023" i="14" a="1"/>
  <c r="K2023" i="14" s="1"/>
  <c r="M2035" i="14"/>
  <c r="K2035" i="14" a="1"/>
  <c r="K2035" i="14" s="1"/>
  <c r="M2047" i="14"/>
  <c r="K2047" i="14" a="1"/>
  <c r="K2047" i="14" s="1"/>
  <c r="M2059" i="14"/>
  <c r="K2059" i="14" a="1"/>
  <c r="K2059" i="14" s="1"/>
  <c r="M2071" i="14"/>
  <c r="K2071" i="14" a="1"/>
  <c r="K2071" i="14" s="1"/>
  <c r="M2083" i="14"/>
  <c r="K2083" i="14" a="1"/>
  <c r="K2083" i="14" s="1"/>
  <c r="M2095" i="14"/>
  <c r="K2095" i="14" a="1"/>
  <c r="K2095" i="14" s="1"/>
  <c r="M2107" i="14"/>
  <c r="K2107" i="14" a="1"/>
  <c r="K2107" i="14" s="1"/>
  <c r="M2119" i="14"/>
  <c r="K2119" i="14" a="1"/>
  <c r="K2119" i="14" s="1"/>
  <c r="M2131" i="14"/>
  <c r="K2131" i="14" a="1"/>
  <c r="K2131" i="14" s="1"/>
  <c r="M2143" i="14"/>
  <c r="K2143" i="14" a="1"/>
  <c r="K2143" i="14" s="1"/>
  <c r="M2155" i="14"/>
  <c r="K2155" i="14" a="1"/>
  <c r="K2155" i="14" s="1"/>
  <c r="M2167" i="14"/>
  <c r="K2167" i="14" a="1"/>
  <c r="K2167" i="14" s="1"/>
  <c r="M2179" i="14"/>
  <c r="K2179" i="14" a="1"/>
  <c r="K2179" i="14" s="1"/>
  <c r="M2191" i="14"/>
  <c r="K2191" i="14" a="1"/>
  <c r="K2191" i="14" s="1"/>
  <c r="M2203" i="14"/>
  <c r="K2203" i="14" a="1"/>
  <c r="K2203" i="14" s="1"/>
  <c r="M2215" i="14"/>
  <c r="K2215" i="14" a="1"/>
  <c r="K2215" i="14" s="1"/>
  <c r="M2227" i="14"/>
  <c r="K2227" i="14" a="1"/>
  <c r="K2227" i="14" s="1"/>
  <c r="M2239" i="14"/>
  <c r="K2239" i="14" a="1"/>
  <c r="K2239" i="14" s="1"/>
  <c r="M2251" i="14"/>
  <c r="K2251" i="14" a="1"/>
  <c r="K2251" i="14" s="1"/>
  <c r="M2263" i="14"/>
  <c r="K2263" i="14" a="1"/>
  <c r="K2263" i="14" s="1"/>
  <c r="M2275" i="14"/>
  <c r="K2275" i="14" a="1"/>
  <c r="K2275" i="14" s="1"/>
  <c r="M2287" i="14"/>
  <c r="K2287" i="14" a="1"/>
  <c r="K2287" i="14" s="1"/>
  <c r="M2299" i="14"/>
  <c r="K2299" i="14" a="1"/>
  <c r="K2299" i="14" s="1"/>
  <c r="M2311" i="14"/>
  <c r="K2311" i="14" a="1"/>
  <c r="K2311" i="14" s="1"/>
  <c r="M2323" i="14"/>
  <c r="K2323" i="14" a="1"/>
  <c r="K2323" i="14" s="1"/>
  <c r="M2335" i="14"/>
  <c r="K2335" i="14" a="1"/>
  <c r="K2335" i="14" s="1"/>
  <c r="M2347" i="14"/>
  <c r="K2347" i="14" a="1"/>
  <c r="K2347" i="14" s="1"/>
  <c r="M2359" i="14"/>
  <c r="K2359" i="14" a="1"/>
  <c r="K2359" i="14" s="1"/>
  <c r="M2371" i="14"/>
  <c r="K2371" i="14" a="1"/>
  <c r="K2371" i="14" s="1"/>
  <c r="M2383" i="14"/>
  <c r="K2383" i="14" a="1"/>
  <c r="K2383" i="14" s="1"/>
  <c r="M2395" i="14"/>
  <c r="K2395" i="14" a="1"/>
  <c r="K2395" i="14" s="1"/>
  <c r="M2407" i="14"/>
  <c r="K2407" i="14" a="1"/>
  <c r="K2407" i="14" s="1"/>
  <c r="M2419" i="14"/>
  <c r="K2419" i="14" a="1"/>
  <c r="K2419" i="14" s="1"/>
  <c r="M2431" i="14"/>
  <c r="K2431" i="14" a="1"/>
  <c r="K2431" i="14" s="1"/>
  <c r="M2443" i="14"/>
  <c r="K2443" i="14" a="1"/>
  <c r="K2443" i="14" s="1"/>
  <c r="M2455" i="14"/>
  <c r="K2455" i="14" a="1"/>
  <c r="K2455" i="14" s="1"/>
  <c r="M2467" i="14"/>
  <c r="K2467" i="14" a="1"/>
  <c r="K2467" i="14" s="1"/>
  <c r="M2479" i="14"/>
  <c r="K2479" i="14" a="1"/>
  <c r="K2479" i="14" s="1"/>
  <c r="M2491" i="14"/>
  <c r="K2491" i="14" a="1"/>
  <c r="K2491" i="14" s="1"/>
  <c r="M2503" i="14"/>
  <c r="K2503" i="14" a="1"/>
  <c r="K2503" i="14" s="1"/>
  <c r="M2515" i="14"/>
  <c r="K2515" i="14" a="1"/>
  <c r="K2515" i="14" s="1"/>
  <c r="M2527" i="14"/>
  <c r="K2527" i="14" a="1"/>
  <c r="K2527" i="14" s="1"/>
  <c r="M2539" i="14"/>
  <c r="K2539" i="14" a="1"/>
  <c r="K2539" i="14" s="1"/>
  <c r="M2551" i="14"/>
  <c r="K2551" i="14" a="1"/>
  <c r="K2551" i="14" s="1"/>
  <c r="M2563" i="14"/>
  <c r="K2563" i="14" a="1"/>
  <c r="K2563" i="14" s="1"/>
  <c r="M2575" i="14"/>
  <c r="K2575" i="14" a="1"/>
  <c r="K2575" i="14" s="1"/>
  <c r="M2587" i="14"/>
  <c r="K2587" i="14" a="1"/>
  <c r="K2587" i="14" s="1"/>
  <c r="M2599" i="14"/>
  <c r="K2599" i="14" a="1"/>
  <c r="K2599" i="14" s="1"/>
  <c r="M2611" i="14"/>
  <c r="K2611" i="14" a="1"/>
  <c r="K2611" i="14" s="1"/>
  <c r="M2623" i="14"/>
  <c r="K2623" i="14" a="1"/>
  <c r="K2623" i="14" s="1"/>
  <c r="M2635" i="14"/>
  <c r="K2635" i="14" a="1"/>
  <c r="K2635" i="14" s="1"/>
  <c r="M2647" i="14"/>
  <c r="K2647" i="14" a="1"/>
  <c r="K2647" i="14" s="1"/>
  <c r="M2659" i="14"/>
  <c r="K2659" i="14" a="1"/>
  <c r="K2659" i="14" s="1"/>
  <c r="M2671" i="14"/>
  <c r="K2671" i="14" a="1"/>
  <c r="K2671" i="14" s="1"/>
  <c r="M2683" i="14"/>
  <c r="K2683" i="14" a="1"/>
  <c r="K2683" i="14" s="1"/>
  <c r="M2695" i="14"/>
  <c r="K2695" i="14" a="1"/>
  <c r="K2695" i="14" s="1"/>
  <c r="M2707" i="14"/>
  <c r="K2707" i="14" a="1"/>
  <c r="K2707" i="14" s="1"/>
  <c r="M2719" i="14"/>
  <c r="K2719" i="14" a="1"/>
  <c r="K2719" i="14" s="1"/>
  <c r="M2731" i="14"/>
  <c r="K2731" i="14" a="1"/>
  <c r="K2731" i="14" s="1"/>
  <c r="M2743" i="14"/>
  <c r="K2743" i="14" a="1"/>
  <c r="K2743" i="14" s="1"/>
  <c r="M2755" i="14"/>
  <c r="K2755" i="14" a="1"/>
  <c r="K2755" i="14" s="1"/>
  <c r="M2767" i="14"/>
  <c r="K2767" i="14" a="1"/>
  <c r="K2767" i="14" s="1"/>
  <c r="M2779" i="14"/>
  <c r="K2779" i="14" a="1"/>
  <c r="K2779" i="14" s="1"/>
  <c r="M2791" i="14"/>
  <c r="K2791" i="14" a="1"/>
  <c r="K2791" i="14" s="1"/>
  <c r="M2803" i="14"/>
  <c r="K2803" i="14" a="1"/>
  <c r="K2803" i="14" s="1"/>
  <c r="M2815" i="14"/>
  <c r="K2815" i="14" a="1"/>
  <c r="K2815" i="14" s="1"/>
  <c r="M2827" i="14"/>
  <c r="K2827" i="14" a="1"/>
  <c r="K2827" i="14" s="1"/>
  <c r="M2839" i="14"/>
  <c r="K2839" i="14" a="1"/>
  <c r="K2839" i="14" s="1"/>
  <c r="M2851" i="14"/>
  <c r="K2851" i="14" a="1"/>
  <c r="K2851" i="14" s="1"/>
  <c r="M2863" i="14"/>
  <c r="K2863" i="14" a="1"/>
  <c r="K2863" i="14" s="1"/>
  <c r="M2875" i="14"/>
  <c r="K2875" i="14" a="1"/>
  <c r="K2875" i="14" s="1"/>
  <c r="M2887" i="14"/>
  <c r="K2887" i="14" a="1"/>
  <c r="K2887" i="14" s="1"/>
  <c r="M2899" i="14"/>
  <c r="K2899" i="14" a="1"/>
  <c r="K2899" i="14" s="1"/>
  <c r="M2911" i="14"/>
  <c r="K2911" i="14" a="1"/>
  <c r="K2911" i="14" s="1"/>
  <c r="M2923" i="14"/>
  <c r="K2923" i="14" a="1"/>
  <c r="K2923" i="14" s="1"/>
  <c r="M2935" i="14"/>
  <c r="K2935" i="14" a="1"/>
  <c r="K2935" i="14" s="1"/>
  <c r="M2947" i="14"/>
  <c r="K2947" i="14" a="1"/>
  <c r="K2947" i="14" s="1"/>
  <c r="M2959" i="14"/>
  <c r="K2959" i="14" a="1"/>
  <c r="K2959" i="14" s="1"/>
  <c r="M2971" i="14"/>
  <c r="K2971" i="14" a="1"/>
  <c r="K2971" i="14" s="1"/>
  <c r="M2983" i="14"/>
  <c r="K2983" i="14" a="1"/>
  <c r="K2983" i="14" s="1"/>
  <c r="M2995" i="14"/>
  <c r="K2995" i="14" a="1"/>
  <c r="K2995" i="14" s="1"/>
  <c r="M3007" i="14"/>
  <c r="K3007" i="14" a="1"/>
  <c r="K3007" i="14" s="1"/>
  <c r="M3019" i="14"/>
  <c r="K3019" i="14" a="1"/>
  <c r="K3019" i="14" s="1"/>
  <c r="M3031" i="14"/>
  <c r="K3031" i="14" a="1"/>
  <c r="K3031" i="14" s="1"/>
  <c r="M3043" i="14"/>
  <c r="K3043" i="14" a="1"/>
  <c r="K3043" i="14" s="1"/>
  <c r="M3055" i="14"/>
  <c r="K3055" i="14" a="1"/>
  <c r="K3055" i="14" s="1"/>
  <c r="M3067" i="14"/>
  <c r="K3067" i="14" a="1"/>
  <c r="K3067" i="14" s="1"/>
  <c r="M3079" i="14"/>
  <c r="K3079" i="14" a="1"/>
  <c r="K3079" i="14" s="1"/>
  <c r="M3091" i="14"/>
  <c r="K3091" i="14" a="1"/>
  <c r="K3091" i="14" s="1"/>
  <c r="M3103" i="14"/>
  <c r="K3103" i="14" a="1"/>
  <c r="K3103" i="14" s="1"/>
  <c r="M3115" i="14"/>
  <c r="K3115" i="14" a="1"/>
  <c r="K3115" i="14" s="1"/>
  <c r="M3127" i="14"/>
  <c r="K3127" i="14" a="1"/>
  <c r="K3127" i="14" s="1"/>
  <c r="M3139" i="14"/>
  <c r="K3139" i="14" a="1"/>
  <c r="K3139" i="14" s="1"/>
  <c r="M3151" i="14"/>
  <c r="K3151" i="14" a="1"/>
  <c r="K3151" i="14" s="1"/>
  <c r="M3163" i="14"/>
  <c r="K3163" i="14" a="1"/>
  <c r="K3163" i="14" s="1"/>
  <c r="M3175" i="14"/>
  <c r="K3175" i="14" a="1"/>
  <c r="K3175" i="14" s="1"/>
  <c r="M3187" i="14"/>
  <c r="K3187" i="14" a="1"/>
  <c r="K3187" i="14" s="1"/>
  <c r="M3199" i="14"/>
  <c r="K3199" i="14" a="1"/>
  <c r="K3199" i="14" s="1"/>
  <c r="M3211" i="14"/>
  <c r="K3211" i="14" a="1"/>
  <c r="K3211" i="14" s="1"/>
  <c r="M3223" i="14"/>
  <c r="K3223" i="14" a="1"/>
  <c r="K3223" i="14" s="1"/>
  <c r="M3235" i="14"/>
  <c r="K3235" i="14" a="1"/>
  <c r="K3235" i="14" s="1"/>
  <c r="M3247" i="14"/>
  <c r="K3247" i="14" a="1"/>
  <c r="K3247" i="14" s="1"/>
  <c r="M3259" i="14"/>
  <c r="K3259" i="14" a="1"/>
  <c r="K3259" i="14" s="1"/>
  <c r="M3271" i="14"/>
  <c r="K3271" i="14" a="1"/>
  <c r="K3271" i="14" s="1"/>
  <c r="M3283" i="14"/>
  <c r="K3283" i="14" a="1"/>
  <c r="K3283" i="14" s="1"/>
  <c r="M3295" i="14"/>
  <c r="K3295" i="14" a="1"/>
  <c r="K3295" i="14" s="1"/>
  <c r="M3307" i="14"/>
  <c r="K3307" i="14" a="1"/>
  <c r="K3307" i="14" s="1"/>
  <c r="M3319" i="14"/>
  <c r="K3319" i="14" a="1"/>
  <c r="K3319" i="14" s="1"/>
  <c r="M3331" i="14"/>
  <c r="K3331" i="14" a="1"/>
  <c r="K3331" i="14" s="1"/>
  <c r="M3343" i="14"/>
  <c r="K3343" i="14" a="1"/>
  <c r="K3343" i="14" s="1"/>
  <c r="M3355" i="14"/>
  <c r="K3355" i="14" a="1"/>
  <c r="K3355" i="14" s="1"/>
  <c r="M3367" i="14"/>
  <c r="K3367" i="14" a="1"/>
  <c r="K3367" i="14" s="1"/>
  <c r="M3379" i="14"/>
  <c r="K3379" i="14" a="1"/>
  <c r="K3379" i="14" s="1"/>
  <c r="M3391" i="14"/>
  <c r="K3391" i="14" a="1"/>
  <c r="K3391" i="14" s="1"/>
  <c r="M3403" i="14"/>
  <c r="K3403" i="14" a="1"/>
  <c r="K3403" i="14" s="1"/>
  <c r="M3415" i="14"/>
  <c r="K3415" i="14" a="1"/>
  <c r="K3415" i="14" s="1"/>
  <c r="M3427" i="14"/>
  <c r="K3427" i="14" a="1"/>
  <c r="K3427" i="14" s="1"/>
  <c r="M3439" i="14"/>
  <c r="K3439" i="14" a="1"/>
  <c r="K3439" i="14" s="1"/>
  <c r="M3451" i="14"/>
  <c r="K3451" i="14" a="1"/>
  <c r="K3451" i="14" s="1"/>
  <c r="M3463" i="14"/>
  <c r="K3463" i="14" a="1"/>
  <c r="K3463" i="14" s="1"/>
  <c r="M3475" i="14"/>
  <c r="K3475" i="14" a="1"/>
  <c r="K3475" i="14" s="1"/>
  <c r="M3487" i="14"/>
  <c r="K3487" i="14" a="1"/>
  <c r="K3487" i="14" s="1"/>
  <c r="M3499" i="14"/>
  <c r="K3499" i="14" a="1"/>
  <c r="K3499" i="14" s="1"/>
  <c r="M3511" i="14"/>
  <c r="K3511" i="14" a="1"/>
  <c r="K3511" i="14" s="1"/>
  <c r="M3523" i="14"/>
  <c r="K3523" i="14" a="1"/>
  <c r="K3523" i="14" s="1"/>
  <c r="M3535" i="14"/>
  <c r="K3535" i="14" a="1"/>
  <c r="K3535" i="14" s="1"/>
  <c r="M3547" i="14"/>
  <c r="K3547" i="14" a="1"/>
  <c r="K3547" i="14" s="1"/>
  <c r="M3559" i="14"/>
  <c r="K3559" i="14" a="1"/>
  <c r="K3559" i="14" s="1"/>
  <c r="M3571" i="14"/>
  <c r="K3571" i="14" a="1"/>
  <c r="K3571" i="14" s="1"/>
  <c r="M3583" i="14"/>
  <c r="K3583" i="14" a="1"/>
  <c r="K3583" i="14" s="1"/>
  <c r="M3595" i="14"/>
  <c r="K3595" i="14" a="1"/>
  <c r="K3595" i="14" s="1"/>
  <c r="M3607" i="14"/>
  <c r="K3607" i="14" a="1"/>
  <c r="K3607" i="14" s="1"/>
  <c r="M3619" i="14"/>
  <c r="K3619" i="14" a="1"/>
  <c r="K3619" i="14" s="1"/>
  <c r="M3631" i="14"/>
  <c r="K3631" i="14" a="1"/>
  <c r="K3631" i="14" s="1"/>
  <c r="M3643" i="14"/>
  <c r="K3643" i="14" a="1"/>
  <c r="K3643" i="14" s="1"/>
  <c r="M3655" i="14"/>
  <c r="K3655" i="14" a="1"/>
  <c r="K3655" i="14" s="1"/>
  <c r="M3667" i="14"/>
  <c r="K3667" i="14" a="1"/>
  <c r="K3667" i="14" s="1"/>
  <c r="M3679" i="14"/>
  <c r="K3679" i="14" a="1"/>
  <c r="K3679" i="14" s="1"/>
  <c r="M3691" i="14"/>
  <c r="K3691" i="14" a="1"/>
  <c r="K3691" i="14" s="1"/>
  <c r="M3703" i="14"/>
  <c r="K3703" i="14" a="1"/>
  <c r="K3703" i="14" s="1"/>
  <c r="M3715" i="14"/>
  <c r="K3715" i="14" a="1"/>
  <c r="K3715" i="14" s="1"/>
  <c r="M3727" i="14"/>
  <c r="K3727" i="14" a="1"/>
  <c r="K3727" i="14" s="1"/>
  <c r="M3739" i="14"/>
  <c r="K3739" i="14" a="1"/>
  <c r="K3739" i="14" s="1"/>
  <c r="M3751" i="14"/>
  <c r="K3751" i="14" a="1"/>
  <c r="K3751" i="14" s="1"/>
  <c r="M3763" i="14"/>
  <c r="K3763" i="14" a="1"/>
  <c r="K3763" i="14" s="1"/>
  <c r="M3775" i="14"/>
  <c r="K3775" i="14" a="1"/>
  <c r="K3775" i="14" s="1"/>
  <c r="M3787" i="14"/>
  <c r="K3787" i="14" a="1"/>
  <c r="K3787" i="14" s="1"/>
  <c r="M3799" i="14"/>
  <c r="K3799" i="14" a="1"/>
  <c r="K3799" i="14" s="1"/>
  <c r="M3811" i="14"/>
  <c r="K3811" i="14" a="1"/>
  <c r="K3811" i="14" s="1"/>
  <c r="M3823" i="14"/>
  <c r="K3823" i="14" a="1"/>
  <c r="K3823" i="14" s="1"/>
  <c r="M3835" i="14"/>
  <c r="K3835" i="14" a="1"/>
  <c r="K3835" i="14" s="1"/>
  <c r="M3847" i="14"/>
  <c r="K3847" i="14" a="1"/>
  <c r="K3847" i="14" s="1"/>
  <c r="M3859" i="14"/>
  <c r="K3859" i="14" a="1"/>
  <c r="K3859" i="14" s="1"/>
  <c r="M3871" i="14"/>
  <c r="K3871" i="14" a="1"/>
  <c r="K3871" i="14" s="1"/>
  <c r="M3883" i="14"/>
  <c r="K3883" i="14" a="1"/>
  <c r="K3883" i="14" s="1"/>
  <c r="M3895" i="14"/>
  <c r="K3895" i="14" a="1"/>
  <c r="K3895" i="14" s="1"/>
  <c r="M3907" i="14"/>
  <c r="K3907" i="14" a="1"/>
  <c r="K3907" i="14" s="1"/>
  <c r="M3919" i="14"/>
  <c r="K3919" i="14" a="1"/>
  <c r="K3919" i="14" s="1"/>
  <c r="M3931" i="14"/>
  <c r="K3931" i="14" a="1"/>
  <c r="K3931" i="14" s="1"/>
  <c r="M3943" i="14"/>
  <c r="K3943" i="14" a="1"/>
  <c r="K3943" i="14" s="1"/>
  <c r="M3955" i="14"/>
  <c r="K3955" i="14" a="1"/>
  <c r="K3955" i="14" s="1"/>
  <c r="M3967" i="14"/>
  <c r="K3967" i="14" a="1"/>
  <c r="K3967" i="14" s="1"/>
  <c r="M3979" i="14"/>
  <c r="K3979" i="14" a="1"/>
  <c r="K3979" i="14" s="1"/>
  <c r="M3991" i="14"/>
  <c r="K3991" i="14" a="1"/>
  <c r="K3991" i="14" s="1"/>
  <c r="M4003" i="14"/>
  <c r="K4003" i="14" a="1"/>
  <c r="K4003" i="14" s="1"/>
  <c r="M4015" i="14"/>
  <c r="K4015" i="14" a="1"/>
  <c r="K4015" i="14" s="1"/>
  <c r="M4027" i="14"/>
  <c r="K4027" i="14" a="1"/>
  <c r="K4027" i="14" s="1"/>
  <c r="M4039" i="14"/>
  <c r="K4039" i="14" a="1"/>
  <c r="K4039" i="14" s="1"/>
  <c r="M4051" i="14"/>
  <c r="K4051" i="14" a="1"/>
  <c r="K4051" i="14" s="1"/>
  <c r="M4063" i="14"/>
  <c r="K4063" i="14" a="1"/>
  <c r="K4063" i="14" s="1"/>
  <c r="M4075" i="14"/>
  <c r="K4075" i="14" a="1"/>
  <c r="K4075" i="14" s="1"/>
  <c r="M4087" i="14"/>
  <c r="K4087" i="14" a="1"/>
  <c r="K4087" i="14" s="1"/>
  <c r="M4099" i="14"/>
  <c r="K4099" i="14" a="1"/>
  <c r="K4099" i="14" s="1"/>
  <c r="M4111" i="14"/>
  <c r="K4111" i="14" a="1"/>
  <c r="K4111" i="14" s="1"/>
  <c r="M4123" i="14"/>
  <c r="K4123" i="14" a="1"/>
  <c r="K4123" i="14" s="1"/>
  <c r="M4135" i="14"/>
  <c r="K4135" i="14" a="1"/>
  <c r="K4135" i="14" s="1"/>
  <c r="M4147" i="14"/>
  <c r="K4147" i="14" a="1"/>
  <c r="K4147" i="14" s="1"/>
  <c r="M4159" i="14"/>
  <c r="K4159" i="14" a="1"/>
  <c r="K4159" i="14" s="1"/>
  <c r="M4171" i="14"/>
  <c r="K4171" i="14" a="1"/>
  <c r="K4171" i="14" s="1"/>
  <c r="M4183" i="14"/>
  <c r="K4183" i="14" a="1"/>
  <c r="K4183" i="14" s="1"/>
  <c r="M4195" i="14"/>
  <c r="K4195" i="14" a="1"/>
  <c r="K4195" i="14" s="1"/>
  <c r="M4207" i="14"/>
  <c r="K4207" i="14" a="1"/>
  <c r="K4207" i="14" s="1"/>
  <c r="M4219" i="14"/>
  <c r="K4219" i="14" a="1"/>
  <c r="K4219" i="14" s="1"/>
  <c r="M4231" i="14"/>
  <c r="K4231" i="14" a="1"/>
  <c r="K4231" i="14" s="1"/>
  <c r="M4243" i="14"/>
  <c r="K4243" i="14" a="1"/>
  <c r="K4243" i="14" s="1"/>
  <c r="M4255" i="14"/>
  <c r="K4255" i="14" a="1"/>
  <c r="K4255" i="14" s="1"/>
  <c r="M4267" i="14"/>
  <c r="K4267" i="14" a="1"/>
  <c r="K4267" i="14" s="1"/>
  <c r="M4279" i="14"/>
  <c r="K4279" i="14" a="1"/>
  <c r="K4279" i="14" s="1"/>
  <c r="M4291" i="14"/>
  <c r="K4291" i="14" a="1"/>
  <c r="K4291" i="14" s="1"/>
  <c r="M4303" i="14"/>
  <c r="K4303" i="14" a="1"/>
  <c r="K4303" i="14" s="1"/>
  <c r="M4315" i="14"/>
  <c r="K4315" i="14" a="1"/>
  <c r="K4315" i="14" s="1"/>
  <c r="M4327" i="14"/>
  <c r="K4327" i="14" a="1"/>
  <c r="K4327" i="14" s="1"/>
  <c r="M4339" i="14"/>
  <c r="K4339" i="14" a="1"/>
  <c r="K4339" i="14" s="1"/>
  <c r="M4351" i="14"/>
  <c r="K4351" i="14" a="1"/>
  <c r="K4351" i="14" s="1"/>
  <c r="M4363" i="14"/>
  <c r="K4363" i="14" a="1"/>
  <c r="K4363" i="14" s="1"/>
  <c r="M4375" i="14"/>
  <c r="K4375" i="14" a="1"/>
  <c r="K4375" i="14" s="1"/>
  <c r="M4387" i="14"/>
  <c r="K4387" i="14" a="1"/>
  <c r="K4387" i="14" s="1"/>
  <c r="M4399" i="14"/>
  <c r="K4399" i="14" a="1"/>
  <c r="K4399" i="14" s="1"/>
  <c r="M4411" i="14"/>
  <c r="K4411" i="14" a="1"/>
  <c r="K4411" i="14" s="1"/>
  <c r="M4423" i="14"/>
  <c r="K4423" i="14" a="1"/>
  <c r="K4423" i="14" s="1"/>
  <c r="M4435" i="14"/>
  <c r="K4435" i="14" a="1"/>
  <c r="K4435" i="14" s="1"/>
  <c r="M4447" i="14"/>
  <c r="K4447" i="14" a="1"/>
  <c r="K4447" i="14" s="1"/>
  <c r="M4459" i="14"/>
  <c r="K4459" i="14" a="1"/>
  <c r="K4459" i="14" s="1"/>
  <c r="M4471" i="14"/>
  <c r="K4471" i="14" a="1"/>
  <c r="K4471" i="14" s="1"/>
  <c r="M4483" i="14"/>
  <c r="K4483" i="14" a="1"/>
  <c r="K4483" i="14" s="1"/>
  <c r="M4495" i="14"/>
  <c r="K4495" i="14" a="1"/>
  <c r="K4495" i="14" s="1"/>
  <c r="M4507" i="14"/>
  <c r="K4507" i="14" a="1"/>
  <c r="K4507" i="14" s="1"/>
  <c r="M4519" i="14"/>
  <c r="K4519" i="14" a="1"/>
  <c r="K4519" i="14" s="1"/>
  <c r="M4531" i="14"/>
  <c r="K4531" i="14" a="1"/>
  <c r="K4531" i="14" s="1"/>
  <c r="M4543" i="14"/>
  <c r="K4543" i="14" a="1"/>
  <c r="K4543" i="14" s="1"/>
  <c r="M4555" i="14"/>
  <c r="K4555" i="14" a="1"/>
  <c r="K4555" i="14" s="1"/>
  <c r="M4567" i="14"/>
  <c r="K4567" i="14" a="1"/>
  <c r="K4567" i="14" s="1"/>
  <c r="M4579" i="14"/>
  <c r="K4579" i="14" a="1"/>
  <c r="K4579" i="14" s="1"/>
  <c r="M4591" i="14"/>
  <c r="K4591" i="14" a="1"/>
  <c r="K4591" i="14" s="1"/>
  <c r="M4603" i="14"/>
  <c r="K4603" i="14" a="1"/>
  <c r="K4603" i="14" s="1"/>
  <c r="M4615" i="14"/>
  <c r="K4615" i="14" a="1"/>
  <c r="K4615" i="14" s="1"/>
  <c r="M4627" i="14"/>
  <c r="K4627" i="14" a="1"/>
  <c r="K4627" i="14" s="1"/>
  <c r="M4639" i="14"/>
  <c r="K4639" i="14" a="1"/>
  <c r="K4639" i="14" s="1"/>
  <c r="M4651" i="14"/>
  <c r="K4651" i="14" a="1"/>
  <c r="K4651" i="14" s="1"/>
  <c r="M4663" i="14"/>
  <c r="K4663" i="14" a="1"/>
  <c r="K4663" i="14" s="1"/>
  <c r="M4675" i="14"/>
  <c r="K4675" i="14" a="1"/>
  <c r="K4675" i="14" s="1"/>
  <c r="M4687" i="14"/>
  <c r="K4687" i="14" a="1"/>
  <c r="K4687" i="14" s="1"/>
  <c r="M4699" i="14"/>
  <c r="K4699" i="14" a="1"/>
  <c r="K4699" i="14" s="1"/>
  <c r="M4711" i="14"/>
  <c r="K4711" i="14" a="1"/>
  <c r="K4711" i="14" s="1"/>
  <c r="M4723" i="14"/>
  <c r="K4723" i="14" a="1"/>
  <c r="K4723" i="14" s="1"/>
  <c r="M4735" i="14"/>
  <c r="K4735" i="14" a="1"/>
  <c r="K4735" i="14" s="1"/>
  <c r="M4747" i="14"/>
  <c r="K4747" i="14" a="1"/>
  <c r="K4747" i="14" s="1"/>
  <c r="M4759" i="14"/>
  <c r="K4759" i="14" a="1"/>
  <c r="K4759" i="14" s="1"/>
  <c r="M4771" i="14"/>
  <c r="K4771" i="14" a="1"/>
  <c r="K4771" i="14" s="1"/>
  <c r="M4783" i="14"/>
  <c r="K4783" i="14" a="1"/>
  <c r="K4783" i="14" s="1"/>
  <c r="K4989" i="14" a="1"/>
  <c r="K4989" i="14" s="1"/>
  <c r="K4978" i="14" a="1"/>
  <c r="K4978" i="14" s="1"/>
  <c r="K4968" i="14" a="1"/>
  <c r="K4968" i="14" s="1"/>
  <c r="K4958" i="14" a="1"/>
  <c r="K4958" i="14" s="1"/>
  <c r="K4937" i="14" a="1"/>
  <c r="K4937" i="14" s="1"/>
  <c r="K4927" i="14" a="1"/>
  <c r="K4927" i="14" s="1"/>
  <c r="K4917" i="14" a="1"/>
  <c r="K4917" i="14" s="1"/>
  <c r="K4906" i="14" a="1"/>
  <c r="K4906" i="14" s="1"/>
  <c r="K4896" i="14" a="1"/>
  <c r="K4896" i="14" s="1"/>
  <c r="K4886" i="14" a="1"/>
  <c r="K4886" i="14" s="1"/>
  <c r="K4865" i="14" a="1"/>
  <c r="K4865" i="14" s="1"/>
  <c r="K4855" i="14" a="1"/>
  <c r="K4855" i="14" s="1"/>
  <c r="K4845" i="14" a="1"/>
  <c r="K4845" i="14" s="1"/>
  <c r="K4834" i="14" a="1"/>
  <c r="K4834" i="14" s="1"/>
  <c r="K4824" i="14" a="1"/>
  <c r="K4824" i="14" s="1"/>
  <c r="K4814" i="14" a="1"/>
  <c r="K4814" i="14" s="1"/>
  <c r="K4793" i="14" a="1"/>
  <c r="K4793" i="14" s="1"/>
  <c r="K4764" i="14" a="1"/>
  <c r="K4764" i="14" s="1"/>
  <c r="K4750" i="14" a="1"/>
  <c r="K4750" i="14" s="1"/>
  <c r="K4736" i="14" a="1"/>
  <c r="K4736" i="14" s="1"/>
  <c r="K4721" i="14" a="1"/>
  <c r="K4721" i="14" s="1"/>
  <c r="K4692" i="14" a="1"/>
  <c r="K4692" i="14" s="1"/>
  <c r="K4678" i="14" a="1"/>
  <c r="K4678" i="14" s="1"/>
  <c r="K4664" i="14" a="1"/>
  <c r="K4664" i="14" s="1"/>
  <c r="K4649" i="14" a="1"/>
  <c r="K4649" i="14" s="1"/>
  <c r="K4634" i="14" a="1"/>
  <c r="K4634" i="14" s="1"/>
  <c r="K4616" i="14" a="1"/>
  <c r="K4616" i="14" s="1"/>
  <c r="K4598" i="14" a="1"/>
  <c r="K4598" i="14" s="1"/>
  <c r="K4580" i="14" a="1"/>
  <c r="K4580" i="14" s="1"/>
  <c r="K4562" i="14" a="1"/>
  <c r="K4562" i="14" s="1"/>
  <c r="K4544" i="14" a="1"/>
  <c r="K4544" i="14" s="1"/>
  <c r="K4526" i="14" a="1"/>
  <c r="K4526" i="14" s="1"/>
  <c r="K4508" i="14" a="1"/>
  <c r="K4508" i="14" s="1"/>
  <c r="K4490" i="14" a="1"/>
  <c r="K4490" i="14" s="1"/>
  <c r="K4006" i="14" a="1"/>
  <c r="K4006" i="14" s="1"/>
  <c r="M356" i="14"/>
  <c r="K356" i="14" a="1"/>
  <c r="K356" i="14" s="1"/>
  <c r="M368" i="14"/>
  <c r="K368" i="14" a="1"/>
  <c r="K368" i="14" s="1"/>
  <c r="M380" i="14"/>
  <c r="K380" i="14" a="1"/>
  <c r="K380" i="14" s="1"/>
  <c r="M392" i="14"/>
  <c r="K392" i="14" a="1"/>
  <c r="K392" i="14" s="1"/>
  <c r="M404" i="14"/>
  <c r="K404" i="14" a="1"/>
  <c r="K404" i="14" s="1"/>
  <c r="M416" i="14"/>
  <c r="K416" i="14" a="1"/>
  <c r="K416" i="14" s="1"/>
  <c r="M428" i="14"/>
  <c r="K428" i="14" a="1"/>
  <c r="K428" i="14" s="1"/>
  <c r="M440" i="14"/>
  <c r="K440" i="14" a="1"/>
  <c r="K440" i="14" s="1"/>
  <c r="M452" i="14"/>
  <c r="K452" i="14" a="1"/>
  <c r="K452" i="14" s="1"/>
  <c r="M464" i="14"/>
  <c r="K464" i="14" a="1"/>
  <c r="K464" i="14" s="1"/>
  <c r="M476" i="14"/>
  <c r="K476" i="14" a="1"/>
  <c r="K476" i="14" s="1"/>
  <c r="M488" i="14"/>
  <c r="K488" i="14" a="1"/>
  <c r="K488" i="14" s="1"/>
  <c r="M500" i="14"/>
  <c r="K500" i="14" a="1"/>
  <c r="K500" i="14" s="1"/>
  <c r="M512" i="14"/>
  <c r="K512" i="14" a="1"/>
  <c r="K512" i="14" s="1"/>
  <c r="M524" i="14"/>
  <c r="K524" i="14" a="1"/>
  <c r="K524" i="14" s="1"/>
  <c r="M536" i="14"/>
  <c r="K536" i="14" a="1"/>
  <c r="K536" i="14" s="1"/>
  <c r="M548" i="14"/>
  <c r="K548" i="14" a="1"/>
  <c r="K548" i="14" s="1"/>
  <c r="M560" i="14"/>
  <c r="K560" i="14" a="1"/>
  <c r="K560" i="14" s="1"/>
  <c r="M572" i="14"/>
  <c r="K572" i="14" a="1"/>
  <c r="K572" i="14" s="1"/>
  <c r="M584" i="14"/>
  <c r="K584" i="14" a="1"/>
  <c r="K584" i="14" s="1"/>
  <c r="M596" i="14"/>
  <c r="K596" i="14" a="1"/>
  <c r="K596" i="14" s="1"/>
  <c r="M608" i="14"/>
  <c r="K608" i="14" a="1"/>
  <c r="K608" i="14" s="1"/>
  <c r="M620" i="14"/>
  <c r="K620" i="14" a="1"/>
  <c r="K620" i="14" s="1"/>
  <c r="M632" i="14"/>
  <c r="K632" i="14" a="1"/>
  <c r="K632" i="14" s="1"/>
  <c r="M644" i="14"/>
  <c r="K644" i="14" a="1"/>
  <c r="K644" i="14" s="1"/>
  <c r="M656" i="14"/>
  <c r="K656" i="14" a="1"/>
  <c r="K656" i="14" s="1"/>
  <c r="M668" i="14"/>
  <c r="K668" i="14" a="1"/>
  <c r="K668" i="14" s="1"/>
  <c r="M680" i="14"/>
  <c r="K680" i="14" a="1"/>
  <c r="K680" i="14" s="1"/>
  <c r="M692" i="14"/>
  <c r="K692" i="14" a="1"/>
  <c r="K692" i="14" s="1"/>
  <c r="M704" i="14"/>
  <c r="K704" i="14" a="1"/>
  <c r="K704" i="14" s="1"/>
  <c r="M716" i="14"/>
  <c r="K716" i="14" a="1"/>
  <c r="K716" i="14" s="1"/>
  <c r="M728" i="14"/>
  <c r="K728" i="14" a="1"/>
  <c r="K728" i="14" s="1"/>
  <c r="M740" i="14"/>
  <c r="K740" i="14" a="1"/>
  <c r="K740" i="14" s="1"/>
  <c r="M752" i="14"/>
  <c r="K752" i="14" a="1"/>
  <c r="K752" i="14" s="1"/>
  <c r="M764" i="14"/>
  <c r="K764" i="14" a="1"/>
  <c r="K764" i="14" s="1"/>
  <c r="M776" i="14"/>
  <c r="K776" i="14" a="1"/>
  <c r="K776" i="14" s="1"/>
  <c r="M788" i="14"/>
  <c r="K788" i="14" a="1"/>
  <c r="K788" i="14" s="1"/>
  <c r="M800" i="14"/>
  <c r="K800" i="14" a="1"/>
  <c r="K800" i="14" s="1"/>
  <c r="M812" i="14"/>
  <c r="K812" i="14" a="1"/>
  <c r="K812" i="14" s="1"/>
  <c r="M824" i="14"/>
  <c r="K824" i="14" a="1"/>
  <c r="K824" i="14" s="1"/>
  <c r="M836" i="14"/>
  <c r="K836" i="14" a="1"/>
  <c r="K836" i="14" s="1"/>
  <c r="M848" i="14"/>
  <c r="K848" i="14" a="1"/>
  <c r="K848" i="14" s="1"/>
  <c r="M860" i="14"/>
  <c r="K860" i="14" a="1"/>
  <c r="K860" i="14" s="1"/>
  <c r="M872" i="14"/>
  <c r="K872" i="14" a="1"/>
  <c r="K872" i="14" s="1"/>
  <c r="M884" i="14"/>
  <c r="K884" i="14" a="1"/>
  <c r="K884" i="14" s="1"/>
  <c r="M896" i="14"/>
  <c r="K896" i="14" a="1"/>
  <c r="K896" i="14" s="1"/>
  <c r="M908" i="14"/>
  <c r="K908" i="14" a="1"/>
  <c r="K908" i="14" s="1"/>
  <c r="M920" i="14"/>
  <c r="K920" i="14" a="1"/>
  <c r="K920" i="14" s="1"/>
  <c r="M932" i="14"/>
  <c r="K932" i="14" a="1"/>
  <c r="K932" i="14" s="1"/>
  <c r="M944" i="14"/>
  <c r="K944" i="14" a="1"/>
  <c r="K944" i="14" s="1"/>
  <c r="M956" i="14"/>
  <c r="K956" i="14" a="1"/>
  <c r="K956" i="14" s="1"/>
  <c r="M968" i="14"/>
  <c r="K968" i="14" a="1"/>
  <c r="K968" i="14" s="1"/>
  <c r="M980" i="14"/>
  <c r="K980" i="14" a="1"/>
  <c r="K980" i="14" s="1"/>
  <c r="M992" i="14"/>
  <c r="K992" i="14" a="1"/>
  <c r="K992" i="14" s="1"/>
  <c r="M1004" i="14"/>
  <c r="K1004" i="14" a="1"/>
  <c r="K1004" i="14" s="1"/>
  <c r="M1016" i="14"/>
  <c r="K1016" i="14" a="1"/>
  <c r="K1016" i="14" s="1"/>
  <c r="M1028" i="14"/>
  <c r="K1028" i="14" a="1"/>
  <c r="K1028" i="14" s="1"/>
  <c r="M1040" i="14"/>
  <c r="K1040" i="14" a="1"/>
  <c r="K1040" i="14" s="1"/>
  <c r="M1052" i="14"/>
  <c r="K1052" i="14" a="1"/>
  <c r="K1052" i="14" s="1"/>
  <c r="M1064" i="14"/>
  <c r="K1064" i="14" a="1"/>
  <c r="K1064" i="14" s="1"/>
  <c r="M1076" i="14"/>
  <c r="K1076" i="14" a="1"/>
  <c r="K1076" i="14" s="1"/>
  <c r="M1088" i="14"/>
  <c r="K1088" i="14" a="1"/>
  <c r="K1088" i="14" s="1"/>
  <c r="M1100" i="14"/>
  <c r="K1100" i="14" a="1"/>
  <c r="K1100" i="14" s="1"/>
  <c r="M1112" i="14"/>
  <c r="K1112" i="14" a="1"/>
  <c r="K1112" i="14" s="1"/>
  <c r="M1124" i="14"/>
  <c r="K1124" i="14" a="1"/>
  <c r="K1124" i="14" s="1"/>
  <c r="M1136" i="14"/>
  <c r="K1136" i="14" a="1"/>
  <c r="K1136" i="14" s="1"/>
  <c r="M1148" i="14"/>
  <c r="K1148" i="14" a="1"/>
  <c r="K1148" i="14" s="1"/>
  <c r="M1160" i="14"/>
  <c r="K1160" i="14" a="1"/>
  <c r="K1160" i="14" s="1"/>
  <c r="M1172" i="14"/>
  <c r="K1172" i="14" a="1"/>
  <c r="K1172" i="14" s="1"/>
  <c r="M1184" i="14"/>
  <c r="K1184" i="14" a="1"/>
  <c r="K1184" i="14" s="1"/>
  <c r="M1196" i="14"/>
  <c r="K1196" i="14" a="1"/>
  <c r="K1196" i="14" s="1"/>
  <c r="M1208" i="14"/>
  <c r="K1208" i="14" a="1"/>
  <c r="K1208" i="14" s="1"/>
  <c r="M1220" i="14"/>
  <c r="K1220" i="14" a="1"/>
  <c r="K1220" i="14" s="1"/>
  <c r="M1232" i="14"/>
  <c r="K1232" i="14" a="1"/>
  <c r="K1232" i="14" s="1"/>
  <c r="M1244" i="14"/>
  <c r="K1244" i="14" a="1"/>
  <c r="K1244" i="14" s="1"/>
  <c r="M1256" i="14"/>
  <c r="K1256" i="14" a="1"/>
  <c r="K1256" i="14" s="1"/>
  <c r="M1268" i="14"/>
  <c r="K1268" i="14" a="1"/>
  <c r="K1268" i="14" s="1"/>
  <c r="M1280" i="14"/>
  <c r="K1280" i="14" a="1"/>
  <c r="K1280" i="14" s="1"/>
  <c r="M1292" i="14"/>
  <c r="K1292" i="14" a="1"/>
  <c r="K1292" i="14" s="1"/>
  <c r="M1304" i="14"/>
  <c r="K1304" i="14" a="1"/>
  <c r="K1304" i="14" s="1"/>
  <c r="M1316" i="14"/>
  <c r="K1316" i="14" a="1"/>
  <c r="K1316" i="14" s="1"/>
  <c r="M1328" i="14"/>
  <c r="K1328" i="14" a="1"/>
  <c r="K1328" i="14" s="1"/>
  <c r="M1340" i="14"/>
  <c r="K1340" i="14" a="1"/>
  <c r="K1340" i="14" s="1"/>
  <c r="M1352" i="14"/>
  <c r="K1352" i="14" a="1"/>
  <c r="K1352" i="14" s="1"/>
  <c r="M1364" i="14"/>
  <c r="K1364" i="14" a="1"/>
  <c r="K1364" i="14" s="1"/>
  <c r="M1376" i="14"/>
  <c r="K1376" i="14" a="1"/>
  <c r="K1376" i="14" s="1"/>
  <c r="M1388" i="14"/>
  <c r="K1388" i="14" a="1"/>
  <c r="K1388" i="14" s="1"/>
  <c r="M1400" i="14"/>
  <c r="K1400" i="14" a="1"/>
  <c r="K1400" i="14" s="1"/>
  <c r="M1412" i="14"/>
  <c r="K1412" i="14" a="1"/>
  <c r="K1412" i="14" s="1"/>
  <c r="M1424" i="14"/>
  <c r="K1424" i="14" a="1"/>
  <c r="K1424" i="14" s="1"/>
  <c r="M1436" i="14"/>
  <c r="K1436" i="14" a="1"/>
  <c r="K1436" i="14" s="1"/>
  <c r="M1448" i="14"/>
  <c r="K1448" i="14" a="1"/>
  <c r="K1448" i="14" s="1"/>
  <c r="M1460" i="14"/>
  <c r="K1460" i="14" a="1"/>
  <c r="K1460" i="14" s="1"/>
  <c r="M1472" i="14"/>
  <c r="K1472" i="14" a="1"/>
  <c r="K1472" i="14" s="1"/>
  <c r="M1484" i="14"/>
  <c r="K1484" i="14" a="1"/>
  <c r="K1484" i="14" s="1"/>
  <c r="M1496" i="14"/>
  <c r="K1496" i="14" a="1"/>
  <c r="K1496" i="14" s="1"/>
  <c r="M1508" i="14"/>
  <c r="K1508" i="14" a="1"/>
  <c r="K1508" i="14" s="1"/>
  <c r="M1520" i="14"/>
  <c r="K1520" i="14" a="1"/>
  <c r="K1520" i="14" s="1"/>
  <c r="M1532" i="14"/>
  <c r="K1532" i="14" a="1"/>
  <c r="K1532" i="14" s="1"/>
  <c r="M1544" i="14"/>
  <c r="K1544" i="14" a="1"/>
  <c r="K1544" i="14" s="1"/>
  <c r="M1556" i="14"/>
  <c r="K1556" i="14" a="1"/>
  <c r="K1556" i="14" s="1"/>
  <c r="M1568" i="14"/>
  <c r="K1568" i="14" a="1"/>
  <c r="K1568" i="14" s="1"/>
  <c r="M1580" i="14"/>
  <c r="K1580" i="14" a="1"/>
  <c r="K1580" i="14" s="1"/>
  <c r="M1592" i="14"/>
  <c r="K1592" i="14" a="1"/>
  <c r="K1592" i="14" s="1"/>
  <c r="M1604" i="14"/>
  <c r="K1604" i="14" a="1"/>
  <c r="K1604" i="14" s="1"/>
  <c r="M1616" i="14"/>
  <c r="K1616" i="14" a="1"/>
  <c r="K1616" i="14" s="1"/>
  <c r="M1628" i="14"/>
  <c r="K1628" i="14" a="1"/>
  <c r="K1628" i="14" s="1"/>
  <c r="M1640" i="14"/>
  <c r="K1640" i="14" a="1"/>
  <c r="K1640" i="14" s="1"/>
  <c r="M1652" i="14"/>
  <c r="K1652" i="14" a="1"/>
  <c r="K1652" i="14" s="1"/>
  <c r="M1664" i="14"/>
  <c r="K1664" i="14" a="1"/>
  <c r="K1664" i="14" s="1"/>
  <c r="M1676" i="14"/>
  <c r="K1676" i="14" a="1"/>
  <c r="K1676" i="14" s="1"/>
  <c r="M1688" i="14"/>
  <c r="K1688" i="14" a="1"/>
  <c r="K1688" i="14" s="1"/>
  <c r="M1700" i="14"/>
  <c r="K1700" i="14" a="1"/>
  <c r="K1700" i="14" s="1"/>
  <c r="M1712" i="14"/>
  <c r="K1712" i="14" a="1"/>
  <c r="K1712" i="14" s="1"/>
  <c r="M1724" i="14"/>
  <c r="K1724" i="14" a="1"/>
  <c r="K1724" i="14" s="1"/>
  <c r="M1736" i="14"/>
  <c r="K1736" i="14" a="1"/>
  <c r="K1736" i="14" s="1"/>
  <c r="M1748" i="14"/>
  <c r="K1748" i="14" a="1"/>
  <c r="K1748" i="14" s="1"/>
  <c r="M1760" i="14"/>
  <c r="K1760" i="14" a="1"/>
  <c r="K1760" i="14" s="1"/>
  <c r="M1772" i="14"/>
  <c r="K1772" i="14" a="1"/>
  <c r="K1772" i="14" s="1"/>
  <c r="M1784" i="14"/>
  <c r="K1784" i="14" a="1"/>
  <c r="K1784" i="14" s="1"/>
  <c r="M1796" i="14"/>
  <c r="K1796" i="14" a="1"/>
  <c r="K1796" i="14" s="1"/>
  <c r="M1808" i="14"/>
  <c r="K1808" i="14" a="1"/>
  <c r="K1808" i="14" s="1"/>
  <c r="M1820" i="14"/>
  <c r="K1820" i="14" a="1"/>
  <c r="K1820" i="14" s="1"/>
  <c r="M1832" i="14"/>
  <c r="K1832" i="14" a="1"/>
  <c r="K1832" i="14" s="1"/>
  <c r="M1844" i="14"/>
  <c r="K1844" i="14" a="1"/>
  <c r="K1844" i="14" s="1"/>
  <c r="M1856" i="14"/>
  <c r="K1856" i="14" a="1"/>
  <c r="K1856" i="14" s="1"/>
  <c r="M1868" i="14"/>
  <c r="K1868" i="14" a="1"/>
  <c r="K1868" i="14" s="1"/>
  <c r="M1880" i="14"/>
  <c r="K1880" i="14" a="1"/>
  <c r="K1880" i="14" s="1"/>
  <c r="M1892" i="14"/>
  <c r="K1892" i="14" a="1"/>
  <c r="K1892" i="14" s="1"/>
  <c r="M1904" i="14"/>
  <c r="K1904" i="14" a="1"/>
  <c r="K1904" i="14" s="1"/>
  <c r="M1916" i="14"/>
  <c r="K1916" i="14" a="1"/>
  <c r="K1916" i="14" s="1"/>
  <c r="M1928" i="14"/>
  <c r="K1928" i="14" a="1"/>
  <c r="K1928" i="14" s="1"/>
  <c r="M1940" i="14"/>
  <c r="K1940" i="14" a="1"/>
  <c r="K1940" i="14" s="1"/>
  <c r="M1952" i="14"/>
  <c r="K1952" i="14" a="1"/>
  <c r="K1952" i="14" s="1"/>
  <c r="M1964" i="14"/>
  <c r="K1964" i="14" a="1"/>
  <c r="K1964" i="14" s="1"/>
  <c r="M1976" i="14"/>
  <c r="K1976" i="14" a="1"/>
  <c r="K1976" i="14" s="1"/>
  <c r="M1988" i="14"/>
  <c r="K1988" i="14" a="1"/>
  <c r="K1988" i="14" s="1"/>
  <c r="M2000" i="14"/>
  <c r="K2000" i="14" a="1"/>
  <c r="K2000" i="14" s="1"/>
  <c r="M2012" i="14"/>
  <c r="K2012" i="14" a="1"/>
  <c r="K2012" i="14" s="1"/>
  <c r="M2024" i="14"/>
  <c r="K2024" i="14" a="1"/>
  <c r="K2024" i="14" s="1"/>
  <c r="M2036" i="14"/>
  <c r="K2036" i="14" a="1"/>
  <c r="K2036" i="14" s="1"/>
  <c r="M2048" i="14"/>
  <c r="K2048" i="14" a="1"/>
  <c r="K2048" i="14" s="1"/>
  <c r="M2060" i="14"/>
  <c r="K2060" i="14" a="1"/>
  <c r="K2060" i="14" s="1"/>
  <c r="M2072" i="14"/>
  <c r="K2072" i="14" a="1"/>
  <c r="K2072" i="14" s="1"/>
  <c r="M2084" i="14"/>
  <c r="K2084" i="14" a="1"/>
  <c r="K2084" i="14" s="1"/>
  <c r="M2096" i="14"/>
  <c r="K2096" i="14" a="1"/>
  <c r="K2096" i="14" s="1"/>
  <c r="M2108" i="14"/>
  <c r="K2108" i="14" a="1"/>
  <c r="K2108" i="14" s="1"/>
  <c r="M2120" i="14"/>
  <c r="K2120" i="14" a="1"/>
  <c r="K2120" i="14" s="1"/>
  <c r="M2132" i="14"/>
  <c r="K2132" i="14" a="1"/>
  <c r="K2132" i="14" s="1"/>
  <c r="M2144" i="14"/>
  <c r="K2144" i="14" a="1"/>
  <c r="K2144" i="14" s="1"/>
  <c r="M2156" i="14"/>
  <c r="K2156" i="14" a="1"/>
  <c r="K2156" i="14" s="1"/>
  <c r="M2168" i="14"/>
  <c r="K2168" i="14" a="1"/>
  <c r="K2168" i="14" s="1"/>
  <c r="M2180" i="14"/>
  <c r="K2180" i="14" a="1"/>
  <c r="K2180" i="14" s="1"/>
  <c r="M2192" i="14"/>
  <c r="K2192" i="14" a="1"/>
  <c r="K2192" i="14" s="1"/>
  <c r="M2204" i="14"/>
  <c r="K2204" i="14" a="1"/>
  <c r="K2204" i="14" s="1"/>
  <c r="M2216" i="14"/>
  <c r="K2216" i="14" a="1"/>
  <c r="K2216" i="14" s="1"/>
  <c r="M2228" i="14"/>
  <c r="K2228" i="14" a="1"/>
  <c r="K2228" i="14" s="1"/>
  <c r="M2240" i="14"/>
  <c r="K2240" i="14" a="1"/>
  <c r="K2240" i="14" s="1"/>
  <c r="M2252" i="14"/>
  <c r="K2252" i="14" a="1"/>
  <c r="K2252" i="14" s="1"/>
  <c r="M2264" i="14"/>
  <c r="K2264" i="14" a="1"/>
  <c r="K2264" i="14" s="1"/>
  <c r="M2276" i="14"/>
  <c r="K2276" i="14" a="1"/>
  <c r="K2276" i="14" s="1"/>
  <c r="M2288" i="14"/>
  <c r="K2288" i="14" a="1"/>
  <c r="K2288" i="14" s="1"/>
  <c r="M2300" i="14"/>
  <c r="K2300" i="14" a="1"/>
  <c r="K2300" i="14" s="1"/>
  <c r="M2312" i="14"/>
  <c r="K2312" i="14" a="1"/>
  <c r="K2312" i="14" s="1"/>
  <c r="M2324" i="14"/>
  <c r="K2324" i="14" a="1"/>
  <c r="K2324" i="14" s="1"/>
  <c r="M2336" i="14"/>
  <c r="K2336" i="14" a="1"/>
  <c r="K2336" i="14" s="1"/>
  <c r="M2348" i="14"/>
  <c r="K2348" i="14" a="1"/>
  <c r="K2348" i="14" s="1"/>
  <c r="M2360" i="14"/>
  <c r="K2360" i="14" a="1"/>
  <c r="K2360" i="14" s="1"/>
  <c r="M2372" i="14"/>
  <c r="K2372" i="14" a="1"/>
  <c r="K2372" i="14" s="1"/>
  <c r="M2384" i="14"/>
  <c r="K2384" i="14" a="1"/>
  <c r="K2384" i="14" s="1"/>
  <c r="M2396" i="14"/>
  <c r="K2396" i="14" a="1"/>
  <c r="K2396" i="14" s="1"/>
  <c r="M2408" i="14"/>
  <c r="K2408" i="14" a="1"/>
  <c r="K2408" i="14" s="1"/>
  <c r="M2420" i="14"/>
  <c r="K2420" i="14" a="1"/>
  <c r="K2420" i="14" s="1"/>
  <c r="M2432" i="14"/>
  <c r="K2432" i="14" a="1"/>
  <c r="K2432" i="14" s="1"/>
  <c r="M2444" i="14"/>
  <c r="K2444" i="14" a="1"/>
  <c r="K2444" i="14" s="1"/>
  <c r="M2456" i="14"/>
  <c r="K2456" i="14" a="1"/>
  <c r="K2456" i="14" s="1"/>
  <c r="M2468" i="14"/>
  <c r="K2468" i="14" a="1"/>
  <c r="K2468" i="14" s="1"/>
  <c r="M2480" i="14"/>
  <c r="K2480" i="14" a="1"/>
  <c r="K2480" i="14" s="1"/>
  <c r="M2492" i="14"/>
  <c r="K2492" i="14" a="1"/>
  <c r="K2492" i="14" s="1"/>
  <c r="M2504" i="14"/>
  <c r="K2504" i="14" a="1"/>
  <c r="K2504" i="14" s="1"/>
  <c r="M2516" i="14"/>
  <c r="K2516" i="14" a="1"/>
  <c r="K2516" i="14" s="1"/>
  <c r="M2528" i="14"/>
  <c r="K2528" i="14" a="1"/>
  <c r="K2528" i="14" s="1"/>
  <c r="M2540" i="14"/>
  <c r="K2540" i="14" a="1"/>
  <c r="K2540" i="14" s="1"/>
  <c r="M2552" i="14"/>
  <c r="K2552" i="14" a="1"/>
  <c r="K2552" i="14" s="1"/>
  <c r="M2564" i="14"/>
  <c r="K2564" i="14" a="1"/>
  <c r="K2564" i="14" s="1"/>
  <c r="M2576" i="14"/>
  <c r="K2576" i="14" a="1"/>
  <c r="K2576" i="14" s="1"/>
  <c r="M2588" i="14"/>
  <c r="K2588" i="14" a="1"/>
  <c r="K2588" i="14" s="1"/>
  <c r="M2600" i="14"/>
  <c r="K2600" i="14" a="1"/>
  <c r="K2600" i="14" s="1"/>
  <c r="M2612" i="14"/>
  <c r="K2612" i="14" a="1"/>
  <c r="K2612" i="14" s="1"/>
  <c r="M2624" i="14"/>
  <c r="K2624" i="14" a="1"/>
  <c r="K2624" i="14" s="1"/>
  <c r="M2636" i="14"/>
  <c r="K2636" i="14" a="1"/>
  <c r="K2636" i="14" s="1"/>
  <c r="M2648" i="14"/>
  <c r="K2648" i="14" a="1"/>
  <c r="K2648" i="14" s="1"/>
  <c r="M2660" i="14"/>
  <c r="K2660" i="14" a="1"/>
  <c r="K2660" i="14" s="1"/>
  <c r="M2672" i="14"/>
  <c r="K2672" i="14" a="1"/>
  <c r="K2672" i="14" s="1"/>
  <c r="M2684" i="14"/>
  <c r="K2684" i="14" a="1"/>
  <c r="K2684" i="14" s="1"/>
  <c r="M2696" i="14"/>
  <c r="K2696" i="14" a="1"/>
  <c r="K2696" i="14" s="1"/>
  <c r="M2708" i="14"/>
  <c r="K2708" i="14" a="1"/>
  <c r="K2708" i="14" s="1"/>
  <c r="M2720" i="14"/>
  <c r="K2720" i="14" a="1"/>
  <c r="K2720" i="14" s="1"/>
  <c r="M2732" i="14"/>
  <c r="K2732" i="14" a="1"/>
  <c r="K2732" i="14" s="1"/>
  <c r="M2744" i="14"/>
  <c r="K2744" i="14" a="1"/>
  <c r="K2744" i="14" s="1"/>
  <c r="M2756" i="14"/>
  <c r="K2756" i="14" a="1"/>
  <c r="K2756" i="14" s="1"/>
  <c r="M2768" i="14"/>
  <c r="K2768" i="14" a="1"/>
  <c r="K2768" i="14" s="1"/>
  <c r="M2780" i="14"/>
  <c r="K2780" i="14" a="1"/>
  <c r="K2780" i="14" s="1"/>
  <c r="M2792" i="14"/>
  <c r="K2792" i="14" a="1"/>
  <c r="K2792" i="14" s="1"/>
  <c r="M2804" i="14"/>
  <c r="K2804" i="14" a="1"/>
  <c r="K2804" i="14" s="1"/>
  <c r="M2816" i="14"/>
  <c r="K2816" i="14" a="1"/>
  <c r="K2816" i="14" s="1"/>
  <c r="M2828" i="14"/>
  <c r="K2828" i="14" a="1"/>
  <c r="K2828" i="14" s="1"/>
  <c r="M2840" i="14"/>
  <c r="K2840" i="14" a="1"/>
  <c r="K2840" i="14" s="1"/>
  <c r="M2852" i="14"/>
  <c r="K2852" i="14" a="1"/>
  <c r="K2852" i="14" s="1"/>
  <c r="M2864" i="14"/>
  <c r="K2864" i="14" a="1"/>
  <c r="K2864" i="14" s="1"/>
  <c r="M2876" i="14"/>
  <c r="K2876" i="14" a="1"/>
  <c r="K2876" i="14" s="1"/>
  <c r="M2888" i="14"/>
  <c r="K2888" i="14" a="1"/>
  <c r="K2888" i="14" s="1"/>
  <c r="M2900" i="14"/>
  <c r="K2900" i="14" a="1"/>
  <c r="K2900" i="14" s="1"/>
  <c r="M2912" i="14"/>
  <c r="K2912" i="14" a="1"/>
  <c r="K2912" i="14" s="1"/>
  <c r="M2924" i="14"/>
  <c r="K2924" i="14" a="1"/>
  <c r="K2924" i="14" s="1"/>
  <c r="M2936" i="14"/>
  <c r="K2936" i="14" a="1"/>
  <c r="K2936" i="14" s="1"/>
  <c r="M2948" i="14"/>
  <c r="K2948" i="14" a="1"/>
  <c r="K2948" i="14" s="1"/>
  <c r="M2960" i="14"/>
  <c r="K2960" i="14" a="1"/>
  <c r="K2960" i="14" s="1"/>
  <c r="M2972" i="14"/>
  <c r="K2972" i="14" a="1"/>
  <c r="K2972" i="14" s="1"/>
  <c r="M2984" i="14"/>
  <c r="K2984" i="14" a="1"/>
  <c r="K2984" i="14" s="1"/>
  <c r="M2996" i="14"/>
  <c r="K2996" i="14" a="1"/>
  <c r="K2996" i="14" s="1"/>
  <c r="M3008" i="14"/>
  <c r="K3008" i="14" a="1"/>
  <c r="K3008" i="14" s="1"/>
  <c r="M3020" i="14"/>
  <c r="K3020" i="14" a="1"/>
  <c r="K3020" i="14" s="1"/>
  <c r="M3032" i="14"/>
  <c r="K3032" i="14" a="1"/>
  <c r="K3032" i="14" s="1"/>
  <c r="M3044" i="14"/>
  <c r="K3044" i="14" a="1"/>
  <c r="K3044" i="14" s="1"/>
  <c r="M3056" i="14"/>
  <c r="K3056" i="14" a="1"/>
  <c r="K3056" i="14" s="1"/>
  <c r="M3068" i="14"/>
  <c r="K3068" i="14" a="1"/>
  <c r="K3068" i="14" s="1"/>
  <c r="M3080" i="14"/>
  <c r="K3080" i="14" a="1"/>
  <c r="K3080" i="14" s="1"/>
  <c r="M3092" i="14"/>
  <c r="K3092" i="14" a="1"/>
  <c r="K3092" i="14" s="1"/>
  <c r="M3104" i="14"/>
  <c r="K3104" i="14" a="1"/>
  <c r="K3104" i="14" s="1"/>
  <c r="M3116" i="14"/>
  <c r="K3116" i="14" a="1"/>
  <c r="K3116" i="14" s="1"/>
  <c r="M3128" i="14"/>
  <c r="K3128" i="14" a="1"/>
  <c r="K3128" i="14" s="1"/>
  <c r="M3140" i="14"/>
  <c r="K3140" i="14" a="1"/>
  <c r="K3140" i="14" s="1"/>
  <c r="M3152" i="14"/>
  <c r="K3152" i="14" a="1"/>
  <c r="K3152" i="14" s="1"/>
  <c r="M3164" i="14"/>
  <c r="K3164" i="14" a="1"/>
  <c r="K3164" i="14" s="1"/>
  <c r="M3176" i="14"/>
  <c r="K3176" i="14" a="1"/>
  <c r="K3176" i="14" s="1"/>
  <c r="M3188" i="14"/>
  <c r="K3188" i="14" a="1"/>
  <c r="K3188" i="14" s="1"/>
  <c r="M3200" i="14"/>
  <c r="K3200" i="14" a="1"/>
  <c r="K3200" i="14" s="1"/>
  <c r="M3212" i="14"/>
  <c r="K3212" i="14" a="1"/>
  <c r="K3212" i="14" s="1"/>
  <c r="M3224" i="14"/>
  <c r="K3224" i="14" a="1"/>
  <c r="K3224" i="14" s="1"/>
  <c r="M3236" i="14"/>
  <c r="K3236" i="14" a="1"/>
  <c r="K3236" i="14" s="1"/>
  <c r="M3248" i="14"/>
  <c r="K3248" i="14" a="1"/>
  <c r="K3248" i="14" s="1"/>
  <c r="M3260" i="14"/>
  <c r="K3260" i="14" a="1"/>
  <c r="K3260" i="14" s="1"/>
  <c r="M3272" i="14"/>
  <c r="K3272" i="14" a="1"/>
  <c r="K3272" i="14" s="1"/>
  <c r="M3284" i="14"/>
  <c r="K3284" i="14" a="1"/>
  <c r="K3284" i="14" s="1"/>
  <c r="M3296" i="14"/>
  <c r="K3296" i="14" a="1"/>
  <c r="K3296" i="14" s="1"/>
  <c r="M3308" i="14"/>
  <c r="K3308" i="14" a="1"/>
  <c r="K3308" i="14" s="1"/>
  <c r="M3320" i="14"/>
  <c r="K3320" i="14" a="1"/>
  <c r="K3320" i="14" s="1"/>
  <c r="M3332" i="14"/>
  <c r="K3332" i="14" a="1"/>
  <c r="K3332" i="14" s="1"/>
  <c r="M3344" i="14"/>
  <c r="K3344" i="14" a="1"/>
  <c r="K3344" i="14" s="1"/>
  <c r="M3356" i="14"/>
  <c r="K3356" i="14" a="1"/>
  <c r="K3356" i="14" s="1"/>
  <c r="M3368" i="14"/>
  <c r="K3368" i="14" a="1"/>
  <c r="K3368" i="14" s="1"/>
  <c r="M3380" i="14"/>
  <c r="K3380" i="14" a="1"/>
  <c r="K3380" i="14" s="1"/>
  <c r="M3392" i="14"/>
  <c r="K3392" i="14" a="1"/>
  <c r="K3392" i="14" s="1"/>
  <c r="M3404" i="14"/>
  <c r="K3404" i="14" a="1"/>
  <c r="K3404" i="14" s="1"/>
  <c r="M3416" i="14"/>
  <c r="K3416" i="14" a="1"/>
  <c r="K3416" i="14" s="1"/>
  <c r="M3428" i="14"/>
  <c r="K3428" i="14" a="1"/>
  <c r="K3428" i="14" s="1"/>
  <c r="M3440" i="14"/>
  <c r="K3440" i="14" a="1"/>
  <c r="K3440" i="14" s="1"/>
  <c r="M3452" i="14"/>
  <c r="K3452" i="14" a="1"/>
  <c r="K3452" i="14" s="1"/>
  <c r="M3464" i="14"/>
  <c r="K3464" i="14" a="1"/>
  <c r="K3464" i="14" s="1"/>
  <c r="M3476" i="14"/>
  <c r="K3476" i="14" a="1"/>
  <c r="K3476" i="14" s="1"/>
  <c r="M3488" i="14"/>
  <c r="K3488" i="14" a="1"/>
  <c r="K3488" i="14" s="1"/>
  <c r="M3500" i="14"/>
  <c r="K3500" i="14" a="1"/>
  <c r="K3500" i="14" s="1"/>
  <c r="M3512" i="14"/>
  <c r="K3512" i="14" a="1"/>
  <c r="K3512" i="14" s="1"/>
  <c r="M3524" i="14"/>
  <c r="K3524" i="14" a="1"/>
  <c r="K3524" i="14" s="1"/>
  <c r="M3536" i="14"/>
  <c r="K3536" i="14" a="1"/>
  <c r="K3536" i="14" s="1"/>
  <c r="M3548" i="14"/>
  <c r="K3548" i="14" a="1"/>
  <c r="K3548" i="14" s="1"/>
  <c r="M3560" i="14"/>
  <c r="K3560" i="14" a="1"/>
  <c r="K3560" i="14" s="1"/>
  <c r="M3572" i="14"/>
  <c r="K3572" i="14" a="1"/>
  <c r="K3572" i="14" s="1"/>
  <c r="M3584" i="14"/>
  <c r="K3584" i="14" a="1"/>
  <c r="K3584" i="14" s="1"/>
  <c r="M3596" i="14"/>
  <c r="K3596" i="14" a="1"/>
  <c r="K3596" i="14" s="1"/>
  <c r="M3608" i="14"/>
  <c r="K3608" i="14" a="1"/>
  <c r="K3608" i="14" s="1"/>
  <c r="M3620" i="14"/>
  <c r="K3620" i="14" a="1"/>
  <c r="K3620" i="14" s="1"/>
  <c r="M3632" i="14"/>
  <c r="K3632" i="14" a="1"/>
  <c r="K3632" i="14" s="1"/>
  <c r="M3644" i="14"/>
  <c r="K3644" i="14" a="1"/>
  <c r="K3644" i="14" s="1"/>
  <c r="M3656" i="14"/>
  <c r="K3656" i="14" a="1"/>
  <c r="K3656" i="14" s="1"/>
  <c r="M3668" i="14"/>
  <c r="K3668" i="14" a="1"/>
  <c r="K3668" i="14" s="1"/>
  <c r="M3680" i="14"/>
  <c r="K3680" i="14" a="1"/>
  <c r="K3680" i="14" s="1"/>
  <c r="M3692" i="14"/>
  <c r="K3692" i="14" a="1"/>
  <c r="K3692" i="14" s="1"/>
  <c r="M3704" i="14"/>
  <c r="K3704" i="14" a="1"/>
  <c r="K3704" i="14" s="1"/>
  <c r="M3716" i="14"/>
  <c r="K3716" i="14" a="1"/>
  <c r="K3716" i="14" s="1"/>
  <c r="M3728" i="14"/>
  <c r="K3728" i="14" a="1"/>
  <c r="K3728" i="14" s="1"/>
  <c r="M3740" i="14"/>
  <c r="K3740" i="14" a="1"/>
  <c r="K3740" i="14" s="1"/>
  <c r="M3752" i="14"/>
  <c r="K3752" i="14" a="1"/>
  <c r="K3752" i="14" s="1"/>
  <c r="M3764" i="14"/>
  <c r="K3764" i="14" a="1"/>
  <c r="K3764" i="14" s="1"/>
  <c r="M3776" i="14"/>
  <c r="K3776" i="14" a="1"/>
  <c r="K3776" i="14" s="1"/>
  <c r="M3788" i="14"/>
  <c r="K3788" i="14" a="1"/>
  <c r="K3788" i="14" s="1"/>
  <c r="M3800" i="14"/>
  <c r="K3800" i="14" a="1"/>
  <c r="K3800" i="14" s="1"/>
  <c r="M3812" i="14"/>
  <c r="K3812" i="14" a="1"/>
  <c r="K3812" i="14" s="1"/>
  <c r="M3824" i="14"/>
  <c r="K3824" i="14" a="1"/>
  <c r="K3824" i="14" s="1"/>
  <c r="M3836" i="14"/>
  <c r="K3836" i="14" a="1"/>
  <c r="K3836" i="14" s="1"/>
  <c r="M3848" i="14"/>
  <c r="K3848" i="14" a="1"/>
  <c r="K3848" i="14" s="1"/>
  <c r="M3860" i="14"/>
  <c r="K3860" i="14" a="1"/>
  <c r="K3860" i="14" s="1"/>
  <c r="M3872" i="14"/>
  <c r="K3872" i="14" a="1"/>
  <c r="K3872" i="14" s="1"/>
  <c r="M3884" i="14"/>
  <c r="K3884" i="14" a="1"/>
  <c r="K3884" i="14" s="1"/>
  <c r="M3896" i="14"/>
  <c r="K3896" i="14" a="1"/>
  <c r="K3896" i="14" s="1"/>
  <c r="M3908" i="14"/>
  <c r="K3908" i="14" a="1"/>
  <c r="K3908" i="14" s="1"/>
  <c r="M3920" i="14"/>
  <c r="K3920" i="14" a="1"/>
  <c r="K3920" i="14" s="1"/>
  <c r="M3932" i="14"/>
  <c r="K3932" i="14" a="1"/>
  <c r="K3932" i="14" s="1"/>
  <c r="M3956" i="14"/>
  <c r="K3956" i="14" a="1"/>
  <c r="K3956" i="14" s="1"/>
  <c r="M3968" i="14"/>
  <c r="K3968" i="14" a="1"/>
  <c r="K3968" i="14" s="1"/>
  <c r="M3980" i="14"/>
  <c r="K3980" i="14" a="1"/>
  <c r="K3980" i="14" s="1"/>
  <c r="M3992" i="14"/>
  <c r="K3992" i="14" a="1"/>
  <c r="K3992" i="14" s="1"/>
  <c r="M4004" i="14"/>
  <c r="K4004" i="14" a="1"/>
  <c r="K4004" i="14" s="1"/>
  <c r="M4028" i="14"/>
  <c r="K4028" i="14" a="1"/>
  <c r="K4028" i="14" s="1"/>
  <c r="M4040" i="14"/>
  <c r="K4040" i="14" a="1"/>
  <c r="K4040" i="14" s="1"/>
  <c r="M4052" i="14"/>
  <c r="K4052" i="14" a="1"/>
  <c r="K4052" i="14" s="1"/>
  <c r="M4064" i="14"/>
  <c r="K4064" i="14" a="1"/>
  <c r="K4064" i="14" s="1"/>
  <c r="M4076" i="14"/>
  <c r="K4076" i="14" a="1"/>
  <c r="K4076" i="14" s="1"/>
  <c r="M4100" i="14"/>
  <c r="K4100" i="14" a="1"/>
  <c r="K4100" i="14" s="1"/>
  <c r="M4112" i="14"/>
  <c r="K4112" i="14" a="1"/>
  <c r="K4112" i="14" s="1"/>
  <c r="M4124" i="14"/>
  <c r="K4124" i="14" a="1"/>
  <c r="K4124" i="14" s="1"/>
  <c r="M4136" i="14"/>
  <c r="K4136" i="14" a="1"/>
  <c r="K4136" i="14" s="1"/>
  <c r="M4148" i="14"/>
  <c r="K4148" i="14" a="1"/>
  <c r="K4148" i="14" s="1"/>
  <c r="M4172" i="14"/>
  <c r="K4172" i="14" a="1"/>
  <c r="K4172" i="14" s="1"/>
  <c r="M4184" i="14"/>
  <c r="K4184" i="14" a="1"/>
  <c r="K4184" i="14" s="1"/>
  <c r="M4196" i="14"/>
  <c r="K4196" i="14" a="1"/>
  <c r="K4196" i="14" s="1"/>
  <c r="M4208" i="14"/>
  <c r="K4208" i="14" a="1"/>
  <c r="K4208" i="14" s="1"/>
  <c r="M4220" i="14"/>
  <c r="K4220" i="14" a="1"/>
  <c r="K4220" i="14" s="1"/>
  <c r="M4232" i="14"/>
  <c r="K4232" i="14" a="1"/>
  <c r="K4232" i="14" s="1"/>
  <c r="M4244" i="14"/>
  <c r="K4244" i="14" a="1"/>
  <c r="K4244" i="14" s="1"/>
  <c r="M4256" i="14"/>
  <c r="K4256" i="14" a="1"/>
  <c r="K4256" i="14" s="1"/>
  <c r="M4268" i="14"/>
  <c r="K4268" i="14" a="1"/>
  <c r="K4268" i="14" s="1"/>
  <c r="M4280" i="14"/>
  <c r="K4280" i="14" a="1"/>
  <c r="K4280" i="14" s="1"/>
  <c r="M4292" i="14"/>
  <c r="K4292" i="14" a="1"/>
  <c r="K4292" i="14" s="1"/>
  <c r="M4304" i="14"/>
  <c r="K4304" i="14" a="1"/>
  <c r="K4304" i="14" s="1"/>
  <c r="M4316" i="14"/>
  <c r="K4316" i="14" a="1"/>
  <c r="K4316" i="14" s="1"/>
  <c r="M4328" i="14"/>
  <c r="K4328" i="14" a="1"/>
  <c r="K4328" i="14" s="1"/>
  <c r="M4340" i="14"/>
  <c r="K4340" i="14" a="1"/>
  <c r="K4340" i="14" s="1"/>
  <c r="M4352" i="14"/>
  <c r="K4352" i="14" a="1"/>
  <c r="K4352" i="14" s="1"/>
  <c r="M4364" i="14"/>
  <c r="K4364" i="14" a="1"/>
  <c r="K4364" i="14" s="1"/>
  <c r="M4376" i="14"/>
  <c r="K4376" i="14" a="1"/>
  <c r="K4376" i="14" s="1"/>
  <c r="M4388" i="14"/>
  <c r="K4388" i="14" a="1"/>
  <c r="K4388" i="14" s="1"/>
  <c r="M4400" i="14"/>
  <c r="K4400" i="14" a="1"/>
  <c r="K4400" i="14" s="1"/>
  <c r="M4412" i="14"/>
  <c r="K4412" i="14" a="1"/>
  <c r="K4412" i="14" s="1"/>
  <c r="M4424" i="14"/>
  <c r="K4424" i="14" a="1"/>
  <c r="K4424" i="14" s="1"/>
  <c r="M4436" i="14"/>
  <c r="K4436" i="14" a="1"/>
  <c r="K4436" i="14" s="1"/>
  <c r="M4448" i="14"/>
  <c r="K4448" i="14" a="1"/>
  <c r="K4448" i="14" s="1"/>
  <c r="M4460" i="14"/>
  <c r="K4460" i="14" a="1"/>
  <c r="K4460" i="14" s="1"/>
  <c r="M4472" i="14"/>
  <c r="K4472" i="14" a="1"/>
  <c r="K4472" i="14" s="1"/>
  <c r="K4997" i="14" a="1"/>
  <c r="K4997" i="14" s="1"/>
  <c r="K4988" i="14" a="1"/>
  <c r="K4988" i="14" s="1"/>
  <c r="K4967" i="14" a="1"/>
  <c r="K4967" i="14" s="1"/>
  <c r="K4947" i="14" a="1"/>
  <c r="K4947" i="14" s="1"/>
  <c r="K4936" i="14" a="1"/>
  <c r="K4936" i="14" s="1"/>
  <c r="K4926" i="14" a="1"/>
  <c r="K4926" i="14" s="1"/>
  <c r="K4916" i="14" a="1"/>
  <c r="K4916" i="14" s="1"/>
  <c r="K4895" i="14" a="1"/>
  <c r="K4895" i="14" s="1"/>
  <c r="K4875" i="14" a="1"/>
  <c r="K4875" i="14" s="1"/>
  <c r="K4864" i="14" a="1"/>
  <c r="K4864" i="14" s="1"/>
  <c r="K4854" i="14" a="1"/>
  <c r="K4854" i="14" s="1"/>
  <c r="K4844" i="14" a="1"/>
  <c r="K4844" i="14" s="1"/>
  <c r="K4823" i="14" a="1"/>
  <c r="K4823" i="14" s="1"/>
  <c r="K4803" i="14" a="1"/>
  <c r="K4803" i="14" s="1"/>
  <c r="K4792" i="14" a="1"/>
  <c r="K4792" i="14" s="1"/>
  <c r="K4778" i="14" a="1"/>
  <c r="K4778" i="14" s="1"/>
  <c r="K4763" i="14" a="1"/>
  <c r="K4763" i="14" s="1"/>
  <c r="K4734" i="14" a="1"/>
  <c r="K4734" i="14" s="1"/>
  <c r="K4720" i="14" a="1"/>
  <c r="K4720" i="14" s="1"/>
  <c r="K4706" i="14" a="1"/>
  <c r="K4706" i="14" s="1"/>
  <c r="K4691" i="14" a="1"/>
  <c r="K4691" i="14" s="1"/>
  <c r="K4662" i="14" a="1"/>
  <c r="K4662" i="14" s="1"/>
  <c r="K4648" i="14" a="1"/>
  <c r="K4648" i="14" s="1"/>
  <c r="K4632" i="14" a="1"/>
  <c r="K4632" i="14" s="1"/>
  <c r="K4614" i="14" a="1"/>
  <c r="K4614" i="14" s="1"/>
  <c r="K4596" i="14" a="1"/>
  <c r="K4596" i="14" s="1"/>
  <c r="K4578" i="14" a="1"/>
  <c r="K4578" i="14" s="1"/>
  <c r="K4560" i="14" a="1"/>
  <c r="K4560" i="14" s="1"/>
  <c r="K4542" i="14" a="1"/>
  <c r="K4542" i="14" s="1"/>
  <c r="K4524" i="14" a="1"/>
  <c r="K4524" i="14" s="1"/>
  <c r="K4506" i="14" a="1"/>
  <c r="K4506" i="14" s="1"/>
  <c r="K4488" i="14" a="1"/>
  <c r="K4488" i="14" s="1"/>
  <c r="K4119" i="14" a="1"/>
  <c r="K4119" i="14" s="1"/>
  <c r="K3995" i="14" a="1"/>
  <c r="K3995" i="14" s="1"/>
  <c r="M369" i="14"/>
  <c r="K369" i="14" a="1"/>
  <c r="K369" i="14" s="1"/>
  <c r="M381" i="14"/>
  <c r="K381" i="14" a="1"/>
  <c r="K381" i="14" s="1"/>
  <c r="M393" i="14"/>
  <c r="K393" i="14" a="1"/>
  <c r="K393" i="14" s="1"/>
  <c r="M405" i="14"/>
  <c r="K405" i="14" a="1"/>
  <c r="K405" i="14" s="1"/>
  <c r="M417" i="14"/>
  <c r="K417" i="14" a="1"/>
  <c r="K417" i="14" s="1"/>
  <c r="M429" i="14"/>
  <c r="K429" i="14" a="1"/>
  <c r="K429" i="14" s="1"/>
  <c r="M441" i="14"/>
  <c r="K441" i="14" a="1"/>
  <c r="K441" i="14" s="1"/>
  <c r="M453" i="14"/>
  <c r="K453" i="14" a="1"/>
  <c r="K453" i="14" s="1"/>
  <c r="M465" i="14"/>
  <c r="K465" i="14" a="1"/>
  <c r="K465" i="14" s="1"/>
  <c r="M477" i="14"/>
  <c r="K477" i="14" a="1"/>
  <c r="K477" i="14" s="1"/>
  <c r="M489" i="14"/>
  <c r="K489" i="14" a="1"/>
  <c r="K489" i="14" s="1"/>
  <c r="M501" i="14"/>
  <c r="K501" i="14" a="1"/>
  <c r="K501" i="14" s="1"/>
  <c r="M513" i="14"/>
  <c r="K513" i="14" a="1"/>
  <c r="K513" i="14" s="1"/>
  <c r="M525" i="14"/>
  <c r="K525" i="14" a="1"/>
  <c r="K525" i="14" s="1"/>
  <c r="M537" i="14"/>
  <c r="K537" i="14" a="1"/>
  <c r="K537" i="14" s="1"/>
  <c r="M549" i="14"/>
  <c r="K549" i="14" a="1"/>
  <c r="K549" i="14" s="1"/>
  <c r="M561" i="14"/>
  <c r="K561" i="14" a="1"/>
  <c r="K561" i="14" s="1"/>
  <c r="M573" i="14"/>
  <c r="K573" i="14" a="1"/>
  <c r="K573" i="14" s="1"/>
  <c r="M585" i="14"/>
  <c r="K585" i="14" a="1"/>
  <c r="K585" i="14" s="1"/>
  <c r="M597" i="14"/>
  <c r="K597" i="14" a="1"/>
  <c r="K597" i="14" s="1"/>
  <c r="M609" i="14"/>
  <c r="K609" i="14" a="1"/>
  <c r="K609" i="14" s="1"/>
  <c r="M621" i="14"/>
  <c r="K621" i="14" a="1"/>
  <c r="K621" i="14" s="1"/>
  <c r="M633" i="14"/>
  <c r="K633" i="14" a="1"/>
  <c r="K633" i="14" s="1"/>
  <c r="M645" i="14"/>
  <c r="K645" i="14" a="1"/>
  <c r="K645" i="14" s="1"/>
  <c r="M657" i="14"/>
  <c r="K657" i="14" a="1"/>
  <c r="K657" i="14" s="1"/>
  <c r="M669" i="14"/>
  <c r="K669" i="14" a="1"/>
  <c r="K669" i="14" s="1"/>
  <c r="M681" i="14"/>
  <c r="K681" i="14" a="1"/>
  <c r="K681" i="14" s="1"/>
  <c r="M693" i="14"/>
  <c r="K693" i="14" a="1"/>
  <c r="K693" i="14" s="1"/>
  <c r="M705" i="14"/>
  <c r="K705" i="14" a="1"/>
  <c r="K705" i="14" s="1"/>
  <c r="M717" i="14"/>
  <c r="K717" i="14" a="1"/>
  <c r="K717" i="14" s="1"/>
  <c r="M729" i="14"/>
  <c r="K729" i="14" a="1"/>
  <c r="K729" i="14" s="1"/>
  <c r="M741" i="14"/>
  <c r="K741" i="14" a="1"/>
  <c r="K741" i="14" s="1"/>
  <c r="M753" i="14"/>
  <c r="K753" i="14" a="1"/>
  <c r="K753" i="14" s="1"/>
  <c r="M765" i="14"/>
  <c r="K765" i="14" a="1"/>
  <c r="K765" i="14" s="1"/>
  <c r="M777" i="14"/>
  <c r="K777" i="14" a="1"/>
  <c r="K777" i="14" s="1"/>
  <c r="M789" i="14"/>
  <c r="K789" i="14" a="1"/>
  <c r="K789" i="14" s="1"/>
  <c r="M801" i="14"/>
  <c r="K801" i="14" a="1"/>
  <c r="K801" i="14" s="1"/>
  <c r="M813" i="14"/>
  <c r="K813" i="14" a="1"/>
  <c r="K813" i="14" s="1"/>
  <c r="M825" i="14"/>
  <c r="K825" i="14" a="1"/>
  <c r="K825" i="14" s="1"/>
  <c r="M837" i="14"/>
  <c r="K837" i="14" a="1"/>
  <c r="K837" i="14" s="1"/>
  <c r="M849" i="14"/>
  <c r="K849" i="14" a="1"/>
  <c r="K849" i="14" s="1"/>
  <c r="M861" i="14"/>
  <c r="K861" i="14" a="1"/>
  <c r="K861" i="14" s="1"/>
  <c r="M873" i="14"/>
  <c r="K873" i="14" a="1"/>
  <c r="K873" i="14" s="1"/>
  <c r="M885" i="14"/>
  <c r="K885" i="14" a="1"/>
  <c r="K885" i="14" s="1"/>
  <c r="M897" i="14"/>
  <c r="K897" i="14" a="1"/>
  <c r="K897" i="14" s="1"/>
  <c r="M909" i="14"/>
  <c r="K909" i="14" a="1"/>
  <c r="K909" i="14" s="1"/>
  <c r="M921" i="14"/>
  <c r="K921" i="14" a="1"/>
  <c r="K921" i="14" s="1"/>
  <c r="M933" i="14"/>
  <c r="K933" i="14" a="1"/>
  <c r="K933" i="14" s="1"/>
  <c r="M945" i="14"/>
  <c r="K945" i="14" a="1"/>
  <c r="K945" i="14" s="1"/>
  <c r="M957" i="14"/>
  <c r="K957" i="14" a="1"/>
  <c r="K957" i="14" s="1"/>
  <c r="M969" i="14"/>
  <c r="K969" i="14" a="1"/>
  <c r="K969" i="14" s="1"/>
  <c r="M981" i="14"/>
  <c r="K981" i="14" a="1"/>
  <c r="K981" i="14" s="1"/>
  <c r="M993" i="14"/>
  <c r="K993" i="14" a="1"/>
  <c r="K993" i="14" s="1"/>
  <c r="M1005" i="14"/>
  <c r="K1005" i="14" a="1"/>
  <c r="K1005" i="14" s="1"/>
  <c r="M1017" i="14"/>
  <c r="K1017" i="14" a="1"/>
  <c r="K1017" i="14" s="1"/>
  <c r="M1029" i="14"/>
  <c r="K1029" i="14" a="1"/>
  <c r="K1029" i="14" s="1"/>
  <c r="M1041" i="14"/>
  <c r="K1041" i="14" a="1"/>
  <c r="K1041" i="14" s="1"/>
  <c r="M1053" i="14"/>
  <c r="K1053" i="14" a="1"/>
  <c r="K1053" i="14" s="1"/>
  <c r="M1065" i="14"/>
  <c r="K1065" i="14" a="1"/>
  <c r="K1065" i="14" s="1"/>
  <c r="M1077" i="14"/>
  <c r="K1077" i="14" a="1"/>
  <c r="K1077" i="14" s="1"/>
  <c r="M1089" i="14"/>
  <c r="K1089" i="14" a="1"/>
  <c r="K1089" i="14" s="1"/>
  <c r="M1101" i="14"/>
  <c r="K1101" i="14" a="1"/>
  <c r="K1101" i="14" s="1"/>
  <c r="M1113" i="14"/>
  <c r="K1113" i="14" a="1"/>
  <c r="K1113" i="14" s="1"/>
  <c r="M1125" i="14"/>
  <c r="K1125" i="14" a="1"/>
  <c r="K1125" i="14" s="1"/>
  <c r="M1137" i="14"/>
  <c r="K1137" i="14" a="1"/>
  <c r="K1137" i="14" s="1"/>
  <c r="M1149" i="14"/>
  <c r="K1149" i="14" a="1"/>
  <c r="K1149" i="14" s="1"/>
  <c r="M1161" i="14"/>
  <c r="K1161" i="14" a="1"/>
  <c r="K1161" i="14" s="1"/>
  <c r="M1173" i="14"/>
  <c r="K1173" i="14" a="1"/>
  <c r="K1173" i="14" s="1"/>
  <c r="M1185" i="14"/>
  <c r="K1185" i="14" a="1"/>
  <c r="K1185" i="14" s="1"/>
  <c r="M1197" i="14"/>
  <c r="K1197" i="14" a="1"/>
  <c r="K1197" i="14" s="1"/>
  <c r="M1209" i="14"/>
  <c r="K1209" i="14" a="1"/>
  <c r="K1209" i="14" s="1"/>
  <c r="M1221" i="14"/>
  <c r="K1221" i="14" a="1"/>
  <c r="K1221" i="14" s="1"/>
  <c r="M1233" i="14"/>
  <c r="K1233" i="14" a="1"/>
  <c r="K1233" i="14" s="1"/>
  <c r="M1245" i="14"/>
  <c r="K1245" i="14" a="1"/>
  <c r="K1245" i="14" s="1"/>
  <c r="M1257" i="14"/>
  <c r="K1257" i="14" a="1"/>
  <c r="K1257" i="14" s="1"/>
  <c r="M1269" i="14"/>
  <c r="K1269" i="14" a="1"/>
  <c r="K1269" i="14" s="1"/>
  <c r="M1281" i="14"/>
  <c r="K1281" i="14" a="1"/>
  <c r="K1281" i="14" s="1"/>
  <c r="M1293" i="14"/>
  <c r="K1293" i="14" a="1"/>
  <c r="K1293" i="14" s="1"/>
  <c r="M1305" i="14"/>
  <c r="K1305" i="14" a="1"/>
  <c r="K1305" i="14" s="1"/>
  <c r="M1317" i="14"/>
  <c r="K1317" i="14" a="1"/>
  <c r="K1317" i="14" s="1"/>
  <c r="M1329" i="14"/>
  <c r="K1329" i="14" a="1"/>
  <c r="K1329" i="14" s="1"/>
  <c r="M1341" i="14"/>
  <c r="K1341" i="14" a="1"/>
  <c r="K1341" i="14" s="1"/>
  <c r="M1353" i="14"/>
  <c r="K1353" i="14" a="1"/>
  <c r="K1353" i="14" s="1"/>
  <c r="M1365" i="14"/>
  <c r="K1365" i="14" a="1"/>
  <c r="K1365" i="14" s="1"/>
  <c r="M1377" i="14"/>
  <c r="K1377" i="14" a="1"/>
  <c r="K1377" i="14" s="1"/>
  <c r="M1389" i="14"/>
  <c r="K1389" i="14" a="1"/>
  <c r="K1389" i="14" s="1"/>
  <c r="M1401" i="14"/>
  <c r="K1401" i="14" a="1"/>
  <c r="K1401" i="14" s="1"/>
  <c r="M1413" i="14"/>
  <c r="K1413" i="14" a="1"/>
  <c r="K1413" i="14" s="1"/>
  <c r="M1425" i="14"/>
  <c r="K1425" i="14" a="1"/>
  <c r="K1425" i="14" s="1"/>
  <c r="M1437" i="14"/>
  <c r="K1437" i="14" a="1"/>
  <c r="K1437" i="14" s="1"/>
  <c r="M1449" i="14"/>
  <c r="K1449" i="14" a="1"/>
  <c r="K1449" i="14" s="1"/>
  <c r="M1461" i="14"/>
  <c r="K1461" i="14" a="1"/>
  <c r="K1461" i="14" s="1"/>
  <c r="M1473" i="14"/>
  <c r="K1473" i="14" a="1"/>
  <c r="K1473" i="14" s="1"/>
  <c r="M1485" i="14"/>
  <c r="K1485" i="14" a="1"/>
  <c r="K1485" i="14" s="1"/>
  <c r="M1497" i="14"/>
  <c r="K1497" i="14" a="1"/>
  <c r="K1497" i="14" s="1"/>
  <c r="M1509" i="14"/>
  <c r="K1509" i="14" a="1"/>
  <c r="K1509" i="14" s="1"/>
  <c r="M1521" i="14"/>
  <c r="K1521" i="14" a="1"/>
  <c r="K1521" i="14" s="1"/>
  <c r="M1533" i="14"/>
  <c r="K1533" i="14" a="1"/>
  <c r="K1533" i="14" s="1"/>
  <c r="M1545" i="14"/>
  <c r="K1545" i="14" a="1"/>
  <c r="K1545" i="14" s="1"/>
  <c r="M1557" i="14"/>
  <c r="K1557" i="14" a="1"/>
  <c r="K1557" i="14" s="1"/>
  <c r="M1569" i="14"/>
  <c r="K1569" i="14" a="1"/>
  <c r="K1569" i="14" s="1"/>
  <c r="M1581" i="14"/>
  <c r="K1581" i="14" a="1"/>
  <c r="K1581" i="14" s="1"/>
  <c r="M1593" i="14"/>
  <c r="K1593" i="14" a="1"/>
  <c r="K1593" i="14" s="1"/>
  <c r="M1605" i="14"/>
  <c r="K1605" i="14" a="1"/>
  <c r="K1605" i="14" s="1"/>
  <c r="M1617" i="14"/>
  <c r="K1617" i="14" a="1"/>
  <c r="K1617" i="14" s="1"/>
  <c r="M1629" i="14"/>
  <c r="K1629" i="14" a="1"/>
  <c r="K1629" i="14" s="1"/>
  <c r="M1641" i="14"/>
  <c r="K1641" i="14" a="1"/>
  <c r="K1641" i="14" s="1"/>
  <c r="M1653" i="14"/>
  <c r="K1653" i="14" a="1"/>
  <c r="K1653" i="14" s="1"/>
  <c r="M1665" i="14"/>
  <c r="K1665" i="14" a="1"/>
  <c r="K1665" i="14" s="1"/>
  <c r="M1677" i="14"/>
  <c r="K1677" i="14" a="1"/>
  <c r="K1677" i="14" s="1"/>
  <c r="M1689" i="14"/>
  <c r="K1689" i="14" a="1"/>
  <c r="K1689" i="14" s="1"/>
  <c r="M1701" i="14"/>
  <c r="K1701" i="14" a="1"/>
  <c r="K1701" i="14" s="1"/>
  <c r="M1713" i="14"/>
  <c r="K1713" i="14" a="1"/>
  <c r="K1713" i="14" s="1"/>
  <c r="M1725" i="14"/>
  <c r="K1725" i="14" a="1"/>
  <c r="K1725" i="14" s="1"/>
  <c r="M1737" i="14"/>
  <c r="K1737" i="14" a="1"/>
  <c r="K1737" i="14" s="1"/>
  <c r="M1749" i="14"/>
  <c r="K1749" i="14" a="1"/>
  <c r="K1749" i="14" s="1"/>
  <c r="M1761" i="14"/>
  <c r="K1761" i="14" a="1"/>
  <c r="K1761" i="14" s="1"/>
  <c r="M1773" i="14"/>
  <c r="K1773" i="14" a="1"/>
  <c r="K1773" i="14" s="1"/>
  <c r="M1785" i="14"/>
  <c r="K1785" i="14" a="1"/>
  <c r="K1785" i="14" s="1"/>
  <c r="M1797" i="14"/>
  <c r="K1797" i="14" a="1"/>
  <c r="K1797" i="14" s="1"/>
  <c r="M1809" i="14"/>
  <c r="K1809" i="14" a="1"/>
  <c r="K1809" i="14" s="1"/>
  <c r="M1821" i="14"/>
  <c r="K1821" i="14" a="1"/>
  <c r="K1821" i="14" s="1"/>
  <c r="M1833" i="14"/>
  <c r="K1833" i="14" a="1"/>
  <c r="K1833" i="14" s="1"/>
  <c r="M1845" i="14"/>
  <c r="K1845" i="14" a="1"/>
  <c r="K1845" i="14" s="1"/>
  <c r="M1857" i="14"/>
  <c r="K1857" i="14" a="1"/>
  <c r="K1857" i="14" s="1"/>
  <c r="M1869" i="14"/>
  <c r="K1869" i="14" a="1"/>
  <c r="K1869" i="14" s="1"/>
  <c r="M1881" i="14"/>
  <c r="K1881" i="14" a="1"/>
  <c r="K1881" i="14" s="1"/>
  <c r="M1893" i="14"/>
  <c r="K1893" i="14" a="1"/>
  <c r="K1893" i="14" s="1"/>
  <c r="M1905" i="14"/>
  <c r="K1905" i="14" a="1"/>
  <c r="K1905" i="14" s="1"/>
  <c r="M1917" i="14"/>
  <c r="K1917" i="14" a="1"/>
  <c r="K1917" i="14" s="1"/>
  <c r="M1929" i="14"/>
  <c r="K1929" i="14" a="1"/>
  <c r="K1929" i="14" s="1"/>
  <c r="M1941" i="14"/>
  <c r="K1941" i="14" a="1"/>
  <c r="K1941" i="14" s="1"/>
  <c r="M1953" i="14"/>
  <c r="K1953" i="14" a="1"/>
  <c r="K1953" i="14" s="1"/>
  <c r="M1965" i="14"/>
  <c r="K1965" i="14" a="1"/>
  <c r="K1965" i="14" s="1"/>
  <c r="M1977" i="14"/>
  <c r="K1977" i="14" a="1"/>
  <c r="K1977" i="14" s="1"/>
  <c r="M1989" i="14"/>
  <c r="K1989" i="14" a="1"/>
  <c r="K1989" i="14" s="1"/>
  <c r="M2001" i="14"/>
  <c r="K2001" i="14" a="1"/>
  <c r="K2001" i="14" s="1"/>
  <c r="M2013" i="14"/>
  <c r="K2013" i="14" a="1"/>
  <c r="K2013" i="14" s="1"/>
  <c r="M2025" i="14"/>
  <c r="K2025" i="14" a="1"/>
  <c r="K2025" i="14" s="1"/>
  <c r="M2037" i="14"/>
  <c r="K2037" i="14" a="1"/>
  <c r="K2037" i="14" s="1"/>
  <c r="M2049" i="14"/>
  <c r="K2049" i="14" a="1"/>
  <c r="K2049" i="14" s="1"/>
  <c r="M2061" i="14"/>
  <c r="K2061" i="14" a="1"/>
  <c r="K2061" i="14" s="1"/>
  <c r="M2073" i="14"/>
  <c r="K2073" i="14" a="1"/>
  <c r="K2073" i="14" s="1"/>
  <c r="M2085" i="14"/>
  <c r="K2085" i="14" a="1"/>
  <c r="K2085" i="14" s="1"/>
  <c r="M2097" i="14"/>
  <c r="K2097" i="14" a="1"/>
  <c r="K2097" i="14" s="1"/>
  <c r="M2109" i="14"/>
  <c r="K2109" i="14" a="1"/>
  <c r="K2109" i="14" s="1"/>
  <c r="M2121" i="14"/>
  <c r="K2121" i="14" a="1"/>
  <c r="K2121" i="14" s="1"/>
  <c r="M2133" i="14"/>
  <c r="K2133" i="14" a="1"/>
  <c r="K2133" i="14" s="1"/>
  <c r="M2145" i="14"/>
  <c r="K2145" i="14" a="1"/>
  <c r="K2145" i="14" s="1"/>
  <c r="M2157" i="14"/>
  <c r="K2157" i="14" a="1"/>
  <c r="K2157" i="14" s="1"/>
  <c r="M2169" i="14"/>
  <c r="K2169" i="14" a="1"/>
  <c r="K2169" i="14" s="1"/>
  <c r="M2181" i="14"/>
  <c r="K2181" i="14" a="1"/>
  <c r="K2181" i="14" s="1"/>
  <c r="M2193" i="14"/>
  <c r="K2193" i="14" a="1"/>
  <c r="K2193" i="14" s="1"/>
  <c r="M2205" i="14"/>
  <c r="K2205" i="14" a="1"/>
  <c r="K2205" i="14" s="1"/>
  <c r="M2217" i="14"/>
  <c r="K2217" i="14" a="1"/>
  <c r="K2217" i="14" s="1"/>
  <c r="M2229" i="14"/>
  <c r="K2229" i="14" a="1"/>
  <c r="K2229" i="14" s="1"/>
  <c r="M2241" i="14"/>
  <c r="K2241" i="14" a="1"/>
  <c r="K2241" i="14" s="1"/>
  <c r="M2253" i="14"/>
  <c r="K2253" i="14" a="1"/>
  <c r="K2253" i="14" s="1"/>
  <c r="M2265" i="14"/>
  <c r="K2265" i="14" a="1"/>
  <c r="K2265" i="14" s="1"/>
  <c r="M2277" i="14"/>
  <c r="K2277" i="14" a="1"/>
  <c r="K2277" i="14" s="1"/>
  <c r="M2289" i="14"/>
  <c r="K2289" i="14" a="1"/>
  <c r="K2289" i="14" s="1"/>
  <c r="M2301" i="14"/>
  <c r="K2301" i="14" a="1"/>
  <c r="K2301" i="14" s="1"/>
  <c r="M2313" i="14"/>
  <c r="K2313" i="14" a="1"/>
  <c r="K2313" i="14" s="1"/>
  <c r="M2325" i="14"/>
  <c r="K2325" i="14" a="1"/>
  <c r="K2325" i="14" s="1"/>
  <c r="M2337" i="14"/>
  <c r="K2337" i="14" a="1"/>
  <c r="K2337" i="14" s="1"/>
  <c r="M2349" i="14"/>
  <c r="K2349" i="14" a="1"/>
  <c r="K2349" i="14" s="1"/>
  <c r="M2361" i="14"/>
  <c r="K2361" i="14" a="1"/>
  <c r="K2361" i="14" s="1"/>
  <c r="M2373" i="14"/>
  <c r="K2373" i="14" a="1"/>
  <c r="K2373" i="14" s="1"/>
  <c r="M2385" i="14"/>
  <c r="K2385" i="14" a="1"/>
  <c r="K2385" i="14" s="1"/>
  <c r="M2397" i="14"/>
  <c r="K2397" i="14" a="1"/>
  <c r="K2397" i="14" s="1"/>
  <c r="M2409" i="14"/>
  <c r="K2409" i="14" a="1"/>
  <c r="K2409" i="14" s="1"/>
  <c r="M2421" i="14"/>
  <c r="K2421" i="14" a="1"/>
  <c r="K2421" i="14" s="1"/>
  <c r="M2433" i="14"/>
  <c r="K2433" i="14" a="1"/>
  <c r="K2433" i="14" s="1"/>
  <c r="M2445" i="14"/>
  <c r="K2445" i="14" a="1"/>
  <c r="K2445" i="14" s="1"/>
  <c r="M2457" i="14"/>
  <c r="K2457" i="14" a="1"/>
  <c r="K2457" i="14" s="1"/>
  <c r="M2469" i="14"/>
  <c r="K2469" i="14" a="1"/>
  <c r="K2469" i="14" s="1"/>
  <c r="M2481" i="14"/>
  <c r="K2481" i="14" a="1"/>
  <c r="K2481" i="14" s="1"/>
  <c r="M2493" i="14"/>
  <c r="K2493" i="14" a="1"/>
  <c r="K2493" i="14" s="1"/>
  <c r="M2505" i="14"/>
  <c r="K2505" i="14" a="1"/>
  <c r="K2505" i="14" s="1"/>
  <c r="M2517" i="14"/>
  <c r="K2517" i="14" a="1"/>
  <c r="K2517" i="14" s="1"/>
  <c r="M2529" i="14"/>
  <c r="K2529" i="14" a="1"/>
  <c r="K2529" i="14" s="1"/>
  <c r="M2541" i="14"/>
  <c r="K2541" i="14" a="1"/>
  <c r="K2541" i="14" s="1"/>
  <c r="M2553" i="14"/>
  <c r="K2553" i="14" a="1"/>
  <c r="K2553" i="14" s="1"/>
  <c r="M2565" i="14"/>
  <c r="K2565" i="14" a="1"/>
  <c r="K2565" i="14" s="1"/>
  <c r="M2577" i="14"/>
  <c r="K2577" i="14" a="1"/>
  <c r="K2577" i="14" s="1"/>
  <c r="M2589" i="14"/>
  <c r="K2589" i="14" a="1"/>
  <c r="K2589" i="14" s="1"/>
  <c r="M2601" i="14"/>
  <c r="K2601" i="14" a="1"/>
  <c r="K2601" i="14" s="1"/>
  <c r="M2613" i="14"/>
  <c r="K2613" i="14" a="1"/>
  <c r="K2613" i="14" s="1"/>
  <c r="M2625" i="14"/>
  <c r="K2625" i="14" a="1"/>
  <c r="K2625" i="14" s="1"/>
  <c r="M2637" i="14"/>
  <c r="K2637" i="14" a="1"/>
  <c r="K2637" i="14" s="1"/>
  <c r="M2649" i="14"/>
  <c r="K2649" i="14" a="1"/>
  <c r="K2649" i="14" s="1"/>
  <c r="M2661" i="14"/>
  <c r="K2661" i="14" a="1"/>
  <c r="K2661" i="14" s="1"/>
  <c r="M2673" i="14"/>
  <c r="K2673" i="14" a="1"/>
  <c r="K2673" i="14" s="1"/>
  <c r="M2685" i="14"/>
  <c r="K2685" i="14" a="1"/>
  <c r="K2685" i="14" s="1"/>
  <c r="M2697" i="14"/>
  <c r="K2697" i="14" a="1"/>
  <c r="K2697" i="14" s="1"/>
  <c r="M2709" i="14"/>
  <c r="K2709" i="14" a="1"/>
  <c r="K2709" i="14" s="1"/>
  <c r="M2721" i="14"/>
  <c r="K2721" i="14" a="1"/>
  <c r="K2721" i="14" s="1"/>
  <c r="M2733" i="14"/>
  <c r="K2733" i="14" a="1"/>
  <c r="K2733" i="14" s="1"/>
  <c r="M2745" i="14"/>
  <c r="K2745" i="14" a="1"/>
  <c r="K2745" i="14" s="1"/>
  <c r="M2757" i="14"/>
  <c r="K2757" i="14" a="1"/>
  <c r="K2757" i="14" s="1"/>
  <c r="M2769" i="14"/>
  <c r="K2769" i="14" a="1"/>
  <c r="K2769" i="14" s="1"/>
  <c r="M2781" i="14"/>
  <c r="K2781" i="14" a="1"/>
  <c r="K2781" i="14" s="1"/>
  <c r="M2793" i="14"/>
  <c r="K2793" i="14" a="1"/>
  <c r="K2793" i="14" s="1"/>
  <c r="M2805" i="14"/>
  <c r="K2805" i="14" a="1"/>
  <c r="K2805" i="14" s="1"/>
  <c r="M2817" i="14"/>
  <c r="K2817" i="14" a="1"/>
  <c r="K2817" i="14" s="1"/>
  <c r="M2829" i="14"/>
  <c r="K2829" i="14" a="1"/>
  <c r="K2829" i="14" s="1"/>
  <c r="M2841" i="14"/>
  <c r="K2841" i="14" a="1"/>
  <c r="K2841" i="14" s="1"/>
  <c r="M2853" i="14"/>
  <c r="K2853" i="14" a="1"/>
  <c r="K2853" i="14" s="1"/>
  <c r="M2865" i="14"/>
  <c r="K2865" i="14" a="1"/>
  <c r="K2865" i="14" s="1"/>
  <c r="M2877" i="14"/>
  <c r="K2877" i="14" a="1"/>
  <c r="K2877" i="14" s="1"/>
  <c r="M2889" i="14"/>
  <c r="K2889" i="14" a="1"/>
  <c r="K2889" i="14" s="1"/>
  <c r="M2901" i="14"/>
  <c r="K2901" i="14" a="1"/>
  <c r="K2901" i="14" s="1"/>
  <c r="M2913" i="14"/>
  <c r="K2913" i="14" a="1"/>
  <c r="K2913" i="14" s="1"/>
  <c r="M2925" i="14"/>
  <c r="K2925" i="14" a="1"/>
  <c r="K2925" i="14" s="1"/>
  <c r="M2937" i="14"/>
  <c r="K2937" i="14" a="1"/>
  <c r="K2937" i="14" s="1"/>
  <c r="M2949" i="14"/>
  <c r="K2949" i="14" a="1"/>
  <c r="K2949" i="14" s="1"/>
  <c r="M2961" i="14"/>
  <c r="K2961" i="14" a="1"/>
  <c r="K2961" i="14" s="1"/>
  <c r="M2973" i="14"/>
  <c r="K2973" i="14" a="1"/>
  <c r="K2973" i="14" s="1"/>
  <c r="M2985" i="14"/>
  <c r="K2985" i="14" a="1"/>
  <c r="K2985" i="14" s="1"/>
  <c r="M2997" i="14"/>
  <c r="K2997" i="14" a="1"/>
  <c r="K2997" i="14" s="1"/>
  <c r="M3009" i="14"/>
  <c r="K3009" i="14" a="1"/>
  <c r="K3009" i="14" s="1"/>
  <c r="M3021" i="14"/>
  <c r="K3021" i="14" a="1"/>
  <c r="K3021" i="14" s="1"/>
  <c r="M3033" i="14"/>
  <c r="K3033" i="14" a="1"/>
  <c r="K3033" i="14" s="1"/>
  <c r="M3045" i="14"/>
  <c r="K3045" i="14" a="1"/>
  <c r="K3045" i="14" s="1"/>
  <c r="M3057" i="14"/>
  <c r="K3057" i="14" a="1"/>
  <c r="K3057" i="14" s="1"/>
  <c r="M3069" i="14"/>
  <c r="K3069" i="14" a="1"/>
  <c r="K3069" i="14" s="1"/>
  <c r="M3081" i="14"/>
  <c r="K3081" i="14" a="1"/>
  <c r="K3081" i="14" s="1"/>
  <c r="M3093" i="14"/>
  <c r="K3093" i="14" a="1"/>
  <c r="K3093" i="14" s="1"/>
  <c r="M3105" i="14"/>
  <c r="K3105" i="14" a="1"/>
  <c r="K3105" i="14" s="1"/>
  <c r="M3117" i="14"/>
  <c r="K3117" i="14" a="1"/>
  <c r="K3117" i="14" s="1"/>
  <c r="M3129" i="14"/>
  <c r="K3129" i="14" a="1"/>
  <c r="K3129" i="14" s="1"/>
  <c r="M3141" i="14"/>
  <c r="K3141" i="14" a="1"/>
  <c r="K3141" i="14" s="1"/>
  <c r="M3153" i="14"/>
  <c r="K3153" i="14" a="1"/>
  <c r="K3153" i="14" s="1"/>
  <c r="M3165" i="14"/>
  <c r="K3165" i="14" a="1"/>
  <c r="K3165" i="14" s="1"/>
  <c r="M3177" i="14"/>
  <c r="K3177" i="14" a="1"/>
  <c r="K3177" i="14" s="1"/>
  <c r="M3189" i="14"/>
  <c r="K3189" i="14" a="1"/>
  <c r="K3189" i="14" s="1"/>
  <c r="M3201" i="14"/>
  <c r="K3201" i="14" a="1"/>
  <c r="K3201" i="14" s="1"/>
  <c r="M3213" i="14"/>
  <c r="K3213" i="14" a="1"/>
  <c r="K3213" i="14" s="1"/>
  <c r="M3225" i="14"/>
  <c r="K3225" i="14" a="1"/>
  <c r="K3225" i="14" s="1"/>
  <c r="M3237" i="14"/>
  <c r="K3237" i="14" a="1"/>
  <c r="K3237" i="14" s="1"/>
  <c r="M3249" i="14"/>
  <c r="K3249" i="14" a="1"/>
  <c r="K3249" i="14" s="1"/>
  <c r="M3261" i="14"/>
  <c r="K3261" i="14" a="1"/>
  <c r="K3261" i="14" s="1"/>
  <c r="M3273" i="14"/>
  <c r="K3273" i="14" a="1"/>
  <c r="K3273" i="14" s="1"/>
  <c r="M3285" i="14"/>
  <c r="K3285" i="14" a="1"/>
  <c r="K3285" i="14" s="1"/>
  <c r="M3297" i="14"/>
  <c r="K3297" i="14" a="1"/>
  <c r="K3297" i="14" s="1"/>
  <c r="M3309" i="14"/>
  <c r="K3309" i="14" a="1"/>
  <c r="K3309" i="14" s="1"/>
  <c r="M3321" i="14"/>
  <c r="K3321" i="14" a="1"/>
  <c r="K3321" i="14" s="1"/>
  <c r="M3333" i="14"/>
  <c r="K3333" i="14" a="1"/>
  <c r="K3333" i="14" s="1"/>
  <c r="M3345" i="14"/>
  <c r="K3345" i="14" a="1"/>
  <c r="K3345" i="14" s="1"/>
  <c r="M3357" i="14"/>
  <c r="K3357" i="14" a="1"/>
  <c r="K3357" i="14" s="1"/>
  <c r="M3369" i="14"/>
  <c r="K3369" i="14" a="1"/>
  <c r="K3369" i="14" s="1"/>
  <c r="M3381" i="14"/>
  <c r="K3381" i="14" a="1"/>
  <c r="K3381" i="14" s="1"/>
  <c r="M3393" i="14"/>
  <c r="K3393" i="14" a="1"/>
  <c r="K3393" i="14" s="1"/>
  <c r="M3405" i="14"/>
  <c r="K3405" i="14" a="1"/>
  <c r="K3405" i="14" s="1"/>
  <c r="M3417" i="14"/>
  <c r="K3417" i="14" a="1"/>
  <c r="K3417" i="14" s="1"/>
  <c r="M3429" i="14"/>
  <c r="K3429" i="14" a="1"/>
  <c r="K3429" i="14" s="1"/>
  <c r="M3441" i="14"/>
  <c r="K3441" i="14" a="1"/>
  <c r="K3441" i="14" s="1"/>
  <c r="M3453" i="14"/>
  <c r="K3453" i="14" a="1"/>
  <c r="K3453" i="14" s="1"/>
  <c r="M3465" i="14"/>
  <c r="K3465" i="14" a="1"/>
  <c r="K3465" i="14" s="1"/>
  <c r="M3477" i="14"/>
  <c r="K3477" i="14" a="1"/>
  <c r="K3477" i="14" s="1"/>
  <c r="M3489" i="14"/>
  <c r="K3489" i="14" a="1"/>
  <c r="K3489" i="14" s="1"/>
  <c r="M3501" i="14"/>
  <c r="K3501" i="14" a="1"/>
  <c r="K3501" i="14" s="1"/>
  <c r="M3513" i="14"/>
  <c r="K3513" i="14" a="1"/>
  <c r="K3513" i="14" s="1"/>
  <c r="M3525" i="14"/>
  <c r="K3525" i="14" a="1"/>
  <c r="K3525" i="14" s="1"/>
  <c r="M3537" i="14"/>
  <c r="K3537" i="14" a="1"/>
  <c r="K3537" i="14" s="1"/>
  <c r="M3549" i="14"/>
  <c r="K3549" i="14" a="1"/>
  <c r="K3549" i="14" s="1"/>
  <c r="M3561" i="14"/>
  <c r="K3561" i="14" a="1"/>
  <c r="K3561" i="14" s="1"/>
  <c r="M3573" i="14"/>
  <c r="K3573" i="14" a="1"/>
  <c r="K3573" i="14" s="1"/>
  <c r="M3585" i="14"/>
  <c r="K3585" i="14" a="1"/>
  <c r="K3585" i="14" s="1"/>
  <c r="M3597" i="14"/>
  <c r="K3597" i="14" a="1"/>
  <c r="K3597" i="14" s="1"/>
  <c r="M3609" i="14"/>
  <c r="K3609" i="14" a="1"/>
  <c r="K3609" i="14" s="1"/>
  <c r="M3621" i="14"/>
  <c r="K3621" i="14" a="1"/>
  <c r="K3621" i="14" s="1"/>
  <c r="M3633" i="14"/>
  <c r="K3633" i="14" a="1"/>
  <c r="K3633" i="14" s="1"/>
  <c r="M3645" i="14"/>
  <c r="K3645" i="14" a="1"/>
  <c r="K3645" i="14" s="1"/>
  <c r="M3657" i="14"/>
  <c r="K3657" i="14" a="1"/>
  <c r="K3657" i="14" s="1"/>
  <c r="M3669" i="14"/>
  <c r="K3669" i="14" a="1"/>
  <c r="K3669" i="14" s="1"/>
  <c r="M3681" i="14"/>
  <c r="K3681" i="14" a="1"/>
  <c r="K3681" i="14" s="1"/>
  <c r="M3693" i="14"/>
  <c r="K3693" i="14" a="1"/>
  <c r="K3693" i="14" s="1"/>
  <c r="M3705" i="14"/>
  <c r="K3705" i="14" a="1"/>
  <c r="K3705" i="14" s="1"/>
  <c r="M3717" i="14"/>
  <c r="K3717" i="14" a="1"/>
  <c r="K3717" i="14" s="1"/>
  <c r="M3729" i="14"/>
  <c r="K3729" i="14" a="1"/>
  <c r="K3729" i="14" s="1"/>
  <c r="M3741" i="14"/>
  <c r="K3741" i="14" a="1"/>
  <c r="K3741" i="14" s="1"/>
  <c r="M3753" i="14"/>
  <c r="K3753" i="14" a="1"/>
  <c r="K3753" i="14" s="1"/>
  <c r="M3765" i="14"/>
  <c r="K3765" i="14" a="1"/>
  <c r="K3765" i="14" s="1"/>
  <c r="M3777" i="14"/>
  <c r="K3777" i="14" a="1"/>
  <c r="K3777" i="14" s="1"/>
  <c r="M3789" i="14"/>
  <c r="K3789" i="14" a="1"/>
  <c r="K3789" i="14" s="1"/>
  <c r="M3801" i="14"/>
  <c r="K3801" i="14" a="1"/>
  <c r="K3801" i="14" s="1"/>
  <c r="M3813" i="14"/>
  <c r="K3813" i="14" a="1"/>
  <c r="K3813" i="14" s="1"/>
  <c r="M3825" i="14"/>
  <c r="K3825" i="14" a="1"/>
  <c r="K3825" i="14" s="1"/>
  <c r="M3837" i="14"/>
  <c r="K3837" i="14" a="1"/>
  <c r="K3837" i="14" s="1"/>
  <c r="M3849" i="14"/>
  <c r="K3849" i="14" a="1"/>
  <c r="K3849" i="14" s="1"/>
  <c r="M3861" i="14"/>
  <c r="K3861" i="14" a="1"/>
  <c r="K3861" i="14" s="1"/>
  <c r="M3873" i="14"/>
  <c r="K3873" i="14" a="1"/>
  <c r="K3873" i="14" s="1"/>
  <c r="M3885" i="14"/>
  <c r="K3885" i="14" a="1"/>
  <c r="K3885" i="14" s="1"/>
  <c r="M3897" i="14"/>
  <c r="K3897" i="14" a="1"/>
  <c r="K3897" i="14" s="1"/>
  <c r="M3909" i="14"/>
  <c r="K3909" i="14" a="1"/>
  <c r="K3909" i="14" s="1"/>
  <c r="M3921" i="14"/>
  <c r="K3921" i="14" a="1"/>
  <c r="K3921" i="14" s="1"/>
  <c r="M3933" i="14"/>
  <c r="K3933" i="14" a="1"/>
  <c r="K3933" i="14" s="1"/>
  <c r="M3945" i="14"/>
  <c r="K3945" i="14" a="1"/>
  <c r="K3945" i="14" s="1"/>
  <c r="M3957" i="14"/>
  <c r="K3957" i="14" a="1"/>
  <c r="K3957" i="14" s="1"/>
  <c r="M3969" i="14"/>
  <c r="K3969" i="14" a="1"/>
  <c r="K3969" i="14" s="1"/>
  <c r="M3981" i="14"/>
  <c r="K3981" i="14" a="1"/>
  <c r="K3981" i="14" s="1"/>
  <c r="M3993" i="14"/>
  <c r="K3993" i="14" a="1"/>
  <c r="K3993" i="14" s="1"/>
  <c r="M4005" i="14"/>
  <c r="K4005" i="14" a="1"/>
  <c r="K4005" i="14" s="1"/>
  <c r="M4017" i="14"/>
  <c r="K4017" i="14" a="1"/>
  <c r="K4017" i="14" s="1"/>
  <c r="M4029" i="14"/>
  <c r="K4029" i="14" a="1"/>
  <c r="K4029" i="14" s="1"/>
  <c r="M4041" i="14"/>
  <c r="K4041" i="14" a="1"/>
  <c r="K4041" i="14" s="1"/>
  <c r="M4053" i="14"/>
  <c r="K4053" i="14" a="1"/>
  <c r="K4053" i="14" s="1"/>
  <c r="M4065" i="14"/>
  <c r="K4065" i="14" a="1"/>
  <c r="K4065" i="14" s="1"/>
  <c r="M4077" i="14"/>
  <c r="K4077" i="14" a="1"/>
  <c r="K4077" i="14" s="1"/>
  <c r="M4089" i="14"/>
  <c r="K4089" i="14" a="1"/>
  <c r="K4089" i="14" s="1"/>
  <c r="M4101" i="14"/>
  <c r="K4101" i="14" a="1"/>
  <c r="K4101" i="14" s="1"/>
  <c r="M4113" i="14"/>
  <c r="K4113" i="14" a="1"/>
  <c r="K4113" i="14" s="1"/>
  <c r="M4125" i="14"/>
  <c r="K4125" i="14" a="1"/>
  <c r="K4125" i="14" s="1"/>
  <c r="M4137" i="14"/>
  <c r="K4137" i="14" a="1"/>
  <c r="K4137" i="14" s="1"/>
  <c r="M4149" i="14"/>
  <c r="K4149" i="14" a="1"/>
  <c r="K4149" i="14" s="1"/>
  <c r="M4161" i="14"/>
  <c r="K4161" i="14" a="1"/>
  <c r="K4161" i="14" s="1"/>
  <c r="M4173" i="14"/>
  <c r="K4173" i="14" a="1"/>
  <c r="K4173" i="14" s="1"/>
  <c r="M4185" i="14"/>
  <c r="K4185" i="14" a="1"/>
  <c r="K4185" i="14" s="1"/>
  <c r="M4197" i="14"/>
  <c r="K4197" i="14" a="1"/>
  <c r="K4197" i="14" s="1"/>
  <c r="M4209" i="14"/>
  <c r="K4209" i="14" a="1"/>
  <c r="K4209" i="14" s="1"/>
  <c r="M4221" i="14"/>
  <c r="K4221" i="14" a="1"/>
  <c r="K4221" i="14" s="1"/>
  <c r="M4233" i="14"/>
  <c r="K4233" i="14" a="1"/>
  <c r="K4233" i="14" s="1"/>
  <c r="M4245" i="14"/>
  <c r="K4245" i="14" a="1"/>
  <c r="K4245" i="14" s="1"/>
  <c r="M4257" i="14"/>
  <c r="K4257" i="14" a="1"/>
  <c r="K4257" i="14" s="1"/>
  <c r="M4269" i="14"/>
  <c r="K4269" i="14" a="1"/>
  <c r="K4269" i="14" s="1"/>
  <c r="M4281" i="14"/>
  <c r="K4281" i="14" a="1"/>
  <c r="K4281" i="14" s="1"/>
  <c r="M4293" i="14"/>
  <c r="K4293" i="14" a="1"/>
  <c r="K4293" i="14" s="1"/>
  <c r="M4305" i="14"/>
  <c r="K4305" i="14" a="1"/>
  <c r="K4305" i="14" s="1"/>
  <c r="M4317" i="14"/>
  <c r="K4317" i="14" a="1"/>
  <c r="K4317" i="14" s="1"/>
  <c r="M4329" i="14"/>
  <c r="K4329" i="14" a="1"/>
  <c r="K4329" i="14" s="1"/>
  <c r="M4341" i="14"/>
  <c r="K4341" i="14" a="1"/>
  <c r="K4341" i="14" s="1"/>
  <c r="M4353" i="14"/>
  <c r="K4353" i="14" a="1"/>
  <c r="K4353" i="14" s="1"/>
  <c r="M4365" i="14"/>
  <c r="K4365" i="14" a="1"/>
  <c r="K4365" i="14" s="1"/>
  <c r="M4377" i="14"/>
  <c r="K4377" i="14" a="1"/>
  <c r="K4377" i="14" s="1"/>
  <c r="M4389" i="14"/>
  <c r="K4389" i="14" a="1"/>
  <c r="K4389" i="14" s="1"/>
  <c r="M4401" i="14"/>
  <c r="K4401" i="14" a="1"/>
  <c r="K4401" i="14" s="1"/>
  <c r="M4413" i="14"/>
  <c r="K4413" i="14" a="1"/>
  <c r="K4413" i="14" s="1"/>
  <c r="M4425" i="14"/>
  <c r="K4425" i="14" a="1"/>
  <c r="K4425" i="14" s="1"/>
  <c r="M4437" i="14"/>
  <c r="K4437" i="14" a="1"/>
  <c r="K4437" i="14" s="1"/>
  <c r="M4449" i="14"/>
  <c r="K4449" i="14" a="1"/>
  <c r="K4449" i="14" s="1"/>
  <c r="M4461" i="14"/>
  <c r="K4461" i="14" a="1"/>
  <c r="K4461" i="14" s="1"/>
  <c r="M4473" i="14"/>
  <c r="K4473" i="14" a="1"/>
  <c r="K4473" i="14" s="1"/>
  <c r="M4485" i="14"/>
  <c r="K4485" i="14" a="1"/>
  <c r="K4485" i="14" s="1"/>
  <c r="M4497" i="14"/>
  <c r="K4497" i="14" a="1"/>
  <c r="K4497" i="14" s="1"/>
  <c r="M4509" i="14"/>
  <c r="K4509" i="14" a="1"/>
  <c r="K4509" i="14" s="1"/>
  <c r="M4521" i="14"/>
  <c r="K4521" i="14" a="1"/>
  <c r="K4521" i="14" s="1"/>
  <c r="M4533" i="14"/>
  <c r="K4533" i="14" a="1"/>
  <c r="K4533" i="14" s="1"/>
  <c r="M4545" i="14"/>
  <c r="K4545" i="14" a="1"/>
  <c r="K4545" i="14" s="1"/>
  <c r="M4557" i="14"/>
  <c r="K4557" i="14" a="1"/>
  <c r="K4557" i="14" s="1"/>
  <c r="M4569" i="14"/>
  <c r="K4569" i="14" a="1"/>
  <c r="K4569" i="14" s="1"/>
  <c r="M4581" i="14"/>
  <c r="K4581" i="14" a="1"/>
  <c r="K4581" i="14" s="1"/>
  <c r="M4593" i="14"/>
  <c r="K4593" i="14" a="1"/>
  <c r="K4593" i="14" s="1"/>
  <c r="M4605" i="14"/>
  <c r="K4605" i="14" a="1"/>
  <c r="K4605" i="14" s="1"/>
  <c r="M4617" i="14"/>
  <c r="K4617" i="14" a="1"/>
  <c r="K4617" i="14" s="1"/>
  <c r="M4629" i="14"/>
  <c r="K4629" i="14" a="1"/>
  <c r="K4629" i="14" s="1"/>
  <c r="M4641" i="14"/>
  <c r="K4641" i="14" a="1"/>
  <c r="K4641" i="14" s="1"/>
  <c r="M4653" i="14"/>
  <c r="K4653" i="14" a="1"/>
  <c r="K4653" i="14" s="1"/>
  <c r="M4665" i="14"/>
  <c r="K4665" i="14" a="1"/>
  <c r="K4665" i="14" s="1"/>
  <c r="M4677" i="14"/>
  <c r="K4677" i="14" a="1"/>
  <c r="K4677" i="14" s="1"/>
  <c r="M4689" i="14"/>
  <c r="K4689" i="14" a="1"/>
  <c r="K4689" i="14" s="1"/>
  <c r="M4701" i="14"/>
  <c r="K4701" i="14" a="1"/>
  <c r="K4701" i="14" s="1"/>
  <c r="M4713" i="14"/>
  <c r="K4713" i="14" a="1"/>
  <c r="K4713" i="14" s="1"/>
  <c r="M4725" i="14"/>
  <c r="K4725" i="14" a="1"/>
  <c r="K4725" i="14" s="1"/>
  <c r="M4737" i="14"/>
  <c r="K4737" i="14" a="1"/>
  <c r="K4737" i="14" s="1"/>
  <c r="M4749" i="14"/>
  <c r="K4749" i="14" a="1"/>
  <c r="K4749" i="14" s="1"/>
  <c r="M4761" i="14"/>
  <c r="K4761" i="14" a="1"/>
  <c r="K4761" i="14" s="1"/>
  <c r="M4773" i="14"/>
  <c r="K4773" i="14" a="1"/>
  <c r="K4773" i="14" s="1"/>
  <c r="M4785" i="14"/>
  <c r="K4785" i="14" a="1"/>
  <c r="K4785" i="14" s="1"/>
  <c r="K4987" i="14" a="1"/>
  <c r="K4987" i="14" s="1"/>
  <c r="K4977" i="14" a="1"/>
  <c r="K4977" i="14" s="1"/>
  <c r="K4966" i="14" a="1"/>
  <c r="K4966" i="14" s="1"/>
  <c r="K4956" i="14" a="1"/>
  <c r="K4956" i="14" s="1"/>
  <c r="K4946" i="14" a="1"/>
  <c r="K4946" i="14" s="1"/>
  <c r="K4925" i="14" a="1"/>
  <c r="K4925" i="14" s="1"/>
  <c r="K4915" i="14" a="1"/>
  <c r="K4915" i="14" s="1"/>
  <c r="K4905" i="14" a="1"/>
  <c r="K4905" i="14" s="1"/>
  <c r="K4894" i="14" a="1"/>
  <c r="K4894" i="14" s="1"/>
  <c r="K4884" i="14" a="1"/>
  <c r="K4884" i="14" s="1"/>
  <c r="K4874" i="14" a="1"/>
  <c r="K4874" i="14" s="1"/>
  <c r="K4853" i="14" a="1"/>
  <c r="K4853" i="14" s="1"/>
  <c r="K4843" i="14" a="1"/>
  <c r="K4843" i="14" s="1"/>
  <c r="K4833" i="14" a="1"/>
  <c r="K4833" i="14" s="1"/>
  <c r="K4822" i="14" a="1"/>
  <c r="K4822" i="14" s="1"/>
  <c r="K4812" i="14" a="1"/>
  <c r="K4812" i="14" s="1"/>
  <c r="K4802" i="14" a="1"/>
  <c r="K4802" i="14" s="1"/>
  <c r="K4776" i="14" a="1"/>
  <c r="K4776" i="14" s="1"/>
  <c r="K4762" i="14" a="1"/>
  <c r="K4762" i="14" s="1"/>
  <c r="K4748" i="14" a="1"/>
  <c r="K4748" i="14" s="1"/>
  <c r="K4733" i="14" a="1"/>
  <c r="K4733" i="14" s="1"/>
  <c r="K4704" i="14" a="1"/>
  <c r="K4704" i="14" s="1"/>
  <c r="K4690" i="14" a="1"/>
  <c r="K4690" i="14" s="1"/>
  <c r="K4676" i="14" a="1"/>
  <c r="K4676" i="14" s="1"/>
  <c r="K4661" i="14" a="1"/>
  <c r="K4661" i="14" s="1"/>
  <c r="K4631" i="14" a="1"/>
  <c r="K4631" i="14" s="1"/>
  <c r="K4613" i="14" a="1"/>
  <c r="K4613" i="14" s="1"/>
  <c r="K4595" i="14" a="1"/>
  <c r="K4595" i="14" s="1"/>
  <c r="K4577" i="14" a="1"/>
  <c r="K4577" i="14" s="1"/>
  <c r="K4559" i="14" a="1"/>
  <c r="K4559" i="14" s="1"/>
  <c r="K4541" i="14" a="1"/>
  <c r="K4541" i="14" s="1"/>
  <c r="K4523" i="14" a="1"/>
  <c r="K4523" i="14" s="1"/>
  <c r="K4505" i="14" a="1"/>
  <c r="K4505" i="14" s="1"/>
  <c r="K4487" i="14" a="1"/>
  <c r="K4487" i="14" s="1"/>
  <c r="K4109" i="14" a="1"/>
  <c r="K4109" i="14" s="1"/>
  <c r="K3983" i="14" a="1"/>
  <c r="K3983" i="14" s="1"/>
  <c r="M310" i="14"/>
  <c r="K310" i="14" a="1"/>
  <c r="K310" i="14" s="1"/>
  <c r="M322" i="14"/>
  <c r="K322" i="14" a="1"/>
  <c r="K322" i="14" s="1"/>
  <c r="M334" i="14"/>
  <c r="K334" i="14" a="1"/>
  <c r="K334" i="14" s="1"/>
  <c r="M346" i="14"/>
  <c r="K346" i="14" a="1"/>
  <c r="K346" i="14" s="1"/>
  <c r="M358" i="14"/>
  <c r="K358" i="14" a="1"/>
  <c r="K358" i="14" s="1"/>
  <c r="M370" i="14"/>
  <c r="K370" i="14" a="1"/>
  <c r="K370" i="14" s="1"/>
  <c r="M382" i="14"/>
  <c r="K382" i="14" a="1"/>
  <c r="K382" i="14" s="1"/>
  <c r="M394" i="14"/>
  <c r="K394" i="14" a="1"/>
  <c r="K394" i="14" s="1"/>
  <c r="M406" i="14"/>
  <c r="K406" i="14" a="1"/>
  <c r="K406" i="14" s="1"/>
  <c r="M418" i="14"/>
  <c r="K418" i="14" a="1"/>
  <c r="K418" i="14" s="1"/>
  <c r="M430" i="14"/>
  <c r="K430" i="14" a="1"/>
  <c r="K430" i="14" s="1"/>
  <c r="M442" i="14"/>
  <c r="K442" i="14" a="1"/>
  <c r="K442" i="14" s="1"/>
  <c r="M454" i="14"/>
  <c r="K454" i="14" a="1"/>
  <c r="K454" i="14" s="1"/>
  <c r="M466" i="14"/>
  <c r="K466" i="14" a="1"/>
  <c r="K466" i="14" s="1"/>
  <c r="M478" i="14"/>
  <c r="K478" i="14" a="1"/>
  <c r="K478" i="14" s="1"/>
  <c r="M490" i="14"/>
  <c r="K490" i="14" a="1"/>
  <c r="K490" i="14" s="1"/>
  <c r="M502" i="14"/>
  <c r="K502" i="14" a="1"/>
  <c r="K502" i="14" s="1"/>
  <c r="M514" i="14"/>
  <c r="K514" i="14" a="1"/>
  <c r="K514" i="14" s="1"/>
  <c r="M526" i="14"/>
  <c r="K526" i="14" a="1"/>
  <c r="K526" i="14" s="1"/>
  <c r="M538" i="14"/>
  <c r="K538" i="14" a="1"/>
  <c r="K538" i="14" s="1"/>
  <c r="M550" i="14"/>
  <c r="K550" i="14" a="1"/>
  <c r="K550" i="14" s="1"/>
  <c r="M562" i="14"/>
  <c r="K562" i="14" a="1"/>
  <c r="K562" i="14" s="1"/>
  <c r="M574" i="14"/>
  <c r="K574" i="14" a="1"/>
  <c r="K574" i="14" s="1"/>
  <c r="M586" i="14"/>
  <c r="K586" i="14" a="1"/>
  <c r="K586" i="14" s="1"/>
  <c r="M598" i="14"/>
  <c r="K598" i="14" a="1"/>
  <c r="K598" i="14" s="1"/>
  <c r="M610" i="14"/>
  <c r="K610" i="14" a="1"/>
  <c r="K610" i="14" s="1"/>
  <c r="M622" i="14"/>
  <c r="K622" i="14" a="1"/>
  <c r="K622" i="14" s="1"/>
  <c r="M634" i="14"/>
  <c r="K634" i="14" a="1"/>
  <c r="K634" i="14" s="1"/>
  <c r="M646" i="14"/>
  <c r="K646" i="14" a="1"/>
  <c r="K646" i="14" s="1"/>
  <c r="M658" i="14"/>
  <c r="K658" i="14" a="1"/>
  <c r="K658" i="14" s="1"/>
  <c r="M670" i="14"/>
  <c r="K670" i="14" a="1"/>
  <c r="K670" i="14" s="1"/>
  <c r="M682" i="14"/>
  <c r="K682" i="14" a="1"/>
  <c r="K682" i="14" s="1"/>
  <c r="M694" i="14"/>
  <c r="K694" i="14" a="1"/>
  <c r="K694" i="14" s="1"/>
  <c r="M706" i="14"/>
  <c r="K706" i="14" a="1"/>
  <c r="K706" i="14" s="1"/>
  <c r="M718" i="14"/>
  <c r="K718" i="14" a="1"/>
  <c r="K718" i="14" s="1"/>
  <c r="M730" i="14"/>
  <c r="K730" i="14" a="1"/>
  <c r="K730" i="14" s="1"/>
  <c r="M742" i="14"/>
  <c r="K742" i="14" a="1"/>
  <c r="K742" i="14" s="1"/>
  <c r="M754" i="14"/>
  <c r="K754" i="14" a="1"/>
  <c r="K754" i="14" s="1"/>
  <c r="M766" i="14"/>
  <c r="K766" i="14" a="1"/>
  <c r="K766" i="14" s="1"/>
  <c r="M778" i="14"/>
  <c r="K778" i="14" a="1"/>
  <c r="K778" i="14" s="1"/>
  <c r="M790" i="14"/>
  <c r="K790" i="14" a="1"/>
  <c r="K790" i="14" s="1"/>
  <c r="M802" i="14"/>
  <c r="K802" i="14" a="1"/>
  <c r="K802" i="14" s="1"/>
  <c r="M814" i="14"/>
  <c r="K814" i="14" a="1"/>
  <c r="K814" i="14" s="1"/>
  <c r="M826" i="14"/>
  <c r="K826" i="14" a="1"/>
  <c r="K826" i="14" s="1"/>
  <c r="M838" i="14"/>
  <c r="K838" i="14" a="1"/>
  <c r="K838" i="14" s="1"/>
  <c r="M850" i="14"/>
  <c r="K850" i="14" a="1"/>
  <c r="K850" i="14" s="1"/>
  <c r="M862" i="14"/>
  <c r="K862" i="14" a="1"/>
  <c r="K862" i="14" s="1"/>
  <c r="M874" i="14"/>
  <c r="K874" i="14" a="1"/>
  <c r="K874" i="14" s="1"/>
  <c r="M886" i="14"/>
  <c r="K886" i="14" a="1"/>
  <c r="K886" i="14" s="1"/>
  <c r="M898" i="14"/>
  <c r="K898" i="14" a="1"/>
  <c r="K898" i="14" s="1"/>
  <c r="M910" i="14"/>
  <c r="K910" i="14" a="1"/>
  <c r="K910" i="14" s="1"/>
  <c r="M922" i="14"/>
  <c r="K922" i="14" a="1"/>
  <c r="K922" i="14" s="1"/>
  <c r="M934" i="14"/>
  <c r="K934" i="14" a="1"/>
  <c r="K934" i="14" s="1"/>
  <c r="M946" i="14"/>
  <c r="K946" i="14" a="1"/>
  <c r="K946" i="14" s="1"/>
  <c r="M958" i="14"/>
  <c r="K958" i="14" a="1"/>
  <c r="K958" i="14" s="1"/>
  <c r="M970" i="14"/>
  <c r="K970" i="14" a="1"/>
  <c r="K970" i="14" s="1"/>
  <c r="M982" i="14"/>
  <c r="K982" i="14" a="1"/>
  <c r="K982" i="14" s="1"/>
  <c r="M994" i="14"/>
  <c r="K994" i="14" a="1"/>
  <c r="K994" i="14" s="1"/>
  <c r="M1006" i="14"/>
  <c r="K1006" i="14" a="1"/>
  <c r="K1006" i="14" s="1"/>
  <c r="M1018" i="14"/>
  <c r="K1018" i="14" a="1"/>
  <c r="K1018" i="14" s="1"/>
  <c r="M1030" i="14"/>
  <c r="K1030" i="14" a="1"/>
  <c r="K1030" i="14" s="1"/>
  <c r="M1042" i="14"/>
  <c r="K1042" i="14" a="1"/>
  <c r="K1042" i="14" s="1"/>
  <c r="M1054" i="14"/>
  <c r="K1054" i="14" a="1"/>
  <c r="K1054" i="14" s="1"/>
  <c r="M1066" i="14"/>
  <c r="K1066" i="14" a="1"/>
  <c r="K1066" i="14" s="1"/>
  <c r="M1078" i="14"/>
  <c r="K1078" i="14" a="1"/>
  <c r="K1078" i="14" s="1"/>
  <c r="M1090" i="14"/>
  <c r="K1090" i="14" a="1"/>
  <c r="K1090" i="14" s="1"/>
  <c r="M1102" i="14"/>
  <c r="K1102" i="14" a="1"/>
  <c r="K1102" i="14" s="1"/>
  <c r="M1114" i="14"/>
  <c r="K1114" i="14" a="1"/>
  <c r="K1114" i="14" s="1"/>
  <c r="M1126" i="14"/>
  <c r="K1126" i="14" a="1"/>
  <c r="K1126" i="14" s="1"/>
  <c r="M1138" i="14"/>
  <c r="K1138" i="14" a="1"/>
  <c r="K1138" i="14" s="1"/>
  <c r="M1150" i="14"/>
  <c r="K1150" i="14" a="1"/>
  <c r="K1150" i="14" s="1"/>
  <c r="M1162" i="14"/>
  <c r="K1162" i="14" a="1"/>
  <c r="K1162" i="14" s="1"/>
  <c r="M1174" i="14"/>
  <c r="K1174" i="14" a="1"/>
  <c r="K1174" i="14" s="1"/>
  <c r="M1186" i="14"/>
  <c r="K1186" i="14" a="1"/>
  <c r="K1186" i="14" s="1"/>
  <c r="M1198" i="14"/>
  <c r="K1198" i="14" a="1"/>
  <c r="K1198" i="14" s="1"/>
  <c r="M1210" i="14"/>
  <c r="K1210" i="14" a="1"/>
  <c r="K1210" i="14" s="1"/>
  <c r="M1222" i="14"/>
  <c r="K1222" i="14" a="1"/>
  <c r="K1222" i="14" s="1"/>
  <c r="M1234" i="14"/>
  <c r="K1234" i="14" a="1"/>
  <c r="K1234" i="14" s="1"/>
  <c r="M1246" i="14"/>
  <c r="K1246" i="14" a="1"/>
  <c r="K1246" i="14" s="1"/>
  <c r="M1258" i="14"/>
  <c r="K1258" i="14" a="1"/>
  <c r="K1258" i="14" s="1"/>
  <c r="M1270" i="14"/>
  <c r="K1270" i="14" a="1"/>
  <c r="K1270" i="14" s="1"/>
  <c r="M1282" i="14"/>
  <c r="K1282" i="14" a="1"/>
  <c r="K1282" i="14" s="1"/>
  <c r="M1294" i="14"/>
  <c r="K1294" i="14" a="1"/>
  <c r="K1294" i="14" s="1"/>
  <c r="M1306" i="14"/>
  <c r="K1306" i="14" a="1"/>
  <c r="K1306" i="14" s="1"/>
  <c r="M1318" i="14"/>
  <c r="K1318" i="14" a="1"/>
  <c r="K1318" i="14" s="1"/>
  <c r="M1330" i="14"/>
  <c r="K1330" i="14" a="1"/>
  <c r="K1330" i="14" s="1"/>
  <c r="M1342" i="14"/>
  <c r="K1342" i="14" a="1"/>
  <c r="K1342" i="14" s="1"/>
  <c r="M1354" i="14"/>
  <c r="K1354" i="14" a="1"/>
  <c r="K1354" i="14" s="1"/>
  <c r="M1366" i="14"/>
  <c r="K1366" i="14" a="1"/>
  <c r="K1366" i="14" s="1"/>
  <c r="M1378" i="14"/>
  <c r="K1378" i="14" a="1"/>
  <c r="K1378" i="14" s="1"/>
  <c r="M1390" i="14"/>
  <c r="K1390" i="14" a="1"/>
  <c r="K1390" i="14" s="1"/>
  <c r="M1402" i="14"/>
  <c r="K1402" i="14" a="1"/>
  <c r="K1402" i="14" s="1"/>
  <c r="M1414" i="14"/>
  <c r="K1414" i="14" a="1"/>
  <c r="K1414" i="14" s="1"/>
  <c r="M1426" i="14"/>
  <c r="K1426" i="14" a="1"/>
  <c r="K1426" i="14" s="1"/>
  <c r="M1438" i="14"/>
  <c r="K1438" i="14" a="1"/>
  <c r="K1438" i="14" s="1"/>
  <c r="M1450" i="14"/>
  <c r="K1450" i="14" a="1"/>
  <c r="K1450" i="14" s="1"/>
  <c r="M1462" i="14"/>
  <c r="K1462" i="14" a="1"/>
  <c r="K1462" i="14" s="1"/>
  <c r="M1474" i="14"/>
  <c r="K1474" i="14" a="1"/>
  <c r="K1474" i="14" s="1"/>
  <c r="M1486" i="14"/>
  <c r="K1486" i="14" a="1"/>
  <c r="K1486" i="14" s="1"/>
  <c r="M1498" i="14"/>
  <c r="K1498" i="14" a="1"/>
  <c r="K1498" i="14" s="1"/>
  <c r="M1510" i="14"/>
  <c r="K1510" i="14" a="1"/>
  <c r="K1510" i="14" s="1"/>
  <c r="M1522" i="14"/>
  <c r="K1522" i="14" a="1"/>
  <c r="K1522" i="14" s="1"/>
  <c r="M1534" i="14"/>
  <c r="K1534" i="14" a="1"/>
  <c r="K1534" i="14" s="1"/>
  <c r="M1546" i="14"/>
  <c r="K1546" i="14" a="1"/>
  <c r="K1546" i="14" s="1"/>
  <c r="M1558" i="14"/>
  <c r="K1558" i="14" a="1"/>
  <c r="K1558" i="14" s="1"/>
  <c r="M1570" i="14"/>
  <c r="K1570" i="14" a="1"/>
  <c r="K1570" i="14" s="1"/>
  <c r="M1582" i="14"/>
  <c r="K1582" i="14" a="1"/>
  <c r="K1582" i="14" s="1"/>
  <c r="M1594" i="14"/>
  <c r="K1594" i="14" a="1"/>
  <c r="K1594" i="14" s="1"/>
  <c r="M1606" i="14"/>
  <c r="K1606" i="14" a="1"/>
  <c r="K1606" i="14" s="1"/>
  <c r="M1618" i="14"/>
  <c r="K1618" i="14" a="1"/>
  <c r="K1618" i="14" s="1"/>
  <c r="M1630" i="14"/>
  <c r="K1630" i="14" a="1"/>
  <c r="K1630" i="14" s="1"/>
  <c r="M1642" i="14"/>
  <c r="K1642" i="14" a="1"/>
  <c r="K1642" i="14" s="1"/>
  <c r="M1654" i="14"/>
  <c r="K1654" i="14" a="1"/>
  <c r="K1654" i="14" s="1"/>
  <c r="M1666" i="14"/>
  <c r="K1666" i="14" a="1"/>
  <c r="K1666" i="14" s="1"/>
  <c r="M1678" i="14"/>
  <c r="K1678" i="14" a="1"/>
  <c r="K1678" i="14" s="1"/>
  <c r="M1690" i="14"/>
  <c r="K1690" i="14" a="1"/>
  <c r="K1690" i="14" s="1"/>
  <c r="M1702" i="14"/>
  <c r="K1702" i="14" a="1"/>
  <c r="K1702" i="14" s="1"/>
  <c r="M1714" i="14"/>
  <c r="K1714" i="14" a="1"/>
  <c r="K1714" i="14" s="1"/>
  <c r="M1726" i="14"/>
  <c r="K1726" i="14" a="1"/>
  <c r="K1726" i="14" s="1"/>
  <c r="M1738" i="14"/>
  <c r="K1738" i="14" a="1"/>
  <c r="K1738" i="14" s="1"/>
  <c r="M1750" i="14"/>
  <c r="K1750" i="14" a="1"/>
  <c r="K1750" i="14" s="1"/>
  <c r="M1762" i="14"/>
  <c r="K1762" i="14" a="1"/>
  <c r="K1762" i="14" s="1"/>
  <c r="M1774" i="14"/>
  <c r="K1774" i="14" a="1"/>
  <c r="K1774" i="14" s="1"/>
  <c r="M1786" i="14"/>
  <c r="K1786" i="14" a="1"/>
  <c r="K1786" i="14" s="1"/>
  <c r="M1798" i="14"/>
  <c r="K1798" i="14" a="1"/>
  <c r="K1798" i="14" s="1"/>
  <c r="M1810" i="14"/>
  <c r="K1810" i="14" a="1"/>
  <c r="K1810" i="14" s="1"/>
  <c r="M1822" i="14"/>
  <c r="K1822" i="14" a="1"/>
  <c r="K1822" i="14" s="1"/>
  <c r="M1834" i="14"/>
  <c r="K1834" i="14" a="1"/>
  <c r="K1834" i="14" s="1"/>
  <c r="M1846" i="14"/>
  <c r="K1846" i="14" a="1"/>
  <c r="K1846" i="14" s="1"/>
  <c r="M1858" i="14"/>
  <c r="K1858" i="14" a="1"/>
  <c r="K1858" i="14" s="1"/>
  <c r="M1870" i="14"/>
  <c r="K1870" i="14" a="1"/>
  <c r="K1870" i="14" s="1"/>
  <c r="M1882" i="14"/>
  <c r="K1882" i="14" a="1"/>
  <c r="K1882" i="14" s="1"/>
  <c r="M1894" i="14"/>
  <c r="K1894" i="14" a="1"/>
  <c r="K1894" i="14" s="1"/>
  <c r="M1906" i="14"/>
  <c r="K1906" i="14" a="1"/>
  <c r="K1906" i="14" s="1"/>
  <c r="M1918" i="14"/>
  <c r="K1918" i="14" a="1"/>
  <c r="K1918" i="14" s="1"/>
  <c r="M1930" i="14"/>
  <c r="K1930" i="14" a="1"/>
  <c r="K1930" i="14" s="1"/>
  <c r="M1942" i="14"/>
  <c r="K1942" i="14" a="1"/>
  <c r="K1942" i="14" s="1"/>
  <c r="M1954" i="14"/>
  <c r="K1954" i="14" a="1"/>
  <c r="K1954" i="14" s="1"/>
  <c r="M1966" i="14"/>
  <c r="K1966" i="14" a="1"/>
  <c r="K1966" i="14" s="1"/>
  <c r="M1978" i="14"/>
  <c r="K1978" i="14" a="1"/>
  <c r="K1978" i="14" s="1"/>
  <c r="M1990" i="14"/>
  <c r="K1990" i="14" a="1"/>
  <c r="K1990" i="14" s="1"/>
  <c r="M2002" i="14"/>
  <c r="K2002" i="14" a="1"/>
  <c r="K2002" i="14" s="1"/>
  <c r="M2014" i="14"/>
  <c r="K2014" i="14" a="1"/>
  <c r="K2014" i="14" s="1"/>
  <c r="M2026" i="14"/>
  <c r="K2026" i="14" a="1"/>
  <c r="K2026" i="14" s="1"/>
  <c r="M2038" i="14"/>
  <c r="K2038" i="14" a="1"/>
  <c r="K2038" i="14" s="1"/>
  <c r="M2050" i="14"/>
  <c r="K2050" i="14" a="1"/>
  <c r="K2050" i="14" s="1"/>
  <c r="M2062" i="14"/>
  <c r="K2062" i="14" a="1"/>
  <c r="K2062" i="14" s="1"/>
  <c r="M2074" i="14"/>
  <c r="K2074" i="14" a="1"/>
  <c r="K2074" i="14" s="1"/>
  <c r="M2086" i="14"/>
  <c r="K2086" i="14" a="1"/>
  <c r="K2086" i="14" s="1"/>
  <c r="M2098" i="14"/>
  <c r="K2098" i="14" a="1"/>
  <c r="K2098" i="14" s="1"/>
  <c r="M2110" i="14"/>
  <c r="K2110" i="14" a="1"/>
  <c r="K2110" i="14" s="1"/>
  <c r="M2122" i="14"/>
  <c r="K2122" i="14" a="1"/>
  <c r="K2122" i="14" s="1"/>
  <c r="M2134" i="14"/>
  <c r="K2134" i="14" a="1"/>
  <c r="K2134" i="14" s="1"/>
  <c r="M2146" i="14"/>
  <c r="K2146" i="14" a="1"/>
  <c r="K2146" i="14" s="1"/>
  <c r="M2158" i="14"/>
  <c r="K2158" i="14" a="1"/>
  <c r="K2158" i="14" s="1"/>
  <c r="M2170" i="14"/>
  <c r="K2170" i="14" a="1"/>
  <c r="K2170" i="14" s="1"/>
  <c r="M2182" i="14"/>
  <c r="K2182" i="14" a="1"/>
  <c r="K2182" i="14" s="1"/>
  <c r="M2194" i="14"/>
  <c r="K2194" i="14" a="1"/>
  <c r="K2194" i="14" s="1"/>
  <c r="M2206" i="14"/>
  <c r="K2206" i="14" a="1"/>
  <c r="K2206" i="14" s="1"/>
  <c r="M2218" i="14"/>
  <c r="K2218" i="14" a="1"/>
  <c r="K2218" i="14" s="1"/>
  <c r="M2230" i="14"/>
  <c r="K2230" i="14" a="1"/>
  <c r="K2230" i="14" s="1"/>
  <c r="M2242" i="14"/>
  <c r="K2242" i="14" a="1"/>
  <c r="K2242" i="14" s="1"/>
  <c r="M2254" i="14"/>
  <c r="K2254" i="14" a="1"/>
  <c r="K2254" i="14" s="1"/>
  <c r="M2266" i="14"/>
  <c r="K2266" i="14" a="1"/>
  <c r="K2266" i="14" s="1"/>
  <c r="M2278" i="14"/>
  <c r="K2278" i="14" a="1"/>
  <c r="K2278" i="14" s="1"/>
  <c r="M2290" i="14"/>
  <c r="K2290" i="14" a="1"/>
  <c r="K2290" i="14" s="1"/>
  <c r="M2302" i="14"/>
  <c r="K2302" i="14" a="1"/>
  <c r="K2302" i="14" s="1"/>
  <c r="M2314" i="14"/>
  <c r="K2314" i="14" a="1"/>
  <c r="K2314" i="14" s="1"/>
  <c r="M2326" i="14"/>
  <c r="K2326" i="14" a="1"/>
  <c r="K2326" i="14" s="1"/>
  <c r="M2338" i="14"/>
  <c r="K2338" i="14" a="1"/>
  <c r="K2338" i="14" s="1"/>
  <c r="M2350" i="14"/>
  <c r="K2350" i="14" a="1"/>
  <c r="K2350" i="14" s="1"/>
  <c r="M2362" i="14"/>
  <c r="K2362" i="14" a="1"/>
  <c r="K2362" i="14" s="1"/>
  <c r="M2374" i="14"/>
  <c r="K2374" i="14" a="1"/>
  <c r="K2374" i="14" s="1"/>
  <c r="M2386" i="14"/>
  <c r="K2386" i="14" a="1"/>
  <c r="K2386" i="14" s="1"/>
  <c r="M2398" i="14"/>
  <c r="K2398" i="14" a="1"/>
  <c r="K2398" i="14" s="1"/>
  <c r="M2410" i="14"/>
  <c r="K2410" i="14" a="1"/>
  <c r="K2410" i="14" s="1"/>
  <c r="M2422" i="14"/>
  <c r="K2422" i="14" a="1"/>
  <c r="K2422" i="14" s="1"/>
  <c r="M2434" i="14"/>
  <c r="K2434" i="14" a="1"/>
  <c r="K2434" i="14" s="1"/>
  <c r="M2446" i="14"/>
  <c r="K2446" i="14" a="1"/>
  <c r="K2446" i="14" s="1"/>
  <c r="M2458" i="14"/>
  <c r="K2458" i="14" a="1"/>
  <c r="K2458" i="14" s="1"/>
  <c r="M2470" i="14"/>
  <c r="K2470" i="14" a="1"/>
  <c r="K2470" i="14" s="1"/>
  <c r="M2482" i="14"/>
  <c r="K2482" i="14" a="1"/>
  <c r="K2482" i="14" s="1"/>
  <c r="M2494" i="14"/>
  <c r="K2494" i="14" a="1"/>
  <c r="K2494" i="14" s="1"/>
  <c r="M2506" i="14"/>
  <c r="K2506" i="14" a="1"/>
  <c r="K2506" i="14" s="1"/>
  <c r="M2518" i="14"/>
  <c r="K2518" i="14" a="1"/>
  <c r="K2518" i="14" s="1"/>
  <c r="M2530" i="14"/>
  <c r="K2530" i="14" a="1"/>
  <c r="K2530" i="14" s="1"/>
  <c r="M2542" i="14"/>
  <c r="K2542" i="14" a="1"/>
  <c r="K2542" i="14" s="1"/>
  <c r="M2554" i="14"/>
  <c r="K2554" i="14" a="1"/>
  <c r="K2554" i="14" s="1"/>
  <c r="M2566" i="14"/>
  <c r="K2566" i="14" a="1"/>
  <c r="K2566" i="14" s="1"/>
  <c r="M2578" i="14"/>
  <c r="K2578" i="14" a="1"/>
  <c r="K2578" i="14" s="1"/>
  <c r="M2590" i="14"/>
  <c r="K2590" i="14" a="1"/>
  <c r="K2590" i="14" s="1"/>
  <c r="M2602" i="14"/>
  <c r="K2602" i="14" a="1"/>
  <c r="K2602" i="14" s="1"/>
  <c r="M2614" i="14"/>
  <c r="K2614" i="14" a="1"/>
  <c r="K2614" i="14" s="1"/>
  <c r="M2626" i="14"/>
  <c r="K2626" i="14" a="1"/>
  <c r="K2626" i="14" s="1"/>
  <c r="M2638" i="14"/>
  <c r="K2638" i="14" a="1"/>
  <c r="K2638" i="14" s="1"/>
  <c r="M2650" i="14"/>
  <c r="K2650" i="14" a="1"/>
  <c r="K2650" i="14" s="1"/>
  <c r="M2662" i="14"/>
  <c r="K2662" i="14" a="1"/>
  <c r="K2662" i="14" s="1"/>
  <c r="M2674" i="14"/>
  <c r="K2674" i="14" a="1"/>
  <c r="K2674" i="14" s="1"/>
  <c r="M2686" i="14"/>
  <c r="K2686" i="14" a="1"/>
  <c r="K2686" i="14" s="1"/>
  <c r="M2698" i="14"/>
  <c r="K2698" i="14" a="1"/>
  <c r="K2698" i="14" s="1"/>
  <c r="M2710" i="14"/>
  <c r="K2710" i="14" a="1"/>
  <c r="K2710" i="14" s="1"/>
  <c r="M2722" i="14"/>
  <c r="K2722" i="14" a="1"/>
  <c r="K2722" i="14" s="1"/>
  <c r="M2734" i="14"/>
  <c r="K2734" i="14" a="1"/>
  <c r="K2734" i="14" s="1"/>
  <c r="M2746" i="14"/>
  <c r="K2746" i="14" a="1"/>
  <c r="K2746" i="14" s="1"/>
  <c r="M2758" i="14"/>
  <c r="K2758" i="14" a="1"/>
  <c r="K2758" i="14" s="1"/>
  <c r="M2770" i="14"/>
  <c r="K2770" i="14" a="1"/>
  <c r="K2770" i="14" s="1"/>
  <c r="M2782" i="14"/>
  <c r="K2782" i="14" a="1"/>
  <c r="K2782" i="14" s="1"/>
  <c r="M2794" i="14"/>
  <c r="K2794" i="14" a="1"/>
  <c r="K2794" i="14" s="1"/>
  <c r="M2806" i="14"/>
  <c r="K2806" i="14" a="1"/>
  <c r="K2806" i="14" s="1"/>
  <c r="M2818" i="14"/>
  <c r="K2818" i="14" a="1"/>
  <c r="K2818" i="14" s="1"/>
  <c r="M2830" i="14"/>
  <c r="K2830" i="14" a="1"/>
  <c r="K2830" i="14" s="1"/>
  <c r="M2842" i="14"/>
  <c r="K2842" i="14" a="1"/>
  <c r="K2842" i="14" s="1"/>
  <c r="M2854" i="14"/>
  <c r="K2854" i="14" a="1"/>
  <c r="K2854" i="14" s="1"/>
  <c r="M2866" i="14"/>
  <c r="K2866" i="14" a="1"/>
  <c r="K2866" i="14" s="1"/>
  <c r="M2878" i="14"/>
  <c r="K2878" i="14" a="1"/>
  <c r="K2878" i="14" s="1"/>
  <c r="M2890" i="14"/>
  <c r="K2890" i="14" a="1"/>
  <c r="K2890" i="14" s="1"/>
  <c r="M2902" i="14"/>
  <c r="K2902" i="14" a="1"/>
  <c r="K2902" i="14" s="1"/>
  <c r="M2914" i="14"/>
  <c r="K2914" i="14" a="1"/>
  <c r="K2914" i="14" s="1"/>
  <c r="M2926" i="14"/>
  <c r="K2926" i="14" a="1"/>
  <c r="K2926" i="14" s="1"/>
  <c r="M2938" i="14"/>
  <c r="K2938" i="14" a="1"/>
  <c r="K2938" i="14" s="1"/>
  <c r="M2950" i="14"/>
  <c r="K2950" i="14" a="1"/>
  <c r="K2950" i="14" s="1"/>
  <c r="M2962" i="14"/>
  <c r="K2962" i="14" a="1"/>
  <c r="K2962" i="14" s="1"/>
  <c r="M2974" i="14"/>
  <c r="K2974" i="14" a="1"/>
  <c r="K2974" i="14" s="1"/>
  <c r="M2986" i="14"/>
  <c r="K2986" i="14" a="1"/>
  <c r="K2986" i="14" s="1"/>
  <c r="M2998" i="14"/>
  <c r="K2998" i="14" a="1"/>
  <c r="K2998" i="14" s="1"/>
  <c r="M3010" i="14"/>
  <c r="K3010" i="14" a="1"/>
  <c r="K3010" i="14" s="1"/>
  <c r="M3022" i="14"/>
  <c r="K3022" i="14" a="1"/>
  <c r="K3022" i="14" s="1"/>
  <c r="M3034" i="14"/>
  <c r="K3034" i="14" a="1"/>
  <c r="K3034" i="14" s="1"/>
  <c r="M3046" i="14"/>
  <c r="K3046" i="14" a="1"/>
  <c r="K3046" i="14" s="1"/>
  <c r="M3058" i="14"/>
  <c r="K3058" i="14" a="1"/>
  <c r="K3058" i="14" s="1"/>
  <c r="M3070" i="14"/>
  <c r="K3070" i="14" a="1"/>
  <c r="K3070" i="14" s="1"/>
  <c r="M3082" i="14"/>
  <c r="K3082" i="14" a="1"/>
  <c r="K3082" i="14" s="1"/>
  <c r="M3094" i="14"/>
  <c r="K3094" i="14" a="1"/>
  <c r="K3094" i="14" s="1"/>
  <c r="M3106" i="14"/>
  <c r="K3106" i="14" a="1"/>
  <c r="K3106" i="14" s="1"/>
  <c r="M3118" i="14"/>
  <c r="K3118" i="14" a="1"/>
  <c r="K3118" i="14" s="1"/>
  <c r="M3130" i="14"/>
  <c r="K3130" i="14" a="1"/>
  <c r="K3130" i="14" s="1"/>
  <c r="M3142" i="14"/>
  <c r="K3142" i="14" a="1"/>
  <c r="K3142" i="14" s="1"/>
  <c r="M3154" i="14"/>
  <c r="K3154" i="14" a="1"/>
  <c r="K3154" i="14" s="1"/>
  <c r="M3166" i="14"/>
  <c r="K3166" i="14" a="1"/>
  <c r="K3166" i="14" s="1"/>
  <c r="M3178" i="14"/>
  <c r="K3178" i="14" a="1"/>
  <c r="K3178" i="14" s="1"/>
  <c r="M3190" i="14"/>
  <c r="K3190" i="14" a="1"/>
  <c r="K3190" i="14" s="1"/>
  <c r="M3202" i="14"/>
  <c r="K3202" i="14" a="1"/>
  <c r="K3202" i="14" s="1"/>
  <c r="M3214" i="14"/>
  <c r="K3214" i="14" a="1"/>
  <c r="K3214" i="14" s="1"/>
  <c r="M3226" i="14"/>
  <c r="K3226" i="14" a="1"/>
  <c r="K3226" i="14" s="1"/>
  <c r="M3238" i="14"/>
  <c r="K3238" i="14" a="1"/>
  <c r="K3238" i="14" s="1"/>
  <c r="M3250" i="14"/>
  <c r="K3250" i="14" a="1"/>
  <c r="K3250" i="14" s="1"/>
  <c r="M3262" i="14"/>
  <c r="K3262" i="14" a="1"/>
  <c r="K3262" i="14" s="1"/>
  <c r="M3274" i="14"/>
  <c r="K3274" i="14" a="1"/>
  <c r="K3274" i="14" s="1"/>
  <c r="M3286" i="14"/>
  <c r="K3286" i="14" a="1"/>
  <c r="K3286" i="14" s="1"/>
  <c r="M3298" i="14"/>
  <c r="K3298" i="14" a="1"/>
  <c r="K3298" i="14" s="1"/>
  <c r="M3310" i="14"/>
  <c r="K3310" i="14" a="1"/>
  <c r="K3310" i="14" s="1"/>
  <c r="M3322" i="14"/>
  <c r="K3322" i="14" a="1"/>
  <c r="K3322" i="14" s="1"/>
  <c r="M3334" i="14"/>
  <c r="K3334" i="14" a="1"/>
  <c r="K3334" i="14" s="1"/>
  <c r="M3346" i="14"/>
  <c r="K3346" i="14" a="1"/>
  <c r="K3346" i="14" s="1"/>
  <c r="M3358" i="14"/>
  <c r="K3358" i="14" a="1"/>
  <c r="K3358" i="14" s="1"/>
  <c r="M3370" i="14"/>
  <c r="K3370" i="14" a="1"/>
  <c r="K3370" i="14" s="1"/>
  <c r="M3382" i="14"/>
  <c r="K3382" i="14" a="1"/>
  <c r="K3382" i="14" s="1"/>
  <c r="M3394" i="14"/>
  <c r="K3394" i="14" a="1"/>
  <c r="K3394" i="14" s="1"/>
  <c r="M3406" i="14"/>
  <c r="K3406" i="14" a="1"/>
  <c r="K3406" i="14" s="1"/>
  <c r="M3418" i="14"/>
  <c r="K3418" i="14" a="1"/>
  <c r="K3418" i="14" s="1"/>
  <c r="M3430" i="14"/>
  <c r="K3430" i="14" a="1"/>
  <c r="K3430" i="14" s="1"/>
  <c r="M3442" i="14"/>
  <c r="K3442" i="14" a="1"/>
  <c r="K3442" i="14" s="1"/>
  <c r="M3454" i="14"/>
  <c r="K3454" i="14" a="1"/>
  <c r="K3454" i="14" s="1"/>
  <c r="M3466" i="14"/>
  <c r="K3466" i="14" a="1"/>
  <c r="K3466" i="14" s="1"/>
  <c r="M3478" i="14"/>
  <c r="K3478" i="14" a="1"/>
  <c r="K3478" i="14" s="1"/>
  <c r="M3490" i="14"/>
  <c r="K3490" i="14" a="1"/>
  <c r="K3490" i="14" s="1"/>
  <c r="M3502" i="14"/>
  <c r="K3502" i="14" a="1"/>
  <c r="K3502" i="14" s="1"/>
  <c r="M3514" i="14"/>
  <c r="K3514" i="14" a="1"/>
  <c r="K3514" i="14" s="1"/>
  <c r="M3526" i="14"/>
  <c r="K3526" i="14" a="1"/>
  <c r="K3526" i="14" s="1"/>
  <c r="M3538" i="14"/>
  <c r="K3538" i="14" a="1"/>
  <c r="K3538" i="14" s="1"/>
  <c r="M3550" i="14"/>
  <c r="K3550" i="14" a="1"/>
  <c r="K3550" i="14" s="1"/>
  <c r="M3562" i="14"/>
  <c r="K3562" i="14" a="1"/>
  <c r="K3562" i="14" s="1"/>
  <c r="M3574" i="14"/>
  <c r="K3574" i="14" a="1"/>
  <c r="K3574" i="14" s="1"/>
  <c r="M3586" i="14"/>
  <c r="K3586" i="14" a="1"/>
  <c r="K3586" i="14" s="1"/>
  <c r="M3598" i="14"/>
  <c r="K3598" i="14" a="1"/>
  <c r="K3598" i="14" s="1"/>
  <c r="M3610" i="14"/>
  <c r="K3610" i="14" a="1"/>
  <c r="K3610" i="14" s="1"/>
  <c r="M3622" i="14"/>
  <c r="K3622" i="14" a="1"/>
  <c r="K3622" i="14" s="1"/>
  <c r="M3634" i="14"/>
  <c r="K3634" i="14" a="1"/>
  <c r="K3634" i="14" s="1"/>
  <c r="M3646" i="14"/>
  <c r="K3646" i="14" a="1"/>
  <c r="K3646" i="14" s="1"/>
  <c r="M3658" i="14"/>
  <c r="K3658" i="14" a="1"/>
  <c r="K3658" i="14" s="1"/>
  <c r="M3670" i="14"/>
  <c r="K3670" i="14" a="1"/>
  <c r="K3670" i="14" s="1"/>
  <c r="M3682" i="14"/>
  <c r="K3682" i="14" a="1"/>
  <c r="K3682" i="14" s="1"/>
  <c r="M3694" i="14"/>
  <c r="K3694" i="14" a="1"/>
  <c r="K3694" i="14" s="1"/>
  <c r="M3706" i="14"/>
  <c r="K3706" i="14" a="1"/>
  <c r="K3706" i="14" s="1"/>
  <c r="M3718" i="14"/>
  <c r="K3718" i="14" a="1"/>
  <c r="K3718" i="14" s="1"/>
  <c r="M3730" i="14"/>
  <c r="K3730" i="14" a="1"/>
  <c r="K3730" i="14" s="1"/>
  <c r="M3742" i="14"/>
  <c r="K3742" i="14" a="1"/>
  <c r="K3742" i="14" s="1"/>
  <c r="M3754" i="14"/>
  <c r="K3754" i="14" a="1"/>
  <c r="K3754" i="14" s="1"/>
  <c r="M3766" i="14"/>
  <c r="K3766" i="14" a="1"/>
  <c r="K3766" i="14" s="1"/>
  <c r="M3778" i="14"/>
  <c r="K3778" i="14" a="1"/>
  <c r="K3778" i="14" s="1"/>
  <c r="M3790" i="14"/>
  <c r="K3790" i="14" a="1"/>
  <c r="K3790" i="14" s="1"/>
  <c r="M3802" i="14"/>
  <c r="K3802" i="14" a="1"/>
  <c r="K3802" i="14" s="1"/>
  <c r="M3814" i="14"/>
  <c r="K3814" i="14" a="1"/>
  <c r="K3814" i="14" s="1"/>
  <c r="M3826" i="14"/>
  <c r="K3826" i="14" a="1"/>
  <c r="K3826" i="14" s="1"/>
  <c r="M3838" i="14"/>
  <c r="K3838" i="14" a="1"/>
  <c r="K3838" i="14" s="1"/>
  <c r="M3850" i="14"/>
  <c r="K3850" i="14" a="1"/>
  <c r="K3850" i="14" s="1"/>
  <c r="M3862" i="14"/>
  <c r="K3862" i="14" a="1"/>
  <c r="K3862" i="14" s="1"/>
  <c r="M3874" i="14"/>
  <c r="K3874" i="14" a="1"/>
  <c r="K3874" i="14" s="1"/>
  <c r="M3886" i="14"/>
  <c r="K3886" i="14" a="1"/>
  <c r="K3886" i="14" s="1"/>
  <c r="M3898" i="14"/>
  <c r="K3898" i="14" a="1"/>
  <c r="K3898" i="14" s="1"/>
  <c r="M3910" i="14"/>
  <c r="K3910" i="14" a="1"/>
  <c r="K3910" i="14" s="1"/>
  <c r="M3922" i="14"/>
  <c r="K3922" i="14" a="1"/>
  <c r="K3922" i="14" s="1"/>
  <c r="M3934" i="14"/>
  <c r="K3934" i="14" a="1"/>
  <c r="K3934" i="14" s="1"/>
  <c r="M3946" i="14"/>
  <c r="K3946" i="14" a="1"/>
  <c r="K3946" i="14" s="1"/>
  <c r="M3958" i="14"/>
  <c r="K3958" i="14" a="1"/>
  <c r="K3958" i="14" s="1"/>
  <c r="M3970" i="14"/>
  <c r="K3970" i="14" a="1"/>
  <c r="K3970" i="14" s="1"/>
  <c r="M3982" i="14"/>
  <c r="K3982" i="14" a="1"/>
  <c r="K3982" i="14" s="1"/>
  <c r="M3994" i="14"/>
  <c r="K3994" i="14" a="1"/>
  <c r="K3994" i="14" s="1"/>
  <c r="M4018" i="14"/>
  <c r="K4018" i="14" a="1"/>
  <c r="K4018" i="14" s="1"/>
  <c r="M4030" i="14"/>
  <c r="K4030" i="14" a="1"/>
  <c r="K4030" i="14" s="1"/>
  <c r="M4042" i="14"/>
  <c r="K4042" i="14" a="1"/>
  <c r="K4042" i="14" s="1"/>
  <c r="M4054" i="14"/>
  <c r="K4054" i="14" a="1"/>
  <c r="K4054" i="14" s="1"/>
  <c r="M4066" i="14"/>
  <c r="K4066" i="14" a="1"/>
  <c r="K4066" i="14" s="1"/>
  <c r="M4090" i="14"/>
  <c r="K4090" i="14" a="1"/>
  <c r="K4090" i="14" s="1"/>
  <c r="M4102" i="14"/>
  <c r="K4102" i="14" a="1"/>
  <c r="K4102" i="14" s="1"/>
  <c r="M4114" i="14"/>
  <c r="K4114" i="14" a="1"/>
  <c r="K4114" i="14" s="1"/>
  <c r="M4126" i="14"/>
  <c r="K4126" i="14" a="1"/>
  <c r="K4126" i="14" s="1"/>
  <c r="M4138" i="14"/>
  <c r="K4138" i="14" a="1"/>
  <c r="K4138" i="14" s="1"/>
  <c r="M4162" i="14"/>
  <c r="K4162" i="14" a="1"/>
  <c r="K4162" i="14" s="1"/>
  <c r="M4174" i="14"/>
  <c r="K4174" i="14" a="1"/>
  <c r="K4174" i="14" s="1"/>
  <c r="M4186" i="14"/>
  <c r="K4186" i="14" a="1"/>
  <c r="K4186" i="14" s="1"/>
  <c r="M4198" i="14"/>
  <c r="K4198" i="14" a="1"/>
  <c r="K4198" i="14" s="1"/>
  <c r="M4210" i="14"/>
  <c r="K4210" i="14" a="1"/>
  <c r="K4210" i="14" s="1"/>
  <c r="M4222" i="14"/>
  <c r="K4222" i="14" a="1"/>
  <c r="K4222" i="14" s="1"/>
  <c r="M4234" i="14"/>
  <c r="K4234" i="14" a="1"/>
  <c r="K4234" i="14" s="1"/>
  <c r="M4246" i="14"/>
  <c r="K4246" i="14" a="1"/>
  <c r="K4246" i="14" s="1"/>
  <c r="M4258" i="14"/>
  <c r="K4258" i="14" a="1"/>
  <c r="K4258" i="14" s="1"/>
  <c r="M4270" i="14"/>
  <c r="K4270" i="14" a="1"/>
  <c r="K4270" i="14" s="1"/>
  <c r="M4282" i="14"/>
  <c r="K4282" i="14" a="1"/>
  <c r="K4282" i="14" s="1"/>
  <c r="M4294" i="14"/>
  <c r="K4294" i="14" a="1"/>
  <c r="K4294" i="14" s="1"/>
  <c r="M4306" i="14"/>
  <c r="K4306" i="14" a="1"/>
  <c r="K4306" i="14" s="1"/>
  <c r="M4318" i="14"/>
  <c r="K4318" i="14" a="1"/>
  <c r="K4318" i="14" s="1"/>
  <c r="M4330" i="14"/>
  <c r="K4330" i="14" a="1"/>
  <c r="K4330" i="14" s="1"/>
  <c r="M4342" i="14"/>
  <c r="K4342" i="14" a="1"/>
  <c r="K4342" i="14" s="1"/>
  <c r="M4354" i="14"/>
  <c r="K4354" i="14" a="1"/>
  <c r="K4354" i="14" s="1"/>
  <c r="M4366" i="14"/>
  <c r="K4366" i="14" a="1"/>
  <c r="K4366" i="14" s="1"/>
  <c r="M4378" i="14"/>
  <c r="K4378" i="14" a="1"/>
  <c r="K4378" i="14" s="1"/>
  <c r="M4390" i="14"/>
  <c r="K4390" i="14" a="1"/>
  <c r="K4390" i="14" s="1"/>
  <c r="M4402" i="14"/>
  <c r="K4402" i="14" a="1"/>
  <c r="K4402" i="14" s="1"/>
  <c r="M4414" i="14"/>
  <c r="K4414" i="14" a="1"/>
  <c r="K4414" i="14" s="1"/>
  <c r="M4426" i="14"/>
  <c r="K4426" i="14" a="1"/>
  <c r="K4426" i="14" s="1"/>
  <c r="M4438" i="14"/>
  <c r="K4438" i="14" a="1"/>
  <c r="K4438" i="14" s="1"/>
  <c r="M4450" i="14"/>
  <c r="K4450" i="14" a="1"/>
  <c r="K4450" i="14" s="1"/>
  <c r="M4462" i="14"/>
  <c r="K4462" i="14" a="1"/>
  <c r="K4462" i="14" s="1"/>
  <c r="M4474" i="14"/>
  <c r="K4474" i="14" a="1"/>
  <c r="K4474" i="14" s="1"/>
  <c r="M4486" i="14"/>
  <c r="K4486" i="14" a="1"/>
  <c r="K4486" i="14" s="1"/>
  <c r="M4498" i="14"/>
  <c r="K4498" i="14" a="1"/>
  <c r="K4498" i="14" s="1"/>
  <c r="M4510" i="14"/>
  <c r="K4510" i="14" a="1"/>
  <c r="K4510" i="14" s="1"/>
  <c r="M4522" i="14"/>
  <c r="K4522" i="14" a="1"/>
  <c r="K4522" i="14" s="1"/>
  <c r="M4534" i="14"/>
  <c r="K4534" i="14" a="1"/>
  <c r="K4534" i="14" s="1"/>
  <c r="M4546" i="14"/>
  <c r="K4546" i="14" a="1"/>
  <c r="K4546" i="14" s="1"/>
  <c r="M4558" i="14"/>
  <c r="K4558" i="14" a="1"/>
  <c r="K4558" i="14" s="1"/>
  <c r="M4570" i="14"/>
  <c r="K4570" i="14" a="1"/>
  <c r="K4570" i="14" s="1"/>
  <c r="M4582" i="14"/>
  <c r="K4582" i="14" a="1"/>
  <c r="K4582" i="14" s="1"/>
  <c r="M4594" i="14"/>
  <c r="K4594" i="14" a="1"/>
  <c r="K4594" i="14" s="1"/>
  <c r="M4606" i="14"/>
  <c r="K4606" i="14" a="1"/>
  <c r="K4606" i="14" s="1"/>
  <c r="M4618" i="14"/>
  <c r="K4618" i="14" a="1"/>
  <c r="K4618" i="14" s="1"/>
  <c r="M4630" i="14"/>
  <c r="K4630" i="14" a="1"/>
  <c r="K4630" i="14" s="1"/>
  <c r="K4996" i="14" a="1"/>
  <c r="K4996" i="14" s="1"/>
  <c r="K4986" i="14" a="1"/>
  <c r="K4986" i="14" s="1"/>
  <c r="K4976" i="14" a="1"/>
  <c r="K4976" i="14" s="1"/>
  <c r="K4955" i="14" a="1"/>
  <c r="K4955" i="14" s="1"/>
  <c r="K4935" i="14" a="1"/>
  <c r="K4935" i="14" s="1"/>
  <c r="K4924" i="14" a="1"/>
  <c r="K4924" i="14" s="1"/>
  <c r="K4914" i="14" a="1"/>
  <c r="K4914" i="14" s="1"/>
  <c r="K4904" i="14" a="1"/>
  <c r="K4904" i="14" s="1"/>
  <c r="K4883" i="14" a="1"/>
  <c r="K4883" i="14" s="1"/>
  <c r="K4863" i="14" a="1"/>
  <c r="K4863" i="14" s="1"/>
  <c r="K4852" i="14" a="1"/>
  <c r="K4852" i="14" s="1"/>
  <c r="K4842" i="14" a="1"/>
  <c r="K4842" i="14" s="1"/>
  <c r="K4832" i="14" a="1"/>
  <c r="K4832" i="14" s="1"/>
  <c r="K4811" i="14" a="1"/>
  <c r="K4811" i="14" s="1"/>
  <c r="K4790" i="14" a="1"/>
  <c r="K4790" i="14" s="1"/>
  <c r="K4775" i="14" a="1"/>
  <c r="K4775" i="14" s="1"/>
  <c r="K4746" i="14" a="1"/>
  <c r="K4746" i="14" s="1"/>
  <c r="K4732" i="14" a="1"/>
  <c r="K4732" i="14" s="1"/>
  <c r="K4718" i="14" a="1"/>
  <c r="K4718" i="14" s="1"/>
  <c r="K4703" i="14" a="1"/>
  <c r="K4703" i="14" s="1"/>
  <c r="K4674" i="14" a="1"/>
  <c r="K4674" i="14" s="1"/>
  <c r="K4660" i="14" a="1"/>
  <c r="K4660" i="14" s="1"/>
  <c r="K4646" i="14" a="1"/>
  <c r="K4646" i="14" s="1"/>
  <c r="K3971" i="14" a="1"/>
  <c r="K3971" i="14" s="1"/>
  <c r="K3557" i="14" a="1"/>
  <c r="K3557" i="14" s="1"/>
  <c r="M299" i="14"/>
  <c r="K299" i="14" a="1"/>
  <c r="K299" i="14" s="1"/>
  <c r="M311" i="14"/>
  <c r="K311" i="14" a="1"/>
  <c r="K311" i="14" s="1"/>
  <c r="M323" i="14"/>
  <c r="K323" i="14" a="1"/>
  <c r="K323" i="14" s="1"/>
  <c r="M335" i="14"/>
  <c r="K335" i="14" a="1"/>
  <c r="K335" i="14" s="1"/>
  <c r="M347" i="14"/>
  <c r="K347" i="14" a="1"/>
  <c r="K347" i="14" s="1"/>
  <c r="M359" i="14"/>
  <c r="K359" i="14" a="1"/>
  <c r="K359" i="14" s="1"/>
  <c r="M371" i="14"/>
  <c r="K371" i="14" a="1"/>
  <c r="K371" i="14" s="1"/>
  <c r="M383" i="14"/>
  <c r="K383" i="14" a="1"/>
  <c r="K383" i="14" s="1"/>
  <c r="M395" i="14"/>
  <c r="K395" i="14" a="1"/>
  <c r="K395" i="14" s="1"/>
  <c r="M407" i="14"/>
  <c r="K407" i="14" a="1"/>
  <c r="K407" i="14" s="1"/>
  <c r="M419" i="14"/>
  <c r="K419" i="14" a="1"/>
  <c r="K419" i="14" s="1"/>
  <c r="M431" i="14"/>
  <c r="K431" i="14" a="1"/>
  <c r="K431" i="14" s="1"/>
  <c r="M443" i="14"/>
  <c r="K443" i="14" a="1"/>
  <c r="K443" i="14" s="1"/>
  <c r="M455" i="14"/>
  <c r="K455" i="14" a="1"/>
  <c r="K455" i="14" s="1"/>
  <c r="M467" i="14"/>
  <c r="K467" i="14" a="1"/>
  <c r="K467" i="14" s="1"/>
  <c r="M479" i="14"/>
  <c r="K479" i="14" a="1"/>
  <c r="K479" i="14" s="1"/>
  <c r="M491" i="14"/>
  <c r="K491" i="14" a="1"/>
  <c r="K491" i="14" s="1"/>
  <c r="M503" i="14"/>
  <c r="K503" i="14" a="1"/>
  <c r="K503" i="14" s="1"/>
  <c r="M515" i="14"/>
  <c r="K515" i="14" a="1"/>
  <c r="K515" i="14" s="1"/>
  <c r="M527" i="14"/>
  <c r="K527" i="14" a="1"/>
  <c r="K527" i="14" s="1"/>
  <c r="M539" i="14"/>
  <c r="K539" i="14" a="1"/>
  <c r="K539" i="14" s="1"/>
  <c r="M551" i="14"/>
  <c r="K551" i="14" a="1"/>
  <c r="K551" i="14" s="1"/>
  <c r="M563" i="14"/>
  <c r="K563" i="14" a="1"/>
  <c r="K563" i="14" s="1"/>
  <c r="M575" i="14"/>
  <c r="K575" i="14" a="1"/>
  <c r="K575" i="14" s="1"/>
  <c r="M587" i="14"/>
  <c r="K587" i="14" a="1"/>
  <c r="K587" i="14" s="1"/>
  <c r="M599" i="14"/>
  <c r="K599" i="14" a="1"/>
  <c r="K599" i="14" s="1"/>
  <c r="M611" i="14"/>
  <c r="K611" i="14" a="1"/>
  <c r="K611" i="14" s="1"/>
  <c r="M623" i="14"/>
  <c r="K623" i="14" a="1"/>
  <c r="K623" i="14" s="1"/>
  <c r="M635" i="14"/>
  <c r="K635" i="14" a="1"/>
  <c r="K635" i="14" s="1"/>
  <c r="M647" i="14"/>
  <c r="K647" i="14" a="1"/>
  <c r="K647" i="14" s="1"/>
  <c r="M659" i="14"/>
  <c r="K659" i="14" a="1"/>
  <c r="K659" i="14" s="1"/>
  <c r="M671" i="14"/>
  <c r="K671" i="14" a="1"/>
  <c r="K671" i="14" s="1"/>
  <c r="M683" i="14"/>
  <c r="K683" i="14" a="1"/>
  <c r="K683" i="14" s="1"/>
  <c r="M695" i="14"/>
  <c r="K695" i="14" a="1"/>
  <c r="K695" i="14" s="1"/>
  <c r="M707" i="14"/>
  <c r="K707" i="14" a="1"/>
  <c r="K707" i="14" s="1"/>
  <c r="M719" i="14"/>
  <c r="K719" i="14" a="1"/>
  <c r="K719" i="14" s="1"/>
  <c r="M731" i="14"/>
  <c r="K731" i="14" a="1"/>
  <c r="K731" i="14" s="1"/>
  <c r="M743" i="14"/>
  <c r="K743" i="14" a="1"/>
  <c r="K743" i="14" s="1"/>
  <c r="M755" i="14"/>
  <c r="K755" i="14" a="1"/>
  <c r="K755" i="14" s="1"/>
  <c r="M767" i="14"/>
  <c r="K767" i="14" a="1"/>
  <c r="K767" i="14" s="1"/>
  <c r="M779" i="14"/>
  <c r="K779" i="14" a="1"/>
  <c r="K779" i="14" s="1"/>
  <c r="M791" i="14"/>
  <c r="K791" i="14" a="1"/>
  <c r="K791" i="14" s="1"/>
  <c r="M803" i="14"/>
  <c r="K803" i="14" a="1"/>
  <c r="K803" i="14" s="1"/>
  <c r="M815" i="14"/>
  <c r="K815" i="14" a="1"/>
  <c r="K815" i="14" s="1"/>
  <c r="M827" i="14"/>
  <c r="K827" i="14" a="1"/>
  <c r="K827" i="14" s="1"/>
  <c r="M839" i="14"/>
  <c r="K839" i="14" a="1"/>
  <c r="K839" i="14" s="1"/>
  <c r="M851" i="14"/>
  <c r="K851" i="14" a="1"/>
  <c r="K851" i="14" s="1"/>
  <c r="M863" i="14"/>
  <c r="K863" i="14" a="1"/>
  <c r="K863" i="14" s="1"/>
  <c r="M875" i="14"/>
  <c r="K875" i="14" a="1"/>
  <c r="K875" i="14" s="1"/>
  <c r="M887" i="14"/>
  <c r="K887" i="14" a="1"/>
  <c r="K887" i="14" s="1"/>
  <c r="M899" i="14"/>
  <c r="K899" i="14" a="1"/>
  <c r="K899" i="14" s="1"/>
  <c r="M911" i="14"/>
  <c r="K911" i="14" a="1"/>
  <c r="K911" i="14" s="1"/>
  <c r="M923" i="14"/>
  <c r="K923" i="14" a="1"/>
  <c r="K923" i="14" s="1"/>
  <c r="M935" i="14"/>
  <c r="K935" i="14" a="1"/>
  <c r="K935" i="14" s="1"/>
  <c r="M947" i="14"/>
  <c r="K947" i="14" a="1"/>
  <c r="K947" i="14" s="1"/>
  <c r="M959" i="14"/>
  <c r="K959" i="14" a="1"/>
  <c r="K959" i="14" s="1"/>
  <c r="M971" i="14"/>
  <c r="K971" i="14" a="1"/>
  <c r="K971" i="14" s="1"/>
  <c r="M983" i="14"/>
  <c r="K983" i="14" a="1"/>
  <c r="K983" i="14" s="1"/>
  <c r="M995" i="14"/>
  <c r="K995" i="14" a="1"/>
  <c r="K995" i="14" s="1"/>
  <c r="M1007" i="14"/>
  <c r="K1007" i="14" a="1"/>
  <c r="K1007" i="14" s="1"/>
  <c r="M1019" i="14"/>
  <c r="K1019" i="14" a="1"/>
  <c r="K1019" i="14" s="1"/>
  <c r="M1031" i="14"/>
  <c r="K1031" i="14" a="1"/>
  <c r="K1031" i="14" s="1"/>
  <c r="M1043" i="14"/>
  <c r="K1043" i="14" a="1"/>
  <c r="K1043" i="14" s="1"/>
  <c r="M1055" i="14"/>
  <c r="K1055" i="14" a="1"/>
  <c r="K1055" i="14" s="1"/>
  <c r="M1067" i="14"/>
  <c r="K1067" i="14" a="1"/>
  <c r="K1067" i="14" s="1"/>
  <c r="M1079" i="14"/>
  <c r="K1079" i="14" a="1"/>
  <c r="K1079" i="14" s="1"/>
  <c r="M1091" i="14"/>
  <c r="K1091" i="14" a="1"/>
  <c r="K1091" i="14" s="1"/>
  <c r="M1103" i="14"/>
  <c r="K1103" i="14" a="1"/>
  <c r="K1103" i="14" s="1"/>
  <c r="M1115" i="14"/>
  <c r="K1115" i="14" a="1"/>
  <c r="K1115" i="14" s="1"/>
  <c r="M1127" i="14"/>
  <c r="K1127" i="14" a="1"/>
  <c r="K1127" i="14" s="1"/>
  <c r="M1139" i="14"/>
  <c r="K1139" i="14" a="1"/>
  <c r="K1139" i="14" s="1"/>
  <c r="M1151" i="14"/>
  <c r="K1151" i="14" a="1"/>
  <c r="K1151" i="14" s="1"/>
  <c r="M1163" i="14"/>
  <c r="K1163" i="14" a="1"/>
  <c r="K1163" i="14" s="1"/>
  <c r="M1175" i="14"/>
  <c r="K1175" i="14" a="1"/>
  <c r="K1175" i="14" s="1"/>
  <c r="M1187" i="14"/>
  <c r="K1187" i="14" a="1"/>
  <c r="K1187" i="14" s="1"/>
  <c r="M1199" i="14"/>
  <c r="K1199" i="14" a="1"/>
  <c r="K1199" i="14" s="1"/>
  <c r="M1211" i="14"/>
  <c r="K1211" i="14" a="1"/>
  <c r="K1211" i="14" s="1"/>
  <c r="M1223" i="14"/>
  <c r="K1223" i="14" a="1"/>
  <c r="K1223" i="14" s="1"/>
  <c r="M1235" i="14"/>
  <c r="K1235" i="14" a="1"/>
  <c r="K1235" i="14" s="1"/>
  <c r="M1247" i="14"/>
  <c r="K1247" i="14" a="1"/>
  <c r="K1247" i="14" s="1"/>
  <c r="M1259" i="14"/>
  <c r="K1259" i="14" a="1"/>
  <c r="K1259" i="14" s="1"/>
  <c r="M1271" i="14"/>
  <c r="K1271" i="14" a="1"/>
  <c r="K1271" i="14" s="1"/>
  <c r="M1283" i="14"/>
  <c r="K1283" i="14" a="1"/>
  <c r="K1283" i="14" s="1"/>
  <c r="M1295" i="14"/>
  <c r="K1295" i="14" a="1"/>
  <c r="K1295" i="14" s="1"/>
  <c r="M1307" i="14"/>
  <c r="K1307" i="14" a="1"/>
  <c r="K1307" i="14" s="1"/>
  <c r="M1319" i="14"/>
  <c r="K1319" i="14" a="1"/>
  <c r="K1319" i="14" s="1"/>
  <c r="M1331" i="14"/>
  <c r="K1331" i="14" a="1"/>
  <c r="K1331" i="14" s="1"/>
  <c r="M1343" i="14"/>
  <c r="K1343" i="14" a="1"/>
  <c r="K1343" i="14" s="1"/>
  <c r="M1355" i="14"/>
  <c r="K1355" i="14" a="1"/>
  <c r="K1355" i="14" s="1"/>
  <c r="M1367" i="14"/>
  <c r="K1367" i="14" a="1"/>
  <c r="K1367" i="14" s="1"/>
  <c r="M1379" i="14"/>
  <c r="K1379" i="14" a="1"/>
  <c r="K1379" i="14" s="1"/>
  <c r="M1391" i="14"/>
  <c r="K1391" i="14" a="1"/>
  <c r="K1391" i="14" s="1"/>
  <c r="M1403" i="14"/>
  <c r="K1403" i="14" a="1"/>
  <c r="K1403" i="14" s="1"/>
  <c r="M1415" i="14"/>
  <c r="K1415" i="14" a="1"/>
  <c r="K1415" i="14" s="1"/>
  <c r="M1427" i="14"/>
  <c r="K1427" i="14" a="1"/>
  <c r="K1427" i="14" s="1"/>
  <c r="M1439" i="14"/>
  <c r="K1439" i="14" a="1"/>
  <c r="K1439" i="14" s="1"/>
  <c r="M1451" i="14"/>
  <c r="K1451" i="14" a="1"/>
  <c r="K1451" i="14" s="1"/>
  <c r="M1463" i="14"/>
  <c r="K1463" i="14" a="1"/>
  <c r="K1463" i="14" s="1"/>
  <c r="M1475" i="14"/>
  <c r="K1475" i="14" a="1"/>
  <c r="K1475" i="14" s="1"/>
  <c r="M1487" i="14"/>
  <c r="K1487" i="14" a="1"/>
  <c r="K1487" i="14" s="1"/>
  <c r="M1499" i="14"/>
  <c r="K1499" i="14" a="1"/>
  <c r="K1499" i="14" s="1"/>
  <c r="M1511" i="14"/>
  <c r="K1511" i="14" a="1"/>
  <c r="K1511" i="14" s="1"/>
  <c r="M1523" i="14"/>
  <c r="K1523" i="14" a="1"/>
  <c r="K1523" i="14" s="1"/>
  <c r="M1535" i="14"/>
  <c r="K1535" i="14" a="1"/>
  <c r="K1535" i="14" s="1"/>
  <c r="M1547" i="14"/>
  <c r="K1547" i="14" a="1"/>
  <c r="K1547" i="14" s="1"/>
  <c r="M1559" i="14"/>
  <c r="K1559" i="14" a="1"/>
  <c r="K1559" i="14" s="1"/>
  <c r="M1571" i="14"/>
  <c r="K1571" i="14" a="1"/>
  <c r="K1571" i="14" s="1"/>
  <c r="M1583" i="14"/>
  <c r="K1583" i="14" a="1"/>
  <c r="K1583" i="14" s="1"/>
  <c r="M1595" i="14"/>
  <c r="K1595" i="14" a="1"/>
  <c r="K1595" i="14" s="1"/>
  <c r="M1607" i="14"/>
  <c r="K1607" i="14" a="1"/>
  <c r="K1607" i="14" s="1"/>
  <c r="M1619" i="14"/>
  <c r="K1619" i="14" a="1"/>
  <c r="K1619" i="14" s="1"/>
  <c r="M1631" i="14"/>
  <c r="K1631" i="14" a="1"/>
  <c r="K1631" i="14" s="1"/>
  <c r="M1643" i="14"/>
  <c r="K1643" i="14" a="1"/>
  <c r="K1643" i="14" s="1"/>
  <c r="M1655" i="14"/>
  <c r="K1655" i="14" a="1"/>
  <c r="K1655" i="14" s="1"/>
  <c r="M1667" i="14"/>
  <c r="K1667" i="14" a="1"/>
  <c r="K1667" i="14" s="1"/>
  <c r="M1679" i="14"/>
  <c r="K1679" i="14" a="1"/>
  <c r="K1679" i="14" s="1"/>
  <c r="M1691" i="14"/>
  <c r="K1691" i="14" a="1"/>
  <c r="K1691" i="14" s="1"/>
  <c r="M1703" i="14"/>
  <c r="K1703" i="14" a="1"/>
  <c r="K1703" i="14" s="1"/>
  <c r="M1715" i="14"/>
  <c r="K1715" i="14" a="1"/>
  <c r="K1715" i="14" s="1"/>
  <c r="M1727" i="14"/>
  <c r="K1727" i="14" a="1"/>
  <c r="K1727" i="14" s="1"/>
  <c r="M1739" i="14"/>
  <c r="K1739" i="14" a="1"/>
  <c r="K1739" i="14" s="1"/>
  <c r="M1751" i="14"/>
  <c r="K1751" i="14" a="1"/>
  <c r="K1751" i="14" s="1"/>
  <c r="M1763" i="14"/>
  <c r="K1763" i="14" a="1"/>
  <c r="K1763" i="14" s="1"/>
  <c r="M1775" i="14"/>
  <c r="K1775" i="14" a="1"/>
  <c r="K1775" i="14" s="1"/>
  <c r="M1787" i="14"/>
  <c r="K1787" i="14" a="1"/>
  <c r="K1787" i="14" s="1"/>
  <c r="M1799" i="14"/>
  <c r="K1799" i="14" a="1"/>
  <c r="K1799" i="14" s="1"/>
  <c r="M1811" i="14"/>
  <c r="K1811" i="14" a="1"/>
  <c r="K1811" i="14" s="1"/>
  <c r="M1823" i="14"/>
  <c r="K1823" i="14" a="1"/>
  <c r="K1823" i="14" s="1"/>
  <c r="M1835" i="14"/>
  <c r="K1835" i="14" a="1"/>
  <c r="K1835" i="14" s="1"/>
  <c r="M1847" i="14"/>
  <c r="K1847" i="14" a="1"/>
  <c r="K1847" i="14" s="1"/>
  <c r="M1859" i="14"/>
  <c r="K1859" i="14" a="1"/>
  <c r="K1859" i="14" s="1"/>
  <c r="M1871" i="14"/>
  <c r="K1871" i="14" a="1"/>
  <c r="K1871" i="14" s="1"/>
  <c r="M1883" i="14"/>
  <c r="K1883" i="14" a="1"/>
  <c r="K1883" i="14" s="1"/>
  <c r="M1895" i="14"/>
  <c r="K1895" i="14" a="1"/>
  <c r="K1895" i="14" s="1"/>
  <c r="M1907" i="14"/>
  <c r="K1907" i="14" a="1"/>
  <c r="K1907" i="14" s="1"/>
  <c r="M1919" i="14"/>
  <c r="K1919" i="14" a="1"/>
  <c r="K1919" i="14" s="1"/>
  <c r="M1931" i="14"/>
  <c r="K1931" i="14" a="1"/>
  <c r="K1931" i="14" s="1"/>
  <c r="M1943" i="14"/>
  <c r="K1943" i="14" a="1"/>
  <c r="K1943" i="14" s="1"/>
  <c r="M1955" i="14"/>
  <c r="K1955" i="14" a="1"/>
  <c r="K1955" i="14" s="1"/>
  <c r="M1967" i="14"/>
  <c r="K1967" i="14" a="1"/>
  <c r="K1967" i="14" s="1"/>
  <c r="M1979" i="14"/>
  <c r="K1979" i="14" a="1"/>
  <c r="K1979" i="14" s="1"/>
  <c r="M1991" i="14"/>
  <c r="K1991" i="14" a="1"/>
  <c r="K1991" i="14" s="1"/>
  <c r="M2003" i="14"/>
  <c r="K2003" i="14" a="1"/>
  <c r="K2003" i="14" s="1"/>
  <c r="M2015" i="14"/>
  <c r="K2015" i="14" a="1"/>
  <c r="K2015" i="14" s="1"/>
  <c r="M2027" i="14"/>
  <c r="K2027" i="14" a="1"/>
  <c r="K2027" i="14" s="1"/>
  <c r="M2039" i="14"/>
  <c r="K2039" i="14" a="1"/>
  <c r="K2039" i="14" s="1"/>
  <c r="M2051" i="14"/>
  <c r="K2051" i="14" a="1"/>
  <c r="K2051" i="14" s="1"/>
  <c r="M2063" i="14"/>
  <c r="K2063" i="14" a="1"/>
  <c r="K2063" i="14" s="1"/>
  <c r="M2075" i="14"/>
  <c r="K2075" i="14" a="1"/>
  <c r="K2075" i="14" s="1"/>
  <c r="M2087" i="14"/>
  <c r="K2087" i="14" a="1"/>
  <c r="K2087" i="14" s="1"/>
  <c r="M2099" i="14"/>
  <c r="K2099" i="14" a="1"/>
  <c r="K2099" i="14" s="1"/>
  <c r="M2111" i="14"/>
  <c r="K2111" i="14" a="1"/>
  <c r="K2111" i="14" s="1"/>
  <c r="M2123" i="14"/>
  <c r="K2123" i="14" a="1"/>
  <c r="K2123" i="14" s="1"/>
  <c r="M2135" i="14"/>
  <c r="K2135" i="14" a="1"/>
  <c r="K2135" i="14" s="1"/>
  <c r="M2147" i="14"/>
  <c r="K2147" i="14" a="1"/>
  <c r="K2147" i="14" s="1"/>
  <c r="M2159" i="14"/>
  <c r="K2159" i="14" a="1"/>
  <c r="K2159" i="14" s="1"/>
  <c r="M2171" i="14"/>
  <c r="K2171" i="14" a="1"/>
  <c r="K2171" i="14" s="1"/>
  <c r="M2183" i="14"/>
  <c r="K2183" i="14" a="1"/>
  <c r="K2183" i="14" s="1"/>
  <c r="M2195" i="14"/>
  <c r="K2195" i="14" a="1"/>
  <c r="K2195" i="14" s="1"/>
  <c r="M2207" i="14"/>
  <c r="K2207" i="14" a="1"/>
  <c r="K2207" i="14" s="1"/>
  <c r="M2219" i="14"/>
  <c r="K2219" i="14" a="1"/>
  <c r="K2219" i="14" s="1"/>
  <c r="M2231" i="14"/>
  <c r="K2231" i="14" a="1"/>
  <c r="K2231" i="14" s="1"/>
  <c r="M2243" i="14"/>
  <c r="K2243" i="14" a="1"/>
  <c r="K2243" i="14" s="1"/>
  <c r="M2255" i="14"/>
  <c r="K2255" i="14" a="1"/>
  <c r="K2255" i="14" s="1"/>
  <c r="M2267" i="14"/>
  <c r="K2267" i="14" a="1"/>
  <c r="K2267" i="14" s="1"/>
  <c r="M2279" i="14"/>
  <c r="K2279" i="14" a="1"/>
  <c r="K2279" i="14" s="1"/>
  <c r="M2291" i="14"/>
  <c r="K2291" i="14" a="1"/>
  <c r="K2291" i="14" s="1"/>
  <c r="M2303" i="14"/>
  <c r="K2303" i="14" a="1"/>
  <c r="K2303" i="14" s="1"/>
  <c r="M2315" i="14"/>
  <c r="K2315" i="14" a="1"/>
  <c r="K2315" i="14" s="1"/>
  <c r="M2327" i="14"/>
  <c r="K2327" i="14" a="1"/>
  <c r="K2327" i="14" s="1"/>
  <c r="M2339" i="14"/>
  <c r="K2339" i="14" a="1"/>
  <c r="K2339" i="14" s="1"/>
  <c r="M2351" i="14"/>
  <c r="K2351" i="14" a="1"/>
  <c r="K2351" i="14" s="1"/>
  <c r="M2363" i="14"/>
  <c r="K2363" i="14" a="1"/>
  <c r="K2363" i="14" s="1"/>
  <c r="M2375" i="14"/>
  <c r="K2375" i="14" a="1"/>
  <c r="K2375" i="14" s="1"/>
  <c r="M2387" i="14"/>
  <c r="K2387" i="14" a="1"/>
  <c r="K2387" i="14" s="1"/>
  <c r="M2399" i="14"/>
  <c r="K2399" i="14" a="1"/>
  <c r="K2399" i="14" s="1"/>
  <c r="M2411" i="14"/>
  <c r="K2411" i="14" a="1"/>
  <c r="K2411" i="14" s="1"/>
  <c r="M2423" i="14"/>
  <c r="K2423" i="14" a="1"/>
  <c r="K2423" i="14" s="1"/>
  <c r="M2435" i="14"/>
  <c r="K2435" i="14" a="1"/>
  <c r="K2435" i="14" s="1"/>
  <c r="M2447" i="14"/>
  <c r="K2447" i="14" a="1"/>
  <c r="K2447" i="14" s="1"/>
  <c r="M2459" i="14"/>
  <c r="K2459" i="14" a="1"/>
  <c r="K2459" i="14" s="1"/>
  <c r="M2471" i="14"/>
  <c r="K2471" i="14" a="1"/>
  <c r="K2471" i="14" s="1"/>
  <c r="M2483" i="14"/>
  <c r="K2483" i="14" a="1"/>
  <c r="K2483" i="14" s="1"/>
  <c r="M2495" i="14"/>
  <c r="K2495" i="14" a="1"/>
  <c r="K2495" i="14" s="1"/>
  <c r="M2507" i="14"/>
  <c r="K2507" i="14" a="1"/>
  <c r="K2507" i="14" s="1"/>
  <c r="M2519" i="14"/>
  <c r="K2519" i="14" a="1"/>
  <c r="K2519" i="14" s="1"/>
  <c r="M2531" i="14"/>
  <c r="K2531" i="14" a="1"/>
  <c r="K2531" i="14" s="1"/>
  <c r="M2543" i="14"/>
  <c r="K2543" i="14" a="1"/>
  <c r="K2543" i="14" s="1"/>
  <c r="M2555" i="14"/>
  <c r="K2555" i="14" a="1"/>
  <c r="K2555" i="14" s="1"/>
  <c r="M2567" i="14"/>
  <c r="K2567" i="14" a="1"/>
  <c r="K2567" i="14" s="1"/>
  <c r="M2579" i="14"/>
  <c r="K2579" i="14" a="1"/>
  <c r="K2579" i="14" s="1"/>
  <c r="M2591" i="14"/>
  <c r="K2591" i="14" a="1"/>
  <c r="K2591" i="14" s="1"/>
  <c r="M2603" i="14"/>
  <c r="K2603" i="14" a="1"/>
  <c r="K2603" i="14" s="1"/>
  <c r="M2615" i="14"/>
  <c r="K2615" i="14" a="1"/>
  <c r="K2615" i="14" s="1"/>
  <c r="M2627" i="14"/>
  <c r="K2627" i="14" a="1"/>
  <c r="K2627" i="14" s="1"/>
  <c r="M2639" i="14"/>
  <c r="K2639" i="14" a="1"/>
  <c r="K2639" i="14" s="1"/>
  <c r="M2651" i="14"/>
  <c r="K2651" i="14" a="1"/>
  <c r="K2651" i="14" s="1"/>
  <c r="M2663" i="14"/>
  <c r="K2663" i="14" a="1"/>
  <c r="K2663" i="14" s="1"/>
  <c r="M2675" i="14"/>
  <c r="K2675" i="14" a="1"/>
  <c r="K2675" i="14" s="1"/>
  <c r="M2687" i="14"/>
  <c r="K2687" i="14" a="1"/>
  <c r="K2687" i="14" s="1"/>
  <c r="M2699" i="14"/>
  <c r="K2699" i="14" a="1"/>
  <c r="K2699" i="14" s="1"/>
  <c r="M2711" i="14"/>
  <c r="K2711" i="14" a="1"/>
  <c r="K2711" i="14" s="1"/>
  <c r="M2723" i="14"/>
  <c r="K2723" i="14" a="1"/>
  <c r="K2723" i="14" s="1"/>
  <c r="M2735" i="14"/>
  <c r="K2735" i="14" a="1"/>
  <c r="K2735" i="14" s="1"/>
  <c r="M2747" i="14"/>
  <c r="K2747" i="14" a="1"/>
  <c r="K2747" i="14" s="1"/>
  <c r="M2759" i="14"/>
  <c r="K2759" i="14" a="1"/>
  <c r="K2759" i="14" s="1"/>
  <c r="M2771" i="14"/>
  <c r="K2771" i="14" a="1"/>
  <c r="K2771" i="14" s="1"/>
  <c r="M2783" i="14"/>
  <c r="K2783" i="14" a="1"/>
  <c r="K2783" i="14" s="1"/>
  <c r="M2795" i="14"/>
  <c r="K2795" i="14" a="1"/>
  <c r="K2795" i="14" s="1"/>
  <c r="M2807" i="14"/>
  <c r="K2807" i="14" a="1"/>
  <c r="K2807" i="14" s="1"/>
  <c r="M2819" i="14"/>
  <c r="K2819" i="14" a="1"/>
  <c r="K2819" i="14" s="1"/>
  <c r="M2831" i="14"/>
  <c r="K2831" i="14" a="1"/>
  <c r="K2831" i="14" s="1"/>
  <c r="M2843" i="14"/>
  <c r="K2843" i="14" a="1"/>
  <c r="K2843" i="14" s="1"/>
  <c r="M2855" i="14"/>
  <c r="K2855" i="14" a="1"/>
  <c r="K2855" i="14" s="1"/>
  <c r="M2867" i="14"/>
  <c r="K2867" i="14" a="1"/>
  <c r="K2867" i="14" s="1"/>
  <c r="M2879" i="14"/>
  <c r="K2879" i="14" a="1"/>
  <c r="K2879" i="14" s="1"/>
  <c r="M2891" i="14"/>
  <c r="K2891" i="14" a="1"/>
  <c r="K2891" i="14" s="1"/>
  <c r="M2903" i="14"/>
  <c r="K2903" i="14" a="1"/>
  <c r="K2903" i="14" s="1"/>
  <c r="M2915" i="14"/>
  <c r="K2915" i="14" a="1"/>
  <c r="K2915" i="14" s="1"/>
  <c r="M2927" i="14"/>
  <c r="K2927" i="14" a="1"/>
  <c r="K2927" i="14" s="1"/>
  <c r="M2939" i="14"/>
  <c r="K2939" i="14" a="1"/>
  <c r="K2939" i="14" s="1"/>
  <c r="M2951" i="14"/>
  <c r="K2951" i="14" a="1"/>
  <c r="K2951" i="14" s="1"/>
  <c r="M2963" i="14"/>
  <c r="K2963" i="14" a="1"/>
  <c r="K2963" i="14" s="1"/>
  <c r="M2975" i="14"/>
  <c r="K2975" i="14" a="1"/>
  <c r="K2975" i="14" s="1"/>
  <c r="M2987" i="14"/>
  <c r="K2987" i="14" a="1"/>
  <c r="K2987" i="14" s="1"/>
  <c r="M2999" i="14"/>
  <c r="K2999" i="14" a="1"/>
  <c r="K2999" i="14" s="1"/>
  <c r="M3011" i="14"/>
  <c r="K3011" i="14" a="1"/>
  <c r="K3011" i="14" s="1"/>
  <c r="M3023" i="14"/>
  <c r="K3023" i="14" a="1"/>
  <c r="K3023" i="14" s="1"/>
  <c r="M3035" i="14"/>
  <c r="K3035" i="14" a="1"/>
  <c r="K3035" i="14" s="1"/>
  <c r="M3047" i="14"/>
  <c r="K3047" i="14" a="1"/>
  <c r="K3047" i="14" s="1"/>
  <c r="M3059" i="14"/>
  <c r="K3059" i="14" a="1"/>
  <c r="K3059" i="14" s="1"/>
  <c r="M3071" i="14"/>
  <c r="K3071" i="14" a="1"/>
  <c r="K3071" i="14" s="1"/>
  <c r="M3083" i="14"/>
  <c r="K3083" i="14" a="1"/>
  <c r="K3083" i="14" s="1"/>
  <c r="M3095" i="14"/>
  <c r="K3095" i="14" a="1"/>
  <c r="K3095" i="14" s="1"/>
  <c r="M3107" i="14"/>
  <c r="K3107" i="14" a="1"/>
  <c r="K3107" i="14" s="1"/>
  <c r="M3119" i="14"/>
  <c r="K3119" i="14" a="1"/>
  <c r="K3119" i="14" s="1"/>
  <c r="M3131" i="14"/>
  <c r="K3131" i="14" a="1"/>
  <c r="K3131" i="14" s="1"/>
  <c r="M3143" i="14"/>
  <c r="K3143" i="14" a="1"/>
  <c r="K3143" i="14" s="1"/>
  <c r="M3155" i="14"/>
  <c r="K3155" i="14" a="1"/>
  <c r="K3155" i="14" s="1"/>
  <c r="M3167" i="14"/>
  <c r="K3167" i="14" a="1"/>
  <c r="K3167" i="14" s="1"/>
  <c r="M3179" i="14"/>
  <c r="K3179" i="14" a="1"/>
  <c r="K3179" i="14" s="1"/>
  <c r="M3191" i="14"/>
  <c r="K3191" i="14" a="1"/>
  <c r="K3191" i="14" s="1"/>
  <c r="M3203" i="14"/>
  <c r="K3203" i="14" a="1"/>
  <c r="K3203" i="14" s="1"/>
  <c r="M3215" i="14"/>
  <c r="K3215" i="14" a="1"/>
  <c r="K3215" i="14" s="1"/>
  <c r="M3227" i="14"/>
  <c r="K3227" i="14" a="1"/>
  <c r="K3227" i="14" s="1"/>
  <c r="M3239" i="14"/>
  <c r="K3239" i="14" a="1"/>
  <c r="K3239" i="14" s="1"/>
  <c r="M3251" i="14"/>
  <c r="K3251" i="14" a="1"/>
  <c r="K3251" i="14" s="1"/>
  <c r="M3263" i="14"/>
  <c r="K3263" i="14" a="1"/>
  <c r="K3263" i="14" s="1"/>
  <c r="M3275" i="14"/>
  <c r="K3275" i="14" a="1"/>
  <c r="K3275" i="14" s="1"/>
  <c r="M3287" i="14"/>
  <c r="K3287" i="14" a="1"/>
  <c r="K3287" i="14" s="1"/>
  <c r="M3299" i="14"/>
  <c r="K3299" i="14" a="1"/>
  <c r="K3299" i="14" s="1"/>
  <c r="M3311" i="14"/>
  <c r="K3311" i="14" a="1"/>
  <c r="K3311" i="14" s="1"/>
  <c r="M3323" i="14"/>
  <c r="K3323" i="14" a="1"/>
  <c r="K3323" i="14" s="1"/>
  <c r="M3335" i="14"/>
  <c r="K3335" i="14" a="1"/>
  <c r="K3335" i="14" s="1"/>
  <c r="M3347" i="14"/>
  <c r="K3347" i="14" a="1"/>
  <c r="K3347" i="14" s="1"/>
  <c r="M3359" i="14"/>
  <c r="K3359" i="14" a="1"/>
  <c r="K3359" i="14" s="1"/>
  <c r="M3371" i="14"/>
  <c r="K3371" i="14" a="1"/>
  <c r="K3371" i="14" s="1"/>
  <c r="M3383" i="14"/>
  <c r="K3383" i="14" a="1"/>
  <c r="K3383" i="14" s="1"/>
  <c r="M3395" i="14"/>
  <c r="K3395" i="14" a="1"/>
  <c r="K3395" i="14" s="1"/>
  <c r="M3407" i="14"/>
  <c r="K3407" i="14" a="1"/>
  <c r="K3407" i="14" s="1"/>
  <c r="M3419" i="14"/>
  <c r="K3419" i="14" a="1"/>
  <c r="K3419" i="14" s="1"/>
  <c r="M3431" i="14"/>
  <c r="K3431" i="14" a="1"/>
  <c r="K3431" i="14" s="1"/>
  <c r="M3443" i="14"/>
  <c r="K3443" i="14" a="1"/>
  <c r="K3443" i="14" s="1"/>
  <c r="M3455" i="14"/>
  <c r="K3455" i="14" a="1"/>
  <c r="K3455" i="14" s="1"/>
  <c r="M3467" i="14"/>
  <c r="K3467" i="14" a="1"/>
  <c r="K3467" i="14" s="1"/>
  <c r="M3479" i="14"/>
  <c r="K3479" i="14" a="1"/>
  <c r="K3479" i="14" s="1"/>
  <c r="M3491" i="14"/>
  <c r="K3491" i="14" a="1"/>
  <c r="K3491" i="14" s="1"/>
  <c r="M3503" i="14"/>
  <c r="K3503" i="14" a="1"/>
  <c r="K3503" i="14" s="1"/>
  <c r="M3515" i="14"/>
  <c r="K3515" i="14" a="1"/>
  <c r="K3515" i="14" s="1"/>
  <c r="M3527" i="14"/>
  <c r="K3527" i="14" a="1"/>
  <c r="K3527" i="14" s="1"/>
  <c r="M3539" i="14"/>
  <c r="K3539" i="14" a="1"/>
  <c r="K3539" i="14" s="1"/>
  <c r="M3551" i="14"/>
  <c r="K3551" i="14" a="1"/>
  <c r="K3551" i="14" s="1"/>
  <c r="M3563" i="14"/>
  <c r="K3563" i="14" a="1"/>
  <c r="K3563" i="14" s="1"/>
  <c r="M3575" i="14"/>
  <c r="K3575" i="14" a="1"/>
  <c r="K3575" i="14" s="1"/>
  <c r="M3587" i="14"/>
  <c r="K3587" i="14" a="1"/>
  <c r="K3587" i="14" s="1"/>
  <c r="M3599" i="14"/>
  <c r="K3599" i="14" a="1"/>
  <c r="K3599" i="14" s="1"/>
  <c r="M3611" i="14"/>
  <c r="K3611" i="14" a="1"/>
  <c r="K3611" i="14" s="1"/>
  <c r="M3623" i="14"/>
  <c r="K3623" i="14" a="1"/>
  <c r="K3623" i="14" s="1"/>
  <c r="M3635" i="14"/>
  <c r="K3635" i="14" a="1"/>
  <c r="K3635" i="14" s="1"/>
  <c r="M3647" i="14"/>
  <c r="K3647" i="14" a="1"/>
  <c r="K3647" i="14" s="1"/>
  <c r="M3659" i="14"/>
  <c r="K3659" i="14" a="1"/>
  <c r="K3659" i="14" s="1"/>
  <c r="M3671" i="14"/>
  <c r="K3671" i="14" a="1"/>
  <c r="K3671" i="14" s="1"/>
  <c r="M3683" i="14"/>
  <c r="K3683" i="14" a="1"/>
  <c r="K3683" i="14" s="1"/>
  <c r="M3695" i="14"/>
  <c r="K3695" i="14" a="1"/>
  <c r="K3695" i="14" s="1"/>
  <c r="M3707" i="14"/>
  <c r="K3707" i="14" a="1"/>
  <c r="K3707" i="14" s="1"/>
  <c r="M3719" i="14"/>
  <c r="K3719" i="14" a="1"/>
  <c r="K3719" i="14" s="1"/>
  <c r="M3731" i="14"/>
  <c r="K3731" i="14" a="1"/>
  <c r="K3731" i="14" s="1"/>
  <c r="M3743" i="14"/>
  <c r="K3743" i="14" a="1"/>
  <c r="K3743" i="14" s="1"/>
  <c r="M3755" i="14"/>
  <c r="K3755" i="14" a="1"/>
  <c r="K3755" i="14" s="1"/>
  <c r="M3767" i="14"/>
  <c r="K3767" i="14" a="1"/>
  <c r="K3767" i="14" s="1"/>
  <c r="M3779" i="14"/>
  <c r="K3779" i="14" a="1"/>
  <c r="K3779" i="14" s="1"/>
  <c r="M3791" i="14"/>
  <c r="K3791" i="14" a="1"/>
  <c r="K3791" i="14" s="1"/>
  <c r="M3803" i="14"/>
  <c r="K3803" i="14" a="1"/>
  <c r="K3803" i="14" s="1"/>
  <c r="M3815" i="14"/>
  <c r="K3815" i="14" a="1"/>
  <c r="K3815" i="14" s="1"/>
  <c r="M3827" i="14"/>
  <c r="K3827" i="14" a="1"/>
  <c r="K3827" i="14" s="1"/>
  <c r="M3839" i="14"/>
  <c r="K3839" i="14" a="1"/>
  <c r="K3839" i="14" s="1"/>
  <c r="M3851" i="14"/>
  <c r="K3851" i="14" a="1"/>
  <c r="K3851" i="14" s="1"/>
  <c r="M3863" i="14"/>
  <c r="K3863" i="14" a="1"/>
  <c r="K3863" i="14" s="1"/>
  <c r="M3875" i="14"/>
  <c r="K3875" i="14" a="1"/>
  <c r="K3875" i="14" s="1"/>
  <c r="M3899" i="14"/>
  <c r="K3899" i="14" a="1"/>
  <c r="K3899" i="14" s="1"/>
  <c r="M3911" i="14"/>
  <c r="K3911" i="14" a="1"/>
  <c r="K3911" i="14" s="1"/>
  <c r="M3923" i="14"/>
  <c r="K3923" i="14" a="1"/>
  <c r="K3923" i="14" s="1"/>
  <c r="M3935" i="14"/>
  <c r="K3935" i="14" a="1"/>
  <c r="K3935" i="14" s="1"/>
  <c r="M3947" i="14"/>
  <c r="K3947" i="14" a="1"/>
  <c r="K3947" i="14" s="1"/>
  <c r="M4007" i="14"/>
  <c r="K4007" i="14" a="1"/>
  <c r="K4007" i="14" s="1"/>
  <c r="M4019" i="14"/>
  <c r="K4019" i="14" a="1"/>
  <c r="K4019" i="14" s="1"/>
  <c r="M4031" i="14"/>
  <c r="K4031" i="14" a="1"/>
  <c r="K4031" i="14" s="1"/>
  <c r="M4043" i="14"/>
  <c r="K4043" i="14" a="1"/>
  <c r="K4043" i="14" s="1"/>
  <c r="M4055" i="14"/>
  <c r="K4055" i="14" a="1"/>
  <c r="K4055" i="14" s="1"/>
  <c r="M4067" i="14"/>
  <c r="K4067" i="14" a="1"/>
  <c r="K4067" i="14" s="1"/>
  <c r="M4079" i="14"/>
  <c r="K4079" i="14" a="1"/>
  <c r="K4079" i="14" s="1"/>
  <c r="M4091" i="14"/>
  <c r="K4091" i="14" a="1"/>
  <c r="K4091" i="14" s="1"/>
  <c r="M4103" i="14"/>
  <c r="K4103" i="14" a="1"/>
  <c r="K4103" i="14" s="1"/>
  <c r="M4115" i="14"/>
  <c r="K4115" i="14" a="1"/>
  <c r="K4115" i="14" s="1"/>
  <c r="M4127" i="14"/>
  <c r="K4127" i="14" a="1"/>
  <c r="K4127" i="14" s="1"/>
  <c r="M4139" i="14"/>
  <c r="K4139" i="14" a="1"/>
  <c r="K4139" i="14" s="1"/>
  <c r="M4151" i="14"/>
  <c r="K4151" i="14" a="1"/>
  <c r="K4151" i="14" s="1"/>
  <c r="M4163" i="14"/>
  <c r="K4163" i="14" a="1"/>
  <c r="K4163" i="14" s="1"/>
  <c r="M4175" i="14"/>
  <c r="K4175" i="14" a="1"/>
  <c r="K4175" i="14" s="1"/>
  <c r="M4187" i="14"/>
  <c r="K4187" i="14" a="1"/>
  <c r="K4187" i="14" s="1"/>
  <c r="M4199" i="14"/>
  <c r="K4199" i="14" a="1"/>
  <c r="K4199" i="14" s="1"/>
  <c r="M4211" i="14"/>
  <c r="K4211" i="14" a="1"/>
  <c r="K4211" i="14" s="1"/>
  <c r="M4223" i="14"/>
  <c r="K4223" i="14" a="1"/>
  <c r="K4223" i="14" s="1"/>
  <c r="M4235" i="14"/>
  <c r="K4235" i="14" a="1"/>
  <c r="K4235" i="14" s="1"/>
  <c r="M4247" i="14"/>
  <c r="K4247" i="14" a="1"/>
  <c r="K4247" i="14" s="1"/>
  <c r="M4259" i="14"/>
  <c r="K4259" i="14" a="1"/>
  <c r="K4259" i="14" s="1"/>
  <c r="M4271" i="14"/>
  <c r="K4271" i="14" a="1"/>
  <c r="K4271" i="14" s="1"/>
  <c r="M4283" i="14"/>
  <c r="K4283" i="14" a="1"/>
  <c r="K4283" i="14" s="1"/>
  <c r="M4295" i="14"/>
  <c r="K4295" i="14" a="1"/>
  <c r="K4295" i="14" s="1"/>
  <c r="M4307" i="14"/>
  <c r="K4307" i="14" a="1"/>
  <c r="K4307" i="14" s="1"/>
  <c r="M4319" i="14"/>
  <c r="K4319" i="14" a="1"/>
  <c r="K4319" i="14" s="1"/>
  <c r="M4331" i="14"/>
  <c r="K4331" i="14" a="1"/>
  <c r="K4331" i="14" s="1"/>
  <c r="M4343" i="14"/>
  <c r="K4343" i="14" a="1"/>
  <c r="K4343" i="14" s="1"/>
  <c r="M4355" i="14"/>
  <c r="K4355" i="14" a="1"/>
  <c r="K4355" i="14" s="1"/>
  <c r="M4367" i="14"/>
  <c r="K4367" i="14" a="1"/>
  <c r="K4367" i="14" s="1"/>
  <c r="M4379" i="14"/>
  <c r="K4379" i="14" a="1"/>
  <c r="K4379" i="14" s="1"/>
  <c r="M4391" i="14"/>
  <c r="K4391" i="14" a="1"/>
  <c r="K4391" i="14" s="1"/>
  <c r="M4403" i="14"/>
  <c r="K4403" i="14" a="1"/>
  <c r="K4403" i="14" s="1"/>
  <c r="M4415" i="14"/>
  <c r="K4415" i="14" a="1"/>
  <c r="K4415" i="14" s="1"/>
  <c r="M4427" i="14"/>
  <c r="K4427" i="14" a="1"/>
  <c r="K4427" i="14" s="1"/>
  <c r="M4439" i="14"/>
  <c r="K4439" i="14" a="1"/>
  <c r="K4439" i="14" s="1"/>
  <c r="M4451" i="14"/>
  <c r="K4451" i="14" a="1"/>
  <c r="K4451" i="14" s="1"/>
  <c r="M4463" i="14"/>
  <c r="K4463" i="14" a="1"/>
  <c r="K4463" i="14" s="1"/>
  <c r="M4475" i="14"/>
  <c r="K4475" i="14" a="1"/>
  <c r="K4475" i="14" s="1"/>
  <c r="K4985" i="14" a="1"/>
  <c r="K4985" i="14" s="1"/>
  <c r="K4975" i="14" a="1"/>
  <c r="K4975" i="14" s="1"/>
  <c r="K4965" i="14" a="1"/>
  <c r="K4965" i="14" s="1"/>
  <c r="K4954" i="14" a="1"/>
  <c r="K4954" i="14" s="1"/>
  <c r="K4944" i="14" a="1"/>
  <c r="K4944" i="14" s="1"/>
  <c r="K4934" i="14" a="1"/>
  <c r="K4934" i="14" s="1"/>
  <c r="K4913" i="14" a="1"/>
  <c r="K4913" i="14" s="1"/>
  <c r="K4903" i="14" a="1"/>
  <c r="K4903" i="14" s="1"/>
  <c r="K4893" i="14" a="1"/>
  <c r="K4893" i="14" s="1"/>
  <c r="K4882" i="14" a="1"/>
  <c r="K4882" i="14" s="1"/>
  <c r="K4872" i="14" a="1"/>
  <c r="K4872" i="14" s="1"/>
  <c r="K4862" i="14" a="1"/>
  <c r="K4862" i="14" s="1"/>
  <c r="K4841" i="14" a="1"/>
  <c r="K4841" i="14" s="1"/>
  <c r="K4831" i="14" a="1"/>
  <c r="K4831" i="14" s="1"/>
  <c r="K4821" i="14" a="1"/>
  <c r="K4821" i="14" s="1"/>
  <c r="K4810" i="14" a="1"/>
  <c r="K4810" i="14" s="1"/>
  <c r="K4800" i="14" a="1"/>
  <c r="K4800" i="14" s="1"/>
  <c r="K4788" i="14" a="1"/>
  <c r="K4788" i="14" s="1"/>
  <c r="K4774" i="14" a="1"/>
  <c r="K4774" i="14" s="1"/>
  <c r="K4760" i="14" a="1"/>
  <c r="K4760" i="14" s="1"/>
  <c r="K4745" i="14" a="1"/>
  <c r="K4745" i="14" s="1"/>
  <c r="K4716" i="14" a="1"/>
  <c r="K4716" i="14" s="1"/>
  <c r="K4702" i="14" a="1"/>
  <c r="K4702" i="14" s="1"/>
  <c r="K4688" i="14" a="1"/>
  <c r="K4688" i="14" s="1"/>
  <c r="K4673" i="14" a="1"/>
  <c r="K4673" i="14" s="1"/>
  <c r="K4644" i="14" a="1"/>
  <c r="K4644" i="14" s="1"/>
  <c r="K4628" i="14" a="1"/>
  <c r="K4628" i="14" s="1"/>
  <c r="K4610" i="14" a="1"/>
  <c r="K4610" i="14" s="1"/>
  <c r="K4592" i="14" a="1"/>
  <c r="K4592" i="14" s="1"/>
  <c r="K4574" i="14" a="1"/>
  <c r="K4574" i="14" s="1"/>
  <c r="K4556" i="14" a="1"/>
  <c r="K4556" i="14" s="1"/>
  <c r="K4538" i="14" a="1"/>
  <c r="K4538" i="14" s="1"/>
  <c r="K4520" i="14" a="1"/>
  <c r="K4520" i="14" s="1"/>
  <c r="K4502" i="14" a="1"/>
  <c r="K4502" i="14" s="1"/>
  <c r="K4484" i="14" a="1"/>
  <c r="K4484" i="14" s="1"/>
  <c r="K4088" i="14" a="1"/>
  <c r="K4088" i="14" s="1"/>
  <c r="K3959" i="14" a="1"/>
  <c r="K3959" i="14" s="1"/>
  <c r="K3471" i="14" a="1"/>
  <c r="K3471" i="14" s="1"/>
  <c r="M336" i="14"/>
  <c r="K336" i="14" a="1"/>
  <c r="K336" i="14" s="1"/>
  <c r="M348" i="14"/>
  <c r="K348" i="14" a="1"/>
  <c r="K348" i="14" s="1"/>
  <c r="M360" i="14"/>
  <c r="K360" i="14" a="1"/>
  <c r="K360" i="14" s="1"/>
  <c r="M372" i="14"/>
  <c r="K372" i="14" a="1"/>
  <c r="K372" i="14" s="1"/>
  <c r="M384" i="14"/>
  <c r="K384" i="14" a="1"/>
  <c r="K384" i="14" s="1"/>
  <c r="M396" i="14"/>
  <c r="K396" i="14" a="1"/>
  <c r="K396" i="14" s="1"/>
  <c r="M408" i="14"/>
  <c r="K408" i="14" a="1"/>
  <c r="K408" i="14" s="1"/>
  <c r="M420" i="14"/>
  <c r="K420" i="14" a="1"/>
  <c r="K420" i="14" s="1"/>
  <c r="M432" i="14"/>
  <c r="K432" i="14" a="1"/>
  <c r="K432" i="14" s="1"/>
  <c r="M444" i="14"/>
  <c r="K444" i="14" a="1"/>
  <c r="K444" i="14" s="1"/>
  <c r="M456" i="14"/>
  <c r="K456" i="14" a="1"/>
  <c r="K456" i="14" s="1"/>
  <c r="M468" i="14"/>
  <c r="K468" i="14" a="1"/>
  <c r="K468" i="14" s="1"/>
  <c r="M480" i="14"/>
  <c r="K480" i="14" a="1"/>
  <c r="K480" i="14" s="1"/>
  <c r="M492" i="14"/>
  <c r="K492" i="14" a="1"/>
  <c r="K492" i="14" s="1"/>
  <c r="M504" i="14"/>
  <c r="K504" i="14" a="1"/>
  <c r="K504" i="14" s="1"/>
  <c r="M516" i="14"/>
  <c r="K516" i="14" a="1"/>
  <c r="K516" i="14" s="1"/>
  <c r="M528" i="14"/>
  <c r="K528" i="14" a="1"/>
  <c r="K528" i="14" s="1"/>
  <c r="M540" i="14"/>
  <c r="K540" i="14" a="1"/>
  <c r="K540" i="14" s="1"/>
  <c r="M552" i="14"/>
  <c r="K552" i="14" a="1"/>
  <c r="K552" i="14" s="1"/>
  <c r="M564" i="14"/>
  <c r="K564" i="14" a="1"/>
  <c r="K564" i="14" s="1"/>
  <c r="M576" i="14"/>
  <c r="K576" i="14" a="1"/>
  <c r="K576" i="14" s="1"/>
  <c r="M588" i="14"/>
  <c r="K588" i="14" a="1"/>
  <c r="K588" i="14" s="1"/>
  <c r="M600" i="14"/>
  <c r="K600" i="14" a="1"/>
  <c r="K600" i="14" s="1"/>
  <c r="M612" i="14"/>
  <c r="K612" i="14" a="1"/>
  <c r="K612" i="14" s="1"/>
  <c r="M624" i="14"/>
  <c r="K624" i="14" a="1"/>
  <c r="K624" i="14" s="1"/>
  <c r="M636" i="14"/>
  <c r="K636" i="14" a="1"/>
  <c r="K636" i="14" s="1"/>
  <c r="M648" i="14"/>
  <c r="K648" i="14" a="1"/>
  <c r="K648" i="14" s="1"/>
  <c r="M660" i="14"/>
  <c r="K660" i="14" a="1"/>
  <c r="K660" i="14" s="1"/>
  <c r="M672" i="14"/>
  <c r="K672" i="14" a="1"/>
  <c r="K672" i="14" s="1"/>
  <c r="M684" i="14"/>
  <c r="K684" i="14" a="1"/>
  <c r="K684" i="14" s="1"/>
  <c r="M696" i="14"/>
  <c r="K696" i="14" a="1"/>
  <c r="K696" i="14" s="1"/>
  <c r="M708" i="14"/>
  <c r="K708" i="14" a="1"/>
  <c r="K708" i="14" s="1"/>
  <c r="M720" i="14"/>
  <c r="K720" i="14" a="1"/>
  <c r="K720" i="14" s="1"/>
  <c r="M732" i="14"/>
  <c r="K732" i="14" a="1"/>
  <c r="K732" i="14" s="1"/>
  <c r="M744" i="14"/>
  <c r="K744" i="14" a="1"/>
  <c r="K744" i="14" s="1"/>
  <c r="M756" i="14"/>
  <c r="K756" i="14" a="1"/>
  <c r="K756" i="14" s="1"/>
  <c r="M768" i="14"/>
  <c r="K768" i="14" a="1"/>
  <c r="K768" i="14" s="1"/>
  <c r="M780" i="14"/>
  <c r="K780" i="14" a="1"/>
  <c r="K780" i="14" s="1"/>
  <c r="M792" i="14"/>
  <c r="K792" i="14" a="1"/>
  <c r="K792" i="14" s="1"/>
  <c r="M804" i="14"/>
  <c r="K804" i="14" a="1"/>
  <c r="K804" i="14" s="1"/>
  <c r="M816" i="14"/>
  <c r="K816" i="14" a="1"/>
  <c r="K816" i="14" s="1"/>
  <c r="M828" i="14"/>
  <c r="K828" i="14" a="1"/>
  <c r="K828" i="14" s="1"/>
  <c r="M840" i="14"/>
  <c r="K840" i="14" a="1"/>
  <c r="K840" i="14" s="1"/>
  <c r="M852" i="14"/>
  <c r="K852" i="14" a="1"/>
  <c r="K852" i="14" s="1"/>
  <c r="M864" i="14"/>
  <c r="K864" i="14" a="1"/>
  <c r="K864" i="14" s="1"/>
  <c r="M876" i="14"/>
  <c r="K876" i="14" a="1"/>
  <c r="K876" i="14" s="1"/>
  <c r="M888" i="14"/>
  <c r="K888" i="14" a="1"/>
  <c r="K888" i="14" s="1"/>
  <c r="M900" i="14"/>
  <c r="K900" i="14" a="1"/>
  <c r="K900" i="14" s="1"/>
  <c r="M912" i="14"/>
  <c r="K912" i="14" a="1"/>
  <c r="K912" i="14" s="1"/>
  <c r="M924" i="14"/>
  <c r="K924" i="14" a="1"/>
  <c r="K924" i="14" s="1"/>
  <c r="M936" i="14"/>
  <c r="K936" i="14" a="1"/>
  <c r="K936" i="14" s="1"/>
  <c r="M948" i="14"/>
  <c r="K948" i="14" a="1"/>
  <c r="K948" i="14" s="1"/>
  <c r="M960" i="14"/>
  <c r="K960" i="14" a="1"/>
  <c r="K960" i="14" s="1"/>
  <c r="M972" i="14"/>
  <c r="K972" i="14" a="1"/>
  <c r="K972" i="14" s="1"/>
  <c r="M984" i="14"/>
  <c r="K984" i="14" a="1"/>
  <c r="K984" i="14" s="1"/>
  <c r="M996" i="14"/>
  <c r="K996" i="14" a="1"/>
  <c r="K996" i="14" s="1"/>
  <c r="M1008" i="14"/>
  <c r="K1008" i="14" a="1"/>
  <c r="K1008" i="14" s="1"/>
  <c r="M1020" i="14"/>
  <c r="K1020" i="14" a="1"/>
  <c r="K1020" i="14" s="1"/>
  <c r="M1032" i="14"/>
  <c r="K1032" i="14" a="1"/>
  <c r="K1032" i="14" s="1"/>
  <c r="M1044" i="14"/>
  <c r="K1044" i="14" a="1"/>
  <c r="K1044" i="14" s="1"/>
  <c r="M1056" i="14"/>
  <c r="K1056" i="14" a="1"/>
  <c r="K1056" i="14" s="1"/>
  <c r="M1068" i="14"/>
  <c r="K1068" i="14" a="1"/>
  <c r="K1068" i="14" s="1"/>
  <c r="M1080" i="14"/>
  <c r="K1080" i="14" a="1"/>
  <c r="K1080" i="14" s="1"/>
  <c r="M1092" i="14"/>
  <c r="K1092" i="14" a="1"/>
  <c r="K1092" i="14" s="1"/>
  <c r="M1104" i="14"/>
  <c r="K1104" i="14" a="1"/>
  <c r="K1104" i="14" s="1"/>
  <c r="M1116" i="14"/>
  <c r="K1116" i="14" a="1"/>
  <c r="K1116" i="14" s="1"/>
  <c r="M1128" i="14"/>
  <c r="K1128" i="14" a="1"/>
  <c r="K1128" i="14" s="1"/>
  <c r="M1140" i="14"/>
  <c r="K1140" i="14" a="1"/>
  <c r="K1140" i="14" s="1"/>
  <c r="M1152" i="14"/>
  <c r="K1152" i="14" a="1"/>
  <c r="K1152" i="14" s="1"/>
  <c r="M1164" i="14"/>
  <c r="K1164" i="14" a="1"/>
  <c r="K1164" i="14" s="1"/>
  <c r="M1176" i="14"/>
  <c r="K1176" i="14" a="1"/>
  <c r="K1176" i="14" s="1"/>
  <c r="M1188" i="14"/>
  <c r="K1188" i="14" a="1"/>
  <c r="K1188" i="14" s="1"/>
  <c r="M1200" i="14"/>
  <c r="K1200" i="14" a="1"/>
  <c r="K1200" i="14" s="1"/>
  <c r="M1212" i="14"/>
  <c r="K1212" i="14" a="1"/>
  <c r="K1212" i="14" s="1"/>
  <c r="M1224" i="14"/>
  <c r="K1224" i="14" a="1"/>
  <c r="K1224" i="14" s="1"/>
  <c r="M1236" i="14"/>
  <c r="K1236" i="14" a="1"/>
  <c r="K1236" i="14" s="1"/>
  <c r="M1248" i="14"/>
  <c r="K1248" i="14" a="1"/>
  <c r="K1248" i="14" s="1"/>
  <c r="M1260" i="14"/>
  <c r="K1260" i="14" a="1"/>
  <c r="K1260" i="14" s="1"/>
  <c r="M1272" i="14"/>
  <c r="K1272" i="14" a="1"/>
  <c r="K1272" i="14" s="1"/>
  <c r="M1284" i="14"/>
  <c r="K1284" i="14" a="1"/>
  <c r="K1284" i="14" s="1"/>
  <c r="M1296" i="14"/>
  <c r="K1296" i="14" a="1"/>
  <c r="K1296" i="14" s="1"/>
  <c r="M1308" i="14"/>
  <c r="K1308" i="14" a="1"/>
  <c r="K1308" i="14" s="1"/>
  <c r="M1320" i="14"/>
  <c r="K1320" i="14" a="1"/>
  <c r="K1320" i="14" s="1"/>
  <c r="M1332" i="14"/>
  <c r="K1332" i="14" a="1"/>
  <c r="K1332" i="14" s="1"/>
  <c r="M1344" i="14"/>
  <c r="K1344" i="14" a="1"/>
  <c r="K1344" i="14" s="1"/>
  <c r="M1356" i="14"/>
  <c r="K1356" i="14" a="1"/>
  <c r="K1356" i="14" s="1"/>
  <c r="M1368" i="14"/>
  <c r="K1368" i="14" a="1"/>
  <c r="K1368" i="14" s="1"/>
  <c r="M1380" i="14"/>
  <c r="K1380" i="14" a="1"/>
  <c r="K1380" i="14" s="1"/>
  <c r="M1392" i="14"/>
  <c r="K1392" i="14" a="1"/>
  <c r="K1392" i="14" s="1"/>
  <c r="M1404" i="14"/>
  <c r="K1404" i="14" a="1"/>
  <c r="K1404" i="14" s="1"/>
  <c r="M1416" i="14"/>
  <c r="K1416" i="14" a="1"/>
  <c r="K1416" i="14" s="1"/>
  <c r="M1428" i="14"/>
  <c r="K1428" i="14" a="1"/>
  <c r="K1428" i="14" s="1"/>
  <c r="M1440" i="14"/>
  <c r="K1440" i="14" a="1"/>
  <c r="K1440" i="14" s="1"/>
  <c r="M1452" i="14"/>
  <c r="K1452" i="14" a="1"/>
  <c r="K1452" i="14" s="1"/>
  <c r="M1464" i="14"/>
  <c r="K1464" i="14" a="1"/>
  <c r="K1464" i="14" s="1"/>
  <c r="M1476" i="14"/>
  <c r="K1476" i="14" a="1"/>
  <c r="K1476" i="14" s="1"/>
  <c r="M1488" i="14"/>
  <c r="K1488" i="14" a="1"/>
  <c r="K1488" i="14" s="1"/>
  <c r="M1500" i="14"/>
  <c r="K1500" i="14" a="1"/>
  <c r="K1500" i="14" s="1"/>
  <c r="M1512" i="14"/>
  <c r="K1512" i="14" a="1"/>
  <c r="K1512" i="14" s="1"/>
  <c r="M1524" i="14"/>
  <c r="K1524" i="14" a="1"/>
  <c r="K1524" i="14" s="1"/>
  <c r="M1536" i="14"/>
  <c r="K1536" i="14" a="1"/>
  <c r="K1536" i="14" s="1"/>
  <c r="M1548" i="14"/>
  <c r="K1548" i="14" a="1"/>
  <c r="K1548" i="14" s="1"/>
  <c r="M1560" i="14"/>
  <c r="K1560" i="14" a="1"/>
  <c r="K1560" i="14" s="1"/>
  <c r="M1572" i="14"/>
  <c r="K1572" i="14" a="1"/>
  <c r="K1572" i="14" s="1"/>
  <c r="M1584" i="14"/>
  <c r="K1584" i="14" a="1"/>
  <c r="K1584" i="14" s="1"/>
  <c r="M1596" i="14"/>
  <c r="K1596" i="14" a="1"/>
  <c r="K1596" i="14" s="1"/>
  <c r="M1608" i="14"/>
  <c r="K1608" i="14" a="1"/>
  <c r="K1608" i="14" s="1"/>
  <c r="M1620" i="14"/>
  <c r="K1620" i="14" a="1"/>
  <c r="K1620" i="14" s="1"/>
  <c r="M1632" i="14"/>
  <c r="K1632" i="14" a="1"/>
  <c r="K1632" i="14" s="1"/>
  <c r="M1644" i="14"/>
  <c r="K1644" i="14" a="1"/>
  <c r="K1644" i="14" s="1"/>
  <c r="M1656" i="14"/>
  <c r="K1656" i="14" a="1"/>
  <c r="K1656" i="14" s="1"/>
  <c r="M1668" i="14"/>
  <c r="K1668" i="14" a="1"/>
  <c r="K1668" i="14" s="1"/>
  <c r="M1680" i="14"/>
  <c r="K1680" i="14" a="1"/>
  <c r="K1680" i="14" s="1"/>
  <c r="M1692" i="14"/>
  <c r="K1692" i="14" a="1"/>
  <c r="K1692" i="14" s="1"/>
  <c r="M1704" i="14"/>
  <c r="K1704" i="14" a="1"/>
  <c r="K1704" i="14" s="1"/>
  <c r="M1716" i="14"/>
  <c r="K1716" i="14" a="1"/>
  <c r="K1716" i="14" s="1"/>
  <c r="M1728" i="14"/>
  <c r="K1728" i="14" a="1"/>
  <c r="K1728" i="14" s="1"/>
  <c r="M1740" i="14"/>
  <c r="K1740" i="14" a="1"/>
  <c r="K1740" i="14" s="1"/>
  <c r="M1752" i="14"/>
  <c r="K1752" i="14" a="1"/>
  <c r="K1752" i="14" s="1"/>
  <c r="M1764" i="14"/>
  <c r="K1764" i="14" a="1"/>
  <c r="K1764" i="14" s="1"/>
  <c r="M1776" i="14"/>
  <c r="K1776" i="14" a="1"/>
  <c r="K1776" i="14" s="1"/>
  <c r="M1788" i="14"/>
  <c r="K1788" i="14" a="1"/>
  <c r="K1788" i="14" s="1"/>
  <c r="M1800" i="14"/>
  <c r="K1800" i="14" a="1"/>
  <c r="K1800" i="14" s="1"/>
  <c r="M1812" i="14"/>
  <c r="K1812" i="14" a="1"/>
  <c r="K1812" i="14" s="1"/>
  <c r="M1824" i="14"/>
  <c r="K1824" i="14" a="1"/>
  <c r="K1824" i="14" s="1"/>
  <c r="M1836" i="14"/>
  <c r="K1836" i="14" a="1"/>
  <c r="K1836" i="14" s="1"/>
  <c r="M1848" i="14"/>
  <c r="K1848" i="14" a="1"/>
  <c r="K1848" i="14" s="1"/>
  <c r="M1860" i="14"/>
  <c r="K1860" i="14" a="1"/>
  <c r="K1860" i="14" s="1"/>
  <c r="M1872" i="14"/>
  <c r="K1872" i="14" a="1"/>
  <c r="K1872" i="14" s="1"/>
  <c r="M1884" i="14"/>
  <c r="K1884" i="14" a="1"/>
  <c r="K1884" i="14" s="1"/>
  <c r="M1896" i="14"/>
  <c r="K1896" i="14" a="1"/>
  <c r="K1896" i="14" s="1"/>
  <c r="M1908" i="14"/>
  <c r="K1908" i="14" a="1"/>
  <c r="K1908" i="14" s="1"/>
  <c r="M1920" i="14"/>
  <c r="K1920" i="14" a="1"/>
  <c r="K1920" i="14" s="1"/>
  <c r="M1932" i="14"/>
  <c r="K1932" i="14" a="1"/>
  <c r="K1932" i="14" s="1"/>
  <c r="M1944" i="14"/>
  <c r="K1944" i="14" a="1"/>
  <c r="K1944" i="14" s="1"/>
  <c r="M1956" i="14"/>
  <c r="K1956" i="14" a="1"/>
  <c r="K1956" i="14" s="1"/>
  <c r="M1968" i="14"/>
  <c r="K1968" i="14" a="1"/>
  <c r="K1968" i="14" s="1"/>
  <c r="M1980" i="14"/>
  <c r="K1980" i="14" a="1"/>
  <c r="K1980" i="14" s="1"/>
  <c r="M1992" i="14"/>
  <c r="K1992" i="14" a="1"/>
  <c r="K1992" i="14" s="1"/>
  <c r="M2004" i="14"/>
  <c r="K2004" i="14" a="1"/>
  <c r="K2004" i="14" s="1"/>
  <c r="M2016" i="14"/>
  <c r="K2016" i="14" a="1"/>
  <c r="K2016" i="14" s="1"/>
  <c r="M2028" i="14"/>
  <c r="K2028" i="14" a="1"/>
  <c r="K2028" i="14" s="1"/>
  <c r="M2040" i="14"/>
  <c r="K2040" i="14" a="1"/>
  <c r="K2040" i="14" s="1"/>
  <c r="M2052" i="14"/>
  <c r="K2052" i="14" a="1"/>
  <c r="K2052" i="14" s="1"/>
  <c r="M2064" i="14"/>
  <c r="K2064" i="14" a="1"/>
  <c r="K2064" i="14" s="1"/>
  <c r="M2076" i="14"/>
  <c r="K2076" i="14" a="1"/>
  <c r="K2076" i="14" s="1"/>
  <c r="M2088" i="14"/>
  <c r="K2088" i="14" a="1"/>
  <c r="K2088" i="14" s="1"/>
  <c r="M2100" i="14"/>
  <c r="K2100" i="14" a="1"/>
  <c r="K2100" i="14" s="1"/>
  <c r="M2112" i="14"/>
  <c r="K2112" i="14" a="1"/>
  <c r="K2112" i="14" s="1"/>
  <c r="M2124" i="14"/>
  <c r="K2124" i="14" a="1"/>
  <c r="K2124" i="14" s="1"/>
  <c r="M2136" i="14"/>
  <c r="K2136" i="14" a="1"/>
  <c r="K2136" i="14" s="1"/>
  <c r="M2148" i="14"/>
  <c r="K2148" i="14" a="1"/>
  <c r="K2148" i="14" s="1"/>
  <c r="M2160" i="14"/>
  <c r="K2160" i="14" a="1"/>
  <c r="K2160" i="14" s="1"/>
  <c r="M2172" i="14"/>
  <c r="K2172" i="14" a="1"/>
  <c r="K2172" i="14" s="1"/>
  <c r="M2184" i="14"/>
  <c r="K2184" i="14" a="1"/>
  <c r="K2184" i="14" s="1"/>
  <c r="M2196" i="14"/>
  <c r="K2196" i="14" a="1"/>
  <c r="K2196" i="14" s="1"/>
  <c r="M2208" i="14"/>
  <c r="K2208" i="14" a="1"/>
  <c r="K2208" i="14" s="1"/>
  <c r="M2220" i="14"/>
  <c r="K2220" i="14" a="1"/>
  <c r="K2220" i="14" s="1"/>
  <c r="M2232" i="14"/>
  <c r="K2232" i="14" a="1"/>
  <c r="K2232" i="14" s="1"/>
  <c r="M2244" i="14"/>
  <c r="K2244" i="14" a="1"/>
  <c r="K2244" i="14" s="1"/>
  <c r="M2256" i="14"/>
  <c r="K2256" i="14" a="1"/>
  <c r="K2256" i="14" s="1"/>
  <c r="M2268" i="14"/>
  <c r="K2268" i="14" a="1"/>
  <c r="K2268" i="14" s="1"/>
  <c r="M2280" i="14"/>
  <c r="K2280" i="14" a="1"/>
  <c r="K2280" i="14" s="1"/>
  <c r="M2292" i="14"/>
  <c r="K2292" i="14" a="1"/>
  <c r="K2292" i="14" s="1"/>
  <c r="M2304" i="14"/>
  <c r="K2304" i="14" a="1"/>
  <c r="K2304" i="14" s="1"/>
  <c r="M2316" i="14"/>
  <c r="K2316" i="14" a="1"/>
  <c r="K2316" i="14" s="1"/>
  <c r="M2328" i="14"/>
  <c r="K2328" i="14" a="1"/>
  <c r="K2328" i="14" s="1"/>
  <c r="M2340" i="14"/>
  <c r="K2340" i="14" a="1"/>
  <c r="K2340" i="14" s="1"/>
  <c r="M2352" i="14"/>
  <c r="K2352" i="14" a="1"/>
  <c r="K2352" i="14" s="1"/>
  <c r="M2364" i="14"/>
  <c r="K2364" i="14" a="1"/>
  <c r="K2364" i="14" s="1"/>
  <c r="M2376" i="14"/>
  <c r="K2376" i="14" a="1"/>
  <c r="K2376" i="14" s="1"/>
  <c r="M2388" i="14"/>
  <c r="K2388" i="14" a="1"/>
  <c r="K2388" i="14" s="1"/>
  <c r="M2400" i="14"/>
  <c r="K2400" i="14" a="1"/>
  <c r="K2400" i="14" s="1"/>
  <c r="M2412" i="14"/>
  <c r="K2412" i="14" a="1"/>
  <c r="K2412" i="14" s="1"/>
  <c r="M2424" i="14"/>
  <c r="K2424" i="14" a="1"/>
  <c r="K2424" i="14" s="1"/>
  <c r="M2436" i="14"/>
  <c r="K2436" i="14" a="1"/>
  <c r="K2436" i="14" s="1"/>
  <c r="M2448" i="14"/>
  <c r="K2448" i="14" a="1"/>
  <c r="K2448" i="14" s="1"/>
  <c r="M2460" i="14"/>
  <c r="K2460" i="14" a="1"/>
  <c r="K2460" i="14" s="1"/>
  <c r="M2472" i="14"/>
  <c r="K2472" i="14" a="1"/>
  <c r="K2472" i="14" s="1"/>
  <c r="M2484" i="14"/>
  <c r="K2484" i="14" a="1"/>
  <c r="K2484" i="14" s="1"/>
  <c r="M2496" i="14"/>
  <c r="K2496" i="14" a="1"/>
  <c r="K2496" i="14" s="1"/>
  <c r="M2508" i="14"/>
  <c r="K2508" i="14" a="1"/>
  <c r="K2508" i="14" s="1"/>
  <c r="M2520" i="14"/>
  <c r="K2520" i="14" a="1"/>
  <c r="K2520" i="14" s="1"/>
  <c r="M2532" i="14"/>
  <c r="K2532" i="14" a="1"/>
  <c r="K2532" i="14" s="1"/>
  <c r="M2544" i="14"/>
  <c r="K2544" i="14" a="1"/>
  <c r="K2544" i="14" s="1"/>
  <c r="M2556" i="14"/>
  <c r="K2556" i="14" a="1"/>
  <c r="K2556" i="14" s="1"/>
  <c r="M2568" i="14"/>
  <c r="K2568" i="14" a="1"/>
  <c r="K2568" i="14" s="1"/>
  <c r="M2580" i="14"/>
  <c r="K2580" i="14" a="1"/>
  <c r="K2580" i="14" s="1"/>
  <c r="M2592" i="14"/>
  <c r="K2592" i="14" a="1"/>
  <c r="K2592" i="14" s="1"/>
  <c r="M2604" i="14"/>
  <c r="K2604" i="14" a="1"/>
  <c r="K2604" i="14" s="1"/>
  <c r="M2616" i="14"/>
  <c r="K2616" i="14" a="1"/>
  <c r="K2616" i="14" s="1"/>
  <c r="M2628" i="14"/>
  <c r="K2628" i="14" a="1"/>
  <c r="K2628" i="14" s="1"/>
  <c r="M2640" i="14"/>
  <c r="K2640" i="14" a="1"/>
  <c r="K2640" i="14" s="1"/>
  <c r="M2652" i="14"/>
  <c r="K2652" i="14" a="1"/>
  <c r="K2652" i="14" s="1"/>
  <c r="M2664" i="14"/>
  <c r="K2664" i="14" a="1"/>
  <c r="K2664" i="14" s="1"/>
  <c r="M2676" i="14"/>
  <c r="K2676" i="14" a="1"/>
  <c r="K2676" i="14" s="1"/>
  <c r="M2688" i="14"/>
  <c r="K2688" i="14" a="1"/>
  <c r="K2688" i="14" s="1"/>
  <c r="M2700" i="14"/>
  <c r="K2700" i="14" a="1"/>
  <c r="K2700" i="14" s="1"/>
  <c r="M2712" i="14"/>
  <c r="K2712" i="14" a="1"/>
  <c r="K2712" i="14" s="1"/>
  <c r="M2724" i="14"/>
  <c r="K2724" i="14" a="1"/>
  <c r="K2724" i="14" s="1"/>
  <c r="M2736" i="14"/>
  <c r="K2736" i="14" a="1"/>
  <c r="K2736" i="14" s="1"/>
  <c r="M2748" i="14"/>
  <c r="K2748" i="14" a="1"/>
  <c r="K2748" i="14" s="1"/>
  <c r="M2760" i="14"/>
  <c r="K2760" i="14" a="1"/>
  <c r="K2760" i="14" s="1"/>
  <c r="M2772" i="14"/>
  <c r="K2772" i="14" a="1"/>
  <c r="K2772" i="14" s="1"/>
  <c r="M2784" i="14"/>
  <c r="K2784" i="14" a="1"/>
  <c r="K2784" i="14" s="1"/>
  <c r="M2796" i="14"/>
  <c r="K2796" i="14" a="1"/>
  <c r="K2796" i="14" s="1"/>
  <c r="M2808" i="14"/>
  <c r="K2808" i="14" a="1"/>
  <c r="K2808" i="14" s="1"/>
  <c r="M2820" i="14"/>
  <c r="K2820" i="14" a="1"/>
  <c r="K2820" i="14" s="1"/>
  <c r="M2832" i="14"/>
  <c r="K2832" i="14" a="1"/>
  <c r="K2832" i="14" s="1"/>
  <c r="M2844" i="14"/>
  <c r="K2844" i="14" a="1"/>
  <c r="K2844" i="14" s="1"/>
  <c r="M2856" i="14"/>
  <c r="K2856" i="14" a="1"/>
  <c r="K2856" i="14" s="1"/>
  <c r="M2868" i="14"/>
  <c r="K2868" i="14" a="1"/>
  <c r="K2868" i="14" s="1"/>
  <c r="M2880" i="14"/>
  <c r="K2880" i="14" a="1"/>
  <c r="K2880" i="14" s="1"/>
  <c r="M2892" i="14"/>
  <c r="K2892" i="14" a="1"/>
  <c r="K2892" i="14" s="1"/>
  <c r="M2904" i="14"/>
  <c r="K2904" i="14" a="1"/>
  <c r="K2904" i="14" s="1"/>
  <c r="M2916" i="14"/>
  <c r="K2916" i="14" a="1"/>
  <c r="K2916" i="14" s="1"/>
  <c r="M2928" i="14"/>
  <c r="K2928" i="14" a="1"/>
  <c r="K2928" i="14" s="1"/>
  <c r="M2940" i="14"/>
  <c r="K2940" i="14" a="1"/>
  <c r="K2940" i="14" s="1"/>
  <c r="M2952" i="14"/>
  <c r="K2952" i="14" a="1"/>
  <c r="K2952" i="14" s="1"/>
  <c r="M2964" i="14"/>
  <c r="K2964" i="14" a="1"/>
  <c r="K2964" i="14" s="1"/>
  <c r="M2976" i="14"/>
  <c r="K2976" i="14" a="1"/>
  <c r="K2976" i="14" s="1"/>
  <c r="M2988" i="14"/>
  <c r="K2988" i="14" a="1"/>
  <c r="K2988" i="14" s="1"/>
  <c r="M3000" i="14"/>
  <c r="K3000" i="14" a="1"/>
  <c r="K3000" i="14" s="1"/>
  <c r="M3012" i="14"/>
  <c r="K3012" i="14" a="1"/>
  <c r="K3012" i="14" s="1"/>
  <c r="M3024" i="14"/>
  <c r="K3024" i="14" a="1"/>
  <c r="K3024" i="14" s="1"/>
  <c r="M3036" i="14"/>
  <c r="K3036" i="14" a="1"/>
  <c r="K3036" i="14" s="1"/>
  <c r="M3048" i="14"/>
  <c r="K3048" i="14" a="1"/>
  <c r="K3048" i="14" s="1"/>
  <c r="M3060" i="14"/>
  <c r="K3060" i="14" a="1"/>
  <c r="K3060" i="14" s="1"/>
  <c r="M3072" i="14"/>
  <c r="K3072" i="14" a="1"/>
  <c r="K3072" i="14" s="1"/>
  <c r="M3084" i="14"/>
  <c r="K3084" i="14" a="1"/>
  <c r="K3084" i="14" s="1"/>
  <c r="M3096" i="14"/>
  <c r="K3096" i="14" a="1"/>
  <c r="K3096" i="14" s="1"/>
  <c r="M3108" i="14"/>
  <c r="K3108" i="14" a="1"/>
  <c r="K3108" i="14" s="1"/>
  <c r="M3120" i="14"/>
  <c r="K3120" i="14" a="1"/>
  <c r="K3120" i="14" s="1"/>
  <c r="M3132" i="14"/>
  <c r="K3132" i="14" a="1"/>
  <c r="K3132" i="14" s="1"/>
  <c r="M3144" i="14"/>
  <c r="K3144" i="14" a="1"/>
  <c r="K3144" i="14" s="1"/>
  <c r="M3156" i="14"/>
  <c r="K3156" i="14" a="1"/>
  <c r="K3156" i="14" s="1"/>
  <c r="M3168" i="14"/>
  <c r="K3168" i="14" a="1"/>
  <c r="K3168" i="14" s="1"/>
  <c r="M3180" i="14"/>
  <c r="K3180" i="14" a="1"/>
  <c r="K3180" i="14" s="1"/>
  <c r="M3192" i="14"/>
  <c r="K3192" i="14" a="1"/>
  <c r="K3192" i="14" s="1"/>
  <c r="M3204" i="14"/>
  <c r="K3204" i="14" a="1"/>
  <c r="K3204" i="14" s="1"/>
  <c r="M3216" i="14"/>
  <c r="K3216" i="14" a="1"/>
  <c r="K3216" i="14" s="1"/>
  <c r="M3228" i="14"/>
  <c r="K3228" i="14" a="1"/>
  <c r="K3228" i="14" s="1"/>
  <c r="M3240" i="14"/>
  <c r="K3240" i="14" a="1"/>
  <c r="K3240" i="14" s="1"/>
  <c r="M3252" i="14"/>
  <c r="K3252" i="14" a="1"/>
  <c r="K3252" i="14" s="1"/>
  <c r="M3264" i="14"/>
  <c r="K3264" i="14" a="1"/>
  <c r="K3264" i="14" s="1"/>
  <c r="M3276" i="14"/>
  <c r="K3276" i="14" a="1"/>
  <c r="K3276" i="14" s="1"/>
  <c r="M3288" i="14"/>
  <c r="K3288" i="14" a="1"/>
  <c r="K3288" i="14" s="1"/>
  <c r="M3300" i="14"/>
  <c r="K3300" i="14" a="1"/>
  <c r="K3300" i="14" s="1"/>
  <c r="M3312" i="14"/>
  <c r="K3312" i="14" a="1"/>
  <c r="K3312" i="14" s="1"/>
  <c r="M3324" i="14"/>
  <c r="K3324" i="14" a="1"/>
  <c r="K3324" i="14" s="1"/>
  <c r="M3336" i="14"/>
  <c r="K3336" i="14" a="1"/>
  <c r="K3336" i="14" s="1"/>
  <c r="M3348" i="14"/>
  <c r="K3348" i="14" a="1"/>
  <c r="K3348" i="14" s="1"/>
  <c r="M3360" i="14"/>
  <c r="K3360" i="14" a="1"/>
  <c r="K3360" i="14" s="1"/>
  <c r="M3372" i="14"/>
  <c r="K3372" i="14" a="1"/>
  <c r="K3372" i="14" s="1"/>
  <c r="M3384" i="14"/>
  <c r="K3384" i="14" a="1"/>
  <c r="K3384" i="14" s="1"/>
  <c r="M3396" i="14"/>
  <c r="K3396" i="14" a="1"/>
  <c r="K3396" i="14" s="1"/>
  <c r="M3408" i="14"/>
  <c r="K3408" i="14" a="1"/>
  <c r="K3408" i="14" s="1"/>
  <c r="M3420" i="14"/>
  <c r="K3420" i="14" a="1"/>
  <c r="K3420" i="14" s="1"/>
  <c r="M3432" i="14"/>
  <c r="K3432" i="14" a="1"/>
  <c r="K3432" i="14" s="1"/>
  <c r="M3444" i="14"/>
  <c r="K3444" i="14" a="1"/>
  <c r="K3444" i="14" s="1"/>
  <c r="M3456" i="14"/>
  <c r="K3456" i="14" a="1"/>
  <c r="K3456" i="14" s="1"/>
  <c r="M3468" i="14"/>
  <c r="K3468" i="14" a="1"/>
  <c r="K3468" i="14" s="1"/>
  <c r="M3480" i="14"/>
  <c r="K3480" i="14" a="1"/>
  <c r="K3480" i="14" s="1"/>
  <c r="M3492" i="14"/>
  <c r="K3492" i="14" a="1"/>
  <c r="K3492" i="14" s="1"/>
  <c r="M3504" i="14"/>
  <c r="K3504" i="14" a="1"/>
  <c r="K3504" i="14" s="1"/>
  <c r="M3516" i="14"/>
  <c r="K3516" i="14" a="1"/>
  <c r="K3516" i="14" s="1"/>
  <c r="M3528" i="14"/>
  <c r="K3528" i="14" a="1"/>
  <c r="K3528" i="14" s="1"/>
  <c r="M3540" i="14"/>
  <c r="K3540" i="14" a="1"/>
  <c r="K3540" i="14" s="1"/>
  <c r="M3552" i="14"/>
  <c r="K3552" i="14" a="1"/>
  <c r="K3552" i="14" s="1"/>
  <c r="M3564" i="14"/>
  <c r="K3564" i="14" a="1"/>
  <c r="K3564" i="14" s="1"/>
  <c r="M3576" i="14"/>
  <c r="K3576" i="14" a="1"/>
  <c r="K3576" i="14" s="1"/>
  <c r="M3588" i="14"/>
  <c r="K3588" i="14" a="1"/>
  <c r="K3588" i="14" s="1"/>
  <c r="M3600" i="14"/>
  <c r="K3600" i="14" a="1"/>
  <c r="K3600" i="14" s="1"/>
  <c r="M3612" i="14"/>
  <c r="K3612" i="14" a="1"/>
  <c r="K3612" i="14" s="1"/>
  <c r="M3624" i="14"/>
  <c r="K3624" i="14" a="1"/>
  <c r="K3624" i="14" s="1"/>
  <c r="M3636" i="14"/>
  <c r="K3636" i="14" a="1"/>
  <c r="K3636" i="14" s="1"/>
  <c r="M3648" i="14"/>
  <c r="K3648" i="14" a="1"/>
  <c r="K3648" i="14" s="1"/>
  <c r="M3660" i="14"/>
  <c r="K3660" i="14" a="1"/>
  <c r="K3660" i="14" s="1"/>
  <c r="M3672" i="14"/>
  <c r="K3672" i="14" a="1"/>
  <c r="K3672" i="14" s="1"/>
  <c r="M3684" i="14"/>
  <c r="K3684" i="14" a="1"/>
  <c r="K3684" i="14" s="1"/>
  <c r="M3696" i="14"/>
  <c r="K3696" i="14" a="1"/>
  <c r="K3696" i="14" s="1"/>
  <c r="M3708" i="14"/>
  <c r="K3708" i="14" a="1"/>
  <c r="K3708" i="14" s="1"/>
  <c r="M3720" i="14"/>
  <c r="K3720" i="14" a="1"/>
  <c r="K3720" i="14" s="1"/>
  <c r="M3732" i="14"/>
  <c r="K3732" i="14" a="1"/>
  <c r="K3732" i="14" s="1"/>
  <c r="M3744" i="14"/>
  <c r="K3744" i="14" a="1"/>
  <c r="K3744" i="14" s="1"/>
  <c r="M3756" i="14"/>
  <c r="K3756" i="14" a="1"/>
  <c r="K3756" i="14" s="1"/>
  <c r="M3768" i="14"/>
  <c r="K3768" i="14" a="1"/>
  <c r="K3768" i="14" s="1"/>
  <c r="M3780" i="14"/>
  <c r="K3780" i="14" a="1"/>
  <c r="K3780" i="14" s="1"/>
  <c r="M3792" i="14"/>
  <c r="K3792" i="14" a="1"/>
  <c r="K3792" i="14" s="1"/>
  <c r="M3804" i="14"/>
  <c r="K3804" i="14" a="1"/>
  <c r="K3804" i="14" s="1"/>
  <c r="M3816" i="14"/>
  <c r="K3816" i="14" a="1"/>
  <c r="K3816" i="14" s="1"/>
  <c r="M3828" i="14"/>
  <c r="K3828" i="14" a="1"/>
  <c r="K3828" i="14" s="1"/>
  <c r="M3840" i="14"/>
  <c r="K3840" i="14" a="1"/>
  <c r="K3840" i="14" s="1"/>
  <c r="M3852" i="14"/>
  <c r="K3852" i="14" a="1"/>
  <c r="K3852" i="14" s="1"/>
  <c r="M3864" i="14"/>
  <c r="K3864" i="14" a="1"/>
  <c r="K3864" i="14" s="1"/>
  <c r="M3876" i="14"/>
  <c r="K3876" i="14" a="1"/>
  <c r="K3876" i="14" s="1"/>
  <c r="M3888" i="14"/>
  <c r="K3888" i="14" a="1"/>
  <c r="K3888" i="14" s="1"/>
  <c r="M3900" i="14"/>
  <c r="K3900" i="14" a="1"/>
  <c r="K3900" i="14" s="1"/>
  <c r="M3912" i="14"/>
  <c r="K3912" i="14" a="1"/>
  <c r="K3912" i="14" s="1"/>
  <c r="M3924" i="14"/>
  <c r="K3924" i="14" a="1"/>
  <c r="K3924" i="14" s="1"/>
  <c r="M3936" i="14"/>
  <c r="K3936" i="14" a="1"/>
  <c r="K3936" i="14" s="1"/>
  <c r="M3948" i="14"/>
  <c r="K3948" i="14" a="1"/>
  <c r="K3948" i="14" s="1"/>
  <c r="M3960" i="14"/>
  <c r="K3960" i="14" a="1"/>
  <c r="K3960" i="14" s="1"/>
  <c r="M3972" i="14"/>
  <c r="K3972" i="14" a="1"/>
  <c r="K3972" i="14" s="1"/>
  <c r="M3984" i="14"/>
  <c r="K3984" i="14" a="1"/>
  <c r="K3984" i="14" s="1"/>
  <c r="M3996" i="14"/>
  <c r="K3996" i="14" a="1"/>
  <c r="K3996" i="14" s="1"/>
  <c r="M4008" i="14"/>
  <c r="K4008" i="14" a="1"/>
  <c r="K4008" i="14" s="1"/>
  <c r="M4020" i="14"/>
  <c r="K4020" i="14" a="1"/>
  <c r="K4020" i="14" s="1"/>
  <c r="M4032" i="14"/>
  <c r="K4032" i="14" a="1"/>
  <c r="K4032" i="14" s="1"/>
  <c r="M4044" i="14"/>
  <c r="K4044" i="14" a="1"/>
  <c r="K4044" i="14" s="1"/>
  <c r="M4056" i="14"/>
  <c r="K4056" i="14" a="1"/>
  <c r="K4056" i="14" s="1"/>
  <c r="M4080" i="14"/>
  <c r="K4080" i="14" a="1"/>
  <c r="K4080" i="14" s="1"/>
  <c r="M4092" i="14"/>
  <c r="K4092" i="14" a="1"/>
  <c r="K4092" i="14" s="1"/>
  <c r="M4104" i="14"/>
  <c r="K4104" i="14" a="1"/>
  <c r="K4104" i="14" s="1"/>
  <c r="M4116" i="14"/>
  <c r="K4116" i="14" a="1"/>
  <c r="K4116" i="14" s="1"/>
  <c r="M4128" i="14"/>
  <c r="K4128" i="14" a="1"/>
  <c r="K4128" i="14" s="1"/>
  <c r="M4152" i="14"/>
  <c r="K4152" i="14" a="1"/>
  <c r="K4152" i="14" s="1"/>
  <c r="M4164" i="14"/>
  <c r="K4164" i="14" a="1"/>
  <c r="K4164" i="14" s="1"/>
  <c r="M4176" i="14"/>
  <c r="K4176" i="14" a="1"/>
  <c r="K4176" i="14" s="1"/>
  <c r="M4188" i="14"/>
  <c r="K4188" i="14" a="1"/>
  <c r="K4188" i="14" s="1"/>
  <c r="M4200" i="14"/>
  <c r="K4200" i="14" a="1"/>
  <c r="K4200" i="14" s="1"/>
  <c r="M4212" i="14"/>
  <c r="K4212" i="14" a="1"/>
  <c r="K4212" i="14" s="1"/>
  <c r="M4224" i="14"/>
  <c r="K4224" i="14" a="1"/>
  <c r="K4224" i="14" s="1"/>
  <c r="M4236" i="14"/>
  <c r="K4236" i="14" a="1"/>
  <c r="K4236" i="14" s="1"/>
  <c r="M4248" i="14"/>
  <c r="K4248" i="14" a="1"/>
  <c r="K4248" i="14" s="1"/>
  <c r="M4260" i="14"/>
  <c r="K4260" i="14" a="1"/>
  <c r="K4260" i="14" s="1"/>
  <c r="M4272" i="14"/>
  <c r="K4272" i="14" a="1"/>
  <c r="K4272" i="14" s="1"/>
  <c r="M4284" i="14"/>
  <c r="K4284" i="14" a="1"/>
  <c r="K4284" i="14" s="1"/>
  <c r="M4296" i="14"/>
  <c r="K4296" i="14" a="1"/>
  <c r="K4296" i="14" s="1"/>
  <c r="M4308" i="14"/>
  <c r="K4308" i="14" a="1"/>
  <c r="K4308" i="14" s="1"/>
  <c r="M4320" i="14"/>
  <c r="K4320" i="14" a="1"/>
  <c r="K4320" i="14" s="1"/>
  <c r="M4332" i="14"/>
  <c r="K4332" i="14" a="1"/>
  <c r="K4332" i="14" s="1"/>
  <c r="M4344" i="14"/>
  <c r="K4344" i="14" a="1"/>
  <c r="K4344" i="14" s="1"/>
  <c r="M4356" i="14"/>
  <c r="K4356" i="14" a="1"/>
  <c r="K4356" i="14" s="1"/>
  <c r="M4368" i="14"/>
  <c r="K4368" i="14" a="1"/>
  <c r="K4368" i="14" s="1"/>
  <c r="M4380" i="14"/>
  <c r="K4380" i="14" a="1"/>
  <c r="K4380" i="14" s="1"/>
  <c r="M4392" i="14"/>
  <c r="K4392" i="14" a="1"/>
  <c r="K4392" i="14" s="1"/>
  <c r="M4404" i="14"/>
  <c r="K4404" i="14" a="1"/>
  <c r="K4404" i="14" s="1"/>
  <c r="M4416" i="14"/>
  <c r="K4416" i="14" a="1"/>
  <c r="K4416" i="14" s="1"/>
  <c r="M4428" i="14"/>
  <c r="K4428" i="14" a="1"/>
  <c r="K4428" i="14" s="1"/>
  <c r="M4440" i="14"/>
  <c r="K4440" i="14" a="1"/>
  <c r="K4440" i="14" s="1"/>
  <c r="M4452" i="14"/>
  <c r="K4452" i="14" a="1"/>
  <c r="K4452" i="14" s="1"/>
  <c r="M4464" i="14"/>
  <c r="K4464" i="14" a="1"/>
  <c r="K4464" i="14" s="1"/>
  <c r="M4476" i="14"/>
  <c r="K4476" i="14" a="1"/>
  <c r="K4476" i="14" s="1"/>
  <c r="K5001" i="14" a="1"/>
  <c r="K5001" i="14" s="1"/>
  <c r="K4995" i="14" a="1"/>
  <c r="K4995" i="14" s="1"/>
  <c r="K4984" i="14" a="1"/>
  <c r="K4984" i="14" s="1"/>
  <c r="K4974" i="14" a="1"/>
  <c r="K4974" i="14" s="1"/>
  <c r="K4964" i="14" a="1"/>
  <c r="K4964" i="14" s="1"/>
  <c r="K4943" i="14" a="1"/>
  <c r="K4943" i="14" s="1"/>
  <c r="K4923" i="14" a="1"/>
  <c r="K4923" i="14" s="1"/>
  <c r="K4912" i="14" a="1"/>
  <c r="K4912" i="14" s="1"/>
  <c r="K4902" i="14" a="1"/>
  <c r="K4902" i="14" s="1"/>
  <c r="K4892" i="14" a="1"/>
  <c r="K4892" i="14" s="1"/>
  <c r="K4871" i="14" a="1"/>
  <c r="K4871" i="14" s="1"/>
  <c r="K4851" i="14" a="1"/>
  <c r="K4851" i="14" s="1"/>
  <c r="K4840" i="14" a="1"/>
  <c r="K4840" i="14" s="1"/>
  <c r="K4830" i="14" a="1"/>
  <c r="K4830" i="14" s="1"/>
  <c r="K4820" i="14" a="1"/>
  <c r="K4820" i="14" s="1"/>
  <c r="K4799" i="14" a="1"/>
  <c r="K4799" i="14" s="1"/>
  <c r="K4787" i="14" a="1"/>
  <c r="K4787" i="14" s="1"/>
  <c r="K4758" i="14" a="1"/>
  <c r="K4758" i="14" s="1"/>
  <c r="K4744" i="14" a="1"/>
  <c r="K4744" i="14" s="1"/>
  <c r="K4730" i="14" a="1"/>
  <c r="K4730" i="14" s="1"/>
  <c r="K4715" i="14" a="1"/>
  <c r="K4715" i="14" s="1"/>
  <c r="K4686" i="14" a="1"/>
  <c r="K4686" i="14" s="1"/>
  <c r="K4672" i="14" a="1"/>
  <c r="K4672" i="14" s="1"/>
  <c r="K4658" i="14" a="1"/>
  <c r="K4658" i="14" s="1"/>
  <c r="K4643" i="14" a="1"/>
  <c r="K4643" i="14" s="1"/>
  <c r="K4626" i="14" a="1"/>
  <c r="K4626" i="14" s="1"/>
  <c r="K4608" i="14" a="1"/>
  <c r="K4608" i="14" s="1"/>
  <c r="K4590" i="14" a="1"/>
  <c r="K4590" i="14" s="1"/>
  <c r="K4572" i="14" a="1"/>
  <c r="K4572" i="14" s="1"/>
  <c r="K4554" i="14" a="1"/>
  <c r="K4554" i="14" s="1"/>
  <c r="K4536" i="14" a="1"/>
  <c r="K4536" i="14" s="1"/>
  <c r="K4518" i="14" a="1"/>
  <c r="K4518" i="14" s="1"/>
  <c r="K4500" i="14" a="1"/>
  <c r="K4500" i="14" s="1"/>
  <c r="K4482" i="14" a="1"/>
  <c r="K4482" i="14" s="1"/>
  <c r="K4078" i="14" a="1"/>
  <c r="K4078" i="14" s="1"/>
  <c r="K3944" i="14" a="1"/>
  <c r="K3944" i="14" s="1"/>
  <c r="K2" i="14" a="1"/>
  <c r="K2" i="14" s="1"/>
  <c r="U2" i="14" a="1"/>
  <c r="U2" i="14" s="1"/>
  <c r="AB11" i="14" s="1"/>
  <c r="AB9" i="14"/>
  <c r="AB8" i="14"/>
  <c r="AB14" i="14" l="1"/>
  <c r="AB10" i="1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ECE1DCB-9FAA-447A-B425-134BB5FDC639}"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27CA90F7-B6AB-486C-AA78-A2FCC9F1CA06}" name="WorksheetConnection_Excel_Project_Dataset(1).xlsx!Table1" type="102" refreshedVersion="7" minRefreshableVersion="5">
    <extLst>
      <ext xmlns:x15="http://schemas.microsoft.com/office/spreadsheetml/2010/11/main" uri="{DE250136-89BD-433C-8126-D09CA5730AF9}">
        <x15:connection id="Table1">
          <x15:rangePr sourceName="_xlcn.WorksheetConnection_Excel_Project_Dataset1.xlsxTable1"/>
        </x15:connection>
      </ext>
    </extLst>
  </connection>
  <connection id="3" xr16:uid="{F6DA8028-AAF3-4CD8-A2E8-53321EA7CCB3}" name="WorksheetConnection_Excel_Project_Dataset(1).xlsx!Table2" type="102" refreshedVersion="7" minRefreshableVersion="5">
    <extLst>
      <ext xmlns:x15="http://schemas.microsoft.com/office/spreadsheetml/2010/11/main" uri="{DE250136-89BD-433C-8126-D09CA5730AF9}">
        <x15:connection id="Table2">
          <x15:rangePr sourceName="_xlcn.WorksheetConnection_Excel_Project_Dataset1.xlsxTable2"/>
        </x15:connection>
      </ext>
    </extLst>
  </connection>
  <connection id="4" xr16:uid="{7F2317D2-92E4-4321-A3BF-A985128D4C50}" name="WorksheetConnection_Excel_Project_Dataset(1).xlsx!Table3" type="102" refreshedVersion="7" minRefreshableVersion="5">
    <extLst>
      <ext xmlns:x15="http://schemas.microsoft.com/office/spreadsheetml/2010/11/main" uri="{DE250136-89BD-433C-8126-D09CA5730AF9}">
        <x15:connection id="Table3">
          <x15:rangePr sourceName="_xlcn.WorksheetConnection_Excel_Project_Dataset1.xlsxTable3"/>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<sst xmlns="http://schemas.openxmlformats.org/spreadsheetml/2006/main" count="35180" uniqueCount="5129">
  <si>
    <t>Employee ID</t>
  </si>
  <si>
    <t>Employee Name</t>
  </si>
  <si>
    <t>Gender</t>
  </si>
  <si>
    <t>Department</t>
  </si>
  <si>
    <t>Designation</t>
  </si>
  <si>
    <t>Joining Date</t>
  </si>
  <si>
    <t>Date of Birth</t>
  </si>
  <si>
    <t>Basic Salary</t>
  </si>
  <si>
    <t>Bonus</t>
  </si>
  <si>
    <t>Attendance %</t>
  </si>
  <si>
    <t>Performance Score</t>
  </si>
  <si>
    <t>City</t>
  </si>
  <si>
    <t>Manager ID</t>
  </si>
  <si>
    <t>E00001</t>
  </si>
  <si>
    <t>Nisha Kapoor</t>
  </si>
  <si>
    <t>Male</t>
  </si>
  <si>
    <t>HR</t>
  </si>
  <si>
    <t>Lead</t>
  </si>
  <si>
    <t>Pune</t>
  </si>
  <si>
    <t>E00002</t>
  </si>
  <si>
    <t>Rahul Verma</t>
  </si>
  <si>
    <t>Female</t>
  </si>
  <si>
    <t>Analyst</t>
  </si>
  <si>
    <t>Delhi</t>
  </si>
  <si>
    <t>E00003</t>
  </si>
  <si>
    <t>Finance</t>
  </si>
  <si>
    <t>Associate</t>
  </si>
  <si>
    <t>Mumbai</t>
  </si>
  <si>
    <t>E00004</t>
  </si>
  <si>
    <t>Vikram Singh</t>
  </si>
  <si>
    <t>Senior Executive</t>
  </si>
  <si>
    <t>Chennai</t>
  </si>
  <si>
    <t>E00005</t>
  </si>
  <si>
    <t>Marketing</t>
  </si>
  <si>
    <t>Kolkata</t>
  </si>
  <si>
    <t>E00006</t>
  </si>
  <si>
    <t>Meera Joshi</t>
  </si>
  <si>
    <t>Bangalore</t>
  </si>
  <si>
    <t>E00007</t>
  </si>
  <si>
    <t>Karan Malhotra</t>
  </si>
  <si>
    <t>IT</t>
  </si>
  <si>
    <t>E00008</t>
  </si>
  <si>
    <t>Krishna Chaitanya</t>
  </si>
  <si>
    <t>Operations</t>
  </si>
  <si>
    <t>E00009</t>
  </si>
  <si>
    <t>Ananya Rao</t>
  </si>
  <si>
    <t>Support</t>
  </si>
  <si>
    <t>E00010</t>
  </si>
  <si>
    <t>Aditya Kapoor</t>
  </si>
  <si>
    <t>E00011</t>
  </si>
  <si>
    <t>Ravi Teja</t>
  </si>
  <si>
    <t>Manager</t>
  </si>
  <si>
    <t>E00012</t>
  </si>
  <si>
    <t>Hyderabad</t>
  </si>
  <si>
    <t>E00013</t>
  </si>
  <si>
    <t>E00014</t>
  </si>
  <si>
    <t>E00015</t>
  </si>
  <si>
    <t>Swathi Ramesh</t>
  </si>
  <si>
    <t>E00016</t>
  </si>
  <si>
    <t>E00017</t>
  </si>
  <si>
    <t>Gayathri Iyer</t>
  </si>
  <si>
    <t>E00018</t>
  </si>
  <si>
    <t>Kavya Nair</t>
  </si>
  <si>
    <t>E00019</t>
  </si>
  <si>
    <t>E00020</t>
  </si>
  <si>
    <t>Executive</t>
  </si>
  <si>
    <t>E00021</t>
  </si>
  <si>
    <t>E00022</t>
  </si>
  <si>
    <t>E00023</t>
  </si>
  <si>
    <t>Neha Kulkarni</t>
  </si>
  <si>
    <t>E00024</t>
  </si>
  <si>
    <t>Sneha Iyer</t>
  </si>
  <si>
    <t>E00025</t>
  </si>
  <si>
    <t>E00026</t>
  </si>
  <si>
    <t>E00027</t>
  </si>
  <si>
    <t>Ishita Roy</t>
  </si>
  <si>
    <t>E00028</t>
  </si>
  <si>
    <t>Rohan Gupta</t>
  </si>
  <si>
    <t>E00029</t>
  </si>
  <si>
    <t>E00030</t>
  </si>
  <si>
    <t>E00031</t>
  </si>
  <si>
    <t>Sales</t>
  </si>
  <si>
    <t>E00032</t>
  </si>
  <si>
    <t>E00033</t>
  </si>
  <si>
    <t>E00034</t>
  </si>
  <si>
    <t>Pooja Das</t>
  </si>
  <si>
    <t>E00035</t>
  </si>
  <si>
    <t>Arjun Mehta</t>
  </si>
  <si>
    <t>E00036</t>
  </si>
  <si>
    <t>Tarun Verma</t>
  </si>
  <si>
    <t>E00037</t>
  </si>
  <si>
    <t>E00038</t>
  </si>
  <si>
    <t>E00039</t>
  </si>
  <si>
    <t>Priya Reddy</t>
  </si>
  <si>
    <t>E00040</t>
  </si>
  <si>
    <t>Ajay Singh</t>
  </si>
  <si>
    <t>E00041</t>
  </si>
  <si>
    <t>E00042</t>
  </si>
  <si>
    <t>E00043</t>
  </si>
  <si>
    <t>E00044</t>
  </si>
  <si>
    <t>E00045</t>
  </si>
  <si>
    <t>E00046</t>
  </si>
  <si>
    <t>E00047</t>
  </si>
  <si>
    <t>E00048</t>
  </si>
  <si>
    <t>E00049</t>
  </si>
  <si>
    <t>E00050</t>
  </si>
  <si>
    <t>E00051</t>
  </si>
  <si>
    <t>E00052</t>
  </si>
  <si>
    <t>E00053</t>
  </si>
  <si>
    <t>E00054</t>
  </si>
  <si>
    <t>E00055</t>
  </si>
  <si>
    <t>E00056</t>
  </si>
  <si>
    <t>E00057</t>
  </si>
  <si>
    <t>E00058</t>
  </si>
  <si>
    <t>E00059</t>
  </si>
  <si>
    <t>E00060</t>
  </si>
  <si>
    <t>E00061</t>
  </si>
  <si>
    <t>E00062</t>
  </si>
  <si>
    <t>E00063</t>
  </si>
  <si>
    <t>E00064</t>
  </si>
  <si>
    <t>E00065</t>
  </si>
  <si>
    <t>E00066</t>
  </si>
  <si>
    <t>E00067</t>
  </si>
  <si>
    <t>E00068</t>
  </si>
  <si>
    <t>E00069</t>
  </si>
  <si>
    <t>E00070</t>
  </si>
  <si>
    <t>E00071</t>
  </si>
  <si>
    <t>E00072</t>
  </si>
  <si>
    <t>E00073</t>
  </si>
  <si>
    <t>Aarav Sharma</t>
  </si>
  <si>
    <t>E00074</t>
  </si>
  <si>
    <t>E00075</t>
  </si>
  <si>
    <t>E00076</t>
  </si>
  <si>
    <t>E00077</t>
  </si>
  <si>
    <t>E00078</t>
  </si>
  <si>
    <t>E00079</t>
  </si>
  <si>
    <t>E00080</t>
  </si>
  <si>
    <t>E00081</t>
  </si>
  <si>
    <t>E00082</t>
  </si>
  <si>
    <t>E00083</t>
  </si>
  <si>
    <t>E00084</t>
  </si>
  <si>
    <t>E00085</t>
  </si>
  <si>
    <t>E00086</t>
  </si>
  <si>
    <t>E00087</t>
  </si>
  <si>
    <t>E00088</t>
  </si>
  <si>
    <t>E00089</t>
  </si>
  <si>
    <t>E00090</t>
  </si>
  <si>
    <t>E00091</t>
  </si>
  <si>
    <t>E00092</t>
  </si>
  <si>
    <t>E00093</t>
  </si>
  <si>
    <t>E00094</t>
  </si>
  <si>
    <t>E00095</t>
  </si>
  <si>
    <t>E00096</t>
  </si>
  <si>
    <t>E00097</t>
  </si>
  <si>
    <t>E00098</t>
  </si>
  <si>
    <t>E00099</t>
  </si>
  <si>
    <t>E00100</t>
  </si>
  <si>
    <t>E00101</t>
  </si>
  <si>
    <t>E00102</t>
  </si>
  <si>
    <t>E00103</t>
  </si>
  <si>
    <t>E00104</t>
  </si>
  <si>
    <t>E00105</t>
  </si>
  <si>
    <t>E00106</t>
  </si>
  <si>
    <t>E00107</t>
  </si>
  <si>
    <t>E00108</t>
  </si>
  <si>
    <t>E00109</t>
  </si>
  <si>
    <t>E00110</t>
  </si>
  <si>
    <t>E00111</t>
  </si>
  <si>
    <t>E00112</t>
  </si>
  <si>
    <t>E00113</t>
  </si>
  <si>
    <t>E00114</t>
  </si>
  <si>
    <t>E00115</t>
  </si>
  <si>
    <t>E00116</t>
  </si>
  <si>
    <t>E00117</t>
  </si>
  <si>
    <t>E00118</t>
  </si>
  <si>
    <t>E00119</t>
  </si>
  <si>
    <t>E00120</t>
  </si>
  <si>
    <t>E00121</t>
  </si>
  <si>
    <t>E00122</t>
  </si>
  <si>
    <t>E00123</t>
  </si>
  <si>
    <t>E00124</t>
  </si>
  <si>
    <t>E00125</t>
  </si>
  <si>
    <t>E00126</t>
  </si>
  <si>
    <t>E00127</t>
  </si>
  <si>
    <t>E00128</t>
  </si>
  <si>
    <t>E00129</t>
  </si>
  <si>
    <t>E00130</t>
  </si>
  <si>
    <t>E00131</t>
  </si>
  <si>
    <t>E00132</t>
  </si>
  <si>
    <t>E00133</t>
  </si>
  <si>
    <t>E00134</t>
  </si>
  <si>
    <t>E00135</t>
  </si>
  <si>
    <t>E00136</t>
  </si>
  <si>
    <t>E00137</t>
  </si>
  <si>
    <t>E00138</t>
  </si>
  <si>
    <t>E00139</t>
  </si>
  <si>
    <t>E00140</t>
  </si>
  <si>
    <t>E00141</t>
  </si>
  <si>
    <t>E00142</t>
  </si>
  <si>
    <t>E00143</t>
  </si>
  <si>
    <t>E00144</t>
  </si>
  <si>
    <t>E00145</t>
  </si>
  <si>
    <t>E00146</t>
  </si>
  <si>
    <t>E00147</t>
  </si>
  <si>
    <t>E00148</t>
  </si>
  <si>
    <t>E00149</t>
  </si>
  <si>
    <t>E00150</t>
  </si>
  <si>
    <t>E00151</t>
  </si>
  <si>
    <t>E00152</t>
  </si>
  <si>
    <t>E00153</t>
  </si>
  <si>
    <t>E00154</t>
  </si>
  <si>
    <t>E00155</t>
  </si>
  <si>
    <t>E00156</t>
  </si>
  <si>
    <t>E00157</t>
  </si>
  <si>
    <t>E00158</t>
  </si>
  <si>
    <t>E00159</t>
  </si>
  <si>
    <t>E00160</t>
  </si>
  <si>
    <t>E00161</t>
  </si>
  <si>
    <t>E00162</t>
  </si>
  <si>
    <t>E00163</t>
  </si>
  <si>
    <t>E00164</t>
  </si>
  <si>
    <t>E00165</t>
  </si>
  <si>
    <t>E00166</t>
  </si>
  <si>
    <t>E00167</t>
  </si>
  <si>
    <t>E00168</t>
  </si>
  <si>
    <t>E00169</t>
  </si>
  <si>
    <t>E00170</t>
  </si>
  <si>
    <t>E00171</t>
  </si>
  <si>
    <t>E00172</t>
  </si>
  <si>
    <t>E00173</t>
  </si>
  <si>
    <t>E00174</t>
  </si>
  <si>
    <t>E00175</t>
  </si>
  <si>
    <t>E00176</t>
  </si>
  <si>
    <t>E00177</t>
  </si>
  <si>
    <t>E00178</t>
  </si>
  <si>
    <t>E00179</t>
  </si>
  <si>
    <t>E00180</t>
  </si>
  <si>
    <t>E00181</t>
  </si>
  <si>
    <t>E00182</t>
  </si>
  <si>
    <t>E00183</t>
  </si>
  <si>
    <t>E00184</t>
  </si>
  <si>
    <t>E00185</t>
  </si>
  <si>
    <t>E00186</t>
  </si>
  <si>
    <t>E00187</t>
  </si>
  <si>
    <t>E00188</t>
  </si>
  <si>
    <t>E00189</t>
  </si>
  <si>
    <t>E00190</t>
  </si>
  <si>
    <t>E00191</t>
  </si>
  <si>
    <t>E00192</t>
  </si>
  <si>
    <t>E00193</t>
  </si>
  <si>
    <t>E00194</t>
  </si>
  <si>
    <t>E00195</t>
  </si>
  <si>
    <t>E00196</t>
  </si>
  <si>
    <t>E00197</t>
  </si>
  <si>
    <t>E00198</t>
  </si>
  <si>
    <t>E00199</t>
  </si>
  <si>
    <t>E00200</t>
  </si>
  <si>
    <t>E00201</t>
  </si>
  <si>
    <t>E00202</t>
  </si>
  <si>
    <t>E00203</t>
  </si>
  <si>
    <t>E00204</t>
  </si>
  <si>
    <t>E00205</t>
  </si>
  <si>
    <t>E00206</t>
  </si>
  <si>
    <t>E00207</t>
  </si>
  <si>
    <t>E00208</t>
  </si>
  <si>
    <t>E00209</t>
  </si>
  <si>
    <t>E00210</t>
  </si>
  <si>
    <t>E00211</t>
  </si>
  <si>
    <t>E00212</t>
  </si>
  <si>
    <t>E00213</t>
  </si>
  <si>
    <t>E00214</t>
  </si>
  <si>
    <t>E00215</t>
  </si>
  <si>
    <t>E00216</t>
  </si>
  <si>
    <t>E00217</t>
  </si>
  <si>
    <t>E00218</t>
  </si>
  <si>
    <t>E00219</t>
  </si>
  <si>
    <t>E00220</t>
  </si>
  <si>
    <t>E00221</t>
  </si>
  <si>
    <t>E00222</t>
  </si>
  <si>
    <t>E00223</t>
  </si>
  <si>
    <t>E00224</t>
  </si>
  <si>
    <t>E00225</t>
  </si>
  <si>
    <t>E00226</t>
  </si>
  <si>
    <t>E00227</t>
  </si>
  <si>
    <t>E00228</t>
  </si>
  <si>
    <t>E00229</t>
  </si>
  <si>
    <t>E00230</t>
  </si>
  <si>
    <t>E00231</t>
  </si>
  <si>
    <t>E00232</t>
  </si>
  <si>
    <t>E00233</t>
  </si>
  <si>
    <t>E00234</t>
  </si>
  <si>
    <t>E00235</t>
  </si>
  <si>
    <t>E00236</t>
  </si>
  <si>
    <t>E00237</t>
  </si>
  <si>
    <t>E00238</t>
  </si>
  <si>
    <t>E00239</t>
  </si>
  <si>
    <t>E00240</t>
  </si>
  <si>
    <t>E00241</t>
  </si>
  <si>
    <t>E00242</t>
  </si>
  <si>
    <t>E00243</t>
  </si>
  <si>
    <t>E00244</t>
  </si>
  <si>
    <t>E00245</t>
  </si>
  <si>
    <t>E00246</t>
  </si>
  <si>
    <t>E00247</t>
  </si>
  <si>
    <t>E00248</t>
  </si>
  <si>
    <t>E00249</t>
  </si>
  <si>
    <t>E00250</t>
  </si>
  <si>
    <t>E00251</t>
  </si>
  <si>
    <t>E00252</t>
  </si>
  <si>
    <t>E00253</t>
  </si>
  <si>
    <t>E00254</t>
  </si>
  <si>
    <t>E00255</t>
  </si>
  <si>
    <t>E00256</t>
  </si>
  <si>
    <t>E00257</t>
  </si>
  <si>
    <t>E00258</t>
  </si>
  <si>
    <t>E00259</t>
  </si>
  <si>
    <t>E00260</t>
  </si>
  <si>
    <t>E00261</t>
  </si>
  <si>
    <t>E00262</t>
  </si>
  <si>
    <t>E00263</t>
  </si>
  <si>
    <t>E00264</t>
  </si>
  <si>
    <t>E00265</t>
  </si>
  <si>
    <t>E00266</t>
  </si>
  <si>
    <t>E00267</t>
  </si>
  <si>
    <t>E00268</t>
  </si>
  <si>
    <t>E00269</t>
  </si>
  <si>
    <t>E00270</t>
  </si>
  <si>
    <t>E00271</t>
  </si>
  <si>
    <t>E00272</t>
  </si>
  <si>
    <t>E00273</t>
  </si>
  <si>
    <t>E00274</t>
  </si>
  <si>
    <t>E00275</t>
  </si>
  <si>
    <t>E00276</t>
  </si>
  <si>
    <t>E00277</t>
  </si>
  <si>
    <t>E00278</t>
  </si>
  <si>
    <t>E00279</t>
  </si>
  <si>
    <t>E00280</t>
  </si>
  <si>
    <t>E00281</t>
  </si>
  <si>
    <t>E00282</t>
  </si>
  <si>
    <t>E00283</t>
  </si>
  <si>
    <t>E00284</t>
  </si>
  <si>
    <t>E00285</t>
  </si>
  <si>
    <t>E00286</t>
  </si>
  <si>
    <t>E00287</t>
  </si>
  <si>
    <t>E00288</t>
  </si>
  <si>
    <t>E00289</t>
  </si>
  <si>
    <t>E00290</t>
  </si>
  <si>
    <t>E00291</t>
  </si>
  <si>
    <t>E00292</t>
  </si>
  <si>
    <t>E00293</t>
  </si>
  <si>
    <t>E00294</t>
  </si>
  <si>
    <t>E00295</t>
  </si>
  <si>
    <t>E00296</t>
  </si>
  <si>
    <t>E00297</t>
  </si>
  <si>
    <t>E00298</t>
  </si>
  <si>
    <t>E00299</t>
  </si>
  <si>
    <t>E00300</t>
  </si>
  <si>
    <t>E00301</t>
  </si>
  <si>
    <t>E00302</t>
  </si>
  <si>
    <t>E00303</t>
  </si>
  <si>
    <t>E00304</t>
  </si>
  <si>
    <t>E00305</t>
  </si>
  <si>
    <t>E00306</t>
  </si>
  <si>
    <t>E00307</t>
  </si>
  <si>
    <t>E00308</t>
  </si>
  <si>
    <t>E00309</t>
  </si>
  <si>
    <t>E00310</t>
  </si>
  <si>
    <t>E00311</t>
  </si>
  <si>
    <t>E00312</t>
  </si>
  <si>
    <t>E00313</t>
  </si>
  <si>
    <t>E00314</t>
  </si>
  <si>
    <t>E00315</t>
  </si>
  <si>
    <t>E00316</t>
  </si>
  <si>
    <t>E00317</t>
  </si>
  <si>
    <t>E00318</t>
  </si>
  <si>
    <t>E00319</t>
  </si>
  <si>
    <t>E00320</t>
  </si>
  <si>
    <t>E00321</t>
  </si>
  <si>
    <t>E00322</t>
  </si>
  <si>
    <t>E00323</t>
  </si>
  <si>
    <t>E00324</t>
  </si>
  <si>
    <t>E00325</t>
  </si>
  <si>
    <t>E00326</t>
  </si>
  <si>
    <t>E00327</t>
  </si>
  <si>
    <t>E00328</t>
  </si>
  <si>
    <t>E00329</t>
  </si>
  <si>
    <t>E00330</t>
  </si>
  <si>
    <t>E00331</t>
  </si>
  <si>
    <t>E00332</t>
  </si>
  <si>
    <t>E00333</t>
  </si>
  <si>
    <t>E00334</t>
  </si>
  <si>
    <t>E00335</t>
  </si>
  <si>
    <t>E00336</t>
  </si>
  <si>
    <t>E00337</t>
  </si>
  <si>
    <t>E00338</t>
  </si>
  <si>
    <t>E00339</t>
  </si>
  <si>
    <t>E00340</t>
  </si>
  <si>
    <t>E00341</t>
  </si>
  <si>
    <t>E00342</t>
  </si>
  <si>
    <t>E00343</t>
  </si>
  <si>
    <t>E00344</t>
  </si>
  <si>
    <t>E00345</t>
  </si>
  <si>
    <t>E00346</t>
  </si>
  <si>
    <t>E00347</t>
  </si>
  <si>
    <t>E00348</t>
  </si>
  <si>
    <t>E00349</t>
  </si>
  <si>
    <t>E00350</t>
  </si>
  <si>
    <t>E00351</t>
  </si>
  <si>
    <t>E00352</t>
  </si>
  <si>
    <t>E00353</t>
  </si>
  <si>
    <t>E00354</t>
  </si>
  <si>
    <t>E00355</t>
  </si>
  <si>
    <t>E00356</t>
  </si>
  <si>
    <t>E00357</t>
  </si>
  <si>
    <t>E00358</t>
  </si>
  <si>
    <t>E00359</t>
  </si>
  <si>
    <t>E00360</t>
  </si>
  <si>
    <t>E00361</t>
  </si>
  <si>
    <t>E00362</t>
  </si>
  <si>
    <t>E00363</t>
  </si>
  <si>
    <t>E00364</t>
  </si>
  <si>
    <t>E00365</t>
  </si>
  <si>
    <t>E00366</t>
  </si>
  <si>
    <t>E00367</t>
  </si>
  <si>
    <t>E00368</t>
  </si>
  <si>
    <t>E00369</t>
  </si>
  <si>
    <t>E00370</t>
  </si>
  <si>
    <t>E00371</t>
  </si>
  <si>
    <t>E00372</t>
  </si>
  <si>
    <t>E00373</t>
  </si>
  <si>
    <t>E00374</t>
  </si>
  <si>
    <t>E00375</t>
  </si>
  <si>
    <t>E00376</t>
  </si>
  <si>
    <t>E00377</t>
  </si>
  <si>
    <t>E00378</t>
  </si>
  <si>
    <t>E00379</t>
  </si>
  <si>
    <t>E00380</t>
  </si>
  <si>
    <t>E00381</t>
  </si>
  <si>
    <t>E00382</t>
  </si>
  <si>
    <t>E00383</t>
  </si>
  <si>
    <t>E00384</t>
  </si>
  <si>
    <t>E00385</t>
  </si>
  <si>
    <t>E00386</t>
  </si>
  <si>
    <t>E00387</t>
  </si>
  <si>
    <t>E00388</t>
  </si>
  <si>
    <t>E00389</t>
  </si>
  <si>
    <t>E00390</t>
  </si>
  <si>
    <t>E00391</t>
  </si>
  <si>
    <t>E00392</t>
  </si>
  <si>
    <t>E00393</t>
  </si>
  <si>
    <t>E00394</t>
  </si>
  <si>
    <t>E00395</t>
  </si>
  <si>
    <t>E00396</t>
  </si>
  <si>
    <t>E00397</t>
  </si>
  <si>
    <t>E00398</t>
  </si>
  <si>
    <t>E00399</t>
  </si>
  <si>
    <t>E00400</t>
  </si>
  <si>
    <t>E00401</t>
  </si>
  <si>
    <t>E00402</t>
  </si>
  <si>
    <t>E00403</t>
  </si>
  <si>
    <t>E00404</t>
  </si>
  <si>
    <t>E00405</t>
  </si>
  <si>
    <t>E00406</t>
  </si>
  <si>
    <t>E00407</t>
  </si>
  <si>
    <t>E00408</t>
  </si>
  <si>
    <t>E00409</t>
  </si>
  <si>
    <t>E00410</t>
  </si>
  <si>
    <t>E00411</t>
  </si>
  <si>
    <t>E00412</t>
  </si>
  <si>
    <t>E00413</t>
  </si>
  <si>
    <t>E00414</t>
  </si>
  <si>
    <t>E00415</t>
  </si>
  <si>
    <t>E00416</t>
  </si>
  <si>
    <t>E00417</t>
  </si>
  <si>
    <t>E00418</t>
  </si>
  <si>
    <t>E00419</t>
  </si>
  <si>
    <t>E00420</t>
  </si>
  <si>
    <t>E00421</t>
  </si>
  <si>
    <t>E00422</t>
  </si>
  <si>
    <t>E00423</t>
  </si>
  <si>
    <t>E00424</t>
  </si>
  <si>
    <t>E00425</t>
  </si>
  <si>
    <t>E00426</t>
  </si>
  <si>
    <t>E00427</t>
  </si>
  <si>
    <t>E00428</t>
  </si>
  <si>
    <t>E00429</t>
  </si>
  <si>
    <t>E00430</t>
  </si>
  <si>
    <t>E00431</t>
  </si>
  <si>
    <t>E00432</t>
  </si>
  <si>
    <t>E00433</t>
  </si>
  <si>
    <t>E00434</t>
  </si>
  <si>
    <t>E00435</t>
  </si>
  <si>
    <t>E00436</t>
  </si>
  <si>
    <t>E00437</t>
  </si>
  <si>
    <t>E00438</t>
  </si>
  <si>
    <t>E00439</t>
  </si>
  <si>
    <t>E00440</t>
  </si>
  <si>
    <t>E00441</t>
  </si>
  <si>
    <t>E00442</t>
  </si>
  <si>
    <t>E00443</t>
  </si>
  <si>
    <t>E00444</t>
  </si>
  <si>
    <t>E00445</t>
  </si>
  <si>
    <t>E00446</t>
  </si>
  <si>
    <t>E00447</t>
  </si>
  <si>
    <t>E00448</t>
  </si>
  <si>
    <t>E00449</t>
  </si>
  <si>
    <t>E00450</t>
  </si>
  <si>
    <t>E00451</t>
  </si>
  <si>
    <t>E00452</t>
  </si>
  <si>
    <t>E00453</t>
  </si>
  <si>
    <t>E00454</t>
  </si>
  <si>
    <t>E00455</t>
  </si>
  <si>
    <t>E00456</t>
  </si>
  <si>
    <t>E00457</t>
  </si>
  <si>
    <t>E00458</t>
  </si>
  <si>
    <t>E00459</t>
  </si>
  <si>
    <t>E00460</t>
  </si>
  <si>
    <t>E00461</t>
  </si>
  <si>
    <t>E00462</t>
  </si>
  <si>
    <t>E00463</t>
  </si>
  <si>
    <t>E00464</t>
  </si>
  <si>
    <t>E00465</t>
  </si>
  <si>
    <t>E00466</t>
  </si>
  <si>
    <t>E00467</t>
  </si>
  <si>
    <t>E00468</t>
  </si>
  <si>
    <t>E00469</t>
  </si>
  <si>
    <t>E00470</t>
  </si>
  <si>
    <t>E00471</t>
  </si>
  <si>
    <t>E00472</t>
  </si>
  <si>
    <t>E00473</t>
  </si>
  <si>
    <t>E00474</t>
  </si>
  <si>
    <t>E00475</t>
  </si>
  <si>
    <t>E00476</t>
  </si>
  <si>
    <t>E00477</t>
  </si>
  <si>
    <t>E00478</t>
  </si>
  <si>
    <t>E00479</t>
  </si>
  <si>
    <t>E00480</t>
  </si>
  <si>
    <t>E00481</t>
  </si>
  <si>
    <t>E00482</t>
  </si>
  <si>
    <t>E00483</t>
  </si>
  <si>
    <t>E00484</t>
  </si>
  <si>
    <t>E00485</t>
  </si>
  <si>
    <t>E00486</t>
  </si>
  <si>
    <t>E00487</t>
  </si>
  <si>
    <t>E00488</t>
  </si>
  <si>
    <t>E00489</t>
  </si>
  <si>
    <t>E00490</t>
  </si>
  <si>
    <t>E00491</t>
  </si>
  <si>
    <t>E00492</t>
  </si>
  <si>
    <t>E00493</t>
  </si>
  <si>
    <t>E00494</t>
  </si>
  <si>
    <t>E00495</t>
  </si>
  <si>
    <t>E00496</t>
  </si>
  <si>
    <t>E00497</t>
  </si>
  <si>
    <t>E00498</t>
  </si>
  <si>
    <t>E00499</t>
  </si>
  <si>
    <t>E00500</t>
  </si>
  <si>
    <t>E00501</t>
  </si>
  <si>
    <t>E00502</t>
  </si>
  <si>
    <t>E00503</t>
  </si>
  <si>
    <t>E00504</t>
  </si>
  <si>
    <t>E00505</t>
  </si>
  <si>
    <t>E00506</t>
  </si>
  <si>
    <t>E00507</t>
  </si>
  <si>
    <t>E00508</t>
  </si>
  <si>
    <t>E00509</t>
  </si>
  <si>
    <t>E00510</t>
  </si>
  <si>
    <t>E00511</t>
  </si>
  <si>
    <t>E00512</t>
  </si>
  <si>
    <t>E00513</t>
  </si>
  <si>
    <t>E00514</t>
  </si>
  <si>
    <t>E00515</t>
  </si>
  <si>
    <t>E00516</t>
  </si>
  <si>
    <t>E00517</t>
  </si>
  <si>
    <t>E00518</t>
  </si>
  <si>
    <t>E00519</t>
  </si>
  <si>
    <t>E00520</t>
  </si>
  <si>
    <t>E00521</t>
  </si>
  <si>
    <t>E00522</t>
  </si>
  <si>
    <t>E00523</t>
  </si>
  <si>
    <t>E00524</t>
  </si>
  <si>
    <t>E00525</t>
  </si>
  <si>
    <t>E00526</t>
  </si>
  <si>
    <t>E00527</t>
  </si>
  <si>
    <t>E00528</t>
  </si>
  <si>
    <t>E00529</t>
  </si>
  <si>
    <t>E00530</t>
  </si>
  <si>
    <t>E00531</t>
  </si>
  <si>
    <t>E00532</t>
  </si>
  <si>
    <t>E00533</t>
  </si>
  <si>
    <t>E00534</t>
  </si>
  <si>
    <t>E00535</t>
  </si>
  <si>
    <t>E00536</t>
  </si>
  <si>
    <t>E00537</t>
  </si>
  <si>
    <t>E00538</t>
  </si>
  <si>
    <t>E00539</t>
  </si>
  <si>
    <t>E00540</t>
  </si>
  <si>
    <t>E00541</t>
  </si>
  <si>
    <t>E00542</t>
  </si>
  <si>
    <t>E00543</t>
  </si>
  <si>
    <t>E00544</t>
  </si>
  <si>
    <t>E00545</t>
  </si>
  <si>
    <t>E00546</t>
  </si>
  <si>
    <t>E00547</t>
  </si>
  <si>
    <t>E00548</t>
  </si>
  <si>
    <t>E00549</t>
  </si>
  <si>
    <t>E00550</t>
  </si>
  <si>
    <t>E00551</t>
  </si>
  <si>
    <t>E00552</t>
  </si>
  <si>
    <t>E00553</t>
  </si>
  <si>
    <t>E00554</t>
  </si>
  <si>
    <t>E00555</t>
  </si>
  <si>
    <t>E00556</t>
  </si>
  <si>
    <t>E00557</t>
  </si>
  <si>
    <t>E00558</t>
  </si>
  <si>
    <t>E00559</t>
  </si>
  <si>
    <t>E00560</t>
  </si>
  <si>
    <t>E00561</t>
  </si>
  <si>
    <t>E00562</t>
  </si>
  <si>
    <t>E00563</t>
  </si>
  <si>
    <t>E00564</t>
  </si>
  <si>
    <t>E00565</t>
  </si>
  <si>
    <t>E00566</t>
  </si>
  <si>
    <t>E00567</t>
  </si>
  <si>
    <t>E00568</t>
  </si>
  <si>
    <t>E00569</t>
  </si>
  <si>
    <t>E00570</t>
  </si>
  <si>
    <t>E00571</t>
  </si>
  <si>
    <t>E00572</t>
  </si>
  <si>
    <t>E00573</t>
  </si>
  <si>
    <t>E00574</t>
  </si>
  <si>
    <t>E00575</t>
  </si>
  <si>
    <t>E00576</t>
  </si>
  <si>
    <t>E00577</t>
  </si>
  <si>
    <t>E00578</t>
  </si>
  <si>
    <t>E00579</t>
  </si>
  <si>
    <t>E00580</t>
  </si>
  <si>
    <t>E00581</t>
  </si>
  <si>
    <t>E00582</t>
  </si>
  <si>
    <t>E00583</t>
  </si>
  <si>
    <t>E00584</t>
  </si>
  <si>
    <t>E00585</t>
  </si>
  <si>
    <t>E00586</t>
  </si>
  <si>
    <t>E00587</t>
  </si>
  <si>
    <t>E00588</t>
  </si>
  <si>
    <t>E00589</t>
  </si>
  <si>
    <t>E00590</t>
  </si>
  <si>
    <t>E00591</t>
  </si>
  <si>
    <t>E00592</t>
  </si>
  <si>
    <t>E00593</t>
  </si>
  <si>
    <t>E00594</t>
  </si>
  <si>
    <t>E00595</t>
  </si>
  <si>
    <t>E00596</t>
  </si>
  <si>
    <t>E00597</t>
  </si>
  <si>
    <t>E00598</t>
  </si>
  <si>
    <t>E00599</t>
  </si>
  <si>
    <t>E00600</t>
  </si>
  <si>
    <t>E00601</t>
  </si>
  <si>
    <t>E00602</t>
  </si>
  <si>
    <t>E00603</t>
  </si>
  <si>
    <t>E00604</t>
  </si>
  <si>
    <t>E00605</t>
  </si>
  <si>
    <t>E00606</t>
  </si>
  <si>
    <t>E00607</t>
  </si>
  <si>
    <t>E00608</t>
  </si>
  <si>
    <t>E00609</t>
  </si>
  <si>
    <t>E00610</t>
  </si>
  <si>
    <t>E00611</t>
  </si>
  <si>
    <t>E00612</t>
  </si>
  <si>
    <t>E00613</t>
  </si>
  <si>
    <t>E00614</t>
  </si>
  <si>
    <t>E00615</t>
  </si>
  <si>
    <t>E00616</t>
  </si>
  <si>
    <t>E00617</t>
  </si>
  <si>
    <t>E00618</t>
  </si>
  <si>
    <t>E00619</t>
  </si>
  <si>
    <t>E00620</t>
  </si>
  <si>
    <t>E00621</t>
  </si>
  <si>
    <t>E00622</t>
  </si>
  <si>
    <t>E00623</t>
  </si>
  <si>
    <t>E00624</t>
  </si>
  <si>
    <t>E00625</t>
  </si>
  <si>
    <t>E00626</t>
  </si>
  <si>
    <t>E00627</t>
  </si>
  <si>
    <t>E00628</t>
  </si>
  <si>
    <t>E00629</t>
  </si>
  <si>
    <t>E00630</t>
  </si>
  <si>
    <t>E00631</t>
  </si>
  <si>
    <t>E00632</t>
  </si>
  <si>
    <t>E00633</t>
  </si>
  <si>
    <t>E00634</t>
  </si>
  <si>
    <t>E00635</t>
  </si>
  <si>
    <t>E00636</t>
  </si>
  <si>
    <t>E00637</t>
  </si>
  <si>
    <t>E00638</t>
  </si>
  <si>
    <t>E00639</t>
  </si>
  <si>
    <t>E00640</t>
  </si>
  <si>
    <t>E00641</t>
  </si>
  <si>
    <t>E00642</t>
  </si>
  <si>
    <t>E00643</t>
  </si>
  <si>
    <t>E00644</t>
  </si>
  <si>
    <t>E00645</t>
  </si>
  <si>
    <t>E00646</t>
  </si>
  <si>
    <t>E00647</t>
  </si>
  <si>
    <t>E00648</t>
  </si>
  <si>
    <t>E00649</t>
  </si>
  <si>
    <t>E00650</t>
  </si>
  <si>
    <t>E00651</t>
  </si>
  <si>
    <t>E00652</t>
  </si>
  <si>
    <t>E00653</t>
  </si>
  <si>
    <t>E00654</t>
  </si>
  <si>
    <t>E00655</t>
  </si>
  <si>
    <t>E00656</t>
  </si>
  <si>
    <t>E00657</t>
  </si>
  <si>
    <t>E00658</t>
  </si>
  <si>
    <t>E00659</t>
  </si>
  <si>
    <t>E00660</t>
  </si>
  <si>
    <t>E00661</t>
  </si>
  <si>
    <t>E00662</t>
  </si>
  <si>
    <t>E00663</t>
  </si>
  <si>
    <t>E00664</t>
  </si>
  <si>
    <t>E00665</t>
  </si>
  <si>
    <t>E00666</t>
  </si>
  <si>
    <t>E00667</t>
  </si>
  <si>
    <t>E00668</t>
  </si>
  <si>
    <t>E00669</t>
  </si>
  <si>
    <t>E00670</t>
  </si>
  <si>
    <t>E00671</t>
  </si>
  <si>
    <t>E00672</t>
  </si>
  <si>
    <t>E00673</t>
  </si>
  <si>
    <t>E00674</t>
  </si>
  <si>
    <t>E00675</t>
  </si>
  <si>
    <t>E00676</t>
  </si>
  <si>
    <t>E00677</t>
  </si>
  <si>
    <t>E00678</t>
  </si>
  <si>
    <t>E00679</t>
  </si>
  <si>
    <t>E00680</t>
  </si>
  <si>
    <t>E00681</t>
  </si>
  <si>
    <t>E00682</t>
  </si>
  <si>
    <t>E00683</t>
  </si>
  <si>
    <t>E00684</t>
  </si>
  <si>
    <t>E00685</t>
  </si>
  <si>
    <t>E00686</t>
  </si>
  <si>
    <t>E00687</t>
  </si>
  <si>
    <t>E00688</t>
  </si>
  <si>
    <t>E00689</t>
  </si>
  <si>
    <t>E00690</t>
  </si>
  <si>
    <t>E00691</t>
  </si>
  <si>
    <t>E00692</t>
  </si>
  <si>
    <t>E00693</t>
  </si>
  <si>
    <t>E00694</t>
  </si>
  <si>
    <t>E00695</t>
  </si>
  <si>
    <t>E00696</t>
  </si>
  <si>
    <t>E00697</t>
  </si>
  <si>
    <t>E00698</t>
  </si>
  <si>
    <t>E00699</t>
  </si>
  <si>
    <t>E00700</t>
  </si>
  <si>
    <t>E00701</t>
  </si>
  <si>
    <t>E00702</t>
  </si>
  <si>
    <t>E00703</t>
  </si>
  <si>
    <t>E00704</t>
  </si>
  <si>
    <t>E00705</t>
  </si>
  <si>
    <t>E00706</t>
  </si>
  <si>
    <t>E00707</t>
  </si>
  <si>
    <t>E00708</t>
  </si>
  <si>
    <t>E00709</t>
  </si>
  <si>
    <t>E00710</t>
  </si>
  <si>
    <t>E00711</t>
  </si>
  <si>
    <t>E00712</t>
  </si>
  <si>
    <t>E00713</t>
  </si>
  <si>
    <t>E00714</t>
  </si>
  <si>
    <t>E00715</t>
  </si>
  <si>
    <t>E00716</t>
  </si>
  <si>
    <t>E00717</t>
  </si>
  <si>
    <t>E00718</t>
  </si>
  <si>
    <t>E00719</t>
  </si>
  <si>
    <t>E00720</t>
  </si>
  <si>
    <t>E00721</t>
  </si>
  <si>
    <t>E00722</t>
  </si>
  <si>
    <t>E00723</t>
  </si>
  <si>
    <t>E00724</t>
  </si>
  <si>
    <t>E00725</t>
  </si>
  <si>
    <t>E00726</t>
  </si>
  <si>
    <t>E00727</t>
  </si>
  <si>
    <t>E00728</t>
  </si>
  <si>
    <t>E00729</t>
  </si>
  <si>
    <t>E00730</t>
  </si>
  <si>
    <t>E00731</t>
  </si>
  <si>
    <t>E00732</t>
  </si>
  <si>
    <t>E00733</t>
  </si>
  <si>
    <t>E00734</t>
  </si>
  <si>
    <t>E00735</t>
  </si>
  <si>
    <t>E00736</t>
  </si>
  <si>
    <t>E00737</t>
  </si>
  <si>
    <t>E00738</t>
  </si>
  <si>
    <t>E00739</t>
  </si>
  <si>
    <t>E00740</t>
  </si>
  <si>
    <t>E00741</t>
  </si>
  <si>
    <t>E00742</t>
  </si>
  <si>
    <t>E00743</t>
  </si>
  <si>
    <t>E00744</t>
  </si>
  <si>
    <t>E00745</t>
  </si>
  <si>
    <t>E00746</t>
  </si>
  <si>
    <t>E00747</t>
  </si>
  <si>
    <t>E00748</t>
  </si>
  <si>
    <t>E00749</t>
  </si>
  <si>
    <t>E00750</t>
  </si>
  <si>
    <t>E00751</t>
  </si>
  <si>
    <t>E00752</t>
  </si>
  <si>
    <t>E00753</t>
  </si>
  <si>
    <t>E00754</t>
  </si>
  <si>
    <t>E00755</t>
  </si>
  <si>
    <t>E00756</t>
  </si>
  <si>
    <t>E00757</t>
  </si>
  <si>
    <t>E00758</t>
  </si>
  <si>
    <t>E00759</t>
  </si>
  <si>
    <t>E00760</t>
  </si>
  <si>
    <t>E00761</t>
  </si>
  <si>
    <t>E00762</t>
  </si>
  <si>
    <t>E00763</t>
  </si>
  <si>
    <t>E00764</t>
  </si>
  <si>
    <t>E00765</t>
  </si>
  <si>
    <t>E00766</t>
  </si>
  <si>
    <t>E00767</t>
  </si>
  <si>
    <t>E00768</t>
  </si>
  <si>
    <t>E00769</t>
  </si>
  <si>
    <t>E00770</t>
  </si>
  <si>
    <t>E00771</t>
  </si>
  <si>
    <t>E00772</t>
  </si>
  <si>
    <t>E00773</t>
  </si>
  <si>
    <t>E00774</t>
  </si>
  <si>
    <t>E00775</t>
  </si>
  <si>
    <t>E00776</t>
  </si>
  <si>
    <t>E00777</t>
  </si>
  <si>
    <t>E00778</t>
  </si>
  <si>
    <t>E00779</t>
  </si>
  <si>
    <t>E00780</t>
  </si>
  <si>
    <t>E00781</t>
  </si>
  <si>
    <t>E00782</t>
  </si>
  <si>
    <t>E00783</t>
  </si>
  <si>
    <t>E00784</t>
  </si>
  <si>
    <t>E00785</t>
  </si>
  <si>
    <t>E00786</t>
  </si>
  <si>
    <t>E00787</t>
  </si>
  <si>
    <t>E00788</t>
  </si>
  <si>
    <t>E00789</t>
  </si>
  <si>
    <t>E00790</t>
  </si>
  <si>
    <t>E00791</t>
  </si>
  <si>
    <t>E00792</t>
  </si>
  <si>
    <t>E00793</t>
  </si>
  <si>
    <t>E00794</t>
  </si>
  <si>
    <t>E00795</t>
  </si>
  <si>
    <t>E00796</t>
  </si>
  <si>
    <t>E00797</t>
  </si>
  <si>
    <t>E00798</t>
  </si>
  <si>
    <t>E00799</t>
  </si>
  <si>
    <t>E00800</t>
  </si>
  <si>
    <t>E00801</t>
  </si>
  <si>
    <t>E00802</t>
  </si>
  <si>
    <t>E00803</t>
  </si>
  <si>
    <t>E00804</t>
  </si>
  <si>
    <t>E00805</t>
  </si>
  <si>
    <t>E00806</t>
  </si>
  <si>
    <t>E00807</t>
  </si>
  <si>
    <t>E00808</t>
  </si>
  <si>
    <t>E00809</t>
  </si>
  <si>
    <t>E00810</t>
  </si>
  <si>
    <t>E00811</t>
  </si>
  <si>
    <t>E00812</t>
  </si>
  <si>
    <t>E00813</t>
  </si>
  <si>
    <t>E00814</t>
  </si>
  <si>
    <t>E00815</t>
  </si>
  <si>
    <t>E00816</t>
  </si>
  <si>
    <t>E00817</t>
  </si>
  <si>
    <t>E00818</t>
  </si>
  <si>
    <t>E00819</t>
  </si>
  <si>
    <t>E00820</t>
  </si>
  <si>
    <t>E00821</t>
  </si>
  <si>
    <t>E00822</t>
  </si>
  <si>
    <t>E00823</t>
  </si>
  <si>
    <t>E00824</t>
  </si>
  <si>
    <t>E00825</t>
  </si>
  <si>
    <t>E00826</t>
  </si>
  <si>
    <t>E00827</t>
  </si>
  <si>
    <t>E00828</t>
  </si>
  <si>
    <t>E00829</t>
  </si>
  <si>
    <t>E00830</t>
  </si>
  <si>
    <t>E00831</t>
  </si>
  <si>
    <t>E00832</t>
  </si>
  <si>
    <t>E00833</t>
  </si>
  <si>
    <t>E00834</t>
  </si>
  <si>
    <t>E00835</t>
  </si>
  <si>
    <t>E00836</t>
  </si>
  <si>
    <t>E00837</t>
  </si>
  <si>
    <t>E00838</t>
  </si>
  <si>
    <t>E00839</t>
  </si>
  <si>
    <t>E00840</t>
  </si>
  <si>
    <t>E00841</t>
  </si>
  <si>
    <t>E00842</t>
  </si>
  <si>
    <t>E00843</t>
  </si>
  <si>
    <t>E00844</t>
  </si>
  <si>
    <t>E00845</t>
  </si>
  <si>
    <t>E00846</t>
  </si>
  <si>
    <t>E00847</t>
  </si>
  <si>
    <t>E00848</t>
  </si>
  <si>
    <t>E00849</t>
  </si>
  <si>
    <t>E00850</t>
  </si>
  <si>
    <t>E00851</t>
  </si>
  <si>
    <t>E00852</t>
  </si>
  <si>
    <t>E00853</t>
  </si>
  <si>
    <t>E00854</t>
  </si>
  <si>
    <t>E00855</t>
  </si>
  <si>
    <t>E00856</t>
  </si>
  <si>
    <t>E00857</t>
  </si>
  <si>
    <t>E00858</t>
  </si>
  <si>
    <t>E00859</t>
  </si>
  <si>
    <t>E00860</t>
  </si>
  <si>
    <t>E00861</t>
  </si>
  <si>
    <t>E00862</t>
  </si>
  <si>
    <t>E00863</t>
  </si>
  <si>
    <t>E00864</t>
  </si>
  <si>
    <t>E00865</t>
  </si>
  <si>
    <t>E00866</t>
  </si>
  <si>
    <t>E00867</t>
  </si>
  <si>
    <t>E00868</t>
  </si>
  <si>
    <t>E00869</t>
  </si>
  <si>
    <t>E00870</t>
  </si>
  <si>
    <t>E00871</t>
  </si>
  <si>
    <t>E00872</t>
  </si>
  <si>
    <t>E00873</t>
  </si>
  <si>
    <t>E00874</t>
  </si>
  <si>
    <t>E00875</t>
  </si>
  <si>
    <t>E00876</t>
  </si>
  <si>
    <t>E00877</t>
  </si>
  <si>
    <t>E00878</t>
  </si>
  <si>
    <t>E00879</t>
  </si>
  <si>
    <t>E00880</t>
  </si>
  <si>
    <t>E00881</t>
  </si>
  <si>
    <t>E00882</t>
  </si>
  <si>
    <t>E00883</t>
  </si>
  <si>
    <t>E00884</t>
  </si>
  <si>
    <t>E00885</t>
  </si>
  <si>
    <t>E00886</t>
  </si>
  <si>
    <t>E00887</t>
  </si>
  <si>
    <t>E00888</t>
  </si>
  <si>
    <t>E00889</t>
  </si>
  <si>
    <t>E00890</t>
  </si>
  <si>
    <t>E00891</t>
  </si>
  <si>
    <t>E00892</t>
  </si>
  <si>
    <t>E00893</t>
  </si>
  <si>
    <t>E00894</t>
  </si>
  <si>
    <t>E00895</t>
  </si>
  <si>
    <t>E00896</t>
  </si>
  <si>
    <t>E00897</t>
  </si>
  <si>
    <t>E00898</t>
  </si>
  <si>
    <t>E00899</t>
  </si>
  <si>
    <t>E00900</t>
  </si>
  <si>
    <t>E00901</t>
  </si>
  <si>
    <t>E00902</t>
  </si>
  <si>
    <t>E00903</t>
  </si>
  <si>
    <t>E00904</t>
  </si>
  <si>
    <t>E00905</t>
  </si>
  <si>
    <t>E00906</t>
  </si>
  <si>
    <t>E00907</t>
  </si>
  <si>
    <t>E00908</t>
  </si>
  <si>
    <t>E00909</t>
  </si>
  <si>
    <t>E00910</t>
  </si>
  <si>
    <t>E00911</t>
  </si>
  <si>
    <t>E00912</t>
  </si>
  <si>
    <t>E00913</t>
  </si>
  <si>
    <t>E00914</t>
  </si>
  <si>
    <t>E00915</t>
  </si>
  <si>
    <t>E00916</t>
  </si>
  <si>
    <t>E00917</t>
  </si>
  <si>
    <t>E00918</t>
  </si>
  <si>
    <t>E00919</t>
  </si>
  <si>
    <t>E00920</t>
  </si>
  <si>
    <t>E00921</t>
  </si>
  <si>
    <t>E00922</t>
  </si>
  <si>
    <t>E00923</t>
  </si>
  <si>
    <t>E00924</t>
  </si>
  <si>
    <t>E00925</t>
  </si>
  <si>
    <t>E00926</t>
  </si>
  <si>
    <t>E00927</t>
  </si>
  <si>
    <t>E00928</t>
  </si>
  <si>
    <t>E00929</t>
  </si>
  <si>
    <t>E00930</t>
  </si>
  <si>
    <t>E00931</t>
  </si>
  <si>
    <t>E00932</t>
  </si>
  <si>
    <t>E00933</t>
  </si>
  <si>
    <t>E00934</t>
  </si>
  <si>
    <t>E00935</t>
  </si>
  <si>
    <t>E00936</t>
  </si>
  <si>
    <t>E00937</t>
  </si>
  <si>
    <t>E00938</t>
  </si>
  <si>
    <t>E00939</t>
  </si>
  <si>
    <t>E00940</t>
  </si>
  <si>
    <t>E00941</t>
  </si>
  <si>
    <t>E00942</t>
  </si>
  <si>
    <t>E00943</t>
  </si>
  <si>
    <t>E00944</t>
  </si>
  <si>
    <t>E00945</t>
  </si>
  <si>
    <t>E00946</t>
  </si>
  <si>
    <t>E00947</t>
  </si>
  <si>
    <t>E00948</t>
  </si>
  <si>
    <t>E00949</t>
  </si>
  <si>
    <t>E00950</t>
  </si>
  <si>
    <t>E00951</t>
  </si>
  <si>
    <t>E00952</t>
  </si>
  <si>
    <t>E00953</t>
  </si>
  <si>
    <t>E00954</t>
  </si>
  <si>
    <t>E00955</t>
  </si>
  <si>
    <t>E00956</t>
  </si>
  <si>
    <t>E00957</t>
  </si>
  <si>
    <t>E00958</t>
  </si>
  <si>
    <t>E00959</t>
  </si>
  <si>
    <t>E00960</t>
  </si>
  <si>
    <t>E00961</t>
  </si>
  <si>
    <t>E00962</t>
  </si>
  <si>
    <t>E00963</t>
  </si>
  <si>
    <t>E00964</t>
  </si>
  <si>
    <t>E00965</t>
  </si>
  <si>
    <t>E00966</t>
  </si>
  <si>
    <t>E00967</t>
  </si>
  <si>
    <t>E00968</t>
  </si>
  <si>
    <t>E00969</t>
  </si>
  <si>
    <t>E00970</t>
  </si>
  <si>
    <t>E00971</t>
  </si>
  <si>
    <t>E00972</t>
  </si>
  <si>
    <t>E00973</t>
  </si>
  <si>
    <t>E00974</t>
  </si>
  <si>
    <t>E00975</t>
  </si>
  <si>
    <t>E00976</t>
  </si>
  <si>
    <t>E00977</t>
  </si>
  <si>
    <t>E00978</t>
  </si>
  <si>
    <t>E00979</t>
  </si>
  <si>
    <t>E00980</t>
  </si>
  <si>
    <t>E00981</t>
  </si>
  <si>
    <t>E00982</t>
  </si>
  <si>
    <t>E00983</t>
  </si>
  <si>
    <t>E00984</t>
  </si>
  <si>
    <t>E00985</t>
  </si>
  <si>
    <t>E00986</t>
  </si>
  <si>
    <t>E00987</t>
  </si>
  <si>
    <t>E00988</t>
  </si>
  <si>
    <t>E00989</t>
  </si>
  <si>
    <t>E00990</t>
  </si>
  <si>
    <t>E00991</t>
  </si>
  <si>
    <t>E00992</t>
  </si>
  <si>
    <t>E00993</t>
  </si>
  <si>
    <t>E00994</t>
  </si>
  <si>
    <t>E00995</t>
  </si>
  <si>
    <t>E00996</t>
  </si>
  <si>
    <t>E00997</t>
  </si>
  <si>
    <t>E00998</t>
  </si>
  <si>
    <t>E00999</t>
  </si>
  <si>
    <t>E01000</t>
  </si>
  <si>
    <t>E01001</t>
  </si>
  <si>
    <t>E01002</t>
  </si>
  <si>
    <t>E01003</t>
  </si>
  <si>
    <t>E01004</t>
  </si>
  <si>
    <t>E01005</t>
  </si>
  <si>
    <t>E01006</t>
  </si>
  <si>
    <t>E01007</t>
  </si>
  <si>
    <t>E01008</t>
  </si>
  <si>
    <t>E01009</t>
  </si>
  <si>
    <t>E01010</t>
  </si>
  <si>
    <t>E01011</t>
  </si>
  <si>
    <t>E01012</t>
  </si>
  <si>
    <t>E01013</t>
  </si>
  <si>
    <t>E01014</t>
  </si>
  <si>
    <t>E01015</t>
  </si>
  <si>
    <t>E01016</t>
  </si>
  <si>
    <t>E01017</t>
  </si>
  <si>
    <t>E01018</t>
  </si>
  <si>
    <t>E01019</t>
  </si>
  <si>
    <t>E01020</t>
  </si>
  <si>
    <t>E01021</t>
  </si>
  <si>
    <t>E01022</t>
  </si>
  <si>
    <t>E01023</t>
  </si>
  <si>
    <t>E01024</t>
  </si>
  <si>
    <t>E01025</t>
  </si>
  <si>
    <t>E01026</t>
  </si>
  <si>
    <t>E01027</t>
  </si>
  <si>
    <t>E01028</t>
  </si>
  <si>
    <t>E01029</t>
  </si>
  <si>
    <t>E01030</t>
  </si>
  <si>
    <t>E01031</t>
  </si>
  <si>
    <t>E01032</t>
  </si>
  <si>
    <t>E01033</t>
  </si>
  <si>
    <t>E01034</t>
  </si>
  <si>
    <t>E01035</t>
  </si>
  <si>
    <t>E01036</t>
  </si>
  <si>
    <t>E01037</t>
  </si>
  <si>
    <t>E01038</t>
  </si>
  <si>
    <t>E01039</t>
  </si>
  <si>
    <t>E01040</t>
  </si>
  <si>
    <t>E01041</t>
  </si>
  <si>
    <t>E01042</t>
  </si>
  <si>
    <t>E01043</t>
  </si>
  <si>
    <t>E01044</t>
  </si>
  <si>
    <t>E01045</t>
  </si>
  <si>
    <t>E01046</t>
  </si>
  <si>
    <t>E01047</t>
  </si>
  <si>
    <t>E01048</t>
  </si>
  <si>
    <t>E01049</t>
  </si>
  <si>
    <t>E01050</t>
  </si>
  <si>
    <t>E01051</t>
  </si>
  <si>
    <t>E01052</t>
  </si>
  <si>
    <t>E01053</t>
  </si>
  <si>
    <t>E01054</t>
  </si>
  <si>
    <t>E01055</t>
  </si>
  <si>
    <t>E01056</t>
  </si>
  <si>
    <t>E01057</t>
  </si>
  <si>
    <t>E01058</t>
  </si>
  <si>
    <t>E01059</t>
  </si>
  <si>
    <t>E01060</t>
  </si>
  <si>
    <t>E01061</t>
  </si>
  <si>
    <t>E01062</t>
  </si>
  <si>
    <t>E01063</t>
  </si>
  <si>
    <t>E01064</t>
  </si>
  <si>
    <t>E01065</t>
  </si>
  <si>
    <t>E01066</t>
  </si>
  <si>
    <t>E01067</t>
  </si>
  <si>
    <t>E01068</t>
  </si>
  <si>
    <t>E01069</t>
  </si>
  <si>
    <t>E01070</t>
  </si>
  <si>
    <t>E01071</t>
  </si>
  <si>
    <t>E01072</t>
  </si>
  <si>
    <t>E01073</t>
  </si>
  <si>
    <t>E01074</t>
  </si>
  <si>
    <t>E01075</t>
  </si>
  <si>
    <t>E01076</t>
  </si>
  <si>
    <t>E01077</t>
  </si>
  <si>
    <t>E01078</t>
  </si>
  <si>
    <t>E01079</t>
  </si>
  <si>
    <t>E01080</t>
  </si>
  <si>
    <t>E01081</t>
  </si>
  <si>
    <t>E01082</t>
  </si>
  <si>
    <t>E01083</t>
  </si>
  <si>
    <t>E01084</t>
  </si>
  <si>
    <t>E01085</t>
  </si>
  <si>
    <t>E01086</t>
  </si>
  <si>
    <t>E01087</t>
  </si>
  <si>
    <t>E01088</t>
  </si>
  <si>
    <t>E01089</t>
  </si>
  <si>
    <t>E01090</t>
  </si>
  <si>
    <t>E01091</t>
  </si>
  <si>
    <t>E01092</t>
  </si>
  <si>
    <t>E01093</t>
  </si>
  <si>
    <t>E01094</t>
  </si>
  <si>
    <t>E01095</t>
  </si>
  <si>
    <t>E01096</t>
  </si>
  <si>
    <t>E01097</t>
  </si>
  <si>
    <t>E01098</t>
  </si>
  <si>
    <t>E01099</t>
  </si>
  <si>
    <t>E01100</t>
  </si>
  <si>
    <t>E01101</t>
  </si>
  <si>
    <t>E01102</t>
  </si>
  <si>
    <t>E01103</t>
  </si>
  <si>
    <t>E01104</t>
  </si>
  <si>
    <t>E01105</t>
  </si>
  <si>
    <t>E01106</t>
  </si>
  <si>
    <t>E01107</t>
  </si>
  <si>
    <t>E01108</t>
  </si>
  <si>
    <t>E01109</t>
  </si>
  <si>
    <t>E01110</t>
  </si>
  <si>
    <t>E01111</t>
  </si>
  <si>
    <t>E01112</t>
  </si>
  <si>
    <t>E01113</t>
  </si>
  <si>
    <t>E01114</t>
  </si>
  <si>
    <t>E01115</t>
  </si>
  <si>
    <t>E01116</t>
  </si>
  <si>
    <t>E01117</t>
  </si>
  <si>
    <t>E01118</t>
  </si>
  <si>
    <t>E01119</t>
  </si>
  <si>
    <t>E01120</t>
  </si>
  <si>
    <t>E01121</t>
  </si>
  <si>
    <t>E01122</t>
  </si>
  <si>
    <t>E01123</t>
  </si>
  <si>
    <t>E01124</t>
  </si>
  <si>
    <t>E01125</t>
  </si>
  <si>
    <t>E01126</t>
  </si>
  <si>
    <t>E01127</t>
  </si>
  <si>
    <t>E01128</t>
  </si>
  <si>
    <t>E01129</t>
  </si>
  <si>
    <t>E01130</t>
  </si>
  <si>
    <t>E01131</t>
  </si>
  <si>
    <t>E01132</t>
  </si>
  <si>
    <t>E01133</t>
  </si>
  <si>
    <t>E01134</t>
  </si>
  <si>
    <t>E01135</t>
  </si>
  <si>
    <t>E01136</t>
  </si>
  <si>
    <t>E01137</t>
  </si>
  <si>
    <t>E01138</t>
  </si>
  <si>
    <t>E01139</t>
  </si>
  <si>
    <t>E01140</t>
  </si>
  <si>
    <t>E01141</t>
  </si>
  <si>
    <t>E01142</t>
  </si>
  <si>
    <t>E01143</t>
  </si>
  <si>
    <t>E01144</t>
  </si>
  <si>
    <t>E01145</t>
  </si>
  <si>
    <t>E01146</t>
  </si>
  <si>
    <t>E01147</t>
  </si>
  <si>
    <t>E01148</t>
  </si>
  <si>
    <t>E01149</t>
  </si>
  <si>
    <t>E01150</t>
  </si>
  <si>
    <t>E01151</t>
  </si>
  <si>
    <t>E01152</t>
  </si>
  <si>
    <t>E01153</t>
  </si>
  <si>
    <t>E01154</t>
  </si>
  <si>
    <t>E01155</t>
  </si>
  <si>
    <t>E01156</t>
  </si>
  <si>
    <t>E01157</t>
  </si>
  <si>
    <t>E01158</t>
  </si>
  <si>
    <t>E01159</t>
  </si>
  <si>
    <t>E01160</t>
  </si>
  <si>
    <t>E01161</t>
  </si>
  <si>
    <t>E01162</t>
  </si>
  <si>
    <t>E01163</t>
  </si>
  <si>
    <t>E01164</t>
  </si>
  <si>
    <t>E01165</t>
  </si>
  <si>
    <t>E01166</t>
  </si>
  <si>
    <t>E01167</t>
  </si>
  <si>
    <t>E01168</t>
  </si>
  <si>
    <t>E01169</t>
  </si>
  <si>
    <t>E01170</t>
  </si>
  <si>
    <t>E01171</t>
  </si>
  <si>
    <t>E01172</t>
  </si>
  <si>
    <t>E01173</t>
  </si>
  <si>
    <t>E01174</t>
  </si>
  <si>
    <t>E01175</t>
  </si>
  <si>
    <t>E01176</t>
  </si>
  <si>
    <t>E01177</t>
  </si>
  <si>
    <t>E01178</t>
  </si>
  <si>
    <t>E01179</t>
  </si>
  <si>
    <t>E01180</t>
  </si>
  <si>
    <t>E01181</t>
  </si>
  <si>
    <t>E01182</t>
  </si>
  <si>
    <t>E01183</t>
  </si>
  <si>
    <t>E01184</t>
  </si>
  <si>
    <t>E01185</t>
  </si>
  <si>
    <t>E01186</t>
  </si>
  <si>
    <t>E01187</t>
  </si>
  <si>
    <t>E01188</t>
  </si>
  <si>
    <t>E01189</t>
  </si>
  <si>
    <t>E01190</t>
  </si>
  <si>
    <t>E01191</t>
  </si>
  <si>
    <t>E01192</t>
  </si>
  <si>
    <t>E01193</t>
  </si>
  <si>
    <t>E01194</t>
  </si>
  <si>
    <t>E01195</t>
  </si>
  <si>
    <t>E01196</t>
  </si>
  <si>
    <t>E01197</t>
  </si>
  <si>
    <t>E01198</t>
  </si>
  <si>
    <t>E01199</t>
  </si>
  <si>
    <t>E01200</t>
  </si>
  <si>
    <t>E01201</t>
  </si>
  <si>
    <t>E01202</t>
  </si>
  <si>
    <t>E01203</t>
  </si>
  <si>
    <t>E01204</t>
  </si>
  <si>
    <t>E01205</t>
  </si>
  <si>
    <t>E01206</t>
  </si>
  <si>
    <t>E01207</t>
  </si>
  <si>
    <t>E01208</t>
  </si>
  <si>
    <t>E01209</t>
  </si>
  <si>
    <t>E01210</t>
  </si>
  <si>
    <t>E01211</t>
  </si>
  <si>
    <t>E01212</t>
  </si>
  <si>
    <t>E01213</t>
  </si>
  <si>
    <t>E01214</t>
  </si>
  <si>
    <t>E01215</t>
  </si>
  <si>
    <t>E01216</t>
  </si>
  <si>
    <t>E01217</t>
  </si>
  <si>
    <t>E01218</t>
  </si>
  <si>
    <t>E01219</t>
  </si>
  <si>
    <t>E01220</t>
  </si>
  <si>
    <t>E01221</t>
  </si>
  <si>
    <t>E01222</t>
  </si>
  <si>
    <t>E01223</t>
  </si>
  <si>
    <t>E01224</t>
  </si>
  <si>
    <t>E01225</t>
  </si>
  <si>
    <t>E01226</t>
  </si>
  <si>
    <t>E01227</t>
  </si>
  <si>
    <t>E01228</t>
  </si>
  <si>
    <t>E01229</t>
  </si>
  <si>
    <t>E01230</t>
  </si>
  <si>
    <t>E01231</t>
  </si>
  <si>
    <t>E01232</t>
  </si>
  <si>
    <t>E01233</t>
  </si>
  <si>
    <t>E01234</t>
  </si>
  <si>
    <t>E01235</t>
  </si>
  <si>
    <t>E01236</t>
  </si>
  <si>
    <t>E01237</t>
  </si>
  <si>
    <t>E01238</t>
  </si>
  <si>
    <t>E01239</t>
  </si>
  <si>
    <t>E01240</t>
  </si>
  <si>
    <t>E01241</t>
  </si>
  <si>
    <t>E01242</t>
  </si>
  <si>
    <t>E01243</t>
  </si>
  <si>
    <t>E01244</t>
  </si>
  <si>
    <t>E01245</t>
  </si>
  <si>
    <t>E01246</t>
  </si>
  <si>
    <t>E01247</t>
  </si>
  <si>
    <t>E01248</t>
  </si>
  <si>
    <t>E01249</t>
  </si>
  <si>
    <t>E01250</t>
  </si>
  <si>
    <t>E01251</t>
  </si>
  <si>
    <t>E01252</t>
  </si>
  <si>
    <t>E01253</t>
  </si>
  <si>
    <t>E01254</t>
  </si>
  <si>
    <t>E01255</t>
  </si>
  <si>
    <t>E01256</t>
  </si>
  <si>
    <t>E01257</t>
  </si>
  <si>
    <t>E01258</t>
  </si>
  <si>
    <t>E01259</t>
  </si>
  <si>
    <t>E01260</t>
  </si>
  <si>
    <t>E01261</t>
  </si>
  <si>
    <t>E01262</t>
  </si>
  <si>
    <t>E01263</t>
  </si>
  <si>
    <t>E01264</t>
  </si>
  <si>
    <t>E01265</t>
  </si>
  <si>
    <t>E01266</t>
  </si>
  <si>
    <t>E01267</t>
  </si>
  <si>
    <t>E01268</t>
  </si>
  <si>
    <t>E01269</t>
  </si>
  <si>
    <t>E01270</t>
  </si>
  <si>
    <t>E01271</t>
  </si>
  <si>
    <t>E01272</t>
  </si>
  <si>
    <t>E01273</t>
  </si>
  <si>
    <t>E01274</t>
  </si>
  <si>
    <t>E01275</t>
  </si>
  <si>
    <t>E01276</t>
  </si>
  <si>
    <t>E01277</t>
  </si>
  <si>
    <t>E01278</t>
  </si>
  <si>
    <t>E01279</t>
  </si>
  <si>
    <t>E01280</t>
  </si>
  <si>
    <t>E01281</t>
  </si>
  <si>
    <t>E01282</t>
  </si>
  <si>
    <t>E01283</t>
  </si>
  <si>
    <t>E01284</t>
  </si>
  <si>
    <t>E01285</t>
  </si>
  <si>
    <t>E01286</t>
  </si>
  <si>
    <t>E01287</t>
  </si>
  <si>
    <t>E01288</t>
  </si>
  <si>
    <t>E01289</t>
  </si>
  <si>
    <t>E01290</t>
  </si>
  <si>
    <t>E01291</t>
  </si>
  <si>
    <t>E01292</t>
  </si>
  <si>
    <t>E01293</t>
  </si>
  <si>
    <t>E01294</t>
  </si>
  <si>
    <t>E01295</t>
  </si>
  <si>
    <t>E01296</t>
  </si>
  <si>
    <t>E01297</t>
  </si>
  <si>
    <t>E01298</t>
  </si>
  <si>
    <t>E01299</t>
  </si>
  <si>
    <t>E01300</t>
  </si>
  <si>
    <t>E01301</t>
  </si>
  <si>
    <t>E01302</t>
  </si>
  <si>
    <t>E01303</t>
  </si>
  <si>
    <t>E01304</t>
  </si>
  <si>
    <t>E01305</t>
  </si>
  <si>
    <t>E01306</t>
  </si>
  <si>
    <t>E01307</t>
  </si>
  <si>
    <t>E01308</t>
  </si>
  <si>
    <t>E01309</t>
  </si>
  <si>
    <t>E01310</t>
  </si>
  <si>
    <t>E01311</t>
  </si>
  <si>
    <t>E01312</t>
  </si>
  <si>
    <t>E01313</t>
  </si>
  <si>
    <t>E01314</t>
  </si>
  <si>
    <t>E01315</t>
  </si>
  <si>
    <t>E01316</t>
  </si>
  <si>
    <t>E01317</t>
  </si>
  <si>
    <t>E01318</t>
  </si>
  <si>
    <t>E01319</t>
  </si>
  <si>
    <t>E01320</t>
  </si>
  <si>
    <t>E01321</t>
  </si>
  <si>
    <t>E01322</t>
  </si>
  <si>
    <t>E01323</t>
  </si>
  <si>
    <t>E01324</t>
  </si>
  <si>
    <t>E01325</t>
  </si>
  <si>
    <t>E01326</t>
  </si>
  <si>
    <t>E01327</t>
  </si>
  <si>
    <t>E01328</t>
  </si>
  <si>
    <t>E01329</t>
  </si>
  <si>
    <t>E01330</t>
  </si>
  <si>
    <t>E01331</t>
  </si>
  <si>
    <t>E01332</t>
  </si>
  <si>
    <t>E01333</t>
  </si>
  <si>
    <t>E01334</t>
  </si>
  <si>
    <t>E01335</t>
  </si>
  <si>
    <t>E01336</t>
  </si>
  <si>
    <t>E01337</t>
  </si>
  <si>
    <t>E01338</t>
  </si>
  <si>
    <t>E01339</t>
  </si>
  <si>
    <t>E01340</t>
  </si>
  <si>
    <t>E01341</t>
  </si>
  <si>
    <t>E01342</t>
  </si>
  <si>
    <t>E01343</t>
  </si>
  <si>
    <t>E01344</t>
  </si>
  <si>
    <t>E01345</t>
  </si>
  <si>
    <t>E01346</t>
  </si>
  <si>
    <t>E01347</t>
  </si>
  <si>
    <t>E01348</t>
  </si>
  <si>
    <t>E01349</t>
  </si>
  <si>
    <t>E01350</t>
  </si>
  <si>
    <t>E01351</t>
  </si>
  <si>
    <t>E01352</t>
  </si>
  <si>
    <t>E01353</t>
  </si>
  <si>
    <t>E01354</t>
  </si>
  <si>
    <t>E01355</t>
  </si>
  <si>
    <t>E01356</t>
  </si>
  <si>
    <t>E01357</t>
  </si>
  <si>
    <t>E01358</t>
  </si>
  <si>
    <t>E01359</t>
  </si>
  <si>
    <t>E01360</t>
  </si>
  <si>
    <t>E01361</t>
  </si>
  <si>
    <t>E01362</t>
  </si>
  <si>
    <t>E01363</t>
  </si>
  <si>
    <t>E01364</t>
  </si>
  <si>
    <t>E01365</t>
  </si>
  <si>
    <t>E01366</t>
  </si>
  <si>
    <t>E01367</t>
  </si>
  <si>
    <t>E01368</t>
  </si>
  <si>
    <t>E01369</t>
  </si>
  <si>
    <t>E01370</t>
  </si>
  <si>
    <t>E01371</t>
  </si>
  <si>
    <t>E01372</t>
  </si>
  <si>
    <t>E01373</t>
  </si>
  <si>
    <t>E01374</t>
  </si>
  <si>
    <t>E01375</t>
  </si>
  <si>
    <t>E01376</t>
  </si>
  <si>
    <t>E01377</t>
  </si>
  <si>
    <t>E01378</t>
  </si>
  <si>
    <t>E01379</t>
  </si>
  <si>
    <t>E01380</t>
  </si>
  <si>
    <t>E01381</t>
  </si>
  <si>
    <t>E01382</t>
  </si>
  <si>
    <t>E01383</t>
  </si>
  <si>
    <t>E01384</t>
  </si>
  <si>
    <t>E01385</t>
  </si>
  <si>
    <t>E01386</t>
  </si>
  <si>
    <t>E01387</t>
  </si>
  <si>
    <t>E01388</t>
  </si>
  <si>
    <t>E01389</t>
  </si>
  <si>
    <t>E01390</t>
  </si>
  <si>
    <t>E01391</t>
  </si>
  <si>
    <t>E01392</t>
  </si>
  <si>
    <t>E01393</t>
  </si>
  <si>
    <t>E01394</t>
  </si>
  <si>
    <t>E01395</t>
  </si>
  <si>
    <t>E01396</t>
  </si>
  <si>
    <t>E01397</t>
  </si>
  <si>
    <t>E01398</t>
  </si>
  <si>
    <t>E01399</t>
  </si>
  <si>
    <t>E01400</t>
  </si>
  <si>
    <t>E01401</t>
  </si>
  <si>
    <t>E01402</t>
  </si>
  <si>
    <t>E01403</t>
  </si>
  <si>
    <t>E01404</t>
  </si>
  <si>
    <t>E01405</t>
  </si>
  <si>
    <t>E01406</t>
  </si>
  <si>
    <t>E01407</t>
  </si>
  <si>
    <t>E01408</t>
  </si>
  <si>
    <t>E01409</t>
  </si>
  <si>
    <t>E01410</t>
  </si>
  <si>
    <t>E01411</t>
  </si>
  <si>
    <t>E01412</t>
  </si>
  <si>
    <t>E01413</t>
  </si>
  <si>
    <t>E01414</t>
  </si>
  <si>
    <t>E01415</t>
  </si>
  <si>
    <t>E01416</t>
  </si>
  <si>
    <t>E01417</t>
  </si>
  <si>
    <t>E01418</t>
  </si>
  <si>
    <t>E01419</t>
  </si>
  <si>
    <t>E01420</t>
  </si>
  <si>
    <t>E01421</t>
  </si>
  <si>
    <t>E01422</t>
  </si>
  <si>
    <t>E01423</t>
  </si>
  <si>
    <t>E01424</t>
  </si>
  <si>
    <t>E01425</t>
  </si>
  <si>
    <t>E01426</t>
  </si>
  <si>
    <t>E01427</t>
  </si>
  <si>
    <t>E01428</t>
  </si>
  <si>
    <t>E01429</t>
  </si>
  <si>
    <t>E01430</t>
  </si>
  <si>
    <t>E01431</t>
  </si>
  <si>
    <t>E01432</t>
  </si>
  <si>
    <t>E01433</t>
  </si>
  <si>
    <t>E01434</t>
  </si>
  <si>
    <t>E01435</t>
  </si>
  <si>
    <t>E01436</t>
  </si>
  <si>
    <t>E01437</t>
  </si>
  <si>
    <t>E01438</t>
  </si>
  <si>
    <t>E01439</t>
  </si>
  <si>
    <t>E01440</t>
  </si>
  <si>
    <t>E01441</t>
  </si>
  <si>
    <t>E01442</t>
  </si>
  <si>
    <t>E01443</t>
  </si>
  <si>
    <t>E01444</t>
  </si>
  <si>
    <t>E01445</t>
  </si>
  <si>
    <t>E01446</t>
  </si>
  <si>
    <t>E01447</t>
  </si>
  <si>
    <t>E01448</t>
  </si>
  <si>
    <t>E01449</t>
  </si>
  <si>
    <t>E01450</t>
  </si>
  <si>
    <t>E01451</t>
  </si>
  <si>
    <t>E01452</t>
  </si>
  <si>
    <t>E01453</t>
  </si>
  <si>
    <t>E01454</t>
  </si>
  <si>
    <t>E01455</t>
  </si>
  <si>
    <t>E01456</t>
  </si>
  <si>
    <t>E01457</t>
  </si>
  <si>
    <t>E01458</t>
  </si>
  <si>
    <t>E01459</t>
  </si>
  <si>
    <t>E01460</t>
  </si>
  <si>
    <t>E01461</t>
  </si>
  <si>
    <t>E01462</t>
  </si>
  <si>
    <t>E01463</t>
  </si>
  <si>
    <t>E01464</t>
  </si>
  <si>
    <t>E01465</t>
  </si>
  <si>
    <t>E01466</t>
  </si>
  <si>
    <t>E01467</t>
  </si>
  <si>
    <t>E01468</t>
  </si>
  <si>
    <t>E01469</t>
  </si>
  <si>
    <t>E01470</t>
  </si>
  <si>
    <t>E01471</t>
  </si>
  <si>
    <t>E01472</t>
  </si>
  <si>
    <t>E01473</t>
  </si>
  <si>
    <t>E01474</t>
  </si>
  <si>
    <t>E01475</t>
  </si>
  <si>
    <t>E01476</t>
  </si>
  <si>
    <t>E01477</t>
  </si>
  <si>
    <t>E01478</t>
  </si>
  <si>
    <t>E01479</t>
  </si>
  <si>
    <t>E01480</t>
  </si>
  <si>
    <t>E01481</t>
  </si>
  <si>
    <t>E01482</t>
  </si>
  <si>
    <t>E01483</t>
  </si>
  <si>
    <t>E01484</t>
  </si>
  <si>
    <t>E01485</t>
  </si>
  <si>
    <t>E01486</t>
  </si>
  <si>
    <t>E01487</t>
  </si>
  <si>
    <t>E01488</t>
  </si>
  <si>
    <t>E01489</t>
  </si>
  <si>
    <t>E01490</t>
  </si>
  <si>
    <t>E01491</t>
  </si>
  <si>
    <t>E01492</t>
  </si>
  <si>
    <t>E01493</t>
  </si>
  <si>
    <t>E01494</t>
  </si>
  <si>
    <t>E01495</t>
  </si>
  <si>
    <t>E01496</t>
  </si>
  <si>
    <t>E01497</t>
  </si>
  <si>
    <t>E01498</t>
  </si>
  <si>
    <t>E01499</t>
  </si>
  <si>
    <t>E01500</t>
  </si>
  <si>
    <t>E01501</t>
  </si>
  <si>
    <t>E01502</t>
  </si>
  <si>
    <t>E01503</t>
  </si>
  <si>
    <t>E01504</t>
  </si>
  <si>
    <t>E01505</t>
  </si>
  <si>
    <t>E01506</t>
  </si>
  <si>
    <t>E01507</t>
  </si>
  <si>
    <t>E01508</t>
  </si>
  <si>
    <t>E01509</t>
  </si>
  <si>
    <t>E01510</t>
  </si>
  <si>
    <t>E01511</t>
  </si>
  <si>
    <t>E01512</t>
  </si>
  <si>
    <t>E01513</t>
  </si>
  <si>
    <t>E01514</t>
  </si>
  <si>
    <t>E01515</t>
  </si>
  <si>
    <t>E01516</t>
  </si>
  <si>
    <t>E01517</t>
  </si>
  <si>
    <t>E01518</t>
  </si>
  <si>
    <t>E01519</t>
  </si>
  <si>
    <t>E01520</t>
  </si>
  <si>
    <t>E01521</t>
  </si>
  <si>
    <t>E01522</t>
  </si>
  <si>
    <t>E01523</t>
  </si>
  <si>
    <t>E01524</t>
  </si>
  <si>
    <t>E01525</t>
  </si>
  <si>
    <t>E01526</t>
  </si>
  <si>
    <t>E01527</t>
  </si>
  <si>
    <t>E01528</t>
  </si>
  <si>
    <t>E01529</t>
  </si>
  <si>
    <t>E01530</t>
  </si>
  <si>
    <t>E01531</t>
  </si>
  <si>
    <t>E01532</t>
  </si>
  <si>
    <t>E01533</t>
  </si>
  <si>
    <t>E01534</t>
  </si>
  <si>
    <t>E01535</t>
  </si>
  <si>
    <t>E01536</t>
  </si>
  <si>
    <t>E01537</t>
  </si>
  <si>
    <t>E01538</t>
  </si>
  <si>
    <t>E01539</t>
  </si>
  <si>
    <t>E01540</t>
  </si>
  <si>
    <t>E01541</t>
  </si>
  <si>
    <t>E01542</t>
  </si>
  <si>
    <t>E01543</t>
  </si>
  <si>
    <t>E01544</t>
  </si>
  <si>
    <t>E01545</t>
  </si>
  <si>
    <t>E01546</t>
  </si>
  <si>
    <t>E01547</t>
  </si>
  <si>
    <t>E01548</t>
  </si>
  <si>
    <t>E01549</t>
  </si>
  <si>
    <t>E01550</t>
  </si>
  <si>
    <t>E01551</t>
  </si>
  <si>
    <t>E01552</t>
  </si>
  <si>
    <t>E01553</t>
  </si>
  <si>
    <t>E01554</t>
  </si>
  <si>
    <t>E01555</t>
  </si>
  <si>
    <t>E01556</t>
  </si>
  <si>
    <t>E01557</t>
  </si>
  <si>
    <t>E01558</t>
  </si>
  <si>
    <t>E01559</t>
  </si>
  <si>
    <t>E01560</t>
  </si>
  <si>
    <t>E01561</t>
  </si>
  <si>
    <t>E01562</t>
  </si>
  <si>
    <t>E01563</t>
  </si>
  <si>
    <t>E01564</t>
  </si>
  <si>
    <t>E01565</t>
  </si>
  <si>
    <t>E01566</t>
  </si>
  <si>
    <t>E01567</t>
  </si>
  <si>
    <t>E01568</t>
  </si>
  <si>
    <t>E01569</t>
  </si>
  <si>
    <t>E01570</t>
  </si>
  <si>
    <t>E01571</t>
  </si>
  <si>
    <t>E01572</t>
  </si>
  <si>
    <t>E01573</t>
  </si>
  <si>
    <t>E01574</t>
  </si>
  <si>
    <t>E01575</t>
  </si>
  <si>
    <t>E01576</t>
  </si>
  <si>
    <t>E01577</t>
  </si>
  <si>
    <t>E01578</t>
  </si>
  <si>
    <t>E01579</t>
  </si>
  <si>
    <t>E01580</t>
  </si>
  <si>
    <t>E01581</t>
  </si>
  <si>
    <t>E01582</t>
  </si>
  <si>
    <t>E01583</t>
  </si>
  <si>
    <t>E01584</t>
  </si>
  <si>
    <t>E01585</t>
  </si>
  <si>
    <t>E01586</t>
  </si>
  <si>
    <t>E01587</t>
  </si>
  <si>
    <t>E01588</t>
  </si>
  <si>
    <t>E01589</t>
  </si>
  <si>
    <t>E01590</t>
  </si>
  <si>
    <t>E01591</t>
  </si>
  <si>
    <t>E01592</t>
  </si>
  <si>
    <t>E01593</t>
  </si>
  <si>
    <t>E01594</t>
  </si>
  <si>
    <t>E01595</t>
  </si>
  <si>
    <t>E01596</t>
  </si>
  <si>
    <t>E01597</t>
  </si>
  <si>
    <t>E01598</t>
  </si>
  <si>
    <t>E01599</t>
  </si>
  <si>
    <t>E01600</t>
  </si>
  <si>
    <t>E01601</t>
  </si>
  <si>
    <t>E01602</t>
  </si>
  <si>
    <t>E01603</t>
  </si>
  <si>
    <t>E01604</t>
  </si>
  <si>
    <t>E01605</t>
  </si>
  <si>
    <t>E01606</t>
  </si>
  <si>
    <t>E01607</t>
  </si>
  <si>
    <t>E01608</t>
  </si>
  <si>
    <t>E01609</t>
  </si>
  <si>
    <t>E01610</t>
  </si>
  <si>
    <t>E01611</t>
  </si>
  <si>
    <t>E01612</t>
  </si>
  <si>
    <t>E01613</t>
  </si>
  <si>
    <t>E01614</t>
  </si>
  <si>
    <t>E01615</t>
  </si>
  <si>
    <t>E01616</t>
  </si>
  <si>
    <t>E01617</t>
  </si>
  <si>
    <t>E01618</t>
  </si>
  <si>
    <t>E01619</t>
  </si>
  <si>
    <t>E01620</t>
  </si>
  <si>
    <t>E01621</t>
  </si>
  <si>
    <t>E01622</t>
  </si>
  <si>
    <t>E01623</t>
  </si>
  <si>
    <t>E01624</t>
  </si>
  <si>
    <t>E01625</t>
  </si>
  <si>
    <t>E01626</t>
  </si>
  <si>
    <t>E01627</t>
  </si>
  <si>
    <t>E01628</t>
  </si>
  <si>
    <t>E01629</t>
  </si>
  <si>
    <t>E01630</t>
  </si>
  <si>
    <t>E01631</t>
  </si>
  <si>
    <t>E01632</t>
  </si>
  <si>
    <t>E01633</t>
  </si>
  <si>
    <t>E01634</t>
  </si>
  <si>
    <t>E01635</t>
  </si>
  <si>
    <t>E01636</t>
  </si>
  <si>
    <t>E01637</t>
  </si>
  <si>
    <t>E01638</t>
  </si>
  <si>
    <t>E01639</t>
  </si>
  <si>
    <t>E01640</t>
  </si>
  <si>
    <t>E01641</t>
  </si>
  <si>
    <t>E01642</t>
  </si>
  <si>
    <t>E01643</t>
  </si>
  <si>
    <t>E01644</t>
  </si>
  <si>
    <t>E01645</t>
  </si>
  <si>
    <t>E01646</t>
  </si>
  <si>
    <t>E01647</t>
  </si>
  <si>
    <t>E01648</t>
  </si>
  <si>
    <t>E01649</t>
  </si>
  <si>
    <t>E01650</t>
  </si>
  <si>
    <t>E01651</t>
  </si>
  <si>
    <t>E01652</t>
  </si>
  <si>
    <t>E01653</t>
  </si>
  <si>
    <t>E01654</t>
  </si>
  <si>
    <t>E01655</t>
  </si>
  <si>
    <t>E01656</t>
  </si>
  <si>
    <t>E01657</t>
  </si>
  <si>
    <t>E01658</t>
  </si>
  <si>
    <t>E01659</t>
  </si>
  <si>
    <t>E01660</t>
  </si>
  <si>
    <t>E01661</t>
  </si>
  <si>
    <t>E01662</t>
  </si>
  <si>
    <t>E01663</t>
  </si>
  <si>
    <t>E01664</t>
  </si>
  <si>
    <t>E01665</t>
  </si>
  <si>
    <t>E01666</t>
  </si>
  <si>
    <t>E01667</t>
  </si>
  <si>
    <t>E01668</t>
  </si>
  <si>
    <t>E01669</t>
  </si>
  <si>
    <t>E01670</t>
  </si>
  <si>
    <t>E01671</t>
  </si>
  <si>
    <t>E01672</t>
  </si>
  <si>
    <t>E01673</t>
  </si>
  <si>
    <t>E01674</t>
  </si>
  <si>
    <t>E01675</t>
  </si>
  <si>
    <t>E01676</t>
  </si>
  <si>
    <t>E01677</t>
  </si>
  <si>
    <t>E01678</t>
  </si>
  <si>
    <t>E01679</t>
  </si>
  <si>
    <t>E01680</t>
  </si>
  <si>
    <t>E01681</t>
  </si>
  <si>
    <t>E01682</t>
  </si>
  <si>
    <t>E01683</t>
  </si>
  <si>
    <t>E01684</t>
  </si>
  <si>
    <t>E01685</t>
  </si>
  <si>
    <t>E01686</t>
  </si>
  <si>
    <t>E01687</t>
  </si>
  <si>
    <t>E01688</t>
  </si>
  <si>
    <t>E01689</t>
  </si>
  <si>
    <t>E01690</t>
  </si>
  <si>
    <t>E01691</t>
  </si>
  <si>
    <t>E01692</t>
  </si>
  <si>
    <t>E01693</t>
  </si>
  <si>
    <t>E01694</t>
  </si>
  <si>
    <t>E01695</t>
  </si>
  <si>
    <t>E01696</t>
  </si>
  <si>
    <t>E01697</t>
  </si>
  <si>
    <t>E01698</t>
  </si>
  <si>
    <t>E01699</t>
  </si>
  <si>
    <t>E01700</t>
  </si>
  <si>
    <t>E01701</t>
  </si>
  <si>
    <t>E01702</t>
  </si>
  <si>
    <t>E01703</t>
  </si>
  <si>
    <t>E01704</t>
  </si>
  <si>
    <t>E01705</t>
  </si>
  <si>
    <t>E01706</t>
  </si>
  <si>
    <t>E01707</t>
  </si>
  <si>
    <t>E01708</t>
  </si>
  <si>
    <t>E01709</t>
  </si>
  <si>
    <t>E01710</t>
  </si>
  <si>
    <t>E01711</t>
  </si>
  <si>
    <t>E01712</t>
  </si>
  <si>
    <t>E01713</t>
  </si>
  <si>
    <t>E01714</t>
  </si>
  <si>
    <t>E01715</t>
  </si>
  <si>
    <t>E01716</t>
  </si>
  <si>
    <t>E01717</t>
  </si>
  <si>
    <t>E01718</t>
  </si>
  <si>
    <t>E01719</t>
  </si>
  <si>
    <t>E01720</t>
  </si>
  <si>
    <t>E01721</t>
  </si>
  <si>
    <t>E01722</t>
  </si>
  <si>
    <t>E01723</t>
  </si>
  <si>
    <t>E01724</t>
  </si>
  <si>
    <t>E01725</t>
  </si>
  <si>
    <t>E01726</t>
  </si>
  <si>
    <t>E01727</t>
  </si>
  <si>
    <t>E01728</t>
  </si>
  <si>
    <t>E01729</t>
  </si>
  <si>
    <t>E01730</t>
  </si>
  <si>
    <t>E01731</t>
  </si>
  <si>
    <t>E01732</t>
  </si>
  <si>
    <t>E01733</t>
  </si>
  <si>
    <t>E01734</t>
  </si>
  <si>
    <t>E01735</t>
  </si>
  <si>
    <t>E01736</t>
  </si>
  <si>
    <t>E01737</t>
  </si>
  <si>
    <t>E01738</t>
  </si>
  <si>
    <t>E01739</t>
  </si>
  <si>
    <t>E01740</t>
  </si>
  <si>
    <t>E01741</t>
  </si>
  <si>
    <t>E01742</t>
  </si>
  <si>
    <t>E01743</t>
  </si>
  <si>
    <t>E01744</t>
  </si>
  <si>
    <t>E01745</t>
  </si>
  <si>
    <t>E01746</t>
  </si>
  <si>
    <t>E01747</t>
  </si>
  <si>
    <t>E01748</t>
  </si>
  <si>
    <t>E01749</t>
  </si>
  <si>
    <t>E01750</t>
  </si>
  <si>
    <t>E01751</t>
  </si>
  <si>
    <t>E01752</t>
  </si>
  <si>
    <t>E01753</t>
  </si>
  <si>
    <t>E01754</t>
  </si>
  <si>
    <t>E01755</t>
  </si>
  <si>
    <t>E01756</t>
  </si>
  <si>
    <t>E01757</t>
  </si>
  <si>
    <t>E01758</t>
  </si>
  <si>
    <t>E01759</t>
  </si>
  <si>
    <t>E01760</t>
  </si>
  <si>
    <t>E01761</t>
  </si>
  <si>
    <t>E01762</t>
  </si>
  <si>
    <t>E01763</t>
  </si>
  <si>
    <t>E01764</t>
  </si>
  <si>
    <t>E01765</t>
  </si>
  <si>
    <t>E01766</t>
  </si>
  <si>
    <t>E01767</t>
  </si>
  <si>
    <t>E01768</t>
  </si>
  <si>
    <t>E01769</t>
  </si>
  <si>
    <t>E01770</t>
  </si>
  <si>
    <t>E01771</t>
  </si>
  <si>
    <t>E01772</t>
  </si>
  <si>
    <t>E01773</t>
  </si>
  <si>
    <t>E01774</t>
  </si>
  <si>
    <t>E01775</t>
  </si>
  <si>
    <t>E01776</t>
  </si>
  <si>
    <t>E01777</t>
  </si>
  <si>
    <t>E01778</t>
  </si>
  <si>
    <t>E01779</t>
  </si>
  <si>
    <t>E01780</t>
  </si>
  <si>
    <t>E01781</t>
  </si>
  <si>
    <t>E01782</t>
  </si>
  <si>
    <t>E01783</t>
  </si>
  <si>
    <t>E01784</t>
  </si>
  <si>
    <t>E01785</t>
  </si>
  <si>
    <t>E01786</t>
  </si>
  <si>
    <t>E01787</t>
  </si>
  <si>
    <t>E01788</t>
  </si>
  <si>
    <t>E01789</t>
  </si>
  <si>
    <t>E01790</t>
  </si>
  <si>
    <t>E01791</t>
  </si>
  <si>
    <t>E01792</t>
  </si>
  <si>
    <t>E01793</t>
  </si>
  <si>
    <t>E01794</t>
  </si>
  <si>
    <t>E01795</t>
  </si>
  <si>
    <t>E01796</t>
  </si>
  <si>
    <t>E01797</t>
  </si>
  <si>
    <t>E01798</t>
  </si>
  <si>
    <t>E01799</t>
  </si>
  <si>
    <t>E01800</t>
  </si>
  <si>
    <t>E01801</t>
  </si>
  <si>
    <t>E01802</t>
  </si>
  <si>
    <t>E01803</t>
  </si>
  <si>
    <t>E01804</t>
  </si>
  <si>
    <t>E01805</t>
  </si>
  <si>
    <t>E01806</t>
  </si>
  <si>
    <t>E01807</t>
  </si>
  <si>
    <t>E01808</t>
  </si>
  <si>
    <t>E01809</t>
  </si>
  <si>
    <t>E01810</t>
  </si>
  <si>
    <t>E01811</t>
  </si>
  <si>
    <t>E01812</t>
  </si>
  <si>
    <t>E01813</t>
  </si>
  <si>
    <t>E01814</t>
  </si>
  <si>
    <t>E01815</t>
  </si>
  <si>
    <t>E01816</t>
  </si>
  <si>
    <t>E01817</t>
  </si>
  <si>
    <t>E01818</t>
  </si>
  <si>
    <t>E01819</t>
  </si>
  <si>
    <t>E01820</t>
  </si>
  <si>
    <t>E01821</t>
  </si>
  <si>
    <t>E01822</t>
  </si>
  <si>
    <t>E01823</t>
  </si>
  <si>
    <t>E01824</t>
  </si>
  <si>
    <t>E01825</t>
  </si>
  <si>
    <t>E01826</t>
  </si>
  <si>
    <t>E01827</t>
  </si>
  <si>
    <t>E01828</t>
  </si>
  <si>
    <t>E01829</t>
  </si>
  <si>
    <t>E01830</t>
  </si>
  <si>
    <t>E01831</t>
  </si>
  <si>
    <t>E01832</t>
  </si>
  <si>
    <t>E01833</t>
  </si>
  <si>
    <t>E01834</t>
  </si>
  <si>
    <t>E01835</t>
  </si>
  <si>
    <t>E01836</t>
  </si>
  <si>
    <t>E01837</t>
  </si>
  <si>
    <t>E01838</t>
  </si>
  <si>
    <t>E01839</t>
  </si>
  <si>
    <t>E01840</t>
  </si>
  <si>
    <t>E01841</t>
  </si>
  <si>
    <t>E01842</t>
  </si>
  <si>
    <t>E01843</t>
  </si>
  <si>
    <t>E01844</t>
  </si>
  <si>
    <t>E01845</t>
  </si>
  <si>
    <t>E01846</t>
  </si>
  <si>
    <t>E01847</t>
  </si>
  <si>
    <t>E01848</t>
  </si>
  <si>
    <t>E01849</t>
  </si>
  <si>
    <t>E01850</t>
  </si>
  <si>
    <t>E01851</t>
  </si>
  <si>
    <t>E01852</t>
  </si>
  <si>
    <t>E01853</t>
  </si>
  <si>
    <t>E01854</t>
  </si>
  <si>
    <t>E01855</t>
  </si>
  <si>
    <t>E01856</t>
  </si>
  <si>
    <t>E01857</t>
  </si>
  <si>
    <t>E01858</t>
  </si>
  <si>
    <t>E01859</t>
  </si>
  <si>
    <t>E01860</t>
  </si>
  <si>
    <t>E01861</t>
  </si>
  <si>
    <t>E01862</t>
  </si>
  <si>
    <t>E01863</t>
  </si>
  <si>
    <t>E01864</t>
  </si>
  <si>
    <t>E01865</t>
  </si>
  <si>
    <t>E01866</t>
  </si>
  <si>
    <t>E01867</t>
  </si>
  <si>
    <t>E01868</t>
  </si>
  <si>
    <t>E01869</t>
  </si>
  <si>
    <t>E01870</t>
  </si>
  <si>
    <t>E01871</t>
  </si>
  <si>
    <t>E01872</t>
  </si>
  <si>
    <t>E01873</t>
  </si>
  <si>
    <t>E01874</t>
  </si>
  <si>
    <t>E01875</t>
  </si>
  <si>
    <t>E01876</t>
  </si>
  <si>
    <t>E01877</t>
  </si>
  <si>
    <t>E01878</t>
  </si>
  <si>
    <t>E01879</t>
  </si>
  <si>
    <t>E01880</t>
  </si>
  <si>
    <t>E01881</t>
  </si>
  <si>
    <t>E01882</t>
  </si>
  <si>
    <t>E01883</t>
  </si>
  <si>
    <t>E01884</t>
  </si>
  <si>
    <t>E01885</t>
  </si>
  <si>
    <t>E01886</t>
  </si>
  <si>
    <t>E01887</t>
  </si>
  <si>
    <t>E01888</t>
  </si>
  <si>
    <t>E01889</t>
  </si>
  <si>
    <t>E01890</t>
  </si>
  <si>
    <t>E01891</t>
  </si>
  <si>
    <t>E01892</t>
  </si>
  <si>
    <t>E01893</t>
  </si>
  <si>
    <t>E01894</t>
  </si>
  <si>
    <t>E01895</t>
  </si>
  <si>
    <t>E01896</t>
  </si>
  <si>
    <t>E01897</t>
  </si>
  <si>
    <t>E01898</t>
  </si>
  <si>
    <t>E01899</t>
  </si>
  <si>
    <t>E01900</t>
  </si>
  <si>
    <t>E01901</t>
  </si>
  <si>
    <t>E01902</t>
  </si>
  <si>
    <t>E01903</t>
  </si>
  <si>
    <t>E01904</t>
  </si>
  <si>
    <t>E01905</t>
  </si>
  <si>
    <t>E01906</t>
  </si>
  <si>
    <t>E01907</t>
  </si>
  <si>
    <t>E01908</t>
  </si>
  <si>
    <t>E01909</t>
  </si>
  <si>
    <t>E01910</t>
  </si>
  <si>
    <t>E01911</t>
  </si>
  <si>
    <t>E01912</t>
  </si>
  <si>
    <t>E01913</t>
  </si>
  <si>
    <t>E01914</t>
  </si>
  <si>
    <t>E01915</t>
  </si>
  <si>
    <t>E01916</t>
  </si>
  <si>
    <t>E01917</t>
  </si>
  <si>
    <t>E01918</t>
  </si>
  <si>
    <t>E01919</t>
  </si>
  <si>
    <t>E01920</t>
  </si>
  <si>
    <t>E01921</t>
  </si>
  <si>
    <t>E01922</t>
  </si>
  <si>
    <t>E01923</t>
  </si>
  <si>
    <t>E01924</t>
  </si>
  <si>
    <t>E01925</t>
  </si>
  <si>
    <t>E01926</t>
  </si>
  <si>
    <t>E01927</t>
  </si>
  <si>
    <t>E01928</t>
  </si>
  <si>
    <t>E01929</t>
  </si>
  <si>
    <t>E01930</t>
  </si>
  <si>
    <t>E01931</t>
  </si>
  <si>
    <t>E01932</t>
  </si>
  <si>
    <t>E01933</t>
  </si>
  <si>
    <t>E01934</t>
  </si>
  <si>
    <t>E01935</t>
  </si>
  <si>
    <t>E01936</t>
  </si>
  <si>
    <t>E01937</t>
  </si>
  <si>
    <t>E01938</t>
  </si>
  <si>
    <t>E01939</t>
  </si>
  <si>
    <t>E01940</t>
  </si>
  <si>
    <t>E01941</t>
  </si>
  <si>
    <t>E01942</t>
  </si>
  <si>
    <t>E01943</t>
  </si>
  <si>
    <t>E01944</t>
  </si>
  <si>
    <t>E01945</t>
  </si>
  <si>
    <t>E01946</t>
  </si>
  <si>
    <t>E01947</t>
  </si>
  <si>
    <t>E01948</t>
  </si>
  <si>
    <t>E01949</t>
  </si>
  <si>
    <t>E01950</t>
  </si>
  <si>
    <t>E01951</t>
  </si>
  <si>
    <t>E01952</t>
  </si>
  <si>
    <t>E01953</t>
  </si>
  <si>
    <t>E01954</t>
  </si>
  <si>
    <t>E01955</t>
  </si>
  <si>
    <t>E01956</t>
  </si>
  <si>
    <t>E01957</t>
  </si>
  <si>
    <t>E01958</t>
  </si>
  <si>
    <t>E01959</t>
  </si>
  <si>
    <t>E01960</t>
  </si>
  <si>
    <t>E01961</t>
  </si>
  <si>
    <t>E01962</t>
  </si>
  <si>
    <t>E01963</t>
  </si>
  <si>
    <t>E01964</t>
  </si>
  <si>
    <t>E01965</t>
  </si>
  <si>
    <t>E01966</t>
  </si>
  <si>
    <t>E01967</t>
  </si>
  <si>
    <t>E01968</t>
  </si>
  <si>
    <t>E01969</t>
  </si>
  <si>
    <t>E01970</t>
  </si>
  <si>
    <t>E01971</t>
  </si>
  <si>
    <t>E01972</t>
  </si>
  <si>
    <t>E01973</t>
  </si>
  <si>
    <t>E01974</t>
  </si>
  <si>
    <t>E01975</t>
  </si>
  <si>
    <t>E01976</t>
  </si>
  <si>
    <t>E01977</t>
  </si>
  <si>
    <t>E01978</t>
  </si>
  <si>
    <t>E01979</t>
  </si>
  <si>
    <t>E01980</t>
  </si>
  <si>
    <t>E01981</t>
  </si>
  <si>
    <t>E01982</t>
  </si>
  <si>
    <t>E01983</t>
  </si>
  <si>
    <t>E01984</t>
  </si>
  <si>
    <t>E01985</t>
  </si>
  <si>
    <t>E01986</t>
  </si>
  <si>
    <t>E01987</t>
  </si>
  <si>
    <t>E01988</t>
  </si>
  <si>
    <t>E01989</t>
  </si>
  <si>
    <t>E01990</t>
  </si>
  <si>
    <t>E01991</t>
  </si>
  <si>
    <t>E01992</t>
  </si>
  <si>
    <t>E01993</t>
  </si>
  <si>
    <t>E01994</t>
  </si>
  <si>
    <t>E01995</t>
  </si>
  <si>
    <t>E01996</t>
  </si>
  <si>
    <t>E01997</t>
  </si>
  <si>
    <t>E01998</t>
  </si>
  <si>
    <t>E01999</t>
  </si>
  <si>
    <t>E02000</t>
  </si>
  <si>
    <t>E02001</t>
  </si>
  <si>
    <t>E02002</t>
  </si>
  <si>
    <t>E02003</t>
  </si>
  <si>
    <t>E02004</t>
  </si>
  <si>
    <t>E02005</t>
  </si>
  <si>
    <t>E02006</t>
  </si>
  <si>
    <t>E02007</t>
  </si>
  <si>
    <t>E02008</t>
  </si>
  <si>
    <t>E02009</t>
  </si>
  <si>
    <t>E02010</t>
  </si>
  <si>
    <t>E02011</t>
  </si>
  <si>
    <t>E02012</t>
  </si>
  <si>
    <t>E02013</t>
  </si>
  <si>
    <t>E02014</t>
  </si>
  <si>
    <t>E02015</t>
  </si>
  <si>
    <t>E02016</t>
  </si>
  <si>
    <t>E02017</t>
  </si>
  <si>
    <t>E02018</t>
  </si>
  <si>
    <t>E02019</t>
  </si>
  <si>
    <t>E02020</t>
  </si>
  <si>
    <t>E02021</t>
  </si>
  <si>
    <t>E02022</t>
  </si>
  <si>
    <t>E02023</t>
  </si>
  <si>
    <t>E02024</t>
  </si>
  <si>
    <t>E02025</t>
  </si>
  <si>
    <t>E02026</t>
  </si>
  <si>
    <t>E02027</t>
  </si>
  <si>
    <t>E02028</t>
  </si>
  <si>
    <t>E02029</t>
  </si>
  <si>
    <t>E02030</t>
  </si>
  <si>
    <t>E02031</t>
  </si>
  <si>
    <t>E02032</t>
  </si>
  <si>
    <t>E02033</t>
  </si>
  <si>
    <t>E02034</t>
  </si>
  <si>
    <t>E02035</t>
  </si>
  <si>
    <t>E02036</t>
  </si>
  <si>
    <t>E02037</t>
  </si>
  <si>
    <t>E02038</t>
  </si>
  <si>
    <t>E02039</t>
  </si>
  <si>
    <t>E02040</t>
  </si>
  <si>
    <t>E02041</t>
  </si>
  <si>
    <t>E02042</t>
  </si>
  <si>
    <t>E02043</t>
  </si>
  <si>
    <t>E02044</t>
  </si>
  <si>
    <t>E02045</t>
  </si>
  <si>
    <t>E02046</t>
  </si>
  <si>
    <t>E02047</t>
  </si>
  <si>
    <t>E02048</t>
  </si>
  <si>
    <t>E02049</t>
  </si>
  <si>
    <t>E02050</t>
  </si>
  <si>
    <t>E02051</t>
  </si>
  <si>
    <t>E02052</t>
  </si>
  <si>
    <t>E02053</t>
  </si>
  <si>
    <t>E02054</t>
  </si>
  <si>
    <t>E02055</t>
  </si>
  <si>
    <t>E02056</t>
  </si>
  <si>
    <t>E02057</t>
  </si>
  <si>
    <t>E02058</t>
  </si>
  <si>
    <t>E02059</t>
  </si>
  <si>
    <t>E02060</t>
  </si>
  <si>
    <t>E02061</t>
  </si>
  <si>
    <t>E02062</t>
  </si>
  <si>
    <t>E02063</t>
  </si>
  <si>
    <t>E02064</t>
  </si>
  <si>
    <t>E02065</t>
  </si>
  <si>
    <t>E02066</t>
  </si>
  <si>
    <t>E02067</t>
  </si>
  <si>
    <t>E02068</t>
  </si>
  <si>
    <t>E02069</t>
  </si>
  <si>
    <t>E02070</t>
  </si>
  <si>
    <t>E02071</t>
  </si>
  <si>
    <t>E02072</t>
  </si>
  <si>
    <t>E02073</t>
  </si>
  <si>
    <t>E02074</t>
  </si>
  <si>
    <t>E02075</t>
  </si>
  <si>
    <t>E02076</t>
  </si>
  <si>
    <t>E02077</t>
  </si>
  <si>
    <t>E02078</t>
  </si>
  <si>
    <t>E02079</t>
  </si>
  <si>
    <t>E02080</t>
  </si>
  <si>
    <t>E02081</t>
  </si>
  <si>
    <t>E02082</t>
  </si>
  <si>
    <t>E02083</t>
  </si>
  <si>
    <t>E02084</t>
  </si>
  <si>
    <t>E02085</t>
  </si>
  <si>
    <t>E02086</t>
  </si>
  <si>
    <t>E02087</t>
  </si>
  <si>
    <t>E02088</t>
  </si>
  <si>
    <t>E02089</t>
  </si>
  <si>
    <t>E02090</t>
  </si>
  <si>
    <t>E02091</t>
  </si>
  <si>
    <t>E02092</t>
  </si>
  <si>
    <t>E02093</t>
  </si>
  <si>
    <t>E02094</t>
  </si>
  <si>
    <t>E02095</t>
  </si>
  <si>
    <t>E02096</t>
  </si>
  <si>
    <t>E02097</t>
  </si>
  <si>
    <t>E02098</t>
  </si>
  <si>
    <t>E02099</t>
  </si>
  <si>
    <t>E02100</t>
  </si>
  <si>
    <t>E02101</t>
  </si>
  <si>
    <t>E02102</t>
  </si>
  <si>
    <t>E02103</t>
  </si>
  <si>
    <t>E02104</t>
  </si>
  <si>
    <t>E02105</t>
  </si>
  <si>
    <t>E02106</t>
  </si>
  <si>
    <t>E02107</t>
  </si>
  <si>
    <t>E02108</t>
  </si>
  <si>
    <t>E02109</t>
  </si>
  <si>
    <t>E02110</t>
  </si>
  <si>
    <t>E02111</t>
  </si>
  <si>
    <t>E02112</t>
  </si>
  <si>
    <t>E02113</t>
  </si>
  <si>
    <t>E02114</t>
  </si>
  <si>
    <t>E02115</t>
  </si>
  <si>
    <t>E02116</t>
  </si>
  <si>
    <t>E02117</t>
  </si>
  <si>
    <t>E02118</t>
  </si>
  <si>
    <t>E02119</t>
  </si>
  <si>
    <t>E02120</t>
  </si>
  <si>
    <t>E02121</t>
  </si>
  <si>
    <t>E02122</t>
  </si>
  <si>
    <t>E02123</t>
  </si>
  <si>
    <t>E02124</t>
  </si>
  <si>
    <t>E02125</t>
  </si>
  <si>
    <t>E02126</t>
  </si>
  <si>
    <t>E02127</t>
  </si>
  <si>
    <t>E02128</t>
  </si>
  <si>
    <t>E02129</t>
  </si>
  <si>
    <t>E02130</t>
  </si>
  <si>
    <t>E02131</t>
  </si>
  <si>
    <t>E02132</t>
  </si>
  <si>
    <t>E02133</t>
  </si>
  <si>
    <t>E02134</t>
  </si>
  <si>
    <t>E02135</t>
  </si>
  <si>
    <t>E02136</t>
  </si>
  <si>
    <t>E02137</t>
  </si>
  <si>
    <t>E02138</t>
  </si>
  <si>
    <t>E02139</t>
  </si>
  <si>
    <t>E02140</t>
  </si>
  <si>
    <t>E02141</t>
  </si>
  <si>
    <t>E02142</t>
  </si>
  <si>
    <t>E02143</t>
  </si>
  <si>
    <t>E02144</t>
  </si>
  <si>
    <t>E02145</t>
  </si>
  <si>
    <t>E02146</t>
  </si>
  <si>
    <t>E02147</t>
  </si>
  <si>
    <t>E02148</t>
  </si>
  <si>
    <t>E02149</t>
  </si>
  <si>
    <t>E02150</t>
  </si>
  <si>
    <t>E02151</t>
  </si>
  <si>
    <t>E02152</t>
  </si>
  <si>
    <t>E02153</t>
  </si>
  <si>
    <t>E02154</t>
  </si>
  <si>
    <t>E02155</t>
  </si>
  <si>
    <t>E02156</t>
  </si>
  <si>
    <t>E02157</t>
  </si>
  <si>
    <t>E02158</t>
  </si>
  <si>
    <t>E02159</t>
  </si>
  <si>
    <t>E02160</t>
  </si>
  <si>
    <t>E02161</t>
  </si>
  <si>
    <t>E02162</t>
  </si>
  <si>
    <t>E02163</t>
  </si>
  <si>
    <t>E02164</t>
  </si>
  <si>
    <t>E02165</t>
  </si>
  <si>
    <t>E02166</t>
  </si>
  <si>
    <t>E02167</t>
  </si>
  <si>
    <t>E02168</t>
  </si>
  <si>
    <t>E02169</t>
  </si>
  <si>
    <t>E02170</t>
  </si>
  <si>
    <t>E02171</t>
  </si>
  <si>
    <t>E02172</t>
  </si>
  <si>
    <t>E02173</t>
  </si>
  <si>
    <t>E02174</t>
  </si>
  <si>
    <t>E02175</t>
  </si>
  <si>
    <t>E02176</t>
  </si>
  <si>
    <t>E02177</t>
  </si>
  <si>
    <t>E02178</t>
  </si>
  <si>
    <t>E02179</t>
  </si>
  <si>
    <t>E02180</t>
  </si>
  <si>
    <t>E02181</t>
  </si>
  <si>
    <t>E02182</t>
  </si>
  <si>
    <t>E02183</t>
  </si>
  <si>
    <t>E02184</t>
  </si>
  <si>
    <t>E02185</t>
  </si>
  <si>
    <t>E02186</t>
  </si>
  <si>
    <t>E02187</t>
  </si>
  <si>
    <t>E02188</t>
  </si>
  <si>
    <t>E02189</t>
  </si>
  <si>
    <t>E02190</t>
  </si>
  <si>
    <t>E02191</t>
  </si>
  <si>
    <t>E02192</t>
  </si>
  <si>
    <t>E02193</t>
  </si>
  <si>
    <t>E02194</t>
  </si>
  <si>
    <t>E02195</t>
  </si>
  <si>
    <t>E02196</t>
  </si>
  <si>
    <t>E02197</t>
  </si>
  <si>
    <t>E02198</t>
  </si>
  <si>
    <t>E02199</t>
  </si>
  <si>
    <t>E02200</t>
  </si>
  <si>
    <t>E02201</t>
  </si>
  <si>
    <t>E02202</t>
  </si>
  <si>
    <t>E02203</t>
  </si>
  <si>
    <t>E02204</t>
  </si>
  <si>
    <t>E02205</t>
  </si>
  <si>
    <t>E02206</t>
  </si>
  <si>
    <t>E02207</t>
  </si>
  <si>
    <t>E02208</t>
  </si>
  <si>
    <t>E02209</t>
  </si>
  <si>
    <t>E02210</t>
  </si>
  <si>
    <t>E02211</t>
  </si>
  <si>
    <t>E02212</t>
  </si>
  <si>
    <t>E02213</t>
  </si>
  <si>
    <t>E02214</t>
  </si>
  <si>
    <t>E02215</t>
  </si>
  <si>
    <t>E02216</t>
  </si>
  <si>
    <t>E02217</t>
  </si>
  <si>
    <t>E02218</t>
  </si>
  <si>
    <t>E02219</t>
  </si>
  <si>
    <t>E02220</t>
  </si>
  <si>
    <t>E02221</t>
  </si>
  <si>
    <t>E02222</t>
  </si>
  <si>
    <t>E02223</t>
  </si>
  <si>
    <t>E02224</t>
  </si>
  <si>
    <t>E02225</t>
  </si>
  <si>
    <t>E02226</t>
  </si>
  <si>
    <t>E02227</t>
  </si>
  <si>
    <t>E02228</t>
  </si>
  <si>
    <t>E02229</t>
  </si>
  <si>
    <t>E02230</t>
  </si>
  <si>
    <t>E02231</t>
  </si>
  <si>
    <t>E02232</t>
  </si>
  <si>
    <t>E02233</t>
  </si>
  <si>
    <t>E02234</t>
  </si>
  <si>
    <t>E02235</t>
  </si>
  <si>
    <t>E02236</t>
  </si>
  <si>
    <t>E02237</t>
  </si>
  <si>
    <t>E02238</t>
  </si>
  <si>
    <t>E02239</t>
  </si>
  <si>
    <t>E02240</t>
  </si>
  <si>
    <t>E02241</t>
  </si>
  <si>
    <t>E02242</t>
  </si>
  <si>
    <t>E02243</t>
  </si>
  <si>
    <t>E02244</t>
  </si>
  <si>
    <t>E02245</t>
  </si>
  <si>
    <t>E02246</t>
  </si>
  <si>
    <t>E02247</t>
  </si>
  <si>
    <t>E02248</t>
  </si>
  <si>
    <t>E02249</t>
  </si>
  <si>
    <t>E02250</t>
  </si>
  <si>
    <t>E02251</t>
  </si>
  <si>
    <t>E02252</t>
  </si>
  <si>
    <t>E02253</t>
  </si>
  <si>
    <t>E02254</t>
  </si>
  <si>
    <t>E02255</t>
  </si>
  <si>
    <t>E02256</t>
  </si>
  <si>
    <t>E02257</t>
  </si>
  <si>
    <t>E02258</t>
  </si>
  <si>
    <t>E02259</t>
  </si>
  <si>
    <t>E02260</t>
  </si>
  <si>
    <t>E02261</t>
  </si>
  <si>
    <t>E02262</t>
  </si>
  <si>
    <t>E02263</t>
  </si>
  <si>
    <t>E02264</t>
  </si>
  <si>
    <t>E02265</t>
  </si>
  <si>
    <t>E02266</t>
  </si>
  <si>
    <t>E02267</t>
  </si>
  <si>
    <t>E02268</t>
  </si>
  <si>
    <t>E02269</t>
  </si>
  <si>
    <t>E02270</t>
  </si>
  <si>
    <t>E02271</t>
  </si>
  <si>
    <t>E02272</t>
  </si>
  <si>
    <t>E02273</t>
  </si>
  <si>
    <t>E02274</t>
  </si>
  <si>
    <t>E02275</t>
  </si>
  <si>
    <t>E02276</t>
  </si>
  <si>
    <t>E02277</t>
  </si>
  <si>
    <t>E02278</t>
  </si>
  <si>
    <t>E02279</t>
  </si>
  <si>
    <t>E02280</t>
  </si>
  <si>
    <t>E02281</t>
  </si>
  <si>
    <t>E02282</t>
  </si>
  <si>
    <t>E02283</t>
  </si>
  <si>
    <t>E02284</t>
  </si>
  <si>
    <t>E02285</t>
  </si>
  <si>
    <t>E02286</t>
  </si>
  <si>
    <t>E02287</t>
  </si>
  <si>
    <t>E02288</t>
  </si>
  <si>
    <t>E02289</t>
  </si>
  <si>
    <t>E02290</t>
  </si>
  <si>
    <t>E02291</t>
  </si>
  <si>
    <t>E02292</t>
  </si>
  <si>
    <t>E02293</t>
  </si>
  <si>
    <t>E02294</t>
  </si>
  <si>
    <t>E02295</t>
  </si>
  <si>
    <t>E02296</t>
  </si>
  <si>
    <t>E02297</t>
  </si>
  <si>
    <t>E02298</t>
  </si>
  <si>
    <t>E02299</t>
  </si>
  <si>
    <t>E02300</t>
  </si>
  <si>
    <t>E02301</t>
  </si>
  <si>
    <t>E02302</t>
  </si>
  <si>
    <t>E02303</t>
  </si>
  <si>
    <t>E02304</t>
  </si>
  <si>
    <t>E02305</t>
  </si>
  <si>
    <t>E02306</t>
  </si>
  <si>
    <t>E02307</t>
  </si>
  <si>
    <t>E02308</t>
  </si>
  <si>
    <t>E02309</t>
  </si>
  <si>
    <t>E02310</t>
  </si>
  <si>
    <t>E02311</t>
  </si>
  <si>
    <t>E02312</t>
  </si>
  <si>
    <t>E02313</t>
  </si>
  <si>
    <t>E02314</t>
  </si>
  <si>
    <t>E02315</t>
  </si>
  <si>
    <t>E02316</t>
  </si>
  <si>
    <t>E02317</t>
  </si>
  <si>
    <t>E02318</t>
  </si>
  <si>
    <t>E02319</t>
  </si>
  <si>
    <t>E02320</t>
  </si>
  <si>
    <t>E02321</t>
  </si>
  <si>
    <t>E02322</t>
  </si>
  <si>
    <t>E02323</t>
  </si>
  <si>
    <t>E02324</t>
  </si>
  <si>
    <t>E02325</t>
  </si>
  <si>
    <t>E02326</t>
  </si>
  <si>
    <t>E02327</t>
  </si>
  <si>
    <t>E02328</t>
  </si>
  <si>
    <t>E02329</t>
  </si>
  <si>
    <t>E02330</t>
  </si>
  <si>
    <t>E02331</t>
  </si>
  <si>
    <t>E02332</t>
  </si>
  <si>
    <t>E02333</t>
  </si>
  <si>
    <t>E02334</t>
  </si>
  <si>
    <t>E02335</t>
  </si>
  <si>
    <t>E02336</t>
  </si>
  <si>
    <t>E02337</t>
  </si>
  <si>
    <t>E02338</t>
  </si>
  <si>
    <t>E02339</t>
  </si>
  <si>
    <t>E02340</t>
  </si>
  <si>
    <t>E02341</t>
  </si>
  <si>
    <t>E02342</t>
  </si>
  <si>
    <t>E02343</t>
  </si>
  <si>
    <t>E02344</t>
  </si>
  <si>
    <t>E02345</t>
  </si>
  <si>
    <t>E02346</t>
  </si>
  <si>
    <t>E02347</t>
  </si>
  <si>
    <t>E02348</t>
  </si>
  <si>
    <t>E02349</t>
  </si>
  <si>
    <t>E02350</t>
  </si>
  <si>
    <t>E02351</t>
  </si>
  <si>
    <t>E02352</t>
  </si>
  <si>
    <t>E02353</t>
  </si>
  <si>
    <t>E02354</t>
  </si>
  <si>
    <t>E02355</t>
  </si>
  <si>
    <t>E02356</t>
  </si>
  <si>
    <t>E02357</t>
  </si>
  <si>
    <t>E02358</t>
  </si>
  <si>
    <t>E02359</t>
  </si>
  <si>
    <t>E02360</t>
  </si>
  <si>
    <t>E02361</t>
  </si>
  <si>
    <t>E02362</t>
  </si>
  <si>
    <t>E02363</t>
  </si>
  <si>
    <t>E02364</t>
  </si>
  <si>
    <t>E02365</t>
  </si>
  <si>
    <t>E02366</t>
  </si>
  <si>
    <t>E02367</t>
  </si>
  <si>
    <t>E02368</t>
  </si>
  <si>
    <t>E02369</t>
  </si>
  <si>
    <t>E02370</t>
  </si>
  <si>
    <t>E02371</t>
  </si>
  <si>
    <t>E02372</t>
  </si>
  <si>
    <t>E02373</t>
  </si>
  <si>
    <t>E02374</t>
  </si>
  <si>
    <t>E02375</t>
  </si>
  <si>
    <t>E02376</t>
  </si>
  <si>
    <t>E02377</t>
  </si>
  <si>
    <t>E02378</t>
  </si>
  <si>
    <t>E02379</t>
  </si>
  <si>
    <t>E02380</t>
  </si>
  <si>
    <t>E02381</t>
  </si>
  <si>
    <t>E02382</t>
  </si>
  <si>
    <t>E02383</t>
  </si>
  <si>
    <t>E02384</t>
  </si>
  <si>
    <t>E02385</t>
  </si>
  <si>
    <t>E02386</t>
  </si>
  <si>
    <t>E02387</t>
  </si>
  <si>
    <t>E02388</t>
  </si>
  <si>
    <t>E02389</t>
  </si>
  <si>
    <t>E02390</t>
  </si>
  <si>
    <t>E02391</t>
  </si>
  <si>
    <t>E02392</t>
  </si>
  <si>
    <t>E02393</t>
  </si>
  <si>
    <t>E02394</t>
  </si>
  <si>
    <t>E02395</t>
  </si>
  <si>
    <t>E02396</t>
  </si>
  <si>
    <t>E02397</t>
  </si>
  <si>
    <t>E02398</t>
  </si>
  <si>
    <t>E02399</t>
  </si>
  <si>
    <t>E02400</t>
  </si>
  <si>
    <t>E02401</t>
  </si>
  <si>
    <t>E02402</t>
  </si>
  <si>
    <t>E02403</t>
  </si>
  <si>
    <t>E02404</t>
  </si>
  <si>
    <t>E02405</t>
  </si>
  <si>
    <t>E02406</t>
  </si>
  <si>
    <t>E02407</t>
  </si>
  <si>
    <t>E02408</t>
  </si>
  <si>
    <t>E02409</t>
  </si>
  <si>
    <t>E02410</t>
  </si>
  <si>
    <t>E02411</t>
  </si>
  <si>
    <t>E02412</t>
  </si>
  <si>
    <t>E02413</t>
  </si>
  <si>
    <t>E02414</t>
  </si>
  <si>
    <t>E02415</t>
  </si>
  <si>
    <t>E02416</t>
  </si>
  <si>
    <t>E02417</t>
  </si>
  <si>
    <t>E02418</t>
  </si>
  <si>
    <t>E02419</t>
  </si>
  <si>
    <t>E02420</t>
  </si>
  <si>
    <t>E02421</t>
  </si>
  <si>
    <t>E02422</t>
  </si>
  <si>
    <t>E02423</t>
  </si>
  <si>
    <t>E02424</t>
  </si>
  <si>
    <t>E02425</t>
  </si>
  <si>
    <t>E02426</t>
  </si>
  <si>
    <t>E02427</t>
  </si>
  <si>
    <t>E02428</t>
  </si>
  <si>
    <t>E02429</t>
  </si>
  <si>
    <t>E02430</t>
  </si>
  <si>
    <t>E02431</t>
  </si>
  <si>
    <t>E02432</t>
  </si>
  <si>
    <t>E02433</t>
  </si>
  <si>
    <t>E02434</t>
  </si>
  <si>
    <t>E02435</t>
  </si>
  <si>
    <t>E02436</t>
  </si>
  <si>
    <t>E02437</t>
  </si>
  <si>
    <t>E02438</t>
  </si>
  <si>
    <t>E02439</t>
  </si>
  <si>
    <t>E02440</t>
  </si>
  <si>
    <t>E02441</t>
  </si>
  <si>
    <t>E02442</t>
  </si>
  <si>
    <t>E02443</t>
  </si>
  <si>
    <t>E02444</t>
  </si>
  <si>
    <t>E02445</t>
  </si>
  <si>
    <t>E02446</t>
  </si>
  <si>
    <t>E02447</t>
  </si>
  <si>
    <t>E02448</t>
  </si>
  <si>
    <t>E02449</t>
  </si>
  <si>
    <t>E02450</t>
  </si>
  <si>
    <t>E02451</t>
  </si>
  <si>
    <t>E02452</t>
  </si>
  <si>
    <t>E02453</t>
  </si>
  <si>
    <t>E02454</t>
  </si>
  <si>
    <t>E02455</t>
  </si>
  <si>
    <t>E02456</t>
  </si>
  <si>
    <t>E02457</t>
  </si>
  <si>
    <t>E02458</t>
  </si>
  <si>
    <t>E02459</t>
  </si>
  <si>
    <t>E02460</t>
  </si>
  <si>
    <t>E02461</t>
  </si>
  <si>
    <t>E02462</t>
  </si>
  <si>
    <t>E02463</t>
  </si>
  <si>
    <t>E02464</t>
  </si>
  <si>
    <t>E02465</t>
  </si>
  <si>
    <t>E02466</t>
  </si>
  <si>
    <t>E02467</t>
  </si>
  <si>
    <t>E02468</t>
  </si>
  <si>
    <t>E02469</t>
  </si>
  <si>
    <t>E02470</t>
  </si>
  <si>
    <t>E02471</t>
  </si>
  <si>
    <t>E02472</t>
  </si>
  <si>
    <t>E02473</t>
  </si>
  <si>
    <t>E02474</t>
  </si>
  <si>
    <t>E02475</t>
  </si>
  <si>
    <t>E02476</t>
  </si>
  <si>
    <t>E02477</t>
  </si>
  <si>
    <t>E02478</t>
  </si>
  <si>
    <t>E02479</t>
  </si>
  <si>
    <t>E02480</t>
  </si>
  <si>
    <t>E02481</t>
  </si>
  <si>
    <t>E02482</t>
  </si>
  <si>
    <t>E02483</t>
  </si>
  <si>
    <t>E02484</t>
  </si>
  <si>
    <t>E02485</t>
  </si>
  <si>
    <t>E02486</t>
  </si>
  <si>
    <t>E02487</t>
  </si>
  <si>
    <t>E02488</t>
  </si>
  <si>
    <t>E02489</t>
  </si>
  <si>
    <t>E02490</t>
  </si>
  <si>
    <t>E02491</t>
  </si>
  <si>
    <t>E02492</t>
  </si>
  <si>
    <t>E02493</t>
  </si>
  <si>
    <t>E02494</t>
  </si>
  <si>
    <t>E02495</t>
  </si>
  <si>
    <t>E02496</t>
  </si>
  <si>
    <t>E02497</t>
  </si>
  <si>
    <t>E02498</t>
  </si>
  <si>
    <t>E02499</t>
  </si>
  <si>
    <t>E02500</t>
  </si>
  <si>
    <t>E02501</t>
  </si>
  <si>
    <t>E02502</t>
  </si>
  <si>
    <t>E02503</t>
  </si>
  <si>
    <t>E02504</t>
  </si>
  <si>
    <t>E02505</t>
  </si>
  <si>
    <t>E02506</t>
  </si>
  <si>
    <t>E02507</t>
  </si>
  <si>
    <t>E02508</t>
  </si>
  <si>
    <t>E02509</t>
  </si>
  <si>
    <t>E02510</t>
  </si>
  <si>
    <t>E02511</t>
  </si>
  <si>
    <t>E02512</t>
  </si>
  <si>
    <t>E02513</t>
  </si>
  <si>
    <t>E02514</t>
  </si>
  <si>
    <t>E02515</t>
  </si>
  <si>
    <t>E02516</t>
  </si>
  <si>
    <t>E02517</t>
  </si>
  <si>
    <t>E02518</t>
  </si>
  <si>
    <t>E02519</t>
  </si>
  <si>
    <t>E02520</t>
  </si>
  <si>
    <t>E02521</t>
  </si>
  <si>
    <t>E02522</t>
  </si>
  <si>
    <t>E02523</t>
  </si>
  <si>
    <t>E02524</t>
  </si>
  <si>
    <t>E02525</t>
  </si>
  <si>
    <t>E02526</t>
  </si>
  <si>
    <t>E02527</t>
  </si>
  <si>
    <t>E02528</t>
  </si>
  <si>
    <t>E02529</t>
  </si>
  <si>
    <t>E02530</t>
  </si>
  <si>
    <t>E02531</t>
  </si>
  <si>
    <t>E02532</t>
  </si>
  <si>
    <t>E02533</t>
  </si>
  <si>
    <t>E02534</t>
  </si>
  <si>
    <t>E02535</t>
  </si>
  <si>
    <t>E02536</t>
  </si>
  <si>
    <t>E02537</t>
  </si>
  <si>
    <t>E02538</t>
  </si>
  <si>
    <t>E02539</t>
  </si>
  <si>
    <t>E02540</t>
  </si>
  <si>
    <t>E02541</t>
  </si>
  <si>
    <t>E02542</t>
  </si>
  <si>
    <t>E02543</t>
  </si>
  <si>
    <t>E02544</t>
  </si>
  <si>
    <t>E02545</t>
  </si>
  <si>
    <t>E02546</t>
  </si>
  <si>
    <t>E02547</t>
  </si>
  <si>
    <t>E02548</t>
  </si>
  <si>
    <t>E02549</t>
  </si>
  <si>
    <t>E02550</t>
  </si>
  <si>
    <t>E02551</t>
  </si>
  <si>
    <t>E02552</t>
  </si>
  <si>
    <t>E02553</t>
  </si>
  <si>
    <t>E02554</t>
  </si>
  <si>
    <t>E02555</t>
  </si>
  <si>
    <t>E02556</t>
  </si>
  <si>
    <t>E02557</t>
  </si>
  <si>
    <t>E02558</t>
  </si>
  <si>
    <t>E02559</t>
  </si>
  <si>
    <t>E02560</t>
  </si>
  <si>
    <t>E02561</t>
  </si>
  <si>
    <t>E02562</t>
  </si>
  <si>
    <t>E02563</t>
  </si>
  <si>
    <t>E02564</t>
  </si>
  <si>
    <t>E02565</t>
  </si>
  <si>
    <t>E02566</t>
  </si>
  <si>
    <t>E02567</t>
  </si>
  <si>
    <t>E02568</t>
  </si>
  <si>
    <t>E02569</t>
  </si>
  <si>
    <t>E02570</t>
  </si>
  <si>
    <t>E02571</t>
  </si>
  <si>
    <t>E02572</t>
  </si>
  <si>
    <t>E02573</t>
  </si>
  <si>
    <t>E02574</t>
  </si>
  <si>
    <t>E02575</t>
  </si>
  <si>
    <t>E02576</t>
  </si>
  <si>
    <t>E02577</t>
  </si>
  <si>
    <t>E02578</t>
  </si>
  <si>
    <t>E02579</t>
  </si>
  <si>
    <t>E02580</t>
  </si>
  <si>
    <t>E02581</t>
  </si>
  <si>
    <t>E02582</t>
  </si>
  <si>
    <t>E02583</t>
  </si>
  <si>
    <t>E02584</t>
  </si>
  <si>
    <t>E02585</t>
  </si>
  <si>
    <t>E02586</t>
  </si>
  <si>
    <t>E02587</t>
  </si>
  <si>
    <t>E02588</t>
  </si>
  <si>
    <t>E02589</t>
  </si>
  <si>
    <t>E02590</t>
  </si>
  <si>
    <t>E02591</t>
  </si>
  <si>
    <t>E02592</t>
  </si>
  <si>
    <t>E02593</t>
  </si>
  <si>
    <t>E02594</t>
  </si>
  <si>
    <t>E02595</t>
  </si>
  <si>
    <t>E02596</t>
  </si>
  <si>
    <t>E02597</t>
  </si>
  <si>
    <t>E02598</t>
  </si>
  <si>
    <t>E02599</t>
  </si>
  <si>
    <t>E02600</t>
  </si>
  <si>
    <t>E02601</t>
  </si>
  <si>
    <t>E02602</t>
  </si>
  <si>
    <t>E02603</t>
  </si>
  <si>
    <t>E02604</t>
  </si>
  <si>
    <t>E02605</t>
  </si>
  <si>
    <t>E02606</t>
  </si>
  <si>
    <t>E02607</t>
  </si>
  <si>
    <t>E02608</t>
  </si>
  <si>
    <t>E02609</t>
  </si>
  <si>
    <t>E02610</t>
  </si>
  <si>
    <t>E02611</t>
  </si>
  <si>
    <t>E02612</t>
  </si>
  <si>
    <t>E02613</t>
  </si>
  <si>
    <t>E02614</t>
  </si>
  <si>
    <t>E02615</t>
  </si>
  <si>
    <t>E02616</t>
  </si>
  <si>
    <t>E02617</t>
  </si>
  <si>
    <t>E02618</t>
  </si>
  <si>
    <t>E02619</t>
  </si>
  <si>
    <t>E02620</t>
  </si>
  <si>
    <t>E02621</t>
  </si>
  <si>
    <t>E02622</t>
  </si>
  <si>
    <t>E02623</t>
  </si>
  <si>
    <t>E02624</t>
  </si>
  <si>
    <t>E02625</t>
  </si>
  <si>
    <t>E02626</t>
  </si>
  <si>
    <t>E02627</t>
  </si>
  <si>
    <t>E02628</t>
  </si>
  <si>
    <t>E02629</t>
  </si>
  <si>
    <t>E02630</t>
  </si>
  <si>
    <t>E02631</t>
  </si>
  <si>
    <t>E02632</t>
  </si>
  <si>
    <t>E02633</t>
  </si>
  <si>
    <t>E02634</t>
  </si>
  <si>
    <t>E02635</t>
  </si>
  <si>
    <t>E02636</t>
  </si>
  <si>
    <t>E02637</t>
  </si>
  <si>
    <t>E02638</t>
  </si>
  <si>
    <t>E02639</t>
  </si>
  <si>
    <t>E02640</t>
  </si>
  <si>
    <t>E02641</t>
  </si>
  <si>
    <t>E02642</t>
  </si>
  <si>
    <t>E02643</t>
  </si>
  <si>
    <t>E02644</t>
  </si>
  <si>
    <t>E02645</t>
  </si>
  <si>
    <t>E02646</t>
  </si>
  <si>
    <t>E02647</t>
  </si>
  <si>
    <t>E02648</t>
  </si>
  <si>
    <t>E02649</t>
  </si>
  <si>
    <t>E02650</t>
  </si>
  <si>
    <t>E02651</t>
  </si>
  <si>
    <t>E02652</t>
  </si>
  <si>
    <t>E02653</t>
  </si>
  <si>
    <t>E02654</t>
  </si>
  <si>
    <t>E02655</t>
  </si>
  <si>
    <t>E02656</t>
  </si>
  <si>
    <t>E02657</t>
  </si>
  <si>
    <t>E02658</t>
  </si>
  <si>
    <t>E02659</t>
  </si>
  <si>
    <t>E02660</t>
  </si>
  <si>
    <t>E02661</t>
  </si>
  <si>
    <t>E02662</t>
  </si>
  <si>
    <t>E02663</t>
  </si>
  <si>
    <t>E02664</t>
  </si>
  <si>
    <t>E02665</t>
  </si>
  <si>
    <t>E02666</t>
  </si>
  <si>
    <t>E02667</t>
  </si>
  <si>
    <t>E02668</t>
  </si>
  <si>
    <t>E02669</t>
  </si>
  <si>
    <t>E02670</t>
  </si>
  <si>
    <t>E02671</t>
  </si>
  <si>
    <t>E02672</t>
  </si>
  <si>
    <t>E02673</t>
  </si>
  <si>
    <t>E02674</t>
  </si>
  <si>
    <t>E02675</t>
  </si>
  <si>
    <t>E02676</t>
  </si>
  <si>
    <t>E02677</t>
  </si>
  <si>
    <t>E02678</t>
  </si>
  <si>
    <t>E02679</t>
  </si>
  <si>
    <t>E02680</t>
  </si>
  <si>
    <t>E02681</t>
  </si>
  <si>
    <t>E02682</t>
  </si>
  <si>
    <t>E02683</t>
  </si>
  <si>
    <t>E02684</t>
  </si>
  <si>
    <t>E02685</t>
  </si>
  <si>
    <t>E02686</t>
  </si>
  <si>
    <t>E02687</t>
  </si>
  <si>
    <t>E02688</t>
  </si>
  <si>
    <t>E02689</t>
  </si>
  <si>
    <t>E02690</t>
  </si>
  <si>
    <t>E02691</t>
  </si>
  <si>
    <t>E02692</t>
  </si>
  <si>
    <t>E02693</t>
  </si>
  <si>
    <t>E02694</t>
  </si>
  <si>
    <t>E02695</t>
  </si>
  <si>
    <t>E02696</t>
  </si>
  <si>
    <t>E02697</t>
  </si>
  <si>
    <t>E02698</t>
  </si>
  <si>
    <t>E02699</t>
  </si>
  <si>
    <t>E02700</t>
  </si>
  <si>
    <t>E02701</t>
  </si>
  <si>
    <t>E02702</t>
  </si>
  <si>
    <t>E02703</t>
  </si>
  <si>
    <t>E02704</t>
  </si>
  <si>
    <t>E02705</t>
  </si>
  <si>
    <t>E02706</t>
  </si>
  <si>
    <t>E02707</t>
  </si>
  <si>
    <t>E02708</t>
  </si>
  <si>
    <t>E02709</t>
  </si>
  <si>
    <t>E02710</t>
  </si>
  <si>
    <t>E02711</t>
  </si>
  <si>
    <t>E02712</t>
  </si>
  <si>
    <t>E02713</t>
  </si>
  <si>
    <t>E02714</t>
  </si>
  <si>
    <t>E02715</t>
  </si>
  <si>
    <t>E02716</t>
  </si>
  <si>
    <t>E02717</t>
  </si>
  <si>
    <t>E02718</t>
  </si>
  <si>
    <t>E02719</t>
  </si>
  <si>
    <t>E02720</t>
  </si>
  <si>
    <t>E02721</t>
  </si>
  <si>
    <t>E02722</t>
  </si>
  <si>
    <t>E02723</t>
  </si>
  <si>
    <t>E02724</t>
  </si>
  <si>
    <t>E02725</t>
  </si>
  <si>
    <t>E02726</t>
  </si>
  <si>
    <t>E02727</t>
  </si>
  <si>
    <t>E02728</t>
  </si>
  <si>
    <t>E02729</t>
  </si>
  <si>
    <t>E02730</t>
  </si>
  <si>
    <t>E02731</t>
  </si>
  <si>
    <t>E02732</t>
  </si>
  <si>
    <t>E02733</t>
  </si>
  <si>
    <t>E02734</t>
  </si>
  <si>
    <t>E02735</t>
  </si>
  <si>
    <t>E02736</t>
  </si>
  <si>
    <t>E02737</t>
  </si>
  <si>
    <t>E02738</t>
  </si>
  <si>
    <t>E02739</t>
  </si>
  <si>
    <t>E02740</t>
  </si>
  <si>
    <t>E02741</t>
  </si>
  <si>
    <t>E02742</t>
  </si>
  <si>
    <t>E02743</t>
  </si>
  <si>
    <t>E02744</t>
  </si>
  <si>
    <t>E02745</t>
  </si>
  <si>
    <t>E02746</t>
  </si>
  <si>
    <t>E02747</t>
  </si>
  <si>
    <t>E02748</t>
  </si>
  <si>
    <t>E02749</t>
  </si>
  <si>
    <t>E02750</t>
  </si>
  <si>
    <t>E02751</t>
  </si>
  <si>
    <t>E02752</t>
  </si>
  <si>
    <t>E02753</t>
  </si>
  <si>
    <t>E02754</t>
  </si>
  <si>
    <t>E02755</t>
  </si>
  <si>
    <t>E02756</t>
  </si>
  <si>
    <t>E02757</t>
  </si>
  <si>
    <t>E02758</t>
  </si>
  <si>
    <t>E02759</t>
  </si>
  <si>
    <t>E02760</t>
  </si>
  <si>
    <t>E02761</t>
  </si>
  <si>
    <t>E02762</t>
  </si>
  <si>
    <t>E02763</t>
  </si>
  <si>
    <t>E02764</t>
  </si>
  <si>
    <t>E02765</t>
  </si>
  <si>
    <t>E02766</t>
  </si>
  <si>
    <t>E02767</t>
  </si>
  <si>
    <t>E02768</t>
  </si>
  <si>
    <t>E02769</t>
  </si>
  <si>
    <t>E02770</t>
  </si>
  <si>
    <t>E02771</t>
  </si>
  <si>
    <t>E02772</t>
  </si>
  <si>
    <t>E02773</t>
  </si>
  <si>
    <t>E02774</t>
  </si>
  <si>
    <t>E02775</t>
  </si>
  <si>
    <t>E02776</t>
  </si>
  <si>
    <t>E02777</t>
  </si>
  <si>
    <t>E02778</t>
  </si>
  <si>
    <t>E02779</t>
  </si>
  <si>
    <t>E02780</t>
  </si>
  <si>
    <t>E02781</t>
  </si>
  <si>
    <t>E02782</t>
  </si>
  <si>
    <t>E02783</t>
  </si>
  <si>
    <t>E02784</t>
  </si>
  <si>
    <t>E02785</t>
  </si>
  <si>
    <t>E02786</t>
  </si>
  <si>
    <t>E02787</t>
  </si>
  <si>
    <t>E02788</t>
  </si>
  <si>
    <t>E02789</t>
  </si>
  <si>
    <t>E02790</t>
  </si>
  <si>
    <t>E02791</t>
  </si>
  <si>
    <t>E02792</t>
  </si>
  <si>
    <t>E02793</t>
  </si>
  <si>
    <t>E02794</t>
  </si>
  <si>
    <t>E02795</t>
  </si>
  <si>
    <t>E02796</t>
  </si>
  <si>
    <t>E02797</t>
  </si>
  <si>
    <t>E02798</t>
  </si>
  <si>
    <t>E02799</t>
  </si>
  <si>
    <t>E02800</t>
  </si>
  <si>
    <t>E02801</t>
  </si>
  <si>
    <t>E02802</t>
  </si>
  <si>
    <t>E02803</t>
  </si>
  <si>
    <t>E02804</t>
  </si>
  <si>
    <t>E02805</t>
  </si>
  <si>
    <t>E02806</t>
  </si>
  <si>
    <t>E02807</t>
  </si>
  <si>
    <t>E02808</t>
  </si>
  <si>
    <t>E02809</t>
  </si>
  <si>
    <t>E02810</t>
  </si>
  <si>
    <t>E02811</t>
  </si>
  <si>
    <t>E02812</t>
  </si>
  <si>
    <t>E02813</t>
  </si>
  <si>
    <t>E02814</t>
  </si>
  <si>
    <t>E02815</t>
  </si>
  <si>
    <t>E02816</t>
  </si>
  <si>
    <t>E02817</t>
  </si>
  <si>
    <t>E02818</t>
  </si>
  <si>
    <t>E02819</t>
  </si>
  <si>
    <t>E02820</t>
  </si>
  <si>
    <t>E02821</t>
  </si>
  <si>
    <t>E02822</t>
  </si>
  <si>
    <t>E02823</t>
  </si>
  <si>
    <t>E02824</t>
  </si>
  <si>
    <t>E02825</t>
  </si>
  <si>
    <t>E02826</t>
  </si>
  <si>
    <t>E02827</t>
  </si>
  <si>
    <t>E02828</t>
  </si>
  <si>
    <t>E02829</t>
  </si>
  <si>
    <t>E02830</t>
  </si>
  <si>
    <t>E02831</t>
  </si>
  <si>
    <t>E02832</t>
  </si>
  <si>
    <t>E02833</t>
  </si>
  <si>
    <t>E02834</t>
  </si>
  <si>
    <t>E02835</t>
  </si>
  <si>
    <t>E02836</t>
  </si>
  <si>
    <t>E02837</t>
  </si>
  <si>
    <t>E02838</t>
  </si>
  <si>
    <t>E02839</t>
  </si>
  <si>
    <t>E02840</t>
  </si>
  <si>
    <t>E02841</t>
  </si>
  <si>
    <t>E02842</t>
  </si>
  <si>
    <t>E02843</t>
  </si>
  <si>
    <t>E02844</t>
  </si>
  <si>
    <t>E02845</t>
  </si>
  <si>
    <t>E02846</t>
  </si>
  <si>
    <t>E02847</t>
  </si>
  <si>
    <t>E02848</t>
  </si>
  <si>
    <t>E02849</t>
  </si>
  <si>
    <t>E02850</t>
  </si>
  <si>
    <t>E02851</t>
  </si>
  <si>
    <t>E02852</t>
  </si>
  <si>
    <t>E02853</t>
  </si>
  <si>
    <t>E02854</t>
  </si>
  <si>
    <t>E02855</t>
  </si>
  <si>
    <t>E02856</t>
  </si>
  <si>
    <t>E02857</t>
  </si>
  <si>
    <t>E02858</t>
  </si>
  <si>
    <t>E02859</t>
  </si>
  <si>
    <t>E02860</t>
  </si>
  <si>
    <t>E02861</t>
  </si>
  <si>
    <t>E02862</t>
  </si>
  <si>
    <t>E02863</t>
  </si>
  <si>
    <t>E02864</t>
  </si>
  <si>
    <t>E02865</t>
  </si>
  <si>
    <t>E02866</t>
  </si>
  <si>
    <t>E02867</t>
  </si>
  <si>
    <t>E02868</t>
  </si>
  <si>
    <t>E02869</t>
  </si>
  <si>
    <t>E02870</t>
  </si>
  <si>
    <t>E02871</t>
  </si>
  <si>
    <t>E02872</t>
  </si>
  <si>
    <t>E02873</t>
  </si>
  <si>
    <t>E02874</t>
  </si>
  <si>
    <t>E02875</t>
  </si>
  <si>
    <t>E02876</t>
  </si>
  <si>
    <t>E02877</t>
  </si>
  <si>
    <t>E02878</t>
  </si>
  <si>
    <t>E02879</t>
  </si>
  <si>
    <t>E02880</t>
  </si>
  <si>
    <t>E02881</t>
  </si>
  <si>
    <t>E02882</t>
  </si>
  <si>
    <t>E02883</t>
  </si>
  <si>
    <t>E02884</t>
  </si>
  <si>
    <t>E02885</t>
  </si>
  <si>
    <t>E02886</t>
  </si>
  <si>
    <t>E02887</t>
  </si>
  <si>
    <t>E02888</t>
  </si>
  <si>
    <t>E02889</t>
  </si>
  <si>
    <t>E02890</t>
  </si>
  <si>
    <t>E02891</t>
  </si>
  <si>
    <t>E02892</t>
  </si>
  <si>
    <t>E02893</t>
  </si>
  <si>
    <t>E02894</t>
  </si>
  <si>
    <t>E02895</t>
  </si>
  <si>
    <t>E02896</t>
  </si>
  <si>
    <t>E02897</t>
  </si>
  <si>
    <t>E02898</t>
  </si>
  <si>
    <t>E02899</t>
  </si>
  <si>
    <t>E02900</t>
  </si>
  <si>
    <t>E02901</t>
  </si>
  <si>
    <t>E02902</t>
  </si>
  <si>
    <t>E02903</t>
  </si>
  <si>
    <t>E02904</t>
  </si>
  <si>
    <t>E02905</t>
  </si>
  <si>
    <t>E02906</t>
  </si>
  <si>
    <t>E02907</t>
  </si>
  <si>
    <t>E02908</t>
  </si>
  <si>
    <t>E02909</t>
  </si>
  <si>
    <t>E02910</t>
  </si>
  <si>
    <t>E02911</t>
  </si>
  <si>
    <t>E02912</t>
  </si>
  <si>
    <t>E02913</t>
  </si>
  <si>
    <t>E02914</t>
  </si>
  <si>
    <t>E02915</t>
  </si>
  <si>
    <t>E02916</t>
  </si>
  <si>
    <t>E02917</t>
  </si>
  <si>
    <t>E02918</t>
  </si>
  <si>
    <t>E02919</t>
  </si>
  <si>
    <t>E02920</t>
  </si>
  <si>
    <t>E02921</t>
  </si>
  <si>
    <t>E02922</t>
  </si>
  <si>
    <t>E02923</t>
  </si>
  <si>
    <t>E02924</t>
  </si>
  <si>
    <t>E02925</t>
  </si>
  <si>
    <t>E02926</t>
  </si>
  <si>
    <t>E02927</t>
  </si>
  <si>
    <t>E02928</t>
  </si>
  <si>
    <t>E02929</t>
  </si>
  <si>
    <t>E02930</t>
  </si>
  <si>
    <t>E02931</t>
  </si>
  <si>
    <t>E02932</t>
  </si>
  <si>
    <t>E02933</t>
  </si>
  <si>
    <t>E02934</t>
  </si>
  <si>
    <t>E02935</t>
  </si>
  <si>
    <t>E02936</t>
  </si>
  <si>
    <t>E02937</t>
  </si>
  <si>
    <t>E02938</t>
  </si>
  <si>
    <t>E02939</t>
  </si>
  <si>
    <t>E02940</t>
  </si>
  <si>
    <t>E02941</t>
  </si>
  <si>
    <t>E02942</t>
  </si>
  <si>
    <t>E02943</t>
  </si>
  <si>
    <t>E02944</t>
  </si>
  <si>
    <t>E02945</t>
  </si>
  <si>
    <t>E02946</t>
  </si>
  <si>
    <t>E02947</t>
  </si>
  <si>
    <t>E02948</t>
  </si>
  <si>
    <t>E02949</t>
  </si>
  <si>
    <t>E02950</t>
  </si>
  <si>
    <t>E02951</t>
  </si>
  <si>
    <t>E02952</t>
  </si>
  <si>
    <t>E02953</t>
  </si>
  <si>
    <t>E02954</t>
  </si>
  <si>
    <t>E02955</t>
  </si>
  <si>
    <t>E02956</t>
  </si>
  <si>
    <t>E02957</t>
  </si>
  <si>
    <t>E02958</t>
  </si>
  <si>
    <t>E02959</t>
  </si>
  <si>
    <t>E02960</t>
  </si>
  <si>
    <t>E02961</t>
  </si>
  <si>
    <t>E02962</t>
  </si>
  <si>
    <t>E02963</t>
  </si>
  <si>
    <t>E02964</t>
  </si>
  <si>
    <t>E02965</t>
  </si>
  <si>
    <t>E02966</t>
  </si>
  <si>
    <t>E02967</t>
  </si>
  <si>
    <t>E02968</t>
  </si>
  <si>
    <t>E02969</t>
  </si>
  <si>
    <t>E02970</t>
  </si>
  <si>
    <t>E02971</t>
  </si>
  <si>
    <t>E02972</t>
  </si>
  <si>
    <t>E02973</t>
  </si>
  <si>
    <t>E02974</t>
  </si>
  <si>
    <t>E02975</t>
  </si>
  <si>
    <t>E02976</t>
  </si>
  <si>
    <t>E02977</t>
  </si>
  <si>
    <t>E02978</t>
  </si>
  <si>
    <t>E02979</t>
  </si>
  <si>
    <t>E02980</t>
  </si>
  <si>
    <t>E02981</t>
  </si>
  <si>
    <t>E02982</t>
  </si>
  <si>
    <t>E02983</t>
  </si>
  <si>
    <t>E02984</t>
  </si>
  <si>
    <t>E02985</t>
  </si>
  <si>
    <t>E02986</t>
  </si>
  <si>
    <t>E02987</t>
  </si>
  <si>
    <t>E02988</t>
  </si>
  <si>
    <t>E02989</t>
  </si>
  <si>
    <t>E02990</t>
  </si>
  <si>
    <t>E02991</t>
  </si>
  <si>
    <t>E02992</t>
  </si>
  <si>
    <t>E02993</t>
  </si>
  <si>
    <t>E02994</t>
  </si>
  <si>
    <t>E02995</t>
  </si>
  <si>
    <t>E02996</t>
  </si>
  <si>
    <t>E02997</t>
  </si>
  <si>
    <t>E02998</t>
  </si>
  <si>
    <t>E02999</t>
  </si>
  <si>
    <t>E03000</t>
  </si>
  <si>
    <t>E03001</t>
  </si>
  <si>
    <t>E03002</t>
  </si>
  <si>
    <t>E03003</t>
  </si>
  <si>
    <t>E03004</t>
  </si>
  <si>
    <t>E03005</t>
  </si>
  <si>
    <t>E03006</t>
  </si>
  <si>
    <t>E03007</t>
  </si>
  <si>
    <t>E03008</t>
  </si>
  <si>
    <t>E03009</t>
  </si>
  <si>
    <t>E03010</t>
  </si>
  <si>
    <t>E03011</t>
  </si>
  <si>
    <t>E03012</t>
  </si>
  <si>
    <t>E03013</t>
  </si>
  <si>
    <t>E03014</t>
  </si>
  <si>
    <t>E03015</t>
  </si>
  <si>
    <t>E03016</t>
  </si>
  <si>
    <t>E03017</t>
  </si>
  <si>
    <t>E03018</t>
  </si>
  <si>
    <t>E03019</t>
  </si>
  <si>
    <t>E03020</t>
  </si>
  <si>
    <t>E03021</t>
  </si>
  <si>
    <t>E03022</t>
  </si>
  <si>
    <t>E03023</t>
  </si>
  <si>
    <t>E03024</t>
  </si>
  <si>
    <t>E03025</t>
  </si>
  <si>
    <t>E03026</t>
  </si>
  <si>
    <t>E03027</t>
  </si>
  <si>
    <t>E03028</t>
  </si>
  <si>
    <t>E03029</t>
  </si>
  <si>
    <t>E03030</t>
  </si>
  <si>
    <t>E03031</t>
  </si>
  <si>
    <t>E03032</t>
  </si>
  <si>
    <t>E03033</t>
  </si>
  <si>
    <t>E03034</t>
  </si>
  <si>
    <t>E03035</t>
  </si>
  <si>
    <t>E03036</t>
  </si>
  <si>
    <t>E03037</t>
  </si>
  <si>
    <t>E03038</t>
  </si>
  <si>
    <t>E03039</t>
  </si>
  <si>
    <t>E03040</t>
  </si>
  <si>
    <t>E03041</t>
  </si>
  <si>
    <t>E03042</t>
  </si>
  <si>
    <t>E03043</t>
  </si>
  <si>
    <t>E03044</t>
  </si>
  <si>
    <t>E03045</t>
  </si>
  <si>
    <t>E03046</t>
  </si>
  <si>
    <t>E03047</t>
  </si>
  <si>
    <t>E03048</t>
  </si>
  <si>
    <t>E03049</t>
  </si>
  <si>
    <t>E03050</t>
  </si>
  <si>
    <t>E03051</t>
  </si>
  <si>
    <t>E03052</t>
  </si>
  <si>
    <t>E03053</t>
  </si>
  <si>
    <t>E03054</t>
  </si>
  <si>
    <t>E03055</t>
  </si>
  <si>
    <t>E03056</t>
  </si>
  <si>
    <t>E03057</t>
  </si>
  <si>
    <t>E03058</t>
  </si>
  <si>
    <t>E03059</t>
  </si>
  <si>
    <t>E03060</t>
  </si>
  <si>
    <t>E03061</t>
  </si>
  <si>
    <t>E03062</t>
  </si>
  <si>
    <t>E03063</t>
  </si>
  <si>
    <t>E03064</t>
  </si>
  <si>
    <t>E03065</t>
  </si>
  <si>
    <t>E03066</t>
  </si>
  <si>
    <t>E03067</t>
  </si>
  <si>
    <t>E03068</t>
  </si>
  <si>
    <t>E03069</t>
  </si>
  <si>
    <t>E03070</t>
  </si>
  <si>
    <t>E03071</t>
  </si>
  <si>
    <t>E03072</t>
  </si>
  <si>
    <t>E03073</t>
  </si>
  <si>
    <t>E03074</t>
  </si>
  <si>
    <t>E03075</t>
  </si>
  <si>
    <t>E03076</t>
  </si>
  <si>
    <t>E03077</t>
  </si>
  <si>
    <t>E03078</t>
  </si>
  <si>
    <t>E03079</t>
  </si>
  <si>
    <t>E03080</t>
  </si>
  <si>
    <t>E03081</t>
  </si>
  <si>
    <t>E03082</t>
  </si>
  <si>
    <t>E03083</t>
  </si>
  <si>
    <t>E03084</t>
  </si>
  <si>
    <t>E03085</t>
  </si>
  <si>
    <t>E03086</t>
  </si>
  <si>
    <t>E03087</t>
  </si>
  <si>
    <t>E03088</t>
  </si>
  <si>
    <t>E03089</t>
  </si>
  <si>
    <t>E03090</t>
  </si>
  <si>
    <t>E03091</t>
  </si>
  <si>
    <t>E03092</t>
  </si>
  <si>
    <t>E03093</t>
  </si>
  <si>
    <t>E03094</t>
  </si>
  <si>
    <t>E03095</t>
  </si>
  <si>
    <t>E03096</t>
  </si>
  <si>
    <t>E03097</t>
  </si>
  <si>
    <t>E03098</t>
  </si>
  <si>
    <t>E03099</t>
  </si>
  <si>
    <t>E03100</t>
  </si>
  <si>
    <t>E03101</t>
  </si>
  <si>
    <t>E03102</t>
  </si>
  <si>
    <t>E03103</t>
  </si>
  <si>
    <t>E03104</t>
  </si>
  <si>
    <t>E03105</t>
  </si>
  <si>
    <t>E03106</t>
  </si>
  <si>
    <t>E03107</t>
  </si>
  <si>
    <t>E03108</t>
  </si>
  <si>
    <t>E03109</t>
  </si>
  <si>
    <t>E03110</t>
  </si>
  <si>
    <t>E03111</t>
  </si>
  <si>
    <t>E03112</t>
  </si>
  <si>
    <t>E03113</t>
  </si>
  <si>
    <t>E03114</t>
  </si>
  <si>
    <t>E03115</t>
  </si>
  <si>
    <t>E03116</t>
  </si>
  <si>
    <t>E03117</t>
  </si>
  <si>
    <t>E03118</t>
  </si>
  <si>
    <t>E03119</t>
  </si>
  <si>
    <t>E03120</t>
  </si>
  <si>
    <t>E03121</t>
  </si>
  <si>
    <t>E03122</t>
  </si>
  <si>
    <t>E03123</t>
  </si>
  <si>
    <t>E03124</t>
  </si>
  <si>
    <t>E03125</t>
  </si>
  <si>
    <t>E03126</t>
  </si>
  <si>
    <t>E03127</t>
  </si>
  <si>
    <t>E03128</t>
  </si>
  <si>
    <t>E03129</t>
  </si>
  <si>
    <t>E03130</t>
  </si>
  <si>
    <t>E03131</t>
  </si>
  <si>
    <t>E03132</t>
  </si>
  <si>
    <t>E03133</t>
  </si>
  <si>
    <t>E03134</t>
  </si>
  <si>
    <t>E03135</t>
  </si>
  <si>
    <t>E03136</t>
  </si>
  <si>
    <t>E03137</t>
  </si>
  <si>
    <t>E03138</t>
  </si>
  <si>
    <t>E03139</t>
  </si>
  <si>
    <t>E03140</t>
  </si>
  <si>
    <t>E03141</t>
  </si>
  <si>
    <t>E03142</t>
  </si>
  <si>
    <t>E03143</t>
  </si>
  <si>
    <t>E03144</t>
  </si>
  <si>
    <t>E03145</t>
  </si>
  <si>
    <t>E03146</t>
  </si>
  <si>
    <t>E03147</t>
  </si>
  <si>
    <t>E03148</t>
  </si>
  <si>
    <t>E03149</t>
  </si>
  <si>
    <t>E03150</t>
  </si>
  <si>
    <t>E03151</t>
  </si>
  <si>
    <t>E03152</t>
  </si>
  <si>
    <t>E03153</t>
  </si>
  <si>
    <t>E03154</t>
  </si>
  <si>
    <t>E03155</t>
  </si>
  <si>
    <t>E03156</t>
  </si>
  <si>
    <t>E03157</t>
  </si>
  <si>
    <t>E03158</t>
  </si>
  <si>
    <t>E03159</t>
  </si>
  <si>
    <t>E03160</t>
  </si>
  <si>
    <t>E03161</t>
  </si>
  <si>
    <t>E03162</t>
  </si>
  <si>
    <t>E03163</t>
  </si>
  <si>
    <t>E03164</t>
  </si>
  <si>
    <t>E03165</t>
  </si>
  <si>
    <t>E03166</t>
  </si>
  <si>
    <t>E03167</t>
  </si>
  <si>
    <t>E03168</t>
  </si>
  <si>
    <t>E03169</t>
  </si>
  <si>
    <t>E03170</t>
  </si>
  <si>
    <t>E03171</t>
  </si>
  <si>
    <t>E03172</t>
  </si>
  <si>
    <t>E03173</t>
  </si>
  <si>
    <t>E03174</t>
  </si>
  <si>
    <t>E03175</t>
  </si>
  <si>
    <t>E03176</t>
  </si>
  <si>
    <t>E03177</t>
  </si>
  <si>
    <t>E03178</t>
  </si>
  <si>
    <t>E03179</t>
  </si>
  <si>
    <t>E03180</t>
  </si>
  <si>
    <t>E03181</t>
  </si>
  <si>
    <t>E03182</t>
  </si>
  <si>
    <t>E03183</t>
  </si>
  <si>
    <t>E03184</t>
  </si>
  <si>
    <t>E03185</t>
  </si>
  <si>
    <t>E03186</t>
  </si>
  <si>
    <t>E03187</t>
  </si>
  <si>
    <t>E03188</t>
  </si>
  <si>
    <t>E03189</t>
  </si>
  <si>
    <t>E03190</t>
  </si>
  <si>
    <t>E03191</t>
  </si>
  <si>
    <t>E03192</t>
  </si>
  <si>
    <t>E03193</t>
  </si>
  <si>
    <t>E03194</t>
  </si>
  <si>
    <t>E03195</t>
  </si>
  <si>
    <t>E03196</t>
  </si>
  <si>
    <t>E03197</t>
  </si>
  <si>
    <t>E03198</t>
  </si>
  <si>
    <t>E03199</t>
  </si>
  <si>
    <t>E03200</t>
  </si>
  <si>
    <t>E03201</t>
  </si>
  <si>
    <t>E03202</t>
  </si>
  <si>
    <t>E03203</t>
  </si>
  <si>
    <t>E03204</t>
  </si>
  <si>
    <t>E03205</t>
  </si>
  <si>
    <t>E03206</t>
  </si>
  <si>
    <t>E03207</t>
  </si>
  <si>
    <t>E03208</t>
  </si>
  <si>
    <t>E03209</t>
  </si>
  <si>
    <t>E03210</t>
  </si>
  <si>
    <t>E03211</t>
  </si>
  <si>
    <t>E03212</t>
  </si>
  <si>
    <t>E03213</t>
  </si>
  <si>
    <t>E03214</t>
  </si>
  <si>
    <t>E03215</t>
  </si>
  <si>
    <t>E03216</t>
  </si>
  <si>
    <t>E03217</t>
  </si>
  <si>
    <t>E03218</t>
  </si>
  <si>
    <t>E03219</t>
  </si>
  <si>
    <t>E03220</t>
  </si>
  <si>
    <t>E03221</t>
  </si>
  <si>
    <t>E03222</t>
  </si>
  <si>
    <t>E03223</t>
  </si>
  <si>
    <t>E03224</t>
  </si>
  <si>
    <t>E03225</t>
  </si>
  <si>
    <t>E03226</t>
  </si>
  <si>
    <t>E03227</t>
  </si>
  <si>
    <t>E03228</t>
  </si>
  <si>
    <t>E03229</t>
  </si>
  <si>
    <t>E03230</t>
  </si>
  <si>
    <t>E03231</t>
  </si>
  <si>
    <t>E03232</t>
  </si>
  <si>
    <t>E03233</t>
  </si>
  <si>
    <t>E03234</t>
  </si>
  <si>
    <t>E03235</t>
  </si>
  <si>
    <t>E03236</t>
  </si>
  <si>
    <t>E03237</t>
  </si>
  <si>
    <t>E03238</t>
  </si>
  <si>
    <t>E03239</t>
  </si>
  <si>
    <t>E03240</t>
  </si>
  <si>
    <t>E03241</t>
  </si>
  <si>
    <t>E03242</t>
  </si>
  <si>
    <t>E03243</t>
  </si>
  <si>
    <t>E03244</t>
  </si>
  <si>
    <t>E03245</t>
  </si>
  <si>
    <t>E03246</t>
  </si>
  <si>
    <t>E03247</t>
  </si>
  <si>
    <t>E03248</t>
  </si>
  <si>
    <t>E03249</t>
  </si>
  <si>
    <t>E03250</t>
  </si>
  <si>
    <t>E03251</t>
  </si>
  <si>
    <t>E03252</t>
  </si>
  <si>
    <t>E03253</t>
  </si>
  <si>
    <t>E03254</t>
  </si>
  <si>
    <t>E03255</t>
  </si>
  <si>
    <t>E03256</t>
  </si>
  <si>
    <t>E03257</t>
  </si>
  <si>
    <t>E03258</t>
  </si>
  <si>
    <t>E03259</t>
  </si>
  <si>
    <t>E03260</t>
  </si>
  <si>
    <t>E03261</t>
  </si>
  <si>
    <t>E03262</t>
  </si>
  <si>
    <t>E03263</t>
  </si>
  <si>
    <t>E03264</t>
  </si>
  <si>
    <t>E03265</t>
  </si>
  <si>
    <t>E03266</t>
  </si>
  <si>
    <t>E03267</t>
  </si>
  <si>
    <t>E03268</t>
  </si>
  <si>
    <t>E03269</t>
  </si>
  <si>
    <t>E03270</t>
  </si>
  <si>
    <t>E03271</t>
  </si>
  <si>
    <t>E03272</t>
  </si>
  <si>
    <t>E03273</t>
  </si>
  <si>
    <t>E03274</t>
  </si>
  <si>
    <t>E03275</t>
  </si>
  <si>
    <t>E03276</t>
  </si>
  <si>
    <t>E03277</t>
  </si>
  <si>
    <t>E03278</t>
  </si>
  <si>
    <t>E03279</t>
  </si>
  <si>
    <t>E03280</t>
  </si>
  <si>
    <t>E03281</t>
  </si>
  <si>
    <t>E03282</t>
  </si>
  <si>
    <t>E03283</t>
  </si>
  <si>
    <t>E03284</t>
  </si>
  <si>
    <t>E03285</t>
  </si>
  <si>
    <t>E03286</t>
  </si>
  <si>
    <t>E03287</t>
  </si>
  <si>
    <t>E03288</t>
  </si>
  <si>
    <t>E03289</t>
  </si>
  <si>
    <t>E03290</t>
  </si>
  <si>
    <t>E03291</t>
  </si>
  <si>
    <t>E03292</t>
  </si>
  <si>
    <t>E03293</t>
  </si>
  <si>
    <t>E03294</t>
  </si>
  <si>
    <t>E03295</t>
  </si>
  <si>
    <t>E03296</t>
  </si>
  <si>
    <t>E03297</t>
  </si>
  <si>
    <t>E03298</t>
  </si>
  <si>
    <t>E03299</t>
  </si>
  <si>
    <t>E03300</t>
  </si>
  <si>
    <t>E03301</t>
  </si>
  <si>
    <t>E03302</t>
  </si>
  <si>
    <t>E03303</t>
  </si>
  <si>
    <t>E03304</t>
  </si>
  <si>
    <t>E03305</t>
  </si>
  <si>
    <t>E03306</t>
  </si>
  <si>
    <t>E03307</t>
  </si>
  <si>
    <t>E03308</t>
  </si>
  <si>
    <t>E03309</t>
  </si>
  <si>
    <t>E03310</t>
  </si>
  <si>
    <t>E03311</t>
  </si>
  <si>
    <t>E03312</t>
  </si>
  <si>
    <t>E03313</t>
  </si>
  <si>
    <t>E03314</t>
  </si>
  <si>
    <t>E03315</t>
  </si>
  <si>
    <t>E03316</t>
  </si>
  <si>
    <t>E03317</t>
  </si>
  <si>
    <t>E03318</t>
  </si>
  <si>
    <t>E03319</t>
  </si>
  <si>
    <t>E03320</t>
  </si>
  <si>
    <t>E03321</t>
  </si>
  <si>
    <t>E03322</t>
  </si>
  <si>
    <t>E03323</t>
  </si>
  <si>
    <t>E03324</t>
  </si>
  <si>
    <t>E03325</t>
  </si>
  <si>
    <t>E03326</t>
  </si>
  <si>
    <t>E03327</t>
  </si>
  <si>
    <t>E03328</t>
  </si>
  <si>
    <t>E03329</t>
  </si>
  <si>
    <t>E03330</t>
  </si>
  <si>
    <t>E03331</t>
  </si>
  <si>
    <t>E03332</t>
  </si>
  <si>
    <t>E03333</t>
  </si>
  <si>
    <t>E03334</t>
  </si>
  <si>
    <t>E03335</t>
  </si>
  <si>
    <t>E03336</t>
  </si>
  <si>
    <t>E03337</t>
  </si>
  <si>
    <t>E03338</t>
  </si>
  <si>
    <t>E03339</t>
  </si>
  <si>
    <t>E03340</t>
  </si>
  <si>
    <t>E03341</t>
  </si>
  <si>
    <t>E03342</t>
  </si>
  <si>
    <t>E03343</t>
  </si>
  <si>
    <t>E03344</t>
  </si>
  <si>
    <t>E03345</t>
  </si>
  <si>
    <t>E03346</t>
  </si>
  <si>
    <t>E03347</t>
  </si>
  <si>
    <t>E03348</t>
  </si>
  <si>
    <t>E03349</t>
  </si>
  <si>
    <t>E03350</t>
  </si>
  <si>
    <t>E03351</t>
  </si>
  <si>
    <t>E03352</t>
  </si>
  <si>
    <t>E03353</t>
  </si>
  <si>
    <t>E03354</t>
  </si>
  <si>
    <t>E03355</t>
  </si>
  <si>
    <t>E03356</t>
  </si>
  <si>
    <t>E03357</t>
  </si>
  <si>
    <t>E03358</t>
  </si>
  <si>
    <t>E03359</t>
  </si>
  <si>
    <t>E03360</t>
  </si>
  <si>
    <t>E03361</t>
  </si>
  <si>
    <t>E03362</t>
  </si>
  <si>
    <t>E03363</t>
  </si>
  <si>
    <t>E03364</t>
  </si>
  <si>
    <t>E03365</t>
  </si>
  <si>
    <t>E03366</t>
  </si>
  <si>
    <t>E03367</t>
  </si>
  <si>
    <t>E03368</t>
  </si>
  <si>
    <t>E03369</t>
  </si>
  <si>
    <t>E03370</t>
  </si>
  <si>
    <t>E03371</t>
  </si>
  <si>
    <t>E03372</t>
  </si>
  <si>
    <t>E03373</t>
  </si>
  <si>
    <t>E03374</t>
  </si>
  <si>
    <t>E03375</t>
  </si>
  <si>
    <t>E03376</t>
  </si>
  <si>
    <t>E03377</t>
  </si>
  <si>
    <t>E03378</t>
  </si>
  <si>
    <t>E03379</t>
  </si>
  <si>
    <t>E03380</t>
  </si>
  <si>
    <t>E03381</t>
  </si>
  <si>
    <t>E03382</t>
  </si>
  <si>
    <t>E03383</t>
  </si>
  <si>
    <t>E03384</t>
  </si>
  <si>
    <t>E03385</t>
  </si>
  <si>
    <t>E03386</t>
  </si>
  <si>
    <t>E03387</t>
  </si>
  <si>
    <t>E03388</t>
  </si>
  <si>
    <t>E03389</t>
  </si>
  <si>
    <t>E03390</t>
  </si>
  <si>
    <t>E03391</t>
  </si>
  <si>
    <t>E03392</t>
  </si>
  <si>
    <t>E03393</t>
  </si>
  <si>
    <t>E03394</t>
  </si>
  <si>
    <t>E03395</t>
  </si>
  <si>
    <t>E03396</t>
  </si>
  <si>
    <t>E03397</t>
  </si>
  <si>
    <t>E03398</t>
  </si>
  <si>
    <t>E03399</t>
  </si>
  <si>
    <t>E03400</t>
  </si>
  <si>
    <t>E03401</t>
  </si>
  <si>
    <t>E03402</t>
  </si>
  <si>
    <t>E03403</t>
  </si>
  <si>
    <t>E03404</t>
  </si>
  <si>
    <t>E03405</t>
  </si>
  <si>
    <t>E03406</t>
  </si>
  <si>
    <t>E03407</t>
  </si>
  <si>
    <t>E03408</t>
  </si>
  <si>
    <t>E03409</t>
  </si>
  <si>
    <t>E03410</t>
  </si>
  <si>
    <t>E03411</t>
  </si>
  <si>
    <t>E03412</t>
  </si>
  <si>
    <t>E03413</t>
  </si>
  <si>
    <t>E03414</t>
  </si>
  <si>
    <t>E03415</t>
  </si>
  <si>
    <t>E03416</t>
  </si>
  <si>
    <t>E03417</t>
  </si>
  <si>
    <t>E03418</t>
  </si>
  <si>
    <t>E03419</t>
  </si>
  <si>
    <t>E03420</t>
  </si>
  <si>
    <t>E03421</t>
  </si>
  <si>
    <t>E03422</t>
  </si>
  <si>
    <t>E03423</t>
  </si>
  <si>
    <t>E03424</t>
  </si>
  <si>
    <t>E03425</t>
  </si>
  <si>
    <t>E03426</t>
  </si>
  <si>
    <t>E03427</t>
  </si>
  <si>
    <t>E03428</t>
  </si>
  <si>
    <t>E03429</t>
  </si>
  <si>
    <t>E03430</t>
  </si>
  <si>
    <t>E03431</t>
  </si>
  <si>
    <t>E03432</t>
  </si>
  <si>
    <t>E03433</t>
  </si>
  <si>
    <t>E03434</t>
  </si>
  <si>
    <t>E03435</t>
  </si>
  <si>
    <t>E03436</t>
  </si>
  <si>
    <t>E03437</t>
  </si>
  <si>
    <t>E03438</t>
  </si>
  <si>
    <t>E03439</t>
  </si>
  <si>
    <t>E03440</t>
  </si>
  <si>
    <t>E03441</t>
  </si>
  <si>
    <t>E03442</t>
  </si>
  <si>
    <t>E03443</t>
  </si>
  <si>
    <t>E03444</t>
  </si>
  <si>
    <t>E03445</t>
  </si>
  <si>
    <t>E03446</t>
  </si>
  <si>
    <t>E03447</t>
  </si>
  <si>
    <t>E03448</t>
  </si>
  <si>
    <t>E03449</t>
  </si>
  <si>
    <t>E03450</t>
  </si>
  <si>
    <t>E03451</t>
  </si>
  <si>
    <t>E03452</t>
  </si>
  <si>
    <t>E03453</t>
  </si>
  <si>
    <t>E03454</t>
  </si>
  <si>
    <t>E03455</t>
  </si>
  <si>
    <t>E03456</t>
  </si>
  <si>
    <t>E03457</t>
  </si>
  <si>
    <t>E03458</t>
  </si>
  <si>
    <t>E03459</t>
  </si>
  <si>
    <t>E03460</t>
  </si>
  <si>
    <t>E03461</t>
  </si>
  <si>
    <t>E03462</t>
  </si>
  <si>
    <t>E03463</t>
  </si>
  <si>
    <t>E03464</t>
  </si>
  <si>
    <t>E03465</t>
  </si>
  <si>
    <t>E03466</t>
  </si>
  <si>
    <t>E03467</t>
  </si>
  <si>
    <t>E03468</t>
  </si>
  <si>
    <t>E03469</t>
  </si>
  <si>
    <t>E03470</t>
  </si>
  <si>
    <t>E03471</t>
  </si>
  <si>
    <t>E03472</t>
  </si>
  <si>
    <t>E03473</t>
  </si>
  <si>
    <t>E03474</t>
  </si>
  <si>
    <t>E03475</t>
  </si>
  <si>
    <t>E03476</t>
  </si>
  <si>
    <t>E03477</t>
  </si>
  <si>
    <t>E03478</t>
  </si>
  <si>
    <t>E03479</t>
  </si>
  <si>
    <t>E03480</t>
  </si>
  <si>
    <t>E03481</t>
  </si>
  <si>
    <t>E03482</t>
  </si>
  <si>
    <t>E03483</t>
  </si>
  <si>
    <t>E03484</t>
  </si>
  <si>
    <t>E03485</t>
  </si>
  <si>
    <t>E03486</t>
  </si>
  <si>
    <t>E03487</t>
  </si>
  <si>
    <t>E03488</t>
  </si>
  <si>
    <t>E03489</t>
  </si>
  <si>
    <t>E03490</t>
  </si>
  <si>
    <t>E03491</t>
  </si>
  <si>
    <t>E03492</t>
  </si>
  <si>
    <t>E03493</t>
  </si>
  <si>
    <t>E03494</t>
  </si>
  <si>
    <t>E03495</t>
  </si>
  <si>
    <t>E03496</t>
  </si>
  <si>
    <t>E03497</t>
  </si>
  <si>
    <t>E03498</t>
  </si>
  <si>
    <t>E03499</t>
  </si>
  <si>
    <t>E03500</t>
  </si>
  <si>
    <t>E03501</t>
  </si>
  <si>
    <t>E03502</t>
  </si>
  <si>
    <t>E03503</t>
  </si>
  <si>
    <t>E03504</t>
  </si>
  <si>
    <t>E03505</t>
  </si>
  <si>
    <t>E03506</t>
  </si>
  <si>
    <t>E03507</t>
  </si>
  <si>
    <t>E03508</t>
  </si>
  <si>
    <t>E03509</t>
  </si>
  <si>
    <t>E03510</t>
  </si>
  <si>
    <t>E03511</t>
  </si>
  <si>
    <t>E03512</t>
  </si>
  <si>
    <t>E03513</t>
  </si>
  <si>
    <t>E03514</t>
  </si>
  <si>
    <t>E03515</t>
  </si>
  <si>
    <t>E03516</t>
  </si>
  <si>
    <t>E03517</t>
  </si>
  <si>
    <t>E03518</t>
  </si>
  <si>
    <t>E03519</t>
  </si>
  <si>
    <t>E03520</t>
  </si>
  <si>
    <t>E03521</t>
  </si>
  <si>
    <t>E03522</t>
  </si>
  <si>
    <t>E03523</t>
  </si>
  <si>
    <t>E03524</t>
  </si>
  <si>
    <t>E03525</t>
  </si>
  <si>
    <t>E03526</t>
  </si>
  <si>
    <t>E03527</t>
  </si>
  <si>
    <t>E03528</t>
  </si>
  <si>
    <t>E03529</t>
  </si>
  <si>
    <t>E03530</t>
  </si>
  <si>
    <t>E03531</t>
  </si>
  <si>
    <t>E03532</t>
  </si>
  <si>
    <t>E03533</t>
  </si>
  <si>
    <t>E03534</t>
  </si>
  <si>
    <t>E03535</t>
  </si>
  <si>
    <t>E03536</t>
  </si>
  <si>
    <t>E03537</t>
  </si>
  <si>
    <t>E03538</t>
  </si>
  <si>
    <t>E03539</t>
  </si>
  <si>
    <t>E03540</t>
  </si>
  <si>
    <t>E03541</t>
  </si>
  <si>
    <t>E03542</t>
  </si>
  <si>
    <t>E03543</t>
  </si>
  <si>
    <t>E03544</t>
  </si>
  <si>
    <t>E03545</t>
  </si>
  <si>
    <t>E03546</t>
  </si>
  <si>
    <t>E03547</t>
  </si>
  <si>
    <t>E03548</t>
  </si>
  <si>
    <t>E03549</t>
  </si>
  <si>
    <t>E03550</t>
  </si>
  <si>
    <t>E03551</t>
  </si>
  <si>
    <t>E03552</t>
  </si>
  <si>
    <t>E03553</t>
  </si>
  <si>
    <t>E03554</t>
  </si>
  <si>
    <t>E03555</t>
  </si>
  <si>
    <t>E03556</t>
  </si>
  <si>
    <t>E03557</t>
  </si>
  <si>
    <t>E03558</t>
  </si>
  <si>
    <t>E03559</t>
  </si>
  <si>
    <t>E03560</t>
  </si>
  <si>
    <t>E03561</t>
  </si>
  <si>
    <t>E03562</t>
  </si>
  <si>
    <t>E03563</t>
  </si>
  <si>
    <t>E03564</t>
  </si>
  <si>
    <t>E03565</t>
  </si>
  <si>
    <t>E03566</t>
  </si>
  <si>
    <t>E03567</t>
  </si>
  <si>
    <t>E03568</t>
  </si>
  <si>
    <t>E03569</t>
  </si>
  <si>
    <t>E03570</t>
  </si>
  <si>
    <t>E03571</t>
  </si>
  <si>
    <t>E03572</t>
  </si>
  <si>
    <t>E03573</t>
  </si>
  <si>
    <t>E03574</t>
  </si>
  <si>
    <t>E03575</t>
  </si>
  <si>
    <t>E03576</t>
  </si>
  <si>
    <t>E03577</t>
  </si>
  <si>
    <t>E03578</t>
  </si>
  <si>
    <t>E03579</t>
  </si>
  <si>
    <t>E03580</t>
  </si>
  <si>
    <t>E03581</t>
  </si>
  <si>
    <t>E03582</t>
  </si>
  <si>
    <t>E03583</t>
  </si>
  <si>
    <t>E03584</t>
  </si>
  <si>
    <t>E03585</t>
  </si>
  <si>
    <t>E03586</t>
  </si>
  <si>
    <t>E03587</t>
  </si>
  <si>
    <t>E03588</t>
  </si>
  <si>
    <t>E03589</t>
  </si>
  <si>
    <t>E03590</t>
  </si>
  <si>
    <t>E03591</t>
  </si>
  <si>
    <t>E03592</t>
  </si>
  <si>
    <t>E03593</t>
  </si>
  <si>
    <t>E03594</t>
  </si>
  <si>
    <t>E03595</t>
  </si>
  <si>
    <t>E03596</t>
  </si>
  <si>
    <t>E03597</t>
  </si>
  <si>
    <t>E03598</t>
  </si>
  <si>
    <t>E03599</t>
  </si>
  <si>
    <t>E03600</t>
  </si>
  <si>
    <t>E03601</t>
  </si>
  <si>
    <t>E03602</t>
  </si>
  <si>
    <t>E03603</t>
  </si>
  <si>
    <t>E03604</t>
  </si>
  <si>
    <t>E03605</t>
  </si>
  <si>
    <t>E03606</t>
  </si>
  <si>
    <t>E03607</t>
  </si>
  <si>
    <t>E03608</t>
  </si>
  <si>
    <t>E03609</t>
  </si>
  <si>
    <t>E03610</t>
  </si>
  <si>
    <t>E03611</t>
  </si>
  <si>
    <t>E03612</t>
  </si>
  <si>
    <t>E03613</t>
  </si>
  <si>
    <t>E03614</t>
  </si>
  <si>
    <t>E03615</t>
  </si>
  <si>
    <t>E03616</t>
  </si>
  <si>
    <t>E03617</t>
  </si>
  <si>
    <t>E03618</t>
  </si>
  <si>
    <t>E03619</t>
  </si>
  <si>
    <t>E03620</t>
  </si>
  <si>
    <t>E03621</t>
  </si>
  <si>
    <t>E03622</t>
  </si>
  <si>
    <t>E03623</t>
  </si>
  <si>
    <t>E03624</t>
  </si>
  <si>
    <t>E03625</t>
  </si>
  <si>
    <t>E03626</t>
  </si>
  <si>
    <t>E03627</t>
  </si>
  <si>
    <t>E03628</t>
  </si>
  <si>
    <t>E03629</t>
  </si>
  <si>
    <t>E03630</t>
  </si>
  <si>
    <t>E03631</t>
  </si>
  <si>
    <t>E03632</t>
  </si>
  <si>
    <t>E03633</t>
  </si>
  <si>
    <t>E03634</t>
  </si>
  <si>
    <t>E03635</t>
  </si>
  <si>
    <t>E03636</t>
  </si>
  <si>
    <t>E03637</t>
  </si>
  <si>
    <t>E03638</t>
  </si>
  <si>
    <t>E03639</t>
  </si>
  <si>
    <t>E03640</t>
  </si>
  <si>
    <t>E03641</t>
  </si>
  <si>
    <t>E03642</t>
  </si>
  <si>
    <t>E03643</t>
  </si>
  <si>
    <t>E03644</t>
  </si>
  <si>
    <t>E03645</t>
  </si>
  <si>
    <t>E03646</t>
  </si>
  <si>
    <t>E03647</t>
  </si>
  <si>
    <t>E03648</t>
  </si>
  <si>
    <t>E03649</t>
  </si>
  <si>
    <t>E03650</t>
  </si>
  <si>
    <t>E03651</t>
  </si>
  <si>
    <t>E03652</t>
  </si>
  <si>
    <t>E03653</t>
  </si>
  <si>
    <t>E03654</t>
  </si>
  <si>
    <t>E03655</t>
  </si>
  <si>
    <t>E03656</t>
  </si>
  <si>
    <t>E03657</t>
  </si>
  <si>
    <t>E03658</t>
  </si>
  <si>
    <t>E03659</t>
  </si>
  <si>
    <t>E03660</t>
  </si>
  <si>
    <t>E03661</t>
  </si>
  <si>
    <t>E03662</t>
  </si>
  <si>
    <t>E03663</t>
  </si>
  <si>
    <t>E03664</t>
  </si>
  <si>
    <t>E03665</t>
  </si>
  <si>
    <t>E03666</t>
  </si>
  <si>
    <t>E03667</t>
  </si>
  <si>
    <t>E03668</t>
  </si>
  <si>
    <t>E03669</t>
  </si>
  <si>
    <t>E03670</t>
  </si>
  <si>
    <t>E03671</t>
  </si>
  <si>
    <t>E03672</t>
  </si>
  <si>
    <t>E03673</t>
  </si>
  <si>
    <t>E03674</t>
  </si>
  <si>
    <t>E03675</t>
  </si>
  <si>
    <t>E03676</t>
  </si>
  <si>
    <t>E03677</t>
  </si>
  <si>
    <t>E03678</t>
  </si>
  <si>
    <t>E03679</t>
  </si>
  <si>
    <t>E03680</t>
  </si>
  <si>
    <t>E03681</t>
  </si>
  <si>
    <t>E03682</t>
  </si>
  <si>
    <t>E03683</t>
  </si>
  <si>
    <t>E03684</t>
  </si>
  <si>
    <t>E03685</t>
  </si>
  <si>
    <t>E03686</t>
  </si>
  <si>
    <t>E03687</t>
  </si>
  <si>
    <t>E03688</t>
  </si>
  <si>
    <t>E03689</t>
  </si>
  <si>
    <t>E03690</t>
  </si>
  <si>
    <t>E03691</t>
  </si>
  <si>
    <t>E03692</t>
  </si>
  <si>
    <t>E03693</t>
  </si>
  <si>
    <t>E03694</t>
  </si>
  <si>
    <t>E03695</t>
  </si>
  <si>
    <t>E03696</t>
  </si>
  <si>
    <t>E03697</t>
  </si>
  <si>
    <t>E03698</t>
  </si>
  <si>
    <t>E03699</t>
  </si>
  <si>
    <t>E03700</t>
  </si>
  <si>
    <t>E03701</t>
  </si>
  <si>
    <t>E03702</t>
  </si>
  <si>
    <t>E03703</t>
  </si>
  <si>
    <t>E03704</t>
  </si>
  <si>
    <t>E03705</t>
  </si>
  <si>
    <t>E03706</t>
  </si>
  <si>
    <t>E03707</t>
  </si>
  <si>
    <t>E03708</t>
  </si>
  <si>
    <t>E03709</t>
  </si>
  <si>
    <t>E03710</t>
  </si>
  <si>
    <t>E03711</t>
  </si>
  <si>
    <t>E03712</t>
  </si>
  <si>
    <t>E03713</t>
  </si>
  <si>
    <t>E03714</t>
  </si>
  <si>
    <t>E03715</t>
  </si>
  <si>
    <t>E03716</t>
  </si>
  <si>
    <t>E03717</t>
  </si>
  <si>
    <t>E03718</t>
  </si>
  <si>
    <t>E03719</t>
  </si>
  <si>
    <t>E03720</t>
  </si>
  <si>
    <t>E03721</t>
  </si>
  <si>
    <t>E03722</t>
  </si>
  <si>
    <t>E03723</t>
  </si>
  <si>
    <t>E03724</t>
  </si>
  <si>
    <t>E03725</t>
  </si>
  <si>
    <t>E03726</t>
  </si>
  <si>
    <t>E03727</t>
  </si>
  <si>
    <t>E03728</t>
  </si>
  <si>
    <t>E03729</t>
  </si>
  <si>
    <t>E03730</t>
  </si>
  <si>
    <t>E03731</t>
  </si>
  <si>
    <t>E03732</t>
  </si>
  <si>
    <t>E03733</t>
  </si>
  <si>
    <t>E03734</t>
  </si>
  <si>
    <t>E03735</t>
  </si>
  <si>
    <t>E03736</t>
  </si>
  <si>
    <t>E03737</t>
  </si>
  <si>
    <t>E03738</t>
  </si>
  <si>
    <t>E03739</t>
  </si>
  <si>
    <t>E03740</t>
  </si>
  <si>
    <t>E03741</t>
  </si>
  <si>
    <t>E03742</t>
  </si>
  <si>
    <t>E03743</t>
  </si>
  <si>
    <t>E03744</t>
  </si>
  <si>
    <t>E03745</t>
  </si>
  <si>
    <t>E03746</t>
  </si>
  <si>
    <t>E03747</t>
  </si>
  <si>
    <t>E03748</t>
  </si>
  <si>
    <t>E03749</t>
  </si>
  <si>
    <t>E03750</t>
  </si>
  <si>
    <t>E03751</t>
  </si>
  <si>
    <t>E03752</t>
  </si>
  <si>
    <t>E03753</t>
  </si>
  <si>
    <t>E03754</t>
  </si>
  <si>
    <t>E03755</t>
  </si>
  <si>
    <t>E03756</t>
  </si>
  <si>
    <t>E03757</t>
  </si>
  <si>
    <t>E03758</t>
  </si>
  <si>
    <t>E03759</t>
  </si>
  <si>
    <t>E03760</t>
  </si>
  <si>
    <t>E03761</t>
  </si>
  <si>
    <t>E03762</t>
  </si>
  <si>
    <t>E03763</t>
  </si>
  <si>
    <t>E03764</t>
  </si>
  <si>
    <t>E03765</t>
  </si>
  <si>
    <t>E03766</t>
  </si>
  <si>
    <t>E03767</t>
  </si>
  <si>
    <t>E03768</t>
  </si>
  <si>
    <t>E03769</t>
  </si>
  <si>
    <t>E03770</t>
  </si>
  <si>
    <t>E03771</t>
  </si>
  <si>
    <t>E03772</t>
  </si>
  <si>
    <t>E03773</t>
  </si>
  <si>
    <t>E03774</t>
  </si>
  <si>
    <t>E03775</t>
  </si>
  <si>
    <t>E03776</t>
  </si>
  <si>
    <t>E03777</t>
  </si>
  <si>
    <t>E03778</t>
  </si>
  <si>
    <t>E03779</t>
  </si>
  <si>
    <t>E03780</t>
  </si>
  <si>
    <t>E03781</t>
  </si>
  <si>
    <t>E03782</t>
  </si>
  <si>
    <t>E03783</t>
  </si>
  <si>
    <t>E03784</t>
  </si>
  <si>
    <t>E03785</t>
  </si>
  <si>
    <t>E03786</t>
  </si>
  <si>
    <t>E03787</t>
  </si>
  <si>
    <t>E03788</t>
  </si>
  <si>
    <t>E03789</t>
  </si>
  <si>
    <t>E03790</t>
  </si>
  <si>
    <t>E03791</t>
  </si>
  <si>
    <t>E03792</t>
  </si>
  <si>
    <t>E03793</t>
  </si>
  <si>
    <t>E03794</t>
  </si>
  <si>
    <t>E03795</t>
  </si>
  <si>
    <t>E03796</t>
  </si>
  <si>
    <t>E03797</t>
  </si>
  <si>
    <t>E03798</t>
  </si>
  <si>
    <t>E03799</t>
  </si>
  <si>
    <t>E03800</t>
  </si>
  <si>
    <t>E03801</t>
  </si>
  <si>
    <t>E03802</t>
  </si>
  <si>
    <t>E03803</t>
  </si>
  <si>
    <t>E03804</t>
  </si>
  <si>
    <t>E03805</t>
  </si>
  <si>
    <t>E03806</t>
  </si>
  <si>
    <t>E03807</t>
  </si>
  <si>
    <t>E03808</t>
  </si>
  <si>
    <t>E03809</t>
  </si>
  <si>
    <t>E03810</t>
  </si>
  <si>
    <t>E03811</t>
  </si>
  <si>
    <t>E03812</t>
  </si>
  <si>
    <t>E03813</t>
  </si>
  <si>
    <t>E03814</t>
  </si>
  <si>
    <t>E03815</t>
  </si>
  <si>
    <t>E03816</t>
  </si>
  <si>
    <t>E03817</t>
  </si>
  <si>
    <t>E03818</t>
  </si>
  <si>
    <t>E03819</t>
  </si>
  <si>
    <t>E03820</t>
  </si>
  <si>
    <t>E03821</t>
  </si>
  <si>
    <t>E03822</t>
  </si>
  <si>
    <t>E03823</t>
  </si>
  <si>
    <t>E03824</t>
  </si>
  <si>
    <t>E03825</t>
  </si>
  <si>
    <t>E03826</t>
  </si>
  <si>
    <t>E03827</t>
  </si>
  <si>
    <t>E03828</t>
  </si>
  <si>
    <t>E03829</t>
  </si>
  <si>
    <t>E03830</t>
  </si>
  <si>
    <t>E03831</t>
  </si>
  <si>
    <t>E03832</t>
  </si>
  <si>
    <t>E03833</t>
  </si>
  <si>
    <t>E03834</t>
  </si>
  <si>
    <t>E03835</t>
  </si>
  <si>
    <t>E03836</t>
  </si>
  <si>
    <t>E03837</t>
  </si>
  <si>
    <t>E03838</t>
  </si>
  <si>
    <t>E03839</t>
  </si>
  <si>
    <t>E03840</t>
  </si>
  <si>
    <t>E03841</t>
  </si>
  <si>
    <t>E03842</t>
  </si>
  <si>
    <t>E03843</t>
  </si>
  <si>
    <t>E03844</t>
  </si>
  <si>
    <t>E03845</t>
  </si>
  <si>
    <t>E03846</t>
  </si>
  <si>
    <t>E03847</t>
  </si>
  <si>
    <t>E03848</t>
  </si>
  <si>
    <t>E03849</t>
  </si>
  <si>
    <t>E03850</t>
  </si>
  <si>
    <t>E03851</t>
  </si>
  <si>
    <t>E03852</t>
  </si>
  <si>
    <t>E03853</t>
  </si>
  <si>
    <t>E03854</t>
  </si>
  <si>
    <t>E03855</t>
  </si>
  <si>
    <t>E03856</t>
  </si>
  <si>
    <t>E03857</t>
  </si>
  <si>
    <t>E03858</t>
  </si>
  <si>
    <t>E03859</t>
  </si>
  <si>
    <t>E03860</t>
  </si>
  <si>
    <t>E03861</t>
  </si>
  <si>
    <t>E03862</t>
  </si>
  <si>
    <t>E03863</t>
  </si>
  <si>
    <t>E03864</t>
  </si>
  <si>
    <t>E03865</t>
  </si>
  <si>
    <t>E03866</t>
  </si>
  <si>
    <t>E03867</t>
  </si>
  <si>
    <t>E03868</t>
  </si>
  <si>
    <t>E03869</t>
  </si>
  <si>
    <t>E03870</t>
  </si>
  <si>
    <t>E03871</t>
  </si>
  <si>
    <t>E03872</t>
  </si>
  <si>
    <t>E03873</t>
  </si>
  <si>
    <t>E03874</t>
  </si>
  <si>
    <t>E03875</t>
  </si>
  <si>
    <t>E03876</t>
  </si>
  <si>
    <t>E03877</t>
  </si>
  <si>
    <t>E03878</t>
  </si>
  <si>
    <t>E03879</t>
  </si>
  <si>
    <t>E03880</t>
  </si>
  <si>
    <t>E03881</t>
  </si>
  <si>
    <t>E03882</t>
  </si>
  <si>
    <t>E03883</t>
  </si>
  <si>
    <t>E03884</t>
  </si>
  <si>
    <t>E03885</t>
  </si>
  <si>
    <t>E03886</t>
  </si>
  <si>
    <t>E03887</t>
  </si>
  <si>
    <t>E03888</t>
  </si>
  <si>
    <t>E03889</t>
  </si>
  <si>
    <t>E03890</t>
  </si>
  <si>
    <t>E03891</t>
  </si>
  <si>
    <t>E03892</t>
  </si>
  <si>
    <t>E03893</t>
  </si>
  <si>
    <t>E03894</t>
  </si>
  <si>
    <t>E03895</t>
  </si>
  <si>
    <t>E03896</t>
  </si>
  <si>
    <t>E03897</t>
  </si>
  <si>
    <t>E03898</t>
  </si>
  <si>
    <t>E03899</t>
  </si>
  <si>
    <t>E03900</t>
  </si>
  <si>
    <t>E03901</t>
  </si>
  <si>
    <t>E03902</t>
  </si>
  <si>
    <t>E03903</t>
  </si>
  <si>
    <t>E03904</t>
  </si>
  <si>
    <t>E03905</t>
  </si>
  <si>
    <t>E03906</t>
  </si>
  <si>
    <t>E03907</t>
  </si>
  <si>
    <t>E03908</t>
  </si>
  <si>
    <t>E03909</t>
  </si>
  <si>
    <t>E03910</t>
  </si>
  <si>
    <t>E03911</t>
  </si>
  <si>
    <t>E03912</t>
  </si>
  <si>
    <t>E03913</t>
  </si>
  <si>
    <t>E03914</t>
  </si>
  <si>
    <t>E03915</t>
  </si>
  <si>
    <t>E03916</t>
  </si>
  <si>
    <t>E03917</t>
  </si>
  <si>
    <t>E03918</t>
  </si>
  <si>
    <t>E03919</t>
  </si>
  <si>
    <t>E03920</t>
  </si>
  <si>
    <t>E03921</t>
  </si>
  <si>
    <t>E03922</t>
  </si>
  <si>
    <t>E03923</t>
  </si>
  <si>
    <t>E03924</t>
  </si>
  <si>
    <t>E03925</t>
  </si>
  <si>
    <t>E03926</t>
  </si>
  <si>
    <t>E03927</t>
  </si>
  <si>
    <t>E03928</t>
  </si>
  <si>
    <t>E03929</t>
  </si>
  <si>
    <t>E03930</t>
  </si>
  <si>
    <t>E03931</t>
  </si>
  <si>
    <t>E03932</t>
  </si>
  <si>
    <t>E03933</t>
  </si>
  <si>
    <t>E03934</t>
  </si>
  <si>
    <t>E03935</t>
  </si>
  <si>
    <t>E03936</t>
  </si>
  <si>
    <t>E03937</t>
  </si>
  <si>
    <t>E03938</t>
  </si>
  <si>
    <t>E03939</t>
  </si>
  <si>
    <t>E03940</t>
  </si>
  <si>
    <t>E03941</t>
  </si>
  <si>
    <t>E03942</t>
  </si>
  <si>
    <t>E03943</t>
  </si>
  <si>
    <t>E03944</t>
  </si>
  <si>
    <t>E03945</t>
  </si>
  <si>
    <t>E03946</t>
  </si>
  <si>
    <t>E03947</t>
  </si>
  <si>
    <t>E03948</t>
  </si>
  <si>
    <t>E03949</t>
  </si>
  <si>
    <t>E03950</t>
  </si>
  <si>
    <t>E03951</t>
  </si>
  <si>
    <t>E03952</t>
  </si>
  <si>
    <t>E03953</t>
  </si>
  <si>
    <t>E03954</t>
  </si>
  <si>
    <t>E03955</t>
  </si>
  <si>
    <t>E03956</t>
  </si>
  <si>
    <t>E03957</t>
  </si>
  <si>
    <t>E03958</t>
  </si>
  <si>
    <t>E03959</t>
  </si>
  <si>
    <t>E03960</t>
  </si>
  <si>
    <t>E03961</t>
  </si>
  <si>
    <t>E03962</t>
  </si>
  <si>
    <t>E03963</t>
  </si>
  <si>
    <t>E03964</t>
  </si>
  <si>
    <t>E03965</t>
  </si>
  <si>
    <t>E03966</t>
  </si>
  <si>
    <t>E03967</t>
  </si>
  <si>
    <t>E03968</t>
  </si>
  <si>
    <t>E03969</t>
  </si>
  <si>
    <t>E03970</t>
  </si>
  <si>
    <t>E03971</t>
  </si>
  <si>
    <t>E03972</t>
  </si>
  <si>
    <t>E03973</t>
  </si>
  <si>
    <t>E03974</t>
  </si>
  <si>
    <t>E03975</t>
  </si>
  <si>
    <t>E03976</t>
  </si>
  <si>
    <t>E03977</t>
  </si>
  <si>
    <t>E03978</t>
  </si>
  <si>
    <t>E03979</t>
  </si>
  <si>
    <t>E03980</t>
  </si>
  <si>
    <t>E03981</t>
  </si>
  <si>
    <t>E03982</t>
  </si>
  <si>
    <t>E03983</t>
  </si>
  <si>
    <t>E03984</t>
  </si>
  <si>
    <t>E03985</t>
  </si>
  <si>
    <t>E03986</t>
  </si>
  <si>
    <t>E03987</t>
  </si>
  <si>
    <t>E03988</t>
  </si>
  <si>
    <t>E03989</t>
  </si>
  <si>
    <t>E03990</t>
  </si>
  <si>
    <t>E03991</t>
  </si>
  <si>
    <t>E03992</t>
  </si>
  <si>
    <t>E03993</t>
  </si>
  <si>
    <t>E03994</t>
  </si>
  <si>
    <t>E03995</t>
  </si>
  <si>
    <t>E03996</t>
  </si>
  <si>
    <t>E03997</t>
  </si>
  <si>
    <t>E03998</t>
  </si>
  <si>
    <t>E03999</t>
  </si>
  <si>
    <t>E04000</t>
  </si>
  <si>
    <t>E04001</t>
  </si>
  <si>
    <t>E04002</t>
  </si>
  <si>
    <t>E04003</t>
  </si>
  <si>
    <t>E04004</t>
  </si>
  <si>
    <t>E04005</t>
  </si>
  <si>
    <t>E04006</t>
  </si>
  <si>
    <t>E04007</t>
  </si>
  <si>
    <t>E04008</t>
  </si>
  <si>
    <t>E04009</t>
  </si>
  <si>
    <t>E04010</t>
  </si>
  <si>
    <t>E04011</t>
  </si>
  <si>
    <t>E04012</t>
  </si>
  <si>
    <t>E04013</t>
  </si>
  <si>
    <t>E04014</t>
  </si>
  <si>
    <t>E04015</t>
  </si>
  <si>
    <t>E04016</t>
  </si>
  <si>
    <t>E04017</t>
  </si>
  <si>
    <t>E04018</t>
  </si>
  <si>
    <t>E04019</t>
  </si>
  <si>
    <t>E04020</t>
  </si>
  <si>
    <t>E04021</t>
  </si>
  <si>
    <t>E04022</t>
  </si>
  <si>
    <t>E04023</t>
  </si>
  <si>
    <t>E04024</t>
  </si>
  <si>
    <t>E04025</t>
  </si>
  <si>
    <t>E04026</t>
  </si>
  <si>
    <t>E04027</t>
  </si>
  <si>
    <t>E04028</t>
  </si>
  <si>
    <t>E04029</t>
  </si>
  <si>
    <t>E04030</t>
  </si>
  <si>
    <t>E04031</t>
  </si>
  <si>
    <t>E04032</t>
  </si>
  <si>
    <t>E04033</t>
  </si>
  <si>
    <t>E04034</t>
  </si>
  <si>
    <t>E04035</t>
  </si>
  <si>
    <t>E04036</t>
  </si>
  <si>
    <t>E04037</t>
  </si>
  <si>
    <t>E04038</t>
  </si>
  <si>
    <t>E04039</t>
  </si>
  <si>
    <t>E04040</t>
  </si>
  <si>
    <t>E04041</t>
  </si>
  <si>
    <t>E04042</t>
  </si>
  <si>
    <t>E04043</t>
  </si>
  <si>
    <t>E04044</t>
  </si>
  <si>
    <t>E04045</t>
  </si>
  <si>
    <t>E04046</t>
  </si>
  <si>
    <t>E04047</t>
  </si>
  <si>
    <t>E04048</t>
  </si>
  <si>
    <t>E04049</t>
  </si>
  <si>
    <t>E04050</t>
  </si>
  <si>
    <t>E04051</t>
  </si>
  <si>
    <t>E04052</t>
  </si>
  <si>
    <t>E04053</t>
  </si>
  <si>
    <t>E04054</t>
  </si>
  <si>
    <t>E04055</t>
  </si>
  <si>
    <t>E04056</t>
  </si>
  <si>
    <t>E04057</t>
  </si>
  <si>
    <t>E04058</t>
  </si>
  <si>
    <t>E04059</t>
  </si>
  <si>
    <t>E04060</t>
  </si>
  <si>
    <t>E04061</t>
  </si>
  <si>
    <t>E04062</t>
  </si>
  <si>
    <t>E04063</t>
  </si>
  <si>
    <t>E04064</t>
  </si>
  <si>
    <t>E04065</t>
  </si>
  <si>
    <t>E04066</t>
  </si>
  <si>
    <t>E04067</t>
  </si>
  <si>
    <t>E04068</t>
  </si>
  <si>
    <t>E04069</t>
  </si>
  <si>
    <t>E04070</t>
  </si>
  <si>
    <t>E04071</t>
  </si>
  <si>
    <t>E04072</t>
  </si>
  <si>
    <t>E04073</t>
  </si>
  <si>
    <t>E04074</t>
  </si>
  <si>
    <t>E04075</t>
  </si>
  <si>
    <t>E04076</t>
  </si>
  <si>
    <t>E04077</t>
  </si>
  <si>
    <t>E04078</t>
  </si>
  <si>
    <t>E04079</t>
  </si>
  <si>
    <t>E04080</t>
  </si>
  <si>
    <t>E04081</t>
  </si>
  <si>
    <t>E04082</t>
  </si>
  <si>
    <t>E04083</t>
  </si>
  <si>
    <t>E04084</t>
  </si>
  <si>
    <t>E04085</t>
  </si>
  <si>
    <t>E04086</t>
  </si>
  <si>
    <t>E04087</t>
  </si>
  <si>
    <t>E04088</t>
  </si>
  <si>
    <t>E04089</t>
  </si>
  <si>
    <t>E04090</t>
  </si>
  <si>
    <t>E04091</t>
  </si>
  <si>
    <t>E04092</t>
  </si>
  <si>
    <t>E04093</t>
  </si>
  <si>
    <t>E04094</t>
  </si>
  <si>
    <t>E04095</t>
  </si>
  <si>
    <t>E04096</t>
  </si>
  <si>
    <t>E04097</t>
  </si>
  <si>
    <t>E04098</t>
  </si>
  <si>
    <t>E04099</t>
  </si>
  <si>
    <t>E04100</t>
  </si>
  <si>
    <t>E04101</t>
  </si>
  <si>
    <t>E04102</t>
  </si>
  <si>
    <t>E04103</t>
  </si>
  <si>
    <t>E04104</t>
  </si>
  <si>
    <t>E04105</t>
  </si>
  <si>
    <t>E04106</t>
  </si>
  <si>
    <t>E04107</t>
  </si>
  <si>
    <t>E04108</t>
  </si>
  <si>
    <t>E04109</t>
  </si>
  <si>
    <t>E04110</t>
  </si>
  <si>
    <t>E04111</t>
  </si>
  <si>
    <t>E04112</t>
  </si>
  <si>
    <t>E04113</t>
  </si>
  <si>
    <t>E04114</t>
  </si>
  <si>
    <t>E04115</t>
  </si>
  <si>
    <t>E04116</t>
  </si>
  <si>
    <t>E04117</t>
  </si>
  <si>
    <t>E04118</t>
  </si>
  <si>
    <t>E04119</t>
  </si>
  <si>
    <t>E04120</t>
  </si>
  <si>
    <t>E04121</t>
  </si>
  <si>
    <t>E04122</t>
  </si>
  <si>
    <t>E04123</t>
  </si>
  <si>
    <t>E04124</t>
  </si>
  <si>
    <t>E04125</t>
  </si>
  <si>
    <t>E04126</t>
  </si>
  <si>
    <t>E04127</t>
  </si>
  <si>
    <t>E04128</t>
  </si>
  <si>
    <t>E04129</t>
  </si>
  <si>
    <t>E04130</t>
  </si>
  <si>
    <t>E04131</t>
  </si>
  <si>
    <t>E04132</t>
  </si>
  <si>
    <t>E04133</t>
  </si>
  <si>
    <t>E04134</t>
  </si>
  <si>
    <t>E04135</t>
  </si>
  <si>
    <t>E04136</t>
  </si>
  <si>
    <t>E04137</t>
  </si>
  <si>
    <t>E04138</t>
  </si>
  <si>
    <t>E04139</t>
  </si>
  <si>
    <t>E04140</t>
  </si>
  <si>
    <t>E04141</t>
  </si>
  <si>
    <t>E04142</t>
  </si>
  <si>
    <t>E04143</t>
  </si>
  <si>
    <t>E04144</t>
  </si>
  <si>
    <t>E04145</t>
  </si>
  <si>
    <t>E04146</t>
  </si>
  <si>
    <t>E04147</t>
  </si>
  <si>
    <t>E04148</t>
  </si>
  <si>
    <t>E04149</t>
  </si>
  <si>
    <t>E04150</t>
  </si>
  <si>
    <t>E04151</t>
  </si>
  <si>
    <t>E04152</t>
  </si>
  <si>
    <t>E04153</t>
  </si>
  <si>
    <t>E04154</t>
  </si>
  <si>
    <t>E04155</t>
  </si>
  <si>
    <t>E04156</t>
  </si>
  <si>
    <t>E04157</t>
  </si>
  <si>
    <t>E04158</t>
  </si>
  <si>
    <t>E04159</t>
  </si>
  <si>
    <t>E04160</t>
  </si>
  <si>
    <t>E04161</t>
  </si>
  <si>
    <t>E04162</t>
  </si>
  <si>
    <t>E04163</t>
  </si>
  <si>
    <t>E04164</t>
  </si>
  <si>
    <t>E04165</t>
  </si>
  <si>
    <t>E04166</t>
  </si>
  <si>
    <t>E04167</t>
  </si>
  <si>
    <t>E04168</t>
  </si>
  <si>
    <t>E04169</t>
  </si>
  <si>
    <t>E04170</t>
  </si>
  <si>
    <t>E04171</t>
  </si>
  <si>
    <t>E04172</t>
  </si>
  <si>
    <t>E04173</t>
  </si>
  <si>
    <t>E04174</t>
  </si>
  <si>
    <t>E04175</t>
  </si>
  <si>
    <t>E04176</t>
  </si>
  <si>
    <t>E04177</t>
  </si>
  <si>
    <t>E04178</t>
  </si>
  <si>
    <t>E04179</t>
  </si>
  <si>
    <t>E04180</t>
  </si>
  <si>
    <t>E04181</t>
  </si>
  <si>
    <t>E04182</t>
  </si>
  <si>
    <t>E04183</t>
  </si>
  <si>
    <t>E04184</t>
  </si>
  <si>
    <t>E04185</t>
  </si>
  <si>
    <t>E04186</t>
  </si>
  <si>
    <t>E04187</t>
  </si>
  <si>
    <t>E04188</t>
  </si>
  <si>
    <t>E04189</t>
  </si>
  <si>
    <t>E04190</t>
  </si>
  <si>
    <t>E04191</t>
  </si>
  <si>
    <t>E04192</t>
  </si>
  <si>
    <t>E04193</t>
  </si>
  <si>
    <t>E04194</t>
  </si>
  <si>
    <t>E04195</t>
  </si>
  <si>
    <t>E04196</t>
  </si>
  <si>
    <t>E04197</t>
  </si>
  <si>
    <t>E04198</t>
  </si>
  <si>
    <t>E04199</t>
  </si>
  <si>
    <t>E04200</t>
  </si>
  <si>
    <t>E04201</t>
  </si>
  <si>
    <t>E04202</t>
  </si>
  <si>
    <t>E04203</t>
  </si>
  <si>
    <t>E04204</t>
  </si>
  <si>
    <t>E04205</t>
  </si>
  <si>
    <t>E04206</t>
  </si>
  <si>
    <t>E04207</t>
  </si>
  <si>
    <t>E04208</t>
  </si>
  <si>
    <t>E04209</t>
  </si>
  <si>
    <t>E04210</t>
  </si>
  <si>
    <t>E04211</t>
  </si>
  <si>
    <t>E04212</t>
  </si>
  <si>
    <t>E04213</t>
  </si>
  <si>
    <t>E04214</t>
  </si>
  <si>
    <t>E04215</t>
  </si>
  <si>
    <t>E04216</t>
  </si>
  <si>
    <t>E04217</t>
  </si>
  <si>
    <t>E04218</t>
  </si>
  <si>
    <t>E04219</t>
  </si>
  <si>
    <t>E04220</t>
  </si>
  <si>
    <t>E04221</t>
  </si>
  <si>
    <t>E04222</t>
  </si>
  <si>
    <t>E04223</t>
  </si>
  <si>
    <t>E04224</t>
  </si>
  <si>
    <t>E04225</t>
  </si>
  <si>
    <t>E04226</t>
  </si>
  <si>
    <t>E04227</t>
  </si>
  <si>
    <t>E04228</t>
  </si>
  <si>
    <t>E04229</t>
  </si>
  <si>
    <t>E04230</t>
  </si>
  <si>
    <t>E04231</t>
  </si>
  <si>
    <t>E04232</t>
  </si>
  <si>
    <t>E04233</t>
  </si>
  <si>
    <t>E04234</t>
  </si>
  <si>
    <t>E04235</t>
  </si>
  <si>
    <t>E04236</t>
  </si>
  <si>
    <t>E04237</t>
  </si>
  <si>
    <t>E04238</t>
  </si>
  <si>
    <t>E04239</t>
  </si>
  <si>
    <t>E04240</t>
  </si>
  <si>
    <t>E04241</t>
  </si>
  <si>
    <t>E04242</t>
  </si>
  <si>
    <t>E04243</t>
  </si>
  <si>
    <t>E04244</t>
  </si>
  <si>
    <t>E04245</t>
  </si>
  <si>
    <t>E04246</t>
  </si>
  <si>
    <t>E04247</t>
  </si>
  <si>
    <t>E04248</t>
  </si>
  <si>
    <t>E04249</t>
  </si>
  <si>
    <t>E04250</t>
  </si>
  <si>
    <t>E04251</t>
  </si>
  <si>
    <t>E04252</t>
  </si>
  <si>
    <t>E04253</t>
  </si>
  <si>
    <t>E04254</t>
  </si>
  <si>
    <t>E04255</t>
  </si>
  <si>
    <t>E04256</t>
  </si>
  <si>
    <t>E04257</t>
  </si>
  <si>
    <t>E04258</t>
  </si>
  <si>
    <t>E04259</t>
  </si>
  <si>
    <t>E04260</t>
  </si>
  <si>
    <t>E04261</t>
  </si>
  <si>
    <t>E04262</t>
  </si>
  <si>
    <t>E04263</t>
  </si>
  <si>
    <t>E04264</t>
  </si>
  <si>
    <t>E04265</t>
  </si>
  <si>
    <t>E04266</t>
  </si>
  <si>
    <t>E04267</t>
  </si>
  <si>
    <t>E04268</t>
  </si>
  <si>
    <t>E04269</t>
  </si>
  <si>
    <t>E04270</t>
  </si>
  <si>
    <t>E04271</t>
  </si>
  <si>
    <t>E04272</t>
  </si>
  <si>
    <t>E04273</t>
  </si>
  <si>
    <t>E04274</t>
  </si>
  <si>
    <t>E04275</t>
  </si>
  <si>
    <t>E04276</t>
  </si>
  <si>
    <t>E04277</t>
  </si>
  <si>
    <t>E04278</t>
  </si>
  <si>
    <t>E04279</t>
  </si>
  <si>
    <t>E04280</t>
  </si>
  <si>
    <t>E04281</t>
  </si>
  <si>
    <t>E04282</t>
  </si>
  <si>
    <t>E04283</t>
  </si>
  <si>
    <t>E04284</t>
  </si>
  <si>
    <t>E04285</t>
  </si>
  <si>
    <t>E04286</t>
  </si>
  <si>
    <t>E04287</t>
  </si>
  <si>
    <t>E04288</t>
  </si>
  <si>
    <t>E04289</t>
  </si>
  <si>
    <t>E04290</t>
  </si>
  <si>
    <t>E04291</t>
  </si>
  <si>
    <t>E04292</t>
  </si>
  <si>
    <t>E04293</t>
  </si>
  <si>
    <t>E04294</t>
  </si>
  <si>
    <t>E04295</t>
  </si>
  <si>
    <t>E04296</t>
  </si>
  <si>
    <t>E04297</t>
  </si>
  <si>
    <t>E04298</t>
  </si>
  <si>
    <t>E04299</t>
  </si>
  <si>
    <t>E04300</t>
  </si>
  <si>
    <t>E04301</t>
  </si>
  <si>
    <t>E04302</t>
  </si>
  <si>
    <t>E04303</t>
  </si>
  <si>
    <t>E04304</t>
  </si>
  <si>
    <t>E04305</t>
  </si>
  <si>
    <t>E04306</t>
  </si>
  <si>
    <t>E04307</t>
  </si>
  <si>
    <t>E04308</t>
  </si>
  <si>
    <t>E04309</t>
  </si>
  <si>
    <t>E04310</t>
  </si>
  <si>
    <t>E04311</t>
  </si>
  <si>
    <t>E04312</t>
  </si>
  <si>
    <t>E04313</t>
  </si>
  <si>
    <t>E04314</t>
  </si>
  <si>
    <t>E04315</t>
  </si>
  <si>
    <t>E04316</t>
  </si>
  <si>
    <t>E04317</t>
  </si>
  <si>
    <t>E04318</t>
  </si>
  <si>
    <t>E04319</t>
  </si>
  <si>
    <t>E04320</t>
  </si>
  <si>
    <t>E04321</t>
  </si>
  <si>
    <t>E04322</t>
  </si>
  <si>
    <t>E04323</t>
  </si>
  <si>
    <t>E04324</t>
  </si>
  <si>
    <t>E04325</t>
  </si>
  <si>
    <t>E04326</t>
  </si>
  <si>
    <t>E04327</t>
  </si>
  <si>
    <t>E04328</t>
  </si>
  <si>
    <t>E04329</t>
  </si>
  <si>
    <t>E04330</t>
  </si>
  <si>
    <t>E04331</t>
  </si>
  <si>
    <t>E04332</t>
  </si>
  <si>
    <t>E04333</t>
  </si>
  <si>
    <t>E04334</t>
  </si>
  <si>
    <t>E04335</t>
  </si>
  <si>
    <t>E04336</t>
  </si>
  <si>
    <t>E04337</t>
  </si>
  <si>
    <t>E04338</t>
  </si>
  <si>
    <t>E04339</t>
  </si>
  <si>
    <t>E04340</t>
  </si>
  <si>
    <t>E04341</t>
  </si>
  <si>
    <t>E04342</t>
  </si>
  <si>
    <t>E04343</t>
  </si>
  <si>
    <t>E04344</t>
  </si>
  <si>
    <t>E04345</t>
  </si>
  <si>
    <t>E04346</t>
  </si>
  <si>
    <t>E04347</t>
  </si>
  <si>
    <t>E04348</t>
  </si>
  <si>
    <t>E04349</t>
  </si>
  <si>
    <t>E04350</t>
  </si>
  <si>
    <t>E04351</t>
  </si>
  <si>
    <t>E04352</t>
  </si>
  <si>
    <t>E04353</t>
  </si>
  <si>
    <t>E04354</t>
  </si>
  <si>
    <t>E04355</t>
  </si>
  <si>
    <t>E04356</t>
  </si>
  <si>
    <t>E04357</t>
  </si>
  <si>
    <t>E04358</t>
  </si>
  <si>
    <t>E04359</t>
  </si>
  <si>
    <t>E04360</t>
  </si>
  <si>
    <t>E04361</t>
  </si>
  <si>
    <t>E04362</t>
  </si>
  <si>
    <t>E04363</t>
  </si>
  <si>
    <t>E04364</t>
  </si>
  <si>
    <t>E04365</t>
  </si>
  <si>
    <t>E04366</t>
  </si>
  <si>
    <t>E04367</t>
  </si>
  <si>
    <t>E04368</t>
  </si>
  <si>
    <t>E04369</t>
  </si>
  <si>
    <t>E04370</t>
  </si>
  <si>
    <t>E04371</t>
  </si>
  <si>
    <t>E04372</t>
  </si>
  <si>
    <t>E04373</t>
  </si>
  <si>
    <t>E04374</t>
  </si>
  <si>
    <t>E04375</t>
  </si>
  <si>
    <t>E04376</t>
  </si>
  <si>
    <t>E04377</t>
  </si>
  <si>
    <t>E04378</t>
  </si>
  <si>
    <t>E04379</t>
  </si>
  <si>
    <t>E04380</t>
  </si>
  <si>
    <t>E04381</t>
  </si>
  <si>
    <t>E04382</t>
  </si>
  <si>
    <t>E04383</t>
  </si>
  <si>
    <t>E04384</t>
  </si>
  <si>
    <t>E04385</t>
  </si>
  <si>
    <t>E04386</t>
  </si>
  <si>
    <t>E04387</t>
  </si>
  <si>
    <t>E04388</t>
  </si>
  <si>
    <t>E04389</t>
  </si>
  <si>
    <t>E04390</t>
  </si>
  <si>
    <t>E04391</t>
  </si>
  <si>
    <t>E04392</t>
  </si>
  <si>
    <t>E04393</t>
  </si>
  <si>
    <t>E04394</t>
  </si>
  <si>
    <t>E04395</t>
  </si>
  <si>
    <t>E04396</t>
  </si>
  <si>
    <t>E04397</t>
  </si>
  <si>
    <t>E04398</t>
  </si>
  <si>
    <t>E04399</t>
  </si>
  <si>
    <t>E04400</t>
  </si>
  <si>
    <t>E04401</t>
  </si>
  <si>
    <t>E04402</t>
  </si>
  <si>
    <t>E04403</t>
  </si>
  <si>
    <t>E04404</t>
  </si>
  <si>
    <t>E04405</t>
  </si>
  <si>
    <t>E04406</t>
  </si>
  <si>
    <t>E04407</t>
  </si>
  <si>
    <t>E04408</t>
  </si>
  <si>
    <t>E04409</t>
  </si>
  <si>
    <t>E04410</t>
  </si>
  <si>
    <t>E04411</t>
  </si>
  <si>
    <t>E04412</t>
  </si>
  <si>
    <t>E04413</t>
  </si>
  <si>
    <t>E04414</t>
  </si>
  <si>
    <t>E04415</t>
  </si>
  <si>
    <t>E04416</t>
  </si>
  <si>
    <t>E04417</t>
  </si>
  <si>
    <t>E04418</t>
  </si>
  <si>
    <t>E04419</t>
  </si>
  <si>
    <t>E04420</t>
  </si>
  <si>
    <t>E04421</t>
  </si>
  <si>
    <t>E04422</t>
  </si>
  <si>
    <t>E04423</t>
  </si>
  <si>
    <t>E04424</t>
  </si>
  <si>
    <t>E04425</t>
  </si>
  <si>
    <t>E04426</t>
  </si>
  <si>
    <t>E04427</t>
  </si>
  <si>
    <t>E04428</t>
  </si>
  <si>
    <t>E04429</t>
  </si>
  <si>
    <t>E04430</t>
  </si>
  <si>
    <t>E04431</t>
  </si>
  <si>
    <t>E04432</t>
  </si>
  <si>
    <t>E04433</t>
  </si>
  <si>
    <t>E04434</t>
  </si>
  <si>
    <t>E04435</t>
  </si>
  <si>
    <t>E04436</t>
  </si>
  <si>
    <t>E04437</t>
  </si>
  <si>
    <t>E04438</t>
  </si>
  <si>
    <t>E04439</t>
  </si>
  <si>
    <t>E04440</t>
  </si>
  <si>
    <t>E04441</t>
  </si>
  <si>
    <t>E04442</t>
  </si>
  <si>
    <t>E04443</t>
  </si>
  <si>
    <t>E04444</t>
  </si>
  <si>
    <t>E04445</t>
  </si>
  <si>
    <t>E04446</t>
  </si>
  <si>
    <t>E04447</t>
  </si>
  <si>
    <t>E04448</t>
  </si>
  <si>
    <t>E04449</t>
  </si>
  <si>
    <t>E04450</t>
  </si>
  <si>
    <t>E04451</t>
  </si>
  <si>
    <t>E04452</t>
  </si>
  <si>
    <t>E04453</t>
  </si>
  <si>
    <t>E04454</t>
  </si>
  <si>
    <t>E04455</t>
  </si>
  <si>
    <t>E04456</t>
  </si>
  <si>
    <t>E04457</t>
  </si>
  <si>
    <t>E04458</t>
  </si>
  <si>
    <t>E04459</t>
  </si>
  <si>
    <t>E04460</t>
  </si>
  <si>
    <t>E04461</t>
  </si>
  <si>
    <t>E04462</t>
  </si>
  <si>
    <t>E04463</t>
  </si>
  <si>
    <t>E04464</t>
  </si>
  <si>
    <t>E04465</t>
  </si>
  <si>
    <t>E04466</t>
  </si>
  <si>
    <t>E04467</t>
  </si>
  <si>
    <t>E04468</t>
  </si>
  <si>
    <t>E04469</t>
  </si>
  <si>
    <t>E04470</t>
  </si>
  <si>
    <t>E04471</t>
  </si>
  <si>
    <t>E04472</t>
  </si>
  <si>
    <t>E04473</t>
  </si>
  <si>
    <t>E04474</t>
  </si>
  <si>
    <t>E04475</t>
  </si>
  <si>
    <t>E04476</t>
  </si>
  <si>
    <t>E04477</t>
  </si>
  <si>
    <t>E04478</t>
  </si>
  <si>
    <t>E04479</t>
  </si>
  <si>
    <t>E04480</t>
  </si>
  <si>
    <t>E04481</t>
  </si>
  <si>
    <t>E04482</t>
  </si>
  <si>
    <t>E04483</t>
  </si>
  <si>
    <t>E04484</t>
  </si>
  <si>
    <t>E04485</t>
  </si>
  <si>
    <t>E04486</t>
  </si>
  <si>
    <t>E04487</t>
  </si>
  <si>
    <t>E04488</t>
  </si>
  <si>
    <t>E04489</t>
  </si>
  <si>
    <t>E04490</t>
  </si>
  <si>
    <t>E04491</t>
  </si>
  <si>
    <t>E04492</t>
  </si>
  <si>
    <t>E04493</t>
  </si>
  <si>
    <t>E04494</t>
  </si>
  <si>
    <t>E04495</t>
  </si>
  <si>
    <t>E04496</t>
  </si>
  <si>
    <t>E04497</t>
  </si>
  <si>
    <t>E04498</t>
  </si>
  <si>
    <t>E04499</t>
  </si>
  <si>
    <t>E04500</t>
  </si>
  <si>
    <t>E04501</t>
  </si>
  <si>
    <t>E04502</t>
  </si>
  <si>
    <t>E04503</t>
  </si>
  <si>
    <t>E04504</t>
  </si>
  <si>
    <t>E04505</t>
  </si>
  <si>
    <t>E04506</t>
  </si>
  <si>
    <t>E04507</t>
  </si>
  <si>
    <t>E04508</t>
  </si>
  <si>
    <t>E04509</t>
  </si>
  <si>
    <t>E04510</t>
  </si>
  <si>
    <t>E04511</t>
  </si>
  <si>
    <t>E04512</t>
  </si>
  <si>
    <t>E04513</t>
  </si>
  <si>
    <t>E04514</t>
  </si>
  <si>
    <t>E04515</t>
  </si>
  <si>
    <t>E04516</t>
  </si>
  <si>
    <t>E04517</t>
  </si>
  <si>
    <t>E04518</t>
  </si>
  <si>
    <t>E04519</t>
  </si>
  <si>
    <t>E04520</t>
  </si>
  <si>
    <t>E04521</t>
  </si>
  <si>
    <t>E04522</t>
  </si>
  <si>
    <t>E04523</t>
  </si>
  <si>
    <t>E04524</t>
  </si>
  <si>
    <t>E04525</t>
  </si>
  <si>
    <t>E04526</t>
  </si>
  <si>
    <t>E04527</t>
  </si>
  <si>
    <t>E04528</t>
  </si>
  <si>
    <t>E04529</t>
  </si>
  <si>
    <t>E04530</t>
  </si>
  <si>
    <t>E04531</t>
  </si>
  <si>
    <t>E04532</t>
  </si>
  <si>
    <t>E04533</t>
  </si>
  <si>
    <t>E04534</t>
  </si>
  <si>
    <t>E04535</t>
  </si>
  <si>
    <t>E04536</t>
  </si>
  <si>
    <t>E04537</t>
  </si>
  <si>
    <t>E04538</t>
  </si>
  <si>
    <t>E04539</t>
  </si>
  <si>
    <t>E04540</t>
  </si>
  <si>
    <t>E04541</t>
  </si>
  <si>
    <t>E04542</t>
  </si>
  <si>
    <t>E04543</t>
  </si>
  <si>
    <t>E04544</t>
  </si>
  <si>
    <t>E04545</t>
  </si>
  <si>
    <t>E04546</t>
  </si>
  <si>
    <t>E04547</t>
  </si>
  <si>
    <t>E04548</t>
  </si>
  <si>
    <t>E04549</t>
  </si>
  <si>
    <t>E04550</t>
  </si>
  <si>
    <t>E04551</t>
  </si>
  <si>
    <t>E04552</t>
  </si>
  <si>
    <t>E04553</t>
  </si>
  <si>
    <t>E04554</t>
  </si>
  <si>
    <t>E04555</t>
  </si>
  <si>
    <t>E04556</t>
  </si>
  <si>
    <t>E04557</t>
  </si>
  <si>
    <t>E04558</t>
  </si>
  <si>
    <t>E04559</t>
  </si>
  <si>
    <t>E04560</t>
  </si>
  <si>
    <t>E04561</t>
  </si>
  <si>
    <t>E04562</t>
  </si>
  <si>
    <t>E04563</t>
  </si>
  <si>
    <t>E04564</t>
  </si>
  <si>
    <t>E04565</t>
  </si>
  <si>
    <t>E04566</t>
  </si>
  <si>
    <t>E04567</t>
  </si>
  <si>
    <t>E04568</t>
  </si>
  <si>
    <t>E04569</t>
  </si>
  <si>
    <t>E04570</t>
  </si>
  <si>
    <t>E04571</t>
  </si>
  <si>
    <t>E04572</t>
  </si>
  <si>
    <t>E04573</t>
  </si>
  <si>
    <t>E04574</t>
  </si>
  <si>
    <t>E04575</t>
  </si>
  <si>
    <t>E04576</t>
  </si>
  <si>
    <t>E04577</t>
  </si>
  <si>
    <t>E04578</t>
  </si>
  <si>
    <t>E04579</t>
  </si>
  <si>
    <t>E04580</t>
  </si>
  <si>
    <t>E04581</t>
  </si>
  <si>
    <t>E04582</t>
  </si>
  <si>
    <t>E04583</t>
  </si>
  <si>
    <t>E04584</t>
  </si>
  <si>
    <t>E04585</t>
  </si>
  <si>
    <t>E04586</t>
  </si>
  <si>
    <t>E04587</t>
  </si>
  <si>
    <t>E04588</t>
  </si>
  <si>
    <t>E04589</t>
  </si>
  <si>
    <t>E04590</t>
  </si>
  <si>
    <t>E04591</t>
  </si>
  <si>
    <t>E04592</t>
  </si>
  <si>
    <t>E04593</t>
  </si>
  <si>
    <t>E04594</t>
  </si>
  <si>
    <t>E04595</t>
  </si>
  <si>
    <t>E04596</t>
  </si>
  <si>
    <t>E04597</t>
  </si>
  <si>
    <t>E04598</t>
  </si>
  <si>
    <t>E04599</t>
  </si>
  <si>
    <t>E04600</t>
  </si>
  <si>
    <t>E04601</t>
  </si>
  <si>
    <t>E04602</t>
  </si>
  <si>
    <t>E04603</t>
  </si>
  <si>
    <t>E04604</t>
  </si>
  <si>
    <t>E04605</t>
  </si>
  <si>
    <t>E04606</t>
  </si>
  <si>
    <t>E04607</t>
  </si>
  <si>
    <t>E04608</t>
  </si>
  <si>
    <t>E04609</t>
  </si>
  <si>
    <t>E04610</t>
  </si>
  <si>
    <t>E04611</t>
  </si>
  <si>
    <t>E04612</t>
  </si>
  <si>
    <t>E04613</t>
  </si>
  <si>
    <t>E04614</t>
  </si>
  <si>
    <t>E04615</t>
  </si>
  <si>
    <t>E04616</t>
  </si>
  <si>
    <t>E04617</t>
  </si>
  <si>
    <t>E04618</t>
  </si>
  <si>
    <t>E04619</t>
  </si>
  <si>
    <t>E04620</t>
  </si>
  <si>
    <t>E04621</t>
  </si>
  <si>
    <t>E04622</t>
  </si>
  <si>
    <t>E04623</t>
  </si>
  <si>
    <t>E04624</t>
  </si>
  <si>
    <t>E04625</t>
  </si>
  <si>
    <t>E04626</t>
  </si>
  <si>
    <t>E04627</t>
  </si>
  <si>
    <t>E04628</t>
  </si>
  <si>
    <t>E04629</t>
  </si>
  <si>
    <t>E04630</t>
  </si>
  <si>
    <t>E04631</t>
  </si>
  <si>
    <t>E04632</t>
  </si>
  <si>
    <t>E04633</t>
  </si>
  <si>
    <t>E04634</t>
  </si>
  <si>
    <t>E04635</t>
  </si>
  <si>
    <t>E04636</t>
  </si>
  <si>
    <t>E04637</t>
  </si>
  <si>
    <t>E04638</t>
  </si>
  <si>
    <t>E04639</t>
  </si>
  <si>
    <t>E04640</t>
  </si>
  <si>
    <t>E04641</t>
  </si>
  <si>
    <t>E04642</t>
  </si>
  <si>
    <t>E04643</t>
  </si>
  <si>
    <t>E04644</t>
  </si>
  <si>
    <t>E04645</t>
  </si>
  <si>
    <t>E04646</t>
  </si>
  <si>
    <t>E04647</t>
  </si>
  <si>
    <t>E04648</t>
  </si>
  <si>
    <t>E04649</t>
  </si>
  <si>
    <t>E04650</t>
  </si>
  <si>
    <t>E04651</t>
  </si>
  <si>
    <t>E04652</t>
  </si>
  <si>
    <t>E04653</t>
  </si>
  <si>
    <t>E04654</t>
  </si>
  <si>
    <t>E04655</t>
  </si>
  <si>
    <t>E04656</t>
  </si>
  <si>
    <t>E04657</t>
  </si>
  <si>
    <t>E04658</t>
  </si>
  <si>
    <t>E04659</t>
  </si>
  <si>
    <t>E04660</t>
  </si>
  <si>
    <t>E04661</t>
  </si>
  <si>
    <t>E04662</t>
  </si>
  <si>
    <t>E04663</t>
  </si>
  <si>
    <t>E04664</t>
  </si>
  <si>
    <t>E04665</t>
  </si>
  <si>
    <t>E04666</t>
  </si>
  <si>
    <t>E04667</t>
  </si>
  <si>
    <t>E04668</t>
  </si>
  <si>
    <t>E04669</t>
  </si>
  <si>
    <t>E04670</t>
  </si>
  <si>
    <t>E04671</t>
  </si>
  <si>
    <t>E04672</t>
  </si>
  <si>
    <t>E04673</t>
  </si>
  <si>
    <t>E04674</t>
  </si>
  <si>
    <t>E04675</t>
  </si>
  <si>
    <t>E04676</t>
  </si>
  <si>
    <t>E04677</t>
  </si>
  <si>
    <t>E04678</t>
  </si>
  <si>
    <t>E04679</t>
  </si>
  <si>
    <t>E04680</t>
  </si>
  <si>
    <t>E04681</t>
  </si>
  <si>
    <t>E04682</t>
  </si>
  <si>
    <t>E04683</t>
  </si>
  <si>
    <t>E04684</t>
  </si>
  <si>
    <t>E04685</t>
  </si>
  <si>
    <t>E04686</t>
  </si>
  <si>
    <t>E04687</t>
  </si>
  <si>
    <t>E04688</t>
  </si>
  <si>
    <t>E04689</t>
  </si>
  <si>
    <t>E04690</t>
  </si>
  <si>
    <t>E04691</t>
  </si>
  <si>
    <t>E04692</t>
  </si>
  <si>
    <t>E04693</t>
  </si>
  <si>
    <t>E04694</t>
  </si>
  <si>
    <t>E04695</t>
  </si>
  <si>
    <t>E04696</t>
  </si>
  <si>
    <t>E04697</t>
  </si>
  <si>
    <t>E04698</t>
  </si>
  <si>
    <t>E04699</t>
  </si>
  <si>
    <t>E04700</t>
  </si>
  <si>
    <t>E04701</t>
  </si>
  <si>
    <t>E04702</t>
  </si>
  <si>
    <t>E04703</t>
  </si>
  <si>
    <t>E04704</t>
  </si>
  <si>
    <t>E04705</t>
  </si>
  <si>
    <t>E04706</t>
  </si>
  <si>
    <t>E04707</t>
  </si>
  <si>
    <t>E04708</t>
  </si>
  <si>
    <t>E04709</t>
  </si>
  <si>
    <t>E04710</t>
  </si>
  <si>
    <t>E04711</t>
  </si>
  <si>
    <t>E04712</t>
  </si>
  <si>
    <t>E04713</t>
  </si>
  <si>
    <t>E04714</t>
  </si>
  <si>
    <t>E04715</t>
  </si>
  <si>
    <t>E04716</t>
  </si>
  <si>
    <t>E04717</t>
  </si>
  <si>
    <t>E04718</t>
  </si>
  <si>
    <t>E04719</t>
  </si>
  <si>
    <t>E04720</t>
  </si>
  <si>
    <t>E04721</t>
  </si>
  <si>
    <t>E04722</t>
  </si>
  <si>
    <t>E04723</t>
  </si>
  <si>
    <t>E04724</t>
  </si>
  <si>
    <t>E04725</t>
  </si>
  <si>
    <t>E04726</t>
  </si>
  <si>
    <t>E04727</t>
  </si>
  <si>
    <t>E04728</t>
  </si>
  <si>
    <t>E04729</t>
  </si>
  <si>
    <t>E04730</t>
  </si>
  <si>
    <t>E04731</t>
  </si>
  <si>
    <t>E04732</t>
  </si>
  <si>
    <t>E04733</t>
  </si>
  <si>
    <t>E04734</t>
  </si>
  <si>
    <t>E04735</t>
  </si>
  <si>
    <t>E04736</t>
  </si>
  <si>
    <t>E04737</t>
  </si>
  <si>
    <t>E04738</t>
  </si>
  <si>
    <t>E04739</t>
  </si>
  <si>
    <t>E04740</t>
  </si>
  <si>
    <t>E04741</t>
  </si>
  <si>
    <t>E04742</t>
  </si>
  <si>
    <t>E04743</t>
  </si>
  <si>
    <t>E04744</t>
  </si>
  <si>
    <t>E04745</t>
  </si>
  <si>
    <t>E04746</t>
  </si>
  <si>
    <t>E04747</t>
  </si>
  <si>
    <t>E04748</t>
  </si>
  <si>
    <t>E04749</t>
  </si>
  <si>
    <t>E04750</t>
  </si>
  <si>
    <t>E04751</t>
  </si>
  <si>
    <t>E04752</t>
  </si>
  <si>
    <t>E04753</t>
  </si>
  <si>
    <t>E04754</t>
  </si>
  <si>
    <t>E04755</t>
  </si>
  <si>
    <t>E04756</t>
  </si>
  <si>
    <t>E04757</t>
  </si>
  <si>
    <t>E04758</t>
  </si>
  <si>
    <t>E04759</t>
  </si>
  <si>
    <t>E04760</t>
  </si>
  <si>
    <t>E04761</t>
  </si>
  <si>
    <t>E04762</t>
  </si>
  <si>
    <t>E04763</t>
  </si>
  <si>
    <t>E04764</t>
  </si>
  <si>
    <t>E04765</t>
  </si>
  <si>
    <t>E04766</t>
  </si>
  <si>
    <t>E04767</t>
  </si>
  <si>
    <t>E04768</t>
  </si>
  <si>
    <t>E04769</t>
  </si>
  <si>
    <t>E04770</t>
  </si>
  <si>
    <t>E04771</t>
  </si>
  <si>
    <t>E04772</t>
  </si>
  <si>
    <t>E04773</t>
  </si>
  <si>
    <t>E04774</t>
  </si>
  <si>
    <t>E04775</t>
  </si>
  <si>
    <t>E04776</t>
  </si>
  <si>
    <t>E04777</t>
  </si>
  <si>
    <t>E04778</t>
  </si>
  <si>
    <t>E04779</t>
  </si>
  <si>
    <t>E04780</t>
  </si>
  <si>
    <t>E04781</t>
  </si>
  <si>
    <t>E04782</t>
  </si>
  <si>
    <t>E04783</t>
  </si>
  <si>
    <t>E04784</t>
  </si>
  <si>
    <t>E04785</t>
  </si>
  <si>
    <t>E04786</t>
  </si>
  <si>
    <t>E04787</t>
  </si>
  <si>
    <t>E04788</t>
  </si>
  <si>
    <t>E04789</t>
  </si>
  <si>
    <t>E04790</t>
  </si>
  <si>
    <t>E04791</t>
  </si>
  <si>
    <t>E04792</t>
  </si>
  <si>
    <t>E04793</t>
  </si>
  <si>
    <t>E04794</t>
  </si>
  <si>
    <t>E04795</t>
  </si>
  <si>
    <t>E04796</t>
  </si>
  <si>
    <t>E04797</t>
  </si>
  <si>
    <t>E04798</t>
  </si>
  <si>
    <t>E04799</t>
  </si>
  <si>
    <t>E04800</t>
  </si>
  <si>
    <t>E04801</t>
  </si>
  <si>
    <t>E04802</t>
  </si>
  <si>
    <t>E04803</t>
  </si>
  <si>
    <t>E04804</t>
  </si>
  <si>
    <t>E04805</t>
  </si>
  <si>
    <t>E04806</t>
  </si>
  <si>
    <t>E04807</t>
  </si>
  <si>
    <t>E04808</t>
  </si>
  <si>
    <t>E04809</t>
  </si>
  <si>
    <t>E04810</t>
  </si>
  <si>
    <t>E04811</t>
  </si>
  <si>
    <t>E04812</t>
  </si>
  <si>
    <t>E04813</t>
  </si>
  <si>
    <t>E04814</t>
  </si>
  <si>
    <t>E04815</t>
  </si>
  <si>
    <t>E04816</t>
  </si>
  <si>
    <t>E04817</t>
  </si>
  <si>
    <t>E04818</t>
  </si>
  <si>
    <t>E04819</t>
  </si>
  <si>
    <t>E04820</t>
  </si>
  <si>
    <t>E04821</t>
  </si>
  <si>
    <t>E04822</t>
  </si>
  <si>
    <t>E04823</t>
  </si>
  <si>
    <t>E04824</t>
  </si>
  <si>
    <t>E04825</t>
  </si>
  <si>
    <t>E04826</t>
  </si>
  <si>
    <t>E04827</t>
  </si>
  <si>
    <t>E04828</t>
  </si>
  <si>
    <t>E04829</t>
  </si>
  <si>
    <t>E04830</t>
  </si>
  <si>
    <t>E04831</t>
  </si>
  <si>
    <t>E04832</t>
  </si>
  <si>
    <t>E04833</t>
  </si>
  <si>
    <t>E04834</t>
  </si>
  <si>
    <t>E04835</t>
  </si>
  <si>
    <t>E04836</t>
  </si>
  <si>
    <t>E04837</t>
  </si>
  <si>
    <t>E04838</t>
  </si>
  <si>
    <t>E04839</t>
  </si>
  <si>
    <t>E04840</t>
  </si>
  <si>
    <t>E04841</t>
  </si>
  <si>
    <t>E04842</t>
  </si>
  <si>
    <t>E04843</t>
  </si>
  <si>
    <t>E04844</t>
  </si>
  <si>
    <t>E04845</t>
  </si>
  <si>
    <t>E04846</t>
  </si>
  <si>
    <t>E04847</t>
  </si>
  <si>
    <t>E04848</t>
  </si>
  <si>
    <t>E04849</t>
  </si>
  <si>
    <t>E04850</t>
  </si>
  <si>
    <t>E04851</t>
  </si>
  <si>
    <t>E04852</t>
  </si>
  <si>
    <t>E04853</t>
  </si>
  <si>
    <t>E04854</t>
  </si>
  <si>
    <t>E04855</t>
  </si>
  <si>
    <t>E04856</t>
  </si>
  <si>
    <t>E04857</t>
  </si>
  <si>
    <t>E04858</t>
  </si>
  <si>
    <t>E04859</t>
  </si>
  <si>
    <t>E04860</t>
  </si>
  <si>
    <t>E04861</t>
  </si>
  <si>
    <t>E04862</t>
  </si>
  <si>
    <t>E04863</t>
  </si>
  <si>
    <t>E04864</t>
  </si>
  <si>
    <t>E04865</t>
  </si>
  <si>
    <t>E04866</t>
  </si>
  <si>
    <t>E04867</t>
  </si>
  <si>
    <t>E04868</t>
  </si>
  <si>
    <t>E04869</t>
  </si>
  <si>
    <t>E04870</t>
  </si>
  <si>
    <t>E04871</t>
  </si>
  <si>
    <t>E04872</t>
  </si>
  <si>
    <t>E04873</t>
  </si>
  <si>
    <t>E04874</t>
  </si>
  <si>
    <t>E04875</t>
  </si>
  <si>
    <t>E04876</t>
  </si>
  <si>
    <t>E04877</t>
  </si>
  <si>
    <t>E04878</t>
  </si>
  <si>
    <t>E04879</t>
  </si>
  <si>
    <t>E04880</t>
  </si>
  <si>
    <t>E04881</t>
  </si>
  <si>
    <t>E04882</t>
  </si>
  <si>
    <t>E04883</t>
  </si>
  <si>
    <t>E04884</t>
  </si>
  <si>
    <t>E04885</t>
  </si>
  <si>
    <t>E04886</t>
  </si>
  <si>
    <t>E04887</t>
  </si>
  <si>
    <t>E04888</t>
  </si>
  <si>
    <t>E04889</t>
  </si>
  <si>
    <t>E04890</t>
  </si>
  <si>
    <t>E04891</t>
  </si>
  <si>
    <t>E04892</t>
  </si>
  <si>
    <t>E04893</t>
  </si>
  <si>
    <t>E04894</t>
  </si>
  <si>
    <t>E04895</t>
  </si>
  <si>
    <t>E04896</t>
  </si>
  <si>
    <t>E04897</t>
  </si>
  <si>
    <t>E04898</t>
  </si>
  <si>
    <t>E04899</t>
  </si>
  <si>
    <t>E04900</t>
  </si>
  <si>
    <t>E04901</t>
  </si>
  <si>
    <t>E04902</t>
  </si>
  <si>
    <t>E04903</t>
  </si>
  <si>
    <t>E04904</t>
  </si>
  <si>
    <t>E04905</t>
  </si>
  <si>
    <t>E04906</t>
  </si>
  <si>
    <t>E04907</t>
  </si>
  <si>
    <t>E04908</t>
  </si>
  <si>
    <t>E04909</t>
  </si>
  <si>
    <t>E04910</t>
  </si>
  <si>
    <t>E04911</t>
  </si>
  <si>
    <t>E04912</t>
  </si>
  <si>
    <t>E04913</t>
  </si>
  <si>
    <t>E04914</t>
  </si>
  <si>
    <t>E04915</t>
  </si>
  <si>
    <t>E04916</t>
  </si>
  <si>
    <t>E04917</t>
  </si>
  <si>
    <t>E04918</t>
  </si>
  <si>
    <t>E04919</t>
  </si>
  <si>
    <t>E04920</t>
  </si>
  <si>
    <t>E04921</t>
  </si>
  <si>
    <t>E04922</t>
  </si>
  <si>
    <t>E04923</t>
  </si>
  <si>
    <t>E04924</t>
  </si>
  <si>
    <t>E04925</t>
  </si>
  <si>
    <t>E04926</t>
  </si>
  <si>
    <t>E04927</t>
  </si>
  <si>
    <t>E04928</t>
  </si>
  <si>
    <t>E04929</t>
  </si>
  <si>
    <t>E04930</t>
  </si>
  <si>
    <t>E04931</t>
  </si>
  <si>
    <t>E04932</t>
  </si>
  <si>
    <t>E04933</t>
  </si>
  <si>
    <t>E04934</t>
  </si>
  <si>
    <t>E04935</t>
  </si>
  <si>
    <t>E04936</t>
  </si>
  <si>
    <t>E04937</t>
  </si>
  <si>
    <t>E04938</t>
  </si>
  <si>
    <t>E04939</t>
  </si>
  <si>
    <t>E04940</t>
  </si>
  <si>
    <t>E04941</t>
  </si>
  <si>
    <t>E04942</t>
  </si>
  <si>
    <t>E04943</t>
  </si>
  <si>
    <t>E04944</t>
  </si>
  <si>
    <t>E04945</t>
  </si>
  <si>
    <t>E04946</t>
  </si>
  <si>
    <t>E04947</t>
  </si>
  <si>
    <t>E04948</t>
  </si>
  <si>
    <t>E04949</t>
  </si>
  <si>
    <t>E04950</t>
  </si>
  <si>
    <t>E04951</t>
  </si>
  <si>
    <t>E04952</t>
  </si>
  <si>
    <t>E04953</t>
  </si>
  <si>
    <t>E04954</t>
  </si>
  <si>
    <t>E04955</t>
  </si>
  <si>
    <t>E04956</t>
  </si>
  <si>
    <t>E04957</t>
  </si>
  <si>
    <t>E04958</t>
  </si>
  <si>
    <t>E04959</t>
  </si>
  <si>
    <t>E04960</t>
  </si>
  <si>
    <t>E04961</t>
  </si>
  <si>
    <t>E04962</t>
  </si>
  <si>
    <t>E04963</t>
  </si>
  <si>
    <t>E04964</t>
  </si>
  <si>
    <t>E04965</t>
  </si>
  <si>
    <t>E04966</t>
  </si>
  <si>
    <t>E04967</t>
  </si>
  <si>
    <t>E04968</t>
  </si>
  <si>
    <t>E04969</t>
  </si>
  <si>
    <t>E04970</t>
  </si>
  <si>
    <t>E04971</t>
  </si>
  <si>
    <t>E04972</t>
  </si>
  <si>
    <t>E04973</t>
  </si>
  <si>
    <t>E04974</t>
  </si>
  <si>
    <t>E04975</t>
  </si>
  <si>
    <t>E04976</t>
  </si>
  <si>
    <t>E04977</t>
  </si>
  <si>
    <t>E04978</t>
  </si>
  <si>
    <t>E04979</t>
  </si>
  <si>
    <t>E04980</t>
  </si>
  <si>
    <t>E04981</t>
  </si>
  <si>
    <t>E04982</t>
  </si>
  <si>
    <t>E04983</t>
  </si>
  <si>
    <t>E04984</t>
  </si>
  <si>
    <t>E04985</t>
  </si>
  <si>
    <t>E04986</t>
  </si>
  <si>
    <t>E04987</t>
  </si>
  <si>
    <t>E04988</t>
  </si>
  <si>
    <t>E04989</t>
  </si>
  <si>
    <t>E04990</t>
  </si>
  <si>
    <t>E04991</t>
  </si>
  <si>
    <t>E04992</t>
  </si>
  <si>
    <t>E04993</t>
  </si>
  <si>
    <t>E04994</t>
  </si>
  <si>
    <t>E04995</t>
  </si>
  <si>
    <t>E04996</t>
  </si>
  <si>
    <t>E04997</t>
  </si>
  <si>
    <t>E04998</t>
  </si>
  <si>
    <t>E04999</t>
  </si>
  <si>
    <t>E05000</t>
  </si>
  <si>
    <t>Manager Name</t>
  </si>
  <si>
    <t>Department Head</t>
  </si>
  <si>
    <t>Manager_1</t>
  </si>
  <si>
    <t>Manager_2</t>
  </si>
  <si>
    <t>Manager_3</t>
  </si>
  <si>
    <t>Manager_4</t>
  </si>
  <si>
    <t>Manager_5</t>
  </si>
  <si>
    <t>Manager_6</t>
  </si>
  <si>
    <t>Manager_7</t>
  </si>
  <si>
    <t>Manager_8</t>
  </si>
  <si>
    <t>Manager_9</t>
  </si>
  <si>
    <t>Manager_10</t>
  </si>
  <si>
    <t>Manager_11</t>
  </si>
  <si>
    <t>Manager_12</t>
  </si>
  <si>
    <t>Manager_13</t>
  </si>
  <si>
    <t>Manager_14</t>
  </si>
  <si>
    <t>Manager_15</t>
  </si>
  <si>
    <t>Manager_16</t>
  </si>
  <si>
    <t>Manager_17</t>
  </si>
  <si>
    <t>Manager_18</t>
  </si>
  <si>
    <t>Manager_19</t>
  </si>
  <si>
    <t>Manager_20</t>
  </si>
  <si>
    <t>Bonus %</t>
  </si>
  <si>
    <t>Age</t>
  </si>
  <si>
    <t>Exp in Yrs</t>
  </si>
  <si>
    <t>Total Salaray</t>
  </si>
  <si>
    <t>Employees completing more than 5 years</t>
  </si>
  <si>
    <t>Joining Month</t>
  </si>
  <si>
    <t>Joining Year</t>
  </si>
  <si>
    <t>No of Days Worked</t>
  </si>
  <si>
    <t>First Name of EMP</t>
  </si>
  <si>
    <t>Last Name</t>
  </si>
  <si>
    <t>EMP-Dep code</t>
  </si>
  <si>
    <t>First 3 chara of DEP</t>
  </si>
  <si>
    <t>Manager Name2</t>
  </si>
  <si>
    <t>Bonus %acc to City</t>
  </si>
  <si>
    <t>Performance Status</t>
  </si>
  <si>
    <t>Employees Earning more than 80k</t>
  </si>
  <si>
    <t>Sum of Total Salaray</t>
  </si>
  <si>
    <t>Row Labels</t>
  </si>
  <si>
    <t>Grand Total</t>
  </si>
  <si>
    <t>Average of Total Salaray</t>
  </si>
  <si>
    <t>Good</t>
  </si>
  <si>
    <t>Excellent</t>
  </si>
  <si>
    <t>Need Improvement</t>
  </si>
  <si>
    <t>Count of Employee Name</t>
  </si>
  <si>
    <t>Count of Employee ID</t>
  </si>
  <si>
    <t>Average of Performance Score</t>
  </si>
  <si>
    <t>Average of Attendance %</t>
  </si>
  <si>
    <t>What is the total number of employees?</t>
  </si>
  <si>
    <t>What is the highest salary in the company?</t>
  </si>
  <si>
    <t>What is the lowest salary in the company?</t>
  </si>
  <si>
    <t>What is the average total salary?</t>
  </si>
  <si>
    <t>How many employees have completed more than 5 years in the organization?</t>
  </si>
  <si>
    <t>How many employees earn more than ₹80,000?</t>
  </si>
  <si>
    <t>Results</t>
  </si>
  <si>
    <t>Question</t>
  </si>
  <si>
    <t>Level</t>
  </si>
  <si>
    <t>Find employees who joined in the current year.</t>
  </si>
  <si>
    <t>Identify employees with attendance below 75%.</t>
  </si>
  <si>
    <t>Identify blank cells in the dataset.</t>
  </si>
  <si>
    <t>Verify whether salary values are numeric.</t>
  </si>
  <si>
    <t>Highlight duplicate Employee IDs.</t>
  </si>
  <si>
    <t>No Duplicates</t>
  </si>
  <si>
    <t>Conditional Formatting</t>
  </si>
  <si>
    <t>Colour</t>
  </si>
  <si>
    <t xml:space="preserve">Top 10 Highest-Paid Employees </t>
  </si>
  <si>
    <t xml:space="preserve">Attendance below 75% </t>
  </si>
  <si>
    <t xml:space="preserve">Bottom 10 Employees Based on Performance Score </t>
  </si>
  <si>
    <t xml:space="preserve">Salary Values </t>
  </si>
  <si>
    <t>Green/Yellow/Red</t>
  </si>
  <si>
    <t>Duplicate Employee IDs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</si>
</sst>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 &quot;₹&quot;\ * #,##0.00_ ;_ &quot;₹&quot;\ * \-#,##0.00_ ;_ &quot;₹&quot;\ * &quot;-&quot;??_ ;_ @_ "/>
    <numFmt numFmtId="164" formatCode="&quot;₹&quot;\ #,##0"/>
  </numFmts>
  <fonts count="2" x14ac:knownFonts="1">
    <font>
      <sz val="11"/>
      <color theme="1"/>
      <name val="Calibri"/>
      <family val="2"/>
      <scheme val="minor"/>
    </font>
    <font>
      <b/>
      <sz val="11"/>
      <color theme="0"/>
      <name val="Calibri"/>
      <family val="2"/>
      <scheme val="minor"/>
    </font>
  </fonts>
  <fills count="9">
    <fill>
      <patternFill patternType="none"/>
    </fill>
    <fill>
      <patternFill patternType="gray125"/>
    </fill>
    <fill>
      <patternFill patternType="solid">
        <fgColor theme="4"/>
        <bgColor theme="4"/>
      </patternFill>
    </fill>
    <fill>
      <patternFill patternType="solid">
        <fgColor theme="4" tint="0.59999389629810485"/>
        <bgColor theme="4" tint="0.59999389629810485"/>
      </patternFill>
    </fill>
    <fill>
      <patternFill patternType="solid">
        <fgColor theme="4" tint="0.79998168889431442"/>
        <bgColor theme="4" tint="0.79998168889431442"/>
      </patternFill>
    </fill>
    <fill>
      <patternFill patternType="solid">
        <fgColor theme="3" tint="0.79998168889431442"/>
        <bgColor indexed="64"/>
      </patternFill>
    </fill>
    <fill>
      <patternFill patternType="solid">
        <fgColor theme="3" tint="0.59999389629810485"/>
        <bgColor indexed="64"/>
      </patternFill>
    </fill>
    <fill>
      <patternFill patternType="solid">
        <fgColor rgb="FF92D050"/>
        <bgColor theme="4" tint="0.59999389629810485"/>
      </patternFill>
    </fill>
    <fill>
      <patternFill patternType="solid">
        <fgColor rgb="FFF8FCDA"/>
        <bgColor indexed="64"/>
      </patternFill>
    </fill>
  </fills>
  <borders count="10">
    <border>
      <left/>
      <right/>
      <top/>
      <bottom/>
      <diagonal/>
    </border>
    <border>
      <left/>
      <right style="thin">
        <color theme="0"/>
      </right>
      <top/>
      <bottom style="thick">
        <color theme="0"/>
      </bottom>
      <diagonal/>
    </border>
    <border>
      <left style="thin">
        <color theme="0"/>
      </left>
      <right style="thin">
        <color theme="0"/>
      </right>
      <top/>
      <bottom style="thick">
        <color theme="0"/>
      </bottom>
      <diagonal/>
    </border>
    <border>
      <left/>
      <right style="thin">
        <color theme="0"/>
      </right>
      <top style="thin">
        <color theme="0"/>
      </top>
      <bottom style="thin">
        <color theme="0"/>
      </bottom>
      <diagonal/>
    </border>
    <border>
      <left style="thin">
        <color theme="0"/>
      </left>
      <right style="thin">
        <color theme="0"/>
      </right>
      <top style="thin">
        <color theme="0"/>
      </top>
      <bottom style="thin">
        <color theme="0"/>
      </bottom>
      <diagonal/>
    </border>
    <border>
      <left style="thin">
        <color theme="0"/>
      </left>
      <right/>
      <top/>
      <bottom style="thick">
        <color theme="0"/>
      </bottom>
      <diagonal/>
    </border>
    <border>
      <left style="thin">
        <color theme="0"/>
      </left>
      <right/>
      <top style="thin">
        <color theme="0"/>
      </top>
      <bottom style="thin">
        <color theme="0"/>
      </bottom>
      <diagonal/>
    </border>
    <border>
      <left/>
      <right style="thin">
        <color theme="0"/>
      </right>
      <top style="thin">
        <color theme="0"/>
      </top>
      <bottom/>
      <diagonal/>
    </border>
    <border>
      <left style="thin">
        <color theme="0"/>
      </left>
      <right style="thin">
        <color theme="0"/>
      </right>
      <top style="thin">
        <color theme="0"/>
      </top>
      <bottom/>
      <diagonal/>
    </border>
    <border>
      <left style="thin">
        <color theme="0"/>
      </left>
      <right/>
      <top style="thin">
        <color theme="0"/>
      </top>
      <bottom/>
      <diagonal/>
    </border>
  </borders>
  <cellStyleXfs count="1">
    <xf numFmtId="0" fontId="0" fillId="0" borderId="0"/>
  </cellStyleXfs>
  <cellXfs count="52">
    <xf numFmtId="0" fontId="0" fillId="0" borderId="0" xfId="0"/>
    <xf numFmtId="0" fontId="0" fillId="0" borderId="0" xfId="0" applyNumberFormat="1"/>
    <xf numFmtId="14" fontId="0" fillId="0" borderId="0" xfId="0" applyNumberFormat="1"/>
    <xf numFmtId="44" fontId="0" fillId="0" borderId="0" xfId="0" applyNumberFormat="1"/>
    <xf numFmtId="164" fontId="0" fillId="0" borderId="0" xfId="0" applyNumberFormat="1"/>
    <xf numFmtId="0" fontId="1" fillId="2" borderId="1" xfId="0" applyFont="1" applyFill="1" applyBorder="1"/>
    <xf numFmtId="0" fontId="1" fillId="2" borderId="2" xfId="0" applyFont="1" applyFill="1" applyBorder="1"/>
    <xf numFmtId="0" fontId="0" fillId="3" borderId="3" xfId="0" applyFont="1" applyFill="1" applyBorder="1"/>
    <xf numFmtId="0" fontId="0" fillId="3" borderId="4" xfId="0" applyFont="1" applyFill="1" applyBorder="1"/>
    <xf numFmtId="0" fontId="0" fillId="4" borderId="3" xfId="0" applyFont="1" applyFill="1" applyBorder="1"/>
    <xf numFmtId="0" fontId="0" fillId="4" borderId="4" xfId="0" applyFont="1" applyFill="1" applyBorder="1"/>
    <xf numFmtId="0" fontId="1" fillId="2" borderId="5" xfId="0" applyFont="1" applyFill="1" applyBorder="1"/>
    <xf numFmtId="0" fontId="0" fillId="3" borderId="6" xfId="0" applyFont="1" applyFill="1" applyBorder="1"/>
    <xf numFmtId="0" fontId="0" fillId="4" borderId="6" xfId="0" applyFont="1" applyFill="1" applyBorder="1"/>
    <xf numFmtId="0" fontId="0" fillId="4" borderId="7" xfId="0" applyFont="1" applyFill="1" applyBorder="1"/>
    <xf numFmtId="0" fontId="0" fillId="4" borderId="8" xfId="0" applyFont="1" applyFill="1" applyBorder="1"/>
    <xf numFmtId="0" fontId="0" fillId="4" borderId="9" xfId="0" applyFont="1" applyFill="1" applyBorder="1"/>
    <xf numFmtId="0" fontId="0" fillId="0" borderId="0" xfId="0" pivotButton="1"/>
    <xf numFmtId="0" fontId="0" fillId="0" borderId="0" xfId="0" applyAlignment="1">
      <alignment horizontal="left"/>
    </xf>
    <xf numFmtId="2" fontId="0" fillId="0" borderId="0" xfId="0" applyNumberFormat="1"/>
    <xf numFmtId="1" fontId="0" fillId="0" borderId="0" xfId="0" applyNumberFormat="1"/>
    <xf numFmtId="164" fontId="1" fillId="2" borderId="2" xfId="0" applyNumberFormat="1" applyFont="1" applyFill="1" applyBorder="1"/>
    <xf numFmtId="164" fontId="0" fillId="3" borderId="4" xfId="0" applyNumberFormat="1" applyFont="1" applyFill="1" applyBorder="1"/>
    <xf numFmtId="164" fontId="0" fillId="4" borderId="4" xfId="0" applyNumberFormat="1" applyFont="1" applyFill="1" applyBorder="1"/>
    <xf numFmtId="164" fontId="0" fillId="4" borderId="8" xfId="0" applyNumberFormat="1" applyFont="1" applyFill="1" applyBorder="1"/>
    <xf numFmtId="0" fontId="0" fillId="3" borderId="4" xfId="0" applyNumberFormat="1" applyFont="1" applyFill="1" applyBorder="1"/>
    <xf numFmtId="0" fontId="0" fillId="4" borderId="4" xfId="0" applyNumberFormat="1" applyFont="1" applyFill="1" applyBorder="1"/>
    <xf numFmtId="0" fontId="0" fillId="4" borderId="8" xfId="0" applyNumberFormat="1" applyFont="1" applyFill="1" applyBorder="1"/>
    <xf numFmtId="10" fontId="1" fillId="2" borderId="2" xfId="0" applyNumberFormat="1" applyFont="1" applyFill="1" applyBorder="1"/>
    <xf numFmtId="10" fontId="0" fillId="3" borderId="4" xfId="0" applyNumberFormat="1" applyFont="1" applyFill="1" applyBorder="1"/>
    <xf numFmtId="10" fontId="0" fillId="4" borderId="4" xfId="0" applyNumberFormat="1" applyFont="1" applyFill="1" applyBorder="1"/>
    <xf numFmtId="10" fontId="0" fillId="4" borderId="8" xfId="0" applyNumberFormat="1" applyFont="1" applyFill="1" applyBorder="1"/>
    <xf numFmtId="14" fontId="1" fillId="2" borderId="2" xfId="0" applyNumberFormat="1" applyFont="1" applyFill="1" applyBorder="1"/>
    <xf numFmtId="14" fontId="0" fillId="3" borderId="4" xfId="0" applyNumberFormat="1" applyFont="1" applyFill="1" applyBorder="1"/>
    <xf numFmtId="14" fontId="0" fillId="4" borderId="4" xfId="0" applyNumberFormat="1" applyFont="1" applyFill="1" applyBorder="1"/>
    <xf numFmtId="14" fontId="0" fillId="4" borderId="8" xfId="0" applyNumberFormat="1" applyFont="1" applyFill="1" applyBorder="1"/>
    <xf numFmtId="0" fontId="0" fillId="3" borderId="6" xfId="0" applyNumberFormat="1" applyFont="1" applyFill="1" applyBorder="1"/>
    <xf numFmtId="0" fontId="0" fillId="4" borderId="6" xfId="0" applyNumberFormat="1" applyFont="1" applyFill="1" applyBorder="1"/>
    <xf numFmtId="0" fontId="0" fillId="4" borderId="9" xfId="0" applyNumberFormat="1" applyFont="1" applyFill="1" applyBorder="1"/>
    <xf numFmtId="49" fontId="1" fillId="2" borderId="2" xfId="0" applyNumberFormat="1" applyFont="1" applyFill="1" applyBorder="1"/>
    <xf numFmtId="49" fontId="0" fillId="3" borderId="4" xfId="0" applyNumberFormat="1" applyFont="1" applyFill="1" applyBorder="1"/>
    <xf numFmtId="49" fontId="0" fillId="4" borderId="4" xfId="0" applyNumberFormat="1" applyFont="1" applyFill="1" applyBorder="1"/>
    <xf numFmtId="49" fontId="0" fillId="4" borderId="8" xfId="0" applyNumberFormat="1" applyFont="1" applyFill="1" applyBorder="1"/>
    <xf numFmtId="49" fontId="0" fillId="0" borderId="0" xfId="0" applyNumberFormat="1"/>
    <xf numFmtId="1" fontId="1" fillId="2" borderId="2" xfId="0" applyNumberFormat="1" applyFont="1" applyFill="1" applyBorder="1"/>
    <xf numFmtId="1" fontId="0" fillId="3" borderId="4" xfId="0" applyNumberFormat="1" applyFont="1" applyFill="1" applyBorder="1"/>
    <xf numFmtId="1" fontId="0" fillId="4" borderId="4" xfId="0" applyNumberFormat="1" applyFont="1" applyFill="1" applyBorder="1"/>
    <xf numFmtId="1" fontId="0" fillId="4" borderId="8" xfId="0" applyNumberFormat="1" applyFont="1" applyFill="1" applyBorder="1"/>
    <xf numFmtId="0" fontId="0" fillId="5" borderId="0" xfId="0" applyFill="1"/>
    <xf numFmtId="0" fontId="0" fillId="6" borderId="0" xfId="0" applyFill="1"/>
    <xf numFmtId="164" fontId="0" fillId="7" borderId="4" xfId="0" applyNumberFormat="1" applyFont="1" applyFill="1" applyBorder="1"/>
    <xf numFmtId="0" fontId="0" fillId="8" borderId="0" xfId="0" applyFill="1"/>
  </cellXfs>
  <cellStyles count="1">
    <cellStyle name="Normal" xfId="0" builtinId="0"/>
  </cellStyles>
  <dxfs count="55">
    <dxf>
      <numFmt numFmtId="0" formatCode="General"/>
    </dxf>
    <dxf>
      <numFmt numFmtId="164" formatCode="&quot;₹&quot;\ #,##0"/>
    </dxf>
    <dxf>
      <numFmt numFmtId="164" formatCode="&quot;₹&quot;\ #,##0"/>
    </dxf>
    <dxf>
      <numFmt numFmtId="164" formatCode="&quot;₹&quot;\ #,##0"/>
    </dxf>
    <dxf>
      <numFmt numFmtId="19" formatCode="dd/mm/yyyy"/>
    </dxf>
    <dxf>
      <numFmt numFmtId="19" formatCode="dd/mm/yyyy"/>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numFmt numFmtId="0" formatCode="General"/>
    </dxf>
    <dxf>
      <numFmt numFmtId="0" formatCode="General"/>
    </dxf>
    <dxf>
      <numFmt numFmtId="0" formatCode="General"/>
    </dxf>
    <dxf>
      <numFmt numFmtId="0" formatCode="General"/>
    </dxf>
    <dxf>
      <numFmt numFmtId="0" formatCode="General"/>
    </dxf>
    <dxf>
      <numFmt numFmtId="1" formatCode="0"/>
    </dxf>
    <dxf>
      <numFmt numFmtId="1" formatCode="0"/>
    </dxf>
    <dxf>
      <numFmt numFmtId="1" formatCode="0"/>
    </dxf>
    <dxf>
      <numFmt numFmtId="0" formatCode="General"/>
    </dxf>
    <dxf>
      <numFmt numFmtId="0" formatCode="General"/>
    </dxf>
    <dxf>
      <numFmt numFmtId="0" formatCode="General"/>
    </dxf>
    <dxf>
      <numFmt numFmtId="164" formatCode="&quot;₹&quot;\ #,##0"/>
    </dxf>
    <dxf>
      <numFmt numFmtId="0" formatCode="General"/>
    </dxf>
    <dxf>
      <numFmt numFmtId="164" formatCode="&quot;₹&quot;\ #,##0"/>
    </dxf>
    <dxf>
      <numFmt numFmtId="1" formatCode="0"/>
    </dxf>
    <dxf>
      <numFmt numFmtId="1" formatCode="0"/>
    </dxf>
    <dxf>
      <numFmt numFmtId="0" formatCode="General"/>
    </dxf>
    <dxf>
      <numFmt numFmtId="164" formatCode="&quot;₹&quot;\ #,##0"/>
    </dxf>
    <dxf>
      <numFmt numFmtId="164" formatCode="&quot;₹&quot;\ #,##0"/>
    </dxf>
    <dxf>
      <numFmt numFmtId="1" formatCode="0"/>
    </dxf>
    <dxf>
      <numFmt numFmtId="0" formatCode="General"/>
    </dxf>
    <dxf>
      <numFmt numFmtId="1" formatCode="0"/>
    </dxf>
    <dxf>
      <numFmt numFmtId="1" formatCode="0"/>
    </dxf>
    <dxf>
      <numFmt numFmtId="1" formatCode="0"/>
    </dxf>
    <dxf>
      <numFmt numFmtId="0" formatCode="General"/>
    </dxf>
    <dxf>
      <numFmt numFmtId="0" formatCode="General"/>
    </dxf>
    <dxf>
      <numFmt numFmtId="1" formatCode="0"/>
    </dxf>
    <dxf>
      <numFmt numFmtId="0" formatCode="General"/>
    </dxf>
    <dxf>
      <numFmt numFmtId="0" formatCode="General"/>
    </dxf>
    <dxf>
      <fill>
        <patternFill>
          <bgColor rgb="FF92D050"/>
        </patternFill>
      </fill>
    </dxf>
    <dxf>
      <font>
        <color rgb="FF006100"/>
      </font>
      <fill>
        <patternFill>
          <bgColor rgb="FFC6EFCE"/>
        </patternFill>
      </fill>
    </dxf>
    <dxf>
      <fill>
        <patternFill>
          <bgColor rgb="FF92D050"/>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8FCDA"/>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s>
  <tableStyles count="0" defaultTableStyle="TableStyleMedium9" defaultPivotStyle="PivotStyleLight16"/>
  <colors>
    <mruColors>
      <color rgb="FFF8FCD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openxmlformats.org/officeDocument/2006/relationships/pivotCacheDefinition" Target="pivotCache/pivotCacheDefinition12.xml"/><Relationship Id="rId26" Type="http://schemas.openxmlformats.org/officeDocument/2006/relationships/theme" Target="theme/theme1.xml"/><Relationship Id="rId39" Type="http://schemas.openxmlformats.org/officeDocument/2006/relationships/customXml" Target="../customXml/item7.xml"/><Relationship Id="rId21" Type="http://schemas.openxmlformats.org/officeDocument/2006/relationships/pivotCacheDefinition" Target="pivotCache/pivotCacheDefinition15.xml"/><Relationship Id="rId34" Type="http://schemas.openxmlformats.org/officeDocument/2006/relationships/customXml" Target="../customXml/item2.xml"/><Relationship Id="rId42" Type="http://schemas.openxmlformats.org/officeDocument/2006/relationships/customXml" Target="../customXml/item10.xml"/><Relationship Id="rId47" Type="http://schemas.openxmlformats.org/officeDocument/2006/relationships/customXml" Target="../customXml/item15.xml"/><Relationship Id="rId50" Type="http://schemas.openxmlformats.org/officeDocument/2006/relationships/customXml" Target="../customXml/item18.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9" Type="http://schemas.openxmlformats.org/officeDocument/2006/relationships/sharedStrings" Target="sharedStrings.xml"/><Relationship Id="rId11" Type="http://schemas.openxmlformats.org/officeDocument/2006/relationships/pivotCacheDefinition" Target="pivotCache/pivotCacheDefinition5.xml"/><Relationship Id="rId24" Type="http://schemas.microsoft.com/office/2007/relationships/slicerCache" Target="slicerCaches/slicerCache2.xml"/><Relationship Id="rId32" Type="http://schemas.openxmlformats.org/officeDocument/2006/relationships/calcChain" Target="calcChain.xml"/><Relationship Id="rId37" Type="http://schemas.openxmlformats.org/officeDocument/2006/relationships/customXml" Target="../customXml/item5.xml"/><Relationship Id="rId40" Type="http://schemas.openxmlformats.org/officeDocument/2006/relationships/customXml" Target="../customXml/item8.xml"/><Relationship Id="rId45" Type="http://schemas.openxmlformats.org/officeDocument/2006/relationships/customXml" Target="../customXml/item13.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microsoft.com/office/2007/relationships/slicerCache" Target="slicerCaches/slicerCache1.xml"/><Relationship Id="rId28" Type="http://schemas.openxmlformats.org/officeDocument/2006/relationships/styles" Target="styles.xml"/><Relationship Id="rId36" Type="http://schemas.openxmlformats.org/officeDocument/2006/relationships/customXml" Target="../customXml/item4.xml"/><Relationship Id="rId49" Type="http://schemas.openxmlformats.org/officeDocument/2006/relationships/customXml" Target="../customXml/item17.xml"/><Relationship Id="rId10" Type="http://schemas.openxmlformats.org/officeDocument/2006/relationships/pivotCacheDefinition" Target="pivotCache/pivotCacheDefinition4.xml"/><Relationship Id="rId19" Type="http://schemas.openxmlformats.org/officeDocument/2006/relationships/pivotCacheDefinition" Target="pivotCache/pivotCacheDefinition13.xml"/><Relationship Id="rId31" Type="http://schemas.openxmlformats.org/officeDocument/2006/relationships/powerPivotData" Target="model/item.data"/><Relationship Id="rId44" Type="http://schemas.openxmlformats.org/officeDocument/2006/relationships/customXml" Target="../customXml/item12.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pivotCacheDefinition" Target="pivotCache/pivotCacheDefinition16.xml"/><Relationship Id="rId27" Type="http://schemas.openxmlformats.org/officeDocument/2006/relationships/connections" Target="connections.xml"/><Relationship Id="rId30" Type="http://schemas.openxmlformats.org/officeDocument/2006/relationships/sheetMetadata" Target="metadata.xml"/><Relationship Id="rId35" Type="http://schemas.openxmlformats.org/officeDocument/2006/relationships/customXml" Target="../customXml/item3.xml"/><Relationship Id="rId43" Type="http://schemas.openxmlformats.org/officeDocument/2006/relationships/customXml" Target="../customXml/item11.xml"/><Relationship Id="rId48" Type="http://schemas.openxmlformats.org/officeDocument/2006/relationships/customXml" Target="../customXml/item16.xml"/><Relationship Id="rId8" Type="http://schemas.openxmlformats.org/officeDocument/2006/relationships/pivotCacheDefinition" Target="pivotCache/pivotCacheDefinition2.xml"/><Relationship Id="rId51" Type="http://schemas.openxmlformats.org/officeDocument/2006/relationships/customXml" Target="../customXml/item19.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microsoft.com/office/2007/relationships/slicerCache" Target="slicerCaches/slicerCache3.xml"/><Relationship Id="rId33" Type="http://schemas.openxmlformats.org/officeDocument/2006/relationships/customXml" Target="../customXml/item1.xml"/><Relationship Id="rId38" Type="http://schemas.openxmlformats.org/officeDocument/2006/relationships/customXml" Target="../customXml/item6.xml"/><Relationship Id="rId46" Type="http://schemas.openxmlformats.org/officeDocument/2006/relationships/customXml" Target="../customXml/item14.xml"/><Relationship Id="rId20" Type="http://schemas.openxmlformats.org/officeDocument/2006/relationships/pivotCacheDefinition" Target="pivotCache/pivotCacheDefinition14.xml"/><Relationship Id="rId41" Type="http://schemas.openxmlformats.org/officeDocument/2006/relationships/customXml" Target="../customXml/item9.xml"/><Relationship Id="rId1" Type="http://schemas.openxmlformats.org/officeDocument/2006/relationships/worksheet" Target="worksheets/sheet1.xml"/><Relationship Id="rId6" Type="http://schemas.openxmlformats.org/officeDocument/2006/relationships/worksheet" Target="worksheets/sheet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[Excel_Project_Dataset(Rewang).xlsx]Analysis!PivotTable6</c:name>
    <c:fmtId val="1"/>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sz="1600" b="1" i="0" u="none" strike="noStrike" baseline="0"/>
              <a:t>Employees by City</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Analysis!$I$3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Analysis!$H$4:$H$11</c:f>
              <c:strCache>
                <c:ptCount val="7"/>
                <c:pt idx="0">
                  <c:v>Bangalore</c:v>
                </c:pt>
                <c:pt idx="1">
                  <c:v>Chennai</c:v>
                </c:pt>
                <c:pt idx="2">
                  <c:v>Delhi</c:v>
                </c:pt>
                <c:pt idx="3">
                  <c:v>Hyderabad</c:v>
                </c:pt>
                <c:pt idx="4">
                  <c:v>Kolkata</c:v>
                </c:pt>
                <c:pt idx="5">
                  <c:v>Mumbai</c:v>
                </c:pt>
                <c:pt idx="6">
                  <c:v>Pune</c:v>
                </c:pt>
              </c:strCache>
            </c:strRef>
          </c:cat>
          <c:val>
            <c:numRef>
              <c:f>Analysis!$I$4:$I$11</c:f>
              <c:numCache>
                <c:formatCode>General</c:formatCode>
                <c:ptCount val="7"/>
                <c:pt idx="0">
                  <c:v>749</c:v>
                </c:pt>
                <c:pt idx="1">
                  <c:v>705</c:v>
                </c:pt>
                <c:pt idx="2">
                  <c:v>703</c:v>
                </c:pt>
                <c:pt idx="3">
                  <c:v>665</c:v>
                </c:pt>
                <c:pt idx="4">
                  <c:v>737</c:v>
                </c:pt>
                <c:pt idx="5">
                  <c:v>720</c:v>
                </c:pt>
                <c:pt idx="6">
                  <c:v>721</c:v>
                </c:pt>
              </c:numCache>
            </c:numRef>
          </c:val>
          <c:extLst>
            <c:ext xmlns:c16="http://schemas.microsoft.com/office/drawing/2014/chart" uri="{C3380CC4-5D6E-409C-BE32-E72D297353CC}">
              <c16:uniqueId val="{00000000-D6AA-472B-8D48-3F6DA3A14725}"/>
            </c:ext>
          </c:extLst>
        </c:ser>
        <c:dLbls>
          <c:dLblPos val="outEnd"/>
          <c:showLegendKey val="0"/>
          <c:showVal val="1"/>
          <c:showCatName val="0"/>
          <c:showSerName val="0"/>
          <c:showPercent val="0"/>
          <c:showBubbleSize val="0"/>
        </c:dLbls>
        <c:gapWidth val="115"/>
        <c:overlap val="-20"/>
        <c:axId val="1404045727"/>
        <c:axId val="1404046975"/>
      </c:barChart>
      <c:catAx>
        <c:axId val="1404045727"/>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4046975"/>
        <c:crosses val="autoZero"/>
        <c:auto val="1"/>
        <c:lblAlgn val="ctr"/>
        <c:lblOffset val="100"/>
        <c:noMultiLvlLbl val="0"/>
      </c:catAx>
      <c:valAx>
        <c:axId val="140404697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404572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[Excel_Project_Dataset(Rewang).xlsx]Analysis!PivotTable5</c:name>
    <c:fmtId val="1"/>
  </c:pivotSource>
  <c:chart>
    <c:title>
      <c:tx>
        <c:rich>
          <a:bodyPr rot="0" spcFirstLastPara="1" vertOverflow="ellipsis" vert="horz" wrap="square" anchor="ctr" anchorCtr="1"/>
          <a:lstStyle/>
          <a:p>
            <a:pPr>
              <a:defRPr sz="1200" b="1" i="0" u="none" strike="noStrike" kern="1200" baseline="0">
                <a:solidFill>
                  <a:schemeClr val="tx1"/>
                </a:solidFill>
                <a:latin typeface="+mn-lt"/>
                <a:ea typeface="+mn-ea"/>
                <a:cs typeface="+mn-cs"/>
              </a:defRPr>
            </a:pPr>
            <a:r>
              <a:rPr lang="en-IN" sz="1200" b="1" i="0" u="none" strike="noStrike" baseline="0"/>
              <a:t>Employees by Department </a:t>
            </a:r>
            <a:endParaRPr lang="en-US" sz="1200"/>
          </a:p>
        </c:rich>
      </c:tx>
      <c:overlay val="0"/>
      <c:spPr>
        <a:noFill/>
        <a:ln>
          <a:noFill/>
        </a:ln>
        <a:effectLst/>
      </c:spPr>
      <c:txPr>
        <a:bodyPr rot="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Analysis!$F$10</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Analysis!$E$11:$E$18</c:f>
              <c:strCache>
                <c:ptCount val="7"/>
                <c:pt idx="0">
                  <c:v>Finance</c:v>
                </c:pt>
                <c:pt idx="1">
                  <c:v>HR</c:v>
                </c:pt>
                <c:pt idx="2">
                  <c:v>IT</c:v>
                </c:pt>
                <c:pt idx="3">
                  <c:v>Marketing</c:v>
                </c:pt>
                <c:pt idx="4">
                  <c:v>Operations</c:v>
                </c:pt>
                <c:pt idx="5">
                  <c:v>Sales</c:v>
                </c:pt>
                <c:pt idx="6">
                  <c:v>Support</c:v>
                </c:pt>
              </c:strCache>
            </c:strRef>
          </c:cat>
          <c:val>
            <c:numRef>
              <c:f>Analysis!$F$11:$F$18</c:f>
              <c:numCache>
                <c:formatCode>General</c:formatCode>
                <c:ptCount val="7"/>
                <c:pt idx="0">
                  <c:v>721</c:v>
                </c:pt>
                <c:pt idx="1">
                  <c:v>730</c:v>
                </c:pt>
                <c:pt idx="2">
                  <c:v>737</c:v>
                </c:pt>
                <c:pt idx="3">
                  <c:v>681</c:v>
                </c:pt>
                <c:pt idx="4">
                  <c:v>697</c:v>
                </c:pt>
                <c:pt idx="5">
                  <c:v>734</c:v>
                </c:pt>
                <c:pt idx="6">
                  <c:v>700</c:v>
                </c:pt>
              </c:numCache>
            </c:numRef>
          </c:val>
          <c:extLst>
            <c:ext xmlns:c16="http://schemas.microsoft.com/office/drawing/2014/chart" uri="{C3380CC4-5D6E-409C-BE32-E72D297353CC}">
              <c16:uniqueId val="{00000000-B44F-4C7C-BCEB-D27EFB790050}"/>
            </c:ext>
          </c:extLst>
        </c:ser>
        <c:dLbls>
          <c:dLblPos val="outEnd"/>
          <c:showLegendKey val="0"/>
          <c:showVal val="1"/>
          <c:showCatName val="0"/>
          <c:showSerName val="0"/>
          <c:showPercent val="0"/>
          <c:showBubbleSize val="0"/>
        </c:dLbls>
        <c:gapWidth val="100"/>
        <c:axId val="383715151"/>
        <c:axId val="383714735"/>
      </c:barChart>
      <c:catAx>
        <c:axId val="383715151"/>
        <c:scaling>
          <c:orientation val="minMax"/>
        </c:scaling>
        <c:delete val="0"/>
        <c:axPos val="l"/>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383714735"/>
        <c:crosses val="autoZero"/>
        <c:auto val="1"/>
        <c:lblAlgn val="l"/>
        <c:lblOffset val="100"/>
        <c:noMultiLvlLbl val="0"/>
      </c:catAx>
      <c:valAx>
        <c:axId val="383714735"/>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noFill/>
                <a:latin typeface="+mn-lt"/>
                <a:ea typeface="+mn-ea"/>
                <a:cs typeface="+mn-cs"/>
              </a:defRPr>
            </a:pPr>
            <a:endParaRPr lang="en-US"/>
          </a:p>
        </c:txPr>
        <c:crossAx val="38371515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rot="0" vert="wordArtVertRtl" anchor="ctr" anchorCtr="0"/>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[Excel_Project_Dataset(Rewang).xlsx]Analysis!PivotTable9</c:name>
    <c:fmtId val="1"/>
  </c:pivotSource>
  <c:chart>
    <c:title>
      <c:tx>
        <c:rich>
          <a:bodyPr rot="0" spcFirstLastPara="1" vertOverflow="ellipsis" vert="horz" wrap="square" anchor="ctr" anchorCtr="1"/>
          <a:lstStyle/>
          <a:p>
            <a:pPr>
              <a:defRPr sz="1400" b="1" i="0" u="none" strike="noStrike" kern="1200" baseline="0">
                <a:solidFill>
                  <a:schemeClr val="tx1"/>
                </a:solidFill>
                <a:latin typeface="+mn-lt"/>
                <a:ea typeface="+mn-ea"/>
                <a:cs typeface="+mn-cs"/>
              </a:defRPr>
            </a:pPr>
            <a:r>
              <a:rPr lang="en-IN" sz="1400"/>
              <a:t>Average Salary by Department</a:t>
            </a:r>
            <a:endParaRPr lang="en-US" sz="1400"/>
          </a:p>
        </c:rich>
      </c:tx>
      <c:overlay val="0"/>
      <c:spPr>
        <a:noFill/>
        <a:ln>
          <a:noFill/>
        </a:ln>
        <a:effectLst/>
      </c:spPr>
      <c:txPr>
        <a:bodyPr rot="0" spcFirstLastPara="1" vertOverflow="ellipsis" vert="horz" wrap="square" anchor="ctr" anchorCtr="1"/>
        <a:lstStyle/>
        <a:p>
          <a:pPr>
            <a:defRPr sz="1400" b="1" i="0" u="none" strike="noStrike" kern="1200" baseline="0">
              <a:solidFill>
                <a:schemeClr val="tx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Analysis!$B$20</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Analysis!$A$21:$A$28</c:f>
              <c:strCache>
                <c:ptCount val="7"/>
                <c:pt idx="0">
                  <c:v>Finance</c:v>
                </c:pt>
                <c:pt idx="1">
                  <c:v>HR</c:v>
                </c:pt>
                <c:pt idx="2">
                  <c:v>IT</c:v>
                </c:pt>
                <c:pt idx="3">
                  <c:v>Marketing</c:v>
                </c:pt>
                <c:pt idx="4">
                  <c:v>Operations</c:v>
                </c:pt>
                <c:pt idx="5">
                  <c:v>Sales</c:v>
                </c:pt>
                <c:pt idx="6">
                  <c:v>Support</c:v>
                </c:pt>
              </c:strCache>
            </c:strRef>
          </c:cat>
          <c:val>
            <c:numRef>
              <c:f>Analysis!$B$21:$B$28</c:f>
              <c:numCache>
                <c:formatCode>"₹"\ #,##0</c:formatCode>
                <c:ptCount val="7"/>
                <c:pt idx="0">
                  <c:v>88671.965325936195</c:v>
                </c:pt>
                <c:pt idx="1">
                  <c:v>90276.767123287675</c:v>
                </c:pt>
                <c:pt idx="2">
                  <c:v>90658.685210312076</c:v>
                </c:pt>
                <c:pt idx="3">
                  <c:v>90699.375917767989</c:v>
                </c:pt>
                <c:pt idx="4">
                  <c:v>91192.572453371598</c:v>
                </c:pt>
                <c:pt idx="5">
                  <c:v>92058.726158038146</c:v>
                </c:pt>
                <c:pt idx="6">
                  <c:v>89987.434285714291</c:v>
                </c:pt>
              </c:numCache>
            </c:numRef>
          </c:val>
          <c:extLst>
            <c:ext xmlns:c16="http://schemas.microsoft.com/office/drawing/2014/chart" uri="{C3380CC4-5D6E-409C-BE32-E72D297353CC}">
              <c16:uniqueId val="{00000000-3838-4B6C-AFE5-67E471ED73B5}"/>
            </c:ext>
          </c:extLst>
        </c:ser>
        <c:dLbls>
          <c:dLblPos val="outEnd"/>
          <c:showLegendKey val="0"/>
          <c:showVal val="1"/>
          <c:showCatName val="0"/>
          <c:showSerName val="0"/>
          <c:showPercent val="0"/>
          <c:showBubbleSize val="0"/>
        </c:dLbls>
        <c:gapWidth val="100"/>
        <c:axId val="1402365967"/>
        <c:axId val="1402366799"/>
      </c:barChart>
      <c:catAx>
        <c:axId val="1402365967"/>
        <c:scaling>
          <c:orientation val="minMax"/>
        </c:scaling>
        <c:delete val="0"/>
        <c:axPos val="l"/>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solidFill>
                <a:latin typeface="+mn-lt"/>
                <a:ea typeface="+mn-ea"/>
                <a:cs typeface="+mn-cs"/>
              </a:defRPr>
            </a:pPr>
            <a:endParaRPr lang="en-US"/>
          </a:p>
        </c:txPr>
        <c:crossAx val="1402366799"/>
        <c:crosses val="autoZero"/>
        <c:auto val="1"/>
        <c:lblAlgn val="ctr"/>
        <c:lblOffset val="100"/>
        <c:noMultiLvlLbl val="0"/>
      </c:catAx>
      <c:valAx>
        <c:axId val="1402366799"/>
        <c:scaling>
          <c:orientation val="minMax"/>
        </c:scaling>
        <c:delete val="1"/>
        <c:axPos val="b"/>
        <c:numFmt formatCode="&quot;₹&quot;\ #,##0" sourceLinked="1"/>
        <c:majorTickMark val="none"/>
        <c:minorTickMark val="none"/>
        <c:tickLblPos val="nextTo"/>
        <c:crossAx val="140236596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[Excel_Project_Dataset(Rewang).xlsx]Analysis!PivotTable4</c:name>
    <c:fmtId val="1"/>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sz="1600" b="1" i="0" u="none" strike="noStrike" baseline="0"/>
              <a:t>Performance Status Distribution</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Analysis!$F$3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Analysis!$E$4:$E$7</c:f>
              <c:strCache>
                <c:ptCount val="3"/>
                <c:pt idx="0">
                  <c:v>Excellent</c:v>
                </c:pt>
                <c:pt idx="1">
                  <c:v>Good</c:v>
                </c:pt>
                <c:pt idx="2">
                  <c:v>Need Improvement</c:v>
                </c:pt>
              </c:strCache>
            </c:strRef>
          </c:cat>
          <c:val>
            <c:numRef>
              <c:f>Analysis!$F$4:$F$7</c:f>
              <c:numCache>
                <c:formatCode>General</c:formatCode>
                <c:ptCount val="3"/>
                <c:pt idx="0">
                  <c:v>1736</c:v>
                </c:pt>
                <c:pt idx="1">
                  <c:v>1644</c:v>
                </c:pt>
                <c:pt idx="2">
                  <c:v>1620</c:v>
                </c:pt>
              </c:numCache>
            </c:numRef>
          </c:val>
          <c:extLst>
            <c:ext xmlns:c16="http://schemas.microsoft.com/office/drawing/2014/chart" uri="{C3380CC4-5D6E-409C-BE32-E72D297353CC}">
              <c16:uniqueId val="{00000000-2230-4893-A1A1-E2969ED1F33C}"/>
            </c:ext>
          </c:extLst>
        </c:ser>
        <c:dLbls>
          <c:dLblPos val="outEnd"/>
          <c:showLegendKey val="0"/>
          <c:showVal val="1"/>
          <c:showCatName val="0"/>
          <c:showSerName val="0"/>
          <c:showPercent val="0"/>
          <c:showBubbleSize val="0"/>
        </c:dLbls>
        <c:gapWidth val="100"/>
        <c:overlap val="-24"/>
        <c:axId val="1220696047"/>
        <c:axId val="1220694383"/>
      </c:barChart>
      <c:catAx>
        <c:axId val="1220696047"/>
        <c:scaling>
          <c:orientation val="minMax"/>
        </c:scaling>
        <c:delete val="0"/>
        <c:axPos val="b"/>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0694383"/>
        <c:crosses val="autoZero"/>
        <c:auto val="1"/>
        <c:lblAlgn val="ctr"/>
        <c:lblOffset val="100"/>
        <c:noMultiLvlLbl val="0"/>
      </c:catAx>
      <c:valAx>
        <c:axId val="1220694383"/>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069604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portrait"/>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[Excel_Project_Dataset(Rewang).xlsx]Analysis!PivotTable13</c:name>
    <c:fmtId val="6"/>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Gender Distribution</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barChart>
        <c:barDir val="bar"/>
        <c:grouping val="clustered"/>
        <c:varyColors val="0"/>
        <c:ser>
          <c:idx val="0"/>
          <c:order val="0"/>
          <c:tx>
            <c:strRef>
              <c:f>Analysis!$L$18</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Analysis!$K$19:$K$21</c:f>
              <c:strCache>
                <c:ptCount val="2"/>
                <c:pt idx="0">
                  <c:v>Female</c:v>
                </c:pt>
                <c:pt idx="1">
                  <c:v>Male</c:v>
                </c:pt>
              </c:strCache>
            </c:strRef>
          </c:cat>
          <c:val>
            <c:numRef>
              <c:f>Analysis!$L$19:$L$21</c:f>
              <c:numCache>
                <c:formatCode>General</c:formatCode>
                <c:ptCount val="2"/>
                <c:pt idx="0">
                  <c:v>2559</c:v>
                </c:pt>
                <c:pt idx="1">
                  <c:v>2441</c:v>
                </c:pt>
              </c:numCache>
            </c:numRef>
          </c:val>
          <c:extLst>
            <c:ext xmlns:c16="http://schemas.microsoft.com/office/drawing/2014/chart" uri="{C3380CC4-5D6E-409C-BE32-E72D297353CC}">
              <c16:uniqueId val="{00000004-FF31-42DC-B3E6-073E23C3F0A3}"/>
            </c:ext>
          </c:extLst>
        </c:ser>
        <c:dLbls>
          <c:showLegendKey val="0"/>
          <c:showVal val="0"/>
          <c:showCatName val="0"/>
          <c:showSerName val="0"/>
          <c:showPercent val="0"/>
          <c:showBubbleSize val="0"/>
        </c:dLbls>
        <c:gapWidth val="100"/>
        <c:axId val="1022497503"/>
        <c:axId val="1022498335"/>
      </c:barChart>
      <c:catAx>
        <c:axId val="1022497503"/>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2498335"/>
        <c:crosses val="autoZero"/>
        <c:auto val="1"/>
        <c:lblAlgn val="ctr"/>
        <c:lblOffset val="100"/>
        <c:noMultiLvlLbl val="0"/>
      </c:catAx>
      <c:valAx>
        <c:axId val="102249833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249750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[Excel_Project_Dataset(Rewang).xlsx]Analysis!PivotTable14</c:name>
    <c:fmtId val="12"/>
  </c:pivotSource>
  <c:chart>
    <c:title>
      <c:tx>
        <c:rich>
          <a:bodyPr rot="0" spcFirstLastPara="1" vertOverflow="ellipsis" vert="horz" wrap="square" anchor="ctr" anchorCtr="1"/>
          <a:lstStyle/>
          <a:p>
            <a:pPr>
              <a:defRPr sz="1400" b="1" i="0" u="none" strike="noStrike" kern="1200" baseline="0">
                <a:solidFill>
                  <a:schemeClr val="tx1"/>
                </a:solidFill>
                <a:latin typeface="+mn-lt"/>
                <a:ea typeface="+mn-ea"/>
                <a:cs typeface="+mn-cs"/>
              </a:defRPr>
            </a:pPr>
            <a:r>
              <a:rPr lang="en-IN" sz="1400"/>
              <a:t>Employees by Designation</a:t>
            </a:r>
            <a:endParaRPr lang="en-US" sz="1400"/>
          </a:p>
        </c:rich>
      </c:tx>
      <c:overlay val="0"/>
      <c:spPr>
        <a:noFill/>
        <a:ln>
          <a:noFill/>
        </a:ln>
        <a:effectLst/>
      </c:spPr>
      <c:txPr>
        <a:bodyPr rot="0" spcFirstLastPara="1" vertOverflow="ellipsis" vert="horz" wrap="square" anchor="ctr" anchorCtr="1"/>
        <a:lstStyle/>
        <a:p>
          <a:pPr>
            <a:defRPr sz="1400" b="1" i="0" u="none" strike="noStrike" kern="1200" baseline="0">
              <a:solidFill>
                <a:schemeClr val="tx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Analysis!$L$26</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Analysis!$K$27:$K$33</c:f>
              <c:strCache>
                <c:ptCount val="6"/>
                <c:pt idx="0">
                  <c:v>Analyst</c:v>
                </c:pt>
                <c:pt idx="1">
                  <c:v>Associate</c:v>
                </c:pt>
                <c:pt idx="2">
                  <c:v>Executive</c:v>
                </c:pt>
                <c:pt idx="3">
                  <c:v>Lead</c:v>
                </c:pt>
                <c:pt idx="4">
                  <c:v>Manager</c:v>
                </c:pt>
                <c:pt idx="5">
                  <c:v>Senior Executive</c:v>
                </c:pt>
              </c:strCache>
            </c:strRef>
          </c:cat>
          <c:val>
            <c:numRef>
              <c:f>Analysis!$L$27:$L$33</c:f>
              <c:numCache>
                <c:formatCode>General</c:formatCode>
                <c:ptCount val="6"/>
                <c:pt idx="0">
                  <c:v>822</c:v>
                </c:pt>
                <c:pt idx="1">
                  <c:v>868</c:v>
                </c:pt>
                <c:pt idx="2">
                  <c:v>842</c:v>
                </c:pt>
                <c:pt idx="3">
                  <c:v>865</c:v>
                </c:pt>
                <c:pt idx="4">
                  <c:v>809</c:v>
                </c:pt>
                <c:pt idx="5">
                  <c:v>794</c:v>
                </c:pt>
              </c:numCache>
            </c:numRef>
          </c:val>
          <c:extLst>
            <c:ext xmlns:c16="http://schemas.microsoft.com/office/drawing/2014/chart" uri="{C3380CC4-5D6E-409C-BE32-E72D297353CC}">
              <c16:uniqueId val="{00000000-E3FB-424F-AE44-9F597B6F8D31}"/>
            </c:ext>
          </c:extLst>
        </c:ser>
        <c:dLbls>
          <c:dLblPos val="outEnd"/>
          <c:showLegendKey val="0"/>
          <c:showVal val="1"/>
          <c:showCatName val="0"/>
          <c:showSerName val="0"/>
          <c:showPercent val="0"/>
          <c:showBubbleSize val="0"/>
        </c:dLbls>
        <c:gapWidth val="100"/>
        <c:overlap val="-24"/>
        <c:axId val="2057782783"/>
        <c:axId val="2057783615"/>
      </c:barChart>
      <c:catAx>
        <c:axId val="2057782783"/>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057783615"/>
        <c:crosses val="autoZero"/>
        <c:auto val="1"/>
        <c:lblAlgn val="ctr"/>
        <c:lblOffset val="100"/>
        <c:noMultiLvlLbl val="0"/>
      </c:catAx>
      <c:valAx>
        <c:axId val="2057783615"/>
        <c:scaling>
          <c:orientation val="minMax"/>
        </c:scaling>
        <c:delete val="1"/>
        <c:axPos val="l"/>
        <c:numFmt formatCode="General" sourceLinked="1"/>
        <c:majorTickMark val="none"/>
        <c:minorTickMark val="none"/>
        <c:tickLblPos val="nextTo"/>
        <c:crossAx val="205778278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20</xdr:col>
      <xdr:colOff>275166</xdr:colOff>
      <xdr:row>35</xdr:row>
      <xdr:rowOff>90714</xdr:rowOff>
    </xdr:to>
    <xdr:sp macro="" textlink="">
      <xdr:nvSpPr>
        <xdr:cNvPr id="2" name="Rectangle: Rounded Corners 1">
          <a:extLst>
            <a:ext uri="{FF2B5EF4-FFF2-40B4-BE49-F238E27FC236}">
              <a16:creationId xmlns:a16="http://schemas.microsoft.com/office/drawing/2014/main" id="{4C15B41C-6FA1-4F8A-B83E-A8C7D976493F}"/>
            </a:ext>
          </a:extLst>
        </xdr:cNvPr>
        <xdr:cNvSpPr/>
      </xdr:nvSpPr>
      <xdr:spPr>
        <a:xfrm>
          <a:off x="0" y="0"/>
          <a:ext cx="12551833" cy="6387797"/>
        </a:xfrm>
        <a:custGeom>
          <a:avLst/>
          <a:gdLst>
            <a:gd name="connsiteX0" fmla="*/ 0 w 8994531"/>
            <a:gd name="connsiteY0" fmla="*/ 903672 h 5421922"/>
            <a:gd name="connsiteX1" fmla="*/ 903672 w 8994531"/>
            <a:gd name="connsiteY1" fmla="*/ 0 h 5421922"/>
            <a:gd name="connsiteX2" fmla="*/ 8090859 w 8994531"/>
            <a:gd name="connsiteY2" fmla="*/ 0 h 5421922"/>
            <a:gd name="connsiteX3" fmla="*/ 8994531 w 8994531"/>
            <a:gd name="connsiteY3" fmla="*/ 903672 h 5421922"/>
            <a:gd name="connsiteX4" fmla="*/ 8994531 w 8994531"/>
            <a:gd name="connsiteY4" fmla="*/ 4518250 h 5421922"/>
            <a:gd name="connsiteX5" fmla="*/ 8090859 w 8994531"/>
            <a:gd name="connsiteY5" fmla="*/ 5421922 h 5421922"/>
            <a:gd name="connsiteX6" fmla="*/ 903672 w 8994531"/>
            <a:gd name="connsiteY6" fmla="*/ 5421922 h 5421922"/>
            <a:gd name="connsiteX7" fmla="*/ 0 w 8994531"/>
            <a:gd name="connsiteY7" fmla="*/ 4518250 h 5421922"/>
            <a:gd name="connsiteX8" fmla="*/ 0 w 8994531"/>
            <a:gd name="connsiteY8" fmla="*/ 903672 h 5421922"/>
            <a:gd name="connsiteX0" fmla="*/ 0 w 9015466"/>
            <a:gd name="connsiteY0" fmla="*/ 903672 h 5421922"/>
            <a:gd name="connsiteX1" fmla="*/ 903672 w 9015466"/>
            <a:gd name="connsiteY1" fmla="*/ 0 h 5421922"/>
            <a:gd name="connsiteX2" fmla="*/ 8090859 w 9015466"/>
            <a:gd name="connsiteY2" fmla="*/ 0 h 5421922"/>
            <a:gd name="connsiteX3" fmla="*/ 9015466 w 9015466"/>
            <a:gd name="connsiteY3" fmla="*/ 589661 h 5421922"/>
            <a:gd name="connsiteX4" fmla="*/ 8994531 w 9015466"/>
            <a:gd name="connsiteY4" fmla="*/ 4518250 h 5421922"/>
            <a:gd name="connsiteX5" fmla="*/ 8090859 w 9015466"/>
            <a:gd name="connsiteY5" fmla="*/ 5421922 h 5421922"/>
            <a:gd name="connsiteX6" fmla="*/ 903672 w 9015466"/>
            <a:gd name="connsiteY6" fmla="*/ 5421922 h 5421922"/>
            <a:gd name="connsiteX7" fmla="*/ 0 w 9015466"/>
            <a:gd name="connsiteY7" fmla="*/ 4518250 h 5421922"/>
            <a:gd name="connsiteX8" fmla="*/ 0 w 9015466"/>
            <a:gd name="connsiteY8" fmla="*/ 903672 h 5421922"/>
            <a:gd name="connsiteX0" fmla="*/ 0 w 9015466"/>
            <a:gd name="connsiteY0" fmla="*/ 941406 h 5459656"/>
            <a:gd name="connsiteX1" fmla="*/ 903672 w 9015466"/>
            <a:gd name="connsiteY1" fmla="*/ 37734 h 5459656"/>
            <a:gd name="connsiteX2" fmla="*/ 8090859 w 9015466"/>
            <a:gd name="connsiteY2" fmla="*/ 37734 h 5459656"/>
            <a:gd name="connsiteX3" fmla="*/ 9015466 w 9015466"/>
            <a:gd name="connsiteY3" fmla="*/ 341296 h 5459656"/>
            <a:gd name="connsiteX4" fmla="*/ 8994531 w 9015466"/>
            <a:gd name="connsiteY4" fmla="*/ 4555984 h 5459656"/>
            <a:gd name="connsiteX5" fmla="*/ 8090859 w 9015466"/>
            <a:gd name="connsiteY5" fmla="*/ 5459656 h 5459656"/>
            <a:gd name="connsiteX6" fmla="*/ 903672 w 9015466"/>
            <a:gd name="connsiteY6" fmla="*/ 5459656 h 5459656"/>
            <a:gd name="connsiteX7" fmla="*/ 0 w 9015466"/>
            <a:gd name="connsiteY7" fmla="*/ 4555984 h 5459656"/>
            <a:gd name="connsiteX8" fmla="*/ 0 w 9015466"/>
            <a:gd name="connsiteY8" fmla="*/ 941406 h 5459656"/>
            <a:gd name="connsiteX0" fmla="*/ 0 w 9022444"/>
            <a:gd name="connsiteY0" fmla="*/ 418054 h 5459656"/>
            <a:gd name="connsiteX1" fmla="*/ 910650 w 9022444"/>
            <a:gd name="connsiteY1" fmla="*/ 37734 h 5459656"/>
            <a:gd name="connsiteX2" fmla="*/ 8097837 w 9022444"/>
            <a:gd name="connsiteY2" fmla="*/ 37734 h 5459656"/>
            <a:gd name="connsiteX3" fmla="*/ 9022444 w 9022444"/>
            <a:gd name="connsiteY3" fmla="*/ 341296 h 5459656"/>
            <a:gd name="connsiteX4" fmla="*/ 9001509 w 9022444"/>
            <a:gd name="connsiteY4" fmla="*/ 4555984 h 5459656"/>
            <a:gd name="connsiteX5" fmla="*/ 8097837 w 9022444"/>
            <a:gd name="connsiteY5" fmla="*/ 5459656 h 5459656"/>
            <a:gd name="connsiteX6" fmla="*/ 910650 w 9022444"/>
            <a:gd name="connsiteY6" fmla="*/ 5459656 h 5459656"/>
            <a:gd name="connsiteX7" fmla="*/ 6978 w 9022444"/>
            <a:gd name="connsiteY7" fmla="*/ 4555984 h 5459656"/>
            <a:gd name="connsiteX8" fmla="*/ 0 w 9022444"/>
            <a:gd name="connsiteY8" fmla="*/ 418054 h 5459656"/>
            <a:gd name="connsiteX0" fmla="*/ 0 w 9022444"/>
            <a:gd name="connsiteY0" fmla="*/ 418054 h 5463005"/>
            <a:gd name="connsiteX1" fmla="*/ 910650 w 9022444"/>
            <a:gd name="connsiteY1" fmla="*/ 37734 h 5463005"/>
            <a:gd name="connsiteX2" fmla="*/ 8097837 w 9022444"/>
            <a:gd name="connsiteY2" fmla="*/ 37734 h 5463005"/>
            <a:gd name="connsiteX3" fmla="*/ 9022444 w 9022444"/>
            <a:gd name="connsiteY3" fmla="*/ 341296 h 5463005"/>
            <a:gd name="connsiteX4" fmla="*/ 9001509 w 9022444"/>
            <a:gd name="connsiteY4" fmla="*/ 5030490 h 5463005"/>
            <a:gd name="connsiteX5" fmla="*/ 8097837 w 9022444"/>
            <a:gd name="connsiteY5" fmla="*/ 5459656 h 5463005"/>
            <a:gd name="connsiteX6" fmla="*/ 910650 w 9022444"/>
            <a:gd name="connsiteY6" fmla="*/ 5459656 h 5463005"/>
            <a:gd name="connsiteX7" fmla="*/ 6978 w 9022444"/>
            <a:gd name="connsiteY7" fmla="*/ 4555984 h 5463005"/>
            <a:gd name="connsiteX8" fmla="*/ 0 w 9022444"/>
            <a:gd name="connsiteY8" fmla="*/ 418054 h 5463005"/>
            <a:gd name="connsiteX0" fmla="*/ 41868 w 9064312"/>
            <a:gd name="connsiteY0" fmla="*/ 418054 h 5463005"/>
            <a:gd name="connsiteX1" fmla="*/ 952518 w 9064312"/>
            <a:gd name="connsiteY1" fmla="*/ 37734 h 5463005"/>
            <a:gd name="connsiteX2" fmla="*/ 8139705 w 9064312"/>
            <a:gd name="connsiteY2" fmla="*/ 37734 h 5463005"/>
            <a:gd name="connsiteX3" fmla="*/ 9064312 w 9064312"/>
            <a:gd name="connsiteY3" fmla="*/ 341296 h 5463005"/>
            <a:gd name="connsiteX4" fmla="*/ 9043377 w 9064312"/>
            <a:gd name="connsiteY4" fmla="*/ 5030490 h 5463005"/>
            <a:gd name="connsiteX5" fmla="*/ 8139705 w 9064312"/>
            <a:gd name="connsiteY5" fmla="*/ 5459656 h 5463005"/>
            <a:gd name="connsiteX6" fmla="*/ 952518 w 9064312"/>
            <a:gd name="connsiteY6" fmla="*/ 5459656 h 5463005"/>
            <a:gd name="connsiteX7" fmla="*/ 0 w 9064312"/>
            <a:gd name="connsiteY7" fmla="*/ 4974666 h 5463005"/>
            <a:gd name="connsiteX8" fmla="*/ 41868 w 9064312"/>
            <a:gd name="connsiteY8" fmla="*/ 418054 h 5463005"/>
            <a:gd name="connsiteX0" fmla="*/ 41868 w 9064312"/>
            <a:gd name="connsiteY0" fmla="*/ 392670 h 5437621"/>
            <a:gd name="connsiteX1" fmla="*/ 952518 w 9064312"/>
            <a:gd name="connsiteY1" fmla="*/ 12350 h 5437621"/>
            <a:gd name="connsiteX2" fmla="*/ 8139705 w 9064312"/>
            <a:gd name="connsiteY2" fmla="*/ 12350 h 5437621"/>
            <a:gd name="connsiteX3" fmla="*/ 9064312 w 9064312"/>
            <a:gd name="connsiteY3" fmla="*/ 461808 h 5437621"/>
            <a:gd name="connsiteX4" fmla="*/ 9043377 w 9064312"/>
            <a:gd name="connsiteY4" fmla="*/ 5005106 h 5437621"/>
            <a:gd name="connsiteX5" fmla="*/ 8139705 w 9064312"/>
            <a:gd name="connsiteY5" fmla="*/ 5434272 h 5437621"/>
            <a:gd name="connsiteX6" fmla="*/ 952518 w 9064312"/>
            <a:gd name="connsiteY6" fmla="*/ 5434272 h 5437621"/>
            <a:gd name="connsiteX7" fmla="*/ 0 w 9064312"/>
            <a:gd name="connsiteY7" fmla="*/ 4949282 h 5437621"/>
            <a:gd name="connsiteX8" fmla="*/ 41868 w 9064312"/>
            <a:gd name="connsiteY8" fmla="*/ 392670 h 5437621"/>
            <a:gd name="connsiteX0" fmla="*/ 0 w 9064833"/>
            <a:gd name="connsiteY0" fmla="*/ 454634 h 5426637"/>
            <a:gd name="connsiteX1" fmla="*/ 953039 w 9064833"/>
            <a:gd name="connsiteY1" fmla="*/ 1366 h 5426637"/>
            <a:gd name="connsiteX2" fmla="*/ 8140226 w 9064833"/>
            <a:gd name="connsiteY2" fmla="*/ 1366 h 5426637"/>
            <a:gd name="connsiteX3" fmla="*/ 9064833 w 9064833"/>
            <a:gd name="connsiteY3" fmla="*/ 450824 h 5426637"/>
            <a:gd name="connsiteX4" fmla="*/ 9043898 w 9064833"/>
            <a:gd name="connsiteY4" fmla="*/ 4994122 h 5426637"/>
            <a:gd name="connsiteX5" fmla="*/ 8140226 w 9064833"/>
            <a:gd name="connsiteY5" fmla="*/ 5423288 h 5426637"/>
            <a:gd name="connsiteX6" fmla="*/ 953039 w 9064833"/>
            <a:gd name="connsiteY6" fmla="*/ 5423288 h 5426637"/>
            <a:gd name="connsiteX7" fmla="*/ 521 w 9064833"/>
            <a:gd name="connsiteY7" fmla="*/ 4938298 h 5426637"/>
            <a:gd name="connsiteX8" fmla="*/ 0 w 9064833"/>
            <a:gd name="connsiteY8" fmla="*/ 454634 h 5426637"/>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9064833" h="5426637">
              <a:moveTo>
                <a:pt x="0" y="454634"/>
              </a:moveTo>
              <a:cubicBezTo>
                <a:pt x="0" y="-44450"/>
                <a:pt x="453955" y="1366"/>
                <a:pt x="953039" y="1366"/>
              </a:cubicBezTo>
              <a:lnTo>
                <a:pt x="8140226" y="1366"/>
              </a:lnTo>
              <a:cubicBezTo>
                <a:pt x="8639310" y="1366"/>
                <a:pt x="9064833" y="-48260"/>
                <a:pt x="9064833" y="450824"/>
              </a:cubicBezTo>
              <a:cubicBezTo>
                <a:pt x="9064833" y="1655683"/>
                <a:pt x="9043898" y="3789263"/>
                <a:pt x="9043898" y="4994122"/>
              </a:cubicBezTo>
              <a:cubicBezTo>
                <a:pt x="9043898" y="5493206"/>
                <a:pt x="8639310" y="5423288"/>
                <a:pt x="8140226" y="5423288"/>
              </a:cubicBezTo>
              <a:lnTo>
                <a:pt x="953039" y="5423288"/>
              </a:lnTo>
              <a:cubicBezTo>
                <a:pt x="453955" y="5423288"/>
                <a:pt x="521" y="5437382"/>
                <a:pt x="521" y="4938298"/>
              </a:cubicBezTo>
              <a:cubicBezTo>
                <a:pt x="347" y="3443743"/>
                <a:pt x="174" y="1949189"/>
                <a:pt x="0" y="454634"/>
              </a:cubicBezTo>
              <a:close/>
            </a:path>
          </a:pathLst>
        </a:cu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416411</xdr:colOff>
      <xdr:row>1</xdr:row>
      <xdr:rowOff>34741</xdr:rowOff>
    </xdr:from>
    <xdr:to>
      <xdr:col>9</xdr:col>
      <xdr:colOff>138544</xdr:colOff>
      <xdr:row>5</xdr:row>
      <xdr:rowOff>23091</xdr:rowOff>
    </xdr:to>
    <xdr:sp macro="" textlink="">
      <xdr:nvSpPr>
        <xdr:cNvPr id="3" name="Rectangle: Rounded Corners 2">
          <a:extLst>
            <a:ext uri="{FF2B5EF4-FFF2-40B4-BE49-F238E27FC236}">
              <a16:creationId xmlns:a16="http://schemas.microsoft.com/office/drawing/2014/main" id="{53DFEC88-EDD7-4962-8C4D-6AA4E621B30E}"/>
            </a:ext>
          </a:extLst>
        </xdr:cNvPr>
        <xdr:cNvSpPr/>
      </xdr:nvSpPr>
      <xdr:spPr>
        <a:xfrm>
          <a:off x="416411" y="219468"/>
          <a:ext cx="5229315" cy="727259"/>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2800" b="1">
              <a:solidFill>
                <a:schemeClr val="tx2"/>
              </a:solidFill>
            </a:rPr>
            <a:t>  Employee Analytics Dashboard</a:t>
          </a:r>
        </a:p>
      </xdr:txBody>
    </xdr:sp>
    <xdr:clientData/>
  </xdr:twoCellAnchor>
  <xdr:twoCellAnchor>
    <xdr:from>
      <xdr:col>4</xdr:col>
      <xdr:colOff>207804</xdr:colOff>
      <xdr:row>6</xdr:row>
      <xdr:rowOff>16750</xdr:rowOff>
    </xdr:from>
    <xdr:to>
      <xdr:col>7</xdr:col>
      <xdr:colOff>517154</xdr:colOff>
      <xdr:row>10</xdr:row>
      <xdr:rowOff>163927</xdr:rowOff>
    </xdr:to>
    <xdr:sp macro="" textlink="">
      <xdr:nvSpPr>
        <xdr:cNvPr id="5" name="Rectangle: Rounded Corners 4">
          <a:extLst>
            <a:ext uri="{FF2B5EF4-FFF2-40B4-BE49-F238E27FC236}">
              <a16:creationId xmlns:a16="http://schemas.microsoft.com/office/drawing/2014/main" id="{7D6A419A-5DB5-4BAD-809B-EB2EB98A8CA2}"/>
            </a:ext>
          </a:extLst>
        </xdr:cNvPr>
        <xdr:cNvSpPr/>
      </xdr:nvSpPr>
      <xdr:spPr>
        <a:xfrm>
          <a:off x="2663137" y="1096250"/>
          <a:ext cx="2150850" cy="866844"/>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a:solidFill>
                <a:schemeClr val="tx2"/>
              </a:solidFill>
            </a:rPr>
            <a:t>👥TOTAL EMPLOYEES</a:t>
          </a:r>
        </a:p>
        <a:p>
          <a:pPr algn="ctr"/>
          <a:r>
            <a:rPr lang="en-IN" sz="1800" b="1">
              <a:solidFill>
                <a:schemeClr val="tx2"/>
              </a:solidFill>
            </a:rPr>
            <a:t>5,000</a:t>
          </a:r>
          <a:endParaRPr lang="en-IN" sz="1500" b="1">
            <a:solidFill>
              <a:schemeClr val="tx2"/>
            </a:solidFill>
          </a:endParaRPr>
        </a:p>
      </xdr:txBody>
    </xdr:sp>
    <xdr:clientData/>
  </xdr:twoCellAnchor>
  <xdr:twoCellAnchor>
    <xdr:from>
      <xdr:col>13</xdr:col>
      <xdr:colOff>380774</xdr:colOff>
      <xdr:row>23</xdr:row>
      <xdr:rowOff>36702</xdr:rowOff>
    </xdr:from>
    <xdr:to>
      <xdr:col>18</xdr:col>
      <xdr:colOff>146906</xdr:colOff>
      <xdr:row>33</xdr:row>
      <xdr:rowOff>84203</xdr:rowOff>
    </xdr:to>
    <xdr:graphicFrame macro="">
      <xdr:nvGraphicFramePr>
        <xdr:cNvPr id="9" name="Chart 2">
          <a:extLst>
            <a:ext uri="{FF2B5EF4-FFF2-40B4-BE49-F238E27FC236}">
              <a16:creationId xmlns:a16="http://schemas.microsoft.com/office/drawing/2014/main" id="{24DECBDA-76CA-40C0-B3BC-26AADA797B0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225272</xdr:colOff>
      <xdr:row>12</xdr:row>
      <xdr:rowOff>20159</xdr:rowOff>
    </xdr:from>
    <xdr:to>
      <xdr:col>8</xdr:col>
      <xdr:colOff>372937</xdr:colOff>
      <xdr:row>22</xdr:row>
      <xdr:rowOff>80634</xdr:rowOff>
    </xdr:to>
    <xdr:graphicFrame macro="">
      <xdr:nvGraphicFramePr>
        <xdr:cNvPr id="10" name="Chart 4">
          <a:extLst>
            <a:ext uri="{FF2B5EF4-FFF2-40B4-BE49-F238E27FC236}">
              <a16:creationId xmlns:a16="http://schemas.microsoft.com/office/drawing/2014/main" id="{57E557C7-4293-4271-A32F-1398B357DC0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531532</xdr:colOff>
      <xdr:row>23</xdr:row>
      <xdr:rowOff>28317</xdr:rowOff>
    </xdr:from>
    <xdr:to>
      <xdr:col>13</xdr:col>
      <xdr:colOff>230785</xdr:colOff>
      <xdr:row>33</xdr:row>
      <xdr:rowOff>98245</xdr:rowOff>
    </xdr:to>
    <xdr:graphicFrame macro="">
      <xdr:nvGraphicFramePr>
        <xdr:cNvPr id="11" name="Chart 5">
          <a:extLst>
            <a:ext uri="{FF2B5EF4-FFF2-40B4-BE49-F238E27FC236}">
              <a16:creationId xmlns:a16="http://schemas.microsoft.com/office/drawing/2014/main" id="{62C1B32D-D0D4-42EC-AC2E-5F0BF25E31A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100484</xdr:colOff>
      <xdr:row>6</xdr:row>
      <xdr:rowOff>11521</xdr:rowOff>
    </xdr:from>
    <xdr:to>
      <xdr:col>11</xdr:col>
      <xdr:colOff>234758</xdr:colOff>
      <xdr:row>10</xdr:row>
      <xdr:rowOff>169157</xdr:rowOff>
    </xdr:to>
    <xdr:sp macro="" textlink="">
      <xdr:nvSpPr>
        <xdr:cNvPr id="13" name="Rectangle: Rounded Corners 12">
          <a:extLst>
            <a:ext uri="{FF2B5EF4-FFF2-40B4-BE49-F238E27FC236}">
              <a16:creationId xmlns:a16="http://schemas.microsoft.com/office/drawing/2014/main" id="{008DBC20-DCF3-4E71-AD50-9561181A26B7}"/>
            </a:ext>
          </a:extLst>
        </xdr:cNvPr>
        <xdr:cNvSpPr/>
      </xdr:nvSpPr>
      <xdr:spPr>
        <a:xfrm>
          <a:off x="5011151" y="1091021"/>
          <a:ext cx="1975774" cy="877303"/>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solidFill>
                <a:schemeClr val="tx2"/>
              </a:solidFill>
            </a:rPr>
            <a:t>💰AVG</a:t>
          </a:r>
          <a:r>
            <a:rPr lang="en-IN" sz="1600" b="1" baseline="0">
              <a:solidFill>
                <a:schemeClr val="tx2"/>
              </a:solidFill>
            </a:rPr>
            <a:t> </a:t>
          </a:r>
          <a:r>
            <a:rPr lang="en-IN" sz="1600" b="1">
              <a:solidFill>
                <a:schemeClr val="tx2"/>
              </a:solidFill>
            </a:rPr>
            <a:t>SALARY</a:t>
          </a:r>
        </a:p>
        <a:p>
          <a:pPr algn="ctr"/>
          <a:r>
            <a:rPr lang="en-IN" sz="1500" b="1">
              <a:solidFill>
                <a:schemeClr val="tx2"/>
              </a:solidFill>
            </a:rPr>
            <a:t>₹</a:t>
          </a:r>
          <a:r>
            <a:rPr lang="en-IN" sz="1800" b="1">
              <a:solidFill>
                <a:schemeClr val="tx2"/>
              </a:solidFill>
            </a:rPr>
            <a:t>90,508</a:t>
          </a:r>
          <a:endParaRPr lang="en-IN" sz="1500" b="1">
            <a:solidFill>
              <a:schemeClr val="tx2"/>
            </a:solidFill>
          </a:endParaRPr>
        </a:p>
      </xdr:txBody>
    </xdr:sp>
    <xdr:clientData/>
  </xdr:twoCellAnchor>
  <xdr:twoCellAnchor>
    <xdr:from>
      <xdr:col>11</xdr:col>
      <xdr:colOff>431922</xdr:colOff>
      <xdr:row>6</xdr:row>
      <xdr:rowOff>30117</xdr:rowOff>
    </xdr:from>
    <xdr:to>
      <xdr:col>14</xdr:col>
      <xdr:colOff>471841</xdr:colOff>
      <xdr:row>10</xdr:row>
      <xdr:rowOff>150561</xdr:rowOff>
    </xdr:to>
    <xdr:sp macro="" textlink="">
      <xdr:nvSpPr>
        <xdr:cNvPr id="14" name="Rectangle: Rounded Corners 13">
          <a:extLst>
            <a:ext uri="{FF2B5EF4-FFF2-40B4-BE49-F238E27FC236}">
              <a16:creationId xmlns:a16="http://schemas.microsoft.com/office/drawing/2014/main" id="{7F44FEB2-2DE7-46D6-B142-A79816BA9EE3}"/>
            </a:ext>
          </a:extLst>
        </xdr:cNvPr>
        <xdr:cNvSpPr/>
      </xdr:nvSpPr>
      <xdr:spPr>
        <a:xfrm>
          <a:off x="7184089" y="1109617"/>
          <a:ext cx="1881419" cy="840111"/>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solidFill>
                <a:schemeClr val="tx2"/>
              </a:solidFill>
            </a:rPr>
            <a:t>⭐AVG</a:t>
          </a:r>
          <a:r>
            <a:rPr lang="en-IN" sz="1600" b="1" baseline="0">
              <a:solidFill>
                <a:schemeClr val="tx2"/>
              </a:solidFill>
            </a:rPr>
            <a:t> P</a:t>
          </a:r>
          <a:r>
            <a:rPr lang="en-IN" sz="1600" b="1">
              <a:solidFill>
                <a:schemeClr val="tx2"/>
              </a:solidFill>
            </a:rPr>
            <a:t>ERFORM</a:t>
          </a:r>
        </a:p>
        <a:p>
          <a:pPr algn="ctr"/>
          <a:r>
            <a:rPr lang="en-IN" sz="1800" b="1">
              <a:solidFill>
                <a:schemeClr val="tx2"/>
              </a:solidFill>
            </a:rPr>
            <a:t>70</a:t>
          </a:r>
        </a:p>
      </xdr:txBody>
    </xdr:sp>
    <xdr:clientData/>
  </xdr:twoCellAnchor>
  <xdr:twoCellAnchor>
    <xdr:from>
      <xdr:col>8</xdr:col>
      <xdr:colOff>496301</xdr:colOff>
      <xdr:row>11</xdr:row>
      <xdr:rowOff>137788</xdr:rowOff>
    </xdr:from>
    <xdr:to>
      <xdr:col>13</xdr:col>
      <xdr:colOff>205947</xdr:colOff>
      <xdr:row>22</xdr:row>
      <xdr:rowOff>97315</xdr:rowOff>
    </xdr:to>
    <xdr:graphicFrame macro="">
      <xdr:nvGraphicFramePr>
        <xdr:cNvPr id="17" name="Chart 11">
          <a:extLst>
            <a:ext uri="{FF2B5EF4-FFF2-40B4-BE49-F238E27FC236}">
              <a16:creationId xmlns:a16="http://schemas.microsoft.com/office/drawing/2014/main" id="{FBDF08E5-7FE3-4335-8DDD-3696D591378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9</xdr:col>
      <xdr:colOff>369454</xdr:colOff>
      <xdr:row>1</xdr:row>
      <xdr:rowOff>101884</xdr:rowOff>
    </xdr:from>
    <xdr:to>
      <xdr:col>17</xdr:col>
      <xdr:colOff>582083</xdr:colOff>
      <xdr:row>4</xdr:row>
      <xdr:rowOff>148065</xdr:rowOff>
    </xdr:to>
    <mc:AlternateContent xmlns:mc="http://schemas.openxmlformats.org/markup-compatibility/2006" xmlns:a14="http://schemas.microsoft.com/office/drawing/2010/main">
      <mc:Choice Requires="a14">
        <xdr:graphicFrame macro="">
          <xdr:nvGraphicFramePr>
            <xdr:cNvPr id="18" name="Performance Status">
              <a:extLst>
                <a:ext uri="{FF2B5EF4-FFF2-40B4-BE49-F238E27FC236}">
                  <a16:creationId xmlns:a16="http://schemas.microsoft.com/office/drawing/2014/main" id="{8941395A-A953-4306-959F-4D8D897BEE49}"/>
                </a:ext>
              </a:extLst>
            </xdr:cNvPr>
            <xdr:cNvGraphicFramePr/>
          </xdr:nvGraphicFramePr>
          <xdr:xfrm>
            <a:off x="0" y="0"/>
            <a:ext cx="0" cy="0"/>
          </xdr:xfrm>
          <a:graphic>
            <a:graphicData uri="http://schemas.microsoft.com/office/drawing/2010/slicer">
              <sle:slicer xmlns:sle="http://schemas.microsoft.com/office/drawing/2010/slicer" name="Performance Status"/>
            </a:graphicData>
          </a:graphic>
        </xdr:graphicFrame>
      </mc:Choice>
      <mc:Fallback xmlns="">
        <xdr:sp macro="" textlink="">
          <xdr:nvSpPr>
            <xdr:cNvPr id="0" name=""/>
            <xdr:cNvSpPr>
              <a:spLocks noTextEdit="1"/>
            </xdr:cNvSpPr>
          </xdr:nvSpPr>
          <xdr:spPr>
            <a:xfrm>
              <a:off x="5887385" y="288005"/>
              <a:ext cx="5117457" cy="60454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300840</xdr:colOff>
      <xdr:row>20</xdr:row>
      <xdr:rowOff>150496</xdr:rowOff>
    </xdr:from>
    <xdr:to>
      <xdr:col>3</xdr:col>
      <xdr:colOff>293913</xdr:colOff>
      <xdr:row>33</xdr:row>
      <xdr:rowOff>127001</xdr:rowOff>
    </xdr:to>
    <mc:AlternateContent xmlns:mc="http://schemas.openxmlformats.org/markup-compatibility/2006" xmlns:a14="http://schemas.microsoft.com/office/drawing/2010/main">
      <mc:Choice Requires="a14">
        <xdr:graphicFrame macro="">
          <xdr:nvGraphicFramePr>
            <xdr:cNvPr id="19" name="Department 1">
              <a:extLst>
                <a:ext uri="{FF2B5EF4-FFF2-40B4-BE49-F238E27FC236}">
                  <a16:creationId xmlns:a16="http://schemas.microsoft.com/office/drawing/2014/main" id="{F72E3BE9-FE7A-46F1-910F-5CC238124EA6}"/>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300840" y="3872910"/>
              <a:ext cx="1832383" cy="239607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330971</xdr:colOff>
      <xdr:row>6</xdr:row>
      <xdr:rowOff>26941</xdr:rowOff>
    </xdr:from>
    <xdr:to>
      <xdr:col>3</xdr:col>
      <xdr:colOff>324044</xdr:colOff>
      <xdr:row>19</xdr:row>
      <xdr:rowOff>10583</xdr:rowOff>
    </xdr:to>
    <mc:AlternateContent xmlns:mc="http://schemas.openxmlformats.org/markup-compatibility/2006" xmlns:a14="http://schemas.microsoft.com/office/drawing/2010/main">
      <mc:Choice Requires="a14">
        <xdr:graphicFrame macro="">
          <xdr:nvGraphicFramePr>
            <xdr:cNvPr id="20" name="City">
              <a:extLst>
                <a:ext uri="{FF2B5EF4-FFF2-40B4-BE49-F238E27FC236}">
                  <a16:creationId xmlns:a16="http://schemas.microsoft.com/office/drawing/2014/main" id="{A561015E-9D9B-4F7D-AAD2-15C748302D09}"/>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330971" y="1143665"/>
              <a:ext cx="1832383" cy="240321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55173</xdr:colOff>
      <xdr:row>6</xdr:row>
      <xdr:rowOff>34977</xdr:rowOff>
    </xdr:from>
    <xdr:to>
      <xdr:col>18</xdr:col>
      <xdr:colOff>14260</xdr:colOff>
      <xdr:row>10</xdr:row>
      <xdr:rowOff>145700</xdr:rowOff>
    </xdr:to>
    <xdr:sp macro="" textlink="">
      <xdr:nvSpPr>
        <xdr:cNvPr id="21" name="Rectangle: Rounded Corners 20">
          <a:extLst>
            <a:ext uri="{FF2B5EF4-FFF2-40B4-BE49-F238E27FC236}">
              <a16:creationId xmlns:a16="http://schemas.microsoft.com/office/drawing/2014/main" id="{0E6CFDA6-0057-4010-BA97-0178C0216944}"/>
            </a:ext>
          </a:extLst>
        </xdr:cNvPr>
        <xdr:cNvSpPr/>
      </xdr:nvSpPr>
      <xdr:spPr>
        <a:xfrm>
          <a:off x="9262673" y="1114477"/>
          <a:ext cx="1800587" cy="830390"/>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a:solidFill>
                <a:schemeClr val="tx2"/>
              </a:solidFill>
            </a:rPr>
            <a:t>📅AVG ATTEND</a:t>
          </a:r>
        </a:p>
        <a:p>
          <a:pPr algn="ctr"/>
          <a:r>
            <a:rPr lang="en-IN" sz="1800" b="1">
              <a:solidFill>
                <a:schemeClr val="tx2"/>
              </a:solidFill>
            </a:rPr>
            <a:t>80%</a:t>
          </a:r>
        </a:p>
      </xdr:txBody>
    </xdr:sp>
    <xdr:clientData/>
  </xdr:twoCellAnchor>
  <xdr:twoCellAnchor>
    <xdr:from>
      <xdr:col>4</xdr:col>
      <xdr:colOff>244230</xdr:colOff>
      <xdr:row>23</xdr:row>
      <xdr:rowOff>425</xdr:rowOff>
    </xdr:from>
    <xdr:to>
      <xdr:col>8</xdr:col>
      <xdr:colOff>451826</xdr:colOff>
      <xdr:row>33</xdr:row>
      <xdr:rowOff>61057</xdr:rowOff>
    </xdr:to>
    <xdr:graphicFrame macro="">
      <xdr:nvGraphicFramePr>
        <xdr:cNvPr id="22" name="Chart 21">
          <a:extLst>
            <a:ext uri="{FF2B5EF4-FFF2-40B4-BE49-F238E27FC236}">
              <a16:creationId xmlns:a16="http://schemas.microsoft.com/office/drawing/2014/main" id="{66729E39-A5B8-4A7C-BC9D-DA9F9C8ED1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394257</xdr:colOff>
      <xdr:row>11</xdr:row>
      <xdr:rowOff>136072</xdr:rowOff>
    </xdr:from>
    <xdr:to>
      <xdr:col>18</xdr:col>
      <xdr:colOff>120951</xdr:colOff>
      <xdr:row>22</xdr:row>
      <xdr:rowOff>45357</xdr:rowOff>
    </xdr:to>
    <xdr:graphicFrame macro="">
      <xdr:nvGraphicFramePr>
        <xdr:cNvPr id="23" name="Chart 22">
          <a:extLst>
            <a:ext uri="{FF2B5EF4-FFF2-40B4-BE49-F238E27FC236}">
              <a16:creationId xmlns:a16="http://schemas.microsoft.com/office/drawing/2014/main" id="{1406D2A6-0062-499D-8DB2-E36B46616F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26</xdr:col>
      <xdr:colOff>155574</xdr:colOff>
      <xdr:row>0</xdr:row>
      <xdr:rowOff>142875</xdr:rowOff>
    </xdr:from>
    <xdr:to>
      <xdr:col>26</xdr:col>
      <xdr:colOff>2336800</xdr:colOff>
      <xdr:row>3</xdr:row>
      <xdr:rowOff>6350</xdr:rowOff>
    </xdr:to>
    <xdr:sp macro="" textlink="">
      <xdr:nvSpPr>
        <xdr:cNvPr id="2" name="TextBox 1">
          <a:extLst>
            <a:ext uri="{FF2B5EF4-FFF2-40B4-BE49-F238E27FC236}">
              <a16:creationId xmlns:a16="http://schemas.microsoft.com/office/drawing/2014/main" id="{DD4EA378-BBE8-413F-89B5-B7633596506A}"/>
            </a:ext>
          </a:extLst>
        </xdr:cNvPr>
        <xdr:cNvSpPr txBox="1"/>
      </xdr:nvSpPr>
      <xdr:spPr>
        <a:xfrm>
          <a:off x="17002124" y="142875"/>
          <a:ext cx="2181226" cy="4159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0" cap="none" spc="0">
              <a:ln w="0"/>
              <a:solidFill>
                <a:schemeClr val="tx1"/>
              </a:solidFill>
              <a:effectLst>
                <a:outerShdw blurRad="38100" dist="19050" dir="2700000" algn="tl" rotWithShape="0">
                  <a:schemeClr val="dk1">
                    <a:alpha val="40000"/>
                  </a:schemeClr>
                </a:outerShdw>
              </a:effectLst>
            </a:rPr>
            <a:t>Project Summary </a:t>
          </a: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02.480580555559" backgroundQuery="1" createdVersion="7" refreshedVersion="7" minRefreshableVersion="3" recordCount="0" supportSubquery="1" supportAdvancedDrill="1" xr:uid="{5F12F77B-72B5-443E-B478-118917642E84}">
  <cacheSource type="external" connectionId="1"/>
  <cacheFields count="2">
    <cacheField name="[Measures].[Count of Employee ID]" caption="Count of Employee ID" numFmtId="0" hierarchy="42" level="32767"/>
    <cacheField name="[Employee Table].[Department].[Department]" caption="Department" numFmtId="0" hierarchy="5" level="1">
      <sharedItems containsSemiMixedTypes="0" containsNonDate="0" containsString="0"/>
    </cacheField>
  </cacheFields>
  <cacheHierarchies count="48">
    <cacheHierarchy uniqueName="[Bonus Table].[City]" caption="City" attribute="1" defaultMemberUniqueName="[Bonus Table].[City].[All]" allUniqueName="[Bonus Table].[City].[All]" dimensionUniqueName="[Bonus Table]" displayFolder="" count="0" memberValueDatatype="130" unbalanced="0"/>
    <cacheHierarchy uniqueName="[Bonus Table].[Bonus %]" caption="Bonus %" attribute="1" defaultMemberUniqueName="[Bonus Table].[Bonus %].[All]" allUniqueName="[Bonus Table].[Bonus %].[All]" dimensionUniqueName="[Bonus Table]" displayFolder="" count="0" memberValueDatatype="20" unbalanced="0"/>
    <cacheHierarchy uniqueName="[Employee Table].[Employee ID]" caption="Employee ID" attribute="1" defaultMemberUniqueName="[Employee Table].[Employee ID].[All]" allUniqueName="[Employee Table].[Employee ID].[All]" dimensionUniqueName="[Employee Table]" displayFolder="" count="0" memberValueDatatype="130" unbalanced="0"/>
    <cacheHierarchy uniqueName="[Employee Table].[Employee Name]" caption="Employee Name" attribute="1" defaultMemberUniqueName="[Employee Table].[Employee Name].[All]" allUniqueName="[Employee Table].[Employee Name].[All]" dimensionUniqueName="[Employee Table]" displayFolder="" count="0" memberValueDatatype="130" unbalanced="0"/>
    <cacheHierarchy uniqueName="[Employee Table].[Gender]" caption="Gender" attribute="1" defaultMemberUniqueName="[Employee Table].[Gender].[All]" allUniqueName="[Employee Table].[Gender].[All]" dimensionUniqueName="[Employee Table]" displayFolder="" count="0" memberValueDatatype="130" unbalanced="0"/>
    <cacheHierarchy uniqueName="[Employee Table].[Department]" caption="Department" attribute="1" defaultMemberUniqueName="[Employee Table].[Department].[All]" allUniqueName="[Employee Table].[Department].[All]" dimensionUniqueName="[Employee Table]" displayFolder="" count="2" memberValueDatatype="130" unbalanced="0">
      <fieldsUsage count="2">
        <fieldUsage x="-1"/>
        <fieldUsage x="1"/>
      </fieldsUsage>
    </cacheHierarchy>
    <cacheHierarchy uniqueName="[Employee Table].[Designation]" caption="Designation" attribute="1" defaultMemberUniqueName="[Employee Table].[Designation].[All]" allUniqueName="[Employee Table].[Designation].[All]" dimensionUniqueName="[Employee Table]" displayFolder="" count="0" memberValueDatatype="130" unbalanced="0"/>
    <cacheHierarchy uniqueName="[Employee Table].[Joining Date]" caption="Joining Date" attribute="1" time="1" defaultMemberUniqueName="[Employee Table].[Joining Date].[All]" allUniqueName="[Employee Table].[Joining Date].[All]" dimensionUniqueName="[Employee Table]" displayFolder="" count="0" memberValueDatatype="7" unbalanced="0"/>
    <cacheHierarchy uniqueName="[Employee Table].[Date of Birth]" caption="Date of Birth" attribute="1" time="1" defaultMemberUniqueName="[Employee Table].[Date of Birth].[All]" allUniqueName="[Employee Table].[Date of Birth].[All]" dimensionUniqueName="[Employee Table]" displayFolder="" count="0" memberValueDatatype="7" unbalanced="0"/>
    <cacheHierarchy uniqueName="[Employee Table].[Basic Salary]" caption="Basic Salary" attribute="1" defaultMemberUniqueName="[Employee Table].[Basic Salary].[All]" allUniqueName="[Employee Table].[Basic Salary].[All]" dimensionUniqueName="[Employee Table]" displayFolder="" count="0" memberValueDatatype="20" unbalanced="0"/>
    <cacheHierarchy uniqueName="[Employee Table].[Bonus]" caption="Bonus" attribute="1" defaultMemberUniqueName="[Employee Table].[Bonus].[All]" allUniqueName="[Employee Table].[Bonus].[All]" dimensionUniqueName="[Employee Table]" displayFolder="" count="0" memberValueDatatype="20" unbalanced="0"/>
    <cacheHierarchy uniqueName="[Employee Table].[Total Salaray]" caption="Total Salaray" attribute="1" defaultMemberUniqueName="[Employee Table].[Total Salaray].[All]" allUniqueName="[Employee Table].[Total Salaray].[All]" dimensionUniqueName="[Employee Table]" displayFolder="" count="0" memberValueDatatype="20" unbalanced="0"/>
    <cacheHierarchy uniqueName="[Employee Table].[Attendance %]" caption="Attendance %" attribute="1" defaultMemberUniqueName="[Employee Table].[Attendance %].[All]" allUniqueName="[Employee Table].[Attendance %].[All]" dimensionUniqueName="[Employee Table]" displayFolder="" count="0" memberValueDatatype="20" unbalanced="0"/>
    <cacheHierarchy uniqueName="[Employee Table].[Performance Score]" caption="Performance Score" attribute="1" defaultMemberUniqueName="[Employee Table].[Performance Score].[All]" allUniqueName="[Employee Table].[Performance Score].[All]" dimensionUniqueName="[Employee Table]" displayFolder="" count="0" memberValueDatatype="20" unbalanced="0"/>
    <cacheHierarchy uniqueName="[Employee Table].[Performance Status]" caption="Performance Status" attribute="1" defaultMemberUniqueName="[Employee Table].[Performance Status].[All]" allUniqueName="[Employee Table].[Performance Status].[All]" dimensionUniqueName="[Employee Table]" displayFolder="" count="0" memberValueDatatype="130" unbalanced="0"/>
    <cacheHierarchy uniqueName="[Employee Table].[City]" caption="City" attribute="1" defaultMemberUniqueName="[Employee Table].[City].[All]" allUniqueName="[Employee Table].[City].[All]" dimensionUniqueName="[Employee Table]" displayFolder="" count="0" memberValueDatatype="130" unbalanced="0"/>
    <cacheHierarchy uniqueName="[Employee Table].[Manager ID]" caption="Manager ID" attribute="1" defaultMemberUniqueName="[Employee Table].[Manager ID].[All]" allUniqueName="[Employee Table].[Manager ID].[All]" dimensionUniqueName="[Employee Table]" displayFolder="" count="0" memberValueDatatype="20" unbalanced="0"/>
    <cacheHierarchy uniqueName="[Employee Table].[Bonus %]" caption="Bonus %" attribute="1" defaultMemberUniqueName="[Employee Table].[Bonus %].[All]" allUniqueName="[Employee Table].[Bonus %].[All]" dimensionUniqueName="[Employee Table]" displayFolder="" count="0" memberValueDatatype="5" unbalanced="0"/>
    <cacheHierarchy uniqueName="[Employee Table].[Age]" caption="Age" attribute="1" defaultMemberUniqueName="[Employee Table].[Age].[All]" allUniqueName="[Employee Table].[Age].[All]" dimensionUniqueName="[Employee Table]" displayFolder="" count="0" memberValueDatatype="20" unbalanced="0"/>
    <cacheHierarchy uniqueName="[Employee Table].[Exp in Yrs]" caption="Exp in Yrs" attribute="1" defaultMemberUniqueName="[Employee Table].[Exp in Yrs].[All]" allUniqueName="[Employee Table].[Exp in Yrs].[All]" dimensionUniqueName="[Employee Table]" displayFolder="" count="0" memberValueDatatype="20" unbalanced="0"/>
    <cacheHierarchy uniqueName="[Employee Table].[Employees completing more than 5 years]" caption="Employees completing more than 5 years" attribute="1" defaultMemberUniqueName="[Employee Table].[Employees completing more than 5 years].[All]" allUniqueName="[Employee Table].[Employees completing more than 5 years].[All]" dimensionUniqueName="[Employee Table]" displayFolder="" count="0" memberValueDatatype="130" unbalanced="0"/>
    <cacheHierarchy uniqueName="[Employee Table].[Joining Year]" caption="Joining Year" attribute="1" defaultMemberUniqueName="[Employee Table].[Joining Year].[All]" allUniqueName="[Employee Table].[Joining Year].[All]" dimensionUniqueName="[Employee Table]" displayFolder="" count="0" memberValueDatatype="20" unbalanced="0"/>
    <cacheHierarchy uniqueName="[Employee Table].[Joining Month]" caption="Joining Month" attribute="1" defaultMemberUniqueName="[Employee Table].[Joining Month].[All]" allUniqueName="[Employee Table].[Joining Month].[All]" dimensionUniqueName="[Employee Table]" displayFolder="" count="0" memberValueDatatype="20" unbalanced="0"/>
    <cacheHierarchy uniqueName="[Employee Table].[No of Days Worked]" caption="No of Days Worked" attribute="1" defaultMemberUniqueName="[Employee Table].[No of Days Worked].[All]" allUniqueName="[Employee Table].[No of Days Worked].[All]" dimensionUniqueName="[Employee Table]" displayFolder="" count="0" memberValueDatatype="20" unbalanced="0"/>
    <cacheHierarchy uniqueName="[Employee Table].[First Name of EMP]" caption="First Name of EMP" attribute="1" defaultMemberUniqueName="[Employee Table].[First Name of EMP].[All]" allUniqueName="[Employee Table].[First Name of EMP].[All]" dimensionUniqueName="[Employee Table]" displayFolder="" count="0" memberValueDatatype="130" unbalanced="0"/>
    <cacheHierarchy uniqueName="[Employee Table].[Last Name]" caption="Last Name" attribute="1" defaultMemberUniqueName="[Employee Table].[Last Name].[All]" allUniqueName="[Employee Table].[Last Name].[All]" dimensionUniqueName="[Employee Table]" displayFolder="" count="0" memberValueDatatype="130" unbalanced="0"/>
    <cacheHierarchy uniqueName="[Employee Table].[EMP-Dep code]" caption="EMP-Dep code" attribute="1" defaultMemberUniqueName="[Employee Table].[EMP-Dep code].[All]" allUniqueName="[Employee Table].[EMP-Dep code].[All]" dimensionUniqueName="[Employee Table]" displayFolder="" count="0" memberValueDatatype="130" unbalanced="0"/>
    <cacheHierarchy uniqueName="[Employee Table].[First 3 chara of DEP]" caption="First 3 chara of DEP" attribute="1" defaultMemberUniqueName="[Employee Table].[First 3 chara of DEP].[All]" allUniqueName="[Employee Table].[First 3 chara of DEP].[All]" dimensionUniqueName="[Employee Table]" displayFolder="" count="0" memberValueDatatype="130" unbalanced="0"/>
    <cacheHierarchy uniqueName="[Employee Table].[Bonus %acc to City]" caption="Bonus %acc to City" attribute="1" defaultMemberUniqueName="[Employee Table].[Bonus %acc to City].[All]" allUniqueName="[Employee Table].[Bonus %acc to City].[All]" dimensionUniqueName="[Employee Table]" displayFolder="" count="0" memberValueDatatype="20" unbalanced="0"/>
    <cacheHierarchy uniqueName="[Manager Table].[Manager ID]" caption="Manager ID" attribute="1" defaultMemberUniqueName="[Manager Table].[Manager ID].[All]" allUniqueName="[Manager Table].[Manager ID].[All]" dimensionUniqueName="[Manager Table]" displayFolder="" count="0" memberValueDatatype="20" unbalanced="0"/>
    <cacheHierarchy uniqueName="[Manager Table].[Manager Name]" caption="Manager Name" attribute="1" defaultMemberUniqueName="[Manager Table].[Manager Name].[All]" allUniqueName="[Manager Table].[Manager Name].[All]" dimensionUniqueName="[Manager Table]" displayFolder="" count="0" memberValueDatatype="130" unbalanced="0"/>
    <cacheHierarchy uniqueName="[Manager Table].[Department Head]" caption="Department Head" attribute="1" defaultMemberUniqueName="[Manager Table].[Department Head].[All]" allUniqueName="[Manager Table].[Department Head].[All]" dimensionUniqueName="[Manager Table]" displayFolder="" count="0" memberValueDatatype="130" unbalanced="0"/>
    <cacheHierarchy uniqueName="[Manager Table].[Manager Name2]" caption="Manager Name2" attribute="1" defaultMemberUniqueName="[Manager Table].[Manager Name2].[All]" allUniqueName="[Manager Table].[Manager Name2].[All]" dimensionUniqueName="[Manager Table]" displayFolder="" count="0" memberValueDatatype="130" unbalanced="0"/>
    <cacheHierarchy uniqueName="[Measures].[__XL_Count Table1]" caption="__XL_Count Table1" measure="1" displayFolder="" measureGroup="Employee Table" count="0" hidden="1"/>
    <cacheHierarchy uniqueName="[Measures].[__XL_Count Table3]" caption="__XL_Count Table3" measure="1" displayFolder="" measureGroup="Manager Table" count="0" hidden="1"/>
    <cacheHierarchy uniqueName="[Measures].[__XL_Count Table2]" caption="__XL_Count Table2" measure="1" displayFolder="" measureGroup="Bonus Table" count="0" hidden="1"/>
    <cacheHierarchy uniqueName="[Measures].[__No measures defined]" caption="__No measures defined" measure="1" displayFolder="" count="0" hidden="1"/>
    <cacheHierarchy uniqueName="[Measures].[Sum of Total Salaray]" caption="Sum of Total Salaray" measure="1" displayFolder="" measureGroup="Employee Table" count="0" hidden="1">
      <extLst>
        <ext xmlns:x15="http://schemas.microsoft.com/office/spreadsheetml/2010/11/main" uri="{B97F6D7D-B522-45F9-BDA1-12C45D357490}">
          <x15:cacheHierarchy aggregatedColumn="11"/>
        </ext>
      </extLst>
    </cacheHierarchy>
    <cacheHierarchy uniqueName="[Measures].[Average of Total Salaray]" caption="Average of Total Salaray" measure="1" displayFolder="" measureGroup="Employee Table" count="0" hidden="1">
      <extLst>
        <ext xmlns:x15="http://schemas.microsoft.com/office/spreadsheetml/2010/11/main" uri="{B97F6D7D-B522-45F9-BDA1-12C45D357490}">
          <x15:cacheHierarchy aggregatedColumn="11"/>
        </ext>
      </extLst>
    </cacheHierarchy>
    <cacheHierarchy uniqueName="[Measures].[Count of Performance Status]" caption="Count of Performance Status" measure="1" displayFolder="" measureGroup="Employee Table" count="0" hidden="1">
      <extLst>
        <ext xmlns:x15="http://schemas.microsoft.com/office/spreadsheetml/2010/11/main" uri="{B97F6D7D-B522-45F9-BDA1-12C45D357490}">
          <x15:cacheHierarchy aggregatedColumn="14"/>
        </ext>
      </extLst>
    </cacheHierarchy>
    <cacheHierarchy uniqueName="[Measures].[Sum of Performance Status]" caption="Sum of Performance Status" measure="1" displayFolder="" measureGroup="Employee Table" count="0" hidden="1">
      <extLst>
        <ext xmlns:x15="http://schemas.microsoft.com/office/spreadsheetml/2010/11/main" uri="{B97F6D7D-B522-45F9-BDA1-12C45D357490}">
          <x15:cacheHierarchy aggregatedColumn="14"/>
        </ext>
      </extLst>
    </cacheHierarchy>
    <cacheHierarchy uniqueName="[Measures].[Count of Employee Name]" caption="Count of Employee Name" measure="1" displayFolder="" measureGroup="Employee Table" count="0" hidden="1">
      <extLst>
        <ext xmlns:x15="http://schemas.microsoft.com/office/spreadsheetml/2010/11/main" uri="{B97F6D7D-B522-45F9-BDA1-12C45D357490}">
          <x15:cacheHierarchy aggregatedColumn="3"/>
        </ext>
      </extLst>
    </cacheHierarchy>
    <cacheHierarchy uniqueName="[Measures].[Count of Employee ID]" caption="Count of Employee ID" measure="1" displayFolder="" measureGroup="Employee Table" count="0" oneField="1" hidden="1">
      <fieldsUsage count="1">
        <fieldUsage x="0"/>
      </fieldsUsage>
      <extLst>
        <ext xmlns:x15="http://schemas.microsoft.com/office/spreadsheetml/2010/11/main" uri="{B97F6D7D-B522-45F9-BDA1-12C45D357490}">
          <x15:cacheHierarchy aggregatedColumn="2"/>
        </ext>
      </extLst>
    </cacheHierarchy>
    <cacheHierarchy uniqueName="[Measures].[Sum of Performance Score]" caption="Sum of Performance Score" measure="1" displayFolder="" measureGroup="Employee Table" count="0" hidden="1">
      <extLst>
        <ext xmlns:x15="http://schemas.microsoft.com/office/spreadsheetml/2010/11/main" uri="{B97F6D7D-B522-45F9-BDA1-12C45D357490}">
          <x15:cacheHierarchy aggregatedColumn="13"/>
        </ext>
      </extLst>
    </cacheHierarchy>
    <cacheHierarchy uniqueName="[Measures].[Average of Performance Score]" caption="Average of Performance Score" measure="1" displayFolder="" measureGroup="Employee Table" count="0" hidden="1">
      <extLst>
        <ext xmlns:x15="http://schemas.microsoft.com/office/spreadsheetml/2010/11/main" uri="{B97F6D7D-B522-45F9-BDA1-12C45D357490}">
          <x15:cacheHierarchy aggregatedColumn="13"/>
        </ext>
      </extLst>
    </cacheHierarchy>
    <cacheHierarchy uniqueName="[Measures].[Sum of Attendance %]" caption="Sum of Attendance %" measure="1" displayFolder="" measureGroup="Employee Table" count="0" hidden="1">
      <extLst>
        <ext xmlns:x15="http://schemas.microsoft.com/office/spreadsheetml/2010/11/main" uri="{B97F6D7D-B522-45F9-BDA1-12C45D357490}">
          <x15:cacheHierarchy aggregatedColumn="12"/>
        </ext>
      </extLst>
    </cacheHierarchy>
    <cacheHierarchy uniqueName="[Measures].[Average of Attendance %]" caption="Average of Attendance %" measure="1" displayFolder="" measureGroup="Employee Table" count="0" hidden="1">
      <extLst>
        <ext xmlns:x15="http://schemas.microsoft.com/office/spreadsheetml/2010/11/main" uri="{B97F6D7D-B522-45F9-BDA1-12C45D357490}">
          <x15:cacheHierarchy aggregatedColumn="12"/>
        </ext>
      </extLst>
    </cacheHierarchy>
    <cacheHierarchy uniqueName="[Measures].[Count of Gender]" caption="Count of Gender" measure="1" displayFolder="" measureGroup="Employee Table" count="0" hidden="1">
      <extLst>
        <ext xmlns:x15="http://schemas.microsoft.com/office/spreadsheetml/2010/11/main" uri="{B97F6D7D-B522-45F9-BDA1-12C45D357490}">
          <x15:cacheHierarchy aggregatedColumn="4"/>
        </ext>
      </extLst>
    </cacheHierarchy>
  </cacheHierarchies>
  <kpis count="0"/>
  <dimensions count="4">
    <dimension name="Bonus Table" uniqueName="[Bonus Table]" caption="Bonus Table"/>
    <dimension name="Employee Table" uniqueName="[Employee Table]" caption="Employee Table"/>
    <dimension name="Manager Table" uniqueName="[Manager Table]" caption="Manager Table"/>
    <dimension measure="1" name="Measures" uniqueName="[Measures]" caption="Measures"/>
  </dimensions>
  <measureGroups count="3">
    <measureGroup name="Bonus Table" caption="Bonus Table"/>
    <measureGroup name="Employee Table" caption="Employee Table"/>
    <measureGroup name="Manager Table" caption="Manager Table"/>
  </measureGroups>
  <maps count="5">
    <map measureGroup="0" dimension="0"/>
    <map measureGroup="1" dimension="0"/>
    <map measureGroup="1" dimension="1"/>
    <map measureGroup="1" dimension="2"/>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02.480581018521" backgroundQuery="1" createdVersion="7" refreshedVersion="7" minRefreshableVersion="3" recordCount="0" supportSubquery="1" supportAdvancedDrill="1" xr:uid="{4AAFEFC5-67B2-4008-91F2-65957ACEA8BF}">
  <cacheSource type="external" connectionId="1"/>
  <cacheFields count="2">
    <cacheField name="[Measures].[Average of Total Salaray]" caption="Average of Total Salaray" numFmtId="0" hierarchy="38" level="32767"/>
    <cacheField name="[Employee Table].[Department].[Department]" caption="Department" numFmtId="0" hierarchy="5" level="1">
      <sharedItems containsSemiMixedTypes="0" containsNonDate="0" containsString="0"/>
    </cacheField>
  </cacheFields>
  <cacheHierarchies count="48">
    <cacheHierarchy uniqueName="[Bonus Table].[City]" caption="City" attribute="1" defaultMemberUniqueName="[Bonus Table].[City].[All]" allUniqueName="[Bonus Table].[City].[All]" dimensionUniqueName="[Bonus Table]" displayFolder="" count="0" memberValueDatatype="130" unbalanced="0"/>
    <cacheHierarchy uniqueName="[Bonus Table].[Bonus %]" caption="Bonus %" attribute="1" defaultMemberUniqueName="[Bonus Table].[Bonus %].[All]" allUniqueName="[Bonus Table].[Bonus %].[All]" dimensionUniqueName="[Bonus Table]" displayFolder="" count="0" memberValueDatatype="20" unbalanced="0"/>
    <cacheHierarchy uniqueName="[Employee Table].[Employee ID]" caption="Employee ID" attribute="1" defaultMemberUniqueName="[Employee Table].[Employee ID].[All]" allUniqueName="[Employee Table].[Employee ID].[All]" dimensionUniqueName="[Employee Table]" displayFolder="" count="0" memberValueDatatype="130" unbalanced="0"/>
    <cacheHierarchy uniqueName="[Employee Table].[Employee Name]" caption="Employee Name" attribute="1" defaultMemberUniqueName="[Employee Table].[Employee Name].[All]" allUniqueName="[Employee Table].[Employee Name].[All]" dimensionUniqueName="[Employee Table]" displayFolder="" count="0" memberValueDatatype="130" unbalanced="0"/>
    <cacheHierarchy uniqueName="[Employee Table].[Gender]" caption="Gender" attribute="1" defaultMemberUniqueName="[Employee Table].[Gender].[All]" allUniqueName="[Employee Table].[Gender].[All]" dimensionUniqueName="[Employee Table]" displayFolder="" count="0" memberValueDatatype="130" unbalanced="0"/>
    <cacheHierarchy uniqueName="[Employee Table].[Department]" caption="Department" attribute="1" defaultMemberUniqueName="[Employee Table].[Department].[All]" allUniqueName="[Employee Table].[Department].[All]" dimensionUniqueName="[Employee Table]" displayFolder="" count="2" memberValueDatatype="130" unbalanced="0">
      <fieldsUsage count="2">
        <fieldUsage x="-1"/>
        <fieldUsage x="1"/>
      </fieldsUsage>
    </cacheHierarchy>
    <cacheHierarchy uniqueName="[Employee Table].[Designation]" caption="Designation" attribute="1" defaultMemberUniqueName="[Employee Table].[Designation].[All]" allUniqueName="[Employee Table].[Designation].[All]" dimensionUniqueName="[Employee Table]" displayFolder="" count="0" memberValueDatatype="130" unbalanced="0"/>
    <cacheHierarchy uniqueName="[Employee Table].[Joining Date]" caption="Joining Date" attribute="1" time="1" defaultMemberUniqueName="[Employee Table].[Joining Date].[All]" allUniqueName="[Employee Table].[Joining Date].[All]" dimensionUniqueName="[Employee Table]" displayFolder="" count="0" memberValueDatatype="7" unbalanced="0"/>
    <cacheHierarchy uniqueName="[Employee Table].[Date of Birth]" caption="Date of Birth" attribute="1" time="1" defaultMemberUniqueName="[Employee Table].[Date of Birth].[All]" allUniqueName="[Employee Table].[Date of Birth].[All]" dimensionUniqueName="[Employee Table]" displayFolder="" count="0" memberValueDatatype="7" unbalanced="0"/>
    <cacheHierarchy uniqueName="[Employee Table].[Basic Salary]" caption="Basic Salary" attribute="1" defaultMemberUniqueName="[Employee Table].[Basic Salary].[All]" allUniqueName="[Employee Table].[Basic Salary].[All]" dimensionUniqueName="[Employee Table]" displayFolder="" count="0" memberValueDatatype="20" unbalanced="0"/>
    <cacheHierarchy uniqueName="[Employee Table].[Bonus]" caption="Bonus" attribute="1" defaultMemberUniqueName="[Employee Table].[Bonus].[All]" allUniqueName="[Employee Table].[Bonus].[All]" dimensionUniqueName="[Employee Table]" displayFolder="" count="0" memberValueDatatype="20" unbalanced="0"/>
    <cacheHierarchy uniqueName="[Employee Table].[Total Salaray]" caption="Total Salaray" attribute="1" defaultMemberUniqueName="[Employee Table].[Total Salaray].[All]" allUniqueName="[Employee Table].[Total Salaray].[All]" dimensionUniqueName="[Employee Table]" displayFolder="" count="0" memberValueDatatype="20" unbalanced="0"/>
    <cacheHierarchy uniqueName="[Employee Table].[Attendance %]" caption="Attendance %" attribute="1" defaultMemberUniqueName="[Employee Table].[Attendance %].[All]" allUniqueName="[Employee Table].[Attendance %].[All]" dimensionUniqueName="[Employee Table]" displayFolder="" count="0" memberValueDatatype="20" unbalanced="0"/>
    <cacheHierarchy uniqueName="[Employee Table].[Performance Score]" caption="Performance Score" attribute="1" defaultMemberUniqueName="[Employee Table].[Performance Score].[All]" allUniqueName="[Employee Table].[Performance Score].[All]" dimensionUniqueName="[Employee Table]" displayFolder="" count="0" memberValueDatatype="20" unbalanced="0"/>
    <cacheHierarchy uniqueName="[Employee Table].[Performance Status]" caption="Performance Status" attribute="1" defaultMemberUniqueName="[Employee Table].[Performance Status].[All]" allUniqueName="[Employee Table].[Performance Status].[All]" dimensionUniqueName="[Employee Table]" displayFolder="" count="0" memberValueDatatype="130" unbalanced="0"/>
    <cacheHierarchy uniqueName="[Employee Table].[City]" caption="City" attribute="1" defaultMemberUniqueName="[Employee Table].[City].[All]" allUniqueName="[Employee Table].[City].[All]" dimensionUniqueName="[Employee Table]" displayFolder="" count="0" memberValueDatatype="130" unbalanced="0"/>
    <cacheHierarchy uniqueName="[Employee Table].[Manager ID]" caption="Manager ID" attribute="1" defaultMemberUniqueName="[Employee Table].[Manager ID].[All]" allUniqueName="[Employee Table].[Manager ID].[All]" dimensionUniqueName="[Employee Table]" displayFolder="" count="0" memberValueDatatype="20" unbalanced="0"/>
    <cacheHierarchy uniqueName="[Employee Table].[Bonus %]" caption="Bonus %" attribute="1" defaultMemberUniqueName="[Employee Table].[Bonus %].[All]" allUniqueName="[Employee Table].[Bonus %].[All]" dimensionUniqueName="[Employee Table]" displayFolder="" count="0" memberValueDatatype="5" unbalanced="0"/>
    <cacheHierarchy uniqueName="[Employee Table].[Age]" caption="Age" attribute="1" defaultMemberUniqueName="[Employee Table].[Age].[All]" allUniqueName="[Employee Table].[Age].[All]" dimensionUniqueName="[Employee Table]" displayFolder="" count="0" memberValueDatatype="20" unbalanced="0"/>
    <cacheHierarchy uniqueName="[Employee Table].[Exp in Yrs]" caption="Exp in Yrs" attribute="1" defaultMemberUniqueName="[Employee Table].[Exp in Yrs].[All]" allUniqueName="[Employee Table].[Exp in Yrs].[All]" dimensionUniqueName="[Employee Table]" displayFolder="" count="0" memberValueDatatype="20" unbalanced="0"/>
    <cacheHierarchy uniqueName="[Employee Table].[Employees completing more than 5 years]" caption="Employees completing more than 5 years" attribute="1" defaultMemberUniqueName="[Employee Table].[Employees completing more than 5 years].[All]" allUniqueName="[Employee Table].[Employees completing more than 5 years].[All]" dimensionUniqueName="[Employee Table]" displayFolder="" count="0" memberValueDatatype="130" unbalanced="0"/>
    <cacheHierarchy uniqueName="[Employee Table].[Joining Year]" caption="Joining Year" attribute="1" defaultMemberUniqueName="[Employee Table].[Joining Year].[All]" allUniqueName="[Employee Table].[Joining Year].[All]" dimensionUniqueName="[Employee Table]" displayFolder="" count="0" memberValueDatatype="20" unbalanced="0"/>
    <cacheHierarchy uniqueName="[Employee Table].[Joining Month]" caption="Joining Month" attribute="1" defaultMemberUniqueName="[Employee Table].[Joining Month].[All]" allUniqueName="[Employee Table].[Joining Month].[All]" dimensionUniqueName="[Employee Table]" displayFolder="" count="0" memberValueDatatype="20" unbalanced="0"/>
    <cacheHierarchy uniqueName="[Employee Table].[No of Days Worked]" caption="No of Days Worked" attribute="1" defaultMemberUniqueName="[Employee Table].[No of Days Worked].[All]" allUniqueName="[Employee Table].[No of Days Worked].[All]" dimensionUniqueName="[Employee Table]" displayFolder="" count="0" memberValueDatatype="20" unbalanced="0"/>
    <cacheHierarchy uniqueName="[Employee Table].[First Name of EMP]" caption="First Name of EMP" attribute="1" defaultMemberUniqueName="[Employee Table].[First Name of EMP].[All]" allUniqueName="[Employee Table].[First Name of EMP].[All]" dimensionUniqueName="[Employee Table]" displayFolder="" count="0" memberValueDatatype="130" unbalanced="0"/>
    <cacheHierarchy uniqueName="[Employee Table].[Last Name]" caption="Last Name" attribute="1" defaultMemberUniqueName="[Employee Table].[Last Name].[All]" allUniqueName="[Employee Table].[Last Name].[All]" dimensionUniqueName="[Employee Table]" displayFolder="" count="0" memberValueDatatype="130" unbalanced="0"/>
    <cacheHierarchy uniqueName="[Employee Table].[EMP-Dep code]" caption="EMP-Dep code" attribute="1" defaultMemberUniqueName="[Employee Table].[EMP-Dep code].[All]" allUniqueName="[Employee Table].[EMP-Dep code].[All]" dimensionUniqueName="[Employee Table]" displayFolder="" count="0" memberValueDatatype="130" unbalanced="0"/>
    <cacheHierarchy uniqueName="[Employee Table].[First 3 chara of DEP]" caption="First 3 chara of DEP" attribute="1" defaultMemberUniqueName="[Employee Table].[First 3 chara of DEP].[All]" allUniqueName="[Employee Table].[First 3 chara of DEP].[All]" dimensionUniqueName="[Employee Table]" displayFolder="" count="0" memberValueDatatype="130" unbalanced="0"/>
    <cacheHierarchy uniqueName="[Employee Table].[Bonus %acc to City]" caption="Bonus %acc to City" attribute="1" defaultMemberUniqueName="[Employee Table].[Bonus %acc to City].[All]" allUniqueName="[Employee Table].[Bonus %acc to City].[All]" dimensionUniqueName="[Employee Table]" displayFolder="" count="0" memberValueDatatype="20" unbalanced="0"/>
    <cacheHierarchy uniqueName="[Manager Table].[Manager ID]" caption="Manager ID" attribute="1" defaultMemberUniqueName="[Manager Table].[Manager ID].[All]" allUniqueName="[Manager Table].[Manager ID].[All]" dimensionUniqueName="[Manager Table]" displayFolder="" count="0" memberValueDatatype="20" unbalanced="0"/>
    <cacheHierarchy uniqueName="[Manager Table].[Manager Name]" caption="Manager Name" attribute="1" defaultMemberUniqueName="[Manager Table].[Manager Name].[All]" allUniqueName="[Manager Table].[Manager Name].[All]" dimensionUniqueName="[Manager Table]" displayFolder="" count="0" memberValueDatatype="130" unbalanced="0"/>
    <cacheHierarchy uniqueName="[Manager Table].[Department Head]" caption="Department Head" attribute="1" defaultMemberUniqueName="[Manager Table].[Department Head].[All]" allUniqueName="[Manager Table].[Department Head].[All]" dimensionUniqueName="[Manager Table]" displayFolder="" count="0" memberValueDatatype="130" unbalanced="0"/>
    <cacheHierarchy uniqueName="[Manager Table].[Manager Name2]" caption="Manager Name2" attribute="1" defaultMemberUniqueName="[Manager Table].[Manager Name2].[All]" allUniqueName="[Manager Table].[Manager Name2].[All]" dimensionUniqueName="[Manager Table]" displayFolder="" count="0" memberValueDatatype="130" unbalanced="0"/>
    <cacheHierarchy uniqueName="[Measures].[__XL_Count Table1]" caption="__XL_Count Table1" measure="1" displayFolder="" measureGroup="Employee Table" count="0" hidden="1"/>
    <cacheHierarchy uniqueName="[Measures].[__XL_Count Table3]" caption="__XL_Count Table3" measure="1" displayFolder="" measureGroup="Manager Table" count="0" hidden="1"/>
    <cacheHierarchy uniqueName="[Measures].[__XL_Count Table2]" caption="__XL_Count Table2" measure="1" displayFolder="" measureGroup="Bonus Table" count="0" hidden="1"/>
    <cacheHierarchy uniqueName="[Measures].[__No measures defined]" caption="__No measures defined" measure="1" displayFolder="" count="0" hidden="1"/>
    <cacheHierarchy uniqueName="[Measures].[Sum of Total Salaray]" caption="Sum of Total Salaray" measure="1" displayFolder="" measureGroup="Employee Table" count="0" hidden="1">
      <extLst>
        <ext xmlns:x15="http://schemas.microsoft.com/office/spreadsheetml/2010/11/main" uri="{B97F6D7D-B522-45F9-BDA1-12C45D357490}">
          <x15:cacheHierarchy aggregatedColumn="11"/>
        </ext>
      </extLst>
    </cacheHierarchy>
    <cacheHierarchy uniqueName="[Measures].[Average of Total Salaray]" caption="Average of Total Salaray" measure="1" displayFolder="" measureGroup="Employee Table" count="0" oneField="1" hidden="1">
      <fieldsUsage count="1">
        <fieldUsage x="0"/>
      </fieldsUsage>
      <extLst>
        <ext xmlns:x15="http://schemas.microsoft.com/office/spreadsheetml/2010/11/main" uri="{B97F6D7D-B522-45F9-BDA1-12C45D357490}">
          <x15:cacheHierarchy aggregatedColumn="11"/>
        </ext>
      </extLst>
    </cacheHierarchy>
    <cacheHierarchy uniqueName="[Measures].[Count of Performance Status]" caption="Count of Performance Status" measure="1" displayFolder="" measureGroup="Employee Table" count="0" hidden="1">
      <extLst>
        <ext xmlns:x15="http://schemas.microsoft.com/office/spreadsheetml/2010/11/main" uri="{B97F6D7D-B522-45F9-BDA1-12C45D357490}">
          <x15:cacheHierarchy aggregatedColumn="14"/>
        </ext>
      </extLst>
    </cacheHierarchy>
    <cacheHierarchy uniqueName="[Measures].[Sum of Performance Status]" caption="Sum of Performance Status" measure="1" displayFolder="" measureGroup="Employee Table" count="0" hidden="1">
      <extLst>
        <ext xmlns:x15="http://schemas.microsoft.com/office/spreadsheetml/2010/11/main" uri="{B97F6D7D-B522-45F9-BDA1-12C45D357490}">
          <x15:cacheHierarchy aggregatedColumn="14"/>
        </ext>
      </extLst>
    </cacheHierarchy>
    <cacheHierarchy uniqueName="[Measures].[Count of Employee Name]" caption="Count of Employee Name" measure="1" displayFolder="" measureGroup="Employee Table" count="0" hidden="1">
      <extLst>
        <ext xmlns:x15="http://schemas.microsoft.com/office/spreadsheetml/2010/11/main" uri="{B97F6D7D-B522-45F9-BDA1-12C45D357490}">
          <x15:cacheHierarchy aggregatedColumn="3"/>
        </ext>
      </extLst>
    </cacheHierarchy>
    <cacheHierarchy uniqueName="[Measures].[Count of Employee ID]" caption="Count of Employee ID" measure="1" displayFolder="" measureGroup="Employee Table" count="0" hidden="1">
      <extLst>
        <ext xmlns:x15="http://schemas.microsoft.com/office/spreadsheetml/2010/11/main" uri="{B97F6D7D-B522-45F9-BDA1-12C45D357490}">
          <x15:cacheHierarchy aggregatedColumn="2"/>
        </ext>
      </extLst>
    </cacheHierarchy>
    <cacheHierarchy uniqueName="[Measures].[Sum of Performance Score]" caption="Sum of Performance Score" measure="1" displayFolder="" measureGroup="Employee Table" count="0" hidden="1">
      <extLst>
        <ext xmlns:x15="http://schemas.microsoft.com/office/spreadsheetml/2010/11/main" uri="{B97F6D7D-B522-45F9-BDA1-12C45D357490}">
          <x15:cacheHierarchy aggregatedColumn="13"/>
        </ext>
      </extLst>
    </cacheHierarchy>
    <cacheHierarchy uniqueName="[Measures].[Average of Performance Score]" caption="Average of Performance Score" measure="1" displayFolder="" measureGroup="Employee Table" count="0" hidden="1">
      <extLst>
        <ext xmlns:x15="http://schemas.microsoft.com/office/spreadsheetml/2010/11/main" uri="{B97F6D7D-B522-45F9-BDA1-12C45D357490}">
          <x15:cacheHierarchy aggregatedColumn="13"/>
        </ext>
      </extLst>
    </cacheHierarchy>
    <cacheHierarchy uniqueName="[Measures].[Sum of Attendance %]" caption="Sum of Attendance %" measure="1" displayFolder="" measureGroup="Employee Table" count="0" hidden="1">
      <extLst>
        <ext xmlns:x15="http://schemas.microsoft.com/office/spreadsheetml/2010/11/main" uri="{B97F6D7D-B522-45F9-BDA1-12C45D357490}">
          <x15:cacheHierarchy aggregatedColumn="12"/>
        </ext>
      </extLst>
    </cacheHierarchy>
    <cacheHierarchy uniqueName="[Measures].[Average of Attendance %]" caption="Average of Attendance %" measure="1" displayFolder="" measureGroup="Employee Table" count="0" hidden="1">
      <extLst>
        <ext xmlns:x15="http://schemas.microsoft.com/office/spreadsheetml/2010/11/main" uri="{B97F6D7D-B522-45F9-BDA1-12C45D357490}">
          <x15:cacheHierarchy aggregatedColumn="12"/>
        </ext>
      </extLst>
    </cacheHierarchy>
    <cacheHierarchy uniqueName="[Measures].[Count of Gender]" caption="Count of Gender" measure="1" displayFolder="" measureGroup="Employee Table" count="0" hidden="1">
      <extLst>
        <ext xmlns:x15="http://schemas.microsoft.com/office/spreadsheetml/2010/11/main" uri="{B97F6D7D-B522-45F9-BDA1-12C45D357490}">
          <x15:cacheHierarchy aggregatedColumn="4"/>
        </ext>
      </extLst>
    </cacheHierarchy>
  </cacheHierarchies>
  <kpis count="0"/>
  <dimensions count="4">
    <dimension name="Bonus Table" uniqueName="[Bonus Table]" caption="Bonus Table"/>
    <dimension name="Employee Table" uniqueName="[Employee Table]" caption="Employee Table"/>
    <dimension name="Manager Table" uniqueName="[Manager Table]" caption="Manager Table"/>
    <dimension measure="1" name="Measures" uniqueName="[Measures]" caption="Measures"/>
  </dimensions>
  <measureGroups count="3">
    <measureGroup name="Bonus Table" caption="Bonus Table"/>
    <measureGroup name="Employee Table" caption="Employee Table"/>
    <measureGroup name="Manager Table" caption="Manager Table"/>
  </measureGroups>
  <maps count="5">
    <map measureGroup="0" dimension="0"/>
    <map measureGroup="1" dimension="0"/>
    <map measureGroup="1" dimension="1"/>
    <map measureGroup="1" dimension="2"/>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02.480581249998" backgroundQuery="1" createdVersion="7" refreshedVersion="7" minRefreshableVersion="3" recordCount="0" supportSubquery="1" supportAdvancedDrill="1" xr:uid="{DDF0430F-D5CF-4EFF-9E04-DA29574E6C0C}">
  <cacheSource type="external" connectionId="1"/>
  <cacheFields count="2">
    <cacheField name="[Measures].[Average of Performance Score]" caption="Average of Performance Score" numFmtId="0" hierarchy="44" level="32767"/>
    <cacheField name="[Employee Table].[Department].[Department]" caption="Department" numFmtId="0" hierarchy="5" level="1">
      <sharedItems containsSemiMixedTypes="0" containsNonDate="0" containsString="0"/>
    </cacheField>
  </cacheFields>
  <cacheHierarchies count="48">
    <cacheHierarchy uniqueName="[Bonus Table].[City]" caption="City" attribute="1" defaultMemberUniqueName="[Bonus Table].[City].[All]" allUniqueName="[Bonus Table].[City].[All]" dimensionUniqueName="[Bonus Table]" displayFolder="" count="0" memberValueDatatype="130" unbalanced="0"/>
    <cacheHierarchy uniqueName="[Bonus Table].[Bonus %]" caption="Bonus %" attribute="1" defaultMemberUniqueName="[Bonus Table].[Bonus %].[All]" allUniqueName="[Bonus Table].[Bonus %].[All]" dimensionUniqueName="[Bonus Table]" displayFolder="" count="0" memberValueDatatype="20" unbalanced="0"/>
    <cacheHierarchy uniqueName="[Employee Table].[Employee ID]" caption="Employee ID" attribute="1" defaultMemberUniqueName="[Employee Table].[Employee ID].[All]" allUniqueName="[Employee Table].[Employee ID].[All]" dimensionUniqueName="[Employee Table]" displayFolder="" count="0" memberValueDatatype="130" unbalanced="0"/>
    <cacheHierarchy uniqueName="[Employee Table].[Employee Name]" caption="Employee Name" attribute="1" defaultMemberUniqueName="[Employee Table].[Employee Name].[All]" allUniqueName="[Employee Table].[Employee Name].[All]" dimensionUniqueName="[Employee Table]" displayFolder="" count="0" memberValueDatatype="130" unbalanced="0"/>
    <cacheHierarchy uniqueName="[Employee Table].[Gender]" caption="Gender" attribute="1" defaultMemberUniqueName="[Employee Table].[Gender].[All]" allUniqueName="[Employee Table].[Gender].[All]" dimensionUniqueName="[Employee Table]" displayFolder="" count="0" memberValueDatatype="130" unbalanced="0"/>
    <cacheHierarchy uniqueName="[Employee Table].[Department]" caption="Department" attribute="1" defaultMemberUniqueName="[Employee Table].[Department].[All]" allUniqueName="[Employee Table].[Department].[All]" dimensionUniqueName="[Employee Table]" displayFolder="" count="2" memberValueDatatype="130" unbalanced="0">
      <fieldsUsage count="2">
        <fieldUsage x="-1"/>
        <fieldUsage x="1"/>
      </fieldsUsage>
    </cacheHierarchy>
    <cacheHierarchy uniqueName="[Employee Table].[Designation]" caption="Designation" attribute="1" defaultMemberUniqueName="[Employee Table].[Designation].[All]" allUniqueName="[Employee Table].[Designation].[All]" dimensionUniqueName="[Employee Table]" displayFolder="" count="0" memberValueDatatype="130" unbalanced="0"/>
    <cacheHierarchy uniqueName="[Employee Table].[Joining Date]" caption="Joining Date" attribute="1" time="1" defaultMemberUniqueName="[Employee Table].[Joining Date].[All]" allUniqueName="[Employee Table].[Joining Date].[All]" dimensionUniqueName="[Employee Table]" displayFolder="" count="0" memberValueDatatype="7" unbalanced="0"/>
    <cacheHierarchy uniqueName="[Employee Table].[Date of Birth]" caption="Date of Birth" attribute="1" time="1" defaultMemberUniqueName="[Employee Table].[Date of Birth].[All]" allUniqueName="[Employee Table].[Date of Birth].[All]" dimensionUniqueName="[Employee Table]" displayFolder="" count="0" memberValueDatatype="7" unbalanced="0"/>
    <cacheHierarchy uniqueName="[Employee Table].[Basic Salary]" caption="Basic Salary" attribute="1" defaultMemberUniqueName="[Employee Table].[Basic Salary].[All]" allUniqueName="[Employee Table].[Basic Salary].[All]" dimensionUniqueName="[Employee Table]" displayFolder="" count="0" memberValueDatatype="20" unbalanced="0"/>
    <cacheHierarchy uniqueName="[Employee Table].[Bonus]" caption="Bonus" attribute="1" defaultMemberUniqueName="[Employee Table].[Bonus].[All]" allUniqueName="[Employee Table].[Bonus].[All]" dimensionUniqueName="[Employee Table]" displayFolder="" count="0" memberValueDatatype="20" unbalanced="0"/>
    <cacheHierarchy uniqueName="[Employee Table].[Total Salaray]" caption="Total Salaray" attribute="1" defaultMemberUniqueName="[Employee Table].[Total Salaray].[All]" allUniqueName="[Employee Table].[Total Salaray].[All]" dimensionUniqueName="[Employee Table]" displayFolder="" count="0" memberValueDatatype="20" unbalanced="0"/>
    <cacheHierarchy uniqueName="[Employee Table].[Attendance %]" caption="Attendance %" attribute="1" defaultMemberUniqueName="[Employee Table].[Attendance %].[All]" allUniqueName="[Employee Table].[Attendance %].[All]" dimensionUniqueName="[Employee Table]" displayFolder="" count="0" memberValueDatatype="20" unbalanced="0"/>
    <cacheHierarchy uniqueName="[Employee Table].[Performance Score]" caption="Performance Score" attribute="1" defaultMemberUniqueName="[Employee Table].[Performance Score].[All]" allUniqueName="[Employee Table].[Performance Score].[All]" dimensionUniqueName="[Employee Table]" displayFolder="" count="0" memberValueDatatype="20" unbalanced="0"/>
    <cacheHierarchy uniqueName="[Employee Table].[Performance Status]" caption="Performance Status" attribute="1" defaultMemberUniqueName="[Employee Table].[Performance Status].[All]" allUniqueName="[Employee Table].[Performance Status].[All]" dimensionUniqueName="[Employee Table]" displayFolder="" count="0" memberValueDatatype="130" unbalanced="0"/>
    <cacheHierarchy uniqueName="[Employee Table].[City]" caption="City" attribute="1" defaultMemberUniqueName="[Employee Table].[City].[All]" allUniqueName="[Employee Table].[City].[All]" dimensionUniqueName="[Employee Table]" displayFolder="" count="0" memberValueDatatype="130" unbalanced="0"/>
    <cacheHierarchy uniqueName="[Employee Table].[Manager ID]" caption="Manager ID" attribute="1" defaultMemberUniqueName="[Employee Table].[Manager ID].[All]" allUniqueName="[Employee Table].[Manager ID].[All]" dimensionUniqueName="[Employee Table]" displayFolder="" count="0" memberValueDatatype="20" unbalanced="0"/>
    <cacheHierarchy uniqueName="[Employee Table].[Bonus %]" caption="Bonus %" attribute="1" defaultMemberUniqueName="[Employee Table].[Bonus %].[All]" allUniqueName="[Employee Table].[Bonus %].[All]" dimensionUniqueName="[Employee Table]" displayFolder="" count="0" memberValueDatatype="5" unbalanced="0"/>
    <cacheHierarchy uniqueName="[Employee Table].[Age]" caption="Age" attribute="1" defaultMemberUniqueName="[Employee Table].[Age].[All]" allUniqueName="[Employee Table].[Age].[All]" dimensionUniqueName="[Employee Table]" displayFolder="" count="0" memberValueDatatype="20" unbalanced="0"/>
    <cacheHierarchy uniqueName="[Employee Table].[Exp in Yrs]" caption="Exp in Yrs" attribute="1" defaultMemberUniqueName="[Employee Table].[Exp in Yrs].[All]" allUniqueName="[Employee Table].[Exp in Yrs].[All]" dimensionUniqueName="[Employee Table]" displayFolder="" count="0" memberValueDatatype="20" unbalanced="0"/>
    <cacheHierarchy uniqueName="[Employee Table].[Employees completing more than 5 years]" caption="Employees completing more than 5 years" attribute="1" defaultMemberUniqueName="[Employee Table].[Employees completing more than 5 years].[All]" allUniqueName="[Employee Table].[Employees completing more than 5 years].[All]" dimensionUniqueName="[Employee Table]" displayFolder="" count="0" memberValueDatatype="130" unbalanced="0"/>
    <cacheHierarchy uniqueName="[Employee Table].[Joining Year]" caption="Joining Year" attribute="1" defaultMemberUniqueName="[Employee Table].[Joining Year].[All]" allUniqueName="[Employee Table].[Joining Year].[All]" dimensionUniqueName="[Employee Table]" displayFolder="" count="0" memberValueDatatype="20" unbalanced="0"/>
    <cacheHierarchy uniqueName="[Employee Table].[Joining Month]" caption="Joining Month" attribute="1" defaultMemberUniqueName="[Employee Table].[Joining Month].[All]" allUniqueName="[Employee Table].[Joining Month].[All]" dimensionUniqueName="[Employee Table]" displayFolder="" count="0" memberValueDatatype="20" unbalanced="0"/>
    <cacheHierarchy uniqueName="[Employee Table].[No of Days Worked]" caption="No of Days Worked" attribute="1" defaultMemberUniqueName="[Employee Table].[No of Days Worked].[All]" allUniqueName="[Employee Table].[No of Days Worked].[All]" dimensionUniqueName="[Employee Table]" displayFolder="" count="0" memberValueDatatype="20" unbalanced="0"/>
    <cacheHierarchy uniqueName="[Employee Table].[First Name of EMP]" caption="First Name of EMP" attribute="1" defaultMemberUniqueName="[Employee Table].[First Name of EMP].[All]" allUniqueName="[Employee Table].[First Name of EMP].[All]" dimensionUniqueName="[Employee Table]" displayFolder="" count="0" memberValueDatatype="130" unbalanced="0"/>
    <cacheHierarchy uniqueName="[Employee Table].[Last Name]" caption="Last Name" attribute="1" defaultMemberUniqueName="[Employee Table].[Last Name].[All]" allUniqueName="[Employee Table].[Last Name].[All]" dimensionUniqueName="[Employee Table]" displayFolder="" count="0" memberValueDatatype="130" unbalanced="0"/>
    <cacheHierarchy uniqueName="[Employee Table].[EMP-Dep code]" caption="EMP-Dep code" attribute="1" defaultMemberUniqueName="[Employee Table].[EMP-Dep code].[All]" allUniqueName="[Employee Table].[EMP-Dep code].[All]" dimensionUniqueName="[Employee Table]" displayFolder="" count="0" memberValueDatatype="130" unbalanced="0"/>
    <cacheHierarchy uniqueName="[Employee Table].[First 3 chara of DEP]" caption="First 3 chara of DEP" attribute="1" defaultMemberUniqueName="[Employee Table].[First 3 chara of DEP].[All]" allUniqueName="[Employee Table].[First 3 chara of DEP].[All]" dimensionUniqueName="[Employee Table]" displayFolder="" count="0" memberValueDatatype="130" unbalanced="0"/>
    <cacheHierarchy uniqueName="[Employee Table].[Bonus %acc to City]" caption="Bonus %acc to City" attribute="1" defaultMemberUniqueName="[Employee Table].[Bonus %acc to City].[All]" allUniqueName="[Employee Table].[Bonus %acc to City].[All]" dimensionUniqueName="[Employee Table]" displayFolder="" count="0" memberValueDatatype="20" unbalanced="0"/>
    <cacheHierarchy uniqueName="[Manager Table].[Manager ID]" caption="Manager ID" attribute="1" defaultMemberUniqueName="[Manager Table].[Manager ID].[All]" allUniqueName="[Manager Table].[Manager ID].[All]" dimensionUniqueName="[Manager Table]" displayFolder="" count="0" memberValueDatatype="20" unbalanced="0"/>
    <cacheHierarchy uniqueName="[Manager Table].[Manager Name]" caption="Manager Name" attribute="1" defaultMemberUniqueName="[Manager Table].[Manager Name].[All]" allUniqueName="[Manager Table].[Manager Name].[All]" dimensionUniqueName="[Manager Table]" displayFolder="" count="0" memberValueDatatype="130" unbalanced="0"/>
    <cacheHierarchy uniqueName="[Manager Table].[Department Head]" caption="Department Head" attribute="1" defaultMemberUniqueName="[Manager Table].[Department Head].[All]" allUniqueName="[Manager Table].[Department Head].[All]" dimensionUniqueName="[Manager Table]" displayFolder="" count="0" memberValueDatatype="130" unbalanced="0"/>
    <cacheHierarchy uniqueName="[Manager Table].[Manager Name2]" caption="Manager Name2" attribute="1" defaultMemberUniqueName="[Manager Table].[Manager Name2].[All]" allUniqueName="[Manager Table].[Manager Name2].[All]" dimensionUniqueName="[Manager Table]" displayFolder="" count="0" memberValueDatatype="130" unbalanced="0"/>
    <cacheHierarchy uniqueName="[Measures].[__XL_Count Table1]" caption="__XL_Count Table1" measure="1" displayFolder="" measureGroup="Employee Table" count="0" hidden="1"/>
    <cacheHierarchy uniqueName="[Measures].[__XL_Count Table3]" caption="__XL_Count Table3" measure="1" displayFolder="" measureGroup="Manager Table" count="0" hidden="1"/>
    <cacheHierarchy uniqueName="[Measures].[__XL_Count Table2]" caption="__XL_Count Table2" measure="1" displayFolder="" measureGroup="Bonus Table" count="0" hidden="1"/>
    <cacheHierarchy uniqueName="[Measures].[__No measures defined]" caption="__No measures defined" measure="1" displayFolder="" count="0" hidden="1"/>
    <cacheHierarchy uniqueName="[Measures].[Sum of Total Salaray]" caption="Sum of Total Salaray" measure="1" displayFolder="" measureGroup="Employee Table" count="0" hidden="1">
      <extLst>
        <ext xmlns:x15="http://schemas.microsoft.com/office/spreadsheetml/2010/11/main" uri="{B97F6D7D-B522-45F9-BDA1-12C45D357490}">
          <x15:cacheHierarchy aggregatedColumn="11"/>
        </ext>
      </extLst>
    </cacheHierarchy>
    <cacheHierarchy uniqueName="[Measures].[Average of Total Salaray]" caption="Average of Total Salaray" measure="1" displayFolder="" measureGroup="Employee Table" count="0" hidden="1">
      <extLst>
        <ext xmlns:x15="http://schemas.microsoft.com/office/spreadsheetml/2010/11/main" uri="{B97F6D7D-B522-45F9-BDA1-12C45D357490}">
          <x15:cacheHierarchy aggregatedColumn="11"/>
        </ext>
      </extLst>
    </cacheHierarchy>
    <cacheHierarchy uniqueName="[Measures].[Count of Performance Status]" caption="Count of Performance Status" measure="1" displayFolder="" measureGroup="Employee Table" count="0" hidden="1">
      <extLst>
        <ext xmlns:x15="http://schemas.microsoft.com/office/spreadsheetml/2010/11/main" uri="{B97F6D7D-B522-45F9-BDA1-12C45D357490}">
          <x15:cacheHierarchy aggregatedColumn="14"/>
        </ext>
      </extLst>
    </cacheHierarchy>
    <cacheHierarchy uniqueName="[Measures].[Sum of Performance Status]" caption="Sum of Performance Status" measure="1" displayFolder="" measureGroup="Employee Table" count="0" hidden="1">
      <extLst>
        <ext xmlns:x15="http://schemas.microsoft.com/office/spreadsheetml/2010/11/main" uri="{B97F6D7D-B522-45F9-BDA1-12C45D357490}">
          <x15:cacheHierarchy aggregatedColumn="14"/>
        </ext>
      </extLst>
    </cacheHierarchy>
    <cacheHierarchy uniqueName="[Measures].[Count of Employee Name]" caption="Count of Employee Name" measure="1" displayFolder="" measureGroup="Employee Table" count="0" hidden="1">
      <extLst>
        <ext xmlns:x15="http://schemas.microsoft.com/office/spreadsheetml/2010/11/main" uri="{B97F6D7D-B522-45F9-BDA1-12C45D357490}">
          <x15:cacheHierarchy aggregatedColumn="3"/>
        </ext>
      </extLst>
    </cacheHierarchy>
    <cacheHierarchy uniqueName="[Measures].[Count of Employee ID]" caption="Count of Employee ID" measure="1" displayFolder="" measureGroup="Employee Table" count="0" hidden="1">
      <extLst>
        <ext xmlns:x15="http://schemas.microsoft.com/office/spreadsheetml/2010/11/main" uri="{B97F6D7D-B522-45F9-BDA1-12C45D357490}">
          <x15:cacheHierarchy aggregatedColumn="2"/>
        </ext>
      </extLst>
    </cacheHierarchy>
    <cacheHierarchy uniqueName="[Measures].[Sum of Performance Score]" caption="Sum of Performance Score" measure="1" displayFolder="" measureGroup="Employee Table" count="0" hidden="1">
      <extLst>
        <ext xmlns:x15="http://schemas.microsoft.com/office/spreadsheetml/2010/11/main" uri="{B97F6D7D-B522-45F9-BDA1-12C45D357490}">
          <x15:cacheHierarchy aggregatedColumn="13"/>
        </ext>
      </extLst>
    </cacheHierarchy>
    <cacheHierarchy uniqueName="[Measures].[Average of Performance Score]" caption="Average of Performance Score" measure="1" displayFolder="" measureGroup="Employee Table" count="0" oneField="1" hidden="1">
      <fieldsUsage count="1">
        <fieldUsage x="0"/>
      </fieldsUsage>
      <extLst>
        <ext xmlns:x15="http://schemas.microsoft.com/office/spreadsheetml/2010/11/main" uri="{B97F6D7D-B522-45F9-BDA1-12C45D357490}">
          <x15:cacheHierarchy aggregatedColumn="13"/>
        </ext>
      </extLst>
    </cacheHierarchy>
    <cacheHierarchy uniqueName="[Measures].[Sum of Attendance %]" caption="Sum of Attendance %" measure="1" displayFolder="" measureGroup="Employee Table" count="0" hidden="1">
      <extLst>
        <ext xmlns:x15="http://schemas.microsoft.com/office/spreadsheetml/2010/11/main" uri="{B97F6D7D-B522-45F9-BDA1-12C45D357490}">
          <x15:cacheHierarchy aggregatedColumn="12"/>
        </ext>
      </extLst>
    </cacheHierarchy>
    <cacheHierarchy uniqueName="[Measures].[Average of Attendance %]" caption="Average of Attendance %" measure="1" displayFolder="" measureGroup="Employee Table" count="0" hidden="1">
      <extLst>
        <ext xmlns:x15="http://schemas.microsoft.com/office/spreadsheetml/2010/11/main" uri="{B97F6D7D-B522-45F9-BDA1-12C45D357490}">
          <x15:cacheHierarchy aggregatedColumn="12"/>
        </ext>
      </extLst>
    </cacheHierarchy>
    <cacheHierarchy uniqueName="[Measures].[Count of Gender]" caption="Count of Gender" measure="1" displayFolder="" measureGroup="Employee Table" count="0" hidden="1">
      <extLst>
        <ext xmlns:x15="http://schemas.microsoft.com/office/spreadsheetml/2010/11/main" uri="{B97F6D7D-B522-45F9-BDA1-12C45D357490}">
          <x15:cacheHierarchy aggregatedColumn="4"/>
        </ext>
      </extLst>
    </cacheHierarchy>
  </cacheHierarchies>
  <kpis count="0"/>
  <dimensions count="4">
    <dimension name="Bonus Table" uniqueName="[Bonus Table]" caption="Bonus Table"/>
    <dimension name="Employee Table" uniqueName="[Employee Table]" caption="Employee Table"/>
    <dimension name="Manager Table" uniqueName="[Manager Table]" caption="Manager Table"/>
    <dimension measure="1" name="Measures" uniqueName="[Measures]" caption="Measures"/>
  </dimensions>
  <measureGroups count="3">
    <measureGroup name="Bonus Table" caption="Bonus Table"/>
    <measureGroup name="Employee Table" caption="Employee Table"/>
    <measureGroup name="Manager Table" caption="Manager Table"/>
  </measureGroups>
  <maps count="5">
    <map measureGroup="0" dimension="0"/>
    <map measureGroup="1" dimension="0"/>
    <map measureGroup="1" dimension="1"/>
    <map measureGroup="1" dimension="2"/>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02.480581828706" backgroundQuery="1" createdVersion="7" refreshedVersion="7" minRefreshableVersion="3" recordCount="0" supportSubquery="1" supportAdvancedDrill="1" xr:uid="{A774CFBB-342C-4422-8498-FA7FFF4BF9AE}">
  <cacheSource type="external" connectionId="1"/>
  <cacheFields count="3">
    <cacheField name="[Measures].[Sum of Total Salaray]" caption="Sum of Total Salaray" numFmtId="0" hierarchy="37" level="32767"/>
    <cacheField name="[Employee Table].[Gender].[Gender]" caption="Gender" numFmtId="0" hierarchy="4" level="1">
      <sharedItems count="2">
        <s v="Female"/>
        <s v="Male"/>
      </sharedItems>
    </cacheField>
    <cacheField name="[Employee Table].[Department].[Department]" caption="Department" numFmtId="0" hierarchy="5" level="1">
      <sharedItems containsSemiMixedTypes="0" containsNonDate="0" containsString="0"/>
    </cacheField>
  </cacheFields>
  <cacheHierarchies count="48">
    <cacheHierarchy uniqueName="[Bonus Table].[City]" caption="City" attribute="1" defaultMemberUniqueName="[Bonus Table].[City].[All]" allUniqueName="[Bonus Table].[City].[All]" dimensionUniqueName="[Bonus Table]" displayFolder="" count="0" memberValueDatatype="130" unbalanced="0"/>
    <cacheHierarchy uniqueName="[Bonus Table].[Bonus %]" caption="Bonus %" attribute="1" defaultMemberUniqueName="[Bonus Table].[Bonus %].[All]" allUniqueName="[Bonus Table].[Bonus %].[All]" dimensionUniqueName="[Bonus Table]" displayFolder="" count="0" memberValueDatatype="20" unbalanced="0"/>
    <cacheHierarchy uniqueName="[Employee Table].[Employee ID]" caption="Employee ID" attribute="1" defaultMemberUniqueName="[Employee Table].[Employee ID].[All]" allUniqueName="[Employee Table].[Employee ID].[All]" dimensionUniqueName="[Employee Table]" displayFolder="" count="0" memberValueDatatype="130" unbalanced="0"/>
    <cacheHierarchy uniqueName="[Employee Table].[Employee Name]" caption="Employee Name" attribute="1" defaultMemberUniqueName="[Employee Table].[Employee Name].[All]" allUniqueName="[Employee Table].[Employee Name].[All]" dimensionUniqueName="[Employee Table]" displayFolder="" count="0" memberValueDatatype="130" unbalanced="0"/>
    <cacheHierarchy uniqueName="[Employee Table].[Gender]" caption="Gender" attribute="1" defaultMemberUniqueName="[Employee Table].[Gender].[All]" allUniqueName="[Employee Table].[Gender].[All]" dimensionUniqueName="[Employee Table]" displayFolder="" count="2" memberValueDatatype="130" unbalanced="0">
      <fieldsUsage count="2">
        <fieldUsage x="-1"/>
        <fieldUsage x="1"/>
      </fieldsUsage>
    </cacheHierarchy>
    <cacheHierarchy uniqueName="[Employee Table].[Department]" caption="Department" attribute="1" defaultMemberUniqueName="[Employee Table].[Department].[All]" allUniqueName="[Employee Table].[Department].[All]" dimensionUniqueName="[Employee Table]" displayFolder="" count="2" memberValueDatatype="130" unbalanced="0">
      <fieldsUsage count="2">
        <fieldUsage x="-1"/>
        <fieldUsage x="2"/>
      </fieldsUsage>
    </cacheHierarchy>
    <cacheHierarchy uniqueName="[Employee Table].[Designation]" caption="Designation" attribute="1" defaultMemberUniqueName="[Employee Table].[Designation].[All]" allUniqueName="[Employee Table].[Designation].[All]" dimensionUniqueName="[Employee Table]" displayFolder="" count="0" memberValueDatatype="130" unbalanced="0"/>
    <cacheHierarchy uniqueName="[Employee Table].[Joining Date]" caption="Joining Date" attribute="1" time="1" defaultMemberUniqueName="[Employee Table].[Joining Date].[All]" allUniqueName="[Employee Table].[Joining Date].[All]" dimensionUniqueName="[Employee Table]" displayFolder="" count="0" memberValueDatatype="7" unbalanced="0"/>
    <cacheHierarchy uniqueName="[Employee Table].[Date of Birth]" caption="Date of Birth" attribute="1" time="1" defaultMemberUniqueName="[Employee Table].[Date of Birth].[All]" allUniqueName="[Employee Table].[Date of Birth].[All]" dimensionUniqueName="[Employee Table]" displayFolder="" count="0" memberValueDatatype="7" unbalanced="0"/>
    <cacheHierarchy uniqueName="[Employee Table].[Basic Salary]" caption="Basic Salary" attribute="1" defaultMemberUniqueName="[Employee Table].[Basic Salary].[All]" allUniqueName="[Employee Table].[Basic Salary].[All]" dimensionUniqueName="[Employee Table]" displayFolder="" count="0" memberValueDatatype="20" unbalanced="0"/>
    <cacheHierarchy uniqueName="[Employee Table].[Bonus]" caption="Bonus" attribute="1" defaultMemberUniqueName="[Employee Table].[Bonus].[All]" allUniqueName="[Employee Table].[Bonus].[All]" dimensionUniqueName="[Employee Table]" displayFolder="" count="0" memberValueDatatype="20" unbalanced="0"/>
    <cacheHierarchy uniqueName="[Employee Table].[Total Salaray]" caption="Total Salaray" attribute="1" defaultMemberUniqueName="[Employee Table].[Total Salaray].[All]" allUniqueName="[Employee Table].[Total Salaray].[All]" dimensionUniqueName="[Employee Table]" displayFolder="" count="0" memberValueDatatype="20" unbalanced="0"/>
    <cacheHierarchy uniqueName="[Employee Table].[Attendance %]" caption="Attendance %" attribute="1" defaultMemberUniqueName="[Employee Table].[Attendance %].[All]" allUniqueName="[Employee Table].[Attendance %].[All]" dimensionUniqueName="[Employee Table]" displayFolder="" count="0" memberValueDatatype="20" unbalanced="0"/>
    <cacheHierarchy uniqueName="[Employee Table].[Performance Score]" caption="Performance Score" attribute="1" defaultMemberUniqueName="[Employee Table].[Performance Score].[All]" allUniqueName="[Employee Table].[Performance Score].[All]" dimensionUniqueName="[Employee Table]" displayFolder="" count="0" memberValueDatatype="20" unbalanced="0"/>
    <cacheHierarchy uniqueName="[Employee Table].[Performance Status]" caption="Performance Status" attribute="1" defaultMemberUniqueName="[Employee Table].[Performance Status].[All]" allUniqueName="[Employee Table].[Performance Status].[All]" dimensionUniqueName="[Employee Table]" displayFolder="" count="0" memberValueDatatype="130" unbalanced="0"/>
    <cacheHierarchy uniqueName="[Employee Table].[City]" caption="City" attribute="1" defaultMemberUniqueName="[Employee Table].[City].[All]" allUniqueName="[Employee Table].[City].[All]" dimensionUniqueName="[Employee Table]" displayFolder="" count="0" memberValueDatatype="130" unbalanced="0"/>
    <cacheHierarchy uniqueName="[Employee Table].[Manager ID]" caption="Manager ID" attribute="1" defaultMemberUniqueName="[Employee Table].[Manager ID].[All]" allUniqueName="[Employee Table].[Manager ID].[All]" dimensionUniqueName="[Employee Table]" displayFolder="" count="0" memberValueDatatype="20" unbalanced="0"/>
    <cacheHierarchy uniqueName="[Employee Table].[Bonus %]" caption="Bonus %" attribute="1" defaultMemberUniqueName="[Employee Table].[Bonus %].[All]" allUniqueName="[Employee Table].[Bonus %].[All]" dimensionUniqueName="[Employee Table]" displayFolder="" count="0" memberValueDatatype="5" unbalanced="0"/>
    <cacheHierarchy uniqueName="[Employee Table].[Age]" caption="Age" attribute="1" defaultMemberUniqueName="[Employee Table].[Age].[All]" allUniqueName="[Employee Table].[Age].[All]" dimensionUniqueName="[Employee Table]" displayFolder="" count="0" memberValueDatatype="20" unbalanced="0"/>
    <cacheHierarchy uniqueName="[Employee Table].[Exp in Yrs]" caption="Exp in Yrs" attribute="1" defaultMemberUniqueName="[Employee Table].[Exp in Yrs].[All]" allUniqueName="[Employee Table].[Exp in Yrs].[All]" dimensionUniqueName="[Employee Table]" displayFolder="" count="0" memberValueDatatype="20" unbalanced="0"/>
    <cacheHierarchy uniqueName="[Employee Table].[Employees completing more than 5 years]" caption="Employees completing more than 5 years" attribute="1" defaultMemberUniqueName="[Employee Table].[Employees completing more than 5 years].[All]" allUniqueName="[Employee Table].[Employees completing more than 5 years].[All]" dimensionUniqueName="[Employee Table]" displayFolder="" count="0" memberValueDatatype="130" unbalanced="0"/>
    <cacheHierarchy uniqueName="[Employee Table].[Joining Year]" caption="Joining Year" attribute="1" defaultMemberUniqueName="[Employee Table].[Joining Year].[All]" allUniqueName="[Employee Table].[Joining Year].[All]" dimensionUniqueName="[Employee Table]" displayFolder="" count="0" memberValueDatatype="20" unbalanced="0"/>
    <cacheHierarchy uniqueName="[Employee Table].[Joining Month]" caption="Joining Month" attribute="1" defaultMemberUniqueName="[Employee Table].[Joining Month].[All]" allUniqueName="[Employee Table].[Joining Month].[All]" dimensionUniqueName="[Employee Table]" displayFolder="" count="0" memberValueDatatype="20" unbalanced="0"/>
    <cacheHierarchy uniqueName="[Employee Table].[No of Days Worked]" caption="No of Days Worked" attribute="1" defaultMemberUniqueName="[Employee Table].[No of Days Worked].[All]" allUniqueName="[Employee Table].[No of Days Worked].[All]" dimensionUniqueName="[Employee Table]" displayFolder="" count="0" memberValueDatatype="20" unbalanced="0"/>
    <cacheHierarchy uniqueName="[Employee Table].[First Name of EMP]" caption="First Name of EMP" attribute="1" defaultMemberUniqueName="[Employee Table].[First Name of EMP].[All]" allUniqueName="[Employee Table].[First Name of EMP].[All]" dimensionUniqueName="[Employee Table]" displayFolder="" count="0" memberValueDatatype="130" unbalanced="0"/>
    <cacheHierarchy uniqueName="[Employee Table].[Last Name]" caption="Last Name" attribute="1" defaultMemberUniqueName="[Employee Table].[Last Name].[All]" allUniqueName="[Employee Table].[Last Name].[All]" dimensionUniqueName="[Employee Table]" displayFolder="" count="0" memberValueDatatype="130" unbalanced="0"/>
    <cacheHierarchy uniqueName="[Employee Table].[EMP-Dep code]" caption="EMP-Dep code" attribute="1" defaultMemberUniqueName="[Employee Table].[EMP-Dep code].[All]" allUniqueName="[Employee Table].[EMP-Dep code].[All]" dimensionUniqueName="[Employee Table]" displayFolder="" count="0" memberValueDatatype="130" unbalanced="0"/>
    <cacheHierarchy uniqueName="[Employee Table].[First 3 chara of DEP]" caption="First 3 chara of DEP" attribute="1" defaultMemberUniqueName="[Employee Table].[First 3 chara of DEP].[All]" allUniqueName="[Employee Table].[First 3 chara of DEP].[All]" dimensionUniqueName="[Employee Table]" displayFolder="" count="0" memberValueDatatype="130" unbalanced="0"/>
    <cacheHierarchy uniqueName="[Employee Table].[Bonus %acc to City]" caption="Bonus %acc to City" attribute="1" defaultMemberUniqueName="[Employee Table].[Bonus %acc to City].[All]" allUniqueName="[Employee Table].[Bonus %acc to City].[All]" dimensionUniqueName="[Employee Table]" displayFolder="" count="0" memberValueDatatype="20" unbalanced="0"/>
    <cacheHierarchy uniqueName="[Manager Table].[Manager ID]" caption="Manager ID" attribute="1" defaultMemberUniqueName="[Manager Table].[Manager ID].[All]" allUniqueName="[Manager Table].[Manager ID].[All]" dimensionUniqueName="[Manager Table]" displayFolder="" count="0" memberValueDatatype="20" unbalanced="0"/>
    <cacheHierarchy uniqueName="[Manager Table].[Manager Name]" caption="Manager Name" attribute="1" defaultMemberUniqueName="[Manager Table].[Manager Name].[All]" allUniqueName="[Manager Table].[Manager Name].[All]" dimensionUniqueName="[Manager Table]" displayFolder="" count="0" memberValueDatatype="130" unbalanced="0"/>
    <cacheHierarchy uniqueName="[Manager Table].[Department Head]" caption="Department Head" attribute="1" defaultMemberUniqueName="[Manager Table].[Department Head].[All]" allUniqueName="[Manager Table].[Department Head].[All]" dimensionUniqueName="[Manager Table]" displayFolder="" count="0" memberValueDatatype="130" unbalanced="0"/>
    <cacheHierarchy uniqueName="[Manager Table].[Manager Name2]" caption="Manager Name2" attribute="1" defaultMemberUniqueName="[Manager Table].[Manager Name2].[All]" allUniqueName="[Manager Table].[Manager Name2].[All]" dimensionUniqueName="[Manager Table]" displayFolder="" count="0" memberValueDatatype="130" unbalanced="0"/>
    <cacheHierarchy uniqueName="[Measures].[__XL_Count Table1]" caption="__XL_Count Table1" measure="1" displayFolder="" measureGroup="Employee Table" count="0" hidden="1"/>
    <cacheHierarchy uniqueName="[Measures].[__XL_Count Table3]" caption="__XL_Count Table3" measure="1" displayFolder="" measureGroup="Manager Table" count="0" hidden="1"/>
    <cacheHierarchy uniqueName="[Measures].[__XL_Count Table2]" caption="__XL_Count Table2" measure="1" displayFolder="" measureGroup="Bonus Table" count="0" hidden="1"/>
    <cacheHierarchy uniqueName="[Measures].[__No measures defined]" caption="__No measures defined" measure="1" displayFolder="" count="0" hidden="1"/>
    <cacheHierarchy uniqueName="[Measures].[Sum of Total Salaray]" caption="Sum of Total Salaray" measure="1" displayFolder="" measureGroup="Employee Table" count="0" oneField="1" hidden="1">
      <fieldsUsage count="1">
        <fieldUsage x="0"/>
      </fieldsUsage>
      <extLst>
        <ext xmlns:x15="http://schemas.microsoft.com/office/spreadsheetml/2010/11/main" uri="{B97F6D7D-B522-45F9-BDA1-12C45D357490}">
          <x15:cacheHierarchy aggregatedColumn="11"/>
        </ext>
      </extLst>
    </cacheHierarchy>
    <cacheHierarchy uniqueName="[Measures].[Average of Total Salaray]" caption="Average of Total Salaray" measure="1" displayFolder="" measureGroup="Employee Table" count="0" hidden="1">
      <extLst>
        <ext xmlns:x15="http://schemas.microsoft.com/office/spreadsheetml/2010/11/main" uri="{B97F6D7D-B522-45F9-BDA1-12C45D357490}">
          <x15:cacheHierarchy aggregatedColumn="11"/>
        </ext>
      </extLst>
    </cacheHierarchy>
    <cacheHierarchy uniqueName="[Measures].[Count of Performance Status]" caption="Count of Performance Status" measure="1" displayFolder="" measureGroup="Employee Table" count="0" hidden="1">
      <extLst>
        <ext xmlns:x15="http://schemas.microsoft.com/office/spreadsheetml/2010/11/main" uri="{B97F6D7D-B522-45F9-BDA1-12C45D357490}">
          <x15:cacheHierarchy aggregatedColumn="14"/>
        </ext>
      </extLst>
    </cacheHierarchy>
    <cacheHierarchy uniqueName="[Measures].[Sum of Performance Status]" caption="Sum of Performance Status" measure="1" displayFolder="" measureGroup="Employee Table" count="0" hidden="1">
      <extLst>
        <ext xmlns:x15="http://schemas.microsoft.com/office/spreadsheetml/2010/11/main" uri="{B97F6D7D-B522-45F9-BDA1-12C45D357490}">
          <x15:cacheHierarchy aggregatedColumn="14"/>
        </ext>
      </extLst>
    </cacheHierarchy>
    <cacheHierarchy uniqueName="[Measures].[Count of Employee Name]" caption="Count of Employee Name" measure="1" displayFolder="" measureGroup="Employee Table" count="0" hidden="1">
      <extLst>
        <ext xmlns:x15="http://schemas.microsoft.com/office/spreadsheetml/2010/11/main" uri="{B97F6D7D-B522-45F9-BDA1-12C45D357490}">
          <x15:cacheHierarchy aggregatedColumn="3"/>
        </ext>
      </extLst>
    </cacheHierarchy>
    <cacheHierarchy uniqueName="[Measures].[Count of Employee ID]" caption="Count of Employee ID" measure="1" displayFolder="" measureGroup="Employee Table" count="0" hidden="1">
      <extLst>
        <ext xmlns:x15="http://schemas.microsoft.com/office/spreadsheetml/2010/11/main" uri="{B97F6D7D-B522-45F9-BDA1-12C45D357490}">
          <x15:cacheHierarchy aggregatedColumn="2"/>
        </ext>
      </extLst>
    </cacheHierarchy>
    <cacheHierarchy uniqueName="[Measures].[Sum of Performance Score]" caption="Sum of Performance Score" measure="1" displayFolder="" measureGroup="Employee Table" count="0" hidden="1">
      <extLst>
        <ext xmlns:x15="http://schemas.microsoft.com/office/spreadsheetml/2010/11/main" uri="{B97F6D7D-B522-45F9-BDA1-12C45D357490}">
          <x15:cacheHierarchy aggregatedColumn="13"/>
        </ext>
      </extLst>
    </cacheHierarchy>
    <cacheHierarchy uniqueName="[Measures].[Average of Performance Score]" caption="Average of Performance Score" measure="1" displayFolder="" measureGroup="Employee Table" count="0" hidden="1">
      <extLst>
        <ext xmlns:x15="http://schemas.microsoft.com/office/spreadsheetml/2010/11/main" uri="{B97F6D7D-B522-45F9-BDA1-12C45D357490}">
          <x15:cacheHierarchy aggregatedColumn="13"/>
        </ext>
      </extLst>
    </cacheHierarchy>
    <cacheHierarchy uniqueName="[Measures].[Sum of Attendance %]" caption="Sum of Attendance %" measure="1" displayFolder="" measureGroup="Employee Table" count="0" hidden="1">
      <extLst>
        <ext xmlns:x15="http://schemas.microsoft.com/office/spreadsheetml/2010/11/main" uri="{B97F6D7D-B522-45F9-BDA1-12C45D357490}">
          <x15:cacheHierarchy aggregatedColumn="12"/>
        </ext>
      </extLst>
    </cacheHierarchy>
    <cacheHierarchy uniqueName="[Measures].[Average of Attendance %]" caption="Average of Attendance %" measure="1" displayFolder="" measureGroup="Employee Table" count="0" hidden="1">
      <extLst>
        <ext xmlns:x15="http://schemas.microsoft.com/office/spreadsheetml/2010/11/main" uri="{B97F6D7D-B522-45F9-BDA1-12C45D357490}">
          <x15:cacheHierarchy aggregatedColumn="12"/>
        </ext>
      </extLst>
    </cacheHierarchy>
    <cacheHierarchy uniqueName="[Measures].[Count of Gender]" caption="Count of Gender" measure="1" displayFolder="" measureGroup="Employee Table" count="0" hidden="1">
      <extLst>
        <ext xmlns:x15="http://schemas.microsoft.com/office/spreadsheetml/2010/11/main" uri="{B97F6D7D-B522-45F9-BDA1-12C45D357490}">
          <x15:cacheHierarchy aggregatedColumn="4"/>
        </ext>
      </extLst>
    </cacheHierarchy>
  </cacheHierarchies>
  <kpis count="0"/>
  <dimensions count="4">
    <dimension name="Bonus Table" uniqueName="[Bonus Table]" caption="Bonus Table"/>
    <dimension name="Employee Table" uniqueName="[Employee Table]" caption="Employee Table"/>
    <dimension name="Manager Table" uniqueName="[Manager Table]" caption="Manager Table"/>
    <dimension measure="1" name="Measures" uniqueName="[Measures]" caption="Measures"/>
  </dimensions>
  <measureGroups count="3">
    <measureGroup name="Bonus Table" caption="Bonus Table"/>
    <measureGroup name="Employee Table" caption="Employee Table"/>
    <measureGroup name="Manager Table" caption="Manager Table"/>
  </measureGroups>
  <maps count="5">
    <map measureGroup="0" dimension="0"/>
    <map measureGroup="1" dimension="0"/>
    <map measureGroup="1" dimension="1"/>
    <map measureGroup="1" dimension="2"/>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02.480582407406" backgroundQuery="1" createdVersion="7" refreshedVersion="7" minRefreshableVersion="3" recordCount="0" supportSubquery="1" supportAdvancedDrill="1" xr:uid="{933889FD-9AFE-437B-84A0-9DDF163B63AE}">
  <cacheSource type="external" connectionId="1"/>
  <cacheFields count="1">
    <cacheField name="[Employee Table].[Department].[Department]" caption="Department" numFmtId="0" hierarchy="5" level="1">
      <sharedItems count="7">
        <s v="Finance"/>
        <s v="HR"/>
        <s v="IT"/>
        <s v="Marketing"/>
        <s v="Operations"/>
        <s v="Sales"/>
        <s v="Support"/>
      </sharedItems>
    </cacheField>
  </cacheFields>
  <cacheHierarchies count="48">
    <cacheHierarchy uniqueName="[Bonus Table].[City]" caption="City" attribute="1" defaultMemberUniqueName="[Bonus Table].[City].[All]" allUniqueName="[Bonus Table].[City].[All]" dimensionUniqueName="[Bonus Table]" displayFolder="" count="0" memberValueDatatype="130" unbalanced="0"/>
    <cacheHierarchy uniqueName="[Bonus Table].[Bonus %]" caption="Bonus %" attribute="1" defaultMemberUniqueName="[Bonus Table].[Bonus %].[All]" allUniqueName="[Bonus Table].[Bonus %].[All]" dimensionUniqueName="[Bonus Table]" displayFolder="" count="0" memberValueDatatype="20" unbalanced="0"/>
    <cacheHierarchy uniqueName="[Employee Table].[Employee ID]" caption="Employee ID" attribute="1" defaultMemberUniqueName="[Employee Table].[Employee ID].[All]" allUniqueName="[Employee Table].[Employee ID].[All]" dimensionUniqueName="[Employee Table]" displayFolder="" count="0" memberValueDatatype="130" unbalanced="0"/>
    <cacheHierarchy uniqueName="[Employee Table].[Employee Name]" caption="Employee Name" attribute="1" defaultMemberUniqueName="[Employee Table].[Employee Name].[All]" allUniqueName="[Employee Table].[Employee Name].[All]" dimensionUniqueName="[Employee Table]" displayFolder="" count="0" memberValueDatatype="130" unbalanced="0"/>
    <cacheHierarchy uniqueName="[Employee Table].[Gender]" caption="Gender" attribute="1" defaultMemberUniqueName="[Employee Table].[Gender].[All]" allUniqueName="[Employee Table].[Gender].[All]" dimensionUniqueName="[Employee Table]" displayFolder="" count="0" memberValueDatatype="130" unbalanced="0"/>
    <cacheHierarchy uniqueName="[Employee Table].[Department]" caption="Department" attribute="1" defaultMemberUniqueName="[Employee Table].[Department].[All]" allUniqueName="[Employee Table].[Department].[All]" dimensionUniqueName="[Employee Table]" displayFolder="" count="2" memberValueDatatype="130" unbalanced="0">
      <fieldsUsage count="2">
        <fieldUsage x="-1"/>
        <fieldUsage x="0"/>
      </fieldsUsage>
    </cacheHierarchy>
    <cacheHierarchy uniqueName="[Employee Table].[Designation]" caption="Designation" attribute="1" defaultMemberUniqueName="[Employee Table].[Designation].[All]" allUniqueName="[Employee Table].[Designation].[All]" dimensionUniqueName="[Employee Table]" displayFolder="" count="0" memberValueDatatype="130" unbalanced="0"/>
    <cacheHierarchy uniqueName="[Employee Table].[Joining Date]" caption="Joining Date" attribute="1" time="1" defaultMemberUniqueName="[Employee Table].[Joining Date].[All]" allUniqueName="[Employee Table].[Joining Date].[All]" dimensionUniqueName="[Employee Table]" displayFolder="" count="0" memberValueDatatype="7" unbalanced="0"/>
    <cacheHierarchy uniqueName="[Employee Table].[Date of Birth]" caption="Date of Birth" attribute="1" time="1" defaultMemberUniqueName="[Employee Table].[Date of Birth].[All]" allUniqueName="[Employee Table].[Date of Birth].[All]" dimensionUniqueName="[Employee Table]" displayFolder="" count="0" memberValueDatatype="7" unbalanced="0"/>
    <cacheHierarchy uniqueName="[Employee Table].[Basic Salary]" caption="Basic Salary" attribute="1" defaultMemberUniqueName="[Employee Table].[Basic Salary].[All]" allUniqueName="[Employee Table].[Basic Salary].[All]" dimensionUniqueName="[Employee Table]" displayFolder="" count="0" memberValueDatatype="20" unbalanced="0"/>
    <cacheHierarchy uniqueName="[Employee Table].[Bonus]" caption="Bonus" attribute="1" defaultMemberUniqueName="[Employee Table].[Bonus].[All]" allUniqueName="[Employee Table].[Bonus].[All]" dimensionUniqueName="[Employee Table]" displayFolder="" count="0" memberValueDatatype="20" unbalanced="0"/>
    <cacheHierarchy uniqueName="[Employee Table].[Total Salaray]" caption="Total Salaray" attribute="1" defaultMemberUniqueName="[Employee Table].[Total Salaray].[All]" allUniqueName="[Employee Table].[Total Salaray].[All]" dimensionUniqueName="[Employee Table]" displayFolder="" count="0" memberValueDatatype="20" unbalanced="0"/>
    <cacheHierarchy uniqueName="[Employee Table].[Attendance %]" caption="Attendance %" attribute="1" defaultMemberUniqueName="[Employee Table].[Attendance %].[All]" allUniqueName="[Employee Table].[Attendance %].[All]" dimensionUniqueName="[Employee Table]" displayFolder="" count="0" memberValueDatatype="20" unbalanced="0"/>
    <cacheHierarchy uniqueName="[Employee Table].[Performance Score]" caption="Performance Score" attribute="1" defaultMemberUniqueName="[Employee Table].[Performance Score].[All]" allUniqueName="[Employee Table].[Performance Score].[All]" dimensionUniqueName="[Employee Table]" displayFolder="" count="0" memberValueDatatype="20" unbalanced="0"/>
    <cacheHierarchy uniqueName="[Employee Table].[Performance Status]" caption="Performance Status" attribute="1" defaultMemberUniqueName="[Employee Table].[Performance Status].[All]" allUniqueName="[Employee Table].[Performance Status].[All]" dimensionUniqueName="[Employee Table]" displayFolder="" count="0" memberValueDatatype="130" unbalanced="0"/>
    <cacheHierarchy uniqueName="[Employee Table].[City]" caption="City" attribute="1" defaultMemberUniqueName="[Employee Table].[City].[All]" allUniqueName="[Employee Table].[City].[All]" dimensionUniqueName="[Employee Table]" displayFolder="" count="0" memberValueDatatype="130" unbalanced="0"/>
    <cacheHierarchy uniqueName="[Employee Table].[Manager ID]" caption="Manager ID" attribute="1" defaultMemberUniqueName="[Employee Table].[Manager ID].[All]" allUniqueName="[Employee Table].[Manager ID].[All]" dimensionUniqueName="[Employee Table]" displayFolder="" count="0" memberValueDatatype="20" unbalanced="0"/>
    <cacheHierarchy uniqueName="[Employee Table].[Bonus %]" caption="Bonus %" attribute="1" defaultMemberUniqueName="[Employee Table].[Bonus %].[All]" allUniqueName="[Employee Table].[Bonus %].[All]" dimensionUniqueName="[Employee Table]" displayFolder="" count="0" memberValueDatatype="5" unbalanced="0"/>
    <cacheHierarchy uniqueName="[Employee Table].[Age]" caption="Age" attribute="1" defaultMemberUniqueName="[Employee Table].[Age].[All]" allUniqueName="[Employee Table].[Age].[All]" dimensionUniqueName="[Employee Table]" displayFolder="" count="0" memberValueDatatype="20" unbalanced="0"/>
    <cacheHierarchy uniqueName="[Employee Table].[Exp in Yrs]" caption="Exp in Yrs" attribute="1" defaultMemberUniqueName="[Employee Table].[Exp in Yrs].[All]" allUniqueName="[Employee Table].[Exp in Yrs].[All]" dimensionUniqueName="[Employee Table]" displayFolder="" count="0" memberValueDatatype="20" unbalanced="0"/>
    <cacheHierarchy uniqueName="[Employee Table].[Employees completing more than 5 years]" caption="Employees completing more than 5 years" attribute="1" defaultMemberUniqueName="[Employee Table].[Employees completing more than 5 years].[All]" allUniqueName="[Employee Table].[Employees completing more than 5 years].[All]" dimensionUniqueName="[Employee Table]" displayFolder="" count="0" memberValueDatatype="130" unbalanced="0"/>
    <cacheHierarchy uniqueName="[Employee Table].[Joining Year]" caption="Joining Year" attribute="1" defaultMemberUniqueName="[Employee Table].[Joining Year].[All]" allUniqueName="[Employee Table].[Joining Year].[All]" dimensionUniqueName="[Employee Table]" displayFolder="" count="0" memberValueDatatype="20" unbalanced="0"/>
    <cacheHierarchy uniqueName="[Employee Table].[Joining Month]" caption="Joining Month" attribute="1" defaultMemberUniqueName="[Employee Table].[Joining Month].[All]" allUniqueName="[Employee Table].[Joining Month].[All]" dimensionUniqueName="[Employee Table]" displayFolder="" count="0" memberValueDatatype="20" unbalanced="0"/>
    <cacheHierarchy uniqueName="[Employee Table].[No of Days Worked]" caption="No of Days Worked" attribute="1" defaultMemberUniqueName="[Employee Table].[No of Days Worked].[All]" allUniqueName="[Employee Table].[No of Days Worked].[All]" dimensionUniqueName="[Employee Table]" displayFolder="" count="0" memberValueDatatype="20" unbalanced="0"/>
    <cacheHierarchy uniqueName="[Employee Table].[First Name of EMP]" caption="First Name of EMP" attribute="1" defaultMemberUniqueName="[Employee Table].[First Name of EMP].[All]" allUniqueName="[Employee Table].[First Name of EMP].[All]" dimensionUniqueName="[Employee Table]" displayFolder="" count="0" memberValueDatatype="130" unbalanced="0"/>
    <cacheHierarchy uniqueName="[Employee Table].[Last Name]" caption="Last Name" attribute="1" defaultMemberUniqueName="[Employee Table].[Last Name].[All]" allUniqueName="[Employee Table].[Last Name].[All]" dimensionUniqueName="[Employee Table]" displayFolder="" count="0" memberValueDatatype="130" unbalanced="0"/>
    <cacheHierarchy uniqueName="[Employee Table].[EMP-Dep code]" caption="EMP-Dep code" attribute="1" defaultMemberUniqueName="[Employee Table].[EMP-Dep code].[All]" allUniqueName="[Employee Table].[EMP-Dep code].[All]" dimensionUniqueName="[Employee Table]" displayFolder="" count="0" memberValueDatatype="130" unbalanced="0"/>
    <cacheHierarchy uniqueName="[Employee Table].[First 3 chara of DEP]" caption="First 3 chara of DEP" attribute="1" defaultMemberUniqueName="[Employee Table].[First 3 chara of DEP].[All]" allUniqueName="[Employee Table].[First 3 chara of DEP].[All]" dimensionUniqueName="[Employee Table]" displayFolder="" count="0" memberValueDatatype="130" unbalanced="0"/>
    <cacheHierarchy uniqueName="[Employee Table].[Bonus %acc to City]" caption="Bonus %acc to City" attribute="1" defaultMemberUniqueName="[Employee Table].[Bonus %acc to City].[All]" allUniqueName="[Employee Table].[Bonus %acc to City].[All]" dimensionUniqueName="[Employee Table]" displayFolder="" count="0" memberValueDatatype="20" unbalanced="0"/>
    <cacheHierarchy uniqueName="[Manager Table].[Manager ID]" caption="Manager ID" attribute="1" defaultMemberUniqueName="[Manager Table].[Manager ID].[All]" allUniqueName="[Manager Table].[Manager ID].[All]" dimensionUniqueName="[Manager Table]" displayFolder="" count="0" memberValueDatatype="20" unbalanced="0"/>
    <cacheHierarchy uniqueName="[Manager Table].[Manager Name]" caption="Manager Name" attribute="1" defaultMemberUniqueName="[Manager Table].[Manager Name].[All]" allUniqueName="[Manager Table].[Manager Name].[All]" dimensionUniqueName="[Manager Table]" displayFolder="" count="0" memberValueDatatype="130" unbalanced="0"/>
    <cacheHierarchy uniqueName="[Manager Table].[Department Head]" caption="Department Head" attribute="1" defaultMemberUniqueName="[Manager Table].[Department Head].[All]" allUniqueName="[Manager Table].[Department Head].[All]" dimensionUniqueName="[Manager Table]" displayFolder="" count="0" memberValueDatatype="130" unbalanced="0"/>
    <cacheHierarchy uniqueName="[Manager Table].[Manager Name2]" caption="Manager Name2" attribute="1" defaultMemberUniqueName="[Manager Table].[Manager Name2].[All]" allUniqueName="[Manager Table].[Manager Name2].[All]" dimensionUniqueName="[Manager Table]" displayFolder="" count="0" memberValueDatatype="130" unbalanced="0"/>
    <cacheHierarchy uniqueName="[Measures].[__XL_Count Table1]" caption="__XL_Count Table1" measure="1" displayFolder="" measureGroup="Employee Table" count="0" hidden="1"/>
    <cacheHierarchy uniqueName="[Measures].[__XL_Count Table3]" caption="__XL_Count Table3" measure="1" displayFolder="" measureGroup="Manager Table" count="0" hidden="1"/>
    <cacheHierarchy uniqueName="[Measures].[__XL_Count Table2]" caption="__XL_Count Table2" measure="1" displayFolder="" measureGroup="Bonus Table" count="0" hidden="1"/>
    <cacheHierarchy uniqueName="[Measures].[__No measures defined]" caption="__No measures defined" measure="1" displayFolder="" count="0" hidden="1"/>
    <cacheHierarchy uniqueName="[Measures].[Sum of Total Salaray]" caption="Sum of Total Salaray" measure="1" displayFolder="" measureGroup="Employee Table" count="0" hidden="1">
      <extLst>
        <ext xmlns:x15="http://schemas.microsoft.com/office/spreadsheetml/2010/11/main" uri="{B97F6D7D-B522-45F9-BDA1-12C45D357490}">
          <x15:cacheHierarchy aggregatedColumn="11"/>
        </ext>
      </extLst>
    </cacheHierarchy>
    <cacheHierarchy uniqueName="[Measures].[Average of Total Salaray]" caption="Average of Total Salaray" measure="1" displayFolder="" measureGroup="Employee Table" count="0" hidden="1">
      <extLst>
        <ext xmlns:x15="http://schemas.microsoft.com/office/spreadsheetml/2010/11/main" uri="{B97F6D7D-B522-45F9-BDA1-12C45D357490}">
          <x15:cacheHierarchy aggregatedColumn="11"/>
        </ext>
      </extLst>
    </cacheHierarchy>
    <cacheHierarchy uniqueName="[Measures].[Count of Performance Status]" caption="Count of Performance Status" measure="1" displayFolder="" measureGroup="Employee Table" count="0" hidden="1">
      <extLst>
        <ext xmlns:x15="http://schemas.microsoft.com/office/spreadsheetml/2010/11/main" uri="{B97F6D7D-B522-45F9-BDA1-12C45D357490}">
          <x15:cacheHierarchy aggregatedColumn="14"/>
        </ext>
      </extLst>
    </cacheHierarchy>
    <cacheHierarchy uniqueName="[Measures].[Sum of Performance Status]" caption="Sum of Performance Status" measure="1" displayFolder="" measureGroup="Employee Table" count="0" hidden="1">
      <extLst>
        <ext xmlns:x15="http://schemas.microsoft.com/office/spreadsheetml/2010/11/main" uri="{B97F6D7D-B522-45F9-BDA1-12C45D357490}">
          <x15:cacheHierarchy aggregatedColumn="14"/>
        </ext>
      </extLst>
    </cacheHierarchy>
    <cacheHierarchy uniqueName="[Measures].[Count of Employee Name]" caption="Count of Employee Name" measure="1" displayFolder="" measureGroup="Employee Table" count="0" hidden="1">
      <extLst>
        <ext xmlns:x15="http://schemas.microsoft.com/office/spreadsheetml/2010/11/main" uri="{B97F6D7D-B522-45F9-BDA1-12C45D357490}">
          <x15:cacheHierarchy aggregatedColumn="3"/>
        </ext>
      </extLst>
    </cacheHierarchy>
    <cacheHierarchy uniqueName="[Measures].[Count of Employee ID]" caption="Count of Employee ID" measure="1" displayFolder="" measureGroup="Employee Table" count="0" hidden="1">
      <extLst>
        <ext xmlns:x15="http://schemas.microsoft.com/office/spreadsheetml/2010/11/main" uri="{B97F6D7D-B522-45F9-BDA1-12C45D357490}">
          <x15:cacheHierarchy aggregatedColumn="2"/>
        </ext>
      </extLst>
    </cacheHierarchy>
    <cacheHierarchy uniqueName="[Measures].[Sum of Performance Score]" caption="Sum of Performance Score" measure="1" displayFolder="" measureGroup="Employee Table" count="0" hidden="1">
      <extLst>
        <ext xmlns:x15="http://schemas.microsoft.com/office/spreadsheetml/2010/11/main" uri="{B97F6D7D-B522-45F9-BDA1-12C45D357490}">
          <x15:cacheHierarchy aggregatedColumn="13"/>
        </ext>
      </extLst>
    </cacheHierarchy>
    <cacheHierarchy uniqueName="[Measures].[Average of Performance Score]" caption="Average of Performance Score" measure="1" displayFolder="" measureGroup="Employee Table" count="0" hidden="1">
      <extLst>
        <ext xmlns:x15="http://schemas.microsoft.com/office/spreadsheetml/2010/11/main" uri="{B97F6D7D-B522-45F9-BDA1-12C45D357490}">
          <x15:cacheHierarchy aggregatedColumn="13"/>
        </ext>
      </extLst>
    </cacheHierarchy>
    <cacheHierarchy uniqueName="[Measures].[Sum of Attendance %]" caption="Sum of Attendance %" measure="1" displayFolder="" measureGroup="Employee Table" count="0" hidden="1">
      <extLst>
        <ext xmlns:x15="http://schemas.microsoft.com/office/spreadsheetml/2010/11/main" uri="{B97F6D7D-B522-45F9-BDA1-12C45D357490}">
          <x15:cacheHierarchy aggregatedColumn="12"/>
        </ext>
      </extLst>
    </cacheHierarchy>
    <cacheHierarchy uniqueName="[Measures].[Average of Attendance %]" caption="Average of Attendance %" measure="1" displayFolder="" measureGroup="Employee Table" count="0" hidden="1">
      <extLst>
        <ext xmlns:x15="http://schemas.microsoft.com/office/spreadsheetml/2010/11/main" uri="{B97F6D7D-B522-45F9-BDA1-12C45D357490}">
          <x15:cacheHierarchy aggregatedColumn="12"/>
        </ext>
      </extLst>
    </cacheHierarchy>
    <cacheHierarchy uniqueName="[Measures].[Count of Gender]" caption="Count of Gender" measure="1" displayFolder="" measureGroup="Employee Table" count="0" hidden="1">
      <extLst>
        <ext xmlns:x15="http://schemas.microsoft.com/office/spreadsheetml/2010/11/main" uri="{B97F6D7D-B522-45F9-BDA1-12C45D357490}">
          <x15:cacheHierarchy aggregatedColumn="4"/>
        </ext>
      </extLst>
    </cacheHierarchy>
  </cacheHierarchies>
  <kpis count="0"/>
  <dimensions count="4">
    <dimension name="Bonus Table" uniqueName="[Bonus Table]" caption="Bonus Table"/>
    <dimension name="Employee Table" uniqueName="[Employee Table]" caption="Employee Table"/>
    <dimension name="Manager Table" uniqueName="[Manager Table]" caption="Manager Table"/>
    <dimension measure="1" name="Measures" uniqueName="[Measures]" caption="Measures"/>
  </dimensions>
  <measureGroups count="3">
    <measureGroup name="Bonus Table" caption="Bonus Table"/>
    <measureGroup name="Employee Table" caption="Employee Table"/>
    <measureGroup name="Manager Table" caption="Manager Table"/>
  </measureGroups>
  <maps count="5">
    <map measureGroup="0" dimension="0"/>
    <map measureGroup="1" dimension="0"/>
    <map measureGroup="1" dimension="1"/>
    <map measureGroup="1" dimension="2"/>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02.480582870368" backgroundQuery="1" createdVersion="7" refreshedVersion="7" minRefreshableVersion="3" recordCount="0" supportSubquery="1" supportAdvancedDrill="1" xr:uid="{9203E2D8-C6C6-419B-AA0A-2DD1C5F47752}">
  <cacheSource type="external" connectionId="1"/>
  <cacheFields count="3">
    <cacheField name="[Employee Table].[Performance Status].[Performance Status]" caption="Performance Status" numFmtId="0" hierarchy="14" level="1">
      <sharedItems count="3">
        <s v="Excellent"/>
        <s v="Good"/>
        <s v="Need Improvement"/>
      </sharedItems>
    </cacheField>
    <cacheField name="[Measures].[Count of Employee Name]" caption="Count of Employee Name" numFmtId="0" hierarchy="41" level="32767"/>
    <cacheField name="[Employee Table].[Department].[Department]" caption="Department" numFmtId="0" hierarchy="5" level="1">
      <sharedItems containsSemiMixedTypes="0" containsNonDate="0" containsString="0"/>
    </cacheField>
  </cacheFields>
  <cacheHierarchies count="48">
    <cacheHierarchy uniqueName="[Bonus Table].[City]" caption="City" attribute="1" defaultMemberUniqueName="[Bonus Table].[City].[All]" allUniqueName="[Bonus Table].[City].[All]" dimensionUniqueName="[Bonus Table]" displayFolder="" count="0" memberValueDatatype="130" unbalanced="0"/>
    <cacheHierarchy uniqueName="[Bonus Table].[Bonus %]" caption="Bonus %" attribute="1" defaultMemberUniqueName="[Bonus Table].[Bonus %].[All]" allUniqueName="[Bonus Table].[Bonus %].[All]" dimensionUniqueName="[Bonus Table]" displayFolder="" count="0" memberValueDatatype="20" unbalanced="0"/>
    <cacheHierarchy uniqueName="[Employee Table].[Employee ID]" caption="Employee ID" attribute="1" defaultMemberUniqueName="[Employee Table].[Employee ID].[All]" allUniqueName="[Employee Table].[Employee ID].[All]" dimensionUniqueName="[Employee Table]" displayFolder="" count="0" memberValueDatatype="130" unbalanced="0"/>
    <cacheHierarchy uniqueName="[Employee Table].[Employee Name]" caption="Employee Name" attribute="1" defaultMemberUniqueName="[Employee Table].[Employee Name].[All]" allUniqueName="[Employee Table].[Employee Name].[All]" dimensionUniqueName="[Employee Table]" displayFolder="" count="0" memberValueDatatype="130" unbalanced="0"/>
    <cacheHierarchy uniqueName="[Employee Table].[Gender]" caption="Gender" attribute="1" defaultMemberUniqueName="[Employee Table].[Gender].[All]" allUniqueName="[Employee Table].[Gender].[All]" dimensionUniqueName="[Employee Table]" displayFolder="" count="0" memberValueDatatype="130" unbalanced="0"/>
    <cacheHierarchy uniqueName="[Employee Table].[Department]" caption="Department" attribute="1" defaultMemberUniqueName="[Employee Table].[Department].[All]" allUniqueName="[Employee Table].[Department].[All]" dimensionUniqueName="[Employee Table]" displayFolder="" count="2" memberValueDatatype="130" unbalanced="0">
      <fieldsUsage count="2">
        <fieldUsage x="-1"/>
        <fieldUsage x="2"/>
      </fieldsUsage>
    </cacheHierarchy>
    <cacheHierarchy uniqueName="[Employee Table].[Designation]" caption="Designation" attribute="1" defaultMemberUniqueName="[Employee Table].[Designation].[All]" allUniqueName="[Employee Table].[Designation].[All]" dimensionUniqueName="[Employee Table]" displayFolder="" count="0" memberValueDatatype="130" unbalanced="0"/>
    <cacheHierarchy uniqueName="[Employee Table].[Joining Date]" caption="Joining Date" attribute="1" time="1" defaultMemberUniqueName="[Employee Table].[Joining Date].[All]" allUniqueName="[Employee Table].[Joining Date].[All]" dimensionUniqueName="[Employee Table]" displayFolder="" count="0" memberValueDatatype="7" unbalanced="0"/>
    <cacheHierarchy uniqueName="[Employee Table].[Date of Birth]" caption="Date of Birth" attribute="1" time="1" defaultMemberUniqueName="[Employee Table].[Date of Birth].[All]" allUniqueName="[Employee Table].[Date of Birth].[All]" dimensionUniqueName="[Employee Table]" displayFolder="" count="0" memberValueDatatype="7" unbalanced="0"/>
    <cacheHierarchy uniqueName="[Employee Table].[Basic Salary]" caption="Basic Salary" attribute="1" defaultMemberUniqueName="[Employee Table].[Basic Salary].[All]" allUniqueName="[Employee Table].[Basic Salary].[All]" dimensionUniqueName="[Employee Table]" displayFolder="" count="0" memberValueDatatype="20" unbalanced="0"/>
    <cacheHierarchy uniqueName="[Employee Table].[Bonus]" caption="Bonus" attribute="1" defaultMemberUniqueName="[Employee Table].[Bonus].[All]" allUniqueName="[Employee Table].[Bonus].[All]" dimensionUniqueName="[Employee Table]" displayFolder="" count="0" memberValueDatatype="20" unbalanced="0"/>
    <cacheHierarchy uniqueName="[Employee Table].[Total Salaray]" caption="Total Salaray" attribute="1" defaultMemberUniqueName="[Employee Table].[Total Salaray].[All]" allUniqueName="[Employee Table].[Total Salaray].[All]" dimensionUniqueName="[Employee Table]" displayFolder="" count="0" memberValueDatatype="20" unbalanced="0"/>
    <cacheHierarchy uniqueName="[Employee Table].[Attendance %]" caption="Attendance %" attribute="1" defaultMemberUniqueName="[Employee Table].[Attendance %].[All]" allUniqueName="[Employee Table].[Attendance %].[All]" dimensionUniqueName="[Employee Table]" displayFolder="" count="0" memberValueDatatype="20" unbalanced="0"/>
    <cacheHierarchy uniqueName="[Employee Table].[Performance Score]" caption="Performance Score" attribute="1" defaultMemberUniqueName="[Employee Table].[Performance Score].[All]" allUniqueName="[Employee Table].[Performance Score].[All]" dimensionUniqueName="[Employee Table]" displayFolder="" count="0" memberValueDatatype="20" unbalanced="0"/>
    <cacheHierarchy uniqueName="[Employee Table].[Performance Status]" caption="Performance Status" attribute="1" defaultMemberUniqueName="[Employee Table].[Performance Status].[All]" allUniqueName="[Employee Table].[Performance Status].[All]" dimensionUniqueName="[Employee Table]" displayFolder="" count="2" memberValueDatatype="130" unbalanced="0">
      <fieldsUsage count="2">
        <fieldUsage x="-1"/>
        <fieldUsage x="0"/>
      </fieldsUsage>
    </cacheHierarchy>
    <cacheHierarchy uniqueName="[Employee Table].[City]" caption="City" attribute="1" defaultMemberUniqueName="[Employee Table].[City].[All]" allUniqueName="[Employee Table].[City].[All]" dimensionUniqueName="[Employee Table]" displayFolder="" count="0" memberValueDatatype="130" unbalanced="0"/>
    <cacheHierarchy uniqueName="[Employee Table].[Manager ID]" caption="Manager ID" attribute="1" defaultMemberUniqueName="[Employee Table].[Manager ID].[All]" allUniqueName="[Employee Table].[Manager ID].[All]" dimensionUniqueName="[Employee Table]" displayFolder="" count="0" memberValueDatatype="20" unbalanced="0"/>
    <cacheHierarchy uniqueName="[Employee Table].[Bonus %]" caption="Bonus %" attribute="1" defaultMemberUniqueName="[Employee Table].[Bonus %].[All]" allUniqueName="[Employee Table].[Bonus %].[All]" dimensionUniqueName="[Employee Table]" displayFolder="" count="0" memberValueDatatype="5" unbalanced="0"/>
    <cacheHierarchy uniqueName="[Employee Table].[Age]" caption="Age" attribute="1" defaultMemberUniqueName="[Employee Table].[Age].[All]" allUniqueName="[Employee Table].[Age].[All]" dimensionUniqueName="[Employee Table]" displayFolder="" count="0" memberValueDatatype="20" unbalanced="0"/>
    <cacheHierarchy uniqueName="[Employee Table].[Exp in Yrs]" caption="Exp in Yrs" attribute="1" defaultMemberUniqueName="[Employee Table].[Exp in Yrs].[All]" allUniqueName="[Employee Table].[Exp in Yrs].[All]" dimensionUniqueName="[Employee Table]" displayFolder="" count="0" memberValueDatatype="20" unbalanced="0"/>
    <cacheHierarchy uniqueName="[Employee Table].[Employees completing more than 5 years]" caption="Employees completing more than 5 years" attribute="1" defaultMemberUniqueName="[Employee Table].[Employees completing more than 5 years].[All]" allUniqueName="[Employee Table].[Employees completing more than 5 years].[All]" dimensionUniqueName="[Employee Table]" displayFolder="" count="0" memberValueDatatype="130" unbalanced="0"/>
    <cacheHierarchy uniqueName="[Employee Table].[Joining Year]" caption="Joining Year" attribute="1" defaultMemberUniqueName="[Employee Table].[Joining Year].[All]" allUniqueName="[Employee Table].[Joining Year].[All]" dimensionUniqueName="[Employee Table]" displayFolder="" count="0" memberValueDatatype="20" unbalanced="0"/>
    <cacheHierarchy uniqueName="[Employee Table].[Joining Month]" caption="Joining Month" attribute="1" defaultMemberUniqueName="[Employee Table].[Joining Month].[All]" allUniqueName="[Employee Table].[Joining Month].[All]" dimensionUniqueName="[Employee Table]" displayFolder="" count="0" memberValueDatatype="20" unbalanced="0"/>
    <cacheHierarchy uniqueName="[Employee Table].[No of Days Worked]" caption="No of Days Worked" attribute="1" defaultMemberUniqueName="[Employee Table].[No of Days Worked].[All]" allUniqueName="[Employee Table].[No of Days Worked].[All]" dimensionUniqueName="[Employee Table]" displayFolder="" count="0" memberValueDatatype="20" unbalanced="0"/>
    <cacheHierarchy uniqueName="[Employee Table].[First Name of EMP]" caption="First Name of EMP" attribute="1" defaultMemberUniqueName="[Employee Table].[First Name of EMP].[All]" allUniqueName="[Employee Table].[First Name of EMP].[All]" dimensionUniqueName="[Employee Table]" displayFolder="" count="0" memberValueDatatype="130" unbalanced="0"/>
    <cacheHierarchy uniqueName="[Employee Table].[Last Name]" caption="Last Name" attribute="1" defaultMemberUniqueName="[Employee Table].[Last Name].[All]" allUniqueName="[Employee Table].[Last Name].[All]" dimensionUniqueName="[Employee Table]" displayFolder="" count="0" memberValueDatatype="130" unbalanced="0"/>
    <cacheHierarchy uniqueName="[Employee Table].[EMP-Dep code]" caption="EMP-Dep code" attribute="1" defaultMemberUniqueName="[Employee Table].[EMP-Dep code].[All]" allUniqueName="[Employee Table].[EMP-Dep code].[All]" dimensionUniqueName="[Employee Table]" displayFolder="" count="0" memberValueDatatype="130" unbalanced="0"/>
    <cacheHierarchy uniqueName="[Employee Table].[First 3 chara of DEP]" caption="First 3 chara of DEP" attribute="1" defaultMemberUniqueName="[Employee Table].[First 3 chara of DEP].[All]" allUniqueName="[Employee Table].[First 3 chara of DEP].[All]" dimensionUniqueName="[Employee Table]" displayFolder="" count="0" memberValueDatatype="130" unbalanced="0"/>
    <cacheHierarchy uniqueName="[Employee Table].[Bonus %acc to City]" caption="Bonus %acc to City" attribute="1" defaultMemberUniqueName="[Employee Table].[Bonus %acc to City].[All]" allUniqueName="[Employee Table].[Bonus %acc to City].[All]" dimensionUniqueName="[Employee Table]" displayFolder="" count="0" memberValueDatatype="20" unbalanced="0"/>
    <cacheHierarchy uniqueName="[Manager Table].[Manager ID]" caption="Manager ID" attribute="1" defaultMemberUniqueName="[Manager Table].[Manager ID].[All]" allUniqueName="[Manager Table].[Manager ID].[All]" dimensionUniqueName="[Manager Table]" displayFolder="" count="0" memberValueDatatype="20" unbalanced="0"/>
    <cacheHierarchy uniqueName="[Manager Table].[Manager Name]" caption="Manager Name" attribute="1" defaultMemberUniqueName="[Manager Table].[Manager Name].[All]" allUniqueName="[Manager Table].[Manager Name].[All]" dimensionUniqueName="[Manager Table]" displayFolder="" count="0" memberValueDatatype="130" unbalanced="0"/>
    <cacheHierarchy uniqueName="[Manager Table].[Department Head]" caption="Department Head" attribute="1" defaultMemberUniqueName="[Manager Table].[Department Head].[All]" allUniqueName="[Manager Table].[Department Head].[All]" dimensionUniqueName="[Manager Table]" displayFolder="" count="0" memberValueDatatype="130" unbalanced="0"/>
    <cacheHierarchy uniqueName="[Manager Table].[Manager Name2]" caption="Manager Name2" attribute="1" defaultMemberUniqueName="[Manager Table].[Manager Name2].[All]" allUniqueName="[Manager Table].[Manager Name2].[All]" dimensionUniqueName="[Manager Table]" displayFolder="" count="0" memberValueDatatype="130" unbalanced="0"/>
    <cacheHierarchy uniqueName="[Measures].[__XL_Count Table1]" caption="__XL_Count Table1" measure="1" displayFolder="" measureGroup="Employee Table" count="0" hidden="1"/>
    <cacheHierarchy uniqueName="[Measures].[__XL_Count Table3]" caption="__XL_Count Table3" measure="1" displayFolder="" measureGroup="Manager Table" count="0" hidden="1"/>
    <cacheHierarchy uniqueName="[Measures].[__XL_Count Table2]" caption="__XL_Count Table2" measure="1" displayFolder="" measureGroup="Bonus Table" count="0" hidden="1"/>
    <cacheHierarchy uniqueName="[Measures].[__No measures defined]" caption="__No measures defined" measure="1" displayFolder="" count="0" hidden="1"/>
    <cacheHierarchy uniqueName="[Measures].[Sum of Total Salaray]" caption="Sum of Total Salaray" measure="1" displayFolder="" measureGroup="Employee Table" count="0" hidden="1">
      <extLst>
        <ext xmlns:x15="http://schemas.microsoft.com/office/spreadsheetml/2010/11/main" uri="{B97F6D7D-B522-45F9-BDA1-12C45D357490}">
          <x15:cacheHierarchy aggregatedColumn="11"/>
        </ext>
      </extLst>
    </cacheHierarchy>
    <cacheHierarchy uniqueName="[Measures].[Average of Total Salaray]" caption="Average of Total Salaray" measure="1" displayFolder="" measureGroup="Employee Table" count="0" hidden="1">
      <extLst>
        <ext xmlns:x15="http://schemas.microsoft.com/office/spreadsheetml/2010/11/main" uri="{B97F6D7D-B522-45F9-BDA1-12C45D357490}">
          <x15:cacheHierarchy aggregatedColumn="11"/>
        </ext>
      </extLst>
    </cacheHierarchy>
    <cacheHierarchy uniqueName="[Measures].[Count of Performance Status]" caption="Count of Performance Status" measure="1" displayFolder="" measureGroup="Employee Table" count="0" hidden="1">
      <extLst>
        <ext xmlns:x15="http://schemas.microsoft.com/office/spreadsheetml/2010/11/main" uri="{B97F6D7D-B522-45F9-BDA1-12C45D357490}">
          <x15:cacheHierarchy aggregatedColumn="14"/>
        </ext>
      </extLst>
    </cacheHierarchy>
    <cacheHierarchy uniqueName="[Measures].[Sum of Performance Status]" caption="Sum of Performance Status" measure="1" displayFolder="" measureGroup="Employee Table" count="0" hidden="1">
      <extLst>
        <ext xmlns:x15="http://schemas.microsoft.com/office/spreadsheetml/2010/11/main" uri="{B97F6D7D-B522-45F9-BDA1-12C45D357490}">
          <x15:cacheHierarchy aggregatedColumn="14"/>
        </ext>
      </extLst>
    </cacheHierarchy>
    <cacheHierarchy uniqueName="[Measures].[Count of Employee Name]" caption="Count of Employee Name" measure="1" displayFolder="" measureGroup="Employee Table" count="0" oneField="1" hidden="1">
      <fieldsUsage count="1">
        <fieldUsage x="1"/>
      </fieldsUsage>
      <extLst>
        <ext xmlns:x15="http://schemas.microsoft.com/office/spreadsheetml/2010/11/main" uri="{B97F6D7D-B522-45F9-BDA1-12C45D357490}">
          <x15:cacheHierarchy aggregatedColumn="3"/>
        </ext>
      </extLst>
    </cacheHierarchy>
    <cacheHierarchy uniqueName="[Measures].[Count of Employee ID]" caption="Count of Employee ID" measure="1" displayFolder="" measureGroup="Employee Table" count="0" hidden="1">
      <extLst>
        <ext xmlns:x15="http://schemas.microsoft.com/office/spreadsheetml/2010/11/main" uri="{B97F6D7D-B522-45F9-BDA1-12C45D357490}">
          <x15:cacheHierarchy aggregatedColumn="2"/>
        </ext>
      </extLst>
    </cacheHierarchy>
    <cacheHierarchy uniqueName="[Measures].[Sum of Performance Score]" caption="Sum of Performance Score" measure="1" displayFolder="" measureGroup="Employee Table" count="0" hidden="1">
      <extLst>
        <ext xmlns:x15="http://schemas.microsoft.com/office/spreadsheetml/2010/11/main" uri="{B97F6D7D-B522-45F9-BDA1-12C45D357490}">
          <x15:cacheHierarchy aggregatedColumn="13"/>
        </ext>
      </extLst>
    </cacheHierarchy>
    <cacheHierarchy uniqueName="[Measures].[Average of Performance Score]" caption="Average of Performance Score" measure="1" displayFolder="" measureGroup="Employee Table" count="0" hidden="1">
      <extLst>
        <ext xmlns:x15="http://schemas.microsoft.com/office/spreadsheetml/2010/11/main" uri="{B97F6D7D-B522-45F9-BDA1-12C45D357490}">
          <x15:cacheHierarchy aggregatedColumn="13"/>
        </ext>
      </extLst>
    </cacheHierarchy>
    <cacheHierarchy uniqueName="[Measures].[Sum of Attendance %]" caption="Sum of Attendance %" measure="1" displayFolder="" measureGroup="Employee Table" count="0" hidden="1">
      <extLst>
        <ext xmlns:x15="http://schemas.microsoft.com/office/spreadsheetml/2010/11/main" uri="{B97F6D7D-B522-45F9-BDA1-12C45D357490}">
          <x15:cacheHierarchy aggregatedColumn="12"/>
        </ext>
      </extLst>
    </cacheHierarchy>
    <cacheHierarchy uniqueName="[Measures].[Average of Attendance %]" caption="Average of Attendance %" measure="1" displayFolder="" measureGroup="Employee Table" count="0" hidden="1">
      <extLst>
        <ext xmlns:x15="http://schemas.microsoft.com/office/spreadsheetml/2010/11/main" uri="{B97F6D7D-B522-45F9-BDA1-12C45D357490}">
          <x15:cacheHierarchy aggregatedColumn="12"/>
        </ext>
      </extLst>
    </cacheHierarchy>
    <cacheHierarchy uniqueName="[Measures].[Count of Gender]" caption="Count of Gender" measure="1" displayFolder="" measureGroup="Employee Table" count="0" hidden="1">
      <extLst>
        <ext xmlns:x15="http://schemas.microsoft.com/office/spreadsheetml/2010/11/main" uri="{B97F6D7D-B522-45F9-BDA1-12C45D357490}">
          <x15:cacheHierarchy aggregatedColumn="4"/>
        </ext>
      </extLst>
    </cacheHierarchy>
  </cacheHierarchies>
  <kpis count="0"/>
  <dimensions count="4">
    <dimension name="Bonus Table" uniqueName="[Bonus Table]" caption="Bonus Table"/>
    <dimension name="Employee Table" uniqueName="[Employee Table]" caption="Employee Table"/>
    <dimension name="Manager Table" uniqueName="[Manager Table]" caption="Manager Table"/>
    <dimension measure="1" name="Measures" uniqueName="[Measures]" caption="Measures"/>
  </dimensions>
  <measureGroups count="3">
    <measureGroup name="Bonus Table" caption="Bonus Table"/>
    <measureGroup name="Employee Table" caption="Employee Table"/>
    <measureGroup name="Manager Table" caption="Manager Table"/>
  </measureGroups>
  <maps count="5">
    <map measureGroup="0" dimension="0"/>
    <map measureGroup="1" dimension="0"/>
    <map measureGroup="1" dimension="1"/>
    <map measureGroup="1" dimension="2"/>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02.480583449076" backgroundQuery="1" createdVersion="7" refreshedVersion="7" minRefreshableVersion="3" recordCount="0" supportSubquery="1" supportAdvancedDrill="1" xr:uid="{D481FD94-D73F-4D9A-88CC-1E91BA517386}">
  <cacheSource type="external" connectionId="1"/>
  <cacheFields count="2">
    <cacheField name="[Employee Table].[Department].[Department]" caption="Department" numFmtId="0" hierarchy="5" level="1">
      <sharedItems count="7">
        <s v="Finance"/>
        <s v="HR"/>
        <s v="IT"/>
        <s v="Marketing"/>
        <s v="Operations"/>
        <s v="Sales"/>
        <s v="Support"/>
      </sharedItems>
    </cacheField>
    <cacheField name="[Measures].[Count of Employee ID]" caption="Count of Employee ID" numFmtId="0" hierarchy="42" level="32767"/>
  </cacheFields>
  <cacheHierarchies count="48">
    <cacheHierarchy uniqueName="[Bonus Table].[City]" caption="City" attribute="1" defaultMemberUniqueName="[Bonus Table].[City].[All]" allUniqueName="[Bonus Table].[City].[All]" dimensionUniqueName="[Bonus Table]" displayFolder="" count="0" memberValueDatatype="130" unbalanced="0"/>
    <cacheHierarchy uniqueName="[Bonus Table].[Bonus %]" caption="Bonus %" attribute="1" defaultMemberUniqueName="[Bonus Table].[Bonus %].[All]" allUniqueName="[Bonus Table].[Bonus %].[All]" dimensionUniqueName="[Bonus Table]" displayFolder="" count="0" memberValueDatatype="20" unbalanced="0"/>
    <cacheHierarchy uniqueName="[Employee Table].[Employee ID]" caption="Employee ID" attribute="1" defaultMemberUniqueName="[Employee Table].[Employee ID].[All]" allUniqueName="[Employee Table].[Employee ID].[All]" dimensionUniqueName="[Employee Table]" displayFolder="" count="0" memberValueDatatype="130" unbalanced="0"/>
    <cacheHierarchy uniqueName="[Employee Table].[Employee Name]" caption="Employee Name" attribute="1" defaultMemberUniqueName="[Employee Table].[Employee Name].[All]" allUniqueName="[Employee Table].[Employee Name].[All]" dimensionUniqueName="[Employee Table]" displayFolder="" count="0" memberValueDatatype="130" unbalanced="0"/>
    <cacheHierarchy uniqueName="[Employee Table].[Gender]" caption="Gender" attribute="1" defaultMemberUniqueName="[Employee Table].[Gender].[All]" allUniqueName="[Employee Table].[Gender].[All]" dimensionUniqueName="[Employee Table]" displayFolder="" count="0" memberValueDatatype="130" unbalanced="0"/>
    <cacheHierarchy uniqueName="[Employee Table].[Department]" caption="Department" attribute="1" defaultMemberUniqueName="[Employee Table].[Department].[All]" allUniqueName="[Employee Table].[Department].[All]" dimensionUniqueName="[Employee Table]" displayFolder="" count="2" memberValueDatatype="130" unbalanced="0">
      <fieldsUsage count="2">
        <fieldUsage x="-1"/>
        <fieldUsage x="0"/>
      </fieldsUsage>
    </cacheHierarchy>
    <cacheHierarchy uniqueName="[Employee Table].[Designation]" caption="Designation" attribute="1" defaultMemberUniqueName="[Employee Table].[Designation].[All]" allUniqueName="[Employee Table].[Designation].[All]" dimensionUniqueName="[Employee Table]" displayFolder="" count="0" memberValueDatatype="130" unbalanced="0"/>
    <cacheHierarchy uniqueName="[Employee Table].[Joining Date]" caption="Joining Date" attribute="1" time="1" defaultMemberUniqueName="[Employee Table].[Joining Date].[All]" allUniqueName="[Employee Table].[Joining Date].[All]" dimensionUniqueName="[Employee Table]" displayFolder="" count="0" memberValueDatatype="7" unbalanced="0"/>
    <cacheHierarchy uniqueName="[Employee Table].[Date of Birth]" caption="Date of Birth" attribute="1" time="1" defaultMemberUniqueName="[Employee Table].[Date of Birth].[All]" allUniqueName="[Employee Table].[Date of Birth].[All]" dimensionUniqueName="[Employee Table]" displayFolder="" count="0" memberValueDatatype="7" unbalanced="0"/>
    <cacheHierarchy uniqueName="[Employee Table].[Basic Salary]" caption="Basic Salary" attribute="1" defaultMemberUniqueName="[Employee Table].[Basic Salary].[All]" allUniqueName="[Employee Table].[Basic Salary].[All]" dimensionUniqueName="[Employee Table]" displayFolder="" count="0" memberValueDatatype="20" unbalanced="0"/>
    <cacheHierarchy uniqueName="[Employee Table].[Bonus]" caption="Bonus" attribute="1" defaultMemberUniqueName="[Employee Table].[Bonus].[All]" allUniqueName="[Employee Table].[Bonus].[All]" dimensionUniqueName="[Employee Table]" displayFolder="" count="0" memberValueDatatype="20" unbalanced="0"/>
    <cacheHierarchy uniqueName="[Employee Table].[Total Salaray]" caption="Total Salaray" attribute="1" defaultMemberUniqueName="[Employee Table].[Total Salaray].[All]" allUniqueName="[Employee Table].[Total Salaray].[All]" dimensionUniqueName="[Employee Table]" displayFolder="" count="0" memberValueDatatype="20" unbalanced="0"/>
    <cacheHierarchy uniqueName="[Employee Table].[Attendance %]" caption="Attendance %" attribute="1" defaultMemberUniqueName="[Employee Table].[Attendance %].[All]" allUniqueName="[Employee Table].[Attendance %].[All]" dimensionUniqueName="[Employee Table]" displayFolder="" count="0" memberValueDatatype="20" unbalanced="0"/>
    <cacheHierarchy uniqueName="[Employee Table].[Performance Score]" caption="Performance Score" attribute="1" defaultMemberUniqueName="[Employee Table].[Performance Score].[All]" allUniqueName="[Employee Table].[Performance Score].[All]" dimensionUniqueName="[Employee Table]" displayFolder="" count="0" memberValueDatatype="20" unbalanced="0"/>
    <cacheHierarchy uniqueName="[Employee Table].[Performance Status]" caption="Performance Status" attribute="1" defaultMemberUniqueName="[Employee Table].[Performance Status].[All]" allUniqueName="[Employee Table].[Performance Status].[All]" dimensionUniqueName="[Employee Table]" displayFolder="" count="0" memberValueDatatype="130" unbalanced="0"/>
    <cacheHierarchy uniqueName="[Employee Table].[City]" caption="City" attribute="1" defaultMemberUniqueName="[Employee Table].[City].[All]" allUniqueName="[Employee Table].[City].[All]" dimensionUniqueName="[Employee Table]" displayFolder="" count="0" memberValueDatatype="130" unbalanced="0"/>
    <cacheHierarchy uniqueName="[Employee Table].[Manager ID]" caption="Manager ID" attribute="1" defaultMemberUniqueName="[Employee Table].[Manager ID].[All]" allUniqueName="[Employee Table].[Manager ID].[All]" dimensionUniqueName="[Employee Table]" displayFolder="" count="0" memberValueDatatype="20" unbalanced="0"/>
    <cacheHierarchy uniqueName="[Employee Table].[Bonus %]" caption="Bonus %" attribute="1" defaultMemberUniqueName="[Employee Table].[Bonus %].[All]" allUniqueName="[Employee Table].[Bonus %].[All]" dimensionUniqueName="[Employee Table]" displayFolder="" count="0" memberValueDatatype="5" unbalanced="0"/>
    <cacheHierarchy uniqueName="[Employee Table].[Age]" caption="Age" attribute="1" defaultMemberUniqueName="[Employee Table].[Age].[All]" allUniqueName="[Employee Table].[Age].[All]" dimensionUniqueName="[Employee Table]" displayFolder="" count="0" memberValueDatatype="20" unbalanced="0"/>
    <cacheHierarchy uniqueName="[Employee Table].[Exp in Yrs]" caption="Exp in Yrs" attribute="1" defaultMemberUniqueName="[Employee Table].[Exp in Yrs].[All]" allUniqueName="[Employee Table].[Exp in Yrs].[All]" dimensionUniqueName="[Employee Table]" displayFolder="" count="0" memberValueDatatype="20" unbalanced="0"/>
    <cacheHierarchy uniqueName="[Employee Table].[Employees completing more than 5 years]" caption="Employees completing more than 5 years" attribute="1" defaultMemberUniqueName="[Employee Table].[Employees completing more than 5 years].[All]" allUniqueName="[Employee Table].[Employees completing more than 5 years].[All]" dimensionUniqueName="[Employee Table]" displayFolder="" count="0" memberValueDatatype="130" unbalanced="0"/>
    <cacheHierarchy uniqueName="[Employee Table].[Joining Year]" caption="Joining Year" attribute="1" defaultMemberUniqueName="[Employee Table].[Joining Year].[All]" allUniqueName="[Employee Table].[Joining Year].[All]" dimensionUniqueName="[Employee Table]" displayFolder="" count="0" memberValueDatatype="20" unbalanced="0"/>
    <cacheHierarchy uniqueName="[Employee Table].[Joining Month]" caption="Joining Month" attribute="1" defaultMemberUniqueName="[Employee Table].[Joining Month].[All]" allUniqueName="[Employee Table].[Joining Month].[All]" dimensionUniqueName="[Employee Table]" displayFolder="" count="0" memberValueDatatype="20" unbalanced="0"/>
    <cacheHierarchy uniqueName="[Employee Table].[No of Days Worked]" caption="No of Days Worked" attribute="1" defaultMemberUniqueName="[Employee Table].[No of Days Worked].[All]" allUniqueName="[Employee Table].[No of Days Worked].[All]" dimensionUniqueName="[Employee Table]" displayFolder="" count="0" memberValueDatatype="20" unbalanced="0"/>
    <cacheHierarchy uniqueName="[Employee Table].[First Name of EMP]" caption="First Name of EMP" attribute="1" defaultMemberUniqueName="[Employee Table].[First Name of EMP].[All]" allUniqueName="[Employee Table].[First Name of EMP].[All]" dimensionUniqueName="[Employee Table]" displayFolder="" count="0" memberValueDatatype="130" unbalanced="0"/>
    <cacheHierarchy uniqueName="[Employee Table].[Last Name]" caption="Last Name" attribute="1" defaultMemberUniqueName="[Employee Table].[Last Name].[All]" allUniqueName="[Employee Table].[Last Name].[All]" dimensionUniqueName="[Employee Table]" displayFolder="" count="0" memberValueDatatype="130" unbalanced="0"/>
    <cacheHierarchy uniqueName="[Employee Table].[EMP-Dep code]" caption="EMP-Dep code" attribute="1" defaultMemberUniqueName="[Employee Table].[EMP-Dep code].[All]" allUniqueName="[Employee Table].[EMP-Dep code].[All]" dimensionUniqueName="[Employee Table]" displayFolder="" count="0" memberValueDatatype="130" unbalanced="0"/>
    <cacheHierarchy uniqueName="[Employee Table].[First 3 chara of DEP]" caption="First 3 chara of DEP" attribute="1" defaultMemberUniqueName="[Employee Table].[First 3 chara of DEP].[All]" allUniqueName="[Employee Table].[First 3 chara of DEP].[All]" dimensionUniqueName="[Employee Table]" displayFolder="" count="0" memberValueDatatype="130" unbalanced="0"/>
    <cacheHierarchy uniqueName="[Employee Table].[Bonus %acc to City]" caption="Bonus %acc to City" attribute="1" defaultMemberUniqueName="[Employee Table].[Bonus %acc to City].[All]" allUniqueName="[Employee Table].[Bonus %acc to City].[All]" dimensionUniqueName="[Employee Table]" displayFolder="" count="0" memberValueDatatype="20" unbalanced="0"/>
    <cacheHierarchy uniqueName="[Manager Table].[Manager ID]" caption="Manager ID" attribute="1" defaultMemberUniqueName="[Manager Table].[Manager ID].[All]" allUniqueName="[Manager Table].[Manager ID].[All]" dimensionUniqueName="[Manager Table]" displayFolder="" count="0" memberValueDatatype="20" unbalanced="0"/>
    <cacheHierarchy uniqueName="[Manager Table].[Manager Name]" caption="Manager Name" attribute="1" defaultMemberUniqueName="[Manager Table].[Manager Name].[All]" allUniqueName="[Manager Table].[Manager Name].[All]" dimensionUniqueName="[Manager Table]" displayFolder="" count="0" memberValueDatatype="130" unbalanced="0"/>
    <cacheHierarchy uniqueName="[Manager Table].[Department Head]" caption="Department Head" attribute="1" defaultMemberUniqueName="[Manager Table].[Department Head].[All]" allUniqueName="[Manager Table].[Department Head].[All]" dimensionUniqueName="[Manager Table]" displayFolder="" count="0" memberValueDatatype="130" unbalanced="0"/>
    <cacheHierarchy uniqueName="[Manager Table].[Manager Name2]" caption="Manager Name2" attribute="1" defaultMemberUniqueName="[Manager Table].[Manager Name2].[All]" allUniqueName="[Manager Table].[Manager Name2].[All]" dimensionUniqueName="[Manager Table]" displayFolder="" count="0" memberValueDatatype="130" unbalanced="0"/>
    <cacheHierarchy uniqueName="[Measures].[__XL_Count Table1]" caption="__XL_Count Table1" measure="1" displayFolder="" measureGroup="Employee Table" count="0" hidden="1"/>
    <cacheHierarchy uniqueName="[Measures].[__XL_Count Table3]" caption="__XL_Count Table3" measure="1" displayFolder="" measureGroup="Manager Table" count="0" hidden="1"/>
    <cacheHierarchy uniqueName="[Measures].[__XL_Count Table2]" caption="__XL_Count Table2" measure="1" displayFolder="" measureGroup="Bonus Table" count="0" hidden="1"/>
    <cacheHierarchy uniqueName="[Measures].[__No measures defined]" caption="__No measures defined" measure="1" displayFolder="" count="0" hidden="1"/>
    <cacheHierarchy uniqueName="[Measures].[Sum of Total Salaray]" caption="Sum of Total Salaray" measure="1" displayFolder="" measureGroup="Employee Table" count="0" hidden="1">
      <extLst>
        <ext xmlns:x15="http://schemas.microsoft.com/office/spreadsheetml/2010/11/main" uri="{B97F6D7D-B522-45F9-BDA1-12C45D357490}">
          <x15:cacheHierarchy aggregatedColumn="11"/>
        </ext>
      </extLst>
    </cacheHierarchy>
    <cacheHierarchy uniqueName="[Measures].[Average of Total Salaray]" caption="Average of Total Salaray" measure="1" displayFolder="" measureGroup="Employee Table" count="0" hidden="1">
      <extLst>
        <ext xmlns:x15="http://schemas.microsoft.com/office/spreadsheetml/2010/11/main" uri="{B97F6D7D-B522-45F9-BDA1-12C45D357490}">
          <x15:cacheHierarchy aggregatedColumn="11"/>
        </ext>
      </extLst>
    </cacheHierarchy>
    <cacheHierarchy uniqueName="[Measures].[Count of Performance Status]" caption="Count of Performance Status" measure="1" displayFolder="" measureGroup="Employee Table" count="0" hidden="1">
      <extLst>
        <ext xmlns:x15="http://schemas.microsoft.com/office/spreadsheetml/2010/11/main" uri="{B97F6D7D-B522-45F9-BDA1-12C45D357490}">
          <x15:cacheHierarchy aggregatedColumn="14"/>
        </ext>
      </extLst>
    </cacheHierarchy>
    <cacheHierarchy uniqueName="[Measures].[Sum of Performance Status]" caption="Sum of Performance Status" measure="1" displayFolder="" measureGroup="Employee Table" count="0" hidden="1">
      <extLst>
        <ext xmlns:x15="http://schemas.microsoft.com/office/spreadsheetml/2010/11/main" uri="{B97F6D7D-B522-45F9-BDA1-12C45D357490}">
          <x15:cacheHierarchy aggregatedColumn="14"/>
        </ext>
      </extLst>
    </cacheHierarchy>
    <cacheHierarchy uniqueName="[Measures].[Count of Employee Name]" caption="Count of Employee Name" measure="1" displayFolder="" measureGroup="Employee Table" count="0" hidden="1">
      <extLst>
        <ext xmlns:x15="http://schemas.microsoft.com/office/spreadsheetml/2010/11/main" uri="{B97F6D7D-B522-45F9-BDA1-12C45D357490}">
          <x15:cacheHierarchy aggregatedColumn="3"/>
        </ext>
      </extLst>
    </cacheHierarchy>
    <cacheHierarchy uniqueName="[Measures].[Count of Employee ID]" caption="Count of Employee ID" measure="1" displayFolder="" measureGroup="Employee Table" count="0" oneField="1" hidden="1">
      <fieldsUsage count="1">
        <fieldUsage x="1"/>
      </fieldsUsage>
      <extLst>
        <ext xmlns:x15="http://schemas.microsoft.com/office/spreadsheetml/2010/11/main" uri="{B97F6D7D-B522-45F9-BDA1-12C45D357490}">
          <x15:cacheHierarchy aggregatedColumn="2"/>
        </ext>
      </extLst>
    </cacheHierarchy>
    <cacheHierarchy uniqueName="[Measures].[Sum of Performance Score]" caption="Sum of Performance Score" measure="1" displayFolder="" measureGroup="Employee Table" count="0" hidden="1">
      <extLst>
        <ext xmlns:x15="http://schemas.microsoft.com/office/spreadsheetml/2010/11/main" uri="{B97F6D7D-B522-45F9-BDA1-12C45D357490}">
          <x15:cacheHierarchy aggregatedColumn="13"/>
        </ext>
      </extLst>
    </cacheHierarchy>
    <cacheHierarchy uniqueName="[Measures].[Average of Performance Score]" caption="Average of Performance Score" measure="1" displayFolder="" measureGroup="Employee Table" count="0" hidden="1">
      <extLst>
        <ext xmlns:x15="http://schemas.microsoft.com/office/spreadsheetml/2010/11/main" uri="{B97F6D7D-B522-45F9-BDA1-12C45D357490}">
          <x15:cacheHierarchy aggregatedColumn="13"/>
        </ext>
      </extLst>
    </cacheHierarchy>
    <cacheHierarchy uniqueName="[Measures].[Sum of Attendance %]" caption="Sum of Attendance %" measure="1" displayFolder="" measureGroup="Employee Table" count="0" hidden="1">
      <extLst>
        <ext xmlns:x15="http://schemas.microsoft.com/office/spreadsheetml/2010/11/main" uri="{B97F6D7D-B522-45F9-BDA1-12C45D357490}">
          <x15:cacheHierarchy aggregatedColumn="12"/>
        </ext>
      </extLst>
    </cacheHierarchy>
    <cacheHierarchy uniqueName="[Measures].[Average of Attendance %]" caption="Average of Attendance %" measure="1" displayFolder="" measureGroup="Employee Table" count="0" hidden="1">
      <extLst>
        <ext xmlns:x15="http://schemas.microsoft.com/office/spreadsheetml/2010/11/main" uri="{B97F6D7D-B522-45F9-BDA1-12C45D357490}">
          <x15:cacheHierarchy aggregatedColumn="12"/>
        </ext>
      </extLst>
    </cacheHierarchy>
    <cacheHierarchy uniqueName="[Measures].[Count of Gender]" caption="Count of Gender" measure="1" displayFolder="" measureGroup="Employee Table" count="0" hidden="1">
      <extLst>
        <ext xmlns:x15="http://schemas.microsoft.com/office/spreadsheetml/2010/11/main" uri="{B97F6D7D-B522-45F9-BDA1-12C45D357490}">
          <x15:cacheHierarchy aggregatedColumn="4"/>
        </ext>
      </extLst>
    </cacheHierarchy>
  </cacheHierarchies>
  <kpis count="0"/>
  <dimensions count="4">
    <dimension name="Bonus Table" uniqueName="[Bonus Table]" caption="Bonus Table"/>
    <dimension name="Employee Table" uniqueName="[Employee Table]" caption="Employee Table"/>
    <dimension name="Manager Table" uniqueName="[Manager Table]" caption="Manager Table"/>
    <dimension measure="1" name="Measures" uniqueName="[Measures]" caption="Measures"/>
  </dimensions>
  <measureGroups count="3">
    <measureGroup name="Bonus Table" caption="Bonus Table"/>
    <measureGroup name="Employee Table" caption="Employee Table"/>
    <measureGroup name="Manager Table" caption="Manager Table"/>
  </measureGroups>
  <maps count="5">
    <map measureGroup="0" dimension="0"/>
    <map measureGroup="1" dimension="0"/>
    <map measureGroup="1" dimension="1"/>
    <map measureGroup="1" dimension="2"/>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02.480583796299" backgroundQuery="1" createdVersion="7" refreshedVersion="7" minRefreshableVersion="3" recordCount="0" supportSubquery="1" supportAdvancedDrill="1" xr:uid="{E6CE4FFD-0C2B-49AF-8FA2-0C205956D27E}">
  <cacheSource type="external" connectionId="1"/>
  <cacheFields count="3">
    <cacheField name="[Employee Table].[City].[City]" caption="City" numFmtId="0" hierarchy="15" level="1">
      <sharedItems count="7">
        <s v="Bangalore"/>
        <s v="Chennai"/>
        <s v="Delhi"/>
        <s v="Hyderabad"/>
        <s v="Kolkata"/>
        <s v="Mumbai"/>
        <s v="Pune"/>
      </sharedItems>
    </cacheField>
    <cacheField name="[Measures].[Count of Employee Name]" caption="Count of Employee Name" numFmtId="0" hierarchy="41" level="32767"/>
    <cacheField name="[Employee Table].[Department].[Department]" caption="Department" numFmtId="0" hierarchy="5" level="1">
      <sharedItems containsSemiMixedTypes="0" containsNonDate="0" containsString="0"/>
    </cacheField>
  </cacheFields>
  <cacheHierarchies count="48">
    <cacheHierarchy uniqueName="[Bonus Table].[City]" caption="City" attribute="1" defaultMemberUniqueName="[Bonus Table].[City].[All]" allUniqueName="[Bonus Table].[City].[All]" dimensionUniqueName="[Bonus Table]" displayFolder="" count="0" memberValueDatatype="130" unbalanced="0"/>
    <cacheHierarchy uniqueName="[Bonus Table].[Bonus %]" caption="Bonus %" attribute="1" defaultMemberUniqueName="[Bonus Table].[Bonus %].[All]" allUniqueName="[Bonus Table].[Bonus %].[All]" dimensionUniqueName="[Bonus Table]" displayFolder="" count="0" memberValueDatatype="20" unbalanced="0"/>
    <cacheHierarchy uniqueName="[Employee Table].[Employee ID]" caption="Employee ID" attribute="1" defaultMemberUniqueName="[Employee Table].[Employee ID].[All]" allUniqueName="[Employee Table].[Employee ID].[All]" dimensionUniqueName="[Employee Table]" displayFolder="" count="0" memberValueDatatype="130" unbalanced="0"/>
    <cacheHierarchy uniqueName="[Employee Table].[Employee Name]" caption="Employee Name" attribute="1" defaultMemberUniqueName="[Employee Table].[Employee Name].[All]" allUniqueName="[Employee Table].[Employee Name].[All]" dimensionUniqueName="[Employee Table]" displayFolder="" count="0" memberValueDatatype="130" unbalanced="0"/>
    <cacheHierarchy uniqueName="[Employee Table].[Gender]" caption="Gender" attribute="1" defaultMemberUniqueName="[Employee Table].[Gender].[All]" allUniqueName="[Employee Table].[Gender].[All]" dimensionUniqueName="[Employee Table]" displayFolder="" count="0" memberValueDatatype="130" unbalanced="0"/>
    <cacheHierarchy uniqueName="[Employee Table].[Department]" caption="Department" attribute="1" defaultMemberUniqueName="[Employee Table].[Department].[All]" allUniqueName="[Employee Table].[Department].[All]" dimensionUniqueName="[Employee Table]" displayFolder="" count="2" memberValueDatatype="130" unbalanced="0">
      <fieldsUsage count="2">
        <fieldUsage x="-1"/>
        <fieldUsage x="2"/>
      </fieldsUsage>
    </cacheHierarchy>
    <cacheHierarchy uniqueName="[Employee Table].[Designation]" caption="Designation" attribute="1" defaultMemberUniqueName="[Employee Table].[Designation].[All]" allUniqueName="[Employee Table].[Designation].[All]" dimensionUniqueName="[Employee Table]" displayFolder="" count="0" memberValueDatatype="130" unbalanced="0"/>
    <cacheHierarchy uniqueName="[Employee Table].[Joining Date]" caption="Joining Date" attribute="1" time="1" defaultMemberUniqueName="[Employee Table].[Joining Date].[All]" allUniqueName="[Employee Table].[Joining Date].[All]" dimensionUniqueName="[Employee Table]" displayFolder="" count="0" memberValueDatatype="7" unbalanced="0"/>
    <cacheHierarchy uniqueName="[Employee Table].[Date of Birth]" caption="Date of Birth" attribute="1" time="1" defaultMemberUniqueName="[Employee Table].[Date of Birth].[All]" allUniqueName="[Employee Table].[Date of Birth].[All]" dimensionUniqueName="[Employee Table]" displayFolder="" count="0" memberValueDatatype="7" unbalanced="0"/>
    <cacheHierarchy uniqueName="[Employee Table].[Basic Salary]" caption="Basic Salary" attribute="1" defaultMemberUniqueName="[Employee Table].[Basic Salary].[All]" allUniqueName="[Employee Table].[Basic Salary].[All]" dimensionUniqueName="[Employee Table]" displayFolder="" count="0" memberValueDatatype="20" unbalanced="0"/>
    <cacheHierarchy uniqueName="[Employee Table].[Bonus]" caption="Bonus" attribute="1" defaultMemberUniqueName="[Employee Table].[Bonus].[All]" allUniqueName="[Employee Table].[Bonus].[All]" dimensionUniqueName="[Employee Table]" displayFolder="" count="0" memberValueDatatype="20" unbalanced="0"/>
    <cacheHierarchy uniqueName="[Employee Table].[Total Salaray]" caption="Total Salaray" attribute="1" defaultMemberUniqueName="[Employee Table].[Total Salaray].[All]" allUniqueName="[Employee Table].[Total Salaray].[All]" dimensionUniqueName="[Employee Table]" displayFolder="" count="0" memberValueDatatype="20" unbalanced="0"/>
    <cacheHierarchy uniqueName="[Employee Table].[Attendance %]" caption="Attendance %" attribute="1" defaultMemberUniqueName="[Employee Table].[Attendance %].[All]" allUniqueName="[Employee Table].[Attendance %].[All]" dimensionUniqueName="[Employee Table]" displayFolder="" count="0" memberValueDatatype="20" unbalanced="0"/>
    <cacheHierarchy uniqueName="[Employee Table].[Performance Score]" caption="Performance Score" attribute="1" defaultMemberUniqueName="[Employee Table].[Performance Score].[All]" allUniqueName="[Employee Table].[Performance Score].[All]" dimensionUniqueName="[Employee Table]" displayFolder="" count="0" memberValueDatatype="20" unbalanced="0"/>
    <cacheHierarchy uniqueName="[Employee Table].[Performance Status]" caption="Performance Status" attribute="1" defaultMemberUniqueName="[Employee Table].[Performance Status].[All]" allUniqueName="[Employee Table].[Performance Status].[All]" dimensionUniqueName="[Employee Table]" displayFolder="" count="0" memberValueDatatype="130" unbalanced="0"/>
    <cacheHierarchy uniqueName="[Employee Table].[City]" caption="City" attribute="1" defaultMemberUniqueName="[Employee Table].[City].[All]" allUniqueName="[Employee Table].[City].[All]" dimensionUniqueName="[Employee Table]" displayFolder="" count="2" memberValueDatatype="130" unbalanced="0">
      <fieldsUsage count="2">
        <fieldUsage x="-1"/>
        <fieldUsage x="0"/>
      </fieldsUsage>
    </cacheHierarchy>
    <cacheHierarchy uniqueName="[Employee Table].[Manager ID]" caption="Manager ID" attribute="1" defaultMemberUniqueName="[Employee Table].[Manager ID].[All]" allUniqueName="[Employee Table].[Manager ID].[All]" dimensionUniqueName="[Employee Table]" displayFolder="" count="0" memberValueDatatype="20" unbalanced="0"/>
    <cacheHierarchy uniqueName="[Employee Table].[Bonus %]" caption="Bonus %" attribute="1" defaultMemberUniqueName="[Employee Table].[Bonus %].[All]" allUniqueName="[Employee Table].[Bonus %].[All]" dimensionUniqueName="[Employee Table]" displayFolder="" count="0" memberValueDatatype="5" unbalanced="0"/>
    <cacheHierarchy uniqueName="[Employee Table].[Age]" caption="Age" attribute="1" defaultMemberUniqueName="[Employee Table].[Age].[All]" allUniqueName="[Employee Table].[Age].[All]" dimensionUniqueName="[Employee Table]" displayFolder="" count="0" memberValueDatatype="20" unbalanced="0"/>
    <cacheHierarchy uniqueName="[Employee Table].[Exp in Yrs]" caption="Exp in Yrs" attribute="1" defaultMemberUniqueName="[Employee Table].[Exp in Yrs].[All]" allUniqueName="[Employee Table].[Exp in Yrs].[All]" dimensionUniqueName="[Employee Table]" displayFolder="" count="0" memberValueDatatype="20" unbalanced="0"/>
    <cacheHierarchy uniqueName="[Employee Table].[Employees completing more than 5 years]" caption="Employees completing more than 5 years" attribute="1" defaultMemberUniqueName="[Employee Table].[Employees completing more than 5 years].[All]" allUniqueName="[Employee Table].[Employees completing more than 5 years].[All]" dimensionUniqueName="[Employee Table]" displayFolder="" count="0" memberValueDatatype="130" unbalanced="0"/>
    <cacheHierarchy uniqueName="[Employee Table].[Joining Year]" caption="Joining Year" attribute="1" defaultMemberUniqueName="[Employee Table].[Joining Year].[All]" allUniqueName="[Employee Table].[Joining Year].[All]" dimensionUniqueName="[Employee Table]" displayFolder="" count="0" memberValueDatatype="20" unbalanced="0"/>
    <cacheHierarchy uniqueName="[Employee Table].[Joining Month]" caption="Joining Month" attribute="1" defaultMemberUniqueName="[Employee Table].[Joining Month].[All]" allUniqueName="[Employee Table].[Joining Month].[All]" dimensionUniqueName="[Employee Table]" displayFolder="" count="0" memberValueDatatype="20" unbalanced="0"/>
    <cacheHierarchy uniqueName="[Employee Table].[No of Days Worked]" caption="No of Days Worked" attribute="1" defaultMemberUniqueName="[Employee Table].[No of Days Worked].[All]" allUniqueName="[Employee Table].[No of Days Worked].[All]" dimensionUniqueName="[Employee Table]" displayFolder="" count="0" memberValueDatatype="20" unbalanced="0"/>
    <cacheHierarchy uniqueName="[Employee Table].[First Name of EMP]" caption="First Name of EMP" attribute="1" defaultMemberUniqueName="[Employee Table].[First Name of EMP].[All]" allUniqueName="[Employee Table].[First Name of EMP].[All]" dimensionUniqueName="[Employee Table]" displayFolder="" count="0" memberValueDatatype="130" unbalanced="0"/>
    <cacheHierarchy uniqueName="[Employee Table].[Last Name]" caption="Last Name" attribute="1" defaultMemberUniqueName="[Employee Table].[Last Name].[All]" allUniqueName="[Employee Table].[Last Name].[All]" dimensionUniqueName="[Employee Table]" displayFolder="" count="0" memberValueDatatype="130" unbalanced="0"/>
    <cacheHierarchy uniqueName="[Employee Table].[EMP-Dep code]" caption="EMP-Dep code" attribute="1" defaultMemberUniqueName="[Employee Table].[EMP-Dep code].[All]" allUniqueName="[Employee Table].[EMP-Dep code].[All]" dimensionUniqueName="[Employee Table]" displayFolder="" count="0" memberValueDatatype="130" unbalanced="0"/>
    <cacheHierarchy uniqueName="[Employee Table].[First 3 chara of DEP]" caption="First 3 chara of DEP" attribute="1" defaultMemberUniqueName="[Employee Table].[First 3 chara of DEP].[All]" allUniqueName="[Employee Table].[First 3 chara of DEP].[All]" dimensionUniqueName="[Employee Table]" displayFolder="" count="0" memberValueDatatype="130" unbalanced="0"/>
    <cacheHierarchy uniqueName="[Employee Table].[Bonus %acc to City]" caption="Bonus %acc to City" attribute="1" defaultMemberUniqueName="[Employee Table].[Bonus %acc to City].[All]" allUniqueName="[Employee Table].[Bonus %acc to City].[All]" dimensionUniqueName="[Employee Table]" displayFolder="" count="0" memberValueDatatype="20" unbalanced="0"/>
    <cacheHierarchy uniqueName="[Manager Table].[Manager ID]" caption="Manager ID" attribute="1" defaultMemberUniqueName="[Manager Table].[Manager ID].[All]" allUniqueName="[Manager Table].[Manager ID].[All]" dimensionUniqueName="[Manager Table]" displayFolder="" count="0" memberValueDatatype="20" unbalanced="0"/>
    <cacheHierarchy uniqueName="[Manager Table].[Manager Name]" caption="Manager Name" attribute="1" defaultMemberUniqueName="[Manager Table].[Manager Name].[All]" allUniqueName="[Manager Table].[Manager Name].[All]" dimensionUniqueName="[Manager Table]" displayFolder="" count="0" memberValueDatatype="130" unbalanced="0"/>
    <cacheHierarchy uniqueName="[Manager Table].[Department Head]" caption="Department Head" attribute="1" defaultMemberUniqueName="[Manager Table].[Department Head].[All]" allUniqueName="[Manager Table].[Department Head].[All]" dimensionUniqueName="[Manager Table]" displayFolder="" count="0" memberValueDatatype="130" unbalanced="0"/>
    <cacheHierarchy uniqueName="[Manager Table].[Manager Name2]" caption="Manager Name2" attribute="1" defaultMemberUniqueName="[Manager Table].[Manager Name2].[All]" allUniqueName="[Manager Table].[Manager Name2].[All]" dimensionUniqueName="[Manager Table]" displayFolder="" count="0" memberValueDatatype="130" unbalanced="0"/>
    <cacheHierarchy uniqueName="[Measures].[__XL_Count Table1]" caption="__XL_Count Table1" measure="1" displayFolder="" measureGroup="Employee Table" count="0" hidden="1"/>
    <cacheHierarchy uniqueName="[Measures].[__XL_Count Table3]" caption="__XL_Count Table3" measure="1" displayFolder="" measureGroup="Manager Table" count="0" hidden="1"/>
    <cacheHierarchy uniqueName="[Measures].[__XL_Count Table2]" caption="__XL_Count Table2" measure="1" displayFolder="" measureGroup="Bonus Table" count="0" hidden="1"/>
    <cacheHierarchy uniqueName="[Measures].[__No measures defined]" caption="__No measures defined" measure="1" displayFolder="" count="0" hidden="1"/>
    <cacheHierarchy uniqueName="[Measures].[Sum of Total Salaray]" caption="Sum of Total Salaray" measure="1" displayFolder="" measureGroup="Employee Table" count="0" hidden="1">
      <extLst>
        <ext xmlns:x15="http://schemas.microsoft.com/office/spreadsheetml/2010/11/main" uri="{B97F6D7D-B522-45F9-BDA1-12C45D357490}">
          <x15:cacheHierarchy aggregatedColumn="11"/>
        </ext>
      </extLst>
    </cacheHierarchy>
    <cacheHierarchy uniqueName="[Measures].[Average of Total Salaray]" caption="Average of Total Salaray" measure="1" displayFolder="" measureGroup="Employee Table" count="0" hidden="1">
      <extLst>
        <ext xmlns:x15="http://schemas.microsoft.com/office/spreadsheetml/2010/11/main" uri="{B97F6D7D-B522-45F9-BDA1-12C45D357490}">
          <x15:cacheHierarchy aggregatedColumn="11"/>
        </ext>
      </extLst>
    </cacheHierarchy>
    <cacheHierarchy uniqueName="[Measures].[Count of Performance Status]" caption="Count of Performance Status" measure="1" displayFolder="" measureGroup="Employee Table" count="0" hidden="1">
      <extLst>
        <ext xmlns:x15="http://schemas.microsoft.com/office/spreadsheetml/2010/11/main" uri="{B97F6D7D-B522-45F9-BDA1-12C45D357490}">
          <x15:cacheHierarchy aggregatedColumn="14"/>
        </ext>
      </extLst>
    </cacheHierarchy>
    <cacheHierarchy uniqueName="[Measures].[Sum of Performance Status]" caption="Sum of Performance Status" measure="1" displayFolder="" measureGroup="Employee Table" count="0" hidden="1">
      <extLst>
        <ext xmlns:x15="http://schemas.microsoft.com/office/spreadsheetml/2010/11/main" uri="{B97F6D7D-B522-45F9-BDA1-12C45D357490}">
          <x15:cacheHierarchy aggregatedColumn="14"/>
        </ext>
      </extLst>
    </cacheHierarchy>
    <cacheHierarchy uniqueName="[Measures].[Count of Employee Name]" caption="Count of Employee Name" measure="1" displayFolder="" measureGroup="Employee Table" count="0" oneField="1" hidden="1">
      <fieldsUsage count="1">
        <fieldUsage x="1"/>
      </fieldsUsage>
      <extLst>
        <ext xmlns:x15="http://schemas.microsoft.com/office/spreadsheetml/2010/11/main" uri="{B97F6D7D-B522-45F9-BDA1-12C45D357490}">
          <x15:cacheHierarchy aggregatedColumn="3"/>
        </ext>
      </extLst>
    </cacheHierarchy>
    <cacheHierarchy uniqueName="[Measures].[Count of Employee ID]" caption="Count of Employee ID" measure="1" displayFolder="" measureGroup="Employee Table" count="0" hidden="1">
      <extLst>
        <ext xmlns:x15="http://schemas.microsoft.com/office/spreadsheetml/2010/11/main" uri="{B97F6D7D-B522-45F9-BDA1-12C45D357490}">
          <x15:cacheHierarchy aggregatedColumn="2"/>
        </ext>
      </extLst>
    </cacheHierarchy>
    <cacheHierarchy uniqueName="[Measures].[Sum of Performance Score]" caption="Sum of Performance Score" measure="1" displayFolder="" measureGroup="Employee Table" count="0" hidden="1">
      <extLst>
        <ext xmlns:x15="http://schemas.microsoft.com/office/spreadsheetml/2010/11/main" uri="{B97F6D7D-B522-45F9-BDA1-12C45D357490}">
          <x15:cacheHierarchy aggregatedColumn="13"/>
        </ext>
      </extLst>
    </cacheHierarchy>
    <cacheHierarchy uniqueName="[Measures].[Average of Performance Score]" caption="Average of Performance Score" measure="1" displayFolder="" measureGroup="Employee Table" count="0" hidden="1">
      <extLst>
        <ext xmlns:x15="http://schemas.microsoft.com/office/spreadsheetml/2010/11/main" uri="{B97F6D7D-B522-45F9-BDA1-12C45D357490}">
          <x15:cacheHierarchy aggregatedColumn="13"/>
        </ext>
      </extLst>
    </cacheHierarchy>
    <cacheHierarchy uniqueName="[Measures].[Sum of Attendance %]" caption="Sum of Attendance %" measure="1" displayFolder="" measureGroup="Employee Table" count="0" hidden="1">
      <extLst>
        <ext xmlns:x15="http://schemas.microsoft.com/office/spreadsheetml/2010/11/main" uri="{B97F6D7D-B522-45F9-BDA1-12C45D357490}">
          <x15:cacheHierarchy aggregatedColumn="12"/>
        </ext>
      </extLst>
    </cacheHierarchy>
    <cacheHierarchy uniqueName="[Measures].[Average of Attendance %]" caption="Average of Attendance %" measure="1" displayFolder="" measureGroup="Employee Table" count="0" hidden="1">
      <extLst>
        <ext xmlns:x15="http://schemas.microsoft.com/office/spreadsheetml/2010/11/main" uri="{B97F6D7D-B522-45F9-BDA1-12C45D357490}">
          <x15:cacheHierarchy aggregatedColumn="12"/>
        </ext>
      </extLst>
    </cacheHierarchy>
    <cacheHierarchy uniqueName="[Measures].[Count of Gender]" caption="Count of Gender" measure="1" displayFolder="" measureGroup="Employee Table" count="0" hidden="1">
      <extLst>
        <ext xmlns:x15="http://schemas.microsoft.com/office/spreadsheetml/2010/11/main" uri="{B97F6D7D-B522-45F9-BDA1-12C45D357490}">
          <x15:cacheHierarchy aggregatedColumn="4"/>
        </ext>
      </extLst>
    </cacheHierarchy>
  </cacheHierarchies>
  <kpis count="0"/>
  <dimensions count="4">
    <dimension name="Bonus Table" uniqueName="[Bonus Table]" caption="Bonus Table"/>
    <dimension name="Employee Table" uniqueName="[Employee Table]" caption="Employee Table"/>
    <dimension name="Manager Table" uniqueName="[Manager Table]" caption="Manager Table"/>
    <dimension measure="1" name="Measures" uniqueName="[Measures]" caption="Measures"/>
  </dimensions>
  <measureGroups count="3">
    <measureGroup name="Bonus Table" caption="Bonus Table"/>
    <measureGroup name="Employee Table" caption="Employee Table"/>
    <measureGroup name="Manager Table" caption="Manager Table"/>
  </measureGroups>
  <maps count="5">
    <map measureGroup="0" dimension="0"/>
    <map measureGroup="1" dimension="0"/>
    <map measureGroup="1" dimension="1"/>
    <map measureGroup="1" dimension="2"/>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02.480584259261" backgroundQuery="1" createdVersion="7" refreshedVersion="7" minRefreshableVersion="3" recordCount="0" supportSubquery="1" supportAdvancedDrill="1" xr:uid="{D4A189D8-43C6-4242-9093-111BFFBB8091}">
  <cacheSource type="external" connectionId="1"/>
  <cacheFields count="2">
    <cacheField name="[Measures].[Average of Performance Score]" caption="Average of Performance Score" numFmtId="0" hierarchy="44" level="32767"/>
    <cacheField name="[Employee Table].[Department].[Department]" caption="Department" numFmtId="0" hierarchy="5" level="1">
      <sharedItems count="7">
        <s v="Finance"/>
        <s v="HR"/>
        <s v="IT"/>
        <s v="Marketing"/>
        <s v="Operations"/>
        <s v="Sales"/>
        <s v="Support"/>
      </sharedItems>
    </cacheField>
  </cacheFields>
  <cacheHierarchies count="48">
    <cacheHierarchy uniqueName="[Bonus Table].[City]" caption="City" attribute="1" defaultMemberUniqueName="[Bonus Table].[City].[All]" allUniqueName="[Bonus Table].[City].[All]" dimensionUniqueName="[Bonus Table]" displayFolder="" count="0" memberValueDatatype="130" unbalanced="0"/>
    <cacheHierarchy uniqueName="[Bonus Table].[Bonus %]" caption="Bonus %" attribute="1" defaultMemberUniqueName="[Bonus Table].[Bonus %].[All]" allUniqueName="[Bonus Table].[Bonus %].[All]" dimensionUniqueName="[Bonus Table]" displayFolder="" count="0" memberValueDatatype="20" unbalanced="0"/>
    <cacheHierarchy uniqueName="[Employee Table].[Employee ID]" caption="Employee ID" attribute="1" defaultMemberUniqueName="[Employee Table].[Employee ID].[All]" allUniqueName="[Employee Table].[Employee ID].[All]" dimensionUniqueName="[Employee Table]" displayFolder="" count="0" memberValueDatatype="130" unbalanced="0"/>
    <cacheHierarchy uniqueName="[Employee Table].[Employee Name]" caption="Employee Name" attribute="1" defaultMemberUniqueName="[Employee Table].[Employee Name].[All]" allUniqueName="[Employee Table].[Employee Name].[All]" dimensionUniqueName="[Employee Table]" displayFolder="" count="0" memberValueDatatype="130" unbalanced="0"/>
    <cacheHierarchy uniqueName="[Employee Table].[Gender]" caption="Gender" attribute="1" defaultMemberUniqueName="[Employee Table].[Gender].[All]" allUniqueName="[Employee Table].[Gender].[All]" dimensionUniqueName="[Employee Table]" displayFolder="" count="0" memberValueDatatype="130" unbalanced="0"/>
    <cacheHierarchy uniqueName="[Employee Table].[Department]" caption="Department" attribute="1" defaultMemberUniqueName="[Employee Table].[Department].[All]" allUniqueName="[Employee Table].[Department].[All]" dimensionUniqueName="[Employee Table]" displayFolder="" count="2" memberValueDatatype="130" unbalanced="0">
      <fieldsUsage count="2">
        <fieldUsage x="-1"/>
        <fieldUsage x="1"/>
      </fieldsUsage>
    </cacheHierarchy>
    <cacheHierarchy uniqueName="[Employee Table].[Designation]" caption="Designation" attribute="1" defaultMemberUniqueName="[Employee Table].[Designation].[All]" allUniqueName="[Employee Table].[Designation].[All]" dimensionUniqueName="[Employee Table]" displayFolder="" count="0" memberValueDatatype="130" unbalanced="0"/>
    <cacheHierarchy uniqueName="[Employee Table].[Joining Date]" caption="Joining Date" attribute="1" time="1" defaultMemberUniqueName="[Employee Table].[Joining Date].[All]" allUniqueName="[Employee Table].[Joining Date].[All]" dimensionUniqueName="[Employee Table]" displayFolder="" count="0" memberValueDatatype="7" unbalanced="0"/>
    <cacheHierarchy uniqueName="[Employee Table].[Date of Birth]" caption="Date of Birth" attribute="1" time="1" defaultMemberUniqueName="[Employee Table].[Date of Birth].[All]" allUniqueName="[Employee Table].[Date of Birth].[All]" dimensionUniqueName="[Employee Table]" displayFolder="" count="0" memberValueDatatype="7" unbalanced="0"/>
    <cacheHierarchy uniqueName="[Employee Table].[Basic Salary]" caption="Basic Salary" attribute="1" defaultMemberUniqueName="[Employee Table].[Basic Salary].[All]" allUniqueName="[Employee Table].[Basic Salary].[All]" dimensionUniqueName="[Employee Table]" displayFolder="" count="0" memberValueDatatype="20" unbalanced="0"/>
    <cacheHierarchy uniqueName="[Employee Table].[Bonus]" caption="Bonus" attribute="1" defaultMemberUniqueName="[Employee Table].[Bonus].[All]" allUniqueName="[Employee Table].[Bonus].[All]" dimensionUniqueName="[Employee Table]" displayFolder="" count="0" memberValueDatatype="20" unbalanced="0"/>
    <cacheHierarchy uniqueName="[Employee Table].[Total Salaray]" caption="Total Salaray" attribute="1" defaultMemberUniqueName="[Employee Table].[Total Salaray].[All]" allUniqueName="[Employee Table].[Total Salaray].[All]" dimensionUniqueName="[Employee Table]" displayFolder="" count="0" memberValueDatatype="20" unbalanced="0"/>
    <cacheHierarchy uniqueName="[Employee Table].[Attendance %]" caption="Attendance %" attribute="1" defaultMemberUniqueName="[Employee Table].[Attendance %].[All]" allUniqueName="[Employee Table].[Attendance %].[All]" dimensionUniqueName="[Employee Table]" displayFolder="" count="0" memberValueDatatype="20" unbalanced="0"/>
    <cacheHierarchy uniqueName="[Employee Table].[Performance Score]" caption="Performance Score" attribute="1" defaultMemberUniqueName="[Employee Table].[Performance Score].[All]" allUniqueName="[Employee Table].[Performance Score].[All]" dimensionUniqueName="[Employee Table]" displayFolder="" count="0" memberValueDatatype="20" unbalanced="0"/>
    <cacheHierarchy uniqueName="[Employee Table].[Performance Status]" caption="Performance Status" attribute="1" defaultMemberUniqueName="[Employee Table].[Performance Status].[All]" allUniqueName="[Employee Table].[Performance Status].[All]" dimensionUniqueName="[Employee Table]" displayFolder="" count="0" memberValueDatatype="130" unbalanced="0"/>
    <cacheHierarchy uniqueName="[Employee Table].[City]" caption="City" attribute="1" defaultMemberUniqueName="[Employee Table].[City].[All]" allUniqueName="[Employee Table].[City].[All]" dimensionUniqueName="[Employee Table]" displayFolder="" count="0" memberValueDatatype="130" unbalanced="0"/>
    <cacheHierarchy uniqueName="[Employee Table].[Manager ID]" caption="Manager ID" attribute="1" defaultMemberUniqueName="[Employee Table].[Manager ID].[All]" allUniqueName="[Employee Table].[Manager ID].[All]" dimensionUniqueName="[Employee Table]" displayFolder="" count="0" memberValueDatatype="20" unbalanced="0"/>
    <cacheHierarchy uniqueName="[Employee Table].[Bonus %]" caption="Bonus %" attribute="1" defaultMemberUniqueName="[Employee Table].[Bonus %].[All]" allUniqueName="[Employee Table].[Bonus %].[All]" dimensionUniqueName="[Employee Table]" displayFolder="" count="0" memberValueDatatype="5" unbalanced="0"/>
    <cacheHierarchy uniqueName="[Employee Table].[Age]" caption="Age" attribute="1" defaultMemberUniqueName="[Employee Table].[Age].[All]" allUniqueName="[Employee Table].[Age].[All]" dimensionUniqueName="[Employee Table]" displayFolder="" count="0" memberValueDatatype="20" unbalanced="0"/>
    <cacheHierarchy uniqueName="[Employee Table].[Exp in Yrs]" caption="Exp in Yrs" attribute="1" defaultMemberUniqueName="[Employee Table].[Exp in Yrs].[All]" allUniqueName="[Employee Table].[Exp in Yrs].[All]" dimensionUniqueName="[Employee Table]" displayFolder="" count="0" memberValueDatatype="20" unbalanced="0"/>
    <cacheHierarchy uniqueName="[Employee Table].[Employees completing more than 5 years]" caption="Employees completing more than 5 years" attribute="1" defaultMemberUniqueName="[Employee Table].[Employees completing more than 5 years].[All]" allUniqueName="[Employee Table].[Employees completing more than 5 years].[All]" dimensionUniqueName="[Employee Table]" displayFolder="" count="0" memberValueDatatype="130" unbalanced="0"/>
    <cacheHierarchy uniqueName="[Employee Table].[Joining Year]" caption="Joining Year" attribute="1" defaultMemberUniqueName="[Employee Table].[Joining Year].[All]" allUniqueName="[Employee Table].[Joining Year].[All]" dimensionUniqueName="[Employee Table]" displayFolder="" count="0" memberValueDatatype="20" unbalanced="0"/>
    <cacheHierarchy uniqueName="[Employee Table].[Joining Month]" caption="Joining Month" attribute="1" defaultMemberUniqueName="[Employee Table].[Joining Month].[All]" allUniqueName="[Employee Table].[Joining Month].[All]" dimensionUniqueName="[Employee Table]" displayFolder="" count="0" memberValueDatatype="20" unbalanced="0"/>
    <cacheHierarchy uniqueName="[Employee Table].[No of Days Worked]" caption="No of Days Worked" attribute="1" defaultMemberUniqueName="[Employee Table].[No of Days Worked].[All]" allUniqueName="[Employee Table].[No of Days Worked].[All]" dimensionUniqueName="[Employee Table]" displayFolder="" count="0" memberValueDatatype="20" unbalanced="0"/>
    <cacheHierarchy uniqueName="[Employee Table].[First Name of EMP]" caption="First Name of EMP" attribute="1" defaultMemberUniqueName="[Employee Table].[First Name of EMP].[All]" allUniqueName="[Employee Table].[First Name of EMP].[All]" dimensionUniqueName="[Employee Table]" displayFolder="" count="0" memberValueDatatype="130" unbalanced="0"/>
    <cacheHierarchy uniqueName="[Employee Table].[Last Name]" caption="Last Name" attribute="1" defaultMemberUniqueName="[Employee Table].[Last Name].[All]" allUniqueName="[Employee Table].[Last Name].[All]" dimensionUniqueName="[Employee Table]" displayFolder="" count="0" memberValueDatatype="130" unbalanced="0"/>
    <cacheHierarchy uniqueName="[Employee Table].[EMP-Dep code]" caption="EMP-Dep code" attribute="1" defaultMemberUniqueName="[Employee Table].[EMP-Dep code].[All]" allUniqueName="[Employee Table].[EMP-Dep code].[All]" dimensionUniqueName="[Employee Table]" displayFolder="" count="0" memberValueDatatype="130" unbalanced="0"/>
    <cacheHierarchy uniqueName="[Employee Table].[First 3 chara of DEP]" caption="First 3 chara of DEP" attribute="1" defaultMemberUniqueName="[Employee Table].[First 3 chara of DEP].[All]" allUniqueName="[Employee Table].[First 3 chara of DEP].[All]" dimensionUniqueName="[Employee Table]" displayFolder="" count="0" memberValueDatatype="130" unbalanced="0"/>
    <cacheHierarchy uniqueName="[Employee Table].[Bonus %acc to City]" caption="Bonus %acc to City" attribute="1" defaultMemberUniqueName="[Employee Table].[Bonus %acc to City].[All]" allUniqueName="[Employee Table].[Bonus %acc to City].[All]" dimensionUniqueName="[Employee Table]" displayFolder="" count="0" memberValueDatatype="20" unbalanced="0"/>
    <cacheHierarchy uniqueName="[Manager Table].[Manager ID]" caption="Manager ID" attribute="1" defaultMemberUniqueName="[Manager Table].[Manager ID].[All]" allUniqueName="[Manager Table].[Manager ID].[All]" dimensionUniqueName="[Manager Table]" displayFolder="" count="0" memberValueDatatype="20" unbalanced="0"/>
    <cacheHierarchy uniqueName="[Manager Table].[Manager Name]" caption="Manager Name" attribute="1" defaultMemberUniqueName="[Manager Table].[Manager Name].[All]" allUniqueName="[Manager Table].[Manager Name].[All]" dimensionUniqueName="[Manager Table]" displayFolder="" count="0" memberValueDatatype="130" unbalanced="0"/>
    <cacheHierarchy uniqueName="[Manager Table].[Department Head]" caption="Department Head" attribute="1" defaultMemberUniqueName="[Manager Table].[Department Head].[All]" allUniqueName="[Manager Table].[Department Head].[All]" dimensionUniqueName="[Manager Table]" displayFolder="" count="0" memberValueDatatype="130" unbalanced="0"/>
    <cacheHierarchy uniqueName="[Manager Table].[Manager Name2]" caption="Manager Name2" attribute="1" defaultMemberUniqueName="[Manager Table].[Manager Name2].[All]" allUniqueName="[Manager Table].[Manager Name2].[All]" dimensionUniqueName="[Manager Table]" displayFolder="" count="0" memberValueDatatype="130" unbalanced="0"/>
    <cacheHierarchy uniqueName="[Measures].[__XL_Count Table1]" caption="__XL_Count Table1" measure="1" displayFolder="" measureGroup="Employee Table" count="0" hidden="1"/>
    <cacheHierarchy uniqueName="[Measures].[__XL_Count Table3]" caption="__XL_Count Table3" measure="1" displayFolder="" measureGroup="Manager Table" count="0" hidden="1"/>
    <cacheHierarchy uniqueName="[Measures].[__XL_Count Table2]" caption="__XL_Count Table2" measure="1" displayFolder="" measureGroup="Bonus Table" count="0" hidden="1"/>
    <cacheHierarchy uniqueName="[Measures].[__No measures defined]" caption="__No measures defined" measure="1" displayFolder="" count="0" hidden="1"/>
    <cacheHierarchy uniqueName="[Measures].[Sum of Total Salaray]" caption="Sum of Total Salaray" measure="1" displayFolder="" measureGroup="Employee Table" count="0" hidden="1">
      <extLst>
        <ext xmlns:x15="http://schemas.microsoft.com/office/spreadsheetml/2010/11/main" uri="{B97F6D7D-B522-45F9-BDA1-12C45D357490}">
          <x15:cacheHierarchy aggregatedColumn="11"/>
        </ext>
      </extLst>
    </cacheHierarchy>
    <cacheHierarchy uniqueName="[Measures].[Average of Total Salaray]" caption="Average of Total Salaray" measure="1" displayFolder="" measureGroup="Employee Table" count="0" hidden="1">
      <extLst>
        <ext xmlns:x15="http://schemas.microsoft.com/office/spreadsheetml/2010/11/main" uri="{B97F6D7D-B522-45F9-BDA1-12C45D357490}">
          <x15:cacheHierarchy aggregatedColumn="11"/>
        </ext>
      </extLst>
    </cacheHierarchy>
    <cacheHierarchy uniqueName="[Measures].[Count of Performance Status]" caption="Count of Performance Status" measure="1" displayFolder="" measureGroup="Employee Table" count="0" hidden="1">
      <extLst>
        <ext xmlns:x15="http://schemas.microsoft.com/office/spreadsheetml/2010/11/main" uri="{B97F6D7D-B522-45F9-BDA1-12C45D357490}">
          <x15:cacheHierarchy aggregatedColumn="14"/>
        </ext>
      </extLst>
    </cacheHierarchy>
    <cacheHierarchy uniqueName="[Measures].[Sum of Performance Status]" caption="Sum of Performance Status" measure="1" displayFolder="" measureGroup="Employee Table" count="0" hidden="1">
      <extLst>
        <ext xmlns:x15="http://schemas.microsoft.com/office/spreadsheetml/2010/11/main" uri="{B97F6D7D-B522-45F9-BDA1-12C45D357490}">
          <x15:cacheHierarchy aggregatedColumn="14"/>
        </ext>
      </extLst>
    </cacheHierarchy>
    <cacheHierarchy uniqueName="[Measures].[Count of Employee Name]" caption="Count of Employee Name" measure="1" displayFolder="" measureGroup="Employee Table" count="0" hidden="1">
      <extLst>
        <ext xmlns:x15="http://schemas.microsoft.com/office/spreadsheetml/2010/11/main" uri="{B97F6D7D-B522-45F9-BDA1-12C45D357490}">
          <x15:cacheHierarchy aggregatedColumn="3"/>
        </ext>
      </extLst>
    </cacheHierarchy>
    <cacheHierarchy uniqueName="[Measures].[Count of Employee ID]" caption="Count of Employee ID" measure="1" displayFolder="" measureGroup="Employee Table" count="0" hidden="1">
      <extLst>
        <ext xmlns:x15="http://schemas.microsoft.com/office/spreadsheetml/2010/11/main" uri="{B97F6D7D-B522-45F9-BDA1-12C45D357490}">
          <x15:cacheHierarchy aggregatedColumn="2"/>
        </ext>
      </extLst>
    </cacheHierarchy>
    <cacheHierarchy uniqueName="[Measures].[Sum of Performance Score]" caption="Sum of Performance Score" measure="1" displayFolder="" measureGroup="Employee Table" count="0" hidden="1">
      <extLst>
        <ext xmlns:x15="http://schemas.microsoft.com/office/spreadsheetml/2010/11/main" uri="{B97F6D7D-B522-45F9-BDA1-12C45D357490}">
          <x15:cacheHierarchy aggregatedColumn="13"/>
        </ext>
      </extLst>
    </cacheHierarchy>
    <cacheHierarchy uniqueName="[Measures].[Average of Performance Score]" caption="Average of Performance Score" measure="1" displayFolder="" measureGroup="Employee Table" count="0" oneField="1" hidden="1">
      <fieldsUsage count="1">
        <fieldUsage x="0"/>
      </fieldsUsage>
      <extLst>
        <ext xmlns:x15="http://schemas.microsoft.com/office/spreadsheetml/2010/11/main" uri="{B97F6D7D-B522-45F9-BDA1-12C45D357490}">
          <x15:cacheHierarchy aggregatedColumn="13"/>
        </ext>
      </extLst>
    </cacheHierarchy>
    <cacheHierarchy uniqueName="[Measures].[Sum of Attendance %]" caption="Sum of Attendance %" measure="1" displayFolder="" measureGroup="Employee Table" count="0" hidden="1">
      <extLst>
        <ext xmlns:x15="http://schemas.microsoft.com/office/spreadsheetml/2010/11/main" uri="{B97F6D7D-B522-45F9-BDA1-12C45D357490}">
          <x15:cacheHierarchy aggregatedColumn="12"/>
        </ext>
      </extLst>
    </cacheHierarchy>
    <cacheHierarchy uniqueName="[Measures].[Average of Attendance %]" caption="Average of Attendance %" measure="1" displayFolder="" measureGroup="Employee Table" count="0" hidden="1">
      <extLst>
        <ext xmlns:x15="http://schemas.microsoft.com/office/spreadsheetml/2010/11/main" uri="{B97F6D7D-B522-45F9-BDA1-12C45D357490}">
          <x15:cacheHierarchy aggregatedColumn="12"/>
        </ext>
      </extLst>
    </cacheHierarchy>
    <cacheHierarchy uniqueName="[Measures].[Count of Gender]" caption="Count of Gender" measure="1" displayFolder="" measureGroup="Employee Table" count="0" hidden="1">
      <extLst>
        <ext xmlns:x15="http://schemas.microsoft.com/office/spreadsheetml/2010/11/main" uri="{B97F6D7D-B522-45F9-BDA1-12C45D357490}">
          <x15:cacheHierarchy aggregatedColumn="4"/>
        </ext>
      </extLst>
    </cacheHierarchy>
  </cacheHierarchies>
  <kpis count="0"/>
  <dimensions count="4">
    <dimension name="Bonus Table" uniqueName="[Bonus Table]" caption="Bonus Table"/>
    <dimension name="Employee Table" uniqueName="[Employee Table]" caption="Employee Table"/>
    <dimension name="Manager Table" uniqueName="[Manager Table]" caption="Manager Table"/>
    <dimension measure="1" name="Measures" uniqueName="[Measures]" caption="Measures"/>
  </dimensions>
  <measureGroups count="3">
    <measureGroup name="Bonus Table" caption="Bonus Table"/>
    <measureGroup name="Employee Table" caption="Employee Table"/>
    <measureGroup name="Manager Table" caption="Manager Table"/>
  </measureGroups>
  <maps count="5">
    <map measureGroup="0" dimension="0"/>
    <map measureGroup="1" dimension="0"/>
    <map measureGroup="1" dimension="1"/>
    <map measureGroup="1" dimension="2"/>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02.480584722223" backgroundQuery="1" createdVersion="7" refreshedVersion="7" minRefreshableVersion="3" recordCount="0" supportSubquery="1" supportAdvancedDrill="1" xr:uid="{D63BCB36-2A3F-46AB-BE4F-9FC9DD7D1B70}">
  <cacheSource type="external" connectionId="1"/>
  <cacheFields count="2">
    <cacheField name="[Employee Table].[Department].[Department]" caption="Department" numFmtId="0" hierarchy="5" level="1">
      <sharedItems count="7">
        <s v="Finance"/>
        <s v="HR"/>
        <s v="IT"/>
        <s v="Marketing"/>
        <s v="Operations"/>
        <s v="Sales"/>
        <s v="Support"/>
      </sharedItems>
    </cacheField>
    <cacheField name="[Measures].[Average of Attendance %]" caption="Average of Attendance %" numFmtId="0" hierarchy="46" level="32767"/>
  </cacheFields>
  <cacheHierarchies count="48">
    <cacheHierarchy uniqueName="[Bonus Table].[City]" caption="City" attribute="1" defaultMemberUniqueName="[Bonus Table].[City].[All]" allUniqueName="[Bonus Table].[City].[All]" dimensionUniqueName="[Bonus Table]" displayFolder="" count="0" memberValueDatatype="130" unbalanced="0"/>
    <cacheHierarchy uniqueName="[Bonus Table].[Bonus %]" caption="Bonus %" attribute="1" defaultMemberUniqueName="[Bonus Table].[Bonus %].[All]" allUniqueName="[Bonus Table].[Bonus %].[All]" dimensionUniqueName="[Bonus Table]" displayFolder="" count="0" memberValueDatatype="20" unbalanced="0"/>
    <cacheHierarchy uniqueName="[Employee Table].[Employee ID]" caption="Employee ID" attribute="1" defaultMemberUniqueName="[Employee Table].[Employee ID].[All]" allUniqueName="[Employee Table].[Employee ID].[All]" dimensionUniqueName="[Employee Table]" displayFolder="" count="0" memberValueDatatype="130" unbalanced="0"/>
    <cacheHierarchy uniqueName="[Employee Table].[Employee Name]" caption="Employee Name" attribute="1" defaultMemberUniqueName="[Employee Table].[Employee Name].[All]" allUniqueName="[Employee Table].[Employee Name].[All]" dimensionUniqueName="[Employee Table]" displayFolder="" count="0" memberValueDatatype="130" unbalanced="0"/>
    <cacheHierarchy uniqueName="[Employee Table].[Gender]" caption="Gender" attribute="1" defaultMemberUniqueName="[Employee Table].[Gender].[All]" allUniqueName="[Employee Table].[Gender].[All]" dimensionUniqueName="[Employee Table]" displayFolder="" count="0" memberValueDatatype="130" unbalanced="0"/>
    <cacheHierarchy uniqueName="[Employee Table].[Department]" caption="Department" attribute="1" defaultMemberUniqueName="[Employee Table].[Department].[All]" allUniqueName="[Employee Table].[Department].[All]" dimensionUniqueName="[Employee Table]" displayFolder="" count="2" memberValueDatatype="130" unbalanced="0">
      <fieldsUsage count="2">
        <fieldUsage x="-1"/>
        <fieldUsage x="0"/>
      </fieldsUsage>
    </cacheHierarchy>
    <cacheHierarchy uniqueName="[Employee Table].[Designation]" caption="Designation" attribute="1" defaultMemberUniqueName="[Employee Table].[Designation].[All]" allUniqueName="[Employee Table].[Designation].[All]" dimensionUniqueName="[Employee Table]" displayFolder="" count="0" memberValueDatatype="130" unbalanced="0"/>
    <cacheHierarchy uniqueName="[Employee Table].[Joining Date]" caption="Joining Date" attribute="1" time="1" defaultMemberUniqueName="[Employee Table].[Joining Date].[All]" allUniqueName="[Employee Table].[Joining Date].[All]" dimensionUniqueName="[Employee Table]" displayFolder="" count="0" memberValueDatatype="7" unbalanced="0"/>
    <cacheHierarchy uniqueName="[Employee Table].[Date of Birth]" caption="Date of Birth" attribute="1" time="1" defaultMemberUniqueName="[Employee Table].[Date of Birth].[All]" allUniqueName="[Employee Table].[Date of Birth].[All]" dimensionUniqueName="[Employee Table]" displayFolder="" count="0" memberValueDatatype="7" unbalanced="0"/>
    <cacheHierarchy uniqueName="[Employee Table].[Basic Salary]" caption="Basic Salary" attribute="1" defaultMemberUniqueName="[Employee Table].[Basic Salary].[All]" allUniqueName="[Employee Table].[Basic Salary].[All]" dimensionUniqueName="[Employee Table]" displayFolder="" count="0" memberValueDatatype="20" unbalanced="0"/>
    <cacheHierarchy uniqueName="[Employee Table].[Bonus]" caption="Bonus" attribute="1" defaultMemberUniqueName="[Employee Table].[Bonus].[All]" allUniqueName="[Employee Table].[Bonus].[All]" dimensionUniqueName="[Employee Table]" displayFolder="" count="0" memberValueDatatype="20" unbalanced="0"/>
    <cacheHierarchy uniqueName="[Employee Table].[Total Salaray]" caption="Total Salaray" attribute="1" defaultMemberUniqueName="[Employee Table].[Total Salaray].[All]" allUniqueName="[Employee Table].[Total Salaray].[All]" dimensionUniqueName="[Employee Table]" displayFolder="" count="0" memberValueDatatype="20" unbalanced="0"/>
    <cacheHierarchy uniqueName="[Employee Table].[Attendance %]" caption="Attendance %" attribute="1" defaultMemberUniqueName="[Employee Table].[Attendance %].[All]" allUniqueName="[Employee Table].[Attendance %].[All]" dimensionUniqueName="[Employee Table]" displayFolder="" count="0" memberValueDatatype="20" unbalanced="0"/>
    <cacheHierarchy uniqueName="[Employee Table].[Performance Score]" caption="Performance Score" attribute="1" defaultMemberUniqueName="[Employee Table].[Performance Score].[All]" allUniqueName="[Employee Table].[Performance Score].[All]" dimensionUniqueName="[Employee Table]" displayFolder="" count="0" memberValueDatatype="20" unbalanced="0"/>
    <cacheHierarchy uniqueName="[Employee Table].[Performance Status]" caption="Performance Status" attribute="1" defaultMemberUniqueName="[Employee Table].[Performance Status].[All]" allUniqueName="[Employee Table].[Performance Status].[All]" dimensionUniqueName="[Employee Table]" displayFolder="" count="0" memberValueDatatype="130" unbalanced="0"/>
    <cacheHierarchy uniqueName="[Employee Table].[City]" caption="City" attribute="1" defaultMemberUniqueName="[Employee Table].[City].[All]" allUniqueName="[Employee Table].[City].[All]" dimensionUniqueName="[Employee Table]" displayFolder="" count="0" memberValueDatatype="130" unbalanced="0"/>
    <cacheHierarchy uniqueName="[Employee Table].[Manager ID]" caption="Manager ID" attribute="1" defaultMemberUniqueName="[Employee Table].[Manager ID].[All]" allUniqueName="[Employee Table].[Manager ID].[All]" dimensionUniqueName="[Employee Table]" displayFolder="" count="0" memberValueDatatype="20" unbalanced="0"/>
    <cacheHierarchy uniqueName="[Employee Table].[Bonus %]" caption="Bonus %" attribute="1" defaultMemberUniqueName="[Employee Table].[Bonus %].[All]" allUniqueName="[Employee Table].[Bonus %].[All]" dimensionUniqueName="[Employee Table]" displayFolder="" count="0" memberValueDatatype="5" unbalanced="0"/>
    <cacheHierarchy uniqueName="[Employee Table].[Age]" caption="Age" attribute="1" defaultMemberUniqueName="[Employee Table].[Age].[All]" allUniqueName="[Employee Table].[Age].[All]" dimensionUniqueName="[Employee Table]" displayFolder="" count="0" memberValueDatatype="20" unbalanced="0"/>
    <cacheHierarchy uniqueName="[Employee Table].[Exp in Yrs]" caption="Exp in Yrs" attribute="1" defaultMemberUniqueName="[Employee Table].[Exp in Yrs].[All]" allUniqueName="[Employee Table].[Exp in Yrs].[All]" dimensionUniqueName="[Employee Table]" displayFolder="" count="0" memberValueDatatype="20" unbalanced="0"/>
    <cacheHierarchy uniqueName="[Employee Table].[Employees completing more than 5 years]" caption="Employees completing more than 5 years" attribute="1" defaultMemberUniqueName="[Employee Table].[Employees completing more than 5 years].[All]" allUniqueName="[Employee Table].[Employees completing more than 5 years].[All]" dimensionUniqueName="[Employee Table]" displayFolder="" count="0" memberValueDatatype="130" unbalanced="0"/>
    <cacheHierarchy uniqueName="[Employee Table].[Joining Year]" caption="Joining Year" attribute="1" defaultMemberUniqueName="[Employee Table].[Joining Year].[All]" allUniqueName="[Employee Table].[Joining Year].[All]" dimensionUniqueName="[Employee Table]" displayFolder="" count="0" memberValueDatatype="20" unbalanced="0"/>
    <cacheHierarchy uniqueName="[Employee Table].[Joining Month]" caption="Joining Month" attribute="1" defaultMemberUniqueName="[Employee Table].[Joining Month].[All]" allUniqueName="[Employee Table].[Joining Month].[All]" dimensionUniqueName="[Employee Table]" displayFolder="" count="0" memberValueDatatype="20" unbalanced="0"/>
    <cacheHierarchy uniqueName="[Employee Table].[No of Days Worked]" caption="No of Days Worked" attribute="1" defaultMemberUniqueName="[Employee Table].[No of Days Worked].[All]" allUniqueName="[Employee Table].[No of Days Worked].[All]" dimensionUniqueName="[Employee Table]" displayFolder="" count="0" memberValueDatatype="20" unbalanced="0"/>
    <cacheHierarchy uniqueName="[Employee Table].[First Name of EMP]" caption="First Name of EMP" attribute="1" defaultMemberUniqueName="[Employee Table].[First Name of EMP].[All]" allUniqueName="[Employee Table].[First Name of EMP].[All]" dimensionUniqueName="[Employee Table]" displayFolder="" count="0" memberValueDatatype="130" unbalanced="0"/>
    <cacheHierarchy uniqueName="[Employee Table].[Last Name]" caption="Last Name" attribute="1" defaultMemberUniqueName="[Employee Table].[Last Name].[All]" allUniqueName="[Employee Table].[Last Name].[All]" dimensionUniqueName="[Employee Table]" displayFolder="" count="0" memberValueDatatype="130" unbalanced="0"/>
    <cacheHierarchy uniqueName="[Employee Table].[EMP-Dep code]" caption="EMP-Dep code" attribute="1" defaultMemberUniqueName="[Employee Table].[EMP-Dep code].[All]" allUniqueName="[Employee Table].[EMP-Dep code].[All]" dimensionUniqueName="[Employee Table]" displayFolder="" count="0" memberValueDatatype="130" unbalanced="0"/>
    <cacheHierarchy uniqueName="[Employee Table].[First 3 chara of DEP]" caption="First 3 chara of DEP" attribute="1" defaultMemberUniqueName="[Employee Table].[First 3 chara of DEP].[All]" allUniqueName="[Employee Table].[First 3 chara of DEP].[All]" dimensionUniqueName="[Employee Table]" displayFolder="" count="0" memberValueDatatype="130" unbalanced="0"/>
    <cacheHierarchy uniqueName="[Employee Table].[Bonus %acc to City]" caption="Bonus %acc to City" attribute="1" defaultMemberUniqueName="[Employee Table].[Bonus %acc to City].[All]" allUniqueName="[Employee Table].[Bonus %acc to City].[All]" dimensionUniqueName="[Employee Table]" displayFolder="" count="0" memberValueDatatype="20" unbalanced="0"/>
    <cacheHierarchy uniqueName="[Manager Table].[Manager ID]" caption="Manager ID" attribute="1" defaultMemberUniqueName="[Manager Table].[Manager ID].[All]" allUniqueName="[Manager Table].[Manager ID].[All]" dimensionUniqueName="[Manager Table]" displayFolder="" count="0" memberValueDatatype="20" unbalanced="0"/>
    <cacheHierarchy uniqueName="[Manager Table].[Manager Name]" caption="Manager Name" attribute="1" defaultMemberUniqueName="[Manager Table].[Manager Name].[All]" allUniqueName="[Manager Table].[Manager Name].[All]" dimensionUniqueName="[Manager Table]" displayFolder="" count="0" memberValueDatatype="130" unbalanced="0"/>
    <cacheHierarchy uniqueName="[Manager Table].[Department Head]" caption="Department Head" attribute="1" defaultMemberUniqueName="[Manager Table].[Department Head].[All]" allUniqueName="[Manager Table].[Department Head].[All]" dimensionUniqueName="[Manager Table]" displayFolder="" count="0" memberValueDatatype="130" unbalanced="0"/>
    <cacheHierarchy uniqueName="[Manager Table].[Manager Name2]" caption="Manager Name2" attribute="1" defaultMemberUniqueName="[Manager Table].[Manager Name2].[All]" allUniqueName="[Manager Table].[Manager Name2].[All]" dimensionUniqueName="[Manager Table]" displayFolder="" count="0" memberValueDatatype="130" unbalanced="0"/>
    <cacheHierarchy uniqueName="[Measures].[__XL_Count Table1]" caption="__XL_Count Table1" measure="1" displayFolder="" measureGroup="Employee Table" count="0" hidden="1"/>
    <cacheHierarchy uniqueName="[Measures].[__XL_Count Table3]" caption="__XL_Count Table3" measure="1" displayFolder="" measureGroup="Manager Table" count="0" hidden="1"/>
    <cacheHierarchy uniqueName="[Measures].[__XL_Count Table2]" caption="__XL_Count Table2" measure="1" displayFolder="" measureGroup="Bonus Table" count="0" hidden="1"/>
    <cacheHierarchy uniqueName="[Measures].[__No measures defined]" caption="__No measures defined" measure="1" displayFolder="" count="0" hidden="1"/>
    <cacheHierarchy uniqueName="[Measures].[Sum of Total Salaray]" caption="Sum of Total Salaray" measure="1" displayFolder="" measureGroup="Employee Table" count="0" hidden="1">
      <extLst>
        <ext xmlns:x15="http://schemas.microsoft.com/office/spreadsheetml/2010/11/main" uri="{B97F6D7D-B522-45F9-BDA1-12C45D357490}">
          <x15:cacheHierarchy aggregatedColumn="11"/>
        </ext>
      </extLst>
    </cacheHierarchy>
    <cacheHierarchy uniqueName="[Measures].[Average of Total Salaray]" caption="Average of Total Salaray" measure="1" displayFolder="" measureGroup="Employee Table" count="0" hidden="1">
      <extLst>
        <ext xmlns:x15="http://schemas.microsoft.com/office/spreadsheetml/2010/11/main" uri="{B97F6D7D-B522-45F9-BDA1-12C45D357490}">
          <x15:cacheHierarchy aggregatedColumn="11"/>
        </ext>
      </extLst>
    </cacheHierarchy>
    <cacheHierarchy uniqueName="[Measures].[Count of Performance Status]" caption="Count of Performance Status" measure="1" displayFolder="" measureGroup="Employee Table" count="0" hidden="1">
      <extLst>
        <ext xmlns:x15="http://schemas.microsoft.com/office/spreadsheetml/2010/11/main" uri="{B97F6D7D-B522-45F9-BDA1-12C45D357490}">
          <x15:cacheHierarchy aggregatedColumn="14"/>
        </ext>
      </extLst>
    </cacheHierarchy>
    <cacheHierarchy uniqueName="[Measures].[Sum of Performance Status]" caption="Sum of Performance Status" measure="1" displayFolder="" measureGroup="Employee Table" count="0" hidden="1">
      <extLst>
        <ext xmlns:x15="http://schemas.microsoft.com/office/spreadsheetml/2010/11/main" uri="{B97F6D7D-B522-45F9-BDA1-12C45D357490}">
          <x15:cacheHierarchy aggregatedColumn="14"/>
        </ext>
      </extLst>
    </cacheHierarchy>
    <cacheHierarchy uniqueName="[Measures].[Count of Employee Name]" caption="Count of Employee Name" measure="1" displayFolder="" measureGroup="Employee Table" count="0" hidden="1">
      <extLst>
        <ext xmlns:x15="http://schemas.microsoft.com/office/spreadsheetml/2010/11/main" uri="{B97F6D7D-B522-45F9-BDA1-12C45D357490}">
          <x15:cacheHierarchy aggregatedColumn="3"/>
        </ext>
      </extLst>
    </cacheHierarchy>
    <cacheHierarchy uniqueName="[Measures].[Count of Employee ID]" caption="Count of Employee ID" measure="1" displayFolder="" measureGroup="Employee Table" count="0" hidden="1">
      <extLst>
        <ext xmlns:x15="http://schemas.microsoft.com/office/spreadsheetml/2010/11/main" uri="{B97F6D7D-B522-45F9-BDA1-12C45D357490}">
          <x15:cacheHierarchy aggregatedColumn="2"/>
        </ext>
      </extLst>
    </cacheHierarchy>
    <cacheHierarchy uniqueName="[Measures].[Sum of Performance Score]" caption="Sum of Performance Score" measure="1" displayFolder="" measureGroup="Employee Table" count="0" hidden="1">
      <extLst>
        <ext xmlns:x15="http://schemas.microsoft.com/office/spreadsheetml/2010/11/main" uri="{B97F6D7D-B522-45F9-BDA1-12C45D357490}">
          <x15:cacheHierarchy aggregatedColumn="13"/>
        </ext>
      </extLst>
    </cacheHierarchy>
    <cacheHierarchy uniqueName="[Measures].[Average of Performance Score]" caption="Average of Performance Score" measure="1" displayFolder="" measureGroup="Employee Table" count="0" hidden="1">
      <extLst>
        <ext xmlns:x15="http://schemas.microsoft.com/office/spreadsheetml/2010/11/main" uri="{B97F6D7D-B522-45F9-BDA1-12C45D357490}">
          <x15:cacheHierarchy aggregatedColumn="13"/>
        </ext>
      </extLst>
    </cacheHierarchy>
    <cacheHierarchy uniqueName="[Measures].[Sum of Attendance %]" caption="Sum of Attendance %" measure="1" displayFolder="" measureGroup="Employee Table" count="0" hidden="1">
      <extLst>
        <ext xmlns:x15="http://schemas.microsoft.com/office/spreadsheetml/2010/11/main" uri="{B97F6D7D-B522-45F9-BDA1-12C45D357490}">
          <x15:cacheHierarchy aggregatedColumn="12"/>
        </ext>
      </extLst>
    </cacheHierarchy>
    <cacheHierarchy uniqueName="[Measures].[Average of Attendance %]" caption="Average of Attendance %" measure="1" displayFolder="" measureGroup="Employee Table" count="0" oneField="1" hidden="1">
      <fieldsUsage count="1">
        <fieldUsage x="1"/>
      </fieldsUsage>
      <extLst>
        <ext xmlns:x15="http://schemas.microsoft.com/office/spreadsheetml/2010/11/main" uri="{B97F6D7D-B522-45F9-BDA1-12C45D357490}">
          <x15:cacheHierarchy aggregatedColumn="12"/>
        </ext>
      </extLst>
    </cacheHierarchy>
    <cacheHierarchy uniqueName="[Measures].[Count of Gender]" caption="Count of Gender" measure="1" displayFolder="" measureGroup="Employee Table" count="0" hidden="1">
      <extLst>
        <ext xmlns:x15="http://schemas.microsoft.com/office/spreadsheetml/2010/11/main" uri="{B97F6D7D-B522-45F9-BDA1-12C45D357490}">
          <x15:cacheHierarchy aggregatedColumn="4"/>
        </ext>
      </extLst>
    </cacheHierarchy>
  </cacheHierarchies>
  <kpis count="0"/>
  <dimensions count="4">
    <dimension name="Bonus Table" uniqueName="[Bonus Table]" caption="Bonus Table"/>
    <dimension name="Employee Table" uniqueName="[Employee Table]" caption="Employee Table"/>
    <dimension name="Manager Table" uniqueName="[Manager Table]" caption="Manager Table"/>
    <dimension measure="1" name="Measures" uniqueName="[Measures]" caption="Measures"/>
  </dimensions>
  <measureGroups count="3">
    <measureGroup name="Bonus Table" caption="Bonus Table"/>
    <measureGroup name="Employee Table" caption="Employee Table"/>
    <measureGroup name="Manager Table" caption="Manager Table"/>
  </measureGroups>
  <maps count="5">
    <map measureGroup="0" dimension="0"/>
    <map measureGroup="1" dimension="0"/>
    <map measureGroup="1" dimension="1"/>
    <map measureGroup="1" dimension="2"/>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02.483087615743" backgroundQuery="1" createdVersion="7" refreshedVersion="7" minRefreshableVersion="3" recordCount="0" supportSubquery="1" supportAdvancedDrill="1" xr:uid="{AFE3413F-9E93-4B88-ABE8-FD96085E7E23}">
  <cacheSource type="external" connectionId="1"/>
  <cacheFields count="1">
    <cacheField name="[Measures].[Average of Attendance %]" caption="Average of Attendance %" numFmtId="0" hierarchy="46" level="32767"/>
  </cacheFields>
  <cacheHierarchies count="48">
    <cacheHierarchy uniqueName="[Bonus Table].[City]" caption="City" attribute="1" defaultMemberUniqueName="[Bonus Table].[City].[All]" allUniqueName="[Bonus Table].[City].[All]" dimensionUniqueName="[Bonus Table]" displayFolder="" count="0" memberValueDatatype="130" unbalanced="0"/>
    <cacheHierarchy uniqueName="[Bonus Table].[Bonus %]" caption="Bonus %" attribute="1" defaultMemberUniqueName="[Bonus Table].[Bonus %].[All]" allUniqueName="[Bonus Table].[Bonus %].[All]" dimensionUniqueName="[Bonus Table]" displayFolder="" count="0" memberValueDatatype="20" unbalanced="0"/>
    <cacheHierarchy uniqueName="[Employee Table].[Employee ID]" caption="Employee ID" attribute="1" defaultMemberUniqueName="[Employee Table].[Employee ID].[All]" allUniqueName="[Employee Table].[Employee ID].[All]" dimensionUniqueName="[Employee Table]" displayFolder="" count="0" memberValueDatatype="130" unbalanced="0"/>
    <cacheHierarchy uniqueName="[Employee Table].[Employee Name]" caption="Employee Name" attribute="1" defaultMemberUniqueName="[Employee Table].[Employee Name].[All]" allUniqueName="[Employee Table].[Employee Name].[All]" dimensionUniqueName="[Employee Table]" displayFolder="" count="0" memberValueDatatype="130" unbalanced="0"/>
    <cacheHierarchy uniqueName="[Employee Table].[Gender]" caption="Gender" attribute="1" defaultMemberUniqueName="[Employee Table].[Gender].[All]" allUniqueName="[Employee Table].[Gender].[All]" dimensionUniqueName="[Employee Table]" displayFolder="" count="0" memberValueDatatype="130" unbalanced="0"/>
    <cacheHierarchy uniqueName="[Employee Table].[Department]" caption="Department" attribute="1" defaultMemberUniqueName="[Employee Table].[Department].[All]" allUniqueName="[Employee Table].[Department].[All]" dimensionUniqueName="[Employee Table]" displayFolder="" count="2" memberValueDatatype="130" unbalanced="0"/>
    <cacheHierarchy uniqueName="[Employee Table].[Designation]" caption="Designation" attribute="1" defaultMemberUniqueName="[Employee Table].[Designation].[All]" allUniqueName="[Employee Table].[Designation].[All]" dimensionUniqueName="[Employee Table]" displayFolder="" count="0" memberValueDatatype="130" unbalanced="0"/>
    <cacheHierarchy uniqueName="[Employee Table].[Joining Date]" caption="Joining Date" attribute="1" time="1" defaultMemberUniqueName="[Employee Table].[Joining Date].[All]" allUniqueName="[Employee Table].[Joining Date].[All]" dimensionUniqueName="[Employee Table]" displayFolder="" count="0" memberValueDatatype="7" unbalanced="0"/>
    <cacheHierarchy uniqueName="[Employee Table].[Date of Birth]" caption="Date of Birth" attribute="1" time="1" defaultMemberUniqueName="[Employee Table].[Date of Birth].[All]" allUniqueName="[Employee Table].[Date of Birth].[All]" dimensionUniqueName="[Employee Table]" displayFolder="" count="0" memberValueDatatype="7" unbalanced="0"/>
    <cacheHierarchy uniqueName="[Employee Table].[Basic Salary]" caption="Basic Salary" attribute="1" defaultMemberUniqueName="[Employee Table].[Basic Salary].[All]" allUniqueName="[Employee Table].[Basic Salary].[All]" dimensionUniqueName="[Employee Table]" displayFolder="" count="0" memberValueDatatype="20" unbalanced="0"/>
    <cacheHierarchy uniqueName="[Employee Table].[Bonus]" caption="Bonus" attribute="1" defaultMemberUniqueName="[Employee Table].[Bonus].[All]" allUniqueName="[Employee Table].[Bonus].[All]" dimensionUniqueName="[Employee Table]" displayFolder="" count="0" memberValueDatatype="20" unbalanced="0"/>
    <cacheHierarchy uniqueName="[Employee Table].[Total Salaray]" caption="Total Salaray" attribute="1" defaultMemberUniqueName="[Employee Table].[Total Salaray].[All]" allUniqueName="[Employee Table].[Total Salaray].[All]" dimensionUniqueName="[Employee Table]" displayFolder="" count="0" memberValueDatatype="20" unbalanced="0"/>
    <cacheHierarchy uniqueName="[Employee Table].[Attendance %]" caption="Attendance %" attribute="1" defaultMemberUniqueName="[Employee Table].[Attendance %].[All]" allUniqueName="[Employee Table].[Attendance %].[All]" dimensionUniqueName="[Employee Table]" displayFolder="" count="0" memberValueDatatype="20" unbalanced="0"/>
    <cacheHierarchy uniqueName="[Employee Table].[Performance Score]" caption="Performance Score" attribute="1" defaultMemberUniqueName="[Employee Table].[Performance Score].[All]" allUniqueName="[Employee Table].[Performance Score].[All]" dimensionUniqueName="[Employee Table]" displayFolder="" count="0" memberValueDatatype="20" unbalanced="0"/>
    <cacheHierarchy uniqueName="[Employee Table].[Performance Status]" caption="Performance Status" attribute="1" defaultMemberUniqueName="[Employee Table].[Performance Status].[All]" allUniqueName="[Employee Table].[Performance Status].[All]" dimensionUniqueName="[Employee Table]" displayFolder="" count="0" memberValueDatatype="130" unbalanced="0"/>
    <cacheHierarchy uniqueName="[Employee Table].[City]" caption="City" attribute="1" defaultMemberUniqueName="[Employee Table].[City].[All]" allUniqueName="[Employee Table].[City].[All]" dimensionUniqueName="[Employee Table]" displayFolder="" count="0" memberValueDatatype="130" unbalanced="0"/>
    <cacheHierarchy uniqueName="[Employee Table].[Manager ID]" caption="Manager ID" attribute="1" defaultMemberUniqueName="[Employee Table].[Manager ID].[All]" allUniqueName="[Employee Table].[Manager ID].[All]" dimensionUniqueName="[Employee Table]" displayFolder="" count="0" memberValueDatatype="20" unbalanced="0"/>
    <cacheHierarchy uniqueName="[Employee Table].[Bonus %]" caption="Bonus %" attribute="1" defaultMemberUniqueName="[Employee Table].[Bonus %].[All]" allUniqueName="[Employee Table].[Bonus %].[All]" dimensionUniqueName="[Employee Table]" displayFolder="" count="0" memberValueDatatype="5" unbalanced="0"/>
    <cacheHierarchy uniqueName="[Employee Table].[Age]" caption="Age" attribute="1" defaultMemberUniqueName="[Employee Table].[Age].[All]" allUniqueName="[Employee Table].[Age].[All]" dimensionUniqueName="[Employee Table]" displayFolder="" count="0" memberValueDatatype="20" unbalanced="0"/>
    <cacheHierarchy uniqueName="[Employee Table].[Exp in Yrs]" caption="Exp in Yrs" attribute="1" defaultMemberUniqueName="[Employee Table].[Exp in Yrs].[All]" allUniqueName="[Employee Table].[Exp in Yrs].[All]" dimensionUniqueName="[Employee Table]" displayFolder="" count="0" memberValueDatatype="20" unbalanced="0"/>
    <cacheHierarchy uniqueName="[Employee Table].[Employees completing more than 5 years]" caption="Employees completing more than 5 years" attribute="1" defaultMemberUniqueName="[Employee Table].[Employees completing more than 5 years].[All]" allUniqueName="[Employee Table].[Employees completing more than 5 years].[All]" dimensionUniqueName="[Employee Table]" displayFolder="" count="0" memberValueDatatype="130" unbalanced="0"/>
    <cacheHierarchy uniqueName="[Employee Table].[Joining Year]" caption="Joining Year" attribute="1" defaultMemberUniqueName="[Employee Table].[Joining Year].[All]" allUniqueName="[Employee Table].[Joining Year].[All]" dimensionUniqueName="[Employee Table]" displayFolder="" count="0" memberValueDatatype="20" unbalanced="0"/>
    <cacheHierarchy uniqueName="[Employee Table].[Joining Month]" caption="Joining Month" attribute="1" defaultMemberUniqueName="[Employee Table].[Joining Month].[All]" allUniqueName="[Employee Table].[Joining Month].[All]" dimensionUniqueName="[Employee Table]" displayFolder="" count="0" memberValueDatatype="20" unbalanced="0"/>
    <cacheHierarchy uniqueName="[Employee Table].[No of Days Worked]" caption="No of Days Worked" attribute="1" defaultMemberUniqueName="[Employee Table].[No of Days Worked].[All]" allUniqueName="[Employee Table].[No of Days Worked].[All]" dimensionUniqueName="[Employee Table]" displayFolder="" count="0" memberValueDatatype="20" unbalanced="0"/>
    <cacheHierarchy uniqueName="[Employee Table].[First Name of EMP]" caption="First Name of EMP" attribute="1" defaultMemberUniqueName="[Employee Table].[First Name of EMP].[All]" allUniqueName="[Employee Table].[First Name of EMP].[All]" dimensionUniqueName="[Employee Table]" displayFolder="" count="0" memberValueDatatype="130" unbalanced="0"/>
    <cacheHierarchy uniqueName="[Employee Table].[Last Name]" caption="Last Name" attribute="1" defaultMemberUniqueName="[Employee Table].[Last Name].[All]" allUniqueName="[Employee Table].[Last Name].[All]" dimensionUniqueName="[Employee Table]" displayFolder="" count="0" memberValueDatatype="130" unbalanced="0"/>
    <cacheHierarchy uniqueName="[Employee Table].[EMP-Dep code]" caption="EMP-Dep code" attribute="1" defaultMemberUniqueName="[Employee Table].[EMP-Dep code].[All]" allUniqueName="[Employee Table].[EMP-Dep code].[All]" dimensionUniqueName="[Employee Table]" displayFolder="" count="0" memberValueDatatype="130" unbalanced="0"/>
    <cacheHierarchy uniqueName="[Employee Table].[First 3 chara of DEP]" caption="First 3 chara of DEP" attribute="1" defaultMemberUniqueName="[Employee Table].[First 3 chara of DEP].[All]" allUniqueName="[Employee Table].[First 3 chara of DEP].[All]" dimensionUniqueName="[Employee Table]" displayFolder="" count="0" memberValueDatatype="130" unbalanced="0"/>
    <cacheHierarchy uniqueName="[Employee Table].[Bonus %acc to City]" caption="Bonus %acc to City" attribute="1" defaultMemberUniqueName="[Employee Table].[Bonus %acc to City].[All]" allUniqueName="[Employee Table].[Bonus %acc to City].[All]" dimensionUniqueName="[Employee Table]" displayFolder="" count="0" memberValueDatatype="20" unbalanced="0"/>
    <cacheHierarchy uniqueName="[Manager Table].[Manager ID]" caption="Manager ID" attribute="1" defaultMemberUniqueName="[Manager Table].[Manager ID].[All]" allUniqueName="[Manager Table].[Manager ID].[All]" dimensionUniqueName="[Manager Table]" displayFolder="" count="0" memberValueDatatype="20" unbalanced="0"/>
    <cacheHierarchy uniqueName="[Manager Table].[Manager Name]" caption="Manager Name" attribute="1" defaultMemberUniqueName="[Manager Table].[Manager Name].[All]" allUniqueName="[Manager Table].[Manager Name].[All]" dimensionUniqueName="[Manager Table]" displayFolder="" count="0" memberValueDatatype="130" unbalanced="0"/>
    <cacheHierarchy uniqueName="[Manager Table].[Department Head]" caption="Department Head" attribute="1" defaultMemberUniqueName="[Manager Table].[Department Head].[All]" allUniqueName="[Manager Table].[Department Head].[All]" dimensionUniqueName="[Manager Table]" displayFolder="" count="0" memberValueDatatype="130" unbalanced="0"/>
    <cacheHierarchy uniqueName="[Manager Table].[Manager Name2]" caption="Manager Name2" attribute="1" defaultMemberUniqueName="[Manager Table].[Manager Name2].[All]" allUniqueName="[Manager Table].[Manager Name2].[All]" dimensionUniqueName="[Manager Table]" displayFolder="" count="0" memberValueDatatype="130" unbalanced="0"/>
    <cacheHierarchy uniqueName="[Measures].[__XL_Count Table1]" caption="__XL_Count Table1" measure="1" displayFolder="" measureGroup="Employee Table" count="0" hidden="1"/>
    <cacheHierarchy uniqueName="[Measures].[__XL_Count Table3]" caption="__XL_Count Table3" measure="1" displayFolder="" measureGroup="Manager Table" count="0" hidden="1"/>
    <cacheHierarchy uniqueName="[Measures].[__XL_Count Table2]" caption="__XL_Count Table2" measure="1" displayFolder="" measureGroup="Bonus Table" count="0" hidden="1"/>
    <cacheHierarchy uniqueName="[Measures].[__No measures defined]" caption="__No measures defined" measure="1" displayFolder="" count="0" hidden="1"/>
    <cacheHierarchy uniqueName="[Measures].[Sum of Total Salaray]" caption="Sum of Total Salaray" measure="1" displayFolder="" measureGroup="Employee Table" count="0" hidden="1">
      <extLst>
        <ext xmlns:x15="http://schemas.microsoft.com/office/spreadsheetml/2010/11/main" uri="{B97F6D7D-B522-45F9-BDA1-12C45D357490}">
          <x15:cacheHierarchy aggregatedColumn="11"/>
        </ext>
      </extLst>
    </cacheHierarchy>
    <cacheHierarchy uniqueName="[Measures].[Average of Total Salaray]" caption="Average of Total Salaray" measure="1" displayFolder="" measureGroup="Employee Table" count="0" hidden="1">
      <extLst>
        <ext xmlns:x15="http://schemas.microsoft.com/office/spreadsheetml/2010/11/main" uri="{B97F6D7D-B522-45F9-BDA1-12C45D357490}">
          <x15:cacheHierarchy aggregatedColumn="11"/>
        </ext>
      </extLst>
    </cacheHierarchy>
    <cacheHierarchy uniqueName="[Measures].[Count of Performance Status]" caption="Count of Performance Status" measure="1" displayFolder="" measureGroup="Employee Table" count="0" hidden="1">
      <extLst>
        <ext xmlns:x15="http://schemas.microsoft.com/office/spreadsheetml/2010/11/main" uri="{B97F6D7D-B522-45F9-BDA1-12C45D357490}">
          <x15:cacheHierarchy aggregatedColumn="14"/>
        </ext>
      </extLst>
    </cacheHierarchy>
    <cacheHierarchy uniqueName="[Measures].[Sum of Performance Status]" caption="Sum of Performance Status" measure="1" displayFolder="" measureGroup="Employee Table" count="0" hidden="1">
      <extLst>
        <ext xmlns:x15="http://schemas.microsoft.com/office/spreadsheetml/2010/11/main" uri="{B97F6D7D-B522-45F9-BDA1-12C45D357490}">
          <x15:cacheHierarchy aggregatedColumn="14"/>
        </ext>
      </extLst>
    </cacheHierarchy>
    <cacheHierarchy uniqueName="[Measures].[Count of Employee Name]" caption="Count of Employee Name" measure="1" displayFolder="" measureGroup="Employee Table" count="0" hidden="1">
      <extLst>
        <ext xmlns:x15="http://schemas.microsoft.com/office/spreadsheetml/2010/11/main" uri="{B97F6D7D-B522-45F9-BDA1-12C45D357490}">
          <x15:cacheHierarchy aggregatedColumn="3"/>
        </ext>
      </extLst>
    </cacheHierarchy>
    <cacheHierarchy uniqueName="[Measures].[Count of Employee ID]" caption="Count of Employee ID" measure="1" displayFolder="" measureGroup="Employee Table" count="0" hidden="1">
      <extLst>
        <ext xmlns:x15="http://schemas.microsoft.com/office/spreadsheetml/2010/11/main" uri="{B97F6D7D-B522-45F9-BDA1-12C45D357490}">
          <x15:cacheHierarchy aggregatedColumn="2"/>
        </ext>
      </extLst>
    </cacheHierarchy>
    <cacheHierarchy uniqueName="[Measures].[Sum of Performance Score]" caption="Sum of Performance Score" measure="1" displayFolder="" measureGroup="Employee Table" count="0" hidden="1">
      <extLst>
        <ext xmlns:x15="http://schemas.microsoft.com/office/spreadsheetml/2010/11/main" uri="{B97F6D7D-B522-45F9-BDA1-12C45D357490}">
          <x15:cacheHierarchy aggregatedColumn="13"/>
        </ext>
      </extLst>
    </cacheHierarchy>
    <cacheHierarchy uniqueName="[Measures].[Average of Performance Score]" caption="Average of Performance Score" measure="1" displayFolder="" measureGroup="Employee Table" count="0" hidden="1">
      <extLst>
        <ext xmlns:x15="http://schemas.microsoft.com/office/spreadsheetml/2010/11/main" uri="{B97F6D7D-B522-45F9-BDA1-12C45D357490}">
          <x15:cacheHierarchy aggregatedColumn="13"/>
        </ext>
      </extLst>
    </cacheHierarchy>
    <cacheHierarchy uniqueName="[Measures].[Sum of Attendance %]" caption="Sum of Attendance %" measure="1" displayFolder="" measureGroup="Employee Table" count="0" hidden="1">
      <extLst>
        <ext xmlns:x15="http://schemas.microsoft.com/office/spreadsheetml/2010/11/main" uri="{B97F6D7D-B522-45F9-BDA1-12C45D357490}">
          <x15:cacheHierarchy aggregatedColumn="12"/>
        </ext>
      </extLst>
    </cacheHierarchy>
    <cacheHierarchy uniqueName="[Measures].[Average of Attendance %]" caption="Average of Attendance %" measure="1" displayFolder="" measureGroup="Employee Table" count="0" oneField="1" hidden="1">
      <fieldsUsage count="1">
        <fieldUsage x="0"/>
      </fieldsUsage>
      <extLst>
        <ext xmlns:x15="http://schemas.microsoft.com/office/spreadsheetml/2010/11/main" uri="{B97F6D7D-B522-45F9-BDA1-12C45D357490}">
          <x15:cacheHierarchy aggregatedColumn="12"/>
        </ext>
      </extLst>
    </cacheHierarchy>
    <cacheHierarchy uniqueName="[Measures].[Count of Gender]" caption="Count of Gender" measure="1" displayFolder="" measureGroup="Employee Table" count="0" hidden="1">
      <extLst>
        <ext xmlns:x15="http://schemas.microsoft.com/office/spreadsheetml/2010/11/main" uri="{B97F6D7D-B522-45F9-BDA1-12C45D357490}">
          <x15:cacheHierarchy aggregatedColumn="4"/>
        </ext>
      </extLst>
    </cacheHierarchy>
  </cacheHierarchies>
  <kpis count="0"/>
  <dimensions count="4">
    <dimension name="Bonus Table" uniqueName="[Bonus Table]" caption="Bonus Table"/>
    <dimension name="Employee Table" uniqueName="[Employee Table]" caption="Employee Table"/>
    <dimension name="Manager Table" uniqueName="[Manager Table]" caption="Manager Table"/>
    <dimension measure="1" name="Measures" uniqueName="[Measures]" caption="Measures"/>
  </dimensions>
  <measureGroups count="3">
    <measureGroup name="Bonus Table" caption="Bonus Table"/>
    <measureGroup name="Employee Table" caption="Employee Table"/>
    <measureGroup name="Manager Table" caption="Manager Table"/>
  </measureGroups>
  <maps count="5">
    <map measureGroup="0" dimension="0"/>
    <map measureGroup="1" dimension="0"/>
    <map measureGroup="1" dimension="1"/>
    <map measureGroup="1" dimension="2"/>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02.496194791667" backgroundQuery="1" createdVersion="7" refreshedVersion="7" minRefreshableVersion="3" recordCount="0" supportSubquery="1" supportAdvancedDrill="1" xr:uid="{0025BD46-386C-44E7-8302-3C24F01F5695}">
  <cacheSource type="external" connectionId="1"/>
  <cacheFields count="3">
    <cacheField name="[Measures].[Average of Total Salaray]" caption="Average of Total Salaray" numFmtId="0" hierarchy="38" level="32767"/>
    <cacheField name="[Employee Table].[Department].[Department]" caption="Department" numFmtId="0" hierarchy="5" level="1">
      <sharedItems count="7">
        <s v="Finance"/>
        <s v="HR"/>
        <s v="IT"/>
        <s v="Marketing"/>
        <s v="Operations"/>
        <s v="Sales"/>
        <s v="Support"/>
      </sharedItems>
    </cacheField>
    <cacheField name="[Employee Table].[Performance Status].[Performance Status]" caption="Performance Status" numFmtId="0" hierarchy="14" level="1">
      <sharedItems containsSemiMixedTypes="0" containsNonDate="0" containsString="0"/>
    </cacheField>
  </cacheFields>
  <cacheHierarchies count="48">
    <cacheHierarchy uniqueName="[Bonus Table].[City]" caption="City" attribute="1" defaultMemberUniqueName="[Bonus Table].[City].[All]" allUniqueName="[Bonus Table].[City].[All]" dimensionUniqueName="[Bonus Table]" displayFolder="" count="0" memberValueDatatype="130" unbalanced="0"/>
    <cacheHierarchy uniqueName="[Bonus Table].[Bonus %]" caption="Bonus %" attribute="1" defaultMemberUniqueName="[Bonus Table].[Bonus %].[All]" allUniqueName="[Bonus Table].[Bonus %].[All]" dimensionUniqueName="[Bonus Table]" displayFolder="" count="0" memberValueDatatype="20" unbalanced="0"/>
    <cacheHierarchy uniqueName="[Employee Table].[Employee ID]" caption="Employee ID" attribute="1" defaultMemberUniqueName="[Employee Table].[Employee ID].[All]" allUniqueName="[Employee Table].[Employee ID].[All]" dimensionUniqueName="[Employee Table]" displayFolder="" count="0" memberValueDatatype="130" unbalanced="0"/>
    <cacheHierarchy uniqueName="[Employee Table].[Employee Name]" caption="Employee Name" attribute="1" defaultMemberUniqueName="[Employee Table].[Employee Name].[All]" allUniqueName="[Employee Table].[Employee Name].[All]" dimensionUniqueName="[Employee Table]" displayFolder="" count="0" memberValueDatatype="130" unbalanced="0"/>
    <cacheHierarchy uniqueName="[Employee Table].[Gender]" caption="Gender" attribute="1" defaultMemberUniqueName="[Employee Table].[Gender].[All]" allUniqueName="[Employee Table].[Gender].[All]" dimensionUniqueName="[Employee Table]" displayFolder="" count="0" memberValueDatatype="130" unbalanced="0"/>
    <cacheHierarchy uniqueName="[Employee Table].[Department]" caption="Department" attribute="1" defaultMemberUniqueName="[Employee Table].[Department].[All]" allUniqueName="[Employee Table].[Department].[All]" dimensionUniqueName="[Employee Table]" displayFolder="" count="2" memberValueDatatype="130" unbalanced="0">
      <fieldsUsage count="2">
        <fieldUsage x="-1"/>
        <fieldUsage x="1"/>
      </fieldsUsage>
    </cacheHierarchy>
    <cacheHierarchy uniqueName="[Employee Table].[Designation]" caption="Designation" attribute="1" defaultMemberUniqueName="[Employee Table].[Designation].[All]" allUniqueName="[Employee Table].[Designation].[All]" dimensionUniqueName="[Employee Table]" displayFolder="" count="0" memberValueDatatype="130" unbalanced="0"/>
    <cacheHierarchy uniqueName="[Employee Table].[Joining Date]" caption="Joining Date" attribute="1" time="1" defaultMemberUniqueName="[Employee Table].[Joining Date].[All]" allUniqueName="[Employee Table].[Joining Date].[All]" dimensionUniqueName="[Employee Table]" displayFolder="" count="0" memberValueDatatype="7" unbalanced="0"/>
    <cacheHierarchy uniqueName="[Employee Table].[Date of Birth]" caption="Date of Birth" attribute="1" time="1" defaultMemberUniqueName="[Employee Table].[Date of Birth].[All]" allUniqueName="[Employee Table].[Date of Birth].[All]" dimensionUniqueName="[Employee Table]" displayFolder="" count="0" memberValueDatatype="7" unbalanced="0"/>
    <cacheHierarchy uniqueName="[Employee Table].[Basic Salary]" caption="Basic Salary" attribute="1" defaultMemberUniqueName="[Employee Table].[Basic Salary].[All]" allUniqueName="[Employee Table].[Basic Salary].[All]" dimensionUniqueName="[Employee Table]" displayFolder="" count="0" memberValueDatatype="20" unbalanced="0"/>
    <cacheHierarchy uniqueName="[Employee Table].[Bonus]" caption="Bonus" attribute="1" defaultMemberUniqueName="[Employee Table].[Bonus].[All]" allUniqueName="[Employee Table].[Bonus].[All]" dimensionUniqueName="[Employee Table]" displayFolder="" count="0" memberValueDatatype="20" unbalanced="0"/>
    <cacheHierarchy uniqueName="[Employee Table].[Total Salaray]" caption="Total Salaray" attribute="1" defaultMemberUniqueName="[Employee Table].[Total Salaray].[All]" allUniqueName="[Employee Table].[Total Salaray].[All]" dimensionUniqueName="[Employee Table]" displayFolder="" count="0" memberValueDatatype="20" unbalanced="0"/>
    <cacheHierarchy uniqueName="[Employee Table].[Attendance %]" caption="Attendance %" attribute="1" defaultMemberUniqueName="[Employee Table].[Attendance %].[All]" allUniqueName="[Employee Table].[Attendance %].[All]" dimensionUniqueName="[Employee Table]" displayFolder="" count="0" memberValueDatatype="20" unbalanced="0"/>
    <cacheHierarchy uniqueName="[Employee Table].[Performance Score]" caption="Performance Score" attribute="1" defaultMemberUniqueName="[Employee Table].[Performance Score].[All]" allUniqueName="[Employee Table].[Performance Score].[All]" dimensionUniqueName="[Employee Table]" displayFolder="" count="0" memberValueDatatype="20" unbalanced="0"/>
    <cacheHierarchy uniqueName="[Employee Table].[Performance Status]" caption="Performance Status" attribute="1" defaultMemberUniqueName="[Employee Table].[Performance Status].[All]" allUniqueName="[Employee Table].[Performance Status].[All]" dimensionUniqueName="[Employee Table]" displayFolder="" count="2" memberValueDatatype="130" unbalanced="0">
      <fieldsUsage count="2">
        <fieldUsage x="-1"/>
        <fieldUsage x="2"/>
      </fieldsUsage>
    </cacheHierarchy>
    <cacheHierarchy uniqueName="[Employee Table].[City]" caption="City" attribute="1" defaultMemberUniqueName="[Employee Table].[City].[All]" allUniqueName="[Employee Table].[City].[All]" dimensionUniqueName="[Employee Table]" displayFolder="" count="0" memberValueDatatype="130" unbalanced="0"/>
    <cacheHierarchy uniqueName="[Employee Table].[Manager ID]" caption="Manager ID" attribute="1" defaultMemberUniqueName="[Employee Table].[Manager ID].[All]" allUniqueName="[Employee Table].[Manager ID].[All]" dimensionUniqueName="[Employee Table]" displayFolder="" count="0" memberValueDatatype="20" unbalanced="0"/>
    <cacheHierarchy uniqueName="[Employee Table].[Bonus %]" caption="Bonus %" attribute="1" defaultMemberUniqueName="[Employee Table].[Bonus %].[All]" allUniqueName="[Employee Table].[Bonus %].[All]" dimensionUniqueName="[Employee Table]" displayFolder="" count="0" memberValueDatatype="5" unbalanced="0"/>
    <cacheHierarchy uniqueName="[Employee Table].[Age]" caption="Age" attribute="1" defaultMemberUniqueName="[Employee Table].[Age].[All]" allUniqueName="[Employee Table].[Age].[All]" dimensionUniqueName="[Employee Table]" displayFolder="" count="0" memberValueDatatype="20" unbalanced="0"/>
    <cacheHierarchy uniqueName="[Employee Table].[Exp in Yrs]" caption="Exp in Yrs" attribute="1" defaultMemberUniqueName="[Employee Table].[Exp in Yrs].[All]" allUniqueName="[Employee Table].[Exp in Yrs].[All]" dimensionUniqueName="[Employee Table]" displayFolder="" count="0" memberValueDatatype="20" unbalanced="0"/>
    <cacheHierarchy uniqueName="[Employee Table].[Employees completing more than 5 years]" caption="Employees completing more than 5 years" attribute="1" defaultMemberUniqueName="[Employee Table].[Employees completing more than 5 years].[All]" allUniqueName="[Employee Table].[Employees completing more than 5 years].[All]" dimensionUniqueName="[Employee Table]" displayFolder="" count="0" memberValueDatatype="130" unbalanced="0"/>
    <cacheHierarchy uniqueName="[Employee Table].[Joining Year]" caption="Joining Year" attribute="1" defaultMemberUniqueName="[Employee Table].[Joining Year].[All]" allUniqueName="[Employee Table].[Joining Year].[All]" dimensionUniqueName="[Employee Table]" displayFolder="" count="0" memberValueDatatype="20" unbalanced="0"/>
    <cacheHierarchy uniqueName="[Employee Table].[Joining Month]" caption="Joining Month" attribute="1" defaultMemberUniqueName="[Employee Table].[Joining Month].[All]" allUniqueName="[Employee Table].[Joining Month].[All]" dimensionUniqueName="[Employee Table]" displayFolder="" count="0" memberValueDatatype="20" unbalanced="0"/>
    <cacheHierarchy uniqueName="[Employee Table].[No of Days Worked]" caption="No of Days Worked" attribute="1" defaultMemberUniqueName="[Employee Table].[No of Days Worked].[All]" allUniqueName="[Employee Table].[No of Days Worked].[All]" dimensionUniqueName="[Employee Table]" displayFolder="" count="0" memberValueDatatype="20" unbalanced="0"/>
    <cacheHierarchy uniqueName="[Employee Table].[First Name of EMP]" caption="First Name of EMP" attribute="1" defaultMemberUniqueName="[Employee Table].[First Name of EMP].[All]" allUniqueName="[Employee Table].[First Name of EMP].[All]" dimensionUniqueName="[Employee Table]" displayFolder="" count="0" memberValueDatatype="130" unbalanced="0"/>
    <cacheHierarchy uniqueName="[Employee Table].[Last Name]" caption="Last Name" attribute="1" defaultMemberUniqueName="[Employee Table].[Last Name].[All]" allUniqueName="[Employee Table].[Last Name].[All]" dimensionUniqueName="[Employee Table]" displayFolder="" count="0" memberValueDatatype="130" unbalanced="0"/>
    <cacheHierarchy uniqueName="[Employee Table].[EMP-Dep code]" caption="EMP-Dep code" attribute="1" defaultMemberUniqueName="[Employee Table].[EMP-Dep code].[All]" allUniqueName="[Employee Table].[EMP-Dep code].[All]" dimensionUniqueName="[Employee Table]" displayFolder="" count="0" memberValueDatatype="130" unbalanced="0"/>
    <cacheHierarchy uniqueName="[Employee Table].[First 3 chara of DEP]" caption="First 3 chara of DEP" attribute="1" defaultMemberUniqueName="[Employee Table].[First 3 chara of DEP].[All]" allUniqueName="[Employee Table].[First 3 chara of DEP].[All]" dimensionUniqueName="[Employee Table]" displayFolder="" count="0" memberValueDatatype="130" unbalanced="0"/>
    <cacheHierarchy uniqueName="[Employee Table].[Bonus %acc to City]" caption="Bonus %acc to City" attribute="1" defaultMemberUniqueName="[Employee Table].[Bonus %acc to City].[All]" allUniqueName="[Employee Table].[Bonus %acc to City].[All]" dimensionUniqueName="[Employee Table]" displayFolder="" count="0" memberValueDatatype="20" unbalanced="0"/>
    <cacheHierarchy uniqueName="[Manager Table].[Manager ID]" caption="Manager ID" attribute="1" defaultMemberUniqueName="[Manager Table].[Manager ID].[All]" allUniqueName="[Manager Table].[Manager ID].[All]" dimensionUniqueName="[Manager Table]" displayFolder="" count="0" memberValueDatatype="20" unbalanced="0"/>
    <cacheHierarchy uniqueName="[Manager Table].[Manager Name]" caption="Manager Name" attribute="1" defaultMemberUniqueName="[Manager Table].[Manager Name].[All]" allUniqueName="[Manager Table].[Manager Name].[All]" dimensionUniqueName="[Manager Table]" displayFolder="" count="0" memberValueDatatype="130" unbalanced="0"/>
    <cacheHierarchy uniqueName="[Manager Table].[Department Head]" caption="Department Head" attribute="1" defaultMemberUniqueName="[Manager Table].[Department Head].[All]" allUniqueName="[Manager Table].[Department Head].[All]" dimensionUniqueName="[Manager Table]" displayFolder="" count="0" memberValueDatatype="130" unbalanced="0"/>
    <cacheHierarchy uniqueName="[Manager Table].[Manager Name2]" caption="Manager Name2" attribute="1" defaultMemberUniqueName="[Manager Table].[Manager Name2].[All]" allUniqueName="[Manager Table].[Manager Name2].[All]" dimensionUniqueName="[Manager Table]" displayFolder="" count="0" memberValueDatatype="130" unbalanced="0"/>
    <cacheHierarchy uniqueName="[Measures].[__XL_Count Table1]" caption="__XL_Count Table1" measure="1" displayFolder="" measureGroup="Employee Table" count="0" hidden="1"/>
    <cacheHierarchy uniqueName="[Measures].[__XL_Count Table3]" caption="__XL_Count Table3" measure="1" displayFolder="" measureGroup="Manager Table" count="0" hidden="1"/>
    <cacheHierarchy uniqueName="[Measures].[__XL_Count Table2]" caption="__XL_Count Table2" measure="1" displayFolder="" measureGroup="Bonus Table" count="0" hidden="1"/>
    <cacheHierarchy uniqueName="[Measures].[__No measures defined]" caption="__No measures defined" measure="1" displayFolder="" count="0" hidden="1"/>
    <cacheHierarchy uniqueName="[Measures].[Sum of Total Salaray]" caption="Sum of Total Salaray" measure="1" displayFolder="" measureGroup="Employee Table" count="0" hidden="1">
      <extLst>
        <ext xmlns:x15="http://schemas.microsoft.com/office/spreadsheetml/2010/11/main" uri="{B97F6D7D-B522-45F9-BDA1-12C45D357490}">
          <x15:cacheHierarchy aggregatedColumn="11"/>
        </ext>
      </extLst>
    </cacheHierarchy>
    <cacheHierarchy uniqueName="[Measures].[Average of Total Salaray]" caption="Average of Total Salaray" measure="1" displayFolder="" measureGroup="Employee Table" count="0" oneField="1" hidden="1">
      <fieldsUsage count="1">
        <fieldUsage x="0"/>
      </fieldsUsage>
      <extLst>
        <ext xmlns:x15="http://schemas.microsoft.com/office/spreadsheetml/2010/11/main" uri="{B97F6D7D-B522-45F9-BDA1-12C45D357490}">
          <x15:cacheHierarchy aggregatedColumn="11"/>
        </ext>
      </extLst>
    </cacheHierarchy>
    <cacheHierarchy uniqueName="[Measures].[Count of Performance Status]" caption="Count of Performance Status" measure="1" displayFolder="" measureGroup="Employee Table" count="0" hidden="1">
      <extLst>
        <ext xmlns:x15="http://schemas.microsoft.com/office/spreadsheetml/2010/11/main" uri="{B97F6D7D-B522-45F9-BDA1-12C45D357490}">
          <x15:cacheHierarchy aggregatedColumn="14"/>
        </ext>
      </extLst>
    </cacheHierarchy>
    <cacheHierarchy uniqueName="[Measures].[Sum of Performance Status]" caption="Sum of Performance Status" measure="1" displayFolder="" measureGroup="Employee Table" count="0" hidden="1">
      <extLst>
        <ext xmlns:x15="http://schemas.microsoft.com/office/spreadsheetml/2010/11/main" uri="{B97F6D7D-B522-45F9-BDA1-12C45D357490}">
          <x15:cacheHierarchy aggregatedColumn="14"/>
        </ext>
      </extLst>
    </cacheHierarchy>
    <cacheHierarchy uniqueName="[Measures].[Count of Employee Name]" caption="Count of Employee Name" measure="1" displayFolder="" measureGroup="Employee Table" count="0" hidden="1">
      <extLst>
        <ext xmlns:x15="http://schemas.microsoft.com/office/spreadsheetml/2010/11/main" uri="{B97F6D7D-B522-45F9-BDA1-12C45D357490}">
          <x15:cacheHierarchy aggregatedColumn="3"/>
        </ext>
      </extLst>
    </cacheHierarchy>
    <cacheHierarchy uniqueName="[Measures].[Count of Employee ID]" caption="Count of Employee ID" measure="1" displayFolder="" measureGroup="Employee Table" count="0" hidden="1">
      <extLst>
        <ext xmlns:x15="http://schemas.microsoft.com/office/spreadsheetml/2010/11/main" uri="{B97F6D7D-B522-45F9-BDA1-12C45D357490}">
          <x15:cacheHierarchy aggregatedColumn="2"/>
        </ext>
      </extLst>
    </cacheHierarchy>
    <cacheHierarchy uniqueName="[Measures].[Sum of Performance Score]" caption="Sum of Performance Score" measure="1" displayFolder="" measureGroup="Employee Table" count="0" hidden="1">
      <extLst>
        <ext xmlns:x15="http://schemas.microsoft.com/office/spreadsheetml/2010/11/main" uri="{B97F6D7D-B522-45F9-BDA1-12C45D357490}">
          <x15:cacheHierarchy aggregatedColumn="13"/>
        </ext>
      </extLst>
    </cacheHierarchy>
    <cacheHierarchy uniqueName="[Measures].[Average of Performance Score]" caption="Average of Performance Score" measure="1" displayFolder="" measureGroup="Employee Table" count="0" hidden="1">
      <extLst>
        <ext xmlns:x15="http://schemas.microsoft.com/office/spreadsheetml/2010/11/main" uri="{B97F6D7D-B522-45F9-BDA1-12C45D357490}">
          <x15:cacheHierarchy aggregatedColumn="13"/>
        </ext>
      </extLst>
    </cacheHierarchy>
    <cacheHierarchy uniqueName="[Measures].[Sum of Attendance %]" caption="Sum of Attendance %" measure="1" displayFolder="" measureGroup="Employee Table" count="0" hidden="1">
      <extLst>
        <ext xmlns:x15="http://schemas.microsoft.com/office/spreadsheetml/2010/11/main" uri="{B97F6D7D-B522-45F9-BDA1-12C45D357490}">
          <x15:cacheHierarchy aggregatedColumn="12"/>
        </ext>
      </extLst>
    </cacheHierarchy>
    <cacheHierarchy uniqueName="[Measures].[Average of Attendance %]" caption="Average of Attendance %" measure="1" displayFolder="" measureGroup="Employee Table" count="0" hidden="1">
      <extLst>
        <ext xmlns:x15="http://schemas.microsoft.com/office/spreadsheetml/2010/11/main" uri="{B97F6D7D-B522-45F9-BDA1-12C45D357490}">
          <x15:cacheHierarchy aggregatedColumn="12"/>
        </ext>
      </extLst>
    </cacheHierarchy>
    <cacheHierarchy uniqueName="[Measures].[Count of Gender]" caption="Count of Gender" measure="1" displayFolder="" measureGroup="Employee Table" count="0" hidden="1">
      <extLst>
        <ext xmlns:x15="http://schemas.microsoft.com/office/spreadsheetml/2010/11/main" uri="{B97F6D7D-B522-45F9-BDA1-12C45D357490}">
          <x15:cacheHierarchy aggregatedColumn="4"/>
        </ext>
      </extLst>
    </cacheHierarchy>
  </cacheHierarchies>
  <kpis count="0"/>
  <dimensions count="4">
    <dimension name="Bonus Table" uniqueName="[Bonus Table]" caption="Bonus Table"/>
    <dimension name="Employee Table" uniqueName="[Employee Table]" caption="Employee Table"/>
    <dimension name="Manager Table" uniqueName="[Manager Table]" caption="Manager Table"/>
    <dimension measure="1" name="Measures" uniqueName="[Measures]" caption="Measures"/>
  </dimensions>
  <measureGroups count="3">
    <measureGroup name="Bonus Table" caption="Bonus Table"/>
    <measureGroup name="Employee Table" caption="Employee Table"/>
    <measureGroup name="Manager Table" caption="Manager Table"/>
  </measureGroups>
  <maps count="5">
    <map measureGroup="0" dimension="0"/>
    <map measureGroup="1" dimension="0"/>
    <map measureGroup="1" dimension="1"/>
    <map measureGroup="1" dimension="2"/>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02.496195486114" backgroundQuery="1" createdVersion="7" refreshedVersion="7" minRefreshableVersion="3" recordCount="0" supportSubquery="1" supportAdvancedDrill="1" xr:uid="{BACEB445-CDBC-4414-8841-C439C82F6E3C}">
  <cacheSource type="external" connectionId="1"/>
  <cacheFields count="4">
    <cacheField name="[Employee Table].[Employee Name].[Employee Name]" caption="Employee Name" numFmtId="0" hierarchy="3" level="1">
      <sharedItems count="10">
        <s v="Arjun Mehta"/>
        <s v="Gayathri Iyer"/>
        <s v="Karan Malhotra"/>
        <s v="Kavya Nair"/>
        <s v="Krishna Chaitanya"/>
        <s v="Rahul Verma"/>
        <s v="Rohan Gupta"/>
        <s v="Sneha Iyer"/>
        <s v="Tarun Verma"/>
        <s v="Vikram Singh"/>
      </sharedItems>
    </cacheField>
    <cacheField name="[Employee Table].[Gender].[Gender]" caption="Gender" numFmtId="0" hierarchy="4" level="1">
      <sharedItems count="2">
        <s v="Female"/>
        <s v="Male"/>
      </sharedItems>
    </cacheField>
    <cacheField name="[Measures].[Count of Employee ID]" caption="Count of Employee ID" numFmtId="0" hierarchy="42" level="32767"/>
    <cacheField name="[Employee Table].[Performance Status].[Performance Status]" caption="Performance Status" numFmtId="0" hierarchy="14" level="1">
      <sharedItems containsSemiMixedTypes="0" containsNonDate="0" containsString="0"/>
    </cacheField>
  </cacheFields>
  <cacheHierarchies count="48">
    <cacheHierarchy uniqueName="[Bonus Table].[City]" caption="City" attribute="1" defaultMemberUniqueName="[Bonus Table].[City].[All]" allUniqueName="[Bonus Table].[City].[All]" dimensionUniqueName="[Bonus Table]" displayFolder="" count="0" memberValueDatatype="130" unbalanced="0"/>
    <cacheHierarchy uniqueName="[Bonus Table].[Bonus %]" caption="Bonus %" attribute="1" defaultMemberUniqueName="[Bonus Table].[Bonus %].[All]" allUniqueName="[Bonus Table].[Bonus %].[All]" dimensionUniqueName="[Bonus Table]" displayFolder="" count="0" memberValueDatatype="20" unbalanced="0"/>
    <cacheHierarchy uniqueName="[Employee Table].[Employee ID]" caption="Employee ID" attribute="1" defaultMemberUniqueName="[Employee Table].[Employee ID].[All]" allUniqueName="[Employee Table].[Employee ID].[All]" dimensionUniqueName="[Employee Table]" displayFolder="" count="2" memberValueDatatype="130" unbalanced="0"/>
    <cacheHierarchy uniqueName="[Employee Table].[Employee Name]" caption="Employee Name" attribute="1" defaultMemberUniqueName="[Employee Table].[Employee Name].[All]" allUniqueName="[Employee Table].[Employee Name].[All]" dimensionUniqueName="[Employee Table]" displayFolder="" count="2" memberValueDatatype="130" unbalanced="0">
      <fieldsUsage count="2">
        <fieldUsage x="-1"/>
        <fieldUsage x="0"/>
      </fieldsUsage>
    </cacheHierarchy>
    <cacheHierarchy uniqueName="[Employee Table].[Gender]" caption="Gender" attribute="1" defaultMemberUniqueName="[Employee Table].[Gender].[All]" allUniqueName="[Employee Table].[Gender].[All]" dimensionUniqueName="[Employee Table]" displayFolder="" count="2" memberValueDatatype="130" unbalanced="0">
      <fieldsUsage count="2">
        <fieldUsage x="-1"/>
        <fieldUsage x="1"/>
      </fieldsUsage>
    </cacheHierarchy>
    <cacheHierarchy uniqueName="[Employee Table].[Department]" caption="Department" attribute="1" defaultMemberUniqueName="[Employee Table].[Department].[All]" allUniqueName="[Employee Table].[Department].[All]" dimensionUniqueName="[Employee Table]" displayFolder="" count="2" memberValueDatatype="130" unbalanced="0"/>
    <cacheHierarchy uniqueName="[Employee Table].[Designation]" caption="Designation" attribute="1" defaultMemberUniqueName="[Employee Table].[Designation].[All]" allUniqueName="[Employee Table].[Designation].[All]" dimensionUniqueName="[Employee Table]" displayFolder="" count="0" memberValueDatatype="130" unbalanced="0"/>
    <cacheHierarchy uniqueName="[Employee Table].[Joining Date]" caption="Joining Date" attribute="1" time="1" defaultMemberUniqueName="[Employee Table].[Joining Date].[All]" allUniqueName="[Employee Table].[Joining Date].[All]" dimensionUniqueName="[Employee Table]" displayFolder="" count="0" memberValueDatatype="7" unbalanced="0"/>
    <cacheHierarchy uniqueName="[Employee Table].[Date of Birth]" caption="Date of Birth" attribute="1" time="1" defaultMemberUniqueName="[Employee Table].[Date of Birth].[All]" allUniqueName="[Employee Table].[Date of Birth].[All]" dimensionUniqueName="[Employee Table]" displayFolder="" count="0" memberValueDatatype="7" unbalanced="0"/>
    <cacheHierarchy uniqueName="[Employee Table].[Basic Salary]" caption="Basic Salary" attribute="1" defaultMemberUniqueName="[Employee Table].[Basic Salary].[All]" allUniqueName="[Employee Table].[Basic Salary].[All]" dimensionUniqueName="[Employee Table]" displayFolder="" count="0" memberValueDatatype="20" unbalanced="0"/>
    <cacheHierarchy uniqueName="[Employee Table].[Bonus]" caption="Bonus" attribute="1" defaultMemberUniqueName="[Employee Table].[Bonus].[All]" allUniqueName="[Employee Table].[Bonus].[All]" dimensionUniqueName="[Employee Table]" displayFolder="" count="0" memberValueDatatype="20" unbalanced="0"/>
    <cacheHierarchy uniqueName="[Employee Table].[Total Salaray]" caption="Total Salaray" attribute="1" defaultMemberUniqueName="[Employee Table].[Total Salaray].[All]" allUniqueName="[Employee Table].[Total Salaray].[All]" dimensionUniqueName="[Employee Table]" displayFolder="" count="0" memberValueDatatype="20" unbalanced="0"/>
    <cacheHierarchy uniqueName="[Employee Table].[Attendance %]" caption="Attendance %" attribute="1" defaultMemberUniqueName="[Employee Table].[Attendance %].[All]" allUniqueName="[Employee Table].[Attendance %].[All]" dimensionUniqueName="[Employee Table]" displayFolder="" count="0" memberValueDatatype="20" unbalanced="0"/>
    <cacheHierarchy uniqueName="[Employee Table].[Performance Score]" caption="Performance Score" attribute="1" defaultMemberUniqueName="[Employee Table].[Performance Score].[All]" allUniqueName="[Employee Table].[Performance Score].[All]" dimensionUniqueName="[Employee Table]" displayFolder="" count="0" memberValueDatatype="20" unbalanced="0"/>
    <cacheHierarchy uniqueName="[Employee Table].[Performance Status]" caption="Performance Status" attribute="1" defaultMemberUniqueName="[Employee Table].[Performance Status].[All]" allUniqueName="[Employee Table].[Performance Status].[All]" dimensionUniqueName="[Employee Table]" displayFolder="" count="2" memberValueDatatype="130" unbalanced="0">
      <fieldsUsage count="2">
        <fieldUsage x="-1"/>
        <fieldUsage x="3"/>
      </fieldsUsage>
    </cacheHierarchy>
    <cacheHierarchy uniqueName="[Employee Table].[City]" caption="City" attribute="1" defaultMemberUniqueName="[Employee Table].[City].[All]" allUniqueName="[Employee Table].[City].[All]" dimensionUniqueName="[Employee Table]" displayFolder="" count="0" memberValueDatatype="130" unbalanced="0"/>
    <cacheHierarchy uniqueName="[Employee Table].[Manager ID]" caption="Manager ID" attribute="1" defaultMemberUniqueName="[Employee Table].[Manager ID].[All]" allUniqueName="[Employee Table].[Manager ID].[All]" dimensionUniqueName="[Employee Table]" displayFolder="" count="0" memberValueDatatype="20" unbalanced="0"/>
    <cacheHierarchy uniqueName="[Employee Table].[Bonus %]" caption="Bonus %" attribute="1" defaultMemberUniqueName="[Employee Table].[Bonus %].[All]" allUniqueName="[Employee Table].[Bonus %].[All]" dimensionUniqueName="[Employee Table]" displayFolder="" count="0" memberValueDatatype="5" unbalanced="0"/>
    <cacheHierarchy uniqueName="[Employee Table].[Age]" caption="Age" attribute="1" defaultMemberUniqueName="[Employee Table].[Age].[All]" allUniqueName="[Employee Table].[Age].[All]" dimensionUniqueName="[Employee Table]" displayFolder="" count="0" memberValueDatatype="20" unbalanced="0"/>
    <cacheHierarchy uniqueName="[Employee Table].[Exp in Yrs]" caption="Exp in Yrs" attribute="1" defaultMemberUniqueName="[Employee Table].[Exp in Yrs].[All]" allUniqueName="[Employee Table].[Exp in Yrs].[All]" dimensionUniqueName="[Employee Table]" displayFolder="" count="0" memberValueDatatype="20" unbalanced="0"/>
    <cacheHierarchy uniqueName="[Employee Table].[Employees completing more than 5 years]" caption="Employees completing more than 5 years" attribute="1" defaultMemberUniqueName="[Employee Table].[Employees completing more than 5 years].[All]" allUniqueName="[Employee Table].[Employees completing more than 5 years].[All]" dimensionUniqueName="[Employee Table]" displayFolder="" count="0" memberValueDatatype="130" unbalanced="0"/>
    <cacheHierarchy uniqueName="[Employee Table].[Joining Year]" caption="Joining Year" attribute="1" defaultMemberUniqueName="[Employee Table].[Joining Year].[All]" allUniqueName="[Employee Table].[Joining Year].[All]" dimensionUniqueName="[Employee Table]" displayFolder="" count="0" memberValueDatatype="20" unbalanced="0"/>
    <cacheHierarchy uniqueName="[Employee Table].[Joining Month]" caption="Joining Month" attribute="1" defaultMemberUniqueName="[Employee Table].[Joining Month].[All]" allUniqueName="[Employee Table].[Joining Month].[All]" dimensionUniqueName="[Employee Table]" displayFolder="" count="0" memberValueDatatype="20" unbalanced="0"/>
    <cacheHierarchy uniqueName="[Employee Table].[No of Days Worked]" caption="No of Days Worked" attribute="1" defaultMemberUniqueName="[Employee Table].[No of Days Worked].[All]" allUniqueName="[Employee Table].[No of Days Worked].[All]" dimensionUniqueName="[Employee Table]" displayFolder="" count="0" memberValueDatatype="20" unbalanced="0"/>
    <cacheHierarchy uniqueName="[Employee Table].[First Name of EMP]" caption="First Name of EMP" attribute="1" defaultMemberUniqueName="[Employee Table].[First Name of EMP].[All]" allUniqueName="[Employee Table].[First Name of EMP].[All]" dimensionUniqueName="[Employee Table]" displayFolder="" count="0" memberValueDatatype="130" unbalanced="0"/>
    <cacheHierarchy uniqueName="[Employee Table].[Last Name]" caption="Last Name" attribute="1" defaultMemberUniqueName="[Employee Table].[Last Name].[All]" allUniqueName="[Employee Table].[Last Name].[All]" dimensionUniqueName="[Employee Table]" displayFolder="" count="0" memberValueDatatype="130" unbalanced="0"/>
    <cacheHierarchy uniqueName="[Employee Table].[EMP-Dep code]" caption="EMP-Dep code" attribute="1" defaultMemberUniqueName="[Employee Table].[EMP-Dep code].[All]" allUniqueName="[Employee Table].[EMP-Dep code].[All]" dimensionUniqueName="[Employee Table]" displayFolder="" count="0" memberValueDatatype="130" unbalanced="0"/>
    <cacheHierarchy uniqueName="[Employee Table].[First 3 chara of DEP]" caption="First 3 chara of DEP" attribute="1" defaultMemberUniqueName="[Employee Table].[First 3 chara of DEP].[All]" allUniqueName="[Employee Table].[First 3 chara of DEP].[All]" dimensionUniqueName="[Employee Table]" displayFolder="" count="0" memberValueDatatype="130" unbalanced="0"/>
    <cacheHierarchy uniqueName="[Employee Table].[Bonus %acc to City]" caption="Bonus %acc to City" attribute="1" defaultMemberUniqueName="[Employee Table].[Bonus %acc to City].[All]" allUniqueName="[Employee Table].[Bonus %acc to City].[All]" dimensionUniqueName="[Employee Table]" displayFolder="" count="0" memberValueDatatype="20" unbalanced="0"/>
    <cacheHierarchy uniqueName="[Manager Table].[Manager ID]" caption="Manager ID" attribute="1" defaultMemberUniqueName="[Manager Table].[Manager ID].[All]" allUniqueName="[Manager Table].[Manager ID].[All]" dimensionUniqueName="[Manager Table]" displayFolder="" count="0" memberValueDatatype="20" unbalanced="0"/>
    <cacheHierarchy uniqueName="[Manager Table].[Manager Name]" caption="Manager Name" attribute="1" defaultMemberUniqueName="[Manager Table].[Manager Name].[All]" allUniqueName="[Manager Table].[Manager Name].[All]" dimensionUniqueName="[Manager Table]" displayFolder="" count="0" memberValueDatatype="130" unbalanced="0"/>
    <cacheHierarchy uniqueName="[Manager Table].[Department Head]" caption="Department Head" attribute="1" defaultMemberUniqueName="[Manager Table].[Department Head].[All]" allUniqueName="[Manager Table].[Department Head].[All]" dimensionUniqueName="[Manager Table]" displayFolder="" count="0" memberValueDatatype="130" unbalanced="0"/>
    <cacheHierarchy uniqueName="[Manager Table].[Manager Name2]" caption="Manager Name2" attribute="1" defaultMemberUniqueName="[Manager Table].[Manager Name2].[All]" allUniqueName="[Manager Table].[Manager Name2].[All]" dimensionUniqueName="[Manager Table]" displayFolder="" count="0" memberValueDatatype="130" unbalanced="0"/>
    <cacheHierarchy uniqueName="[Measures].[__XL_Count Table1]" caption="__XL_Count Table1" measure="1" displayFolder="" measureGroup="Employee Table" count="0" hidden="1"/>
    <cacheHierarchy uniqueName="[Measures].[__XL_Count Table3]" caption="__XL_Count Table3" measure="1" displayFolder="" measureGroup="Manager Table" count="0" hidden="1"/>
    <cacheHierarchy uniqueName="[Measures].[__XL_Count Table2]" caption="__XL_Count Table2" measure="1" displayFolder="" measureGroup="Bonus Table" count="0" hidden="1"/>
    <cacheHierarchy uniqueName="[Measures].[__No measures defined]" caption="__No measures defined" measure="1" displayFolder="" count="0" hidden="1"/>
    <cacheHierarchy uniqueName="[Measures].[Sum of Total Salaray]" caption="Sum of Total Salaray" measure="1" displayFolder="" measureGroup="Employee Table" count="0" hidden="1">
      <extLst>
        <ext xmlns:x15="http://schemas.microsoft.com/office/spreadsheetml/2010/11/main" uri="{B97F6D7D-B522-45F9-BDA1-12C45D357490}">
          <x15:cacheHierarchy aggregatedColumn="11"/>
        </ext>
      </extLst>
    </cacheHierarchy>
    <cacheHierarchy uniqueName="[Measures].[Average of Total Salaray]" caption="Average of Total Salaray" measure="1" displayFolder="" measureGroup="Employee Table" count="0" hidden="1">
      <extLst>
        <ext xmlns:x15="http://schemas.microsoft.com/office/spreadsheetml/2010/11/main" uri="{B97F6D7D-B522-45F9-BDA1-12C45D357490}">
          <x15:cacheHierarchy aggregatedColumn="11"/>
        </ext>
      </extLst>
    </cacheHierarchy>
    <cacheHierarchy uniqueName="[Measures].[Count of Performance Status]" caption="Count of Performance Status" measure="1" displayFolder="" measureGroup="Employee Table" count="0" hidden="1">
      <extLst>
        <ext xmlns:x15="http://schemas.microsoft.com/office/spreadsheetml/2010/11/main" uri="{B97F6D7D-B522-45F9-BDA1-12C45D357490}">
          <x15:cacheHierarchy aggregatedColumn="14"/>
        </ext>
      </extLst>
    </cacheHierarchy>
    <cacheHierarchy uniqueName="[Measures].[Sum of Performance Status]" caption="Sum of Performance Status" measure="1" displayFolder="" measureGroup="Employee Table" count="0" hidden="1">
      <extLst>
        <ext xmlns:x15="http://schemas.microsoft.com/office/spreadsheetml/2010/11/main" uri="{B97F6D7D-B522-45F9-BDA1-12C45D357490}">
          <x15:cacheHierarchy aggregatedColumn="14"/>
        </ext>
      </extLst>
    </cacheHierarchy>
    <cacheHierarchy uniqueName="[Measures].[Count of Employee Name]" caption="Count of Employee Name" measure="1" displayFolder="" measureGroup="Employee Table" count="0" hidden="1">
      <extLst>
        <ext xmlns:x15="http://schemas.microsoft.com/office/spreadsheetml/2010/11/main" uri="{B97F6D7D-B522-45F9-BDA1-12C45D357490}">
          <x15:cacheHierarchy aggregatedColumn="3"/>
        </ext>
      </extLst>
    </cacheHierarchy>
    <cacheHierarchy uniqueName="[Measures].[Count of Employee ID]" caption="Count of Employee ID" measure="1" displayFolder="" measureGroup="Employee Table" count="0" oneField="1" hidden="1">
      <fieldsUsage count="1">
        <fieldUsage x="2"/>
      </fieldsUsage>
      <extLst>
        <ext xmlns:x15="http://schemas.microsoft.com/office/spreadsheetml/2010/11/main" uri="{B97F6D7D-B522-45F9-BDA1-12C45D357490}">
          <x15:cacheHierarchy aggregatedColumn="2"/>
        </ext>
      </extLst>
    </cacheHierarchy>
    <cacheHierarchy uniqueName="[Measures].[Sum of Performance Score]" caption="Sum of Performance Score" measure="1" displayFolder="" measureGroup="Employee Table" count="0" hidden="1">
      <extLst>
        <ext xmlns:x15="http://schemas.microsoft.com/office/spreadsheetml/2010/11/main" uri="{B97F6D7D-B522-45F9-BDA1-12C45D357490}">
          <x15:cacheHierarchy aggregatedColumn="13"/>
        </ext>
      </extLst>
    </cacheHierarchy>
    <cacheHierarchy uniqueName="[Measures].[Average of Performance Score]" caption="Average of Performance Score" measure="1" displayFolder="" measureGroup="Employee Table" count="0" hidden="1">
      <extLst>
        <ext xmlns:x15="http://schemas.microsoft.com/office/spreadsheetml/2010/11/main" uri="{B97F6D7D-B522-45F9-BDA1-12C45D357490}">
          <x15:cacheHierarchy aggregatedColumn="13"/>
        </ext>
      </extLst>
    </cacheHierarchy>
    <cacheHierarchy uniqueName="[Measures].[Sum of Attendance %]" caption="Sum of Attendance %" measure="1" displayFolder="" measureGroup="Employee Table" count="0" hidden="1">
      <extLst>
        <ext xmlns:x15="http://schemas.microsoft.com/office/spreadsheetml/2010/11/main" uri="{B97F6D7D-B522-45F9-BDA1-12C45D357490}">
          <x15:cacheHierarchy aggregatedColumn="12"/>
        </ext>
      </extLst>
    </cacheHierarchy>
    <cacheHierarchy uniqueName="[Measures].[Average of Attendance %]" caption="Average of Attendance %" measure="1" displayFolder="" measureGroup="Employee Table" count="0" hidden="1">
      <extLst>
        <ext xmlns:x15="http://schemas.microsoft.com/office/spreadsheetml/2010/11/main" uri="{B97F6D7D-B522-45F9-BDA1-12C45D357490}">
          <x15:cacheHierarchy aggregatedColumn="12"/>
        </ext>
      </extLst>
    </cacheHierarchy>
    <cacheHierarchy uniqueName="[Measures].[Count of Gender]" caption="Count of Gender" measure="1" displayFolder="" measureGroup="Employee Table" count="0" hidden="1">
      <extLst>
        <ext xmlns:x15="http://schemas.microsoft.com/office/spreadsheetml/2010/11/main" uri="{B97F6D7D-B522-45F9-BDA1-12C45D357490}">
          <x15:cacheHierarchy aggregatedColumn="4"/>
        </ext>
      </extLst>
    </cacheHierarchy>
  </cacheHierarchies>
  <kpis count="0"/>
  <dimensions count="4">
    <dimension name="Bonus Table" uniqueName="[Bonus Table]" caption="Bonus Table"/>
    <dimension name="Employee Table" uniqueName="[Employee Table]" caption="Employee Table"/>
    <dimension name="Manager Table" uniqueName="[Manager Table]" caption="Manager Table"/>
    <dimension measure="1" name="Measures" uniqueName="[Measures]" caption="Measures"/>
  </dimensions>
  <measureGroups count="3">
    <measureGroup name="Bonus Table" caption="Bonus Table"/>
    <measureGroup name="Employee Table" caption="Employee Table"/>
    <measureGroup name="Manager Table" caption="Manager Table"/>
  </measureGroups>
  <maps count="5">
    <map measureGroup="0" dimension="0"/>
    <map measureGroup="1" dimension="0"/>
    <map measureGroup="1" dimension="1"/>
    <map measureGroup="1" dimension="2"/>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02.496195949076" backgroundQuery="1" createdVersion="7" refreshedVersion="7" minRefreshableVersion="3" recordCount="0" supportSubquery="1" supportAdvancedDrill="1" xr:uid="{EFD63B1C-780C-4AB3-B515-B9D05608D967}">
  <cacheSource type="external" connectionId="1"/>
  <cacheFields count="4">
    <cacheField name="[Employee Table].[Employee Name].[Employee Name]" caption="Employee Name" numFmtId="0" hierarchy="3" level="1">
      <sharedItems count="10">
        <s v="Arjun Mehta"/>
        <s v="Gayathri Iyer"/>
        <s v="Karan Malhotra"/>
        <s v="Kavya Nair"/>
        <s v="Krishna Chaitanya"/>
        <s v="Rahul Verma"/>
        <s v="Rohan Gupta"/>
        <s v="Sneha Iyer"/>
        <s v="Tarun Verma"/>
        <s v="Vikram Singh"/>
      </sharedItems>
    </cacheField>
    <cacheField name="[Measures].[Count of Employee ID]" caption="Count of Employee ID" numFmtId="0" hierarchy="42" level="32767"/>
    <cacheField name="[Employee Table].[Designation].[Designation]" caption="Designation" numFmtId="0" hierarchy="6" level="1">
      <sharedItems count="6">
        <s v="Analyst"/>
        <s v="Associate"/>
        <s v="Executive"/>
        <s v="Lead"/>
        <s v="Manager"/>
        <s v="Senior Executive"/>
      </sharedItems>
    </cacheField>
    <cacheField name="[Employee Table].[Performance Status].[Performance Status]" caption="Performance Status" numFmtId="0" hierarchy="14" level="1">
      <sharedItems containsSemiMixedTypes="0" containsNonDate="0" containsString="0"/>
    </cacheField>
  </cacheFields>
  <cacheHierarchies count="48">
    <cacheHierarchy uniqueName="[Bonus Table].[City]" caption="City" attribute="1" defaultMemberUniqueName="[Bonus Table].[City].[All]" allUniqueName="[Bonus Table].[City].[All]" dimensionUniqueName="[Bonus Table]" displayFolder="" count="0" memberValueDatatype="130" unbalanced="0"/>
    <cacheHierarchy uniqueName="[Bonus Table].[Bonus %]" caption="Bonus %" attribute="1" defaultMemberUniqueName="[Bonus Table].[Bonus %].[All]" allUniqueName="[Bonus Table].[Bonus %].[All]" dimensionUniqueName="[Bonus Table]" displayFolder="" count="0" memberValueDatatype="20" unbalanced="0"/>
    <cacheHierarchy uniqueName="[Employee Table].[Employee ID]" caption="Employee ID" attribute="1" defaultMemberUniqueName="[Employee Table].[Employee ID].[All]" allUniqueName="[Employee Table].[Employee ID].[All]" dimensionUniqueName="[Employee Table]" displayFolder="" count="2" memberValueDatatype="130" unbalanced="0"/>
    <cacheHierarchy uniqueName="[Employee Table].[Employee Name]" caption="Employee Name" attribute="1" defaultMemberUniqueName="[Employee Table].[Employee Name].[All]" allUniqueName="[Employee Table].[Employee Name].[All]" dimensionUniqueName="[Employee Table]" displayFolder="" count="2" memberValueDatatype="130" unbalanced="0">
      <fieldsUsage count="2">
        <fieldUsage x="-1"/>
        <fieldUsage x="0"/>
      </fieldsUsage>
    </cacheHierarchy>
    <cacheHierarchy uniqueName="[Employee Table].[Gender]" caption="Gender" attribute="1" defaultMemberUniqueName="[Employee Table].[Gender].[All]" allUniqueName="[Employee Table].[Gender].[All]" dimensionUniqueName="[Employee Table]" displayFolder="" count="2" memberValueDatatype="130" unbalanced="0"/>
    <cacheHierarchy uniqueName="[Employee Table].[Department]" caption="Department" attribute="1" defaultMemberUniqueName="[Employee Table].[Department].[All]" allUniqueName="[Employee Table].[Department].[All]" dimensionUniqueName="[Employee Table]" displayFolder="" count="2" memberValueDatatype="130" unbalanced="0"/>
    <cacheHierarchy uniqueName="[Employee Table].[Designation]" caption="Designation" attribute="1" defaultMemberUniqueName="[Employee Table].[Designation].[All]" allUniqueName="[Employee Table].[Designation].[All]" dimensionUniqueName="[Employee Table]" displayFolder="" count="2" memberValueDatatype="130" unbalanced="0">
      <fieldsUsage count="2">
        <fieldUsage x="-1"/>
        <fieldUsage x="2"/>
      </fieldsUsage>
    </cacheHierarchy>
    <cacheHierarchy uniqueName="[Employee Table].[Joining Date]" caption="Joining Date" attribute="1" time="1" defaultMemberUniqueName="[Employee Table].[Joining Date].[All]" allUniqueName="[Employee Table].[Joining Date].[All]" dimensionUniqueName="[Employee Table]" displayFolder="" count="0" memberValueDatatype="7" unbalanced="0"/>
    <cacheHierarchy uniqueName="[Employee Table].[Date of Birth]" caption="Date of Birth" attribute="1" time="1" defaultMemberUniqueName="[Employee Table].[Date of Birth].[All]" allUniqueName="[Employee Table].[Date of Birth].[All]" dimensionUniqueName="[Employee Table]" displayFolder="" count="0" memberValueDatatype="7" unbalanced="0"/>
    <cacheHierarchy uniqueName="[Employee Table].[Basic Salary]" caption="Basic Salary" attribute="1" defaultMemberUniqueName="[Employee Table].[Basic Salary].[All]" allUniqueName="[Employee Table].[Basic Salary].[All]" dimensionUniqueName="[Employee Table]" displayFolder="" count="0" memberValueDatatype="20" unbalanced="0"/>
    <cacheHierarchy uniqueName="[Employee Table].[Bonus]" caption="Bonus" attribute="1" defaultMemberUniqueName="[Employee Table].[Bonus].[All]" allUniqueName="[Employee Table].[Bonus].[All]" dimensionUniqueName="[Employee Table]" displayFolder="" count="0" memberValueDatatype="20" unbalanced="0"/>
    <cacheHierarchy uniqueName="[Employee Table].[Total Salaray]" caption="Total Salaray" attribute="1" defaultMemberUniqueName="[Employee Table].[Total Salaray].[All]" allUniqueName="[Employee Table].[Total Salaray].[All]" dimensionUniqueName="[Employee Table]" displayFolder="" count="0" memberValueDatatype="20" unbalanced="0"/>
    <cacheHierarchy uniqueName="[Employee Table].[Attendance %]" caption="Attendance %" attribute="1" defaultMemberUniqueName="[Employee Table].[Attendance %].[All]" allUniqueName="[Employee Table].[Attendance %].[All]" dimensionUniqueName="[Employee Table]" displayFolder="" count="0" memberValueDatatype="20" unbalanced="0"/>
    <cacheHierarchy uniqueName="[Employee Table].[Performance Score]" caption="Performance Score" attribute="1" defaultMemberUniqueName="[Employee Table].[Performance Score].[All]" allUniqueName="[Employee Table].[Performance Score].[All]" dimensionUniqueName="[Employee Table]" displayFolder="" count="0" memberValueDatatype="20" unbalanced="0"/>
    <cacheHierarchy uniqueName="[Employee Table].[Performance Status]" caption="Performance Status" attribute="1" defaultMemberUniqueName="[Employee Table].[Performance Status].[All]" allUniqueName="[Employee Table].[Performance Status].[All]" dimensionUniqueName="[Employee Table]" displayFolder="" count="2" memberValueDatatype="130" unbalanced="0">
      <fieldsUsage count="2">
        <fieldUsage x="-1"/>
        <fieldUsage x="3"/>
      </fieldsUsage>
    </cacheHierarchy>
    <cacheHierarchy uniqueName="[Employee Table].[City]" caption="City" attribute="1" defaultMemberUniqueName="[Employee Table].[City].[All]" allUniqueName="[Employee Table].[City].[All]" dimensionUniqueName="[Employee Table]" displayFolder="" count="0" memberValueDatatype="130" unbalanced="0"/>
    <cacheHierarchy uniqueName="[Employee Table].[Manager ID]" caption="Manager ID" attribute="1" defaultMemberUniqueName="[Employee Table].[Manager ID].[All]" allUniqueName="[Employee Table].[Manager ID].[All]" dimensionUniqueName="[Employee Table]" displayFolder="" count="0" memberValueDatatype="20" unbalanced="0"/>
    <cacheHierarchy uniqueName="[Employee Table].[Bonus %]" caption="Bonus %" attribute="1" defaultMemberUniqueName="[Employee Table].[Bonus %].[All]" allUniqueName="[Employee Table].[Bonus %].[All]" dimensionUniqueName="[Employee Table]" displayFolder="" count="0" memberValueDatatype="5" unbalanced="0"/>
    <cacheHierarchy uniqueName="[Employee Table].[Age]" caption="Age" attribute="1" defaultMemberUniqueName="[Employee Table].[Age].[All]" allUniqueName="[Employee Table].[Age].[All]" dimensionUniqueName="[Employee Table]" displayFolder="" count="0" memberValueDatatype="20" unbalanced="0"/>
    <cacheHierarchy uniqueName="[Employee Table].[Exp in Yrs]" caption="Exp in Yrs" attribute="1" defaultMemberUniqueName="[Employee Table].[Exp in Yrs].[All]" allUniqueName="[Employee Table].[Exp in Yrs].[All]" dimensionUniqueName="[Employee Table]" displayFolder="" count="0" memberValueDatatype="20" unbalanced="0"/>
    <cacheHierarchy uniqueName="[Employee Table].[Employees completing more than 5 years]" caption="Employees completing more than 5 years" attribute="1" defaultMemberUniqueName="[Employee Table].[Employees completing more than 5 years].[All]" allUniqueName="[Employee Table].[Employees completing more than 5 years].[All]" dimensionUniqueName="[Employee Table]" displayFolder="" count="0" memberValueDatatype="130" unbalanced="0"/>
    <cacheHierarchy uniqueName="[Employee Table].[Joining Year]" caption="Joining Year" attribute="1" defaultMemberUniqueName="[Employee Table].[Joining Year].[All]" allUniqueName="[Employee Table].[Joining Year].[All]" dimensionUniqueName="[Employee Table]" displayFolder="" count="0" memberValueDatatype="20" unbalanced="0"/>
    <cacheHierarchy uniqueName="[Employee Table].[Joining Month]" caption="Joining Month" attribute="1" defaultMemberUniqueName="[Employee Table].[Joining Month].[All]" allUniqueName="[Employee Table].[Joining Month].[All]" dimensionUniqueName="[Employee Table]" displayFolder="" count="0" memberValueDatatype="20" unbalanced="0"/>
    <cacheHierarchy uniqueName="[Employee Table].[No of Days Worked]" caption="No of Days Worked" attribute="1" defaultMemberUniqueName="[Employee Table].[No of Days Worked].[All]" allUniqueName="[Employee Table].[No of Days Worked].[All]" dimensionUniqueName="[Employee Table]" displayFolder="" count="0" memberValueDatatype="20" unbalanced="0"/>
    <cacheHierarchy uniqueName="[Employee Table].[First Name of EMP]" caption="First Name of EMP" attribute="1" defaultMemberUniqueName="[Employee Table].[First Name of EMP].[All]" allUniqueName="[Employee Table].[First Name of EMP].[All]" dimensionUniqueName="[Employee Table]" displayFolder="" count="0" memberValueDatatype="130" unbalanced="0"/>
    <cacheHierarchy uniqueName="[Employee Table].[Last Name]" caption="Last Name" attribute="1" defaultMemberUniqueName="[Employee Table].[Last Name].[All]" allUniqueName="[Employee Table].[Last Name].[All]" dimensionUniqueName="[Employee Table]" displayFolder="" count="0" memberValueDatatype="130" unbalanced="0"/>
    <cacheHierarchy uniqueName="[Employee Table].[EMP-Dep code]" caption="EMP-Dep code" attribute="1" defaultMemberUniqueName="[Employee Table].[EMP-Dep code].[All]" allUniqueName="[Employee Table].[EMP-Dep code].[All]" dimensionUniqueName="[Employee Table]" displayFolder="" count="0" memberValueDatatype="130" unbalanced="0"/>
    <cacheHierarchy uniqueName="[Employee Table].[First 3 chara of DEP]" caption="First 3 chara of DEP" attribute="1" defaultMemberUniqueName="[Employee Table].[First 3 chara of DEP].[All]" allUniqueName="[Employee Table].[First 3 chara of DEP].[All]" dimensionUniqueName="[Employee Table]" displayFolder="" count="0" memberValueDatatype="130" unbalanced="0"/>
    <cacheHierarchy uniqueName="[Employee Table].[Bonus %acc to City]" caption="Bonus %acc to City" attribute="1" defaultMemberUniqueName="[Employee Table].[Bonus %acc to City].[All]" allUniqueName="[Employee Table].[Bonus %acc to City].[All]" dimensionUniqueName="[Employee Table]" displayFolder="" count="0" memberValueDatatype="20" unbalanced="0"/>
    <cacheHierarchy uniqueName="[Manager Table].[Manager ID]" caption="Manager ID" attribute="1" defaultMemberUniqueName="[Manager Table].[Manager ID].[All]" allUniqueName="[Manager Table].[Manager ID].[All]" dimensionUniqueName="[Manager Table]" displayFolder="" count="0" memberValueDatatype="20" unbalanced="0"/>
    <cacheHierarchy uniqueName="[Manager Table].[Manager Name]" caption="Manager Name" attribute="1" defaultMemberUniqueName="[Manager Table].[Manager Name].[All]" allUniqueName="[Manager Table].[Manager Name].[All]" dimensionUniqueName="[Manager Table]" displayFolder="" count="0" memberValueDatatype="130" unbalanced="0"/>
    <cacheHierarchy uniqueName="[Manager Table].[Department Head]" caption="Department Head" attribute="1" defaultMemberUniqueName="[Manager Table].[Department Head].[All]" allUniqueName="[Manager Table].[Department Head].[All]" dimensionUniqueName="[Manager Table]" displayFolder="" count="0" memberValueDatatype="130" unbalanced="0"/>
    <cacheHierarchy uniqueName="[Manager Table].[Manager Name2]" caption="Manager Name2" attribute="1" defaultMemberUniqueName="[Manager Table].[Manager Name2].[All]" allUniqueName="[Manager Table].[Manager Name2].[All]" dimensionUniqueName="[Manager Table]" displayFolder="" count="0" memberValueDatatype="130" unbalanced="0"/>
    <cacheHierarchy uniqueName="[Measures].[__XL_Count Table1]" caption="__XL_Count Table1" measure="1" displayFolder="" measureGroup="Employee Table" count="0" hidden="1"/>
    <cacheHierarchy uniqueName="[Measures].[__XL_Count Table3]" caption="__XL_Count Table3" measure="1" displayFolder="" measureGroup="Manager Table" count="0" hidden="1"/>
    <cacheHierarchy uniqueName="[Measures].[__XL_Count Table2]" caption="__XL_Count Table2" measure="1" displayFolder="" measureGroup="Bonus Table" count="0" hidden="1"/>
    <cacheHierarchy uniqueName="[Measures].[__No measures defined]" caption="__No measures defined" measure="1" displayFolder="" count="0" hidden="1"/>
    <cacheHierarchy uniqueName="[Measures].[Sum of Total Salaray]" caption="Sum of Total Salaray" measure="1" displayFolder="" measureGroup="Employee Table" count="0" hidden="1">
      <extLst>
        <ext xmlns:x15="http://schemas.microsoft.com/office/spreadsheetml/2010/11/main" uri="{B97F6D7D-B522-45F9-BDA1-12C45D357490}">
          <x15:cacheHierarchy aggregatedColumn="11"/>
        </ext>
      </extLst>
    </cacheHierarchy>
    <cacheHierarchy uniqueName="[Measures].[Average of Total Salaray]" caption="Average of Total Salaray" measure="1" displayFolder="" measureGroup="Employee Table" count="0" hidden="1">
      <extLst>
        <ext xmlns:x15="http://schemas.microsoft.com/office/spreadsheetml/2010/11/main" uri="{B97F6D7D-B522-45F9-BDA1-12C45D357490}">
          <x15:cacheHierarchy aggregatedColumn="11"/>
        </ext>
      </extLst>
    </cacheHierarchy>
    <cacheHierarchy uniqueName="[Measures].[Count of Performance Status]" caption="Count of Performance Status" measure="1" displayFolder="" measureGroup="Employee Table" count="0" hidden="1">
      <extLst>
        <ext xmlns:x15="http://schemas.microsoft.com/office/spreadsheetml/2010/11/main" uri="{B97F6D7D-B522-45F9-BDA1-12C45D357490}">
          <x15:cacheHierarchy aggregatedColumn="14"/>
        </ext>
      </extLst>
    </cacheHierarchy>
    <cacheHierarchy uniqueName="[Measures].[Sum of Performance Status]" caption="Sum of Performance Status" measure="1" displayFolder="" measureGroup="Employee Table" count="0" hidden="1">
      <extLst>
        <ext xmlns:x15="http://schemas.microsoft.com/office/spreadsheetml/2010/11/main" uri="{B97F6D7D-B522-45F9-BDA1-12C45D357490}">
          <x15:cacheHierarchy aggregatedColumn="14"/>
        </ext>
      </extLst>
    </cacheHierarchy>
    <cacheHierarchy uniqueName="[Measures].[Count of Employee Name]" caption="Count of Employee Name" measure="1" displayFolder="" measureGroup="Employee Table" count="0" hidden="1">
      <extLst>
        <ext xmlns:x15="http://schemas.microsoft.com/office/spreadsheetml/2010/11/main" uri="{B97F6D7D-B522-45F9-BDA1-12C45D357490}">
          <x15:cacheHierarchy aggregatedColumn="3"/>
        </ext>
      </extLst>
    </cacheHierarchy>
    <cacheHierarchy uniqueName="[Measures].[Count of Employee ID]" caption="Count of Employee ID" measure="1" displayFolder="" measureGroup="Employee Table" count="0" oneField="1" hidden="1">
      <fieldsUsage count="1">
        <fieldUsage x="1"/>
      </fieldsUsage>
      <extLst>
        <ext xmlns:x15="http://schemas.microsoft.com/office/spreadsheetml/2010/11/main" uri="{B97F6D7D-B522-45F9-BDA1-12C45D357490}">
          <x15:cacheHierarchy aggregatedColumn="2"/>
        </ext>
      </extLst>
    </cacheHierarchy>
    <cacheHierarchy uniqueName="[Measures].[Sum of Performance Score]" caption="Sum of Performance Score" measure="1" displayFolder="" measureGroup="Employee Table" count="0" hidden="1">
      <extLst>
        <ext xmlns:x15="http://schemas.microsoft.com/office/spreadsheetml/2010/11/main" uri="{B97F6D7D-B522-45F9-BDA1-12C45D357490}">
          <x15:cacheHierarchy aggregatedColumn="13"/>
        </ext>
      </extLst>
    </cacheHierarchy>
    <cacheHierarchy uniqueName="[Measures].[Average of Performance Score]" caption="Average of Performance Score" measure="1" displayFolder="" measureGroup="Employee Table" count="0" hidden="1">
      <extLst>
        <ext xmlns:x15="http://schemas.microsoft.com/office/spreadsheetml/2010/11/main" uri="{B97F6D7D-B522-45F9-BDA1-12C45D357490}">
          <x15:cacheHierarchy aggregatedColumn="13"/>
        </ext>
      </extLst>
    </cacheHierarchy>
    <cacheHierarchy uniqueName="[Measures].[Sum of Attendance %]" caption="Sum of Attendance %" measure="1" displayFolder="" measureGroup="Employee Table" count="0" hidden="1">
      <extLst>
        <ext xmlns:x15="http://schemas.microsoft.com/office/spreadsheetml/2010/11/main" uri="{B97F6D7D-B522-45F9-BDA1-12C45D357490}">
          <x15:cacheHierarchy aggregatedColumn="12"/>
        </ext>
      </extLst>
    </cacheHierarchy>
    <cacheHierarchy uniqueName="[Measures].[Average of Attendance %]" caption="Average of Attendance %" measure="1" displayFolder="" measureGroup="Employee Table" count="0" hidden="1">
      <extLst>
        <ext xmlns:x15="http://schemas.microsoft.com/office/spreadsheetml/2010/11/main" uri="{B97F6D7D-B522-45F9-BDA1-12C45D357490}">
          <x15:cacheHierarchy aggregatedColumn="12"/>
        </ext>
      </extLst>
    </cacheHierarchy>
    <cacheHierarchy uniqueName="[Measures].[Count of Gender]" caption="Count of Gender" measure="1" displayFolder="" measureGroup="Employee Table" count="0" hidden="1">
      <extLst>
        <ext xmlns:x15="http://schemas.microsoft.com/office/spreadsheetml/2010/11/main" uri="{B97F6D7D-B522-45F9-BDA1-12C45D357490}">
          <x15:cacheHierarchy aggregatedColumn="4"/>
        </ext>
      </extLst>
    </cacheHierarchy>
  </cacheHierarchies>
  <kpis count="0"/>
  <dimensions count="4">
    <dimension name="Bonus Table" uniqueName="[Bonus Table]" caption="Bonus Table"/>
    <dimension name="Employee Table" uniqueName="[Employee Table]" caption="Employee Table"/>
    <dimension name="Manager Table" uniqueName="[Manager Table]" caption="Manager Table"/>
    <dimension measure="1" name="Measures" uniqueName="[Measures]" caption="Measures"/>
  </dimensions>
  <measureGroups count="3">
    <measureGroup name="Bonus Table" caption="Bonus Table"/>
    <measureGroup name="Employee Table" caption="Employee Table"/>
    <measureGroup name="Manager Table" caption="Manager Table"/>
  </measureGroups>
  <maps count="5">
    <map measureGroup="0" dimension="0"/>
    <map measureGroup="1" dimension="0"/>
    <map measureGroup="1" dimension="1"/>
    <map measureGroup="1" dimension="2"/>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02.423438888887" backgroundQuery="1" createdVersion="3" refreshedVersion="7" minRefreshableVersion="3" recordCount="0" supportSubquery="1" supportAdvancedDrill="1" xr:uid="{E5546D91-3CE3-4F6A-9490-C6739DE44B3D}">
  <cacheSource type="external" connectionId="1">
    <extLst>
      <ext xmlns:x14="http://schemas.microsoft.com/office/spreadsheetml/2009/9/main" uri="{F057638F-6D5F-4e77-A914-E7F072B9BCA8}">
        <x14:sourceConnection name="ThisWorkbookDataModel"/>
      </ext>
    </extLst>
  </cacheSource>
  <cacheFields count="0"/>
  <cacheHierarchies count="47">
    <cacheHierarchy uniqueName="[Bonus Table].[City]" caption="City" attribute="1" defaultMemberUniqueName="[Bonus Table].[City].[All]" allUniqueName="[Bonus Table].[City].[All]" dimensionUniqueName="[Bonus Table]" displayFolder="" count="0" memberValueDatatype="130" unbalanced="0"/>
    <cacheHierarchy uniqueName="[Bonus Table].[Bonus %]" caption="Bonus %" attribute="1" defaultMemberUniqueName="[Bonus Table].[Bonus %].[All]" allUniqueName="[Bonus Table].[Bonus %].[All]" dimensionUniqueName="[Bonus Table]" displayFolder="" count="0" memberValueDatatype="20" unbalanced="0"/>
    <cacheHierarchy uniqueName="[Employee Table].[Employee ID]" caption="Employee ID" attribute="1" defaultMemberUniqueName="[Employee Table].[Employee ID].[All]" allUniqueName="[Employee Table].[Employee ID].[All]" dimensionUniqueName="[Employee Table]" displayFolder="" count="0" memberValueDatatype="130" unbalanced="0"/>
    <cacheHierarchy uniqueName="[Employee Table].[Employee Name]" caption="Employee Name" attribute="1" defaultMemberUniqueName="[Employee Table].[Employee Name].[All]" allUniqueName="[Employee Table].[Employee Name].[All]" dimensionUniqueName="[Employee Table]" displayFolder="" count="0" memberValueDatatype="130" unbalanced="0"/>
    <cacheHierarchy uniqueName="[Employee Table].[Gender]" caption="Gender" attribute="1" defaultMemberUniqueName="[Employee Table].[Gender].[All]" allUniqueName="[Employee Table].[Gender].[All]" dimensionUniqueName="[Employee Table]" displayFolder="" count="0" memberValueDatatype="130" unbalanced="0"/>
    <cacheHierarchy uniqueName="[Employee Table].[Department]" caption="Department" attribute="1" defaultMemberUniqueName="[Employee Table].[Department].[All]" allUniqueName="[Employee Table].[Department].[All]" dimensionUniqueName="[Employee Table]" displayFolder="" count="2" memberValueDatatype="130" unbalanced="0"/>
    <cacheHierarchy uniqueName="[Employee Table].[Designation]" caption="Designation" attribute="1" defaultMemberUniqueName="[Employee Table].[Designation].[All]" allUniqueName="[Employee Table].[Designation].[All]" dimensionUniqueName="[Employee Table]" displayFolder="" count="0" memberValueDatatype="130" unbalanced="0"/>
    <cacheHierarchy uniqueName="[Employee Table].[Joining Date]" caption="Joining Date" attribute="1" time="1" defaultMemberUniqueName="[Employee Table].[Joining Date].[All]" allUniqueName="[Employee Table].[Joining Date].[All]" dimensionUniqueName="[Employee Table]" displayFolder="" count="0" memberValueDatatype="7" unbalanced="0"/>
    <cacheHierarchy uniqueName="[Employee Table].[Date of Birth]" caption="Date of Birth" attribute="1" time="1" defaultMemberUniqueName="[Employee Table].[Date of Birth].[All]" allUniqueName="[Employee Table].[Date of Birth].[All]" dimensionUniqueName="[Employee Table]" displayFolder="" count="0" memberValueDatatype="7" unbalanced="0"/>
    <cacheHierarchy uniqueName="[Employee Table].[Basic Salary]" caption="Basic Salary" attribute="1" defaultMemberUniqueName="[Employee Table].[Basic Salary].[All]" allUniqueName="[Employee Table].[Basic Salary].[All]" dimensionUniqueName="[Employee Table]" displayFolder="" count="0" memberValueDatatype="20" unbalanced="0"/>
    <cacheHierarchy uniqueName="[Employee Table].[Bonus]" caption="Bonus" attribute="1" defaultMemberUniqueName="[Employee Table].[Bonus].[All]" allUniqueName="[Employee Table].[Bonus].[All]" dimensionUniqueName="[Employee Table]" displayFolder="" count="0" memberValueDatatype="20" unbalanced="0"/>
    <cacheHierarchy uniqueName="[Employee Table].[Total Salaray]" caption="Total Salaray" attribute="1" defaultMemberUniqueName="[Employee Table].[Total Salaray].[All]" allUniqueName="[Employee Table].[Total Salaray].[All]" dimensionUniqueName="[Employee Table]" displayFolder="" count="0" memberValueDatatype="20" unbalanced="0"/>
    <cacheHierarchy uniqueName="[Employee Table].[Attendance %]" caption="Attendance %" attribute="1" defaultMemberUniqueName="[Employee Table].[Attendance %].[All]" allUniqueName="[Employee Table].[Attendance %].[All]" dimensionUniqueName="[Employee Table]" displayFolder="" count="0" memberValueDatatype="20" unbalanced="0"/>
    <cacheHierarchy uniqueName="[Employee Table].[Performance Score]" caption="Performance Score" attribute="1" defaultMemberUniqueName="[Employee Table].[Performance Score].[All]" allUniqueName="[Employee Table].[Performance Score].[All]" dimensionUniqueName="[Employee Table]" displayFolder="" count="0" memberValueDatatype="20" unbalanced="0"/>
    <cacheHierarchy uniqueName="[Employee Table].[Performance Status]" caption="Performance Status" attribute="1" defaultMemberUniqueName="[Employee Table].[Performance Status].[All]" allUniqueName="[Employee Table].[Performance Status].[All]" dimensionUniqueName="[Employee Table]" displayFolder="" count="0" memberValueDatatype="130" unbalanced="0"/>
    <cacheHierarchy uniqueName="[Employee Table].[City]" caption="City" attribute="1" defaultMemberUniqueName="[Employee Table].[City].[All]" allUniqueName="[Employee Table].[City].[All]" dimensionUniqueName="[Employee Table]" displayFolder="" count="0" memberValueDatatype="130" unbalanced="0"/>
    <cacheHierarchy uniqueName="[Employee Table].[Manager ID]" caption="Manager ID" attribute="1" defaultMemberUniqueName="[Employee Table].[Manager ID].[All]" allUniqueName="[Employee Table].[Manager ID].[All]" dimensionUniqueName="[Employee Table]" displayFolder="" count="0" memberValueDatatype="20" unbalanced="0"/>
    <cacheHierarchy uniqueName="[Employee Table].[Bonus %]" caption="Bonus %" attribute="1" defaultMemberUniqueName="[Employee Table].[Bonus %].[All]" allUniqueName="[Employee Table].[Bonus %].[All]" dimensionUniqueName="[Employee Table]" displayFolder="" count="0" memberValueDatatype="5" unbalanced="0"/>
    <cacheHierarchy uniqueName="[Employee Table].[Age]" caption="Age" attribute="1" defaultMemberUniqueName="[Employee Table].[Age].[All]" allUniqueName="[Employee Table].[Age].[All]" dimensionUniqueName="[Employee Table]" displayFolder="" count="0" memberValueDatatype="20" unbalanced="0"/>
    <cacheHierarchy uniqueName="[Employee Table].[Exp in Yrs]" caption="Exp in Yrs" attribute="1" defaultMemberUniqueName="[Employee Table].[Exp in Yrs].[All]" allUniqueName="[Employee Table].[Exp in Yrs].[All]" dimensionUniqueName="[Employee Table]" displayFolder="" count="0" memberValueDatatype="20" unbalanced="0"/>
    <cacheHierarchy uniqueName="[Employee Table].[Employees completing more than 5 years]" caption="Employees completing more than 5 years" attribute="1" defaultMemberUniqueName="[Employee Table].[Employees completing more than 5 years].[All]" allUniqueName="[Employee Table].[Employees completing more than 5 years].[All]" dimensionUniqueName="[Employee Table]" displayFolder="" count="0" memberValueDatatype="130" unbalanced="0"/>
    <cacheHierarchy uniqueName="[Employee Table].[Joining Year]" caption="Joining Year" attribute="1" defaultMemberUniqueName="[Employee Table].[Joining Year].[All]" allUniqueName="[Employee Table].[Joining Year].[All]" dimensionUniqueName="[Employee Table]" displayFolder="" count="0" memberValueDatatype="20" unbalanced="0"/>
    <cacheHierarchy uniqueName="[Employee Table].[Joining Month]" caption="Joining Month" attribute="1" defaultMemberUniqueName="[Employee Table].[Joining Month].[All]" allUniqueName="[Employee Table].[Joining Month].[All]" dimensionUniqueName="[Employee Table]" displayFolder="" count="0" memberValueDatatype="20" unbalanced="0"/>
    <cacheHierarchy uniqueName="[Employee Table].[No of Days Worked]" caption="No of Days Worked" attribute="1" defaultMemberUniqueName="[Employee Table].[No of Days Worked].[All]" allUniqueName="[Employee Table].[No of Days Worked].[All]" dimensionUniqueName="[Employee Table]" displayFolder="" count="0" memberValueDatatype="20" unbalanced="0"/>
    <cacheHierarchy uniqueName="[Employee Table].[First Name of EMP]" caption="First Name of EMP" attribute="1" defaultMemberUniqueName="[Employee Table].[First Name of EMP].[All]" allUniqueName="[Employee Table].[First Name of EMP].[All]" dimensionUniqueName="[Employee Table]" displayFolder="" count="0" memberValueDatatype="130" unbalanced="0"/>
    <cacheHierarchy uniqueName="[Employee Table].[Last Name]" caption="Last Name" attribute="1" defaultMemberUniqueName="[Employee Table].[Last Name].[All]" allUniqueName="[Employee Table].[Last Name].[All]" dimensionUniqueName="[Employee Table]" displayFolder="" count="0" memberValueDatatype="130" unbalanced="0"/>
    <cacheHierarchy uniqueName="[Employee Table].[EMP-Dep code]" caption="EMP-Dep code" attribute="1" defaultMemberUniqueName="[Employee Table].[EMP-Dep code].[All]" allUniqueName="[Employee Table].[EMP-Dep code].[All]" dimensionUniqueName="[Employee Table]" displayFolder="" count="0" memberValueDatatype="130" unbalanced="0"/>
    <cacheHierarchy uniqueName="[Employee Table].[First 3 chara of DEP]" caption="First 3 chara of DEP" attribute="1" defaultMemberUniqueName="[Employee Table].[First 3 chara of DEP].[All]" allUniqueName="[Employee Table].[First 3 chara of DEP].[All]" dimensionUniqueName="[Employee Table]" displayFolder="" count="0" memberValueDatatype="130" unbalanced="0"/>
    <cacheHierarchy uniqueName="[Employee Table].[Bonus %acc to City]" caption="Bonus %acc to City" attribute="1" defaultMemberUniqueName="[Employee Table].[Bonus %acc to City].[All]" allUniqueName="[Employee Table].[Bonus %acc to City].[All]" dimensionUniqueName="[Employee Table]" displayFolder="" count="0" memberValueDatatype="20" unbalanced="0"/>
    <cacheHierarchy uniqueName="[Manager Table].[Manager ID]" caption="Manager ID" attribute="1" defaultMemberUniqueName="[Manager Table].[Manager ID].[All]" allUniqueName="[Manager Table].[Manager ID].[All]" dimensionUniqueName="[Manager Table]" displayFolder="" count="0" memberValueDatatype="20" unbalanced="0"/>
    <cacheHierarchy uniqueName="[Manager Table].[Manager Name]" caption="Manager Name" attribute="1" defaultMemberUniqueName="[Manager Table].[Manager Name].[All]" allUniqueName="[Manager Table].[Manager Name].[All]" dimensionUniqueName="[Manager Table]" displayFolder="" count="0" memberValueDatatype="130" unbalanced="0"/>
    <cacheHierarchy uniqueName="[Manager Table].[Department Head]" caption="Department Head" attribute="1" defaultMemberUniqueName="[Manager Table].[Department Head].[All]" allUniqueName="[Manager Table].[Department Head].[All]" dimensionUniqueName="[Manager Table]" displayFolder="" count="0" memberValueDatatype="130" unbalanced="0"/>
    <cacheHierarchy uniqueName="[Manager Table].[Manager Name2]" caption="Manager Name2" attribute="1" defaultMemberUniqueName="[Manager Table].[Manager Name2].[All]" allUniqueName="[Manager Table].[Manager Name2].[All]" dimensionUniqueName="[Manager Table]" displayFolder="" count="0" memberValueDatatype="130" unbalanced="0"/>
    <cacheHierarchy uniqueName="[Measures].[__XL_Count Table1]" caption="__XL_Count Table1" measure="1" displayFolder="" measureGroup="Employee Table" count="0" hidden="1"/>
    <cacheHierarchy uniqueName="[Measures].[__XL_Count Table3]" caption="__XL_Count Table3" measure="1" displayFolder="" measureGroup="Manager Table" count="0" hidden="1"/>
    <cacheHierarchy uniqueName="[Measures].[__XL_Count Table2]" caption="__XL_Count Table2" measure="1" displayFolder="" measureGroup="Bonus Table" count="0" hidden="1"/>
    <cacheHierarchy uniqueName="[Measures].[__No measures defined]" caption="__No measures defined" measure="1" displayFolder="" count="0" hidden="1"/>
    <cacheHierarchy uniqueName="[Measures].[Sum of Total Salaray]" caption="Sum of Total Salaray" measure="1" displayFolder="" measureGroup="Employee Table" count="0" hidden="1">
      <extLst>
        <ext xmlns:x15="http://schemas.microsoft.com/office/spreadsheetml/2010/11/main" uri="{B97F6D7D-B522-45F9-BDA1-12C45D357490}">
          <x15:cacheHierarchy aggregatedColumn="11"/>
        </ext>
      </extLst>
    </cacheHierarchy>
    <cacheHierarchy uniqueName="[Measures].[Average of Total Salaray]" caption="Average of Total Salaray" measure="1" displayFolder="" measureGroup="Employee Table" count="0" hidden="1">
      <extLst>
        <ext xmlns:x15="http://schemas.microsoft.com/office/spreadsheetml/2010/11/main" uri="{B97F6D7D-B522-45F9-BDA1-12C45D357490}">
          <x15:cacheHierarchy aggregatedColumn="11"/>
        </ext>
      </extLst>
    </cacheHierarchy>
    <cacheHierarchy uniqueName="[Measures].[Count of Performance Status]" caption="Count of Performance Status" measure="1" displayFolder="" measureGroup="Employee Table" count="0" hidden="1">
      <extLst>
        <ext xmlns:x15="http://schemas.microsoft.com/office/spreadsheetml/2010/11/main" uri="{B97F6D7D-B522-45F9-BDA1-12C45D357490}">
          <x15:cacheHierarchy aggregatedColumn="14"/>
        </ext>
      </extLst>
    </cacheHierarchy>
    <cacheHierarchy uniqueName="[Measures].[Sum of Performance Status]" caption="Sum of Performance Status" measure="1" displayFolder="" measureGroup="Employee Table" count="0" hidden="1">
      <extLst>
        <ext xmlns:x15="http://schemas.microsoft.com/office/spreadsheetml/2010/11/main" uri="{B97F6D7D-B522-45F9-BDA1-12C45D357490}">
          <x15:cacheHierarchy aggregatedColumn="14"/>
        </ext>
      </extLst>
    </cacheHierarchy>
    <cacheHierarchy uniqueName="[Measures].[Count of Employee Name]" caption="Count of Employee Name" measure="1" displayFolder="" measureGroup="Employee Table" count="0" hidden="1">
      <extLst>
        <ext xmlns:x15="http://schemas.microsoft.com/office/spreadsheetml/2010/11/main" uri="{B97F6D7D-B522-45F9-BDA1-12C45D357490}">
          <x15:cacheHierarchy aggregatedColumn="3"/>
        </ext>
      </extLst>
    </cacheHierarchy>
    <cacheHierarchy uniqueName="[Measures].[Count of Employee ID]" caption="Count of Employee ID" measure="1" displayFolder="" measureGroup="Employee Table" count="0" hidden="1">
      <extLst>
        <ext xmlns:x15="http://schemas.microsoft.com/office/spreadsheetml/2010/11/main" uri="{B97F6D7D-B522-45F9-BDA1-12C45D357490}">
          <x15:cacheHierarchy aggregatedColumn="2"/>
        </ext>
      </extLst>
    </cacheHierarchy>
    <cacheHierarchy uniqueName="[Measures].[Sum of Performance Score]" caption="Sum of Performance Score" measure="1" displayFolder="" measureGroup="Employee Table" count="0" hidden="1">
      <extLst>
        <ext xmlns:x15="http://schemas.microsoft.com/office/spreadsheetml/2010/11/main" uri="{B97F6D7D-B522-45F9-BDA1-12C45D357490}">
          <x15:cacheHierarchy aggregatedColumn="13"/>
        </ext>
      </extLst>
    </cacheHierarchy>
    <cacheHierarchy uniqueName="[Measures].[Average of Performance Score]" caption="Average of Performance Score" measure="1" displayFolder="" measureGroup="Employee Table" count="0" hidden="1">
      <extLst>
        <ext xmlns:x15="http://schemas.microsoft.com/office/spreadsheetml/2010/11/main" uri="{B97F6D7D-B522-45F9-BDA1-12C45D357490}">
          <x15:cacheHierarchy aggregatedColumn="13"/>
        </ext>
      </extLst>
    </cacheHierarchy>
    <cacheHierarchy uniqueName="[Measures].[Sum of Attendance %]" caption="Sum of Attendance %" measure="1" displayFolder="" measureGroup="Employee Table" count="0" hidden="1">
      <extLst>
        <ext xmlns:x15="http://schemas.microsoft.com/office/spreadsheetml/2010/11/main" uri="{B97F6D7D-B522-45F9-BDA1-12C45D357490}">
          <x15:cacheHierarchy aggregatedColumn="12"/>
        </ext>
      </extLst>
    </cacheHierarchy>
    <cacheHierarchy uniqueName="[Measures].[Average of Attendance %]" caption="Average of Attendance %" measure="1" displayFolder="" measureGroup="Employee Table"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1714823220"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02.452758564817" backgroundQuery="1" createdVersion="3" refreshedVersion="7" minRefreshableVersion="3" recordCount="0" supportSubquery="1" supportAdvancedDrill="1" xr:uid="{2E6B5E57-2D96-4E1F-80DC-100CCB01C1EB}">
  <cacheSource type="external" connectionId="1">
    <extLst>
      <ext xmlns:x14="http://schemas.microsoft.com/office/spreadsheetml/2009/9/main" uri="{F057638F-6D5F-4e77-A914-E7F072B9BCA8}">
        <x14:sourceConnection name="ThisWorkbookDataModel"/>
      </ext>
    </extLst>
  </cacheSource>
  <cacheFields count="0"/>
  <cacheHierarchies count="47">
    <cacheHierarchy uniqueName="[Bonus Table].[City]" caption="City" attribute="1" defaultMemberUniqueName="[Bonus Table].[City].[All]" allUniqueName="[Bonus Table].[City].[All]" dimensionUniqueName="[Bonus Table]" displayFolder="" count="0" memberValueDatatype="130" unbalanced="0"/>
    <cacheHierarchy uniqueName="[Bonus Table].[Bonus %]" caption="Bonus %" attribute="1" defaultMemberUniqueName="[Bonus Table].[Bonus %].[All]" allUniqueName="[Bonus Table].[Bonus %].[All]" dimensionUniqueName="[Bonus Table]" displayFolder="" count="0" memberValueDatatype="20" unbalanced="0"/>
    <cacheHierarchy uniqueName="[Employee Table].[Employee ID]" caption="Employee ID" attribute="1" defaultMemberUniqueName="[Employee Table].[Employee ID].[All]" allUniqueName="[Employee Table].[Employee ID].[All]" dimensionUniqueName="[Employee Table]" displayFolder="" count="0" memberValueDatatype="130" unbalanced="0"/>
    <cacheHierarchy uniqueName="[Employee Table].[Employee Name]" caption="Employee Name" attribute="1" defaultMemberUniqueName="[Employee Table].[Employee Name].[All]" allUniqueName="[Employee Table].[Employee Name].[All]" dimensionUniqueName="[Employee Table]" displayFolder="" count="0" memberValueDatatype="130" unbalanced="0"/>
    <cacheHierarchy uniqueName="[Employee Table].[Gender]" caption="Gender" attribute="1" defaultMemberUniqueName="[Employee Table].[Gender].[All]" allUniqueName="[Employee Table].[Gender].[All]" dimensionUniqueName="[Employee Table]" displayFolder="" count="0" memberValueDatatype="130" unbalanced="0"/>
    <cacheHierarchy uniqueName="[Employee Table].[Department]" caption="Department" attribute="1" defaultMemberUniqueName="[Employee Table].[Department].[All]" allUniqueName="[Employee Table].[Department].[All]" dimensionUniqueName="[Employee Table]" displayFolder="" count="0" memberValueDatatype="130" unbalanced="0"/>
    <cacheHierarchy uniqueName="[Employee Table].[Designation]" caption="Designation" attribute="1" defaultMemberUniqueName="[Employee Table].[Designation].[All]" allUniqueName="[Employee Table].[Designation].[All]" dimensionUniqueName="[Employee Table]" displayFolder="" count="0" memberValueDatatype="130" unbalanced="0"/>
    <cacheHierarchy uniqueName="[Employee Table].[Joining Date]" caption="Joining Date" attribute="1" time="1" defaultMemberUniqueName="[Employee Table].[Joining Date].[All]" allUniqueName="[Employee Table].[Joining Date].[All]" dimensionUniqueName="[Employee Table]" displayFolder="" count="0" memberValueDatatype="7" unbalanced="0"/>
    <cacheHierarchy uniqueName="[Employee Table].[Date of Birth]" caption="Date of Birth" attribute="1" time="1" defaultMemberUniqueName="[Employee Table].[Date of Birth].[All]" allUniqueName="[Employee Table].[Date of Birth].[All]" dimensionUniqueName="[Employee Table]" displayFolder="" count="0" memberValueDatatype="7" unbalanced="0"/>
    <cacheHierarchy uniqueName="[Employee Table].[Basic Salary]" caption="Basic Salary" attribute="1" defaultMemberUniqueName="[Employee Table].[Basic Salary].[All]" allUniqueName="[Employee Table].[Basic Salary].[All]" dimensionUniqueName="[Employee Table]" displayFolder="" count="0" memberValueDatatype="20" unbalanced="0"/>
    <cacheHierarchy uniqueName="[Employee Table].[Bonus]" caption="Bonus" attribute="1" defaultMemberUniqueName="[Employee Table].[Bonus].[All]" allUniqueName="[Employee Table].[Bonus].[All]" dimensionUniqueName="[Employee Table]" displayFolder="" count="0" memberValueDatatype="20" unbalanced="0"/>
    <cacheHierarchy uniqueName="[Employee Table].[Total Salaray]" caption="Total Salaray" attribute="1" defaultMemberUniqueName="[Employee Table].[Total Salaray].[All]" allUniqueName="[Employee Table].[Total Salaray].[All]" dimensionUniqueName="[Employee Table]" displayFolder="" count="0" memberValueDatatype="20" unbalanced="0"/>
    <cacheHierarchy uniqueName="[Employee Table].[Attendance %]" caption="Attendance %" attribute="1" defaultMemberUniqueName="[Employee Table].[Attendance %].[All]" allUniqueName="[Employee Table].[Attendance %].[All]" dimensionUniqueName="[Employee Table]" displayFolder="" count="0" memberValueDatatype="20" unbalanced="0"/>
    <cacheHierarchy uniqueName="[Employee Table].[Performance Score]" caption="Performance Score" attribute="1" defaultMemberUniqueName="[Employee Table].[Performance Score].[All]" allUniqueName="[Employee Table].[Performance Score].[All]" dimensionUniqueName="[Employee Table]" displayFolder="" count="0" memberValueDatatype="20" unbalanced="0"/>
    <cacheHierarchy uniqueName="[Employee Table].[Performance Status]" caption="Performance Status" attribute="1" defaultMemberUniqueName="[Employee Table].[Performance Status].[All]" allUniqueName="[Employee Table].[Performance Status].[All]" dimensionUniqueName="[Employee Table]" displayFolder="" count="2" memberValueDatatype="130" unbalanced="0"/>
    <cacheHierarchy uniqueName="[Employee Table].[City]" caption="City" attribute="1" defaultMemberUniqueName="[Employee Table].[City].[All]" allUniqueName="[Employee Table].[City].[All]" dimensionUniqueName="[Employee Table]" displayFolder="" count="2" memberValueDatatype="130" unbalanced="0"/>
    <cacheHierarchy uniqueName="[Employee Table].[Manager ID]" caption="Manager ID" attribute="1" defaultMemberUniqueName="[Employee Table].[Manager ID].[All]" allUniqueName="[Employee Table].[Manager ID].[All]" dimensionUniqueName="[Employee Table]" displayFolder="" count="0" memberValueDatatype="20" unbalanced="0"/>
    <cacheHierarchy uniqueName="[Employee Table].[Bonus %]" caption="Bonus %" attribute="1" defaultMemberUniqueName="[Employee Table].[Bonus %].[All]" allUniqueName="[Employee Table].[Bonus %].[All]" dimensionUniqueName="[Employee Table]" displayFolder="" count="0" memberValueDatatype="5" unbalanced="0"/>
    <cacheHierarchy uniqueName="[Employee Table].[Age]" caption="Age" attribute="1" defaultMemberUniqueName="[Employee Table].[Age].[All]" allUniqueName="[Employee Table].[Age].[All]" dimensionUniqueName="[Employee Table]" displayFolder="" count="0" memberValueDatatype="20" unbalanced="0"/>
    <cacheHierarchy uniqueName="[Employee Table].[Exp in Yrs]" caption="Exp in Yrs" attribute="1" defaultMemberUniqueName="[Employee Table].[Exp in Yrs].[All]" allUniqueName="[Employee Table].[Exp in Yrs].[All]" dimensionUniqueName="[Employee Table]" displayFolder="" count="0" memberValueDatatype="20" unbalanced="0"/>
    <cacheHierarchy uniqueName="[Employee Table].[Employees completing more than 5 years]" caption="Employees completing more than 5 years" attribute="1" defaultMemberUniqueName="[Employee Table].[Employees completing more than 5 years].[All]" allUniqueName="[Employee Table].[Employees completing more than 5 years].[All]" dimensionUniqueName="[Employee Table]" displayFolder="" count="0" memberValueDatatype="130" unbalanced="0"/>
    <cacheHierarchy uniqueName="[Employee Table].[Joining Year]" caption="Joining Year" attribute="1" defaultMemberUniqueName="[Employee Table].[Joining Year].[All]" allUniqueName="[Employee Table].[Joining Year].[All]" dimensionUniqueName="[Employee Table]" displayFolder="" count="0" memberValueDatatype="20" unbalanced="0"/>
    <cacheHierarchy uniqueName="[Employee Table].[Joining Month]" caption="Joining Month" attribute="1" defaultMemberUniqueName="[Employee Table].[Joining Month].[All]" allUniqueName="[Employee Table].[Joining Month].[All]" dimensionUniqueName="[Employee Table]" displayFolder="" count="0" memberValueDatatype="20" unbalanced="0"/>
    <cacheHierarchy uniqueName="[Employee Table].[No of Days Worked]" caption="No of Days Worked" attribute="1" defaultMemberUniqueName="[Employee Table].[No of Days Worked].[All]" allUniqueName="[Employee Table].[No of Days Worked].[All]" dimensionUniqueName="[Employee Table]" displayFolder="" count="0" memberValueDatatype="20" unbalanced="0"/>
    <cacheHierarchy uniqueName="[Employee Table].[First Name of EMP]" caption="First Name of EMP" attribute="1" defaultMemberUniqueName="[Employee Table].[First Name of EMP].[All]" allUniqueName="[Employee Table].[First Name of EMP].[All]" dimensionUniqueName="[Employee Table]" displayFolder="" count="0" memberValueDatatype="130" unbalanced="0"/>
    <cacheHierarchy uniqueName="[Employee Table].[Last Name]" caption="Last Name" attribute="1" defaultMemberUniqueName="[Employee Table].[Last Name].[All]" allUniqueName="[Employee Table].[Last Name].[All]" dimensionUniqueName="[Employee Table]" displayFolder="" count="0" memberValueDatatype="130" unbalanced="0"/>
    <cacheHierarchy uniqueName="[Employee Table].[EMP-Dep code]" caption="EMP-Dep code" attribute="1" defaultMemberUniqueName="[Employee Table].[EMP-Dep code].[All]" allUniqueName="[Employee Table].[EMP-Dep code].[All]" dimensionUniqueName="[Employee Table]" displayFolder="" count="0" memberValueDatatype="130" unbalanced="0"/>
    <cacheHierarchy uniqueName="[Employee Table].[First 3 chara of DEP]" caption="First 3 chara of DEP" attribute="1" defaultMemberUniqueName="[Employee Table].[First 3 chara of DEP].[All]" allUniqueName="[Employee Table].[First 3 chara of DEP].[All]" dimensionUniqueName="[Employee Table]" displayFolder="" count="0" memberValueDatatype="130" unbalanced="0"/>
    <cacheHierarchy uniqueName="[Employee Table].[Bonus %acc to City]" caption="Bonus %acc to City" attribute="1" defaultMemberUniqueName="[Employee Table].[Bonus %acc to City].[All]" allUniqueName="[Employee Table].[Bonus %acc to City].[All]" dimensionUniqueName="[Employee Table]" displayFolder="" count="0" memberValueDatatype="20" unbalanced="0"/>
    <cacheHierarchy uniqueName="[Manager Table].[Manager ID]" caption="Manager ID" attribute="1" defaultMemberUniqueName="[Manager Table].[Manager ID].[All]" allUniqueName="[Manager Table].[Manager ID].[All]" dimensionUniqueName="[Manager Table]" displayFolder="" count="0" memberValueDatatype="20" unbalanced="0"/>
    <cacheHierarchy uniqueName="[Manager Table].[Manager Name]" caption="Manager Name" attribute="1" defaultMemberUniqueName="[Manager Table].[Manager Name].[All]" allUniqueName="[Manager Table].[Manager Name].[All]" dimensionUniqueName="[Manager Table]" displayFolder="" count="0" memberValueDatatype="130" unbalanced="0"/>
    <cacheHierarchy uniqueName="[Manager Table].[Department Head]" caption="Department Head" attribute="1" defaultMemberUniqueName="[Manager Table].[Department Head].[All]" allUniqueName="[Manager Table].[Department Head].[All]" dimensionUniqueName="[Manager Table]" displayFolder="" count="0" memberValueDatatype="130" unbalanced="0"/>
    <cacheHierarchy uniqueName="[Manager Table].[Manager Name2]" caption="Manager Name2" attribute="1" defaultMemberUniqueName="[Manager Table].[Manager Name2].[All]" allUniqueName="[Manager Table].[Manager Name2].[All]" dimensionUniqueName="[Manager Table]" displayFolder="" count="0" memberValueDatatype="130" unbalanced="0"/>
    <cacheHierarchy uniqueName="[Measures].[__XL_Count Table1]" caption="__XL_Count Table1" measure="1" displayFolder="" measureGroup="Employee Table" count="0" hidden="1"/>
    <cacheHierarchy uniqueName="[Measures].[__XL_Count Table3]" caption="__XL_Count Table3" measure="1" displayFolder="" measureGroup="Manager Table" count="0" hidden="1"/>
    <cacheHierarchy uniqueName="[Measures].[__XL_Count Table2]" caption="__XL_Count Table2" measure="1" displayFolder="" measureGroup="Bonus Table" count="0" hidden="1"/>
    <cacheHierarchy uniqueName="[Measures].[__No measures defined]" caption="__No measures defined" measure="1" displayFolder="" count="0" hidden="1"/>
    <cacheHierarchy uniqueName="[Measures].[Sum of Total Salaray]" caption="Sum of Total Salaray" measure="1" displayFolder="" measureGroup="Employee Table" count="0" hidden="1">
      <extLst>
        <ext xmlns:x15="http://schemas.microsoft.com/office/spreadsheetml/2010/11/main" uri="{B97F6D7D-B522-45F9-BDA1-12C45D357490}">
          <x15:cacheHierarchy aggregatedColumn="11"/>
        </ext>
      </extLst>
    </cacheHierarchy>
    <cacheHierarchy uniqueName="[Measures].[Average of Total Salaray]" caption="Average of Total Salaray" measure="1" displayFolder="" measureGroup="Employee Table" count="0" hidden="1">
      <extLst>
        <ext xmlns:x15="http://schemas.microsoft.com/office/spreadsheetml/2010/11/main" uri="{B97F6D7D-B522-45F9-BDA1-12C45D357490}">
          <x15:cacheHierarchy aggregatedColumn="11"/>
        </ext>
      </extLst>
    </cacheHierarchy>
    <cacheHierarchy uniqueName="[Measures].[Count of Performance Status]" caption="Count of Performance Status" measure="1" displayFolder="" measureGroup="Employee Table" count="0" hidden="1">
      <extLst>
        <ext xmlns:x15="http://schemas.microsoft.com/office/spreadsheetml/2010/11/main" uri="{B97F6D7D-B522-45F9-BDA1-12C45D357490}">
          <x15:cacheHierarchy aggregatedColumn="14"/>
        </ext>
      </extLst>
    </cacheHierarchy>
    <cacheHierarchy uniqueName="[Measures].[Sum of Performance Status]" caption="Sum of Performance Status" measure="1" displayFolder="" measureGroup="Employee Table" count="0" hidden="1">
      <extLst>
        <ext xmlns:x15="http://schemas.microsoft.com/office/spreadsheetml/2010/11/main" uri="{B97F6D7D-B522-45F9-BDA1-12C45D357490}">
          <x15:cacheHierarchy aggregatedColumn="14"/>
        </ext>
      </extLst>
    </cacheHierarchy>
    <cacheHierarchy uniqueName="[Measures].[Count of Employee Name]" caption="Count of Employee Name" measure="1" displayFolder="" measureGroup="Employee Table" count="0" hidden="1">
      <extLst>
        <ext xmlns:x15="http://schemas.microsoft.com/office/spreadsheetml/2010/11/main" uri="{B97F6D7D-B522-45F9-BDA1-12C45D357490}">
          <x15:cacheHierarchy aggregatedColumn="3"/>
        </ext>
      </extLst>
    </cacheHierarchy>
    <cacheHierarchy uniqueName="[Measures].[Count of Employee ID]" caption="Count of Employee ID" measure="1" displayFolder="" measureGroup="Employee Table" count="0" hidden="1">
      <extLst>
        <ext xmlns:x15="http://schemas.microsoft.com/office/spreadsheetml/2010/11/main" uri="{B97F6D7D-B522-45F9-BDA1-12C45D357490}">
          <x15:cacheHierarchy aggregatedColumn="2"/>
        </ext>
      </extLst>
    </cacheHierarchy>
    <cacheHierarchy uniqueName="[Measures].[Sum of Performance Score]" caption="Sum of Performance Score" measure="1" displayFolder="" measureGroup="Employee Table" count="0" hidden="1">
      <extLst>
        <ext xmlns:x15="http://schemas.microsoft.com/office/spreadsheetml/2010/11/main" uri="{B97F6D7D-B522-45F9-BDA1-12C45D357490}">
          <x15:cacheHierarchy aggregatedColumn="13"/>
        </ext>
      </extLst>
    </cacheHierarchy>
    <cacheHierarchy uniqueName="[Measures].[Average of Performance Score]" caption="Average of Performance Score" measure="1" displayFolder="" measureGroup="Employee Table" count="0" hidden="1">
      <extLst>
        <ext xmlns:x15="http://schemas.microsoft.com/office/spreadsheetml/2010/11/main" uri="{B97F6D7D-B522-45F9-BDA1-12C45D357490}">
          <x15:cacheHierarchy aggregatedColumn="13"/>
        </ext>
      </extLst>
    </cacheHierarchy>
    <cacheHierarchy uniqueName="[Measures].[Sum of Attendance %]" caption="Sum of Attendance %" measure="1" displayFolder="" measureGroup="Employee Table" count="0" hidden="1">
      <extLst>
        <ext xmlns:x15="http://schemas.microsoft.com/office/spreadsheetml/2010/11/main" uri="{B97F6D7D-B522-45F9-BDA1-12C45D357490}">
          <x15:cacheHierarchy aggregatedColumn="12"/>
        </ext>
      </extLst>
    </cacheHierarchy>
    <cacheHierarchy uniqueName="[Measures].[Average of Attendance %]" caption="Average of Attendance %" measure="1" displayFolder="" measureGroup="Employee Table"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150797676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F89CB23-DA74-408E-97CE-9F29A77D8C5E}" name="PivotTable5" cacheId="6" applyNumberFormats="0" applyBorderFormats="0" applyFontFormats="0" applyPatternFormats="0" applyAlignmentFormats="0" applyWidthHeightFormats="1" dataCaption="Values" tag="eea3ccb4-d72a-4f6c-9e3d-7fbf8c38b323" updatedVersion="7" minRefreshableVersion="3" useAutoFormatting="1" subtotalHiddenItems="1" itemPrintTitles="1" createdVersion="7" indent="0" outline="1" outlineData="1" multipleFieldFilters="0" chartFormat="2">
  <location ref="E10:F18" firstHeaderRow="1" firstDataRow="1" firstDataCol="1"/>
  <pivotFields count="2">
    <pivotField axis="axisRow" allDrilled="1" subtotalTop="0" showAll="0" dataSourceSort="1" defaultSubtotal="0" defaultAttributeDrillState="1">
      <items count="7">
        <item x="0"/>
        <item x="1"/>
        <item x="2"/>
        <item x="3"/>
        <item x="4"/>
        <item x="5"/>
        <item x="6"/>
      </items>
    </pivotField>
    <pivotField dataField="1" subtotalTop="0" showAll="0" defaultSubtotal="0"/>
  </pivotFields>
  <rowFields count="1">
    <field x="0"/>
  </rowFields>
  <rowItems count="8">
    <i>
      <x/>
    </i>
    <i>
      <x v="1"/>
    </i>
    <i>
      <x v="2"/>
    </i>
    <i>
      <x v="3"/>
    </i>
    <i>
      <x v="4"/>
    </i>
    <i>
      <x v="5"/>
    </i>
    <i>
      <x v="6"/>
    </i>
    <i t="grand">
      <x/>
    </i>
  </rowItems>
  <colItems count="1">
    <i/>
  </colItems>
  <dataFields count="1">
    <dataField name="Count of Employee ID" fld="1" subtotal="count" baseField="0" baseItem="0"/>
  </dataFields>
  <formats count="2">
    <format dxfId="11">
      <pivotArea outline="0" collapsedLevelsAreSubtotals="1" fieldPosition="0"/>
    </format>
    <format dxfId="10">
      <pivotArea dataOnly="0" labelOnly="1" outline="0" axis="axisValues" fieldPosition="0"/>
    </format>
  </formats>
  <chartFormats count="1">
    <chartFormat chart="1" format="1" series="1">
      <pivotArea type="data" outline="0" fieldPosition="0">
        <references count="1">
          <reference field="4294967294" count="1" selected="0">
            <x v="0"/>
          </reference>
        </references>
      </pivotArea>
    </chartFormat>
  </chartFormats>
  <pivotHierarchies count="48">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_Project_Dataset(1).xlsx!Table1">
        <x15:activeTabTopLevelEntity name="[Employee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E6616D3-0ADE-40B2-96F3-9978FB9081DC}" name="PivotTable10" cacheId="0" applyNumberFormats="0" applyBorderFormats="0" applyFontFormats="0" applyPatternFormats="0" applyAlignmentFormats="0" applyWidthHeightFormats="1" dataCaption="Values" tag="a1c4cfb9-4155-4ee0-ad0b-c2bc04011013" updatedVersion="7" minRefreshableVersion="3" useAutoFormatting="1" subtotalHiddenItems="1" itemPrintTitles="1" createdVersion="7" indent="0" outline="1" outlineData="1" multipleFieldFilters="0" chartFormat="2">
  <location ref="N3:N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Count of Employee ID" fld="0" subtotal="count" baseField="0" baseItem="0"/>
  </dataFields>
  <formats count="3">
    <format dxfId="14">
      <pivotArea type="all" dataOnly="0" outline="0" fieldPosition="0"/>
    </format>
    <format dxfId="13">
      <pivotArea outline="0" collapsedLevelsAreSubtotals="1" fieldPosition="0"/>
    </format>
    <format dxfId="12">
      <pivotArea dataOnly="0" labelOnly="1" outline="0" axis="axisValues" fieldPosition="0"/>
    </format>
  </formats>
  <pivotHierarchies count="48">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Average of Total Salaray"/>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_Project_Dataset(1).xlsx!Table1">
        <x15:activeTabTopLevelEntity name="[Employee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BA99C85-E3E7-4A1E-B625-CA2CED2B4800}" name="PivotTable15" cacheId="10" applyNumberFormats="0" applyBorderFormats="0" applyFontFormats="0" applyPatternFormats="0" applyAlignmentFormats="0" applyWidthHeightFormats="1" dataCaption="Values" tag="6f8d66f9-f235-47db-ad1b-a6818b06f691" updatedVersion="7" minRefreshableVersion="3" useAutoFormatting="1" subtotalHiddenItems="1" itemPrintTitles="1" createdVersion="7" indent="0" outline="1" outlineData="1" multipleFieldFilters="0" chartFormat="2">
  <location ref="N13:N14" firstHeaderRow="1" firstDataRow="1" firstDataCol="0"/>
  <pivotFields count="1">
    <pivotField dataField="1" subtotalTop="0" showAll="0" defaultSubtotal="0"/>
  </pivotFields>
  <rowItems count="1">
    <i/>
  </rowItems>
  <colItems count="1">
    <i/>
  </colItems>
  <dataFields count="1">
    <dataField name="Average of Attendance %" fld="0" subtotal="average" baseField="0" baseItem="0"/>
  </dataFields>
  <formats count="3">
    <format dxfId="17">
      <pivotArea type="all" dataOnly="0" outline="0" fieldPosition="0"/>
    </format>
    <format dxfId="16">
      <pivotArea outline="0" collapsedLevelsAreSubtotals="1" fieldPosition="0"/>
    </format>
    <format dxfId="15">
      <pivotArea dataOnly="0" labelOnly="1" outline="0" axis="axisValues" fieldPosition="0"/>
    </format>
  </formats>
  <pivotHierarchies count="48">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Average of Total Salaray"/>
    <pivotHierarchy dragToData="1"/>
    <pivotHierarchy dragToData="1"/>
    <pivotHierarchy dragToData="1"/>
    <pivotHierarchy dragToData="1"/>
    <pivotHierarchy dragToData="1"/>
    <pivotHierarchy dragToData="1" caption="Average of Performance Score"/>
    <pivotHierarchy dragToData="1"/>
    <pivotHierarchy dragToData="1" caption="Average of Attendance %"/>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_Project_Dataset(1).xlsx!Table1">
        <x15:activeTabTopLevelEntity name="[Employee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42F1AE2-DC13-4404-BFFF-F78F32F633D9}" name="PivotTable14" cacheId="13" applyNumberFormats="0" applyBorderFormats="0" applyFontFormats="0" applyPatternFormats="0" applyAlignmentFormats="0" applyWidthHeightFormats="1" dataCaption="Values" tag="7f807d3b-dd0b-4a10-9e6a-7ce8741f1aac" updatedVersion="7" minRefreshableVersion="3" useAutoFormatting="1" subtotalHiddenItems="1" itemPrintTitles="1" createdVersion="7" indent="0" outline="1" outlineData="1" multipleFieldFilters="0" chartFormat="13">
  <location ref="K26:L33" firstHeaderRow="1" firstDataRow="1" firstDataCol="1"/>
  <pivotFields count="4">
    <pivotField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xis="axisRow" allDrilled="1" subtotalTop="0" showAll="0" dataSourceSort="1" defaultSubtotal="0" defaultAttributeDrillState="1">
      <items count="6">
        <item x="0"/>
        <item x="1"/>
        <item x="2"/>
        <item x="3"/>
        <item x="4"/>
        <item x="5"/>
      </items>
    </pivotField>
    <pivotField allDrilled="1" subtotalTop="0" showAll="0" dataSourceSort="1" defaultSubtotal="0" defaultAttributeDrillState="1"/>
  </pivotFields>
  <rowFields count="1">
    <field x="2"/>
  </rowFields>
  <rowItems count="7">
    <i>
      <x/>
    </i>
    <i>
      <x v="1"/>
    </i>
    <i>
      <x v="2"/>
    </i>
    <i>
      <x v="3"/>
    </i>
    <i>
      <x v="4"/>
    </i>
    <i>
      <x v="5"/>
    </i>
    <i t="grand">
      <x/>
    </i>
  </rowItems>
  <colItems count="1">
    <i/>
  </colItems>
  <dataFields count="1">
    <dataField name="Count of Employee ID" fld="1" subtotal="count" baseField="0" baseItem="0"/>
  </dataFields>
  <formats count="1">
    <format dxfId="18">
      <pivotArea outline="0" collapsedLevelsAreSubtotals="1" fieldPosition="0"/>
    </format>
  </formats>
  <chartFormats count="4">
    <chartFormat chart="4"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Hierarchies count="48">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Average of Total Salaray"/>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37">
      <autoFilter ref="A1">
        <filterColumn colId="0">
          <top10 val="10" filterVal="10"/>
        </filterColumn>
      </autoFilter>
    </filter>
  </filters>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_Project_Dataset(1).xlsx!Table1">
        <x15:activeTabTopLevelEntity name="[Employee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4E37460-9C7D-4AA1-9248-7F425EEA7E03}" name="PivotTable4" cacheId="5" applyNumberFormats="0" applyBorderFormats="0" applyFontFormats="0" applyPatternFormats="0" applyAlignmentFormats="0" applyWidthHeightFormats="1" dataCaption="Values" tag="0d860849-ccc0-404d-916b-65371f94987c" updatedVersion="7" minRefreshableVersion="3" useAutoFormatting="1" subtotalHiddenItems="1" itemPrintTitles="1" createdVersion="7" indent="0" outline="1" outlineData="1" multipleFieldFilters="0" chartFormat="2">
  <location ref="E3:F7"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Count of Employee Name" fld="1" subtotal="count" baseField="0" baseItem="0"/>
  </dataFields>
  <formats count="2">
    <format dxfId="20">
      <pivotArea outline="0" collapsedLevelsAreSubtotals="1" fieldPosition="0"/>
    </format>
    <format dxfId="19">
      <pivotArea dataOnly="0" labelOnly="1" outline="0" axis="axisValues" fieldPosition="0"/>
    </format>
  </formats>
  <chartFormats count="1">
    <chartFormat chart="1" format="1" series="1">
      <pivotArea type="data" outline="0" fieldPosition="0">
        <references count="1">
          <reference field="4294967294" count="1" selected="0">
            <x v="0"/>
          </reference>
        </references>
      </pivotArea>
    </chartFormat>
  </chartFormats>
  <pivotHierarchies count="48">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_Project_Dataset(1).xlsx!Table1">
        <x15:activeTabTopLevelEntity name="[Employee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A6F655E-F35B-4F4E-9787-7FD45846F837}" name="PivotTable9" cacheId="11" applyNumberFormats="0" applyBorderFormats="0" applyFontFormats="0" applyPatternFormats="0" applyAlignmentFormats="0" applyWidthHeightFormats="1" dataCaption="Values" tag="aaf7a7cf-49d5-4f81-b605-9ac592f2cf38" updatedVersion="7" minRefreshableVersion="3" useAutoFormatting="1" subtotalHiddenItems="1" itemPrintTitles="1" createdVersion="7" indent="0" outline="1" outlineData="1" multipleFieldFilters="0" chartFormat="2">
  <location ref="A20:B28" firstHeaderRow="1" firstDataRow="1" firstDataCol="1"/>
  <pivotFields count="3">
    <pivotField dataField="1" subtotalTop="0" showAll="0" defaultSubtotal="0"/>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s>
  <rowFields count="1">
    <field x="1"/>
  </rowFields>
  <rowItems count="8">
    <i>
      <x/>
    </i>
    <i>
      <x v="1"/>
    </i>
    <i>
      <x v="2"/>
    </i>
    <i>
      <x v="3"/>
    </i>
    <i>
      <x v="4"/>
    </i>
    <i>
      <x v="5"/>
    </i>
    <i>
      <x v="6"/>
    </i>
    <i t="grand">
      <x/>
    </i>
  </rowItems>
  <colItems count="1">
    <i/>
  </colItems>
  <dataFields count="1">
    <dataField name="Average of Total Salaray" fld="0" subtotal="average" baseField="0" baseItem="0" numFmtId="164"/>
  </dataFields>
  <formats count="1">
    <format dxfId="21">
      <pivotArea outline="0" collapsedLevelsAreSubtotals="1" fieldPosition="0"/>
    </format>
  </formats>
  <chartFormats count="1">
    <chartFormat chart="1" format="1" series="1">
      <pivotArea type="data" outline="0" fieldPosition="0">
        <references count="1">
          <reference field="4294967294" count="1" selected="0">
            <x v="0"/>
          </reference>
        </references>
      </pivotArea>
    </chartFormat>
  </chartFormats>
  <pivotHierarchies count="48">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Average of Total Salaray"/>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_Project_Dataset(1).xlsx!Table1">
        <x15:activeTabTopLevelEntity name="[Employee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4D2ED14-4496-4F78-8747-1C7F725AF729}" name="PivotTable13" cacheId="12" applyNumberFormats="0" applyBorderFormats="0" applyFontFormats="0" applyPatternFormats="0" applyAlignmentFormats="0" applyWidthHeightFormats="1" dataCaption="Values" tag="bc7b889c-b203-4e79-a906-49edee0a1484" updatedVersion="7" minRefreshableVersion="3" useAutoFormatting="1" subtotalHiddenItems="1" itemPrintTitles="1" createdVersion="7" indent="0" outline="1" outlineData="1" multipleFieldFilters="0" chartFormat="7">
  <location ref="K18:L21" firstHeaderRow="1" firstDataRow="1" firstDataCol="1"/>
  <pivotFields count="4">
    <pivotField allDrilled="1" subtotalTop="0" showAll="0" measureFilter="1" dataSourceSort="1" defaultSubtotal="0" defaultAttributeDrillState="1">
      <items count="10">
        <item x="0"/>
        <item x="1"/>
        <item x="2"/>
        <item x="3"/>
        <item x="4"/>
        <item x="5"/>
        <item x="6"/>
        <item x="7"/>
        <item x="8"/>
        <item x="9"/>
      </items>
    </pivotField>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Employee ID" fld="2" subtotal="count" baseField="0" baseItem="0"/>
  </dataFields>
  <formats count="1">
    <format dxfId="22">
      <pivotArea outline="0" collapsedLevelsAreSubtotals="1" fieldPosition="0"/>
    </format>
  </formats>
  <chartFormats count="3">
    <chartFormat chart="6" format="4" series="1">
      <pivotArea type="data" outline="0" fieldPosition="0">
        <references count="1">
          <reference field="4294967294" count="1" selected="0">
            <x v="0"/>
          </reference>
        </references>
      </pivotArea>
    </chartFormat>
    <chartFormat chart="6" format="5">
      <pivotArea type="data" outline="0" fieldPosition="0">
        <references count="2">
          <reference field="4294967294" count="1" selected="0">
            <x v="0"/>
          </reference>
          <reference field="1" count="1" selected="0">
            <x v="0"/>
          </reference>
        </references>
      </pivotArea>
    </chartFormat>
    <chartFormat chart="6" format="6">
      <pivotArea type="data" outline="0" fieldPosition="0">
        <references count="2">
          <reference field="4294967294" count="1" selected="0">
            <x v="0"/>
          </reference>
          <reference field="1" count="1" selected="0">
            <x v="1"/>
          </reference>
        </references>
      </pivotArea>
    </chartFormat>
  </chartFormats>
  <pivotHierarchies count="48">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Average of Total Salaray"/>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37">
      <autoFilter ref="A1">
        <filterColumn colId="0">
          <top10 val="10" filterVal="10"/>
        </filterColumn>
      </autoFilter>
    </filter>
  </filters>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_Project_Dataset(1).xlsx!Table1">
        <x15:activeTabTopLevelEntity name="[Employee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7B5B1EF-3B5F-4280-83B1-AF4953C33B6C}" name="PivotTable3" cacheId="4" applyNumberFormats="0" applyBorderFormats="0" applyFontFormats="0" applyPatternFormats="0" applyAlignmentFormats="0" applyWidthHeightFormats="1" dataCaption="Values" tag="de901c99-c29e-4d4c-84c2-27ebb7e50990" updatedVersion="7" minRefreshableVersion="3" useAutoFormatting="1" subtotalHiddenItems="1" itemPrintTitles="1" createdVersion="7" indent="0" outline="1" outlineData="1" multipleFieldFilters="0" chartFormat="2">
  <location ref="A9:A17" firstHeaderRow="1" firstDataRow="1" firstDataCol="1"/>
  <pivotFields count="1">
    <pivotField axis="axisRow" allDrilled="1" subtotalTop="0" showAll="0" dataSourceSort="1" defaultSubtotal="0" defaultAttributeDrillState="1">
      <items count="7">
        <item x="0"/>
        <item x="1"/>
        <item x="2"/>
        <item x="3"/>
        <item x="4"/>
        <item x="5"/>
        <item x="6"/>
      </items>
    </pivotField>
  </pivotFields>
  <rowFields count="1">
    <field x="0"/>
  </rowFields>
  <rowItems count="8">
    <i>
      <x/>
    </i>
    <i>
      <x v="1"/>
    </i>
    <i>
      <x v="2"/>
    </i>
    <i>
      <x v="3"/>
    </i>
    <i>
      <x v="4"/>
    </i>
    <i>
      <x v="5"/>
    </i>
    <i>
      <x v="6"/>
    </i>
    <i t="grand">
      <x/>
    </i>
  </rowItems>
  <formats count="2">
    <format dxfId="24">
      <pivotArea dataOnly="0" labelOnly="1" outline="0" axis="axisValues" fieldPosition="0"/>
    </format>
    <format dxfId="23">
      <pivotArea outline="0" collapsedLevelsAreSubtotals="1" fieldPosition="0"/>
    </format>
  </formats>
  <pivotHierarchies count="48">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Average of Total Salaray"/>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_Project_Dataset(1).xlsx!Table1">
        <x15:activeTabTopLevelEntity name="[Employee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65764F3-530F-4370-BDAA-46A84FCE8F6D}" name="PivotTable8" cacheId="9" applyNumberFormats="0" applyBorderFormats="0" applyFontFormats="0" applyPatternFormats="0" applyAlignmentFormats="0" applyWidthHeightFormats="1" dataCaption="Values" tag="7867dcc6-6f87-4f7b-8b6a-4df8970357cf" updatedVersion="7" minRefreshableVersion="3" useAutoFormatting="1" subtotalHiddenItems="1" itemPrintTitles="1" createdVersion="7" indent="0" outline="1" outlineData="1" multipleFieldFilters="0" chartFormat="5">
  <location ref="K3:L11" firstHeaderRow="1" firstDataRow="1" firstDataCol="1"/>
  <pivotFields count="2">
    <pivotField axis="axisRow" allDrilled="1" subtotalTop="0" showAll="0" dataSourceSort="1" defaultSubtotal="0" defaultAttributeDrillState="1">
      <items count="7">
        <item x="0"/>
        <item x="1"/>
        <item x="2"/>
        <item x="3"/>
        <item x="4"/>
        <item x="5"/>
        <item x="6"/>
      </items>
    </pivotField>
    <pivotField dataField="1" subtotalTop="0" showAll="0" defaultSubtotal="0"/>
  </pivotFields>
  <rowFields count="1">
    <field x="0"/>
  </rowFields>
  <rowItems count="8">
    <i>
      <x/>
    </i>
    <i>
      <x v="1"/>
    </i>
    <i>
      <x v="2"/>
    </i>
    <i>
      <x v="3"/>
    </i>
    <i>
      <x v="4"/>
    </i>
    <i>
      <x v="5"/>
    </i>
    <i>
      <x v="6"/>
    </i>
    <i t="grand">
      <x/>
    </i>
  </rowItems>
  <colItems count="1">
    <i/>
  </colItems>
  <dataFields count="1">
    <dataField name="Average of Attendance %" fld="1" subtotal="average" baseField="0" baseItem="0"/>
  </dataFields>
  <formats count="2">
    <format dxfId="26">
      <pivotArea dataOnly="0" labelOnly="1" outline="0" axis="axisValues" fieldPosition="0"/>
    </format>
    <format dxfId="25">
      <pivotArea outline="0" collapsedLevelsAreSubtotals="1" fieldPosition="0"/>
    </format>
  </formats>
  <pivotHierarchies count="48">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Average of Performance Score"/>
    <pivotHierarchy dragToData="1"/>
    <pivotHierarchy dragToData="1" caption="Average of Attendance %"/>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_Project_Dataset(1).xlsx!Table1">
        <x15:activeTabTopLevelEntity name="[Employee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11A22AC-E1C5-4877-9F69-056662294A7B}" name="PivotTable2" cacheId="3" applyNumberFormats="0" applyBorderFormats="0" applyFontFormats="0" applyPatternFormats="0" applyAlignmentFormats="0" applyWidthHeightFormats="1" dataCaption="Values" tag="d272b0de-35e9-4e24-af0b-cf1ef186d8d7" updatedVersion="7" minRefreshableVersion="3" useAutoFormatting="1" subtotalHiddenItems="1" itemPrintTitles="1" createdVersion="7" indent="0" outline="1" outlineData="1" multipleFieldFilters="0">
  <location ref="A3:B6" firstHeaderRow="1" firstDataRow="1" firstDataCol="1"/>
  <pivotFields count="3">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1"/>
  </rowFields>
  <rowItems count="3">
    <i>
      <x/>
    </i>
    <i>
      <x v="1"/>
    </i>
    <i t="grand">
      <x/>
    </i>
  </rowItems>
  <colItems count="1">
    <i/>
  </colItems>
  <dataFields count="1">
    <dataField name="Sum of Total Salaray" fld="0" baseField="1" baseItem="0" numFmtId="164"/>
  </dataFields>
  <formats count="2">
    <format dxfId="28">
      <pivotArea collapsedLevelsAreSubtotals="1" fieldPosition="0">
        <references count="1">
          <reference field="1" count="0"/>
        </references>
      </pivotArea>
    </format>
    <format dxfId="27">
      <pivotArea outline="0" collapsedLevelsAreSubtotals="1" fieldPosition="0"/>
    </format>
  </formats>
  <pivotHierarchies count="48">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_Project_Dataset(1).xlsx!Table1">
        <x15:activeTabTopLevelEntity name="[Employee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B42B5B4F-DE5B-4489-9717-30BD3DB026AA}" name="PivotTable7" cacheId="8" applyNumberFormats="0" applyBorderFormats="0" applyFontFormats="0" applyPatternFormats="0" applyAlignmentFormats="0" applyWidthHeightFormats="1" dataCaption="Values" tag="78bc66a0-0547-4f6b-8eb4-87439d946bac" updatedVersion="7" minRefreshableVersion="3" useAutoFormatting="1" subtotalHiddenItems="1" itemPrintTitles="1" createdVersion="7" indent="0" outline="1" outlineData="1" multipleFieldFilters="0" chartFormat="4">
  <location ref="H14:I22" firstHeaderRow="1" firstDataRow="1" firstDataCol="1"/>
  <pivotFields count="2">
    <pivotField dataField="1" subtotalTop="0" showAll="0" defaultSubtotal="0"/>
    <pivotField axis="axisRow" allDrilled="1" subtotalTop="0" showAll="0" dataSourceSort="1" defaultSubtotal="0" defaultAttributeDrillState="1">
      <items count="7">
        <item x="0"/>
        <item x="1"/>
        <item x="2"/>
        <item x="3"/>
        <item x="4"/>
        <item x="5"/>
        <item x="6"/>
      </items>
    </pivotField>
  </pivotFields>
  <rowFields count="1">
    <field x="1"/>
  </rowFields>
  <rowItems count="8">
    <i>
      <x/>
    </i>
    <i>
      <x v="1"/>
    </i>
    <i>
      <x v="2"/>
    </i>
    <i>
      <x v="3"/>
    </i>
    <i>
      <x v="4"/>
    </i>
    <i>
      <x v="5"/>
    </i>
    <i>
      <x v="6"/>
    </i>
    <i t="grand">
      <x/>
    </i>
  </rowItems>
  <colItems count="1">
    <i/>
  </colItems>
  <dataFields count="1">
    <dataField name="Average of Performance Score" fld="0" subtotal="average" baseField="0" baseItem="0" numFmtId="1"/>
  </dataFields>
  <formats count="2">
    <format dxfId="30">
      <pivotArea dataOnly="0" labelOnly="1" outline="0" axis="axisValues" fieldPosition="0"/>
    </format>
    <format dxfId="29">
      <pivotArea outline="0" collapsedLevelsAreSubtotals="1" fieldPosition="0"/>
    </format>
  </formats>
  <pivotHierarchies count="48">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Average of Performance Score"/>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_Project_Dataset(1).xlsx!Table1">
        <x15:activeTabTopLevelEntity name="[Employee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9245E59E-349C-4375-AA1B-4901B68AC8B0}" name="PivotTable12" cacheId="2" applyNumberFormats="0" applyBorderFormats="0" applyFontFormats="0" applyPatternFormats="0" applyAlignmentFormats="0" applyWidthHeightFormats="1" dataCaption="Values" tag="aba04b99-c33e-41a1-87a8-46994032657a" updatedVersion="7" minRefreshableVersion="3" useAutoFormatting="1" subtotalHiddenItems="1" itemPrintTitles="1" createdVersion="7" indent="0" outline="1" outlineData="1" multipleFieldFilters="0" chartFormat="2">
  <location ref="N10:N11"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Performance Score" fld="0" subtotal="average" baseField="0" baseItem="0" numFmtId="1"/>
  </dataFields>
  <formats count="3">
    <format dxfId="33">
      <pivotArea type="all" dataOnly="0" outline="0" fieldPosition="0"/>
    </format>
    <format dxfId="32">
      <pivotArea outline="0" collapsedLevelsAreSubtotals="1" fieldPosition="0"/>
    </format>
    <format dxfId="31">
      <pivotArea dataOnly="0" labelOnly="1" outline="0" axis="axisValues" fieldPosition="0"/>
    </format>
  </formats>
  <pivotHierarchies count="48">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Average of Total Salaray"/>
    <pivotHierarchy dragToData="1"/>
    <pivotHierarchy dragToData="1"/>
    <pivotHierarchy dragToData="1"/>
    <pivotHierarchy dragToData="1"/>
    <pivotHierarchy dragToData="1"/>
    <pivotHierarchy dragToData="1" caption="Average of Performance Score"/>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_Project_Dataset(1).xlsx!Table1">
        <x15:activeTabTopLevelEntity name="[Employee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0148090B-B1F4-47F5-B020-7B4C7179AC86}" name="PivotTable6" cacheId="7" applyNumberFormats="0" applyBorderFormats="0" applyFontFormats="0" applyPatternFormats="0" applyAlignmentFormats="0" applyWidthHeightFormats="1" dataCaption="Values" tag="04981bcc-a063-49f7-b576-f93499536a32" updatedVersion="7" minRefreshableVersion="3" useAutoFormatting="1" subtotalHiddenItems="1" itemPrintTitles="1" createdVersion="7" indent="0" outline="1" outlineData="1" multipleFieldFilters="0" chartFormat="2">
  <location ref="H3:I11" firstHeaderRow="1" firstDataRow="1" firstDataCol="1"/>
  <pivotFields count="3">
    <pivotField axis="axisRow" allDrilled="1" subtotalTop="0" showAll="0" dataSourceSort="1" defaultSubtotal="0" defaultAttributeDrillState="1">
      <items count="7">
        <item x="0"/>
        <item x="1"/>
        <item x="2"/>
        <item x="3"/>
        <item x="4"/>
        <item x="5"/>
        <item x="6"/>
      </items>
    </pivotField>
    <pivotField dataField="1" subtotalTop="0" showAll="0" defaultSubtotal="0"/>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name="Count of Employee Name" fld="1" subtotal="count" baseField="0" baseItem="0"/>
  </dataFields>
  <formats count="2">
    <format dxfId="35">
      <pivotArea outline="0" collapsedLevelsAreSubtotals="1" fieldPosition="0"/>
    </format>
    <format dxfId="34">
      <pivotArea dataOnly="0" labelOnly="1" outline="0" axis="axisValues" fieldPosition="0"/>
    </format>
  </formats>
  <chartFormats count="1">
    <chartFormat chart="1" format="1" series="1">
      <pivotArea type="data" outline="0" fieldPosition="0">
        <references count="1">
          <reference field="4294967294" count="1" selected="0">
            <x v="0"/>
          </reference>
        </references>
      </pivotArea>
    </chartFormat>
  </chartFormats>
  <pivotHierarchies count="48">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_Project_Dataset(1).xlsx!Table1">
        <x15:activeTabTopLevelEntity name="[Employee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C47A6E39-585D-45B2-91FC-276E838FE7FC}" name="PivotTable11" cacheId="1" applyNumberFormats="0" applyBorderFormats="0" applyFontFormats="0" applyPatternFormats="0" applyAlignmentFormats="0" applyWidthHeightFormats="1" dataCaption="Values" tag="571c63f0-7c09-4862-8120-b2232f284e3b" updatedVersion="7" minRefreshableVersion="3" useAutoFormatting="1" subtotalHiddenItems="1" itemPrintTitles="1" createdVersion="7" indent="0" outline="1" outlineData="1" multipleFieldFilters="0" chartFormat="2">
  <location ref="N7:N8"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Total Salaray" fld="0" subtotal="average" baseField="0" baseItem="0" numFmtId="1"/>
  </dataFields>
  <formats count="3">
    <format dxfId="38">
      <pivotArea type="all" dataOnly="0" outline="0" fieldPosition="0"/>
    </format>
    <format dxfId="37">
      <pivotArea dataOnly="0" labelOnly="1" outline="0" axis="axisValues" fieldPosition="0"/>
    </format>
    <format dxfId="36">
      <pivotArea outline="0" collapsedLevelsAreSubtotals="1" fieldPosition="0"/>
    </format>
  </formats>
  <pivotHierarchies count="48">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Average of Total Salaray"/>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_Project_Dataset(1).xlsx!Table1">
        <x15:activeTabTopLevelEntity name="[Employee Tabl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erformance_Status" xr10:uid="{42962BA9-B079-49AE-905A-4B2D0CFD689F}" sourceName="[Employee Table].[Performance Status]">
  <pivotTables>
    <pivotTable tabId="5" name="PivotTable9"/>
    <pivotTable tabId="5" name="PivotTable13"/>
    <pivotTable tabId="5" name="PivotTable14"/>
  </pivotTables>
  <data>
    <olap pivotCacheId="1507976761">
      <levels count="2">
        <level uniqueName="[Employee Table].[Performance Status].[(All)]" sourceCaption="(All)" count="0"/>
        <level uniqueName="[Employee Table].[Performance Status].[Performance Status]" sourceCaption="Performance Status" count="3">
          <ranges>
            <range startItem="0">
              <i n="[Employee Table].[Performance Status].&amp;[Excellent]" c="Excellent"/>
              <i n="[Employee Table].[Performance Status].&amp;[Good]" c="Good"/>
              <i n="[Employee Table].[Performance Status].&amp;[Need Improvement]" c="Need Improvement"/>
            </range>
          </ranges>
        </level>
      </levels>
      <selections count="1">
        <selection n="[Employee Table].[Performance Status].[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4401BF6B-AE5D-4306-A48F-A8B43085B104}" sourceName="[Employee Table].[Department]">
  <pivotTables>
    <pivotTable tabId="5" name="PivotTable10"/>
    <pivotTable tabId="5" name="PivotTable11"/>
    <pivotTable tabId="5" name="PivotTable12"/>
    <pivotTable tabId="5" name="PivotTable2"/>
    <pivotTable tabId="5" name="PivotTable3"/>
    <pivotTable tabId="5" name="PivotTable4"/>
    <pivotTable tabId="5" name="PivotTable5"/>
    <pivotTable tabId="5" name="PivotTable6"/>
    <pivotTable tabId="5" name="PivotTable7"/>
    <pivotTable tabId="5" name="PivotTable8"/>
    <pivotTable tabId="5" name="PivotTable9"/>
    <pivotTable tabId="5" name="PivotTable13"/>
    <pivotTable tabId="5" name="PivotTable14"/>
    <pivotTable tabId="5" name="PivotTable15"/>
  </pivotTables>
  <data>
    <olap pivotCacheId="1714823220">
      <levels count="2">
        <level uniqueName="[Employee Table].[Department].[(All)]" sourceCaption="(All)" count="0"/>
        <level uniqueName="[Employee Table].[Department].[Department]" sourceCaption="Department" count="7">
          <ranges>
            <range startItem="0">
              <i n="[Employee Table].[Department].&amp;[Finance]" c="Finance"/>
              <i n="[Employee Table].[Department].&amp;[HR]" c="HR"/>
              <i n="[Employee Table].[Department].&amp;[IT]" c="IT"/>
              <i n="[Employee Table].[Department].&amp;[Marketing]" c="Marketing"/>
              <i n="[Employee Table].[Department].&amp;[Operations]" c="Operations"/>
              <i n="[Employee Table].[Department].&amp;[Sales]" c="Sales"/>
              <i n="[Employee Table].[Department].&amp;[Support]" c="Support"/>
            </range>
          </ranges>
        </level>
      </levels>
      <selections count="1">
        <selection n="[Employee Table].[Department].[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1D76D3B7-6A39-40E3-8F50-E957A983BEEA}" sourceName="[Employee Table].[City]">
  <pivotTables>
    <pivotTable tabId="5" name="PivotTable9"/>
    <pivotTable tabId="5" name="PivotTable10"/>
    <pivotTable tabId="5" name="PivotTable11"/>
    <pivotTable tabId="5" name="PivotTable12"/>
    <pivotTable tabId="5" name="PivotTable2"/>
    <pivotTable tabId="5" name="PivotTable3"/>
    <pivotTable tabId="5" name="PivotTable4"/>
    <pivotTable tabId="5" name="PivotTable5"/>
    <pivotTable tabId="5" name="PivotTable6"/>
    <pivotTable tabId="5" name="PivotTable7"/>
    <pivotTable tabId="5" name="PivotTable8"/>
    <pivotTable tabId="5" name="PivotTable13"/>
    <pivotTable tabId="5" name="PivotTable14"/>
    <pivotTable tabId="5" name="PivotTable15"/>
  </pivotTables>
  <data>
    <olap pivotCacheId="1507976761">
      <levels count="2">
        <level uniqueName="[Employee Table].[City].[(All)]" sourceCaption="(All)" count="0"/>
        <level uniqueName="[Employee Table].[City].[City]" sourceCaption="City" count="7">
          <ranges>
            <range startItem="0">
              <i n="[Employee Table].[City].&amp;[Bangalore]" c="Bangalore"/>
              <i n="[Employee Table].[City].&amp;[Chennai]" c="Chennai"/>
              <i n="[Employee Table].[City].&amp;[Delhi]" c="Delhi"/>
              <i n="[Employee Table].[City].&amp;[Hyderabad]" c="Hyderabad"/>
              <i n="[Employee Table].[City].&amp;[Kolkata]" c="Kolkata"/>
              <i n="[Employee Table].[City].&amp;[Mumbai]" c="Mumbai"/>
              <i n="[Employee Table].[City].&amp;[Pune]" c="Pune"/>
            </range>
          </ranges>
        </level>
      </levels>
      <selections count="1">
        <selection n="[Employee Table].[Cit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erformance Status" xr10:uid="{7CDB0933-C159-4173-8091-977B4B545967}" cache="Slicer_Performance_Status" caption="Performance Status" columnCount="3" level="1" rowHeight="241300"/>
  <slicer name="Department 1" xr10:uid="{F4421E5F-E0F9-4A1C-BE36-A245CDE332F2}" cache="Slicer_Department" caption="Department" level="1" rowHeight="241300"/>
  <slicer name="City" xr10:uid="{BF443162-C85F-4702-B192-0AABF1287359}" cache="Slicer_City" caption="City" level="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038C642-FC9A-4305-A9FD-FE1F65DBCFC0}" name="Table1" displayName="Table1" ref="A1:N5001" totalsRowShown="0">
  <autoFilter ref="A1:N5001" xr:uid="{2038C642-FC9A-4305-A9FD-FE1F65DBCFC0}"/>
  <sortState xmlns:xlrd2="http://schemas.microsoft.com/office/spreadsheetml/2017/richdata2" ref="A2:N5001">
    <sortCondition descending="1" ref="J1:J5001"/>
  </sortState>
  <tableColumns count="14">
    <tableColumn id="1" xr3:uid="{20F79AC7-9281-455D-97DA-44459E46EEC5}" name="Employee ID"/>
    <tableColumn id="2" xr3:uid="{9922F9A7-0B2B-4CBA-A31C-1AD1C1641958}" name="Employee Name"/>
    <tableColumn id="3" xr3:uid="{62AEC3BC-A815-448F-BF52-63C1A53B7E31}" name="Gender"/>
    <tableColumn id="4" xr3:uid="{610D9C53-0BF5-4114-8A54-D83F77203DFB}" name="Department"/>
    <tableColumn id="5" xr3:uid="{3F75AFAC-B619-4A7C-AC4F-59455D88BA41}" name="Designation"/>
    <tableColumn id="6" xr3:uid="{599D421C-9BC9-42CE-9590-870B1CFA5A3B}" name="Joining Date" dataDxfId="5"/>
    <tableColumn id="7" xr3:uid="{9D3BB698-FAFD-4F5D-BE6A-BF55254B27ED}" name="Date of Birth" dataDxfId="4"/>
    <tableColumn id="8" xr3:uid="{BACCA33C-DD41-4E9D-A4B7-6191B58211B7}" name="Basic Salary" dataDxfId="3"/>
    <tableColumn id="9" xr3:uid="{382941CA-D670-4093-B106-89D380231269}" name="Bonus" dataDxfId="2"/>
    <tableColumn id="19" xr3:uid="{F4034474-FD32-4C34-9BBD-487F4E4766B8}" name="Total Salaray" dataDxfId="1">
      <calculatedColumnFormula>Table1[[#This Row],[Basic Salary]]+Table1[[#This Row],[Bonus]]</calculatedColumnFormula>
    </tableColumn>
    <tableColumn id="10" xr3:uid="{B014A650-D6B2-4D85-BE4F-F9CF25716858}" name="Attendance %"/>
    <tableColumn id="11" xr3:uid="{94C54422-51B7-464E-8FEF-D3A04A6C6C30}" name="Performance Score"/>
    <tableColumn id="12" xr3:uid="{23E3746B-1525-4A7D-B176-B2554A785A94}" name="City"/>
    <tableColumn id="13" xr3:uid="{198F795D-209E-4D70-B9F1-639209EEF01B}" name="Manager ID"/>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E2C4F68-5FF4-4259-A858-D3EB24E95B2F}" name="Table3" displayName="Table3" ref="A1:D21" totalsRowShown="0">
  <autoFilter ref="A1:D21" xr:uid="{2E2C4F68-5FF4-4259-A858-D3EB24E95B2F}"/>
  <tableColumns count="4">
    <tableColumn id="1" xr3:uid="{4F4310E2-45D2-4D9C-BC6F-2468BDF8B763}" name="Manager ID"/>
    <tableColumn id="2" xr3:uid="{0DE25C5C-B306-44CA-88A8-95BC78E3FEE2}" name="Manager Name"/>
    <tableColumn id="3" xr3:uid="{99300CDF-00B8-4749-8CCC-7A0F1B27B345}" name="Department Head">
      <calculatedColumnFormula>_xlfn.XLOOKUP(Table3[[#This Row],[Manager ID]],Table1[Manager ID],Table1[Department])</calculatedColumnFormula>
    </tableColumn>
    <tableColumn id="4" xr3:uid="{BFBD6DA8-61E2-4F5F-8711-3E2244477641}" name="Manager Name2" dataDxfId="0">
      <calculatedColumnFormula>_xlfn.XLOOKUP(Table3[[#This Row],[Manager ID]],Table1[Manager ID],Table1[Employee Name])</calculatedColumnFormula>
    </tableColumn>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34D51D4-9D6A-48B0-B46C-50CDFB7B7D41}" name="Table2" displayName="Table2" ref="A1:B8" totalsRowShown="0">
  <autoFilter ref="A1:B8" xr:uid="{E34D51D4-9D6A-48B0-B46C-50CDFB7B7D41}"/>
  <tableColumns count="2">
    <tableColumn id="1" xr3:uid="{B3B99BDB-280F-4BAB-A63C-C284E724A504}" name="City"/>
    <tableColumn id="2" xr3:uid="{0F73BAF2-8709-4593-A65F-2511C8845C2B}" name="Bonus %"/>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rinterSettings" Target="../printerSettings/printerSettings2.bin"/><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EE0306-BAA1-4322-966E-A08C6684F6F9}">
  <dimension ref="A1"/>
  <sheetViews>
    <sheetView showGridLines="0" tabSelected="1" zoomScale="58" zoomScaleNormal="60" workbookViewId="0">
      <selection activeCell="W17" sqref="W17"/>
    </sheetView>
  </sheetViews>
  <sheetFormatPr defaultRowHeight="14.5" x14ac:dyDescent="0.3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4F8444-A23F-4F05-9DC6-4A7C18929B11}">
  <dimension ref="A1:AG5001"/>
  <sheetViews>
    <sheetView topLeftCell="E1" zoomScale="46" zoomScaleNormal="115" workbookViewId="0">
      <selection activeCell="Z37" sqref="Z37"/>
    </sheetView>
  </sheetViews>
  <sheetFormatPr defaultRowHeight="14.5" x14ac:dyDescent="0.35"/>
  <cols>
    <col min="1" max="1" width="13.36328125" style="43" customWidth="1"/>
    <col min="2" max="2" width="15.90625" style="43" customWidth="1"/>
    <col min="3" max="3" width="12.453125" customWidth="1"/>
    <col min="4" max="4" width="12.08984375" customWidth="1"/>
    <col min="5" max="5" width="8.7265625" style="20" customWidth="1"/>
    <col min="6" max="6" width="18.08984375" customWidth="1"/>
    <col min="9" max="9" width="11.1796875" customWidth="1"/>
    <col min="10" max="11" width="14.08984375" style="20" customWidth="1"/>
    <col min="12" max="12" width="9.81640625" customWidth="1"/>
    <col min="14" max="14" width="8.7265625" style="20"/>
    <col min="15" max="15" width="10.81640625" customWidth="1"/>
    <col min="16" max="16" width="17.453125" customWidth="1"/>
    <col min="17" max="17" width="7.81640625" customWidth="1"/>
    <col min="20" max="20" width="12.54296875" customWidth="1"/>
    <col min="26" max="26" width="12.90625" customWidth="1"/>
    <col min="27" max="27" width="63.08984375" customWidth="1"/>
    <col min="28" max="28" width="15.90625" customWidth="1"/>
    <col min="32" max="32" width="15.36328125" customWidth="1"/>
    <col min="33" max="33" width="18.26953125" customWidth="1"/>
  </cols>
  <sheetData>
    <row r="1" spans="1:33" ht="15" thickBot="1" x14ac:dyDescent="0.4">
      <c r="A1" s="5" t="s">
        <v>0</v>
      </c>
      <c r="B1" s="39" t="s">
        <v>5087</v>
      </c>
      <c r="C1" s="39" t="s">
        <v>5088</v>
      </c>
      <c r="D1" s="21" t="s">
        <v>5082</v>
      </c>
      <c r="E1" s="6" t="s">
        <v>9</v>
      </c>
      <c r="F1" s="44" t="s">
        <v>10</v>
      </c>
      <c r="G1" s="6" t="s">
        <v>5093</v>
      </c>
      <c r="H1" s="28" t="s">
        <v>5079</v>
      </c>
      <c r="I1" s="6" t="s">
        <v>5080</v>
      </c>
      <c r="J1" s="32" t="s">
        <v>5</v>
      </c>
      <c r="K1" s="32" t="s">
        <v>5114</v>
      </c>
      <c r="L1" s="44" t="s">
        <v>5081</v>
      </c>
      <c r="M1" s="6" t="s">
        <v>5083</v>
      </c>
      <c r="N1" s="6" t="s">
        <v>5085</v>
      </c>
      <c r="O1" s="44" t="s">
        <v>5084</v>
      </c>
      <c r="P1" s="6" t="s">
        <v>5086</v>
      </c>
      <c r="Q1" s="6" t="s">
        <v>5089</v>
      </c>
      <c r="R1" s="6" t="s">
        <v>5090</v>
      </c>
      <c r="S1" s="11" t="s">
        <v>5092</v>
      </c>
      <c r="U1" s="49" t="s">
        <v>5094</v>
      </c>
      <c r="V1" s="49"/>
      <c r="W1" s="49"/>
      <c r="X1" s="49"/>
      <c r="AE1" s="5" t="s">
        <v>12</v>
      </c>
      <c r="AF1" s="6" t="s">
        <v>5058</v>
      </c>
      <c r="AG1" s="11" t="s">
        <v>5057</v>
      </c>
    </row>
    <row r="2" spans="1:33" ht="15" thickTop="1" x14ac:dyDescent="0.35">
      <c r="A2" s="7" t="s">
        <v>1523</v>
      </c>
      <c r="B2" s="40" t="str">
        <f>LEFT(Table1[[#This Row],[Employee Name]],FIND(" ",Table1[[#This Row],[Employee Name]]))</f>
        <v xml:space="preserve">Neha </v>
      </c>
      <c r="C2" s="40" t="str">
        <f>RIGHT(Table1[[#This Row],[Employee Name]],LEN(Table1[[#This Row],[Employee Name]])-FIND(" ",Table1[[#This Row],[Employee Name]]))</f>
        <v>Kulkarni</v>
      </c>
      <c r="D2" s="22">
        <f>Table1[[#This Row],[Basic Salary]]+Table1[[#This Row],[Bonus]]</f>
        <v>148902</v>
      </c>
      <c r="E2" s="8">
        <v>77</v>
      </c>
      <c r="F2" s="45">
        <v>97</v>
      </c>
      <c r="G2" s="8" t="str" cm="1">
        <f t="array" ref="G2">_xlfn.IFS(Table1[[#This Row],[Performance Score]]&gt;=80,"Excellent",Table1[[#This Row],[Performance Score]]&gt;=60,"Good",Table1[[#This Row],[Performance Score]]&gt;=40,"Need Improvement")</f>
        <v>Excellent</v>
      </c>
      <c r="H2" s="29">
        <f>Table1[[#This Row],[Bonus]]/Table1[[#This Row],[Basic Salary]]</f>
        <v>0.241864189087755</v>
      </c>
      <c r="I2" s="8">
        <f ca="1">DATEDIF(Table1[[#This Row],[Date of Birth]],TODAY(),"y")</f>
        <v>33</v>
      </c>
      <c r="J2" s="33">
        <v>42435</v>
      </c>
      <c r="K2" s="33" t="str" cm="1">
        <f t="array" aca="1" ref="K2" ca="1">_xlfn.IFS(L2&lt;3,"Junior",L2&lt;=7,"Mid-Level",L2&gt;7,"Senior")</f>
        <v>Senior</v>
      </c>
      <c r="L2" s="45">
        <f ca="1">INT(YEARFRAC(Table1[[#This Row],[Joining Date]],TODAY(),1))</f>
        <v>10</v>
      </c>
      <c r="M2" s="25" t="str">
        <f t="shared" ref="M2:M65" ca="1" si="0">IF(L2&gt;5,"Yes","No")</f>
        <v>Yes</v>
      </c>
      <c r="N2" s="25">
        <f>YEAR(Table1[[#This Row],[Joining Date]])</f>
        <v>2016</v>
      </c>
      <c r="O2" s="45">
        <f>MONTH(Table1[[#This Row],[Joining Date]])</f>
        <v>3</v>
      </c>
      <c r="P2" s="25">
        <f ca="1">NETWORKDAYS(Table1[[#This Row],[Joining Date]],TODAY())</f>
        <v>2691</v>
      </c>
      <c r="Q2" s="25" t="str">
        <f>LEFT(Table1[[#This Row],[Department]],5)&amp;"-"&amp;RIGHT(Table1[[#This Row],[Employee ID]],3)</f>
        <v>HR-467</v>
      </c>
      <c r="R2" s="25" t="str">
        <f>LEFT(Table1[[#This Row],[Department]],3)</f>
        <v>HR</v>
      </c>
      <c r="S2" s="36">
        <f>_xlfn.XLOOKUP(Table1[[#This Row],[City]],Table2[City],Table2[Bonus %])</f>
        <v>6</v>
      </c>
      <c r="U2" s="48" t="str" cm="1">
        <f t="array" ref="U2:V3047">_xlfn._xlws.FILTER(B2:C5001,D2:D5001&gt;80000)</f>
        <v xml:space="preserve">Neha </v>
      </c>
      <c r="V2" s="48" t="str">
        <v>Kulkarni</v>
      </c>
      <c r="AE2" s="7">
        <v>101</v>
      </c>
      <c r="AF2" s="8" t="str">
        <f>_xlfn.XLOOKUP(Table3[[#This Row],[Manager ID]],Table1[Manager ID],Table1[Department])</f>
        <v>Finance</v>
      </c>
      <c r="AG2" s="12" t="str">
        <f>_xlfn.XLOOKUP(Table3[[#This Row],[Manager ID]],Table1[Manager ID],Table1[Employee Name])</f>
        <v>Pooja Das</v>
      </c>
    </row>
    <row r="3" spans="1:33" ht="15" thickTop="1" x14ac:dyDescent="0.35">
      <c r="A3" s="9" t="s">
        <v>3257</v>
      </c>
      <c r="B3" s="41" t="str">
        <f>LEFT(Table1[[#This Row],[Employee Name]],FIND(" ",Table1[[#This Row],[Employee Name]]))</f>
        <v xml:space="preserve">Ananya </v>
      </c>
      <c r="C3" s="41" t="str">
        <f>RIGHT(Table1[[#This Row],[Employee Name]],LEN(Table1[[#This Row],[Employee Name]])-FIND(" ",Table1[[#This Row],[Employee Name]]))</f>
        <v>Rao</v>
      </c>
      <c r="D3" s="23">
        <f>Table1[[#This Row],[Basic Salary]]+Table1[[#This Row],[Bonus]]</f>
        <v>148473</v>
      </c>
      <c r="E3" s="10">
        <v>88</v>
      </c>
      <c r="F3" s="46">
        <v>61</v>
      </c>
      <c r="G3" s="10" t="str" cm="1">
        <f t="array" ref="G3">_xlfn.IFS(Table1[[#This Row],[Performance Score]]&gt;=80,"Excellent",Table1[[#This Row],[Performance Score]]&gt;=60,"Good",Table1[[#This Row],[Performance Score]]&gt;=40,"Need Improvement")</f>
        <v>Good</v>
      </c>
      <c r="H3" s="30">
        <f>Table1[[#This Row],[Bonus]]/Table1[[#This Row],[Basic Salary]]</f>
        <v>0.24030340748661314</v>
      </c>
      <c r="I3" s="10">
        <f ca="1">DATEDIF(Table1[[#This Row],[Date of Birth]],TODAY(),"y")</f>
        <v>27</v>
      </c>
      <c r="J3" s="34">
        <v>44381</v>
      </c>
      <c r="K3" s="33" t="str" cm="1">
        <f t="array" aca="1" ref="K3" ca="1">_xlfn.IFS(L3&lt;3,"Junior",L3&lt;=7,"Mid-Level",L3&gt;7,"Senior")</f>
        <v>Mid-Level</v>
      </c>
      <c r="L3" s="46">
        <f ca="1">INT(YEARFRAC(Table1[[#This Row],[Joining Date]],TODAY(),1))</f>
        <v>4</v>
      </c>
      <c r="M3" s="25" t="str">
        <f t="shared" ca="1" si="0"/>
        <v>No</v>
      </c>
      <c r="N3" s="26">
        <f>YEAR(Table1[[#This Row],[Joining Date]])</f>
        <v>2021</v>
      </c>
      <c r="O3" s="46">
        <f>MONTH(Table1[[#This Row],[Joining Date]])</f>
        <v>7</v>
      </c>
      <c r="P3" s="26">
        <f ca="1">NETWORKDAYS(Table1[[#This Row],[Joining Date]],TODAY())</f>
        <v>1301</v>
      </c>
      <c r="Q3" s="26" t="str">
        <f>LEFT(Table1[[#This Row],[Department]],5)&amp;"-"&amp;RIGHT(Table1[[#This Row],[Employee ID]],3)</f>
        <v>Finan-201</v>
      </c>
      <c r="R3" s="26" t="str">
        <f>LEFT(Table1[[#This Row],[Department]],3)</f>
        <v>Fin</v>
      </c>
      <c r="S3" s="37">
        <f>_xlfn.XLOOKUP(Table1[[#This Row],[City]],Table2[City],Table2[Bonus %])</f>
        <v>5</v>
      </c>
      <c r="U3" s="48" t="str">
        <v xml:space="preserve">Ananya </v>
      </c>
      <c r="V3" s="48" t="str">
        <v>Rao</v>
      </c>
      <c r="AE3" s="9">
        <v>102</v>
      </c>
      <c r="AF3" s="10" t="str">
        <f>_xlfn.XLOOKUP(Table3[[#This Row],[Manager ID]],Table1[Manager ID],Table1[Department])</f>
        <v>Operations</v>
      </c>
      <c r="AG3" s="13" t="str">
        <f>_xlfn.XLOOKUP(Table3[[#This Row],[Manager ID]],Table1[Manager ID],Table1[Employee Name])</f>
        <v>Ravi Teja</v>
      </c>
    </row>
    <row r="4" spans="1:33" ht="15" thickTop="1" x14ac:dyDescent="0.35">
      <c r="A4" s="7" t="s">
        <v>1858</v>
      </c>
      <c r="B4" s="40" t="str">
        <f>LEFT(Table1[[#This Row],[Employee Name]],FIND(" ",Table1[[#This Row],[Employee Name]]))</f>
        <v xml:space="preserve">Aarav </v>
      </c>
      <c r="C4" s="40" t="str">
        <f>RIGHT(Table1[[#This Row],[Employee Name]],LEN(Table1[[#This Row],[Employee Name]])-FIND(" ",Table1[[#This Row],[Employee Name]]))</f>
        <v>Sharma</v>
      </c>
      <c r="D4" s="22">
        <f>Table1[[#This Row],[Basic Salary]]+Table1[[#This Row],[Bonus]]</f>
        <v>148430</v>
      </c>
      <c r="E4" s="8">
        <v>93</v>
      </c>
      <c r="F4" s="45">
        <v>67</v>
      </c>
      <c r="G4" s="8" t="str" cm="1">
        <f t="array" ref="G4">_xlfn.IFS(Table1[[#This Row],[Performance Score]]&gt;=80,"Excellent",Table1[[#This Row],[Performance Score]]&gt;=60,"Good",Table1[[#This Row],[Performance Score]]&gt;=40,"Need Improvement")</f>
        <v>Good</v>
      </c>
      <c r="H4" s="29">
        <f>Table1[[#This Row],[Bonus]]/Table1[[#This Row],[Basic Salary]]</f>
        <v>0.24036902712549932</v>
      </c>
      <c r="I4" s="8">
        <f ca="1">DATEDIF(Table1[[#This Row],[Date of Birth]],TODAY(),"y")</f>
        <v>29</v>
      </c>
      <c r="J4" s="33">
        <v>42539</v>
      </c>
      <c r="K4" s="33" t="str" cm="1">
        <f t="array" aca="1" ref="K4" ca="1">_xlfn.IFS(L4&lt;3,"Junior",L4&lt;=7,"Mid-Level",L4&gt;7,"Senior")</f>
        <v>Senior</v>
      </c>
      <c r="L4" s="45">
        <f ca="1">INT(YEARFRAC(Table1[[#This Row],[Joining Date]],TODAY(),1))</f>
        <v>10</v>
      </c>
      <c r="M4" s="25" t="str">
        <f t="shared" ca="1" si="0"/>
        <v>Yes</v>
      </c>
      <c r="N4" s="25">
        <f>YEAR(Table1[[#This Row],[Joining Date]])</f>
        <v>2016</v>
      </c>
      <c r="O4" s="45">
        <f>MONTH(Table1[[#This Row],[Joining Date]])</f>
        <v>6</v>
      </c>
      <c r="P4" s="25">
        <f ca="1">NETWORKDAYS(Table1[[#This Row],[Joining Date]],TODAY())</f>
        <v>2616</v>
      </c>
      <c r="Q4" s="25" t="str">
        <f>LEFT(Table1[[#This Row],[Department]],5)&amp;"-"&amp;RIGHT(Table1[[#This Row],[Employee ID]],3)</f>
        <v>IT-802</v>
      </c>
      <c r="R4" s="25" t="str">
        <f>LEFT(Table1[[#This Row],[Department]],3)</f>
        <v>IT</v>
      </c>
      <c r="S4" s="36">
        <f>_xlfn.XLOOKUP(Table1[[#This Row],[City]],Table2[City],Table2[Bonus %])</f>
        <v>7</v>
      </c>
      <c r="U4" s="48" t="str">
        <v xml:space="preserve">Aarav </v>
      </c>
      <c r="V4" s="48" t="str">
        <v>Sharma</v>
      </c>
      <c r="AE4" s="7">
        <v>103</v>
      </c>
      <c r="AF4" s="8" t="str">
        <f>_xlfn.XLOOKUP(Table3[[#This Row],[Manager ID]],Table1[Manager ID],Table1[Department])</f>
        <v>Support</v>
      </c>
      <c r="AG4" s="12" t="str">
        <f>_xlfn.XLOOKUP(Table3[[#This Row],[Manager ID]],Table1[Manager ID],Table1[Employee Name])</f>
        <v>Arjun Mehta</v>
      </c>
    </row>
    <row r="5" spans="1:33" ht="15" thickTop="1" x14ac:dyDescent="0.35">
      <c r="A5" s="9" t="s">
        <v>983</v>
      </c>
      <c r="B5" s="41" t="str">
        <f>LEFT(Table1[[#This Row],[Employee Name]],FIND(" ",Table1[[#This Row],[Employee Name]]))</f>
        <v xml:space="preserve">Pooja </v>
      </c>
      <c r="C5" s="41" t="str">
        <f>RIGHT(Table1[[#This Row],[Employee Name]],LEN(Table1[[#This Row],[Employee Name]])-FIND(" ",Table1[[#This Row],[Employee Name]]))</f>
        <v>Das</v>
      </c>
      <c r="D5" s="23">
        <f>Table1[[#This Row],[Basic Salary]]+Table1[[#This Row],[Bonus]]</f>
        <v>148113</v>
      </c>
      <c r="E5" s="10">
        <v>94</v>
      </c>
      <c r="F5" s="46">
        <v>98</v>
      </c>
      <c r="G5" s="10" t="str" cm="1">
        <f t="array" ref="G5">_xlfn.IFS(Table1[[#This Row],[Performance Score]]&gt;=80,"Excellent",Table1[[#This Row],[Performance Score]]&gt;=60,"Good",Table1[[#This Row],[Performance Score]]&gt;=40,"Need Improvement")</f>
        <v>Excellent</v>
      </c>
      <c r="H5" s="30">
        <f>Table1[[#This Row],[Bonus]]/Table1[[#This Row],[Basic Salary]]</f>
        <v>0.2459977622801188</v>
      </c>
      <c r="I5" s="10">
        <f ca="1">DATEDIF(Table1[[#This Row],[Date of Birth]],TODAY(),"y")</f>
        <v>40</v>
      </c>
      <c r="J5" s="34">
        <v>44479</v>
      </c>
      <c r="K5" s="33" t="str" cm="1">
        <f t="array" aca="1" ref="K5" ca="1">_xlfn.IFS(L5&lt;3,"Junior",L5&lt;=7,"Mid-Level",L5&gt;7,"Senior")</f>
        <v>Mid-Level</v>
      </c>
      <c r="L5" s="46">
        <f ca="1">INT(YEARFRAC(Table1[[#This Row],[Joining Date]],TODAY(),1))</f>
        <v>4</v>
      </c>
      <c r="M5" s="25" t="str">
        <f t="shared" ca="1" si="0"/>
        <v>No</v>
      </c>
      <c r="N5" s="26">
        <f>YEAR(Table1[[#This Row],[Joining Date]])</f>
        <v>2021</v>
      </c>
      <c r="O5" s="46">
        <f>MONTH(Table1[[#This Row],[Joining Date]])</f>
        <v>10</v>
      </c>
      <c r="P5" s="26">
        <f ca="1">NETWORKDAYS(Table1[[#This Row],[Joining Date]],TODAY())</f>
        <v>1231</v>
      </c>
      <c r="Q5" s="26" t="str">
        <f>LEFT(Table1[[#This Row],[Department]],5)&amp;"-"&amp;RIGHT(Table1[[#This Row],[Employee ID]],3)</f>
        <v>Finan-927</v>
      </c>
      <c r="R5" s="26" t="str">
        <f>LEFT(Table1[[#This Row],[Department]],3)</f>
        <v>Fin</v>
      </c>
      <c r="S5" s="37">
        <f>_xlfn.XLOOKUP(Table1[[#This Row],[City]],Table2[City],Table2[Bonus %])</f>
        <v>6</v>
      </c>
      <c r="U5" s="48" t="str">
        <v xml:space="preserve">Pooja </v>
      </c>
      <c r="V5" s="48" t="str">
        <v>Das</v>
      </c>
      <c r="AA5" s="48" t="s">
        <v>5113</v>
      </c>
      <c r="AB5" s="49" t="s">
        <v>5112</v>
      </c>
      <c r="AE5" s="9">
        <v>104</v>
      </c>
      <c r="AF5" s="10" t="str">
        <f>_xlfn.XLOOKUP(Table3[[#This Row],[Manager ID]],Table1[Manager ID],Table1[Department])</f>
        <v>IT</v>
      </c>
      <c r="AG5" s="13" t="str">
        <f>_xlfn.XLOOKUP(Table3[[#This Row],[Manager ID]],Table1[Manager ID],Table1[Employee Name])</f>
        <v>Aarav Sharma</v>
      </c>
    </row>
    <row r="6" spans="1:33" ht="15" thickTop="1" x14ac:dyDescent="0.35">
      <c r="A6" s="7" t="s">
        <v>3100</v>
      </c>
      <c r="B6" s="40" t="str">
        <f>LEFT(Table1[[#This Row],[Employee Name]],FIND(" ",Table1[[#This Row],[Employee Name]]))</f>
        <v xml:space="preserve">Ananya </v>
      </c>
      <c r="C6" s="40" t="str">
        <f>RIGHT(Table1[[#This Row],[Employee Name]],LEN(Table1[[#This Row],[Employee Name]])-FIND(" ",Table1[[#This Row],[Employee Name]]))</f>
        <v>Rao</v>
      </c>
      <c r="D6" s="22">
        <f>Table1[[#This Row],[Basic Salary]]+Table1[[#This Row],[Bonus]]</f>
        <v>147870</v>
      </c>
      <c r="E6" s="8">
        <v>76</v>
      </c>
      <c r="F6" s="45">
        <v>97</v>
      </c>
      <c r="G6" s="8" t="str" cm="1">
        <f t="array" ref="G6">_xlfn.IFS(Table1[[#This Row],[Performance Score]]&gt;=80,"Excellent",Table1[[#This Row],[Performance Score]]&gt;=60,"Good",Table1[[#This Row],[Performance Score]]&gt;=40,"Need Improvement")</f>
        <v>Excellent</v>
      </c>
      <c r="H6" s="29">
        <f>Table1[[#This Row],[Bonus]]/Table1[[#This Row],[Basic Salary]]</f>
        <v>0.24980982808458846</v>
      </c>
      <c r="I6" s="8">
        <f ca="1">DATEDIF(Table1[[#This Row],[Date of Birth]],TODAY(),"y")</f>
        <v>40</v>
      </c>
      <c r="J6" s="33">
        <v>42191</v>
      </c>
      <c r="K6" s="33" t="str" cm="1">
        <f t="array" aca="1" ref="K6" ca="1">_xlfn.IFS(L6&lt;3,"Junior",L6&lt;=7,"Mid-Level",L6&gt;7,"Senior")</f>
        <v>Senior</v>
      </c>
      <c r="L6" s="45">
        <f ca="1">INT(YEARFRAC(Table1[[#This Row],[Joining Date]],TODAY(),1))</f>
        <v>10</v>
      </c>
      <c r="M6" s="25" t="str">
        <f t="shared" ca="1" si="0"/>
        <v>Yes</v>
      </c>
      <c r="N6" s="25">
        <f>YEAR(Table1[[#This Row],[Joining Date]])</f>
        <v>2015</v>
      </c>
      <c r="O6" s="45">
        <f>MONTH(Table1[[#This Row],[Joining Date]])</f>
        <v>7</v>
      </c>
      <c r="P6" s="25">
        <f ca="1">NETWORKDAYS(Table1[[#This Row],[Joining Date]],TODAY())</f>
        <v>2866</v>
      </c>
      <c r="Q6" s="25" t="str">
        <f>LEFT(Table1[[#This Row],[Department]],5)&amp;"-"&amp;RIGHT(Table1[[#This Row],[Employee ID]],3)</f>
        <v>Sales-044</v>
      </c>
      <c r="R6" s="25" t="str">
        <f>LEFT(Table1[[#This Row],[Department]],3)</f>
        <v>Sal</v>
      </c>
      <c r="S6" s="36">
        <f>_xlfn.XLOOKUP(Table1[[#This Row],[City]],Table2[City],Table2[Bonus %])</f>
        <v>7</v>
      </c>
      <c r="U6" s="48" t="str">
        <v xml:space="preserve">Ananya </v>
      </c>
      <c r="V6" s="48" t="str">
        <v>Rao</v>
      </c>
      <c r="AA6" t="s">
        <v>5106</v>
      </c>
      <c r="AB6">
        <f>COUNTA(Table1[Employee ID])</f>
        <v>5000</v>
      </c>
      <c r="AE6" s="7">
        <v>105</v>
      </c>
      <c r="AF6" s="8" t="str">
        <f>_xlfn.XLOOKUP(Table3[[#This Row],[Manager ID]],Table1[Manager ID],Table1[Department])</f>
        <v>Support</v>
      </c>
      <c r="AG6" s="12" t="str">
        <f>_xlfn.XLOOKUP(Table3[[#This Row],[Manager ID]],Table1[Manager ID],Table1[Employee Name])</f>
        <v>Pooja Das</v>
      </c>
    </row>
    <row r="7" spans="1:33" ht="15" thickTop="1" x14ac:dyDescent="0.35">
      <c r="A7" s="9" t="s">
        <v>1978</v>
      </c>
      <c r="B7" s="41" t="str">
        <f>LEFT(Table1[[#This Row],[Employee Name]],FIND(" ",Table1[[#This Row],[Employee Name]]))</f>
        <v xml:space="preserve">Swathi </v>
      </c>
      <c r="C7" s="41" t="str">
        <f>RIGHT(Table1[[#This Row],[Employee Name]],LEN(Table1[[#This Row],[Employee Name]])-FIND(" ",Table1[[#This Row],[Employee Name]]))</f>
        <v>Ramesh</v>
      </c>
      <c r="D7" s="23">
        <f>Table1[[#This Row],[Basic Salary]]+Table1[[#This Row],[Bonus]]</f>
        <v>147738</v>
      </c>
      <c r="E7" s="10">
        <v>83</v>
      </c>
      <c r="F7" s="46">
        <v>82</v>
      </c>
      <c r="G7" s="10" t="str" cm="1">
        <f t="array" ref="G7">_xlfn.IFS(Table1[[#This Row],[Performance Score]]&gt;=80,"Excellent",Table1[[#This Row],[Performance Score]]&gt;=60,"Good",Table1[[#This Row],[Performance Score]]&gt;=40,"Need Improvement")</f>
        <v>Excellent</v>
      </c>
      <c r="H7" s="30">
        <f>Table1[[#This Row],[Bonus]]/Table1[[#This Row],[Basic Salary]]</f>
        <v>0.23486488519629886</v>
      </c>
      <c r="I7" s="10">
        <f ca="1">DATEDIF(Table1[[#This Row],[Date of Birth]],TODAY(),"y")</f>
        <v>15</v>
      </c>
      <c r="J7" s="34">
        <v>42867</v>
      </c>
      <c r="K7" s="33" t="str" cm="1">
        <f t="array" aca="1" ref="K7" ca="1">_xlfn.IFS(L7&lt;3,"Junior",L7&lt;=7,"Mid-Level",L7&gt;7,"Senior")</f>
        <v>Senior</v>
      </c>
      <c r="L7" s="46">
        <f ca="1">INT(YEARFRAC(Table1[[#This Row],[Joining Date]],TODAY(),1))</f>
        <v>9</v>
      </c>
      <c r="M7" s="25" t="str">
        <f t="shared" ca="1" si="0"/>
        <v>Yes</v>
      </c>
      <c r="N7" s="26">
        <f>YEAR(Table1[[#This Row],[Joining Date]])</f>
        <v>2017</v>
      </c>
      <c r="O7" s="46">
        <f>MONTH(Table1[[#This Row],[Joining Date]])</f>
        <v>5</v>
      </c>
      <c r="P7" s="26">
        <f ca="1">NETWORKDAYS(Table1[[#This Row],[Joining Date]],TODAY())</f>
        <v>2382</v>
      </c>
      <c r="Q7" s="26" t="str">
        <f>LEFT(Table1[[#This Row],[Department]],5)&amp;"-"&amp;RIGHT(Table1[[#This Row],[Employee ID]],3)</f>
        <v>Sales-922</v>
      </c>
      <c r="R7" s="26" t="str">
        <f>LEFT(Table1[[#This Row],[Department]],3)</f>
        <v>Sal</v>
      </c>
      <c r="S7" s="37">
        <f>_xlfn.XLOOKUP(Table1[[#This Row],[City]],Table2[City],Table2[Bonus %])</f>
        <v>4</v>
      </c>
      <c r="U7" s="48" t="str">
        <v xml:space="preserve">Swathi </v>
      </c>
      <c r="V7" s="48" t="str">
        <v>Ramesh</v>
      </c>
      <c r="AA7" t="s">
        <v>5107</v>
      </c>
      <c r="AB7">
        <f>MAX(Table1[Total Salaray])</f>
        <v>148902</v>
      </c>
      <c r="AE7" s="9">
        <v>106</v>
      </c>
      <c r="AF7" s="10" t="str">
        <f>_xlfn.XLOOKUP(Table3[[#This Row],[Manager ID]],Table1[Manager ID],Table1[Department])</f>
        <v>IT</v>
      </c>
      <c r="AG7" s="13" t="str">
        <f>_xlfn.XLOOKUP(Table3[[#This Row],[Manager ID]],Table1[Manager ID],Table1[Employee Name])</f>
        <v>Tarun Verma</v>
      </c>
    </row>
    <row r="8" spans="1:33" ht="15" thickTop="1" x14ac:dyDescent="0.35">
      <c r="A8" s="7" t="s">
        <v>3241</v>
      </c>
      <c r="B8" s="40" t="str">
        <f>LEFT(Table1[[#This Row],[Employee Name]],FIND(" ",Table1[[#This Row],[Employee Name]]))</f>
        <v xml:space="preserve">Karan </v>
      </c>
      <c r="C8" s="40" t="str">
        <f>RIGHT(Table1[[#This Row],[Employee Name]],LEN(Table1[[#This Row],[Employee Name]])-FIND(" ",Table1[[#This Row],[Employee Name]]))</f>
        <v>Malhotra</v>
      </c>
      <c r="D8" s="22">
        <f>Table1[[#This Row],[Basic Salary]]+Table1[[#This Row],[Bonus]]</f>
        <v>147535</v>
      </c>
      <c r="E8" s="8">
        <v>91</v>
      </c>
      <c r="F8" s="45">
        <v>81</v>
      </c>
      <c r="G8" s="8" t="str" cm="1">
        <f t="array" ref="G8">_xlfn.IFS(Table1[[#This Row],[Performance Score]]&gt;=80,"Excellent",Table1[[#This Row],[Performance Score]]&gt;=60,"Good",Table1[[#This Row],[Performance Score]]&gt;=40,"Need Improvement")</f>
        <v>Excellent</v>
      </c>
      <c r="H8" s="29">
        <f>Table1[[#This Row],[Bonus]]/Table1[[#This Row],[Basic Salary]]</f>
        <v>0.23685887225230964</v>
      </c>
      <c r="I8" s="8">
        <f ca="1">DATEDIF(Table1[[#This Row],[Date of Birth]],TODAY(),"y")</f>
        <v>21</v>
      </c>
      <c r="J8" s="33">
        <v>42140</v>
      </c>
      <c r="K8" s="33" t="str" cm="1">
        <f t="array" aca="1" ref="K8" ca="1">_xlfn.IFS(L8&lt;3,"Junior",L8&lt;=7,"Mid-Level",L8&gt;7,"Senior")</f>
        <v>Senior</v>
      </c>
      <c r="L8" s="45">
        <f ca="1">INT(YEARFRAC(Table1[[#This Row],[Joining Date]],TODAY(),1))</f>
        <v>11</v>
      </c>
      <c r="M8" s="25" t="str">
        <f t="shared" ca="1" si="0"/>
        <v>Yes</v>
      </c>
      <c r="N8" s="25">
        <f>YEAR(Table1[[#This Row],[Joining Date]])</f>
        <v>2015</v>
      </c>
      <c r="O8" s="45">
        <f>MONTH(Table1[[#This Row],[Joining Date]])</f>
        <v>5</v>
      </c>
      <c r="P8" s="25">
        <f ca="1">NETWORKDAYS(Table1[[#This Row],[Joining Date]],TODAY())</f>
        <v>2901</v>
      </c>
      <c r="Q8" s="25" t="str">
        <f>LEFT(Table1[[#This Row],[Department]],5)&amp;"-"&amp;RIGHT(Table1[[#This Row],[Employee ID]],3)</f>
        <v>Suppo-185</v>
      </c>
      <c r="R8" s="25" t="str">
        <f>LEFT(Table1[[#This Row],[Department]],3)</f>
        <v>Sup</v>
      </c>
      <c r="S8" s="36">
        <f>_xlfn.XLOOKUP(Table1[[#This Row],[City]],Table2[City],Table2[Bonus %])</f>
        <v>5</v>
      </c>
      <c r="U8" s="48" t="str">
        <v xml:space="preserve">Karan </v>
      </c>
      <c r="V8" s="48" t="str">
        <v>Malhotra</v>
      </c>
      <c r="AA8" t="s">
        <v>5108</v>
      </c>
      <c r="AB8">
        <f>MIN(Table1[Total Salaray])</f>
        <v>31293</v>
      </c>
      <c r="AE8" s="7">
        <v>107</v>
      </c>
      <c r="AF8" s="8" t="str">
        <f>_xlfn.XLOOKUP(Table3[[#This Row],[Manager ID]],Table1[Manager ID],Table1[Department])</f>
        <v>Operations</v>
      </c>
      <c r="AG8" s="12" t="str">
        <f>_xlfn.XLOOKUP(Table3[[#This Row],[Manager ID]],Table1[Manager ID],Table1[Employee Name])</f>
        <v>Rahul Verma</v>
      </c>
    </row>
    <row r="9" spans="1:33" ht="15" thickTop="1" x14ac:dyDescent="0.35">
      <c r="A9" s="9" t="s">
        <v>1476</v>
      </c>
      <c r="B9" s="41" t="str">
        <f>LEFT(Table1[[#This Row],[Employee Name]],FIND(" ",Table1[[#This Row],[Employee Name]]))</f>
        <v xml:space="preserve">Aarav </v>
      </c>
      <c r="C9" s="41" t="str">
        <f>RIGHT(Table1[[#This Row],[Employee Name]],LEN(Table1[[#This Row],[Employee Name]])-FIND(" ",Table1[[#This Row],[Employee Name]]))</f>
        <v>Sharma</v>
      </c>
      <c r="D9" s="23">
        <f>Table1[[#This Row],[Basic Salary]]+Table1[[#This Row],[Bonus]]</f>
        <v>147461</v>
      </c>
      <c r="E9" s="10">
        <v>80</v>
      </c>
      <c r="F9" s="46">
        <v>94</v>
      </c>
      <c r="G9" s="10" t="str" cm="1">
        <f t="array" ref="G9">_xlfn.IFS(Table1[[#This Row],[Performance Score]]&gt;=80,"Excellent",Table1[[#This Row],[Performance Score]]&gt;=60,"Good",Table1[[#This Row],[Performance Score]]&gt;=40,"Need Improvement")</f>
        <v>Excellent</v>
      </c>
      <c r="H9" s="30">
        <f>Table1[[#This Row],[Bonus]]/Table1[[#This Row],[Basic Salary]]</f>
        <v>0.2470907614762694</v>
      </c>
      <c r="I9" s="10">
        <f ca="1">DATEDIF(Table1[[#This Row],[Date of Birth]],TODAY(),"y")</f>
        <v>15</v>
      </c>
      <c r="J9" s="34">
        <v>45571</v>
      </c>
      <c r="K9" s="33" t="str" cm="1">
        <f t="array" aca="1" ref="K9" ca="1">_xlfn.IFS(L9&lt;3,"Junior",L9&lt;=7,"Mid-Level",L9&gt;7,"Senior")</f>
        <v>Junior</v>
      </c>
      <c r="L9" s="46">
        <f ca="1">INT(YEARFRAC(Table1[[#This Row],[Joining Date]],TODAY(),1))</f>
        <v>1</v>
      </c>
      <c r="M9" s="25" t="str">
        <f t="shared" ca="1" si="0"/>
        <v>No</v>
      </c>
      <c r="N9" s="26">
        <f>YEAR(Table1[[#This Row],[Joining Date]])</f>
        <v>2024</v>
      </c>
      <c r="O9" s="46">
        <f>MONTH(Table1[[#This Row],[Joining Date]])</f>
        <v>10</v>
      </c>
      <c r="P9" s="26">
        <f ca="1">NETWORKDAYS(Table1[[#This Row],[Joining Date]],TODAY())</f>
        <v>451</v>
      </c>
      <c r="Q9" s="26" t="str">
        <f>LEFT(Table1[[#This Row],[Department]],5)&amp;"-"&amp;RIGHT(Table1[[#This Row],[Employee ID]],3)</f>
        <v>Suppo-420</v>
      </c>
      <c r="R9" s="26" t="str">
        <f>LEFT(Table1[[#This Row],[Department]],3)</f>
        <v>Sup</v>
      </c>
      <c r="S9" s="37">
        <f>_xlfn.XLOOKUP(Table1[[#This Row],[City]],Table2[City],Table2[Bonus %])</f>
        <v>6</v>
      </c>
      <c r="U9" s="48" t="str">
        <v xml:space="preserve">Aarav </v>
      </c>
      <c r="V9" s="48" t="str">
        <v>Sharma</v>
      </c>
      <c r="AA9" t="s">
        <v>5109</v>
      </c>
      <c r="AB9" s="19">
        <f>AVERAGE(Table1[Total Salaray])</f>
        <v>90507.956999999995</v>
      </c>
      <c r="AE9" s="9">
        <v>108</v>
      </c>
      <c r="AF9" s="10" t="str">
        <f>_xlfn.XLOOKUP(Table3[[#This Row],[Manager ID]],Table1[Manager ID],Table1[Department])</f>
        <v>Support</v>
      </c>
      <c r="AG9" s="13" t="str">
        <f>_xlfn.XLOOKUP(Table3[[#This Row],[Manager ID]],Table1[Manager ID],Table1[Employee Name])</f>
        <v>Karan Malhotra</v>
      </c>
    </row>
    <row r="10" spans="1:33" ht="15" thickTop="1" x14ac:dyDescent="0.35">
      <c r="A10" s="7" t="s">
        <v>4824</v>
      </c>
      <c r="B10" s="40" t="str">
        <f>LEFT(Table1[[#This Row],[Employee Name]],FIND(" ",Table1[[#This Row],[Employee Name]]))</f>
        <v xml:space="preserve">Aarav </v>
      </c>
      <c r="C10" s="40" t="str">
        <f>RIGHT(Table1[[#This Row],[Employee Name]],LEN(Table1[[#This Row],[Employee Name]])-FIND(" ",Table1[[#This Row],[Employee Name]]))</f>
        <v>Sharma</v>
      </c>
      <c r="D10" s="22">
        <f>Table1[[#This Row],[Basic Salary]]+Table1[[#This Row],[Bonus]]</f>
        <v>147441</v>
      </c>
      <c r="E10" s="8">
        <v>94</v>
      </c>
      <c r="F10" s="45">
        <v>96</v>
      </c>
      <c r="G10" s="8" t="str" cm="1">
        <f t="array" ref="G10">_xlfn.IFS(Table1[[#This Row],[Performance Score]]&gt;=80,"Excellent",Table1[[#This Row],[Performance Score]]&gt;=60,"Good",Table1[[#This Row],[Performance Score]]&gt;=40,"Need Improvement")</f>
        <v>Excellent</v>
      </c>
      <c r="H10" s="29">
        <f>Table1[[#This Row],[Bonus]]/Table1[[#This Row],[Basic Salary]]</f>
        <v>0.24835743556744674</v>
      </c>
      <c r="I10" s="8">
        <f ca="1">DATEDIF(Table1[[#This Row],[Date of Birth]],TODAY(),"y")</f>
        <v>41</v>
      </c>
      <c r="J10" s="33">
        <v>43429</v>
      </c>
      <c r="K10" s="33" t="str" cm="1">
        <f t="array" aca="1" ref="K10" ca="1">_xlfn.IFS(L10&lt;3,"Junior",L10&lt;=7,"Mid-Level",L10&gt;7,"Senior")</f>
        <v>Mid-Level</v>
      </c>
      <c r="L10" s="45">
        <f ca="1">INT(YEARFRAC(Table1[[#This Row],[Joining Date]],TODAY(),1))</f>
        <v>7</v>
      </c>
      <c r="M10" s="25" t="str">
        <f t="shared" ca="1" si="0"/>
        <v>Yes</v>
      </c>
      <c r="N10" s="25">
        <f>YEAR(Table1[[#This Row],[Joining Date]])</f>
        <v>2018</v>
      </c>
      <c r="O10" s="45">
        <f>MONTH(Table1[[#This Row],[Joining Date]])</f>
        <v>11</v>
      </c>
      <c r="P10" s="25">
        <f ca="1">NETWORKDAYS(Table1[[#This Row],[Joining Date]],TODAY())</f>
        <v>1981</v>
      </c>
      <c r="Q10" s="25" t="str">
        <f>LEFT(Table1[[#This Row],[Department]],5)&amp;"-"&amp;RIGHT(Table1[[#This Row],[Employee ID]],3)</f>
        <v>Marke-768</v>
      </c>
      <c r="R10" s="25" t="str">
        <f>LEFT(Table1[[#This Row],[Department]],3)</f>
        <v>Mar</v>
      </c>
      <c r="S10" s="36">
        <f>_xlfn.XLOOKUP(Table1[[#This Row],[City]],Table2[City],Table2[Bonus %])</f>
        <v>5</v>
      </c>
      <c r="U10" s="48" t="str">
        <v xml:space="preserve">Aarav </v>
      </c>
      <c r="V10" s="48" t="str">
        <v>Sharma</v>
      </c>
      <c r="AA10" t="s">
        <v>5110</v>
      </c>
      <c r="AB10">
        <f ca="1">COUNTIF(M2:M5001,"Yes")</f>
        <v>2445</v>
      </c>
      <c r="AE10" s="7">
        <v>109</v>
      </c>
      <c r="AF10" s="8" t="str">
        <f>_xlfn.XLOOKUP(Table3[[#This Row],[Manager ID]],Table1[Manager ID],Table1[Department])</f>
        <v>IT</v>
      </c>
      <c r="AG10" s="12" t="str">
        <f>_xlfn.XLOOKUP(Table3[[#This Row],[Manager ID]],Table1[Manager ID],Table1[Employee Name])</f>
        <v>Ishita Roy</v>
      </c>
    </row>
    <row r="11" spans="1:33" ht="15" thickTop="1" x14ac:dyDescent="0.35">
      <c r="A11" s="9" t="s">
        <v>1330</v>
      </c>
      <c r="B11" s="41" t="str">
        <f>LEFT(Table1[[#This Row],[Employee Name]],FIND(" ",Table1[[#This Row],[Employee Name]]))</f>
        <v xml:space="preserve">Ishita </v>
      </c>
      <c r="C11" s="41" t="str">
        <f>RIGHT(Table1[[#This Row],[Employee Name]],LEN(Table1[[#This Row],[Employee Name]])-FIND(" ",Table1[[#This Row],[Employee Name]]))</f>
        <v>Roy</v>
      </c>
      <c r="D11" s="23">
        <f>Table1[[#This Row],[Basic Salary]]+Table1[[#This Row],[Bonus]]</f>
        <v>147024</v>
      </c>
      <c r="E11" s="10">
        <v>67</v>
      </c>
      <c r="F11" s="46">
        <v>68</v>
      </c>
      <c r="G11" s="10" t="str" cm="1">
        <f t="array" ref="G11">_xlfn.IFS(Table1[[#This Row],[Performance Score]]&gt;=80,"Excellent",Table1[[#This Row],[Performance Score]]&gt;=60,"Good",Table1[[#This Row],[Performance Score]]&gt;=40,"Need Improvement")</f>
        <v>Good</v>
      </c>
      <c r="H11" s="30">
        <f>Table1[[#This Row],[Bonus]]/Table1[[#This Row],[Basic Salary]]</f>
        <v>0.23674293405114402</v>
      </c>
      <c r="I11" s="10">
        <f ca="1">DATEDIF(Table1[[#This Row],[Date of Birth]],TODAY(),"y")</f>
        <v>41</v>
      </c>
      <c r="J11" s="34">
        <v>43213</v>
      </c>
      <c r="K11" s="33" t="str" cm="1">
        <f t="array" aca="1" ref="K11" ca="1">_xlfn.IFS(L11&lt;3,"Junior",L11&lt;=7,"Mid-Level",L11&gt;7,"Senior")</f>
        <v>Senior</v>
      </c>
      <c r="L11" s="46">
        <f ca="1">INT(YEARFRAC(Table1[[#This Row],[Joining Date]],TODAY(),1))</f>
        <v>8</v>
      </c>
      <c r="M11" s="25" t="str">
        <f t="shared" ca="1" si="0"/>
        <v>Yes</v>
      </c>
      <c r="N11" s="26">
        <f>YEAR(Table1[[#This Row],[Joining Date]])</f>
        <v>2018</v>
      </c>
      <c r="O11" s="46">
        <f>MONTH(Table1[[#This Row],[Joining Date]])</f>
        <v>4</v>
      </c>
      <c r="P11" s="26">
        <f ca="1">NETWORKDAYS(Table1[[#This Row],[Joining Date]],TODAY())</f>
        <v>2136</v>
      </c>
      <c r="Q11" s="26" t="str">
        <f>LEFT(Table1[[#This Row],[Department]],5)&amp;"-"&amp;RIGHT(Table1[[#This Row],[Employee ID]],3)</f>
        <v>Suppo-274</v>
      </c>
      <c r="R11" s="26" t="str">
        <f>LEFT(Table1[[#This Row],[Department]],3)</f>
        <v>Sup</v>
      </c>
      <c r="S11" s="37">
        <f>_xlfn.XLOOKUP(Table1[[#This Row],[City]],Table2[City],Table2[Bonus %])</f>
        <v>8</v>
      </c>
      <c r="U11" s="48" t="str">
        <v xml:space="preserve">Ishita </v>
      </c>
      <c r="V11" s="48" t="str">
        <v>Roy</v>
      </c>
      <c r="AA11" t="s">
        <v>5111</v>
      </c>
      <c r="AB11">
        <f>COUNTA(U2:U3047)</f>
        <v>3046</v>
      </c>
      <c r="AE11" s="9">
        <v>110</v>
      </c>
      <c r="AF11" s="10" t="str">
        <f>_xlfn.XLOOKUP(Table3[[#This Row],[Manager ID]],Table1[Manager ID],Table1[Department])</f>
        <v>Support</v>
      </c>
      <c r="AG11" s="13" t="str">
        <f>_xlfn.XLOOKUP(Table3[[#This Row],[Manager ID]],Table1[Manager ID],Table1[Employee Name])</f>
        <v>Swathi Ramesh</v>
      </c>
    </row>
    <row r="12" spans="1:33" ht="15" thickTop="1" x14ac:dyDescent="0.35">
      <c r="A12" s="7" t="s">
        <v>446</v>
      </c>
      <c r="B12" s="40" t="str">
        <f>LEFT(Table1[[#This Row],[Employee Name]],FIND(" ",Table1[[#This Row],[Employee Name]]))</f>
        <v xml:space="preserve">Aarav </v>
      </c>
      <c r="C12" s="40" t="str">
        <f>RIGHT(Table1[[#This Row],[Employee Name]],LEN(Table1[[#This Row],[Employee Name]])-FIND(" ",Table1[[#This Row],[Employee Name]]))</f>
        <v>Sharma</v>
      </c>
      <c r="D12" s="22">
        <f>Table1[[#This Row],[Basic Salary]]+Table1[[#This Row],[Bonus]]</f>
        <v>146664</v>
      </c>
      <c r="E12" s="8">
        <v>77</v>
      </c>
      <c r="F12" s="45">
        <v>67</v>
      </c>
      <c r="G12" s="8" t="str" cm="1">
        <f t="array" ref="G12">_xlfn.IFS(Table1[[#This Row],[Performance Score]]&gt;=80,"Excellent",Table1[[#This Row],[Performance Score]]&gt;=60,"Good",Table1[[#This Row],[Performance Score]]&gt;=40,"Need Improvement")</f>
        <v>Good</v>
      </c>
      <c r="H12" s="29">
        <f>Table1[[#This Row],[Bonus]]/Table1[[#This Row],[Basic Salary]]</f>
        <v>0.23850700895119067</v>
      </c>
      <c r="I12" s="8">
        <f ca="1">DATEDIF(Table1[[#This Row],[Date of Birth]],TODAY(),"y")</f>
        <v>32</v>
      </c>
      <c r="J12" s="33">
        <v>45302</v>
      </c>
      <c r="K12" s="33" t="str" cm="1">
        <f t="array" aca="1" ref="K12" ca="1">_xlfn.IFS(L12&lt;3,"Junior",L12&lt;=7,"Mid-Level",L12&gt;7,"Senior")</f>
        <v>Junior</v>
      </c>
      <c r="L12" s="45">
        <f ca="1">INT(YEARFRAC(Table1[[#This Row],[Joining Date]],TODAY(),1))</f>
        <v>2</v>
      </c>
      <c r="M12" s="25" t="str">
        <f t="shared" ca="1" si="0"/>
        <v>No</v>
      </c>
      <c r="N12" s="25">
        <f>YEAR(Table1[[#This Row],[Joining Date]])</f>
        <v>2024</v>
      </c>
      <c r="O12" s="45">
        <f>MONTH(Table1[[#This Row],[Joining Date]])</f>
        <v>1</v>
      </c>
      <c r="P12" s="25">
        <f ca="1">NETWORKDAYS(Table1[[#This Row],[Joining Date]],TODAY())</f>
        <v>643</v>
      </c>
      <c r="Q12" s="25" t="str">
        <f>LEFT(Table1[[#This Row],[Department]],5)&amp;"-"&amp;RIGHT(Table1[[#This Row],[Employee ID]],3)</f>
        <v>Sales-390</v>
      </c>
      <c r="R12" s="25" t="str">
        <f>LEFT(Table1[[#This Row],[Department]],3)</f>
        <v>Sal</v>
      </c>
      <c r="S12" s="36">
        <f>_xlfn.XLOOKUP(Table1[[#This Row],[City]],Table2[City],Table2[Bonus %])</f>
        <v>8</v>
      </c>
      <c r="U12" s="48" t="str">
        <v xml:space="preserve">Aarav </v>
      </c>
      <c r="V12" s="48" t="str">
        <v>Sharma</v>
      </c>
      <c r="AA12" t="s">
        <v>5115</v>
      </c>
      <c r="AB12">
        <f>COUNTIF(N1:N5001,"&gt;2022")</f>
        <v>1393</v>
      </c>
      <c r="AE12" s="7">
        <v>111</v>
      </c>
      <c r="AF12" s="8" t="str">
        <f>_xlfn.XLOOKUP(Table3[[#This Row],[Manager ID]],Table1[Manager ID],Table1[Department])</f>
        <v>Operations</v>
      </c>
      <c r="AG12" s="12" t="str">
        <f>_xlfn.XLOOKUP(Table3[[#This Row],[Manager ID]],Table1[Manager ID],Table1[Employee Name])</f>
        <v>Karan Malhotra</v>
      </c>
    </row>
    <row r="13" spans="1:33" ht="15" thickTop="1" x14ac:dyDescent="0.35">
      <c r="A13" s="9" t="s">
        <v>3645</v>
      </c>
      <c r="B13" s="41" t="str">
        <f>LEFT(Table1[[#This Row],[Employee Name]],FIND(" ",Table1[[#This Row],[Employee Name]]))</f>
        <v xml:space="preserve">Tarun </v>
      </c>
      <c r="C13" s="41" t="str">
        <f>RIGHT(Table1[[#This Row],[Employee Name]],LEN(Table1[[#This Row],[Employee Name]])-FIND(" ",Table1[[#This Row],[Employee Name]]))</f>
        <v>Verma</v>
      </c>
      <c r="D13" s="23">
        <f>Table1[[#This Row],[Basic Salary]]+Table1[[#This Row],[Bonus]]</f>
        <v>146635</v>
      </c>
      <c r="E13" s="10">
        <v>87</v>
      </c>
      <c r="F13" s="46">
        <v>88</v>
      </c>
      <c r="G13" s="10" t="str" cm="1">
        <f t="array" ref="G13">_xlfn.IFS(Table1[[#This Row],[Performance Score]]&gt;=80,"Excellent",Table1[[#This Row],[Performance Score]]&gt;=60,"Good",Table1[[#This Row],[Performance Score]]&gt;=40,"Need Improvement")</f>
        <v>Excellent</v>
      </c>
      <c r="H13" s="30">
        <f>Table1[[#This Row],[Bonus]]/Table1[[#This Row],[Basic Salary]]</f>
        <v>0.23709209327439004</v>
      </c>
      <c r="I13" s="10">
        <f ca="1">DATEDIF(Table1[[#This Row],[Date of Birth]],TODAY(),"y")</f>
        <v>27</v>
      </c>
      <c r="J13" s="34">
        <v>44102</v>
      </c>
      <c r="K13" s="33" t="str" cm="1">
        <f t="array" aca="1" ref="K13" ca="1">_xlfn.IFS(L13&lt;3,"Junior",L13&lt;=7,"Mid-Level",L13&gt;7,"Senior")</f>
        <v>Mid-Level</v>
      </c>
      <c r="L13" s="46">
        <f ca="1">INT(YEARFRAC(Table1[[#This Row],[Joining Date]],TODAY(),1))</f>
        <v>5</v>
      </c>
      <c r="M13" s="25" t="str">
        <f t="shared" ca="1" si="0"/>
        <v>No</v>
      </c>
      <c r="N13" s="26">
        <f>YEAR(Table1[[#This Row],[Joining Date]])</f>
        <v>2020</v>
      </c>
      <c r="O13" s="46">
        <f>MONTH(Table1[[#This Row],[Joining Date]])</f>
        <v>9</v>
      </c>
      <c r="P13" s="26">
        <f ca="1">NETWORKDAYS(Table1[[#This Row],[Joining Date]],TODAY())</f>
        <v>1501</v>
      </c>
      <c r="Q13" s="26" t="str">
        <f>LEFT(Table1[[#This Row],[Department]],5)&amp;"-"&amp;RIGHT(Table1[[#This Row],[Employee ID]],3)</f>
        <v>Opera-589</v>
      </c>
      <c r="R13" s="26" t="str">
        <f>LEFT(Table1[[#This Row],[Department]],3)</f>
        <v>Ope</v>
      </c>
      <c r="S13" s="37">
        <f>_xlfn.XLOOKUP(Table1[[#This Row],[City]],Table2[City],Table2[Bonus %])</f>
        <v>5</v>
      </c>
      <c r="U13" s="48" t="str">
        <v xml:space="preserve">Tarun </v>
      </c>
      <c r="V13" s="48" t="str">
        <v>Verma</v>
      </c>
      <c r="AA13" t="s">
        <v>5116</v>
      </c>
      <c r="AB13">
        <f>COUNTIF(E1:E5001,"&lt;75")</f>
        <v>1858</v>
      </c>
      <c r="AE13" s="9">
        <v>112</v>
      </c>
      <c r="AF13" s="10" t="str">
        <f>_xlfn.XLOOKUP(Table3[[#This Row],[Manager ID]],Table1[Manager ID],Table1[Department])</f>
        <v>Sales</v>
      </c>
      <c r="AG13" s="13" t="str">
        <f>_xlfn.XLOOKUP(Table3[[#This Row],[Manager ID]],Table1[Manager ID],Table1[Employee Name])</f>
        <v>Swathi Ramesh</v>
      </c>
    </row>
    <row r="14" spans="1:33" ht="15" thickTop="1" x14ac:dyDescent="0.35">
      <c r="A14" s="7" t="s">
        <v>1176</v>
      </c>
      <c r="B14" s="40" t="str">
        <f>LEFT(Table1[[#This Row],[Employee Name]],FIND(" ",Table1[[#This Row],[Employee Name]]))</f>
        <v xml:space="preserve">Karan </v>
      </c>
      <c r="C14" s="40" t="str">
        <f>RIGHT(Table1[[#This Row],[Employee Name]],LEN(Table1[[#This Row],[Employee Name]])-FIND(" ",Table1[[#This Row],[Employee Name]]))</f>
        <v>Malhotra</v>
      </c>
      <c r="D14" s="22">
        <f>Table1[[#This Row],[Basic Salary]]+Table1[[#This Row],[Bonus]]</f>
        <v>146615</v>
      </c>
      <c r="E14" s="8">
        <v>97</v>
      </c>
      <c r="F14" s="45">
        <v>79</v>
      </c>
      <c r="G14" s="8" t="str" cm="1">
        <f t="array" ref="G14">_xlfn.IFS(Table1[[#This Row],[Performance Score]]&gt;=80,"Excellent",Table1[[#This Row],[Performance Score]]&gt;=60,"Good",Table1[[#This Row],[Performance Score]]&gt;=40,"Need Improvement")</f>
        <v>Good</v>
      </c>
      <c r="H14" s="29">
        <f>Table1[[#This Row],[Bonus]]/Table1[[#This Row],[Basic Salary]]</f>
        <v>0.22456735266604302</v>
      </c>
      <c r="I14" s="8">
        <f ca="1">DATEDIF(Table1[[#This Row],[Date of Birth]],TODAY(),"y")</f>
        <v>43</v>
      </c>
      <c r="J14" s="33">
        <v>42818</v>
      </c>
      <c r="K14" s="33" t="str" cm="1">
        <f t="array" aca="1" ref="K14" ca="1">_xlfn.IFS(L14&lt;3,"Junior",L14&lt;=7,"Mid-Level",L14&gt;7,"Senior")</f>
        <v>Senior</v>
      </c>
      <c r="L14" s="45">
        <f ca="1">INT(YEARFRAC(Table1[[#This Row],[Joining Date]],TODAY(),1))</f>
        <v>9</v>
      </c>
      <c r="M14" s="25" t="str">
        <f t="shared" ca="1" si="0"/>
        <v>Yes</v>
      </c>
      <c r="N14" s="25">
        <f>YEAR(Table1[[#This Row],[Joining Date]])</f>
        <v>2017</v>
      </c>
      <c r="O14" s="45">
        <f>MONTH(Table1[[#This Row],[Joining Date]])</f>
        <v>3</v>
      </c>
      <c r="P14" s="25">
        <f ca="1">NETWORKDAYS(Table1[[#This Row],[Joining Date]],TODAY())</f>
        <v>2417</v>
      </c>
      <c r="Q14" s="25" t="str">
        <f>LEFT(Table1[[#This Row],[Department]],5)&amp;"-"&amp;RIGHT(Table1[[#This Row],[Employee ID]],3)</f>
        <v>Opera-120</v>
      </c>
      <c r="R14" s="25" t="str">
        <f>LEFT(Table1[[#This Row],[Department]],3)</f>
        <v>Ope</v>
      </c>
      <c r="S14" s="36">
        <f>_xlfn.XLOOKUP(Table1[[#This Row],[City]],Table2[City],Table2[Bonus %])</f>
        <v>7</v>
      </c>
      <c r="U14" s="48" t="str">
        <v xml:space="preserve">Karan </v>
      </c>
      <c r="V14" s="48" t="str">
        <v>Malhotra</v>
      </c>
      <c r="AA14" t="s">
        <v>5117</v>
      </c>
      <c r="AB14">
        <f ca="1">COUNTBLANK(A1:S5001)</f>
        <v>0</v>
      </c>
      <c r="AE14" s="7">
        <v>113</v>
      </c>
      <c r="AF14" s="8" t="str">
        <f>_xlfn.XLOOKUP(Table3[[#This Row],[Manager ID]],Table1[Manager ID],Table1[Department])</f>
        <v>Marketing</v>
      </c>
      <c r="AG14" s="12" t="str">
        <f>_xlfn.XLOOKUP(Table3[[#This Row],[Manager ID]],Table1[Manager ID],Table1[Employee Name])</f>
        <v>Aarav Sharma</v>
      </c>
    </row>
    <row r="15" spans="1:33" ht="15" thickTop="1" x14ac:dyDescent="0.35">
      <c r="A15" s="9" t="s">
        <v>3638</v>
      </c>
      <c r="B15" s="41" t="str">
        <f>LEFT(Table1[[#This Row],[Employee Name]],FIND(" ",Table1[[#This Row],[Employee Name]]))</f>
        <v xml:space="preserve">Ravi </v>
      </c>
      <c r="C15" s="41" t="str">
        <f>RIGHT(Table1[[#This Row],[Employee Name]],LEN(Table1[[#This Row],[Employee Name]])-FIND(" ",Table1[[#This Row],[Employee Name]]))</f>
        <v>Teja</v>
      </c>
      <c r="D15" s="23">
        <f>Table1[[#This Row],[Basic Salary]]+Table1[[#This Row],[Bonus]]</f>
        <v>146508</v>
      </c>
      <c r="E15" s="10">
        <v>90</v>
      </c>
      <c r="F15" s="46">
        <v>58</v>
      </c>
      <c r="G15" s="10" t="str" cm="1">
        <f t="array" ref="G15">_xlfn.IFS(Table1[[#This Row],[Performance Score]]&gt;=80,"Excellent",Table1[[#This Row],[Performance Score]]&gt;=60,"Good",Table1[[#This Row],[Performance Score]]&gt;=40,"Need Improvement")</f>
        <v>Need Improvement</v>
      </c>
      <c r="H15" s="30">
        <f>Table1[[#This Row],[Bonus]]/Table1[[#This Row],[Basic Salary]]</f>
        <v>0.22515742204159453</v>
      </c>
      <c r="I15" s="10">
        <f ca="1">DATEDIF(Table1[[#This Row],[Date of Birth]],TODAY(),"y")</f>
        <v>24</v>
      </c>
      <c r="J15" s="34">
        <v>42992</v>
      </c>
      <c r="K15" s="33" t="str" cm="1">
        <f t="array" aca="1" ref="K15" ca="1">_xlfn.IFS(L15&lt;3,"Junior",L15&lt;=7,"Mid-Level",L15&gt;7,"Senior")</f>
        <v>Senior</v>
      </c>
      <c r="L15" s="46">
        <f ca="1">INT(YEARFRAC(Table1[[#This Row],[Joining Date]],TODAY(),1))</f>
        <v>8</v>
      </c>
      <c r="M15" s="25" t="str">
        <f t="shared" ca="1" si="0"/>
        <v>Yes</v>
      </c>
      <c r="N15" s="26">
        <f>YEAR(Table1[[#This Row],[Joining Date]])</f>
        <v>2017</v>
      </c>
      <c r="O15" s="46">
        <f>MONTH(Table1[[#This Row],[Joining Date]])</f>
        <v>9</v>
      </c>
      <c r="P15" s="26">
        <f ca="1">NETWORKDAYS(Table1[[#This Row],[Joining Date]],TODAY())</f>
        <v>2293</v>
      </c>
      <c r="Q15" s="26" t="str">
        <f>LEFT(Table1[[#This Row],[Department]],5)&amp;"-"&amp;RIGHT(Table1[[#This Row],[Employee ID]],3)</f>
        <v>Marke-582</v>
      </c>
      <c r="R15" s="26" t="str">
        <f>LEFT(Table1[[#This Row],[Department]],3)</f>
        <v>Mar</v>
      </c>
      <c r="S15" s="37">
        <f>_xlfn.XLOOKUP(Table1[[#This Row],[City]],Table2[City],Table2[Bonus %])</f>
        <v>4</v>
      </c>
      <c r="U15" s="48" t="str">
        <v xml:space="preserve">Ravi </v>
      </c>
      <c r="V15" s="48" t="str">
        <v>Teja</v>
      </c>
      <c r="AA15" t="s">
        <v>5118</v>
      </c>
      <c r="AB15" t="b">
        <f>ISNUMBER(D2)</f>
        <v>1</v>
      </c>
      <c r="AE15" s="9">
        <v>114</v>
      </c>
      <c r="AF15" s="10" t="str">
        <f>_xlfn.XLOOKUP(Table3[[#This Row],[Manager ID]],Table1[Manager ID],Table1[Department])</f>
        <v>Sales</v>
      </c>
      <c r="AG15" s="13" t="str">
        <f>_xlfn.XLOOKUP(Table3[[#This Row],[Manager ID]],Table1[Manager ID],Table1[Employee Name])</f>
        <v>Ravi Teja</v>
      </c>
    </row>
    <row r="16" spans="1:33" ht="15" thickTop="1" x14ac:dyDescent="0.35">
      <c r="A16" s="7" t="s">
        <v>579</v>
      </c>
      <c r="B16" s="40" t="str">
        <f>LEFT(Table1[[#This Row],[Employee Name]],FIND(" ",Table1[[#This Row],[Employee Name]]))</f>
        <v xml:space="preserve">Aarav </v>
      </c>
      <c r="C16" s="40" t="str">
        <f>RIGHT(Table1[[#This Row],[Employee Name]],LEN(Table1[[#This Row],[Employee Name]])-FIND(" ",Table1[[#This Row],[Employee Name]]))</f>
        <v>Sharma</v>
      </c>
      <c r="D16" s="22">
        <f>Table1[[#This Row],[Basic Salary]]+Table1[[#This Row],[Bonus]]</f>
        <v>146408</v>
      </c>
      <c r="E16" s="8">
        <v>65</v>
      </c>
      <c r="F16" s="45">
        <v>53</v>
      </c>
      <c r="G16" s="8" t="str" cm="1">
        <f t="array" ref="G16">_xlfn.IFS(Table1[[#This Row],[Performance Score]]&gt;=80,"Excellent",Table1[[#This Row],[Performance Score]]&gt;=60,"Good",Table1[[#This Row],[Performance Score]]&gt;=40,"Need Improvement")</f>
        <v>Need Improvement</v>
      </c>
      <c r="H16" s="29">
        <f>Table1[[#This Row],[Bonus]]/Table1[[#This Row],[Basic Salary]]</f>
        <v>0.25305329464828269</v>
      </c>
      <c r="I16" s="8">
        <f ca="1">DATEDIF(Table1[[#This Row],[Date of Birth]],TODAY(),"y")</f>
        <v>35</v>
      </c>
      <c r="J16" s="33">
        <v>44716</v>
      </c>
      <c r="K16" s="33" t="str" cm="1">
        <f t="array" aca="1" ref="K16" ca="1">_xlfn.IFS(L16&lt;3,"Junior",L16&lt;=7,"Mid-Level",L16&gt;7,"Senior")</f>
        <v>Mid-Level</v>
      </c>
      <c r="L16" s="45">
        <f ca="1">INT(YEARFRAC(Table1[[#This Row],[Joining Date]],TODAY(),1))</f>
        <v>4</v>
      </c>
      <c r="M16" s="25" t="str">
        <f t="shared" ca="1" si="0"/>
        <v>No</v>
      </c>
      <c r="N16" s="25">
        <f>YEAR(Table1[[#This Row],[Joining Date]])</f>
        <v>2022</v>
      </c>
      <c r="O16" s="45">
        <f>MONTH(Table1[[#This Row],[Joining Date]])</f>
        <v>6</v>
      </c>
      <c r="P16" s="25">
        <f ca="1">NETWORKDAYS(Table1[[#This Row],[Joining Date]],TODAY())</f>
        <v>1061</v>
      </c>
      <c r="Q16" s="25" t="str">
        <f>LEFT(Table1[[#This Row],[Department]],5)&amp;"-"&amp;RIGHT(Table1[[#This Row],[Employee ID]],3)</f>
        <v>Marke-523</v>
      </c>
      <c r="R16" s="25" t="str">
        <f>LEFT(Table1[[#This Row],[Department]],3)</f>
        <v>Mar</v>
      </c>
      <c r="S16" s="36">
        <f>_xlfn.XLOOKUP(Table1[[#This Row],[City]],Table2[City],Table2[Bonus %])</f>
        <v>7</v>
      </c>
      <c r="U16" s="48" t="str">
        <v xml:space="preserve">Aarav </v>
      </c>
      <c r="V16" s="48" t="str">
        <v>Sharma</v>
      </c>
      <c r="AA16" t="s">
        <v>5119</v>
      </c>
      <c r="AB16" t="s">
        <v>5120</v>
      </c>
      <c r="AE16" s="7">
        <v>115</v>
      </c>
      <c r="AF16" s="8" t="str">
        <f>_xlfn.XLOOKUP(Table3[[#This Row],[Manager ID]],Table1[Manager ID],Table1[Department])</f>
        <v>Support</v>
      </c>
      <c r="AG16" s="12" t="str">
        <f>_xlfn.XLOOKUP(Table3[[#This Row],[Manager ID]],Table1[Manager ID],Table1[Employee Name])</f>
        <v>Aarav Sharma</v>
      </c>
    </row>
    <row r="17" spans="1:33" ht="15" thickTop="1" x14ac:dyDescent="0.35">
      <c r="A17" s="9" t="s">
        <v>2877</v>
      </c>
      <c r="B17" s="41" t="str">
        <f>LEFT(Table1[[#This Row],[Employee Name]],FIND(" ",Table1[[#This Row],[Employee Name]]))</f>
        <v xml:space="preserve">Arjun </v>
      </c>
      <c r="C17" s="41" t="str">
        <f>RIGHT(Table1[[#This Row],[Employee Name]],LEN(Table1[[#This Row],[Employee Name]])-FIND(" ",Table1[[#This Row],[Employee Name]]))</f>
        <v>Mehta</v>
      </c>
      <c r="D17" s="23">
        <f>Table1[[#This Row],[Basic Salary]]+Table1[[#This Row],[Bonus]]</f>
        <v>146286</v>
      </c>
      <c r="E17" s="10">
        <v>77</v>
      </c>
      <c r="F17" s="46">
        <v>84</v>
      </c>
      <c r="G17" s="10" t="str" cm="1">
        <f t="array" ref="G17">_xlfn.IFS(Table1[[#This Row],[Performance Score]]&gt;=80,"Excellent",Table1[[#This Row],[Performance Score]]&gt;=60,"Good",Table1[[#This Row],[Performance Score]]&gt;=40,"Need Improvement")</f>
        <v>Excellent</v>
      </c>
      <c r="H17" s="30">
        <f>Table1[[#This Row],[Bonus]]/Table1[[#This Row],[Basic Salary]]</f>
        <v>0.2282413393561821</v>
      </c>
      <c r="I17" s="10">
        <f ca="1">DATEDIF(Table1[[#This Row],[Date of Birth]],TODAY(),"y")</f>
        <v>14</v>
      </c>
      <c r="J17" s="34">
        <v>43547</v>
      </c>
      <c r="K17" s="33" t="str" cm="1">
        <f t="array" aca="1" ref="K17" ca="1">_xlfn.IFS(L17&lt;3,"Junior",L17&lt;=7,"Mid-Level",L17&gt;7,"Senior")</f>
        <v>Mid-Level</v>
      </c>
      <c r="L17" s="46">
        <f ca="1">INT(YEARFRAC(Table1[[#This Row],[Joining Date]],TODAY(),1))</f>
        <v>7</v>
      </c>
      <c r="M17" s="25" t="str">
        <f t="shared" ca="1" si="0"/>
        <v>Yes</v>
      </c>
      <c r="N17" s="26">
        <f>YEAR(Table1[[#This Row],[Joining Date]])</f>
        <v>2019</v>
      </c>
      <c r="O17" s="46">
        <f>MONTH(Table1[[#This Row],[Joining Date]])</f>
        <v>3</v>
      </c>
      <c r="P17" s="26">
        <f ca="1">NETWORKDAYS(Table1[[#This Row],[Joining Date]],TODAY())</f>
        <v>1896</v>
      </c>
      <c r="Q17" s="26" t="str">
        <f>LEFT(Table1[[#This Row],[Department]],5)&amp;"-"&amp;RIGHT(Table1[[#This Row],[Employee ID]],3)</f>
        <v>Suppo-821</v>
      </c>
      <c r="R17" s="26" t="str">
        <f>LEFT(Table1[[#This Row],[Department]],3)</f>
        <v>Sup</v>
      </c>
      <c r="S17" s="37">
        <f>_xlfn.XLOOKUP(Table1[[#This Row],[City]],Table2[City],Table2[Bonus %])</f>
        <v>8</v>
      </c>
      <c r="U17" s="48" t="str">
        <v xml:space="preserve">Arjun </v>
      </c>
      <c r="V17" s="48" t="str">
        <v>Mehta</v>
      </c>
      <c r="AE17" s="9">
        <v>116</v>
      </c>
      <c r="AF17" s="10" t="str">
        <f>_xlfn.XLOOKUP(Table3[[#This Row],[Manager ID]],Table1[Manager ID],Table1[Department])</f>
        <v>Finance</v>
      </c>
      <c r="AG17" s="13" t="str">
        <f>_xlfn.XLOOKUP(Table3[[#This Row],[Manager ID]],Table1[Manager ID],Table1[Employee Name])</f>
        <v>Ananya Rao</v>
      </c>
    </row>
    <row r="18" spans="1:33" ht="15" thickTop="1" x14ac:dyDescent="0.35">
      <c r="A18" s="7" t="s">
        <v>4749</v>
      </c>
      <c r="B18" s="40" t="str">
        <f>LEFT(Table1[[#This Row],[Employee Name]],FIND(" ",Table1[[#This Row],[Employee Name]]))</f>
        <v xml:space="preserve">Rahul </v>
      </c>
      <c r="C18" s="40" t="str">
        <f>RIGHT(Table1[[#This Row],[Employee Name]],LEN(Table1[[#This Row],[Employee Name]])-FIND(" ",Table1[[#This Row],[Employee Name]]))</f>
        <v>Verma</v>
      </c>
      <c r="D18" s="22">
        <f>Table1[[#This Row],[Basic Salary]]+Table1[[#This Row],[Bonus]]</f>
        <v>146267</v>
      </c>
      <c r="E18" s="8">
        <v>84</v>
      </c>
      <c r="F18" s="45">
        <v>96</v>
      </c>
      <c r="G18" s="8" t="str" cm="1">
        <f t="array" ref="G18">_xlfn.IFS(Table1[[#This Row],[Performance Score]]&gt;=80,"Excellent",Table1[[#This Row],[Performance Score]]&gt;=60,"Good",Table1[[#This Row],[Performance Score]]&gt;=40,"Need Improvement")</f>
        <v>Excellent</v>
      </c>
      <c r="H18" s="29">
        <f>Table1[[#This Row],[Bonus]]/Table1[[#This Row],[Basic Salary]]</f>
        <v>0.22298867874044717</v>
      </c>
      <c r="I18" s="8">
        <f ca="1">DATEDIF(Table1[[#This Row],[Date of Birth]],TODAY(),"y")</f>
        <v>24</v>
      </c>
      <c r="J18" s="33">
        <v>43975</v>
      </c>
      <c r="K18" s="33" t="str" cm="1">
        <f t="array" aca="1" ref="K18" ca="1">_xlfn.IFS(L18&lt;3,"Junior",L18&lt;=7,"Mid-Level",L18&gt;7,"Senior")</f>
        <v>Mid-Level</v>
      </c>
      <c r="L18" s="45">
        <f ca="1">INT(YEARFRAC(Table1[[#This Row],[Joining Date]],TODAY(),1))</f>
        <v>6</v>
      </c>
      <c r="M18" s="25" t="str">
        <f t="shared" ca="1" si="0"/>
        <v>Yes</v>
      </c>
      <c r="N18" s="25">
        <f>YEAR(Table1[[#This Row],[Joining Date]])</f>
        <v>2020</v>
      </c>
      <c r="O18" s="45">
        <f>MONTH(Table1[[#This Row],[Joining Date]])</f>
        <v>5</v>
      </c>
      <c r="P18" s="25">
        <f ca="1">NETWORKDAYS(Table1[[#This Row],[Joining Date]],TODAY())</f>
        <v>1591</v>
      </c>
      <c r="Q18" s="25" t="str">
        <f>LEFT(Table1[[#This Row],[Department]],5)&amp;"-"&amp;RIGHT(Table1[[#This Row],[Employee ID]],3)</f>
        <v>Marke-693</v>
      </c>
      <c r="R18" s="25" t="str">
        <f>LEFT(Table1[[#This Row],[Department]],3)</f>
        <v>Mar</v>
      </c>
      <c r="S18" s="36">
        <f>_xlfn.XLOOKUP(Table1[[#This Row],[City]],Table2[City],Table2[Bonus %])</f>
        <v>7</v>
      </c>
      <c r="U18" s="48" t="str">
        <v xml:space="preserve">Rahul </v>
      </c>
      <c r="V18" s="48" t="str">
        <v>Verma</v>
      </c>
      <c r="AE18" s="7">
        <v>117</v>
      </c>
      <c r="AF18" s="8" t="str">
        <f>_xlfn.XLOOKUP(Table3[[#This Row],[Manager ID]],Table1[Manager ID],Table1[Department])</f>
        <v>HR</v>
      </c>
      <c r="AG18" s="12" t="str">
        <f>_xlfn.XLOOKUP(Table3[[#This Row],[Manager ID]],Table1[Manager ID],Table1[Employee Name])</f>
        <v>Neha Kulkarni</v>
      </c>
    </row>
    <row r="19" spans="1:33" ht="15" thickTop="1" x14ac:dyDescent="0.35">
      <c r="A19" s="9" t="s">
        <v>5016</v>
      </c>
      <c r="B19" s="41" t="str">
        <f>LEFT(Table1[[#This Row],[Employee Name]],FIND(" ",Table1[[#This Row],[Employee Name]]))</f>
        <v xml:space="preserve">Tarun </v>
      </c>
      <c r="C19" s="41" t="str">
        <f>RIGHT(Table1[[#This Row],[Employee Name]],LEN(Table1[[#This Row],[Employee Name]])-FIND(" ",Table1[[#This Row],[Employee Name]]))</f>
        <v>Verma</v>
      </c>
      <c r="D19" s="23">
        <f>Table1[[#This Row],[Basic Salary]]+Table1[[#This Row],[Bonus]]</f>
        <v>146197</v>
      </c>
      <c r="E19" s="10">
        <v>74</v>
      </c>
      <c r="F19" s="46">
        <v>46</v>
      </c>
      <c r="G19" s="10" t="str" cm="1">
        <f t="array" ref="G19">_xlfn.IFS(Table1[[#This Row],[Performance Score]]&gt;=80,"Excellent",Table1[[#This Row],[Performance Score]]&gt;=60,"Good",Table1[[#This Row],[Performance Score]]&gt;=40,"Need Improvement")</f>
        <v>Need Improvement</v>
      </c>
      <c r="H19" s="30">
        <f>Table1[[#This Row],[Bonus]]/Table1[[#This Row],[Basic Salary]]</f>
        <v>0.23366749362901457</v>
      </c>
      <c r="I19" s="10">
        <f ca="1">DATEDIF(Table1[[#This Row],[Date of Birth]],TODAY(),"y")</f>
        <v>42</v>
      </c>
      <c r="J19" s="34">
        <v>44455</v>
      </c>
      <c r="K19" s="33" t="str" cm="1">
        <f t="array" aca="1" ref="K19" ca="1">_xlfn.IFS(L19&lt;3,"Junior",L19&lt;=7,"Mid-Level",L19&gt;7,"Senior")</f>
        <v>Mid-Level</v>
      </c>
      <c r="L19" s="46">
        <f ca="1">INT(YEARFRAC(Table1[[#This Row],[Joining Date]],TODAY(),1))</f>
        <v>4</v>
      </c>
      <c r="M19" s="25" t="str">
        <f t="shared" ca="1" si="0"/>
        <v>No</v>
      </c>
      <c r="N19" s="26">
        <f>YEAR(Table1[[#This Row],[Joining Date]])</f>
        <v>2021</v>
      </c>
      <c r="O19" s="46">
        <f>MONTH(Table1[[#This Row],[Joining Date]])</f>
        <v>9</v>
      </c>
      <c r="P19" s="26">
        <f ca="1">NETWORKDAYS(Table1[[#This Row],[Joining Date]],TODAY())</f>
        <v>1248</v>
      </c>
      <c r="Q19" s="26" t="str">
        <f>LEFT(Table1[[#This Row],[Department]],5)&amp;"-"&amp;RIGHT(Table1[[#This Row],[Employee ID]],3)</f>
        <v>IT-960</v>
      </c>
      <c r="R19" s="26" t="str">
        <f>LEFT(Table1[[#This Row],[Department]],3)</f>
        <v>IT</v>
      </c>
      <c r="S19" s="37">
        <f>_xlfn.XLOOKUP(Table1[[#This Row],[City]],Table2[City],Table2[Bonus %])</f>
        <v>5</v>
      </c>
      <c r="U19" s="48" t="str">
        <v xml:space="preserve">Tarun </v>
      </c>
      <c r="V19" s="48" t="str">
        <v>Verma</v>
      </c>
      <c r="AA19" s="48" t="s">
        <v>5121</v>
      </c>
      <c r="AB19" s="49" t="s">
        <v>5122</v>
      </c>
      <c r="AE19" s="9">
        <v>118</v>
      </c>
      <c r="AF19" s="10" t="str">
        <f>_xlfn.XLOOKUP(Table3[[#This Row],[Manager ID]],Table1[Manager ID],Table1[Department])</f>
        <v>Sales</v>
      </c>
      <c r="AG19" s="13" t="str">
        <f>_xlfn.XLOOKUP(Table3[[#This Row],[Manager ID]],Table1[Manager ID],Table1[Employee Name])</f>
        <v>Ananya Rao</v>
      </c>
    </row>
    <row r="20" spans="1:33" ht="15" thickTop="1" x14ac:dyDescent="0.35">
      <c r="A20" s="7" t="s">
        <v>3063</v>
      </c>
      <c r="B20" s="40" t="str">
        <f>LEFT(Table1[[#This Row],[Employee Name]],FIND(" ",Table1[[#This Row],[Employee Name]]))</f>
        <v xml:space="preserve">Sneha </v>
      </c>
      <c r="C20" s="40" t="str">
        <f>RIGHT(Table1[[#This Row],[Employee Name]],LEN(Table1[[#This Row],[Employee Name]])-FIND(" ",Table1[[#This Row],[Employee Name]]))</f>
        <v>Iyer</v>
      </c>
      <c r="D20" s="22">
        <f>Table1[[#This Row],[Basic Salary]]+Table1[[#This Row],[Bonus]]</f>
        <v>146064</v>
      </c>
      <c r="E20" s="8">
        <v>71</v>
      </c>
      <c r="F20" s="45">
        <v>60</v>
      </c>
      <c r="G20" s="8" t="str" cm="1">
        <f t="array" ref="G20">_xlfn.IFS(Table1[[#This Row],[Performance Score]]&gt;=80,"Excellent",Table1[[#This Row],[Performance Score]]&gt;=60,"Good",Table1[[#This Row],[Performance Score]]&gt;=40,"Need Improvement")</f>
        <v>Good</v>
      </c>
      <c r="H20" s="29">
        <f>Table1[[#This Row],[Bonus]]/Table1[[#This Row],[Basic Salary]]</f>
        <v>0.25029103608847497</v>
      </c>
      <c r="I20" s="8">
        <f ca="1">DATEDIF(Table1[[#This Row],[Date of Birth]],TODAY(),"y")</f>
        <v>19</v>
      </c>
      <c r="J20" s="33">
        <v>42290</v>
      </c>
      <c r="K20" s="33" t="str" cm="1">
        <f t="array" aca="1" ref="K20" ca="1">_xlfn.IFS(L20&lt;3,"Junior",L20&lt;=7,"Mid-Level",L20&gt;7,"Senior")</f>
        <v>Senior</v>
      </c>
      <c r="L20" s="45">
        <f ca="1">INT(YEARFRAC(Table1[[#This Row],[Joining Date]],TODAY(),1))</f>
        <v>10</v>
      </c>
      <c r="M20" s="25" t="str">
        <f t="shared" ca="1" si="0"/>
        <v>Yes</v>
      </c>
      <c r="N20" s="25">
        <f>YEAR(Table1[[#This Row],[Joining Date]])</f>
        <v>2015</v>
      </c>
      <c r="O20" s="45">
        <f>MONTH(Table1[[#This Row],[Joining Date]])</f>
        <v>10</v>
      </c>
      <c r="P20" s="25">
        <f ca="1">NETWORKDAYS(Table1[[#This Row],[Joining Date]],TODAY())</f>
        <v>2795</v>
      </c>
      <c r="Q20" s="25" t="str">
        <f>LEFT(Table1[[#This Row],[Department]],5)&amp;"-"&amp;RIGHT(Table1[[#This Row],[Employee ID]],3)</f>
        <v>Suppo-007</v>
      </c>
      <c r="R20" s="25" t="str">
        <f>LEFT(Table1[[#This Row],[Department]],3)</f>
        <v>Sup</v>
      </c>
      <c r="S20" s="36">
        <f>_xlfn.XLOOKUP(Table1[[#This Row],[City]],Table2[City],Table2[Bonus %])</f>
        <v>4</v>
      </c>
      <c r="U20" s="48" t="str">
        <v xml:space="preserve">Sneha </v>
      </c>
      <c r="V20" s="48" t="str">
        <v>Iyer</v>
      </c>
      <c r="AA20" t="s">
        <v>5124</v>
      </c>
      <c r="AB20" s="8"/>
      <c r="AE20" s="7">
        <v>119</v>
      </c>
      <c r="AF20" s="8" t="str">
        <f>_xlfn.XLOOKUP(Table3[[#This Row],[Manager ID]],Table1[Manager ID],Table1[Department])</f>
        <v>Operations</v>
      </c>
      <c r="AG20" s="12" t="str">
        <f>_xlfn.XLOOKUP(Table3[[#This Row],[Manager ID]],Table1[Manager ID],Table1[Employee Name])</f>
        <v>Tarun Verma</v>
      </c>
    </row>
    <row r="21" spans="1:33" ht="15" thickTop="1" x14ac:dyDescent="0.35">
      <c r="A21" s="9" t="s">
        <v>3626</v>
      </c>
      <c r="B21" s="41" t="str">
        <f>LEFT(Table1[[#This Row],[Employee Name]],FIND(" ",Table1[[#This Row],[Employee Name]]))</f>
        <v xml:space="preserve">Vikram </v>
      </c>
      <c r="C21" s="41" t="str">
        <f>RIGHT(Table1[[#This Row],[Employee Name]],LEN(Table1[[#This Row],[Employee Name]])-FIND(" ",Table1[[#This Row],[Employee Name]]))</f>
        <v>Singh</v>
      </c>
      <c r="D21" s="23">
        <f>Table1[[#This Row],[Basic Salary]]+Table1[[#This Row],[Bonus]]</f>
        <v>145989</v>
      </c>
      <c r="E21" s="10">
        <v>80</v>
      </c>
      <c r="F21" s="46">
        <v>77</v>
      </c>
      <c r="G21" s="10" t="str" cm="1">
        <f t="array" ref="G21">_xlfn.IFS(Table1[[#This Row],[Performance Score]]&gt;=80,"Excellent",Table1[[#This Row],[Performance Score]]&gt;=60,"Good",Table1[[#This Row],[Performance Score]]&gt;=40,"Need Improvement")</f>
        <v>Good</v>
      </c>
      <c r="H21" s="30">
        <f>Table1[[#This Row],[Bonus]]/Table1[[#This Row],[Basic Salary]]</f>
        <v>0.25450280136115216</v>
      </c>
      <c r="I21" s="10">
        <f ca="1">DATEDIF(Table1[[#This Row],[Date of Birth]],TODAY(),"y")</f>
        <v>33</v>
      </c>
      <c r="J21" s="34">
        <v>44717</v>
      </c>
      <c r="K21" s="33" t="str" cm="1">
        <f t="array" aca="1" ref="K21" ca="1">_xlfn.IFS(L21&lt;3,"Junior",L21&lt;=7,"Mid-Level",L21&gt;7,"Senior")</f>
        <v>Mid-Level</v>
      </c>
      <c r="L21" s="46">
        <f ca="1">INT(YEARFRAC(Table1[[#This Row],[Joining Date]],TODAY(),1))</f>
        <v>4</v>
      </c>
      <c r="M21" s="25" t="str">
        <f t="shared" ca="1" si="0"/>
        <v>No</v>
      </c>
      <c r="N21" s="26">
        <f>YEAR(Table1[[#This Row],[Joining Date]])</f>
        <v>2022</v>
      </c>
      <c r="O21" s="46">
        <f>MONTH(Table1[[#This Row],[Joining Date]])</f>
        <v>6</v>
      </c>
      <c r="P21" s="26">
        <f ca="1">NETWORKDAYS(Table1[[#This Row],[Joining Date]],TODAY())</f>
        <v>1061</v>
      </c>
      <c r="Q21" s="26" t="str">
        <f>LEFT(Table1[[#This Row],[Department]],5)&amp;"-"&amp;RIGHT(Table1[[#This Row],[Employee ID]],3)</f>
        <v>IT-570</v>
      </c>
      <c r="R21" s="26" t="str">
        <f>LEFT(Table1[[#This Row],[Department]],3)</f>
        <v>IT</v>
      </c>
      <c r="S21" s="37">
        <f>_xlfn.XLOOKUP(Table1[[#This Row],[City]],Table2[City],Table2[Bonus %])</f>
        <v>7</v>
      </c>
      <c r="U21" s="48" t="str">
        <v xml:space="preserve">Vikram </v>
      </c>
      <c r="V21" s="48" t="str">
        <v>Singh</v>
      </c>
      <c r="AA21" t="s">
        <v>5123</v>
      </c>
      <c r="AB21" s="50"/>
      <c r="AE21" s="14">
        <v>120</v>
      </c>
      <c r="AF21" s="15" t="str">
        <f>_xlfn.XLOOKUP(Table3[[#This Row],[Manager ID]],Table1[Manager ID],Table1[Department])</f>
        <v>Finance</v>
      </c>
      <c r="AG21" s="16" t="str">
        <f>_xlfn.XLOOKUP(Table3[[#This Row],[Manager ID]],Table1[Manager ID],Table1[Employee Name])</f>
        <v>Rahul Verma</v>
      </c>
    </row>
    <row r="22" spans="1:33" ht="15" thickTop="1" x14ac:dyDescent="0.35">
      <c r="A22" s="7" t="s">
        <v>3008</v>
      </c>
      <c r="B22" s="40" t="str">
        <f>LEFT(Table1[[#This Row],[Employee Name]],FIND(" ",Table1[[#This Row],[Employee Name]]))</f>
        <v xml:space="preserve">Ajay </v>
      </c>
      <c r="C22" s="40" t="str">
        <f>RIGHT(Table1[[#This Row],[Employee Name]],LEN(Table1[[#This Row],[Employee Name]])-FIND(" ",Table1[[#This Row],[Employee Name]]))</f>
        <v>Singh</v>
      </c>
      <c r="D22" s="22">
        <f>Table1[[#This Row],[Basic Salary]]+Table1[[#This Row],[Bonus]]</f>
        <v>145971</v>
      </c>
      <c r="E22" s="8">
        <v>86</v>
      </c>
      <c r="F22" s="45">
        <v>68</v>
      </c>
      <c r="G22" s="8" t="str" cm="1">
        <f t="array" ref="G22">_xlfn.IFS(Table1[[#This Row],[Performance Score]]&gt;=80,"Excellent",Table1[[#This Row],[Performance Score]]&gt;=60,"Good",Table1[[#This Row],[Performance Score]]&gt;=40,"Need Improvement")</f>
        <v>Good</v>
      </c>
      <c r="H22" s="29">
        <f>Table1[[#This Row],[Bonus]]/Table1[[#This Row],[Basic Salary]]</f>
        <v>0.24483843733210531</v>
      </c>
      <c r="I22" s="8">
        <f ca="1">DATEDIF(Table1[[#This Row],[Date of Birth]],TODAY(),"y")</f>
        <v>16</v>
      </c>
      <c r="J22" s="33">
        <v>45750</v>
      </c>
      <c r="K22" s="33" t="str" cm="1">
        <f t="array" aca="1" ref="K22" ca="1">_xlfn.IFS(L22&lt;3,"Junior",L22&lt;=7,"Mid-Level",L22&gt;7,"Senior")</f>
        <v>Junior</v>
      </c>
      <c r="L22" s="45">
        <f ca="1">INT(YEARFRAC(Table1[[#This Row],[Joining Date]],TODAY(),1))</f>
        <v>1</v>
      </c>
      <c r="M22" s="25" t="str">
        <f t="shared" ca="1" si="0"/>
        <v>No</v>
      </c>
      <c r="N22" s="25">
        <f>YEAR(Table1[[#This Row],[Joining Date]])</f>
        <v>2025</v>
      </c>
      <c r="O22" s="45">
        <f>MONTH(Table1[[#This Row],[Joining Date]])</f>
        <v>4</v>
      </c>
      <c r="P22" s="25">
        <f ca="1">NETWORKDAYS(Table1[[#This Row],[Joining Date]],TODAY())</f>
        <v>323</v>
      </c>
      <c r="Q22" s="25" t="str">
        <f>LEFT(Table1[[#This Row],[Department]],5)&amp;"-"&amp;RIGHT(Table1[[#This Row],[Employee ID]],3)</f>
        <v>Suppo-952</v>
      </c>
      <c r="R22" s="25" t="str">
        <f>LEFT(Table1[[#This Row],[Department]],3)</f>
        <v>Sup</v>
      </c>
      <c r="S22" s="36">
        <f>_xlfn.XLOOKUP(Table1[[#This Row],[City]],Table2[City],Table2[Bonus %])</f>
        <v>7</v>
      </c>
      <c r="U22" s="48" t="str">
        <v xml:space="preserve">Ajay </v>
      </c>
      <c r="V22" s="48" t="str">
        <v>Singh</v>
      </c>
      <c r="AA22" t="s">
        <v>5125</v>
      </c>
      <c r="AB22" s="51"/>
    </row>
    <row r="23" spans="1:33" ht="15" thickTop="1" x14ac:dyDescent="0.35">
      <c r="A23" s="9" t="s">
        <v>1058</v>
      </c>
      <c r="B23" s="41" t="str">
        <f>LEFT(Table1[[#This Row],[Employee Name]],FIND(" ",Table1[[#This Row],[Employee Name]]))</f>
        <v xml:space="preserve">Priya </v>
      </c>
      <c r="C23" s="41" t="str">
        <f>RIGHT(Table1[[#This Row],[Employee Name]],LEN(Table1[[#This Row],[Employee Name]])-FIND(" ",Table1[[#This Row],[Employee Name]]))</f>
        <v>Reddy</v>
      </c>
      <c r="D23" s="23">
        <f>Table1[[#This Row],[Basic Salary]]+Table1[[#This Row],[Bonus]]</f>
        <v>145911</v>
      </c>
      <c r="E23" s="10">
        <v>63</v>
      </c>
      <c r="F23" s="46">
        <v>99</v>
      </c>
      <c r="G23" s="10" t="str" cm="1">
        <f t="array" ref="G23">_xlfn.IFS(Table1[[#This Row],[Performance Score]]&gt;=80,"Excellent",Table1[[#This Row],[Performance Score]]&gt;=60,"Good",Table1[[#This Row],[Performance Score]]&gt;=40,"Need Improvement")</f>
        <v>Excellent</v>
      </c>
      <c r="H23" s="30">
        <f>Table1[[#This Row],[Bonus]]/Table1[[#This Row],[Basic Salary]]</f>
        <v>0.24920592792993332</v>
      </c>
      <c r="I23" s="10">
        <f ca="1">DATEDIF(Table1[[#This Row],[Date of Birth]],TODAY(),"y")</f>
        <v>36</v>
      </c>
      <c r="J23" s="34">
        <v>42867</v>
      </c>
      <c r="K23" s="33" t="str" cm="1">
        <f t="array" aca="1" ref="K23" ca="1">_xlfn.IFS(L23&lt;3,"Junior",L23&lt;=7,"Mid-Level",L23&gt;7,"Senior")</f>
        <v>Senior</v>
      </c>
      <c r="L23" s="46">
        <f ca="1">INT(YEARFRAC(Table1[[#This Row],[Joining Date]],TODAY(),1))</f>
        <v>9</v>
      </c>
      <c r="M23" s="25" t="str">
        <f t="shared" ca="1" si="0"/>
        <v>Yes</v>
      </c>
      <c r="N23" s="26">
        <f>YEAR(Table1[[#This Row],[Joining Date]])</f>
        <v>2017</v>
      </c>
      <c r="O23" s="46">
        <f>MONTH(Table1[[#This Row],[Joining Date]])</f>
        <v>5</v>
      </c>
      <c r="P23" s="26">
        <f ca="1">NETWORKDAYS(Table1[[#This Row],[Joining Date]],TODAY())</f>
        <v>2382</v>
      </c>
      <c r="Q23" s="26" t="str">
        <f>LEFT(Table1[[#This Row],[Department]],5)&amp;"-"&amp;RIGHT(Table1[[#This Row],[Employee ID]],3)</f>
        <v>Finan-002</v>
      </c>
      <c r="R23" s="26" t="str">
        <f>LEFT(Table1[[#This Row],[Department]],3)</f>
        <v>Fin</v>
      </c>
      <c r="S23" s="37">
        <f>_xlfn.XLOOKUP(Table1[[#This Row],[City]],Table2[City],Table2[Bonus %])</f>
        <v>5</v>
      </c>
      <c r="U23" s="48" t="str">
        <v xml:space="preserve">Priya </v>
      </c>
      <c r="V23" s="48" t="str">
        <v>Reddy</v>
      </c>
      <c r="AA23" t="s">
        <v>5126</v>
      </c>
      <c r="AB23" t="s">
        <v>5127</v>
      </c>
    </row>
    <row r="24" spans="1:33" ht="15" thickTop="1" x14ac:dyDescent="0.35">
      <c r="A24" s="7" t="s">
        <v>2340</v>
      </c>
      <c r="B24" s="40" t="str">
        <f>LEFT(Table1[[#This Row],[Employee Name]],FIND(" ",Table1[[#This Row],[Employee Name]]))</f>
        <v xml:space="preserve">Ravi </v>
      </c>
      <c r="C24" s="40" t="str">
        <f>RIGHT(Table1[[#This Row],[Employee Name]],LEN(Table1[[#This Row],[Employee Name]])-FIND(" ",Table1[[#This Row],[Employee Name]]))</f>
        <v>Teja</v>
      </c>
      <c r="D24" s="22">
        <f>Table1[[#This Row],[Basic Salary]]+Table1[[#This Row],[Bonus]]</f>
        <v>145492</v>
      </c>
      <c r="E24" s="8">
        <v>80</v>
      </c>
      <c r="F24" s="45">
        <v>75</v>
      </c>
      <c r="G24" s="8" t="str" cm="1">
        <f t="array" ref="G24">_xlfn.IFS(Table1[[#This Row],[Performance Score]]&gt;=80,"Excellent",Table1[[#This Row],[Performance Score]]&gt;=60,"Good",Table1[[#This Row],[Performance Score]]&gt;=40,"Need Improvement")</f>
        <v>Good</v>
      </c>
      <c r="H24" s="29">
        <f>Table1[[#This Row],[Bonus]]/Table1[[#This Row],[Basic Salary]]</f>
        <v>0.22911861858056451</v>
      </c>
      <c r="I24" s="8">
        <f ca="1">DATEDIF(Table1[[#This Row],[Date of Birth]],TODAY(),"y")</f>
        <v>32</v>
      </c>
      <c r="J24" s="33">
        <v>44281</v>
      </c>
      <c r="K24" s="33" t="str" cm="1">
        <f t="array" aca="1" ref="K24" ca="1">_xlfn.IFS(L24&lt;3,"Junior",L24&lt;=7,"Mid-Level",L24&gt;7,"Senior")</f>
        <v>Mid-Level</v>
      </c>
      <c r="L24" s="45">
        <f ca="1">INT(YEARFRAC(Table1[[#This Row],[Joining Date]],TODAY(),1))</f>
        <v>5</v>
      </c>
      <c r="M24" s="25" t="str">
        <f t="shared" ca="1" si="0"/>
        <v>No</v>
      </c>
      <c r="N24" s="25">
        <f>YEAR(Table1[[#This Row],[Joining Date]])</f>
        <v>2021</v>
      </c>
      <c r="O24" s="45">
        <f>MONTH(Table1[[#This Row],[Joining Date]])</f>
        <v>3</v>
      </c>
      <c r="P24" s="25">
        <f ca="1">NETWORKDAYS(Table1[[#This Row],[Joining Date]],TODAY())</f>
        <v>1372</v>
      </c>
      <c r="Q24" s="25" t="str">
        <f>LEFT(Table1[[#This Row],[Department]],5)&amp;"-"&amp;RIGHT(Table1[[#This Row],[Employee ID]],3)</f>
        <v>Opera-284</v>
      </c>
      <c r="R24" s="25" t="str">
        <f>LEFT(Table1[[#This Row],[Department]],3)</f>
        <v>Ope</v>
      </c>
      <c r="S24" s="36">
        <f>_xlfn.XLOOKUP(Table1[[#This Row],[City]],Table2[City],Table2[Bonus %])</f>
        <v>6</v>
      </c>
      <c r="U24" s="48" t="str">
        <v xml:space="preserve">Ravi </v>
      </c>
      <c r="V24" s="48" t="str">
        <v>Teja</v>
      </c>
      <c r="AA24" t="s">
        <v>5128</v>
      </c>
      <c r="AB24">
        <v>0</v>
      </c>
    </row>
    <row r="25" spans="1:33" ht="15" thickTop="1" x14ac:dyDescent="0.35">
      <c r="A25" s="9" t="s">
        <v>3904</v>
      </c>
      <c r="B25" s="41" t="str">
        <f>LEFT(Table1[[#This Row],[Employee Name]],FIND(" ",Table1[[#This Row],[Employee Name]]))</f>
        <v xml:space="preserve">Rahul </v>
      </c>
      <c r="C25" s="41" t="str">
        <f>RIGHT(Table1[[#This Row],[Employee Name]],LEN(Table1[[#This Row],[Employee Name]])-FIND(" ",Table1[[#This Row],[Employee Name]]))</f>
        <v>Verma</v>
      </c>
      <c r="D25" s="23">
        <f>Table1[[#This Row],[Basic Salary]]+Table1[[#This Row],[Bonus]]</f>
        <v>145354</v>
      </c>
      <c r="E25" s="10">
        <v>64</v>
      </c>
      <c r="F25" s="46">
        <v>71</v>
      </c>
      <c r="G25" s="10" t="str" cm="1">
        <f t="array" ref="G25">_xlfn.IFS(Table1[[#This Row],[Performance Score]]&gt;=80,"Excellent",Table1[[#This Row],[Performance Score]]&gt;=60,"Good",Table1[[#This Row],[Performance Score]]&gt;=40,"Need Improvement")</f>
        <v>Good</v>
      </c>
      <c r="H25" s="30">
        <f>Table1[[#This Row],[Bonus]]/Table1[[#This Row],[Basic Salary]]</f>
        <v>0.22105174731182795</v>
      </c>
      <c r="I25" s="10">
        <f ca="1">DATEDIF(Table1[[#This Row],[Date of Birth]],TODAY(),"y")</f>
        <v>35</v>
      </c>
      <c r="J25" s="34">
        <v>42779</v>
      </c>
      <c r="K25" s="33" t="str" cm="1">
        <f t="array" aca="1" ref="K25" ca="1">_xlfn.IFS(L25&lt;3,"Junior",L25&lt;=7,"Mid-Level",L25&gt;7,"Senior")</f>
        <v>Senior</v>
      </c>
      <c r="L25" s="46">
        <f ca="1">INT(YEARFRAC(Table1[[#This Row],[Joining Date]],TODAY(),1))</f>
        <v>9</v>
      </c>
      <c r="M25" s="25" t="str">
        <f t="shared" ca="1" si="0"/>
        <v>Yes</v>
      </c>
      <c r="N25" s="26">
        <f>YEAR(Table1[[#This Row],[Joining Date]])</f>
        <v>2017</v>
      </c>
      <c r="O25" s="46">
        <f>MONTH(Table1[[#This Row],[Joining Date]])</f>
        <v>2</v>
      </c>
      <c r="P25" s="26">
        <f ca="1">NETWORKDAYS(Table1[[#This Row],[Joining Date]],TODAY())</f>
        <v>2446</v>
      </c>
      <c r="Q25" s="26" t="str">
        <f>LEFT(Table1[[#This Row],[Department]],5)&amp;"-"&amp;RIGHT(Table1[[#This Row],[Employee ID]],3)</f>
        <v>Opera-848</v>
      </c>
      <c r="R25" s="26" t="str">
        <f>LEFT(Table1[[#This Row],[Department]],3)</f>
        <v>Ope</v>
      </c>
      <c r="S25" s="37">
        <f>_xlfn.XLOOKUP(Table1[[#This Row],[City]],Table2[City],Table2[Bonus %])</f>
        <v>4</v>
      </c>
      <c r="U25" s="48" t="str">
        <v xml:space="preserve">Rahul </v>
      </c>
      <c r="V25" s="48" t="str">
        <v>Verma</v>
      </c>
    </row>
    <row r="26" spans="1:33" ht="15" thickTop="1" x14ac:dyDescent="0.35">
      <c r="A26" s="7" t="s">
        <v>4710</v>
      </c>
      <c r="B26" s="40" t="str">
        <f>LEFT(Table1[[#This Row],[Employee Name]],FIND(" ",Table1[[#This Row],[Employee Name]]))</f>
        <v xml:space="preserve">Gayathri </v>
      </c>
      <c r="C26" s="40" t="str">
        <f>RIGHT(Table1[[#This Row],[Employee Name]],LEN(Table1[[#This Row],[Employee Name]])-FIND(" ",Table1[[#This Row],[Employee Name]]))</f>
        <v>Iyer</v>
      </c>
      <c r="D26" s="22">
        <f>Table1[[#This Row],[Basic Salary]]+Table1[[#This Row],[Bonus]]</f>
        <v>145129</v>
      </c>
      <c r="E26" s="8">
        <v>66</v>
      </c>
      <c r="F26" s="45">
        <v>67</v>
      </c>
      <c r="G26" s="8" t="str" cm="1">
        <f t="array" ref="G26">_xlfn.IFS(Table1[[#This Row],[Performance Score]]&gt;=80,"Excellent",Table1[[#This Row],[Performance Score]]&gt;=60,"Good",Table1[[#This Row],[Performance Score]]&gt;=40,"Need Improvement")</f>
        <v>Good</v>
      </c>
      <c r="H26" s="29">
        <f>Table1[[#This Row],[Bonus]]/Table1[[#This Row],[Basic Salary]]</f>
        <v>0.21356479274849693</v>
      </c>
      <c r="I26" s="8">
        <f ca="1">DATEDIF(Table1[[#This Row],[Date of Birth]],TODAY(),"y")</f>
        <v>23</v>
      </c>
      <c r="J26" s="33">
        <v>42916</v>
      </c>
      <c r="K26" s="33" t="str" cm="1">
        <f t="array" aca="1" ref="K26" ca="1">_xlfn.IFS(L26&lt;3,"Junior",L26&lt;=7,"Mid-Level",L26&gt;7,"Senior")</f>
        <v>Senior</v>
      </c>
      <c r="L26" s="45">
        <f ca="1">INT(YEARFRAC(Table1[[#This Row],[Joining Date]],TODAY(),1))</f>
        <v>8</v>
      </c>
      <c r="M26" s="25" t="str">
        <f t="shared" ca="1" si="0"/>
        <v>Yes</v>
      </c>
      <c r="N26" s="25">
        <f>YEAR(Table1[[#This Row],[Joining Date]])</f>
        <v>2017</v>
      </c>
      <c r="O26" s="45">
        <f>MONTH(Table1[[#This Row],[Joining Date]])</f>
        <v>6</v>
      </c>
      <c r="P26" s="25">
        <f ca="1">NETWORKDAYS(Table1[[#This Row],[Joining Date]],TODAY())</f>
        <v>2347</v>
      </c>
      <c r="Q26" s="25" t="str">
        <f>LEFT(Table1[[#This Row],[Department]],5)&amp;"-"&amp;RIGHT(Table1[[#This Row],[Employee ID]],3)</f>
        <v>IT-654</v>
      </c>
      <c r="R26" s="25" t="str">
        <f>LEFT(Table1[[#This Row],[Department]],3)</f>
        <v>IT</v>
      </c>
      <c r="S26" s="36">
        <f>_xlfn.XLOOKUP(Table1[[#This Row],[City]],Table2[City],Table2[Bonus %])</f>
        <v>6</v>
      </c>
      <c r="U26" s="48" t="str">
        <v xml:space="preserve">Gayathri </v>
      </c>
      <c r="V26" s="48" t="str">
        <v>Iyer</v>
      </c>
    </row>
    <row r="27" spans="1:33" ht="15" thickTop="1" x14ac:dyDescent="0.35">
      <c r="A27" s="9" t="s">
        <v>4769</v>
      </c>
      <c r="B27" s="41" t="str">
        <f>LEFT(Table1[[#This Row],[Employee Name]],FIND(" ",Table1[[#This Row],[Employee Name]]))</f>
        <v xml:space="preserve">Ravi </v>
      </c>
      <c r="C27" s="41" t="str">
        <f>RIGHT(Table1[[#This Row],[Employee Name]],LEN(Table1[[#This Row],[Employee Name]])-FIND(" ",Table1[[#This Row],[Employee Name]]))</f>
        <v>Teja</v>
      </c>
      <c r="D27" s="23">
        <f>Table1[[#This Row],[Basic Salary]]+Table1[[#This Row],[Bonus]]</f>
        <v>144923</v>
      </c>
      <c r="E27" s="10">
        <v>90</v>
      </c>
      <c r="F27" s="46">
        <v>64</v>
      </c>
      <c r="G27" s="10" t="str" cm="1">
        <f t="array" ref="G27">_xlfn.IFS(Table1[[#This Row],[Performance Score]]&gt;=80,"Excellent",Table1[[#This Row],[Performance Score]]&gt;=60,"Good",Table1[[#This Row],[Performance Score]]&gt;=40,"Need Improvement")</f>
        <v>Good</v>
      </c>
      <c r="H27" s="30">
        <f>Table1[[#This Row],[Bonus]]/Table1[[#This Row],[Basic Salary]]</f>
        <v>0.22818183359039984</v>
      </c>
      <c r="I27" s="10">
        <f ca="1">DATEDIF(Table1[[#This Row],[Date of Birth]],TODAY(),"y")</f>
        <v>31</v>
      </c>
      <c r="J27" s="34">
        <v>45005</v>
      </c>
      <c r="K27" s="33" t="str" cm="1">
        <f t="array" aca="1" ref="K27" ca="1">_xlfn.IFS(L27&lt;3,"Junior",L27&lt;=7,"Mid-Level",L27&gt;7,"Senior")</f>
        <v>Mid-Level</v>
      </c>
      <c r="L27" s="46">
        <f ca="1">INT(YEARFRAC(Table1[[#This Row],[Joining Date]],TODAY(),1))</f>
        <v>3</v>
      </c>
      <c r="M27" s="25" t="str">
        <f t="shared" ca="1" si="0"/>
        <v>No</v>
      </c>
      <c r="N27" s="26">
        <f>YEAR(Table1[[#This Row],[Joining Date]])</f>
        <v>2023</v>
      </c>
      <c r="O27" s="46">
        <f>MONTH(Table1[[#This Row],[Joining Date]])</f>
        <v>3</v>
      </c>
      <c r="P27" s="26">
        <f ca="1">NETWORKDAYS(Table1[[#This Row],[Joining Date]],TODAY())</f>
        <v>856</v>
      </c>
      <c r="Q27" s="26" t="str">
        <f>LEFT(Table1[[#This Row],[Department]],5)&amp;"-"&amp;RIGHT(Table1[[#This Row],[Employee ID]],3)</f>
        <v>Sales-713</v>
      </c>
      <c r="R27" s="26" t="str">
        <f>LEFT(Table1[[#This Row],[Department]],3)</f>
        <v>Sal</v>
      </c>
      <c r="S27" s="37">
        <f>_xlfn.XLOOKUP(Table1[[#This Row],[City]],Table2[City],Table2[Bonus %])</f>
        <v>5</v>
      </c>
      <c r="U27" s="48" t="str">
        <v xml:space="preserve">Ravi </v>
      </c>
      <c r="V27" s="48" t="str">
        <v>Teja</v>
      </c>
    </row>
    <row r="28" spans="1:33" ht="15" thickTop="1" x14ac:dyDescent="0.35">
      <c r="A28" s="7" t="s">
        <v>848</v>
      </c>
      <c r="B28" s="40" t="str">
        <f>LEFT(Table1[[#This Row],[Employee Name]],FIND(" ",Table1[[#This Row],[Employee Name]]))</f>
        <v xml:space="preserve">Aditya </v>
      </c>
      <c r="C28" s="40" t="str">
        <f>RIGHT(Table1[[#This Row],[Employee Name]],LEN(Table1[[#This Row],[Employee Name]])-FIND(" ",Table1[[#This Row],[Employee Name]]))</f>
        <v>Kapoor</v>
      </c>
      <c r="D28" s="22">
        <f>Table1[[#This Row],[Basic Salary]]+Table1[[#This Row],[Bonus]]</f>
        <v>144800</v>
      </c>
      <c r="E28" s="8">
        <v>68</v>
      </c>
      <c r="F28" s="45">
        <v>94</v>
      </c>
      <c r="G28" s="8" t="str" cm="1">
        <f t="array" ref="G28">_xlfn.IFS(Table1[[#This Row],[Performance Score]]&gt;=80,"Excellent",Table1[[#This Row],[Performance Score]]&gt;=60,"Good",Table1[[#This Row],[Performance Score]]&gt;=40,"Need Improvement")</f>
        <v>Excellent</v>
      </c>
      <c r="H28" s="29">
        <f>Table1[[#This Row],[Bonus]]/Table1[[#This Row],[Basic Salary]]</f>
        <v>0.22165226781857453</v>
      </c>
      <c r="I28" s="8">
        <f ca="1">DATEDIF(Table1[[#This Row],[Date of Birth]],TODAY(),"y")</f>
        <v>23</v>
      </c>
      <c r="J28" s="33">
        <v>43027</v>
      </c>
      <c r="K28" s="33" t="str" cm="1">
        <f t="array" aca="1" ref="K28" ca="1">_xlfn.IFS(L28&lt;3,"Junior",L28&lt;=7,"Mid-Level",L28&gt;7,"Senior")</f>
        <v>Senior</v>
      </c>
      <c r="L28" s="45">
        <f ca="1">INT(YEARFRAC(Table1[[#This Row],[Joining Date]],TODAY(),1))</f>
        <v>8</v>
      </c>
      <c r="M28" s="25" t="str">
        <f t="shared" ca="1" si="0"/>
        <v>Yes</v>
      </c>
      <c r="N28" s="25">
        <f>YEAR(Table1[[#This Row],[Joining Date]])</f>
        <v>2017</v>
      </c>
      <c r="O28" s="45">
        <f>MONTH(Table1[[#This Row],[Joining Date]])</f>
        <v>10</v>
      </c>
      <c r="P28" s="25">
        <f ca="1">NETWORKDAYS(Table1[[#This Row],[Joining Date]],TODAY())</f>
        <v>2268</v>
      </c>
      <c r="Q28" s="25" t="str">
        <f>LEFT(Table1[[#This Row],[Department]],5)&amp;"-"&amp;RIGHT(Table1[[#This Row],[Employee ID]],3)</f>
        <v>HR-792</v>
      </c>
      <c r="R28" s="25" t="str">
        <f>LEFT(Table1[[#This Row],[Department]],3)</f>
        <v>HR</v>
      </c>
      <c r="S28" s="36">
        <f>_xlfn.XLOOKUP(Table1[[#This Row],[City]],Table2[City],Table2[Bonus %])</f>
        <v>4</v>
      </c>
      <c r="U28" s="48" t="str">
        <v xml:space="preserve">Aditya </v>
      </c>
      <c r="V28" s="48" t="str">
        <v>Kapoor</v>
      </c>
    </row>
    <row r="29" spans="1:33" ht="15" thickTop="1" x14ac:dyDescent="0.35">
      <c r="A29" s="9" t="s">
        <v>4593</v>
      </c>
      <c r="B29" s="41" t="str">
        <f>LEFT(Table1[[#This Row],[Employee Name]],FIND(" ",Table1[[#This Row],[Employee Name]]))</f>
        <v xml:space="preserve">Meera </v>
      </c>
      <c r="C29" s="41" t="str">
        <f>RIGHT(Table1[[#This Row],[Employee Name]],LEN(Table1[[#This Row],[Employee Name]])-FIND(" ",Table1[[#This Row],[Employee Name]]))</f>
        <v>Joshi</v>
      </c>
      <c r="D29" s="23">
        <f>Table1[[#This Row],[Basic Salary]]+Table1[[#This Row],[Bonus]]</f>
        <v>144770</v>
      </c>
      <c r="E29" s="10">
        <v>94</v>
      </c>
      <c r="F29" s="46">
        <v>81</v>
      </c>
      <c r="G29" s="10" t="str" cm="1">
        <f t="array" ref="G29">_xlfn.IFS(Table1[[#This Row],[Performance Score]]&gt;=80,"Excellent",Table1[[#This Row],[Performance Score]]&gt;=60,"Good",Table1[[#This Row],[Performance Score]]&gt;=40,"Need Improvement")</f>
        <v>Excellent</v>
      </c>
      <c r="H29" s="30">
        <f>Table1[[#This Row],[Bonus]]/Table1[[#This Row],[Basic Salary]]</f>
        <v>0.25630233869917995</v>
      </c>
      <c r="I29" s="10">
        <f ca="1">DATEDIF(Table1[[#This Row],[Date of Birth]],TODAY(),"y")</f>
        <v>31</v>
      </c>
      <c r="J29" s="34">
        <v>42737</v>
      </c>
      <c r="K29" s="33" t="str" cm="1">
        <f t="array" aca="1" ref="K29" ca="1">_xlfn.IFS(L29&lt;3,"Junior",L29&lt;=7,"Mid-Level",L29&gt;7,"Senior")</f>
        <v>Senior</v>
      </c>
      <c r="L29" s="46">
        <f ca="1">INT(YEARFRAC(Table1[[#This Row],[Joining Date]],TODAY(),1))</f>
        <v>9</v>
      </c>
      <c r="M29" s="25" t="str">
        <f t="shared" ca="1" si="0"/>
        <v>Yes</v>
      </c>
      <c r="N29" s="26">
        <f>YEAR(Table1[[#This Row],[Joining Date]])</f>
        <v>2017</v>
      </c>
      <c r="O29" s="46">
        <f>MONTH(Table1[[#This Row],[Joining Date]])</f>
        <v>1</v>
      </c>
      <c r="P29" s="26">
        <f ca="1">NETWORKDAYS(Table1[[#This Row],[Joining Date]],TODAY())</f>
        <v>2476</v>
      </c>
      <c r="Q29" s="26" t="str">
        <f>LEFT(Table1[[#This Row],[Department]],5)&amp;"-"&amp;RIGHT(Table1[[#This Row],[Employee ID]],3)</f>
        <v>Sales-537</v>
      </c>
      <c r="R29" s="26" t="str">
        <f>LEFT(Table1[[#This Row],[Department]],3)</f>
        <v>Sal</v>
      </c>
      <c r="S29" s="37">
        <f>_xlfn.XLOOKUP(Table1[[#This Row],[City]],Table2[City],Table2[Bonus %])</f>
        <v>4</v>
      </c>
      <c r="U29" s="48" t="str">
        <v xml:space="preserve">Meera </v>
      </c>
      <c r="V29" s="48" t="str">
        <v>Joshi</v>
      </c>
    </row>
    <row r="30" spans="1:33" ht="15" thickTop="1" x14ac:dyDescent="0.35">
      <c r="A30" s="7" t="s">
        <v>3138</v>
      </c>
      <c r="B30" s="40" t="str">
        <f>LEFT(Table1[[#This Row],[Employee Name]],FIND(" ",Table1[[#This Row],[Employee Name]]))</f>
        <v xml:space="preserve">Ajay </v>
      </c>
      <c r="C30" s="40" t="str">
        <f>RIGHT(Table1[[#This Row],[Employee Name]],LEN(Table1[[#This Row],[Employee Name]])-FIND(" ",Table1[[#This Row],[Employee Name]]))</f>
        <v>Singh</v>
      </c>
      <c r="D30" s="22">
        <f>Table1[[#This Row],[Basic Salary]]+Table1[[#This Row],[Bonus]]</f>
        <v>144718</v>
      </c>
      <c r="E30" s="8">
        <v>64</v>
      </c>
      <c r="F30" s="45">
        <v>98</v>
      </c>
      <c r="G30" s="8" t="str" cm="1">
        <f t="array" ref="G30">_xlfn.IFS(Table1[[#This Row],[Performance Score]]&gt;=80,"Excellent",Table1[[#This Row],[Performance Score]]&gt;=60,"Good",Table1[[#This Row],[Performance Score]]&gt;=40,"Need Improvement")</f>
        <v>Excellent</v>
      </c>
      <c r="H30" s="29">
        <f>Table1[[#This Row],[Bonus]]/Table1[[#This Row],[Basic Salary]]</f>
        <v>0.23142246917572179</v>
      </c>
      <c r="I30" s="8">
        <f ca="1">DATEDIF(Table1[[#This Row],[Date of Birth]],TODAY(),"y")</f>
        <v>32</v>
      </c>
      <c r="J30" s="33">
        <v>44145</v>
      </c>
      <c r="K30" s="33" t="str" cm="1">
        <f t="array" aca="1" ref="K30" ca="1">_xlfn.IFS(L30&lt;3,"Junior",L30&lt;=7,"Mid-Level",L30&gt;7,"Senior")</f>
        <v>Mid-Level</v>
      </c>
      <c r="L30" s="45">
        <f ca="1">INT(YEARFRAC(Table1[[#This Row],[Joining Date]],TODAY(),1))</f>
        <v>5</v>
      </c>
      <c r="M30" s="25" t="str">
        <f t="shared" ca="1" si="0"/>
        <v>No</v>
      </c>
      <c r="N30" s="25">
        <f>YEAR(Table1[[#This Row],[Joining Date]])</f>
        <v>2020</v>
      </c>
      <c r="O30" s="45">
        <f>MONTH(Table1[[#This Row],[Joining Date]])</f>
        <v>11</v>
      </c>
      <c r="P30" s="25">
        <f ca="1">NETWORKDAYS(Table1[[#This Row],[Joining Date]],TODAY())</f>
        <v>1470</v>
      </c>
      <c r="Q30" s="25" t="str">
        <f>LEFT(Table1[[#This Row],[Department]],5)&amp;"-"&amp;RIGHT(Table1[[#This Row],[Employee ID]],3)</f>
        <v>Suppo-082</v>
      </c>
      <c r="R30" s="25" t="str">
        <f>LEFT(Table1[[#This Row],[Department]],3)</f>
        <v>Sup</v>
      </c>
      <c r="S30" s="36">
        <f>_xlfn.XLOOKUP(Table1[[#This Row],[City]],Table2[City],Table2[Bonus %])</f>
        <v>7</v>
      </c>
      <c r="U30" s="48" t="str">
        <v xml:space="preserve">Ajay </v>
      </c>
      <c r="V30" s="48" t="str">
        <v>Singh</v>
      </c>
    </row>
    <row r="31" spans="1:33" ht="15" thickTop="1" x14ac:dyDescent="0.35">
      <c r="A31" s="9" t="s">
        <v>449</v>
      </c>
      <c r="B31" s="41" t="str">
        <f>LEFT(Table1[[#This Row],[Employee Name]],FIND(" ",Table1[[#This Row],[Employee Name]]))</f>
        <v xml:space="preserve">Vikram </v>
      </c>
      <c r="C31" s="41" t="str">
        <f>RIGHT(Table1[[#This Row],[Employee Name]],LEN(Table1[[#This Row],[Employee Name]])-FIND(" ",Table1[[#This Row],[Employee Name]]))</f>
        <v>Singh</v>
      </c>
      <c r="D31" s="23">
        <f>Table1[[#This Row],[Basic Salary]]+Table1[[#This Row],[Bonus]]</f>
        <v>144551</v>
      </c>
      <c r="E31" s="10">
        <v>79</v>
      </c>
      <c r="F31" s="46">
        <v>52</v>
      </c>
      <c r="G31" s="10" t="str" cm="1">
        <f t="array" ref="G31">_xlfn.IFS(Table1[[#This Row],[Performance Score]]&gt;=80,"Excellent",Table1[[#This Row],[Performance Score]]&gt;=60,"Good",Table1[[#This Row],[Performance Score]]&gt;=40,"Need Improvement")</f>
        <v>Need Improvement</v>
      </c>
      <c r="H31" s="30">
        <f>Table1[[#This Row],[Bonus]]/Table1[[#This Row],[Basic Salary]]</f>
        <v>0.22289431829718115</v>
      </c>
      <c r="I31" s="10">
        <f ca="1">DATEDIF(Table1[[#This Row],[Date of Birth]],TODAY(),"y")</f>
        <v>17</v>
      </c>
      <c r="J31" s="34">
        <v>43074</v>
      </c>
      <c r="K31" s="33" t="str" cm="1">
        <f t="array" aca="1" ref="K31" ca="1">_xlfn.IFS(L31&lt;3,"Junior",L31&lt;=7,"Mid-Level",L31&gt;7,"Senior")</f>
        <v>Senior</v>
      </c>
      <c r="L31" s="46">
        <f ca="1">INT(YEARFRAC(Table1[[#This Row],[Joining Date]],TODAY(),1))</f>
        <v>8</v>
      </c>
      <c r="M31" s="25" t="str">
        <f t="shared" ca="1" si="0"/>
        <v>Yes</v>
      </c>
      <c r="N31" s="26">
        <f>YEAR(Table1[[#This Row],[Joining Date]])</f>
        <v>2017</v>
      </c>
      <c r="O31" s="46">
        <f>MONTH(Table1[[#This Row],[Joining Date]])</f>
        <v>12</v>
      </c>
      <c r="P31" s="26">
        <f ca="1">NETWORKDAYS(Table1[[#This Row],[Joining Date]],TODAY())</f>
        <v>2235</v>
      </c>
      <c r="Q31" s="26" t="str">
        <f>LEFT(Table1[[#This Row],[Department]],5)&amp;"-"&amp;RIGHT(Table1[[#This Row],[Employee ID]],3)</f>
        <v>Suppo-393</v>
      </c>
      <c r="R31" s="26" t="str">
        <f>LEFT(Table1[[#This Row],[Department]],3)</f>
        <v>Sup</v>
      </c>
      <c r="S31" s="37">
        <f>_xlfn.XLOOKUP(Table1[[#This Row],[City]],Table2[City],Table2[Bonus %])</f>
        <v>7</v>
      </c>
      <c r="U31" s="48" t="str">
        <v xml:space="preserve">Vikram </v>
      </c>
      <c r="V31" s="48" t="str">
        <v>Singh</v>
      </c>
    </row>
    <row r="32" spans="1:33" ht="15" thickTop="1" x14ac:dyDescent="0.35">
      <c r="A32" s="7" t="s">
        <v>2074</v>
      </c>
      <c r="B32" s="40" t="str">
        <f>LEFT(Table1[[#This Row],[Employee Name]],FIND(" ",Table1[[#This Row],[Employee Name]]))</f>
        <v xml:space="preserve">Rahul </v>
      </c>
      <c r="C32" s="40" t="str">
        <f>RIGHT(Table1[[#This Row],[Employee Name]],LEN(Table1[[#This Row],[Employee Name]])-FIND(" ",Table1[[#This Row],[Employee Name]]))</f>
        <v>Verma</v>
      </c>
      <c r="D32" s="22">
        <f>Table1[[#This Row],[Basic Salary]]+Table1[[#This Row],[Bonus]]</f>
        <v>144502</v>
      </c>
      <c r="E32" s="8">
        <v>72</v>
      </c>
      <c r="F32" s="45">
        <v>42</v>
      </c>
      <c r="G32" s="8" t="str" cm="1">
        <f t="array" ref="G32">_xlfn.IFS(Table1[[#This Row],[Performance Score]]&gt;=80,"Excellent",Table1[[#This Row],[Performance Score]]&gt;=60,"Good",Table1[[#This Row],[Performance Score]]&gt;=40,"Need Improvement")</f>
        <v>Need Improvement</v>
      </c>
      <c r="H32" s="29">
        <f>Table1[[#This Row],[Bonus]]/Table1[[#This Row],[Basic Salary]]</f>
        <v>0.21753564086144719</v>
      </c>
      <c r="I32" s="8">
        <f ca="1">DATEDIF(Table1[[#This Row],[Date of Birth]],TODAY(),"y")</f>
        <v>31</v>
      </c>
      <c r="J32" s="33">
        <v>43049</v>
      </c>
      <c r="K32" s="33" t="str" cm="1">
        <f t="array" aca="1" ref="K32" ca="1">_xlfn.IFS(L32&lt;3,"Junior",L32&lt;=7,"Mid-Level",L32&gt;7,"Senior")</f>
        <v>Senior</v>
      </c>
      <c r="L32" s="45">
        <f ca="1">INT(YEARFRAC(Table1[[#This Row],[Joining Date]],TODAY(),1))</f>
        <v>8</v>
      </c>
      <c r="M32" s="25" t="str">
        <f t="shared" ca="1" si="0"/>
        <v>Yes</v>
      </c>
      <c r="N32" s="25">
        <f>YEAR(Table1[[#This Row],[Joining Date]])</f>
        <v>2017</v>
      </c>
      <c r="O32" s="45">
        <f>MONTH(Table1[[#This Row],[Joining Date]])</f>
        <v>11</v>
      </c>
      <c r="P32" s="25">
        <f ca="1">NETWORKDAYS(Table1[[#This Row],[Joining Date]],TODAY())</f>
        <v>2252</v>
      </c>
      <c r="Q32" s="25" t="str">
        <f>LEFT(Table1[[#This Row],[Department]],5)&amp;"-"&amp;RIGHT(Table1[[#This Row],[Employee ID]],3)</f>
        <v>Finan-018</v>
      </c>
      <c r="R32" s="25" t="str">
        <f>LEFT(Table1[[#This Row],[Department]],3)</f>
        <v>Fin</v>
      </c>
      <c r="S32" s="36">
        <f>_xlfn.XLOOKUP(Table1[[#This Row],[City]],Table2[City],Table2[Bonus %])</f>
        <v>8</v>
      </c>
      <c r="U32" s="48" t="str">
        <v xml:space="preserve">Rahul </v>
      </c>
      <c r="V32" s="48" t="str">
        <v>Verma</v>
      </c>
    </row>
    <row r="33" spans="1:22" ht="15" thickTop="1" x14ac:dyDescent="0.35">
      <c r="A33" s="9" t="s">
        <v>3240</v>
      </c>
      <c r="B33" s="41" t="str">
        <f>LEFT(Table1[[#This Row],[Employee Name]],FIND(" ",Table1[[#This Row],[Employee Name]]))</f>
        <v xml:space="preserve">Gayathri </v>
      </c>
      <c r="C33" s="41" t="str">
        <f>RIGHT(Table1[[#This Row],[Employee Name]],LEN(Table1[[#This Row],[Employee Name]])-FIND(" ",Table1[[#This Row],[Employee Name]]))</f>
        <v>Iyer</v>
      </c>
      <c r="D33" s="23">
        <f>Table1[[#This Row],[Basic Salary]]+Table1[[#This Row],[Bonus]]</f>
        <v>144408</v>
      </c>
      <c r="E33" s="10">
        <v>74</v>
      </c>
      <c r="F33" s="46">
        <v>78</v>
      </c>
      <c r="G33" s="10" t="str" cm="1">
        <f t="array" ref="G33">_xlfn.IFS(Table1[[#This Row],[Performance Score]]&gt;=80,"Excellent",Table1[[#This Row],[Performance Score]]&gt;=60,"Good",Table1[[#This Row],[Performance Score]]&gt;=40,"Need Improvement")</f>
        <v>Good</v>
      </c>
      <c r="H33" s="30">
        <f>Table1[[#This Row],[Bonus]]/Table1[[#This Row],[Basic Salary]]</f>
        <v>0.25853428967344411</v>
      </c>
      <c r="I33" s="10">
        <f ca="1">DATEDIF(Table1[[#This Row],[Date of Birth]],TODAY(),"y")</f>
        <v>14</v>
      </c>
      <c r="J33" s="34">
        <v>43327</v>
      </c>
      <c r="K33" s="33" t="str" cm="1">
        <f t="array" aca="1" ref="K33" ca="1">_xlfn.IFS(L33&lt;3,"Junior",L33&lt;=7,"Mid-Level",L33&gt;7,"Senior")</f>
        <v>Mid-Level</v>
      </c>
      <c r="L33" s="46">
        <f ca="1">INT(YEARFRAC(Table1[[#This Row],[Joining Date]],TODAY(),1))</f>
        <v>7</v>
      </c>
      <c r="M33" s="25" t="str">
        <f t="shared" ca="1" si="0"/>
        <v>Yes</v>
      </c>
      <c r="N33" s="26">
        <f>YEAR(Table1[[#This Row],[Joining Date]])</f>
        <v>2018</v>
      </c>
      <c r="O33" s="46">
        <f>MONTH(Table1[[#This Row],[Joining Date]])</f>
        <v>8</v>
      </c>
      <c r="P33" s="26">
        <f ca="1">NETWORKDAYS(Table1[[#This Row],[Joining Date]],TODAY())</f>
        <v>2054</v>
      </c>
      <c r="Q33" s="26" t="str">
        <f>LEFT(Table1[[#This Row],[Department]],5)&amp;"-"&amp;RIGHT(Table1[[#This Row],[Employee ID]],3)</f>
        <v>IT-184</v>
      </c>
      <c r="R33" s="26" t="str">
        <f>LEFT(Table1[[#This Row],[Department]],3)</f>
        <v>IT</v>
      </c>
      <c r="S33" s="37">
        <f>_xlfn.XLOOKUP(Table1[[#This Row],[City]],Table2[City],Table2[Bonus %])</f>
        <v>6</v>
      </c>
      <c r="U33" s="48" t="str">
        <v xml:space="preserve">Gayathri </v>
      </c>
      <c r="V33" s="48" t="str">
        <v>Iyer</v>
      </c>
    </row>
    <row r="34" spans="1:22" ht="15" thickTop="1" x14ac:dyDescent="0.35">
      <c r="A34" s="7" t="s">
        <v>912</v>
      </c>
      <c r="B34" s="40" t="str">
        <f>LEFT(Table1[[#This Row],[Employee Name]],FIND(" ",Table1[[#This Row],[Employee Name]]))</f>
        <v xml:space="preserve">Ishita </v>
      </c>
      <c r="C34" s="40" t="str">
        <f>RIGHT(Table1[[#This Row],[Employee Name]],LEN(Table1[[#This Row],[Employee Name]])-FIND(" ",Table1[[#This Row],[Employee Name]]))</f>
        <v>Roy</v>
      </c>
      <c r="D34" s="22">
        <f>Table1[[#This Row],[Basic Salary]]+Table1[[#This Row],[Bonus]]</f>
        <v>144239</v>
      </c>
      <c r="E34" s="8">
        <v>94</v>
      </c>
      <c r="F34" s="45">
        <v>94</v>
      </c>
      <c r="G34" s="8" t="str" cm="1">
        <f t="array" ref="G34">_xlfn.IFS(Table1[[#This Row],[Performance Score]]&gt;=80,"Excellent",Table1[[#This Row],[Performance Score]]&gt;=60,"Good",Table1[[#This Row],[Performance Score]]&gt;=40,"Need Improvement")</f>
        <v>Excellent</v>
      </c>
      <c r="H34" s="29">
        <f>Table1[[#This Row],[Bonus]]/Table1[[#This Row],[Basic Salary]]</f>
        <v>0.21546304879076431</v>
      </c>
      <c r="I34" s="8">
        <f ca="1">DATEDIF(Table1[[#This Row],[Date of Birth]],TODAY(),"y")</f>
        <v>21</v>
      </c>
      <c r="J34" s="33">
        <v>44387</v>
      </c>
      <c r="K34" s="33" t="str" cm="1">
        <f t="array" aca="1" ref="K34" ca="1">_xlfn.IFS(L34&lt;3,"Junior",L34&lt;=7,"Mid-Level",L34&gt;7,"Senior")</f>
        <v>Mid-Level</v>
      </c>
      <c r="L34" s="45">
        <f ca="1">INT(YEARFRAC(Table1[[#This Row],[Joining Date]],TODAY(),1))</f>
        <v>4</v>
      </c>
      <c r="M34" s="25" t="str">
        <f t="shared" ca="1" si="0"/>
        <v>No</v>
      </c>
      <c r="N34" s="25">
        <f>YEAR(Table1[[#This Row],[Joining Date]])</f>
        <v>2021</v>
      </c>
      <c r="O34" s="45">
        <f>MONTH(Table1[[#This Row],[Joining Date]])</f>
        <v>7</v>
      </c>
      <c r="P34" s="25">
        <f ca="1">NETWORKDAYS(Table1[[#This Row],[Joining Date]],TODAY())</f>
        <v>1296</v>
      </c>
      <c r="Q34" s="25" t="str">
        <f>LEFT(Table1[[#This Row],[Department]],5)&amp;"-"&amp;RIGHT(Table1[[#This Row],[Employee ID]],3)</f>
        <v>Finan-856</v>
      </c>
      <c r="R34" s="25" t="str">
        <f>LEFT(Table1[[#This Row],[Department]],3)</f>
        <v>Fin</v>
      </c>
      <c r="S34" s="36">
        <f>_xlfn.XLOOKUP(Table1[[#This Row],[City]],Table2[City],Table2[Bonus %])</f>
        <v>4</v>
      </c>
      <c r="U34" s="48" t="str">
        <v xml:space="preserve">Ishita </v>
      </c>
      <c r="V34" s="48" t="str">
        <v>Roy</v>
      </c>
    </row>
    <row r="35" spans="1:22" ht="15" thickTop="1" x14ac:dyDescent="0.35">
      <c r="A35" s="9" t="s">
        <v>3528</v>
      </c>
      <c r="B35" s="41" t="str">
        <f>LEFT(Table1[[#This Row],[Employee Name]],FIND(" ",Table1[[#This Row],[Employee Name]]))</f>
        <v xml:space="preserve">Swathi </v>
      </c>
      <c r="C35" s="41" t="str">
        <f>RIGHT(Table1[[#This Row],[Employee Name]],LEN(Table1[[#This Row],[Employee Name]])-FIND(" ",Table1[[#This Row],[Employee Name]]))</f>
        <v>Ramesh</v>
      </c>
      <c r="D35" s="23">
        <f>Table1[[#This Row],[Basic Salary]]+Table1[[#This Row],[Bonus]]</f>
        <v>144123</v>
      </c>
      <c r="E35" s="10">
        <v>69</v>
      </c>
      <c r="F35" s="46">
        <v>44</v>
      </c>
      <c r="G35" s="10" t="str" cm="1">
        <f t="array" ref="G35">_xlfn.IFS(Table1[[#This Row],[Performance Score]]&gt;=80,"Excellent",Table1[[#This Row],[Performance Score]]&gt;=60,"Good",Table1[[#This Row],[Performance Score]]&gt;=40,"Need Improvement")</f>
        <v>Need Improvement</v>
      </c>
      <c r="H35" s="30">
        <f>Table1[[#This Row],[Bonus]]/Table1[[#This Row],[Basic Salary]]</f>
        <v>0.20966401718942784</v>
      </c>
      <c r="I35" s="10">
        <f ca="1">DATEDIF(Table1[[#This Row],[Date of Birth]],TODAY(),"y")</f>
        <v>41</v>
      </c>
      <c r="J35" s="34">
        <v>45545</v>
      </c>
      <c r="K35" s="33" t="str" cm="1">
        <f t="array" aca="1" ref="K35" ca="1">_xlfn.IFS(L35&lt;3,"Junior",L35&lt;=7,"Mid-Level",L35&gt;7,"Senior")</f>
        <v>Junior</v>
      </c>
      <c r="L35" s="46">
        <f ca="1">INT(YEARFRAC(Table1[[#This Row],[Joining Date]],TODAY(),1))</f>
        <v>1</v>
      </c>
      <c r="M35" s="25" t="str">
        <f t="shared" ca="1" si="0"/>
        <v>No</v>
      </c>
      <c r="N35" s="26">
        <f>YEAR(Table1[[#This Row],[Joining Date]])</f>
        <v>2024</v>
      </c>
      <c r="O35" s="46">
        <f>MONTH(Table1[[#This Row],[Joining Date]])</f>
        <v>9</v>
      </c>
      <c r="P35" s="26">
        <f ca="1">NETWORKDAYS(Table1[[#This Row],[Joining Date]],TODAY())</f>
        <v>470</v>
      </c>
      <c r="Q35" s="26" t="str">
        <f>LEFT(Table1[[#This Row],[Department]],5)&amp;"-"&amp;RIGHT(Table1[[#This Row],[Employee ID]],3)</f>
        <v>Suppo-472</v>
      </c>
      <c r="R35" s="26" t="str">
        <f>LEFT(Table1[[#This Row],[Department]],3)</f>
        <v>Sup</v>
      </c>
      <c r="S35" s="37">
        <f>_xlfn.XLOOKUP(Table1[[#This Row],[City]],Table2[City],Table2[Bonus %])</f>
        <v>5</v>
      </c>
      <c r="U35" s="48" t="str">
        <v xml:space="preserve">Swathi </v>
      </c>
      <c r="V35" s="48" t="str">
        <v>Ramesh</v>
      </c>
    </row>
    <row r="36" spans="1:22" ht="15" thickTop="1" x14ac:dyDescent="0.35">
      <c r="A36" s="7" t="s">
        <v>4535</v>
      </c>
      <c r="B36" s="40" t="str">
        <f>LEFT(Table1[[#This Row],[Employee Name]],FIND(" ",Table1[[#This Row],[Employee Name]]))</f>
        <v xml:space="preserve">Rahul </v>
      </c>
      <c r="C36" s="40" t="str">
        <f>RIGHT(Table1[[#This Row],[Employee Name]],LEN(Table1[[#This Row],[Employee Name]])-FIND(" ",Table1[[#This Row],[Employee Name]]))</f>
        <v>Verma</v>
      </c>
      <c r="D36" s="22">
        <f>Table1[[#This Row],[Basic Salary]]+Table1[[#This Row],[Bonus]]</f>
        <v>144057</v>
      </c>
      <c r="E36" s="8">
        <v>90</v>
      </c>
      <c r="F36" s="45">
        <v>87</v>
      </c>
      <c r="G36" s="8" t="str" cm="1">
        <f t="array" ref="G36">_xlfn.IFS(Table1[[#This Row],[Performance Score]]&gt;=80,"Excellent",Table1[[#This Row],[Performance Score]]&gt;=60,"Good",Table1[[#This Row],[Performance Score]]&gt;=40,"Need Improvement")</f>
        <v>Excellent</v>
      </c>
      <c r="H36" s="29">
        <f>Table1[[#This Row],[Bonus]]/Table1[[#This Row],[Basic Salary]]</f>
        <v>0.25099432064887023</v>
      </c>
      <c r="I36" s="8">
        <f ca="1">DATEDIF(Table1[[#This Row],[Date of Birth]],TODAY(),"y")</f>
        <v>37</v>
      </c>
      <c r="J36" s="33">
        <v>43495</v>
      </c>
      <c r="K36" s="33" t="str" cm="1">
        <f t="array" aca="1" ref="K36" ca="1">_xlfn.IFS(L36&lt;3,"Junior",L36&lt;=7,"Mid-Level",L36&gt;7,"Senior")</f>
        <v>Mid-Level</v>
      </c>
      <c r="L36" s="45">
        <f ca="1">INT(YEARFRAC(Table1[[#This Row],[Joining Date]],TODAY(),1))</f>
        <v>7</v>
      </c>
      <c r="M36" s="25" t="str">
        <f t="shared" ca="1" si="0"/>
        <v>Yes</v>
      </c>
      <c r="N36" s="25">
        <f>YEAR(Table1[[#This Row],[Joining Date]])</f>
        <v>2019</v>
      </c>
      <c r="O36" s="45">
        <f>MONTH(Table1[[#This Row],[Joining Date]])</f>
        <v>1</v>
      </c>
      <c r="P36" s="25">
        <f ca="1">NETWORKDAYS(Table1[[#This Row],[Joining Date]],TODAY())</f>
        <v>1934</v>
      </c>
      <c r="Q36" s="25" t="str">
        <f>LEFT(Table1[[#This Row],[Department]],5)&amp;"-"&amp;RIGHT(Table1[[#This Row],[Employee ID]],3)</f>
        <v>Marke-479</v>
      </c>
      <c r="R36" s="25" t="str">
        <f>LEFT(Table1[[#This Row],[Department]],3)</f>
        <v>Mar</v>
      </c>
      <c r="S36" s="36">
        <f>_xlfn.XLOOKUP(Table1[[#This Row],[City]],Table2[City],Table2[Bonus %])</f>
        <v>6</v>
      </c>
      <c r="U36" s="48" t="str">
        <v xml:space="preserve">Rahul </v>
      </c>
      <c r="V36" s="48" t="str">
        <v>Verma</v>
      </c>
    </row>
    <row r="37" spans="1:22" ht="15" thickTop="1" x14ac:dyDescent="0.35">
      <c r="A37" s="9" t="s">
        <v>3988</v>
      </c>
      <c r="B37" s="41" t="str">
        <f>LEFT(Table1[[#This Row],[Employee Name]],FIND(" ",Table1[[#This Row],[Employee Name]]))</f>
        <v xml:space="preserve">Ananya </v>
      </c>
      <c r="C37" s="41" t="str">
        <f>RIGHT(Table1[[#This Row],[Employee Name]],LEN(Table1[[#This Row],[Employee Name]])-FIND(" ",Table1[[#This Row],[Employee Name]]))</f>
        <v>Rao</v>
      </c>
      <c r="D37" s="23">
        <f>Table1[[#This Row],[Basic Salary]]+Table1[[#This Row],[Bonus]]</f>
        <v>143936</v>
      </c>
      <c r="E37" s="10">
        <v>80</v>
      </c>
      <c r="F37" s="46">
        <v>96</v>
      </c>
      <c r="G37" s="10" t="str" cm="1">
        <f t="array" ref="G37">_xlfn.IFS(Table1[[#This Row],[Performance Score]]&gt;=80,"Excellent",Table1[[#This Row],[Performance Score]]&gt;=60,"Good",Table1[[#This Row],[Performance Score]]&gt;=40,"Need Improvement")</f>
        <v>Excellent</v>
      </c>
      <c r="H37" s="30">
        <f>Table1[[#This Row],[Bonus]]/Table1[[#This Row],[Basic Salary]]</f>
        <v>0.25830280883651402</v>
      </c>
      <c r="I37" s="10">
        <f ca="1">DATEDIF(Table1[[#This Row],[Date of Birth]],TODAY(),"y")</f>
        <v>26</v>
      </c>
      <c r="J37" s="34">
        <v>44768</v>
      </c>
      <c r="K37" s="33" t="str" cm="1">
        <f t="array" aca="1" ref="K37" ca="1">_xlfn.IFS(L37&lt;3,"Junior",L37&lt;=7,"Mid-Level",L37&gt;7,"Senior")</f>
        <v>Mid-Level</v>
      </c>
      <c r="L37" s="46">
        <f ca="1">INT(YEARFRAC(Table1[[#This Row],[Joining Date]],TODAY(),1))</f>
        <v>3</v>
      </c>
      <c r="M37" s="25" t="str">
        <f t="shared" ca="1" si="0"/>
        <v>No</v>
      </c>
      <c r="N37" s="26">
        <f>YEAR(Table1[[#This Row],[Joining Date]])</f>
        <v>2022</v>
      </c>
      <c r="O37" s="46">
        <f>MONTH(Table1[[#This Row],[Joining Date]])</f>
        <v>7</v>
      </c>
      <c r="P37" s="26">
        <f ca="1">NETWORKDAYS(Table1[[#This Row],[Joining Date]],TODAY())</f>
        <v>1025</v>
      </c>
      <c r="Q37" s="26" t="str">
        <f>LEFT(Table1[[#This Row],[Department]],5)&amp;"-"&amp;RIGHT(Table1[[#This Row],[Employee ID]],3)</f>
        <v>Suppo-932</v>
      </c>
      <c r="R37" s="26" t="str">
        <f>LEFT(Table1[[#This Row],[Department]],3)</f>
        <v>Sup</v>
      </c>
      <c r="S37" s="37">
        <f>_xlfn.XLOOKUP(Table1[[#This Row],[City]],Table2[City],Table2[Bonus %])</f>
        <v>7</v>
      </c>
      <c r="U37" s="48" t="str">
        <v xml:space="preserve">Ananya </v>
      </c>
      <c r="V37" s="48" t="str">
        <v>Rao</v>
      </c>
    </row>
    <row r="38" spans="1:22" ht="15" thickTop="1" x14ac:dyDescent="0.35">
      <c r="A38" s="7" t="s">
        <v>3500</v>
      </c>
      <c r="B38" s="40" t="str">
        <f>LEFT(Table1[[#This Row],[Employee Name]],FIND(" ",Table1[[#This Row],[Employee Name]]))</f>
        <v xml:space="preserve">Swathi </v>
      </c>
      <c r="C38" s="40" t="str">
        <f>RIGHT(Table1[[#This Row],[Employee Name]],LEN(Table1[[#This Row],[Employee Name]])-FIND(" ",Table1[[#This Row],[Employee Name]]))</f>
        <v>Ramesh</v>
      </c>
      <c r="D38" s="22">
        <f>Table1[[#This Row],[Basic Salary]]+Table1[[#This Row],[Bonus]]</f>
        <v>143825</v>
      </c>
      <c r="E38" s="8">
        <v>84</v>
      </c>
      <c r="F38" s="45">
        <v>56</v>
      </c>
      <c r="G38" s="8" t="str" cm="1">
        <f t="array" ref="G38">_xlfn.IFS(Table1[[#This Row],[Performance Score]]&gt;=80,"Excellent",Table1[[#This Row],[Performance Score]]&gt;=60,"Good",Table1[[#This Row],[Performance Score]]&gt;=40,"Need Improvement")</f>
        <v>Need Improvement</v>
      </c>
      <c r="H38" s="29">
        <f>Table1[[#This Row],[Bonus]]/Table1[[#This Row],[Basic Salary]]</f>
        <v>0.22169274416866283</v>
      </c>
      <c r="I38" s="8">
        <f ca="1">DATEDIF(Table1[[#This Row],[Date of Birth]],TODAY(),"y")</f>
        <v>43</v>
      </c>
      <c r="J38" s="33">
        <v>44952</v>
      </c>
      <c r="K38" s="33" t="str" cm="1">
        <f t="array" aca="1" ref="K38" ca="1">_xlfn.IFS(L38&lt;3,"Junior",L38&lt;=7,"Mid-Level",L38&gt;7,"Senior")</f>
        <v>Mid-Level</v>
      </c>
      <c r="L38" s="45">
        <f ca="1">INT(YEARFRAC(Table1[[#This Row],[Joining Date]],TODAY(),1))</f>
        <v>3</v>
      </c>
      <c r="M38" s="25" t="str">
        <f t="shared" ca="1" si="0"/>
        <v>No</v>
      </c>
      <c r="N38" s="25">
        <f>YEAR(Table1[[#This Row],[Joining Date]])</f>
        <v>2023</v>
      </c>
      <c r="O38" s="45">
        <f>MONTH(Table1[[#This Row],[Joining Date]])</f>
        <v>1</v>
      </c>
      <c r="P38" s="25">
        <f ca="1">NETWORKDAYS(Table1[[#This Row],[Joining Date]],TODAY())</f>
        <v>893</v>
      </c>
      <c r="Q38" s="25" t="str">
        <f>LEFT(Table1[[#This Row],[Department]],5)&amp;"-"&amp;RIGHT(Table1[[#This Row],[Employee ID]],3)</f>
        <v>IT-444</v>
      </c>
      <c r="R38" s="25" t="str">
        <f>LEFT(Table1[[#This Row],[Department]],3)</f>
        <v>IT</v>
      </c>
      <c r="S38" s="36">
        <f>_xlfn.XLOOKUP(Table1[[#This Row],[City]],Table2[City],Table2[Bonus %])</f>
        <v>5</v>
      </c>
      <c r="U38" s="48" t="str">
        <v xml:space="preserve">Swathi </v>
      </c>
      <c r="V38" s="48" t="str">
        <v>Ramesh</v>
      </c>
    </row>
    <row r="39" spans="1:22" ht="15" thickTop="1" x14ac:dyDescent="0.35">
      <c r="A39" s="9" t="s">
        <v>1619</v>
      </c>
      <c r="B39" s="41" t="str">
        <f>LEFT(Table1[[#This Row],[Employee Name]],FIND(" ",Table1[[#This Row],[Employee Name]]))</f>
        <v xml:space="preserve">Aarav </v>
      </c>
      <c r="C39" s="41" t="str">
        <f>RIGHT(Table1[[#This Row],[Employee Name]],LEN(Table1[[#This Row],[Employee Name]])-FIND(" ",Table1[[#This Row],[Employee Name]]))</f>
        <v>Sharma</v>
      </c>
      <c r="D39" s="23">
        <f>Table1[[#This Row],[Basic Salary]]+Table1[[#This Row],[Bonus]]</f>
        <v>143815</v>
      </c>
      <c r="E39" s="10">
        <v>98</v>
      </c>
      <c r="F39" s="46">
        <v>83</v>
      </c>
      <c r="G39" s="10" t="str" cm="1">
        <f t="array" ref="G39">_xlfn.IFS(Table1[[#This Row],[Performance Score]]&gt;=80,"Excellent",Table1[[#This Row],[Performance Score]]&gt;=60,"Good",Table1[[#This Row],[Performance Score]]&gt;=40,"Need Improvement")</f>
        <v>Excellent</v>
      </c>
      <c r="H39" s="30">
        <f>Table1[[#This Row],[Bonus]]/Table1[[#This Row],[Basic Salary]]</f>
        <v>0.23448471218390016</v>
      </c>
      <c r="I39" s="10">
        <f ca="1">DATEDIF(Table1[[#This Row],[Date of Birth]],TODAY(),"y")</f>
        <v>30</v>
      </c>
      <c r="J39" s="34">
        <v>45164</v>
      </c>
      <c r="K39" s="33" t="str" cm="1">
        <f t="array" aca="1" ref="K39" ca="1">_xlfn.IFS(L39&lt;3,"Junior",L39&lt;=7,"Mid-Level",L39&gt;7,"Senior")</f>
        <v>Junior</v>
      </c>
      <c r="L39" s="46">
        <f ca="1">INT(YEARFRAC(Table1[[#This Row],[Joining Date]],TODAY(),1))</f>
        <v>2</v>
      </c>
      <c r="M39" s="25" t="str">
        <f t="shared" ca="1" si="0"/>
        <v>No</v>
      </c>
      <c r="N39" s="26">
        <f>YEAR(Table1[[#This Row],[Joining Date]])</f>
        <v>2023</v>
      </c>
      <c r="O39" s="46">
        <f>MONTH(Table1[[#This Row],[Joining Date]])</f>
        <v>8</v>
      </c>
      <c r="P39" s="26">
        <f ca="1">NETWORKDAYS(Table1[[#This Row],[Joining Date]],TODAY())</f>
        <v>741</v>
      </c>
      <c r="Q39" s="26" t="str">
        <f>LEFT(Table1[[#This Row],[Department]],5)&amp;"-"&amp;RIGHT(Table1[[#This Row],[Employee ID]],3)</f>
        <v>Sales-563</v>
      </c>
      <c r="R39" s="26" t="str">
        <f>LEFT(Table1[[#This Row],[Department]],3)</f>
        <v>Sal</v>
      </c>
      <c r="S39" s="37">
        <f>_xlfn.XLOOKUP(Table1[[#This Row],[City]],Table2[City],Table2[Bonus %])</f>
        <v>5</v>
      </c>
      <c r="U39" s="48" t="str">
        <v xml:space="preserve">Aarav </v>
      </c>
      <c r="V39" s="48" t="str">
        <v>Sharma</v>
      </c>
    </row>
    <row r="40" spans="1:22" ht="15" thickTop="1" x14ac:dyDescent="0.35">
      <c r="A40" s="7" t="s">
        <v>3740</v>
      </c>
      <c r="B40" s="40" t="str">
        <f>LEFT(Table1[[#This Row],[Employee Name]],FIND(" ",Table1[[#This Row],[Employee Name]]))</f>
        <v xml:space="preserve">Ananya </v>
      </c>
      <c r="C40" s="40" t="str">
        <f>RIGHT(Table1[[#This Row],[Employee Name]],LEN(Table1[[#This Row],[Employee Name]])-FIND(" ",Table1[[#This Row],[Employee Name]]))</f>
        <v>Rao</v>
      </c>
      <c r="D40" s="22">
        <f>Table1[[#This Row],[Basic Salary]]+Table1[[#This Row],[Bonus]]</f>
        <v>143758</v>
      </c>
      <c r="E40" s="8">
        <v>93</v>
      </c>
      <c r="F40" s="45">
        <v>45</v>
      </c>
      <c r="G40" s="8" t="str" cm="1">
        <f t="array" ref="G40">_xlfn.IFS(Table1[[#This Row],[Performance Score]]&gt;=80,"Excellent",Table1[[#This Row],[Performance Score]]&gt;=60,"Good",Table1[[#This Row],[Performance Score]]&gt;=40,"Need Improvement")</f>
        <v>Need Improvement</v>
      </c>
      <c r="H40" s="29">
        <f>Table1[[#This Row],[Bonus]]/Table1[[#This Row],[Basic Salary]]</f>
        <v>0.25751624839265563</v>
      </c>
      <c r="I40" s="8">
        <f ca="1">DATEDIF(Table1[[#This Row],[Date of Birth]],TODAY(),"y")</f>
        <v>21</v>
      </c>
      <c r="J40" s="33">
        <v>44555</v>
      </c>
      <c r="K40" s="33" t="str" cm="1">
        <f t="array" aca="1" ref="K40" ca="1">_xlfn.IFS(L40&lt;3,"Junior",L40&lt;=7,"Mid-Level",L40&gt;7,"Senior")</f>
        <v>Mid-Level</v>
      </c>
      <c r="L40" s="45">
        <f ca="1">INT(YEARFRAC(Table1[[#This Row],[Joining Date]],TODAY(),1))</f>
        <v>4</v>
      </c>
      <c r="M40" s="25" t="str">
        <f t="shared" ca="1" si="0"/>
        <v>No</v>
      </c>
      <c r="N40" s="25">
        <f>YEAR(Table1[[#This Row],[Joining Date]])</f>
        <v>2021</v>
      </c>
      <c r="O40" s="45">
        <f>MONTH(Table1[[#This Row],[Joining Date]])</f>
        <v>12</v>
      </c>
      <c r="P40" s="25">
        <f ca="1">NETWORKDAYS(Table1[[#This Row],[Joining Date]],TODAY())</f>
        <v>1176</v>
      </c>
      <c r="Q40" s="25" t="str">
        <f>LEFT(Table1[[#This Row],[Department]],5)&amp;"-"&amp;RIGHT(Table1[[#This Row],[Employee ID]],3)</f>
        <v>Finan-684</v>
      </c>
      <c r="R40" s="25" t="str">
        <f>LEFT(Table1[[#This Row],[Department]],3)</f>
        <v>Fin</v>
      </c>
      <c r="S40" s="36">
        <f>_xlfn.XLOOKUP(Table1[[#This Row],[City]],Table2[City],Table2[Bonus %])</f>
        <v>4</v>
      </c>
      <c r="U40" s="48" t="str">
        <v xml:space="preserve">Ananya </v>
      </c>
      <c r="V40" s="48" t="str">
        <v>Rao</v>
      </c>
    </row>
    <row r="41" spans="1:22" ht="15" thickTop="1" x14ac:dyDescent="0.35">
      <c r="A41" s="9" t="s">
        <v>2902</v>
      </c>
      <c r="B41" s="41" t="str">
        <f>LEFT(Table1[[#This Row],[Employee Name]],FIND(" ",Table1[[#This Row],[Employee Name]]))</f>
        <v xml:space="preserve">Pooja </v>
      </c>
      <c r="C41" s="41" t="str">
        <f>RIGHT(Table1[[#This Row],[Employee Name]],LEN(Table1[[#This Row],[Employee Name]])-FIND(" ",Table1[[#This Row],[Employee Name]]))</f>
        <v>Das</v>
      </c>
      <c r="D41" s="23">
        <f>Table1[[#This Row],[Basic Salary]]+Table1[[#This Row],[Bonus]]</f>
        <v>143543</v>
      </c>
      <c r="E41" s="10">
        <v>60</v>
      </c>
      <c r="F41" s="46">
        <v>58</v>
      </c>
      <c r="G41" s="10" t="str" cm="1">
        <f t="array" ref="G41">_xlfn.IFS(Table1[[#This Row],[Performance Score]]&gt;=80,"Excellent",Table1[[#This Row],[Performance Score]]&gt;=60,"Good",Table1[[#This Row],[Performance Score]]&gt;=40,"Need Improvement")</f>
        <v>Need Improvement</v>
      </c>
      <c r="H41" s="30">
        <f>Table1[[#This Row],[Bonus]]/Table1[[#This Row],[Basic Salary]]</f>
        <v>0.23054436348049723</v>
      </c>
      <c r="I41" s="10">
        <f ca="1">DATEDIF(Table1[[#This Row],[Date of Birth]],TODAY(),"y")</f>
        <v>15</v>
      </c>
      <c r="J41" s="34">
        <v>45515</v>
      </c>
      <c r="K41" s="33" t="str" cm="1">
        <f t="array" aca="1" ref="K41" ca="1">_xlfn.IFS(L41&lt;3,"Junior",L41&lt;=7,"Mid-Level",L41&gt;7,"Senior")</f>
        <v>Junior</v>
      </c>
      <c r="L41" s="46">
        <f ca="1">INT(YEARFRAC(Table1[[#This Row],[Joining Date]],TODAY(),1))</f>
        <v>1</v>
      </c>
      <c r="M41" s="25" t="str">
        <f t="shared" ca="1" si="0"/>
        <v>No</v>
      </c>
      <c r="N41" s="26">
        <f>YEAR(Table1[[#This Row],[Joining Date]])</f>
        <v>2024</v>
      </c>
      <c r="O41" s="46">
        <f>MONTH(Table1[[#This Row],[Joining Date]])</f>
        <v>8</v>
      </c>
      <c r="P41" s="26">
        <f ca="1">NETWORKDAYS(Table1[[#This Row],[Joining Date]],TODAY())</f>
        <v>491</v>
      </c>
      <c r="Q41" s="26" t="str">
        <f>LEFT(Table1[[#This Row],[Department]],5)&amp;"-"&amp;RIGHT(Table1[[#This Row],[Employee ID]],3)</f>
        <v>IT-846</v>
      </c>
      <c r="R41" s="26" t="str">
        <f>LEFT(Table1[[#This Row],[Department]],3)</f>
        <v>IT</v>
      </c>
      <c r="S41" s="37">
        <f>_xlfn.XLOOKUP(Table1[[#This Row],[City]],Table2[City],Table2[Bonus %])</f>
        <v>6</v>
      </c>
      <c r="U41" s="48" t="str">
        <v xml:space="preserve">Pooja </v>
      </c>
      <c r="V41" s="48" t="str">
        <v>Das</v>
      </c>
    </row>
    <row r="42" spans="1:22" ht="15" thickTop="1" x14ac:dyDescent="0.35">
      <c r="A42" s="7" t="s">
        <v>632</v>
      </c>
      <c r="B42" s="40" t="str">
        <f>LEFT(Table1[[#This Row],[Employee Name]],FIND(" ",Table1[[#This Row],[Employee Name]]))</f>
        <v xml:space="preserve">Ravi </v>
      </c>
      <c r="C42" s="40" t="str">
        <f>RIGHT(Table1[[#This Row],[Employee Name]],LEN(Table1[[#This Row],[Employee Name]])-FIND(" ",Table1[[#This Row],[Employee Name]]))</f>
        <v>Teja</v>
      </c>
      <c r="D42" s="22">
        <f>Table1[[#This Row],[Basic Salary]]+Table1[[#This Row],[Bonus]]</f>
        <v>143484</v>
      </c>
      <c r="E42" s="8">
        <v>61</v>
      </c>
      <c r="F42" s="45">
        <v>64</v>
      </c>
      <c r="G42" s="8" t="str" cm="1">
        <f t="array" ref="G42">_xlfn.IFS(Table1[[#This Row],[Performance Score]]&gt;=80,"Excellent",Table1[[#This Row],[Performance Score]]&gt;=60,"Good",Table1[[#This Row],[Performance Score]]&gt;=40,"Need Improvement")</f>
        <v>Good</v>
      </c>
      <c r="H42" s="29">
        <f>Table1[[#This Row],[Bonus]]/Table1[[#This Row],[Basic Salary]]</f>
        <v>0.23070325164898317</v>
      </c>
      <c r="I42" s="8">
        <f ca="1">DATEDIF(Table1[[#This Row],[Date of Birth]],TODAY(),"y")</f>
        <v>15</v>
      </c>
      <c r="J42" s="33">
        <v>42583</v>
      </c>
      <c r="K42" s="33" t="str" cm="1">
        <f t="array" aca="1" ref="K42" ca="1">_xlfn.IFS(L42&lt;3,"Junior",L42&lt;=7,"Mid-Level",L42&gt;7,"Senior")</f>
        <v>Senior</v>
      </c>
      <c r="L42" s="45">
        <f ca="1">INT(YEARFRAC(Table1[[#This Row],[Joining Date]],TODAY(),1))</f>
        <v>9</v>
      </c>
      <c r="M42" s="25" t="str">
        <f t="shared" ca="1" si="0"/>
        <v>Yes</v>
      </c>
      <c r="N42" s="25">
        <f>YEAR(Table1[[#This Row],[Joining Date]])</f>
        <v>2016</v>
      </c>
      <c r="O42" s="45">
        <f>MONTH(Table1[[#This Row],[Joining Date]])</f>
        <v>8</v>
      </c>
      <c r="P42" s="25">
        <f ca="1">NETWORKDAYS(Table1[[#This Row],[Joining Date]],TODAY())</f>
        <v>2586</v>
      </c>
      <c r="Q42" s="25" t="str">
        <f>LEFT(Table1[[#This Row],[Department]],5)&amp;"-"&amp;RIGHT(Table1[[#This Row],[Employee ID]],3)</f>
        <v>Opera-576</v>
      </c>
      <c r="R42" s="25" t="str">
        <f>LEFT(Table1[[#This Row],[Department]],3)</f>
        <v>Ope</v>
      </c>
      <c r="S42" s="36">
        <f>_xlfn.XLOOKUP(Table1[[#This Row],[City]],Table2[City],Table2[Bonus %])</f>
        <v>4</v>
      </c>
      <c r="U42" s="48" t="str">
        <v xml:space="preserve">Ravi </v>
      </c>
      <c r="V42" s="48" t="str">
        <v>Teja</v>
      </c>
    </row>
    <row r="43" spans="1:22" ht="15" thickTop="1" x14ac:dyDescent="0.35">
      <c r="A43" s="9" t="s">
        <v>64</v>
      </c>
      <c r="B43" s="41" t="str">
        <f>LEFT(Table1[[#This Row],[Employee Name]],FIND(" ",Table1[[#This Row],[Employee Name]]))</f>
        <v xml:space="preserve">Ravi </v>
      </c>
      <c r="C43" s="41" t="str">
        <f>RIGHT(Table1[[#This Row],[Employee Name]],LEN(Table1[[#This Row],[Employee Name]])-FIND(" ",Table1[[#This Row],[Employee Name]]))</f>
        <v>Teja</v>
      </c>
      <c r="D43" s="23">
        <f>Table1[[#This Row],[Basic Salary]]+Table1[[#This Row],[Bonus]]</f>
        <v>143457</v>
      </c>
      <c r="E43" s="10">
        <v>63</v>
      </c>
      <c r="F43" s="46">
        <v>54</v>
      </c>
      <c r="G43" s="10" t="str" cm="1">
        <f t="array" ref="G43">_xlfn.IFS(Table1[[#This Row],[Performance Score]]&gt;=80,"Excellent",Table1[[#This Row],[Performance Score]]&gt;=60,"Good",Table1[[#This Row],[Performance Score]]&gt;=40,"Need Improvement")</f>
        <v>Need Improvement</v>
      </c>
      <c r="H43" s="30">
        <f>Table1[[#This Row],[Bonus]]/Table1[[#This Row],[Basic Salary]]</f>
        <v>0.21802883390786054</v>
      </c>
      <c r="I43" s="10">
        <f ca="1">DATEDIF(Table1[[#This Row],[Date of Birth]],TODAY(),"y")</f>
        <v>43</v>
      </c>
      <c r="J43" s="34">
        <v>42034</v>
      </c>
      <c r="K43" s="33" t="str" cm="1">
        <f t="array" aca="1" ref="K43" ca="1">_xlfn.IFS(L43&lt;3,"Junior",L43&lt;=7,"Mid-Level",L43&gt;7,"Senior")</f>
        <v>Senior</v>
      </c>
      <c r="L43" s="46">
        <f ca="1">INT(YEARFRAC(Table1[[#This Row],[Joining Date]],TODAY(),1))</f>
        <v>11</v>
      </c>
      <c r="M43" s="25" t="str">
        <f t="shared" ca="1" si="0"/>
        <v>Yes</v>
      </c>
      <c r="N43" s="26">
        <f>YEAR(Table1[[#This Row],[Joining Date]])</f>
        <v>2015</v>
      </c>
      <c r="O43" s="46">
        <f>MONTH(Table1[[#This Row],[Joining Date]])</f>
        <v>1</v>
      </c>
      <c r="P43" s="26">
        <f ca="1">NETWORKDAYS(Table1[[#This Row],[Joining Date]],TODAY())</f>
        <v>2977</v>
      </c>
      <c r="Q43" s="26" t="str">
        <f>LEFT(Table1[[#This Row],[Department]],5)&amp;"-"&amp;RIGHT(Table1[[#This Row],[Employee ID]],3)</f>
        <v>Opera-020</v>
      </c>
      <c r="R43" s="26" t="str">
        <f>LEFT(Table1[[#This Row],[Department]],3)</f>
        <v>Ope</v>
      </c>
      <c r="S43" s="37">
        <f>_xlfn.XLOOKUP(Table1[[#This Row],[City]],Table2[City],Table2[Bonus %])</f>
        <v>5</v>
      </c>
      <c r="U43" s="48" t="str">
        <v xml:space="preserve">Ravi </v>
      </c>
      <c r="V43" s="48" t="str">
        <v>Teja</v>
      </c>
    </row>
    <row r="44" spans="1:22" ht="15" thickTop="1" x14ac:dyDescent="0.35">
      <c r="A44" s="7" t="s">
        <v>2670</v>
      </c>
      <c r="B44" s="40" t="str">
        <f>LEFT(Table1[[#This Row],[Employee Name]],FIND(" ",Table1[[#This Row],[Employee Name]]))</f>
        <v xml:space="preserve">Karan </v>
      </c>
      <c r="C44" s="40" t="str">
        <f>RIGHT(Table1[[#This Row],[Employee Name]],LEN(Table1[[#This Row],[Employee Name]])-FIND(" ",Table1[[#This Row],[Employee Name]]))</f>
        <v>Malhotra</v>
      </c>
      <c r="D44" s="22">
        <f>Table1[[#This Row],[Basic Salary]]+Table1[[#This Row],[Bonus]]</f>
        <v>143416</v>
      </c>
      <c r="E44" s="8">
        <v>91</v>
      </c>
      <c r="F44" s="45">
        <v>56</v>
      </c>
      <c r="G44" s="8" t="str" cm="1">
        <f t="array" ref="G44">_xlfn.IFS(Table1[[#This Row],[Performance Score]]&gt;=80,"Excellent",Table1[[#This Row],[Performance Score]]&gt;=60,"Good",Table1[[#This Row],[Performance Score]]&gt;=40,"Need Improvement")</f>
        <v>Need Improvement</v>
      </c>
      <c r="H44" s="29">
        <f>Table1[[#This Row],[Bonus]]/Table1[[#This Row],[Basic Salary]]</f>
        <v>0.21008800425255447</v>
      </c>
      <c r="I44" s="8">
        <f ca="1">DATEDIF(Table1[[#This Row],[Date of Birth]],TODAY(),"y")</f>
        <v>32</v>
      </c>
      <c r="J44" s="33">
        <v>42802</v>
      </c>
      <c r="K44" s="33" t="str" cm="1">
        <f t="array" aca="1" ref="K44" ca="1">_xlfn.IFS(L44&lt;3,"Junior",L44&lt;=7,"Mid-Level",L44&gt;7,"Senior")</f>
        <v>Senior</v>
      </c>
      <c r="L44" s="45">
        <f ca="1">INT(YEARFRAC(Table1[[#This Row],[Joining Date]],TODAY(),1))</f>
        <v>9</v>
      </c>
      <c r="M44" s="25" t="str">
        <f t="shared" ca="1" si="0"/>
        <v>Yes</v>
      </c>
      <c r="N44" s="25">
        <f>YEAR(Table1[[#This Row],[Joining Date]])</f>
        <v>2017</v>
      </c>
      <c r="O44" s="45">
        <f>MONTH(Table1[[#This Row],[Joining Date]])</f>
        <v>3</v>
      </c>
      <c r="P44" s="25">
        <f ca="1">NETWORKDAYS(Table1[[#This Row],[Joining Date]],TODAY())</f>
        <v>2429</v>
      </c>
      <c r="Q44" s="25" t="str">
        <f>LEFT(Table1[[#This Row],[Department]],5)&amp;"-"&amp;RIGHT(Table1[[#This Row],[Employee ID]],3)</f>
        <v>Opera-614</v>
      </c>
      <c r="R44" s="25" t="str">
        <f>LEFT(Table1[[#This Row],[Department]],3)</f>
        <v>Ope</v>
      </c>
      <c r="S44" s="36">
        <f>_xlfn.XLOOKUP(Table1[[#This Row],[City]],Table2[City],Table2[Bonus %])</f>
        <v>6</v>
      </c>
      <c r="U44" s="48" t="str">
        <v xml:space="preserve">Karan </v>
      </c>
      <c r="V44" s="48" t="str">
        <v>Malhotra</v>
      </c>
    </row>
    <row r="45" spans="1:22" ht="15" thickTop="1" x14ac:dyDescent="0.35">
      <c r="A45" s="9" t="s">
        <v>478</v>
      </c>
      <c r="B45" s="41" t="str">
        <f>LEFT(Table1[[#This Row],[Employee Name]],FIND(" ",Table1[[#This Row],[Employee Name]]))</f>
        <v xml:space="preserve">Gayathri </v>
      </c>
      <c r="C45" s="41" t="str">
        <f>RIGHT(Table1[[#This Row],[Employee Name]],LEN(Table1[[#This Row],[Employee Name]])-FIND(" ",Table1[[#This Row],[Employee Name]]))</f>
        <v>Iyer</v>
      </c>
      <c r="D45" s="23">
        <f>Table1[[#This Row],[Basic Salary]]+Table1[[#This Row],[Bonus]]</f>
        <v>143165</v>
      </c>
      <c r="E45" s="10">
        <v>99</v>
      </c>
      <c r="F45" s="46">
        <v>46</v>
      </c>
      <c r="G45" s="10" t="str" cm="1">
        <f t="array" ref="G45">_xlfn.IFS(Table1[[#This Row],[Performance Score]]&gt;=80,"Excellent",Table1[[#This Row],[Performance Score]]&gt;=60,"Good",Table1[[#This Row],[Performance Score]]&gt;=40,"Need Improvement")</f>
        <v>Need Improvement</v>
      </c>
      <c r="H45" s="30">
        <f>Table1[[#This Row],[Bonus]]/Table1[[#This Row],[Basic Salary]]</f>
        <v>0.24265465371628953</v>
      </c>
      <c r="I45" s="10">
        <f ca="1">DATEDIF(Table1[[#This Row],[Date of Birth]],TODAY(),"y")</f>
        <v>23</v>
      </c>
      <c r="J45" s="34">
        <v>44131</v>
      </c>
      <c r="K45" s="33" t="str" cm="1">
        <f t="array" aca="1" ref="K45" ca="1">_xlfn.IFS(L45&lt;3,"Junior",L45&lt;=7,"Mid-Level",L45&gt;7,"Senior")</f>
        <v>Mid-Level</v>
      </c>
      <c r="L45" s="46">
        <f ca="1">INT(YEARFRAC(Table1[[#This Row],[Joining Date]],TODAY(),1))</f>
        <v>5</v>
      </c>
      <c r="M45" s="25" t="str">
        <f t="shared" ca="1" si="0"/>
        <v>No</v>
      </c>
      <c r="N45" s="26">
        <f>YEAR(Table1[[#This Row],[Joining Date]])</f>
        <v>2020</v>
      </c>
      <c r="O45" s="46">
        <f>MONTH(Table1[[#This Row],[Joining Date]])</f>
        <v>10</v>
      </c>
      <c r="P45" s="26">
        <f ca="1">NETWORKDAYS(Table1[[#This Row],[Joining Date]],TODAY())</f>
        <v>1480</v>
      </c>
      <c r="Q45" s="26" t="str">
        <f>LEFT(Table1[[#This Row],[Department]],5)&amp;"-"&amp;RIGHT(Table1[[#This Row],[Employee ID]],3)</f>
        <v>Marke-422</v>
      </c>
      <c r="R45" s="26" t="str">
        <f>LEFT(Table1[[#This Row],[Department]],3)</f>
        <v>Mar</v>
      </c>
      <c r="S45" s="37">
        <f>_xlfn.XLOOKUP(Table1[[#This Row],[City]],Table2[City],Table2[Bonus %])</f>
        <v>8</v>
      </c>
      <c r="U45" s="48" t="str">
        <v xml:space="preserve">Gayathri </v>
      </c>
      <c r="V45" s="48" t="str">
        <v>Iyer</v>
      </c>
    </row>
    <row r="46" spans="1:22" ht="15" thickTop="1" x14ac:dyDescent="0.35">
      <c r="A46" s="7" t="s">
        <v>2453</v>
      </c>
      <c r="B46" s="40" t="str">
        <f>LEFT(Table1[[#This Row],[Employee Name]],FIND(" ",Table1[[#This Row],[Employee Name]]))</f>
        <v xml:space="preserve">Pooja </v>
      </c>
      <c r="C46" s="40" t="str">
        <f>RIGHT(Table1[[#This Row],[Employee Name]],LEN(Table1[[#This Row],[Employee Name]])-FIND(" ",Table1[[#This Row],[Employee Name]]))</f>
        <v>Das</v>
      </c>
      <c r="D46" s="22">
        <f>Table1[[#This Row],[Basic Salary]]+Table1[[#This Row],[Bonus]]</f>
        <v>143163</v>
      </c>
      <c r="E46" s="8">
        <v>91</v>
      </c>
      <c r="F46" s="45">
        <v>89</v>
      </c>
      <c r="G46" s="8" t="str" cm="1">
        <f t="array" ref="G46">_xlfn.IFS(Table1[[#This Row],[Performance Score]]&gt;=80,"Excellent",Table1[[#This Row],[Performance Score]]&gt;=60,"Good",Table1[[#This Row],[Performance Score]]&gt;=40,"Need Improvement")</f>
        <v>Excellent</v>
      </c>
      <c r="H46" s="29">
        <f>Table1[[#This Row],[Bonus]]/Table1[[#This Row],[Basic Salary]]</f>
        <v>0.21228004809727843</v>
      </c>
      <c r="I46" s="8">
        <f ca="1">DATEDIF(Table1[[#This Row],[Date of Birth]],TODAY(),"y")</f>
        <v>16</v>
      </c>
      <c r="J46" s="33">
        <v>42419</v>
      </c>
      <c r="K46" s="33" t="str" cm="1">
        <f t="array" aca="1" ref="K46" ca="1">_xlfn.IFS(L46&lt;3,"Junior",L46&lt;=7,"Mid-Level",L46&gt;7,"Senior")</f>
        <v>Senior</v>
      </c>
      <c r="L46" s="45">
        <f ca="1">INT(YEARFRAC(Table1[[#This Row],[Joining Date]],TODAY(),1))</f>
        <v>10</v>
      </c>
      <c r="M46" s="25" t="str">
        <f t="shared" ca="1" si="0"/>
        <v>Yes</v>
      </c>
      <c r="N46" s="25">
        <f>YEAR(Table1[[#This Row],[Joining Date]])</f>
        <v>2016</v>
      </c>
      <c r="O46" s="45">
        <f>MONTH(Table1[[#This Row],[Joining Date]])</f>
        <v>2</v>
      </c>
      <c r="P46" s="25">
        <f ca="1">NETWORKDAYS(Table1[[#This Row],[Joining Date]],TODAY())</f>
        <v>2702</v>
      </c>
      <c r="Q46" s="25" t="str">
        <f>LEFT(Table1[[#This Row],[Department]],5)&amp;"-"&amp;RIGHT(Table1[[#This Row],[Employee ID]],3)</f>
        <v>Suppo-397</v>
      </c>
      <c r="R46" s="25" t="str">
        <f>LEFT(Table1[[#This Row],[Department]],3)</f>
        <v>Sup</v>
      </c>
      <c r="S46" s="36">
        <f>_xlfn.XLOOKUP(Table1[[#This Row],[City]],Table2[City],Table2[Bonus %])</f>
        <v>7</v>
      </c>
      <c r="U46" s="48" t="str">
        <v xml:space="preserve">Pooja </v>
      </c>
      <c r="V46" s="48" t="str">
        <v>Das</v>
      </c>
    </row>
    <row r="47" spans="1:22" ht="15" thickTop="1" x14ac:dyDescent="0.35">
      <c r="A47" s="9" t="s">
        <v>3197</v>
      </c>
      <c r="B47" s="41" t="str">
        <f>LEFT(Table1[[#This Row],[Employee Name]],FIND(" ",Table1[[#This Row],[Employee Name]]))</f>
        <v xml:space="preserve">Neha </v>
      </c>
      <c r="C47" s="41" t="str">
        <f>RIGHT(Table1[[#This Row],[Employee Name]],LEN(Table1[[#This Row],[Employee Name]])-FIND(" ",Table1[[#This Row],[Employee Name]]))</f>
        <v>Kulkarni</v>
      </c>
      <c r="D47" s="23">
        <f>Table1[[#This Row],[Basic Salary]]+Table1[[#This Row],[Bonus]]</f>
        <v>143108</v>
      </c>
      <c r="E47" s="10">
        <v>75</v>
      </c>
      <c r="F47" s="46">
        <v>73</v>
      </c>
      <c r="G47" s="10" t="str" cm="1">
        <f t="array" ref="G47">_xlfn.IFS(Table1[[#This Row],[Performance Score]]&gt;=80,"Excellent",Table1[[#This Row],[Performance Score]]&gt;=60,"Good",Table1[[#This Row],[Performance Score]]&gt;=40,"Need Improvement")</f>
        <v>Good</v>
      </c>
      <c r="H47" s="30">
        <f>Table1[[#This Row],[Bonus]]/Table1[[#This Row],[Basic Salary]]</f>
        <v>0.26413794321855733</v>
      </c>
      <c r="I47" s="10">
        <f ca="1">DATEDIF(Table1[[#This Row],[Date of Birth]],TODAY(),"y")</f>
        <v>23</v>
      </c>
      <c r="J47" s="34">
        <v>42733</v>
      </c>
      <c r="K47" s="33" t="str" cm="1">
        <f t="array" aca="1" ref="K47" ca="1">_xlfn.IFS(L47&lt;3,"Junior",L47&lt;=7,"Mid-Level",L47&gt;7,"Senior")</f>
        <v>Senior</v>
      </c>
      <c r="L47" s="46">
        <f ca="1">INT(YEARFRAC(Table1[[#This Row],[Joining Date]],TODAY(),1))</f>
        <v>9</v>
      </c>
      <c r="M47" s="25" t="str">
        <f t="shared" ca="1" si="0"/>
        <v>Yes</v>
      </c>
      <c r="N47" s="26">
        <f>YEAR(Table1[[#This Row],[Joining Date]])</f>
        <v>2016</v>
      </c>
      <c r="O47" s="46">
        <f>MONTH(Table1[[#This Row],[Joining Date]])</f>
        <v>12</v>
      </c>
      <c r="P47" s="26">
        <f ca="1">NETWORKDAYS(Table1[[#This Row],[Joining Date]],TODAY())</f>
        <v>2478</v>
      </c>
      <c r="Q47" s="26" t="str">
        <f>LEFT(Table1[[#This Row],[Department]],5)&amp;"-"&amp;RIGHT(Table1[[#This Row],[Employee ID]],3)</f>
        <v>Opera-141</v>
      </c>
      <c r="R47" s="26" t="str">
        <f>LEFT(Table1[[#This Row],[Department]],3)</f>
        <v>Ope</v>
      </c>
      <c r="S47" s="37">
        <f>_xlfn.XLOOKUP(Table1[[#This Row],[City]],Table2[City],Table2[Bonus %])</f>
        <v>5</v>
      </c>
      <c r="U47" s="48" t="str">
        <v xml:space="preserve">Neha </v>
      </c>
      <c r="V47" s="48" t="str">
        <v>Kulkarni</v>
      </c>
    </row>
    <row r="48" spans="1:22" ht="15" thickTop="1" x14ac:dyDescent="0.35">
      <c r="A48" s="7" t="s">
        <v>4644</v>
      </c>
      <c r="B48" s="40" t="str">
        <f>LEFT(Table1[[#This Row],[Employee Name]],FIND(" ",Table1[[#This Row],[Employee Name]]))</f>
        <v xml:space="preserve">Tarun </v>
      </c>
      <c r="C48" s="40" t="str">
        <f>RIGHT(Table1[[#This Row],[Employee Name]],LEN(Table1[[#This Row],[Employee Name]])-FIND(" ",Table1[[#This Row],[Employee Name]]))</f>
        <v>Verma</v>
      </c>
      <c r="D48" s="22">
        <f>Table1[[#This Row],[Basic Salary]]+Table1[[#This Row],[Bonus]]</f>
        <v>143098</v>
      </c>
      <c r="E48" s="8">
        <v>93</v>
      </c>
      <c r="F48" s="45">
        <v>44</v>
      </c>
      <c r="G48" s="8" t="str" cm="1">
        <f t="array" ref="G48">_xlfn.IFS(Table1[[#This Row],[Performance Score]]&gt;=80,"Excellent",Table1[[#This Row],[Performance Score]]&gt;=60,"Good",Table1[[#This Row],[Performance Score]]&gt;=40,"Need Improvement")</f>
        <v>Need Improvement</v>
      </c>
      <c r="H48" s="29">
        <f>Table1[[#This Row],[Bonus]]/Table1[[#This Row],[Basic Salary]]</f>
        <v>0.21329127876413831</v>
      </c>
      <c r="I48" s="8">
        <f ca="1">DATEDIF(Table1[[#This Row],[Date of Birth]],TODAY(),"y")</f>
        <v>40</v>
      </c>
      <c r="J48" s="33">
        <v>43621</v>
      </c>
      <c r="K48" s="33" t="str" cm="1">
        <f t="array" aca="1" ref="K48" ca="1">_xlfn.IFS(L48&lt;3,"Junior",L48&lt;=7,"Mid-Level",L48&gt;7,"Senior")</f>
        <v>Mid-Level</v>
      </c>
      <c r="L48" s="45">
        <f ca="1">INT(YEARFRAC(Table1[[#This Row],[Joining Date]],TODAY(),1))</f>
        <v>7</v>
      </c>
      <c r="M48" s="25" t="str">
        <f t="shared" ca="1" si="0"/>
        <v>Yes</v>
      </c>
      <c r="N48" s="25">
        <f>YEAR(Table1[[#This Row],[Joining Date]])</f>
        <v>2019</v>
      </c>
      <c r="O48" s="45">
        <f>MONTH(Table1[[#This Row],[Joining Date]])</f>
        <v>6</v>
      </c>
      <c r="P48" s="25">
        <f ca="1">NETWORKDAYS(Table1[[#This Row],[Joining Date]],TODAY())</f>
        <v>1844</v>
      </c>
      <c r="Q48" s="25" t="str">
        <f>LEFT(Table1[[#This Row],[Department]],5)&amp;"-"&amp;RIGHT(Table1[[#This Row],[Employee ID]],3)</f>
        <v>Marke-588</v>
      </c>
      <c r="R48" s="25" t="str">
        <f>LEFT(Table1[[#This Row],[Department]],3)</f>
        <v>Mar</v>
      </c>
      <c r="S48" s="36">
        <f>_xlfn.XLOOKUP(Table1[[#This Row],[City]],Table2[City],Table2[Bonus %])</f>
        <v>5</v>
      </c>
      <c r="U48" s="48" t="str">
        <v xml:space="preserve">Tarun </v>
      </c>
      <c r="V48" s="48" t="str">
        <v>Verma</v>
      </c>
    </row>
    <row r="49" spans="1:22" ht="15" thickTop="1" x14ac:dyDescent="0.35">
      <c r="A49" s="9" t="s">
        <v>3978</v>
      </c>
      <c r="B49" s="41" t="str">
        <f>LEFT(Table1[[#This Row],[Employee Name]],FIND(" ",Table1[[#This Row],[Employee Name]]))</f>
        <v xml:space="preserve">Nisha </v>
      </c>
      <c r="C49" s="41" t="str">
        <f>RIGHT(Table1[[#This Row],[Employee Name]],LEN(Table1[[#This Row],[Employee Name]])-FIND(" ",Table1[[#This Row],[Employee Name]]))</f>
        <v>Kapoor</v>
      </c>
      <c r="D49" s="23">
        <f>Table1[[#This Row],[Basic Salary]]+Table1[[#This Row],[Bonus]]</f>
        <v>143096</v>
      </c>
      <c r="E49" s="10">
        <v>95</v>
      </c>
      <c r="F49" s="46">
        <v>98</v>
      </c>
      <c r="G49" s="10" t="str" cm="1">
        <f t="array" ref="G49">_xlfn.IFS(Table1[[#This Row],[Performance Score]]&gt;=80,"Excellent",Table1[[#This Row],[Performance Score]]&gt;=60,"Good",Table1[[#This Row],[Performance Score]]&gt;=40,"Need Improvement")</f>
        <v>Excellent</v>
      </c>
      <c r="H49" s="30">
        <f>Table1[[#This Row],[Bonus]]/Table1[[#This Row],[Basic Salary]]</f>
        <v>0.19452722613174392</v>
      </c>
      <c r="I49" s="10">
        <f ca="1">DATEDIF(Table1[[#This Row],[Date of Birth]],TODAY(),"y")</f>
        <v>46</v>
      </c>
      <c r="J49" s="34">
        <v>43540</v>
      </c>
      <c r="K49" s="33" t="str" cm="1">
        <f t="array" aca="1" ref="K49" ca="1">_xlfn.IFS(L49&lt;3,"Junior",L49&lt;=7,"Mid-Level",L49&gt;7,"Senior")</f>
        <v>Mid-Level</v>
      </c>
      <c r="L49" s="46">
        <f ca="1">INT(YEARFRAC(Table1[[#This Row],[Joining Date]],TODAY(),1))</f>
        <v>7</v>
      </c>
      <c r="M49" s="25" t="str">
        <f t="shared" ca="1" si="0"/>
        <v>Yes</v>
      </c>
      <c r="N49" s="26">
        <f>YEAR(Table1[[#This Row],[Joining Date]])</f>
        <v>2019</v>
      </c>
      <c r="O49" s="46">
        <f>MONTH(Table1[[#This Row],[Joining Date]])</f>
        <v>3</v>
      </c>
      <c r="P49" s="26">
        <f ca="1">NETWORKDAYS(Table1[[#This Row],[Joining Date]],TODAY())</f>
        <v>1901</v>
      </c>
      <c r="Q49" s="26" t="str">
        <f>LEFT(Table1[[#This Row],[Department]],5)&amp;"-"&amp;RIGHT(Table1[[#This Row],[Employee ID]],3)</f>
        <v>IT-922</v>
      </c>
      <c r="R49" s="26" t="str">
        <f>LEFT(Table1[[#This Row],[Department]],3)</f>
        <v>IT</v>
      </c>
      <c r="S49" s="37">
        <f>_xlfn.XLOOKUP(Table1[[#This Row],[City]],Table2[City],Table2[Bonus %])</f>
        <v>5</v>
      </c>
      <c r="U49" s="48" t="str">
        <v xml:space="preserve">Nisha </v>
      </c>
      <c r="V49" s="48" t="str">
        <v>Kapoor</v>
      </c>
    </row>
    <row r="50" spans="1:22" ht="15" thickTop="1" x14ac:dyDescent="0.35">
      <c r="A50" s="7" t="s">
        <v>758</v>
      </c>
      <c r="B50" s="40" t="str">
        <f>LEFT(Table1[[#This Row],[Employee Name]],FIND(" ",Table1[[#This Row],[Employee Name]]))</f>
        <v xml:space="preserve">Arjun </v>
      </c>
      <c r="C50" s="40" t="str">
        <f>RIGHT(Table1[[#This Row],[Employee Name]],LEN(Table1[[#This Row],[Employee Name]])-FIND(" ",Table1[[#This Row],[Employee Name]]))</f>
        <v>Mehta</v>
      </c>
      <c r="D50" s="22">
        <f>Table1[[#This Row],[Basic Salary]]+Table1[[#This Row],[Bonus]]</f>
        <v>143016</v>
      </c>
      <c r="E50" s="8">
        <v>60</v>
      </c>
      <c r="F50" s="45">
        <v>95</v>
      </c>
      <c r="G50" s="8" t="str" cm="1">
        <f t="array" ref="G50">_xlfn.IFS(Table1[[#This Row],[Performance Score]]&gt;=80,"Excellent",Table1[[#This Row],[Performance Score]]&gt;=60,"Good",Table1[[#This Row],[Performance Score]]&gt;=40,"Need Improvement")</f>
        <v>Excellent</v>
      </c>
      <c r="H50" s="29">
        <f>Table1[[#This Row],[Bonus]]/Table1[[#This Row],[Basic Salary]]</f>
        <v>0.21963824289405684</v>
      </c>
      <c r="I50" s="8">
        <f ca="1">DATEDIF(Table1[[#This Row],[Date of Birth]],TODAY(),"y")</f>
        <v>25</v>
      </c>
      <c r="J50" s="33">
        <v>44572</v>
      </c>
      <c r="K50" s="33" t="str" cm="1">
        <f t="array" aca="1" ref="K50" ca="1">_xlfn.IFS(L50&lt;3,"Junior",L50&lt;=7,"Mid-Level",L50&gt;7,"Senior")</f>
        <v>Mid-Level</v>
      </c>
      <c r="L50" s="45">
        <f ca="1">INT(YEARFRAC(Table1[[#This Row],[Joining Date]],TODAY(),1))</f>
        <v>4</v>
      </c>
      <c r="M50" s="25" t="str">
        <f t="shared" ca="1" si="0"/>
        <v>No</v>
      </c>
      <c r="N50" s="25">
        <f>YEAR(Table1[[#This Row],[Joining Date]])</f>
        <v>2022</v>
      </c>
      <c r="O50" s="45">
        <f>MONTH(Table1[[#This Row],[Joining Date]])</f>
        <v>1</v>
      </c>
      <c r="P50" s="25">
        <f ca="1">NETWORKDAYS(Table1[[#This Row],[Joining Date]],TODAY())</f>
        <v>1165</v>
      </c>
      <c r="Q50" s="25" t="str">
        <f>LEFT(Table1[[#This Row],[Department]],5)&amp;"-"&amp;RIGHT(Table1[[#This Row],[Employee ID]],3)</f>
        <v>Finan-702</v>
      </c>
      <c r="R50" s="25" t="str">
        <f>LEFT(Table1[[#This Row],[Department]],3)</f>
        <v>Fin</v>
      </c>
      <c r="S50" s="36">
        <f>_xlfn.XLOOKUP(Table1[[#This Row],[City]],Table2[City],Table2[Bonus %])</f>
        <v>6</v>
      </c>
      <c r="U50" s="48" t="str">
        <v xml:space="preserve">Arjun </v>
      </c>
      <c r="V50" s="48" t="str">
        <v>Mehta</v>
      </c>
    </row>
    <row r="51" spans="1:22" ht="15" thickTop="1" x14ac:dyDescent="0.35">
      <c r="A51" s="9" t="s">
        <v>3970</v>
      </c>
      <c r="B51" s="41" t="str">
        <f>LEFT(Table1[[#This Row],[Employee Name]],FIND(" ",Table1[[#This Row],[Employee Name]]))</f>
        <v xml:space="preserve">Priya </v>
      </c>
      <c r="C51" s="41" t="str">
        <f>RIGHT(Table1[[#This Row],[Employee Name]],LEN(Table1[[#This Row],[Employee Name]])-FIND(" ",Table1[[#This Row],[Employee Name]]))</f>
        <v>Reddy</v>
      </c>
      <c r="D51" s="23">
        <f>Table1[[#This Row],[Basic Salary]]+Table1[[#This Row],[Bonus]]</f>
        <v>142956</v>
      </c>
      <c r="E51" s="10">
        <v>98</v>
      </c>
      <c r="F51" s="46">
        <v>85</v>
      </c>
      <c r="G51" s="10" t="str" cm="1">
        <f t="array" ref="G51">_xlfn.IFS(Table1[[#This Row],[Performance Score]]&gt;=80,"Excellent",Table1[[#This Row],[Performance Score]]&gt;=60,"Good",Table1[[#This Row],[Performance Score]]&gt;=40,"Need Improvement")</f>
        <v>Excellent</v>
      </c>
      <c r="H51" s="30">
        <f>Table1[[#This Row],[Bonus]]/Table1[[#This Row],[Basic Salary]]</f>
        <v>0.26242725562747815</v>
      </c>
      <c r="I51" s="10">
        <f ca="1">DATEDIF(Table1[[#This Row],[Date of Birth]],TODAY(),"y")</f>
        <v>15</v>
      </c>
      <c r="J51" s="34">
        <v>42081</v>
      </c>
      <c r="K51" s="33" t="str" cm="1">
        <f t="array" aca="1" ref="K51" ca="1">_xlfn.IFS(L51&lt;3,"Junior",L51&lt;=7,"Mid-Level",L51&gt;7,"Senior")</f>
        <v>Senior</v>
      </c>
      <c r="L51" s="46">
        <f ca="1">INT(YEARFRAC(Table1[[#This Row],[Joining Date]],TODAY(),1))</f>
        <v>11</v>
      </c>
      <c r="M51" s="25" t="str">
        <f t="shared" ca="1" si="0"/>
        <v>Yes</v>
      </c>
      <c r="N51" s="26">
        <f>YEAR(Table1[[#This Row],[Joining Date]])</f>
        <v>2015</v>
      </c>
      <c r="O51" s="46">
        <f>MONTH(Table1[[#This Row],[Joining Date]])</f>
        <v>3</v>
      </c>
      <c r="P51" s="26">
        <f ca="1">NETWORKDAYS(Table1[[#This Row],[Joining Date]],TODAY())</f>
        <v>2944</v>
      </c>
      <c r="Q51" s="26" t="str">
        <f>LEFT(Table1[[#This Row],[Department]],5)&amp;"-"&amp;RIGHT(Table1[[#This Row],[Employee ID]],3)</f>
        <v>Suppo-914</v>
      </c>
      <c r="R51" s="26" t="str">
        <f>LEFT(Table1[[#This Row],[Department]],3)</f>
        <v>Sup</v>
      </c>
      <c r="S51" s="37">
        <f>_xlfn.XLOOKUP(Table1[[#This Row],[City]],Table2[City],Table2[Bonus %])</f>
        <v>5</v>
      </c>
      <c r="U51" s="48" t="str">
        <v xml:space="preserve">Priya </v>
      </c>
      <c r="V51" s="48" t="str">
        <v>Reddy</v>
      </c>
    </row>
    <row r="52" spans="1:22" ht="15" thickTop="1" x14ac:dyDescent="0.35">
      <c r="A52" s="7" t="s">
        <v>3207</v>
      </c>
      <c r="B52" s="40" t="str">
        <f>LEFT(Table1[[#This Row],[Employee Name]],FIND(" ",Table1[[#This Row],[Employee Name]]))</f>
        <v xml:space="preserve">Ravi </v>
      </c>
      <c r="C52" s="40" t="str">
        <f>RIGHT(Table1[[#This Row],[Employee Name]],LEN(Table1[[#This Row],[Employee Name]])-FIND(" ",Table1[[#This Row],[Employee Name]]))</f>
        <v>Teja</v>
      </c>
      <c r="D52" s="22">
        <f>Table1[[#This Row],[Basic Salary]]+Table1[[#This Row],[Bonus]]</f>
        <v>142933</v>
      </c>
      <c r="E52" s="8">
        <v>97</v>
      </c>
      <c r="F52" s="45">
        <v>90</v>
      </c>
      <c r="G52" s="8" t="str" cm="1">
        <f t="array" ref="G52">_xlfn.IFS(Table1[[#This Row],[Performance Score]]&gt;=80,"Excellent",Table1[[#This Row],[Performance Score]]&gt;=60,"Good",Table1[[#This Row],[Performance Score]]&gt;=40,"Need Improvement")</f>
        <v>Excellent</v>
      </c>
      <c r="H52" s="29">
        <f>Table1[[#This Row],[Bonus]]/Table1[[#This Row],[Basic Salary]]</f>
        <v>0.26085460736401966</v>
      </c>
      <c r="I52" s="8">
        <f ca="1">DATEDIF(Table1[[#This Row],[Date of Birth]],TODAY(),"y")</f>
        <v>45</v>
      </c>
      <c r="J52" s="33">
        <v>44268</v>
      </c>
      <c r="K52" s="33" t="str" cm="1">
        <f t="array" aca="1" ref="K52" ca="1">_xlfn.IFS(L52&lt;3,"Junior",L52&lt;=7,"Mid-Level",L52&gt;7,"Senior")</f>
        <v>Mid-Level</v>
      </c>
      <c r="L52" s="45">
        <f ca="1">INT(YEARFRAC(Table1[[#This Row],[Joining Date]],TODAY(),1))</f>
        <v>5</v>
      </c>
      <c r="M52" s="25" t="str">
        <f t="shared" ca="1" si="0"/>
        <v>No</v>
      </c>
      <c r="N52" s="25">
        <f>YEAR(Table1[[#This Row],[Joining Date]])</f>
        <v>2021</v>
      </c>
      <c r="O52" s="45">
        <f>MONTH(Table1[[#This Row],[Joining Date]])</f>
        <v>3</v>
      </c>
      <c r="P52" s="25">
        <f ca="1">NETWORKDAYS(Table1[[#This Row],[Joining Date]],TODAY())</f>
        <v>1381</v>
      </c>
      <c r="Q52" s="25" t="str">
        <f>LEFT(Table1[[#This Row],[Department]],5)&amp;"-"&amp;RIGHT(Table1[[#This Row],[Employee ID]],3)</f>
        <v>Sales-151</v>
      </c>
      <c r="R52" s="25" t="str">
        <f>LEFT(Table1[[#This Row],[Department]],3)</f>
        <v>Sal</v>
      </c>
      <c r="S52" s="36">
        <f>_xlfn.XLOOKUP(Table1[[#This Row],[City]],Table2[City],Table2[Bonus %])</f>
        <v>5</v>
      </c>
      <c r="U52" s="48" t="str">
        <v xml:space="preserve">Ravi </v>
      </c>
      <c r="V52" s="48" t="str">
        <v>Teja</v>
      </c>
    </row>
    <row r="53" spans="1:22" ht="15" thickTop="1" x14ac:dyDescent="0.35">
      <c r="A53" s="9" t="s">
        <v>1292</v>
      </c>
      <c r="B53" s="41" t="str">
        <f>LEFT(Table1[[#This Row],[Employee Name]],FIND(" ",Table1[[#This Row],[Employee Name]]))</f>
        <v xml:space="preserve">Ravi </v>
      </c>
      <c r="C53" s="41" t="str">
        <f>RIGHT(Table1[[#This Row],[Employee Name]],LEN(Table1[[#This Row],[Employee Name]])-FIND(" ",Table1[[#This Row],[Employee Name]]))</f>
        <v>Teja</v>
      </c>
      <c r="D53" s="23">
        <f>Table1[[#This Row],[Basic Salary]]+Table1[[#This Row],[Bonus]]</f>
        <v>142848</v>
      </c>
      <c r="E53" s="10">
        <v>91</v>
      </c>
      <c r="F53" s="46">
        <v>57</v>
      </c>
      <c r="G53" s="10" t="str" cm="1">
        <f t="array" ref="G53">_xlfn.IFS(Table1[[#This Row],[Performance Score]]&gt;=80,"Excellent",Table1[[#This Row],[Performance Score]]&gt;=60,"Good",Table1[[#This Row],[Performance Score]]&gt;=40,"Need Improvement")</f>
        <v>Need Improvement</v>
      </c>
      <c r="H53" s="30">
        <f>Table1[[#This Row],[Bonus]]/Table1[[#This Row],[Basic Salary]]</f>
        <v>0.21602778558112215</v>
      </c>
      <c r="I53" s="10">
        <f ca="1">DATEDIF(Table1[[#This Row],[Date of Birth]],TODAY(),"y")</f>
        <v>28</v>
      </c>
      <c r="J53" s="34">
        <v>45693</v>
      </c>
      <c r="K53" s="33" t="str" cm="1">
        <f t="array" aca="1" ref="K53" ca="1">_xlfn.IFS(L53&lt;3,"Junior",L53&lt;=7,"Mid-Level",L53&gt;7,"Senior")</f>
        <v>Junior</v>
      </c>
      <c r="L53" s="46">
        <f ca="1">INT(YEARFRAC(Table1[[#This Row],[Joining Date]],TODAY(),1))</f>
        <v>1</v>
      </c>
      <c r="M53" s="25" t="str">
        <f t="shared" ca="1" si="0"/>
        <v>No</v>
      </c>
      <c r="N53" s="26">
        <f>YEAR(Table1[[#This Row],[Joining Date]])</f>
        <v>2025</v>
      </c>
      <c r="O53" s="46">
        <f>MONTH(Table1[[#This Row],[Joining Date]])</f>
        <v>2</v>
      </c>
      <c r="P53" s="26">
        <f ca="1">NETWORKDAYS(Table1[[#This Row],[Joining Date]],TODAY())</f>
        <v>364</v>
      </c>
      <c r="Q53" s="26" t="str">
        <f>LEFT(Table1[[#This Row],[Department]],5)&amp;"-"&amp;RIGHT(Table1[[#This Row],[Employee ID]],3)</f>
        <v>HR-236</v>
      </c>
      <c r="R53" s="26" t="str">
        <f>LEFT(Table1[[#This Row],[Department]],3)</f>
        <v>HR</v>
      </c>
      <c r="S53" s="37">
        <f>_xlfn.XLOOKUP(Table1[[#This Row],[City]],Table2[City],Table2[Bonus %])</f>
        <v>5</v>
      </c>
      <c r="U53" s="48" t="str">
        <v xml:space="preserve">Ravi </v>
      </c>
      <c r="V53" s="48" t="str">
        <v>Teja</v>
      </c>
    </row>
    <row r="54" spans="1:22" x14ac:dyDescent="0.35">
      <c r="A54" s="7" t="s">
        <v>498</v>
      </c>
      <c r="B54" s="40" t="str">
        <f>LEFT(Table1[[#This Row],[Employee Name]],FIND(" ",Table1[[#This Row],[Employee Name]]))</f>
        <v xml:space="preserve">Rohan </v>
      </c>
      <c r="C54" s="40" t="str">
        <f>RIGHT(Table1[[#This Row],[Employee Name]],LEN(Table1[[#This Row],[Employee Name]])-FIND(" ",Table1[[#This Row],[Employee Name]]))</f>
        <v>Gupta</v>
      </c>
      <c r="D54" s="22">
        <f>Table1[[#This Row],[Basic Salary]]+Table1[[#This Row],[Bonus]]</f>
        <v>142773</v>
      </c>
      <c r="E54" s="8">
        <v>95</v>
      </c>
      <c r="F54" s="45">
        <v>95</v>
      </c>
      <c r="G54" s="8" t="str" cm="1">
        <f t="array" ref="G54">_xlfn.IFS(Table1[[#This Row],[Performance Score]]&gt;=80,"Excellent",Table1[[#This Row],[Performance Score]]&gt;=60,"Good",Table1[[#This Row],[Performance Score]]&gt;=40,"Need Improvement")</f>
        <v>Excellent</v>
      </c>
      <c r="H54" s="29">
        <f>Table1[[#This Row],[Bonus]]/Table1[[#This Row],[Basic Salary]]</f>
        <v>0.25744658364305717</v>
      </c>
      <c r="I54" s="8">
        <f ca="1">DATEDIF(Table1[[#This Row],[Date of Birth]],TODAY(),"y")</f>
        <v>18</v>
      </c>
      <c r="J54" s="33">
        <v>42424</v>
      </c>
      <c r="K54" s="33" t="str" cm="1">
        <f t="array" aca="1" ref="K54" ca="1">_xlfn.IFS(L54&lt;3,"Junior",L54&lt;=7,"Mid-Level",L54&gt;7,"Senior")</f>
        <v>Senior</v>
      </c>
      <c r="L54" s="45">
        <f ca="1">INT(YEARFRAC(Table1[[#This Row],[Joining Date]],TODAY(),1))</f>
        <v>10</v>
      </c>
      <c r="M54" s="25" t="str">
        <f t="shared" ca="1" si="0"/>
        <v>Yes</v>
      </c>
      <c r="N54" s="25">
        <f>YEAR(Table1[[#This Row],[Joining Date]])</f>
        <v>2016</v>
      </c>
      <c r="O54" s="45">
        <f>MONTH(Table1[[#This Row],[Joining Date]])</f>
        <v>2</v>
      </c>
      <c r="P54" s="25">
        <f ca="1">NETWORKDAYS(Table1[[#This Row],[Joining Date]],TODAY())</f>
        <v>2699</v>
      </c>
      <c r="Q54" s="25" t="str">
        <f>LEFT(Table1[[#This Row],[Department]],5)&amp;"-"&amp;RIGHT(Table1[[#This Row],[Employee ID]],3)</f>
        <v>Sales-442</v>
      </c>
      <c r="R54" s="25" t="str">
        <f>LEFT(Table1[[#This Row],[Department]],3)</f>
        <v>Sal</v>
      </c>
      <c r="S54" s="36">
        <f>_xlfn.XLOOKUP(Table1[[#This Row],[City]],Table2[City],Table2[Bonus %])</f>
        <v>7</v>
      </c>
      <c r="U54" s="48" t="str">
        <v xml:space="preserve">Rohan </v>
      </c>
      <c r="V54" s="48" t="str">
        <v>Gupta</v>
      </c>
    </row>
    <row r="55" spans="1:22" x14ac:dyDescent="0.35">
      <c r="A55" s="9" t="s">
        <v>2960</v>
      </c>
      <c r="B55" s="41" t="str">
        <f>LEFT(Table1[[#This Row],[Employee Name]],FIND(" ",Table1[[#This Row],[Employee Name]]))</f>
        <v xml:space="preserve">Priya </v>
      </c>
      <c r="C55" s="41" t="str">
        <f>RIGHT(Table1[[#This Row],[Employee Name]],LEN(Table1[[#This Row],[Employee Name]])-FIND(" ",Table1[[#This Row],[Employee Name]]))</f>
        <v>Reddy</v>
      </c>
      <c r="D55" s="23">
        <f>Table1[[#This Row],[Basic Salary]]+Table1[[#This Row],[Bonus]]</f>
        <v>142690</v>
      </c>
      <c r="E55" s="10">
        <v>75</v>
      </c>
      <c r="F55" s="46">
        <v>40</v>
      </c>
      <c r="G55" s="10" t="str" cm="1">
        <f t="array" ref="G55">_xlfn.IFS(Table1[[#This Row],[Performance Score]]&gt;=80,"Excellent",Table1[[#This Row],[Performance Score]]&gt;=60,"Good",Table1[[#This Row],[Performance Score]]&gt;=40,"Need Improvement")</f>
        <v>Need Improvement</v>
      </c>
      <c r="H55" s="30">
        <f>Table1[[#This Row],[Bonus]]/Table1[[#This Row],[Basic Salary]]</f>
        <v>0.25843350648663427</v>
      </c>
      <c r="I55" s="10">
        <f ca="1">DATEDIF(Table1[[#This Row],[Date of Birth]],TODAY(),"y")</f>
        <v>36</v>
      </c>
      <c r="J55" s="34">
        <v>45883</v>
      </c>
      <c r="K55" s="33" t="str" cm="1">
        <f t="array" aca="1" ref="K55" ca="1">_xlfn.IFS(L55&lt;3,"Junior",L55&lt;=7,"Mid-Level",L55&gt;7,"Senior")</f>
        <v>Junior</v>
      </c>
      <c r="L55" s="46">
        <f ca="1">INT(YEARFRAC(Table1[[#This Row],[Joining Date]],TODAY(),1))</f>
        <v>0</v>
      </c>
      <c r="M55" s="25" t="str">
        <f t="shared" ca="1" si="0"/>
        <v>No</v>
      </c>
      <c r="N55" s="26">
        <f>YEAR(Table1[[#This Row],[Joining Date]])</f>
        <v>2025</v>
      </c>
      <c r="O55" s="46">
        <f>MONTH(Table1[[#This Row],[Joining Date]])</f>
        <v>8</v>
      </c>
      <c r="P55" s="26">
        <f ca="1">NETWORKDAYS(Table1[[#This Row],[Joining Date]],TODAY())</f>
        <v>228</v>
      </c>
      <c r="Q55" s="26" t="str">
        <f>LEFT(Table1[[#This Row],[Department]],5)&amp;"-"&amp;RIGHT(Table1[[#This Row],[Employee ID]],3)</f>
        <v>Marke-904</v>
      </c>
      <c r="R55" s="26" t="str">
        <f>LEFT(Table1[[#This Row],[Department]],3)</f>
        <v>Mar</v>
      </c>
      <c r="S55" s="37">
        <f>_xlfn.XLOOKUP(Table1[[#This Row],[City]],Table2[City],Table2[Bonus %])</f>
        <v>5</v>
      </c>
      <c r="U55" s="48" t="str">
        <v xml:space="preserve">Priya </v>
      </c>
      <c r="V55" s="48" t="str">
        <v>Reddy</v>
      </c>
    </row>
    <row r="56" spans="1:22" x14ac:dyDescent="0.35">
      <c r="A56" s="7" t="s">
        <v>3815</v>
      </c>
      <c r="B56" s="40" t="str">
        <f>LEFT(Table1[[#This Row],[Employee Name]],FIND(" ",Table1[[#This Row],[Employee Name]]))</f>
        <v xml:space="preserve">Ishita </v>
      </c>
      <c r="C56" s="40" t="str">
        <f>RIGHT(Table1[[#This Row],[Employee Name]],LEN(Table1[[#This Row],[Employee Name]])-FIND(" ",Table1[[#This Row],[Employee Name]]))</f>
        <v>Roy</v>
      </c>
      <c r="D56" s="22">
        <f>Table1[[#This Row],[Basic Salary]]+Table1[[#This Row],[Bonus]]</f>
        <v>142681</v>
      </c>
      <c r="E56" s="8">
        <v>60</v>
      </c>
      <c r="F56" s="45">
        <v>95</v>
      </c>
      <c r="G56" s="8" t="str" cm="1">
        <f t="array" ref="G56">_xlfn.IFS(Table1[[#This Row],[Performance Score]]&gt;=80,"Excellent",Table1[[#This Row],[Performance Score]]&gt;=60,"Good",Table1[[#This Row],[Performance Score]]&gt;=40,"Need Improvement")</f>
        <v>Excellent</v>
      </c>
      <c r="H56" s="29">
        <f>Table1[[#This Row],[Bonus]]/Table1[[#This Row],[Basic Salary]]</f>
        <v>0.23584693205834459</v>
      </c>
      <c r="I56" s="8">
        <f ca="1">DATEDIF(Table1[[#This Row],[Date of Birth]],TODAY(),"y")</f>
        <v>33</v>
      </c>
      <c r="J56" s="33">
        <v>44708</v>
      </c>
      <c r="K56" s="33" t="str" cm="1">
        <f t="array" aca="1" ref="K56" ca="1">_xlfn.IFS(L56&lt;3,"Junior",L56&lt;=7,"Mid-Level",L56&gt;7,"Senior")</f>
        <v>Mid-Level</v>
      </c>
      <c r="L56" s="45">
        <f ca="1">INT(YEARFRAC(Table1[[#This Row],[Joining Date]],TODAY(),1))</f>
        <v>4</v>
      </c>
      <c r="M56" s="25" t="str">
        <f t="shared" ca="1" si="0"/>
        <v>No</v>
      </c>
      <c r="N56" s="25">
        <f>YEAR(Table1[[#This Row],[Joining Date]])</f>
        <v>2022</v>
      </c>
      <c r="O56" s="45">
        <f>MONTH(Table1[[#This Row],[Joining Date]])</f>
        <v>5</v>
      </c>
      <c r="P56" s="25">
        <f ca="1">NETWORKDAYS(Table1[[#This Row],[Joining Date]],TODAY())</f>
        <v>1067</v>
      </c>
      <c r="Q56" s="25" t="str">
        <f>LEFT(Table1[[#This Row],[Department]],5)&amp;"-"&amp;RIGHT(Table1[[#This Row],[Employee ID]],3)</f>
        <v>IT-759</v>
      </c>
      <c r="R56" s="25" t="str">
        <f>LEFT(Table1[[#This Row],[Department]],3)</f>
        <v>IT</v>
      </c>
      <c r="S56" s="36">
        <f>_xlfn.XLOOKUP(Table1[[#This Row],[City]],Table2[City],Table2[Bonus %])</f>
        <v>6</v>
      </c>
      <c r="U56" s="48" t="str">
        <v xml:space="preserve">Ishita </v>
      </c>
      <c r="V56" s="48" t="str">
        <v>Roy</v>
      </c>
    </row>
    <row r="57" spans="1:22" x14ac:dyDescent="0.35">
      <c r="A57" s="9" t="s">
        <v>1564</v>
      </c>
      <c r="B57" s="41" t="str">
        <f>LEFT(Table1[[#This Row],[Employee Name]],FIND(" ",Table1[[#This Row],[Employee Name]]))</f>
        <v xml:space="preserve">Tarun </v>
      </c>
      <c r="C57" s="41" t="str">
        <f>RIGHT(Table1[[#This Row],[Employee Name]],LEN(Table1[[#This Row],[Employee Name]])-FIND(" ",Table1[[#This Row],[Employee Name]]))</f>
        <v>Verma</v>
      </c>
      <c r="D57" s="23">
        <f>Table1[[#This Row],[Basic Salary]]+Table1[[#This Row],[Bonus]]</f>
        <v>142561</v>
      </c>
      <c r="E57" s="10">
        <v>63</v>
      </c>
      <c r="F57" s="46">
        <v>73</v>
      </c>
      <c r="G57" s="10" t="str" cm="1">
        <f t="array" ref="G57">_xlfn.IFS(Table1[[#This Row],[Performance Score]]&gt;=80,"Excellent",Table1[[#This Row],[Performance Score]]&gt;=60,"Good",Table1[[#This Row],[Performance Score]]&gt;=40,"Need Improvement")</f>
        <v>Good</v>
      </c>
      <c r="H57" s="30">
        <f>Table1[[#This Row],[Bonus]]/Table1[[#This Row],[Basic Salary]]</f>
        <v>0.24333682190825048</v>
      </c>
      <c r="I57" s="10">
        <f ca="1">DATEDIF(Table1[[#This Row],[Date of Birth]],TODAY(),"y")</f>
        <v>33</v>
      </c>
      <c r="J57" s="34">
        <v>45225</v>
      </c>
      <c r="K57" s="33" t="str" cm="1">
        <f t="array" aca="1" ref="K57" ca="1">_xlfn.IFS(L57&lt;3,"Junior",L57&lt;=7,"Mid-Level",L57&gt;7,"Senior")</f>
        <v>Junior</v>
      </c>
      <c r="L57" s="46">
        <f ca="1">INT(YEARFRAC(Table1[[#This Row],[Joining Date]],TODAY(),1))</f>
        <v>2</v>
      </c>
      <c r="M57" s="25" t="str">
        <f t="shared" ca="1" si="0"/>
        <v>No</v>
      </c>
      <c r="N57" s="26">
        <f>YEAR(Table1[[#This Row],[Joining Date]])</f>
        <v>2023</v>
      </c>
      <c r="O57" s="46">
        <f>MONTH(Table1[[#This Row],[Joining Date]])</f>
        <v>10</v>
      </c>
      <c r="P57" s="26">
        <f ca="1">NETWORKDAYS(Table1[[#This Row],[Joining Date]],TODAY())</f>
        <v>698</v>
      </c>
      <c r="Q57" s="26" t="str">
        <f>LEFT(Table1[[#This Row],[Department]],5)&amp;"-"&amp;RIGHT(Table1[[#This Row],[Employee ID]],3)</f>
        <v>Sales-508</v>
      </c>
      <c r="R57" s="26" t="str">
        <f>LEFT(Table1[[#This Row],[Department]],3)</f>
        <v>Sal</v>
      </c>
      <c r="S57" s="37">
        <f>_xlfn.XLOOKUP(Table1[[#This Row],[City]],Table2[City],Table2[Bonus %])</f>
        <v>5</v>
      </c>
      <c r="U57" s="48" t="str">
        <v xml:space="preserve">Tarun </v>
      </c>
      <c r="V57" s="48" t="str">
        <v>Verma</v>
      </c>
    </row>
    <row r="58" spans="1:22" x14ac:dyDescent="0.35">
      <c r="A58" s="7" t="s">
        <v>1182</v>
      </c>
      <c r="B58" s="40" t="str">
        <f>LEFT(Table1[[#This Row],[Employee Name]],FIND(" ",Table1[[#This Row],[Employee Name]]))</f>
        <v xml:space="preserve">Kavya </v>
      </c>
      <c r="C58" s="40" t="str">
        <f>RIGHT(Table1[[#This Row],[Employee Name]],LEN(Table1[[#This Row],[Employee Name]])-FIND(" ",Table1[[#This Row],[Employee Name]]))</f>
        <v>Nair</v>
      </c>
      <c r="D58" s="22">
        <f>Table1[[#This Row],[Basic Salary]]+Table1[[#This Row],[Bonus]]</f>
        <v>142540</v>
      </c>
      <c r="E58" s="8">
        <v>87</v>
      </c>
      <c r="F58" s="45">
        <v>80</v>
      </c>
      <c r="G58" s="8" t="str" cm="1">
        <f t="array" ref="G58">_xlfn.IFS(Table1[[#This Row],[Performance Score]]&gt;=80,"Excellent",Table1[[#This Row],[Performance Score]]&gt;=60,"Good",Table1[[#This Row],[Performance Score]]&gt;=40,"Need Improvement")</f>
        <v>Excellent</v>
      </c>
      <c r="H58" s="29">
        <f>Table1[[#This Row],[Bonus]]/Table1[[#This Row],[Basic Salary]]</f>
        <v>0.23680031930862741</v>
      </c>
      <c r="I58" s="8">
        <f ca="1">DATEDIF(Table1[[#This Row],[Date of Birth]],TODAY(),"y")</f>
        <v>16</v>
      </c>
      <c r="J58" s="33">
        <v>45466</v>
      </c>
      <c r="K58" s="33" t="str" cm="1">
        <f t="array" aca="1" ref="K58" ca="1">_xlfn.IFS(L58&lt;3,"Junior",L58&lt;=7,"Mid-Level",L58&gt;7,"Senior")</f>
        <v>Junior</v>
      </c>
      <c r="L58" s="45">
        <f ca="1">INT(YEARFRAC(Table1[[#This Row],[Joining Date]],TODAY(),1))</f>
        <v>2</v>
      </c>
      <c r="M58" s="25" t="str">
        <f t="shared" ca="1" si="0"/>
        <v>No</v>
      </c>
      <c r="N58" s="25">
        <f>YEAR(Table1[[#This Row],[Joining Date]])</f>
        <v>2024</v>
      </c>
      <c r="O58" s="45">
        <f>MONTH(Table1[[#This Row],[Joining Date]])</f>
        <v>6</v>
      </c>
      <c r="P58" s="25">
        <f ca="1">NETWORKDAYS(Table1[[#This Row],[Joining Date]],TODAY())</f>
        <v>526</v>
      </c>
      <c r="Q58" s="25" t="str">
        <f>LEFT(Table1[[#This Row],[Department]],5)&amp;"-"&amp;RIGHT(Table1[[#This Row],[Employee ID]],3)</f>
        <v>IT-126</v>
      </c>
      <c r="R58" s="25" t="str">
        <f>LEFT(Table1[[#This Row],[Department]],3)</f>
        <v>IT</v>
      </c>
      <c r="S58" s="36">
        <f>_xlfn.XLOOKUP(Table1[[#This Row],[City]],Table2[City],Table2[Bonus %])</f>
        <v>6</v>
      </c>
      <c r="U58" s="48" t="str">
        <v xml:space="preserve">Kavya </v>
      </c>
      <c r="V58" s="48" t="str">
        <v>Nair</v>
      </c>
    </row>
    <row r="59" spans="1:22" x14ac:dyDescent="0.35">
      <c r="A59" s="9" t="s">
        <v>2061</v>
      </c>
      <c r="B59" s="41" t="str">
        <f>LEFT(Table1[[#This Row],[Employee Name]],FIND(" ",Table1[[#This Row],[Employee Name]]))</f>
        <v xml:space="preserve">Pooja </v>
      </c>
      <c r="C59" s="41" t="str">
        <f>RIGHT(Table1[[#This Row],[Employee Name]],LEN(Table1[[#This Row],[Employee Name]])-FIND(" ",Table1[[#This Row],[Employee Name]]))</f>
        <v>Das</v>
      </c>
      <c r="D59" s="23">
        <f>Table1[[#This Row],[Basic Salary]]+Table1[[#This Row],[Bonus]]</f>
        <v>142473</v>
      </c>
      <c r="E59" s="10">
        <v>90</v>
      </c>
      <c r="F59" s="46">
        <v>59</v>
      </c>
      <c r="G59" s="10" t="str" cm="1">
        <f t="array" ref="G59">_xlfn.IFS(Table1[[#This Row],[Performance Score]]&gt;=80,"Excellent",Table1[[#This Row],[Performance Score]]&gt;=60,"Good",Table1[[#This Row],[Performance Score]]&gt;=40,"Need Improvement")</f>
        <v>Need Improvement</v>
      </c>
      <c r="H59" s="30">
        <f>Table1[[#This Row],[Bonus]]/Table1[[#This Row],[Basic Salary]]</f>
        <v>0.22867097286062937</v>
      </c>
      <c r="I59" s="10">
        <f ca="1">DATEDIF(Table1[[#This Row],[Date of Birth]],TODAY(),"y")</f>
        <v>25</v>
      </c>
      <c r="J59" s="34">
        <v>43758</v>
      </c>
      <c r="K59" s="33" t="str" cm="1">
        <f t="array" aca="1" ref="K59" ca="1">_xlfn.IFS(L59&lt;3,"Junior",L59&lt;=7,"Mid-Level",L59&gt;7,"Senior")</f>
        <v>Mid-Level</v>
      </c>
      <c r="L59" s="46">
        <f ca="1">INT(YEARFRAC(Table1[[#This Row],[Joining Date]],TODAY(),1))</f>
        <v>6</v>
      </c>
      <c r="M59" s="25" t="str">
        <f t="shared" ca="1" si="0"/>
        <v>Yes</v>
      </c>
      <c r="N59" s="26">
        <f>YEAR(Table1[[#This Row],[Joining Date]])</f>
        <v>2019</v>
      </c>
      <c r="O59" s="46">
        <f>MONTH(Table1[[#This Row],[Joining Date]])</f>
        <v>10</v>
      </c>
      <c r="P59" s="26">
        <f ca="1">NETWORKDAYS(Table1[[#This Row],[Joining Date]],TODAY())</f>
        <v>1746</v>
      </c>
      <c r="Q59" s="26" t="str">
        <f>LEFT(Table1[[#This Row],[Department]],5)&amp;"-"&amp;RIGHT(Table1[[#This Row],[Employee ID]],3)</f>
        <v>Suppo-005</v>
      </c>
      <c r="R59" s="26" t="str">
        <f>LEFT(Table1[[#This Row],[Department]],3)</f>
        <v>Sup</v>
      </c>
      <c r="S59" s="37">
        <f>_xlfn.XLOOKUP(Table1[[#This Row],[City]],Table2[City],Table2[Bonus %])</f>
        <v>8</v>
      </c>
      <c r="U59" s="48" t="str">
        <v xml:space="preserve">Pooja </v>
      </c>
      <c r="V59" s="48" t="str">
        <v>Das</v>
      </c>
    </row>
    <row r="60" spans="1:22" x14ac:dyDescent="0.35">
      <c r="A60" s="7" t="s">
        <v>3056</v>
      </c>
      <c r="B60" s="40" t="str">
        <f>LEFT(Table1[[#This Row],[Employee Name]],FIND(" ",Table1[[#This Row],[Employee Name]]))</f>
        <v xml:space="preserve">Rahul </v>
      </c>
      <c r="C60" s="40" t="str">
        <f>RIGHT(Table1[[#This Row],[Employee Name]],LEN(Table1[[#This Row],[Employee Name]])-FIND(" ",Table1[[#This Row],[Employee Name]]))</f>
        <v>Verma</v>
      </c>
      <c r="D60" s="22">
        <f>Table1[[#This Row],[Basic Salary]]+Table1[[#This Row],[Bonus]]</f>
        <v>142462</v>
      </c>
      <c r="E60" s="8">
        <v>97</v>
      </c>
      <c r="F60" s="45">
        <v>96</v>
      </c>
      <c r="G60" s="8" t="str" cm="1">
        <f t="array" ref="G60">_xlfn.IFS(Table1[[#This Row],[Performance Score]]&gt;=80,"Excellent",Table1[[#This Row],[Performance Score]]&gt;=60,"Good",Table1[[#This Row],[Performance Score]]&gt;=40,"Need Improvement")</f>
        <v>Excellent</v>
      </c>
      <c r="H60" s="29">
        <f>Table1[[#This Row],[Bonus]]/Table1[[#This Row],[Basic Salary]]</f>
        <v>0.20597646660458815</v>
      </c>
      <c r="I60" s="8">
        <f ca="1">DATEDIF(Table1[[#This Row],[Date of Birth]],TODAY(),"y")</f>
        <v>15</v>
      </c>
      <c r="J60" s="33">
        <v>44157</v>
      </c>
      <c r="K60" s="33" t="str" cm="1">
        <f t="array" aca="1" ref="K60" ca="1">_xlfn.IFS(L60&lt;3,"Junior",L60&lt;=7,"Mid-Level",L60&gt;7,"Senior")</f>
        <v>Mid-Level</v>
      </c>
      <c r="L60" s="45">
        <f ca="1">INT(YEARFRAC(Table1[[#This Row],[Joining Date]],TODAY(),1))</f>
        <v>5</v>
      </c>
      <c r="M60" s="25" t="str">
        <f t="shared" ca="1" si="0"/>
        <v>No</v>
      </c>
      <c r="N60" s="25">
        <f>YEAR(Table1[[#This Row],[Joining Date]])</f>
        <v>2020</v>
      </c>
      <c r="O60" s="45">
        <f>MONTH(Table1[[#This Row],[Joining Date]])</f>
        <v>11</v>
      </c>
      <c r="P60" s="25">
        <f ca="1">NETWORKDAYS(Table1[[#This Row],[Joining Date]],TODAY())</f>
        <v>1461</v>
      </c>
      <c r="Q60" s="25" t="str">
        <f>LEFT(Table1[[#This Row],[Department]],5)&amp;"-"&amp;RIGHT(Table1[[#This Row],[Employee ID]],3)</f>
        <v>Opera-000</v>
      </c>
      <c r="R60" s="25" t="str">
        <f>LEFT(Table1[[#This Row],[Department]],3)</f>
        <v>Ope</v>
      </c>
      <c r="S60" s="36">
        <f>_xlfn.XLOOKUP(Table1[[#This Row],[City]],Table2[City],Table2[Bonus %])</f>
        <v>4</v>
      </c>
      <c r="U60" s="48" t="str">
        <v xml:space="preserve">Rahul </v>
      </c>
      <c r="V60" s="48" t="str">
        <v>Verma</v>
      </c>
    </row>
    <row r="61" spans="1:22" x14ac:dyDescent="0.35">
      <c r="A61" s="9" t="s">
        <v>944</v>
      </c>
      <c r="B61" s="41" t="str">
        <f>LEFT(Table1[[#This Row],[Employee Name]],FIND(" ",Table1[[#This Row],[Employee Name]]))</f>
        <v xml:space="preserve">Aarav </v>
      </c>
      <c r="C61" s="41" t="str">
        <f>RIGHT(Table1[[#This Row],[Employee Name]],LEN(Table1[[#This Row],[Employee Name]])-FIND(" ",Table1[[#This Row],[Employee Name]]))</f>
        <v>Sharma</v>
      </c>
      <c r="D61" s="23">
        <f>Table1[[#This Row],[Basic Salary]]+Table1[[#This Row],[Bonus]]</f>
        <v>142439</v>
      </c>
      <c r="E61" s="10">
        <v>82</v>
      </c>
      <c r="F61" s="46">
        <v>52</v>
      </c>
      <c r="G61" s="10" t="str" cm="1">
        <f t="array" ref="G61">_xlfn.IFS(Table1[[#This Row],[Performance Score]]&gt;=80,"Excellent",Table1[[#This Row],[Performance Score]]&gt;=60,"Good",Table1[[#This Row],[Performance Score]]&gt;=40,"Need Improvement")</f>
        <v>Need Improvement</v>
      </c>
      <c r="H61" s="30">
        <f>Table1[[#This Row],[Bonus]]/Table1[[#This Row],[Basic Salary]]</f>
        <v>0.24726578576369734</v>
      </c>
      <c r="I61" s="10">
        <f ca="1">DATEDIF(Table1[[#This Row],[Date of Birth]],TODAY(),"y")</f>
        <v>33</v>
      </c>
      <c r="J61" s="34">
        <v>45111</v>
      </c>
      <c r="K61" s="33" t="str" cm="1">
        <f t="array" aca="1" ref="K61" ca="1">_xlfn.IFS(L61&lt;3,"Junior",L61&lt;=7,"Mid-Level",L61&gt;7,"Senior")</f>
        <v>Junior</v>
      </c>
      <c r="L61" s="46">
        <f ca="1">INT(YEARFRAC(Table1[[#This Row],[Joining Date]],TODAY(),1))</f>
        <v>2</v>
      </c>
      <c r="M61" s="25" t="str">
        <f t="shared" ca="1" si="0"/>
        <v>No</v>
      </c>
      <c r="N61" s="26">
        <f>YEAR(Table1[[#This Row],[Joining Date]])</f>
        <v>2023</v>
      </c>
      <c r="O61" s="46">
        <f>MONTH(Table1[[#This Row],[Joining Date]])</f>
        <v>7</v>
      </c>
      <c r="P61" s="26">
        <f ca="1">NETWORKDAYS(Table1[[#This Row],[Joining Date]],TODAY())</f>
        <v>780</v>
      </c>
      <c r="Q61" s="26" t="str">
        <f>LEFT(Table1[[#This Row],[Department]],5)&amp;"-"&amp;RIGHT(Table1[[#This Row],[Employee ID]],3)</f>
        <v>Marke-888</v>
      </c>
      <c r="R61" s="26" t="str">
        <f>LEFT(Table1[[#This Row],[Department]],3)</f>
        <v>Mar</v>
      </c>
      <c r="S61" s="37">
        <f>_xlfn.XLOOKUP(Table1[[#This Row],[City]],Table2[City],Table2[Bonus %])</f>
        <v>5</v>
      </c>
      <c r="U61" s="48" t="str">
        <v xml:space="preserve">Aarav </v>
      </c>
      <c r="V61" s="48" t="str">
        <v>Sharma</v>
      </c>
    </row>
    <row r="62" spans="1:22" x14ac:dyDescent="0.35">
      <c r="A62" s="7" t="s">
        <v>3932</v>
      </c>
      <c r="B62" s="40" t="str">
        <f>LEFT(Table1[[#This Row],[Employee Name]],FIND(" ",Table1[[#This Row],[Employee Name]]))</f>
        <v xml:space="preserve">Meera </v>
      </c>
      <c r="C62" s="40" t="str">
        <f>RIGHT(Table1[[#This Row],[Employee Name]],LEN(Table1[[#This Row],[Employee Name]])-FIND(" ",Table1[[#This Row],[Employee Name]]))</f>
        <v>Joshi</v>
      </c>
      <c r="D62" s="22">
        <f>Table1[[#This Row],[Basic Salary]]+Table1[[#This Row],[Bonus]]</f>
        <v>142428</v>
      </c>
      <c r="E62" s="8">
        <v>91</v>
      </c>
      <c r="F62" s="45">
        <v>86</v>
      </c>
      <c r="G62" s="8" t="str" cm="1">
        <f t="array" ref="G62">_xlfn.IFS(Table1[[#This Row],[Performance Score]]&gt;=80,"Excellent",Table1[[#This Row],[Performance Score]]&gt;=60,"Good",Table1[[#This Row],[Performance Score]]&gt;=40,"Need Improvement")</f>
        <v>Excellent</v>
      </c>
      <c r="H62" s="29">
        <f>Table1[[#This Row],[Bonus]]/Table1[[#This Row],[Basic Salary]]</f>
        <v>0.2299906732529621</v>
      </c>
      <c r="I62" s="8">
        <f ca="1">DATEDIF(Table1[[#This Row],[Date of Birth]],TODAY(),"y")</f>
        <v>24</v>
      </c>
      <c r="J62" s="33">
        <v>45959</v>
      </c>
      <c r="K62" s="33" t="str" cm="1">
        <f t="array" aca="1" ref="K62" ca="1">_xlfn.IFS(L62&lt;3,"Junior",L62&lt;=7,"Mid-Level",L62&gt;7,"Senior")</f>
        <v>Junior</v>
      </c>
      <c r="L62" s="45">
        <f ca="1">INT(YEARFRAC(Table1[[#This Row],[Joining Date]],TODAY(),1))</f>
        <v>0</v>
      </c>
      <c r="M62" s="25" t="str">
        <f t="shared" ca="1" si="0"/>
        <v>No</v>
      </c>
      <c r="N62" s="25">
        <f>YEAR(Table1[[#This Row],[Joining Date]])</f>
        <v>2025</v>
      </c>
      <c r="O62" s="45">
        <f>MONTH(Table1[[#This Row],[Joining Date]])</f>
        <v>10</v>
      </c>
      <c r="P62" s="25">
        <f ca="1">NETWORKDAYS(Table1[[#This Row],[Joining Date]],TODAY())</f>
        <v>174</v>
      </c>
      <c r="Q62" s="25" t="str">
        <f>LEFT(Table1[[#This Row],[Department]],5)&amp;"-"&amp;RIGHT(Table1[[#This Row],[Employee ID]],3)</f>
        <v>Sales-876</v>
      </c>
      <c r="R62" s="25" t="str">
        <f>LEFT(Table1[[#This Row],[Department]],3)</f>
        <v>Sal</v>
      </c>
      <c r="S62" s="36">
        <f>_xlfn.XLOOKUP(Table1[[#This Row],[City]],Table2[City],Table2[Bonus %])</f>
        <v>8</v>
      </c>
      <c r="U62" s="48" t="str">
        <v xml:space="preserve">Meera </v>
      </c>
      <c r="V62" s="48" t="str">
        <v>Joshi</v>
      </c>
    </row>
    <row r="63" spans="1:22" x14ac:dyDescent="0.35">
      <c r="A63" s="9" t="s">
        <v>2935</v>
      </c>
      <c r="B63" s="41" t="str">
        <f>LEFT(Table1[[#This Row],[Employee Name]],FIND(" ",Table1[[#This Row],[Employee Name]]))</f>
        <v xml:space="preserve">Rohan </v>
      </c>
      <c r="C63" s="41" t="str">
        <f>RIGHT(Table1[[#This Row],[Employee Name]],LEN(Table1[[#This Row],[Employee Name]])-FIND(" ",Table1[[#This Row],[Employee Name]]))</f>
        <v>Gupta</v>
      </c>
      <c r="D63" s="23">
        <f>Table1[[#This Row],[Basic Salary]]+Table1[[#This Row],[Bonus]]</f>
        <v>142366</v>
      </c>
      <c r="E63" s="10">
        <v>88</v>
      </c>
      <c r="F63" s="46">
        <v>70</v>
      </c>
      <c r="G63" s="10" t="str" cm="1">
        <f t="array" ref="G63">_xlfn.IFS(Table1[[#This Row],[Performance Score]]&gt;=80,"Excellent",Table1[[#This Row],[Performance Score]]&gt;=60,"Good",Table1[[#This Row],[Performance Score]]&gt;=40,"Need Improvement")</f>
        <v>Good</v>
      </c>
      <c r="H63" s="30">
        <f>Table1[[#This Row],[Bonus]]/Table1[[#This Row],[Basic Salary]]</f>
        <v>0.23082642413134255</v>
      </c>
      <c r="I63" s="10">
        <f ca="1">DATEDIF(Table1[[#This Row],[Date of Birth]],TODAY(),"y")</f>
        <v>24</v>
      </c>
      <c r="J63" s="34">
        <v>44702</v>
      </c>
      <c r="K63" s="33" t="str" cm="1">
        <f t="array" aca="1" ref="K63" ca="1">_xlfn.IFS(L63&lt;3,"Junior",L63&lt;=7,"Mid-Level",L63&gt;7,"Senior")</f>
        <v>Mid-Level</v>
      </c>
      <c r="L63" s="46">
        <f ca="1">INT(YEARFRAC(Table1[[#This Row],[Joining Date]],TODAY(),1))</f>
        <v>4</v>
      </c>
      <c r="M63" s="25" t="str">
        <f t="shared" ca="1" si="0"/>
        <v>No</v>
      </c>
      <c r="N63" s="26">
        <f>YEAR(Table1[[#This Row],[Joining Date]])</f>
        <v>2022</v>
      </c>
      <c r="O63" s="46">
        <f>MONTH(Table1[[#This Row],[Joining Date]])</f>
        <v>5</v>
      </c>
      <c r="P63" s="26">
        <f ca="1">NETWORKDAYS(Table1[[#This Row],[Joining Date]],TODAY())</f>
        <v>1071</v>
      </c>
      <c r="Q63" s="26" t="str">
        <f>LEFT(Table1[[#This Row],[Department]],5)&amp;"-"&amp;RIGHT(Table1[[#This Row],[Employee ID]],3)</f>
        <v>Sales-879</v>
      </c>
      <c r="R63" s="26" t="str">
        <f>LEFT(Table1[[#This Row],[Department]],3)</f>
        <v>Sal</v>
      </c>
      <c r="S63" s="37">
        <f>_xlfn.XLOOKUP(Table1[[#This Row],[City]],Table2[City],Table2[Bonus %])</f>
        <v>5</v>
      </c>
      <c r="U63" s="48" t="str">
        <v xml:space="preserve">Rohan </v>
      </c>
      <c r="V63" s="48" t="str">
        <v>Gupta</v>
      </c>
    </row>
    <row r="64" spans="1:22" x14ac:dyDescent="0.35">
      <c r="A64" s="7" t="s">
        <v>5036</v>
      </c>
      <c r="B64" s="40" t="str">
        <f>LEFT(Table1[[#This Row],[Employee Name]],FIND(" ",Table1[[#This Row],[Employee Name]]))</f>
        <v xml:space="preserve">Nisha </v>
      </c>
      <c r="C64" s="40" t="str">
        <f>RIGHT(Table1[[#This Row],[Employee Name]],LEN(Table1[[#This Row],[Employee Name]])-FIND(" ",Table1[[#This Row],[Employee Name]]))</f>
        <v>Kapoor</v>
      </c>
      <c r="D64" s="22">
        <f>Table1[[#This Row],[Basic Salary]]+Table1[[#This Row],[Bonus]]</f>
        <v>142340</v>
      </c>
      <c r="E64" s="8">
        <v>78</v>
      </c>
      <c r="F64" s="45">
        <v>64</v>
      </c>
      <c r="G64" s="8" t="str" cm="1">
        <f t="array" ref="G64">_xlfn.IFS(Table1[[#This Row],[Performance Score]]&gt;=80,"Excellent",Table1[[#This Row],[Performance Score]]&gt;=60,"Good",Table1[[#This Row],[Performance Score]]&gt;=40,"Need Improvement")</f>
        <v>Good</v>
      </c>
      <c r="H64" s="29">
        <f>Table1[[#This Row],[Bonus]]/Table1[[#This Row],[Basic Salary]]</f>
        <v>0.25364405809355212</v>
      </c>
      <c r="I64" s="8">
        <f ca="1">DATEDIF(Table1[[#This Row],[Date of Birth]],TODAY(),"y")</f>
        <v>14</v>
      </c>
      <c r="J64" s="33">
        <v>44097</v>
      </c>
      <c r="K64" s="33" t="str" cm="1">
        <f t="array" aca="1" ref="K64" ca="1">_xlfn.IFS(L64&lt;3,"Junior",L64&lt;=7,"Mid-Level",L64&gt;7,"Senior")</f>
        <v>Mid-Level</v>
      </c>
      <c r="L64" s="45">
        <f ca="1">INT(YEARFRAC(Table1[[#This Row],[Joining Date]],TODAY(),1))</f>
        <v>5</v>
      </c>
      <c r="M64" s="25" t="str">
        <f t="shared" ca="1" si="0"/>
        <v>No</v>
      </c>
      <c r="N64" s="25">
        <f>YEAR(Table1[[#This Row],[Joining Date]])</f>
        <v>2020</v>
      </c>
      <c r="O64" s="45">
        <f>MONTH(Table1[[#This Row],[Joining Date]])</f>
        <v>9</v>
      </c>
      <c r="P64" s="25">
        <f ca="1">NETWORKDAYS(Table1[[#This Row],[Joining Date]],TODAY())</f>
        <v>1504</v>
      </c>
      <c r="Q64" s="25" t="str">
        <f>LEFT(Table1[[#This Row],[Department]],5)&amp;"-"&amp;RIGHT(Table1[[#This Row],[Employee ID]],3)</f>
        <v>Suppo-980</v>
      </c>
      <c r="R64" s="25" t="str">
        <f>LEFT(Table1[[#This Row],[Department]],3)</f>
        <v>Sup</v>
      </c>
      <c r="S64" s="36">
        <f>_xlfn.XLOOKUP(Table1[[#This Row],[City]],Table2[City],Table2[Bonus %])</f>
        <v>5</v>
      </c>
      <c r="U64" s="48" t="str">
        <v xml:space="preserve">Nisha </v>
      </c>
      <c r="V64" s="48" t="str">
        <v>Kapoor</v>
      </c>
    </row>
    <row r="65" spans="1:22" x14ac:dyDescent="0.35">
      <c r="A65" s="9" t="s">
        <v>3134</v>
      </c>
      <c r="B65" s="41" t="str">
        <f>LEFT(Table1[[#This Row],[Employee Name]],FIND(" ",Table1[[#This Row],[Employee Name]]))</f>
        <v xml:space="preserve">Nisha </v>
      </c>
      <c r="C65" s="41" t="str">
        <f>RIGHT(Table1[[#This Row],[Employee Name]],LEN(Table1[[#This Row],[Employee Name]])-FIND(" ",Table1[[#This Row],[Employee Name]]))</f>
        <v>Kapoor</v>
      </c>
      <c r="D65" s="23">
        <f>Table1[[#This Row],[Basic Salary]]+Table1[[#This Row],[Bonus]]</f>
        <v>142312</v>
      </c>
      <c r="E65" s="10">
        <v>86</v>
      </c>
      <c r="F65" s="46">
        <v>66</v>
      </c>
      <c r="G65" s="10" t="str" cm="1">
        <f t="array" ref="G65">_xlfn.IFS(Table1[[#This Row],[Performance Score]]&gt;=80,"Excellent",Table1[[#This Row],[Performance Score]]&gt;=60,"Good",Table1[[#This Row],[Performance Score]]&gt;=40,"Need Improvement")</f>
        <v>Good</v>
      </c>
      <c r="H65" s="30">
        <f>Table1[[#This Row],[Bonus]]/Table1[[#This Row],[Basic Salary]]</f>
        <v>0.24414914542990776</v>
      </c>
      <c r="I65" s="10">
        <f ca="1">DATEDIF(Table1[[#This Row],[Date of Birth]],TODAY(),"y")</f>
        <v>22</v>
      </c>
      <c r="J65" s="34">
        <v>42341</v>
      </c>
      <c r="K65" s="33" t="str" cm="1">
        <f t="array" aca="1" ref="K65" ca="1">_xlfn.IFS(L65&lt;3,"Junior",L65&lt;=7,"Mid-Level",L65&gt;7,"Senior")</f>
        <v>Senior</v>
      </c>
      <c r="L65" s="46">
        <f ca="1">INT(YEARFRAC(Table1[[#This Row],[Joining Date]],TODAY(),1))</f>
        <v>10</v>
      </c>
      <c r="M65" s="25" t="str">
        <f t="shared" ca="1" si="0"/>
        <v>Yes</v>
      </c>
      <c r="N65" s="26">
        <f>YEAR(Table1[[#This Row],[Joining Date]])</f>
        <v>2015</v>
      </c>
      <c r="O65" s="46">
        <f>MONTH(Table1[[#This Row],[Joining Date]])</f>
        <v>12</v>
      </c>
      <c r="P65" s="26">
        <f ca="1">NETWORKDAYS(Table1[[#This Row],[Joining Date]],TODAY())</f>
        <v>2758</v>
      </c>
      <c r="Q65" s="26" t="str">
        <f>LEFT(Table1[[#This Row],[Department]],5)&amp;"-"&amp;RIGHT(Table1[[#This Row],[Employee ID]],3)</f>
        <v>Suppo-078</v>
      </c>
      <c r="R65" s="26" t="str">
        <f>LEFT(Table1[[#This Row],[Department]],3)</f>
        <v>Sup</v>
      </c>
      <c r="S65" s="37">
        <f>_xlfn.XLOOKUP(Table1[[#This Row],[City]],Table2[City],Table2[Bonus %])</f>
        <v>6</v>
      </c>
      <c r="U65" s="48" t="str">
        <v xml:space="preserve">Nisha </v>
      </c>
      <c r="V65" s="48" t="str">
        <v>Kapoor</v>
      </c>
    </row>
    <row r="66" spans="1:22" x14ac:dyDescent="0.35">
      <c r="A66" s="7" t="s">
        <v>2317</v>
      </c>
      <c r="B66" s="40" t="str">
        <f>LEFT(Table1[[#This Row],[Employee Name]],FIND(" ",Table1[[#This Row],[Employee Name]]))</f>
        <v xml:space="preserve">Ravi </v>
      </c>
      <c r="C66" s="40" t="str">
        <f>RIGHT(Table1[[#This Row],[Employee Name]],LEN(Table1[[#This Row],[Employee Name]])-FIND(" ",Table1[[#This Row],[Employee Name]]))</f>
        <v>Teja</v>
      </c>
      <c r="D66" s="22">
        <f>Table1[[#This Row],[Basic Salary]]+Table1[[#This Row],[Bonus]]</f>
        <v>142187</v>
      </c>
      <c r="E66" s="8">
        <v>91</v>
      </c>
      <c r="F66" s="45">
        <v>56</v>
      </c>
      <c r="G66" s="8" t="str" cm="1">
        <f t="array" ref="G66">_xlfn.IFS(Table1[[#This Row],[Performance Score]]&gt;=80,"Excellent",Table1[[#This Row],[Performance Score]]&gt;=60,"Good",Table1[[#This Row],[Performance Score]]&gt;=40,"Need Improvement")</f>
        <v>Need Improvement</v>
      </c>
      <c r="H66" s="29">
        <f>Table1[[#This Row],[Bonus]]/Table1[[#This Row],[Basic Salary]]</f>
        <v>0.23732323891572032</v>
      </c>
      <c r="I66" s="8">
        <f ca="1">DATEDIF(Table1[[#This Row],[Date of Birth]],TODAY(),"y")</f>
        <v>32</v>
      </c>
      <c r="J66" s="33">
        <v>43878</v>
      </c>
      <c r="K66" s="33" t="str" cm="1">
        <f t="array" aca="1" ref="K66" ca="1">_xlfn.IFS(L66&lt;3,"Junior",L66&lt;=7,"Mid-Level",L66&gt;7,"Senior")</f>
        <v>Mid-Level</v>
      </c>
      <c r="L66" s="45">
        <f ca="1">INT(YEARFRAC(Table1[[#This Row],[Joining Date]],TODAY(),1))</f>
        <v>6</v>
      </c>
      <c r="M66" s="25" t="str">
        <f t="shared" ref="M66:M129" ca="1" si="1">IF(L66&gt;5,"Yes","No")</f>
        <v>Yes</v>
      </c>
      <c r="N66" s="25">
        <f>YEAR(Table1[[#This Row],[Joining Date]])</f>
        <v>2020</v>
      </c>
      <c r="O66" s="45">
        <f>MONTH(Table1[[#This Row],[Joining Date]])</f>
        <v>2</v>
      </c>
      <c r="P66" s="25">
        <f ca="1">NETWORKDAYS(Table1[[#This Row],[Joining Date]],TODAY())</f>
        <v>1661</v>
      </c>
      <c r="Q66" s="25" t="str">
        <f>LEFT(Table1[[#This Row],[Department]],5)&amp;"-"&amp;RIGHT(Table1[[#This Row],[Employee ID]],3)</f>
        <v>Opera-261</v>
      </c>
      <c r="R66" s="25" t="str">
        <f>LEFT(Table1[[#This Row],[Department]],3)</f>
        <v>Ope</v>
      </c>
      <c r="S66" s="36">
        <f>_xlfn.XLOOKUP(Table1[[#This Row],[City]],Table2[City],Table2[Bonus %])</f>
        <v>4</v>
      </c>
      <c r="U66" s="48" t="str">
        <v xml:space="preserve">Ravi </v>
      </c>
      <c r="V66" s="48" t="str">
        <v>Teja</v>
      </c>
    </row>
    <row r="67" spans="1:22" x14ac:dyDescent="0.35">
      <c r="A67" s="9" t="s">
        <v>3410</v>
      </c>
      <c r="B67" s="41" t="str">
        <f>LEFT(Table1[[#This Row],[Employee Name]],FIND(" ",Table1[[#This Row],[Employee Name]]))</f>
        <v xml:space="preserve">Ananya </v>
      </c>
      <c r="C67" s="41" t="str">
        <f>RIGHT(Table1[[#This Row],[Employee Name]],LEN(Table1[[#This Row],[Employee Name]])-FIND(" ",Table1[[#This Row],[Employee Name]]))</f>
        <v>Rao</v>
      </c>
      <c r="D67" s="23">
        <f>Table1[[#This Row],[Basic Salary]]+Table1[[#This Row],[Bonus]]</f>
        <v>142185</v>
      </c>
      <c r="E67" s="10">
        <v>74</v>
      </c>
      <c r="F67" s="46">
        <v>82</v>
      </c>
      <c r="G67" s="10" t="str" cm="1">
        <f t="array" ref="G67">_xlfn.IFS(Table1[[#This Row],[Performance Score]]&gt;=80,"Excellent",Table1[[#This Row],[Performance Score]]&gt;=60,"Good",Table1[[#This Row],[Performance Score]]&gt;=40,"Need Improvement")</f>
        <v>Excellent</v>
      </c>
      <c r="H67" s="30">
        <f>Table1[[#This Row],[Bonus]]/Table1[[#This Row],[Basic Salary]]</f>
        <v>0.20031910582832443</v>
      </c>
      <c r="I67" s="10">
        <f ca="1">DATEDIF(Table1[[#This Row],[Date of Birth]],TODAY(),"y")</f>
        <v>43</v>
      </c>
      <c r="J67" s="34">
        <v>44734</v>
      </c>
      <c r="K67" s="33" t="str" cm="1">
        <f t="array" aca="1" ref="K67" ca="1">_xlfn.IFS(L67&lt;3,"Junior",L67&lt;=7,"Mid-Level",L67&gt;7,"Senior")</f>
        <v>Mid-Level</v>
      </c>
      <c r="L67" s="46">
        <f ca="1">INT(YEARFRAC(Table1[[#This Row],[Joining Date]],TODAY(),1))</f>
        <v>4</v>
      </c>
      <c r="M67" s="25" t="str">
        <f t="shared" ca="1" si="1"/>
        <v>No</v>
      </c>
      <c r="N67" s="26">
        <f>YEAR(Table1[[#This Row],[Joining Date]])</f>
        <v>2022</v>
      </c>
      <c r="O67" s="46">
        <f>MONTH(Table1[[#This Row],[Joining Date]])</f>
        <v>6</v>
      </c>
      <c r="P67" s="26">
        <f ca="1">NETWORKDAYS(Table1[[#This Row],[Joining Date]],TODAY())</f>
        <v>1049</v>
      </c>
      <c r="Q67" s="26" t="str">
        <f>LEFT(Table1[[#This Row],[Department]],5)&amp;"-"&amp;RIGHT(Table1[[#This Row],[Employee ID]],3)</f>
        <v>Finan-354</v>
      </c>
      <c r="R67" s="26" t="str">
        <f>LEFT(Table1[[#This Row],[Department]],3)</f>
        <v>Fin</v>
      </c>
      <c r="S67" s="37">
        <f>_xlfn.XLOOKUP(Table1[[#This Row],[City]],Table2[City],Table2[Bonus %])</f>
        <v>7</v>
      </c>
      <c r="U67" s="48" t="str">
        <v xml:space="preserve">Ananya </v>
      </c>
      <c r="V67" s="48" t="str">
        <v>Rao</v>
      </c>
    </row>
    <row r="68" spans="1:22" x14ac:dyDescent="0.35">
      <c r="A68" s="7" t="s">
        <v>2211</v>
      </c>
      <c r="B68" s="40" t="str">
        <f>LEFT(Table1[[#This Row],[Employee Name]],FIND(" ",Table1[[#This Row],[Employee Name]]))</f>
        <v xml:space="preserve">Ajay </v>
      </c>
      <c r="C68" s="40" t="str">
        <f>RIGHT(Table1[[#This Row],[Employee Name]],LEN(Table1[[#This Row],[Employee Name]])-FIND(" ",Table1[[#This Row],[Employee Name]]))</f>
        <v>Singh</v>
      </c>
      <c r="D68" s="22">
        <f>Table1[[#This Row],[Basic Salary]]+Table1[[#This Row],[Bonus]]</f>
        <v>142130</v>
      </c>
      <c r="E68" s="8">
        <v>96</v>
      </c>
      <c r="F68" s="45">
        <v>49</v>
      </c>
      <c r="G68" s="8" t="str" cm="1">
        <f t="array" ref="G68">_xlfn.IFS(Table1[[#This Row],[Performance Score]]&gt;=80,"Excellent",Table1[[#This Row],[Performance Score]]&gt;=60,"Good",Table1[[#This Row],[Performance Score]]&gt;=40,"Need Improvement")</f>
        <v>Need Improvement</v>
      </c>
      <c r="H68" s="29">
        <f>Table1[[#This Row],[Bonus]]/Table1[[#This Row],[Basic Salary]]</f>
        <v>0.2593032322086759</v>
      </c>
      <c r="I68" s="8">
        <f ca="1">DATEDIF(Table1[[#This Row],[Date of Birth]],TODAY(),"y")</f>
        <v>21</v>
      </c>
      <c r="J68" s="33">
        <v>43422</v>
      </c>
      <c r="K68" s="33" t="str" cm="1">
        <f t="array" aca="1" ref="K68" ca="1">_xlfn.IFS(L68&lt;3,"Junior",L68&lt;=7,"Mid-Level",L68&gt;7,"Senior")</f>
        <v>Mid-Level</v>
      </c>
      <c r="L68" s="45">
        <f ca="1">INT(YEARFRAC(Table1[[#This Row],[Joining Date]],TODAY(),1))</f>
        <v>7</v>
      </c>
      <c r="M68" s="25" t="str">
        <f t="shared" ca="1" si="1"/>
        <v>Yes</v>
      </c>
      <c r="N68" s="25">
        <f>YEAR(Table1[[#This Row],[Joining Date]])</f>
        <v>2018</v>
      </c>
      <c r="O68" s="45">
        <f>MONTH(Table1[[#This Row],[Joining Date]])</f>
        <v>11</v>
      </c>
      <c r="P68" s="25">
        <f ca="1">NETWORKDAYS(Table1[[#This Row],[Joining Date]],TODAY())</f>
        <v>1986</v>
      </c>
      <c r="Q68" s="25" t="str">
        <f>LEFT(Table1[[#This Row],[Department]],5)&amp;"-"&amp;RIGHT(Table1[[#This Row],[Employee ID]],3)</f>
        <v>Sales-155</v>
      </c>
      <c r="R68" s="25" t="str">
        <f>LEFT(Table1[[#This Row],[Department]],3)</f>
        <v>Sal</v>
      </c>
      <c r="S68" s="36">
        <f>_xlfn.XLOOKUP(Table1[[#This Row],[City]],Table2[City],Table2[Bonus %])</f>
        <v>6</v>
      </c>
      <c r="U68" s="48" t="str">
        <v xml:space="preserve">Ajay </v>
      </c>
      <c r="V68" s="48" t="str">
        <v>Singh</v>
      </c>
    </row>
    <row r="69" spans="1:22" x14ac:dyDescent="0.35">
      <c r="A69" s="9" t="s">
        <v>2996</v>
      </c>
      <c r="B69" s="41" t="str">
        <f>LEFT(Table1[[#This Row],[Employee Name]],FIND(" ",Table1[[#This Row],[Employee Name]]))</f>
        <v xml:space="preserve">Arjun </v>
      </c>
      <c r="C69" s="41" t="str">
        <f>RIGHT(Table1[[#This Row],[Employee Name]],LEN(Table1[[#This Row],[Employee Name]])-FIND(" ",Table1[[#This Row],[Employee Name]]))</f>
        <v>Mehta</v>
      </c>
      <c r="D69" s="23">
        <f>Table1[[#This Row],[Basic Salary]]+Table1[[#This Row],[Bonus]]</f>
        <v>142033</v>
      </c>
      <c r="E69" s="10">
        <v>74</v>
      </c>
      <c r="F69" s="46">
        <v>92</v>
      </c>
      <c r="G69" s="10" t="str" cm="1">
        <f t="array" ref="G69">_xlfn.IFS(Table1[[#This Row],[Performance Score]]&gt;=80,"Excellent",Table1[[#This Row],[Performance Score]]&gt;=60,"Good",Table1[[#This Row],[Performance Score]]&gt;=40,"Need Improvement")</f>
        <v>Excellent</v>
      </c>
      <c r="H69" s="30">
        <f>Table1[[#This Row],[Bonus]]/Table1[[#This Row],[Basic Salary]]</f>
        <v>0.23504808612024139</v>
      </c>
      <c r="I69" s="10">
        <f ca="1">DATEDIF(Table1[[#This Row],[Date of Birth]],TODAY(),"y")</f>
        <v>15</v>
      </c>
      <c r="J69" s="34">
        <v>45166</v>
      </c>
      <c r="K69" s="33" t="str" cm="1">
        <f t="array" aca="1" ref="K69" ca="1">_xlfn.IFS(L69&lt;3,"Junior",L69&lt;=7,"Mid-Level",L69&gt;7,"Senior")</f>
        <v>Junior</v>
      </c>
      <c r="L69" s="46">
        <f ca="1">INT(YEARFRAC(Table1[[#This Row],[Joining Date]],TODAY(),1))</f>
        <v>2</v>
      </c>
      <c r="M69" s="25" t="str">
        <f t="shared" ca="1" si="1"/>
        <v>No</v>
      </c>
      <c r="N69" s="26">
        <f>YEAR(Table1[[#This Row],[Joining Date]])</f>
        <v>2023</v>
      </c>
      <c r="O69" s="46">
        <f>MONTH(Table1[[#This Row],[Joining Date]])</f>
        <v>8</v>
      </c>
      <c r="P69" s="26">
        <f ca="1">NETWORKDAYS(Table1[[#This Row],[Joining Date]],TODAY())</f>
        <v>741</v>
      </c>
      <c r="Q69" s="26" t="str">
        <f>LEFT(Table1[[#This Row],[Department]],5)&amp;"-"&amp;RIGHT(Table1[[#This Row],[Employee ID]],3)</f>
        <v>Opera-940</v>
      </c>
      <c r="R69" s="26" t="str">
        <f>LEFT(Table1[[#This Row],[Department]],3)</f>
        <v>Ope</v>
      </c>
      <c r="S69" s="37">
        <f>_xlfn.XLOOKUP(Table1[[#This Row],[City]],Table2[City],Table2[Bonus %])</f>
        <v>7</v>
      </c>
      <c r="U69" s="48" t="str">
        <v xml:space="preserve">Arjun </v>
      </c>
      <c r="V69" s="48" t="str">
        <v>Mehta</v>
      </c>
    </row>
    <row r="70" spans="1:22" x14ac:dyDescent="0.35">
      <c r="A70" s="7" t="s">
        <v>3400</v>
      </c>
      <c r="B70" s="40" t="str">
        <f>LEFT(Table1[[#This Row],[Employee Name]],FIND(" ",Table1[[#This Row],[Employee Name]]))</f>
        <v xml:space="preserve">Priya </v>
      </c>
      <c r="C70" s="40" t="str">
        <f>RIGHT(Table1[[#This Row],[Employee Name]],LEN(Table1[[#This Row],[Employee Name]])-FIND(" ",Table1[[#This Row],[Employee Name]]))</f>
        <v>Reddy</v>
      </c>
      <c r="D70" s="22">
        <f>Table1[[#This Row],[Basic Salary]]+Table1[[#This Row],[Bonus]]</f>
        <v>142024</v>
      </c>
      <c r="E70" s="8">
        <v>63</v>
      </c>
      <c r="F70" s="45">
        <v>45</v>
      </c>
      <c r="G70" s="8" t="str" cm="1">
        <f t="array" ref="G70">_xlfn.IFS(Table1[[#This Row],[Performance Score]]&gt;=80,"Excellent",Table1[[#This Row],[Performance Score]]&gt;=60,"Good",Table1[[#This Row],[Performance Score]]&gt;=40,"Need Improvement")</f>
        <v>Need Improvement</v>
      </c>
      <c r="H70" s="29">
        <f>Table1[[#This Row],[Bonus]]/Table1[[#This Row],[Basic Salary]]</f>
        <v>0.26295196258025505</v>
      </c>
      <c r="I70" s="8">
        <f ca="1">DATEDIF(Table1[[#This Row],[Date of Birth]],TODAY(),"y")</f>
        <v>41</v>
      </c>
      <c r="J70" s="33">
        <v>42333</v>
      </c>
      <c r="K70" s="33" t="str" cm="1">
        <f t="array" aca="1" ref="K70" ca="1">_xlfn.IFS(L70&lt;3,"Junior",L70&lt;=7,"Mid-Level",L70&gt;7,"Senior")</f>
        <v>Senior</v>
      </c>
      <c r="L70" s="45">
        <f ca="1">INT(YEARFRAC(Table1[[#This Row],[Joining Date]],TODAY(),1))</f>
        <v>10</v>
      </c>
      <c r="M70" s="25" t="str">
        <f t="shared" ca="1" si="1"/>
        <v>Yes</v>
      </c>
      <c r="N70" s="25">
        <f>YEAR(Table1[[#This Row],[Joining Date]])</f>
        <v>2015</v>
      </c>
      <c r="O70" s="45">
        <f>MONTH(Table1[[#This Row],[Joining Date]])</f>
        <v>11</v>
      </c>
      <c r="P70" s="25">
        <f ca="1">NETWORKDAYS(Table1[[#This Row],[Joining Date]],TODAY())</f>
        <v>2764</v>
      </c>
      <c r="Q70" s="25" t="str">
        <f>LEFT(Table1[[#This Row],[Department]],5)&amp;"-"&amp;RIGHT(Table1[[#This Row],[Employee ID]],3)</f>
        <v>HR-344</v>
      </c>
      <c r="R70" s="25" t="str">
        <f>LEFT(Table1[[#This Row],[Department]],3)</f>
        <v>HR</v>
      </c>
      <c r="S70" s="36">
        <f>_xlfn.XLOOKUP(Table1[[#This Row],[City]],Table2[City],Table2[Bonus %])</f>
        <v>5</v>
      </c>
      <c r="U70" s="48" t="str">
        <v xml:space="preserve">Priya </v>
      </c>
      <c r="V70" s="48" t="str">
        <v>Reddy</v>
      </c>
    </row>
    <row r="71" spans="1:22" x14ac:dyDescent="0.35">
      <c r="A71" s="9" t="s">
        <v>2469</v>
      </c>
      <c r="B71" s="41" t="str">
        <f>LEFT(Table1[[#This Row],[Employee Name]],FIND(" ",Table1[[#This Row],[Employee Name]]))</f>
        <v xml:space="preserve">Aarav </v>
      </c>
      <c r="C71" s="41" t="str">
        <f>RIGHT(Table1[[#This Row],[Employee Name]],LEN(Table1[[#This Row],[Employee Name]])-FIND(" ",Table1[[#This Row],[Employee Name]]))</f>
        <v>Sharma</v>
      </c>
      <c r="D71" s="23">
        <f>Table1[[#This Row],[Basic Salary]]+Table1[[#This Row],[Bonus]]</f>
        <v>141991</v>
      </c>
      <c r="E71" s="10">
        <v>95</v>
      </c>
      <c r="F71" s="46">
        <v>63</v>
      </c>
      <c r="G71" s="10" t="str" cm="1">
        <f t="array" ref="G71">_xlfn.IFS(Table1[[#This Row],[Performance Score]]&gt;=80,"Excellent",Table1[[#This Row],[Performance Score]]&gt;=60,"Good",Table1[[#This Row],[Performance Score]]&gt;=40,"Need Improvement")</f>
        <v>Good</v>
      </c>
      <c r="H71" s="30">
        <f>Table1[[#This Row],[Bonus]]/Table1[[#This Row],[Basic Salary]]</f>
        <v>0.25315293847688142</v>
      </c>
      <c r="I71" s="10">
        <f ca="1">DATEDIF(Table1[[#This Row],[Date of Birth]],TODAY(),"y")</f>
        <v>45</v>
      </c>
      <c r="J71" s="34">
        <v>44245</v>
      </c>
      <c r="K71" s="33" t="str" cm="1">
        <f t="array" aca="1" ref="K71" ca="1">_xlfn.IFS(L71&lt;3,"Junior",L71&lt;=7,"Mid-Level",L71&gt;7,"Senior")</f>
        <v>Mid-Level</v>
      </c>
      <c r="L71" s="46">
        <f ca="1">INT(YEARFRAC(Table1[[#This Row],[Joining Date]],TODAY(),1))</f>
        <v>5</v>
      </c>
      <c r="M71" s="25" t="str">
        <f t="shared" ca="1" si="1"/>
        <v>No</v>
      </c>
      <c r="N71" s="26">
        <f>YEAR(Table1[[#This Row],[Joining Date]])</f>
        <v>2021</v>
      </c>
      <c r="O71" s="46">
        <f>MONTH(Table1[[#This Row],[Joining Date]])</f>
        <v>2</v>
      </c>
      <c r="P71" s="26">
        <f ca="1">NETWORKDAYS(Table1[[#This Row],[Joining Date]],TODAY())</f>
        <v>1398</v>
      </c>
      <c r="Q71" s="26" t="str">
        <f>LEFT(Table1[[#This Row],[Department]],5)&amp;"-"&amp;RIGHT(Table1[[#This Row],[Employee ID]],3)</f>
        <v>Suppo-413</v>
      </c>
      <c r="R71" s="26" t="str">
        <f>LEFT(Table1[[#This Row],[Department]],3)</f>
        <v>Sup</v>
      </c>
      <c r="S71" s="37">
        <f>_xlfn.XLOOKUP(Table1[[#This Row],[City]],Table2[City],Table2[Bonus %])</f>
        <v>5</v>
      </c>
      <c r="U71" s="48" t="str">
        <v xml:space="preserve">Aarav </v>
      </c>
      <c r="V71" s="48" t="str">
        <v>Sharma</v>
      </c>
    </row>
    <row r="72" spans="1:22" x14ac:dyDescent="0.35">
      <c r="A72" s="7" t="s">
        <v>3728</v>
      </c>
      <c r="B72" s="40" t="str">
        <f>LEFT(Table1[[#This Row],[Employee Name]],FIND(" ",Table1[[#This Row],[Employee Name]]))</f>
        <v xml:space="preserve">Karan </v>
      </c>
      <c r="C72" s="40" t="str">
        <f>RIGHT(Table1[[#This Row],[Employee Name]],LEN(Table1[[#This Row],[Employee Name]])-FIND(" ",Table1[[#This Row],[Employee Name]]))</f>
        <v>Malhotra</v>
      </c>
      <c r="D72" s="22">
        <f>Table1[[#This Row],[Basic Salary]]+Table1[[#This Row],[Bonus]]</f>
        <v>141960</v>
      </c>
      <c r="E72" s="8">
        <v>85</v>
      </c>
      <c r="F72" s="45">
        <v>67</v>
      </c>
      <c r="G72" s="8" t="str" cm="1">
        <f t="array" ref="G72">_xlfn.IFS(Table1[[#This Row],[Performance Score]]&gt;=80,"Excellent",Table1[[#This Row],[Performance Score]]&gt;=60,"Good",Table1[[#This Row],[Performance Score]]&gt;=40,"Need Improvement")</f>
        <v>Good</v>
      </c>
      <c r="H72" s="29">
        <f>Table1[[#This Row],[Bonus]]/Table1[[#This Row],[Basic Salary]]</f>
        <v>0.19033045169837584</v>
      </c>
      <c r="I72" s="8">
        <f ca="1">DATEDIF(Table1[[#This Row],[Date of Birth]],TODAY(),"y")</f>
        <v>40</v>
      </c>
      <c r="J72" s="33">
        <v>43589</v>
      </c>
      <c r="K72" s="33" t="str" cm="1">
        <f t="array" aca="1" ref="K72" ca="1">_xlfn.IFS(L72&lt;3,"Junior",L72&lt;=7,"Mid-Level",L72&gt;7,"Senior")</f>
        <v>Mid-Level</v>
      </c>
      <c r="L72" s="45">
        <f ca="1">INT(YEARFRAC(Table1[[#This Row],[Joining Date]],TODAY(),1))</f>
        <v>7</v>
      </c>
      <c r="M72" s="25" t="str">
        <f t="shared" ca="1" si="1"/>
        <v>Yes</v>
      </c>
      <c r="N72" s="25">
        <f>YEAR(Table1[[#This Row],[Joining Date]])</f>
        <v>2019</v>
      </c>
      <c r="O72" s="45">
        <f>MONTH(Table1[[#This Row],[Joining Date]])</f>
        <v>5</v>
      </c>
      <c r="P72" s="25">
        <f ca="1">NETWORKDAYS(Table1[[#This Row],[Joining Date]],TODAY())</f>
        <v>1866</v>
      </c>
      <c r="Q72" s="25" t="str">
        <f>LEFT(Table1[[#This Row],[Department]],5)&amp;"-"&amp;RIGHT(Table1[[#This Row],[Employee ID]],3)</f>
        <v>HR-672</v>
      </c>
      <c r="R72" s="25" t="str">
        <f>LEFT(Table1[[#This Row],[Department]],3)</f>
        <v>HR</v>
      </c>
      <c r="S72" s="36">
        <f>_xlfn.XLOOKUP(Table1[[#This Row],[City]],Table2[City],Table2[Bonus %])</f>
        <v>5</v>
      </c>
      <c r="U72" s="48" t="str">
        <v xml:space="preserve">Karan </v>
      </c>
      <c r="V72" s="48" t="str">
        <v>Malhotra</v>
      </c>
    </row>
    <row r="73" spans="1:22" x14ac:dyDescent="0.35">
      <c r="A73" s="9" t="s">
        <v>2135</v>
      </c>
      <c r="B73" s="41" t="str">
        <f>LEFT(Table1[[#This Row],[Employee Name]],FIND(" ",Table1[[#This Row],[Employee Name]]))</f>
        <v xml:space="preserve">Krishna </v>
      </c>
      <c r="C73" s="41" t="str">
        <f>RIGHT(Table1[[#This Row],[Employee Name]],LEN(Table1[[#This Row],[Employee Name]])-FIND(" ",Table1[[#This Row],[Employee Name]]))</f>
        <v>Chaitanya</v>
      </c>
      <c r="D73" s="23">
        <f>Table1[[#This Row],[Basic Salary]]+Table1[[#This Row],[Bonus]]</f>
        <v>141957</v>
      </c>
      <c r="E73" s="10">
        <v>64</v>
      </c>
      <c r="F73" s="46">
        <v>43</v>
      </c>
      <c r="G73" s="10" t="str" cm="1">
        <f t="array" ref="G73">_xlfn.IFS(Table1[[#This Row],[Performance Score]]&gt;=80,"Excellent",Table1[[#This Row],[Performance Score]]&gt;=60,"Good",Table1[[#This Row],[Performance Score]]&gt;=40,"Need Improvement")</f>
        <v>Need Improvement</v>
      </c>
      <c r="H73" s="30">
        <f>Table1[[#This Row],[Bonus]]/Table1[[#This Row],[Basic Salary]]</f>
        <v>0.26353594602533176</v>
      </c>
      <c r="I73" s="10">
        <f ca="1">DATEDIF(Table1[[#This Row],[Date of Birth]],TODAY(),"y")</f>
        <v>36</v>
      </c>
      <c r="J73" s="34">
        <v>45746</v>
      </c>
      <c r="K73" s="33" t="str" cm="1">
        <f t="array" aca="1" ref="K73" ca="1">_xlfn.IFS(L73&lt;3,"Junior",L73&lt;=7,"Mid-Level",L73&gt;7,"Senior")</f>
        <v>Junior</v>
      </c>
      <c r="L73" s="46">
        <f ca="1">INT(YEARFRAC(Table1[[#This Row],[Joining Date]],TODAY(),1))</f>
        <v>1</v>
      </c>
      <c r="M73" s="25" t="str">
        <f t="shared" ca="1" si="1"/>
        <v>No</v>
      </c>
      <c r="N73" s="26">
        <f>YEAR(Table1[[#This Row],[Joining Date]])</f>
        <v>2025</v>
      </c>
      <c r="O73" s="46">
        <f>MONTH(Table1[[#This Row],[Joining Date]])</f>
        <v>3</v>
      </c>
      <c r="P73" s="26">
        <f ca="1">NETWORKDAYS(Table1[[#This Row],[Joining Date]],TODAY())</f>
        <v>326</v>
      </c>
      <c r="Q73" s="26" t="str">
        <f>LEFT(Table1[[#This Row],[Department]],5)&amp;"-"&amp;RIGHT(Table1[[#This Row],[Employee ID]],3)</f>
        <v>Marke-079</v>
      </c>
      <c r="R73" s="26" t="str">
        <f>LEFT(Table1[[#This Row],[Department]],3)</f>
        <v>Mar</v>
      </c>
      <c r="S73" s="37">
        <f>_xlfn.XLOOKUP(Table1[[#This Row],[City]],Table2[City],Table2[Bonus %])</f>
        <v>5</v>
      </c>
      <c r="U73" s="48" t="str">
        <v xml:space="preserve">Krishna </v>
      </c>
      <c r="V73" s="48" t="str">
        <v>Chaitanya</v>
      </c>
    </row>
    <row r="74" spans="1:22" x14ac:dyDescent="0.35">
      <c r="A74" s="7" t="s">
        <v>3919</v>
      </c>
      <c r="B74" s="40" t="str">
        <f>LEFT(Table1[[#This Row],[Employee Name]],FIND(" ",Table1[[#This Row],[Employee Name]]))</f>
        <v xml:space="preserve">Tarun </v>
      </c>
      <c r="C74" s="40" t="str">
        <f>RIGHT(Table1[[#This Row],[Employee Name]],LEN(Table1[[#This Row],[Employee Name]])-FIND(" ",Table1[[#This Row],[Employee Name]]))</f>
        <v>Verma</v>
      </c>
      <c r="D74" s="22">
        <f>Table1[[#This Row],[Basic Salary]]+Table1[[#This Row],[Bonus]]</f>
        <v>141897</v>
      </c>
      <c r="E74" s="8">
        <v>86</v>
      </c>
      <c r="F74" s="45">
        <v>80</v>
      </c>
      <c r="G74" s="8" t="str" cm="1">
        <f t="array" ref="G74">_xlfn.IFS(Table1[[#This Row],[Performance Score]]&gt;=80,"Excellent",Table1[[#This Row],[Performance Score]]&gt;=60,"Good",Table1[[#This Row],[Performance Score]]&gt;=40,"Need Improvement")</f>
        <v>Excellent</v>
      </c>
      <c r="H74" s="29">
        <f>Table1[[#This Row],[Bonus]]/Table1[[#This Row],[Basic Salary]]</f>
        <v>0.18547821146905494</v>
      </c>
      <c r="I74" s="8">
        <f ca="1">DATEDIF(Table1[[#This Row],[Date of Birth]],TODAY(),"y")</f>
        <v>34</v>
      </c>
      <c r="J74" s="33">
        <v>43917</v>
      </c>
      <c r="K74" s="33" t="str" cm="1">
        <f t="array" aca="1" ref="K74" ca="1">_xlfn.IFS(L74&lt;3,"Junior",L74&lt;=7,"Mid-Level",L74&gt;7,"Senior")</f>
        <v>Mid-Level</v>
      </c>
      <c r="L74" s="45">
        <f ca="1">INT(YEARFRAC(Table1[[#This Row],[Joining Date]],TODAY(),1))</f>
        <v>6</v>
      </c>
      <c r="M74" s="25" t="str">
        <f t="shared" ca="1" si="1"/>
        <v>Yes</v>
      </c>
      <c r="N74" s="25">
        <f>YEAR(Table1[[#This Row],[Joining Date]])</f>
        <v>2020</v>
      </c>
      <c r="O74" s="45">
        <f>MONTH(Table1[[#This Row],[Joining Date]])</f>
        <v>3</v>
      </c>
      <c r="P74" s="25">
        <f ca="1">NETWORKDAYS(Table1[[#This Row],[Joining Date]],TODAY())</f>
        <v>1632</v>
      </c>
      <c r="Q74" s="25" t="str">
        <f>LEFT(Table1[[#This Row],[Department]],5)&amp;"-"&amp;RIGHT(Table1[[#This Row],[Employee ID]],3)</f>
        <v>HR-863</v>
      </c>
      <c r="R74" s="25" t="str">
        <f>LEFT(Table1[[#This Row],[Department]],3)</f>
        <v>HR</v>
      </c>
      <c r="S74" s="36">
        <f>_xlfn.XLOOKUP(Table1[[#This Row],[City]],Table2[City],Table2[Bonus %])</f>
        <v>8</v>
      </c>
      <c r="U74" s="48" t="str">
        <v xml:space="preserve">Tarun </v>
      </c>
      <c r="V74" s="48" t="str">
        <v>Verma</v>
      </c>
    </row>
    <row r="75" spans="1:22" x14ac:dyDescent="0.35">
      <c r="A75" s="9" t="s">
        <v>3961</v>
      </c>
      <c r="B75" s="41" t="str">
        <f>LEFT(Table1[[#This Row],[Employee Name]],FIND(" ",Table1[[#This Row],[Employee Name]]))</f>
        <v xml:space="preserve">Ajay </v>
      </c>
      <c r="C75" s="41" t="str">
        <f>RIGHT(Table1[[#This Row],[Employee Name]],LEN(Table1[[#This Row],[Employee Name]])-FIND(" ",Table1[[#This Row],[Employee Name]]))</f>
        <v>Singh</v>
      </c>
      <c r="D75" s="23">
        <f>Table1[[#This Row],[Basic Salary]]+Table1[[#This Row],[Bonus]]</f>
        <v>141891</v>
      </c>
      <c r="E75" s="10">
        <v>96</v>
      </c>
      <c r="F75" s="46">
        <v>47</v>
      </c>
      <c r="G75" s="10" t="str" cm="1">
        <f t="array" ref="G75">_xlfn.IFS(Table1[[#This Row],[Performance Score]]&gt;=80,"Excellent",Table1[[#This Row],[Performance Score]]&gt;=60,"Good",Table1[[#This Row],[Performance Score]]&gt;=40,"Need Improvement")</f>
        <v>Need Improvement</v>
      </c>
      <c r="H75" s="30">
        <f>Table1[[#This Row],[Bonus]]/Table1[[#This Row],[Basic Salary]]</f>
        <v>0.22378907058580005</v>
      </c>
      <c r="I75" s="10">
        <f ca="1">DATEDIF(Table1[[#This Row],[Date of Birth]],TODAY(),"y")</f>
        <v>34</v>
      </c>
      <c r="J75" s="34">
        <v>45923</v>
      </c>
      <c r="K75" s="33" t="str" cm="1">
        <f t="array" aca="1" ref="K75" ca="1">_xlfn.IFS(L75&lt;3,"Junior",L75&lt;=7,"Mid-Level",L75&gt;7,"Senior")</f>
        <v>Junior</v>
      </c>
      <c r="L75" s="46">
        <f ca="1">INT(YEARFRAC(Table1[[#This Row],[Joining Date]],TODAY(),1))</f>
        <v>0</v>
      </c>
      <c r="M75" s="25" t="str">
        <f t="shared" ca="1" si="1"/>
        <v>No</v>
      </c>
      <c r="N75" s="26">
        <f>YEAR(Table1[[#This Row],[Joining Date]])</f>
        <v>2025</v>
      </c>
      <c r="O75" s="46">
        <f>MONTH(Table1[[#This Row],[Joining Date]])</f>
        <v>9</v>
      </c>
      <c r="P75" s="26">
        <f ca="1">NETWORKDAYS(Table1[[#This Row],[Joining Date]],TODAY())</f>
        <v>200</v>
      </c>
      <c r="Q75" s="26" t="str">
        <f>LEFT(Table1[[#This Row],[Department]],5)&amp;"-"&amp;RIGHT(Table1[[#This Row],[Employee ID]],3)</f>
        <v>IT-905</v>
      </c>
      <c r="R75" s="26" t="str">
        <f>LEFT(Table1[[#This Row],[Department]],3)</f>
        <v>IT</v>
      </c>
      <c r="S75" s="37">
        <f>_xlfn.XLOOKUP(Table1[[#This Row],[City]],Table2[City],Table2[Bonus %])</f>
        <v>6</v>
      </c>
      <c r="U75" s="48" t="str">
        <v xml:space="preserve">Ajay </v>
      </c>
      <c r="V75" s="48" t="str">
        <v>Singh</v>
      </c>
    </row>
    <row r="76" spans="1:22" x14ac:dyDescent="0.35">
      <c r="A76" s="7" t="s">
        <v>2950</v>
      </c>
      <c r="B76" s="40" t="str">
        <f>LEFT(Table1[[#This Row],[Employee Name]],FIND(" ",Table1[[#This Row],[Employee Name]]))</f>
        <v xml:space="preserve">Aarav </v>
      </c>
      <c r="C76" s="40" t="str">
        <f>RIGHT(Table1[[#This Row],[Employee Name]],LEN(Table1[[#This Row],[Employee Name]])-FIND(" ",Table1[[#This Row],[Employee Name]]))</f>
        <v>Sharma</v>
      </c>
      <c r="D76" s="22">
        <f>Table1[[#This Row],[Basic Salary]]+Table1[[#This Row],[Bonus]]</f>
        <v>141818</v>
      </c>
      <c r="E76" s="8">
        <v>84</v>
      </c>
      <c r="F76" s="45">
        <v>90</v>
      </c>
      <c r="G76" s="8" t="str" cm="1">
        <f t="array" ref="G76">_xlfn.IFS(Table1[[#This Row],[Performance Score]]&gt;=80,"Excellent",Table1[[#This Row],[Performance Score]]&gt;=60,"Good",Table1[[#This Row],[Performance Score]]&gt;=40,"Need Improvement")</f>
        <v>Excellent</v>
      </c>
      <c r="H76" s="29">
        <f>Table1[[#This Row],[Bonus]]/Table1[[#This Row],[Basic Salary]]</f>
        <v>0.26213021964330213</v>
      </c>
      <c r="I76" s="8">
        <f ca="1">DATEDIF(Table1[[#This Row],[Date of Birth]],TODAY(),"y")</f>
        <v>32</v>
      </c>
      <c r="J76" s="33">
        <v>42358</v>
      </c>
      <c r="K76" s="33" t="str" cm="1">
        <f t="array" aca="1" ref="K76" ca="1">_xlfn.IFS(L76&lt;3,"Junior",L76&lt;=7,"Mid-Level",L76&gt;7,"Senior")</f>
        <v>Senior</v>
      </c>
      <c r="L76" s="45">
        <f ca="1">INT(YEARFRAC(Table1[[#This Row],[Joining Date]],TODAY(),1))</f>
        <v>10</v>
      </c>
      <c r="M76" s="25" t="str">
        <f t="shared" ca="1" si="1"/>
        <v>Yes</v>
      </c>
      <c r="N76" s="25">
        <f>YEAR(Table1[[#This Row],[Joining Date]])</f>
        <v>2015</v>
      </c>
      <c r="O76" s="45">
        <f>MONTH(Table1[[#This Row],[Joining Date]])</f>
        <v>12</v>
      </c>
      <c r="P76" s="25">
        <f ca="1">NETWORKDAYS(Table1[[#This Row],[Joining Date]],TODAY())</f>
        <v>2746</v>
      </c>
      <c r="Q76" s="25" t="str">
        <f>LEFT(Table1[[#This Row],[Department]],5)&amp;"-"&amp;RIGHT(Table1[[#This Row],[Employee ID]],3)</f>
        <v>Marke-894</v>
      </c>
      <c r="R76" s="25" t="str">
        <f>LEFT(Table1[[#This Row],[Department]],3)</f>
        <v>Mar</v>
      </c>
      <c r="S76" s="36">
        <f>_xlfn.XLOOKUP(Table1[[#This Row],[City]],Table2[City],Table2[Bonus %])</f>
        <v>5</v>
      </c>
      <c r="U76" s="48" t="str">
        <v xml:space="preserve">Aarav </v>
      </c>
      <c r="V76" s="48" t="str">
        <v>Sharma</v>
      </c>
    </row>
    <row r="77" spans="1:22" x14ac:dyDescent="0.35">
      <c r="A77" s="9" t="s">
        <v>2478</v>
      </c>
      <c r="B77" s="41" t="str">
        <f>LEFT(Table1[[#This Row],[Employee Name]],FIND(" ",Table1[[#This Row],[Employee Name]]))</f>
        <v xml:space="preserve">Meera </v>
      </c>
      <c r="C77" s="41" t="str">
        <f>RIGHT(Table1[[#This Row],[Employee Name]],LEN(Table1[[#This Row],[Employee Name]])-FIND(" ",Table1[[#This Row],[Employee Name]]))</f>
        <v>Joshi</v>
      </c>
      <c r="D77" s="23">
        <f>Table1[[#This Row],[Basic Salary]]+Table1[[#This Row],[Bonus]]</f>
        <v>141649</v>
      </c>
      <c r="E77" s="10">
        <v>84</v>
      </c>
      <c r="F77" s="46">
        <v>84</v>
      </c>
      <c r="G77" s="10" t="str" cm="1">
        <f t="array" ref="G77">_xlfn.IFS(Table1[[#This Row],[Performance Score]]&gt;=80,"Excellent",Table1[[#This Row],[Performance Score]]&gt;=60,"Good",Table1[[#This Row],[Performance Score]]&gt;=40,"Need Improvement")</f>
        <v>Excellent</v>
      </c>
      <c r="H77" s="30">
        <f>Table1[[#This Row],[Bonus]]/Table1[[#This Row],[Basic Salary]]</f>
        <v>0.19409062170706007</v>
      </c>
      <c r="I77" s="10">
        <f ca="1">DATEDIF(Table1[[#This Row],[Date of Birth]],TODAY(),"y")</f>
        <v>30</v>
      </c>
      <c r="J77" s="34">
        <v>44952</v>
      </c>
      <c r="K77" s="33" t="str" cm="1">
        <f t="array" aca="1" ref="K77" ca="1">_xlfn.IFS(L77&lt;3,"Junior",L77&lt;=7,"Mid-Level",L77&gt;7,"Senior")</f>
        <v>Mid-Level</v>
      </c>
      <c r="L77" s="46">
        <f ca="1">INT(YEARFRAC(Table1[[#This Row],[Joining Date]],TODAY(),1))</f>
        <v>3</v>
      </c>
      <c r="M77" s="25" t="str">
        <f t="shared" ca="1" si="1"/>
        <v>No</v>
      </c>
      <c r="N77" s="26">
        <f>YEAR(Table1[[#This Row],[Joining Date]])</f>
        <v>2023</v>
      </c>
      <c r="O77" s="46">
        <f>MONTH(Table1[[#This Row],[Joining Date]])</f>
        <v>1</v>
      </c>
      <c r="P77" s="26">
        <f ca="1">NETWORKDAYS(Table1[[#This Row],[Joining Date]],TODAY())</f>
        <v>893</v>
      </c>
      <c r="Q77" s="26" t="str">
        <f>LEFT(Table1[[#This Row],[Department]],5)&amp;"-"&amp;RIGHT(Table1[[#This Row],[Employee ID]],3)</f>
        <v>IT-422</v>
      </c>
      <c r="R77" s="26" t="str">
        <f>LEFT(Table1[[#This Row],[Department]],3)</f>
        <v>IT</v>
      </c>
      <c r="S77" s="37">
        <f>_xlfn.XLOOKUP(Table1[[#This Row],[City]],Table2[City],Table2[Bonus %])</f>
        <v>6</v>
      </c>
      <c r="U77" s="48" t="str">
        <v xml:space="preserve">Meera </v>
      </c>
      <c r="V77" s="48" t="str">
        <v>Joshi</v>
      </c>
    </row>
    <row r="78" spans="1:22" x14ac:dyDescent="0.35">
      <c r="A78" s="7" t="s">
        <v>4791</v>
      </c>
      <c r="B78" s="40" t="str">
        <f>LEFT(Table1[[#This Row],[Employee Name]],FIND(" ",Table1[[#This Row],[Employee Name]]))</f>
        <v xml:space="preserve">Ajay </v>
      </c>
      <c r="C78" s="40" t="str">
        <f>RIGHT(Table1[[#This Row],[Employee Name]],LEN(Table1[[#This Row],[Employee Name]])-FIND(" ",Table1[[#This Row],[Employee Name]]))</f>
        <v>Singh</v>
      </c>
      <c r="D78" s="22">
        <f>Table1[[#This Row],[Basic Salary]]+Table1[[#This Row],[Bonus]]</f>
        <v>141582</v>
      </c>
      <c r="E78" s="8">
        <v>92</v>
      </c>
      <c r="F78" s="45">
        <v>55</v>
      </c>
      <c r="G78" s="8" t="str" cm="1">
        <f t="array" ref="G78">_xlfn.IFS(Table1[[#This Row],[Performance Score]]&gt;=80,"Excellent",Table1[[#This Row],[Performance Score]]&gt;=60,"Good",Table1[[#This Row],[Performance Score]]&gt;=40,"Need Improvement")</f>
        <v>Need Improvement</v>
      </c>
      <c r="H78" s="29">
        <f>Table1[[#This Row],[Bonus]]/Table1[[#This Row],[Basic Salary]]</f>
        <v>0.24689118258357698</v>
      </c>
      <c r="I78" s="8">
        <f ca="1">DATEDIF(Table1[[#This Row],[Date of Birth]],TODAY(),"y")</f>
        <v>32</v>
      </c>
      <c r="J78" s="33">
        <v>44600</v>
      </c>
      <c r="K78" s="33" t="str" cm="1">
        <f t="array" aca="1" ref="K78" ca="1">_xlfn.IFS(L78&lt;3,"Junior",L78&lt;=7,"Mid-Level",L78&gt;7,"Senior")</f>
        <v>Mid-Level</v>
      </c>
      <c r="L78" s="45">
        <f ca="1">INT(YEARFRAC(Table1[[#This Row],[Joining Date]],TODAY(),1))</f>
        <v>4</v>
      </c>
      <c r="M78" s="25" t="str">
        <f t="shared" ca="1" si="1"/>
        <v>No</v>
      </c>
      <c r="N78" s="25">
        <f>YEAR(Table1[[#This Row],[Joining Date]])</f>
        <v>2022</v>
      </c>
      <c r="O78" s="45">
        <f>MONTH(Table1[[#This Row],[Joining Date]])</f>
        <v>2</v>
      </c>
      <c r="P78" s="25">
        <f ca="1">NETWORKDAYS(Table1[[#This Row],[Joining Date]],TODAY())</f>
        <v>1145</v>
      </c>
      <c r="Q78" s="25" t="str">
        <f>LEFT(Table1[[#This Row],[Department]],5)&amp;"-"&amp;RIGHT(Table1[[#This Row],[Employee ID]],3)</f>
        <v>Sales-735</v>
      </c>
      <c r="R78" s="25" t="str">
        <f>LEFT(Table1[[#This Row],[Department]],3)</f>
        <v>Sal</v>
      </c>
      <c r="S78" s="36">
        <f>_xlfn.XLOOKUP(Table1[[#This Row],[City]],Table2[City],Table2[Bonus %])</f>
        <v>6</v>
      </c>
      <c r="U78" s="48" t="str">
        <v xml:space="preserve">Ajay </v>
      </c>
      <c r="V78" s="48" t="str">
        <v>Singh</v>
      </c>
    </row>
    <row r="79" spans="1:22" x14ac:dyDescent="0.35">
      <c r="A79" s="9" t="s">
        <v>633</v>
      </c>
      <c r="B79" s="41" t="str">
        <f>LEFT(Table1[[#This Row],[Employee Name]],FIND(" ",Table1[[#This Row],[Employee Name]]))</f>
        <v xml:space="preserve">Priya </v>
      </c>
      <c r="C79" s="41" t="str">
        <f>RIGHT(Table1[[#This Row],[Employee Name]],LEN(Table1[[#This Row],[Employee Name]])-FIND(" ",Table1[[#This Row],[Employee Name]]))</f>
        <v>Reddy</v>
      </c>
      <c r="D79" s="23">
        <f>Table1[[#This Row],[Basic Salary]]+Table1[[#This Row],[Bonus]]</f>
        <v>141544</v>
      </c>
      <c r="E79" s="10">
        <v>77</v>
      </c>
      <c r="F79" s="46">
        <v>43</v>
      </c>
      <c r="G79" s="10" t="str" cm="1">
        <f t="array" ref="G79">_xlfn.IFS(Table1[[#This Row],[Performance Score]]&gt;=80,"Excellent",Table1[[#This Row],[Performance Score]]&gt;=60,"Good",Table1[[#This Row],[Performance Score]]&gt;=40,"Need Improvement")</f>
        <v>Need Improvement</v>
      </c>
      <c r="H79" s="30">
        <f>Table1[[#This Row],[Bonus]]/Table1[[#This Row],[Basic Salary]]</f>
        <v>0.21711165570316868</v>
      </c>
      <c r="I79" s="10">
        <f ca="1">DATEDIF(Table1[[#This Row],[Date of Birth]],TODAY(),"y")</f>
        <v>37</v>
      </c>
      <c r="J79" s="34">
        <v>43168</v>
      </c>
      <c r="K79" s="33" t="str" cm="1">
        <f t="array" aca="1" ref="K79" ca="1">_xlfn.IFS(L79&lt;3,"Junior",L79&lt;=7,"Mid-Level",L79&gt;7,"Senior")</f>
        <v>Senior</v>
      </c>
      <c r="L79" s="46">
        <f ca="1">INT(YEARFRAC(Table1[[#This Row],[Joining Date]],TODAY(),1))</f>
        <v>8</v>
      </c>
      <c r="M79" s="25" t="str">
        <f t="shared" ca="1" si="1"/>
        <v>Yes</v>
      </c>
      <c r="N79" s="26">
        <f>YEAR(Table1[[#This Row],[Joining Date]])</f>
        <v>2018</v>
      </c>
      <c r="O79" s="46">
        <f>MONTH(Table1[[#This Row],[Joining Date]])</f>
        <v>3</v>
      </c>
      <c r="P79" s="26">
        <f ca="1">NETWORKDAYS(Table1[[#This Row],[Joining Date]],TODAY())</f>
        <v>2167</v>
      </c>
      <c r="Q79" s="26" t="str">
        <f>LEFT(Table1[[#This Row],[Department]],5)&amp;"-"&amp;RIGHT(Table1[[#This Row],[Employee ID]],3)</f>
        <v>Finan-577</v>
      </c>
      <c r="R79" s="26" t="str">
        <f>LEFT(Table1[[#This Row],[Department]],3)</f>
        <v>Fin</v>
      </c>
      <c r="S79" s="37">
        <f>_xlfn.XLOOKUP(Table1[[#This Row],[City]],Table2[City],Table2[Bonus %])</f>
        <v>8</v>
      </c>
      <c r="U79" s="48" t="str">
        <v xml:space="preserve">Priya </v>
      </c>
      <c r="V79" s="48" t="str">
        <v>Reddy</v>
      </c>
    </row>
    <row r="80" spans="1:22" x14ac:dyDescent="0.35">
      <c r="A80" s="7" t="s">
        <v>1907</v>
      </c>
      <c r="B80" s="40" t="str">
        <f>LEFT(Table1[[#This Row],[Employee Name]],FIND(" ",Table1[[#This Row],[Employee Name]]))</f>
        <v xml:space="preserve">Tarun </v>
      </c>
      <c r="C80" s="40" t="str">
        <f>RIGHT(Table1[[#This Row],[Employee Name]],LEN(Table1[[#This Row],[Employee Name]])-FIND(" ",Table1[[#This Row],[Employee Name]]))</f>
        <v>Verma</v>
      </c>
      <c r="D80" s="22">
        <f>Table1[[#This Row],[Basic Salary]]+Table1[[#This Row],[Bonus]]</f>
        <v>141375</v>
      </c>
      <c r="E80" s="8">
        <v>64</v>
      </c>
      <c r="F80" s="45">
        <v>89</v>
      </c>
      <c r="G80" s="8" t="str" cm="1">
        <f t="array" ref="G80">_xlfn.IFS(Table1[[#This Row],[Performance Score]]&gt;=80,"Excellent",Table1[[#This Row],[Performance Score]]&gt;=60,"Good",Table1[[#This Row],[Performance Score]]&gt;=40,"Need Improvement")</f>
        <v>Excellent</v>
      </c>
      <c r="H80" s="29">
        <f>Table1[[#This Row],[Bonus]]/Table1[[#This Row],[Basic Salary]]</f>
        <v>0.21189651625291456</v>
      </c>
      <c r="I80" s="8">
        <f ca="1">DATEDIF(Table1[[#This Row],[Date of Birth]],TODAY(),"y")</f>
        <v>21</v>
      </c>
      <c r="J80" s="33">
        <v>42664</v>
      </c>
      <c r="K80" s="33" t="str" cm="1">
        <f t="array" aca="1" ref="K80" ca="1">_xlfn.IFS(L80&lt;3,"Junior",L80&lt;=7,"Mid-Level",L80&gt;7,"Senior")</f>
        <v>Senior</v>
      </c>
      <c r="L80" s="45">
        <f ca="1">INT(YEARFRAC(Table1[[#This Row],[Joining Date]],TODAY(),1))</f>
        <v>9</v>
      </c>
      <c r="M80" s="25" t="str">
        <f t="shared" ca="1" si="1"/>
        <v>Yes</v>
      </c>
      <c r="N80" s="25">
        <f>YEAR(Table1[[#This Row],[Joining Date]])</f>
        <v>2016</v>
      </c>
      <c r="O80" s="45">
        <f>MONTH(Table1[[#This Row],[Joining Date]])</f>
        <v>10</v>
      </c>
      <c r="P80" s="25">
        <f ca="1">NETWORKDAYS(Table1[[#This Row],[Joining Date]],TODAY())</f>
        <v>2527</v>
      </c>
      <c r="Q80" s="25" t="str">
        <f>LEFT(Table1[[#This Row],[Department]],5)&amp;"-"&amp;RIGHT(Table1[[#This Row],[Employee ID]],3)</f>
        <v>IT-851</v>
      </c>
      <c r="R80" s="25" t="str">
        <f>LEFT(Table1[[#This Row],[Department]],3)</f>
        <v>IT</v>
      </c>
      <c r="S80" s="36">
        <f>_xlfn.XLOOKUP(Table1[[#This Row],[City]],Table2[City],Table2[Bonus %])</f>
        <v>5</v>
      </c>
      <c r="U80" s="48" t="str">
        <v xml:space="preserve">Tarun </v>
      </c>
      <c r="V80" s="48" t="str">
        <v>Verma</v>
      </c>
    </row>
    <row r="81" spans="1:22" x14ac:dyDescent="0.35">
      <c r="A81" s="9" t="s">
        <v>2119</v>
      </c>
      <c r="B81" s="41" t="str">
        <f>LEFT(Table1[[#This Row],[Employee Name]],FIND(" ",Table1[[#This Row],[Employee Name]]))</f>
        <v xml:space="preserve">Tarun </v>
      </c>
      <c r="C81" s="41" t="str">
        <f>RIGHT(Table1[[#This Row],[Employee Name]],LEN(Table1[[#This Row],[Employee Name]])-FIND(" ",Table1[[#This Row],[Employee Name]]))</f>
        <v>Verma</v>
      </c>
      <c r="D81" s="23">
        <f>Table1[[#This Row],[Basic Salary]]+Table1[[#This Row],[Bonus]]</f>
        <v>141360</v>
      </c>
      <c r="E81" s="10">
        <v>69</v>
      </c>
      <c r="F81" s="46">
        <v>70</v>
      </c>
      <c r="G81" s="10" t="str" cm="1">
        <f t="array" ref="G81">_xlfn.IFS(Table1[[#This Row],[Performance Score]]&gt;=80,"Excellent",Table1[[#This Row],[Performance Score]]&gt;=60,"Good",Table1[[#This Row],[Performance Score]]&gt;=40,"Need Improvement")</f>
        <v>Good</v>
      </c>
      <c r="H81" s="30">
        <f>Table1[[#This Row],[Bonus]]/Table1[[#This Row],[Basic Salary]]</f>
        <v>0.18296846756376783</v>
      </c>
      <c r="I81" s="10">
        <f ca="1">DATEDIF(Table1[[#This Row],[Date of Birth]],TODAY(),"y")</f>
        <v>18</v>
      </c>
      <c r="J81" s="34">
        <v>42365</v>
      </c>
      <c r="K81" s="33" t="str" cm="1">
        <f t="array" aca="1" ref="K81" ca="1">_xlfn.IFS(L81&lt;3,"Junior",L81&lt;=7,"Mid-Level",L81&gt;7,"Senior")</f>
        <v>Senior</v>
      </c>
      <c r="L81" s="46">
        <f ca="1">INT(YEARFRAC(Table1[[#This Row],[Joining Date]],TODAY(),1))</f>
        <v>10</v>
      </c>
      <c r="M81" s="25" t="str">
        <f t="shared" ca="1" si="1"/>
        <v>Yes</v>
      </c>
      <c r="N81" s="26">
        <f>YEAR(Table1[[#This Row],[Joining Date]])</f>
        <v>2015</v>
      </c>
      <c r="O81" s="46">
        <f>MONTH(Table1[[#This Row],[Joining Date]])</f>
        <v>12</v>
      </c>
      <c r="P81" s="26">
        <f ca="1">NETWORKDAYS(Table1[[#This Row],[Joining Date]],TODAY())</f>
        <v>2741</v>
      </c>
      <c r="Q81" s="26" t="str">
        <f>LEFT(Table1[[#This Row],[Department]],5)&amp;"-"&amp;RIGHT(Table1[[#This Row],[Employee ID]],3)</f>
        <v>IT-063</v>
      </c>
      <c r="R81" s="26" t="str">
        <f>LEFT(Table1[[#This Row],[Department]],3)</f>
        <v>IT</v>
      </c>
      <c r="S81" s="37">
        <f>_xlfn.XLOOKUP(Table1[[#This Row],[City]],Table2[City],Table2[Bonus %])</f>
        <v>7</v>
      </c>
      <c r="U81" s="48" t="str">
        <v xml:space="preserve">Tarun </v>
      </c>
      <c r="V81" s="48" t="str">
        <v>Verma</v>
      </c>
    </row>
    <row r="82" spans="1:22" x14ac:dyDescent="0.35">
      <c r="A82" s="7" t="s">
        <v>266</v>
      </c>
      <c r="B82" s="40" t="str">
        <f>LEFT(Table1[[#This Row],[Employee Name]],FIND(" ",Table1[[#This Row],[Employee Name]]))</f>
        <v xml:space="preserve">Gayathri </v>
      </c>
      <c r="C82" s="40" t="str">
        <f>RIGHT(Table1[[#This Row],[Employee Name]],LEN(Table1[[#This Row],[Employee Name]])-FIND(" ",Table1[[#This Row],[Employee Name]]))</f>
        <v>Iyer</v>
      </c>
      <c r="D82" s="22">
        <f>Table1[[#This Row],[Basic Salary]]+Table1[[#This Row],[Bonus]]</f>
        <v>141340</v>
      </c>
      <c r="E82" s="8">
        <v>79</v>
      </c>
      <c r="F82" s="45">
        <v>70</v>
      </c>
      <c r="G82" s="8" t="str" cm="1">
        <f t="array" ref="G82">_xlfn.IFS(Table1[[#This Row],[Performance Score]]&gt;=80,"Excellent",Table1[[#This Row],[Performance Score]]&gt;=60,"Good",Table1[[#This Row],[Performance Score]]&gt;=40,"Need Improvement")</f>
        <v>Good</v>
      </c>
      <c r="H82" s="29">
        <f>Table1[[#This Row],[Bonus]]/Table1[[#This Row],[Basic Salary]]</f>
        <v>0.19886339539420672</v>
      </c>
      <c r="I82" s="8">
        <f ca="1">DATEDIF(Table1[[#This Row],[Date of Birth]],TODAY(),"y")</f>
        <v>24</v>
      </c>
      <c r="J82" s="33">
        <v>44185</v>
      </c>
      <c r="K82" s="33" t="str" cm="1">
        <f t="array" aca="1" ref="K82" ca="1">_xlfn.IFS(L82&lt;3,"Junior",L82&lt;=7,"Mid-Level",L82&gt;7,"Senior")</f>
        <v>Mid-Level</v>
      </c>
      <c r="L82" s="45">
        <f ca="1">INT(YEARFRAC(Table1[[#This Row],[Joining Date]],TODAY(),1))</f>
        <v>5</v>
      </c>
      <c r="M82" s="25" t="str">
        <f t="shared" ca="1" si="1"/>
        <v>No</v>
      </c>
      <c r="N82" s="25">
        <f>YEAR(Table1[[#This Row],[Joining Date]])</f>
        <v>2020</v>
      </c>
      <c r="O82" s="45">
        <f>MONTH(Table1[[#This Row],[Joining Date]])</f>
        <v>12</v>
      </c>
      <c r="P82" s="25">
        <f ca="1">NETWORKDAYS(Table1[[#This Row],[Joining Date]],TODAY())</f>
        <v>1441</v>
      </c>
      <c r="Q82" s="25" t="str">
        <f>LEFT(Table1[[#This Row],[Department]],5)&amp;"-"&amp;RIGHT(Table1[[#This Row],[Employee ID]],3)</f>
        <v>Opera-210</v>
      </c>
      <c r="R82" s="25" t="str">
        <f>LEFT(Table1[[#This Row],[Department]],3)</f>
        <v>Ope</v>
      </c>
      <c r="S82" s="36">
        <f>_xlfn.XLOOKUP(Table1[[#This Row],[City]],Table2[City],Table2[Bonus %])</f>
        <v>5</v>
      </c>
      <c r="U82" s="48" t="str">
        <v xml:space="preserve">Gayathri </v>
      </c>
      <c r="V82" s="48" t="str">
        <v>Iyer</v>
      </c>
    </row>
    <row r="83" spans="1:22" x14ac:dyDescent="0.35">
      <c r="A83" s="9" t="s">
        <v>4096</v>
      </c>
      <c r="B83" s="41" t="str">
        <f>LEFT(Table1[[#This Row],[Employee Name]],FIND(" ",Table1[[#This Row],[Employee Name]]))</f>
        <v xml:space="preserve">Neha </v>
      </c>
      <c r="C83" s="41" t="str">
        <f>RIGHT(Table1[[#This Row],[Employee Name]],LEN(Table1[[#This Row],[Employee Name]])-FIND(" ",Table1[[#This Row],[Employee Name]]))</f>
        <v>Kulkarni</v>
      </c>
      <c r="D83" s="23">
        <f>Table1[[#This Row],[Basic Salary]]+Table1[[#This Row],[Bonus]]</f>
        <v>141318</v>
      </c>
      <c r="E83" s="10">
        <v>79</v>
      </c>
      <c r="F83" s="46">
        <v>44</v>
      </c>
      <c r="G83" s="10" t="str" cm="1">
        <f t="array" ref="G83">_xlfn.IFS(Table1[[#This Row],[Performance Score]]&gt;=80,"Excellent",Table1[[#This Row],[Performance Score]]&gt;=60,"Good",Table1[[#This Row],[Performance Score]]&gt;=40,"Need Improvement")</f>
        <v>Need Improvement</v>
      </c>
      <c r="H83" s="30">
        <f>Table1[[#This Row],[Bonus]]/Table1[[#This Row],[Basic Salary]]</f>
        <v>0.17812124849939975</v>
      </c>
      <c r="I83" s="10">
        <f ca="1">DATEDIF(Table1[[#This Row],[Date of Birth]],TODAY(),"y")</f>
        <v>22</v>
      </c>
      <c r="J83" s="34">
        <v>43194</v>
      </c>
      <c r="K83" s="33" t="str" cm="1">
        <f t="array" aca="1" ref="K83" ca="1">_xlfn.IFS(L83&lt;3,"Junior",L83&lt;=7,"Mid-Level",L83&gt;7,"Senior")</f>
        <v>Senior</v>
      </c>
      <c r="L83" s="46">
        <f ca="1">INT(YEARFRAC(Table1[[#This Row],[Joining Date]],TODAY(),1))</f>
        <v>8</v>
      </c>
      <c r="M83" s="25" t="str">
        <f t="shared" ca="1" si="1"/>
        <v>Yes</v>
      </c>
      <c r="N83" s="26">
        <f>YEAR(Table1[[#This Row],[Joining Date]])</f>
        <v>2018</v>
      </c>
      <c r="O83" s="46">
        <f>MONTH(Table1[[#This Row],[Joining Date]])</f>
        <v>4</v>
      </c>
      <c r="P83" s="26">
        <f ca="1">NETWORKDAYS(Table1[[#This Row],[Joining Date]],TODAY())</f>
        <v>2149</v>
      </c>
      <c r="Q83" s="26" t="str">
        <f>LEFT(Table1[[#This Row],[Department]],5)&amp;"-"&amp;RIGHT(Table1[[#This Row],[Employee ID]],3)</f>
        <v>Opera-040</v>
      </c>
      <c r="R83" s="26" t="str">
        <f>LEFT(Table1[[#This Row],[Department]],3)</f>
        <v>Ope</v>
      </c>
      <c r="S83" s="37">
        <f>_xlfn.XLOOKUP(Table1[[#This Row],[City]],Table2[City],Table2[Bonus %])</f>
        <v>6</v>
      </c>
      <c r="U83" s="48" t="str">
        <v xml:space="preserve">Neha </v>
      </c>
      <c r="V83" s="48" t="str">
        <v>Kulkarni</v>
      </c>
    </row>
    <row r="84" spans="1:22" x14ac:dyDescent="0.35">
      <c r="A84" s="7" t="s">
        <v>2968</v>
      </c>
      <c r="B84" s="40" t="str">
        <f>LEFT(Table1[[#This Row],[Employee Name]],FIND(" ",Table1[[#This Row],[Employee Name]]))</f>
        <v xml:space="preserve">Kavya </v>
      </c>
      <c r="C84" s="40" t="str">
        <f>RIGHT(Table1[[#This Row],[Employee Name]],LEN(Table1[[#This Row],[Employee Name]])-FIND(" ",Table1[[#This Row],[Employee Name]]))</f>
        <v>Nair</v>
      </c>
      <c r="D84" s="22">
        <f>Table1[[#This Row],[Basic Salary]]+Table1[[#This Row],[Bonus]]</f>
        <v>141222</v>
      </c>
      <c r="E84" s="8">
        <v>98</v>
      </c>
      <c r="F84" s="45">
        <v>40</v>
      </c>
      <c r="G84" s="8" t="str" cm="1">
        <f t="array" ref="G84">_xlfn.IFS(Table1[[#This Row],[Performance Score]]&gt;=80,"Excellent",Table1[[#This Row],[Performance Score]]&gt;=60,"Good",Table1[[#This Row],[Performance Score]]&gt;=40,"Need Improvement")</f>
        <v>Need Improvement</v>
      </c>
      <c r="H84" s="29">
        <f>Table1[[#This Row],[Bonus]]/Table1[[#This Row],[Basic Salary]]</f>
        <v>0.19073194998355833</v>
      </c>
      <c r="I84" s="8">
        <f ca="1">DATEDIF(Table1[[#This Row],[Date of Birth]],TODAY(),"y")</f>
        <v>16</v>
      </c>
      <c r="J84" s="33">
        <v>44471</v>
      </c>
      <c r="K84" s="33" t="str" cm="1">
        <f t="array" aca="1" ref="K84" ca="1">_xlfn.IFS(L84&lt;3,"Junior",L84&lt;=7,"Mid-Level",L84&gt;7,"Senior")</f>
        <v>Mid-Level</v>
      </c>
      <c r="L84" s="45">
        <f ca="1">INT(YEARFRAC(Table1[[#This Row],[Joining Date]],TODAY(),1))</f>
        <v>4</v>
      </c>
      <c r="M84" s="25" t="str">
        <f t="shared" ca="1" si="1"/>
        <v>No</v>
      </c>
      <c r="N84" s="25">
        <f>YEAR(Table1[[#This Row],[Joining Date]])</f>
        <v>2021</v>
      </c>
      <c r="O84" s="45">
        <f>MONTH(Table1[[#This Row],[Joining Date]])</f>
        <v>10</v>
      </c>
      <c r="P84" s="25">
        <f ca="1">NETWORKDAYS(Table1[[#This Row],[Joining Date]],TODAY())</f>
        <v>1236</v>
      </c>
      <c r="Q84" s="25" t="str">
        <f>LEFT(Table1[[#This Row],[Department]],5)&amp;"-"&amp;RIGHT(Table1[[#This Row],[Employee ID]],3)</f>
        <v>Opera-912</v>
      </c>
      <c r="R84" s="25" t="str">
        <f>LEFT(Table1[[#This Row],[Department]],3)</f>
        <v>Ope</v>
      </c>
      <c r="S84" s="36">
        <f>_xlfn.XLOOKUP(Table1[[#This Row],[City]],Table2[City],Table2[Bonus %])</f>
        <v>8</v>
      </c>
      <c r="U84" s="48" t="str">
        <v xml:space="preserve">Kavya </v>
      </c>
      <c r="V84" s="48" t="str">
        <v>Nair</v>
      </c>
    </row>
    <row r="85" spans="1:22" x14ac:dyDescent="0.35">
      <c r="A85" s="9" t="s">
        <v>2791</v>
      </c>
      <c r="B85" s="41" t="str">
        <f>LEFT(Table1[[#This Row],[Employee Name]],FIND(" ",Table1[[#This Row],[Employee Name]]))</f>
        <v xml:space="preserve">Meera </v>
      </c>
      <c r="C85" s="41" t="str">
        <f>RIGHT(Table1[[#This Row],[Employee Name]],LEN(Table1[[#This Row],[Employee Name]])-FIND(" ",Table1[[#This Row],[Employee Name]]))</f>
        <v>Joshi</v>
      </c>
      <c r="D85" s="23">
        <f>Table1[[#This Row],[Basic Salary]]+Table1[[#This Row],[Bonus]]</f>
        <v>141154</v>
      </c>
      <c r="E85" s="10">
        <v>99</v>
      </c>
      <c r="F85" s="46">
        <v>88</v>
      </c>
      <c r="G85" s="10" t="str" cm="1">
        <f t="array" ref="G85">_xlfn.IFS(Table1[[#This Row],[Performance Score]]&gt;=80,"Excellent",Table1[[#This Row],[Performance Score]]&gt;=60,"Good",Table1[[#This Row],[Performance Score]]&gt;=40,"Need Improvement")</f>
        <v>Excellent</v>
      </c>
      <c r="H85" s="30">
        <f>Table1[[#This Row],[Bonus]]/Table1[[#This Row],[Basic Salary]]</f>
        <v>0.2610466882269909</v>
      </c>
      <c r="I85" s="10">
        <f ca="1">DATEDIF(Table1[[#This Row],[Date of Birth]],TODAY(),"y")</f>
        <v>42</v>
      </c>
      <c r="J85" s="34">
        <v>42117</v>
      </c>
      <c r="K85" s="33" t="str" cm="1">
        <f t="array" aca="1" ref="K85" ca="1">_xlfn.IFS(L85&lt;3,"Junior",L85&lt;=7,"Mid-Level",L85&gt;7,"Senior")</f>
        <v>Senior</v>
      </c>
      <c r="L85" s="46">
        <f ca="1">INT(YEARFRAC(Table1[[#This Row],[Joining Date]],TODAY(),1))</f>
        <v>11</v>
      </c>
      <c r="M85" s="25" t="str">
        <f t="shared" ca="1" si="1"/>
        <v>Yes</v>
      </c>
      <c r="N85" s="26">
        <f>YEAR(Table1[[#This Row],[Joining Date]])</f>
        <v>2015</v>
      </c>
      <c r="O85" s="46">
        <f>MONTH(Table1[[#This Row],[Joining Date]])</f>
        <v>4</v>
      </c>
      <c r="P85" s="26">
        <f ca="1">NETWORKDAYS(Table1[[#This Row],[Joining Date]],TODAY())</f>
        <v>2918</v>
      </c>
      <c r="Q85" s="26" t="str">
        <f>LEFT(Table1[[#This Row],[Department]],5)&amp;"-"&amp;RIGHT(Table1[[#This Row],[Employee ID]],3)</f>
        <v>Finan-735</v>
      </c>
      <c r="R85" s="26" t="str">
        <f>LEFT(Table1[[#This Row],[Department]],3)</f>
        <v>Fin</v>
      </c>
      <c r="S85" s="37">
        <f>_xlfn.XLOOKUP(Table1[[#This Row],[City]],Table2[City],Table2[Bonus %])</f>
        <v>5</v>
      </c>
      <c r="U85" s="48" t="str">
        <v xml:space="preserve">Meera </v>
      </c>
      <c r="V85" s="48" t="str">
        <v>Joshi</v>
      </c>
    </row>
    <row r="86" spans="1:22" x14ac:dyDescent="0.35">
      <c r="A86" s="7" t="s">
        <v>397</v>
      </c>
      <c r="B86" s="40" t="str">
        <f>LEFT(Table1[[#This Row],[Employee Name]],FIND(" ",Table1[[#This Row],[Employee Name]]))</f>
        <v xml:space="preserve">Rahul </v>
      </c>
      <c r="C86" s="40" t="str">
        <f>RIGHT(Table1[[#This Row],[Employee Name]],LEN(Table1[[#This Row],[Employee Name]])-FIND(" ",Table1[[#This Row],[Employee Name]]))</f>
        <v>Verma</v>
      </c>
      <c r="D86" s="22">
        <f>Table1[[#This Row],[Basic Salary]]+Table1[[#This Row],[Bonus]]</f>
        <v>141110</v>
      </c>
      <c r="E86" s="8">
        <v>62</v>
      </c>
      <c r="F86" s="45">
        <v>53</v>
      </c>
      <c r="G86" s="8" t="str" cm="1">
        <f t="array" ref="G86">_xlfn.IFS(Table1[[#This Row],[Performance Score]]&gt;=80,"Excellent",Table1[[#This Row],[Performance Score]]&gt;=60,"Good",Table1[[#This Row],[Performance Score]]&gt;=40,"Need Improvement")</f>
        <v>Need Improvement</v>
      </c>
      <c r="H86" s="29">
        <f>Table1[[#This Row],[Bonus]]/Table1[[#This Row],[Basic Salary]]</f>
        <v>0.21290000945496429</v>
      </c>
      <c r="I86" s="8">
        <f ca="1">DATEDIF(Table1[[#This Row],[Date of Birth]],TODAY(),"y")</f>
        <v>14</v>
      </c>
      <c r="J86" s="33">
        <v>43251</v>
      </c>
      <c r="K86" s="33" t="str" cm="1">
        <f t="array" aca="1" ref="K86" ca="1">_xlfn.IFS(L86&lt;3,"Junior",L86&lt;=7,"Mid-Level",L86&gt;7,"Senior")</f>
        <v>Senior</v>
      </c>
      <c r="L86" s="45">
        <f ca="1">INT(YEARFRAC(Table1[[#This Row],[Joining Date]],TODAY(),1))</f>
        <v>8</v>
      </c>
      <c r="M86" s="25" t="str">
        <f t="shared" ca="1" si="1"/>
        <v>Yes</v>
      </c>
      <c r="N86" s="25">
        <f>YEAR(Table1[[#This Row],[Joining Date]])</f>
        <v>2018</v>
      </c>
      <c r="O86" s="45">
        <f>MONTH(Table1[[#This Row],[Joining Date]])</f>
        <v>5</v>
      </c>
      <c r="P86" s="25">
        <f ca="1">NETWORKDAYS(Table1[[#This Row],[Joining Date]],TODAY())</f>
        <v>2108</v>
      </c>
      <c r="Q86" s="25" t="str">
        <f>LEFT(Table1[[#This Row],[Department]],5)&amp;"-"&amp;RIGHT(Table1[[#This Row],[Employee ID]],3)</f>
        <v>Suppo-341</v>
      </c>
      <c r="R86" s="25" t="str">
        <f>LEFT(Table1[[#This Row],[Department]],3)</f>
        <v>Sup</v>
      </c>
      <c r="S86" s="36">
        <f>_xlfn.XLOOKUP(Table1[[#This Row],[City]],Table2[City],Table2[Bonus %])</f>
        <v>5</v>
      </c>
      <c r="U86" s="48" t="str">
        <v xml:space="preserve">Rahul </v>
      </c>
      <c r="V86" s="48" t="str">
        <v>Verma</v>
      </c>
    </row>
    <row r="87" spans="1:22" x14ac:dyDescent="0.35">
      <c r="A87" s="9" t="s">
        <v>3408</v>
      </c>
      <c r="B87" s="41" t="str">
        <f>LEFT(Table1[[#This Row],[Employee Name]],FIND(" ",Table1[[#This Row],[Employee Name]]))</f>
        <v xml:space="preserve">Aarav </v>
      </c>
      <c r="C87" s="41" t="str">
        <f>RIGHT(Table1[[#This Row],[Employee Name]],LEN(Table1[[#This Row],[Employee Name]])-FIND(" ",Table1[[#This Row],[Employee Name]]))</f>
        <v>Sharma</v>
      </c>
      <c r="D87" s="23">
        <f>Table1[[#This Row],[Basic Salary]]+Table1[[#This Row],[Bonus]]</f>
        <v>141047</v>
      </c>
      <c r="E87" s="10">
        <v>87</v>
      </c>
      <c r="F87" s="46">
        <v>78</v>
      </c>
      <c r="G87" s="10" t="str" cm="1">
        <f t="array" ref="G87">_xlfn.IFS(Table1[[#This Row],[Performance Score]]&gt;=80,"Excellent",Table1[[#This Row],[Performance Score]]&gt;=60,"Good",Table1[[#This Row],[Performance Score]]&gt;=40,"Need Improvement")</f>
        <v>Good</v>
      </c>
      <c r="H87" s="30">
        <f>Table1[[#This Row],[Bonus]]/Table1[[#This Row],[Basic Salary]]</f>
        <v>0.22143995289064394</v>
      </c>
      <c r="I87" s="10">
        <f ca="1">DATEDIF(Table1[[#This Row],[Date of Birth]],TODAY(),"y")</f>
        <v>41</v>
      </c>
      <c r="J87" s="34">
        <v>43077</v>
      </c>
      <c r="K87" s="33" t="str" cm="1">
        <f t="array" aca="1" ref="K87" ca="1">_xlfn.IFS(L87&lt;3,"Junior",L87&lt;=7,"Mid-Level",L87&gt;7,"Senior")</f>
        <v>Senior</v>
      </c>
      <c r="L87" s="46">
        <f ca="1">INT(YEARFRAC(Table1[[#This Row],[Joining Date]],TODAY(),1))</f>
        <v>8</v>
      </c>
      <c r="M87" s="25" t="str">
        <f t="shared" ca="1" si="1"/>
        <v>Yes</v>
      </c>
      <c r="N87" s="26">
        <f>YEAR(Table1[[#This Row],[Joining Date]])</f>
        <v>2017</v>
      </c>
      <c r="O87" s="46">
        <f>MONTH(Table1[[#This Row],[Joining Date]])</f>
        <v>12</v>
      </c>
      <c r="P87" s="26">
        <f ca="1">NETWORKDAYS(Table1[[#This Row],[Joining Date]],TODAY())</f>
        <v>2232</v>
      </c>
      <c r="Q87" s="26" t="str">
        <f>LEFT(Table1[[#This Row],[Department]],5)&amp;"-"&amp;RIGHT(Table1[[#This Row],[Employee ID]],3)</f>
        <v>Finan-352</v>
      </c>
      <c r="R87" s="26" t="str">
        <f>LEFT(Table1[[#This Row],[Department]],3)</f>
        <v>Fin</v>
      </c>
      <c r="S87" s="37">
        <f>_xlfn.XLOOKUP(Table1[[#This Row],[City]],Table2[City],Table2[Bonus %])</f>
        <v>7</v>
      </c>
      <c r="U87" s="48" t="str">
        <v xml:space="preserve">Aarav </v>
      </c>
      <c r="V87" s="48" t="str">
        <v>Sharma</v>
      </c>
    </row>
    <row r="88" spans="1:22" x14ac:dyDescent="0.35">
      <c r="A88" s="7" t="s">
        <v>4617</v>
      </c>
      <c r="B88" s="40" t="str">
        <f>LEFT(Table1[[#This Row],[Employee Name]],FIND(" ",Table1[[#This Row],[Employee Name]]))</f>
        <v xml:space="preserve">Meera </v>
      </c>
      <c r="C88" s="40" t="str">
        <f>RIGHT(Table1[[#This Row],[Employee Name]],LEN(Table1[[#This Row],[Employee Name]])-FIND(" ",Table1[[#This Row],[Employee Name]]))</f>
        <v>Joshi</v>
      </c>
      <c r="D88" s="22">
        <f>Table1[[#This Row],[Basic Salary]]+Table1[[#This Row],[Bonus]]</f>
        <v>141028</v>
      </c>
      <c r="E88" s="8">
        <v>92</v>
      </c>
      <c r="F88" s="45">
        <v>87</v>
      </c>
      <c r="G88" s="8" t="str" cm="1">
        <f t="array" ref="G88">_xlfn.IFS(Table1[[#This Row],[Performance Score]]&gt;=80,"Excellent",Table1[[#This Row],[Performance Score]]&gt;=60,"Good",Table1[[#This Row],[Performance Score]]&gt;=40,"Need Improvement")</f>
        <v>Excellent</v>
      </c>
      <c r="H88" s="29">
        <f>Table1[[#This Row],[Bonus]]/Table1[[#This Row],[Basic Salary]]</f>
        <v>0.23260062054800507</v>
      </c>
      <c r="I88" s="8">
        <f ca="1">DATEDIF(Table1[[#This Row],[Date of Birth]],TODAY(),"y")</f>
        <v>31</v>
      </c>
      <c r="J88" s="33">
        <v>43167</v>
      </c>
      <c r="K88" s="33" t="str" cm="1">
        <f t="array" aca="1" ref="K88" ca="1">_xlfn.IFS(L88&lt;3,"Junior",L88&lt;=7,"Mid-Level",L88&gt;7,"Senior")</f>
        <v>Senior</v>
      </c>
      <c r="L88" s="45">
        <f ca="1">INT(YEARFRAC(Table1[[#This Row],[Joining Date]],TODAY(),1))</f>
        <v>8</v>
      </c>
      <c r="M88" s="25" t="str">
        <f t="shared" ca="1" si="1"/>
        <v>Yes</v>
      </c>
      <c r="N88" s="25">
        <f>YEAR(Table1[[#This Row],[Joining Date]])</f>
        <v>2018</v>
      </c>
      <c r="O88" s="45">
        <f>MONTH(Table1[[#This Row],[Joining Date]])</f>
        <v>3</v>
      </c>
      <c r="P88" s="25">
        <f ca="1">NETWORKDAYS(Table1[[#This Row],[Joining Date]],TODAY())</f>
        <v>2168</v>
      </c>
      <c r="Q88" s="25" t="str">
        <f>LEFT(Table1[[#This Row],[Department]],5)&amp;"-"&amp;RIGHT(Table1[[#This Row],[Employee ID]],3)</f>
        <v>IT-561</v>
      </c>
      <c r="R88" s="25" t="str">
        <f>LEFT(Table1[[#This Row],[Department]],3)</f>
        <v>IT</v>
      </c>
      <c r="S88" s="36">
        <f>_xlfn.XLOOKUP(Table1[[#This Row],[City]],Table2[City],Table2[Bonus %])</f>
        <v>6</v>
      </c>
      <c r="U88" s="48" t="str">
        <v xml:space="preserve">Meera </v>
      </c>
      <c r="V88" s="48" t="str">
        <v>Joshi</v>
      </c>
    </row>
    <row r="89" spans="1:22" x14ac:dyDescent="0.35">
      <c r="A89" s="9" t="s">
        <v>903</v>
      </c>
      <c r="B89" s="41" t="str">
        <f>LEFT(Table1[[#This Row],[Employee Name]],FIND(" ",Table1[[#This Row],[Employee Name]]))</f>
        <v xml:space="preserve">Krishna </v>
      </c>
      <c r="C89" s="41" t="str">
        <f>RIGHT(Table1[[#This Row],[Employee Name]],LEN(Table1[[#This Row],[Employee Name]])-FIND(" ",Table1[[#This Row],[Employee Name]]))</f>
        <v>Chaitanya</v>
      </c>
      <c r="D89" s="23">
        <f>Table1[[#This Row],[Basic Salary]]+Table1[[#This Row],[Bonus]]</f>
        <v>141012</v>
      </c>
      <c r="E89" s="10">
        <v>64</v>
      </c>
      <c r="F89" s="46">
        <v>45</v>
      </c>
      <c r="G89" s="10" t="str" cm="1">
        <f t="array" ref="G89">_xlfn.IFS(Table1[[#This Row],[Performance Score]]&gt;=80,"Excellent",Table1[[#This Row],[Performance Score]]&gt;=60,"Good",Table1[[#This Row],[Performance Score]]&gt;=40,"Need Improvement")</f>
        <v>Need Improvement</v>
      </c>
      <c r="H89" s="30">
        <f>Table1[[#This Row],[Bonus]]/Table1[[#This Row],[Basic Salary]]</f>
        <v>0.1843776247270284</v>
      </c>
      <c r="I89" s="10">
        <f ca="1">DATEDIF(Table1[[#This Row],[Date of Birth]],TODAY(),"y")</f>
        <v>46</v>
      </c>
      <c r="J89" s="34">
        <v>42601</v>
      </c>
      <c r="K89" s="33" t="str" cm="1">
        <f t="array" aca="1" ref="K89" ca="1">_xlfn.IFS(L89&lt;3,"Junior",L89&lt;=7,"Mid-Level",L89&gt;7,"Senior")</f>
        <v>Senior</v>
      </c>
      <c r="L89" s="46">
        <f ca="1">INT(YEARFRAC(Table1[[#This Row],[Joining Date]],TODAY(),1))</f>
        <v>9</v>
      </c>
      <c r="M89" s="25" t="str">
        <f t="shared" ca="1" si="1"/>
        <v>Yes</v>
      </c>
      <c r="N89" s="26">
        <f>YEAR(Table1[[#This Row],[Joining Date]])</f>
        <v>2016</v>
      </c>
      <c r="O89" s="46">
        <f>MONTH(Table1[[#This Row],[Joining Date]])</f>
        <v>8</v>
      </c>
      <c r="P89" s="26">
        <f ca="1">NETWORKDAYS(Table1[[#This Row],[Joining Date]],TODAY())</f>
        <v>2572</v>
      </c>
      <c r="Q89" s="26" t="str">
        <f>LEFT(Table1[[#This Row],[Department]],5)&amp;"-"&amp;RIGHT(Table1[[#This Row],[Employee ID]],3)</f>
        <v>HR-847</v>
      </c>
      <c r="R89" s="26" t="str">
        <f>LEFT(Table1[[#This Row],[Department]],3)</f>
        <v>HR</v>
      </c>
      <c r="S89" s="37">
        <f>_xlfn.XLOOKUP(Table1[[#This Row],[City]],Table2[City],Table2[Bonus %])</f>
        <v>6</v>
      </c>
      <c r="U89" s="48" t="str">
        <v xml:space="preserve">Krishna </v>
      </c>
      <c r="V89" s="48" t="str">
        <v>Chaitanya</v>
      </c>
    </row>
    <row r="90" spans="1:22" x14ac:dyDescent="0.35">
      <c r="A90" s="7" t="s">
        <v>4576</v>
      </c>
      <c r="B90" s="40" t="str">
        <f>LEFT(Table1[[#This Row],[Employee Name]],FIND(" ",Table1[[#This Row],[Employee Name]]))</f>
        <v xml:space="preserve">Tarun </v>
      </c>
      <c r="C90" s="40" t="str">
        <f>RIGHT(Table1[[#This Row],[Employee Name]],LEN(Table1[[#This Row],[Employee Name]])-FIND(" ",Table1[[#This Row],[Employee Name]]))</f>
        <v>Verma</v>
      </c>
      <c r="D90" s="22">
        <f>Table1[[#This Row],[Basic Salary]]+Table1[[#This Row],[Bonus]]</f>
        <v>140986</v>
      </c>
      <c r="E90" s="8">
        <v>78</v>
      </c>
      <c r="F90" s="45">
        <v>57</v>
      </c>
      <c r="G90" s="8" t="str" cm="1">
        <f t="array" ref="G90">_xlfn.IFS(Table1[[#This Row],[Performance Score]]&gt;=80,"Excellent",Table1[[#This Row],[Performance Score]]&gt;=60,"Good",Table1[[#This Row],[Performance Score]]&gt;=40,"Need Improvement")</f>
        <v>Need Improvement</v>
      </c>
      <c r="H90" s="29">
        <f>Table1[[#This Row],[Bonus]]/Table1[[#This Row],[Basic Salary]]</f>
        <v>0.22671191159836424</v>
      </c>
      <c r="I90" s="8">
        <f ca="1">DATEDIF(Table1[[#This Row],[Date of Birth]],TODAY(),"y")</f>
        <v>44</v>
      </c>
      <c r="J90" s="33">
        <v>45244</v>
      </c>
      <c r="K90" s="33" t="str" cm="1">
        <f t="array" aca="1" ref="K90" ca="1">_xlfn.IFS(L90&lt;3,"Junior",L90&lt;=7,"Mid-Level",L90&gt;7,"Senior")</f>
        <v>Junior</v>
      </c>
      <c r="L90" s="45">
        <f ca="1">INT(YEARFRAC(Table1[[#This Row],[Joining Date]],TODAY(),1))</f>
        <v>2</v>
      </c>
      <c r="M90" s="25" t="str">
        <f t="shared" ca="1" si="1"/>
        <v>No</v>
      </c>
      <c r="N90" s="25">
        <f>YEAR(Table1[[#This Row],[Joining Date]])</f>
        <v>2023</v>
      </c>
      <c r="O90" s="45">
        <f>MONTH(Table1[[#This Row],[Joining Date]])</f>
        <v>11</v>
      </c>
      <c r="P90" s="25">
        <f ca="1">NETWORKDAYS(Table1[[#This Row],[Joining Date]],TODAY())</f>
        <v>685</v>
      </c>
      <c r="Q90" s="25" t="str">
        <f>LEFT(Table1[[#This Row],[Department]],5)&amp;"-"&amp;RIGHT(Table1[[#This Row],[Employee ID]],3)</f>
        <v>Sales-520</v>
      </c>
      <c r="R90" s="25" t="str">
        <f>LEFT(Table1[[#This Row],[Department]],3)</f>
        <v>Sal</v>
      </c>
      <c r="S90" s="36">
        <f>_xlfn.XLOOKUP(Table1[[#This Row],[City]],Table2[City],Table2[Bonus %])</f>
        <v>6</v>
      </c>
      <c r="U90" s="48" t="str">
        <v xml:space="preserve">Tarun </v>
      </c>
      <c r="V90" s="48" t="str">
        <v>Verma</v>
      </c>
    </row>
    <row r="91" spans="1:22" x14ac:dyDescent="0.35">
      <c r="A91" s="9" t="s">
        <v>1827</v>
      </c>
      <c r="B91" s="41" t="str">
        <f>LEFT(Table1[[#This Row],[Employee Name]],FIND(" ",Table1[[#This Row],[Employee Name]]))</f>
        <v xml:space="preserve">Priya </v>
      </c>
      <c r="C91" s="41" t="str">
        <f>RIGHT(Table1[[#This Row],[Employee Name]],LEN(Table1[[#This Row],[Employee Name]])-FIND(" ",Table1[[#This Row],[Employee Name]]))</f>
        <v>Reddy</v>
      </c>
      <c r="D91" s="23">
        <f>Table1[[#This Row],[Basic Salary]]+Table1[[#This Row],[Bonus]]</f>
        <v>140969</v>
      </c>
      <c r="E91" s="10">
        <v>60</v>
      </c>
      <c r="F91" s="46">
        <v>99</v>
      </c>
      <c r="G91" s="10" t="str" cm="1">
        <f t="array" ref="G91">_xlfn.IFS(Table1[[#This Row],[Performance Score]]&gt;=80,"Excellent",Table1[[#This Row],[Performance Score]]&gt;=60,"Good",Table1[[#This Row],[Performance Score]]&gt;=40,"Need Improvement")</f>
        <v>Excellent</v>
      </c>
      <c r="H91" s="30">
        <f>Table1[[#This Row],[Bonus]]/Table1[[#This Row],[Basic Salary]]</f>
        <v>0.26824287243709122</v>
      </c>
      <c r="I91" s="10">
        <f ca="1">DATEDIF(Table1[[#This Row],[Date of Birth]],TODAY(),"y")</f>
        <v>39</v>
      </c>
      <c r="J91" s="34">
        <v>44221</v>
      </c>
      <c r="K91" s="33" t="str" cm="1">
        <f t="array" aca="1" ref="K91" ca="1">_xlfn.IFS(L91&lt;3,"Junior",L91&lt;=7,"Mid-Level",L91&gt;7,"Senior")</f>
        <v>Mid-Level</v>
      </c>
      <c r="L91" s="46">
        <f ca="1">INT(YEARFRAC(Table1[[#This Row],[Joining Date]],TODAY(),1))</f>
        <v>5</v>
      </c>
      <c r="M91" s="25" t="str">
        <f t="shared" ca="1" si="1"/>
        <v>No</v>
      </c>
      <c r="N91" s="26">
        <f>YEAR(Table1[[#This Row],[Joining Date]])</f>
        <v>2021</v>
      </c>
      <c r="O91" s="46">
        <f>MONTH(Table1[[#This Row],[Joining Date]])</f>
        <v>1</v>
      </c>
      <c r="P91" s="26">
        <f ca="1">NETWORKDAYS(Table1[[#This Row],[Joining Date]],TODAY())</f>
        <v>1416</v>
      </c>
      <c r="Q91" s="26" t="str">
        <f>LEFT(Table1[[#This Row],[Department]],5)&amp;"-"&amp;RIGHT(Table1[[#This Row],[Employee ID]],3)</f>
        <v>Marke-771</v>
      </c>
      <c r="R91" s="26" t="str">
        <f>LEFT(Table1[[#This Row],[Department]],3)</f>
        <v>Mar</v>
      </c>
      <c r="S91" s="37">
        <f>_xlfn.XLOOKUP(Table1[[#This Row],[City]],Table2[City],Table2[Bonus %])</f>
        <v>5</v>
      </c>
      <c r="U91" s="48" t="str">
        <v xml:space="preserve">Priya </v>
      </c>
      <c r="V91" s="48" t="str">
        <v>Reddy</v>
      </c>
    </row>
    <row r="92" spans="1:22" x14ac:dyDescent="0.35">
      <c r="A92" s="7" t="s">
        <v>4281</v>
      </c>
      <c r="B92" s="40" t="str">
        <f>LEFT(Table1[[#This Row],[Employee Name]],FIND(" ",Table1[[#This Row],[Employee Name]]))</f>
        <v xml:space="preserve">Krishna </v>
      </c>
      <c r="C92" s="40" t="str">
        <f>RIGHT(Table1[[#This Row],[Employee Name]],LEN(Table1[[#This Row],[Employee Name]])-FIND(" ",Table1[[#This Row],[Employee Name]]))</f>
        <v>Chaitanya</v>
      </c>
      <c r="D92" s="22">
        <f>Table1[[#This Row],[Basic Salary]]+Table1[[#This Row],[Bonus]]</f>
        <v>140936</v>
      </c>
      <c r="E92" s="8">
        <v>77</v>
      </c>
      <c r="F92" s="45">
        <v>60</v>
      </c>
      <c r="G92" s="8" t="str" cm="1">
        <f t="array" ref="G92">_xlfn.IFS(Table1[[#This Row],[Performance Score]]&gt;=80,"Excellent",Table1[[#This Row],[Performance Score]]&gt;=60,"Good",Table1[[#This Row],[Performance Score]]&gt;=40,"Need Improvement")</f>
        <v>Good</v>
      </c>
      <c r="H92" s="29">
        <f>Table1[[#This Row],[Bonus]]/Table1[[#This Row],[Basic Salary]]</f>
        <v>0.20663350485012971</v>
      </c>
      <c r="I92" s="8">
        <f ca="1">DATEDIF(Table1[[#This Row],[Date of Birth]],TODAY(),"y")</f>
        <v>14</v>
      </c>
      <c r="J92" s="33">
        <v>42280</v>
      </c>
      <c r="K92" s="33" t="str" cm="1">
        <f t="array" aca="1" ref="K92" ca="1">_xlfn.IFS(L92&lt;3,"Junior",L92&lt;=7,"Mid-Level",L92&gt;7,"Senior")</f>
        <v>Senior</v>
      </c>
      <c r="L92" s="45">
        <f ca="1">INT(YEARFRAC(Table1[[#This Row],[Joining Date]],TODAY(),1))</f>
        <v>10</v>
      </c>
      <c r="M92" s="25" t="str">
        <f t="shared" ca="1" si="1"/>
        <v>Yes</v>
      </c>
      <c r="N92" s="25">
        <f>YEAR(Table1[[#This Row],[Joining Date]])</f>
        <v>2015</v>
      </c>
      <c r="O92" s="45">
        <f>MONTH(Table1[[#This Row],[Joining Date]])</f>
        <v>10</v>
      </c>
      <c r="P92" s="25">
        <f ca="1">NETWORKDAYS(Table1[[#This Row],[Joining Date]],TODAY())</f>
        <v>2801</v>
      </c>
      <c r="Q92" s="25" t="str">
        <f>LEFT(Table1[[#This Row],[Department]],5)&amp;"-"&amp;RIGHT(Table1[[#This Row],[Employee ID]],3)</f>
        <v>Opera-225</v>
      </c>
      <c r="R92" s="25" t="str">
        <f>LEFT(Table1[[#This Row],[Department]],3)</f>
        <v>Ope</v>
      </c>
      <c r="S92" s="36">
        <f>_xlfn.XLOOKUP(Table1[[#This Row],[City]],Table2[City],Table2[Bonus %])</f>
        <v>5</v>
      </c>
      <c r="U92" s="48" t="str">
        <v xml:space="preserve">Krishna </v>
      </c>
      <c r="V92" s="48" t="str">
        <v>Chaitanya</v>
      </c>
    </row>
    <row r="93" spans="1:22" x14ac:dyDescent="0.35">
      <c r="A93" s="9" t="s">
        <v>4014</v>
      </c>
      <c r="B93" s="41" t="str">
        <f>LEFT(Table1[[#This Row],[Employee Name]],FIND(" ",Table1[[#This Row],[Employee Name]]))</f>
        <v xml:space="preserve">Sneha </v>
      </c>
      <c r="C93" s="41" t="str">
        <f>RIGHT(Table1[[#This Row],[Employee Name]],LEN(Table1[[#This Row],[Employee Name]])-FIND(" ",Table1[[#This Row],[Employee Name]]))</f>
        <v>Iyer</v>
      </c>
      <c r="D93" s="23">
        <f>Table1[[#This Row],[Basic Salary]]+Table1[[#This Row],[Bonus]]</f>
        <v>140841</v>
      </c>
      <c r="E93" s="10">
        <v>60</v>
      </c>
      <c r="F93" s="46">
        <v>99</v>
      </c>
      <c r="G93" s="10" t="str" cm="1">
        <f t="array" ref="G93">_xlfn.IFS(Table1[[#This Row],[Performance Score]]&gt;=80,"Excellent",Table1[[#This Row],[Performance Score]]&gt;=60,"Good",Table1[[#This Row],[Performance Score]]&gt;=40,"Need Improvement")</f>
        <v>Excellent</v>
      </c>
      <c r="H93" s="30">
        <f>Table1[[#This Row],[Bonus]]/Table1[[#This Row],[Basic Salary]]</f>
        <v>0.23528483094329694</v>
      </c>
      <c r="I93" s="10">
        <f ca="1">DATEDIF(Table1[[#This Row],[Date of Birth]],TODAY(),"y")</f>
        <v>40</v>
      </c>
      <c r="J93" s="34">
        <v>43870</v>
      </c>
      <c r="K93" s="33" t="str" cm="1">
        <f t="array" aca="1" ref="K93" ca="1">_xlfn.IFS(L93&lt;3,"Junior",L93&lt;=7,"Mid-Level",L93&gt;7,"Senior")</f>
        <v>Mid-Level</v>
      </c>
      <c r="L93" s="46">
        <f ca="1">INT(YEARFRAC(Table1[[#This Row],[Joining Date]],TODAY(),1))</f>
        <v>6</v>
      </c>
      <c r="M93" s="25" t="str">
        <f t="shared" ca="1" si="1"/>
        <v>Yes</v>
      </c>
      <c r="N93" s="26">
        <f>YEAR(Table1[[#This Row],[Joining Date]])</f>
        <v>2020</v>
      </c>
      <c r="O93" s="46">
        <f>MONTH(Table1[[#This Row],[Joining Date]])</f>
        <v>2</v>
      </c>
      <c r="P93" s="26">
        <f ca="1">NETWORKDAYS(Table1[[#This Row],[Joining Date]],TODAY())</f>
        <v>1666</v>
      </c>
      <c r="Q93" s="26" t="str">
        <f>LEFT(Table1[[#This Row],[Department]],5)&amp;"-"&amp;RIGHT(Table1[[#This Row],[Employee ID]],3)</f>
        <v>Marke-958</v>
      </c>
      <c r="R93" s="26" t="str">
        <f>LEFT(Table1[[#This Row],[Department]],3)</f>
        <v>Mar</v>
      </c>
      <c r="S93" s="37">
        <f>_xlfn.XLOOKUP(Table1[[#This Row],[City]],Table2[City],Table2[Bonus %])</f>
        <v>6</v>
      </c>
      <c r="U93" s="48" t="str">
        <v xml:space="preserve">Sneha </v>
      </c>
      <c r="V93" s="48" t="str">
        <v>Iyer</v>
      </c>
    </row>
    <row r="94" spans="1:22" x14ac:dyDescent="0.35">
      <c r="A94" s="7" t="s">
        <v>2529</v>
      </c>
      <c r="B94" s="40" t="str">
        <f>LEFT(Table1[[#This Row],[Employee Name]],FIND(" ",Table1[[#This Row],[Employee Name]]))</f>
        <v xml:space="preserve">Ananya </v>
      </c>
      <c r="C94" s="40" t="str">
        <f>RIGHT(Table1[[#This Row],[Employee Name]],LEN(Table1[[#This Row],[Employee Name]])-FIND(" ",Table1[[#This Row],[Employee Name]]))</f>
        <v>Rao</v>
      </c>
      <c r="D94" s="22">
        <f>Table1[[#This Row],[Basic Salary]]+Table1[[#This Row],[Bonus]]</f>
        <v>140795</v>
      </c>
      <c r="E94" s="8">
        <v>94</v>
      </c>
      <c r="F94" s="45">
        <v>97</v>
      </c>
      <c r="G94" s="8" t="str" cm="1">
        <f t="array" ref="G94">_xlfn.IFS(Table1[[#This Row],[Performance Score]]&gt;=80,"Excellent",Table1[[#This Row],[Performance Score]]&gt;=60,"Good",Table1[[#This Row],[Performance Score]]&gt;=40,"Need Improvement")</f>
        <v>Excellent</v>
      </c>
      <c r="H94" s="29">
        <f>Table1[[#This Row],[Bonus]]/Table1[[#This Row],[Basic Salary]]</f>
        <v>0.26288266793437798</v>
      </c>
      <c r="I94" s="8">
        <f ca="1">DATEDIF(Table1[[#This Row],[Date of Birth]],TODAY(),"y")</f>
        <v>39</v>
      </c>
      <c r="J94" s="33">
        <v>44434</v>
      </c>
      <c r="K94" s="33" t="str" cm="1">
        <f t="array" aca="1" ref="K94" ca="1">_xlfn.IFS(L94&lt;3,"Junior",L94&lt;=7,"Mid-Level",L94&gt;7,"Senior")</f>
        <v>Mid-Level</v>
      </c>
      <c r="L94" s="45">
        <f ca="1">INT(YEARFRAC(Table1[[#This Row],[Joining Date]],TODAY(),1))</f>
        <v>4</v>
      </c>
      <c r="M94" s="25" t="str">
        <f t="shared" ca="1" si="1"/>
        <v>No</v>
      </c>
      <c r="N94" s="25">
        <f>YEAR(Table1[[#This Row],[Joining Date]])</f>
        <v>2021</v>
      </c>
      <c r="O94" s="45">
        <f>MONTH(Table1[[#This Row],[Joining Date]])</f>
        <v>8</v>
      </c>
      <c r="P94" s="25">
        <f ca="1">NETWORKDAYS(Table1[[#This Row],[Joining Date]],TODAY())</f>
        <v>1263</v>
      </c>
      <c r="Q94" s="25" t="str">
        <f>LEFT(Table1[[#This Row],[Department]],5)&amp;"-"&amp;RIGHT(Table1[[#This Row],[Employee ID]],3)</f>
        <v>HR-473</v>
      </c>
      <c r="R94" s="25" t="str">
        <f>LEFT(Table1[[#This Row],[Department]],3)</f>
        <v>HR</v>
      </c>
      <c r="S94" s="36">
        <f>_xlfn.XLOOKUP(Table1[[#This Row],[City]],Table2[City],Table2[Bonus %])</f>
        <v>6</v>
      </c>
      <c r="U94" s="48" t="str">
        <v xml:space="preserve">Ananya </v>
      </c>
      <c r="V94" s="48" t="str">
        <v>Rao</v>
      </c>
    </row>
    <row r="95" spans="1:22" x14ac:dyDescent="0.35">
      <c r="A95" s="9" t="s">
        <v>4905</v>
      </c>
      <c r="B95" s="41" t="str">
        <f>LEFT(Table1[[#This Row],[Employee Name]],FIND(" ",Table1[[#This Row],[Employee Name]]))</f>
        <v xml:space="preserve">Krishna </v>
      </c>
      <c r="C95" s="41" t="str">
        <f>RIGHT(Table1[[#This Row],[Employee Name]],LEN(Table1[[#This Row],[Employee Name]])-FIND(" ",Table1[[#This Row],[Employee Name]]))</f>
        <v>Chaitanya</v>
      </c>
      <c r="D95" s="23">
        <f>Table1[[#This Row],[Basic Salary]]+Table1[[#This Row],[Bonus]]</f>
        <v>140775</v>
      </c>
      <c r="E95" s="10">
        <v>82</v>
      </c>
      <c r="F95" s="46">
        <v>43</v>
      </c>
      <c r="G95" s="10" t="str" cm="1">
        <f t="array" ref="G95">_xlfn.IFS(Table1[[#This Row],[Performance Score]]&gt;=80,"Excellent",Table1[[#This Row],[Performance Score]]&gt;=60,"Good",Table1[[#This Row],[Performance Score]]&gt;=40,"Need Improvement")</f>
        <v>Need Improvement</v>
      </c>
      <c r="H95" s="30">
        <f>Table1[[#This Row],[Bonus]]/Table1[[#This Row],[Basic Salary]]</f>
        <v>0.24246489501601901</v>
      </c>
      <c r="I95" s="10">
        <f ca="1">DATEDIF(Table1[[#This Row],[Date of Birth]],TODAY(),"y")</f>
        <v>27</v>
      </c>
      <c r="J95" s="34">
        <v>45763</v>
      </c>
      <c r="K95" s="33" t="str" cm="1">
        <f t="array" aca="1" ref="K95" ca="1">_xlfn.IFS(L95&lt;3,"Junior",L95&lt;=7,"Mid-Level",L95&gt;7,"Senior")</f>
        <v>Junior</v>
      </c>
      <c r="L95" s="46">
        <f ca="1">INT(YEARFRAC(Table1[[#This Row],[Joining Date]],TODAY(),1))</f>
        <v>1</v>
      </c>
      <c r="M95" s="25" t="str">
        <f t="shared" ca="1" si="1"/>
        <v>No</v>
      </c>
      <c r="N95" s="26">
        <f>YEAR(Table1[[#This Row],[Joining Date]])</f>
        <v>2025</v>
      </c>
      <c r="O95" s="46">
        <f>MONTH(Table1[[#This Row],[Joining Date]])</f>
        <v>4</v>
      </c>
      <c r="P95" s="26">
        <f ca="1">NETWORKDAYS(Table1[[#This Row],[Joining Date]],TODAY())</f>
        <v>314</v>
      </c>
      <c r="Q95" s="26" t="str">
        <f>LEFT(Table1[[#This Row],[Department]],5)&amp;"-"&amp;RIGHT(Table1[[#This Row],[Employee ID]],3)</f>
        <v>Sales-849</v>
      </c>
      <c r="R95" s="26" t="str">
        <f>LEFT(Table1[[#This Row],[Department]],3)</f>
        <v>Sal</v>
      </c>
      <c r="S95" s="37">
        <f>_xlfn.XLOOKUP(Table1[[#This Row],[City]],Table2[City],Table2[Bonus %])</f>
        <v>5</v>
      </c>
      <c r="U95" s="48" t="str">
        <v xml:space="preserve">Krishna </v>
      </c>
      <c r="V95" s="48" t="str">
        <v>Chaitanya</v>
      </c>
    </row>
    <row r="96" spans="1:22" x14ac:dyDescent="0.35">
      <c r="A96" s="7" t="s">
        <v>2345</v>
      </c>
      <c r="B96" s="40" t="str">
        <f>LEFT(Table1[[#This Row],[Employee Name]],FIND(" ",Table1[[#This Row],[Employee Name]]))</f>
        <v xml:space="preserve">Sneha </v>
      </c>
      <c r="C96" s="40" t="str">
        <f>RIGHT(Table1[[#This Row],[Employee Name]],LEN(Table1[[#This Row],[Employee Name]])-FIND(" ",Table1[[#This Row],[Employee Name]]))</f>
        <v>Iyer</v>
      </c>
      <c r="D96" s="22">
        <f>Table1[[#This Row],[Basic Salary]]+Table1[[#This Row],[Bonus]]</f>
        <v>140768</v>
      </c>
      <c r="E96" s="8">
        <v>89</v>
      </c>
      <c r="F96" s="45">
        <v>52</v>
      </c>
      <c r="G96" s="8" t="str" cm="1">
        <f t="array" ref="G96">_xlfn.IFS(Table1[[#This Row],[Performance Score]]&gt;=80,"Excellent",Table1[[#This Row],[Performance Score]]&gt;=60,"Good",Table1[[#This Row],[Performance Score]]&gt;=40,"Need Improvement")</f>
        <v>Need Improvement</v>
      </c>
      <c r="H96" s="29">
        <f>Table1[[#This Row],[Bonus]]/Table1[[#This Row],[Basic Salary]]</f>
        <v>0.20257998376831404</v>
      </c>
      <c r="I96" s="8">
        <f ca="1">DATEDIF(Table1[[#This Row],[Date of Birth]],TODAY(),"y")</f>
        <v>33</v>
      </c>
      <c r="J96" s="33">
        <v>44383</v>
      </c>
      <c r="K96" s="33" t="str" cm="1">
        <f t="array" aca="1" ref="K96" ca="1">_xlfn.IFS(L96&lt;3,"Junior",L96&lt;=7,"Mid-Level",L96&gt;7,"Senior")</f>
        <v>Mid-Level</v>
      </c>
      <c r="L96" s="45">
        <f ca="1">INT(YEARFRAC(Table1[[#This Row],[Joining Date]],TODAY(),1))</f>
        <v>4</v>
      </c>
      <c r="M96" s="25" t="str">
        <f t="shared" ca="1" si="1"/>
        <v>No</v>
      </c>
      <c r="N96" s="25">
        <f>YEAR(Table1[[#This Row],[Joining Date]])</f>
        <v>2021</v>
      </c>
      <c r="O96" s="45">
        <f>MONTH(Table1[[#This Row],[Joining Date]])</f>
        <v>7</v>
      </c>
      <c r="P96" s="25">
        <f ca="1">NETWORKDAYS(Table1[[#This Row],[Joining Date]],TODAY())</f>
        <v>1300</v>
      </c>
      <c r="Q96" s="25" t="str">
        <f>LEFT(Table1[[#This Row],[Department]],5)&amp;"-"&amp;RIGHT(Table1[[#This Row],[Employee ID]],3)</f>
        <v>HR-289</v>
      </c>
      <c r="R96" s="25" t="str">
        <f>LEFT(Table1[[#This Row],[Department]],3)</f>
        <v>HR</v>
      </c>
      <c r="S96" s="36">
        <f>_xlfn.XLOOKUP(Table1[[#This Row],[City]],Table2[City],Table2[Bonus %])</f>
        <v>6</v>
      </c>
      <c r="U96" s="48" t="str">
        <v xml:space="preserve">Sneha </v>
      </c>
      <c r="V96" s="48" t="str">
        <v>Iyer</v>
      </c>
    </row>
    <row r="97" spans="1:22" x14ac:dyDescent="0.35">
      <c r="A97" s="9" t="s">
        <v>779</v>
      </c>
      <c r="B97" s="41" t="str">
        <f>LEFT(Table1[[#This Row],[Employee Name]],FIND(" ",Table1[[#This Row],[Employee Name]]))</f>
        <v xml:space="preserve">Rohan </v>
      </c>
      <c r="C97" s="41" t="str">
        <f>RIGHT(Table1[[#This Row],[Employee Name]],LEN(Table1[[#This Row],[Employee Name]])-FIND(" ",Table1[[#This Row],[Employee Name]]))</f>
        <v>Gupta</v>
      </c>
      <c r="D97" s="23">
        <f>Table1[[#This Row],[Basic Salary]]+Table1[[#This Row],[Bonus]]</f>
        <v>140749</v>
      </c>
      <c r="E97" s="10">
        <v>65</v>
      </c>
      <c r="F97" s="46">
        <v>72</v>
      </c>
      <c r="G97" s="10" t="str" cm="1">
        <f t="array" ref="G97">_xlfn.IFS(Table1[[#This Row],[Performance Score]]&gt;=80,"Excellent",Table1[[#This Row],[Performance Score]]&gt;=60,"Good",Table1[[#This Row],[Performance Score]]&gt;=40,"Need Improvement")</f>
        <v>Good</v>
      </c>
      <c r="H97" s="30">
        <f>Table1[[#This Row],[Bonus]]/Table1[[#This Row],[Basic Salary]]</f>
        <v>0.2374191166127444</v>
      </c>
      <c r="I97" s="10">
        <f ca="1">DATEDIF(Table1[[#This Row],[Date of Birth]],TODAY(),"y")</f>
        <v>26</v>
      </c>
      <c r="J97" s="34">
        <v>45484</v>
      </c>
      <c r="K97" s="33" t="str" cm="1">
        <f t="array" aca="1" ref="K97" ca="1">_xlfn.IFS(L97&lt;3,"Junior",L97&lt;=7,"Mid-Level",L97&gt;7,"Senior")</f>
        <v>Junior</v>
      </c>
      <c r="L97" s="46">
        <f ca="1">INT(YEARFRAC(Table1[[#This Row],[Joining Date]],TODAY(),1))</f>
        <v>1</v>
      </c>
      <c r="M97" s="25" t="str">
        <f t="shared" ca="1" si="1"/>
        <v>No</v>
      </c>
      <c r="N97" s="26">
        <f>YEAR(Table1[[#This Row],[Joining Date]])</f>
        <v>2024</v>
      </c>
      <c r="O97" s="46">
        <f>MONTH(Table1[[#This Row],[Joining Date]])</f>
        <v>7</v>
      </c>
      <c r="P97" s="26">
        <f ca="1">NETWORKDAYS(Table1[[#This Row],[Joining Date]],TODAY())</f>
        <v>513</v>
      </c>
      <c r="Q97" s="26" t="str">
        <f>LEFT(Table1[[#This Row],[Department]],5)&amp;"-"&amp;RIGHT(Table1[[#This Row],[Employee ID]],3)</f>
        <v>HR-723</v>
      </c>
      <c r="R97" s="26" t="str">
        <f>LEFT(Table1[[#This Row],[Department]],3)</f>
        <v>HR</v>
      </c>
      <c r="S97" s="37">
        <f>_xlfn.XLOOKUP(Table1[[#This Row],[City]],Table2[City],Table2[Bonus %])</f>
        <v>8</v>
      </c>
      <c r="U97" s="48" t="str">
        <v xml:space="preserve">Rohan </v>
      </c>
      <c r="V97" s="48" t="str">
        <v>Gupta</v>
      </c>
    </row>
    <row r="98" spans="1:22" x14ac:dyDescent="0.35">
      <c r="A98" s="7" t="s">
        <v>4761</v>
      </c>
      <c r="B98" s="40" t="str">
        <f>LEFT(Table1[[#This Row],[Employee Name]],FIND(" ",Table1[[#This Row],[Employee Name]]))</f>
        <v xml:space="preserve">Neha </v>
      </c>
      <c r="C98" s="40" t="str">
        <f>RIGHT(Table1[[#This Row],[Employee Name]],LEN(Table1[[#This Row],[Employee Name]])-FIND(" ",Table1[[#This Row],[Employee Name]]))</f>
        <v>Kulkarni</v>
      </c>
      <c r="D98" s="22">
        <f>Table1[[#This Row],[Basic Salary]]+Table1[[#This Row],[Bonus]]</f>
        <v>140719</v>
      </c>
      <c r="E98" s="8">
        <v>65</v>
      </c>
      <c r="F98" s="45">
        <v>77</v>
      </c>
      <c r="G98" s="8" t="str" cm="1">
        <f t="array" ref="G98">_xlfn.IFS(Table1[[#This Row],[Performance Score]]&gt;=80,"Excellent",Table1[[#This Row],[Performance Score]]&gt;=60,"Good",Table1[[#This Row],[Performance Score]]&gt;=40,"Need Improvement")</f>
        <v>Good</v>
      </c>
      <c r="H98" s="29">
        <f>Table1[[#This Row],[Bonus]]/Table1[[#This Row],[Basic Salary]]</f>
        <v>0.2161246553914494</v>
      </c>
      <c r="I98" s="8">
        <f ca="1">DATEDIF(Table1[[#This Row],[Date of Birth]],TODAY(),"y")</f>
        <v>43</v>
      </c>
      <c r="J98" s="33">
        <v>45091</v>
      </c>
      <c r="K98" s="33" t="str" cm="1">
        <f t="array" aca="1" ref="K98" ca="1">_xlfn.IFS(L98&lt;3,"Junior",L98&lt;=7,"Mid-Level",L98&gt;7,"Senior")</f>
        <v>Mid-Level</v>
      </c>
      <c r="L98" s="45">
        <f ca="1">INT(YEARFRAC(Table1[[#This Row],[Joining Date]],TODAY(),1))</f>
        <v>3</v>
      </c>
      <c r="M98" s="25" t="str">
        <f t="shared" ca="1" si="1"/>
        <v>No</v>
      </c>
      <c r="N98" s="25">
        <f>YEAR(Table1[[#This Row],[Joining Date]])</f>
        <v>2023</v>
      </c>
      <c r="O98" s="45">
        <f>MONTH(Table1[[#This Row],[Joining Date]])</f>
        <v>6</v>
      </c>
      <c r="P98" s="25">
        <f ca="1">NETWORKDAYS(Table1[[#This Row],[Joining Date]],TODAY())</f>
        <v>794</v>
      </c>
      <c r="Q98" s="25" t="str">
        <f>LEFT(Table1[[#This Row],[Department]],5)&amp;"-"&amp;RIGHT(Table1[[#This Row],[Employee ID]],3)</f>
        <v>Marke-705</v>
      </c>
      <c r="R98" s="25" t="str">
        <f>LEFT(Table1[[#This Row],[Department]],3)</f>
        <v>Mar</v>
      </c>
      <c r="S98" s="36">
        <f>_xlfn.XLOOKUP(Table1[[#This Row],[City]],Table2[City],Table2[Bonus %])</f>
        <v>5</v>
      </c>
      <c r="U98" s="48" t="str">
        <v xml:space="preserve">Neha </v>
      </c>
      <c r="V98" s="48" t="str">
        <v>Kulkarni</v>
      </c>
    </row>
    <row r="99" spans="1:22" x14ac:dyDescent="0.35">
      <c r="A99" s="9" t="s">
        <v>495</v>
      </c>
      <c r="B99" s="41" t="str">
        <f>LEFT(Table1[[#This Row],[Employee Name]],FIND(" ",Table1[[#This Row],[Employee Name]]))</f>
        <v xml:space="preserve">Sneha </v>
      </c>
      <c r="C99" s="41" t="str">
        <f>RIGHT(Table1[[#This Row],[Employee Name]],LEN(Table1[[#This Row],[Employee Name]])-FIND(" ",Table1[[#This Row],[Employee Name]]))</f>
        <v>Iyer</v>
      </c>
      <c r="D99" s="23">
        <f>Table1[[#This Row],[Basic Salary]]+Table1[[#This Row],[Bonus]]</f>
        <v>140714</v>
      </c>
      <c r="E99" s="10">
        <v>86</v>
      </c>
      <c r="F99" s="46">
        <v>83</v>
      </c>
      <c r="G99" s="10" t="str" cm="1">
        <f t="array" ref="G99">_xlfn.IFS(Table1[[#This Row],[Performance Score]]&gt;=80,"Excellent",Table1[[#This Row],[Performance Score]]&gt;=60,"Good",Table1[[#This Row],[Performance Score]]&gt;=40,"Need Improvement")</f>
        <v>Excellent</v>
      </c>
      <c r="H99" s="30">
        <f>Table1[[#This Row],[Bonus]]/Table1[[#This Row],[Basic Salary]]</f>
        <v>0.25140290808839877</v>
      </c>
      <c r="I99" s="10">
        <f ca="1">DATEDIF(Table1[[#This Row],[Date of Birth]],TODAY(),"y")</f>
        <v>20</v>
      </c>
      <c r="J99" s="34">
        <v>44392</v>
      </c>
      <c r="K99" s="33" t="str" cm="1">
        <f t="array" aca="1" ref="K99" ca="1">_xlfn.IFS(L99&lt;3,"Junior",L99&lt;=7,"Mid-Level",L99&gt;7,"Senior")</f>
        <v>Mid-Level</v>
      </c>
      <c r="L99" s="46">
        <f ca="1">INT(YEARFRAC(Table1[[#This Row],[Joining Date]],TODAY(),1))</f>
        <v>4</v>
      </c>
      <c r="M99" s="25" t="str">
        <f t="shared" ca="1" si="1"/>
        <v>No</v>
      </c>
      <c r="N99" s="26">
        <f>YEAR(Table1[[#This Row],[Joining Date]])</f>
        <v>2021</v>
      </c>
      <c r="O99" s="46">
        <f>MONTH(Table1[[#This Row],[Joining Date]])</f>
        <v>7</v>
      </c>
      <c r="P99" s="26">
        <f ca="1">NETWORKDAYS(Table1[[#This Row],[Joining Date]],TODAY())</f>
        <v>1293</v>
      </c>
      <c r="Q99" s="26" t="str">
        <f>LEFT(Table1[[#This Row],[Department]],5)&amp;"-"&amp;RIGHT(Table1[[#This Row],[Employee ID]],3)</f>
        <v>Opera-439</v>
      </c>
      <c r="R99" s="26" t="str">
        <f>LEFT(Table1[[#This Row],[Department]],3)</f>
        <v>Ope</v>
      </c>
      <c r="S99" s="37">
        <f>_xlfn.XLOOKUP(Table1[[#This Row],[City]],Table2[City],Table2[Bonus %])</f>
        <v>6</v>
      </c>
      <c r="U99" s="48" t="str">
        <v xml:space="preserve">Sneha </v>
      </c>
      <c r="V99" s="48" t="str">
        <v>Iyer</v>
      </c>
    </row>
    <row r="100" spans="1:22" x14ac:dyDescent="0.35">
      <c r="A100" s="7" t="s">
        <v>2014</v>
      </c>
      <c r="B100" s="40" t="str">
        <f>LEFT(Table1[[#This Row],[Employee Name]],FIND(" ",Table1[[#This Row],[Employee Name]]))</f>
        <v xml:space="preserve">Rahul </v>
      </c>
      <c r="C100" s="40" t="str">
        <f>RIGHT(Table1[[#This Row],[Employee Name]],LEN(Table1[[#This Row],[Employee Name]])-FIND(" ",Table1[[#This Row],[Employee Name]]))</f>
        <v>Verma</v>
      </c>
      <c r="D100" s="22">
        <f>Table1[[#This Row],[Basic Salary]]+Table1[[#This Row],[Bonus]]</f>
        <v>140708</v>
      </c>
      <c r="E100" s="8">
        <v>64</v>
      </c>
      <c r="F100" s="45">
        <v>60</v>
      </c>
      <c r="G100" s="8" t="str" cm="1">
        <f t="array" ref="G100">_xlfn.IFS(Table1[[#This Row],[Performance Score]]&gt;=80,"Excellent",Table1[[#This Row],[Performance Score]]&gt;=60,"Good",Table1[[#This Row],[Performance Score]]&gt;=40,"Need Improvement")</f>
        <v>Good</v>
      </c>
      <c r="H100" s="29">
        <f>Table1[[#This Row],[Bonus]]/Table1[[#This Row],[Basic Salary]]</f>
        <v>0.25053769174709822</v>
      </c>
      <c r="I100" s="8">
        <f ca="1">DATEDIF(Table1[[#This Row],[Date of Birth]],TODAY(),"y")</f>
        <v>35</v>
      </c>
      <c r="J100" s="33">
        <v>43295</v>
      </c>
      <c r="K100" s="33" t="str" cm="1">
        <f t="array" aca="1" ref="K100" ca="1">_xlfn.IFS(L100&lt;3,"Junior",L100&lt;=7,"Mid-Level",L100&gt;7,"Senior")</f>
        <v>Mid-Level</v>
      </c>
      <c r="L100" s="45">
        <f ca="1">INT(YEARFRAC(Table1[[#This Row],[Joining Date]],TODAY(),1))</f>
        <v>7</v>
      </c>
      <c r="M100" s="25" t="str">
        <f t="shared" ca="1" si="1"/>
        <v>Yes</v>
      </c>
      <c r="N100" s="25">
        <f>YEAR(Table1[[#This Row],[Joining Date]])</f>
        <v>2018</v>
      </c>
      <c r="O100" s="45">
        <f>MONTH(Table1[[#This Row],[Joining Date]])</f>
        <v>7</v>
      </c>
      <c r="P100" s="25">
        <f ca="1">NETWORKDAYS(Table1[[#This Row],[Joining Date]],TODAY())</f>
        <v>2076</v>
      </c>
      <c r="Q100" s="25" t="str">
        <f>LEFT(Table1[[#This Row],[Department]],5)&amp;"-"&amp;RIGHT(Table1[[#This Row],[Employee ID]],3)</f>
        <v>Opera-958</v>
      </c>
      <c r="R100" s="25" t="str">
        <f>LEFT(Table1[[#This Row],[Department]],3)</f>
        <v>Ope</v>
      </c>
      <c r="S100" s="36">
        <f>_xlfn.XLOOKUP(Table1[[#This Row],[City]],Table2[City],Table2[Bonus %])</f>
        <v>5</v>
      </c>
      <c r="U100" s="48" t="str">
        <v xml:space="preserve">Rahul </v>
      </c>
      <c r="V100" s="48" t="str">
        <v>Verma</v>
      </c>
    </row>
    <row r="101" spans="1:22" x14ac:dyDescent="0.35">
      <c r="A101" s="9" t="s">
        <v>4349</v>
      </c>
      <c r="B101" s="41" t="str">
        <f>LEFT(Table1[[#This Row],[Employee Name]],FIND(" ",Table1[[#This Row],[Employee Name]]))</f>
        <v xml:space="preserve">Ravi </v>
      </c>
      <c r="C101" s="41" t="str">
        <f>RIGHT(Table1[[#This Row],[Employee Name]],LEN(Table1[[#This Row],[Employee Name]])-FIND(" ",Table1[[#This Row],[Employee Name]]))</f>
        <v>Teja</v>
      </c>
      <c r="D101" s="23">
        <f>Table1[[#This Row],[Basic Salary]]+Table1[[#This Row],[Bonus]]</f>
        <v>140631</v>
      </c>
      <c r="E101" s="10">
        <v>72</v>
      </c>
      <c r="F101" s="46">
        <v>41</v>
      </c>
      <c r="G101" s="10" t="str" cm="1">
        <f t="array" ref="G101">_xlfn.IFS(Table1[[#This Row],[Performance Score]]&gt;=80,"Excellent",Table1[[#This Row],[Performance Score]]&gt;=60,"Good",Table1[[#This Row],[Performance Score]]&gt;=40,"Need Improvement")</f>
        <v>Need Improvement</v>
      </c>
      <c r="H101" s="30">
        <f>Table1[[#This Row],[Bonus]]/Table1[[#This Row],[Basic Salary]]</f>
        <v>0.24780174440786848</v>
      </c>
      <c r="I101" s="10">
        <f ca="1">DATEDIF(Table1[[#This Row],[Date of Birth]],TODAY(),"y")</f>
        <v>33</v>
      </c>
      <c r="J101" s="34">
        <v>43179</v>
      </c>
      <c r="K101" s="33" t="str" cm="1">
        <f t="array" aca="1" ref="K101" ca="1">_xlfn.IFS(L101&lt;3,"Junior",L101&lt;=7,"Mid-Level",L101&gt;7,"Senior")</f>
        <v>Senior</v>
      </c>
      <c r="L101" s="46">
        <f ca="1">INT(YEARFRAC(Table1[[#This Row],[Joining Date]],TODAY(),1))</f>
        <v>8</v>
      </c>
      <c r="M101" s="25" t="str">
        <f t="shared" ca="1" si="1"/>
        <v>Yes</v>
      </c>
      <c r="N101" s="26">
        <f>YEAR(Table1[[#This Row],[Joining Date]])</f>
        <v>2018</v>
      </c>
      <c r="O101" s="46">
        <f>MONTH(Table1[[#This Row],[Joining Date]])</f>
        <v>3</v>
      </c>
      <c r="P101" s="26">
        <f ca="1">NETWORKDAYS(Table1[[#This Row],[Joining Date]],TODAY())</f>
        <v>2160</v>
      </c>
      <c r="Q101" s="26" t="str">
        <f>LEFT(Table1[[#This Row],[Department]],5)&amp;"-"&amp;RIGHT(Table1[[#This Row],[Employee ID]],3)</f>
        <v>Opera-293</v>
      </c>
      <c r="R101" s="26" t="str">
        <f>LEFT(Table1[[#This Row],[Department]],3)</f>
        <v>Ope</v>
      </c>
      <c r="S101" s="37">
        <f>_xlfn.XLOOKUP(Table1[[#This Row],[City]],Table2[City],Table2[Bonus %])</f>
        <v>4</v>
      </c>
      <c r="U101" s="48" t="str">
        <v xml:space="preserve">Ravi </v>
      </c>
      <c r="V101" s="48" t="str">
        <v>Teja</v>
      </c>
    </row>
    <row r="102" spans="1:22" x14ac:dyDescent="0.35">
      <c r="A102" s="7" t="s">
        <v>2152</v>
      </c>
      <c r="B102" s="40" t="str">
        <f>LEFT(Table1[[#This Row],[Employee Name]],FIND(" ",Table1[[#This Row],[Employee Name]]))</f>
        <v xml:space="preserve">Kavya </v>
      </c>
      <c r="C102" s="40" t="str">
        <f>RIGHT(Table1[[#This Row],[Employee Name]],LEN(Table1[[#This Row],[Employee Name]])-FIND(" ",Table1[[#This Row],[Employee Name]]))</f>
        <v>Nair</v>
      </c>
      <c r="D102" s="22">
        <f>Table1[[#This Row],[Basic Salary]]+Table1[[#This Row],[Bonus]]</f>
        <v>140606</v>
      </c>
      <c r="E102" s="8">
        <v>68</v>
      </c>
      <c r="F102" s="45">
        <v>40</v>
      </c>
      <c r="G102" s="8" t="str" cm="1">
        <f t="array" ref="G102">_xlfn.IFS(Table1[[#This Row],[Performance Score]]&gt;=80,"Excellent",Table1[[#This Row],[Performance Score]]&gt;=60,"Good",Table1[[#This Row],[Performance Score]]&gt;=40,"Need Improvement")</f>
        <v>Need Improvement</v>
      </c>
      <c r="H102" s="29">
        <f>Table1[[#This Row],[Bonus]]/Table1[[#This Row],[Basic Salary]]</f>
        <v>0.21126445099154045</v>
      </c>
      <c r="I102" s="8">
        <f ca="1">DATEDIF(Table1[[#This Row],[Date of Birth]],TODAY(),"y")</f>
        <v>45</v>
      </c>
      <c r="J102" s="33">
        <v>43902</v>
      </c>
      <c r="K102" s="33" t="str" cm="1">
        <f t="array" aca="1" ref="K102" ca="1">_xlfn.IFS(L102&lt;3,"Junior",L102&lt;=7,"Mid-Level",L102&gt;7,"Senior")</f>
        <v>Mid-Level</v>
      </c>
      <c r="L102" s="45">
        <f ca="1">INT(YEARFRAC(Table1[[#This Row],[Joining Date]],TODAY(),1))</f>
        <v>6</v>
      </c>
      <c r="M102" s="25" t="str">
        <f t="shared" ca="1" si="1"/>
        <v>Yes</v>
      </c>
      <c r="N102" s="25">
        <f>YEAR(Table1[[#This Row],[Joining Date]])</f>
        <v>2020</v>
      </c>
      <c r="O102" s="45">
        <f>MONTH(Table1[[#This Row],[Joining Date]])</f>
        <v>3</v>
      </c>
      <c r="P102" s="25">
        <f ca="1">NETWORKDAYS(Table1[[#This Row],[Joining Date]],TODAY())</f>
        <v>1643</v>
      </c>
      <c r="Q102" s="25" t="str">
        <f>LEFT(Table1[[#This Row],[Department]],5)&amp;"-"&amp;RIGHT(Table1[[#This Row],[Employee ID]],3)</f>
        <v>Sales-096</v>
      </c>
      <c r="R102" s="25" t="str">
        <f>LEFT(Table1[[#This Row],[Department]],3)</f>
        <v>Sal</v>
      </c>
      <c r="S102" s="36">
        <f>_xlfn.XLOOKUP(Table1[[#This Row],[City]],Table2[City],Table2[Bonus %])</f>
        <v>8</v>
      </c>
      <c r="U102" s="48" t="str">
        <v xml:space="preserve">Kavya </v>
      </c>
      <c r="V102" s="48" t="str">
        <v>Nair</v>
      </c>
    </row>
    <row r="103" spans="1:22" x14ac:dyDescent="0.35">
      <c r="A103" s="9" t="s">
        <v>1960</v>
      </c>
      <c r="B103" s="41" t="str">
        <f>LEFT(Table1[[#This Row],[Employee Name]],FIND(" ",Table1[[#This Row],[Employee Name]]))</f>
        <v xml:space="preserve">Rohan </v>
      </c>
      <c r="C103" s="41" t="str">
        <f>RIGHT(Table1[[#This Row],[Employee Name]],LEN(Table1[[#This Row],[Employee Name]])-FIND(" ",Table1[[#This Row],[Employee Name]]))</f>
        <v>Gupta</v>
      </c>
      <c r="D103" s="23">
        <f>Table1[[#This Row],[Basic Salary]]+Table1[[#This Row],[Bonus]]</f>
        <v>140546</v>
      </c>
      <c r="E103" s="10">
        <v>66</v>
      </c>
      <c r="F103" s="46">
        <v>87</v>
      </c>
      <c r="G103" s="10" t="str" cm="1">
        <f t="array" ref="G103">_xlfn.IFS(Table1[[#This Row],[Performance Score]]&gt;=80,"Excellent",Table1[[#This Row],[Performance Score]]&gt;=60,"Good",Table1[[#This Row],[Performance Score]]&gt;=40,"Need Improvement")</f>
        <v>Excellent</v>
      </c>
      <c r="H103" s="30">
        <f>Table1[[#This Row],[Bonus]]/Table1[[#This Row],[Basic Salary]]</f>
        <v>0.19367770209440982</v>
      </c>
      <c r="I103" s="10">
        <f ca="1">DATEDIF(Table1[[#This Row],[Date of Birth]],TODAY(),"y")</f>
        <v>38</v>
      </c>
      <c r="J103" s="34">
        <v>45303</v>
      </c>
      <c r="K103" s="33" t="str" cm="1">
        <f t="array" aca="1" ref="K103" ca="1">_xlfn.IFS(L103&lt;3,"Junior",L103&lt;=7,"Mid-Level",L103&gt;7,"Senior")</f>
        <v>Junior</v>
      </c>
      <c r="L103" s="46">
        <f ca="1">INT(YEARFRAC(Table1[[#This Row],[Joining Date]],TODAY(),1))</f>
        <v>2</v>
      </c>
      <c r="M103" s="25" t="str">
        <f t="shared" ca="1" si="1"/>
        <v>No</v>
      </c>
      <c r="N103" s="26">
        <f>YEAR(Table1[[#This Row],[Joining Date]])</f>
        <v>2024</v>
      </c>
      <c r="O103" s="46">
        <f>MONTH(Table1[[#This Row],[Joining Date]])</f>
        <v>1</v>
      </c>
      <c r="P103" s="26">
        <f ca="1">NETWORKDAYS(Table1[[#This Row],[Joining Date]],TODAY())</f>
        <v>642</v>
      </c>
      <c r="Q103" s="26" t="str">
        <f>LEFT(Table1[[#This Row],[Department]],5)&amp;"-"&amp;RIGHT(Table1[[#This Row],[Employee ID]],3)</f>
        <v>Opera-904</v>
      </c>
      <c r="R103" s="26" t="str">
        <f>LEFT(Table1[[#This Row],[Department]],3)</f>
        <v>Ope</v>
      </c>
      <c r="S103" s="37">
        <f>_xlfn.XLOOKUP(Table1[[#This Row],[City]],Table2[City],Table2[Bonus %])</f>
        <v>7</v>
      </c>
      <c r="U103" s="48" t="str">
        <v xml:space="preserve">Rohan </v>
      </c>
      <c r="V103" s="48" t="str">
        <v>Gupta</v>
      </c>
    </row>
    <row r="104" spans="1:22" x14ac:dyDescent="0.35">
      <c r="A104" s="7" t="s">
        <v>4523</v>
      </c>
      <c r="B104" s="40" t="str">
        <f>LEFT(Table1[[#This Row],[Employee Name]],FIND(" ",Table1[[#This Row],[Employee Name]]))</f>
        <v xml:space="preserve">Vikram </v>
      </c>
      <c r="C104" s="40" t="str">
        <f>RIGHT(Table1[[#This Row],[Employee Name]],LEN(Table1[[#This Row],[Employee Name]])-FIND(" ",Table1[[#This Row],[Employee Name]]))</f>
        <v>Singh</v>
      </c>
      <c r="D104" s="22">
        <f>Table1[[#This Row],[Basic Salary]]+Table1[[#This Row],[Bonus]]</f>
        <v>140449</v>
      </c>
      <c r="E104" s="8">
        <v>71</v>
      </c>
      <c r="F104" s="45">
        <v>95</v>
      </c>
      <c r="G104" s="8" t="str" cm="1">
        <f t="array" ref="G104">_xlfn.IFS(Table1[[#This Row],[Performance Score]]&gt;=80,"Excellent",Table1[[#This Row],[Performance Score]]&gt;=60,"Good",Table1[[#This Row],[Performance Score]]&gt;=40,"Need Improvement")</f>
        <v>Excellent</v>
      </c>
      <c r="H104" s="29">
        <f>Table1[[#This Row],[Bonus]]/Table1[[#This Row],[Basic Salary]]</f>
        <v>0.22258202108305261</v>
      </c>
      <c r="I104" s="8">
        <f ca="1">DATEDIF(Table1[[#This Row],[Date of Birth]],TODAY(),"y")</f>
        <v>18</v>
      </c>
      <c r="J104" s="33">
        <v>42312</v>
      </c>
      <c r="K104" s="33" t="str" cm="1">
        <f t="array" aca="1" ref="K104" ca="1">_xlfn.IFS(L104&lt;3,"Junior",L104&lt;=7,"Mid-Level",L104&gt;7,"Senior")</f>
        <v>Senior</v>
      </c>
      <c r="L104" s="45">
        <f ca="1">INT(YEARFRAC(Table1[[#This Row],[Joining Date]],TODAY(),1))</f>
        <v>10</v>
      </c>
      <c r="M104" s="25" t="str">
        <f t="shared" ca="1" si="1"/>
        <v>Yes</v>
      </c>
      <c r="N104" s="25">
        <f>YEAR(Table1[[#This Row],[Joining Date]])</f>
        <v>2015</v>
      </c>
      <c r="O104" s="45">
        <f>MONTH(Table1[[#This Row],[Joining Date]])</f>
        <v>11</v>
      </c>
      <c r="P104" s="25">
        <f ca="1">NETWORKDAYS(Table1[[#This Row],[Joining Date]],TODAY())</f>
        <v>2779</v>
      </c>
      <c r="Q104" s="25" t="str">
        <f>LEFT(Table1[[#This Row],[Department]],5)&amp;"-"&amp;RIGHT(Table1[[#This Row],[Employee ID]],3)</f>
        <v>IT-467</v>
      </c>
      <c r="R104" s="25" t="str">
        <f>LEFT(Table1[[#This Row],[Department]],3)</f>
        <v>IT</v>
      </c>
      <c r="S104" s="36">
        <f>_xlfn.XLOOKUP(Table1[[#This Row],[City]],Table2[City],Table2[Bonus %])</f>
        <v>4</v>
      </c>
      <c r="U104" s="48" t="str">
        <v xml:space="preserve">Vikram </v>
      </c>
      <c r="V104" s="48" t="str">
        <v>Singh</v>
      </c>
    </row>
    <row r="105" spans="1:22" x14ac:dyDescent="0.35">
      <c r="A105" s="9" t="s">
        <v>2177</v>
      </c>
      <c r="B105" s="41" t="str">
        <f>LEFT(Table1[[#This Row],[Employee Name]],FIND(" ",Table1[[#This Row],[Employee Name]]))</f>
        <v xml:space="preserve">Sneha </v>
      </c>
      <c r="C105" s="41" t="str">
        <f>RIGHT(Table1[[#This Row],[Employee Name]],LEN(Table1[[#This Row],[Employee Name]])-FIND(" ",Table1[[#This Row],[Employee Name]]))</f>
        <v>Iyer</v>
      </c>
      <c r="D105" s="23">
        <f>Table1[[#This Row],[Basic Salary]]+Table1[[#This Row],[Bonus]]</f>
        <v>140318</v>
      </c>
      <c r="E105" s="10">
        <v>66</v>
      </c>
      <c r="F105" s="46">
        <v>87</v>
      </c>
      <c r="G105" s="10" t="str" cm="1">
        <f t="array" ref="G105">_xlfn.IFS(Table1[[#This Row],[Performance Score]]&gt;=80,"Excellent",Table1[[#This Row],[Performance Score]]&gt;=60,"Good",Table1[[#This Row],[Performance Score]]&gt;=40,"Need Improvement")</f>
        <v>Excellent</v>
      </c>
      <c r="H105" s="30">
        <f>Table1[[#This Row],[Bonus]]/Table1[[#This Row],[Basic Salary]]</f>
        <v>0.2193294982533586</v>
      </c>
      <c r="I105" s="10">
        <f ca="1">DATEDIF(Table1[[#This Row],[Date of Birth]],TODAY(),"y")</f>
        <v>19</v>
      </c>
      <c r="J105" s="34">
        <v>44024</v>
      </c>
      <c r="K105" s="33" t="str" cm="1">
        <f t="array" aca="1" ref="K105" ca="1">_xlfn.IFS(L105&lt;3,"Junior",L105&lt;=7,"Mid-Level",L105&gt;7,"Senior")</f>
        <v>Mid-Level</v>
      </c>
      <c r="L105" s="46">
        <f ca="1">INT(YEARFRAC(Table1[[#This Row],[Joining Date]],TODAY(),1))</f>
        <v>5</v>
      </c>
      <c r="M105" s="25" t="str">
        <f t="shared" ca="1" si="1"/>
        <v>No</v>
      </c>
      <c r="N105" s="26">
        <f>YEAR(Table1[[#This Row],[Joining Date]])</f>
        <v>2020</v>
      </c>
      <c r="O105" s="46">
        <f>MONTH(Table1[[#This Row],[Joining Date]])</f>
        <v>7</v>
      </c>
      <c r="P105" s="26">
        <f ca="1">NETWORKDAYS(Table1[[#This Row],[Joining Date]],TODAY())</f>
        <v>1556</v>
      </c>
      <c r="Q105" s="26" t="str">
        <f>LEFT(Table1[[#This Row],[Department]],5)&amp;"-"&amp;RIGHT(Table1[[#This Row],[Employee ID]],3)</f>
        <v>Opera-121</v>
      </c>
      <c r="R105" s="26" t="str">
        <f>LEFT(Table1[[#This Row],[Department]],3)</f>
        <v>Ope</v>
      </c>
      <c r="S105" s="37">
        <f>_xlfn.XLOOKUP(Table1[[#This Row],[City]],Table2[City],Table2[Bonus %])</f>
        <v>4</v>
      </c>
      <c r="U105" s="48" t="str">
        <v xml:space="preserve">Sneha </v>
      </c>
      <c r="V105" s="48" t="str">
        <v>Iyer</v>
      </c>
    </row>
    <row r="106" spans="1:22" x14ac:dyDescent="0.35">
      <c r="A106" s="7" t="s">
        <v>1217</v>
      </c>
      <c r="B106" s="40" t="str">
        <f>LEFT(Table1[[#This Row],[Employee Name]],FIND(" ",Table1[[#This Row],[Employee Name]]))</f>
        <v xml:space="preserve">Sneha </v>
      </c>
      <c r="C106" s="40" t="str">
        <f>RIGHT(Table1[[#This Row],[Employee Name]],LEN(Table1[[#This Row],[Employee Name]])-FIND(" ",Table1[[#This Row],[Employee Name]]))</f>
        <v>Iyer</v>
      </c>
      <c r="D106" s="22">
        <f>Table1[[#This Row],[Basic Salary]]+Table1[[#This Row],[Bonus]]</f>
        <v>140245</v>
      </c>
      <c r="E106" s="8">
        <v>84</v>
      </c>
      <c r="F106" s="45">
        <v>57</v>
      </c>
      <c r="G106" s="8" t="str" cm="1">
        <f t="array" ref="G106">_xlfn.IFS(Table1[[#This Row],[Performance Score]]&gt;=80,"Excellent",Table1[[#This Row],[Performance Score]]&gt;=60,"Good",Table1[[#This Row],[Performance Score]]&gt;=40,"Need Improvement")</f>
        <v>Need Improvement</v>
      </c>
      <c r="H106" s="29">
        <f>Table1[[#This Row],[Bonus]]/Table1[[#This Row],[Basic Salary]]</f>
        <v>0.2177533494837931</v>
      </c>
      <c r="I106" s="8">
        <f ca="1">DATEDIF(Table1[[#This Row],[Date of Birth]],TODAY(),"y")</f>
        <v>31</v>
      </c>
      <c r="J106" s="33">
        <v>43085</v>
      </c>
      <c r="K106" s="33" t="str" cm="1">
        <f t="array" aca="1" ref="K106" ca="1">_xlfn.IFS(L106&lt;3,"Junior",L106&lt;=7,"Mid-Level",L106&gt;7,"Senior")</f>
        <v>Senior</v>
      </c>
      <c r="L106" s="45">
        <f ca="1">INT(YEARFRAC(Table1[[#This Row],[Joining Date]],TODAY(),1))</f>
        <v>8</v>
      </c>
      <c r="M106" s="25" t="str">
        <f t="shared" ca="1" si="1"/>
        <v>Yes</v>
      </c>
      <c r="N106" s="25">
        <f>YEAR(Table1[[#This Row],[Joining Date]])</f>
        <v>2017</v>
      </c>
      <c r="O106" s="45">
        <f>MONTH(Table1[[#This Row],[Joining Date]])</f>
        <v>12</v>
      </c>
      <c r="P106" s="25">
        <f ca="1">NETWORKDAYS(Table1[[#This Row],[Joining Date]],TODAY())</f>
        <v>2226</v>
      </c>
      <c r="Q106" s="25" t="str">
        <f>LEFT(Table1[[#This Row],[Department]],5)&amp;"-"&amp;RIGHT(Table1[[#This Row],[Employee ID]],3)</f>
        <v>Sales-161</v>
      </c>
      <c r="R106" s="25" t="str">
        <f>LEFT(Table1[[#This Row],[Department]],3)</f>
        <v>Sal</v>
      </c>
      <c r="S106" s="36">
        <f>_xlfn.XLOOKUP(Table1[[#This Row],[City]],Table2[City],Table2[Bonus %])</f>
        <v>6</v>
      </c>
      <c r="U106" s="48" t="str">
        <v xml:space="preserve">Sneha </v>
      </c>
      <c r="V106" s="48" t="str">
        <v>Iyer</v>
      </c>
    </row>
    <row r="107" spans="1:22" x14ac:dyDescent="0.35">
      <c r="A107" s="9" t="s">
        <v>1056</v>
      </c>
      <c r="B107" s="41" t="str">
        <f>LEFT(Table1[[#This Row],[Employee Name]],FIND(" ",Table1[[#This Row],[Employee Name]]))</f>
        <v xml:space="preserve">Tarun </v>
      </c>
      <c r="C107" s="41" t="str">
        <f>RIGHT(Table1[[#This Row],[Employee Name]],LEN(Table1[[#This Row],[Employee Name]])-FIND(" ",Table1[[#This Row],[Employee Name]]))</f>
        <v>Verma</v>
      </c>
      <c r="D107" s="23">
        <f>Table1[[#This Row],[Basic Salary]]+Table1[[#This Row],[Bonus]]</f>
        <v>140242</v>
      </c>
      <c r="E107" s="10">
        <v>62</v>
      </c>
      <c r="F107" s="46">
        <v>78</v>
      </c>
      <c r="G107" s="10" t="str" cm="1">
        <f t="array" ref="G107">_xlfn.IFS(Table1[[#This Row],[Performance Score]]&gt;=80,"Excellent",Table1[[#This Row],[Performance Score]]&gt;=60,"Good",Table1[[#This Row],[Performance Score]]&gt;=40,"Need Improvement")</f>
        <v>Good</v>
      </c>
      <c r="H107" s="30">
        <f>Table1[[#This Row],[Bonus]]/Table1[[#This Row],[Basic Salary]]</f>
        <v>0.24983958363040068</v>
      </c>
      <c r="I107" s="10">
        <f ca="1">DATEDIF(Table1[[#This Row],[Date of Birth]],TODAY(),"y")</f>
        <v>39</v>
      </c>
      <c r="J107" s="34">
        <v>43165</v>
      </c>
      <c r="K107" s="33" t="str" cm="1">
        <f t="array" aca="1" ref="K107" ca="1">_xlfn.IFS(L107&lt;3,"Junior",L107&lt;=7,"Mid-Level",L107&gt;7,"Senior")</f>
        <v>Senior</v>
      </c>
      <c r="L107" s="46">
        <f ca="1">INT(YEARFRAC(Table1[[#This Row],[Joining Date]],TODAY(),1))</f>
        <v>8</v>
      </c>
      <c r="M107" s="25" t="str">
        <f t="shared" ca="1" si="1"/>
        <v>Yes</v>
      </c>
      <c r="N107" s="26">
        <f>YEAR(Table1[[#This Row],[Joining Date]])</f>
        <v>2018</v>
      </c>
      <c r="O107" s="46">
        <f>MONTH(Table1[[#This Row],[Joining Date]])</f>
        <v>3</v>
      </c>
      <c r="P107" s="26">
        <f ca="1">NETWORKDAYS(Table1[[#This Row],[Joining Date]],TODAY())</f>
        <v>2170</v>
      </c>
      <c r="Q107" s="26" t="str">
        <f>LEFT(Table1[[#This Row],[Department]],5)&amp;"-"&amp;RIGHT(Table1[[#This Row],[Employee ID]],3)</f>
        <v>Finan-000</v>
      </c>
      <c r="R107" s="26" t="str">
        <f>LEFT(Table1[[#This Row],[Department]],3)</f>
        <v>Fin</v>
      </c>
      <c r="S107" s="37">
        <f>_xlfn.XLOOKUP(Table1[[#This Row],[City]],Table2[City],Table2[Bonus %])</f>
        <v>6</v>
      </c>
      <c r="U107" s="48" t="str">
        <v xml:space="preserve">Tarun </v>
      </c>
      <c r="V107" s="48" t="str">
        <v>Verma</v>
      </c>
    </row>
    <row r="108" spans="1:22" x14ac:dyDescent="0.35">
      <c r="A108" s="7" t="s">
        <v>420</v>
      </c>
      <c r="B108" s="40" t="str">
        <f>LEFT(Table1[[#This Row],[Employee Name]],FIND(" ",Table1[[#This Row],[Employee Name]]))</f>
        <v xml:space="preserve">Ravi </v>
      </c>
      <c r="C108" s="40" t="str">
        <f>RIGHT(Table1[[#This Row],[Employee Name]],LEN(Table1[[#This Row],[Employee Name]])-FIND(" ",Table1[[#This Row],[Employee Name]]))</f>
        <v>Teja</v>
      </c>
      <c r="D108" s="22">
        <f>Table1[[#This Row],[Basic Salary]]+Table1[[#This Row],[Bonus]]</f>
        <v>140169</v>
      </c>
      <c r="E108" s="8">
        <v>74</v>
      </c>
      <c r="F108" s="45">
        <v>50</v>
      </c>
      <c r="G108" s="8" t="str" cm="1">
        <f t="array" ref="G108">_xlfn.IFS(Table1[[#This Row],[Performance Score]]&gt;=80,"Excellent",Table1[[#This Row],[Performance Score]]&gt;=60,"Good",Table1[[#This Row],[Performance Score]]&gt;=40,"Need Improvement")</f>
        <v>Need Improvement</v>
      </c>
      <c r="H108" s="29">
        <f>Table1[[#This Row],[Bonus]]/Table1[[#This Row],[Basic Salary]]</f>
        <v>0.27053288978726103</v>
      </c>
      <c r="I108" s="8">
        <f ca="1">DATEDIF(Table1[[#This Row],[Date of Birth]],TODAY(),"y")</f>
        <v>20</v>
      </c>
      <c r="J108" s="33">
        <v>45235</v>
      </c>
      <c r="K108" s="33" t="str" cm="1">
        <f t="array" aca="1" ref="K108" ca="1">_xlfn.IFS(L108&lt;3,"Junior",L108&lt;=7,"Mid-Level",L108&gt;7,"Senior")</f>
        <v>Junior</v>
      </c>
      <c r="L108" s="45">
        <f ca="1">INT(YEARFRAC(Table1[[#This Row],[Joining Date]],TODAY(),1))</f>
        <v>2</v>
      </c>
      <c r="M108" s="25" t="str">
        <f t="shared" ca="1" si="1"/>
        <v>No</v>
      </c>
      <c r="N108" s="25">
        <f>YEAR(Table1[[#This Row],[Joining Date]])</f>
        <v>2023</v>
      </c>
      <c r="O108" s="45">
        <f>MONTH(Table1[[#This Row],[Joining Date]])</f>
        <v>11</v>
      </c>
      <c r="P108" s="25">
        <f ca="1">NETWORKDAYS(Table1[[#This Row],[Joining Date]],TODAY())</f>
        <v>691</v>
      </c>
      <c r="Q108" s="25" t="str">
        <f>LEFT(Table1[[#This Row],[Department]],5)&amp;"-"&amp;RIGHT(Table1[[#This Row],[Employee ID]],3)</f>
        <v>HR-364</v>
      </c>
      <c r="R108" s="25" t="str">
        <f>LEFT(Table1[[#This Row],[Department]],3)</f>
        <v>HR</v>
      </c>
      <c r="S108" s="36">
        <f>_xlfn.XLOOKUP(Table1[[#This Row],[City]],Table2[City],Table2[Bonus %])</f>
        <v>8</v>
      </c>
      <c r="U108" s="48" t="str">
        <v xml:space="preserve">Ravi </v>
      </c>
      <c r="V108" s="48" t="str">
        <v>Teja</v>
      </c>
    </row>
    <row r="109" spans="1:22" x14ac:dyDescent="0.35">
      <c r="A109" s="9" t="s">
        <v>2081</v>
      </c>
      <c r="B109" s="41" t="str">
        <f>LEFT(Table1[[#This Row],[Employee Name]],FIND(" ",Table1[[#This Row],[Employee Name]]))</f>
        <v xml:space="preserve">Ajay </v>
      </c>
      <c r="C109" s="41" t="str">
        <f>RIGHT(Table1[[#This Row],[Employee Name]],LEN(Table1[[#This Row],[Employee Name]])-FIND(" ",Table1[[#This Row],[Employee Name]]))</f>
        <v>Singh</v>
      </c>
      <c r="D109" s="23">
        <f>Table1[[#This Row],[Basic Salary]]+Table1[[#This Row],[Bonus]]</f>
        <v>140141</v>
      </c>
      <c r="E109" s="10">
        <v>63</v>
      </c>
      <c r="F109" s="46">
        <v>59</v>
      </c>
      <c r="G109" s="10" t="str" cm="1">
        <f t="array" ref="G109">_xlfn.IFS(Table1[[#This Row],[Performance Score]]&gt;=80,"Excellent",Table1[[#This Row],[Performance Score]]&gt;=60,"Good",Table1[[#This Row],[Performance Score]]&gt;=40,"Need Improvement")</f>
        <v>Need Improvement</v>
      </c>
      <c r="H109" s="30">
        <f>Table1[[#This Row],[Bonus]]/Table1[[#This Row],[Basic Salary]]</f>
        <v>0.21315292854793191</v>
      </c>
      <c r="I109" s="10">
        <f ca="1">DATEDIF(Table1[[#This Row],[Date of Birth]],TODAY(),"y")</f>
        <v>39</v>
      </c>
      <c r="J109" s="34">
        <v>44112</v>
      </c>
      <c r="K109" s="33" t="str" cm="1">
        <f t="array" aca="1" ref="K109" ca="1">_xlfn.IFS(L109&lt;3,"Junior",L109&lt;=7,"Mid-Level",L109&gt;7,"Senior")</f>
        <v>Mid-Level</v>
      </c>
      <c r="L109" s="46">
        <f ca="1">INT(YEARFRAC(Table1[[#This Row],[Joining Date]],TODAY(),1))</f>
        <v>5</v>
      </c>
      <c r="M109" s="25" t="str">
        <f t="shared" ca="1" si="1"/>
        <v>No</v>
      </c>
      <c r="N109" s="26">
        <f>YEAR(Table1[[#This Row],[Joining Date]])</f>
        <v>2020</v>
      </c>
      <c r="O109" s="46">
        <f>MONTH(Table1[[#This Row],[Joining Date]])</f>
        <v>10</v>
      </c>
      <c r="P109" s="26">
        <f ca="1">NETWORKDAYS(Table1[[#This Row],[Joining Date]],TODAY())</f>
        <v>1493</v>
      </c>
      <c r="Q109" s="26" t="str">
        <f>LEFT(Table1[[#This Row],[Department]],5)&amp;"-"&amp;RIGHT(Table1[[#This Row],[Employee ID]],3)</f>
        <v>Opera-025</v>
      </c>
      <c r="R109" s="26" t="str">
        <f>LEFT(Table1[[#This Row],[Department]],3)</f>
        <v>Ope</v>
      </c>
      <c r="S109" s="37">
        <f>_xlfn.XLOOKUP(Table1[[#This Row],[City]],Table2[City],Table2[Bonus %])</f>
        <v>6</v>
      </c>
      <c r="U109" s="48" t="str">
        <v xml:space="preserve">Ajay </v>
      </c>
      <c r="V109" s="48" t="str">
        <v>Singh</v>
      </c>
    </row>
    <row r="110" spans="1:22" x14ac:dyDescent="0.35">
      <c r="A110" s="7" t="s">
        <v>905</v>
      </c>
      <c r="B110" s="40" t="str">
        <f>LEFT(Table1[[#This Row],[Employee Name]],FIND(" ",Table1[[#This Row],[Employee Name]]))</f>
        <v xml:space="preserve">Nisha </v>
      </c>
      <c r="C110" s="40" t="str">
        <f>RIGHT(Table1[[#This Row],[Employee Name]],LEN(Table1[[#This Row],[Employee Name]])-FIND(" ",Table1[[#This Row],[Employee Name]]))</f>
        <v>Kapoor</v>
      </c>
      <c r="D110" s="22">
        <f>Table1[[#This Row],[Basic Salary]]+Table1[[#This Row],[Bonus]]</f>
        <v>139993</v>
      </c>
      <c r="E110" s="8">
        <v>79</v>
      </c>
      <c r="F110" s="45">
        <v>86</v>
      </c>
      <c r="G110" s="8" t="str" cm="1">
        <f t="array" ref="G110">_xlfn.IFS(Table1[[#This Row],[Performance Score]]&gt;=80,"Excellent",Table1[[#This Row],[Performance Score]]&gt;=60,"Good",Table1[[#This Row],[Performance Score]]&gt;=40,"Need Improvement")</f>
        <v>Excellent</v>
      </c>
      <c r="H110" s="29">
        <f>Table1[[#This Row],[Bonus]]/Table1[[#This Row],[Basic Salary]]</f>
        <v>0.19802658040443977</v>
      </c>
      <c r="I110" s="8">
        <f ca="1">DATEDIF(Table1[[#This Row],[Date of Birth]],TODAY(),"y")</f>
        <v>15</v>
      </c>
      <c r="J110" s="33">
        <v>45633</v>
      </c>
      <c r="K110" s="33" t="str" cm="1">
        <f t="array" aca="1" ref="K110" ca="1">_xlfn.IFS(L110&lt;3,"Junior",L110&lt;=7,"Mid-Level",L110&gt;7,"Senior")</f>
        <v>Junior</v>
      </c>
      <c r="L110" s="45">
        <f ca="1">INT(YEARFRAC(Table1[[#This Row],[Joining Date]],TODAY(),1))</f>
        <v>1</v>
      </c>
      <c r="M110" s="25" t="str">
        <f t="shared" ca="1" si="1"/>
        <v>No</v>
      </c>
      <c r="N110" s="25">
        <f>YEAR(Table1[[#This Row],[Joining Date]])</f>
        <v>2024</v>
      </c>
      <c r="O110" s="45">
        <f>MONTH(Table1[[#This Row],[Joining Date]])</f>
        <v>12</v>
      </c>
      <c r="P110" s="25">
        <f ca="1">NETWORKDAYS(Table1[[#This Row],[Joining Date]],TODAY())</f>
        <v>406</v>
      </c>
      <c r="Q110" s="25" t="str">
        <f>LEFT(Table1[[#This Row],[Department]],5)&amp;"-"&amp;RIGHT(Table1[[#This Row],[Employee ID]],3)</f>
        <v>IT-849</v>
      </c>
      <c r="R110" s="25" t="str">
        <f>LEFT(Table1[[#This Row],[Department]],3)</f>
        <v>IT</v>
      </c>
      <c r="S110" s="36">
        <f>_xlfn.XLOOKUP(Table1[[#This Row],[City]],Table2[City],Table2[Bonus %])</f>
        <v>6</v>
      </c>
      <c r="U110" s="48" t="str">
        <v xml:space="preserve">Nisha </v>
      </c>
      <c r="V110" s="48" t="str">
        <v>Kapoor</v>
      </c>
    </row>
    <row r="111" spans="1:22" x14ac:dyDescent="0.35">
      <c r="A111" s="9" t="s">
        <v>3999</v>
      </c>
      <c r="B111" s="41" t="str">
        <f>LEFT(Table1[[#This Row],[Employee Name]],FIND(" ",Table1[[#This Row],[Employee Name]]))</f>
        <v xml:space="preserve">Aditya </v>
      </c>
      <c r="C111" s="41" t="str">
        <f>RIGHT(Table1[[#This Row],[Employee Name]],LEN(Table1[[#This Row],[Employee Name]])-FIND(" ",Table1[[#This Row],[Employee Name]]))</f>
        <v>Kapoor</v>
      </c>
      <c r="D111" s="23">
        <f>Table1[[#This Row],[Basic Salary]]+Table1[[#This Row],[Bonus]]</f>
        <v>139948</v>
      </c>
      <c r="E111" s="10">
        <v>69</v>
      </c>
      <c r="F111" s="46">
        <v>83</v>
      </c>
      <c r="G111" s="10" t="str" cm="1">
        <f t="array" ref="G111">_xlfn.IFS(Table1[[#This Row],[Performance Score]]&gt;=80,"Excellent",Table1[[#This Row],[Performance Score]]&gt;=60,"Good",Table1[[#This Row],[Performance Score]]&gt;=40,"Need Improvement")</f>
        <v>Excellent</v>
      </c>
      <c r="H111" s="30">
        <f>Table1[[#This Row],[Bonus]]/Table1[[#This Row],[Basic Salary]]</f>
        <v>0.17140704779442537</v>
      </c>
      <c r="I111" s="10">
        <f ca="1">DATEDIF(Table1[[#This Row],[Date of Birth]],TODAY(),"y")</f>
        <v>44</v>
      </c>
      <c r="J111" s="34">
        <v>42550</v>
      </c>
      <c r="K111" s="33" t="str" cm="1">
        <f t="array" aca="1" ref="K111" ca="1">_xlfn.IFS(L111&lt;3,"Junior",L111&lt;=7,"Mid-Level",L111&gt;7,"Senior")</f>
        <v>Senior</v>
      </c>
      <c r="L111" s="46">
        <f ca="1">INT(YEARFRAC(Table1[[#This Row],[Joining Date]],TODAY(),1))</f>
        <v>9</v>
      </c>
      <c r="M111" s="25" t="str">
        <f t="shared" ca="1" si="1"/>
        <v>Yes</v>
      </c>
      <c r="N111" s="26">
        <f>YEAR(Table1[[#This Row],[Joining Date]])</f>
        <v>2016</v>
      </c>
      <c r="O111" s="46">
        <f>MONTH(Table1[[#This Row],[Joining Date]])</f>
        <v>6</v>
      </c>
      <c r="P111" s="26">
        <f ca="1">NETWORKDAYS(Table1[[#This Row],[Joining Date]],TODAY())</f>
        <v>2609</v>
      </c>
      <c r="Q111" s="26" t="str">
        <f>LEFT(Table1[[#This Row],[Department]],5)&amp;"-"&amp;RIGHT(Table1[[#This Row],[Employee ID]],3)</f>
        <v>Opera-943</v>
      </c>
      <c r="R111" s="26" t="str">
        <f>LEFT(Table1[[#This Row],[Department]],3)</f>
        <v>Ope</v>
      </c>
      <c r="S111" s="37">
        <f>_xlfn.XLOOKUP(Table1[[#This Row],[City]],Table2[City],Table2[Bonus %])</f>
        <v>6</v>
      </c>
      <c r="U111" s="48" t="str">
        <v xml:space="preserve">Aditya </v>
      </c>
      <c r="V111" s="48" t="str">
        <v>Kapoor</v>
      </c>
    </row>
    <row r="112" spans="1:22" x14ac:dyDescent="0.35">
      <c r="A112" s="7" t="s">
        <v>1664</v>
      </c>
      <c r="B112" s="40" t="str">
        <f>LEFT(Table1[[#This Row],[Employee Name]],FIND(" ",Table1[[#This Row],[Employee Name]]))</f>
        <v xml:space="preserve">Krishna </v>
      </c>
      <c r="C112" s="40" t="str">
        <f>RIGHT(Table1[[#This Row],[Employee Name]],LEN(Table1[[#This Row],[Employee Name]])-FIND(" ",Table1[[#This Row],[Employee Name]]))</f>
        <v>Chaitanya</v>
      </c>
      <c r="D112" s="22">
        <f>Table1[[#This Row],[Basic Salary]]+Table1[[#This Row],[Bonus]]</f>
        <v>139924</v>
      </c>
      <c r="E112" s="8">
        <v>72</v>
      </c>
      <c r="F112" s="45">
        <v>91</v>
      </c>
      <c r="G112" s="8" t="str" cm="1">
        <f t="array" ref="G112">_xlfn.IFS(Table1[[#This Row],[Performance Score]]&gt;=80,"Excellent",Table1[[#This Row],[Performance Score]]&gt;=60,"Good",Table1[[#This Row],[Performance Score]]&gt;=40,"Need Improvement")</f>
        <v>Excellent</v>
      </c>
      <c r="H112" s="29">
        <f>Table1[[#This Row],[Bonus]]/Table1[[#This Row],[Basic Salary]]</f>
        <v>0.1736326044471285</v>
      </c>
      <c r="I112" s="8">
        <f ca="1">DATEDIF(Table1[[#This Row],[Date of Birth]],TODAY(),"y")</f>
        <v>33</v>
      </c>
      <c r="J112" s="33">
        <v>44912</v>
      </c>
      <c r="K112" s="33" t="str" cm="1">
        <f t="array" aca="1" ref="K112" ca="1">_xlfn.IFS(L112&lt;3,"Junior",L112&lt;=7,"Mid-Level",L112&gt;7,"Senior")</f>
        <v>Mid-Level</v>
      </c>
      <c r="L112" s="45">
        <f ca="1">INT(YEARFRAC(Table1[[#This Row],[Joining Date]],TODAY(),1))</f>
        <v>3</v>
      </c>
      <c r="M112" s="25" t="str">
        <f t="shared" ca="1" si="1"/>
        <v>No</v>
      </c>
      <c r="N112" s="25">
        <f>YEAR(Table1[[#This Row],[Joining Date]])</f>
        <v>2022</v>
      </c>
      <c r="O112" s="45">
        <f>MONTH(Table1[[#This Row],[Joining Date]])</f>
        <v>12</v>
      </c>
      <c r="P112" s="25">
        <f ca="1">NETWORKDAYS(Table1[[#This Row],[Joining Date]],TODAY())</f>
        <v>921</v>
      </c>
      <c r="Q112" s="25" t="str">
        <f>LEFT(Table1[[#This Row],[Department]],5)&amp;"-"&amp;RIGHT(Table1[[#This Row],[Employee ID]],3)</f>
        <v>Suppo-608</v>
      </c>
      <c r="R112" s="25" t="str">
        <f>LEFT(Table1[[#This Row],[Department]],3)</f>
        <v>Sup</v>
      </c>
      <c r="S112" s="36">
        <f>_xlfn.XLOOKUP(Table1[[#This Row],[City]],Table2[City],Table2[Bonus %])</f>
        <v>6</v>
      </c>
      <c r="U112" s="48" t="str">
        <v xml:space="preserve">Krishna </v>
      </c>
      <c r="V112" s="48" t="str">
        <v>Chaitanya</v>
      </c>
    </row>
    <row r="113" spans="1:22" x14ac:dyDescent="0.35">
      <c r="A113" s="9" t="s">
        <v>4108</v>
      </c>
      <c r="B113" s="41" t="str">
        <f>LEFT(Table1[[#This Row],[Employee Name]],FIND(" ",Table1[[#This Row],[Employee Name]]))</f>
        <v xml:space="preserve">Arjun </v>
      </c>
      <c r="C113" s="41" t="str">
        <f>RIGHT(Table1[[#This Row],[Employee Name]],LEN(Table1[[#This Row],[Employee Name]])-FIND(" ",Table1[[#This Row],[Employee Name]]))</f>
        <v>Mehta</v>
      </c>
      <c r="D113" s="23">
        <f>Table1[[#This Row],[Basic Salary]]+Table1[[#This Row],[Bonus]]</f>
        <v>139881</v>
      </c>
      <c r="E113" s="10">
        <v>83</v>
      </c>
      <c r="F113" s="46">
        <v>84</v>
      </c>
      <c r="G113" s="10" t="str" cm="1">
        <f t="array" ref="G113">_xlfn.IFS(Table1[[#This Row],[Performance Score]]&gt;=80,"Excellent",Table1[[#This Row],[Performance Score]]&gt;=60,"Good",Table1[[#This Row],[Performance Score]]&gt;=40,"Need Improvement")</f>
        <v>Excellent</v>
      </c>
      <c r="H113" s="30">
        <f>Table1[[#This Row],[Bonus]]/Table1[[#This Row],[Basic Salary]]</f>
        <v>0.19835001028030977</v>
      </c>
      <c r="I113" s="10">
        <f ca="1">DATEDIF(Table1[[#This Row],[Date of Birth]],TODAY(),"y")</f>
        <v>15</v>
      </c>
      <c r="J113" s="34">
        <v>42320</v>
      </c>
      <c r="K113" s="33" t="str" cm="1">
        <f t="array" aca="1" ref="K113" ca="1">_xlfn.IFS(L113&lt;3,"Junior",L113&lt;=7,"Mid-Level",L113&gt;7,"Senior")</f>
        <v>Senior</v>
      </c>
      <c r="L113" s="46">
        <f ca="1">INT(YEARFRAC(Table1[[#This Row],[Joining Date]],TODAY(),1))</f>
        <v>10</v>
      </c>
      <c r="M113" s="25" t="str">
        <f t="shared" ca="1" si="1"/>
        <v>Yes</v>
      </c>
      <c r="N113" s="26">
        <f>YEAR(Table1[[#This Row],[Joining Date]])</f>
        <v>2015</v>
      </c>
      <c r="O113" s="46">
        <f>MONTH(Table1[[#This Row],[Joining Date]])</f>
        <v>11</v>
      </c>
      <c r="P113" s="26">
        <f ca="1">NETWORKDAYS(Table1[[#This Row],[Joining Date]],TODAY())</f>
        <v>2773</v>
      </c>
      <c r="Q113" s="26" t="str">
        <f>LEFT(Table1[[#This Row],[Department]],5)&amp;"-"&amp;RIGHT(Table1[[#This Row],[Employee ID]],3)</f>
        <v>HR-052</v>
      </c>
      <c r="R113" s="26" t="str">
        <f>LEFT(Table1[[#This Row],[Department]],3)</f>
        <v>HR</v>
      </c>
      <c r="S113" s="37">
        <f>_xlfn.XLOOKUP(Table1[[#This Row],[City]],Table2[City],Table2[Bonus %])</f>
        <v>5</v>
      </c>
      <c r="U113" s="48" t="str">
        <v xml:space="preserve">Arjun </v>
      </c>
      <c r="V113" s="48" t="str">
        <v>Mehta</v>
      </c>
    </row>
    <row r="114" spans="1:22" x14ac:dyDescent="0.35">
      <c r="A114" s="7" t="s">
        <v>4682</v>
      </c>
      <c r="B114" s="40" t="str">
        <f>LEFT(Table1[[#This Row],[Employee Name]],FIND(" ",Table1[[#This Row],[Employee Name]]))</f>
        <v xml:space="preserve">Rohan </v>
      </c>
      <c r="C114" s="40" t="str">
        <f>RIGHT(Table1[[#This Row],[Employee Name]],LEN(Table1[[#This Row],[Employee Name]])-FIND(" ",Table1[[#This Row],[Employee Name]]))</f>
        <v>Gupta</v>
      </c>
      <c r="D114" s="22">
        <f>Table1[[#This Row],[Basic Salary]]+Table1[[#This Row],[Bonus]]</f>
        <v>139789</v>
      </c>
      <c r="E114" s="8">
        <v>64</v>
      </c>
      <c r="F114" s="45">
        <v>93</v>
      </c>
      <c r="G114" s="8" t="str" cm="1">
        <f t="array" ref="G114">_xlfn.IFS(Table1[[#This Row],[Performance Score]]&gt;=80,"Excellent",Table1[[#This Row],[Performance Score]]&gt;=60,"Good",Table1[[#This Row],[Performance Score]]&gt;=40,"Need Improvement")</f>
        <v>Excellent</v>
      </c>
      <c r="H114" s="29">
        <f>Table1[[#This Row],[Bonus]]/Table1[[#This Row],[Basic Salary]]</f>
        <v>0.25246615476969114</v>
      </c>
      <c r="I114" s="8">
        <f ca="1">DATEDIF(Table1[[#This Row],[Date of Birth]],TODAY(),"y")</f>
        <v>32</v>
      </c>
      <c r="J114" s="33">
        <v>42711</v>
      </c>
      <c r="K114" s="33" t="str" cm="1">
        <f t="array" aca="1" ref="K114" ca="1">_xlfn.IFS(L114&lt;3,"Junior",L114&lt;=7,"Mid-Level",L114&gt;7,"Senior")</f>
        <v>Senior</v>
      </c>
      <c r="L114" s="45">
        <f ca="1">INT(YEARFRAC(Table1[[#This Row],[Joining Date]],TODAY(),1))</f>
        <v>9</v>
      </c>
      <c r="M114" s="25" t="str">
        <f t="shared" ca="1" si="1"/>
        <v>Yes</v>
      </c>
      <c r="N114" s="25">
        <f>YEAR(Table1[[#This Row],[Joining Date]])</f>
        <v>2016</v>
      </c>
      <c r="O114" s="45">
        <f>MONTH(Table1[[#This Row],[Joining Date]])</f>
        <v>12</v>
      </c>
      <c r="P114" s="25">
        <f ca="1">NETWORKDAYS(Table1[[#This Row],[Joining Date]],TODAY())</f>
        <v>2494</v>
      </c>
      <c r="Q114" s="25" t="str">
        <f>LEFT(Table1[[#This Row],[Department]],5)&amp;"-"&amp;RIGHT(Table1[[#This Row],[Employee ID]],3)</f>
        <v>Suppo-626</v>
      </c>
      <c r="R114" s="25" t="str">
        <f>LEFT(Table1[[#This Row],[Department]],3)</f>
        <v>Sup</v>
      </c>
      <c r="S114" s="36">
        <f>_xlfn.XLOOKUP(Table1[[#This Row],[City]],Table2[City],Table2[Bonus %])</f>
        <v>5</v>
      </c>
      <c r="U114" s="48" t="str">
        <v xml:space="preserve">Rohan </v>
      </c>
      <c r="V114" s="48" t="str">
        <v>Gupta</v>
      </c>
    </row>
    <row r="115" spans="1:22" x14ac:dyDescent="0.35">
      <c r="A115" s="9" t="s">
        <v>2393</v>
      </c>
      <c r="B115" s="41" t="str">
        <f>LEFT(Table1[[#This Row],[Employee Name]],FIND(" ",Table1[[#This Row],[Employee Name]]))</f>
        <v xml:space="preserve">Rahul </v>
      </c>
      <c r="C115" s="41" t="str">
        <f>RIGHT(Table1[[#This Row],[Employee Name]],LEN(Table1[[#This Row],[Employee Name]])-FIND(" ",Table1[[#This Row],[Employee Name]]))</f>
        <v>Verma</v>
      </c>
      <c r="D115" s="23">
        <f>Table1[[#This Row],[Basic Salary]]+Table1[[#This Row],[Bonus]]</f>
        <v>139753</v>
      </c>
      <c r="E115" s="10">
        <v>77</v>
      </c>
      <c r="F115" s="46">
        <v>46</v>
      </c>
      <c r="G115" s="10" t="str" cm="1">
        <f t="array" ref="G115">_xlfn.IFS(Table1[[#This Row],[Performance Score]]&gt;=80,"Excellent",Table1[[#This Row],[Performance Score]]&gt;=60,"Good",Table1[[#This Row],[Performance Score]]&gt;=40,"Need Improvement")</f>
        <v>Need Improvement</v>
      </c>
      <c r="H115" s="30">
        <f>Table1[[#This Row],[Bonus]]/Table1[[#This Row],[Basic Salary]]</f>
        <v>0.21135660359368635</v>
      </c>
      <c r="I115" s="10">
        <f ca="1">DATEDIF(Table1[[#This Row],[Date of Birth]],TODAY(),"y")</f>
        <v>24</v>
      </c>
      <c r="J115" s="34">
        <v>44831</v>
      </c>
      <c r="K115" s="33" t="str" cm="1">
        <f t="array" aca="1" ref="K115" ca="1">_xlfn.IFS(L115&lt;3,"Junior",L115&lt;=7,"Mid-Level",L115&gt;7,"Senior")</f>
        <v>Mid-Level</v>
      </c>
      <c r="L115" s="46">
        <f ca="1">INT(YEARFRAC(Table1[[#This Row],[Joining Date]],TODAY(),1))</f>
        <v>3</v>
      </c>
      <c r="M115" s="25" t="str">
        <f t="shared" ca="1" si="1"/>
        <v>No</v>
      </c>
      <c r="N115" s="26">
        <f>YEAR(Table1[[#This Row],[Joining Date]])</f>
        <v>2022</v>
      </c>
      <c r="O115" s="46">
        <f>MONTH(Table1[[#This Row],[Joining Date]])</f>
        <v>9</v>
      </c>
      <c r="P115" s="26">
        <f ca="1">NETWORKDAYS(Table1[[#This Row],[Joining Date]],TODAY())</f>
        <v>980</v>
      </c>
      <c r="Q115" s="26" t="str">
        <f>LEFT(Table1[[#This Row],[Department]],5)&amp;"-"&amp;RIGHT(Table1[[#This Row],[Employee ID]],3)</f>
        <v>HR-337</v>
      </c>
      <c r="R115" s="26" t="str">
        <f>LEFT(Table1[[#This Row],[Department]],3)</f>
        <v>HR</v>
      </c>
      <c r="S115" s="37">
        <f>_xlfn.XLOOKUP(Table1[[#This Row],[City]],Table2[City],Table2[Bonus %])</f>
        <v>4</v>
      </c>
      <c r="U115" s="48" t="str">
        <v xml:space="preserve">Rahul </v>
      </c>
      <c r="V115" s="48" t="str">
        <v>Verma</v>
      </c>
    </row>
    <row r="116" spans="1:22" x14ac:dyDescent="0.35">
      <c r="A116" s="7" t="s">
        <v>4801</v>
      </c>
      <c r="B116" s="40" t="str">
        <f>LEFT(Table1[[#This Row],[Employee Name]],FIND(" ",Table1[[#This Row],[Employee Name]]))</f>
        <v xml:space="preserve">Priya </v>
      </c>
      <c r="C116" s="40" t="str">
        <f>RIGHT(Table1[[#This Row],[Employee Name]],LEN(Table1[[#This Row],[Employee Name]])-FIND(" ",Table1[[#This Row],[Employee Name]]))</f>
        <v>Reddy</v>
      </c>
      <c r="D116" s="22">
        <f>Table1[[#This Row],[Basic Salary]]+Table1[[#This Row],[Bonus]]</f>
        <v>139752</v>
      </c>
      <c r="E116" s="8">
        <v>89</v>
      </c>
      <c r="F116" s="45">
        <v>57</v>
      </c>
      <c r="G116" s="8" t="str" cm="1">
        <f t="array" ref="G116">_xlfn.IFS(Table1[[#This Row],[Performance Score]]&gt;=80,"Excellent",Table1[[#This Row],[Performance Score]]&gt;=60,"Good",Table1[[#This Row],[Performance Score]]&gt;=40,"Need Improvement")</f>
        <v>Need Improvement</v>
      </c>
      <c r="H116" s="29">
        <f>Table1[[#This Row],[Bonus]]/Table1[[#This Row],[Basic Salary]]</f>
        <v>0.24731797004694667</v>
      </c>
      <c r="I116" s="8">
        <f ca="1">DATEDIF(Table1[[#This Row],[Date of Birth]],TODAY(),"y")</f>
        <v>43</v>
      </c>
      <c r="J116" s="33">
        <v>44937</v>
      </c>
      <c r="K116" s="33" t="str" cm="1">
        <f t="array" aca="1" ref="K116" ca="1">_xlfn.IFS(L116&lt;3,"Junior",L116&lt;=7,"Mid-Level",L116&gt;7,"Senior")</f>
        <v>Mid-Level</v>
      </c>
      <c r="L116" s="45">
        <f ca="1">INT(YEARFRAC(Table1[[#This Row],[Joining Date]],TODAY(),1))</f>
        <v>3</v>
      </c>
      <c r="M116" s="25" t="str">
        <f t="shared" ca="1" si="1"/>
        <v>No</v>
      </c>
      <c r="N116" s="25">
        <f>YEAR(Table1[[#This Row],[Joining Date]])</f>
        <v>2023</v>
      </c>
      <c r="O116" s="45">
        <f>MONTH(Table1[[#This Row],[Joining Date]])</f>
        <v>1</v>
      </c>
      <c r="P116" s="25">
        <f ca="1">NETWORKDAYS(Table1[[#This Row],[Joining Date]],TODAY())</f>
        <v>904</v>
      </c>
      <c r="Q116" s="25" t="str">
        <f>LEFT(Table1[[#This Row],[Department]],5)&amp;"-"&amp;RIGHT(Table1[[#This Row],[Employee ID]],3)</f>
        <v>Marke-745</v>
      </c>
      <c r="R116" s="25" t="str">
        <f>LEFT(Table1[[#This Row],[Department]],3)</f>
        <v>Mar</v>
      </c>
      <c r="S116" s="36">
        <f>_xlfn.XLOOKUP(Table1[[#This Row],[City]],Table2[City],Table2[Bonus %])</f>
        <v>4</v>
      </c>
      <c r="U116" s="48" t="str">
        <v xml:space="preserve">Priya </v>
      </c>
      <c r="V116" s="48" t="str">
        <v>Reddy</v>
      </c>
    </row>
    <row r="117" spans="1:22" x14ac:dyDescent="0.35">
      <c r="A117" s="9" t="s">
        <v>1895</v>
      </c>
      <c r="B117" s="41" t="str">
        <f>LEFT(Table1[[#This Row],[Employee Name]],FIND(" ",Table1[[#This Row],[Employee Name]]))</f>
        <v xml:space="preserve">Aarav </v>
      </c>
      <c r="C117" s="41" t="str">
        <f>RIGHT(Table1[[#This Row],[Employee Name]],LEN(Table1[[#This Row],[Employee Name]])-FIND(" ",Table1[[#This Row],[Employee Name]]))</f>
        <v>Sharma</v>
      </c>
      <c r="D117" s="23">
        <f>Table1[[#This Row],[Basic Salary]]+Table1[[#This Row],[Bonus]]</f>
        <v>139668</v>
      </c>
      <c r="E117" s="10">
        <v>99</v>
      </c>
      <c r="F117" s="46">
        <v>67</v>
      </c>
      <c r="G117" s="10" t="str" cm="1">
        <f t="array" ref="G117">_xlfn.IFS(Table1[[#This Row],[Performance Score]]&gt;=80,"Excellent",Table1[[#This Row],[Performance Score]]&gt;=60,"Good",Table1[[#This Row],[Performance Score]]&gt;=40,"Need Improvement")</f>
        <v>Good</v>
      </c>
      <c r="H117" s="30">
        <f>Table1[[#This Row],[Bonus]]/Table1[[#This Row],[Basic Salary]]</f>
        <v>0.20286272854891355</v>
      </c>
      <c r="I117" s="10">
        <f ca="1">DATEDIF(Table1[[#This Row],[Date of Birth]],TODAY(),"y")</f>
        <v>40</v>
      </c>
      <c r="J117" s="34">
        <v>42487</v>
      </c>
      <c r="K117" s="33" t="str" cm="1">
        <f t="array" aca="1" ref="K117" ca="1">_xlfn.IFS(L117&lt;3,"Junior",L117&lt;=7,"Mid-Level",L117&gt;7,"Senior")</f>
        <v>Senior</v>
      </c>
      <c r="L117" s="46">
        <f ca="1">INT(YEARFRAC(Table1[[#This Row],[Joining Date]],TODAY(),1))</f>
        <v>10</v>
      </c>
      <c r="M117" s="25" t="str">
        <f t="shared" ca="1" si="1"/>
        <v>Yes</v>
      </c>
      <c r="N117" s="26">
        <f>YEAR(Table1[[#This Row],[Joining Date]])</f>
        <v>2016</v>
      </c>
      <c r="O117" s="46">
        <f>MONTH(Table1[[#This Row],[Joining Date]])</f>
        <v>4</v>
      </c>
      <c r="P117" s="26">
        <f ca="1">NETWORKDAYS(Table1[[#This Row],[Joining Date]],TODAY())</f>
        <v>2654</v>
      </c>
      <c r="Q117" s="26" t="str">
        <f>LEFT(Table1[[#This Row],[Department]],5)&amp;"-"&amp;RIGHT(Table1[[#This Row],[Employee ID]],3)</f>
        <v>IT-839</v>
      </c>
      <c r="R117" s="26" t="str">
        <f>LEFT(Table1[[#This Row],[Department]],3)</f>
        <v>IT</v>
      </c>
      <c r="S117" s="37">
        <f>_xlfn.XLOOKUP(Table1[[#This Row],[City]],Table2[City],Table2[Bonus %])</f>
        <v>6</v>
      </c>
      <c r="U117" s="48" t="str">
        <v xml:space="preserve">Aarav </v>
      </c>
      <c r="V117" s="48" t="str">
        <v>Sharma</v>
      </c>
    </row>
    <row r="118" spans="1:22" x14ac:dyDescent="0.35">
      <c r="A118" s="7" t="s">
        <v>3338</v>
      </c>
      <c r="B118" s="40" t="str">
        <f>LEFT(Table1[[#This Row],[Employee Name]],FIND(" ",Table1[[#This Row],[Employee Name]]))</f>
        <v xml:space="preserve">Swathi </v>
      </c>
      <c r="C118" s="40" t="str">
        <f>RIGHT(Table1[[#This Row],[Employee Name]],LEN(Table1[[#This Row],[Employee Name]])-FIND(" ",Table1[[#This Row],[Employee Name]]))</f>
        <v>Ramesh</v>
      </c>
      <c r="D118" s="22">
        <f>Table1[[#This Row],[Basic Salary]]+Table1[[#This Row],[Bonus]]</f>
        <v>139654</v>
      </c>
      <c r="E118" s="8">
        <v>70</v>
      </c>
      <c r="F118" s="45">
        <v>92</v>
      </c>
      <c r="G118" s="8" t="str" cm="1">
        <f t="array" ref="G118">_xlfn.IFS(Table1[[#This Row],[Performance Score]]&gt;=80,"Excellent",Table1[[#This Row],[Performance Score]]&gt;=60,"Good",Table1[[#This Row],[Performance Score]]&gt;=40,"Need Improvement")</f>
        <v>Excellent</v>
      </c>
      <c r="H118" s="29">
        <f>Table1[[#This Row],[Bonus]]/Table1[[#This Row],[Basic Salary]]</f>
        <v>0.17697526442206396</v>
      </c>
      <c r="I118" s="8">
        <f ca="1">DATEDIF(Table1[[#This Row],[Date of Birth]],TODAY(),"y")</f>
        <v>39</v>
      </c>
      <c r="J118" s="33">
        <v>45893</v>
      </c>
      <c r="K118" s="33" t="str" cm="1">
        <f t="array" aca="1" ref="K118" ca="1">_xlfn.IFS(L118&lt;3,"Junior",L118&lt;=7,"Mid-Level",L118&gt;7,"Senior")</f>
        <v>Junior</v>
      </c>
      <c r="L118" s="45">
        <f ca="1">INT(YEARFRAC(Table1[[#This Row],[Joining Date]],TODAY(),1))</f>
        <v>0</v>
      </c>
      <c r="M118" s="25" t="str">
        <f t="shared" ca="1" si="1"/>
        <v>No</v>
      </c>
      <c r="N118" s="25">
        <f>YEAR(Table1[[#This Row],[Joining Date]])</f>
        <v>2025</v>
      </c>
      <c r="O118" s="45">
        <f>MONTH(Table1[[#This Row],[Joining Date]])</f>
        <v>8</v>
      </c>
      <c r="P118" s="25">
        <f ca="1">NETWORKDAYS(Table1[[#This Row],[Joining Date]],TODAY())</f>
        <v>221</v>
      </c>
      <c r="Q118" s="25" t="str">
        <f>LEFT(Table1[[#This Row],[Department]],5)&amp;"-"&amp;RIGHT(Table1[[#This Row],[Employee ID]],3)</f>
        <v>HR-282</v>
      </c>
      <c r="R118" s="25" t="str">
        <f>LEFT(Table1[[#This Row],[Department]],3)</f>
        <v>HR</v>
      </c>
      <c r="S118" s="36">
        <f>_xlfn.XLOOKUP(Table1[[#This Row],[City]],Table2[City],Table2[Bonus %])</f>
        <v>5</v>
      </c>
      <c r="U118" s="48" t="str">
        <v xml:space="preserve">Swathi </v>
      </c>
      <c r="V118" s="48" t="str">
        <v>Ramesh</v>
      </c>
    </row>
    <row r="119" spans="1:22" x14ac:dyDescent="0.35">
      <c r="A119" s="9" t="s">
        <v>892</v>
      </c>
      <c r="B119" s="41" t="str">
        <f>LEFT(Table1[[#This Row],[Employee Name]],FIND(" ",Table1[[#This Row],[Employee Name]]))</f>
        <v xml:space="preserve">Arjun </v>
      </c>
      <c r="C119" s="41" t="str">
        <f>RIGHT(Table1[[#This Row],[Employee Name]],LEN(Table1[[#This Row],[Employee Name]])-FIND(" ",Table1[[#This Row],[Employee Name]]))</f>
        <v>Mehta</v>
      </c>
      <c r="D119" s="23">
        <f>Table1[[#This Row],[Basic Salary]]+Table1[[#This Row],[Bonus]]</f>
        <v>139606</v>
      </c>
      <c r="E119" s="10">
        <v>83</v>
      </c>
      <c r="F119" s="46">
        <v>90</v>
      </c>
      <c r="G119" s="10" t="str" cm="1">
        <f t="array" ref="G119">_xlfn.IFS(Table1[[#This Row],[Performance Score]]&gt;=80,"Excellent",Table1[[#This Row],[Performance Score]]&gt;=60,"Good",Table1[[#This Row],[Performance Score]]&gt;=40,"Need Improvement")</f>
        <v>Excellent</v>
      </c>
      <c r="H119" s="30">
        <f>Table1[[#This Row],[Bonus]]/Table1[[#This Row],[Basic Salary]]</f>
        <v>0.23299624641201147</v>
      </c>
      <c r="I119" s="10">
        <f ca="1">DATEDIF(Table1[[#This Row],[Date of Birth]],TODAY(),"y")</f>
        <v>27</v>
      </c>
      <c r="J119" s="34">
        <v>43603</v>
      </c>
      <c r="K119" s="33" t="str" cm="1">
        <f t="array" aca="1" ref="K119" ca="1">_xlfn.IFS(L119&lt;3,"Junior",L119&lt;=7,"Mid-Level",L119&gt;7,"Senior")</f>
        <v>Mid-Level</v>
      </c>
      <c r="L119" s="46">
        <f ca="1">INT(YEARFRAC(Table1[[#This Row],[Joining Date]],TODAY(),1))</f>
        <v>7</v>
      </c>
      <c r="M119" s="25" t="str">
        <f t="shared" ca="1" si="1"/>
        <v>Yes</v>
      </c>
      <c r="N119" s="26">
        <f>YEAR(Table1[[#This Row],[Joining Date]])</f>
        <v>2019</v>
      </c>
      <c r="O119" s="46">
        <f>MONTH(Table1[[#This Row],[Joining Date]])</f>
        <v>5</v>
      </c>
      <c r="P119" s="26">
        <f ca="1">NETWORKDAYS(Table1[[#This Row],[Joining Date]],TODAY())</f>
        <v>1856</v>
      </c>
      <c r="Q119" s="26" t="str">
        <f>LEFT(Table1[[#This Row],[Department]],5)&amp;"-"&amp;RIGHT(Table1[[#This Row],[Employee ID]],3)</f>
        <v>Marke-836</v>
      </c>
      <c r="R119" s="26" t="str">
        <f>LEFT(Table1[[#This Row],[Department]],3)</f>
        <v>Mar</v>
      </c>
      <c r="S119" s="37">
        <f>_xlfn.XLOOKUP(Table1[[#This Row],[City]],Table2[City],Table2[Bonus %])</f>
        <v>8</v>
      </c>
      <c r="U119" s="48" t="str">
        <v xml:space="preserve">Arjun </v>
      </c>
      <c r="V119" s="48" t="str">
        <v>Mehta</v>
      </c>
    </row>
    <row r="120" spans="1:22" x14ac:dyDescent="0.35">
      <c r="A120" s="7" t="s">
        <v>1320</v>
      </c>
      <c r="B120" s="40" t="str">
        <f>LEFT(Table1[[#This Row],[Employee Name]],FIND(" ",Table1[[#This Row],[Employee Name]]))</f>
        <v xml:space="preserve">Swathi </v>
      </c>
      <c r="C120" s="40" t="str">
        <f>RIGHT(Table1[[#This Row],[Employee Name]],LEN(Table1[[#This Row],[Employee Name]])-FIND(" ",Table1[[#This Row],[Employee Name]]))</f>
        <v>Ramesh</v>
      </c>
      <c r="D120" s="22">
        <f>Table1[[#This Row],[Basic Salary]]+Table1[[#This Row],[Bonus]]</f>
        <v>139596</v>
      </c>
      <c r="E120" s="8">
        <v>75</v>
      </c>
      <c r="F120" s="45">
        <v>85</v>
      </c>
      <c r="G120" s="8" t="str" cm="1">
        <f t="array" ref="G120">_xlfn.IFS(Table1[[#This Row],[Performance Score]]&gt;=80,"Excellent",Table1[[#This Row],[Performance Score]]&gt;=60,"Good",Table1[[#This Row],[Performance Score]]&gt;=40,"Need Improvement")</f>
        <v>Excellent</v>
      </c>
      <c r="H120" s="29">
        <f>Table1[[#This Row],[Bonus]]/Table1[[#This Row],[Basic Salary]]</f>
        <v>0.19982466243220712</v>
      </c>
      <c r="I120" s="8">
        <f ca="1">DATEDIF(Table1[[#This Row],[Date of Birth]],TODAY(),"y")</f>
        <v>28</v>
      </c>
      <c r="J120" s="33">
        <v>42527</v>
      </c>
      <c r="K120" s="33" t="str" cm="1">
        <f t="array" aca="1" ref="K120" ca="1">_xlfn.IFS(L120&lt;3,"Junior",L120&lt;=7,"Mid-Level",L120&gt;7,"Senior")</f>
        <v>Senior</v>
      </c>
      <c r="L120" s="45">
        <f ca="1">INT(YEARFRAC(Table1[[#This Row],[Joining Date]],TODAY(),1))</f>
        <v>10</v>
      </c>
      <c r="M120" s="25" t="str">
        <f t="shared" ca="1" si="1"/>
        <v>Yes</v>
      </c>
      <c r="N120" s="25">
        <f>YEAR(Table1[[#This Row],[Joining Date]])</f>
        <v>2016</v>
      </c>
      <c r="O120" s="45">
        <f>MONTH(Table1[[#This Row],[Joining Date]])</f>
        <v>6</v>
      </c>
      <c r="P120" s="25">
        <f ca="1">NETWORKDAYS(Table1[[#This Row],[Joining Date]],TODAY())</f>
        <v>2626</v>
      </c>
      <c r="Q120" s="25" t="str">
        <f>LEFT(Table1[[#This Row],[Department]],5)&amp;"-"&amp;RIGHT(Table1[[#This Row],[Employee ID]],3)</f>
        <v>IT-264</v>
      </c>
      <c r="R120" s="25" t="str">
        <f>LEFT(Table1[[#This Row],[Department]],3)</f>
        <v>IT</v>
      </c>
      <c r="S120" s="36">
        <f>_xlfn.XLOOKUP(Table1[[#This Row],[City]],Table2[City],Table2[Bonus %])</f>
        <v>6</v>
      </c>
      <c r="U120" s="48" t="str">
        <v xml:space="preserve">Swathi </v>
      </c>
      <c r="V120" s="48" t="str">
        <v>Ramesh</v>
      </c>
    </row>
    <row r="121" spans="1:22" x14ac:dyDescent="0.35">
      <c r="A121" s="9" t="s">
        <v>1431</v>
      </c>
      <c r="B121" s="41" t="str">
        <f>LEFT(Table1[[#This Row],[Employee Name]],FIND(" ",Table1[[#This Row],[Employee Name]]))</f>
        <v xml:space="preserve">Ajay </v>
      </c>
      <c r="C121" s="41" t="str">
        <f>RIGHT(Table1[[#This Row],[Employee Name]],LEN(Table1[[#This Row],[Employee Name]])-FIND(" ",Table1[[#This Row],[Employee Name]]))</f>
        <v>Singh</v>
      </c>
      <c r="D121" s="23">
        <f>Table1[[#This Row],[Basic Salary]]+Table1[[#This Row],[Bonus]]</f>
        <v>139568</v>
      </c>
      <c r="E121" s="10">
        <v>100</v>
      </c>
      <c r="F121" s="46">
        <v>88</v>
      </c>
      <c r="G121" s="10" t="str" cm="1">
        <f t="array" ref="G121">_xlfn.IFS(Table1[[#This Row],[Performance Score]]&gt;=80,"Excellent",Table1[[#This Row],[Performance Score]]&gt;=60,"Good",Table1[[#This Row],[Performance Score]]&gt;=40,"Need Improvement")</f>
        <v>Excellent</v>
      </c>
      <c r="H121" s="30">
        <f>Table1[[#This Row],[Bonus]]/Table1[[#This Row],[Basic Salary]]</f>
        <v>0.24545340971961949</v>
      </c>
      <c r="I121" s="10">
        <f ca="1">DATEDIF(Table1[[#This Row],[Date of Birth]],TODAY(),"y")</f>
        <v>41</v>
      </c>
      <c r="J121" s="34">
        <v>44586</v>
      </c>
      <c r="K121" s="33" t="str" cm="1">
        <f t="array" aca="1" ref="K121" ca="1">_xlfn.IFS(L121&lt;3,"Junior",L121&lt;=7,"Mid-Level",L121&gt;7,"Senior")</f>
        <v>Mid-Level</v>
      </c>
      <c r="L121" s="46">
        <f ca="1">INT(YEARFRAC(Table1[[#This Row],[Joining Date]],TODAY(),1))</f>
        <v>4</v>
      </c>
      <c r="M121" s="25" t="str">
        <f t="shared" ca="1" si="1"/>
        <v>No</v>
      </c>
      <c r="N121" s="26">
        <f>YEAR(Table1[[#This Row],[Joining Date]])</f>
        <v>2022</v>
      </c>
      <c r="O121" s="46">
        <f>MONTH(Table1[[#This Row],[Joining Date]])</f>
        <v>1</v>
      </c>
      <c r="P121" s="26">
        <f ca="1">NETWORKDAYS(Table1[[#This Row],[Joining Date]],TODAY())</f>
        <v>1155</v>
      </c>
      <c r="Q121" s="26" t="str">
        <f>LEFT(Table1[[#This Row],[Department]],5)&amp;"-"&amp;RIGHT(Table1[[#This Row],[Employee ID]],3)</f>
        <v>Sales-375</v>
      </c>
      <c r="R121" s="26" t="str">
        <f>LEFT(Table1[[#This Row],[Department]],3)</f>
        <v>Sal</v>
      </c>
      <c r="S121" s="37">
        <f>_xlfn.XLOOKUP(Table1[[#This Row],[City]],Table2[City],Table2[Bonus %])</f>
        <v>6</v>
      </c>
      <c r="U121" s="48" t="str">
        <v xml:space="preserve">Ajay </v>
      </c>
      <c r="V121" s="48" t="str">
        <v>Singh</v>
      </c>
    </row>
    <row r="122" spans="1:22" x14ac:dyDescent="0.35">
      <c r="A122" s="7" t="s">
        <v>4100</v>
      </c>
      <c r="B122" s="40" t="str">
        <f>LEFT(Table1[[#This Row],[Employee Name]],FIND(" ",Table1[[#This Row],[Employee Name]]))</f>
        <v xml:space="preserve">Aarav </v>
      </c>
      <c r="C122" s="40" t="str">
        <f>RIGHT(Table1[[#This Row],[Employee Name]],LEN(Table1[[#This Row],[Employee Name]])-FIND(" ",Table1[[#This Row],[Employee Name]]))</f>
        <v>Sharma</v>
      </c>
      <c r="D122" s="22">
        <f>Table1[[#This Row],[Basic Salary]]+Table1[[#This Row],[Bonus]]</f>
        <v>139552</v>
      </c>
      <c r="E122" s="8">
        <v>60</v>
      </c>
      <c r="F122" s="45">
        <v>58</v>
      </c>
      <c r="G122" s="8" t="str" cm="1">
        <f t="array" ref="G122">_xlfn.IFS(Table1[[#This Row],[Performance Score]]&gt;=80,"Excellent",Table1[[#This Row],[Performance Score]]&gt;=60,"Good",Table1[[#This Row],[Performance Score]]&gt;=40,"Need Improvement")</f>
        <v>Need Improvement</v>
      </c>
      <c r="H122" s="29">
        <f>Table1[[#This Row],[Bonus]]/Table1[[#This Row],[Basic Salary]]</f>
        <v>0.24884334869569108</v>
      </c>
      <c r="I122" s="8">
        <f ca="1">DATEDIF(Table1[[#This Row],[Date of Birth]],TODAY(),"y")</f>
        <v>40</v>
      </c>
      <c r="J122" s="33">
        <v>42871</v>
      </c>
      <c r="K122" s="33" t="str" cm="1">
        <f t="array" aca="1" ref="K122" ca="1">_xlfn.IFS(L122&lt;3,"Junior",L122&lt;=7,"Mid-Level",L122&gt;7,"Senior")</f>
        <v>Senior</v>
      </c>
      <c r="L122" s="45">
        <f ca="1">INT(YEARFRAC(Table1[[#This Row],[Joining Date]],TODAY(),1))</f>
        <v>9</v>
      </c>
      <c r="M122" s="25" t="str">
        <f t="shared" ca="1" si="1"/>
        <v>Yes</v>
      </c>
      <c r="N122" s="25">
        <f>YEAR(Table1[[#This Row],[Joining Date]])</f>
        <v>2017</v>
      </c>
      <c r="O122" s="45">
        <f>MONTH(Table1[[#This Row],[Joining Date]])</f>
        <v>5</v>
      </c>
      <c r="P122" s="25">
        <f ca="1">NETWORKDAYS(Table1[[#This Row],[Joining Date]],TODAY())</f>
        <v>2380</v>
      </c>
      <c r="Q122" s="25" t="str">
        <f>LEFT(Table1[[#This Row],[Department]],5)&amp;"-"&amp;RIGHT(Table1[[#This Row],[Employee ID]],3)</f>
        <v>Marke-044</v>
      </c>
      <c r="R122" s="25" t="str">
        <f>LEFT(Table1[[#This Row],[Department]],3)</f>
        <v>Mar</v>
      </c>
      <c r="S122" s="36">
        <f>_xlfn.XLOOKUP(Table1[[#This Row],[City]],Table2[City],Table2[Bonus %])</f>
        <v>6</v>
      </c>
      <c r="U122" s="48" t="str">
        <v xml:space="preserve">Aarav </v>
      </c>
      <c r="V122" s="48" t="str">
        <v>Sharma</v>
      </c>
    </row>
    <row r="123" spans="1:22" x14ac:dyDescent="0.35">
      <c r="A123" s="9" t="s">
        <v>1266</v>
      </c>
      <c r="B123" s="41" t="str">
        <f>LEFT(Table1[[#This Row],[Employee Name]],FIND(" ",Table1[[#This Row],[Employee Name]]))</f>
        <v xml:space="preserve">Karan </v>
      </c>
      <c r="C123" s="41" t="str">
        <f>RIGHT(Table1[[#This Row],[Employee Name]],LEN(Table1[[#This Row],[Employee Name]])-FIND(" ",Table1[[#This Row],[Employee Name]]))</f>
        <v>Malhotra</v>
      </c>
      <c r="D123" s="23">
        <f>Table1[[#This Row],[Basic Salary]]+Table1[[#This Row],[Bonus]]</f>
        <v>139541</v>
      </c>
      <c r="E123" s="10">
        <v>96</v>
      </c>
      <c r="F123" s="46">
        <v>61</v>
      </c>
      <c r="G123" s="10" t="str" cm="1">
        <f t="array" ref="G123">_xlfn.IFS(Table1[[#This Row],[Performance Score]]&gt;=80,"Excellent",Table1[[#This Row],[Performance Score]]&gt;=60,"Good",Table1[[#This Row],[Performance Score]]&gt;=40,"Need Improvement")</f>
        <v>Good</v>
      </c>
      <c r="H123" s="30">
        <f>Table1[[#This Row],[Bonus]]/Table1[[#This Row],[Basic Salary]]</f>
        <v>0.2574206570908501</v>
      </c>
      <c r="I123" s="10">
        <f ca="1">DATEDIF(Table1[[#This Row],[Date of Birth]],TODAY(),"y")</f>
        <v>30</v>
      </c>
      <c r="J123" s="34">
        <v>42625</v>
      </c>
      <c r="K123" s="33" t="str" cm="1">
        <f t="array" aca="1" ref="K123" ca="1">_xlfn.IFS(L123&lt;3,"Junior",L123&lt;=7,"Mid-Level",L123&gt;7,"Senior")</f>
        <v>Senior</v>
      </c>
      <c r="L123" s="46">
        <f ca="1">INT(YEARFRAC(Table1[[#This Row],[Joining Date]],TODAY(),1))</f>
        <v>9</v>
      </c>
      <c r="M123" s="25" t="str">
        <f t="shared" ca="1" si="1"/>
        <v>Yes</v>
      </c>
      <c r="N123" s="26">
        <f>YEAR(Table1[[#This Row],[Joining Date]])</f>
        <v>2016</v>
      </c>
      <c r="O123" s="46">
        <f>MONTH(Table1[[#This Row],[Joining Date]])</f>
        <v>9</v>
      </c>
      <c r="P123" s="26">
        <f ca="1">NETWORKDAYS(Table1[[#This Row],[Joining Date]],TODAY())</f>
        <v>2556</v>
      </c>
      <c r="Q123" s="26" t="str">
        <f>LEFT(Table1[[#This Row],[Department]],5)&amp;"-"&amp;RIGHT(Table1[[#This Row],[Employee ID]],3)</f>
        <v>Finan-210</v>
      </c>
      <c r="R123" s="26" t="str">
        <f>LEFT(Table1[[#This Row],[Department]],3)</f>
        <v>Fin</v>
      </c>
      <c r="S123" s="37">
        <f>_xlfn.XLOOKUP(Table1[[#This Row],[City]],Table2[City],Table2[Bonus %])</f>
        <v>8</v>
      </c>
      <c r="U123" s="48" t="str">
        <v xml:space="preserve">Karan </v>
      </c>
      <c r="V123" s="48" t="str">
        <v>Malhotra</v>
      </c>
    </row>
    <row r="124" spans="1:22" x14ac:dyDescent="0.35">
      <c r="A124" s="7" t="s">
        <v>3659</v>
      </c>
      <c r="B124" s="40" t="str">
        <f>LEFT(Table1[[#This Row],[Employee Name]],FIND(" ",Table1[[#This Row],[Employee Name]]))</f>
        <v xml:space="preserve">Rohan </v>
      </c>
      <c r="C124" s="40" t="str">
        <f>RIGHT(Table1[[#This Row],[Employee Name]],LEN(Table1[[#This Row],[Employee Name]])-FIND(" ",Table1[[#This Row],[Employee Name]]))</f>
        <v>Gupta</v>
      </c>
      <c r="D124" s="22">
        <f>Table1[[#This Row],[Basic Salary]]+Table1[[#This Row],[Bonus]]</f>
        <v>139490</v>
      </c>
      <c r="E124" s="8">
        <v>63</v>
      </c>
      <c r="F124" s="45">
        <v>40</v>
      </c>
      <c r="G124" s="8" t="str" cm="1">
        <f t="array" ref="G124">_xlfn.IFS(Table1[[#This Row],[Performance Score]]&gt;=80,"Excellent",Table1[[#This Row],[Performance Score]]&gt;=60,"Good",Table1[[#This Row],[Performance Score]]&gt;=40,"Need Improvement")</f>
        <v>Need Improvement</v>
      </c>
      <c r="H124" s="29">
        <f>Table1[[#This Row],[Bonus]]/Table1[[#This Row],[Basic Salary]]</f>
        <v>0.17180083838069876</v>
      </c>
      <c r="I124" s="8">
        <f ca="1">DATEDIF(Table1[[#This Row],[Date of Birth]],TODAY(),"y")</f>
        <v>36</v>
      </c>
      <c r="J124" s="33">
        <v>45322</v>
      </c>
      <c r="K124" s="33" t="str" cm="1">
        <f t="array" aca="1" ref="K124" ca="1">_xlfn.IFS(L124&lt;3,"Junior",L124&lt;=7,"Mid-Level",L124&gt;7,"Senior")</f>
        <v>Junior</v>
      </c>
      <c r="L124" s="45">
        <f ca="1">INT(YEARFRAC(Table1[[#This Row],[Joining Date]],TODAY(),1))</f>
        <v>2</v>
      </c>
      <c r="M124" s="25" t="str">
        <f t="shared" ca="1" si="1"/>
        <v>No</v>
      </c>
      <c r="N124" s="25">
        <f>YEAR(Table1[[#This Row],[Joining Date]])</f>
        <v>2024</v>
      </c>
      <c r="O124" s="45">
        <f>MONTH(Table1[[#This Row],[Joining Date]])</f>
        <v>1</v>
      </c>
      <c r="P124" s="25">
        <f ca="1">NETWORKDAYS(Table1[[#This Row],[Joining Date]],TODAY())</f>
        <v>629</v>
      </c>
      <c r="Q124" s="25" t="str">
        <f>LEFT(Table1[[#This Row],[Department]],5)&amp;"-"&amp;RIGHT(Table1[[#This Row],[Employee ID]],3)</f>
        <v>HR-603</v>
      </c>
      <c r="R124" s="25" t="str">
        <f>LEFT(Table1[[#This Row],[Department]],3)</f>
        <v>HR</v>
      </c>
      <c r="S124" s="36">
        <f>_xlfn.XLOOKUP(Table1[[#This Row],[City]],Table2[City],Table2[Bonus %])</f>
        <v>4</v>
      </c>
      <c r="U124" s="48" t="str">
        <v xml:space="preserve">Rohan </v>
      </c>
      <c r="V124" s="48" t="str">
        <v>Gupta</v>
      </c>
    </row>
    <row r="125" spans="1:22" x14ac:dyDescent="0.35">
      <c r="A125" s="9" t="s">
        <v>2136</v>
      </c>
      <c r="B125" s="41" t="str">
        <f>LEFT(Table1[[#This Row],[Employee Name]],FIND(" ",Table1[[#This Row],[Employee Name]]))</f>
        <v xml:space="preserve">Pooja </v>
      </c>
      <c r="C125" s="41" t="str">
        <f>RIGHT(Table1[[#This Row],[Employee Name]],LEN(Table1[[#This Row],[Employee Name]])-FIND(" ",Table1[[#This Row],[Employee Name]]))</f>
        <v>Das</v>
      </c>
      <c r="D125" s="23">
        <f>Table1[[#This Row],[Basic Salary]]+Table1[[#This Row],[Bonus]]</f>
        <v>139414</v>
      </c>
      <c r="E125" s="10">
        <v>67</v>
      </c>
      <c r="F125" s="46">
        <v>40</v>
      </c>
      <c r="G125" s="10" t="str" cm="1">
        <f t="array" ref="G125">_xlfn.IFS(Table1[[#This Row],[Performance Score]]&gt;=80,"Excellent",Table1[[#This Row],[Performance Score]]&gt;=60,"Good",Table1[[#This Row],[Performance Score]]&gt;=40,"Need Improvement")</f>
        <v>Need Improvement</v>
      </c>
      <c r="H125" s="30">
        <f>Table1[[#This Row],[Bonus]]/Table1[[#This Row],[Basic Salary]]</f>
        <v>0.20764359900556986</v>
      </c>
      <c r="I125" s="10">
        <f ca="1">DATEDIF(Table1[[#This Row],[Date of Birth]],TODAY(),"y")</f>
        <v>37</v>
      </c>
      <c r="J125" s="34">
        <v>42054</v>
      </c>
      <c r="K125" s="33" t="str" cm="1">
        <f t="array" aca="1" ref="K125" ca="1">_xlfn.IFS(L125&lt;3,"Junior",L125&lt;=7,"Mid-Level",L125&gt;7,"Senior")</f>
        <v>Senior</v>
      </c>
      <c r="L125" s="46">
        <f ca="1">INT(YEARFRAC(Table1[[#This Row],[Joining Date]],TODAY(),1))</f>
        <v>11</v>
      </c>
      <c r="M125" s="25" t="str">
        <f t="shared" ca="1" si="1"/>
        <v>Yes</v>
      </c>
      <c r="N125" s="26">
        <f>YEAR(Table1[[#This Row],[Joining Date]])</f>
        <v>2015</v>
      </c>
      <c r="O125" s="46">
        <f>MONTH(Table1[[#This Row],[Joining Date]])</f>
        <v>2</v>
      </c>
      <c r="P125" s="26">
        <f ca="1">NETWORKDAYS(Table1[[#This Row],[Joining Date]],TODAY())</f>
        <v>2963</v>
      </c>
      <c r="Q125" s="26" t="str">
        <f>LEFT(Table1[[#This Row],[Department]],5)&amp;"-"&amp;RIGHT(Table1[[#This Row],[Employee ID]],3)</f>
        <v>Sales-080</v>
      </c>
      <c r="R125" s="26" t="str">
        <f>LEFT(Table1[[#This Row],[Department]],3)</f>
        <v>Sal</v>
      </c>
      <c r="S125" s="37">
        <f>_xlfn.XLOOKUP(Table1[[#This Row],[City]],Table2[City],Table2[Bonus %])</f>
        <v>6</v>
      </c>
      <c r="U125" s="48" t="str">
        <v xml:space="preserve">Pooja </v>
      </c>
      <c r="V125" s="48" t="str">
        <v>Das</v>
      </c>
    </row>
    <row r="126" spans="1:22" x14ac:dyDescent="0.35">
      <c r="A126" s="7" t="s">
        <v>122</v>
      </c>
      <c r="B126" s="40" t="str">
        <f>LEFT(Table1[[#This Row],[Employee Name]],FIND(" ",Table1[[#This Row],[Employee Name]]))</f>
        <v xml:space="preserve">Rahul </v>
      </c>
      <c r="C126" s="40" t="str">
        <f>RIGHT(Table1[[#This Row],[Employee Name]],LEN(Table1[[#This Row],[Employee Name]])-FIND(" ",Table1[[#This Row],[Employee Name]]))</f>
        <v>Verma</v>
      </c>
      <c r="D126" s="22">
        <f>Table1[[#This Row],[Basic Salary]]+Table1[[#This Row],[Bonus]]</f>
        <v>139361</v>
      </c>
      <c r="E126" s="8">
        <v>67</v>
      </c>
      <c r="F126" s="45">
        <v>90</v>
      </c>
      <c r="G126" s="8" t="str" cm="1">
        <f t="array" ref="G126">_xlfn.IFS(Table1[[#This Row],[Performance Score]]&gt;=80,"Excellent",Table1[[#This Row],[Performance Score]]&gt;=60,"Good",Table1[[#This Row],[Performance Score]]&gt;=40,"Need Improvement")</f>
        <v>Excellent</v>
      </c>
      <c r="H126" s="29">
        <f>Table1[[#This Row],[Bonus]]/Table1[[#This Row],[Basic Salary]]</f>
        <v>0.21514208236330185</v>
      </c>
      <c r="I126" s="8">
        <f ca="1">DATEDIF(Table1[[#This Row],[Date of Birth]],TODAY(),"y")</f>
        <v>32</v>
      </c>
      <c r="J126" s="33">
        <v>45169</v>
      </c>
      <c r="K126" s="33" t="str" cm="1">
        <f t="array" aca="1" ref="K126" ca="1">_xlfn.IFS(L126&lt;3,"Junior",L126&lt;=7,"Mid-Level",L126&gt;7,"Senior")</f>
        <v>Junior</v>
      </c>
      <c r="L126" s="45">
        <f ca="1">INT(YEARFRAC(Table1[[#This Row],[Joining Date]],TODAY(),1))</f>
        <v>2</v>
      </c>
      <c r="M126" s="25" t="str">
        <f t="shared" ca="1" si="1"/>
        <v>No</v>
      </c>
      <c r="N126" s="25">
        <f>YEAR(Table1[[#This Row],[Joining Date]])</f>
        <v>2023</v>
      </c>
      <c r="O126" s="45">
        <f>MONTH(Table1[[#This Row],[Joining Date]])</f>
        <v>8</v>
      </c>
      <c r="P126" s="25">
        <f ca="1">NETWORKDAYS(Table1[[#This Row],[Joining Date]],TODAY())</f>
        <v>738</v>
      </c>
      <c r="Q126" s="25" t="str">
        <f>LEFT(Table1[[#This Row],[Department]],5)&amp;"-"&amp;RIGHT(Table1[[#This Row],[Employee ID]],3)</f>
        <v>HR-067</v>
      </c>
      <c r="R126" s="25" t="str">
        <f>LEFT(Table1[[#This Row],[Department]],3)</f>
        <v>HR</v>
      </c>
      <c r="S126" s="36">
        <f>_xlfn.XLOOKUP(Table1[[#This Row],[City]],Table2[City],Table2[Bonus %])</f>
        <v>4</v>
      </c>
      <c r="U126" s="48" t="str">
        <v xml:space="preserve">Rahul </v>
      </c>
      <c r="V126" s="48" t="str">
        <v>Verma</v>
      </c>
    </row>
    <row r="127" spans="1:22" x14ac:dyDescent="0.35">
      <c r="A127" s="9" t="s">
        <v>320</v>
      </c>
      <c r="B127" s="41" t="str">
        <f>LEFT(Table1[[#This Row],[Employee Name]],FIND(" ",Table1[[#This Row],[Employee Name]]))</f>
        <v xml:space="preserve">Gayathri </v>
      </c>
      <c r="C127" s="41" t="str">
        <f>RIGHT(Table1[[#This Row],[Employee Name]],LEN(Table1[[#This Row],[Employee Name]])-FIND(" ",Table1[[#This Row],[Employee Name]]))</f>
        <v>Iyer</v>
      </c>
      <c r="D127" s="23">
        <f>Table1[[#This Row],[Basic Salary]]+Table1[[#This Row],[Bonus]]</f>
        <v>139311</v>
      </c>
      <c r="E127" s="10">
        <v>90</v>
      </c>
      <c r="F127" s="46">
        <v>57</v>
      </c>
      <c r="G127" s="10" t="str" cm="1">
        <f t="array" ref="G127">_xlfn.IFS(Table1[[#This Row],[Performance Score]]&gt;=80,"Excellent",Table1[[#This Row],[Performance Score]]&gt;=60,"Good",Table1[[#This Row],[Performance Score]]&gt;=40,"Need Improvement")</f>
        <v>Need Improvement</v>
      </c>
      <c r="H127" s="30">
        <f>Table1[[#This Row],[Bonus]]/Table1[[#This Row],[Basic Salary]]</f>
        <v>0.20366514312375258</v>
      </c>
      <c r="I127" s="10">
        <f ca="1">DATEDIF(Table1[[#This Row],[Date of Birth]],TODAY(),"y")</f>
        <v>37</v>
      </c>
      <c r="J127" s="34">
        <v>42946</v>
      </c>
      <c r="K127" s="33" t="str" cm="1">
        <f t="array" aca="1" ref="K127" ca="1">_xlfn.IFS(L127&lt;3,"Junior",L127&lt;=7,"Mid-Level",L127&gt;7,"Senior")</f>
        <v>Senior</v>
      </c>
      <c r="L127" s="46">
        <f ca="1">INT(YEARFRAC(Table1[[#This Row],[Joining Date]],TODAY(),1))</f>
        <v>8</v>
      </c>
      <c r="M127" s="25" t="str">
        <f t="shared" ca="1" si="1"/>
        <v>Yes</v>
      </c>
      <c r="N127" s="26">
        <f>YEAR(Table1[[#This Row],[Joining Date]])</f>
        <v>2017</v>
      </c>
      <c r="O127" s="46">
        <f>MONTH(Table1[[#This Row],[Joining Date]])</f>
        <v>7</v>
      </c>
      <c r="P127" s="26">
        <f ca="1">NETWORKDAYS(Table1[[#This Row],[Joining Date]],TODAY())</f>
        <v>2326</v>
      </c>
      <c r="Q127" s="26" t="str">
        <f>LEFT(Table1[[#This Row],[Department]],5)&amp;"-"&amp;RIGHT(Table1[[#This Row],[Employee ID]],3)</f>
        <v>Opera-264</v>
      </c>
      <c r="R127" s="26" t="str">
        <f>LEFT(Table1[[#This Row],[Department]],3)</f>
        <v>Ope</v>
      </c>
      <c r="S127" s="37">
        <f>_xlfn.XLOOKUP(Table1[[#This Row],[City]],Table2[City],Table2[Bonus %])</f>
        <v>5</v>
      </c>
      <c r="U127" s="48" t="str">
        <v xml:space="preserve">Gayathri </v>
      </c>
      <c r="V127" s="48" t="str">
        <v>Iyer</v>
      </c>
    </row>
    <row r="128" spans="1:22" x14ac:dyDescent="0.35">
      <c r="A128" s="7" t="s">
        <v>4900</v>
      </c>
      <c r="B128" s="40" t="str">
        <f>LEFT(Table1[[#This Row],[Employee Name]],FIND(" ",Table1[[#This Row],[Employee Name]]))</f>
        <v xml:space="preserve">Aarav </v>
      </c>
      <c r="C128" s="40" t="str">
        <f>RIGHT(Table1[[#This Row],[Employee Name]],LEN(Table1[[#This Row],[Employee Name]])-FIND(" ",Table1[[#This Row],[Employee Name]]))</f>
        <v>Sharma</v>
      </c>
      <c r="D128" s="22">
        <f>Table1[[#This Row],[Basic Salary]]+Table1[[#This Row],[Bonus]]</f>
        <v>139301</v>
      </c>
      <c r="E128" s="8">
        <v>95</v>
      </c>
      <c r="F128" s="45">
        <v>76</v>
      </c>
      <c r="G128" s="8" t="str" cm="1">
        <f t="array" ref="G128">_xlfn.IFS(Table1[[#This Row],[Performance Score]]&gt;=80,"Excellent",Table1[[#This Row],[Performance Score]]&gt;=60,"Good",Table1[[#This Row],[Performance Score]]&gt;=40,"Need Improvement")</f>
        <v>Good</v>
      </c>
      <c r="H128" s="29">
        <f>Table1[[#This Row],[Bonus]]/Table1[[#This Row],[Basic Salary]]</f>
        <v>0.24165255370353864</v>
      </c>
      <c r="I128" s="8">
        <f ca="1">DATEDIF(Table1[[#This Row],[Date of Birth]],TODAY(),"y")</f>
        <v>31</v>
      </c>
      <c r="J128" s="33">
        <v>42539</v>
      </c>
      <c r="K128" s="33" t="str" cm="1">
        <f t="array" aca="1" ref="K128" ca="1">_xlfn.IFS(L128&lt;3,"Junior",L128&lt;=7,"Mid-Level",L128&gt;7,"Senior")</f>
        <v>Senior</v>
      </c>
      <c r="L128" s="45">
        <f ca="1">INT(YEARFRAC(Table1[[#This Row],[Joining Date]],TODAY(),1))</f>
        <v>10</v>
      </c>
      <c r="M128" s="25" t="str">
        <f t="shared" ca="1" si="1"/>
        <v>Yes</v>
      </c>
      <c r="N128" s="25">
        <f>YEAR(Table1[[#This Row],[Joining Date]])</f>
        <v>2016</v>
      </c>
      <c r="O128" s="45">
        <f>MONTH(Table1[[#This Row],[Joining Date]])</f>
        <v>6</v>
      </c>
      <c r="P128" s="25">
        <f ca="1">NETWORKDAYS(Table1[[#This Row],[Joining Date]],TODAY())</f>
        <v>2616</v>
      </c>
      <c r="Q128" s="25" t="str">
        <f>LEFT(Table1[[#This Row],[Department]],5)&amp;"-"&amp;RIGHT(Table1[[#This Row],[Employee ID]],3)</f>
        <v>Finan-844</v>
      </c>
      <c r="R128" s="25" t="str">
        <f>LEFT(Table1[[#This Row],[Department]],3)</f>
        <v>Fin</v>
      </c>
      <c r="S128" s="36">
        <f>_xlfn.XLOOKUP(Table1[[#This Row],[City]],Table2[City],Table2[Bonus %])</f>
        <v>4</v>
      </c>
      <c r="U128" s="48" t="str">
        <v xml:space="preserve">Aarav </v>
      </c>
      <c r="V128" s="48" t="str">
        <v>Sharma</v>
      </c>
    </row>
    <row r="129" spans="1:22" x14ac:dyDescent="0.35">
      <c r="A129" s="9" t="s">
        <v>4313</v>
      </c>
      <c r="B129" s="41" t="str">
        <f>LEFT(Table1[[#This Row],[Employee Name]],FIND(" ",Table1[[#This Row],[Employee Name]]))</f>
        <v xml:space="preserve">Rohan </v>
      </c>
      <c r="C129" s="41" t="str">
        <f>RIGHT(Table1[[#This Row],[Employee Name]],LEN(Table1[[#This Row],[Employee Name]])-FIND(" ",Table1[[#This Row],[Employee Name]]))</f>
        <v>Gupta</v>
      </c>
      <c r="D129" s="23">
        <f>Table1[[#This Row],[Basic Salary]]+Table1[[#This Row],[Bonus]]</f>
        <v>139293</v>
      </c>
      <c r="E129" s="10">
        <v>98</v>
      </c>
      <c r="F129" s="46">
        <v>57</v>
      </c>
      <c r="G129" s="10" t="str" cm="1">
        <f t="array" ref="G129">_xlfn.IFS(Table1[[#This Row],[Performance Score]]&gt;=80,"Excellent",Table1[[#This Row],[Performance Score]]&gt;=60,"Good",Table1[[#This Row],[Performance Score]]&gt;=40,"Need Improvement")</f>
        <v>Need Improvement</v>
      </c>
      <c r="H129" s="30">
        <f>Table1[[#This Row],[Bonus]]/Table1[[#This Row],[Basic Salary]]</f>
        <v>0.23777491447105345</v>
      </c>
      <c r="I129" s="10">
        <f ca="1">DATEDIF(Table1[[#This Row],[Date of Birth]],TODAY(),"y")</f>
        <v>38</v>
      </c>
      <c r="J129" s="34">
        <v>44942</v>
      </c>
      <c r="K129" s="33" t="str" cm="1">
        <f t="array" aca="1" ref="K129" ca="1">_xlfn.IFS(L129&lt;3,"Junior",L129&lt;=7,"Mid-Level",L129&gt;7,"Senior")</f>
        <v>Mid-Level</v>
      </c>
      <c r="L129" s="46">
        <f ca="1">INT(YEARFRAC(Table1[[#This Row],[Joining Date]],TODAY(),1))</f>
        <v>3</v>
      </c>
      <c r="M129" s="25" t="str">
        <f t="shared" ca="1" si="1"/>
        <v>No</v>
      </c>
      <c r="N129" s="26">
        <f>YEAR(Table1[[#This Row],[Joining Date]])</f>
        <v>2023</v>
      </c>
      <c r="O129" s="46">
        <f>MONTH(Table1[[#This Row],[Joining Date]])</f>
        <v>1</v>
      </c>
      <c r="P129" s="26">
        <f ca="1">NETWORKDAYS(Table1[[#This Row],[Joining Date]],TODAY())</f>
        <v>901</v>
      </c>
      <c r="Q129" s="26" t="str">
        <f>LEFT(Table1[[#This Row],[Department]],5)&amp;"-"&amp;RIGHT(Table1[[#This Row],[Employee ID]],3)</f>
        <v>Opera-257</v>
      </c>
      <c r="R129" s="26" t="str">
        <f>LEFT(Table1[[#This Row],[Department]],3)</f>
        <v>Ope</v>
      </c>
      <c r="S129" s="37">
        <f>_xlfn.XLOOKUP(Table1[[#This Row],[City]],Table2[City],Table2[Bonus %])</f>
        <v>5</v>
      </c>
      <c r="U129" s="48" t="str">
        <v xml:space="preserve">Rohan </v>
      </c>
      <c r="V129" s="48" t="str">
        <v>Gupta</v>
      </c>
    </row>
    <row r="130" spans="1:22" x14ac:dyDescent="0.35">
      <c r="A130" s="7" t="s">
        <v>2602</v>
      </c>
      <c r="B130" s="40" t="str">
        <f>LEFT(Table1[[#This Row],[Employee Name]],FIND(" ",Table1[[#This Row],[Employee Name]]))</f>
        <v xml:space="preserve">Ananya </v>
      </c>
      <c r="C130" s="40" t="str">
        <f>RIGHT(Table1[[#This Row],[Employee Name]],LEN(Table1[[#This Row],[Employee Name]])-FIND(" ",Table1[[#This Row],[Employee Name]]))</f>
        <v>Rao</v>
      </c>
      <c r="D130" s="22">
        <f>Table1[[#This Row],[Basic Salary]]+Table1[[#This Row],[Bonus]]</f>
        <v>139196</v>
      </c>
      <c r="E130" s="8">
        <v>88</v>
      </c>
      <c r="F130" s="45">
        <v>90</v>
      </c>
      <c r="G130" s="8" t="str" cm="1">
        <f t="array" ref="G130">_xlfn.IFS(Table1[[#This Row],[Performance Score]]&gt;=80,"Excellent",Table1[[#This Row],[Performance Score]]&gt;=60,"Good",Table1[[#This Row],[Performance Score]]&gt;=40,"Need Improvement")</f>
        <v>Excellent</v>
      </c>
      <c r="H130" s="29">
        <f>Table1[[#This Row],[Bonus]]/Table1[[#This Row],[Basic Salary]]</f>
        <v>0.19237951652418236</v>
      </c>
      <c r="I130" s="8">
        <f ca="1">DATEDIF(Table1[[#This Row],[Date of Birth]],TODAY(),"y")</f>
        <v>42</v>
      </c>
      <c r="J130" s="33">
        <v>45092</v>
      </c>
      <c r="K130" s="33" t="str" cm="1">
        <f t="array" aca="1" ref="K130" ca="1">_xlfn.IFS(L130&lt;3,"Junior",L130&lt;=7,"Mid-Level",L130&gt;7,"Senior")</f>
        <v>Mid-Level</v>
      </c>
      <c r="L130" s="45">
        <f ca="1">INT(YEARFRAC(Table1[[#This Row],[Joining Date]],TODAY(),1))</f>
        <v>3</v>
      </c>
      <c r="M130" s="25" t="str">
        <f t="shared" ref="M130:M193" ca="1" si="2">IF(L130&gt;5,"Yes","No")</f>
        <v>No</v>
      </c>
      <c r="N130" s="25">
        <f>YEAR(Table1[[#This Row],[Joining Date]])</f>
        <v>2023</v>
      </c>
      <c r="O130" s="45">
        <f>MONTH(Table1[[#This Row],[Joining Date]])</f>
        <v>6</v>
      </c>
      <c r="P130" s="25">
        <f ca="1">NETWORKDAYS(Table1[[#This Row],[Joining Date]],TODAY())</f>
        <v>793</v>
      </c>
      <c r="Q130" s="25" t="str">
        <f>LEFT(Table1[[#This Row],[Department]],5)&amp;"-"&amp;RIGHT(Table1[[#This Row],[Employee ID]],3)</f>
        <v>Sales-546</v>
      </c>
      <c r="R130" s="25" t="str">
        <f>LEFT(Table1[[#This Row],[Department]],3)</f>
        <v>Sal</v>
      </c>
      <c r="S130" s="36">
        <f>_xlfn.XLOOKUP(Table1[[#This Row],[City]],Table2[City],Table2[Bonus %])</f>
        <v>6</v>
      </c>
      <c r="U130" s="48" t="str">
        <v xml:space="preserve">Ananya </v>
      </c>
      <c r="V130" s="48" t="str">
        <v>Rao</v>
      </c>
    </row>
    <row r="131" spans="1:22" x14ac:dyDescent="0.35">
      <c r="A131" s="9" t="s">
        <v>574</v>
      </c>
      <c r="B131" s="41" t="str">
        <f>LEFT(Table1[[#This Row],[Employee Name]],FIND(" ",Table1[[#This Row],[Employee Name]]))</f>
        <v xml:space="preserve">Vikram </v>
      </c>
      <c r="C131" s="41" t="str">
        <f>RIGHT(Table1[[#This Row],[Employee Name]],LEN(Table1[[#This Row],[Employee Name]])-FIND(" ",Table1[[#This Row],[Employee Name]]))</f>
        <v>Singh</v>
      </c>
      <c r="D131" s="23">
        <f>Table1[[#This Row],[Basic Salary]]+Table1[[#This Row],[Bonus]]</f>
        <v>138917</v>
      </c>
      <c r="E131" s="10">
        <v>72</v>
      </c>
      <c r="F131" s="46">
        <v>76</v>
      </c>
      <c r="G131" s="10" t="str" cm="1">
        <f t="array" ref="G131">_xlfn.IFS(Table1[[#This Row],[Performance Score]]&gt;=80,"Excellent",Table1[[#This Row],[Performance Score]]&gt;=60,"Good",Table1[[#This Row],[Performance Score]]&gt;=40,"Need Improvement")</f>
        <v>Good</v>
      </c>
      <c r="H131" s="30">
        <f>Table1[[#This Row],[Bonus]]/Table1[[#This Row],[Basic Salary]]</f>
        <v>0.21777968686992655</v>
      </c>
      <c r="I131" s="10">
        <f ca="1">DATEDIF(Table1[[#This Row],[Date of Birth]],TODAY(),"y")</f>
        <v>30</v>
      </c>
      <c r="J131" s="34">
        <v>42501</v>
      </c>
      <c r="K131" s="33" t="str" cm="1">
        <f t="array" aca="1" ref="K131" ca="1">_xlfn.IFS(L131&lt;3,"Junior",L131&lt;=7,"Mid-Level",L131&gt;7,"Senior")</f>
        <v>Senior</v>
      </c>
      <c r="L131" s="46">
        <f ca="1">INT(YEARFRAC(Table1[[#This Row],[Joining Date]],TODAY(),1))</f>
        <v>10</v>
      </c>
      <c r="M131" s="25" t="str">
        <f t="shared" ca="1" si="2"/>
        <v>Yes</v>
      </c>
      <c r="N131" s="26">
        <f>YEAR(Table1[[#This Row],[Joining Date]])</f>
        <v>2016</v>
      </c>
      <c r="O131" s="46">
        <f>MONTH(Table1[[#This Row],[Joining Date]])</f>
        <v>5</v>
      </c>
      <c r="P131" s="26">
        <f ca="1">NETWORKDAYS(Table1[[#This Row],[Joining Date]],TODAY())</f>
        <v>2644</v>
      </c>
      <c r="Q131" s="26" t="str">
        <f>LEFT(Table1[[#This Row],[Department]],5)&amp;"-"&amp;RIGHT(Table1[[#This Row],[Employee ID]],3)</f>
        <v>HR-518</v>
      </c>
      <c r="R131" s="26" t="str">
        <f>LEFT(Table1[[#This Row],[Department]],3)</f>
        <v>HR</v>
      </c>
      <c r="S131" s="37">
        <f>_xlfn.XLOOKUP(Table1[[#This Row],[City]],Table2[City],Table2[Bonus %])</f>
        <v>4</v>
      </c>
      <c r="U131" s="48" t="str">
        <v xml:space="preserve">Vikram </v>
      </c>
      <c r="V131" s="48" t="str">
        <v>Singh</v>
      </c>
    </row>
    <row r="132" spans="1:22" x14ac:dyDescent="0.35">
      <c r="A132" s="7" t="s">
        <v>3523</v>
      </c>
      <c r="B132" s="40" t="str">
        <f>LEFT(Table1[[#This Row],[Employee Name]],FIND(" ",Table1[[#This Row],[Employee Name]]))</f>
        <v xml:space="preserve">Sneha </v>
      </c>
      <c r="C132" s="40" t="str">
        <f>RIGHT(Table1[[#This Row],[Employee Name]],LEN(Table1[[#This Row],[Employee Name]])-FIND(" ",Table1[[#This Row],[Employee Name]]))</f>
        <v>Iyer</v>
      </c>
      <c r="D132" s="22">
        <f>Table1[[#This Row],[Basic Salary]]+Table1[[#This Row],[Bonus]]</f>
        <v>138875</v>
      </c>
      <c r="E132" s="8">
        <v>83</v>
      </c>
      <c r="F132" s="45">
        <v>91</v>
      </c>
      <c r="G132" s="8" t="str" cm="1">
        <f t="array" ref="G132">_xlfn.IFS(Table1[[#This Row],[Performance Score]]&gt;=80,"Excellent",Table1[[#This Row],[Performance Score]]&gt;=60,"Good",Table1[[#This Row],[Performance Score]]&gt;=40,"Need Improvement")</f>
        <v>Excellent</v>
      </c>
      <c r="H132" s="29">
        <f>Table1[[#This Row],[Bonus]]/Table1[[#This Row],[Basic Salary]]</f>
        <v>0.18799134295417411</v>
      </c>
      <c r="I132" s="8">
        <f ca="1">DATEDIF(Table1[[#This Row],[Date of Birth]],TODAY(),"y")</f>
        <v>43</v>
      </c>
      <c r="J132" s="33">
        <v>44837</v>
      </c>
      <c r="K132" s="33" t="str" cm="1">
        <f t="array" aca="1" ref="K132" ca="1">_xlfn.IFS(L132&lt;3,"Junior",L132&lt;=7,"Mid-Level",L132&gt;7,"Senior")</f>
        <v>Mid-Level</v>
      </c>
      <c r="L132" s="45">
        <f ca="1">INT(YEARFRAC(Table1[[#This Row],[Joining Date]],TODAY(),1))</f>
        <v>3</v>
      </c>
      <c r="M132" s="25" t="str">
        <f t="shared" ca="1" si="2"/>
        <v>No</v>
      </c>
      <c r="N132" s="25">
        <f>YEAR(Table1[[#This Row],[Joining Date]])</f>
        <v>2022</v>
      </c>
      <c r="O132" s="45">
        <f>MONTH(Table1[[#This Row],[Joining Date]])</f>
        <v>10</v>
      </c>
      <c r="P132" s="25">
        <f ca="1">NETWORKDAYS(Table1[[#This Row],[Joining Date]],TODAY())</f>
        <v>976</v>
      </c>
      <c r="Q132" s="25" t="str">
        <f>LEFT(Table1[[#This Row],[Department]],5)&amp;"-"&amp;RIGHT(Table1[[#This Row],[Employee ID]],3)</f>
        <v>HR-467</v>
      </c>
      <c r="R132" s="25" t="str">
        <f>LEFT(Table1[[#This Row],[Department]],3)</f>
        <v>HR</v>
      </c>
      <c r="S132" s="36">
        <f>_xlfn.XLOOKUP(Table1[[#This Row],[City]],Table2[City],Table2[Bonus %])</f>
        <v>6</v>
      </c>
      <c r="U132" s="48" t="str">
        <v xml:space="preserve">Sneha </v>
      </c>
      <c r="V132" s="48" t="str">
        <v>Iyer</v>
      </c>
    </row>
    <row r="133" spans="1:22" x14ac:dyDescent="0.35">
      <c r="A133" s="9" t="s">
        <v>2032</v>
      </c>
      <c r="B133" s="41" t="str">
        <f>LEFT(Table1[[#This Row],[Employee Name]],FIND(" ",Table1[[#This Row],[Employee Name]]))</f>
        <v xml:space="preserve">Meera </v>
      </c>
      <c r="C133" s="41" t="str">
        <f>RIGHT(Table1[[#This Row],[Employee Name]],LEN(Table1[[#This Row],[Employee Name]])-FIND(" ",Table1[[#This Row],[Employee Name]]))</f>
        <v>Joshi</v>
      </c>
      <c r="D133" s="23">
        <f>Table1[[#This Row],[Basic Salary]]+Table1[[#This Row],[Bonus]]</f>
        <v>138831</v>
      </c>
      <c r="E133" s="10">
        <v>85</v>
      </c>
      <c r="F133" s="46">
        <v>51</v>
      </c>
      <c r="G133" s="10" t="str" cm="1">
        <f t="array" ref="G133">_xlfn.IFS(Table1[[#This Row],[Performance Score]]&gt;=80,"Excellent",Table1[[#This Row],[Performance Score]]&gt;=60,"Good",Table1[[#This Row],[Performance Score]]&gt;=40,"Need Improvement")</f>
        <v>Need Improvement</v>
      </c>
      <c r="H133" s="30">
        <f>Table1[[#This Row],[Bonus]]/Table1[[#This Row],[Basic Salary]]</f>
        <v>0.23054218629510465</v>
      </c>
      <c r="I133" s="10">
        <f ca="1">DATEDIF(Table1[[#This Row],[Date of Birth]],TODAY(),"y")</f>
        <v>16</v>
      </c>
      <c r="J133" s="34">
        <v>44384</v>
      </c>
      <c r="K133" s="33" t="str" cm="1">
        <f t="array" aca="1" ref="K133" ca="1">_xlfn.IFS(L133&lt;3,"Junior",L133&lt;=7,"Mid-Level",L133&gt;7,"Senior")</f>
        <v>Mid-Level</v>
      </c>
      <c r="L133" s="46">
        <f ca="1">INT(YEARFRAC(Table1[[#This Row],[Joining Date]],TODAY(),1))</f>
        <v>4</v>
      </c>
      <c r="M133" s="25" t="str">
        <f t="shared" ca="1" si="2"/>
        <v>No</v>
      </c>
      <c r="N133" s="26">
        <f>YEAR(Table1[[#This Row],[Joining Date]])</f>
        <v>2021</v>
      </c>
      <c r="O133" s="46">
        <f>MONTH(Table1[[#This Row],[Joining Date]])</f>
        <v>7</v>
      </c>
      <c r="P133" s="26">
        <f ca="1">NETWORKDAYS(Table1[[#This Row],[Joining Date]],TODAY())</f>
        <v>1299</v>
      </c>
      <c r="Q133" s="26" t="str">
        <f>LEFT(Table1[[#This Row],[Department]],5)&amp;"-"&amp;RIGHT(Table1[[#This Row],[Employee ID]],3)</f>
        <v>Suppo-976</v>
      </c>
      <c r="R133" s="26" t="str">
        <f>LEFT(Table1[[#This Row],[Department]],3)</f>
        <v>Sup</v>
      </c>
      <c r="S133" s="37">
        <f>_xlfn.XLOOKUP(Table1[[#This Row],[City]],Table2[City],Table2[Bonus %])</f>
        <v>6</v>
      </c>
      <c r="U133" s="48" t="str">
        <v xml:space="preserve">Meera </v>
      </c>
      <c r="V133" s="48" t="str">
        <v>Joshi</v>
      </c>
    </row>
    <row r="134" spans="1:22" x14ac:dyDescent="0.35">
      <c r="A134" s="7" t="s">
        <v>2031</v>
      </c>
      <c r="B134" s="40" t="str">
        <f>LEFT(Table1[[#This Row],[Employee Name]],FIND(" ",Table1[[#This Row],[Employee Name]]))</f>
        <v xml:space="preserve">Tarun </v>
      </c>
      <c r="C134" s="40" t="str">
        <f>RIGHT(Table1[[#This Row],[Employee Name]],LEN(Table1[[#This Row],[Employee Name]])-FIND(" ",Table1[[#This Row],[Employee Name]]))</f>
        <v>Verma</v>
      </c>
      <c r="D134" s="22">
        <f>Table1[[#This Row],[Basic Salary]]+Table1[[#This Row],[Bonus]]</f>
        <v>138688</v>
      </c>
      <c r="E134" s="8">
        <v>95</v>
      </c>
      <c r="F134" s="45">
        <v>54</v>
      </c>
      <c r="G134" s="8" t="str" cm="1">
        <f t="array" ref="G134">_xlfn.IFS(Table1[[#This Row],[Performance Score]]&gt;=80,"Excellent",Table1[[#This Row],[Performance Score]]&gt;=60,"Good",Table1[[#This Row],[Performance Score]]&gt;=40,"Need Improvement")</f>
        <v>Need Improvement</v>
      </c>
      <c r="H134" s="29">
        <f>Table1[[#This Row],[Bonus]]/Table1[[#This Row],[Basic Salary]]</f>
        <v>0.20012807088896772</v>
      </c>
      <c r="I134" s="8">
        <f ca="1">DATEDIF(Table1[[#This Row],[Date of Birth]],TODAY(),"y")</f>
        <v>16</v>
      </c>
      <c r="J134" s="33">
        <v>43168</v>
      </c>
      <c r="K134" s="33" t="str" cm="1">
        <f t="array" aca="1" ref="K134" ca="1">_xlfn.IFS(L134&lt;3,"Junior",L134&lt;=7,"Mid-Level",L134&gt;7,"Senior")</f>
        <v>Senior</v>
      </c>
      <c r="L134" s="45">
        <f ca="1">INT(YEARFRAC(Table1[[#This Row],[Joining Date]],TODAY(),1))</f>
        <v>8</v>
      </c>
      <c r="M134" s="25" t="str">
        <f t="shared" ca="1" si="2"/>
        <v>Yes</v>
      </c>
      <c r="N134" s="25">
        <f>YEAR(Table1[[#This Row],[Joining Date]])</f>
        <v>2018</v>
      </c>
      <c r="O134" s="45">
        <f>MONTH(Table1[[#This Row],[Joining Date]])</f>
        <v>3</v>
      </c>
      <c r="P134" s="25">
        <f ca="1">NETWORKDAYS(Table1[[#This Row],[Joining Date]],TODAY())</f>
        <v>2167</v>
      </c>
      <c r="Q134" s="25" t="str">
        <f>LEFT(Table1[[#This Row],[Department]],5)&amp;"-"&amp;RIGHT(Table1[[#This Row],[Employee ID]],3)</f>
        <v>Finan-975</v>
      </c>
      <c r="R134" s="25" t="str">
        <f>LEFT(Table1[[#This Row],[Department]],3)</f>
        <v>Fin</v>
      </c>
      <c r="S134" s="36">
        <f>_xlfn.XLOOKUP(Table1[[#This Row],[City]],Table2[City],Table2[Bonus %])</f>
        <v>6</v>
      </c>
      <c r="U134" s="48" t="str">
        <v xml:space="preserve">Tarun </v>
      </c>
      <c r="V134" s="48" t="str">
        <v>Verma</v>
      </c>
    </row>
    <row r="135" spans="1:22" x14ac:dyDescent="0.35">
      <c r="A135" s="9" t="s">
        <v>1687</v>
      </c>
      <c r="B135" s="41" t="str">
        <f>LEFT(Table1[[#This Row],[Employee Name]],FIND(" ",Table1[[#This Row],[Employee Name]]))</f>
        <v xml:space="preserve">Karan </v>
      </c>
      <c r="C135" s="41" t="str">
        <f>RIGHT(Table1[[#This Row],[Employee Name]],LEN(Table1[[#This Row],[Employee Name]])-FIND(" ",Table1[[#This Row],[Employee Name]]))</f>
        <v>Malhotra</v>
      </c>
      <c r="D135" s="23">
        <f>Table1[[#This Row],[Basic Salary]]+Table1[[#This Row],[Bonus]]</f>
        <v>138648</v>
      </c>
      <c r="E135" s="10">
        <v>91</v>
      </c>
      <c r="F135" s="46">
        <v>54</v>
      </c>
      <c r="G135" s="10" t="str" cm="1">
        <f t="array" ref="G135">_xlfn.IFS(Table1[[#This Row],[Performance Score]]&gt;=80,"Excellent",Table1[[#This Row],[Performance Score]]&gt;=60,"Good",Table1[[#This Row],[Performance Score]]&gt;=40,"Need Improvement")</f>
        <v>Need Improvement</v>
      </c>
      <c r="H135" s="30">
        <f>Table1[[#This Row],[Bonus]]/Table1[[#This Row],[Basic Salary]]</f>
        <v>0.21062466164888322</v>
      </c>
      <c r="I135" s="10">
        <f ca="1">DATEDIF(Table1[[#This Row],[Date of Birth]],TODAY(),"y")</f>
        <v>31</v>
      </c>
      <c r="J135" s="34">
        <v>42920</v>
      </c>
      <c r="K135" s="33" t="str" cm="1">
        <f t="array" aca="1" ref="K135" ca="1">_xlfn.IFS(L135&lt;3,"Junior",L135&lt;=7,"Mid-Level",L135&gt;7,"Senior")</f>
        <v>Senior</v>
      </c>
      <c r="L135" s="46">
        <f ca="1">INT(YEARFRAC(Table1[[#This Row],[Joining Date]],TODAY(),1))</f>
        <v>8</v>
      </c>
      <c r="M135" s="25" t="str">
        <f t="shared" ca="1" si="2"/>
        <v>Yes</v>
      </c>
      <c r="N135" s="26">
        <f>YEAR(Table1[[#This Row],[Joining Date]])</f>
        <v>2017</v>
      </c>
      <c r="O135" s="46">
        <f>MONTH(Table1[[#This Row],[Joining Date]])</f>
        <v>7</v>
      </c>
      <c r="P135" s="26">
        <f ca="1">NETWORKDAYS(Table1[[#This Row],[Joining Date]],TODAY())</f>
        <v>2345</v>
      </c>
      <c r="Q135" s="26" t="str">
        <f>LEFT(Table1[[#This Row],[Department]],5)&amp;"-"&amp;RIGHT(Table1[[#This Row],[Employee ID]],3)</f>
        <v>Sales-631</v>
      </c>
      <c r="R135" s="26" t="str">
        <f>LEFT(Table1[[#This Row],[Department]],3)</f>
        <v>Sal</v>
      </c>
      <c r="S135" s="37">
        <f>_xlfn.XLOOKUP(Table1[[#This Row],[City]],Table2[City],Table2[Bonus %])</f>
        <v>6</v>
      </c>
      <c r="U135" s="48" t="str">
        <v xml:space="preserve">Karan </v>
      </c>
      <c r="V135" s="48" t="str">
        <v>Malhotra</v>
      </c>
    </row>
    <row r="136" spans="1:22" x14ac:dyDescent="0.35">
      <c r="A136" s="7" t="s">
        <v>2841</v>
      </c>
      <c r="B136" s="40" t="str">
        <f>LEFT(Table1[[#This Row],[Employee Name]],FIND(" ",Table1[[#This Row],[Employee Name]]))</f>
        <v xml:space="preserve">Nisha </v>
      </c>
      <c r="C136" s="40" t="str">
        <f>RIGHT(Table1[[#This Row],[Employee Name]],LEN(Table1[[#This Row],[Employee Name]])-FIND(" ",Table1[[#This Row],[Employee Name]]))</f>
        <v>Kapoor</v>
      </c>
      <c r="D136" s="22">
        <f>Table1[[#This Row],[Basic Salary]]+Table1[[#This Row],[Bonus]]</f>
        <v>138582</v>
      </c>
      <c r="E136" s="8">
        <v>88</v>
      </c>
      <c r="F136" s="45">
        <v>89</v>
      </c>
      <c r="G136" s="8" t="str" cm="1">
        <f t="array" ref="G136">_xlfn.IFS(Table1[[#This Row],[Performance Score]]&gt;=80,"Excellent",Table1[[#This Row],[Performance Score]]&gt;=60,"Good",Table1[[#This Row],[Performance Score]]&gt;=40,"Need Improvement")</f>
        <v>Excellent</v>
      </c>
      <c r="H136" s="29">
        <f>Table1[[#This Row],[Bonus]]/Table1[[#This Row],[Basic Salary]]</f>
        <v>0.18641862217161642</v>
      </c>
      <c r="I136" s="8">
        <f ca="1">DATEDIF(Table1[[#This Row],[Date of Birth]],TODAY(),"y")</f>
        <v>44</v>
      </c>
      <c r="J136" s="33">
        <v>43072</v>
      </c>
      <c r="K136" s="33" t="str" cm="1">
        <f t="array" aca="1" ref="K136" ca="1">_xlfn.IFS(L136&lt;3,"Junior",L136&lt;=7,"Mid-Level",L136&gt;7,"Senior")</f>
        <v>Senior</v>
      </c>
      <c r="L136" s="45">
        <f ca="1">INT(YEARFRAC(Table1[[#This Row],[Joining Date]],TODAY(),1))</f>
        <v>8</v>
      </c>
      <c r="M136" s="25" t="str">
        <f t="shared" ca="1" si="2"/>
        <v>Yes</v>
      </c>
      <c r="N136" s="25">
        <f>YEAR(Table1[[#This Row],[Joining Date]])</f>
        <v>2017</v>
      </c>
      <c r="O136" s="45">
        <f>MONTH(Table1[[#This Row],[Joining Date]])</f>
        <v>12</v>
      </c>
      <c r="P136" s="25">
        <f ca="1">NETWORKDAYS(Table1[[#This Row],[Joining Date]],TODAY())</f>
        <v>2236</v>
      </c>
      <c r="Q136" s="25" t="str">
        <f>LEFT(Table1[[#This Row],[Department]],5)&amp;"-"&amp;RIGHT(Table1[[#This Row],[Employee ID]],3)</f>
        <v>Suppo-785</v>
      </c>
      <c r="R136" s="25" t="str">
        <f>LEFT(Table1[[#This Row],[Department]],3)</f>
        <v>Sup</v>
      </c>
      <c r="S136" s="36">
        <f>_xlfn.XLOOKUP(Table1[[#This Row],[City]],Table2[City],Table2[Bonus %])</f>
        <v>5</v>
      </c>
      <c r="U136" s="48" t="str">
        <v xml:space="preserve">Nisha </v>
      </c>
      <c r="V136" s="48" t="str">
        <v>Kapoor</v>
      </c>
    </row>
    <row r="137" spans="1:22" x14ac:dyDescent="0.35">
      <c r="A137" s="9" t="s">
        <v>1472</v>
      </c>
      <c r="B137" s="41" t="str">
        <f>LEFT(Table1[[#This Row],[Employee Name]],FIND(" ",Table1[[#This Row],[Employee Name]]))</f>
        <v xml:space="preserve">Tarun </v>
      </c>
      <c r="C137" s="41" t="str">
        <f>RIGHT(Table1[[#This Row],[Employee Name]],LEN(Table1[[#This Row],[Employee Name]])-FIND(" ",Table1[[#This Row],[Employee Name]]))</f>
        <v>Verma</v>
      </c>
      <c r="D137" s="23">
        <f>Table1[[#This Row],[Basic Salary]]+Table1[[#This Row],[Bonus]]</f>
        <v>138559</v>
      </c>
      <c r="E137" s="10">
        <v>75</v>
      </c>
      <c r="F137" s="46">
        <v>57</v>
      </c>
      <c r="G137" s="10" t="str" cm="1">
        <f t="array" ref="G137">_xlfn.IFS(Table1[[#This Row],[Performance Score]]&gt;=80,"Excellent",Table1[[#This Row],[Performance Score]]&gt;=60,"Good",Table1[[#This Row],[Performance Score]]&gt;=40,"Need Improvement")</f>
        <v>Need Improvement</v>
      </c>
      <c r="H137" s="30">
        <f>Table1[[#This Row],[Bonus]]/Table1[[#This Row],[Basic Salary]]</f>
        <v>0.17822278911564626</v>
      </c>
      <c r="I137" s="10">
        <f ca="1">DATEDIF(Table1[[#This Row],[Date of Birth]],TODAY(),"y")</f>
        <v>15</v>
      </c>
      <c r="J137" s="34">
        <v>43602</v>
      </c>
      <c r="K137" s="33" t="str" cm="1">
        <f t="array" aca="1" ref="K137" ca="1">_xlfn.IFS(L137&lt;3,"Junior",L137&lt;=7,"Mid-Level",L137&gt;7,"Senior")</f>
        <v>Mid-Level</v>
      </c>
      <c r="L137" s="46">
        <f ca="1">INT(YEARFRAC(Table1[[#This Row],[Joining Date]],TODAY(),1))</f>
        <v>7</v>
      </c>
      <c r="M137" s="25" t="str">
        <f t="shared" ca="1" si="2"/>
        <v>Yes</v>
      </c>
      <c r="N137" s="26">
        <f>YEAR(Table1[[#This Row],[Joining Date]])</f>
        <v>2019</v>
      </c>
      <c r="O137" s="46">
        <f>MONTH(Table1[[#This Row],[Joining Date]])</f>
        <v>5</v>
      </c>
      <c r="P137" s="26">
        <f ca="1">NETWORKDAYS(Table1[[#This Row],[Joining Date]],TODAY())</f>
        <v>1857</v>
      </c>
      <c r="Q137" s="26" t="str">
        <f>LEFT(Table1[[#This Row],[Department]],5)&amp;"-"&amp;RIGHT(Table1[[#This Row],[Employee ID]],3)</f>
        <v>Suppo-416</v>
      </c>
      <c r="R137" s="26" t="str">
        <f>LEFT(Table1[[#This Row],[Department]],3)</f>
        <v>Sup</v>
      </c>
      <c r="S137" s="37">
        <f>_xlfn.XLOOKUP(Table1[[#This Row],[City]],Table2[City],Table2[Bonus %])</f>
        <v>4</v>
      </c>
      <c r="U137" s="48" t="str">
        <v xml:space="preserve">Tarun </v>
      </c>
      <c r="V137" s="48" t="str">
        <v>Verma</v>
      </c>
    </row>
    <row r="138" spans="1:22" x14ac:dyDescent="0.35">
      <c r="A138" s="7" t="s">
        <v>4680</v>
      </c>
      <c r="B138" s="40" t="str">
        <f>LEFT(Table1[[#This Row],[Employee Name]],FIND(" ",Table1[[#This Row],[Employee Name]]))</f>
        <v xml:space="preserve">Vikram </v>
      </c>
      <c r="C138" s="40" t="str">
        <f>RIGHT(Table1[[#This Row],[Employee Name]],LEN(Table1[[#This Row],[Employee Name]])-FIND(" ",Table1[[#This Row],[Employee Name]]))</f>
        <v>Singh</v>
      </c>
      <c r="D138" s="22">
        <f>Table1[[#This Row],[Basic Salary]]+Table1[[#This Row],[Bonus]]</f>
        <v>138552</v>
      </c>
      <c r="E138" s="8">
        <v>80</v>
      </c>
      <c r="F138" s="45">
        <v>58</v>
      </c>
      <c r="G138" s="8" t="str" cm="1">
        <f t="array" ref="G138">_xlfn.IFS(Table1[[#This Row],[Performance Score]]&gt;=80,"Excellent",Table1[[#This Row],[Performance Score]]&gt;=60,"Good",Table1[[#This Row],[Performance Score]]&gt;=40,"Need Improvement")</f>
        <v>Need Improvement</v>
      </c>
      <c r="H138" s="29">
        <f>Table1[[#This Row],[Bonus]]/Table1[[#This Row],[Basic Salary]]</f>
        <v>0.23426128012115274</v>
      </c>
      <c r="I138" s="8">
        <f ca="1">DATEDIF(Table1[[#This Row],[Date of Birth]],TODAY(),"y")</f>
        <v>43</v>
      </c>
      <c r="J138" s="33">
        <v>44338</v>
      </c>
      <c r="K138" s="33" t="str" cm="1">
        <f t="array" aca="1" ref="K138" ca="1">_xlfn.IFS(L138&lt;3,"Junior",L138&lt;=7,"Mid-Level",L138&gt;7,"Senior")</f>
        <v>Mid-Level</v>
      </c>
      <c r="L138" s="45">
        <f ca="1">INT(YEARFRAC(Table1[[#This Row],[Joining Date]],TODAY(),1))</f>
        <v>5</v>
      </c>
      <c r="M138" s="25" t="str">
        <f t="shared" ca="1" si="2"/>
        <v>No</v>
      </c>
      <c r="N138" s="25">
        <f>YEAR(Table1[[#This Row],[Joining Date]])</f>
        <v>2021</v>
      </c>
      <c r="O138" s="45">
        <f>MONTH(Table1[[#This Row],[Joining Date]])</f>
        <v>5</v>
      </c>
      <c r="P138" s="25">
        <f ca="1">NETWORKDAYS(Table1[[#This Row],[Joining Date]],TODAY())</f>
        <v>1331</v>
      </c>
      <c r="Q138" s="25" t="str">
        <f>LEFT(Table1[[#This Row],[Department]],5)&amp;"-"&amp;RIGHT(Table1[[#This Row],[Employee ID]],3)</f>
        <v>HR-624</v>
      </c>
      <c r="R138" s="25" t="str">
        <f>LEFT(Table1[[#This Row],[Department]],3)</f>
        <v>HR</v>
      </c>
      <c r="S138" s="36">
        <f>_xlfn.XLOOKUP(Table1[[#This Row],[City]],Table2[City],Table2[Bonus %])</f>
        <v>5</v>
      </c>
      <c r="U138" s="48" t="str">
        <v xml:space="preserve">Vikram </v>
      </c>
      <c r="V138" s="48" t="str">
        <v>Singh</v>
      </c>
    </row>
    <row r="139" spans="1:22" x14ac:dyDescent="0.35">
      <c r="A139" s="9" t="s">
        <v>3316</v>
      </c>
      <c r="B139" s="41" t="str">
        <f>LEFT(Table1[[#This Row],[Employee Name]],FIND(" ",Table1[[#This Row],[Employee Name]]))</f>
        <v xml:space="preserve">Gayathri </v>
      </c>
      <c r="C139" s="41" t="str">
        <f>RIGHT(Table1[[#This Row],[Employee Name]],LEN(Table1[[#This Row],[Employee Name]])-FIND(" ",Table1[[#This Row],[Employee Name]]))</f>
        <v>Iyer</v>
      </c>
      <c r="D139" s="23">
        <f>Table1[[#This Row],[Basic Salary]]+Table1[[#This Row],[Bonus]]</f>
        <v>138468</v>
      </c>
      <c r="E139" s="10">
        <v>85</v>
      </c>
      <c r="F139" s="46">
        <v>77</v>
      </c>
      <c r="G139" s="10" t="str" cm="1">
        <f t="array" ref="G139">_xlfn.IFS(Table1[[#This Row],[Performance Score]]&gt;=80,"Excellent",Table1[[#This Row],[Performance Score]]&gt;=60,"Good",Table1[[#This Row],[Performance Score]]&gt;=40,"Need Improvement")</f>
        <v>Good</v>
      </c>
      <c r="H139" s="30">
        <f>Table1[[#This Row],[Bonus]]/Table1[[#This Row],[Basic Salary]]</f>
        <v>0.20784012700517268</v>
      </c>
      <c r="I139" s="10">
        <f ca="1">DATEDIF(Table1[[#This Row],[Date of Birth]],TODAY(),"y")</f>
        <v>36</v>
      </c>
      <c r="J139" s="34">
        <v>43257</v>
      </c>
      <c r="K139" s="33" t="str" cm="1">
        <f t="array" aca="1" ref="K139" ca="1">_xlfn.IFS(L139&lt;3,"Junior",L139&lt;=7,"Mid-Level",L139&gt;7,"Senior")</f>
        <v>Senior</v>
      </c>
      <c r="L139" s="46">
        <f ca="1">INT(YEARFRAC(Table1[[#This Row],[Joining Date]],TODAY(),1))</f>
        <v>8</v>
      </c>
      <c r="M139" s="25" t="str">
        <f t="shared" ca="1" si="2"/>
        <v>Yes</v>
      </c>
      <c r="N139" s="26">
        <f>YEAR(Table1[[#This Row],[Joining Date]])</f>
        <v>2018</v>
      </c>
      <c r="O139" s="46">
        <f>MONTH(Table1[[#This Row],[Joining Date]])</f>
        <v>6</v>
      </c>
      <c r="P139" s="26">
        <f ca="1">NETWORKDAYS(Table1[[#This Row],[Joining Date]],TODAY())</f>
        <v>2104</v>
      </c>
      <c r="Q139" s="26" t="str">
        <f>LEFT(Table1[[#This Row],[Department]],5)&amp;"-"&amp;RIGHT(Table1[[#This Row],[Employee ID]],3)</f>
        <v>Opera-260</v>
      </c>
      <c r="R139" s="26" t="str">
        <f>LEFT(Table1[[#This Row],[Department]],3)</f>
        <v>Ope</v>
      </c>
      <c r="S139" s="37">
        <f>_xlfn.XLOOKUP(Table1[[#This Row],[City]],Table2[City],Table2[Bonus %])</f>
        <v>5</v>
      </c>
      <c r="U139" s="48" t="str">
        <v xml:space="preserve">Gayathri </v>
      </c>
      <c r="V139" s="48" t="str">
        <v>Iyer</v>
      </c>
    </row>
    <row r="140" spans="1:22" x14ac:dyDescent="0.35">
      <c r="A140" s="7" t="s">
        <v>4544</v>
      </c>
      <c r="B140" s="40" t="str">
        <f>LEFT(Table1[[#This Row],[Employee Name]],FIND(" ",Table1[[#This Row],[Employee Name]]))</f>
        <v xml:space="preserve">Arjun </v>
      </c>
      <c r="C140" s="40" t="str">
        <f>RIGHT(Table1[[#This Row],[Employee Name]],LEN(Table1[[#This Row],[Employee Name]])-FIND(" ",Table1[[#This Row],[Employee Name]]))</f>
        <v>Mehta</v>
      </c>
      <c r="D140" s="22">
        <f>Table1[[#This Row],[Basic Salary]]+Table1[[#This Row],[Bonus]]</f>
        <v>138461</v>
      </c>
      <c r="E140" s="8">
        <v>80</v>
      </c>
      <c r="F140" s="45">
        <v>75</v>
      </c>
      <c r="G140" s="8" t="str" cm="1">
        <f t="array" ref="G140">_xlfn.IFS(Table1[[#This Row],[Performance Score]]&gt;=80,"Excellent",Table1[[#This Row],[Performance Score]]&gt;=60,"Good",Table1[[#This Row],[Performance Score]]&gt;=40,"Need Improvement")</f>
        <v>Good</v>
      </c>
      <c r="H140" s="29">
        <f>Table1[[#This Row],[Bonus]]/Table1[[#This Row],[Basic Salary]]</f>
        <v>0.19834002631032335</v>
      </c>
      <c r="I140" s="8">
        <f ca="1">DATEDIF(Table1[[#This Row],[Date of Birth]],TODAY(),"y")</f>
        <v>40</v>
      </c>
      <c r="J140" s="33">
        <v>43485</v>
      </c>
      <c r="K140" s="33" t="str" cm="1">
        <f t="array" aca="1" ref="K140" ca="1">_xlfn.IFS(L140&lt;3,"Junior",L140&lt;=7,"Mid-Level",L140&gt;7,"Senior")</f>
        <v>Mid-Level</v>
      </c>
      <c r="L140" s="45">
        <f ca="1">INT(YEARFRAC(Table1[[#This Row],[Joining Date]],TODAY(),1))</f>
        <v>7</v>
      </c>
      <c r="M140" s="25" t="str">
        <f t="shared" ca="1" si="2"/>
        <v>Yes</v>
      </c>
      <c r="N140" s="25">
        <f>YEAR(Table1[[#This Row],[Joining Date]])</f>
        <v>2019</v>
      </c>
      <c r="O140" s="45">
        <f>MONTH(Table1[[#This Row],[Joining Date]])</f>
        <v>1</v>
      </c>
      <c r="P140" s="25">
        <f ca="1">NETWORKDAYS(Table1[[#This Row],[Joining Date]],TODAY())</f>
        <v>1941</v>
      </c>
      <c r="Q140" s="25" t="str">
        <f>LEFT(Table1[[#This Row],[Department]],5)&amp;"-"&amp;RIGHT(Table1[[#This Row],[Employee ID]],3)</f>
        <v>Marke-488</v>
      </c>
      <c r="R140" s="25" t="str">
        <f>LEFT(Table1[[#This Row],[Department]],3)</f>
        <v>Mar</v>
      </c>
      <c r="S140" s="36">
        <f>_xlfn.XLOOKUP(Table1[[#This Row],[City]],Table2[City],Table2[Bonus %])</f>
        <v>8</v>
      </c>
      <c r="U140" s="48" t="str">
        <v xml:space="preserve">Arjun </v>
      </c>
      <c r="V140" s="48" t="str">
        <v>Mehta</v>
      </c>
    </row>
    <row r="141" spans="1:22" x14ac:dyDescent="0.35">
      <c r="A141" s="9" t="s">
        <v>1723</v>
      </c>
      <c r="B141" s="41" t="str">
        <f>LEFT(Table1[[#This Row],[Employee Name]],FIND(" ",Table1[[#This Row],[Employee Name]]))</f>
        <v xml:space="preserve">Ananya </v>
      </c>
      <c r="C141" s="41" t="str">
        <f>RIGHT(Table1[[#This Row],[Employee Name]],LEN(Table1[[#This Row],[Employee Name]])-FIND(" ",Table1[[#This Row],[Employee Name]]))</f>
        <v>Rao</v>
      </c>
      <c r="D141" s="23">
        <f>Table1[[#This Row],[Basic Salary]]+Table1[[#This Row],[Bonus]]</f>
        <v>138437</v>
      </c>
      <c r="E141" s="10">
        <v>75</v>
      </c>
      <c r="F141" s="46">
        <v>81</v>
      </c>
      <c r="G141" s="10" t="str" cm="1">
        <f t="array" ref="G141">_xlfn.IFS(Table1[[#This Row],[Performance Score]]&gt;=80,"Excellent",Table1[[#This Row],[Performance Score]]&gt;=60,"Good",Table1[[#This Row],[Performance Score]]&gt;=40,"Need Improvement")</f>
        <v>Excellent</v>
      </c>
      <c r="H141" s="30">
        <f>Table1[[#This Row],[Bonus]]/Table1[[#This Row],[Basic Salary]]</f>
        <v>0.20401986449699511</v>
      </c>
      <c r="I141" s="10">
        <f ca="1">DATEDIF(Table1[[#This Row],[Date of Birth]],TODAY(),"y")</f>
        <v>45</v>
      </c>
      <c r="J141" s="34">
        <v>45939</v>
      </c>
      <c r="K141" s="33" t="str" cm="1">
        <f t="array" aca="1" ref="K141" ca="1">_xlfn.IFS(L141&lt;3,"Junior",L141&lt;=7,"Mid-Level",L141&gt;7,"Senior")</f>
        <v>Junior</v>
      </c>
      <c r="L141" s="46">
        <f ca="1">INT(YEARFRAC(Table1[[#This Row],[Joining Date]],TODAY(),1))</f>
        <v>0</v>
      </c>
      <c r="M141" s="25" t="str">
        <f t="shared" ca="1" si="2"/>
        <v>No</v>
      </c>
      <c r="N141" s="26">
        <f>YEAR(Table1[[#This Row],[Joining Date]])</f>
        <v>2025</v>
      </c>
      <c r="O141" s="46">
        <f>MONTH(Table1[[#This Row],[Joining Date]])</f>
        <v>10</v>
      </c>
      <c r="P141" s="26">
        <f ca="1">NETWORKDAYS(Table1[[#This Row],[Joining Date]],TODAY())</f>
        <v>188</v>
      </c>
      <c r="Q141" s="26" t="str">
        <f>LEFT(Table1[[#This Row],[Department]],5)&amp;"-"&amp;RIGHT(Table1[[#This Row],[Employee ID]],3)</f>
        <v>Opera-667</v>
      </c>
      <c r="R141" s="26" t="str">
        <f>LEFT(Table1[[#This Row],[Department]],3)</f>
        <v>Ope</v>
      </c>
      <c r="S141" s="37">
        <f>_xlfn.XLOOKUP(Table1[[#This Row],[City]],Table2[City],Table2[Bonus %])</f>
        <v>6</v>
      </c>
      <c r="U141" s="48" t="str">
        <v xml:space="preserve">Ananya </v>
      </c>
      <c r="V141" s="48" t="str">
        <v>Rao</v>
      </c>
    </row>
    <row r="142" spans="1:22" x14ac:dyDescent="0.35">
      <c r="A142" s="7" t="s">
        <v>686</v>
      </c>
      <c r="B142" s="40" t="str">
        <f>LEFT(Table1[[#This Row],[Employee Name]],FIND(" ",Table1[[#This Row],[Employee Name]]))</f>
        <v xml:space="preserve">Ishita </v>
      </c>
      <c r="C142" s="40" t="str">
        <f>RIGHT(Table1[[#This Row],[Employee Name]],LEN(Table1[[#This Row],[Employee Name]])-FIND(" ",Table1[[#This Row],[Employee Name]]))</f>
        <v>Roy</v>
      </c>
      <c r="D142" s="22">
        <f>Table1[[#This Row],[Basic Salary]]+Table1[[#This Row],[Bonus]]</f>
        <v>138339</v>
      </c>
      <c r="E142" s="8">
        <v>90</v>
      </c>
      <c r="F142" s="45">
        <v>54</v>
      </c>
      <c r="G142" s="8" t="str" cm="1">
        <f t="array" ref="G142">_xlfn.IFS(Table1[[#This Row],[Performance Score]]&gt;=80,"Excellent",Table1[[#This Row],[Performance Score]]&gt;=60,"Good",Table1[[#This Row],[Performance Score]]&gt;=40,"Need Improvement")</f>
        <v>Need Improvement</v>
      </c>
      <c r="H142" s="29">
        <f>Table1[[#This Row],[Bonus]]/Table1[[#This Row],[Basic Salary]]</f>
        <v>0.17148083225363919</v>
      </c>
      <c r="I142" s="8">
        <f ca="1">DATEDIF(Table1[[#This Row],[Date of Birth]],TODAY(),"y")</f>
        <v>17</v>
      </c>
      <c r="J142" s="33">
        <v>44808</v>
      </c>
      <c r="K142" s="33" t="str" cm="1">
        <f t="array" aca="1" ref="K142" ca="1">_xlfn.IFS(L142&lt;3,"Junior",L142&lt;=7,"Mid-Level",L142&gt;7,"Senior")</f>
        <v>Mid-Level</v>
      </c>
      <c r="L142" s="45">
        <f ca="1">INT(YEARFRAC(Table1[[#This Row],[Joining Date]],TODAY(),1))</f>
        <v>3</v>
      </c>
      <c r="M142" s="25" t="str">
        <f t="shared" ca="1" si="2"/>
        <v>No</v>
      </c>
      <c r="N142" s="25">
        <f>YEAR(Table1[[#This Row],[Joining Date]])</f>
        <v>2022</v>
      </c>
      <c r="O142" s="45">
        <f>MONTH(Table1[[#This Row],[Joining Date]])</f>
        <v>9</v>
      </c>
      <c r="P142" s="25">
        <f ca="1">NETWORKDAYS(Table1[[#This Row],[Joining Date]],TODAY())</f>
        <v>996</v>
      </c>
      <c r="Q142" s="25" t="str">
        <f>LEFT(Table1[[#This Row],[Department]],5)&amp;"-"&amp;RIGHT(Table1[[#This Row],[Employee ID]],3)</f>
        <v>IT-630</v>
      </c>
      <c r="R142" s="25" t="str">
        <f>LEFT(Table1[[#This Row],[Department]],3)</f>
        <v>IT</v>
      </c>
      <c r="S142" s="36">
        <f>_xlfn.XLOOKUP(Table1[[#This Row],[City]],Table2[City],Table2[Bonus %])</f>
        <v>7</v>
      </c>
      <c r="U142" s="48" t="str">
        <v xml:space="preserve">Ishita </v>
      </c>
      <c r="V142" s="48" t="str">
        <v>Roy</v>
      </c>
    </row>
    <row r="143" spans="1:22" x14ac:dyDescent="0.35">
      <c r="A143" s="9" t="s">
        <v>3547</v>
      </c>
      <c r="B143" s="41" t="str">
        <f>LEFT(Table1[[#This Row],[Employee Name]],FIND(" ",Table1[[#This Row],[Employee Name]]))</f>
        <v xml:space="preserve">Swathi </v>
      </c>
      <c r="C143" s="41" t="str">
        <f>RIGHT(Table1[[#This Row],[Employee Name]],LEN(Table1[[#This Row],[Employee Name]])-FIND(" ",Table1[[#This Row],[Employee Name]]))</f>
        <v>Ramesh</v>
      </c>
      <c r="D143" s="23">
        <f>Table1[[#This Row],[Basic Salary]]+Table1[[#This Row],[Bonus]]</f>
        <v>138242</v>
      </c>
      <c r="E143" s="10">
        <v>78</v>
      </c>
      <c r="F143" s="46">
        <v>68</v>
      </c>
      <c r="G143" s="10" t="str" cm="1">
        <f t="array" ref="G143">_xlfn.IFS(Table1[[#This Row],[Performance Score]]&gt;=80,"Excellent",Table1[[#This Row],[Performance Score]]&gt;=60,"Good",Table1[[#This Row],[Performance Score]]&gt;=40,"Need Improvement")</f>
        <v>Good</v>
      </c>
      <c r="H143" s="30">
        <f>Table1[[#This Row],[Bonus]]/Table1[[#This Row],[Basic Salary]]</f>
        <v>0.19390275498747733</v>
      </c>
      <c r="I143" s="10">
        <f ca="1">DATEDIF(Table1[[#This Row],[Date of Birth]],TODAY(),"y")</f>
        <v>39</v>
      </c>
      <c r="J143" s="34">
        <v>44059</v>
      </c>
      <c r="K143" s="33" t="str" cm="1">
        <f t="array" aca="1" ref="K143" ca="1">_xlfn.IFS(L143&lt;3,"Junior",L143&lt;=7,"Mid-Level",L143&gt;7,"Senior")</f>
        <v>Mid-Level</v>
      </c>
      <c r="L143" s="46">
        <f ca="1">INT(YEARFRAC(Table1[[#This Row],[Joining Date]],TODAY(),1))</f>
        <v>5</v>
      </c>
      <c r="M143" s="25" t="str">
        <f t="shared" ca="1" si="2"/>
        <v>No</v>
      </c>
      <c r="N143" s="26">
        <f>YEAR(Table1[[#This Row],[Joining Date]])</f>
        <v>2020</v>
      </c>
      <c r="O143" s="46">
        <f>MONTH(Table1[[#This Row],[Joining Date]])</f>
        <v>8</v>
      </c>
      <c r="P143" s="26">
        <f ca="1">NETWORKDAYS(Table1[[#This Row],[Joining Date]],TODAY())</f>
        <v>1531</v>
      </c>
      <c r="Q143" s="26" t="str">
        <f>LEFT(Table1[[#This Row],[Department]],5)&amp;"-"&amp;RIGHT(Table1[[#This Row],[Employee ID]],3)</f>
        <v>Finan-491</v>
      </c>
      <c r="R143" s="26" t="str">
        <f>LEFT(Table1[[#This Row],[Department]],3)</f>
        <v>Fin</v>
      </c>
      <c r="S143" s="37">
        <f>_xlfn.XLOOKUP(Table1[[#This Row],[City]],Table2[City],Table2[Bonus %])</f>
        <v>5</v>
      </c>
      <c r="U143" s="48" t="str">
        <v xml:space="preserve">Swathi </v>
      </c>
      <c r="V143" s="48" t="str">
        <v>Ramesh</v>
      </c>
    </row>
    <row r="144" spans="1:22" x14ac:dyDescent="0.35">
      <c r="A144" s="7" t="s">
        <v>2574</v>
      </c>
      <c r="B144" s="40" t="str">
        <f>LEFT(Table1[[#This Row],[Employee Name]],FIND(" ",Table1[[#This Row],[Employee Name]]))</f>
        <v xml:space="preserve">Ishita </v>
      </c>
      <c r="C144" s="40" t="str">
        <f>RIGHT(Table1[[#This Row],[Employee Name]],LEN(Table1[[#This Row],[Employee Name]])-FIND(" ",Table1[[#This Row],[Employee Name]]))</f>
        <v>Roy</v>
      </c>
      <c r="D144" s="22">
        <f>Table1[[#This Row],[Basic Salary]]+Table1[[#This Row],[Bonus]]</f>
        <v>138225</v>
      </c>
      <c r="E144" s="8">
        <v>62</v>
      </c>
      <c r="F144" s="45">
        <v>64</v>
      </c>
      <c r="G144" s="8" t="str" cm="1">
        <f t="array" ref="G144">_xlfn.IFS(Table1[[#This Row],[Performance Score]]&gt;=80,"Excellent",Table1[[#This Row],[Performance Score]]&gt;=60,"Good",Table1[[#This Row],[Performance Score]]&gt;=40,"Need Improvement")</f>
        <v>Good</v>
      </c>
      <c r="H144" s="29">
        <f>Table1[[#This Row],[Bonus]]/Table1[[#This Row],[Basic Salary]]</f>
        <v>0.21637318831014546</v>
      </c>
      <c r="I144" s="8">
        <f ca="1">DATEDIF(Table1[[#This Row],[Date of Birth]],TODAY(),"y")</f>
        <v>31</v>
      </c>
      <c r="J144" s="33">
        <v>44062</v>
      </c>
      <c r="K144" s="33" t="str" cm="1">
        <f t="array" aca="1" ref="K144" ca="1">_xlfn.IFS(L144&lt;3,"Junior",L144&lt;=7,"Mid-Level",L144&gt;7,"Senior")</f>
        <v>Mid-Level</v>
      </c>
      <c r="L144" s="45">
        <f ca="1">INT(YEARFRAC(Table1[[#This Row],[Joining Date]],TODAY(),1))</f>
        <v>5</v>
      </c>
      <c r="M144" s="25" t="str">
        <f t="shared" ca="1" si="2"/>
        <v>No</v>
      </c>
      <c r="N144" s="25">
        <f>YEAR(Table1[[#This Row],[Joining Date]])</f>
        <v>2020</v>
      </c>
      <c r="O144" s="45">
        <f>MONTH(Table1[[#This Row],[Joining Date]])</f>
        <v>8</v>
      </c>
      <c r="P144" s="25">
        <f ca="1">NETWORKDAYS(Table1[[#This Row],[Joining Date]],TODAY())</f>
        <v>1529</v>
      </c>
      <c r="Q144" s="25" t="str">
        <f>LEFT(Table1[[#This Row],[Department]],5)&amp;"-"&amp;RIGHT(Table1[[#This Row],[Employee ID]],3)</f>
        <v>Sales-518</v>
      </c>
      <c r="R144" s="25" t="str">
        <f>LEFT(Table1[[#This Row],[Department]],3)</f>
        <v>Sal</v>
      </c>
      <c r="S144" s="36">
        <f>_xlfn.XLOOKUP(Table1[[#This Row],[City]],Table2[City],Table2[Bonus %])</f>
        <v>8</v>
      </c>
      <c r="U144" s="48" t="str">
        <v xml:space="preserve">Ishita </v>
      </c>
      <c r="V144" s="48" t="str">
        <v>Roy</v>
      </c>
    </row>
    <row r="145" spans="1:22" x14ac:dyDescent="0.35">
      <c r="A145" s="9" t="s">
        <v>3968</v>
      </c>
      <c r="B145" s="41" t="str">
        <f>LEFT(Table1[[#This Row],[Employee Name]],FIND(" ",Table1[[#This Row],[Employee Name]]))</f>
        <v xml:space="preserve">Karan </v>
      </c>
      <c r="C145" s="41" t="str">
        <f>RIGHT(Table1[[#This Row],[Employee Name]],LEN(Table1[[#This Row],[Employee Name]])-FIND(" ",Table1[[#This Row],[Employee Name]]))</f>
        <v>Malhotra</v>
      </c>
      <c r="D145" s="23">
        <f>Table1[[#This Row],[Basic Salary]]+Table1[[#This Row],[Bonus]]</f>
        <v>138213</v>
      </c>
      <c r="E145" s="10">
        <v>91</v>
      </c>
      <c r="F145" s="46">
        <v>95</v>
      </c>
      <c r="G145" s="10" t="str" cm="1">
        <f t="array" ref="G145">_xlfn.IFS(Table1[[#This Row],[Performance Score]]&gt;=80,"Excellent",Table1[[#This Row],[Performance Score]]&gt;=60,"Good",Table1[[#This Row],[Performance Score]]&gt;=40,"Need Improvement")</f>
        <v>Excellent</v>
      </c>
      <c r="H145" s="30">
        <f>Table1[[#This Row],[Bonus]]/Table1[[#This Row],[Basic Salary]]</f>
        <v>0.18277352274185957</v>
      </c>
      <c r="I145" s="10">
        <f ca="1">DATEDIF(Table1[[#This Row],[Date of Birth]],TODAY(),"y")</f>
        <v>22</v>
      </c>
      <c r="J145" s="34">
        <v>45983</v>
      </c>
      <c r="K145" s="33" t="str" cm="1">
        <f t="array" aca="1" ref="K145" ca="1">_xlfn.IFS(L145&lt;3,"Junior",L145&lt;=7,"Mid-Level",L145&gt;7,"Senior")</f>
        <v>Junior</v>
      </c>
      <c r="L145" s="46">
        <f ca="1">INT(YEARFRAC(Table1[[#This Row],[Joining Date]],TODAY(),1))</f>
        <v>0</v>
      </c>
      <c r="M145" s="25" t="str">
        <f t="shared" ca="1" si="2"/>
        <v>No</v>
      </c>
      <c r="N145" s="26">
        <f>YEAR(Table1[[#This Row],[Joining Date]])</f>
        <v>2025</v>
      </c>
      <c r="O145" s="46">
        <f>MONTH(Table1[[#This Row],[Joining Date]])</f>
        <v>11</v>
      </c>
      <c r="P145" s="26">
        <f ca="1">NETWORKDAYS(Table1[[#This Row],[Joining Date]],TODAY())</f>
        <v>156</v>
      </c>
      <c r="Q145" s="26" t="str">
        <f>LEFT(Table1[[#This Row],[Department]],5)&amp;"-"&amp;RIGHT(Table1[[#This Row],[Employee ID]],3)</f>
        <v>Sales-912</v>
      </c>
      <c r="R145" s="26" t="str">
        <f>LEFT(Table1[[#This Row],[Department]],3)</f>
        <v>Sal</v>
      </c>
      <c r="S145" s="37">
        <f>_xlfn.XLOOKUP(Table1[[#This Row],[City]],Table2[City],Table2[Bonus %])</f>
        <v>7</v>
      </c>
      <c r="U145" s="48" t="str">
        <v xml:space="preserve">Karan </v>
      </c>
      <c r="V145" s="48" t="str">
        <v>Malhotra</v>
      </c>
    </row>
    <row r="146" spans="1:22" x14ac:dyDescent="0.35">
      <c r="A146" s="7" t="s">
        <v>2575</v>
      </c>
      <c r="B146" s="40" t="str">
        <f>LEFT(Table1[[#This Row],[Employee Name]],FIND(" ",Table1[[#This Row],[Employee Name]]))</f>
        <v xml:space="preserve">Gayathri </v>
      </c>
      <c r="C146" s="40" t="str">
        <f>RIGHT(Table1[[#This Row],[Employee Name]],LEN(Table1[[#This Row],[Employee Name]])-FIND(" ",Table1[[#This Row],[Employee Name]]))</f>
        <v>Iyer</v>
      </c>
      <c r="D146" s="22">
        <f>Table1[[#This Row],[Basic Salary]]+Table1[[#This Row],[Bonus]]</f>
        <v>138151</v>
      </c>
      <c r="E146" s="8">
        <v>99</v>
      </c>
      <c r="F146" s="45">
        <v>95</v>
      </c>
      <c r="G146" s="8" t="str" cm="1">
        <f t="array" ref="G146">_xlfn.IFS(Table1[[#This Row],[Performance Score]]&gt;=80,"Excellent",Table1[[#This Row],[Performance Score]]&gt;=60,"Good",Table1[[#This Row],[Performance Score]]&gt;=40,"Need Improvement")</f>
        <v>Excellent</v>
      </c>
      <c r="H146" s="29">
        <f>Table1[[#This Row],[Bonus]]/Table1[[#This Row],[Basic Salary]]</f>
        <v>0.18814018490647172</v>
      </c>
      <c r="I146" s="8">
        <f ca="1">DATEDIF(Table1[[#This Row],[Date of Birth]],TODAY(),"y")</f>
        <v>38</v>
      </c>
      <c r="J146" s="33">
        <v>44789</v>
      </c>
      <c r="K146" s="33" t="str" cm="1">
        <f t="array" aca="1" ref="K146" ca="1">_xlfn.IFS(L146&lt;3,"Junior",L146&lt;=7,"Mid-Level",L146&gt;7,"Senior")</f>
        <v>Mid-Level</v>
      </c>
      <c r="L146" s="45">
        <f ca="1">INT(YEARFRAC(Table1[[#This Row],[Joining Date]],TODAY(),1))</f>
        <v>3</v>
      </c>
      <c r="M146" s="25" t="str">
        <f t="shared" ca="1" si="2"/>
        <v>No</v>
      </c>
      <c r="N146" s="25">
        <f>YEAR(Table1[[#This Row],[Joining Date]])</f>
        <v>2022</v>
      </c>
      <c r="O146" s="45">
        <f>MONTH(Table1[[#This Row],[Joining Date]])</f>
        <v>8</v>
      </c>
      <c r="P146" s="25">
        <f ca="1">NETWORKDAYS(Table1[[#This Row],[Joining Date]],TODAY())</f>
        <v>1010</v>
      </c>
      <c r="Q146" s="25" t="str">
        <f>LEFT(Table1[[#This Row],[Department]],5)&amp;"-"&amp;RIGHT(Table1[[#This Row],[Employee ID]],3)</f>
        <v>Finan-519</v>
      </c>
      <c r="R146" s="25" t="str">
        <f>LEFT(Table1[[#This Row],[Department]],3)</f>
        <v>Fin</v>
      </c>
      <c r="S146" s="36">
        <f>_xlfn.XLOOKUP(Table1[[#This Row],[City]],Table2[City],Table2[Bonus %])</f>
        <v>5</v>
      </c>
      <c r="U146" s="48" t="str">
        <v xml:space="preserve">Gayathri </v>
      </c>
      <c r="V146" s="48" t="str">
        <v>Iyer</v>
      </c>
    </row>
    <row r="147" spans="1:22" x14ac:dyDescent="0.35">
      <c r="A147" s="9" t="s">
        <v>2596</v>
      </c>
      <c r="B147" s="41" t="str">
        <f>LEFT(Table1[[#This Row],[Employee Name]],FIND(" ",Table1[[#This Row],[Employee Name]]))</f>
        <v xml:space="preserve">Aarav </v>
      </c>
      <c r="C147" s="41" t="str">
        <f>RIGHT(Table1[[#This Row],[Employee Name]],LEN(Table1[[#This Row],[Employee Name]])-FIND(" ",Table1[[#This Row],[Employee Name]]))</f>
        <v>Sharma</v>
      </c>
      <c r="D147" s="23">
        <f>Table1[[#This Row],[Basic Salary]]+Table1[[#This Row],[Bonus]]</f>
        <v>138127</v>
      </c>
      <c r="E147" s="10">
        <v>71</v>
      </c>
      <c r="F147" s="46">
        <v>99</v>
      </c>
      <c r="G147" s="10" t="str" cm="1">
        <f t="array" ref="G147">_xlfn.IFS(Table1[[#This Row],[Performance Score]]&gt;=80,"Excellent",Table1[[#This Row],[Performance Score]]&gt;=60,"Good",Table1[[#This Row],[Performance Score]]&gt;=40,"Need Improvement")</f>
        <v>Excellent</v>
      </c>
      <c r="H147" s="30">
        <f>Table1[[#This Row],[Bonus]]/Table1[[#This Row],[Basic Salary]]</f>
        <v>0.27530491464236584</v>
      </c>
      <c r="I147" s="10">
        <f ca="1">DATEDIF(Table1[[#This Row],[Date of Birth]],TODAY(),"y")</f>
        <v>43</v>
      </c>
      <c r="J147" s="34">
        <v>43873</v>
      </c>
      <c r="K147" s="33" t="str" cm="1">
        <f t="array" aca="1" ref="K147" ca="1">_xlfn.IFS(L147&lt;3,"Junior",L147&lt;=7,"Mid-Level",L147&gt;7,"Senior")</f>
        <v>Mid-Level</v>
      </c>
      <c r="L147" s="46">
        <f ca="1">INT(YEARFRAC(Table1[[#This Row],[Joining Date]],TODAY(),1))</f>
        <v>6</v>
      </c>
      <c r="M147" s="25" t="str">
        <f t="shared" ca="1" si="2"/>
        <v>Yes</v>
      </c>
      <c r="N147" s="26">
        <f>YEAR(Table1[[#This Row],[Joining Date]])</f>
        <v>2020</v>
      </c>
      <c r="O147" s="46">
        <f>MONTH(Table1[[#This Row],[Joining Date]])</f>
        <v>2</v>
      </c>
      <c r="P147" s="26">
        <f ca="1">NETWORKDAYS(Table1[[#This Row],[Joining Date]],TODAY())</f>
        <v>1664</v>
      </c>
      <c r="Q147" s="26" t="str">
        <f>LEFT(Table1[[#This Row],[Department]],5)&amp;"-"&amp;RIGHT(Table1[[#This Row],[Employee ID]],3)</f>
        <v>Opera-540</v>
      </c>
      <c r="R147" s="26" t="str">
        <f>LEFT(Table1[[#This Row],[Department]],3)</f>
        <v>Ope</v>
      </c>
      <c r="S147" s="37">
        <f>_xlfn.XLOOKUP(Table1[[#This Row],[City]],Table2[City],Table2[Bonus %])</f>
        <v>8</v>
      </c>
      <c r="U147" s="48" t="str">
        <v xml:space="preserve">Aarav </v>
      </c>
      <c r="V147" s="48" t="str">
        <v>Sharma</v>
      </c>
    </row>
    <row r="148" spans="1:22" x14ac:dyDescent="0.35">
      <c r="A148" s="7" t="s">
        <v>988</v>
      </c>
      <c r="B148" s="40" t="str">
        <f>LEFT(Table1[[#This Row],[Employee Name]],FIND(" ",Table1[[#This Row],[Employee Name]]))</f>
        <v xml:space="preserve">Aditya </v>
      </c>
      <c r="C148" s="40" t="str">
        <f>RIGHT(Table1[[#This Row],[Employee Name]],LEN(Table1[[#This Row],[Employee Name]])-FIND(" ",Table1[[#This Row],[Employee Name]]))</f>
        <v>Kapoor</v>
      </c>
      <c r="D148" s="22">
        <f>Table1[[#This Row],[Basic Salary]]+Table1[[#This Row],[Bonus]]</f>
        <v>138123</v>
      </c>
      <c r="E148" s="8">
        <v>79</v>
      </c>
      <c r="F148" s="45">
        <v>60</v>
      </c>
      <c r="G148" s="8" t="str" cm="1">
        <f t="array" ref="G148">_xlfn.IFS(Table1[[#This Row],[Performance Score]]&gt;=80,"Excellent",Table1[[#This Row],[Performance Score]]&gt;=60,"Good",Table1[[#This Row],[Performance Score]]&gt;=40,"Need Improvement")</f>
        <v>Good</v>
      </c>
      <c r="H148" s="29">
        <f>Table1[[#This Row],[Bonus]]/Table1[[#This Row],[Basic Salary]]</f>
        <v>0.19579765728483989</v>
      </c>
      <c r="I148" s="8">
        <f ca="1">DATEDIF(Table1[[#This Row],[Date of Birth]],TODAY(),"y")</f>
        <v>28</v>
      </c>
      <c r="J148" s="33">
        <v>44813</v>
      </c>
      <c r="K148" s="33" t="str" cm="1">
        <f t="array" aca="1" ref="K148" ca="1">_xlfn.IFS(L148&lt;3,"Junior",L148&lt;=7,"Mid-Level",L148&gt;7,"Senior")</f>
        <v>Mid-Level</v>
      </c>
      <c r="L148" s="45">
        <f ca="1">INT(YEARFRAC(Table1[[#This Row],[Joining Date]],TODAY(),1))</f>
        <v>3</v>
      </c>
      <c r="M148" s="25" t="str">
        <f t="shared" ca="1" si="2"/>
        <v>No</v>
      </c>
      <c r="N148" s="25">
        <f>YEAR(Table1[[#This Row],[Joining Date]])</f>
        <v>2022</v>
      </c>
      <c r="O148" s="45">
        <f>MONTH(Table1[[#This Row],[Joining Date]])</f>
        <v>9</v>
      </c>
      <c r="P148" s="25">
        <f ca="1">NETWORKDAYS(Table1[[#This Row],[Joining Date]],TODAY())</f>
        <v>992</v>
      </c>
      <c r="Q148" s="25" t="str">
        <f>LEFT(Table1[[#This Row],[Department]],5)&amp;"-"&amp;RIGHT(Table1[[#This Row],[Employee ID]],3)</f>
        <v>IT-932</v>
      </c>
      <c r="R148" s="25" t="str">
        <f>LEFT(Table1[[#This Row],[Department]],3)</f>
        <v>IT</v>
      </c>
      <c r="S148" s="36">
        <f>_xlfn.XLOOKUP(Table1[[#This Row],[City]],Table2[City],Table2[Bonus %])</f>
        <v>4</v>
      </c>
      <c r="U148" s="48" t="str">
        <v xml:space="preserve">Aditya </v>
      </c>
      <c r="V148" s="48" t="str">
        <v>Kapoor</v>
      </c>
    </row>
    <row r="149" spans="1:22" x14ac:dyDescent="0.35">
      <c r="A149" s="9" t="s">
        <v>244</v>
      </c>
      <c r="B149" s="41" t="str">
        <f>LEFT(Table1[[#This Row],[Employee Name]],FIND(" ",Table1[[#This Row],[Employee Name]]))</f>
        <v xml:space="preserve">Sneha </v>
      </c>
      <c r="C149" s="41" t="str">
        <f>RIGHT(Table1[[#This Row],[Employee Name]],LEN(Table1[[#This Row],[Employee Name]])-FIND(" ",Table1[[#This Row],[Employee Name]]))</f>
        <v>Iyer</v>
      </c>
      <c r="D149" s="23">
        <f>Table1[[#This Row],[Basic Salary]]+Table1[[#This Row],[Bonus]]</f>
        <v>138087</v>
      </c>
      <c r="E149" s="10">
        <v>65</v>
      </c>
      <c r="F149" s="46">
        <v>91</v>
      </c>
      <c r="G149" s="10" t="str" cm="1">
        <f t="array" ref="G149">_xlfn.IFS(Table1[[#This Row],[Performance Score]]&gt;=80,"Excellent",Table1[[#This Row],[Performance Score]]&gt;=60,"Good",Table1[[#This Row],[Performance Score]]&gt;=40,"Need Improvement")</f>
        <v>Excellent</v>
      </c>
      <c r="H149" s="30">
        <f>Table1[[#This Row],[Bonus]]/Table1[[#This Row],[Basic Salary]]</f>
        <v>0.16527147221143948</v>
      </c>
      <c r="I149" s="10">
        <f ca="1">DATEDIF(Table1[[#This Row],[Date of Birth]],TODAY(),"y")</f>
        <v>38</v>
      </c>
      <c r="J149" s="34">
        <v>43856</v>
      </c>
      <c r="K149" s="33" t="str" cm="1">
        <f t="array" aca="1" ref="K149" ca="1">_xlfn.IFS(L149&lt;3,"Junior",L149&lt;=7,"Mid-Level",L149&gt;7,"Senior")</f>
        <v>Mid-Level</v>
      </c>
      <c r="L149" s="46">
        <f ca="1">INT(YEARFRAC(Table1[[#This Row],[Joining Date]],TODAY(),1))</f>
        <v>6</v>
      </c>
      <c r="M149" s="25" t="str">
        <f t="shared" ca="1" si="2"/>
        <v>Yes</v>
      </c>
      <c r="N149" s="26">
        <f>YEAR(Table1[[#This Row],[Joining Date]])</f>
        <v>2020</v>
      </c>
      <c r="O149" s="46">
        <f>MONTH(Table1[[#This Row],[Joining Date]])</f>
        <v>1</v>
      </c>
      <c r="P149" s="26">
        <f ca="1">NETWORKDAYS(Table1[[#This Row],[Joining Date]],TODAY())</f>
        <v>1676</v>
      </c>
      <c r="Q149" s="26" t="str">
        <f>LEFT(Table1[[#This Row],[Department]],5)&amp;"-"&amp;RIGHT(Table1[[#This Row],[Employee ID]],3)</f>
        <v>Suppo-188</v>
      </c>
      <c r="R149" s="26" t="str">
        <f>LEFT(Table1[[#This Row],[Department]],3)</f>
        <v>Sup</v>
      </c>
      <c r="S149" s="37">
        <f>_xlfn.XLOOKUP(Table1[[#This Row],[City]],Table2[City],Table2[Bonus %])</f>
        <v>6</v>
      </c>
      <c r="U149" s="48" t="str">
        <v xml:space="preserve">Sneha </v>
      </c>
      <c r="V149" s="48" t="str">
        <v>Iyer</v>
      </c>
    </row>
    <row r="150" spans="1:22" x14ac:dyDescent="0.35">
      <c r="A150" s="7" t="s">
        <v>1746</v>
      </c>
      <c r="B150" s="40" t="str">
        <f>LEFT(Table1[[#This Row],[Employee Name]],FIND(" ",Table1[[#This Row],[Employee Name]]))</f>
        <v xml:space="preserve">Swathi </v>
      </c>
      <c r="C150" s="40" t="str">
        <f>RIGHT(Table1[[#This Row],[Employee Name]],LEN(Table1[[#This Row],[Employee Name]])-FIND(" ",Table1[[#This Row],[Employee Name]]))</f>
        <v>Ramesh</v>
      </c>
      <c r="D150" s="22">
        <f>Table1[[#This Row],[Basic Salary]]+Table1[[#This Row],[Bonus]]</f>
        <v>138033</v>
      </c>
      <c r="E150" s="8">
        <v>100</v>
      </c>
      <c r="F150" s="45">
        <v>57</v>
      </c>
      <c r="G150" s="8" t="str" cm="1">
        <f t="array" ref="G150">_xlfn.IFS(Table1[[#This Row],[Performance Score]]&gt;=80,"Excellent",Table1[[#This Row],[Performance Score]]&gt;=60,"Good",Table1[[#This Row],[Performance Score]]&gt;=40,"Need Improvement")</f>
        <v>Need Improvement</v>
      </c>
      <c r="H150" s="29">
        <f>Table1[[#This Row],[Bonus]]/Table1[[#This Row],[Basic Salary]]</f>
        <v>0.16365705614567527</v>
      </c>
      <c r="I150" s="8">
        <f ca="1">DATEDIF(Table1[[#This Row],[Date of Birth]],TODAY(),"y")</f>
        <v>16</v>
      </c>
      <c r="J150" s="33">
        <v>43357</v>
      </c>
      <c r="K150" s="33" t="str" cm="1">
        <f t="array" aca="1" ref="K150" ca="1">_xlfn.IFS(L150&lt;3,"Junior",L150&lt;=7,"Mid-Level",L150&gt;7,"Senior")</f>
        <v>Mid-Level</v>
      </c>
      <c r="L150" s="45">
        <f ca="1">INT(YEARFRAC(Table1[[#This Row],[Joining Date]],TODAY(),1))</f>
        <v>7</v>
      </c>
      <c r="M150" s="25" t="str">
        <f t="shared" ca="1" si="2"/>
        <v>Yes</v>
      </c>
      <c r="N150" s="25">
        <f>YEAR(Table1[[#This Row],[Joining Date]])</f>
        <v>2018</v>
      </c>
      <c r="O150" s="45">
        <f>MONTH(Table1[[#This Row],[Joining Date]])</f>
        <v>9</v>
      </c>
      <c r="P150" s="25">
        <f ca="1">NETWORKDAYS(Table1[[#This Row],[Joining Date]],TODAY())</f>
        <v>2032</v>
      </c>
      <c r="Q150" s="25" t="str">
        <f>LEFT(Table1[[#This Row],[Department]],5)&amp;"-"&amp;RIGHT(Table1[[#This Row],[Employee ID]],3)</f>
        <v>Finan-690</v>
      </c>
      <c r="R150" s="25" t="str">
        <f>LEFT(Table1[[#This Row],[Department]],3)</f>
        <v>Fin</v>
      </c>
      <c r="S150" s="36">
        <f>_xlfn.XLOOKUP(Table1[[#This Row],[City]],Table2[City],Table2[Bonus %])</f>
        <v>7</v>
      </c>
      <c r="U150" s="48" t="str">
        <v xml:space="preserve">Swathi </v>
      </c>
      <c r="V150" s="48" t="str">
        <v>Ramesh</v>
      </c>
    </row>
    <row r="151" spans="1:22" x14ac:dyDescent="0.35">
      <c r="A151" s="9" t="s">
        <v>2993</v>
      </c>
      <c r="B151" s="41" t="str">
        <f>LEFT(Table1[[#This Row],[Employee Name]],FIND(" ",Table1[[#This Row],[Employee Name]]))</f>
        <v xml:space="preserve">Arjun </v>
      </c>
      <c r="C151" s="41" t="str">
        <f>RIGHT(Table1[[#This Row],[Employee Name]],LEN(Table1[[#This Row],[Employee Name]])-FIND(" ",Table1[[#This Row],[Employee Name]]))</f>
        <v>Mehta</v>
      </c>
      <c r="D151" s="23">
        <f>Table1[[#This Row],[Basic Salary]]+Table1[[#This Row],[Bonus]]</f>
        <v>138026</v>
      </c>
      <c r="E151" s="10">
        <v>60</v>
      </c>
      <c r="F151" s="46">
        <v>55</v>
      </c>
      <c r="G151" s="10" t="str" cm="1">
        <f t="array" ref="G151">_xlfn.IFS(Table1[[#This Row],[Performance Score]]&gt;=80,"Excellent",Table1[[#This Row],[Performance Score]]&gt;=60,"Good",Table1[[#This Row],[Performance Score]]&gt;=40,"Need Improvement")</f>
        <v>Need Improvement</v>
      </c>
      <c r="H151" s="30">
        <f>Table1[[#This Row],[Bonus]]/Table1[[#This Row],[Basic Salary]]</f>
        <v>0.22778178065985288</v>
      </c>
      <c r="I151" s="10">
        <f ca="1">DATEDIF(Table1[[#This Row],[Date of Birth]],TODAY(),"y")</f>
        <v>31</v>
      </c>
      <c r="J151" s="34">
        <v>45234</v>
      </c>
      <c r="K151" s="33" t="str" cm="1">
        <f t="array" aca="1" ref="K151" ca="1">_xlfn.IFS(L151&lt;3,"Junior",L151&lt;=7,"Mid-Level",L151&gt;7,"Senior")</f>
        <v>Junior</v>
      </c>
      <c r="L151" s="46">
        <f ca="1">INT(YEARFRAC(Table1[[#This Row],[Joining Date]],TODAY(),1))</f>
        <v>2</v>
      </c>
      <c r="M151" s="25" t="str">
        <f t="shared" ca="1" si="2"/>
        <v>No</v>
      </c>
      <c r="N151" s="26">
        <f>YEAR(Table1[[#This Row],[Joining Date]])</f>
        <v>2023</v>
      </c>
      <c r="O151" s="46">
        <f>MONTH(Table1[[#This Row],[Joining Date]])</f>
        <v>11</v>
      </c>
      <c r="P151" s="26">
        <f ca="1">NETWORKDAYS(Table1[[#This Row],[Joining Date]],TODAY())</f>
        <v>691</v>
      </c>
      <c r="Q151" s="26" t="str">
        <f>LEFT(Table1[[#This Row],[Department]],5)&amp;"-"&amp;RIGHT(Table1[[#This Row],[Employee ID]],3)</f>
        <v>Sales-937</v>
      </c>
      <c r="R151" s="26" t="str">
        <f>LEFT(Table1[[#This Row],[Department]],3)</f>
        <v>Sal</v>
      </c>
      <c r="S151" s="37">
        <f>_xlfn.XLOOKUP(Table1[[#This Row],[City]],Table2[City],Table2[Bonus %])</f>
        <v>4</v>
      </c>
      <c r="U151" s="48" t="str">
        <v xml:space="preserve">Arjun </v>
      </c>
      <c r="V151" s="48" t="str">
        <v>Mehta</v>
      </c>
    </row>
    <row r="152" spans="1:22" x14ac:dyDescent="0.35">
      <c r="A152" s="7" t="s">
        <v>1180</v>
      </c>
      <c r="B152" s="40" t="str">
        <f>LEFT(Table1[[#This Row],[Employee Name]],FIND(" ",Table1[[#This Row],[Employee Name]]))</f>
        <v xml:space="preserve">Aarav </v>
      </c>
      <c r="C152" s="40" t="str">
        <f>RIGHT(Table1[[#This Row],[Employee Name]],LEN(Table1[[#This Row],[Employee Name]])-FIND(" ",Table1[[#This Row],[Employee Name]]))</f>
        <v>Sharma</v>
      </c>
      <c r="D152" s="22">
        <f>Table1[[#This Row],[Basic Salary]]+Table1[[#This Row],[Bonus]]</f>
        <v>138015</v>
      </c>
      <c r="E152" s="8">
        <v>89</v>
      </c>
      <c r="F152" s="45">
        <v>66</v>
      </c>
      <c r="G152" s="8" t="str" cm="1">
        <f t="array" ref="G152">_xlfn.IFS(Table1[[#This Row],[Performance Score]]&gt;=80,"Excellent",Table1[[#This Row],[Performance Score]]&gt;=60,"Good",Table1[[#This Row],[Performance Score]]&gt;=40,"Need Improvement")</f>
        <v>Good</v>
      </c>
      <c r="H152" s="29">
        <f>Table1[[#This Row],[Bonus]]/Table1[[#This Row],[Basic Salary]]</f>
        <v>0.183053317332419</v>
      </c>
      <c r="I152" s="8">
        <f ca="1">DATEDIF(Table1[[#This Row],[Date of Birth]],TODAY(),"y")</f>
        <v>40</v>
      </c>
      <c r="J152" s="33">
        <v>45359</v>
      </c>
      <c r="K152" s="33" t="str" cm="1">
        <f t="array" aca="1" ref="K152" ca="1">_xlfn.IFS(L152&lt;3,"Junior",L152&lt;=7,"Mid-Level",L152&gt;7,"Senior")</f>
        <v>Junior</v>
      </c>
      <c r="L152" s="45">
        <f ca="1">INT(YEARFRAC(Table1[[#This Row],[Joining Date]],TODAY(),1))</f>
        <v>2</v>
      </c>
      <c r="M152" s="25" t="str">
        <f t="shared" ca="1" si="2"/>
        <v>No</v>
      </c>
      <c r="N152" s="25">
        <f>YEAR(Table1[[#This Row],[Joining Date]])</f>
        <v>2024</v>
      </c>
      <c r="O152" s="45">
        <f>MONTH(Table1[[#This Row],[Joining Date]])</f>
        <v>3</v>
      </c>
      <c r="P152" s="25">
        <f ca="1">NETWORKDAYS(Table1[[#This Row],[Joining Date]],TODAY())</f>
        <v>602</v>
      </c>
      <c r="Q152" s="25" t="str">
        <f>LEFT(Table1[[#This Row],[Department]],5)&amp;"-"&amp;RIGHT(Table1[[#This Row],[Employee ID]],3)</f>
        <v>Sales-124</v>
      </c>
      <c r="R152" s="25" t="str">
        <f>LEFT(Table1[[#This Row],[Department]],3)</f>
        <v>Sal</v>
      </c>
      <c r="S152" s="36">
        <f>_xlfn.XLOOKUP(Table1[[#This Row],[City]],Table2[City],Table2[Bonus %])</f>
        <v>8</v>
      </c>
      <c r="U152" s="48" t="str">
        <v xml:space="preserve">Aarav </v>
      </c>
      <c r="V152" s="48" t="str">
        <v>Sharma</v>
      </c>
    </row>
    <row r="153" spans="1:22" x14ac:dyDescent="0.35">
      <c r="A153" s="9" t="s">
        <v>2029</v>
      </c>
      <c r="B153" s="41" t="str">
        <f>LEFT(Table1[[#This Row],[Employee Name]],FIND(" ",Table1[[#This Row],[Employee Name]]))</f>
        <v xml:space="preserve">Ishita </v>
      </c>
      <c r="C153" s="41" t="str">
        <f>RIGHT(Table1[[#This Row],[Employee Name]],LEN(Table1[[#This Row],[Employee Name]])-FIND(" ",Table1[[#This Row],[Employee Name]]))</f>
        <v>Roy</v>
      </c>
      <c r="D153" s="23">
        <f>Table1[[#This Row],[Basic Salary]]+Table1[[#This Row],[Bonus]]</f>
        <v>137928</v>
      </c>
      <c r="E153" s="10">
        <v>63</v>
      </c>
      <c r="F153" s="46">
        <v>57</v>
      </c>
      <c r="G153" s="10" t="str" cm="1">
        <f t="array" ref="G153">_xlfn.IFS(Table1[[#This Row],[Performance Score]]&gt;=80,"Excellent",Table1[[#This Row],[Performance Score]]&gt;=60,"Good",Table1[[#This Row],[Performance Score]]&gt;=40,"Need Improvement")</f>
        <v>Need Improvement</v>
      </c>
      <c r="H153" s="30">
        <f>Table1[[#This Row],[Bonus]]/Table1[[#This Row],[Basic Salary]]</f>
        <v>0.23031362614621614</v>
      </c>
      <c r="I153" s="10">
        <f ca="1">DATEDIF(Table1[[#This Row],[Date of Birth]],TODAY(),"y")</f>
        <v>25</v>
      </c>
      <c r="J153" s="34">
        <v>45815</v>
      </c>
      <c r="K153" s="33" t="str" cm="1">
        <f t="array" aca="1" ref="K153" ca="1">_xlfn.IFS(L153&lt;3,"Junior",L153&lt;=7,"Mid-Level",L153&gt;7,"Senior")</f>
        <v>Junior</v>
      </c>
      <c r="L153" s="46">
        <f ca="1">INT(YEARFRAC(Table1[[#This Row],[Joining Date]],TODAY(),1))</f>
        <v>1</v>
      </c>
      <c r="M153" s="25" t="str">
        <f t="shared" ca="1" si="2"/>
        <v>No</v>
      </c>
      <c r="N153" s="26">
        <f>YEAR(Table1[[#This Row],[Joining Date]])</f>
        <v>2025</v>
      </c>
      <c r="O153" s="46">
        <f>MONTH(Table1[[#This Row],[Joining Date]])</f>
        <v>6</v>
      </c>
      <c r="P153" s="26">
        <f ca="1">NETWORKDAYS(Table1[[#This Row],[Joining Date]],TODAY())</f>
        <v>276</v>
      </c>
      <c r="Q153" s="26" t="str">
        <f>LEFT(Table1[[#This Row],[Department]],5)&amp;"-"&amp;RIGHT(Table1[[#This Row],[Employee ID]],3)</f>
        <v>Opera-973</v>
      </c>
      <c r="R153" s="26" t="str">
        <f>LEFT(Table1[[#This Row],[Department]],3)</f>
        <v>Ope</v>
      </c>
      <c r="S153" s="37">
        <f>_xlfn.XLOOKUP(Table1[[#This Row],[City]],Table2[City],Table2[Bonus %])</f>
        <v>5</v>
      </c>
      <c r="U153" s="48" t="str">
        <v xml:space="preserve">Ishita </v>
      </c>
      <c r="V153" s="48" t="str">
        <v>Roy</v>
      </c>
    </row>
    <row r="154" spans="1:22" x14ac:dyDescent="0.35">
      <c r="A154" s="7" t="s">
        <v>845</v>
      </c>
      <c r="B154" s="40" t="str">
        <f>LEFT(Table1[[#This Row],[Employee Name]],FIND(" ",Table1[[#This Row],[Employee Name]]))</f>
        <v xml:space="preserve">Rahul </v>
      </c>
      <c r="C154" s="40" t="str">
        <f>RIGHT(Table1[[#This Row],[Employee Name]],LEN(Table1[[#This Row],[Employee Name]])-FIND(" ",Table1[[#This Row],[Employee Name]]))</f>
        <v>Verma</v>
      </c>
      <c r="D154" s="22">
        <f>Table1[[#This Row],[Basic Salary]]+Table1[[#This Row],[Bonus]]</f>
        <v>137869</v>
      </c>
      <c r="E154" s="8">
        <v>66</v>
      </c>
      <c r="F154" s="45">
        <v>92</v>
      </c>
      <c r="G154" s="8" t="str" cm="1">
        <f t="array" ref="G154">_xlfn.IFS(Table1[[#This Row],[Performance Score]]&gt;=80,"Excellent",Table1[[#This Row],[Performance Score]]&gt;=60,"Good",Table1[[#This Row],[Performance Score]]&gt;=40,"Need Improvement")</f>
        <v>Excellent</v>
      </c>
      <c r="H154" s="29">
        <f>Table1[[#This Row],[Bonus]]/Table1[[#This Row],[Basic Salary]]</f>
        <v>0.15828075511009923</v>
      </c>
      <c r="I154" s="8">
        <f ca="1">DATEDIF(Table1[[#This Row],[Date of Birth]],TODAY(),"y")</f>
        <v>31</v>
      </c>
      <c r="J154" s="33">
        <v>43696</v>
      </c>
      <c r="K154" s="33" t="str" cm="1">
        <f t="array" aca="1" ref="K154" ca="1">_xlfn.IFS(L154&lt;3,"Junior",L154&lt;=7,"Mid-Level",L154&gt;7,"Senior")</f>
        <v>Mid-Level</v>
      </c>
      <c r="L154" s="45">
        <f ca="1">INT(YEARFRAC(Table1[[#This Row],[Joining Date]],TODAY(),1))</f>
        <v>6</v>
      </c>
      <c r="M154" s="25" t="str">
        <f t="shared" ca="1" si="2"/>
        <v>Yes</v>
      </c>
      <c r="N154" s="25">
        <f>YEAR(Table1[[#This Row],[Joining Date]])</f>
        <v>2019</v>
      </c>
      <c r="O154" s="45">
        <f>MONTH(Table1[[#This Row],[Joining Date]])</f>
        <v>8</v>
      </c>
      <c r="P154" s="25">
        <f ca="1">NETWORKDAYS(Table1[[#This Row],[Joining Date]],TODAY())</f>
        <v>1791</v>
      </c>
      <c r="Q154" s="25" t="str">
        <f>LEFT(Table1[[#This Row],[Department]],5)&amp;"-"&amp;RIGHT(Table1[[#This Row],[Employee ID]],3)</f>
        <v>IT-789</v>
      </c>
      <c r="R154" s="25" t="str">
        <f>LEFT(Table1[[#This Row],[Department]],3)</f>
        <v>IT</v>
      </c>
      <c r="S154" s="36">
        <f>_xlfn.XLOOKUP(Table1[[#This Row],[City]],Table2[City],Table2[Bonus %])</f>
        <v>7</v>
      </c>
      <c r="U154" s="48" t="str">
        <v xml:space="preserve">Rahul </v>
      </c>
      <c r="V154" s="48" t="str">
        <v>Verma</v>
      </c>
    </row>
    <row r="155" spans="1:22" x14ac:dyDescent="0.35">
      <c r="A155" s="9" t="s">
        <v>3918</v>
      </c>
      <c r="B155" s="41" t="str">
        <f>LEFT(Table1[[#This Row],[Employee Name]],FIND(" ",Table1[[#This Row],[Employee Name]]))</f>
        <v xml:space="preserve">Krishna </v>
      </c>
      <c r="C155" s="41" t="str">
        <f>RIGHT(Table1[[#This Row],[Employee Name]],LEN(Table1[[#This Row],[Employee Name]])-FIND(" ",Table1[[#This Row],[Employee Name]]))</f>
        <v>Chaitanya</v>
      </c>
      <c r="D155" s="23">
        <f>Table1[[#This Row],[Basic Salary]]+Table1[[#This Row],[Bonus]]</f>
        <v>137828</v>
      </c>
      <c r="E155" s="10">
        <v>71</v>
      </c>
      <c r="F155" s="46">
        <v>62</v>
      </c>
      <c r="G155" s="10" t="str" cm="1">
        <f t="array" ref="G155">_xlfn.IFS(Table1[[#This Row],[Performance Score]]&gt;=80,"Excellent",Table1[[#This Row],[Performance Score]]&gt;=60,"Good",Table1[[#This Row],[Performance Score]]&gt;=40,"Need Improvement")</f>
        <v>Good</v>
      </c>
      <c r="H155" s="30">
        <f>Table1[[#This Row],[Bonus]]/Table1[[#This Row],[Basic Salary]]</f>
        <v>0.22138135157648478</v>
      </c>
      <c r="I155" s="10">
        <f ca="1">DATEDIF(Table1[[#This Row],[Date of Birth]],TODAY(),"y")</f>
        <v>22</v>
      </c>
      <c r="J155" s="34">
        <v>44997</v>
      </c>
      <c r="K155" s="33" t="str" cm="1">
        <f t="array" aca="1" ref="K155" ca="1">_xlfn.IFS(L155&lt;3,"Junior",L155&lt;=7,"Mid-Level",L155&gt;7,"Senior")</f>
        <v>Mid-Level</v>
      </c>
      <c r="L155" s="46">
        <f ca="1">INT(YEARFRAC(Table1[[#This Row],[Joining Date]],TODAY(),1))</f>
        <v>3</v>
      </c>
      <c r="M155" s="25" t="str">
        <f t="shared" ca="1" si="2"/>
        <v>No</v>
      </c>
      <c r="N155" s="26">
        <f>YEAR(Table1[[#This Row],[Joining Date]])</f>
        <v>2023</v>
      </c>
      <c r="O155" s="46">
        <f>MONTH(Table1[[#This Row],[Joining Date]])</f>
        <v>3</v>
      </c>
      <c r="P155" s="26">
        <f ca="1">NETWORKDAYS(Table1[[#This Row],[Joining Date]],TODAY())</f>
        <v>861</v>
      </c>
      <c r="Q155" s="26" t="str">
        <f>LEFT(Table1[[#This Row],[Department]],5)&amp;"-"&amp;RIGHT(Table1[[#This Row],[Employee ID]],3)</f>
        <v>Suppo-862</v>
      </c>
      <c r="R155" s="26" t="str">
        <f>LEFT(Table1[[#This Row],[Department]],3)</f>
        <v>Sup</v>
      </c>
      <c r="S155" s="37">
        <f>_xlfn.XLOOKUP(Table1[[#This Row],[City]],Table2[City],Table2[Bonus %])</f>
        <v>5</v>
      </c>
      <c r="U155" s="48" t="str">
        <v xml:space="preserve">Krishna </v>
      </c>
      <c r="V155" s="48" t="str">
        <v>Chaitanya</v>
      </c>
    </row>
    <row r="156" spans="1:22" x14ac:dyDescent="0.35">
      <c r="A156" s="7" t="s">
        <v>2730</v>
      </c>
      <c r="B156" s="40" t="str">
        <f>LEFT(Table1[[#This Row],[Employee Name]],FIND(" ",Table1[[#This Row],[Employee Name]]))</f>
        <v xml:space="preserve">Swathi </v>
      </c>
      <c r="C156" s="40" t="str">
        <f>RIGHT(Table1[[#This Row],[Employee Name]],LEN(Table1[[#This Row],[Employee Name]])-FIND(" ",Table1[[#This Row],[Employee Name]]))</f>
        <v>Ramesh</v>
      </c>
      <c r="D156" s="22">
        <f>Table1[[#This Row],[Basic Salary]]+Table1[[#This Row],[Bonus]]</f>
        <v>137820</v>
      </c>
      <c r="E156" s="8">
        <v>63</v>
      </c>
      <c r="F156" s="45">
        <v>42</v>
      </c>
      <c r="G156" s="8" t="str" cm="1">
        <f t="array" ref="G156">_xlfn.IFS(Table1[[#This Row],[Performance Score]]&gt;=80,"Excellent",Table1[[#This Row],[Performance Score]]&gt;=60,"Good",Table1[[#This Row],[Performance Score]]&gt;=40,"Need Improvement")</f>
        <v>Need Improvement</v>
      </c>
      <c r="H156" s="29">
        <f>Table1[[#This Row],[Bonus]]/Table1[[#This Row],[Basic Salary]]</f>
        <v>0.20854452024763676</v>
      </c>
      <c r="I156" s="8">
        <f ca="1">DATEDIF(Table1[[#This Row],[Date of Birth]],TODAY(),"y")</f>
        <v>25</v>
      </c>
      <c r="J156" s="33">
        <v>42938</v>
      </c>
      <c r="K156" s="33" t="str" cm="1">
        <f t="array" aca="1" ref="K156" ca="1">_xlfn.IFS(L156&lt;3,"Junior",L156&lt;=7,"Mid-Level",L156&gt;7,"Senior")</f>
        <v>Senior</v>
      </c>
      <c r="L156" s="45">
        <f ca="1">INT(YEARFRAC(Table1[[#This Row],[Joining Date]],TODAY(),1))</f>
        <v>8</v>
      </c>
      <c r="M156" s="25" t="str">
        <f t="shared" ca="1" si="2"/>
        <v>Yes</v>
      </c>
      <c r="N156" s="25">
        <f>YEAR(Table1[[#This Row],[Joining Date]])</f>
        <v>2017</v>
      </c>
      <c r="O156" s="45">
        <f>MONTH(Table1[[#This Row],[Joining Date]])</f>
        <v>7</v>
      </c>
      <c r="P156" s="25">
        <f ca="1">NETWORKDAYS(Table1[[#This Row],[Joining Date]],TODAY())</f>
        <v>2331</v>
      </c>
      <c r="Q156" s="25" t="str">
        <f>LEFT(Table1[[#This Row],[Department]],5)&amp;"-"&amp;RIGHT(Table1[[#This Row],[Employee ID]],3)</f>
        <v>Finan-674</v>
      </c>
      <c r="R156" s="25" t="str">
        <f>LEFT(Table1[[#This Row],[Department]],3)</f>
        <v>Fin</v>
      </c>
      <c r="S156" s="36">
        <f>_xlfn.XLOOKUP(Table1[[#This Row],[City]],Table2[City],Table2[Bonus %])</f>
        <v>6</v>
      </c>
      <c r="U156" s="48" t="str">
        <v xml:space="preserve">Swathi </v>
      </c>
      <c r="V156" s="48" t="str">
        <v>Ramesh</v>
      </c>
    </row>
    <row r="157" spans="1:22" x14ac:dyDescent="0.35">
      <c r="A157" s="9" t="s">
        <v>3685</v>
      </c>
      <c r="B157" s="41" t="str">
        <f>LEFT(Table1[[#This Row],[Employee Name]],FIND(" ",Table1[[#This Row],[Employee Name]]))</f>
        <v xml:space="preserve">Rohan </v>
      </c>
      <c r="C157" s="41" t="str">
        <f>RIGHT(Table1[[#This Row],[Employee Name]],LEN(Table1[[#This Row],[Employee Name]])-FIND(" ",Table1[[#This Row],[Employee Name]]))</f>
        <v>Gupta</v>
      </c>
      <c r="D157" s="23">
        <f>Table1[[#This Row],[Basic Salary]]+Table1[[#This Row],[Bonus]]</f>
        <v>137792</v>
      </c>
      <c r="E157" s="10">
        <v>83</v>
      </c>
      <c r="F157" s="46">
        <v>80</v>
      </c>
      <c r="G157" s="10" t="str" cm="1">
        <f t="array" ref="G157">_xlfn.IFS(Table1[[#This Row],[Performance Score]]&gt;=80,"Excellent",Table1[[#This Row],[Performance Score]]&gt;=60,"Good",Table1[[#This Row],[Performance Score]]&gt;=40,"Need Improvement")</f>
        <v>Excellent</v>
      </c>
      <c r="H157" s="30">
        <f>Table1[[#This Row],[Bonus]]/Table1[[#This Row],[Basic Salary]]</f>
        <v>0.24019621079159353</v>
      </c>
      <c r="I157" s="10">
        <f ca="1">DATEDIF(Table1[[#This Row],[Date of Birth]],TODAY(),"y")</f>
        <v>14</v>
      </c>
      <c r="J157" s="34">
        <v>43203</v>
      </c>
      <c r="K157" s="33" t="str" cm="1">
        <f t="array" aca="1" ref="K157" ca="1">_xlfn.IFS(L157&lt;3,"Junior",L157&lt;=7,"Mid-Level",L157&gt;7,"Senior")</f>
        <v>Senior</v>
      </c>
      <c r="L157" s="46">
        <f ca="1">INT(YEARFRAC(Table1[[#This Row],[Joining Date]],TODAY(),1))</f>
        <v>8</v>
      </c>
      <c r="M157" s="25" t="str">
        <f t="shared" ca="1" si="2"/>
        <v>Yes</v>
      </c>
      <c r="N157" s="26">
        <f>YEAR(Table1[[#This Row],[Joining Date]])</f>
        <v>2018</v>
      </c>
      <c r="O157" s="46">
        <f>MONTH(Table1[[#This Row],[Joining Date]])</f>
        <v>4</v>
      </c>
      <c r="P157" s="26">
        <f ca="1">NETWORKDAYS(Table1[[#This Row],[Joining Date]],TODAY())</f>
        <v>2142</v>
      </c>
      <c r="Q157" s="26" t="str">
        <f>LEFT(Table1[[#This Row],[Department]],5)&amp;"-"&amp;RIGHT(Table1[[#This Row],[Employee ID]],3)</f>
        <v>HR-629</v>
      </c>
      <c r="R157" s="26" t="str">
        <f>LEFT(Table1[[#This Row],[Department]],3)</f>
        <v>HR</v>
      </c>
      <c r="S157" s="37">
        <f>_xlfn.XLOOKUP(Table1[[#This Row],[City]],Table2[City],Table2[Bonus %])</f>
        <v>4</v>
      </c>
      <c r="U157" s="48" t="str">
        <v xml:space="preserve">Rohan </v>
      </c>
      <c r="V157" s="48" t="str">
        <v>Gupta</v>
      </c>
    </row>
    <row r="158" spans="1:22" x14ac:dyDescent="0.35">
      <c r="A158" s="7" t="s">
        <v>1220</v>
      </c>
      <c r="B158" s="40" t="str">
        <f>LEFT(Table1[[#This Row],[Employee Name]],FIND(" ",Table1[[#This Row],[Employee Name]]))</f>
        <v xml:space="preserve">Pooja </v>
      </c>
      <c r="C158" s="40" t="str">
        <f>RIGHT(Table1[[#This Row],[Employee Name]],LEN(Table1[[#This Row],[Employee Name]])-FIND(" ",Table1[[#This Row],[Employee Name]]))</f>
        <v>Das</v>
      </c>
      <c r="D158" s="22">
        <f>Table1[[#This Row],[Basic Salary]]+Table1[[#This Row],[Bonus]]</f>
        <v>137644</v>
      </c>
      <c r="E158" s="8">
        <v>73</v>
      </c>
      <c r="F158" s="45">
        <v>84</v>
      </c>
      <c r="G158" s="8" t="str" cm="1">
        <f t="array" ref="G158">_xlfn.IFS(Table1[[#This Row],[Performance Score]]&gt;=80,"Excellent",Table1[[#This Row],[Performance Score]]&gt;=60,"Good",Table1[[#This Row],[Performance Score]]&gt;=40,"Need Improvement")</f>
        <v>Excellent</v>
      </c>
      <c r="H158" s="29">
        <f>Table1[[#This Row],[Bonus]]/Table1[[#This Row],[Basic Salary]]</f>
        <v>0.23515106919480613</v>
      </c>
      <c r="I158" s="8">
        <f ca="1">DATEDIF(Table1[[#This Row],[Date of Birth]],TODAY(),"y")</f>
        <v>35</v>
      </c>
      <c r="J158" s="33">
        <v>45427</v>
      </c>
      <c r="K158" s="33" t="str" cm="1">
        <f t="array" aca="1" ref="K158" ca="1">_xlfn.IFS(L158&lt;3,"Junior",L158&lt;=7,"Mid-Level",L158&gt;7,"Senior")</f>
        <v>Junior</v>
      </c>
      <c r="L158" s="45">
        <f ca="1">INT(YEARFRAC(Table1[[#This Row],[Joining Date]],TODAY(),1))</f>
        <v>2</v>
      </c>
      <c r="M158" s="25" t="str">
        <f t="shared" ca="1" si="2"/>
        <v>No</v>
      </c>
      <c r="N158" s="25">
        <f>YEAR(Table1[[#This Row],[Joining Date]])</f>
        <v>2024</v>
      </c>
      <c r="O158" s="45">
        <f>MONTH(Table1[[#This Row],[Joining Date]])</f>
        <v>5</v>
      </c>
      <c r="P158" s="25">
        <f ca="1">NETWORKDAYS(Table1[[#This Row],[Joining Date]],TODAY())</f>
        <v>554</v>
      </c>
      <c r="Q158" s="25" t="str">
        <f>LEFT(Table1[[#This Row],[Department]],5)&amp;"-"&amp;RIGHT(Table1[[#This Row],[Employee ID]],3)</f>
        <v>Sales-164</v>
      </c>
      <c r="R158" s="25" t="str">
        <f>LEFT(Table1[[#This Row],[Department]],3)</f>
        <v>Sal</v>
      </c>
      <c r="S158" s="36">
        <f>_xlfn.XLOOKUP(Table1[[#This Row],[City]],Table2[City],Table2[Bonus %])</f>
        <v>5</v>
      </c>
      <c r="U158" s="48" t="str">
        <v xml:space="preserve">Pooja </v>
      </c>
      <c r="V158" s="48" t="str">
        <v>Das</v>
      </c>
    </row>
    <row r="159" spans="1:22" x14ac:dyDescent="0.35">
      <c r="A159" s="9" t="s">
        <v>337</v>
      </c>
      <c r="B159" s="41" t="str">
        <f>LEFT(Table1[[#This Row],[Employee Name]],FIND(" ",Table1[[#This Row],[Employee Name]]))</f>
        <v xml:space="preserve">Nisha </v>
      </c>
      <c r="C159" s="41" t="str">
        <f>RIGHT(Table1[[#This Row],[Employee Name]],LEN(Table1[[#This Row],[Employee Name]])-FIND(" ",Table1[[#This Row],[Employee Name]]))</f>
        <v>Kapoor</v>
      </c>
      <c r="D159" s="23">
        <f>Table1[[#This Row],[Basic Salary]]+Table1[[#This Row],[Bonus]]</f>
        <v>137612</v>
      </c>
      <c r="E159" s="10">
        <v>84</v>
      </c>
      <c r="F159" s="46">
        <v>44</v>
      </c>
      <c r="G159" s="10" t="str" cm="1">
        <f t="array" ref="G159">_xlfn.IFS(Table1[[#This Row],[Performance Score]]&gt;=80,"Excellent",Table1[[#This Row],[Performance Score]]&gt;=60,"Good",Table1[[#This Row],[Performance Score]]&gt;=40,"Need Improvement")</f>
        <v>Need Improvement</v>
      </c>
      <c r="H159" s="30">
        <f>Table1[[#This Row],[Bonus]]/Table1[[#This Row],[Basic Salary]]</f>
        <v>0.15886717138117173</v>
      </c>
      <c r="I159" s="10">
        <f ca="1">DATEDIF(Table1[[#This Row],[Date of Birth]],TODAY(),"y")</f>
        <v>39</v>
      </c>
      <c r="J159" s="34">
        <v>44702</v>
      </c>
      <c r="K159" s="33" t="str" cm="1">
        <f t="array" aca="1" ref="K159" ca="1">_xlfn.IFS(L159&lt;3,"Junior",L159&lt;=7,"Mid-Level",L159&gt;7,"Senior")</f>
        <v>Mid-Level</v>
      </c>
      <c r="L159" s="46">
        <f ca="1">INT(YEARFRAC(Table1[[#This Row],[Joining Date]],TODAY(),1))</f>
        <v>4</v>
      </c>
      <c r="M159" s="25" t="str">
        <f t="shared" ca="1" si="2"/>
        <v>No</v>
      </c>
      <c r="N159" s="26">
        <f>YEAR(Table1[[#This Row],[Joining Date]])</f>
        <v>2022</v>
      </c>
      <c r="O159" s="46">
        <f>MONTH(Table1[[#This Row],[Joining Date]])</f>
        <v>5</v>
      </c>
      <c r="P159" s="26">
        <f ca="1">NETWORKDAYS(Table1[[#This Row],[Joining Date]],TODAY())</f>
        <v>1071</v>
      </c>
      <c r="Q159" s="26" t="str">
        <f>LEFT(Table1[[#This Row],[Department]],5)&amp;"-"&amp;RIGHT(Table1[[#This Row],[Employee ID]],3)</f>
        <v>Finan-281</v>
      </c>
      <c r="R159" s="26" t="str">
        <f>LEFT(Table1[[#This Row],[Department]],3)</f>
        <v>Fin</v>
      </c>
      <c r="S159" s="37">
        <f>_xlfn.XLOOKUP(Table1[[#This Row],[City]],Table2[City],Table2[Bonus %])</f>
        <v>8</v>
      </c>
      <c r="U159" s="48" t="str">
        <v xml:space="preserve">Nisha </v>
      </c>
      <c r="V159" s="48" t="str">
        <v>Kapoor</v>
      </c>
    </row>
    <row r="160" spans="1:22" x14ac:dyDescent="0.35">
      <c r="A160" s="7" t="s">
        <v>3154</v>
      </c>
      <c r="B160" s="40" t="str">
        <f>LEFT(Table1[[#This Row],[Employee Name]],FIND(" ",Table1[[#This Row],[Employee Name]]))</f>
        <v xml:space="preserve">Aarav </v>
      </c>
      <c r="C160" s="40" t="str">
        <f>RIGHT(Table1[[#This Row],[Employee Name]],LEN(Table1[[#This Row],[Employee Name]])-FIND(" ",Table1[[#This Row],[Employee Name]]))</f>
        <v>Sharma</v>
      </c>
      <c r="D160" s="22">
        <f>Table1[[#This Row],[Basic Salary]]+Table1[[#This Row],[Bonus]]</f>
        <v>137555</v>
      </c>
      <c r="E160" s="8">
        <v>100</v>
      </c>
      <c r="F160" s="45">
        <v>99</v>
      </c>
      <c r="G160" s="8" t="str" cm="1">
        <f t="array" ref="G160">_xlfn.IFS(Table1[[#This Row],[Performance Score]]&gt;=80,"Excellent",Table1[[#This Row],[Performance Score]]&gt;=60,"Good",Table1[[#This Row],[Performance Score]]&gt;=40,"Need Improvement")</f>
        <v>Excellent</v>
      </c>
      <c r="H160" s="29">
        <f>Table1[[#This Row],[Bonus]]/Table1[[#This Row],[Basic Salary]]</f>
        <v>0.23063090466647582</v>
      </c>
      <c r="I160" s="8">
        <f ca="1">DATEDIF(Table1[[#This Row],[Date of Birth]],TODAY(),"y")</f>
        <v>40</v>
      </c>
      <c r="J160" s="33">
        <v>42948</v>
      </c>
      <c r="K160" s="33" t="str" cm="1">
        <f t="array" aca="1" ref="K160" ca="1">_xlfn.IFS(L160&lt;3,"Junior",L160&lt;=7,"Mid-Level",L160&gt;7,"Senior")</f>
        <v>Senior</v>
      </c>
      <c r="L160" s="45">
        <f ca="1">INT(YEARFRAC(Table1[[#This Row],[Joining Date]],TODAY(),1))</f>
        <v>8</v>
      </c>
      <c r="M160" s="25" t="str">
        <f t="shared" ca="1" si="2"/>
        <v>Yes</v>
      </c>
      <c r="N160" s="25">
        <f>YEAR(Table1[[#This Row],[Joining Date]])</f>
        <v>2017</v>
      </c>
      <c r="O160" s="45">
        <f>MONTH(Table1[[#This Row],[Joining Date]])</f>
        <v>8</v>
      </c>
      <c r="P160" s="25">
        <f ca="1">NETWORKDAYS(Table1[[#This Row],[Joining Date]],TODAY())</f>
        <v>2325</v>
      </c>
      <c r="Q160" s="25" t="str">
        <f>LEFT(Table1[[#This Row],[Department]],5)&amp;"-"&amp;RIGHT(Table1[[#This Row],[Employee ID]],3)</f>
        <v>Sales-098</v>
      </c>
      <c r="R160" s="25" t="str">
        <f>LEFT(Table1[[#This Row],[Department]],3)</f>
        <v>Sal</v>
      </c>
      <c r="S160" s="36">
        <f>_xlfn.XLOOKUP(Table1[[#This Row],[City]],Table2[City],Table2[Bonus %])</f>
        <v>6</v>
      </c>
      <c r="U160" s="48" t="str">
        <v xml:space="preserve">Aarav </v>
      </c>
      <c r="V160" s="48" t="str">
        <v>Sharma</v>
      </c>
    </row>
    <row r="161" spans="1:22" x14ac:dyDescent="0.35">
      <c r="A161" s="9" t="s">
        <v>904</v>
      </c>
      <c r="B161" s="41" t="str">
        <f>LEFT(Table1[[#This Row],[Employee Name]],FIND(" ",Table1[[#This Row],[Employee Name]]))</f>
        <v xml:space="preserve">Karan </v>
      </c>
      <c r="C161" s="41" t="str">
        <f>RIGHT(Table1[[#This Row],[Employee Name]],LEN(Table1[[#This Row],[Employee Name]])-FIND(" ",Table1[[#This Row],[Employee Name]]))</f>
        <v>Malhotra</v>
      </c>
      <c r="D161" s="23">
        <f>Table1[[#This Row],[Basic Salary]]+Table1[[#This Row],[Bonus]]</f>
        <v>137549</v>
      </c>
      <c r="E161" s="10">
        <v>69</v>
      </c>
      <c r="F161" s="46">
        <v>97</v>
      </c>
      <c r="G161" s="10" t="str" cm="1">
        <f t="array" ref="G161">_xlfn.IFS(Table1[[#This Row],[Performance Score]]&gt;=80,"Excellent",Table1[[#This Row],[Performance Score]]&gt;=60,"Good",Table1[[#This Row],[Performance Score]]&gt;=40,"Need Improvement")</f>
        <v>Excellent</v>
      </c>
      <c r="H161" s="30">
        <f>Table1[[#This Row],[Bonus]]/Table1[[#This Row],[Basic Salary]]</f>
        <v>0.23329149107863356</v>
      </c>
      <c r="I161" s="10">
        <f ca="1">DATEDIF(Table1[[#This Row],[Date of Birth]],TODAY(),"y")</f>
        <v>44</v>
      </c>
      <c r="J161" s="34">
        <v>43615</v>
      </c>
      <c r="K161" s="33" t="str" cm="1">
        <f t="array" aca="1" ref="K161" ca="1">_xlfn.IFS(L161&lt;3,"Junior",L161&lt;=7,"Mid-Level",L161&gt;7,"Senior")</f>
        <v>Mid-Level</v>
      </c>
      <c r="L161" s="46">
        <f ca="1">INT(YEARFRAC(Table1[[#This Row],[Joining Date]],TODAY(),1))</f>
        <v>7</v>
      </c>
      <c r="M161" s="25" t="str">
        <f t="shared" ca="1" si="2"/>
        <v>Yes</v>
      </c>
      <c r="N161" s="26">
        <f>YEAR(Table1[[#This Row],[Joining Date]])</f>
        <v>2019</v>
      </c>
      <c r="O161" s="46">
        <f>MONTH(Table1[[#This Row],[Joining Date]])</f>
        <v>5</v>
      </c>
      <c r="P161" s="26">
        <f ca="1">NETWORKDAYS(Table1[[#This Row],[Joining Date]],TODAY())</f>
        <v>1848</v>
      </c>
      <c r="Q161" s="26" t="str">
        <f>LEFT(Table1[[#This Row],[Department]],5)&amp;"-"&amp;RIGHT(Table1[[#This Row],[Employee ID]],3)</f>
        <v>IT-848</v>
      </c>
      <c r="R161" s="26" t="str">
        <f>LEFT(Table1[[#This Row],[Department]],3)</f>
        <v>IT</v>
      </c>
      <c r="S161" s="37">
        <f>_xlfn.XLOOKUP(Table1[[#This Row],[City]],Table2[City],Table2[Bonus %])</f>
        <v>4</v>
      </c>
      <c r="U161" s="48" t="str">
        <v xml:space="preserve">Karan </v>
      </c>
      <c r="V161" s="48" t="str">
        <v>Malhotra</v>
      </c>
    </row>
    <row r="162" spans="1:22" x14ac:dyDescent="0.35">
      <c r="A162" s="7" t="s">
        <v>1820</v>
      </c>
      <c r="B162" s="40" t="str">
        <f>LEFT(Table1[[#This Row],[Employee Name]],FIND(" ",Table1[[#This Row],[Employee Name]]))</f>
        <v xml:space="preserve">Vikram </v>
      </c>
      <c r="C162" s="40" t="str">
        <f>RIGHT(Table1[[#This Row],[Employee Name]],LEN(Table1[[#This Row],[Employee Name]])-FIND(" ",Table1[[#This Row],[Employee Name]]))</f>
        <v>Singh</v>
      </c>
      <c r="D162" s="22">
        <f>Table1[[#This Row],[Basic Salary]]+Table1[[#This Row],[Bonus]]</f>
        <v>137508</v>
      </c>
      <c r="E162" s="8">
        <v>96</v>
      </c>
      <c r="F162" s="45">
        <v>76</v>
      </c>
      <c r="G162" s="8" t="str" cm="1">
        <f t="array" ref="G162">_xlfn.IFS(Table1[[#This Row],[Performance Score]]&gt;=80,"Excellent",Table1[[#This Row],[Performance Score]]&gt;=60,"Good",Table1[[#This Row],[Performance Score]]&gt;=40,"Need Improvement")</f>
        <v>Good</v>
      </c>
      <c r="H162" s="29">
        <f>Table1[[#This Row],[Bonus]]/Table1[[#This Row],[Basic Salary]]</f>
        <v>0.21908578318380084</v>
      </c>
      <c r="I162" s="8">
        <f ca="1">DATEDIF(Table1[[#This Row],[Date of Birth]],TODAY(),"y")</f>
        <v>28</v>
      </c>
      <c r="J162" s="33">
        <v>44580</v>
      </c>
      <c r="K162" s="33" t="str" cm="1">
        <f t="array" aca="1" ref="K162" ca="1">_xlfn.IFS(L162&lt;3,"Junior",L162&lt;=7,"Mid-Level",L162&gt;7,"Senior")</f>
        <v>Mid-Level</v>
      </c>
      <c r="L162" s="45">
        <f ca="1">INT(YEARFRAC(Table1[[#This Row],[Joining Date]],TODAY(),1))</f>
        <v>4</v>
      </c>
      <c r="M162" s="25" t="str">
        <f t="shared" ca="1" si="2"/>
        <v>No</v>
      </c>
      <c r="N162" s="25">
        <f>YEAR(Table1[[#This Row],[Joining Date]])</f>
        <v>2022</v>
      </c>
      <c r="O162" s="45">
        <f>MONTH(Table1[[#This Row],[Joining Date]])</f>
        <v>1</v>
      </c>
      <c r="P162" s="25">
        <f ca="1">NETWORKDAYS(Table1[[#This Row],[Joining Date]],TODAY())</f>
        <v>1159</v>
      </c>
      <c r="Q162" s="25" t="str">
        <f>LEFT(Table1[[#This Row],[Department]],5)&amp;"-"&amp;RIGHT(Table1[[#This Row],[Employee ID]],3)</f>
        <v>Opera-764</v>
      </c>
      <c r="R162" s="25" t="str">
        <f>LEFT(Table1[[#This Row],[Department]],3)</f>
        <v>Ope</v>
      </c>
      <c r="S162" s="36">
        <f>_xlfn.XLOOKUP(Table1[[#This Row],[City]],Table2[City],Table2[Bonus %])</f>
        <v>6</v>
      </c>
      <c r="U162" s="48" t="str">
        <v xml:space="preserve">Vikram </v>
      </c>
      <c r="V162" s="48" t="str">
        <v>Singh</v>
      </c>
    </row>
    <row r="163" spans="1:22" x14ac:dyDescent="0.35">
      <c r="A163" s="9" t="s">
        <v>2786</v>
      </c>
      <c r="B163" s="41" t="str">
        <f>LEFT(Table1[[#This Row],[Employee Name]],FIND(" ",Table1[[#This Row],[Employee Name]]))</f>
        <v xml:space="preserve">Priya </v>
      </c>
      <c r="C163" s="41" t="str">
        <f>RIGHT(Table1[[#This Row],[Employee Name]],LEN(Table1[[#This Row],[Employee Name]])-FIND(" ",Table1[[#This Row],[Employee Name]]))</f>
        <v>Reddy</v>
      </c>
      <c r="D163" s="23">
        <f>Table1[[#This Row],[Basic Salary]]+Table1[[#This Row],[Bonus]]</f>
        <v>137462</v>
      </c>
      <c r="E163" s="10">
        <v>81</v>
      </c>
      <c r="F163" s="46">
        <v>98</v>
      </c>
      <c r="G163" s="10" t="str" cm="1">
        <f t="array" ref="G163">_xlfn.IFS(Table1[[#This Row],[Performance Score]]&gt;=80,"Excellent",Table1[[#This Row],[Performance Score]]&gt;=60,"Good",Table1[[#This Row],[Performance Score]]&gt;=40,"Need Improvement")</f>
        <v>Excellent</v>
      </c>
      <c r="H163" s="30">
        <f>Table1[[#This Row],[Bonus]]/Table1[[#This Row],[Basic Salary]]</f>
        <v>0.25185097489231106</v>
      </c>
      <c r="I163" s="10">
        <f ca="1">DATEDIF(Table1[[#This Row],[Date of Birth]],TODAY(),"y")</f>
        <v>31</v>
      </c>
      <c r="J163" s="34">
        <v>45586</v>
      </c>
      <c r="K163" s="33" t="str" cm="1">
        <f t="array" aca="1" ref="K163" ca="1">_xlfn.IFS(L163&lt;3,"Junior",L163&lt;=7,"Mid-Level",L163&gt;7,"Senior")</f>
        <v>Junior</v>
      </c>
      <c r="L163" s="46">
        <f ca="1">INT(YEARFRAC(Table1[[#This Row],[Joining Date]],TODAY(),1))</f>
        <v>1</v>
      </c>
      <c r="M163" s="25" t="str">
        <f t="shared" ca="1" si="2"/>
        <v>No</v>
      </c>
      <c r="N163" s="26">
        <f>YEAR(Table1[[#This Row],[Joining Date]])</f>
        <v>2024</v>
      </c>
      <c r="O163" s="46">
        <f>MONTH(Table1[[#This Row],[Joining Date]])</f>
        <v>10</v>
      </c>
      <c r="P163" s="26">
        <f ca="1">NETWORKDAYS(Table1[[#This Row],[Joining Date]],TODAY())</f>
        <v>441</v>
      </c>
      <c r="Q163" s="26" t="str">
        <f>LEFT(Table1[[#This Row],[Department]],5)&amp;"-"&amp;RIGHT(Table1[[#This Row],[Employee ID]],3)</f>
        <v>Opera-730</v>
      </c>
      <c r="R163" s="26" t="str">
        <f>LEFT(Table1[[#This Row],[Department]],3)</f>
        <v>Ope</v>
      </c>
      <c r="S163" s="37">
        <f>_xlfn.XLOOKUP(Table1[[#This Row],[City]],Table2[City],Table2[Bonus %])</f>
        <v>6</v>
      </c>
      <c r="U163" s="48" t="str">
        <v xml:space="preserve">Priya </v>
      </c>
      <c r="V163" s="48" t="str">
        <v>Reddy</v>
      </c>
    </row>
    <row r="164" spans="1:22" x14ac:dyDescent="0.35">
      <c r="A164" s="7" t="s">
        <v>958</v>
      </c>
      <c r="B164" s="40" t="str">
        <f>LEFT(Table1[[#This Row],[Employee Name]],FIND(" ",Table1[[#This Row],[Employee Name]]))</f>
        <v xml:space="preserve">Ishita </v>
      </c>
      <c r="C164" s="40" t="str">
        <f>RIGHT(Table1[[#This Row],[Employee Name]],LEN(Table1[[#This Row],[Employee Name]])-FIND(" ",Table1[[#This Row],[Employee Name]]))</f>
        <v>Roy</v>
      </c>
      <c r="D164" s="22">
        <f>Table1[[#This Row],[Basic Salary]]+Table1[[#This Row],[Bonus]]</f>
        <v>137460</v>
      </c>
      <c r="E164" s="8">
        <v>61</v>
      </c>
      <c r="F164" s="45">
        <v>69</v>
      </c>
      <c r="G164" s="8" t="str" cm="1">
        <f t="array" ref="G164">_xlfn.IFS(Table1[[#This Row],[Performance Score]]&gt;=80,"Excellent",Table1[[#This Row],[Performance Score]]&gt;=60,"Good",Table1[[#This Row],[Performance Score]]&gt;=40,"Need Improvement")</f>
        <v>Good</v>
      </c>
      <c r="H164" s="29">
        <f>Table1[[#This Row],[Bonus]]/Table1[[#This Row],[Basic Salary]]</f>
        <v>0.2460454870962771</v>
      </c>
      <c r="I164" s="8">
        <f ca="1">DATEDIF(Table1[[#This Row],[Date of Birth]],TODAY(),"y")</f>
        <v>31</v>
      </c>
      <c r="J164" s="33">
        <v>42419</v>
      </c>
      <c r="K164" s="33" t="str" cm="1">
        <f t="array" aca="1" ref="K164" ca="1">_xlfn.IFS(L164&lt;3,"Junior",L164&lt;=7,"Mid-Level",L164&gt;7,"Senior")</f>
        <v>Senior</v>
      </c>
      <c r="L164" s="45">
        <f ca="1">INT(YEARFRAC(Table1[[#This Row],[Joining Date]],TODAY(),1))</f>
        <v>10</v>
      </c>
      <c r="M164" s="25" t="str">
        <f t="shared" ca="1" si="2"/>
        <v>Yes</v>
      </c>
      <c r="N164" s="25">
        <f>YEAR(Table1[[#This Row],[Joining Date]])</f>
        <v>2016</v>
      </c>
      <c r="O164" s="45">
        <f>MONTH(Table1[[#This Row],[Joining Date]])</f>
        <v>2</v>
      </c>
      <c r="P164" s="25">
        <f ca="1">NETWORKDAYS(Table1[[#This Row],[Joining Date]],TODAY())</f>
        <v>2702</v>
      </c>
      <c r="Q164" s="25" t="str">
        <f>LEFT(Table1[[#This Row],[Department]],5)&amp;"-"&amp;RIGHT(Table1[[#This Row],[Employee ID]],3)</f>
        <v>Opera-902</v>
      </c>
      <c r="R164" s="25" t="str">
        <f>LEFT(Table1[[#This Row],[Department]],3)</f>
        <v>Ope</v>
      </c>
      <c r="S164" s="36">
        <f>_xlfn.XLOOKUP(Table1[[#This Row],[City]],Table2[City],Table2[Bonus %])</f>
        <v>4</v>
      </c>
      <c r="U164" s="48" t="str">
        <v xml:space="preserve">Ishita </v>
      </c>
      <c r="V164" s="48" t="str">
        <v>Roy</v>
      </c>
    </row>
    <row r="165" spans="1:22" x14ac:dyDescent="0.35">
      <c r="A165" s="9" t="s">
        <v>3513</v>
      </c>
      <c r="B165" s="41" t="str">
        <f>LEFT(Table1[[#This Row],[Employee Name]],FIND(" ",Table1[[#This Row],[Employee Name]]))</f>
        <v xml:space="preserve">Tarun </v>
      </c>
      <c r="C165" s="41" t="str">
        <f>RIGHT(Table1[[#This Row],[Employee Name]],LEN(Table1[[#This Row],[Employee Name]])-FIND(" ",Table1[[#This Row],[Employee Name]]))</f>
        <v>Verma</v>
      </c>
      <c r="D165" s="23">
        <f>Table1[[#This Row],[Basic Salary]]+Table1[[#This Row],[Bonus]]</f>
        <v>137459</v>
      </c>
      <c r="E165" s="10">
        <v>81</v>
      </c>
      <c r="F165" s="46">
        <v>80</v>
      </c>
      <c r="G165" s="10" t="str" cm="1">
        <f t="array" ref="G165">_xlfn.IFS(Table1[[#This Row],[Performance Score]]&gt;=80,"Excellent",Table1[[#This Row],[Performance Score]]&gt;=60,"Good",Table1[[#This Row],[Performance Score]]&gt;=40,"Need Improvement")</f>
        <v>Excellent</v>
      </c>
      <c r="H165" s="30">
        <f>Table1[[#This Row],[Bonus]]/Table1[[#This Row],[Basic Salary]]</f>
        <v>0.241568365337717</v>
      </c>
      <c r="I165" s="10">
        <f ca="1">DATEDIF(Table1[[#This Row],[Date of Birth]],TODAY(),"y")</f>
        <v>15</v>
      </c>
      <c r="J165" s="34">
        <v>44767</v>
      </c>
      <c r="K165" s="33" t="str" cm="1">
        <f t="array" aca="1" ref="K165" ca="1">_xlfn.IFS(L165&lt;3,"Junior",L165&lt;=7,"Mid-Level",L165&gt;7,"Senior")</f>
        <v>Mid-Level</v>
      </c>
      <c r="L165" s="46">
        <f ca="1">INT(YEARFRAC(Table1[[#This Row],[Joining Date]],TODAY(),1))</f>
        <v>3</v>
      </c>
      <c r="M165" s="25" t="str">
        <f t="shared" ca="1" si="2"/>
        <v>No</v>
      </c>
      <c r="N165" s="26">
        <f>YEAR(Table1[[#This Row],[Joining Date]])</f>
        <v>2022</v>
      </c>
      <c r="O165" s="46">
        <f>MONTH(Table1[[#This Row],[Joining Date]])</f>
        <v>7</v>
      </c>
      <c r="P165" s="26">
        <f ca="1">NETWORKDAYS(Table1[[#This Row],[Joining Date]],TODAY())</f>
        <v>1026</v>
      </c>
      <c r="Q165" s="26" t="str">
        <f>LEFT(Table1[[#This Row],[Department]],5)&amp;"-"&amp;RIGHT(Table1[[#This Row],[Employee ID]],3)</f>
        <v>Marke-457</v>
      </c>
      <c r="R165" s="26" t="str">
        <f>LEFT(Table1[[#This Row],[Department]],3)</f>
        <v>Mar</v>
      </c>
      <c r="S165" s="37">
        <f>_xlfn.XLOOKUP(Table1[[#This Row],[City]],Table2[City],Table2[Bonus %])</f>
        <v>7</v>
      </c>
      <c r="U165" s="48" t="str">
        <v xml:space="preserve">Tarun </v>
      </c>
      <c r="V165" s="48" t="str">
        <v>Verma</v>
      </c>
    </row>
    <row r="166" spans="1:22" x14ac:dyDescent="0.35">
      <c r="A166" s="7" t="s">
        <v>2669</v>
      </c>
      <c r="B166" s="40" t="str">
        <f>LEFT(Table1[[#This Row],[Employee Name]],FIND(" ",Table1[[#This Row],[Employee Name]]))</f>
        <v xml:space="preserve">Nisha </v>
      </c>
      <c r="C166" s="40" t="str">
        <f>RIGHT(Table1[[#This Row],[Employee Name]],LEN(Table1[[#This Row],[Employee Name]])-FIND(" ",Table1[[#This Row],[Employee Name]]))</f>
        <v>Kapoor</v>
      </c>
      <c r="D166" s="22">
        <f>Table1[[#This Row],[Basic Salary]]+Table1[[#This Row],[Bonus]]</f>
        <v>137433</v>
      </c>
      <c r="E166" s="8">
        <v>97</v>
      </c>
      <c r="F166" s="45">
        <v>53</v>
      </c>
      <c r="G166" s="8" t="str" cm="1">
        <f t="array" ref="G166">_xlfn.IFS(Table1[[#This Row],[Performance Score]]&gt;=80,"Excellent",Table1[[#This Row],[Performance Score]]&gt;=60,"Good",Table1[[#This Row],[Performance Score]]&gt;=40,"Need Improvement")</f>
        <v>Need Improvement</v>
      </c>
      <c r="H166" s="29">
        <f>Table1[[#This Row],[Bonus]]/Table1[[#This Row],[Basic Salary]]</f>
        <v>0.15320327249842669</v>
      </c>
      <c r="I166" s="8">
        <f ca="1">DATEDIF(Table1[[#This Row],[Date of Birth]],TODAY(),"y")</f>
        <v>33</v>
      </c>
      <c r="J166" s="33">
        <v>45841</v>
      </c>
      <c r="K166" s="33" t="str" cm="1">
        <f t="array" aca="1" ref="K166" ca="1">_xlfn.IFS(L166&lt;3,"Junior",L166&lt;=7,"Mid-Level",L166&gt;7,"Senior")</f>
        <v>Junior</v>
      </c>
      <c r="L166" s="45">
        <f ca="1">INT(YEARFRAC(Table1[[#This Row],[Joining Date]],TODAY(),1))</f>
        <v>0</v>
      </c>
      <c r="M166" s="25" t="str">
        <f t="shared" ca="1" si="2"/>
        <v>No</v>
      </c>
      <c r="N166" s="25">
        <f>YEAR(Table1[[#This Row],[Joining Date]])</f>
        <v>2025</v>
      </c>
      <c r="O166" s="45">
        <f>MONTH(Table1[[#This Row],[Joining Date]])</f>
        <v>7</v>
      </c>
      <c r="P166" s="25">
        <f ca="1">NETWORKDAYS(Table1[[#This Row],[Joining Date]],TODAY())</f>
        <v>258</v>
      </c>
      <c r="Q166" s="25" t="str">
        <f>LEFT(Table1[[#This Row],[Department]],5)&amp;"-"&amp;RIGHT(Table1[[#This Row],[Employee ID]],3)</f>
        <v>IT-613</v>
      </c>
      <c r="R166" s="25" t="str">
        <f>LEFT(Table1[[#This Row],[Department]],3)</f>
        <v>IT</v>
      </c>
      <c r="S166" s="36">
        <f>_xlfn.XLOOKUP(Table1[[#This Row],[City]],Table2[City],Table2[Bonus %])</f>
        <v>8</v>
      </c>
      <c r="U166" s="48" t="str">
        <v xml:space="preserve">Nisha </v>
      </c>
      <c r="V166" s="48" t="str">
        <v>Kapoor</v>
      </c>
    </row>
    <row r="167" spans="1:22" x14ac:dyDescent="0.35">
      <c r="A167" s="9" t="s">
        <v>4431</v>
      </c>
      <c r="B167" s="41" t="str">
        <f>LEFT(Table1[[#This Row],[Employee Name]],FIND(" ",Table1[[#This Row],[Employee Name]]))</f>
        <v xml:space="preserve">Nisha </v>
      </c>
      <c r="C167" s="41" t="str">
        <f>RIGHT(Table1[[#This Row],[Employee Name]],LEN(Table1[[#This Row],[Employee Name]])-FIND(" ",Table1[[#This Row],[Employee Name]]))</f>
        <v>Kapoor</v>
      </c>
      <c r="D167" s="23">
        <f>Table1[[#This Row],[Basic Salary]]+Table1[[#This Row],[Bonus]]</f>
        <v>137399</v>
      </c>
      <c r="E167" s="10">
        <v>64</v>
      </c>
      <c r="F167" s="46">
        <v>79</v>
      </c>
      <c r="G167" s="10" t="str" cm="1">
        <f t="array" ref="G167">_xlfn.IFS(Table1[[#This Row],[Performance Score]]&gt;=80,"Excellent",Table1[[#This Row],[Performance Score]]&gt;=60,"Good",Table1[[#This Row],[Performance Score]]&gt;=40,"Need Improvement")</f>
        <v>Good</v>
      </c>
      <c r="H167" s="30">
        <f>Table1[[#This Row],[Bonus]]/Table1[[#This Row],[Basic Salary]]</f>
        <v>0.21257236656311776</v>
      </c>
      <c r="I167" s="10">
        <f ca="1">DATEDIF(Table1[[#This Row],[Date of Birth]],TODAY(),"y")</f>
        <v>20</v>
      </c>
      <c r="J167" s="34">
        <v>43062</v>
      </c>
      <c r="K167" s="33" t="str" cm="1">
        <f t="array" aca="1" ref="K167" ca="1">_xlfn.IFS(L167&lt;3,"Junior",L167&lt;=7,"Mid-Level",L167&gt;7,"Senior")</f>
        <v>Senior</v>
      </c>
      <c r="L167" s="46">
        <f ca="1">INT(YEARFRAC(Table1[[#This Row],[Joining Date]],TODAY(),1))</f>
        <v>8</v>
      </c>
      <c r="M167" s="25" t="str">
        <f t="shared" ca="1" si="2"/>
        <v>Yes</v>
      </c>
      <c r="N167" s="26">
        <f>YEAR(Table1[[#This Row],[Joining Date]])</f>
        <v>2017</v>
      </c>
      <c r="O167" s="46">
        <f>MONTH(Table1[[#This Row],[Joining Date]])</f>
        <v>11</v>
      </c>
      <c r="P167" s="26">
        <f ca="1">NETWORKDAYS(Table1[[#This Row],[Joining Date]],TODAY())</f>
        <v>2243</v>
      </c>
      <c r="Q167" s="26" t="str">
        <f>LEFT(Table1[[#This Row],[Department]],5)&amp;"-"&amp;RIGHT(Table1[[#This Row],[Employee ID]],3)</f>
        <v>Marke-375</v>
      </c>
      <c r="R167" s="26" t="str">
        <f>LEFT(Table1[[#This Row],[Department]],3)</f>
        <v>Mar</v>
      </c>
      <c r="S167" s="37">
        <f>_xlfn.XLOOKUP(Table1[[#This Row],[City]],Table2[City],Table2[Bonus %])</f>
        <v>8</v>
      </c>
      <c r="U167" s="48" t="str">
        <v xml:space="preserve">Nisha </v>
      </c>
      <c r="V167" s="48" t="str">
        <v>Kapoor</v>
      </c>
    </row>
    <row r="168" spans="1:22" x14ac:dyDescent="0.35">
      <c r="A168" s="7" t="s">
        <v>1653</v>
      </c>
      <c r="B168" s="40" t="str">
        <f>LEFT(Table1[[#This Row],[Employee Name]],FIND(" ",Table1[[#This Row],[Employee Name]]))</f>
        <v xml:space="preserve">Sneha </v>
      </c>
      <c r="C168" s="40" t="str">
        <f>RIGHT(Table1[[#This Row],[Employee Name]],LEN(Table1[[#This Row],[Employee Name]])-FIND(" ",Table1[[#This Row],[Employee Name]]))</f>
        <v>Iyer</v>
      </c>
      <c r="D168" s="22">
        <f>Table1[[#This Row],[Basic Salary]]+Table1[[#This Row],[Bonus]]</f>
        <v>137396</v>
      </c>
      <c r="E168" s="8">
        <v>92</v>
      </c>
      <c r="F168" s="45">
        <v>89</v>
      </c>
      <c r="G168" s="8" t="str" cm="1">
        <f t="array" ref="G168">_xlfn.IFS(Table1[[#This Row],[Performance Score]]&gt;=80,"Excellent",Table1[[#This Row],[Performance Score]]&gt;=60,"Good",Table1[[#This Row],[Performance Score]]&gt;=40,"Need Improvement")</f>
        <v>Excellent</v>
      </c>
      <c r="H168" s="29">
        <f>Table1[[#This Row],[Bonus]]/Table1[[#This Row],[Basic Salary]]</f>
        <v>0.24474320761725296</v>
      </c>
      <c r="I168" s="8">
        <f ca="1">DATEDIF(Table1[[#This Row],[Date of Birth]],TODAY(),"y")</f>
        <v>19</v>
      </c>
      <c r="J168" s="33">
        <v>43829</v>
      </c>
      <c r="K168" s="33" t="str" cm="1">
        <f t="array" aca="1" ref="K168" ca="1">_xlfn.IFS(L168&lt;3,"Junior",L168&lt;=7,"Mid-Level",L168&gt;7,"Senior")</f>
        <v>Mid-Level</v>
      </c>
      <c r="L168" s="45">
        <f ca="1">INT(YEARFRAC(Table1[[#This Row],[Joining Date]],TODAY(),1))</f>
        <v>6</v>
      </c>
      <c r="M168" s="25" t="str">
        <f t="shared" ca="1" si="2"/>
        <v>Yes</v>
      </c>
      <c r="N168" s="25">
        <f>YEAR(Table1[[#This Row],[Joining Date]])</f>
        <v>2019</v>
      </c>
      <c r="O168" s="45">
        <f>MONTH(Table1[[#This Row],[Joining Date]])</f>
        <v>12</v>
      </c>
      <c r="P168" s="25">
        <f ca="1">NETWORKDAYS(Table1[[#This Row],[Joining Date]],TODAY())</f>
        <v>1696</v>
      </c>
      <c r="Q168" s="25" t="str">
        <f>LEFT(Table1[[#This Row],[Department]],5)&amp;"-"&amp;RIGHT(Table1[[#This Row],[Employee ID]],3)</f>
        <v>IT-597</v>
      </c>
      <c r="R168" s="25" t="str">
        <f>LEFT(Table1[[#This Row],[Department]],3)</f>
        <v>IT</v>
      </c>
      <c r="S168" s="36">
        <f>_xlfn.XLOOKUP(Table1[[#This Row],[City]],Table2[City],Table2[Bonus %])</f>
        <v>8</v>
      </c>
      <c r="U168" s="48" t="str">
        <v xml:space="preserve">Sneha </v>
      </c>
      <c r="V168" s="48" t="str">
        <v>Iyer</v>
      </c>
    </row>
    <row r="169" spans="1:22" x14ac:dyDescent="0.35">
      <c r="A169" s="9" t="s">
        <v>651</v>
      </c>
      <c r="B169" s="41" t="str">
        <f>LEFT(Table1[[#This Row],[Employee Name]],FIND(" ",Table1[[#This Row],[Employee Name]]))</f>
        <v xml:space="preserve">Ishita </v>
      </c>
      <c r="C169" s="41" t="str">
        <f>RIGHT(Table1[[#This Row],[Employee Name]],LEN(Table1[[#This Row],[Employee Name]])-FIND(" ",Table1[[#This Row],[Employee Name]]))</f>
        <v>Roy</v>
      </c>
      <c r="D169" s="23">
        <f>Table1[[#This Row],[Basic Salary]]+Table1[[#This Row],[Bonus]]</f>
        <v>137373</v>
      </c>
      <c r="E169" s="10">
        <v>69</v>
      </c>
      <c r="F169" s="46">
        <v>69</v>
      </c>
      <c r="G169" s="10" t="str" cm="1">
        <f t="array" ref="G169">_xlfn.IFS(Table1[[#This Row],[Performance Score]]&gt;=80,"Excellent",Table1[[#This Row],[Performance Score]]&gt;=60,"Good",Table1[[#This Row],[Performance Score]]&gt;=40,"Need Improvement")</f>
        <v>Good</v>
      </c>
      <c r="H169" s="30">
        <f>Table1[[#This Row],[Bonus]]/Table1[[#This Row],[Basic Salary]]</f>
        <v>0.19006696525257075</v>
      </c>
      <c r="I169" s="10">
        <f ca="1">DATEDIF(Table1[[#This Row],[Date of Birth]],TODAY(),"y")</f>
        <v>44</v>
      </c>
      <c r="J169" s="34">
        <v>44516</v>
      </c>
      <c r="K169" s="33" t="str" cm="1">
        <f t="array" aca="1" ref="K169" ca="1">_xlfn.IFS(L169&lt;3,"Junior",L169&lt;=7,"Mid-Level",L169&gt;7,"Senior")</f>
        <v>Mid-Level</v>
      </c>
      <c r="L169" s="46">
        <f ca="1">INT(YEARFRAC(Table1[[#This Row],[Joining Date]],TODAY(),1))</f>
        <v>4</v>
      </c>
      <c r="M169" s="25" t="str">
        <f t="shared" ca="1" si="2"/>
        <v>No</v>
      </c>
      <c r="N169" s="26">
        <f>YEAR(Table1[[#This Row],[Joining Date]])</f>
        <v>2021</v>
      </c>
      <c r="O169" s="46">
        <f>MONTH(Table1[[#This Row],[Joining Date]])</f>
        <v>11</v>
      </c>
      <c r="P169" s="26">
        <f ca="1">NETWORKDAYS(Table1[[#This Row],[Joining Date]],TODAY())</f>
        <v>1205</v>
      </c>
      <c r="Q169" s="26" t="str">
        <f>LEFT(Table1[[#This Row],[Department]],5)&amp;"-"&amp;RIGHT(Table1[[#This Row],[Employee ID]],3)</f>
        <v>IT-595</v>
      </c>
      <c r="R169" s="26" t="str">
        <f>LEFT(Table1[[#This Row],[Department]],3)</f>
        <v>IT</v>
      </c>
      <c r="S169" s="37">
        <f>_xlfn.XLOOKUP(Table1[[#This Row],[City]],Table2[City],Table2[Bonus %])</f>
        <v>5</v>
      </c>
      <c r="U169" s="48" t="str">
        <v xml:space="preserve">Ishita </v>
      </c>
      <c r="V169" s="48" t="str">
        <v>Roy</v>
      </c>
    </row>
    <row r="170" spans="1:22" x14ac:dyDescent="0.35">
      <c r="A170" s="7" t="s">
        <v>4213</v>
      </c>
      <c r="B170" s="40" t="str">
        <f>LEFT(Table1[[#This Row],[Employee Name]],FIND(" ",Table1[[#This Row],[Employee Name]]))</f>
        <v xml:space="preserve">Kavya </v>
      </c>
      <c r="C170" s="40" t="str">
        <f>RIGHT(Table1[[#This Row],[Employee Name]],LEN(Table1[[#This Row],[Employee Name]])-FIND(" ",Table1[[#This Row],[Employee Name]]))</f>
        <v>Nair</v>
      </c>
      <c r="D170" s="22">
        <f>Table1[[#This Row],[Basic Salary]]+Table1[[#This Row],[Bonus]]</f>
        <v>137313</v>
      </c>
      <c r="E170" s="8">
        <v>100</v>
      </c>
      <c r="F170" s="45">
        <v>41</v>
      </c>
      <c r="G170" s="8" t="str" cm="1">
        <f t="array" ref="G170">_xlfn.IFS(Table1[[#This Row],[Performance Score]]&gt;=80,"Excellent",Table1[[#This Row],[Performance Score]]&gt;=60,"Good",Table1[[#This Row],[Performance Score]]&gt;=40,"Need Improvement")</f>
        <v>Need Improvement</v>
      </c>
      <c r="H170" s="29">
        <f>Table1[[#This Row],[Bonus]]/Table1[[#This Row],[Basic Salary]]</f>
        <v>0.175353300178897</v>
      </c>
      <c r="I170" s="8">
        <f ca="1">DATEDIF(Table1[[#This Row],[Date of Birth]],TODAY(),"y")</f>
        <v>31</v>
      </c>
      <c r="J170" s="33">
        <v>44973</v>
      </c>
      <c r="K170" s="33" t="str" cm="1">
        <f t="array" aca="1" ref="K170" ca="1">_xlfn.IFS(L170&lt;3,"Junior",L170&lt;=7,"Mid-Level",L170&gt;7,"Senior")</f>
        <v>Mid-Level</v>
      </c>
      <c r="L170" s="45">
        <f ca="1">INT(YEARFRAC(Table1[[#This Row],[Joining Date]],TODAY(),1))</f>
        <v>3</v>
      </c>
      <c r="M170" s="25" t="str">
        <f t="shared" ca="1" si="2"/>
        <v>No</v>
      </c>
      <c r="N170" s="25">
        <f>YEAR(Table1[[#This Row],[Joining Date]])</f>
        <v>2023</v>
      </c>
      <c r="O170" s="45">
        <f>MONTH(Table1[[#This Row],[Joining Date]])</f>
        <v>2</v>
      </c>
      <c r="P170" s="25">
        <f ca="1">NETWORKDAYS(Table1[[#This Row],[Joining Date]],TODAY())</f>
        <v>878</v>
      </c>
      <c r="Q170" s="25" t="str">
        <f>LEFT(Table1[[#This Row],[Department]],5)&amp;"-"&amp;RIGHT(Table1[[#This Row],[Employee ID]],3)</f>
        <v>Finan-157</v>
      </c>
      <c r="R170" s="25" t="str">
        <f>LEFT(Table1[[#This Row],[Department]],3)</f>
        <v>Fin</v>
      </c>
      <c r="S170" s="36">
        <f>_xlfn.XLOOKUP(Table1[[#This Row],[City]],Table2[City],Table2[Bonus %])</f>
        <v>7</v>
      </c>
      <c r="U170" s="48" t="str">
        <v xml:space="preserve">Kavya </v>
      </c>
      <c r="V170" s="48" t="str">
        <v>Nair</v>
      </c>
    </row>
    <row r="171" spans="1:22" x14ac:dyDescent="0.35">
      <c r="A171" s="9" t="s">
        <v>2882</v>
      </c>
      <c r="B171" s="41" t="str">
        <f>LEFT(Table1[[#This Row],[Employee Name]],FIND(" ",Table1[[#This Row],[Employee Name]]))</f>
        <v xml:space="preserve">Krishna </v>
      </c>
      <c r="C171" s="41" t="str">
        <f>RIGHT(Table1[[#This Row],[Employee Name]],LEN(Table1[[#This Row],[Employee Name]])-FIND(" ",Table1[[#This Row],[Employee Name]]))</f>
        <v>Chaitanya</v>
      </c>
      <c r="D171" s="23">
        <f>Table1[[#This Row],[Basic Salary]]+Table1[[#This Row],[Bonus]]</f>
        <v>137282</v>
      </c>
      <c r="E171" s="10">
        <v>81</v>
      </c>
      <c r="F171" s="46">
        <v>43</v>
      </c>
      <c r="G171" s="10" t="str" cm="1">
        <f t="array" ref="G171">_xlfn.IFS(Table1[[#This Row],[Performance Score]]&gt;=80,"Excellent",Table1[[#This Row],[Performance Score]]&gt;=60,"Good",Table1[[#This Row],[Performance Score]]&gt;=40,"Need Improvement")</f>
        <v>Need Improvement</v>
      </c>
      <c r="H171" s="30">
        <f>Table1[[#This Row],[Bonus]]/Table1[[#This Row],[Basic Salary]]</f>
        <v>0.16087842580143247</v>
      </c>
      <c r="I171" s="10">
        <f ca="1">DATEDIF(Table1[[#This Row],[Date of Birth]],TODAY(),"y")</f>
        <v>27</v>
      </c>
      <c r="J171" s="34">
        <v>45974</v>
      </c>
      <c r="K171" s="33" t="str" cm="1">
        <f t="array" aca="1" ref="K171" ca="1">_xlfn.IFS(L171&lt;3,"Junior",L171&lt;=7,"Mid-Level",L171&gt;7,"Senior")</f>
        <v>Junior</v>
      </c>
      <c r="L171" s="46">
        <f ca="1">INT(YEARFRAC(Table1[[#This Row],[Joining Date]],TODAY(),1))</f>
        <v>0</v>
      </c>
      <c r="M171" s="25" t="str">
        <f t="shared" ca="1" si="2"/>
        <v>No</v>
      </c>
      <c r="N171" s="26">
        <f>YEAR(Table1[[#This Row],[Joining Date]])</f>
        <v>2025</v>
      </c>
      <c r="O171" s="46">
        <f>MONTH(Table1[[#This Row],[Joining Date]])</f>
        <v>11</v>
      </c>
      <c r="P171" s="26">
        <f ca="1">NETWORKDAYS(Table1[[#This Row],[Joining Date]],TODAY())</f>
        <v>163</v>
      </c>
      <c r="Q171" s="26" t="str">
        <f>LEFT(Table1[[#This Row],[Department]],5)&amp;"-"&amp;RIGHT(Table1[[#This Row],[Employee ID]],3)</f>
        <v>IT-826</v>
      </c>
      <c r="R171" s="26" t="str">
        <f>LEFT(Table1[[#This Row],[Department]],3)</f>
        <v>IT</v>
      </c>
      <c r="S171" s="37">
        <f>_xlfn.XLOOKUP(Table1[[#This Row],[City]],Table2[City],Table2[Bonus %])</f>
        <v>6</v>
      </c>
      <c r="U171" s="48" t="str">
        <v xml:space="preserve">Krishna </v>
      </c>
      <c r="V171" s="48" t="str">
        <v>Chaitanya</v>
      </c>
    </row>
    <row r="172" spans="1:22" x14ac:dyDescent="0.35">
      <c r="A172" s="7" t="s">
        <v>720</v>
      </c>
      <c r="B172" s="40" t="str">
        <f>LEFT(Table1[[#This Row],[Employee Name]],FIND(" ",Table1[[#This Row],[Employee Name]]))</f>
        <v xml:space="preserve">Sneha </v>
      </c>
      <c r="C172" s="40" t="str">
        <f>RIGHT(Table1[[#This Row],[Employee Name]],LEN(Table1[[#This Row],[Employee Name]])-FIND(" ",Table1[[#This Row],[Employee Name]]))</f>
        <v>Iyer</v>
      </c>
      <c r="D172" s="22">
        <f>Table1[[#This Row],[Basic Salary]]+Table1[[#This Row],[Bonus]]</f>
        <v>137264</v>
      </c>
      <c r="E172" s="8">
        <v>96</v>
      </c>
      <c r="F172" s="45">
        <v>91</v>
      </c>
      <c r="G172" s="8" t="str" cm="1">
        <f t="array" ref="G172">_xlfn.IFS(Table1[[#This Row],[Performance Score]]&gt;=80,"Excellent",Table1[[#This Row],[Performance Score]]&gt;=60,"Good",Table1[[#This Row],[Performance Score]]&gt;=40,"Need Improvement")</f>
        <v>Excellent</v>
      </c>
      <c r="H172" s="29">
        <f>Table1[[#This Row],[Bonus]]/Table1[[#This Row],[Basic Salary]]</f>
        <v>0.23623394635877298</v>
      </c>
      <c r="I172" s="8">
        <f ca="1">DATEDIF(Table1[[#This Row],[Date of Birth]],TODAY(),"y")</f>
        <v>29</v>
      </c>
      <c r="J172" s="33">
        <v>42537</v>
      </c>
      <c r="K172" s="33" t="str" cm="1">
        <f t="array" aca="1" ref="K172" ca="1">_xlfn.IFS(L172&lt;3,"Junior",L172&lt;=7,"Mid-Level",L172&gt;7,"Senior")</f>
        <v>Senior</v>
      </c>
      <c r="L172" s="45">
        <f ca="1">INT(YEARFRAC(Table1[[#This Row],[Joining Date]],TODAY(),1))</f>
        <v>10</v>
      </c>
      <c r="M172" s="25" t="str">
        <f t="shared" ca="1" si="2"/>
        <v>Yes</v>
      </c>
      <c r="N172" s="25">
        <f>YEAR(Table1[[#This Row],[Joining Date]])</f>
        <v>2016</v>
      </c>
      <c r="O172" s="45">
        <f>MONTH(Table1[[#This Row],[Joining Date]])</f>
        <v>6</v>
      </c>
      <c r="P172" s="25">
        <f ca="1">NETWORKDAYS(Table1[[#This Row],[Joining Date]],TODAY())</f>
        <v>2618</v>
      </c>
      <c r="Q172" s="25" t="str">
        <f>LEFT(Table1[[#This Row],[Department]],5)&amp;"-"&amp;RIGHT(Table1[[#This Row],[Employee ID]],3)</f>
        <v>Suppo-664</v>
      </c>
      <c r="R172" s="25" t="str">
        <f>LEFT(Table1[[#This Row],[Department]],3)</f>
        <v>Sup</v>
      </c>
      <c r="S172" s="36">
        <f>_xlfn.XLOOKUP(Table1[[#This Row],[City]],Table2[City],Table2[Bonus %])</f>
        <v>7</v>
      </c>
      <c r="U172" s="48" t="str">
        <v xml:space="preserve">Sneha </v>
      </c>
      <c r="V172" s="48" t="str">
        <v>Iyer</v>
      </c>
    </row>
    <row r="173" spans="1:22" x14ac:dyDescent="0.35">
      <c r="A173" s="9" t="s">
        <v>425</v>
      </c>
      <c r="B173" s="41" t="str">
        <f>LEFT(Table1[[#This Row],[Employee Name]],FIND(" ",Table1[[#This Row],[Employee Name]]))</f>
        <v xml:space="preserve">Priya </v>
      </c>
      <c r="C173" s="41" t="str">
        <f>RIGHT(Table1[[#This Row],[Employee Name]],LEN(Table1[[#This Row],[Employee Name]])-FIND(" ",Table1[[#This Row],[Employee Name]]))</f>
        <v>Reddy</v>
      </c>
      <c r="D173" s="23">
        <f>Table1[[#This Row],[Basic Salary]]+Table1[[#This Row],[Bonus]]</f>
        <v>137254</v>
      </c>
      <c r="E173" s="10">
        <v>98</v>
      </c>
      <c r="F173" s="46">
        <v>70</v>
      </c>
      <c r="G173" s="10" t="str" cm="1">
        <f t="array" ref="G173">_xlfn.IFS(Table1[[#This Row],[Performance Score]]&gt;=80,"Excellent",Table1[[#This Row],[Performance Score]]&gt;=60,"Good",Table1[[#This Row],[Performance Score]]&gt;=40,"Need Improvement")</f>
        <v>Good</v>
      </c>
      <c r="H173" s="30">
        <f>Table1[[#This Row],[Bonus]]/Table1[[#This Row],[Basic Salary]]</f>
        <v>0.22798196328239631</v>
      </c>
      <c r="I173" s="10">
        <f ca="1">DATEDIF(Table1[[#This Row],[Date of Birth]],TODAY(),"y")</f>
        <v>33</v>
      </c>
      <c r="J173" s="34">
        <v>42363</v>
      </c>
      <c r="K173" s="33" t="str" cm="1">
        <f t="array" aca="1" ref="K173" ca="1">_xlfn.IFS(L173&lt;3,"Junior",L173&lt;=7,"Mid-Level",L173&gt;7,"Senior")</f>
        <v>Senior</v>
      </c>
      <c r="L173" s="46">
        <f ca="1">INT(YEARFRAC(Table1[[#This Row],[Joining Date]],TODAY(),1))</f>
        <v>10</v>
      </c>
      <c r="M173" s="25" t="str">
        <f t="shared" ca="1" si="2"/>
        <v>Yes</v>
      </c>
      <c r="N173" s="26">
        <f>YEAR(Table1[[#This Row],[Joining Date]])</f>
        <v>2015</v>
      </c>
      <c r="O173" s="46">
        <f>MONTH(Table1[[#This Row],[Joining Date]])</f>
        <v>12</v>
      </c>
      <c r="P173" s="26">
        <f ca="1">NETWORKDAYS(Table1[[#This Row],[Joining Date]],TODAY())</f>
        <v>2742</v>
      </c>
      <c r="Q173" s="26" t="str">
        <f>LEFT(Table1[[#This Row],[Department]],5)&amp;"-"&amp;RIGHT(Table1[[#This Row],[Employee ID]],3)</f>
        <v>HR-369</v>
      </c>
      <c r="R173" s="26" t="str">
        <f>LEFT(Table1[[#This Row],[Department]],3)</f>
        <v>HR</v>
      </c>
      <c r="S173" s="37">
        <f>_xlfn.XLOOKUP(Table1[[#This Row],[City]],Table2[City],Table2[Bonus %])</f>
        <v>7</v>
      </c>
      <c r="U173" s="48" t="str">
        <v xml:space="preserve">Priya </v>
      </c>
      <c r="V173" s="48" t="str">
        <v>Reddy</v>
      </c>
    </row>
    <row r="174" spans="1:22" x14ac:dyDescent="0.35">
      <c r="A174" s="7" t="s">
        <v>2208</v>
      </c>
      <c r="B174" s="40" t="str">
        <f>LEFT(Table1[[#This Row],[Employee Name]],FIND(" ",Table1[[#This Row],[Employee Name]]))</f>
        <v xml:space="preserve">Sneha </v>
      </c>
      <c r="C174" s="40" t="str">
        <f>RIGHT(Table1[[#This Row],[Employee Name]],LEN(Table1[[#This Row],[Employee Name]])-FIND(" ",Table1[[#This Row],[Employee Name]]))</f>
        <v>Iyer</v>
      </c>
      <c r="D174" s="22">
        <f>Table1[[#This Row],[Basic Salary]]+Table1[[#This Row],[Bonus]]</f>
        <v>137193</v>
      </c>
      <c r="E174" s="8">
        <v>100</v>
      </c>
      <c r="F174" s="45">
        <v>51</v>
      </c>
      <c r="G174" s="8" t="str" cm="1">
        <f t="array" ref="G174">_xlfn.IFS(Table1[[#This Row],[Performance Score]]&gt;=80,"Excellent",Table1[[#This Row],[Performance Score]]&gt;=60,"Good",Table1[[#This Row],[Performance Score]]&gt;=40,"Need Improvement")</f>
        <v>Need Improvement</v>
      </c>
      <c r="H174" s="29">
        <f>Table1[[#This Row],[Bonus]]/Table1[[#This Row],[Basic Salary]]</f>
        <v>0.20518113777715311</v>
      </c>
      <c r="I174" s="8">
        <f ca="1">DATEDIF(Table1[[#This Row],[Date of Birth]],TODAY(),"y")</f>
        <v>21</v>
      </c>
      <c r="J174" s="33">
        <v>42915</v>
      </c>
      <c r="K174" s="33" t="str" cm="1">
        <f t="array" aca="1" ref="K174" ca="1">_xlfn.IFS(L174&lt;3,"Junior",L174&lt;=7,"Mid-Level",L174&gt;7,"Senior")</f>
        <v>Senior</v>
      </c>
      <c r="L174" s="45">
        <f ca="1">INT(YEARFRAC(Table1[[#This Row],[Joining Date]],TODAY(),1))</f>
        <v>9</v>
      </c>
      <c r="M174" s="25" t="str">
        <f t="shared" ca="1" si="2"/>
        <v>Yes</v>
      </c>
      <c r="N174" s="25">
        <f>YEAR(Table1[[#This Row],[Joining Date]])</f>
        <v>2017</v>
      </c>
      <c r="O174" s="45">
        <f>MONTH(Table1[[#This Row],[Joining Date]])</f>
        <v>6</v>
      </c>
      <c r="P174" s="25">
        <f ca="1">NETWORKDAYS(Table1[[#This Row],[Joining Date]],TODAY())</f>
        <v>2348</v>
      </c>
      <c r="Q174" s="25" t="str">
        <f>LEFT(Table1[[#This Row],[Department]],5)&amp;"-"&amp;RIGHT(Table1[[#This Row],[Employee ID]],3)</f>
        <v>Marke-152</v>
      </c>
      <c r="R174" s="25" t="str">
        <f>LEFT(Table1[[#This Row],[Department]],3)</f>
        <v>Mar</v>
      </c>
      <c r="S174" s="36">
        <f>_xlfn.XLOOKUP(Table1[[#This Row],[City]],Table2[City],Table2[Bonus %])</f>
        <v>6</v>
      </c>
      <c r="U174" s="48" t="str">
        <v xml:space="preserve">Sneha </v>
      </c>
      <c r="V174" s="48" t="str">
        <v>Iyer</v>
      </c>
    </row>
    <row r="175" spans="1:22" x14ac:dyDescent="0.35">
      <c r="A175" s="9" t="s">
        <v>2874</v>
      </c>
      <c r="B175" s="41" t="str">
        <f>LEFT(Table1[[#This Row],[Employee Name]],FIND(" ",Table1[[#This Row],[Employee Name]]))</f>
        <v xml:space="preserve">Aarav </v>
      </c>
      <c r="C175" s="41" t="str">
        <f>RIGHT(Table1[[#This Row],[Employee Name]],LEN(Table1[[#This Row],[Employee Name]])-FIND(" ",Table1[[#This Row],[Employee Name]]))</f>
        <v>Sharma</v>
      </c>
      <c r="D175" s="23">
        <f>Table1[[#This Row],[Basic Salary]]+Table1[[#This Row],[Bonus]]</f>
        <v>137174</v>
      </c>
      <c r="E175" s="10">
        <v>63</v>
      </c>
      <c r="F175" s="46">
        <v>46</v>
      </c>
      <c r="G175" s="10" t="str" cm="1">
        <f t="array" ref="G175">_xlfn.IFS(Table1[[#This Row],[Performance Score]]&gt;=80,"Excellent",Table1[[#This Row],[Performance Score]]&gt;=60,"Good",Table1[[#This Row],[Performance Score]]&gt;=40,"Need Improvement")</f>
        <v>Need Improvement</v>
      </c>
      <c r="H175" s="30">
        <f>Table1[[#This Row],[Bonus]]/Table1[[#This Row],[Basic Salary]]</f>
        <v>0.21388623411560653</v>
      </c>
      <c r="I175" s="10">
        <f ca="1">DATEDIF(Table1[[#This Row],[Date of Birth]],TODAY(),"y")</f>
        <v>42</v>
      </c>
      <c r="J175" s="34">
        <v>43717</v>
      </c>
      <c r="K175" s="33" t="str" cm="1">
        <f t="array" aca="1" ref="K175" ca="1">_xlfn.IFS(L175&lt;3,"Junior",L175&lt;=7,"Mid-Level",L175&gt;7,"Senior")</f>
        <v>Mid-Level</v>
      </c>
      <c r="L175" s="46">
        <f ca="1">INT(YEARFRAC(Table1[[#This Row],[Joining Date]],TODAY(),1))</f>
        <v>6</v>
      </c>
      <c r="M175" s="25" t="str">
        <f t="shared" ca="1" si="2"/>
        <v>Yes</v>
      </c>
      <c r="N175" s="26">
        <f>YEAR(Table1[[#This Row],[Joining Date]])</f>
        <v>2019</v>
      </c>
      <c r="O175" s="46">
        <f>MONTH(Table1[[#This Row],[Joining Date]])</f>
        <v>9</v>
      </c>
      <c r="P175" s="26">
        <f ca="1">NETWORKDAYS(Table1[[#This Row],[Joining Date]],TODAY())</f>
        <v>1776</v>
      </c>
      <c r="Q175" s="26" t="str">
        <f>LEFT(Table1[[#This Row],[Department]],5)&amp;"-"&amp;RIGHT(Table1[[#This Row],[Employee ID]],3)</f>
        <v>Finan-818</v>
      </c>
      <c r="R175" s="26" t="str">
        <f>LEFT(Table1[[#This Row],[Department]],3)</f>
        <v>Fin</v>
      </c>
      <c r="S175" s="37">
        <f>_xlfn.XLOOKUP(Table1[[#This Row],[City]],Table2[City],Table2[Bonus %])</f>
        <v>4</v>
      </c>
      <c r="U175" s="48" t="str">
        <v xml:space="preserve">Aarav </v>
      </c>
      <c r="V175" s="48" t="str">
        <v>Sharma</v>
      </c>
    </row>
    <row r="176" spans="1:22" x14ac:dyDescent="0.35">
      <c r="A176" s="7" t="s">
        <v>147</v>
      </c>
      <c r="B176" s="40" t="str">
        <f>LEFT(Table1[[#This Row],[Employee Name]],FIND(" ",Table1[[#This Row],[Employee Name]]))</f>
        <v xml:space="preserve">Krishna </v>
      </c>
      <c r="C176" s="40" t="str">
        <f>RIGHT(Table1[[#This Row],[Employee Name]],LEN(Table1[[#This Row],[Employee Name]])-FIND(" ",Table1[[#This Row],[Employee Name]]))</f>
        <v>Chaitanya</v>
      </c>
      <c r="D176" s="22">
        <f>Table1[[#This Row],[Basic Salary]]+Table1[[#This Row],[Bonus]]</f>
        <v>137156</v>
      </c>
      <c r="E176" s="8">
        <v>78</v>
      </c>
      <c r="F176" s="45">
        <v>82</v>
      </c>
      <c r="G176" s="8" t="str" cm="1">
        <f t="array" ref="G176">_xlfn.IFS(Table1[[#This Row],[Performance Score]]&gt;=80,"Excellent",Table1[[#This Row],[Performance Score]]&gt;=60,"Good",Table1[[#This Row],[Performance Score]]&gt;=40,"Need Improvement")</f>
        <v>Excellent</v>
      </c>
      <c r="H176" s="29">
        <f>Table1[[#This Row],[Bonus]]/Table1[[#This Row],[Basic Salary]]</f>
        <v>0.18318510019754833</v>
      </c>
      <c r="I176" s="8">
        <f ca="1">DATEDIF(Table1[[#This Row],[Date of Birth]],TODAY(),"y")</f>
        <v>28</v>
      </c>
      <c r="J176" s="33">
        <v>43355</v>
      </c>
      <c r="K176" s="33" t="str" cm="1">
        <f t="array" aca="1" ref="K176" ca="1">_xlfn.IFS(L176&lt;3,"Junior",L176&lt;=7,"Mid-Level",L176&gt;7,"Senior")</f>
        <v>Mid-Level</v>
      </c>
      <c r="L176" s="45">
        <f ca="1">INT(YEARFRAC(Table1[[#This Row],[Joining Date]],TODAY(),1))</f>
        <v>7</v>
      </c>
      <c r="M176" s="25" t="str">
        <f t="shared" ca="1" si="2"/>
        <v>Yes</v>
      </c>
      <c r="N176" s="25">
        <f>YEAR(Table1[[#This Row],[Joining Date]])</f>
        <v>2018</v>
      </c>
      <c r="O176" s="45">
        <f>MONTH(Table1[[#This Row],[Joining Date]])</f>
        <v>9</v>
      </c>
      <c r="P176" s="25">
        <f ca="1">NETWORKDAYS(Table1[[#This Row],[Joining Date]],TODAY())</f>
        <v>2034</v>
      </c>
      <c r="Q176" s="25" t="str">
        <f>LEFT(Table1[[#This Row],[Department]],5)&amp;"-"&amp;RIGHT(Table1[[#This Row],[Employee ID]],3)</f>
        <v>Suppo-091</v>
      </c>
      <c r="R176" s="25" t="str">
        <f>LEFT(Table1[[#This Row],[Department]],3)</f>
        <v>Sup</v>
      </c>
      <c r="S176" s="36">
        <f>_xlfn.XLOOKUP(Table1[[#This Row],[City]],Table2[City],Table2[Bonus %])</f>
        <v>8</v>
      </c>
      <c r="U176" s="48" t="str">
        <v xml:space="preserve">Krishna </v>
      </c>
      <c r="V176" s="48" t="str">
        <v>Chaitanya</v>
      </c>
    </row>
    <row r="177" spans="1:22" x14ac:dyDescent="0.35">
      <c r="A177" s="9" t="s">
        <v>2019</v>
      </c>
      <c r="B177" s="41" t="str">
        <f>LEFT(Table1[[#This Row],[Employee Name]],FIND(" ",Table1[[#This Row],[Employee Name]]))</f>
        <v xml:space="preserve">Neha </v>
      </c>
      <c r="C177" s="41" t="str">
        <f>RIGHT(Table1[[#This Row],[Employee Name]],LEN(Table1[[#This Row],[Employee Name]])-FIND(" ",Table1[[#This Row],[Employee Name]]))</f>
        <v>Kulkarni</v>
      </c>
      <c r="D177" s="23">
        <f>Table1[[#This Row],[Basic Salary]]+Table1[[#This Row],[Bonus]]</f>
        <v>137148</v>
      </c>
      <c r="E177" s="10">
        <v>98</v>
      </c>
      <c r="F177" s="46">
        <v>58</v>
      </c>
      <c r="G177" s="10" t="str" cm="1">
        <f t="array" ref="G177">_xlfn.IFS(Table1[[#This Row],[Performance Score]]&gt;=80,"Excellent",Table1[[#This Row],[Performance Score]]&gt;=60,"Good",Table1[[#This Row],[Performance Score]]&gt;=40,"Need Improvement")</f>
        <v>Need Improvement</v>
      </c>
      <c r="H177" s="30">
        <f>Table1[[#This Row],[Bonus]]/Table1[[#This Row],[Basic Salary]]</f>
        <v>0.21603433141519554</v>
      </c>
      <c r="I177" s="10">
        <f ca="1">DATEDIF(Table1[[#This Row],[Date of Birth]],TODAY(),"y")</f>
        <v>23</v>
      </c>
      <c r="J177" s="34">
        <v>44826</v>
      </c>
      <c r="K177" s="33" t="str" cm="1">
        <f t="array" aca="1" ref="K177" ca="1">_xlfn.IFS(L177&lt;3,"Junior",L177&lt;=7,"Mid-Level",L177&gt;7,"Senior")</f>
        <v>Mid-Level</v>
      </c>
      <c r="L177" s="46">
        <f ca="1">INT(YEARFRAC(Table1[[#This Row],[Joining Date]],TODAY(),1))</f>
        <v>3</v>
      </c>
      <c r="M177" s="25" t="str">
        <f t="shared" ca="1" si="2"/>
        <v>No</v>
      </c>
      <c r="N177" s="26">
        <f>YEAR(Table1[[#This Row],[Joining Date]])</f>
        <v>2022</v>
      </c>
      <c r="O177" s="46">
        <f>MONTH(Table1[[#This Row],[Joining Date]])</f>
        <v>9</v>
      </c>
      <c r="P177" s="26">
        <f ca="1">NETWORKDAYS(Table1[[#This Row],[Joining Date]],TODAY())</f>
        <v>983</v>
      </c>
      <c r="Q177" s="26" t="str">
        <f>LEFT(Table1[[#This Row],[Department]],5)&amp;"-"&amp;RIGHT(Table1[[#This Row],[Employee ID]],3)</f>
        <v>Finan-963</v>
      </c>
      <c r="R177" s="26" t="str">
        <f>LEFT(Table1[[#This Row],[Department]],3)</f>
        <v>Fin</v>
      </c>
      <c r="S177" s="37">
        <f>_xlfn.XLOOKUP(Table1[[#This Row],[City]],Table2[City],Table2[Bonus %])</f>
        <v>4</v>
      </c>
      <c r="U177" s="48" t="str">
        <v xml:space="preserve">Neha </v>
      </c>
      <c r="V177" s="48" t="str">
        <v>Kulkarni</v>
      </c>
    </row>
    <row r="178" spans="1:22" x14ac:dyDescent="0.35">
      <c r="A178" s="7" t="s">
        <v>4432</v>
      </c>
      <c r="B178" s="40" t="str">
        <f>LEFT(Table1[[#This Row],[Employee Name]],FIND(" ",Table1[[#This Row],[Employee Name]]))</f>
        <v xml:space="preserve">Nisha </v>
      </c>
      <c r="C178" s="40" t="str">
        <f>RIGHT(Table1[[#This Row],[Employee Name]],LEN(Table1[[#This Row],[Employee Name]])-FIND(" ",Table1[[#This Row],[Employee Name]]))</f>
        <v>Kapoor</v>
      </c>
      <c r="D178" s="22">
        <f>Table1[[#This Row],[Basic Salary]]+Table1[[#This Row],[Bonus]]</f>
        <v>137144</v>
      </c>
      <c r="E178" s="8">
        <v>81</v>
      </c>
      <c r="F178" s="45">
        <v>96</v>
      </c>
      <c r="G178" s="8" t="str" cm="1">
        <f t="array" ref="G178">_xlfn.IFS(Table1[[#This Row],[Performance Score]]&gt;=80,"Excellent",Table1[[#This Row],[Performance Score]]&gt;=60,"Good",Table1[[#This Row],[Performance Score]]&gt;=40,"Need Improvement")</f>
        <v>Excellent</v>
      </c>
      <c r="H178" s="29">
        <f>Table1[[#This Row],[Bonus]]/Table1[[#This Row],[Basic Salary]]</f>
        <v>0.20528008718119981</v>
      </c>
      <c r="I178" s="8">
        <f ca="1">DATEDIF(Table1[[#This Row],[Date of Birth]],TODAY(),"y")</f>
        <v>30</v>
      </c>
      <c r="J178" s="33">
        <v>44854</v>
      </c>
      <c r="K178" s="33" t="str" cm="1">
        <f t="array" aca="1" ref="K178" ca="1">_xlfn.IFS(L178&lt;3,"Junior",L178&lt;=7,"Mid-Level",L178&gt;7,"Senior")</f>
        <v>Mid-Level</v>
      </c>
      <c r="L178" s="45">
        <f ca="1">INT(YEARFRAC(Table1[[#This Row],[Joining Date]],TODAY(),1))</f>
        <v>3</v>
      </c>
      <c r="M178" s="25" t="str">
        <f t="shared" ca="1" si="2"/>
        <v>No</v>
      </c>
      <c r="N178" s="25">
        <f>YEAR(Table1[[#This Row],[Joining Date]])</f>
        <v>2022</v>
      </c>
      <c r="O178" s="45">
        <f>MONTH(Table1[[#This Row],[Joining Date]])</f>
        <v>10</v>
      </c>
      <c r="P178" s="25">
        <f ca="1">NETWORKDAYS(Table1[[#This Row],[Joining Date]],TODAY())</f>
        <v>963</v>
      </c>
      <c r="Q178" s="25" t="str">
        <f>LEFT(Table1[[#This Row],[Department]],5)&amp;"-"&amp;RIGHT(Table1[[#This Row],[Employee ID]],3)</f>
        <v>HR-376</v>
      </c>
      <c r="R178" s="25" t="str">
        <f>LEFT(Table1[[#This Row],[Department]],3)</f>
        <v>HR</v>
      </c>
      <c r="S178" s="36">
        <f>_xlfn.XLOOKUP(Table1[[#This Row],[City]],Table2[City],Table2[Bonus %])</f>
        <v>6</v>
      </c>
      <c r="U178" s="48" t="str">
        <v xml:space="preserve">Nisha </v>
      </c>
      <c r="V178" s="48" t="str">
        <v>Kapoor</v>
      </c>
    </row>
    <row r="179" spans="1:22" x14ac:dyDescent="0.35">
      <c r="A179" s="9" t="s">
        <v>215</v>
      </c>
      <c r="B179" s="41" t="str">
        <f>LEFT(Table1[[#This Row],[Employee Name]],FIND(" ",Table1[[#This Row],[Employee Name]]))</f>
        <v xml:space="preserve">Nisha </v>
      </c>
      <c r="C179" s="41" t="str">
        <f>RIGHT(Table1[[#This Row],[Employee Name]],LEN(Table1[[#This Row],[Employee Name]])-FIND(" ",Table1[[#This Row],[Employee Name]]))</f>
        <v>Kapoor</v>
      </c>
      <c r="D179" s="23">
        <f>Table1[[#This Row],[Basic Salary]]+Table1[[#This Row],[Bonus]]</f>
        <v>137086</v>
      </c>
      <c r="E179" s="10">
        <v>65</v>
      </c>
      <c r="F179" s="46">
        <v>81</v>
      </c>
      <c r="G179" s="10" t="str" cm="1">
        <f t="array" ref="G179">_xlfn.IFS(Table1[[#This Row],[Performance Score]]&gt;=80,"Excellent",Table1[[#This Row],[Performance Score]]&gt;=60,"Good",Table1[[#This Row],[Performance Score]]&gt;=40,"Need Improvement")</f>
        <v>Excellent</v>
      </c>
      <c r="H179" s="30">
        <f>Table1[[#This Row],[Bonus]]/Table1[[#This Row],[Basic Salary]]</f>
        <v>0.19373378150089693</v>
      </c>
      <c r="I179" s="10">
        <f ca="1">DATEDIF(Table1[[#This Row],[Date of Birth]],TODAY(),"y")</f>
        <v>14</v>
      </c>
      <c r="J179" s="34">
        <v>44749</v>
      </c>
      <c r="K179" s="33" t="str" cm="1">
        <f t="array" aca="1" ref="K179" ca="1">_xlfn.IFS(L179&lt;3,"Junior",L179&lt;=7,"Mid-Level",L179&gt;7,"Senior")</f>
        <v>Mid-Level</v>
      </c>
      <c r="L179" s="46">
        <f ca="1">INT(YEARFRAC(Table1[[#This Row],[Joining Date]],TODAY(),1))</f>
        <v>3</v>
      </c>
      <c r="M179" s="25" t="str">
        <f t="shared" ca="1" si="2"/>
        <v>No</v>
      </c>
      <c r="N179" s="26">
        <f>YEAR(Table1[[#This Row],[Joining Date]])</f>
        <v>2022</v>
      </c>
      <c r="O179" s="46">
        <f>MONTH(Table1[[#This Row],[Joining Date]])</f>
        <v>7</v>
      </c>
      <c r="P179" s="26">
        <f ca="1">NETWORKDAYS(Table1[[#This Row],[Joining Date]],TODAY())</f>
        <v>1038</v>
      </c>
      <c r="Q179" s="26" t="str">
        <f>LEFT(Table1[[#This Row],[Department]],5)&amp;"-"&amp;RIGHT(Table1[[#This Row],[Employee ID]],3)</f>
        <v>Suppo-159</v>
      </c>
      <c r="R179" s="26" t="str">
        <f>LEFT(Table1[[#This Row],[Department]],3)</f>
        <v>Sup</v>
      </c>
      <c r="S179" s="37">
        <f>_xlfn.XLOOKUP(Table1[[#This Row],[City]],Table2[City],Table2[Bonus %])</f>
        <v>6</v>
      </c>
      <c r="U179" s="48" t="str">
        <v xml:space="preserve">Nisha </v>
      </c>
      <c r="V179" s="48" t="str">
        <v>Kapoor</v>
      </c>
    </row>
    <row r="180" spans="1:22" x14ac:dyDescent="0.35">
      <c r="A180" s="7" t="s">
        <v>1937</v>
      </c>
      <c r="B180" s="40" t="str">
        <f>LEFT(Table1[[#This Row],[Employee Name]],FIND(" ",Table1[[#This Row],[Employee Name]]))</f>
        <v xml:space="preserve">Pooja </v>
      </c>
      <c r="C180" s="40" t="str">
        <f>RIGHT(Table1[[#This Row],[Employee Name]],LEN(Table1[[#This Row],[Employee Name]])-FIND(" ",Table1[[#This Row],[Employee Name]]))</f>
        <v>Das</v>
      </c>
      <c r="D180" s="22">
        <f>Table1[[#This Row],[Basic Salary]]+Table1[[#This Row],[Bonus]]</f>
        <v>137046</v>
      </c>
      <c r="E180" s="8">
        <v>96</v>
      </c>
      <c r="F180" s="45">
        <v>94</v>
      </c>
      <c r="G180" s="8" t="str" cm="1">
        <f t="array" ref="G180">_xlfn.IFS(Table1[[#This Row],[Performance Score]]&gt;=80,"Excellent",Table1[[#This Row],[Performance Score]]&gt;=60,"Good",Table1[[#This Row],[Performance Score]]&gt;=40,"Need Improvement")</f>
        <v>Excellent</v>
      </c>
      <c r="H180" s="29">
        <f>Table1[[#This Row],[Bonus]]/Table1[[#This Row],[Basic Salary]]</f>
        <v>0.19595779773280625</v>
      </c>
      <c r="I180" s="8">
        <f ca="1">DATEDIF(Table1[[#This Row],[Date of Birth]],TODAY(),"y")</f>
        <v>40</v>
      </c>
      <c r="J180" s="33">
        <v>44601</v>
      </c>
      <c r="K180" s="33" t="str" cm="1">
        <f t="array" aca="1" ref="K180" ca="1">_xlfn.IFS(L180&lt;3,"Junior",L180&lt;=7,"Mid-Level",L180&gt;7,"Senior")</f>
        <v>Mid-Level</v>
      </c>
      <c r="L180" s="45">
        <f ca="1">INT(YEARFRAC(Table1[[#This Row],[Joining Date]],TODAY(),1))</f>
        <v>4</v>
      </c>
      <c r="M180" s="25" t="str">
        <f t="shared" ca="1" si="2"/>
        <v>No</v>
      </c>
      <c r="N180" s="25">
        <f>YEAR(Table1[[#This Row],[Joining Date]])</f>
        <v>2022</v>
      </c>
      <c r="O180" s="45">
        <f>MONTH(Table1[[#This Row],[Joining Date]])</f>
        <v>2</v>
      </c>
      <c r="P180" s="25">
        <f ca="1">NETWORKDAYS(Table1[[#This Row],[Joining Date]],TODAY())</f>
        <v>1144</v>
      </c>
      <c r="Q180" s="25" t="str">
        <f>LEFT(Table1[[#This Row],[Department]],5)&amp;"-"&amp;RIGHT(Table1[[#This Row],[Employee ID]],3)</f>
        <v>Marke-881</v>
      </c>
      <c r="R180" s="25" t="str">
        <f>LEFT(Table1[[#This Row],[Department]],3)</f>
        <v>Mar</v>
      </c>
      <c r="S180" s="36">
        <f>_xlfn.XLOOKUP(Table1[[#This Row],[City]],Table2[City],Table2[Bonus %])</f>
        <v>6</v>
      </c>
      <c r="U180" s="48" t="str">
        <v xml:space="preserve">Pooja </v>
      </c>
      <c r="V180" s="48" t="str">
        <v>Das</v>
      </c>
    </row>
    <row r="181" spans="1:22" x14ac:dyDescent="0.35">
      <c r="A181" s="9" t="s">
        <v>1991</v>
      </c>
      <c r="B181" s="41" t="str">
        <f>LEFT(Table1[[#This Row],[Employee Name]],FIND(" ",Table1[[#This Row],[Employee Name]]))</f>
        <v xml:space="preserve">Gayathri </v>
      </c>
      <c r="C181" s="41" t="str">
        <f>RIGHT(Table1[[#This Row],[Employee Name]],LEN(Table1[[#This Row],[Employee Name]])-FIND(" ",Table1[[#This Row],[Employee Name]]))</f>
        <v>Iyer</v>
      </c>
      <c r="D181" s="23">
        <f>Table1[[#This Row],[Basic Salary]]+Table1[[#This Row],[Bonus]]</f>
        <v>137046</v>
      </c>
      <c r="E181" s="10">
        <v>64</v>
      </c>
      <c r="F181" s="46">
        <v>91</v>
      </c>
      <c r="G181" s="10" t="str" cm="1">
        <f t="array" ref="G181">_xlfn.IFS(Table1[[#This Row],[Performance Score]]&gt;=80,"Excellent",Table1[[#This Row],[Performance Score]]&gt;=60,"Good",Table1[[#This Row],[Performance Score]]&gt;=40,"Need Improvement")</f>
        <v>Excellent</v>
      </c>
      <c r="H181" s="30">
        <f>Table1[[#This Row],[Bonus]]/Table1[[#This Row],[Basic Salary]]</f>
        <v>0.14608038267908813</v>
      </c>
      <c r="I181" s="10">
        <f ca="1">DATEDIF(Table1[[#This Row],[Date of Birth]],TODAY(),"y")</f>
        <v>30</v>
      </c>
      <c r="J181" s="34">
        <v>45968</v>
      </c>
      <c r="K181" s="33" t="str" cm="1">
        <f t="array" aca="1" ref="K181" ca="1">_xlfn.IFS(L181&lt;3,"Junior",L181&lt;=7,"Mid-Level",L181&gt;7,"Senior")</f>
        <v>Junior</v>
      </c>
      <c r="L181" s="46">
        <f ca="1">INT(YEARFRAC(Table1[[#This Row],[Joining Date]],TODAY(),1))</f>
        <v>0</v>
      </c>
      <c r="M181" s="25" t="str">
        <f t="shared" ca="1" si="2"/>
        <v>No</v>
      </c>
      <c r="N181" s="26">
        <f>YEAR(Table1[[#This Row],[Joining Date]])</f>
        <v>2025</v>
      </c>
      <c r="O181" s="46">
        <f>MONTH(Table1[[#This Row],[Joining Date]])</f>
        <v>11</v>
      </c>
      <c r="P181" s="26">
        <f ca="1">NETWORKDAYS(Table1[[#This Row],[Joining Date]],TODAY())</f>
        <v>167</v>
      </c>
      <c r="Q181" s="26" t="str">
        <f>LEFT(Table1[[#This Row],[Department]],5)&amp;"-"&amp;RIGHT(Table1[[#This Row],[Employee ID]],3)</f>
        <v>Marke-935</v>
      </c>
      <c r="R181" s="26" t="str">
        <f>LEFT(Table1[[#This Row],[Department]],3)</f>
        <v>Mar</v>
      </c>
      <c r="S181" s="37">
        <f>_xlfn.XLOOKUP(Table1[[#This Row],[City]],Table2[City],Table2[Bonus %])</f>
        <v>6</v>
      </c>
      <c r="U181" s="48" t="str">
        <v xml:space="preserve">Gayathri </v>
      </c>
      <c r="V181" s="48" t="str">
        <v>Iyer</v>
      </c>
    </row>
    <row r="182" spans="1:22" x14ac:dyDescent="0.35">
      <c r="A182" s="7" t="s">
        <v>4870</v>
      </c>
      <c r="B182" s="40" t="str">
        <f>LEFT(Table1[[#This Row],[Employee Name]],FIND(" ",Table1[[#This Row],[Employee Name]]))</f>
        <v xml:space="preserve">Karan </v>
      </c>
      <c r="C182" s="40" t="str">
        <f>RIGHT(Table1[[#This Row],[Employee Name]],LEN(Table1[[#This Row],[Employee Name]])-FIND(" ",Table1[[#This Row],[Employee Name]]))</f>
        <v>Malhotra</v>
      </c>
      <c r="D182" s="22">
        <f>Table1[[#This Row],[Basic Salary]]+Table1[[#This Row],[Bonus]]</f>
        <v>137027</v>
      </c>
      <c r="E182" s="8">
        <v>86</v>
      </c>
      <c r="F182" s="45">
        <v>93</v>
      </c>
      <c r="G182" s="8" t="str" cm="1">
        <f t="array" ref="G182">_xlfn.IFS(Table1[[#This Row],[Performance Score]]&gt;=80,"Excellent",Table1[[#This Row],[Performance Score]]&gt;=60,"Good",Table1[[#This Row],[Performance Score]]&gt;=40,"Need Improvement")</f>
        <v>Excellent</v>
      </c>
      <c r="H182" s="29">
        <f>Table1[[#This Row],[Bonus]]/Table1[[#This Row],[Basic Salary]]</f>
        <v>0.22853402906658776</v>
      </c>
      <c r="I182" s="8">
        <f ca="1">DATEDIF(Table1[[#This Row],[Date of Birth]],TODAY(),"y")</f>
        <v>23</v>
      </c>
      <c r="J182" s="33">
        <v>44312</v>
      </c>
      <c r="K182" s="33" t="str" cm="1">
        <f t="array" aca="1" ref="K182" ca="1">_xlfn.IFS(L182&lt;3,"Junior",L182&lt;=7,"Mid-Level",L182&gt;7,"Senior")</f>
        <v>Mid-Level</v>
      </c>
      <c r="L182" s="45">
        <f ca="1">INT(YEARFRAC(Table1[[#This Row],[Joining Date]],TODAY(),1))</f>
        <v>5</v>
      </c>
      <c r="M182" s="25" t="str">
        <f t="shared" ca="1" si="2"/>
        <v>No</v>
      </c>
      <c r="N182" s="25">
        <f>YEAR(Table1[[#This Row],[Joining Date]])</f>
        <v>2021</v>
      </c>
      <c r="O182" s="45">
        <f>MONTH(Table1[[#This Row],[Joining Date]])</f>
        <v>4</v>
      </c>
      <c r="P182" s="25">
        <f ca="1">NETWORKDAYS(Table1[[#This Row],[Joining Date]],TODAY())</f>
        <v>1351</v>
      </c>
      <c r="Q182" s="25" t="str">
        <f>LEFT(Table1[[#This Row],[Department]],5)&amp;"-"&amp;RIGHT(Table1[[#This Row],[Employee ID]],3)</f>
        <v>HR-814</v>
      </c>
      <c r="R182" s="25" t="str">
        <f>LEFT(Table1[[#This Row],[Department]],3)</f>
        <v>HR</v>
      </c>
      <c r="S182" s="36">
        <f>_xlfn.XLOOKUP(Table1[[#This Row],[City]],Table2[City],Table2[Bonus %])</f>
        <v>7</v>
      </c>
      <c r="U182" s="48" t="str">
        <v xml:space="preserve">Karan </v>
      </c>
      <c r="V182" s="48" t="str">
        <v>Malhotra</v>
      </c>
    </row>
    <row r="183" spans="1:22" x14ac:dyDescent="0.35">
      <c r="A183" s="9" t="s">
        <v>1109</v>
      </c>
      <c r="B183" s="41" t="str">
        <f>LEFT(Table1[[#This Row],[Employee Name]],FIND(" ",Table1[[#This Row],[Employee Name]]))</f>
        <v xml:space="preserve">Sneha </v>
      </c>
      <c r="C183" s="41" t="str">
        <f>RIGHT(Table1[[#This Row],[Employee Name]],LEN(Table1[[#This Row],[Employee Name]])-FIND(" ",Table1[[#This Row],[Employee Name]]))</f>
        <v>Iyer</v>
      </c>
      <c r="D183" s="23">
        <f>Table1[[#This Row],[Basic Salary]]+Table1[[#This Row],[Bonus]]</f>
        <v>136967</v>
      </c>
      <c r="E183" s="10">
        <v>75</v>
      </c>
      <c r="F183" s="46">
        <v>60</v>
      </c>
      <c r="G183" s="10" t="str" cm="1">
        <f t="array" ref="G183">_xlfn.IFS(Table1[[#This Row],[Performance Score]]&gt;=80,"Excellent",Table1[[#This Row],[Performance Score]]&gt;=60,"Good",Table1[[#This Row],[Performance Score]]&gt;=40,"Need Improvement")</f>
        <v>Good</v>
      </c>
      <c r="H183" s="30">
        <f>Table1[[#This Row],[Bonus]]/Table1[[#This Row],[Basic Salary]]</f>
        <v>0.15810701119491324</v>
      </c>
      <c r="I183" s="10">
        <f ca="1">DATEDIF(Table1[[#This Row],[Date of Birth]],TODAY(),"y")</f>
        <v>30</v>
      </c>
      <c r="J183" s="34">
        <v>45867</v>
      </c>
      <c r="K183" s="33" t="str" cm="1">
        <f t="array" aca="1" ref="K183" ca="1">_xlfn.IFS(L183&lt;3,"Junior",L183&lt;=7,"Mid-Level",L183&gt;7,"Senior")</f>
        <v>Junior</v>
      </c>
      <c r="L183" s="46">
        <f ca="1">INT(YEARFRAC(Table1[[#This Row],[Joining Date]],TODAY(),1))</f>
        <v>0</v>
      </c>
      <c r="M183" s="25" t="str">
        <f t="shared" ca="1" si="2"/>
        <v>No</v>
      </c>
      <c r="N183" s="26">
        <f>YEAR(Table1[[#This Row],[Joining Date]])</f>
        <v>2025</v>
      </c>
      <c r="O183" s="46">
        <f>MONTH(Table1[[#This Row],[Joining Date]])</f>
        <v>7</v>
      </c>
      <c r="P183" s="26">
        <f ca="1">NETWORKDAYS(Table1[[#This Row],[Joining Date]],TODAY())</f>
        <v>240</v>
      </c>
      <c r="Q183" s="26" t="str">
        <f>LEFT(Table1[[#This Row],[Department]],5)&amp;"-"&amp;RIGHT(Table1[[#This Row],[Employee ID]],3)</f>
        <v>Sales-053</v>
      </c>
      <c r="R183" s="26" t="str">
        <f>LEFT(Table1[[#This Row],[Department]],3)</f>
        <v>Sal</v>
      </c>
      <c r="S183" s="37">
        <f>_xlfn.XLOOKUP(Table1[[#This Row],[City]],Table2[City],Table2[Bonus %])</f>
        <v>5</v>
      </c>
      <c r="U183" s="48" t="str">
        <v xml:space="preserve">Sneha </v>
      </c>
      <c r="V183" s="48" t="str">
        <v>Iyer</v>
      </c>
    </row>
    <row r="184" spans="1:22" x14ac:dyDescent="0.35">
      <c r="A184" s="7" t="s">
        <v>1503</v>
      </c>
      <c r="B184" s="40" t="str">
        <f>LEFT(Table1[[#This Row],[Employee Name]],FIND(" ",Table1[[#This Row],[Employee Name]]))</f>
        <v xml:space="preserve">Kavya </v>
      </c>
      <c r="C184" s="40" t="str">
        <f>RIGHT(Table1[[#This Row],[Employee Name]],LEN(Table1[[#This Row],[Employee Name]])-FIND(" ",Table1[[#This Row],[Employee Name]]))</f>
        <v>Nair</v>
      </c>
      <c r="D184" s="22">
        <f>Table1[[#This Row],[Basic Salary]]+Table1[[#This Row],[Bonus]]</f>
        <v>136960</v>
      </c>
      <c r="E184" s="8">
        <v>93</v>
      </c>
      <c r="F184" s="45">
        <v>73</v>
      </c>
      <c r="G184" s="8" t="str" cm="1">
        <f t="array" ref="G184">_xlfn.IFS(Table1[[#This Row],[Performance Score]]&gt;=80,"Excellent",Table1[[#This Row],[Performance Score]]&gt;=60,"Good",Table1[[#This Row],[Performance Score]]&gt;=40,"Need Improvement")</f>
        <v>Good</v>
      </c>
      <c r="H184" s="29">
        <f>Table1[[#This Row],[Bonus]]/Table1[[#This Row],[Basic Salary]]</f>
        <v>0.21631942594270084</v>
      </c>
      <c r="I184" s="8">
        <f ca="1">DATEDIF(Table1[[#This Row],[Date of Birth]],TODAY(),"y")</f>
        <v>25</v>
      </c>
      <c r="J184" s="33">
        <v>45994</v>
      </c>
      <c r="K184" s="33" t="str" cm="1">
        <f t="array" aca="1" ref="K184" ca="1">_xlfn.IFS(L184&lt;3,"Junior",L184&lt;=7,"Mid-Level",L184&gt;7,"Senior")</f>
        <v>Junior</v>
      </c>
      <c r="L184" s="45">
        <f ca="1">INT(YEARFRAC(Table1[[#This Row],[Joining Date]],TODAY(),1))</f>
        <v>0</v>
      </c>
      <c r="M184" s="25" t="str">
        <f t="shared" ca="1" si="2"/>
        <v>No</v>
      </c>
      <c r="N184" s="25">
        <f>YEAR(Table1[[#This Row],[Joining Date]])</f>
        <v>2025</v>
      </c>
      <c r="O184" s="45">
        <f>MONTH(Table1[[#This Row],[Joining Date]])</f>
        <v>12</v>
      </c>
      <c r="P184" s="25">
        <f ca="1">NETWORKDAYS(Table1[[#This Row],[Joining Date]],TODAY())</f>
        <v>149</v>
      </c>
      <c r="Q184" s="25" t="str">
        <f>LEFT(Table1[[#This Row],[Department]],5)&amp;"-"&amp;RIGHT(Table1[[#This Row],[Employee ID]],3)</f>
        <v>Sales-447</v>
      </c>
      <c r="R184" s="25" t="str">
        <f>LEFT(Table1[[#This Row],[Department]],3)</f>
        <v>Sal</v>
      </c>
      <c r="S184" s="36">
        <f>_xlfn.XLOOKUP(Table1[[#This Row],[City]],Table2[City],Table2[Bonus %])</f>
        <v>4</v>
      </c>
      <c r="U184" s="48" t="str">
        <v xml:space="preserve">Kavya </v>
      </c>
      <c r="V184" s="48" t="str">
        <v>Nair</v>
      </c>
    </row>
    <row r="185" spans="1:22" x14ac:dyDescent="0.35">
      <c r="A185" s="9" t="s">
        <v>3624</v>
      </c>
      <c r="B185" s="41" t="str">
        <f>LEFT(Table1[[#This Row],[Employee Name]],FIND(" ",Table1[[#This Row],[Employee Name]]))</f>
        <v xml:space="preserve">Gayathri </v>
      </c>
      <c r="C185" s="41" t="str">
        <f>RIGHT(Table1[[#This Row],[Employee Name]],LEN(Table1[[#This Row],[Employee Name]])-FIND(" ",Table1[[#This Row],[Employee Name]]))</f>
        <v>Iyer</v>
      </c>
      <c r="D185" s="23">
        <f>Table1[[#This Row],[Basic Salary]]+Table1[[#This Row],[Bonus]]</f>
        <v>136913</v>
      </c>
      <c r="E185" s="10">
        <v>82</v>
      </c>
      <c r="F185" s="46">
        <v>94</v>
      </c>
      <c r="G185" s="10" t="str" cm="1">
        <f t="array" ref="G185">_xlfn.IFS(Table1[[#This Row],[Performance Score]]&gt;=80,"Excellent",Table1[[#This Row],[Performance Score]]&gt;=60,"Good",Table1[[#This Row],[Performance Score]]&gt;=40,"Need Improvement")</f>
        <v>Excellent</v>
      </c>
      <c r="H185" s="30">
        <f>Table1[[#This Row],[Bonus]]/Table1[[#This Row],[Basic Salary]]</f>
        <v>0.17706784047043855</v>
      </c>
      <c r="I185" s="10">
        <f ca="1">DATEDIF(Table1[[#This Row],[Date of Birth]],TODAY(),"y")</f>
        <v>42</v>
      </c>
      <c r="J185" s="34">
        <v>45426</v>
      </c>
      <c r="K185" s="33" t="str" cm="1">
        <f t="array" aca="1" ref="K185" ca="1">_xlfn.IFS(L185&lt;3,"Junior",L185&lt;=7,"Mid-Level",L185&gt;7,"Senior")</f>
        <v>Junior</v>
      </c>
      <c r="L185" s="46">
        <f ca="1">INT(YEARFRAC(Table1[[#This Row],[Joining Date]],TODAY(),1))</f>
        <v>2</v>
      </c>
      <c r="M185" s="25" t="str">
        <f t="shared" ca="1" si="2"/>
        <v>No</v>
      </c>
      <c r="N185" s="26">
        <f>YEAR(Table1[[#This Row],[Joining Date]])</f>
        <v>2024</v>
      </c>
      <c r="O185" s="46">
        <f>MONTH(Table1[[#This Row],[Joining Date]])</f>
        <v>5</v>
      </c>
      <c r="P185" s="26">
        <f ca="1">NETWORKDAYS(Table1[[#This Row],[Joining Date]],TODAY())</f>
        <v>555</v>
      </c>
      <c r="Q185" s="26" t="str">
        <f>LEFT(Table1[[#This Row],[Department]],5)&amp;"-"&amp;RIGHT(Table1[[#This Row],[Employee ID]],3)</f>
        <v>Sales-568</v>
      </c>
      <c r="R185" s="26" t="str">
        <f>LEFT(Table1[[#This Row],[Department]],3)</f>
        <v>Sal</v>
      </c>
      <c r="S185" s="37">
        <f>_xlfn.XLOOKUP(Table1[[#This Row],[City]],Table2[City],Table2[Bonus %])</f>
        <v>8</v>
      </c>
      <c r="U185" s="48" t="str">
        <v xml:space="preserve">Gayathri </v>
      </c>
      <c r="V185" s="48" t="str">
        <v>Iyer</v>
      </c>
    </row>
    <row r="186" spans="1:22" x14ac:dyDescent="0.35">
      <c r="A186" s="7" t="s">
        <v>2129</v>
      </c>
      <c r="B186" s="40" t="str">
        <f>LEFT(Table1[[#This Row],[Employee Name]],FIND(" ",Table1[[#This Row],[Employee Name]]))</f>
        <v xml:space="preserve">Ajay </v>
      </c>
      <c r="C186" s="40" t="str">
        <f>RIGHT(Table1[[#This Row],[Employee Name]],LEN(Table1[[#This Row],[Employee Name]])-FIND(" ",Table1[[#This Row],[Employee Name]]))</f>
        <v>Singh</v>
      </c>
      <c r="D186" s="22">
        <f>Table1[[#This Row],[Basic Salary]]+Table1[[#This Row],[Bonus]]</f>
        <v>136882</v>
      </c>
      <c r="E186" s="8">
        <v>84</v>
      </c>
      <c r="F186" s="45">
        <v>43</v>
      </c>
      <c r="G186" s="8" t="str" cm="1">
        <f t="array" ref="G186">_xlfn.IFS(Table1[[#This Row],[Performance Score]]&gt;=80,"Excellent",Table1[[#This Row],[Performance Score]]&gt;=60,"Good",Table1[[#This Row],[Performance Score]]&gt;=40,"Need Improvement")</f>
        <v>Need Improvement</v>
      </c>
      <c r="H186" s="29">
        <f>Table1[[#This Row],[Bonus]]/Table1[[#This Row],[Basic Salary]]</f>
        <v>0.16698921522656548</v>
      </c>
      <c r="I186" s="8">
        <f ca="1">DATEDIF(Table1[[#This Row],[Date of Birth]],TODAY(),"y")</f>
        <v>33</v>
      </c>
      <c r="J186" s="33">
        <v>45304</v>
      </c>
      <c r="K186" s="33" t="str" cm="1">
        <f t="array" aca="1" ref="K186" ca="1">_xlfn.IFS(L186&lt;3,"Junior",L186&lt;=7,"Mid-Level",L186&gt;7,"Senior")</f>
        <v>Junior</v>
      </c>
      <c r="L186" s="45">
        <f ca="1">INT(YEARFRAC(Table1[[#This Row],[Joining Date]],TODAY(),1))</f>
        <v>2</v>
      </c>
      <c r="M186" s="25" t="str">
        <f t="shared" ca="1" si="2"/>
        <v>No</v>
      </c>
      <c r="N186" s="25">
        <f>YEAR(Table1[[#This Row],[Joining Date]])</f>
        <v>2024</v>
      </c>
      <c r="O186" s="45">
        <f>MONTH(Table1[[#This Row],[Joining Date]])</f>
        <v>1</v>
      </c>
      <c r="P186" s="25">
        <f ca="1">NETWORKDAYS(Table1[[#This Row],[Joining Date]],TODAY())</f>
        <v>641</v>
      </c>
      <c r="Q186" s="25" t="str">
        <f>LEFT(Table1[[#This Row],[Department]],5)&amp;"-"&amp;RIGHT(Table1[[#This Row],[Employee ID]],3)</f>
        <v>Finan-073</v>
      </c>
      <c r="R186" s="25" t="str">
        <f>LEFT(Table1[[#This Row],[Department]],3)</f>
        <v>Fin</v>
      </c>
      <c r="S186" s="36">
        <f>_xlfn.XLOOKUP(Table1[[#This Row],[City]],Table2[City],Table2[Bonus %])</f>
        <v>6</v>
      </c>
      <c r="U186" s="48" t="str">
        <v xml:space="preserve">Ajay </v>
      </c>
      <c r="V186" s="48" t="str">
        <v>Singh</v>
      </c>
    </row>
    <row r="187" spans="1:22" x14ac:dyDescent="0.35">
      <c r="A187" s="9" t="s">
        <v>3569</v>
      </c>
      <c r="B187" s="41" t="str">
        <f>LEFT(Table1[[#This Row],[Employee Name]],FIND(" ",Table1[[#This Row],[Employee Name]]))</f>
        <v xml:space="preserve">Rahul </v>
      </c>
      <c r="C187" s="41" t="str">
        <f>RIGHT(Table1[[#This Row],[Employee Name]],LEN(Table1[[#This Row],[Employee Name]])-FIND(" ",Table1[[#This Row],[Employee Name]]))</f>
        <v>Verma</v>
      </c>
      <c r="D187" s="23">
        <f>Table1[[#This Row],[Basic Salary]]+Table1[[#This Row],[Bonus]]</f>
        <v>136862</v>
      </c>
      <c r="E187" s="10">
        <v>83</v>
      </c>
      <c r="F187" s="46">
        <v>69</v>
      </c>
      <c r="G187" s="10" t="str" cm="1">
        <f t="array" ref="G187">_xlfn.IFS(Table1[[#This Row],[Performance Score]]&gt;=80,"Excellent",Table1[[#This Row],[Performance Score]]&gt;=60,"Good",Table1[[#This Row],[Performance Score]]&gt;=40,"Need Improvement")</f>
        <v>Good</v>
      </c>
      <c r="H187" s="30">
        <f>Table1[[#This Row],[Bonus]]/Table1[[#This Row],[Basic Salary]]</f>
        <v>0.22730778198253135</v>
      </c>
      <c r="I187" s="10">
        <f ca="1">DATEDIF(Table1[[#This Row],[Date of Birth]],TODAY(),"y")</f>
        <v>27</v>
      </c>
      <c r="J187" s="34">
        <v>44495</v>
      </c>
      <c r="K187" s="33" t="str" cm="1">
        <f t="array" aca="1" ref="K187" ca="1">_xlfn.IFS(L187&lt;3,"Junior",L187&lt;=7,"Mid-Level",L187&gt;7,"Senior")</f>
        <v>Mid-Level</v>
      </c>
      <c r="L187" s="46">
        <f ca="1">INT(YEARFRAC(Table1[[#This Row],[Joining Date]],TODAY(),1))</f>
        <v>4</v>
      </c>
      <c r="M187" s="25" t="str">
        <f t="shared" ca="1" si="2"/>
        <v>No</v>
      </c>
      <c r="N187" s="26">
        <f>YEAR(Table1[[#This Row],[Joining Date]])</f>
        <v>2021</v>
      </c>
      <c r="O187" s="46">
        <f>MONTH(Table1[[#This Row],[Joining Date]])</f>
        <v>10</v>
      </c>
      <c r="P187" s="26">
        <f ca="1">NETWORKDAYS(Table1[[#This Row],[Joining Date]],TODAY())</f>
        <v>1220</v>
      </c>
      <c r="Q187" s="26" t="str">
        <f>LEFT(Table1[[#This Row],[Department]],5)&amp;"-"&amp;RIGHT(Table1[[#This Row],[Employee ID]],3)</f>
        <v>IT-513</v>
      </c>
      <c r="R187" s="26" t="str">
        <f>LEFT(Table1[[#This Row],[Department]],3)</f>
        <v>IT</v>
      </c>
      <c r="S187" s="37">
        <f>_xlfn.XLOOKUP(Table1[[#This Row],[City]],Table2[City],Table2[Bonus %])</f>
        <v>6</v>
      </c>
      <c r="U187" s="48" t="str">
        <v xml:space="preserve">Rahul </v>
      </c>
      <c r="V187" s="48" t="str">
        <v>Verma</v>
      </c>
    </row>
    <row r="188" spans="1:22" x14ac:dyDescent="0.35">
      <c r="A188" s="7" t="s">
        <v>1380</v>
      </c>
      <c r="B188" s="40" t="str">
        <f>LEFT(Table1[[#This Row],[Employee Name]],FIND(" ",Table1[[#This Row],[Employee Name]]))</f>
        <v xml:space="preserve">Rahul </v>
      </c>
      <c r="C188" s="40" t="str">
        <f>RIGHT(Table1[[#This Row],[Employee Name]],LEN(Table1[[#This Row],[Employee Name]])-FIND(" ",Table1[[#This Row],[Employee Name]]))</f>
        <v>Verma</v>
      </c>
      <c r="D188" s="22">
        <f>Table1[[#This Row],[Basic Salary]]+Table1[[#This Row],[Bonus]]</f>
        <v>136839</v>
      </c>
      <c r="E188" s="8">
        <v>63</v>
      </c>
      <c r="F188" s="45">
        <v>60</v>
      </c>
      <c r="G188" s="8" t="str" cm="1">
        <f t="array" ref="G188">_xlfn.IFS(Table1[[#This Row],[Performance Score]]&gt;=80,"Excellent",Table1[[#This Row],[Performance Score]]&gt;=60,"Good",Table1[[#This Row],[Performance Score]]&gt;=40,"Need Improvement")</f>
        <v>Good</v>
      </c>
      <c r="H188" s="29">
        <f>Table1[[#This Row],[Bonus]]/Table1[[#This Row],[Basic Salary]]</f>
        <v>0.26054995163741884</v>
      </c>
      <c r="I188" s="8">
        <f ca="1">DATEDIF(Table1[[#This Row],[Date of Birth]],TODAY(),"y")</f>
        <v>26</v>
      </c>
      <c r="J188" s="33">
        <v>42234</v>
      </c>
      <c r="K188" s="33" t="str" cm="1">
        <f t="array" aca="1" ref="K188" ca="1">_xlfn.IFS(L188&lt;3,"Junior",L188&lt;=7,"Mid-Level",L188&gt;7,"Senior")</f>
        <v>Senior</v>
      </c>
      <c r="L188" s="45">
        <f ca="1">INT(YEARFRAC(Table1[[#This Row],[Joining Date]],TODAY(),1))</f>
        <v>10</v>
      </c>
      <c r="M188" s="25" t="str">
        <f t="shared" ca="1" si="2"/>
        <v>Yes</v>
      </c>
      <c r="N188" s="25">
        <f>YEAR(Table1[[#This Row],[Joining Date]])</f>
        <v>2015</v>
      </c>
      <c r="O188" s="45">
        <f>MONTH(Table1[[#This Row],[Joining Date]])</f>
        <v>8</v>
      </c>
      <c r="P188" s="25">
        <f ca="1">NETWORKDAYS(Table1[[#This Row],[Joining Date]],TODAY())</f>
        <v>2835</v>
      </c>
      <c r="Q188" s="25" t="str">
        <f>LEFT(Table1[[#This Row],[Department]],5)&amp;"-"&amp;RIGHT(Table1[[#This Row],[Employee ID]],3)</f>
        <v>Suppo-324</v>
      </c>
      <c r="R188" s="25" t="str">
        <f>LEFT(Table1[[#This Row],[Department]],3)</f>
        <v>Sup</v>
      </c>
      <c r="S188" s="36">
        <f>_xlfn.XLOOKUP(Table1[[#This Row],[City]],Table2[City],Table2[Bonus %])</f>
        <v>5</v>
      </c>
      <c r="U188" s="48" t="str">
        <v xml:space="preserve">Rahul </v>
      </c>
      <c r="V188" s="48" t="str">
        <v>Verma</v>
      </c>
    </row>
    <row r="189" spans="1:22" x14ac:dyDescent="0.35">
      <c r="A189" s="9" t="s">
        <v>68</v>
      </c>
      <c r="B189" s="41" t="str">
        <f>LEFT(Table1[[#This Row],[Employee Name]],FIND(" ",Table1[[#This Row],[Employee Name]]))</f>
        <v xml:space="preserve">Neha </v>
      </c>
      <c r="C189" s="41" t="str">
        <f>RIGHT(Table1[[#This Row],[Employee Name]],LEN(Table1[[#This Row],[Employee Name]])-FIND(" ",Table1[[#This Row],[Employee Name]]))</f>
        <v>Kulkarni</v>
      </c>
      <c r="D189" s="23">
        <f>Table1[[#This Row],[Basic Salary]]+Table1[[#This Row],[Bonus]]</f>
        <v>136823</v>
      </c>
      <c r="E189" s="10">
        <v>66</v>
      </c>
      <c r="F189" s="46">
        <v>43</v>
      </c>
      <c r="G189" s="10" t="str" cm="1">
        <f t="array" ref="G189">_xlfn.IFS(Table1[[#This Row],[Performance Score]]&gt;=80,"Excellent",Table1[[#This Row],[Performance Score]]&gt;=60,"Good",Table1[[#This Row],[Performance Score]]&gt;=40,"Need Improvement")</f>
        <v>Need Improvement</v>
      </c>
      <c r="H189" s="30">
        <f>Table1[[#This Row],[Bonus]]/Table1[[#This Row],[Basic Salary]]</f>
        <v>0.23654981066254552</v>
      </c>
      <c r="I189" s="10">
        <f ca="1">DATEDIF(Table1[[#This Row],[Date of Birth]],TODAY(),"y")</f>
        <v>16</v>
      </c>
      <c r="J189" s="34">
        <v>42226</v>
      </c>
      <c r="K189" s="33" t="str" cm="1">
        <f t="array" aca="1" ref="K189" ca="1">_xlfn.IFS(L189&lt;3,"Junior",L189&lt;=7,"Mid-Level",L189&gt;7,"Senior")</f>
        <v>Senior</v>
      </c>
      <c r="L189" s="46">
        <f ca="1">INT(YEARFRAC(Table1[[#This Row],[Joining Date]],TODAY(),1))</f>
        <v>10</v>
      </c>
      <c r="M189" s="25" t="str">
        <f t="shared" ca="1" si="2"/>
        <v>Yes</v>
      </c>
      <c r="N189" s="26">
        <f>YEAR(Table1[[#This Row],[Joining Date]])</f>
        <v>2015</v>
      </c>
      <c r="O189" s="46">
        <f>MONTH(Table1[[#This Row],[Joining Date]])</f>
        <v>8</v>
      </c>
      <c r="P189" s="26">
        <f ca="1">NETWORKDAYS(Table1[[#This Row],[Joining Date]],TODAY())</f>
        <v>2841</v>
      </c>
      <c r="Q189" s="26" t="str">
        <f>LEFT(Table1[[#This Row],[Department]],5)&amp;"-"&amp;RIGHT(Table1[[#This Row],[Employee ID]],3)</f>
        <v>IT-023</v>
      </c>
      <c r="R189" s="26" t="str">
        <f>LEFT(Table1[[#This Row],[Department]],3)</f>
        <v>IT</v>
      </c>
      <c r="S189" s="37">
        <f>_xlfn.XLOOKUP(Table1[[#This Row],[City]],Table2[City],Table2[Bonus %])</f>
        <v>8</v>
      </c>
      <c r="U189" s="48" t="str">
        <v xml:space="preserve">Neha </v>
      </c>
      <c r="V189" s="48" t="str">
        <v>Kulkarni</v>
      </c>
    </row>
    <row r="190" spans="1:22" x14ac:dyDescent="0.35">
      <c r="A190" s="7" t="s">
        <v>1050</v>
      </c>
      <c r="B190" s="40" t="str">
        <f>LEFT(Table1[[#This Row],[Employee Name]],FIND(" ",Table1[[#This Row],[Employee Name]]))</f>
        <v xml:space="preserve">Krishna </v>
      </c>
      <c r="C190" s="40" t="str">
        <f>RIGHT(Table1[[#This Row],[Employee Name]],LEN(Table1[[#This Row],[Employee Name]])-FIND(" ",Table1[[#This Row],[Employee Name]]))</f>
        <v>Chaitanya</v>
      </c>
      <c r="D190" s="22">
        <f>Table1[[#This Row],[Basic Salary]]+Table1[[#This Row],[Bonus]]</f>
        <v>136810</v>
      </c>
      <c r="E190" s="8">
        <v>91</v>
      </c>
      <c r="F190" s="45">
        <v>45</v>
      </c>
      <c r="G190" s="8" t="str" cm="1">
        <f t="array" ref="G190">_xlfn.IFS(Table1[[#This Row],[Performance Score]]&gt;=80,"Excellent",Table1[[#This Row],[Performance Score]]&gt;=60,"Good",Table1[[#This Row],[Performance Score]]&gt;=40,"Need Improvement")</f>
        <v>Need Improvement</v>
      </c>
      <c r="H190" s="29">
        <f>Table1[[#This Row],[Bonus]]/Table1[[#This Row],[Basic Salary]]</f>
        <v>0.26629026286560531</v>
      </c>
      <c r="I190" s="8">
        <f ca="1">DATEDIF(Table1[[#This Row],[Date of Birth]],TODAY(),"y")</f>
        <v>22</v>
      </c>
      <c r="J190" s="33">
        <v>45784</v>
      </c>
      <c r="K190" s="33" t="str" cm="1">
        <f t="array" aca="1" ref="K190" ca="1">_xlfn.IFS(L190&lt;3,"Junior",L190&lt;=7,"Mid-Level",L190&gt;7,"Senior")</f>
        <v>Junior</v>
      </c>
      <c r="L190" s="45">
        <f ca="1">INT(YEARFRAC(Table1[[#This Row],[Joining Date]],TODAY(),1))</f>
        <v>1</v>
      </c>
      <c r="M190" s="25" t="str">
        <f t="shared" ca="1" si="2"/>
        <v>No</v>
      </c>
      <c r="N190" s="25">
        <f>YEAR(Table1[[#This Row],[Joining Date]])</f>
        <v>2025</v>
      </c>
      <c r="O190" s="45">
        <f>MONTH(Table1[[#This Row],[Joining Date]])</f>
        <v>5</v>
      </c>
      <c r="P190" s="25">
        <f ca="1">NETWORKDAYS(Table1[[#This Row],[Joining Date]],TODAY())</f>
        <v>299</v>
      </c>
      <c r="Q190" s="25" t="str">
        <f>LEFT(Table1[[#This Row],[Department]],5)&amp;"-"&amp;RIGHT(Table1[[#This Row],[Employee ID]],3)</f>
        <v>Marke-994</v>
      </c>
      <c r="R190" s="25" t="str">
        <f>LEFT(Table1[[#This Row],[Department]],3)</f>
        <v>Mar</v>
      </c>
      <c r="S190" s="36">
        <f>_xlfn.XLOOKUP(Table1[[#This Row],[City]],Table2[City],Table2[Bonus %])</f>
        <v>5</v>
      </c>
      <c r="U190" s="48" t="str">
        <v xml:space="preserve">Krishna </v>
      </c>
      <c r="V190" s="48" t="str">
        <v>Chaitanya</v>
      </c>
    </row>
    <row r="191" spans="1:22" x14ac:dyDescent="0.35">
      <c r="A191" s="9" t="s">
        <v>2824</v>
      </c>
      <c r="B191" s="41" t="str">
        <f>LEFT(Table1[[#This Row],[Employee Name]],FIND(" ",Table1[[#This Row],[Employee Name]]))</f>
        <v xml:space="preserve">Rohan </v>
      </c>
      <c r="C191" s="41" t="str">
        <f>RIGHT(Table1[[#This Row],[Employee Name]],LEN(Table1[[#This Row],[Employee Name]])-FIND(" ",Table1[[#This Row],[Employee Name]]))</f>
        <v>Gupta</v>
      </c>
      <c r="D191" s="23">
        <f>Table1[[#This Row],[Basic Salary]]+Table1[[#This Row],[Bonus]]</f>
        <v>136806</v>
      </c>
      <c r="E191" s="10">
        <v>96</v>
      </c>
      <c r="F191" s="46">
        <v>82</v>
      </c>
      <c r="G191" s="10" t="str" cm="1">
        <f t="array" ref="G191">_xlfn.IFS(Table1[[#This Row],[Performance Score]]&gt;=80,"Excellent",Table1[[#This Row],[Performance Score]]&gt;=60,"Good",Table1[[#This Row],[Performance Score]]&gt;=40,"Need Improvement")</f>
        <v>Excellent</v>
      </c>
      <c r="H191" s="30">
        <f>Table1[[#This Row],[Bonus]]/Table1[[#This Row],[Basic Salary]]</f>
        <v>0.17792013225189854</v>
      </c>
      <c r="I191" s="10">
        <f ca="1">DATEDIF(Table1[[#This Row],[Date of Birth]],TODAY(),"y")</f>
        <v>43</v>
      </c>
      <c r="J191" s="34">
        <v>43747</v>
      </c>
      <c r="K191" s="33" t="str" cm="1">
        <f t="array" aca="1" ref="K191" ca="1">_xlfn.IFS(L191&lt;3,"Junior",L191&lt;=7,"Mid-Level",L191&gt;7,"Senior")</f>
        <v>Mid-Level</v>
      </c>
      <c r="L191" s="46">
        <f ca="1">INT(YEARFRAC(Table1[[#This Row],[Joining Date]],TODAY(),1))</f>
        <v>6</v>
      </c>
      <c r="M191" s="25" t="str">
        <f t="shared" ca="1" si="2"/>
        <v>Yes</v>
      </c>
      <c r="N191" s="26">
        <f>YEAR(Table1[[#This Row],[Joining Date]])</f>
        <v>2019</v>
      </c>
      <c r="O191" s="46">
        <f>MONTH(Table1[[#This Row],[Joining Date]])</f>
        <v>10</v>
      </c>
      <c r="P191" s="26">
        <f ca="1">NETWORKDAYS(Table1[[#This Row],[Joining Date]],TODAY())</f>
        <v>1754</v>
      </c>
      <c r="Q191" s="26" t="str">
        <f>LEFT(Table1[[#This Row],[Department]],5)&amp;"-"&amp;RIGHT(Table1[[#This Row],[Employee ID]],3)</f>
        <v>Finan-768</v>
      </c>
      <c r="R191" s="26" t="str">
        <f>LEFT(Table1[[#This Row],[Department]],3)</f>
        <v>Fin</v>
      </c>
      <c r="S191" s="37">
        <f>_xlfn.XLOOKUP(Table1[[#This Row],[City]],Table2[City],Table2[Bonus %])</f>
        <v>5</v>
      </c>
      <c r="U191" s="48" t="str">
        <v xml:space="preserve">Rohan </v>
      </c>
      <c r="V191" s="48" t="str">
        <v>Gupta</v>
      </c>
    </row>
    <row r="192" spans="1:22" x14ac:dyDescent="0.35">
      <c r="A192" s="7" t="s">
        <v>252</v>
      </c>
      <c r="B192" s="40" t="str">
        <f>LEFT(Table1[[#This Row],[Employee Name]],FIND(" ",Table1[[#This Row],[Employee Name]]))</f>
        <v xml:space="preserve">Rahul </v>
      </c>
      <c r="C192" s="40" t="str">
        <f>RIGHT(Table1[[#This Row],[Employee Name]],LEN(Table1[[#This Row],[Employee Name]])-FIND(" ",Table1[[#This Row],[Employee Name]]))</f>
        <v>Verma</v>
      </c>
      <c r="D192" s="22">
        <f>Table1[[#This Row],[Basic Salary]]+Table1[[#This Row],[Bonus]]</f>
        <v>136803</v>
      </c>
      <c r="E192" s="8">
        <v>98</v>
      </c>
      <c r="F192" s="45">
        <v>61</v>
      </c>
      <c r="G192" s="8" t="str" cm="1">
        <f t="array" ref="G192">_xlfn.IFS(Table1[[#This Row],[Performance Score]]&gt;=80,"Excellent",Table1[[#This Row],[Performance Score]]&gt;=60,"Good",Table1[[#This Row],[Performance Score]]&gt;=40,"Need Improvement")</f>
        <v>Good</v>
      </c>
      <c r="H192" s="29">
        <f>Table1[[#This Row],[Bonus]]/Table1[[#This Row],[Basic Salary]]</f>
        <v>0.22868485104319164</v>
      </c>
      <c r="I192" s="8">
        <f ca="1">DATEDIF(Table1[[#This Row],[Date of Birth]],TODAY(),"y")</f>
        <v>38</v>
      </c>
      <c r="J192" s="33">
        <v>42636</v>
      </c>
      <c r="K192" s="33" t="str" cm="1">
        <f t="array" aca="1" ref="K192" ca="1">_xlfn.IFS(L192&lt;3,"Junior",L192&lt;=7,"Mid-Level",L192&gt;7,"Senior")</f>
        <v>Senior</v>
      </c>
      <c r="L192" s="45">
        <f ca="1">INT(YEARFRAC(Table1[[#This Row],[Joining Date]],TODAY(),1))</f>
        <v>9</v>
      </c>
      <c r="M192" s="25" t="str">
        <f t="shared" ca="1" si="2"/>
        <v>Yes</v>
      </c>
      <c r="N192" s="25">
        <f>YEAR(Table1[[#This Row],[Joining Date]])</f>
        <v>2016</v>
      </c>
      <c r="O192" s="45">
        <f>MONTH(Table1[[#This Row],[Joining Date]])</f>
        <v>9</v>
      </c>
      <c r="P192" s="25">
        <f ca="1">NETWORKDAYS(Table1[[#This Row],[Joining Date]],TODAY())</f>
        <v>2547</v>
      </c>
      <c r="Q192" s="25" t="str">
        <f>LEFT(Table1[[#This Row],[Department]],5)&amp;"-"&amp;RIGHT(Table1[[#This Row],[Employee ID]],3)</f>
        <v>Opera-196</v>
      </c>
      <c r="R192" s="25" t="str">
        <f>LEFT(Table1[[#This Row],[Department]],3)</f>
        <v>Ope</v>
      </c>
      <c r="S192" s="36">
        <f>_xlfn.XLOOKUP(Table1[[#This Row],[City]],Table2[City],Table2[Bonus %])</f>
        <v>5</v>
      </c>
      <c r="U192" s="48" t="str">
        <v xml:space="preserve">Rahul </v>
      </c>
      <c r="V192" s="48" t="str">
        <v>Verma</v>
      </c>
    </row>
    <row r="193" spans="1:22" x14ac:dyDescent="0.35">
      <c r="A193" s="9" t="s">
        <v>3749</v>
      </c>
      <c r="B193" s="41" t="str">
        <f>LEFT(Table1[[#This Row],[Employee Name]],FIND(" ",Table1[[#This Row],[Employee Name]]))</f>
        <v xml:space="preserve">Aditya </v>
      </c>
      <c r="C193" s="41" t="str">
        <f>RIGHT(Table1[[#This Row],[Employee Name]],LEN(Table1[[#This Row],[Employee Name]])-FIND(" ",Table1[[#This Row],[Employee Name]]))</f>
        <v>Kapoor</v>
      </c>
      <c r="D193" s="23">
        <f>Table1[[#This Row],[Basic Salary]]+Table1[[#This Row],[Bonus]]</f>
        <v>136730</v>
      </c>
      <c r="E193" s="10">
        <v>95</v>
      </c>
      <c r="F193" s="46">
        <v>63</v>
      </c>
      <c r="G193" s="10" t="str" cm="1">
        <f t="array" ref="G193">_xlfn.IFS(Table1[[#This Row],[Performance Score]]&gt;=80,"Excellent",Table1[[#This Row],[Performance Score]]&gt;=60,"Good",Table1[[#This Row],[Performance Score]]&gt;=40,"Need Improvement")</f>
        <v>Good</v>
      </c>
      <c r="H193" s="30">
        <f>Table1[[#This Row],[Bonus]]/Table1[[#This Row],[Basic Salary]]</f>
        <v>0.14947456914670029</v>
      </c>
      <c r="I193" s="10">
        <f ca="1">DATEDIF(Table1[[#This Row],[Date of Birth]],TODAY(),"y")</f>
        <v>36</v>
      </c>
      <c r="J193" s="34">
        <v>45453</v>
      </c>
      <c r="K193" s="33" t="str" cm="1">
        <f t="array" aca="1" ref="K193" ca="1">_xlfn.IFS(L193&lt;3,"Junior",L193&lt;=7,"Mid-Level",L193&gt;7,"Senior")</f>
        <v>Junior</v>
      </c>
      <c r="L193" s="46">
        <f ca="1">INT(YEARFRAC(Table1[[#This Row],[Joining Date]],TODAY(),1))</f>
        <v>2</v>
      </c>
      <c r="M193" s="25" t="str">
        <f t="shared" ca="1" si="2"/>
        <v>No</v>
      </c>
      <c r="N193" s="26">
        <f>YEAR(Table1[[#This Row],[Joining Date]])</f>
        <v>2024</v>
      </c>
      <c r="O193" s="46">
        <f>MONTH(Table1[[#This Row],[Joining Date]])</f>
        <v>6</v>
      </c>
      <c r="P193" s="26">
        <f ca="1">NETWORKDAYS(Table1[[#This Row],[Joining Date]],TODAY())</f>
        <v>536</v>
      </c>
      <c r="Q193" s="26" t="str">
        <f>LEFT(Table1[[#This Row],[Department]],5)&amp;"-"&amp;RIGHT(Table1[[#This Row],[Employee ID]],3)</f>
        <v>HR-693</v>
      </c>
      <c r="R193" s="26" t="str">
        <f>LEFT(Table1[[#This Row],[Department]],3)</f>
        <v>HR</v>
      </c>
      <c r="S193" s="37">
        <f>_xlfn.XLOOKUP(Table1[[#This Row],[City]],Table2[City],Table2[Bonus %])</f>
        <v>4</v>
      </c>
      <c r="U193" s="48" t="str">
        <v xml:space="preserve">Aditya </v>
      </c>
      <c r="V193" s="48" t="str">
        <v>Kapoor</v>
      </c>
    </row>
    <row r="194" spans="1:22" x14ac:dyDescent="0.35">
      <c r="A194" s="7" t="s">
        <v>842</v>
      </c>
      <c r="B194" s="40" t="str">
        <f>LEFT(Table1[[#This Row],[Employee Name]],FIND(" ",Table1[[#This Row],[Employee Name]]))</f>
        <v xml:space="preserve">Krishna </v>
      </c>
      <c r="C194" s="40" t="str">
        <f>RIGHT(Table1[[#This Row],[Employee Name]],LEN(Table1[[#This Row],[Employee Name]])-FIND(" ",Table1[[#This Row],[Employee Name]]))</f>
        <v>Chaitanya</v>
      </c>
      <c r="D194" s="22">
        <f>Table1[[#This Row],[Basic Salary]]+Table1[[#This Row],[Bonus]]</f>
        <v>136705</v>
      </c>
      <c r="E194" s="8">
        <v>83</v>
      </c>
      <c r="F194" s="45">
        <v>97</v>
      </c>
      <c r="G194" s="8" t="str" cm="1">
        <f t="array" ref="G194">_xlfn.IFS(Table1[[#This Row],[Performance Score]]&gt;=80,"Excellent",Table1[[#This Row],[Performance Score]]&gt;=60,"Good",Table1[[#This Row],[Performance Score]]&gt;=40,"Need Improvement")</f>
        <v>Excellent</v>
      </c>
      <c r="H194" s="29">
        <f>Table1[[#This Row],[Bonus]]/Table1[[#This Row],[Basic Salary]]</f>
        <v>0.25708058998786182</v>
      </c>
      <c r="I194" s="8">
        <f ca="1">DATEDIF(Table1[[#This Row],[Date of Birth]],TODAY(),"y")</f>
        <v>32</v>
      </c>
      <c r="J194" s="33">
        <v>43580</v>
      </c>
      <c r="K194" s="33" t="str" cm="1">
        <f t="array" aca="1" ref="K194" ca="1">_xlfn.IFS(L194&lt;3,"Junior",L194&lt;=7,"Mid-Level",L194&gt;7,"Senior")</f>
        <v>Mid-Level</v>
      </c>
      <c r="L194" s="45">
        <f ca="1">INT(YEARFRAC(Table1[[#This Row],[Joining Date]],TODAY(),1))</f>
        <v>7</v>
      </c>
      <c r="M194" s="25" t="str">
        <f t="shared" ref="M194:M257" ca="1" si="3">IF(L194&gt;5,"Yes","No")</f>
        <v>Yes</v>
      </c>
      <c r="N194" s="25">
        <f>YEAR(Table1[[#This Row],[Joining Date]])</f>
        <v>2019</v>
      </c>
      <c r="O194" s="45">
        <f>MONTH(Table1[[#This Row],[Joining Date]])</f>
        <v>4</v>
      </c>
      <c r="P194" s="25">
        <f ca="1">NETWORKDAYS(Table1[[#This Row],[Joining Date]],TODAY())</f>
        <v>1873</v>
      </c>
      <c r="Q194" s="25" t="str">
        <f>LEFT(Table1[[#This Row],[Department]],5)&amp;"-"&amp;RIGHT(Table1[[#This Row],[Employee ID]],3)</f>
        <v>Sales-786</v>
      </c>
      <c r="R194" s="25" t="str">
        <f>LEFT(Table1[[#This Row],[Department]],3)</f>
        <v>Sal</v>
      </c>
      <c r="S194" s="36">
        <f>_xlfn.XLOOKUP(Table1[[#This Row],[City]],Table2[City],Table2[Bonus %])</f>
        <v>5</v>
      </c>
      <c r="U194" s="48" t="str">
        <v xml:space="preserve">Krishna </v>
      </c>
      <c r="V194" s="48" t="str">
        <v>Chaitanya</v>
      </c>
    </row>
    <row r="195" spans="1:22" x14ac:dyDescent="0.35">
      <c r="A195" s="9" t="s">
        <v>5007</v>
      </c>
      <c r="B195" s="41" t="str">
        <f>LEFT(Table1[[#This Row],[Employee Name]],FIND(" ",Table1[[#This Row],[Employee Name]]))</f>
        <v xml:space="preserve">Nisha </v>
      </c>
      <c r="C195" s="41" t="str">
        <f>RIGHT(Table1[[#This Row],[Employee Name]],LEN(Table1[[#This Row],[Employee Name]])-FIND(" ",Table1[[#This Row],[Employee Name]]))</f>
        <v>Kapoor</v>
      </c>
      <c r="D195" s="23">
        <f>Table1[[#This Row],[Basic Salary]]+Table1[[#This Row],[Bonus]]</f>
        <v>136687</v>
      </c>
      <c r="E195" s="10">
        <v>86</v>
      </c>
      <c r="F195" s="46">
        <v>98</v>
      </c>
      <c r="G195" s="10" t="str" cm="1">
        <f t="array" ref="G195">_xlfn.IFS(Table1[[#This Row],[Performance Score]]&gt;=80,"Excellent",Table1[[#This Row],[Performance Score]]&gt;=60,"Good",Table1[[#This Row],[Performance Score]]&gt;=40,"Need Improvement")</f>
        <v>Excellent</v>
      </c>
      <c r="H195" s="30">
        <f>Table1[[#This Row],[Bonus]]/Table1[[#This Row],[Basic Salary]]</f>
        <v>0.23842097633457762</v>
      </c>
      <c r="I195" s="10">
        <f ca="1">DATEDIF(Table1[[#This Row],[Date of Birth]],TODAY(),"y")</f>
        <v>31</v>
      </c>
      <c r="J195" s="34">
        <v>44456</v>
      </c>
      <c r="K195" s="33" t="str" cm="1">
        <f t="array" aca="1" ref="K195" ca="1">_xlfn.IFS(L195&lt;3,"Junior",L195&lt;=7,"Mid-Level",L195&gt;7,"Senior")</f>
        <v>Mid-Level</v>
      </c>
      <c r="L195" s="46">
        <f ca="1">INT(YEARFRAC(Table1[[#This Row],[Joining Date]],TODAY(),1))</f>
        <v>4</v>
      </c>
      <c r="M195" s="25" t="str">
        <f t="shared" ca="1" si="3"/>
        <v>No</v>
      </c>
      <c r="N195" s="26">
        <f>YEAR(Table1[[#This Row],[Joining Date]])</f>
        <v>2021</v>
      </c>
      <c r="O195" s="46">
        <f>MONTH(Table1[[#This Row],[Joining Date]])</f>
        <v>9</v>
      </c>
      <c r="P195" s="26">
        <f ca="1">NETWORKDAYS(Table1[[#This Row],[Joining Date]],TODAY())</f>
        <v>1247</v>
      </c>
      <c r="Q195" s="26" t="str">
        <f>LEFT(Table1[[#This Row],[Department]],5)&amp;"-"&amp;RIGHT(Table1[[#This Row],[Employee ID]],3)</f>
        <v>Sales-951</v>
      </c>
      <c r="R195" s="26" t="str">
        <f>LEFT(Table1[[#This Row],[Department]],3)</f>
        <v>Sal</v>
      </c>
      <c r="S195" s="37">
        <f>_xlfn.XLOOKUP(Table1[[#This Row],[City]],Table2[City],Table2[Bonus %])</f>
        <v>7</v>
      </c>
      <c r="U195" s="48" t="str">
        <v xml:space="preserve">Nisha </v>
      </c>
      <c r="V195" s="48" t="str">
        <v>Kapoor</v>
      </c>
    </row>
    <row r="196" spans="1:22" x14ac:dyDescent="0.35">
      <c r="A196" s="7" t="s">
        <v>1651</v>
      </c>
      <c r="B196" s="40" t="str">
        <f>LEFT(Table1[[#This Row],[Employee Name]],FIND(" ",Table1[[#This Row],[Employee Name]]))</f>
        <v xml:space="preserve">Kavya </v>
      </c>
      <c r="C196" s="40" t="str">
        <f>RIGHT(Table1[[#This Row],[Employee Name]],LEN(Table1[[#This Row],[Employee Name]])-FIND(" ",Table1[[#This Row],[Employee Name]]))</f>
        <v>Nair</v>
      </c>
      <c r="D196" s="22">
        <f>Table1[[#This Row],[Basic Salary]]+Table1[[#This Row],[Bonus]]</f>
        <v>136658</v>
      </c>
      <c r="E196" s="8">
        <v>99</v>
      </c>
      <c r="F196" s="45">
        <v>58</v>
      </c>
      <c r="G196" s="8" t="str" cm="1">
        <f t="array" ref="G196">_xlfn.IFS(Table1[[#This Row],[Performance Score]]&gt;=80,"Excellent",Table1[[#This Row],[Performance Score]]&gt;=60,"Good",Table1[[#This Row],[Performance Score]]&gt;=40,"Need Improvement")</f>
        <v>Need Improvement</v>
      </c>
      <c r="H196" s="29">
        <f>Table1[[#This Row],[Bonus]]/Table1[[#This Row],[Basic Salary]]</f>
        <v>0.27395102124525733</v>
      </c>
      <c r="I196" s="8">
        <f ca="1">DATEDIF(Table1[[#This Row],[Date of Birth]],TODAY(),"y")</f>
        <v>46</v>
      </c>
      <c r="J196" s="33">
        <v>44201</v>
      </c>
      <c r="K196" s="33" t="str" cm="1">
        <f t="array" aca="1" ref="K196" ca="1">_xlfn.IFS(L196&lt;3,"Junior",L196&lt;=7,"Mid-Level",L196&gt;7,"Senior")</f>
        <v>Mid-Level</v>
      </c>
      <c r="L196" s="45">
        <f ca="1">INT(YEARFRAC(Table1[[#This Row],[Joining Date]],TODAY(),1))</f>
        <v>5</v>
      </c>
      <c r="M196" s="25" t="str">
        <f t="shared" ca="1" si="3"/>
        <v>No</v>
      </c>
      <c r="N196" s="25">
        <f>YEAR(Table1[[#This Row],[Joining Date]])</f>
        <v>2021</v>
      </c>
      <c r="O196" s="45">
        <f>MONTH(Table1[[#This Row],[Joining Date]])</f>
        <v>1</v>
      </c>
      <c r="P196" s="25">
        <f ca="1">NETWORKDAYS(Table1[[#This Row],[Joining Date]],TODAY())</f>
        <v>1430</v>
      </c>
      <c r="Q196" s="25" t="str">
        <f>LEFT(Table1[[#This Row],[Department]],5)&amp;"-"&amp;RIGHT(Table1[[#This Row],[Employee ID]],3)</f>
        <v>Finan-595</v>
      </c>
      <c r="R196" s="25" t="str">
        <f>LEFT(Table1[[#This Row],[Department]],3)</f>
        <v>Fin</v>
      </c>
      <c r="S196" s="36">
        <f>_xlfn.XLOOKUP(Table1[[#This Row],[City]],Table2[City],Table2[Bonus %])</f>
        <v>6</v>
      </c>
      <c r="U196" s="48" t="str">
        <v xml:space="preserve">Kavya </v>
      </c>
      <c r="V196" s="48" t="str">
        <v>Nair</v>
      </c>
    </row>
    <row r="197" spans="1:22" x14ac:dyDescent="0.35">
      <c r="A197" s="9" t="s">
        <v>98</v>
      </c>
      <c r="B197" s="41" t="str">
        <f>LEFT(Table1[[#This Row],[Employee Name]],FIND(" ",Table1[[#This Row],[Employee Name]]))</f>
        <v xml:space="preserve">Rahul </v>
      </c>
      <c r="C197" s="41" t="str">
        <f>RIGHT(Table1[[#This Row],[Employee Name]],LEN(Table1[[#This Row],[Employee Name]])-FIND(" ",Table1[[#This Row],[Employee Name]]))</f>
        <v>Verma</v>
      </c>
      <c r="D197" s="23">
        <f>Table1[[#This Row],[Basic Salary]]+Table1[[#This Row],[Bonus]]</f>
        <v>136635</v>
      </c>
      <c r="E197" s="10">
        <v>81</v>
      </c>
      <c r="F197" s="46">
        <v>100</v>
      </c>
      <c r="G197" s="10" t="str" cm="1">
        <f t="array" ref="G197">_xlfn.IFS(Table1[[#This Row],[Performance Score]]&gt;=80,"Excellent",Table1[[#This Row],[Performance Score]]&gt;=60,"Good",Table1[[#This Row],[Performance Score]]&gt;=40,"Need Improvement")</f>
        <v>Excellent</v>
      </c>
      <c r="H197" s="30">
        <f>Table1[[#This Row],[Bonus]]/Table1[[#This Row],[Basic Salary]]</f>
        <v>0.19786963573401131</v>
      </c>
      <c r="I197" s="10">
        <f ca="1">DATEDIF(Table1[[#This Row],[Date of Birth]],TODAY(),"y")</f>
        <v>28</v>
      </c>
      <c r="J197" s="34">
        <v>44091</v>
      </c>
      <c r="K197" s="33" t="str" cm="1">
        <f t="array" aca="1" ref="K197" ca="1">_xlfn.IFS(L197&lt;3,"Junior",L197&lt;=7,"Mid-Level",L197&gt;7,"Senior")</f>
        <v>Mid-Level</v>
      </c>
      <c r="L197" s="46">
        <f ca="1">INT(YEARFRAC(Table1[[#This Row],[Joining Date]],TODAY(),1))</f>
        <v>5</v>
      </c>
      <c r="M197" s="25" t="str">
        <f t="shared" ca="1" si="3"/>
        <v>No</v>
      </c>
      <c r="N197" s="26">
        <f>YEAR(Table1[[#This Row],[Joining Date]])</f>
        <v>2020</v>
      </c>
      <c r="O197" s="46">
        <f>MONTH(Table1[[#This Row],[Joining Date]])</f>
        <v>9</v>
      </c>
      <c r="P197" s="26">
        <f ca="1">NETWORKDAYS(Table1[[#This Row],[Joining Date]],TODAY())</f>
        <v>1508</v>
      </c>
      <c r="Q197" s="26" t="str">
        <f>LEFT(Table1[[#This Row],[Department]],5)&amp;"-"&amp;RIGHT(Table1[[#This Row],[Employee ID]],3)</f>
        <v>Sales-043</v>
      </c>
      <c r="R197" s="26" t="str">
        <f>LEFT(Table1[[#This Row],[Department]],3)</f>
        <v>Sal</v>
      </c>
      <c r="S197" s="37">
        <f>_xlfn.XLOOKUP(Table1[[#This Row],[City]],Table2[City],Table2[Bonus %])</f>
        <v>5</v>
      </c>
      <c r="U197" s="48" t="str">
        <v xml:space="preserve">Rahul </v>
      </c>
      <c r="V197" s="48" t="str">
        <v>Verma</v>
      </c>
    </row>
    <row r="198" spans="1:22" x14ac:dyDescent="0.35">
      <c r="A198" s="7" t="s">
        <v>1600</v>
      </c>
      <c r="B198" s="40" t="str">
        <f>LEFT(Table1[[#This Row],[Employee Name]],FIND(" ",Table1[[#This Row],[Employee Name]]))</f>
        <v xml:space="preserve">Ishita </v>
      </c>
      <c r="C198" s="40" t="str">
        <f>RIGHT(Table1[[#This Row],[Employee Name]],LEN(Table1[[#This Row],[Employee Name]])-FIND(" ",Table1[[#This Row],[Employee Name]]))</f>
        <v>Roy</v>
      </c>
      <c r="D198" s="22">
        <f>Table1[[#This Row],[Basic Salary]]+Table1[[#This Row],[Bonus]]</f>
        <v>136621</v>
      </c>
      <c r="E198" s="8">
        <v>82</v>
      </c>
      <c r="F198" s="45">
        <v>96</v>
      </c>
      <c r="G198" s="8" t="str" cm="1">
        <f t="array" ref="G198">_xlfn.IFS(Table1[[#This Row],[Performance Score]]&gt;=80,"Excellent",Table1[[#This Row],[Performance Score]]&gt;=60,"Good",Table1[[#This Row],[Performance Score]]&gt;=40,"Need Improvement")</f>
        <v>Excellent</v>
      </c>
      <c r="H198" s="29">
        <f>Table1[[#This Row],[Bonus]]/Table1[[#This Row],[Basic Salary]]</f>
        <v>0.20851135348388752</v>
      </c>
      <c r="I198" s="8">
        <f ca="1">DATEDIF(Table1[[#This Row],[Date of Birth]],TODAY(),"y")</f>
        <v>24</v>
      </c>
      <c r="J198" s="33">
        <v>45979</v>
      </c>
      <c r="K198" s="33" t="str" cm="1">
        <f t="array" aca="1" ref="K198" ca="1">_xlfn.IFS(L198&lt;3,"Junior",L198&lt;=7,"Mid-Level",L198&gt;7,"Senior")</f>
        <v>Junior</v>
      </c>
      <c r="L198" s="45">
        <f ca="1">INT(YEARFRAC(Table1[[#This Row],[Joining Date]],TODAY(),1))</f>
        <v>0</v>
      </c>
      <c r="M198" s="25" t="str">
        <f t="shared" ca="1" si="3"/>
        <v>No</v>
      </c>
      <c r="N198" s="25">
        <f>YEAR(Table1[[#This Row],[Joining Date]])</f>
        <v>2025</v>
      </c>
      <c r="O198" s="45">
        <f>MONTH(Table1[[#This Row],[Joining Date]])</f>
        <v>11</v>
      </c>
      <c r="P198" s="25">
        <f ca="1">NETWORKDAYS(Table1[[#This Row],[Joining Date]],TODAY())</f>
        <v>160</v>
      </c>
      <c r="Q198" s="25" t="str">
        <f>LEFT(Table1[[#This Row],[Department]],5)&amp;"-"&amp;RIGHT(Table1[[#This Row],[Employee ID]],3)</f>
        <v>IT-544</v>
      </c>
      <c r="R198" s="25" t="str">
        <f>LEFT(Table1[[#This Row],[Department]],3)</f>
        <v>IT</v>
      </c>
      <c r="S198" s="36">
        <f>_xlfn.XLOOKUP(Table1[[#This Row],[City]],Table2[City],Table2[Bonus %])</f>
        <v>6</v>
      </c>
      <c r="U198" s="48" t="str">
        <v xml:space="preserve">Ishita </v>
      </c>
      <c r="V198" s="48" t="str">
        <v>Roy</v>
      </c>
    </row>
    <row r="199" spans="1:22" x14ac:dyDescent="0.35">
      <c r="A199" s="9" t="s">
        <v>2805</v>
      </c>
      <c r="B199" s="41" t="str">
        <f>LEFT(Table1[[#This Row],[Employee Name]],FIND(" ",Table1[[#This Row],[Employee Name]]))</f>
        <v xml:space="preserve">Neha </v>
      </c>
      <c r="C199" s="41" t="str">
        <f>RIGHT(Table1[[#This Row],[Employee Name]],LEN(Table1[[#This Row],[Employee Name]])-FIND(" ",Table1[[#This Row],[Employee Name]]))</f>
        <v>Kulkarni</v>
      </c>
      <c r="D199" s="23">
        <f>Table1[[#This Row],[Basic Salary]]+Table1[[#This Row],[Bonus]]</f>
        <v>136586</v>
      </c>
      <c r="E199" s="10">
        <v>61</v>
      </c>
      <c r="F199" s="46">
        <v>66</v>
      </c>
      <c r="G199" s="10" t="str" cm="1">
        <f t="array" ref="G199">_xlfn.IFS(Table1[[#This Row],[Performance Score]]&gt;=80,"Excellent",Table1[[#This Row],[Performance Score]]&gt;=60,"Good",Table1[[#This Row],[Performance Score]]&gt;=40,"Need Improvement")</f>
        <v>Good</v>
      </c>
      <c r="H199" s="30">
        <f>Table1[[#This Row],[Bonus]]/Table1[[#This Row],[Basic Salary]]</f>
        <v>0.21242732235586526</v>
      </c>
      <c r="I199" s="10">
        <f ca="1">DATEDIF(Table1[[#This Row],[Date of Birth]],TODAY(),"y")</f>
        <v>35</v>
      </c>
      <c r="J199" s="34">
        <v>43762</v>
      </c>
      <c r="K199" s="33" t="str" cm="1">
        <f t="array" aca="1" ref="K199" ca="1">_xlfn.IFS(L199&lt;3,"Junior",L199&lt;=7,"Mid-Level",L199&gt;7,"Senior")</f>
        <v>Mid-Level</v>
      </c>
      <c r="L199" s="46">
        <f ca="1">INT(YEARFRAC(Table1[[#This Row],[Joining Date]],TODAY(),1))</f>
        <v>6</v>
      </c>
      <c r="M199" s="25" t="str">
        <f t="shared" ca="1" si="3"/>
        <v>Yes</v>
      </c>
      <c r="N199" s="26">
        <f>YEAR(Table1[[#This Row],[Joining Date]])</f>
        <v>2019</v>
      </c>
      <c r="O199" s="46">
        <f>MONTH(Table1[[#This Row],[Joining Date]])</f>
        <v>10</v>
      </c>
      <c r="P199" s="26">
        <f ca="1">NETWORKDAYS(Table1[[#This Row],[Joining Date]],TODAY())</f>
        <v>1743</v>
      </c>
      <c r="Q199" s="26" t="str">
        <f>LEFT(Table1[[#This Row],[Department]],5)&amp;"-"&amp;RIGHT(Table1[[#This Row],[Employee ID]],3)</f>
        <v>Opera-749</v>
      </c>
      <c r="R199" s="26" t="str">
        <f>LEFT(Table1[[#This Row],[Department]],3)</f>
        <v>Ope</v>
      </c>
      <c r="S199" s="37">
        <f>_xlfn.XLOOKUP(Table1[[#This Row],[City]],Table2[City],Table2[Bonus %])</f>
        <v>5</v>
      </c>
      <c r="U199" s="48" t="str">
        <v xml:space="preserve">Neha </v>
      </c>
      <c r="V199" s="48" t="str">
        <v>Kulkarni</v>
      </c>
    </row>
    <row r="200" spans="1:22" x14ac:dyDescent="0.35">
      <c r="A200" s="7" t="s">
        <v>2853</v>
      </c>
      <c r="B200" s="40" t="str">
        <f>LEFT(Table1[[#This Row],[Employee Name]],FIND(" ",Table1[[#This Row],[Employee Name]]))</f>
        <v xml:space="preserve">Ravi </v>
      </c>
      <c r="C200" s="40" t="str">
        <f>RIGHT(Table1[[#This Row],[Employee Name]],LEN(Table1[[#This Row],[Employee Name]])-FIND(" ",Table1[[#This Row],[Employee Name]]))</f>
        <v>Teja</v>
      </c>
      <c r="D200" s="22">
        <f>Table1[[#This Row],[Basic Salary]]+Table1[[#This Row],[Bonus]]</f>
        <v>136561</v>
      </c>
      <c r="E200" s="8">
        <v>99</v>
      </c>
      <c r="F200" s="45">
        <v>54</v>
      </c>
      <c r="G200" s="8" t="str" cm="1">
        <f t="array" ref="G200">_xlfn.IFS(Table1[[#This Row],[Performance Score]]&gt;=80,"Excellent",Table1[[#This Row],[Performance Score]]&gt;=60,"Good",Table1[[#This Row],[Performance Score]]&gt;=40,"Need Improvement")</f>
        <v>Need Improvement</v>
      </c>
      <c r="H200" s="29">
        <f>Table1[[#This Row],[Bonus]]/Table1[[#This Row],[Basic Salary]]</f>
        <v>0.20466654904728299</v>
      </c>
      <c r="I200" s="8">
        <f ca="1">DATEDIF(Table1[[#This Row],[Date of Birth]],TODAY(),"y")</f>
        <v>23</v>
      </c>
      <c r="J200" s="33">
        <v>44632</v>
      </c>
      <c r="K200" s="33" t="str" cm="1">
        <f t="array" aca="1" ref="K200" ca="1">_xlfn.IFS(L200&lt;3,"Junior",L200&lt;=7,"Mid-Level",L200&gt;7,"Senior")</f>
        <v>Mid-Level</v>
      </c>
      <c r="L200" s="45">
        <f ca="1">INT(YEARFRAC(Table1[[#This Row],[Joining Date]],TODAY(),1))</f>
        <v>4</v>
      </c>
      <c r="M200" s="25" t="str">
        <f t="shared" ca="1" si="3"/>
        <v>No</v>
      </c>
      <c r="N200" s="25">
        <f>YEAR(Table1[[#This Row],[Joining Date]])</f>
        <v>2022</v>
      </c>
      <c r="O200" s="45">
        <f>MONTH(Table1[[#This Row],[Joining Date]])</f>
        <v>3</v>
      </c>
      <c r="P200" s="25">
        <f ca="1">NETWORKDAYS(Table1[[#This Row],[Joining Date]],TODAY())</f>
        <v>1121</v>
      </c>
      <c r="Q200" s="25" t="str">
        <f>LEFT(Table1[[#This Row],[Department]],5)&amp;"-"&amp;RIGHT(Table1[[#This Row],[Employee ID]],3)</f>
        <v>Finan-797</v>
      </c>
      <c r="R200" s="25" t="str">
        <f>LEFT(Table1[[#This Row],[Department]],3)</f>
        <v>Fin</v>
      </c>
      <c r="S200" s="36">
        <f>_xlfn.XLOOKUP(Table1[[#This Row],[City]],Table2[City],Table2[Bonus %])</f>
        <v>5</v>
      </c>
      <c r="U200" s="48" t="str">
        <v xml:space="preserve">Ravi </v>
      </c>
      <c r="V200" s="48" t="str">
        <v>Teja</v>
      </c>
    </row>
    <row r="201" spans="1:22" x14ac:dyDescent="0.35">
      <c r="A201" s="9" t="s">
        <v>3553</v>
      </c>
      <c r="B201" s="41" t="str">
        <f>LEFT(Table1[[#This Row],[Employee Name]],FIND(" ",Table1[[#This Row],[Employee Name]]))</f>
        <v xml:space="preserve">Ananya </v>
      </c>
      <c r="C201" s="41" t="str">
        <f>RIGHT(Table1[[#This Row],[Employee Name]],LEN(Table1[[#This Row],[Employee Name]])-FIND(" ",Table1[[#This Row],[Employee Name]]))</f>
        <v>Rao</v>
      </c>
      <c r="D201" s="23">
        <f>Table1[[#This Row],[Basic Salary]]+Table1[[#This Row],[Bonus]]</f>
        <v>136517</v>
      </c>
      <c r="E201" s="10">
        <v>83</v>
      </c>
      <c r="F201" s="46">
        <v>70</v>
      </c>
      <c r="G201" s="10" t="str" cm="1">
        <f t="array" ref="G201">_xlfn.IFS(Table1[[#This Row],[Performance Score]]&gt;=80,"Excellent",Table1[[#This Row],[Performance Score]]&gt;=60,"Good",Table1[[#This Row],[Performance Score]]&gt;=40,"Need Improvement")</f>
        <v>Good</v>
      </c>
      <c r="H201" s="30">
        <f>Table1[[#This Row],[Bonus]]/Table1[[#This Row],[Basic Salary]]</f>
        <v>0.25890576442489466</v>
      </c>
      <c r="I201" s="10">
        <f ca="1">DATEDIF(Table1[[#This Row],[Date of Birth]],TODAY(),"y")</f>
        <v>30</v>
      </c>
      <c r="J201" s="34">
        <v>44598</v>
      </c>
      <c r="K201" s="33" t="str" cm="1">
        <f t="array" aca="1" ref="K201" ca="1">_xlfn.IFS(L201&lt;3,"Junior",L201&lt;=7,"Mid-Level",L201&gt;7,"Senior")</f>
        <v>Mid-Level</v>
      </c>
      <c r="L201" s="46">
        <f ca="1">INT(YEARFRAC(Table1[[#This Row],[Joining Date]],TODAY(),1))</f>
        <v>4</v>
      </c>
      <c r="M201" s="25" t="str">
        <f t="shared" ca="1" si="3"/>
        <v>No</v>
      </c>
      <c r="N201" s="26">
        <f>YEAR(Table1[[#This Row],[Joining Date]])</f>
        <v>2022</v>
      </c>
      <c r="O201" s="46">
        <f>MONTH(Table1[[#This Row],[Joining Date]])</f>
        <v>2</v>
      </c>
      <c r="P201" s="26">
        <f ca="1">NETWORKDAYS(Table1[[#This Row],[Joining Date]],TODAY())</f>
        <v>1146</v>
      </c>
      <c r="Q201" s="26" t="str">
        <f>LEFT(Table1[[#This Row],[Department]],5)&amp;"-"&amp;RIGHT(Table1[[#This Row],[Employee ID]],3)</f>
        <v>Sales-497</v>
      </c>
      <c r="R201" s="26" t="str">
        <f>LEFT(Table1[[#This Row],[Department]],3)</f>
        <v>Sal</v>
      </c>
      <c r="S201" s="37">
        <f>_xlfn.XLOOKUP(Table1[[#This Row],[City]],Table2[City],Table2[Bonus %])</f>
        <v>7</v>
      </c>
      <c r="U201" s="48" t="str">
        <v xml:space="preserve">Ananya </v>
      </c>
      <c r="V201" s="48" t="str">
        <v>Rao</v>
      </c>
    </row>
    <row r="202" spans="1:22" x14ac:dyDescent="0.35">
      <c r="A202" s="7" t="s">
        <v>90</v>
      </c>
      <c r="B202" s="40" t="str">
        <f>LEFT(Table1[[#This Row],[Employee Name]],FIND(" ",Table1[[#This Row],[Employee Name]]))</f>
        <v xml:space="preserve">Nisha </v>
      </c>
      <c r="C202" s="40" t="str">
        <f>RIGHT(Table1[[#This Row],[Employee Name]],LEN(Table1[[#This Row],[Employee Name]])-FIND(" ",Table1[[#This Row],[Employee Name]]))</f>
        <v>Kapoor</v>
      </c>
      <c r="D202" s="22">
        <f>Table1[[#This Row],[Basic Salary]]+Table1[[#This Row],[Bonus]]</f>
        <v>136507</v>
      </c>
      <c r="E202" s="8">
        <v>95</v>
      </c>
      <c r="F202" s="45">
        <v>40</v>
      </c>
      <c r="G202" s="8" t="str" cm="1">
        <f t="array" ref="G202">_xlfn.IFS(Table1[[#This Row],[Performance Score]]&gt;=80,"Excellent",Table1[[#This Row],[Performance Score]]&gt;=60,"Good",Table1[[#This Row],[Performance Score]]&gt;=40,"Need Improvement")</f>
        <v>Need Improvement</v>
      </c>
      <c r="H202" s="29">
        <f>Table1[[#This Row],[Bonus]]/Table1[[#This Row],[Basic Salary]]</f>
        <v>0.16183091758657964</v>
      </c>
      <c r="I202" s="8">
        <f ca="1">DATEDIF(Table1[[#This Row],[Date of Birth]],TODAY(),"y")</f>
        <v>21</v>
      </c>
      <c r="J202" s="33">
        <v>43814</v>
      </c>
      <c r="K202" s="33" t="str" cm="1">
        <f t="array" aca="1" ref="K202" ca="1">_xlfn.IFS(L202&lt;3,"Junior",L202&lt;=7,"Mid-Level",L202&gt;7,"Senior")</f>
        <v>Mid-Level</v>
      </c>
      <c r="L202" s="45">
        <f ca="1">INT(YEARFRAC(Table1[[#This Row],[Joining Date]],TODAY(),1))</f>
        <v>6</v>
      </c>
      <c r="M202" s="25" t="str">
        <f t="shared" ca="1" si="3"/>
        <v>Yes</v>
      </c>
      <c r="N202" s="25">
        <f>YEAR(Table1[[#This Row],[Joining Date]])</f>
        <v>2019</v>
      </c>
      <c r="O202" s="45">
        <f>MONTH(Table1[[#This Row],[Joining Date]])</f>
        <v>12</v>
      </c>
      <c r="P202" s="25">
        <f ca="1">NETWORKDAYS(Table1[[#This Row],[Joining Date]],TODAY())</f>
        <v>1706</v>
      </c>
      <c r="Q202" s="25" t="str">
        <f>LEFT(Table1[[#This Row],[Department]],5)&amp;"-"&amp;RIGHT(Table1[[#This Row],[Employee ID]],3)</f>
        <v>Finan-037</v>
      </c>
      <c r="R202" s="25" t="str">
        <f>LEFT(Table1[[#This Row],[Department]],3)</f>
        <v>Fin</v>
      </c>
      <c r="S202" s="36">
        <f>_xlfn.XLOOKUP(Table1[[#This Row],[City]],Table2[City],Table2[Bonus %])</f>
        <v>5</v>
      </c>
      <c r="U202" s="48" t="str">
        <v xml:space="preserve">Nisha </v>
      </c>
      <c r="V202" s="48" t="str">
        <v>Kapoor</v>
      </c>
    </row>
    <row r="203" spans="1:22" x14ac:dyDescent="0.35">
      <c r="A203" s="9" t="s">
        <v>1857</v>
      </c>
      <c r="B203" s="41" t="str">
        <f>LEFT(Table1[[#This Row],[Employee Name]],FIND(" ",Table1[[#This Row],[Employee Name]]))</f>
        <v xml:space="preserve">Krishna </v>
      </c>
      <c r="C203" s="41" t="str">
        <f>RIGHT(Table1[[#This Row],[Employee Name]],LEN(Table1[[#This Row],[Employee Name]])-FIND(" ",Table1[[#This Row],[Employee Name]]))</f>
        <v>Chaitanya</v>
      </c>
      <c r="D203" s="23">
        <f>Table1[[#This Row],[Basic Salary]]+Table1[[#This Row],[Bonus]]</f>
        <v>136503</v>
      </c>
      <c r="E203" s="10">
        <v>79</v>
      </c>
      <c r="F203" s="46">
        <v>66</v>
      </c>
      <c r="G203" s="10" t="str" cm="1">
        <f t="array" ref="G203">_xlfn.IFS(Table1[[#This Row],[Performance Score]]&gt;=80,"Excellent",Table1[[#This Row],[Performance Score]]&gt;=60,"Good",Table1[[#This Row],[Performance Score]]&gt;=40,"Need Improvement")</f>
        <v>Good</v>
      </c>
      <c r="H203" s="30">
        <f>Table1[[#This Row],[Bonus]]/Table1[[#This Row],[Basic Salary]]</f>
        <v>0.24586318623648062</v>
      </c>
      <c r="I203" s="10">
        <f ca="1">DATEDIF(Table1[[#This Row],[Date of Birth]],TODAY(),"y")</f>
        <v>20</v>
      </c>
      <c r="J203" s="34">
        <v>44141</v>
      </c>
      <c r="K203" s="33" t="str" cm="1">
        <f t="array" aca="1" ref="K203" ca="1">_xlfn.IFS(L203&lt;3,"Junior",L203&lt;=7,"Mid-Level",L203&gt;7,"Senior")</f>
        <v>Mid-Level</v>
      </c>
      <c r="L203" s="46">
        <f ca="1">INT(YEARFRAC(Table1[[#This Row],[Joining Date]],TODAY(),1))</f>
        <v>5</v>
      </c>
      <c r="M203" s="25" t="str">
        <f t="shared" ca="1" si="3"/>
        <v>No</v>
      </c>
      <c r="N203" s="26">
        <f>YEAR(Table1[[#This Row],[Joining Date]])</f>
        <v>2020</v>
      </c>
      <c r="O203" s="46">
        <f>MONTH(Table1[[#This Row],[Joining Date]])</f>
        <v>11</v>
      </c>
      <c r="P203" s="26">
        <f ca="1">NETWORKDAYS(Table1[[#This Row],[Joining Date]],TODAY())</f>
        <v>1472</v>
      </c>
      <c r="Q203" s="26" t="str">
        <f>LEFT(Table1[[#This Row],[Department]],5)&amp;"-"&amp;RIGHT(Table1[[#This Row],[Employee ID]],3)</f>
        <v>Marke-801</v>
      </c>
      <c r="R203" s="26" t="str">
        <f>LEFT(Table1[[#This Row],[Department]],3)</f>
        <v>Mar</v>
      </c>
      <c r="S203" s="37">
        <f>_xlfn.XLOOKUP(Table1[[#This Row],[City]],Table2[City],Table2[Bonus %])</f>
        <v>6</v>
      </c>
      <c r="U203" s="48" t="str">
        <v xml:space="preserve">Krishna </v>
      </c>
      <c r="V203" s="48" t="str">
        <v>Chaitanya</v>
      </c>
    </row>
    <row r="204" spans="1:22" x14ac:dyDescent="0.35">
      <c r="A204" s="7" t="s">
        <v>1494</v>
      </c>
      <c r="B204" s="40" t="str">
        <f>LEFT(Table1[[#This Row],[Employee Name]],FIND(" ",Table1[[#This Row],[Employee Name]]))</f>
        <v xml:space="preserve">Kavya </v>
      </c>
      <c r="C204" s="40" t="str">
        <f>RIGHT(Table1[[#This Row],[Employee Name]],LEN(Table1[[#This Row],[Employee Name]])-FIND(" ",Table1[[#This Row],[Employee Name]]))</f>
        <v>Nair</v>
      </c>
      <c r="D204" s="22">
        <f>Table1[[#This Row],[Basic Salary]]+Table1[[#This Row],[Bonus]]</f>
        <v>136498</v>
      </c>
      <c r="E204" s="8">
        <v>62</v>
      </c>
      <c r="F204" s="45">
        <v>43</v>
      </c>
      <c r="G204" s="8" t="str" cm="1">
        <f t="array" ref="G204">_xlfn.IFS(Table1[[#This Row],[Performance Score]]&gt;=80,"Excellent",Table1[[#This Row],[Performance Score]]&gt;=60,"Good",Table1[[#This Row],[Performance Score]]&gt;=40,"Need Improvement")</f>
        <v>Need Improvement</v>
      </c>
      <c r="H204" s="29">
        <f>Table1[[#This Row],[Bonus]]/Table1[[#This Row],[Basic Salary]]</f>
        <v>0.17565286295045821</v>
      </c>
      <c r="I204" s="8">
        <f ca="1">DATEDIF(Table1[[#This Row],[Date of Birth]],TODAY(),"y")</f>
        <v>40</v>
      </c>
      <c r="J204" s="33">
        <v>42642</v>
      </c>
      <c r="K204" s="33" t="str" cm="1">
        <f t="array" aca="1" ref="K204" ca="1">_xlfn.IFS(L204&lt;3,"Junior",L204&lt;=7,"Mid-Level",L204&gt;7,"Senior")</f>
        <v>Senior</v>
      </c>
      <c r="L204" s="45">
        <f ca="1">INT(YEARFRAC(Table1[[#This Row],[Joining Date]],TODAY(),1))</f>
        <v>9</v>
      </c>
      <c r="M204" s="25" t="str">
        <f t="shared" ca="1" si="3"/>
        <v>Yes</v>
      </c>
      <c r="N204" s="25">
        <f>YEAR(Table1[[#This Row],[Joining Date]])</f>
        <v>2016</v>
      </c>
      <c r="O204" s="45">
        <f>MONTH(Table1[[#This Row],[Joining Date]])</f>
        <v>9</v>
      </c>
      <c r="P204" s="25">
        <f ca="1">NETWORKDAYS(Table1[[#This Row],[Joining Date]],TODAY())</f>
        <v>2543</v>
      </c>
      <c r="Q204" s="25" t="str">
        <f>LEFT(Table1[[#This Row],[Department]],5)&amp;"-"&amp;RIGHT(Table1[[#This Row],[Employee ID]],3)</f>
        <v>Finan-438</v>
      </c>
      <c r="R204" s="25" t="str">
        <f>LEFT(Table1[[#This Row],[Department]],3)</f>
        <v>Fin</v>
      </c>
      <c r="S204" s="36">
        <f>_xlfn.XLOOKUP(Table1[[#This Row],[City]],Table2[City],Table2[Bonus %])</f>
        <v>4</v>
      </c>
      <c r="U204" s="48" t="str">
        <v xml:space="preserve">Kavya </v>
      </c>
      <c r="V204" s="48" t="str">
        <v>Nair</v>
      </c>
    </row>
    <row r="205" spans="1:22" x14ac:dyDescent="0.35">
      <c r="A205" s="9" t="s">
        <v>4776</v>
      </c>
      <c r="B205" s="41" t="str">
        <f>LEFT(Table1[[#This Row],[Employee Name]],FIND(" ",Table1[[#This Row],[Employee Name]]))</f>
        <v xml:space="preserve">Neha </v>
      </c>
      <c r="C205" s="41" t="str">
        <f>RIGHT(Table1[[#This Row],[Employee Name]],LEN(Table1[[#This Row],[Employee Name]])-FIND(" ",Table1[[#This Row],[Employee Name]]))</f>
        <v>Kulkarni</v>
      </c>
      <c r="D205" s="23">
        <f>Table1[[#This Row],[Basic Salary]]+Table1[[#This Row],[Bonus]]</f>
        <v>136447</v>
      </c>
      <c r="E205" s="10">
        <v>76</v>
      </c>
      <c r="F205" s="46">
        <v>48</v>
      </c>
      <c r="G205" s="10" t="str" cm="1">
        <f t="array" ref="G205">_xlfn.IFS(Table1[[#This Row],[Performance Score]]&gt;=80,"Excellent",Table1[[#This Row],[Performance Score]]&gt;=60,"Good",Table1[[#This Row],[Performance Score]]&gt;=40,"Need Improvement")</f>
        <v>Need Improvement</v>
      </c>
      <c r="H205" s="30">
        <f>Table1[[#This Row],[Bonus]]/Table1[[#This Row],[Basic Salary]]</f>
        <v>0.19451447981230521</v>
      </c>
      <c r="I205" s="10">
        <f ca="1">DATEDIF(Table1[[#This Row],[Date of Birth]],TODAY(),"y")</f>
        <v>25</v>
      </c>
      <c r="J205" s="34">
        <v>44035</v>
      </c>
      <c r="K205" s="33" t="str" cm="1">
        <f t="array" aca="1" ref="K205" ca="1">_xlfn.IFS(L205&lt;3,"Junior",L205&lt;=7,"Mid-Level",L205&gt;7,"Senior")</f>
        <v>Mid-Level</v>
      </c>
      <c r="L205" s="46">
        <f ca="1">INT(YEARFRAC(Table1[[#This Row],[Joining Date]],TODAY(),1))</f>
        <v>5</v>
      </c>
      <c r="M205" s="25" t="str">
        <f t="shared" ca="1" si="3"/>
        <v>No</v>
      </c>
      <c r="N205" s="26">
        <f>YEAR(Table1[[#This Row],[Joining Date]])</f>
        <v>2020</v>
      </c>
      <c r="O205" s="46">
        <f>MONTH(Table1[[#This Row],[Joining Date]])</f>
        <v>7</v>
      </c>
      <c r="P205" s="26">
        <f ca="1">NETWORKDAYS(Table1[[#This Row],[Joining Date]],TODAY())</f>
        <v>1548</v>
      </c>
      <c r="Q205" s="26" t="str">
        <f>LEFT(Table1[[#This Row],[Department]],5)&amp;"-"&amp;RIGHT(Table1[[#This Row],[Employee ID]],3)</f>
        <v>Finan-720</v>
      </c>
      <c r="R205" s="26" t="str">
        <f>LEFT(Table1[[#This Row],[Department]],3)</f>
        <v>Fin</v>
      </c>
      <c r="S205" s="37">
        <f>_xlfn.XLOOKUP(Table1[[#This Row],[City]],Table2[City],Table2[Bonus %])</f>
        <v>6</v>
      </c>
      <c r="U205" s="48" t="str">
        <v xml:space="preserve">Neha </v>
      </c>
      <c r="V205" s="48" t="str">
        <v>Kulkarni</v>
      </c>
    </row>
    <row r="206" spans="1:22" x14ac:dyDescent="0.35">
      <c r="A206" s="7" t="s">
        <v>3765</v>
      </c>
      <c r="B206" s="40" t="str">
        <f>LEFT(Table1[[#This Row],[Employee Name]],FIND(" ",Table1[[#This Row],[Employee Name]]))</f>
        <v xml:space="preserve">Rohan </v>
      </c>
      <c r="C206" s="40" t="str">
        <f>RIGHT(Table1[[#This Row],[Employee Name]],LEN(Table1[[#This Row],[Employee Name]])-FIND(" ",Table1[[#This Row],[Employee Name]]))</f>
        <v>Gupta</v>
      </c>
      <c r="D206" s="22">
        <f>Table1[[#This Row],[Basic Salary]]+Table1[[#This Row],[Bonus]]</f>
        <v>136424</v>
      </c>
      <c r="E206" s="8">
        <v>97</v>
      </c>
      <c r="F206" s="45">
        <v>93</v>
      </c>
      <c r="G206" s="8" t="str" cm="1">
        <f t="array" ref="G206">_xlfn.IFS(Table1[[#This Row],[Performance Score]]&gt;=80,"Excellent",Table1[[#This Row],[Performance Score]]&gt;=60,"Good",Table1[[#This Row],[Performance Score]]&gt;=40,"Need Improvement")</f>
        <v>Excellent</v>
      </c>
      <c r="H206" s="29">
        <f>Table1[[#This Row],[Bonus]]/Table1[[#This Row],[Basic Salary]]</f>
        <v>0.14044957909432132</v>
      </c>
      <c r="I206" s="8">
        <f ca="1">DATEDIF(Table1[[#This Row],[Date of Birth]],TODAY(),"y")</f>
        <v>33</v>
      </c>
      <c r="J206" s="33">
        <v>45717</v>
      </c>
      <c r="K206" s="33" t="str" cm="1">
        <f t="array" aca="1" ref="K206" ca="1">_xlfn.IFS(L206&lt;3,"Junior",L206&lt;=7,"Mid-Level",L206&gt;7,"Senior")</f>
        <v>Junior</v>
      </c>
      <c r="L206" s="45">
        <f ca="1">INT(YEARFRAC(Table1[[#This Row],[Joining Date]],TODAY(),1))</f>
        <v>1</v>
      </c>
      <c r="M206" s="25" t="str">
        <f t="shared" ca="1" si="3"/>
        <v>No</v>
      </c>
      <c r="N206" s="25">
        <f>YEAR(Table1[[#This Row],[Joining Date]])</f>
        <v>2025</v>
      </c>
      <c r="O206" s="45">
        <f>MONTH(Table1[[#This Row],[Joining Date]])</f>
        <v>3</v>
      </c>
      <c r="P206" s="25">
        <f ca="1">NETWORKDAYS(Table1[[#This Row],[Joining Date]],TODAY())</f>
        <v>346</v>
      </c>
      <c r="Q206" s="25" t="str">
        <f>LEFT(Table1[[#This Row],[Department]],5)&amp;"-"&amp;RIGHT(Table1[[#This Row],[Employee ID]],3)</f>
        <v>Finan-709</v>
      </c>
      <c r="R206" s="25" t="str">
        <f>LEFT(Table1[[#This Row],[Department]],3)</f>
        <v>Fin</v>
      </c>
      <c r="S206" s="36">
        <f>_xlfn.XLOOKUP(Table1[[#This Row],[City]],Table2[City],Table2[Bonus %])</f>
        <v>8</v>
      </c>
      <c r="U206" s="48" t="str">
        <v xml:space="preserve">Rohan </v>
      </c>
      <c r="V206" s="48" t="str">
        <v>Gupta</v>
      </c>
    </row>
    <row r="207" spans="1:22" x14ac:dyDescent="0.35">
      <c r="A207" s="9" t="s">
        <v>4999</v>
      </c>
      <c r="B207" s="41" t="str">
        <f>LEFT(Table1[[#This Row],[Employee Name]],FIND(" ",Table1[[#This Row],[Employee Name]]))</f>
        <v xml:space="preserve">Rahul </v>
      </c>
      <c r="C207" s="41" t="str">
        <f>RIGHT(Table1[[#This Row],[Employee Name]],LEN(Table1[[#This Row],[Employee Name]])-FIND(" ",Table1[[#This Row],[Employee Name]]))</f>
        <v>Verma</v>
      </c>
      <c r="D207" s="23">
        <f>Table1[[#This Row],[Basic Salary]]+Table1[[#This Row],[Bonus]]</f>
        <v>136416</v>
      </c>
      <c r="E207" s="10">
        <v>84</v>
      </c>
      <c r="F207" s="46">
        <v>91</v>
      </c>
      <c r="G207" s="10" t="str" cm="1">
        <f t="array" ref="G207">_xlfn.IFS(Table1[[#This Row],[Performance Score]]&gt;=80,"Excellent",Table1[[#This Row],[Performance Score]]&gt;=60,"Good",Table1[[#This Row],[Performance Score]]&gt;=40,"Need Improvement")</f>
        <v>Excellent</v>
      </c>
      <c r="H207" s="30">
        <f>Table1[[#This Row],[Bonus]]/Table1[[#This Row],[Basic Salary]]</f>
        <v>0.22487900800028732</v>
      </c>
      <c r="I207" s="10">
        <f ca="1">DATEDIF(Table1[[#This Row],[Date of Birth]],TODAY(),"y")</f>
        <v>36</v>
      </c>
      <c r="J207" s="34">
        <v>44686</v>
      </c>
      <c r="K207" s="33" t="str" cm="1">
        <f t="array" aca="1" ref="K207" ca="1">_xlfn.IFS(L207&lt;3,"Junior",L207&lt;=7,"Mid-Level",L207&gt;7,"Senior")</f>
        <v>Mid-Level</v>
      </c>
      <c r="L207" s="46">
        <f ca="1">INT(YEARFRAC(Table1[[#This Row],[Joining Date]],TODAY(),1))</f>
        <v>4</v>
      </c>
      <c r="M207" s="25" t="str">
        <f t="shared" ca="1" si="3"/>
        <v>No</v>
      </c>
      <c r="N207" s="26">
        <f>YEAR(Table1[[#This Row],[Joining Date]])</f>
        <v>2022</v>
      </c>
      <c r="O207" s="46">
        <f>MONTH(Table1[[#This Row],[Joining Date]])</f>
        <v>5</v>
      </c>
      <c r="P207" s="26">
        <f ca="1">NETWORKDAYS(Table1[[#This Row],[Joining Date]],TODAY())</f>
        <v>1083</v>
      </c>
      <c r="Q207" s="26" t="str">
        <f>LEFT(Table1[[#This Row],[Department]],5)&amp;"-"&amp;RIGHT(Table1[[#This Row],[Employee ID]],3)</f>
        <v>Marke-943</v>
      </c>
      <c r="R207" s="26" t="str">
        <f>LEFT(Table1[[#This Row],[Department]],3)</f>
        <v>Mar</v>
      </c>
      <c r="S207" s="37">
        <f>_xlfn.XLOOKUP(Table1[[#This Row],[City]],Table2[City],Table2[Bonus %])</f>
        <v>5</v>
      </c>
      <c r="U207" s="48" t="str">
        <v xml:space="preserve">Rahul </v>
      </c>
      <c r="V207" s="48" t="str">
        <v>Verma</v>
      </c>
    </row>
    <row r="208" spans="1:22" x14ac:dyDescent="0.35">
      <c r="A208" s="7" t="s">
        <v>149</v>
      </c>
      <c r="B208" s="40" t="str">
        <f>LEFT(Table1[[#This Row],[Employee Name]],FIND(" ",Table1[[#This Row],[Employee Name]]))</f>
        <v xml:space="preserve">Ishita </v>
      </c>
      <c r="C208" s="40" t="str">
        <f>RIGHT(Table1[[#This Row],[Employee Name]],LEN(Table1[[#This Row],[Employee Name]])-FIND(" ",Table1[[#This Row],[Employee Name]]))</f>
        <v>Roy</v>
      </c>
      <c r="D208" s="22">
        <f>Table1[[#This Row],[Basic Salary]]+Table1[[#This Row],[Bonus]]</f>
        <v>136396</v>
      </c>
      <c r="E208" s="8">
        <v>91</v>
      </c>
      <c r="F208" s="45">
        <v>80</v>
      </c>
      <c r="G208" s="8" t="str" cm="1">
        <f t="array" ref="G208">_xlfn.IFS(Table1[[#This Row],[Performance Score]]&gt;=80,"Excellent",Table1[[#This Row],[Performance Score]]&gt;=60,"Good",Table1[[#This Row],[Performance Score]]&gt;=40,"Need Improvement")</f>
        <v>Excellent</v>
      </c>
      <c r="H208" s="29">
        <f>Table1[[#This Row],[Bonus]]/Table1[[#This Row],[Basic Salary]]</f>
        <v>0.27940417788366834</v>
      </c>
      <c r="I208" s="8">
        <f ca="1">DATEDIF(Table1[[#This Row],[Date of Birth]],TODAY(),"y")</f>
        <v>30</v>
      </c>
      <c r="J208" s="33">
        <v>44128</v>
      </c>
      <c r="K208" s="33" t="str" cm="1">
        <f t="array" aca="1" ref="K208" ca="1">_xlfn.IFS(L208&lt;3,"Junior",L208&lt;=7,"Mid-Level",L208&gt;7,"Senior")</f>
        <v>Mid-Level</v>
      </c>
      <c r="L208" s="45">
        <f ca="1">INT(YEARFRAC(Table1[[#This Row],[Joining Date]],TODAY(),1))</f>
        <v>5</v>
      </c>
      <c r="M208" s="25" t="str">
        <f t="shared" ca="1" si="3"/>
        <v>No</v>
      </c>
      <c r="N208" s="25">
        <f>YEAR(Table1[[#This Row],[Joining Date]])</f>
        <v>2020</v>
      </c>
      <c r="O208" s="45">
        <f>MONTH(Table1[[#This Row],[Joining Date]])</f>
        <v>10</v>
      </c>
      <c r="P208" s="25">
        <f ca="1">NETWORKDAYS(Table1[[#This Row],[Joining Date]],TODAY())</f>
        <v>1481</v>
      </c>
      <c r="Q208" s="25" t="str">
        <f>LEFT(Table1[[#This Row],[Department]],5)&amp;"-"&amp;RIGHT(Table1[[#This Row],[Employee ID]],3)</f>
        <v>HR-093</v>
      </c>
      <c r="R208" s="25" t="str">
        <f>LEFT(Table1[[#This Row],[Department]],3)</f>
        <v>HR</v>
      </c>
      <c r="S208" s="36">
        <f>_xlfn.XLOOKUP(Table1[[#This Row],[City]],Table2[City],Table2[Bonus %])</f>
        <v>8</v>
      </c>
      <c r="U208" s="48" t="str">
        <v xml:space="preserve">Ishita </v>
      </c>
      <c r="V208" s="48" t="str">
        <v>Roy</v>
      </c>
    </row>
    <row r="209" spans="1:22" x14ac:dyDescent="0.35">
      <c r="A209" s="9" t="s">
        <v>1407</v>
      </c>
      <c r="B209" s="41" t="str">
        <f>LEFT(Table1[[#This Row],[Employee Name]],FIND(" ",Table1[[#This Row],[Employee Name]]))</f>
        <v xml:space="preserve">Priya </v>
      </c>
      <c r="C209" s="41" t="str">
        <f>RIGHT(Table1[[#This Row],[Employee Name]],LEN(Table1[[#This Row],[Employee Name]])-FIND(" ",Table1[[#This Row],[Employee Name]]))</f>
        <v>Reddy</v>
      </c>
      <c r="D209" s="23">
        <f>Table1[[#This Row],[Basic Salary]]+Table1[[#This Row],[Bonus]]</f>
        <v>136387</v>
      </c>
      <c r="E209" s="10">
        <v>66</v>
      </c>
      <c r="F209" s="46">
        <v>69</v>
      </c>
      <c r="G209" s="10" t="str" cm="1">
        <f t="array" ref="G209">_xlfn.IFS(Table1[[#This Row],[Performance Score]]&gt;=80,"Excellent",Table1[[#This Row],[Performance Score]]&gt;=60,"Good",Table1[[#This Row],[Performance Score]]&gt;=40,"Need Improvement")</f>
        <v>Good</v>
      </c>
      <c r="H209" s="30">
        <f>Table1[[#This Row],[Bonus]]/Table1[[#This Row],[Basic Salary]]</f>
        <v>0.19182942281644602</v>
      </c>
      <c r="I209" s="10">
        <f ca="1">DATEDIF(Table1[[#This Row],[Date of Birth]],TODAY(),"y")</f>
        <v>28</v>
      </c>
      <c r="J209" s="34">
        <v>42674</v>
      </c>
      <c r="K209" s="33" t="str" cm="1">
        <f t="array" aca="1" ref="K209" ca="1">_xlfn.IFS(L209&lt;3,"Junior",L209&lt;=7,"Mid-Level",L209&gt;7,"Senior")</f>
        <v>Senior</v>
      </c>
      <c r="L209" s="46">
        <f ca="1">INT(YEARFRAC(Table1[[#This Row],[Joining Date]],TODAY(),1))</f>
        <v>9</v>
      </c>
      <c r="M209" s="25" t="str">
        <f t="shared" ca="1" si="3"/>
        <v>Yes</v>
      </c>
      <c r="N209" s="26">
        <f>YEAR(Table1[[#This Row],[Joining Date]])</f>
        <v>2016</v>
      </c>
      <c r="O209" s="46">
        <f>MONTH(Table1[[#This Row],[Joining Date]])</f>
        <v>10</v>
      </c>
      <c r="P209" s="26">
        <f ca="1">NETWORKDAYS(Table1[[#This Row],[Joining Date]],TODAY())</f>
        <v>2521</v>
      </c>
      <c r="Q209" s="26" t="str">
        <f>LEFT(Table1[[#This Row],[Department]],5)&amp;"-"&amp;RIGHT(Table1[[#This Row],[Employee ID]],3)</f>
        <v>IT-351</v>
      </c>
      <c r="R209" s="26" t="str">
        <f>LEFT(Table1[[#This Row],[Department]],3)</f>
        <v>IT</v>
      </c>
      <c r="S209" s="37">
        <f>_xlfn.XLOOKUP(Table1[[#This Row],[City]],Table2[City],Table2[Bonus %])</f>
        <v>5</v>
      </c>
      <c r="U209" s="48" t="str">
        <v xml:space="preserve">Priya </v>
      </c>
      <c r="V209" s="48" t="str">
        <v>Reddy</v>
      </c>
    </row>
    <row r="210" spans="1:22" x14ac:dyDescent="0.35">
      <c r="A210" s="7" t="s">
        <v>4484</v>
      </c>
      <c r="B210" s="40" t="str">
        <f>LEFT(Table1[[#This Row],[Employee Name]],FIND(" ",Table1[[#This Row],[Employee Name]]))</f>
        <v xml:space="preserve">Vikram </v>
      </c>
      <c r="C210" s="40" t="str">
        <f>RIGHT(Table1[[#This Row],[Employee Name]],LEN(Table1[[#This Row],[Employee Name]])-FIND(" ",Table1[[#This Row],[Employee Name]]))</f>
        <v>Singh</v>
      </c>
      <c r="D210" s="22">
        <f>Table1[[#This Row],[Basic Salary]]+Table1[[#This Row],[Bonus]]</f>
        <v>136380</v>
      </c>
      <c r="E210" s="8">
        <v>83</v>
      </c>
      <c r="F210" s="45">
        <v>92</v>
      </c>
      <c r="G210" s="8" t="str" cm="1">
        <f t="array" ref="G210">_xlfn.IFS(Table1[[#This Row],[Performance Score]]&gt;=80,"Excellent",Table1[[#This Row],[Performance Score]]&gt;=60,"Good",Table1[[#This Row],[Performance Score]]&gt;=40,"Need Improvement")</f>
        <v>Excellent</v>
      </c>
      <c r="H210" s="29">
        <f>Table1[[#This Row],[Bonus]]/Table1[[#This Row],[Basic Salary]]</f>
        <v>0.20955725840783312</v>
      </c>
      <c r="I210" s="8">
        <f ca="1">DATEDIF(Table1[[#This Row],[Date of Birth]],TODAY(),"y")</f>
        <v>36</v>
      </c>
      <c r="J210" s="33">
        <v>42409</v>
      </c>
      <c r="K210" s="33" t="str" cm="1">
        <f t="array" aca="1" ref="K210" ca="1">_xlfn.IFS(L210&lt;3,"Junior",L210&lt;=7,"Mid-Level",L210&gt;7,"Senior")</f>
        <v>Senior</v>
      </c>
      <c r="L210" s="45">
        <f ca="1">INT(YEARFRAC(Table1[[#This Row],[Joining Date]],TODAY(),1))</f>
        <v>10</v>
      </c>
      <c r="M210" s="25" t="str">
        <f t="shared" ca="1" si="3"/>
        <v>Yes</v>
      </c>
      <c r="N210" s="25">
        <f>YEAR(Table1[[#This Row],[Joining Date]])</f>
        <v>2016</v>
      </c>
      <c r="O210" s="45">
        <f>MONTH(Table1[[#This Row],[Joining Date]])</f>
        <v>2</v>
      </c>
      <c r="P210" s="25">
        <f ca="1">NETWORKDAYS(Table1[[#This Row],[Joining Date]],TODAY())</f>
        <v>2710</v>
      </c>
      <c r="Q210" s="25" t="str">
        <f>LEFT(Table1[[#This Row],[Department]],5)&amp;"-"&amp;RIGHT(Table1[[#This Row],[Employee ID]],3)</f>
        <v>Finan-428</v>
      </c>
      <c r="R210" s="25" t="str">
        <f>LEFT(Table1[[#This Row],[Department]],3)</f>
        <v>Fin</v>
      </c>
      <c r="S210" s="36">
        <f>_xlfn.XLOOKUP(Table1[[#This Row],[City]],Table2[City],Table2[Bonus %])</f>
        <v>5</v>
      </c>
      <c r="U210" s="48" t="str">
        <v xml:space="preserve">Vikram </v>
      </c>
      <c r="V210" s="48" t="str">
        <v>Singh</v>
      </c>
    </row>
    <row r="211" spans="1:22" x14ac:dyDescent="0.35">
      <c r="A211" s="9" t="s">
        <v>660</v>
      </c>
      <c r="B211" s="41" t="str">
        <f>LEFT(Table1[[#This Row],[Employee Name]],FIND(" ",Table1[[#This Row],[Employee Name]]))</f>
        <v xml:space="preserve">Priya </v>
      </c>
      <c r="C211" s="41" t="str">
        <f>RIGHT(Table1[[#This Row],[Employee Name]],LEN(Table1[[#This Row],[Employee Name]])-FIND(" ",Table1[[#This Row],[Employee Name]]))</f>
        <v>Reddy</v>
      </c>
      <c r="D211" s="23">
        <f>Table1[[#This Row],[Basic Salary]]+Table1[[#This Row],[Bonus]]</f>
        <v>136366</v>
      </c>
      <c r="E211" s="10">
        <v>98</v>
      </c>
      <c r="F211" s="46">
        <v>59</v>
      </c>
      <c r="G211" s="10" t="str" cm="1">
        <f t="array" ref="G211">_xlfn.IFS(Table1[[#This Row],[Performance Score]]&gt;=80,"Excellent",Table1[[#This Row],[Performance Score]]&gt;=60,"Good",Table1[[#This Row],[Performance Score]]&gt;=40,"Need Improvement")</f>
        <v>Need Improvement</v>
      </c>
      <c r="H211" s="30">
        <f>Table1[[#This Row],[Bonus]]/Table1[[#This Row],[Basic Salary]]</f>
        <v>0.2129616452003131</v>
      </c>
      <c r="I211" s="10">
        <f ca="1">DATEDIF(Table1[[#This Row],[Date of Birth]],TODAY(),"y")</f>
        <v>45</v>
      </c>
      <c r="J211" s="34">
        <v>45502</v>
      </c>
      <c r="K211" s="33" t="str" cm="1">
        <f t="array" aca="1" ref="K211" ca="1">_xlfn.IFS(L211&lt;3,"Junior",L211&lt;=7,"Mid-Level",L211&gt;7,"Senior")</f>
        <v>Junior</v>
      </c>
      <c r="L211" s="46">
        <f ca="1">INT(YEARFRAC(Table1[[#This Row],[Joining Date]],TODAY(),1))</f>
        <v>1</v>
      </c>
      <c r="M211" s="25" t="str">
        <f t="shared" ca="1" si="3"/>
        <v>No</v>
      </c>
      <c r="N211" s="26">
        <f>YEAR(Table1[[#This Row],[Joining Date]])</f>
        <v>2024</v>
      </c>
      <c r="O211" s="46">
        <f>MONTH(Table1[[#This Row],[Joining Date]])</f>
        <v>7</v>
      </c>
      <c r="P211" s="26">
        <f ca="1">NETWORKDAYS(Table1[[#This Row],[Joining Date]],TODAY())</f>
        <v>501</v>
      </c>
      <c r="Q211" s="26" t="str">
        <f>LEFT(Table1[[#This Row],[Department]],5)&amp;"-"&amp;RIGHT(Table1[[#This Row],[Employee ID]],3)</f>
        <v>HR-604</v>
      </c>
      <c r="R211" s="26" t="str">
        <f>LEFT(Table1[[#This Row],[Department]],3)</f>
        <v>HR</v>
      </c>
      <c r="S211" s="37">
        <f>_xlfn.XLOOKUP(Table1[[#This Row],[City]],Table2[City],Table2[Bonus %])</f>
        <v>6</v>
      </c>
      <c r="U211" s="48" t="str">
        <v xml:space="preserve">Priya </v>
      </c>
      <c r="V211" s="48" t="str">
        <v>Reddy</v>
      </c>
    </row>
    <row r="212" spans="1:22" x14ac:dyDescent="0.35">
      <c r="A212" s="7" t="s">
        <v>3545</v>
      </c>
      <c r="B212" s="40" t="str">
        <f>LEFT(Table1[[#This Row],[Employee Name]],FIND(" ",Table1[[#This Row],[Employee Name]]))</f>
        <v xml:space="preserve">Rahul </v>
      </c>
      <c r="C212" s="40" t="str">
        <f>RIGHT(Table1[[#This Row],[Employee Name]],LEN(Table1[[#This Row],[Employee Name]])-FIND(" ",Table1[[#This Row],[Employee Name]]))</f>
        <v>Verma</v>
      </c>
      <c r="D212" s="22">
        <f>Table1[[#This Row],[Basic Salary]]+Table1[[#This Row],[Bonus]]</f>
        <v>136328</v>
      </c>
      <c r="E212" s="8">
        <v>71</v>
      </c>
      <c r="F212" s="45">
        <v>61</v>
      </c>
      <c r="G212" s="8" t="str" cm="1">
        <f t="array" ref="G212">_xlfn.IFS(Table1[[#This Row],[Performance Score]]&gt;=80,"Excellent",Table1[[#This Row],[Performance Score]]&gt;=60,"Good",Table1[[#This Row],[Performance Score]]&gt;=40,"Need Improvement")</f>
        <v>Good</v>
      </c>
      <c r="H212" s="29">
        <f>Table1[[#This Row],[Bonus]]/Table1[[#This Row],[Basic Salary]]</f>
        <v>0.19360854528739657</v>
      </c>
      <c r="I212" s="8">
        <f ca="1">DATEDIF(Table1[[#This Row],[Date of Birth]],TODAY(),"y")</f>
        <v>21</v>
      </c>
      <c r="J212" s="33">
        <v>45505</v>
      </c>
      <c r="K212" s="33" t="str" cm="1">
        <f t="array" aca="1" ref="K212" ca="1">_xlfn.IFS(L212&lt;3,"Junior",L212&lt;=7,"Mid-Level",L212&gt;7,"Senior")</f>
        <v>Junior</v>
      </c>
      <c r="L212" s="45">
        <f ca="1">INT(YEARFRAC(Table1[[#This Row],[Joining Date]],TODAY(),1))</f>
        <v>1</v>
      </c>
      <c r="M212" s="25" t="str">
        <f t="shared" ca="1" si="3"/>
        <v>No</v>
      </c>
      <c r="N212" s="25">
        <f>YEAR(Table1[[#This Row],[Joining Date]])</f>
        <v>2024</v>
      </c>
      <c r="O212" s="45">
        <f>MONTH(Table1[[#This Row],[Joining Date]])</f>
        <v>8</v>
      </c>
      <c r="P212" s="25">
        <f ca="1">NETWORKDAYS(Table1[[#This Row],[Joining Date]],TODAY())</f>
        <v>498</v>
      </c>
      <c r="Q212" s="25" t="str">
        <f>LEFT(Table1[[#This Row],[Department]],5)&amp;"-"&amp;RIGHT(Table1[[#This Row],[Employee ID]],3)</f>
        <v>Finan-489</v>
      </c>
      <c r="R212" s="25" t="str">
        <f>LEFT(Table1[[#This Row],[Department]],3)</f>
        <v>Fin</v>
      </c>
      <c r="S212" s="36">
        <f>_xlfn.XLOOKUP(Table1[[#This Row],[City]],Table2[City],Table2[Bonus %])</f>
        <v>7</v>
      </c>
      <c r="U212" s="48" t="str">
        <v xml:space="preserve">Rahul </v>
      </c>
      <c r="V212" s="48" t="str">
        <v>Verma</v>
      </c>
    </row>
    <row r="213" spans="1:22" x14ac:dyDescent="0.35">
      <c r="A213" s="9" t="s">
        <v>948</v>
      </c>
      <c r="B213" s="41" t="str">
        <f>LEFT(Table1[[#This Row],[Employee Name]],FIND(" ",Table1[[#This Row],[Employee Name]]))</f>
        <v xml:space="preserve">Vikram </v>
      </c>
      <c r="C213" s="41" t="str">
        <f>RIGHT(Table1[[#This Row],[Employee Name]],LEN(Table1[[#This Row],[Employee Name]])-FIND(" ",Table1[[#This Row],[Employee Name]]))</f>
        <v>Singh</v>
      </c>
      <c r="D213" s="23">
        <f>Table1[[#This Row],[Basic Salary]]+Table1[[#This Row],[Bonus]]</f>
        <v>136295</v>
      </c>
      <c r="E213" s="10">
        <v>99</v>
      </c>
      <c r="F213" s="46">
        <v>56</v>
      </c>
      <c r="G213" s="10" t="str" cm="1">
        <f t="array" ref="G213">_xlfn.IFS(Table1[[#This Row],[Performance Score]]&gt;=80,"Excellent",Table1[[#This Row],[Performance Score]]&gt;=60,"Good",Table1[[#This Row],[Performance Score]]&gt;=40,"Need Improvement")</f>
        <v>Need Improvement</v>
      </c>
      <c r="H213" s="30">
        <f>Table1[[#This Row],[Bonus]]/Table1[[#This Row],[Basic Salary]]</f>
        <v>0.19733466863447888</v>
      </c>
      <c r="I213" s="10">
        <f ca="1">DATEDIF(Table1[[#This Row],[Date of Birth]],TODAY(),"y")</f>
        <v>15</v>
      </c>
      <c r="J213" s="34">
        <v>42099</v>
      </c>
      <c r="K213" s="33" t="str" cm="1">
        <f t="array" aca="1" ref="K213" ca="1">_xlfn.IFS(L213&lt;3,"Junior",L213&lt;=7,"Mid-Level",L213&gt;7,"Senior")</f>
        <v>Senior</v>
      </c>
      <c r="L213" s="46">
        <f ca="1">INT(YEARFRAC(Table1[[#This Row],[Joining Date]],TODAY(),1))</f>
        <v>11</v>
      </c>
      <c r="M213" s="25" t="str">
        <f t="shared" ca="1" si="3"/>
        <v>Yes</v>
      </c>
      <c r="N213" s="26">
        <f>YEAR(Table1[[#This Row],[Joining Date]])</f>
        <v>2015</v>
      </c>
      <c r="O213" s="46">
        <f>MONTH(Table1[[#This Row],[Joining Date]])</f>
        <v>4</v>
      </c>
      <c r="P213" s="26">
        <f ca="1">NETWORKDAYS(Table1[[#This Row],[Joining Date]],TODAY())</f>
        <v>2931</v>
      </c>
      <c r="Q213" s="26" t="str">
        <f>LEFT(Table1[[#This Row],[Department]],5)&amp;"-"&amp;RIGHT(Table1[[#This Row],[Employee ID]],3)</f>
        <v>Suppo-892</v>
      </c>
      <c r="R213" s="26" t="str">
        <f>LEFT(Table1[[#This Row],[Department]],3)</f>
        <v>Sup</v>
      </c>
      <c r="S213" s="37">
        <f>_xlfn.XLOOKUP(Table1[[#This Row],[City]],Table2[City],Table2[Bonus %])</f>
        <v>6</v>
      </c>
      <c r="U213" s="48" t="str">
        <v xml:space="preserve">Vikram </v>
      </c>
      <c r="V213" s="48" t="str">
        <v>Singh</v>
      </c>
    </row>
    <row r="214" spans="1:22" x14ac:dyDescent="0.35">
      <c r="A214" s="7" t="s">
        <v>1084</v>
      </c>
      <c r="B214" s="40" t="str">
        <f>LEFT(Table1[[#This Row],[Employee Name]],FIND(" ",Table1[[#This Row],[Employee Name]]))</f>
        <v xml:space="preserve">Priya </v>
      </c>
      <c r="C214" s="40" t="str">
        <f>RIGHT(Table1[[#This Row],[Employee Name]],LEN(Table1[[#This Row],[Employee Name]])-FIND(" ",Table1[[#This Row],[Employee Name]]))</f>
        <v>Reddy</v>
      </c>
      <c r="D214" s="22">
        <f>Table1[[#This Row],[Basic Salary]]+Table1[[#This Row],[Bonus]]</f>
        <v>136264</v>
      </c>
      <c r="E214" s="8">
        <v>95</v>
      </c>
      <c r="F214" s="45">
        <v>78</v>
      </c>
      <c r="G214" s="8" t="str" cm="1">
        <f t="array" ref="G214">_xlfn.IFS(Table1[[#This Row],[Performance Score]]&gt;=80,"Excellent",Table1[[#This Row],[Performance Score]]&gt;=60,"Good",Table1[[#This Row],[Performance Score]]&gt;=40,"Need Improvement")</f>
        <v>Good</v>
      </c>
      <c r="H214" s="29">
        <f>Table1[[#This Row],[Bonus]]/Table1[[#This Row],[Basic Salary]]</f>
        <v>0.19695718627571546</v>
      </c>
      <c r="I214" s="8">
        <f ca="1">DATEDIF(Table1[[#This Row],[Date of Birth]],TODAY(),"y")</f>
        <v>31</v>
      </c>
      <c r="J214" s="33">
        <v>42745</v>
      </c>
      <c r="K214" s="33" t="str" cm="1">
        <f t="array" aca="1" ref="K214" ca="1">_xlfn.IFS(L214&lt;3,"Junior",L214&lt;=7,"Mid-Level",L214&gt;7,"Senior")</f>
        <v>Senior</v>
      </c>
      <c r="L214" s="45">
        <f ca="1">INT(YEARFRAC(Table1[[#This Row],[Joining Date]],TODAY(),1))</f>
        <v>9</v>
      </c>
      <c r="M214" s="25" t="str">
        <f t="shared" ca="1" si="3"/>
        <v>Yes</v>
      </c>
      <c r="N214" s="25">
        <f>YEAR(Table1[[#This Row],[Joining Date]])</f>
        <v>2017</v>
      </c>
      <c r="O214" s="45">
        <f>MONTH(Table1[[#This Row],[Joining Date]])</f>
        <v>1</v>
      </c>
      <c r="P214" s="25">
        <f ca="1">NETWORKDAYS(Table1[[#This Row],[Joining Date]],TODAY())</f>
        <v>2470</v>
      </c>
      <c r="Q214" s="25" t="str">
        <f>LEFT(Table1[[#This Row],[Department]],5)&amp;"-"&amp;RIGHT(Table1[[#This Row],[Employee ID]],3)</f>
        <v>Sales-028</v>
      </c>
      <c r="R214" s="25" t="str">
        <f>LEFT(Table1[[#This Row],[Department]],3)</f>
        <v>Sal</v>
      </c>
      <c r="S214" s="36">
        <f>_xlfn.XLOOKUP(Table1[[#This Row],[City]],Table2[City],Table2[Bonus %])</f>
        <v>5</v>
      </c>
      <c r="U214" s="48" t="str">
        <v xml:space="preserve">Priya </v>
      </c>
      <c r="V214" s="48" t="str">
        <v>Reddy</v>
      </c>
    </row>
    <row r="215" spans="1:22" x14ac:dyDescent="0.35">
      <c r="A215" s="9" t="s">
        <v>1390</v>
      </c>
      <c r="B215" s="41" t="str">
        <f>LEFT(Table1[[#This Row],[Employee Name]],FIND(" ",Table1[[#This Row],[Employee Name]]))</f>
        <v xml:space="preserve">Priya </v>
      </c>
      <c r="C215" s="41" t="str">
        <f>RIGHT(Table1[[#This Row],[Employee Name]],LEN(Table1[[#This Row],[Employee Name]])-FIND(" ",Table1[[#This Row],[Employee Name]]))</f>
        <v>Reddy</v>
      </c>
      <c r="D215" s="23">
        <f>Table1[[#This Row],[Basic Salary]]+Table1[[#This Row],[Bonus]]</f>
        <v>136253</v>
      </c>
      <c r="E215" s="10">
        <v>82</v>
      </c>
      <c r="F215" s="46">
        <v>81</v>
      </c>
      <c r="G215" s="10" t="str" cm="1">
        <f t="array" ref="G215">_xlfn.IFS(Table1[[#This Row],[Performance Score]]&gt;=80,"Excellent",Table1[[#This Row],[Performance Score]]&gt;=60,"Good",Table1[[#This Row],[Performance Score]]&gt;=40,"Need Improvement")</f>
        <v>Excellent</v>
      </c>
      <c r="H215" s="30">
        <f>Table1[[#This Row],[Bonus]]/Table1[[#This Row],[Basic Salary]]</f>
        <v>0.1641873937301879</v>
      </c>
      <c r="I215" s="10">
        <f ca="1">DATEDIF(Table1[[#This Row],[Date of Birth]],TODAY(),"y")</f>
        <v>37</v>
      </c>
      <c r="J215" s="34">
        <v>44334</v>
      </c>
      <c r="K215" s="33" t="str" cm="1">
        <f t="array" aca="1" ref="K215" ca="1">_xlfn.IFS(L215&lt;3,"Junior",L215&lt;=7,"Mid-Level",L215&gt;7,"Senior")</f>
        <v>Mid-Level</v>
      </c>
      <c r="L215" s="46">
        <f ca="1">INT(YEARFRAC(Table1[[#This Row],[Joining Date]],TODAY(),1))</f>
        <v>5</v>
      </c>
      <c r="M215" s="25" t="str">
        <f t="shared" ca="1" si="3"/>
        <v>No</v>
      </c>
      <c r="N215" s="26">
        <f>YEAR(Table1[[#This Row],[Joining Date]])</f>
        <v>2021</v>
      </c>
      <c r="O215" s="46">
        <f>MONTH(Table1[[#This Row],[Joining Date]])</f>
        <v>5</v>
      </c>
      <c r="P215" s="26">
        <f ca="1">NETWORKDAYS(Table1[[#This Row],[Joining Date]],TODAY())</f>
        <v>1335</v>
      </c>
      <c r="Q215" s="26" t="str">
        <f>LEFT(Table1[[#This Row],[Department]],5)&amp;"-"&amp;RIGHT(Table1[[#This Row],[Employee ID]],3)</f>
        <v>Finan-334</v>
      </c>
      <c r="R215" s="26" t="str">
        <f>LEFT(Table1[[#This Row],[Department]],3)</f>
        <v>Fin</v>
      </c>
      <c r="S215" s="37">
        <f>_xlfn.XLOOKUP(Table1[[#This Row],[City]],Table2[City],Table2[Bonus %])</f>
        <v>5</v>
      </c>
      <c r="U215" s="48" t="str">
        <v xml:space="preserve">Priya </v>
      </c>
      <c r="V215" s="48" t="str">
        <v>Reddy</v>
      </c>
    </row>
    <row r="216" spans="1:22" x14ac:dyDescent="0.35">
      <c r="A216" s="7" t="s">
        <v>826</v>
      </c>
      <c r="B216" s="40" t="str">
        <f>LEFT(Table1[[#This Row],[Employee Name]],FIND(" ",Table1[[#This Row],[Employee Name]]))</f>
        <v xml:space="preserve">Priya </v>
      </c>
      <c r="C216" s="40" t="str">
        <f>RIGHT(Table1[[#This Row],[Employee Name]],LEN(Table1[[#This Row],[Employee Name]])-FIND(" ",Table1[[#This Row],[Employee Name]]))</f>
        <v>Reddy</v>
      </c>
      <c r="D216" s="22">
        <f>Table1[[#This Row],[Basic Salary]]+Table1[[#This Row],[Bonus]]</f>
        <v>136205</v>
      </c>
      <c r="E216" s="8">
        <v>65</v>
      </c>
      <c r="F216" s="45">
        <v>85</v>
      </c>
      <c r="G216" s="8" t="str" cm="1">
        <f t="array" ref="G216">_xlfn.IFS(Table1[[#This Row],[Performance Score]]&gt;=80,"Excellent",Table1[[#This Row],[Performance Score]]&gt;=60,"Good",Table1[[#This Row],[Performance Score]]&gt;=40,"Need Improvement")</f>
        <v>Excellent</v>
      </c>
      <c r="H216" s="29">
        <f>Table1[[#This Row],[Bonus]]/Table1[[#This Row],[Basic Salary]]</f>
        <v>0.27457585880987806</v>
      </c>
      <c r="I216" s="8">
        <f ca="1">DATEDIF(Table1[[#This Row],[Date of Birth]],TODAY(),"y")</f>
        <v>36</v>
      </c>
      <c r="J216" s="33">
        <v>45300</v>
      </c>
      <c r="K216" s="33" t="str" cm="1">
        <f t="array" aca="1" ref="K216" ca="1">_xlfn.IFS(L216&lt;3,"Junior",L216&lt;=7,"Mid-Level",L216&gt;7,"Senior")</f>
        <v>Junior</v>
      </c>
      <c r="L216" s="45">
        <f ca="1">INT(YEARFRAC(Table1[[#This Row],[Joining Date]],TODAY(),1))</f>
        <v>2</v>
      </c>
      <c r="M216" s="25" t="str">
        <f t="shared" ca="1" si="3"/>
        <v>No</v>
      </c>
      <c r="N216" s="25">
        <f>YEAR(Table1[[#This Row],[Joining Date]])</f>
        <v>2024</v>
      </c>
      <c r="O216" s="45">
        <f>MONTH(Table1[[#This Row],[Joining Date]])</f>
        <v>1</v>
      </c>
      <c r="P216" s="25">
        <f ca="1">NETWORKDAYS(Table1[[#This Row],[Joining Date]],TODAY())</f>
        <v>645</v>
      </c>
      <c r="Q216" s="25" t="str">
        <f>LEFT(Table1[[#This Row],[Department]],5)&amp;"-"&amp;RIGHT(Table1[[#This Row],[Employee ID]],3)</f>
        <v>Opera-770</v>
      </c>
      <c r="R216" s="25" t="str">
        <f>LEFT(Table1[[#This Row],[Department]],3)</f>
        <v>Ope</v>
      </c>
      <c r="S216" s="36">
        <f>_xlfn.XLOOKUP(Table1[[#This Row],[City]],Table2[City],Table2[Bonus %])</f>
        <v>5</v>
      </c>
      <c r="U216" s="48" t="str">
        <v xml:space="preserve">Priya </v>
      </c>
      <c r="V216" s="48" t="str">
        <v>Reddy</v>
      </c>
    </row>
    <row r="217" spans="1:22" x14ac:dyDescent="0.35">
      <c r="A217" s="9" t="s">
        <v>1214</v>
      </c>
      <c r="B217" s="41" t="str">
        <f>LEFT(Table1[[#This Row],[Employee Name]],FIND(" ",Table1[[#This Row],[Employee Name]]))</f>
        <v xml:space="preserve">Aditya </v>
      </c>
      <c r="C217" s="41" t="str">
        <f>RIGHT(Table1[[#This Row],[Employee Name]],LEN(Table1[[#This Row],[Employee Name]])-FIND(" ",Table1[[#This Row],[Employee Name]]))</f>
        <v>Kapoor</v>
      </c>
      <c r="D217" s="23">
        <f>Table1[[#This Row],[Basic Salary]]+Table1[[#This Row],[Bonus]]</f>
        <v>136181</v>
      </c>
      <c r="E217" s="10">
        <v>91</v>
      </c>
      <c r="F217" s="46">
        <v>94</v>
      </c>
      <c r="G217" s="10" t="str" cm="1">
        <f t="array" ref="G217">_xlfn.IFS(Table1[[#This Row],[Performance Score]]&gt;=80,"Excellent",Table1[[#This Row],[Performance Score]]&gt;=60,"Good",Table1[[#This Row],[Performance Score]]&gt;=40,"Need Improvement")</f>
        <v>Excellent</v>
      </c>
      <c r="H217" s="30">
        <f>Table1[[#This Row],[Bonus]]/Table1[[#This Row],[Basic Salary]]</f>
        <v>0.1710868032265277</v>
      </c>
      <c r="I217" s="10">
        <f ca="1">DATEDIF(Table1[[#This Row],[Date of Birth]],TODAY(),"y")</f>
        <v>33</v>
      </c>
      <c r="J217" s="34">
        <v>43616</v>
      </c>
      <c r="K217" s="33" t="str" cm="1">
        <f t="array" aca="1" ref="K217" ca="1">_xlfn.IFS(L217&lt;3,"Junior",L217&lt;=7,"Mid-Level",L217&gt;7,"Senior")</f>
        <v>Mid-Level</v>
      </c>
      <c r="L217" s="46">
        <f ca="1">INT(YEARFRAC(Table1[[#This Row],[Joining Date]],TODAY(),1))</f>
        <v>7</v>
      </c>
      <c r="M217" s="25" t="str">
        <f t="shared" ca="1" si="3"/>
        <v>Yes</v>
      </c>
      <c r="N217" s="26">
        <f>YEAR(Table1[[#This Row],[Joining Date]])</f>
        <v>2019</v>
      </c>
      <c r="O217" s="46">
        <f>MONTH(Table1[[#This Row],[Joining Date]])</f>
        <v>5</v>
      </c>
      <c r="P217" s="26">
        <f ca="1">NETWORKDAYS(Table1[[#This Row],[Joining Date]],TODAY())</f>
        <v>1847</v>
      </c>
      <c r="Q217" s="26" t="str">
        <f>LEFT(Table1[[#This Row],[Department]],5)&amp;"-"&amp;RIGHT(Table1[[#This Row],[Employee ID]],3)</f>
        <v>Opera-158</v>
      </c>
      <c r="R217" s="26" t="str">
        <f>LEFT(Table1[[#This Row],[Department]],3)</f>
        <v>Ope</v>
      </c>
      <c r="S217" s="37">
        <f>_xlfn.XLOOKUP(Table1[[#This Row],[City]],Table2[City],Table2[Bonus %])</f>
        <v>6</v>
      </c>
      <c r="U217" s="48" t="str">
        <v xml:space="preserve">Aditya </v>
      </c>
      <c r="V217" s="48" t="str">
        <v>Kapoor</v>
      </c>
    </row>
    <row r="218" spans="1:22" x14ac:dyDescent="0.35">
      <c r="A218" s="7" t="s">
        <v>4231</v>
      </c>
      <c r="B218" s="40" t="str">
        <f>LEFT(Table1[[#This Row],[Employee Name]],FIND(" ",Table1[[#This Row],[Employee Name]]))</f>
        <v xml:space="preserve">Karan </v>
      </c>
      <c r="C218" s="40" t="str">
        <f>RIGHT(Table1[[#This Row],[Employee Name]],LEN(Table1[[#This Row],[Employee Name]])-FIND(" ",Table1[[#This Row],[Employee Name]]))</f>
        <v>Malhotra</v>
      </c>
      <c r="D218" s="22">
        <f>Table1[[#This Row],[Basic Salary]]+Table1[[#This Row],[Bonus]]</f>
        <v>136179</v>
      </c>
      <c r="E218" s="8">
        <v>84</v>
      </c>
      <c r="F218" s="45">
        <v>100</v>
      </c>
      <c r="G218" s="8" t="str" cm="1">
        <f t="array" ref="G218">_xlfn.IFS(Table1[[#This Row],[Performance Score]]&gt;=80,"Excellent",Table1[[#This Row],[Performance Score]]&gt;=60,"Good",Table1[[#This Row],[Performance Score]]&gt;=40,"Need Improvement")</f>
        <v>Excellent</v>
      </c>
      <c r="H218" s="29">
        <f>Table1[[#This Row],[Bonus]]/Table1[[#This Row],[Basic Salary]]</f>
        <v>0.2507370567327033</v>
      </c>
      <c r="I218" s="8">
        <f ca="1">DATEDIF(Table1[[#This Row],[Date of Birth]],TODAY(),"y")</f>
        <v>22</v>
      </c>
      <c r="J218" s="33">
        <v>43964</v>
      </c>
      <c r="K218" s="33" t="str" cm="1">
        <f t="array" aca="1" ref="K218" ca="1">_xlfn.IFS(L218&lt;3,"Junior",L218&lt;=7,"Mid-Level",L218&gt;7,"Senior")</f>
        <v>Mid-Level</v>
      </c>
      <c r="L218" s="45">
        <f ca="1">INT(YEARFRAC(Table1[[#This Row],[Joining Date]],TODAY(),1))</f>
        <v>6</v>
      </c>
      <c r="M218" s="25" t="str">
        <f t="shared" ca="1" si="3"/>
        <v>Yes</v>
      </c>
      <c r="N218" s="25">
        <f>YEAR(Table1[[#This Row],[Joining Date]])</f>
        <v>2020</v>
      </c>
      <c r="O218" s="45">
        <f>MONTH(Table1[[#This Row],[Joining Date]])</f>
        <v>5</v>
      </c>
      <c r="P218" s="25">
        <f ca="1">NETWORKDAYS(Table1[[#This Row],[Joining Date]],TODAY())</f>
        <v>1599</v>
      </c>
      <c r="Q218" s="25" t="str">
        <f>LEFT(Table1[[#This Row],[Department]],5)&amp;"-"&amp;RIGHT(Table1[[#This Row],[Employee ID]],3)</f>
        <v>Finan-175</v>
      </c>
      <c r="R218" s="25" t="str">
        <f>LEFT(Table1[[#This Row],[Department]],3)</f>
        <v>Fin</v>
      </c>
      <c r="S218" s="36">
        <f>_xlfn.XLOOKUP(Table1[[#This Row],[City]],Table2[City],Table2[Bonus %])</f>
        <v>7</v>
      </c>
      <c r="U218" s="48" t="str">
        <v xml:space="preserve">Karan </v>
      </c>
      <c r="V218" s="48" t="str">
        <v>Malhotra</v>
      </c>
    </row>
    <row r="219" spans="1:22" x14ac:dyDescent="0.35">
      <c r="A219" s="9" t="s">
        <v>4589</v>
      </c>
      <c r="B219" s="41" t="str">
        <f>LEFT(Table1[[#This Row],[Employee Name]],FIND(" ",Table1[[#This Row],[Employee Name]]))</f>
        <v xml:space="preserve">Meera </v>
      </c>
      <c r="C219" s="41" t="str">
        <f>RIGHT(Table1[[#This Row],[Employee Name]],LEN(Table1[[#This Row],[Employee Name]])-FIND(" ",Table1[[#This Row],[Employee Name]]))</f>
        <v>Joshi</v>
      </c>
      <c r="D219" s="23">
        <f>Table1[[#This Row],[Basic Salary]]+Table1[[#This Row],[Bonus]]</f>
        <v>136027</v>
      </c>
      <c r="E219" s="10">
        <v>73</v>
      </c>
      <c r="F219" s="46">
        <v>95</v>
      </c>
      <c r="G219" s="10" t="str" cm="1">
        <f t="array" ref="G219">_xlfn.IFS(Table1[[#This Row],[Performance Score]]&gt;=80,"Excellent",Table1[[#This Row],[Performance Score]]&gt;=60,"Good",Table1[[#This Row],[Performance Score]]&gt;=40,"Need Improvement")</f>
        <v>Excellent</v>
      </c>
      <c r="H219" s="30">
        <f>Table1[[#This Row],[Bonus]]/Table1[[#This Row],[Basic Salary]]</f>
        <v>0.18714818079470777</v>
      </c>
      <c r="I219" s="10">
        <f ca="1">DATEDIF(Table1[[#This Row],[Date of Birth]],TODAY(),"y")</f>
        <v>34</v>
      </c>
      <c r="J219" s="34">
        <v>44295</v>
      </c>
      <c r="K219" s="33" t="str" cm="1">
        <f t="array" aca="1" ref="K219" ca="1">_xlfn.IFS(L219&lt;3,"Junior",L219&lt;=7,"Mid-Level",L219&gt;7,"Senior")</f>
        <v>Mid-Level</v>
      </c>
      <c r="L219" s="46">
        <f ca="1">INT(YEARFRAC(Table1[[#This Row],[Joining Date]],TODAY(),1))</f>
        <v>5</v>
      </c>
      <c r="M219" s="25" t="str">
        <f t="shared" ca="1" si="3"/>
        <v>No</v>
      </c>
      <c r="N219" s="26">
        <f>YEAR(Table1[[#This Row],[Joining Date]])</f>
        <v>2021</v>
      </c>
      <c r="O219" s="46">
        <f>MONTH(Table1[[#This Row],[Joining Date]])</f>
        <v>4</v>
      </c>
      <c r="P219" s="26">
        <f ca="1">NETWORKDAYS(Table1[[#This Row],[Joining Date]],TODAY())</f>
        <v>1362</v>
      </c>
      <c r="Q219" s="26" t="str">
        <f>LEFT(Table1[[#This Row],[Department]],5)&amp;"-"&amp;RIGHT(Table1[[#This Row],[Employee ID]],3)</f>
        <v>HR-533</v>
      </c>
      <c r="R219" s="26" t="str">
        <f>LEFT(Table1[[#This Row],[Department]],3)</f>
        <v>HR</v>
      </c>
      <c r="S219" s="37">
        <f>_xlfn.XLOOKUP(Table1[[#This Row],[City]],Table2[City],Table2[Bonus %])</f>
        <v>8</v>
      </c>
      <c r="U219" s="48" t="str">
        <v xml:space="preserve">Meera </v>
      </c>
      <c r="V219" s="48" t="str">
        <v>Joshi</v>
      </c>
    </row>
    <row r="220" spans="1:22" x14ac:dyDescent="0.35">
      <c r="A220" s="7" t="s">
        <v>1618</v>
      </c>
      <c r="B220" s="40" t="str">
        <f>LEFT(Table1[[#This Row],[Employee Name]],FIND(" ",Table1[[#This Row],[Employee Name]]))</f>
        <v xml:space="preserve">Rahul </v>
      </c>
      <c r="C220" s="40" t="str">
        <f>RIGHT(Table1[[#This Row],[Employee Name]],LEN(Table1[[#This Row],[Employee Name]])-FIND(" ",Table1[[#This Row],[Employee Name]]))</f>
        <v>Verma</v>
      </c>
      <c r="D220" s="22">
        <f>Table1[[#This Row],[Basic Salary]]+Table1[[#This Row],[Bonus]]</f>
        <v>136005</v>
      </c>
      <c r="E220" s="8">
        <v>87</v>
      </c>
      <c r="F220" s="45">
        <v>45</v>
      </c>
      <c r="G220" s="8" t="str" cm="1">
        <f t="array" ref="G220">_xlfn.IFS(Table1[[#This Row],[Performance Score]]&gt;=80,"Excellent",Table1[[#This Row],[Performance Score]]&gt;=60,"Good",Table1[[#This Row],[Performance Score]]&gt;=40,"Need Improvement")</f>
        <v>Need Improvement</v>
      </c>
      <c r="H220" s="29">
        <f>Table1[[#This Row],[Bonus]]/Table1[[#This Row],[Basic Salary]]</f>
        <v>0.28011934791611759</v>
      </c>
      <c r="I220" s="8">
        <f ca="1">DATEDIF(Table1[[#This Row],[Date of Birth]],TODAY(),"y")</f>
        <v>43</v>
      </c>
      <c r="J220" s="33">
        <v>43414</v>
      </c>
      <c r="K220" s="33" t="str" cm="1">
        <f t="array" aca="1" ref="K220" ca="1">_xlfn.IFS(L220&lt;3,"Junior",L220&lt;=7,"Mid-Level",L220&gt;7,"Senior")</f>
        <v>Mid-Level</v>
      </c>
      <c r="L220" s="45">
        <f ca="1">INT(YEARFRAC(Table1[[#This Row],[Joining Date]],TODAY(),1))</f>
        <v>7</v>
      </c>
      <c r="M220" s="25" t="str">
        <f t="shared" ca="1" si="3"/>
        <v>Yes</v>
      </c>
      <c r="N220" s="25">
        <f>YEAR(Table1[[#This Row],[Joining Date]])</f>
        <v>2018</v>
      </c>
      <c r="O220" s="45">
        <f>MONTH(Table1[[#This Row],[Joining Date]])</f>
        <v>11</v>
      </c>
      <c r="P220" s="25">
        <f ca="1">NETWORKDAYS(Table1[[#This Row],[Joining Date]],TODAY())</f>
        <v>1991</v>
      </c>
      <c r="Q220" s="25" t="str">
        <f>LEFT(Table1[[#This Row],[Department]],5)&amp;"-"&amp;RIGHT(Table1[[#This Row],[Employee ID]],3)</f>
        <v>HR-562</v>
      </c>
      <c r="R220" s="25" t="str">
        <f>LEFT(Table1[[#This Row],[Department]],3)</f>
        <v>HR</v>
      </c>
      <c r="S220" s="36">
        <f>_xlfn.XLOOKUP(Table1[[#This Row],[City]],Table2[City],Table2[Bonus %])</f>
        <v>6</v>
      </c>
      <c r="U220" s="48" t="str">
        <v xml:space="preserve">Rahul </v>
      </c>
      <c r="V220" s="48" t="str">
        <v>Verma</v>
      </c>
    </row>
    <row r="221" spans="1:22" x14ac:dyDescent="0.35">
      <c r="A221" s="9" t="s">
        <v>964</v>
      </c>
      <c r="B221" s="41" t="str">
        <f>LEFT(Table1[[#This Row],[Employee Name]],FIND(" ",Table1[[#This Row],[Employee Name]]))</f>
        <v xml:space="preserve">Rahul </v>
      </c>
      <c r="C221" s="41" t="str">
        <f>RIGHT(Table1[[#This Row],[Employee Name]],LEN(Table1[[#This Row],[Employee Name]])-FIND(" ",Table1[[#This Row],[Employee Name]]))</f>
        <v>Verma</v>
      </c>
      <c r="D221" s="23">
        <f>Table1[[#This Row],[Basic Salary]]+Table1[[#This Row],[Bonus]]</f>
        <v>135995</v>
      </c>
      <c r="E221" s="10">
        <v>98</v>
      </c>
      <c r="F221" s="46">
        <v>84</v>
      </c>
      <c r="G221" s="10" t="str" cm="1">
        <f t="array" ref="G221">_xlfn.IFS(Table1[[#This Row],[Performance Score]]&gt;=80,"Excellent",Table1[[#This Row],[Performance Score]]&gt;=60,"Good",Table1[[#This Row],[Performance Score]]&gt;=40,"Need Improvement")</f>
        <v>Excellent</v>
      </c>
      <c r="H221" s="30">
        <f>Table1[[#This Row],[Bonus]]/Table1[[#This Row],[Basic Salary]]</f>
        <v>0.1756137621023513</v>
      </c>
      <c r="I221" s="10">
        <f ca="1">DATEDIF(Table1[[#This Row],[Date of Birth]],TODAY(),"y")</f>
        <v>15</v>
      </c>
      <c r="J221" s="34">
        <v>43953</v>
      </c>
      <c r="K221" s="33" t="str" cm="1">
        <f t="array" aca="1" ref="K221" ca="1">_xlfn.IFS(L221&lt;3,"Junior",L221&lt;=7,"Mid-Level",L221&gt;7,"Senior")</f>
        <v>Mid-Level</v>
      </c>
      <c r="L221" s="46">
        <f ca="1">INT(YEARFRAC(Table1[[#This Row],[Joining Date]],TODAY(),1))</f>
        <v>6</v>
      </c>
      <c r="M221" s="25" t="str">
        <f t="shared" ca="1" si="3"/>
        <v>Yes</v>
      </c>
      <c r="N221" s="26">
        <f>YEAR(Table1[[#This Row],[Joining Date]])</f>
        <v>2020</v>
      </c>
      <c r="O221" s="46">
        <f>MONTH(Table1[[#This Row],[Joining Date]])</f>
        <v>5</v>
      </c>
      <c r="P221" s="26">
        <f ca="1">NETWORKDAYS(Table1[[#This Row],[Joining Date]],TODAY())</f>
        <v>1606</v>
      </c>
      <c r="Q221" s="26" t="str">
        <f>LEFT(Table1[[#This Row],[Department]],5)&amp;"-"&amp;RIGHT(Table1[[#This Row],[Employee ID]],3)</f>
        <v>Finan-908</v>
      </c>
      <c r="R221" s="26" t="str">
        <f>LEFT(Table1[[#This Row],[Department]],3)</f>
        <v>Fin</v>
      </c>
      <c r="S221" s="37">
        <f>_xlfn.XLOOKUP(Table1[[#This Row],[City]],Table2[City],Table2[Bonus %])</f>
        <v>6</v>
      </c>
      <c r="U221" s="48" t="str">
        <v xml:space="preserve">Rahul </v>
      </c>
      <c r="V221" s="48" t="str">
        <v>Verma</v>
      </c>
    </row>
    <row r="222" spans="1:22" x14ac:dyDescent="0.35">
      <c r="A222" s="7" t="s">
        <v>3323</v>
      </c>
      <c r="B222" s="40" t="str">
        <f>LEFT(Table1[[#This Row],[Employee Name]],FIND(" ",Table1[[#This Row],[Employee Name]]))</f>
        <v xml:space="preserve">Ravi </v>
      </c>
      <c r="C222" s="40" t="str">
        <f>RIGHT(Table1[[#This Row],[Employee Name]],LEN(Table1[[#This Row],[Employee Name]])-FIND(" ",Table1[[#This Row],[Employee Name]]))</f>
        <v>Teja</v>
      </c>
      <c r="D222" s="22">
        <f>Table1[[#This Row],[Basic Salary]]+Table1[[#This Row],[Bonus]]</f>
        <v>135986</v>
      </c>
      <c r="E222" s="8">
        <v>63</v>
      </c>
      <c r="F222" s="45">
        <v>57</v>
      </c>
      <c r="G222" s="8" t="str" cm="1">
        <f t="array" ref="G222">_xlfn.IFS(Table1[[#This Row],[Performance Score]]&gt;=80,"Excellent",Table1[[#This Row],[Performance Score]]&gt;=60,"Good",Table1[[#This Row],[Performance Score]]&gt;=40,"Need Improvement")</f>
        <v>Need Improvement</v>
      </c>
      <c r="H222" s="29">
        <f>Table1[[#This Row],[Bonus]]/Table1[[#This Row],[Basic Salary]]</f>
        <v>0.2578950289530646</v>
      </c>
      <c r="I222" s="8">
        <f ca="1">DATEDIF(Table1[[#This Row],[Date of Birth]],TODAY(),"y")</f>
        <v>34</v>
      </c>
      <c r="J222" s="33">
        <v>45920</v>
      </c>
      <c r="K222" s="33" t="str" cm="1">
        <f t="array" aca="1" ref="K222" ca="1">_xlfn.IFS(L222&lt;3,"Junior",L222&lt;=7,"Mid-Level",L222&gt;7,"Senior")</f>
        <v>Junior</v>
      </c>
      <c r="L222" s="45">
        <f ca="1">INT(YEARFRAC(Table1[[#This Row],[Joining Date]],TODAY(),1))</f>
        <v>0</v>
      </c>
      <c r="M222" s="25" t="str">
        <f t="shared" ca="1" si="3"/>
        <v>No</v>
      </c>
      <c r="N222" s="25">
        <f>YEAR(Table1[[#This Row],[Joining Date]])</f>
        <v>2025</v>
      </c>
      <c r="O222" s="45">
        <f>MONTH(Table1[[#This Row],[Joining Date]])</f>
        <v>9</v>
      </c>
      <c r="P222" s="25">
        <f ca="1">NETWORKDAYS(Table1[[#This Row],[Joining Date]],TODAY())</f>
        <v>201</v>
      </c>
      <c r="Q222" s="25" t="str">
        <f>LEFT(Table1[[#This Row],[Department]],5)&amp;"-"&amp;RIGHT(Table1[[#This Row],[Employee ID]],3)</f>
        <v>HR-267</v>
      </c>
      <c r="R222" s="25" t="str">
        <f>LEFT(Table1[[#This Row],[Department]],3)</f>
        <v>HR</v>
      </c>
      <c r="S222" s="36">
        <f>_xlfn.XLOOKUP(Table1[[#This Row],[City]],Table2[City],Table2[Bonus %])</f>
        <v>7</v>
      </c>
      <c r="U222" s="48" t="str">
        <v xml:space="preserve">Ravi </v>
      </c>
      <c r="V222" s="48" t="str">
        <v>Teja</v>
      </c>
    </row>
    <row r="223" spans="1:22" x14ac:dyDescent="0.35">
      <c r="A223" s="9" t="s">
        <v>4695</v>
      </c>
      <c r="B223" s="41" t="str">
        <f>LEFT(Table1[[#This Row],[Employee Name]],FIND(" ",Table1[[#This Row],[Employee Name]]))</f>
        <v xml:space="preserve">Swathi </v>
      </c>
      <c r="C223" s="41" t="str">
        <f>RIGHT(Table1[[#This Row],[Employee Name]],LEN(Table1[[#This Row],[Employee Name]])-FIND(" ",Table1[[#This Row],[Employee Name]]))</f>
        <v>Ramesh</v>
      </c>
      <c r="D223" s="23">
        <f>Table1[[#This Row],[Basic Salary]]+Table1[[#This Row],[Bonus]]</f>
        <v>135964</v>
      </c>
      <c r="E223" s="10">
        <v>77</v>
      </c>
      <c r="F223" s="46">
        <v>81</v>
      </c>
      <c r="G223" s="10" t="str" cm="1">
        <f t="array" ref="G223">_xlfn.IFS(Table1[[#This Row],[Performance Score]]&gt;=80,"Excellent",Table1[[#This Row],[Performance Score]]&gt;=60,"Good",Table1[[#This Row],[Performance Score]]&gt;=40,"Need Improvement")</f>
        <v>Excellent</v>
      </c>
      <c r="H223" s="30">
        <f>Table1[[#This Row],[Bonus]]/Table1[[#This Row],[Basic Salary]]</f>
        <v>0.16913022915860526</v>
      </c>
      <c r="I223" s="10">
        <f ca="1">DATEDIF(Table1[[#This Row],[Date of Birth]],TODAY(),"y")</f>
        <v>20</v>
      </c>
      <c r="J223" s="34">
        <v>44286</v>
      </c>
      <c r="K223" s="33" t="str" cm="1">
        <f t="array" aca="1" ref="K223" ca="1">_xlfn.IFS(L223&lt;3,"Junior",L223&lt;=7,"Mid-Level",L223&gt;7,"Senior")</f>
        <v>Mid-Level</v>
      </c>
      <c r="L223" s="46">
        <f ca="1">INT(YEARFRAC(Table1[[#This Row],[Joining Date]],TODAY(),1))</f>
        <v>5</v>
      </c>
      <c r="M223" s="25" t="str">
        <f t="shared" ca="1" si="3"/>
        <v>No</v>
      </c>
      <c r="N223" s="26">
        <f>YEAR(Table1[[#This Row],[Joining Date]])</f>
        <v>2021</v>
      </c>
      <c r="O223" s="46">
        <f>MONTH(Table1[[#This Row],[Joining Date]])</f>
        <v>3</v>
      </c>
      <c r="P223" s="26">
        <f ca="1">NETWORKDAYS(Table1[[#This Row],[Joining Date]],TODAY())</f>
        <v>1369</v>
      </c>
      <c r="Q223" s="26" t="str">
        <f>LEFT(Table1[[#This Row],[Department]],5)&amp;"-"&amp;RIGHT(Table1[[#This Row],[Employee ID]],3)</f>
        <v>Opera-639</v>
      </c>
      <c r="R223" s="26" t="str">
        <f>LEFT(Table1[[#This Row],[Department]],3)</f>
        <v>Ope</v>
      </c>
      <c r="S223" s="37">
        <f>_xlfn.XLOOKUP(Table1[[#This Row],[City]],Table2[City],Table2[Bonus %])</f>
        <v>5</v>
      </c>
      <c r="U223" s="48" t="str">
        <v xml:space="preserve">Swathi </v>
      </c>
      <c r="V223" s="48" t="str">
        <v>Ramesh</v>
      </c>
    </row>
    <row r="224" spans="1:22" x14ac:dyDescent="0.35">
      <c r="A224" s="7" t="s">
        <v>1572</v>
      </c>
      <c r="B224" s="40" t="str">
        <f>LEFT(Table1[[#This Row],[Employee Name]],FIND(" ",Table1[[#This Row],[Employee Name]]))</f>
        <v xml:space="preserve">Vikram </v>
      </c>
      <c r="C224" s="40" t="str">
        <f>RIGHT(Table1[[#This Row],[Employee Name]],LEN(Table1[[#This Row],[Employee Name]])-FIND(" ",Table1[[#This Row],[Employee Name]]))</f>
        <v>Singh</v>
      </c>
      <c r="D224" s="22">
        <f>Table1[[#This Row],[Basic Salary]]+Table1[[#This Row],[Bonus]]</f>
        <v>135943</v>
      </c>
      <c r="E224" s="8">
        <v>68</v>
      </c>
      <c r="F224" s="45">
        <v>82</v>
      </c>
      <c r="G224" s="8" t="str" cm="1">
        <f t="array" ref="G224">_xlfn.IFS(Table1[[#This Row],[Performance Score]]&gt;=80,"Excellent",Table1[[#This Row],[Performance Score]]&gt;=60,"Good",Table1[[#This Row],[Performance Score]]&gt;=40,"Need Improvement")</f>
        <v>Excellent</v>
      </c>
      <c r="H224" s="29">
        <f>Table1[[#This Row],[Bonus]]/Table1[[#This Row],[Basic Salary]]</f>
        <v>0.16964362535061001</v>
      </c>
      <c r="I224" s="8">
        <f ca="1">DATEDIF(Table1[[#This Row],[Date of Birth]],TODAY(),"y")</f>
        <v>44</v>
      </c>
      <c r="J224" s="33">
        <v>43624</v>
      </c>
      <c r="K224" s="33" t="str" cm="1">
        <f t="array" aca="1" ref="K224" ca="1">_xlfn.IFS(L224&lt;3,"Junior",L224&lt;=7,"Mid-Level",L224&gt;7,"Senior")</f>
        <v>Mid-Level</v>
      </c>
      <c r="L224" s="45">
        <f ca="1">INT(YEARFRAC(Table1[[#This Row],[Joining Date]],TODAY(),1))</f>
        <v>7</v>
      </c>
      <c r="M224" s="25" t="str">
        <f t="shared" ca="1" si="3"/>
        <v>Yes</v>
      </c>
      <c r="N224" s="25">
        <f>YEAR(Table1[[#This Row],[Joining Date]])</f>
        <v>2019</v>
      </c>
      <c r="O224" s="45">
        <f>MONTH(Table1[[#This Row],[Joining Date]])</f>
        <v>6</v>
      </c>
      <c r="P224" s="25">
        <f ca="1">NETWORKDAYS(Table1[[#This Row],[Joining Date]],TODAY())</f>
        <v>1841</v>
      </c>
      <c r="Q224" s="25" t="str">
        <f>LEFT(Table1[[#This Row],[Department]],5)&amp;"-"&amp;RIGHT(Table1[[#This Row],[Employee ID]],3)</f>
        <v>Marke-516</v>
      </c>
      <c r="R224" s="25" t="str">
        <f>LEFT(Table1[[#This Row],[Department]],3)</f>
        <v>Mar</v>
      </c>
      <c r="S224" s="36">
        <f>_xlfn.XLOOKUP(Table1[[#This Row],[City]],Table2[City],Table2[Bonus %])</f>
        <v>6</v>
      </c>
      <c r="U224" s="48" t="str">
        <v xml:space="preserve">Vikram </v>
      </c>
      <c r="V224" s="48" t="str">
        <v>Singh</v>
      </c>
    </row>
    <row r="225" spans="1:22" x14ac:dyDescent="0.35">
      <c r="A225" s="9" t="s">
        <v>3967</v>
      </c>
      <c r="B225" s="41" t="str">
        <f>LEFT(Table1[[#This Row],[Employee Name]],FIND(" ",Table1[[#This Row],[Employee Name]]))</f>
        <v xml:space="preserve">Ajay </v>
      </c>
      <c r="C225" s="41" t="str">
        <f>RIGHT(Table1[[#This Row],[Employee Name]],LEN(Table1[[#This Row],[Employee Name]])-FIND(" ",Table1[[#This Row],[Employee Name]]))</f>
        <v>Singh</v>
      </c>
      <c r="D225" s="23">
        <f>Table1[[#This Row],[Basic Salary]]+Table1[[#This Row],[Bonus]]</f>
        <v>135930</v>
      </c>
      <c r="E225" s="10">
        <v>94</v>
      </c>
      <c r="F225" s="46">
        <v>71</v>
      </c>
      <c r="G225" s="10" t="str" cm="1">
        <f t="array" ref="G225">_xlfn.IFS(Table1[[#This Row],[Performance Score]]&gt;=80,"Excellent",Table1[[#This Row],[Performance Score]]&gt;=60,"Good",Table1[[#This Row],[Performance Score]]&gt;=40,"Need Improvement")</f>
        <v>Good</v>
      </c>
      <c r="H225" s="30">
        <f>Table1[[#This Row],[Bonus]]/Table1[[#This Row],[Basic Salary]]</f>
        <v>0.21805441055234956</v>
      </c>
      <c r="I225" s="10">
        <f ca="1">DATEDIF(Table1[[#This Row],[Date of Birth]],TODAY(),"y")</f>
        <v>16</v>
      </c>
      <c r="J225" s="34">
        <v>45829</v>
      </c>
      <c r="K225" s="33" t="str" cm="1">
        <f t="array" aca="1" ref="K225" ca="1">_xlfn.IFS(L225&lt;3,"Junior",L225&lt;=7,"Mid-Level",L225&gt;7,"Senior")</f>
        <v>Junior</v>
      </c>
      <c r="L225" s="46">
        <f ca="1">INT(YEARFRAC(Table1[[#This Row],[Joining Date]],TODAY(),1))</f>
        <v>1</v>
      </c>
      <c r="M225" s="25" t="str">
        <f t="shared" ca="1" si="3"/>
        <v>No</v>
      </c>
      <c r="N225" s="26">
        <f>YEAR(Table1[[#This Row],[Joining Date]])</f>
        <v>2025</v>
      </c>
      <c r="O225" s="46">
        <f>MONTH(Table1[[#This Row],[Joining Date]])</f>
        <v>6</v>
      </c>
      <c r="P225" s="26">
        <f ca="1">NETWORKDAYS(Table1[[#This Row],[Joining Date]],TODAY())</f>
        <v>266</v>
      </c>
      <c r="Q225" s="26" t="str">
        <f>LEFT(Table1[[#This Row],[Department]],5)&amp;"-"&amp;RIGHT(Table1[[#This Row],[Employee ID]],3)</f>
        <v>Marke-911</v>
      </c>
      <c r="R225" s="26" t="str">
        <f>LEFT(Table1[[#This Row],[Department]],3)</f>
        <v>Mar</v>
      </c>
      <c r="S225" s="37">
        <f>_xlfn.XLOOKUP(Table1[[#This Row],[City]],Table2[City],Table2[Bonus %])</f>
        <v>6</v>
      </c>
      <c r="U225" s="48" t="str">
        <v xml:space="preserve">Ajay </v>
      </c>
      <c r="V225" s="48" t="str">
        <v>Singh</v>
      </c>
    </row>
    <row r="226" spans="1:22" x14ac:dyDescent="0.35">
      <c r="A226" s="7" t="s">
        <v>2625</v>
      </c>
      <c r="B226" s="40" t="str">
        <f>LEFT(Table1[[#This Row],[Employee Name]],FIND(" ",Table1[[#This Row],[Employee Name]]))</f>
        <v xml:space="preserve">Krishna </v>
      </c>
      <c r="C226" s="40" t="str">
        <f>RIGHT(Table1[[#This Row],[Employee Name]],LEN(Table1[[#This Row],[Employee Name]])-FIND(" ",Table1[[#This Row],[Employee Name]]))</f>
        <v>Chaitanya</v>
      </c>
      <c r="D226" s="22">
        <f>Table1[[#This Row],[Basic Salary]]+Table1[[#This Row],[Bonus]]</f>
        <v>135914</v>
      </c>
      <c r="E226" s="8">
        <v>97</v>
      </c>
      <c r="F226" s="45">
        <v>78</v>
      </c>
      <c r="G226" s="8" t="str" cm="1">
        <f t="array" ref="G226">_xlfn.IFS(Table1[[#This Row],[Performance Score]]&gt;=80,"Excellent",Table1[[#This Row],[Performance Score]]&gt;=60,"Good",Table1[[#This Row],[Performance Score]]&gt;=40,"Need Improvement")</f>
        <v>Good</v>
      </c>
      <c r="H226" s="29">
        <f>Table1[[#This Row],[Bonus]]/Table1[[#This Row],[Basic Salary]]</f>
        <v>0.27585235806548514</v>
      </c>
      <c r="I226" s="8">
        <f ca="1">DATEDIF(Table1[[#This Row],[Date of Birth]],TODAY(),"y")</f>
        <v>31</v>
      </c>
      <c r="J226" s="33">
        <v>44851</v>
      </c>
      <c r="K226" s="33" t="str" cm="1">
        <f t="array" aca="1" ref="K226" ca="1">_xlfn.IFS(L226&lt;3,"Junior",L226&lt;=7,"Mid-Level",L226&gt;7,"Senior")</f>
        <v>Mid-Level</v>
      </c>
      <c r="L226" s="45">
        <f ca="1">INT(YEARFRAC(Table1[[#This Row],[Joining Date]],TODAY(),1))</f>
        <v>3</v>
      </c>
      <c r="M226" s="25" t="str">
        <f t="shared" ca="1" si="3"/>
        <v>No</v>
      </c>
      <c r="N226" s="25">
        <f>YEAR(Table1[[#This Row],[Joining Date]])</f>
        <v>2022</v>
      </c>
      <c r="O226" s="45">
        <f>MONTH(Table1[[#This Row],[Joining Date]])</f>
        <v>10</v>
      </c>
      <c r="P226" s="25">
        <f ca="1">NETWORKDAYS(Table1[[#This Row],[Joining Date]],TODAY())</f>
        <v>966</v>
      </c>
      <c r="Q226" s="25" t="str">
        <f>LEFT(Table1[[#This Row],[Department]],5)&amp;"-"&amp;RIGHT(Table1[[#This Row],[Employee ID]],3)</f>
        <v>HR-569</v>
      </c>
      <c r="R226" s="25" t="str">
        <f>LEFT(Table1[[#This Row],[Department]],3)</f>
        <v>HR</v>
      </c>
      <c r="S226" s="36">
        <f>_xlfn.XLOOKUP(Table1[[#This Row],[City]],Table2[City],Table2[Bonus %])</f>
        <v>6</v>
      </c>
      <c r="U226" s="48" t="str">
        <v xml:space="preserve">Krishna </v>
      </c>
      <c r="V226" s="48" t="str">
        <v>Chaitanya</v>
      </c>
    </row>
    <row r="227" spans="1:22" x14ac:dyDescent="0.35">
      <c r="A227" s="9" t="s">
        <v>1030</v>
      </c>
      <c r="B227" s="41" t="str">
        <f>LEFT(Table1[[#This Row],[Employee Name]],FIND(" ",Table1[[#This Row],[Employee Name]]))</f>
        <v xml:space="preserve">Ananya </v>
      </c>
      <c r="C227" s="41" t="str">
        <f>RIGHT(Table1[[#This Row],[Employee Name]],LEN(Table1[[#This Row],[Employee Name]])-FIND(" ",Table1[[#This Row],[Employee Name]]))</f>
        <v>Rao</v>
      </c>
      <c r="D227" s="23">
        <f>Table1[[#This Row],[Basic Salary]]+Table1[[#This Row],[Bonus]]</f>
        <v>135852</v>
      </c>
      <c r="E227" s="10">
        <v>61</v>
      </c>
      <c r="F227" s="46">
        <v>84</v>
      </c>
      <c r="G227" s="10" t="str" cm="1">
        <f t="array" ref="G227">_xlfn.IFS(Table1[[#This Row],[Performance Score]]&gt;=80,"Excellent",Table1[[#This Row],[Performance Score]]&gt;=60,"Good",Table1[[#This Row],[Performance Score]]&gt;=40,"Need Improvement")</f>
        <v>Excellent</v>
      </c>
      <c r="H227" s="30">
        <f>Table1[[#This Row],[Bonus]]/Table1[[#This Row],[Basic Salary]]</f>
        <v>0.26139275766016712</v>
      </c>
      <c r="I227" s="10">
        <f ca="1">DATEDIF(Table1[[#This Row],[Date of Birth]],TODAY(),"y")</f>
        <v>30</v>
      </c>
      <c r="J227" s="34">
        <v>45779</v>
      </c>
      <c r="K227" s="33" t="str" cm="1">
        <f t="array" aca="1" ref="K227" ca="1">_xlfn.IFS(L227&lt;3,"Junior",L227&lt;=7,"Mid-Level",L227&gt;7,"Senior")</f>
        <v>Junior</v>
      </c>
      <c r="L227" s="46">
        <f ca="1">INT(YEARFRAC(Table1[[#This Row],[Joining Date]],TODAY(),1))</f>
        <v>1</v>
      </c>
      <c r="M227" s="25" t="str">
        <f t="shared" ca="1" si="3"/>
        <v>No</v>
      </c>
      <c r="N227" s="26">
        <f>YEAR(Table1[[#This Row],[Joining Date]])</f>
        <v>2025</v>
      </c>
      <c r="O227" s="46">
        <f>MONTH(Table1[[#This Row],[Joining Date]])</f>
        <v>5</v>
      </c>
      <c r="P227" s="26">
        <f ca="1">NETWORKDAYS(Table1[[#This Row],[Joining Date]],TODAY())</f>
        <v>302</v>
      </c>
      <c r="Q227" s="26" t="str">
        <f>LEFT(Table1[[#This Row],[Department]],5)&amp;"-"&amp;RIGHT(Table1[[#This Row],[Employee ID]],3)</f>
        <v>IT-974</v>
      </c>
      <c r="R227" s="26" t="str">
        <f>LEFT(Table1[[#This Row],[Department]],3)</f>
        <v>IT</v>
      </c>
      <c r="S227" s="37">
        <f>_xlfn.XLOOKUP(Table1[[#This Row],[City]],Table2[City],Table2[Bonus %])</f>
        <v>6</v>
      </c>
      <c r="U227" s="48" t="str">
        <v xml:space="preserve">Ananya </v>
      </c>
      <c r="V227" s="48" t="str">
        <v>Rao</v>
      </c>
    </row>
    <row r="228" spans="1:22" x14ac:dyDescent="0.35">
      <c r="A228" s="7" t="s">
        <v>4359</v>
      </c>
      <c r="B228" s="40" t="str">
        <f>LEFT(Table1[[#This Row],[Employee Name]],FIND(" ",Table1[[#This Row],[Employee Name]]))</f>
        <v xml:space="preserve">Meera </v>
      </c>
      <c r="C228" s="40" t="str">
        <f>RIGHT(Table1[[#This Row],[Employee Name]],LEN(Table1[[#This Row],[Employee Name]])-FIND(" ",Table1[[#This Row],[Employee Name]]))</f>
        <v>Joshi</v>
      </c>
      <c r="D228" s="22">
        <f>Table1[[#This Row],[Basic Salary]]+Table1[[#This Row],[Bonus]]</f>
        <v>135836</v>
      </c>
      <c r="E228" s="8">
        <v>94</v>
      </c>
      <c r="F228" s="45">
        <v>49</v>
      </c>
      <c r="G228" s="8" t="str" cm="1">
        <f t="array" ref="G228">_xlfn.IFS(Table1[[#This Row],[Performance Score]]&gt;=80,"Excellent",Table1[[#This Row],[Performance Score]]&gt;=60,"Good",Table1[[#This Row],[Performance Score]]&gt;=40,"Need Improvement")</f>
        <v>Need Improvement</v>
      </c>
      <c r="H228" s="29">
        <f>Table1[[#This Row],[Bonus]]/Table1[[#This Row],[Basic Salary]]</f>
        <v>0.19305087127599777</v>
      </c>
      <c r="I228" s="8">
        <f ca="1">DATEDIF(Table1[[#This Row],[Date of Birth]],TODAY(),"y")</f>
        <v>33</v>
      </c>
      <c r="J228" s="33">
        <v>45988</v>
      </c>
      <c r="K228" s="33" t="str" cm="1">
        <f t="array" aca="1" ref="K228" ca="1">_xlfn.IFS(L228&lt;3,"Junior",L228&lt;=7,"Mid-Level",L228&gt;7,"Senior")</f>
        <v>Junior</v>
      </c>
      <c r="L228" s="45">
        <f ca="1">INT(YEARFRAC(Table1[[#This Row],[Joining Date]],TODAY(),1))</f>
        <v>0</v>
      </c>
      <c r="M228" s="25" t="str">
        <f t="shared" ca="1" si="3"/>
        <v>No</v>
      </c>
      <c r="N228" s="25">
        <f>YEAR(Table1[[#This Row],[Joining Date]])</f>
        <v>2025</v>
      </c>
      <c r="O228" s="45">
        <f>MONTH(Table1[[#This Row],[Joining Date]])</f>
        <v>11</v>
      </c>
      <c r="P228" s="25">
        <f ca="1">NETWORKDAYS(Table1[[#This Row],[Joining Date]],TODAY())</f>
        <v>153</v>
      </c>
      <c r="Q228" s="25" t="str">
        <f>LEFT(Table1[[#This Row],[Department]],5)&amp;"-"&amp;RIGHT(Table1[[#This Row],[Employee ID]],3)</f>
        <v>Marke-303</v>
      </c>
      <c r="R228" s="25" t="str">
        <f>LEFT(Table1[[#This Row],[Department]],3)</f>
        <v>Mar</v>
      </c>
      <c r="S228" s="36">
        <f>_xlfn.XLOOKUP(Table1[[#This Row],[City]],Table2[City],Table2[Bonus %])</f>
        <v>5</v>
      </c>
      <c r="U228" s="48" t="str">
        <v xml:space="preserve">Meera </v>
      </c>
      <c r="V228" s="48" t="str">
        <v>Joshi</v>
      </c>
    </row>
    <row r="229" spans="1:22" x14ac:dyDescent="0.35">
      <c r="A229" s="9" t="s">
        <v>3350</v>
      </c>
      <c r="B229" s="41" t="str">
        <f>LEFT(Table1[[#This Row],[Employee Name]],FIND(" ",Table1[[#This Row],[Employee Name]]))</f>
        <v xml:space="preserve">Pooja </v>
      </c>
      <c r="C229" s="41" t="str">
        <f>RIGHT(Table1[[#This Row],[Employee Name]],LEN(Table1[[#This Row],[Employee Name]])-FIND(" ",Table1[[#This Row],[Employee Name]]))</f>
        <v>Das</v>
      </c>
      <c r="D229" s="23">
        <f>Table1[[#This Row],[Basic Salary]]+Table1[[#This Row],[Bonus]]</f>
        <v>135735</v>
      </c>
      <c r="E229" s="10">
        <v>97</v>
      </c>
      <c r="F229" s="46">
        <v>98</v>
      </c>
      <c r="G229" s="10" t="str" cm="1">
        <f t="array" ref="G229">_xlfn.IFS(Table1[[#This Row],[Performance Score]]&gt;=80,"Excellent",Table1[[#This Row],[Performance Score]]&gt;=60,"Good",Table1[[#This Row],[Performance Score]]&gt;=40,"Need Improvement")</f>
        <v>Excellent</v>
      </c>
      <c r="H229" s="30">
        <f>Table1[[#This Row],[Bonus]]/Table1[[#This Row],[Basic Salary]]</f>
        <v>0.20902661488580895</v>
      </c>
      <c r="I229" s="10">
        <f ca="1">DATEDIF(Table1[[#This Row],[Date of Birth]],TODAY(),"y")</f>
        <v>44</v>
      </c>
      <c r="J229" s="34">
        <v>44953</v>
      </c>
      <c r="K229" s="33" t="str" cm="1">
        <f t="array" aca="1" ref="K229" ca="1">_xlfn.IFS(L229&lt;3,"Junior",L229&lt;=7,"Mid-Level",L229&gt;7,"Senior")</f>
        <v>Mid-Level</v>
      </c>
      <c r="L229" s="46">
        <f ca="1">INT(YEARFRAC(Table1[[#This Row],[Joining Date]],TODAY(),1))</f>
        <v>3</v>
      </c>
      <c r="M229" s="25" t="str">
        <f t="shared" ca="1" si="3"/>
        <v>No</v>
      </c>
      <c r="N229" s="26">
        <f>YEAR(Table1[[#This Row],[Joining Date]])</f>
        <v>2023</v>
      </c>
      <c r="O229" s="46">
        <f>MONTH(Table1[[#This Row],[Joining Date]])</f>
        <v>1</v>
      </c>
      <c r="P229" s="26">
        <f ca="1">NETWORKDAYS(Table1[[#This Row],[Joining Date]],TODAY())</f>
        <v>892</v>
      </c>
      <c r="Q229" s="26" t="str">
        <f>LEFT(Table1[[#This Row],[Department]],5)&amp;"-"&amp;RIGHT(Table1[[#This Row],[Employee ID]],3)</f>
        <v>Opera-294</v>
      </c>
      <c r="R229" s="26" t="str">
        <f>LEFT(Table1[[#This Row],[Department]],3)</f>
        <v>Ope</v>
      </c>
      <c r="S229" s="37">
        <f>_xlfn.XLOOKUP(Table1[[#This Row],[City]],Table2[City],Table2[Bonus %])</f>
        <v>4</v>
      </c>
      <c r="U229" s="48" t="str">
        <v xml:space="preserve">Pooja </v>
      </c>
      <c r="V229" s="48" t="str">
        <v>Das</v>
      </c>
    </row>
    <row r="230" spans="1:22" x14ac:dyDescent="0.35">
      <c r="A230" s="7" t="s">
        <v>2286</v>
      </c>
      <c r="B230" s="40" t="str">
        <f>LEFT(Table1[[#This Row],[Employee Name]],FIND(" ",Table1[[#This Row],[Employee Name]]))</f>
        <v xml:space="preserve">Aditya </v>
      </c>
      <c r="C230" s="40" t="str">
        <f>RIGHT(Table1[[#This Row],[Employee Name]],LEN(Table1[[#This Row],[Employee Name]])-FIND(" ",Table1[[#This Row],[Employee Name]]))</f>
        <v>Kapoor</v>
      </c>
      <c r="D230" s="22">
        <f>Table1[[#This Row],[Basic Salary]]+Table1[[#This Row],[Bonus]]</f>
        <v>135725</v>
      </c>
      <c r="E230" s="8">
        <v>81</v>
      </c>
      <c r="F230" s="45">
        <v>46</v>
      </c>
      <c r="G230" s="8" t="str" cm="1">
        <f t="array" ref="G230">_xlfn.IFS(Table1[[#This Row],[Performance Score]]&gt;=80,"Excellent",Table1[[#This Row],[Performance Score]]&gt;=60,"Good",Table1[[#This Row],[Performance Score]]&gt;=40,"Need Improvement")</f>
        <v>Need Improvement</v>
      </c>
      <c r="H230" s="29">
        <f>Table1[[#This Row],[Bonus]]/Table1[[#This Row],[Basic Salary]]</f>
        <v>0.20469896949309002</v>
      </c>
      <c r="I230" s="8">
        <f ca="1">DATEDIF(Table1[[#This Row],[Date of Birth]],TODAY(),"y")</f>
        <v>17</v>
      </c>
      <c r="J230" s="33">
        <v>42115</v>
      </c>
      <c r="K230" s="33" t="str" cm="1">
        <f t="array" aca="1" ref="K230" ca="1">_xlfn.IFS(L230&lt;3,"Junior",L230&lt;=7,"Mid-Level",L230&gt;7,"Senior")</f>
        <v>Senior</v>
      </c>
      <c r="L230" s="45">
        <f ca="1">INT(YEARFRAC(Table1[[#This Row],[Joining Date]],TODAY(),1))</f>
        <v>11</v>
      </c>
      <c r="M230" s="25" t="str">
        <f t="shared" ca="1" si="3"/>
        <v>Yes</v>
      </c>
      <c r="N230" s="25">
        <f>YEAR(Table1[[#This Row],[Joining Date]])</f>
        <v>2015</v>
      </c>
      <c r="O230" s="45">
        <f>MONTH(Table1[[#This Row],[Joining Date]])</f>
        <v>4</v>
      </c>
      <c r="P230" s="25">
        <f ca="1">NETWORKDAYS(Table1[[#This Row],[Joining Date]],TODAY())</f>
        <v>2920</v>
      </c>
      <c r="Q230" s="25" t="str">
        <f>LEFT(Table1[[#This Row],[Department]],5)&amp;"-"&amp;RIGHT(Table1[[#This Row],[Employee ID]],3)</f>
        <v>Opera-230</v>
      </c>
      <c r="R230" s="25" t="str">
        <f>LEFT(Table1[[#This Row],[Department]],3)</f>
        <v>Ope</v>
      </c>
      <c r="S230" s="36">
        <f>_xlfn.XLOOKUP(Table1[[#This Row],[City]],Table2[City],Table2[Bonus %])</f>
        <v>7</v>
      </c>
      <c r="U230" s="48" t="str">
        <v xml:space="preserve">Aditya </v>
      </c>
      <c r="V230" s="48" t="str">
        <v>Kapoor</v>
      </c>
    </row>
    <row r="231" spans="1:22" x14ac:dyDescent="0.35">
      <c r="A231" s="9" t="s">
        <v>1175</v>
      </c>
      <c r="B231" s="41" t="str">
        <f>LEFT(Table1[[#This Row],[Employee Name]],FIND(" ",Table1[[#This Row],[Employee Name]]))</f>
        <v xml:space="preserve">Neha </v>
      </c>
      <c r="C231" s="41" t="str">
        <f>RIGHT(Table1[[#This Row],[Employee Name]],LEN(Table1[[#This Row],[Employee Name]])-FIND(" ",Table1[[#This Row],[Employee Name]]))</f>
        <v>Kulkarni</v>
      </c>
      <c r="D231" s="23">
        <f>Table1[[#This Row],[Basic Salary]]+Table1[[#This Row],[Bonus]]</f>
        <v>135628</v>
      </c>
      <c r="E231" s="10">
        <v>82</v>
      </c>
      <c r="F231" s="46">
        <v>98</v>
      </c>
      <c r="G231" s="10" t="str" cm="1">
        <f t="array" ref="G231">_xlfn.IFS(Table1[[#This Row],[Performance Score]]&gt;=80,"Excellent",Table1[[#This Row],[Performance Score]]&gt;=60,"Good",Table1[[#This Row],[Performance Score]]&gt;=40,"Need Improvement")</f>
        <v>Excellent</v>
      </c>
      <c r="H231" s="30">
        <f>Table1[[#This Row],[Bonus]]/Table1[[#This Row],[Basic Salary]]</f>
        <v>0.16603046872313354</v>
      </c>
      <c r="I231" s="10">
        <f ca="1">DATEDIF(Table1[[#This Row],[Date of Birth]],TODAY(),"y")</f>
        <v>39</v>
      </c>
      <c r="J231" s="34">
        <v>44826</v>
      </c>
      <c r="K231" s="33" t="str" cm="1">
        <f t="array" aca="1" ref="K231" ca="1">_xlfn.IFS(L231&lt;3,"Junior",L231&lt;=7,"Mid-Level",L231&gt;7,"Senior")</f>
        <v>Mid-Level</v>
      </c>
      <c r="L231" s="46">
        <f ca="1">INT(YEARFRAC(Table1[[#This Row],[Joining Date]],TODAY(),1))</f>
        <v>3</v>
      </c>
      <c r="M231" s="25" t="str">
        <f t="shared" ca="1" si="3"/>
        <v>No</v>
      </c>
      <c r="N231" s="26">
        <f>YEAR(Table1[[#This Row],[Joining Date]])</f>
        <v>2022</v>
      </c>
      <c r="O231" s="46">
        <f>MONTH(Table1[[#This Row],[Joining Date]])</f>
        <v>9</v>
      </c>
      <c r="P231" s="26">
        <f ca="1">NETWORKDAYS(Table1[[#This Row],[Joining Date]],TODAY())</f>
        <v>983</v>
      </c>
      <c r="Q231" s="26" t="str">
        <f>LEFT(Table1[[#This Row],[Department]],5)&amp;"-"&amp;RIGHT(Table1[[#This Row],[Employee ID]],3)</f>
        <v>IT-119</v>
      </c>
      <c r="R231" s="26" t="str">
        <f>LEFT(Table1[[#This Row],[Department]],3)</f>
        <v>IT</v>
      </c>
      <c r="S231" s="37">
        <f>_xlfn.XLOOKUP(Table1[[#This Row],[City]],Table2[City],Table2[Bonus %])</f>
        <v>6</v>
      </c>
      <c r="U231" s="48" t="str">
        <v xml:space="preserve">Neha </v>
      </c>
      <c r="V231" s="48" t="str">
        <v>Kulkarni</v>
      </c>
    </row>
    <row r="232" spans="1:22" x14ac:dyDescent="0.35">
      <c r="A232" s="7" t="s">
        <v>2302</v>
      </c>
      <c r="B232" s="40" t="str">
        <f>LEFT(Table1[[#This Row],[Employee Name]],FIND(" ",Table1[[#This Row],[Employee Name]]))</f>
        <v xml:space="preserve">Ajay </v>
      </c>
      <c r="C232" s="40" t="str">
        <f>RIGHT(Table1[[#This Row],[Employee Name]],LEN(Table1[[#This Row],[Employee Name]])-FIND(" ",Table1[[#This Row],[Employee Name]]))</f>
        <v>Singh</v>
      </c>
      <c r="D232" s="22">
        <f>Table1[[#This Row],[Basic Salary]]+Table1[[#This Row],[Bonus]]</f>
        <v>135585</v>
      </c>
      <c r="E232" s="8">
        <v>70</v>
      </c>
      <c r="F232" s="45">
        <v>92</v>
      </c>
      <c r="G232" s="8" t="str" cm="1">
        <f t="array" ref="G232">_xlfn.IFS(Table1[[#This Row],[Performance Score]]&gt;=80,"Excellent",Table1[[#This Row],[Performance Score]]&gt;=60,"Good",Table1[[#This Row],[Performance Score]]&gt;=40,"Need Improvement")</f>
        <v>Excellent</v>
      </c>
      <c r="H232" s="29">
        <f>Table1[[#This Row],[Bonus]]/Table1[[#This Row],[Basic Salary]]</f>
        <v>0.1645894711526073</v>
      </c>
      <c r="I232" s="8">
        <f ca="1">DATEDIF(Table1[[#This Row],[Date of Birth]],TODAY(),"y")</f>
        <v>22</v>
      </c>
      <c r="J232" s="33">
        <v>43635</v>
      </c>
      <c r="K232" s="33" t="str" cm="1">
        <f t="array" aca="1" ref="K232" ca="1">_xlfn.IFS(L232&lt;3,"Junior",L232&lt;=7,"Mid-Level",L232&gt;7,"Senior")</f>
        <v>Mid-Level</v>
      </c>
      <c r="L232" s="45">
        <f ca="1">INT(YEARFRAC(Table1[[#This Row],[Joining Date]],TODAY(),1))</f>
        <v>7</v>
      </c>
      <c r="M232" s="25" t="str">
        <f t="shared" ca="1" si="3"/>
        <v>Yes</v>
      </c>
      <c r="N232" s="25">
        <f>YEAR(Table1[[#This Row],[Joining Date]])</f>
        <v>2019</v>
      </c>
      <c r="O232" s="45">
        <f>MONTH(Table1[[#This Row],[Joining Date]])</f>
        <v>6</v>
      </c>
      <c r="P232" s="25">
        <f ca="1">NETWORKDAYS(Table1[[#This Row],[Joining Date]],TODAY())</f>
        <v>1834</v>
      </c>
      <c r="Q232" s="25" t="str">
        <f>LEFT(Table1[[#This Row],[Department]],5)&amp;"-"&amp;RIGHT(Table1[[#This Row],[Employee ID]],3)</f>
        <v>HR-246</v>
      </c>
      <c r="R232" s="25" t="str">
        <f>LEFT(Table1[[#This Row],[Department]],3)</f>
        <v>HR</v>
      </c>
      <c r="S232" s="36">
        <f>_xlfn.XLOOKUP(Table1[[#This Row],[City]],Table2[City],Table2[Bonus %])</f>
        <v>8</v>
      </c>
      <c r="U232" s="48" t="str">
        <v xml:space="preserve">Ajay </v>
      </c>
      <c r="V232" s="48" t="str">
        <v>Singh</v>
      </c>
    </row>
    <row r="233" spans="1:22" x14ac:dyDescent="0.35">
      <c r="A233" s="9" t="s">
        <v>2907</v>
      </c>
      <c r="B233" s="41" t="str">
        <f>LEFT(Table1[[#This Row],[Employee Name]],FIND(" ",Table1[[#This Row],[Employee Name]]))</f>
        <v xml:space="preserve">Arjun </v>
      </c>
      <c r="C233" s="41" t="str">
        <f>RIGHT(Table1[[#This Row],[Employee Name]],LEN(Table1[[#This Row],[Employee Name]])-FIND(" ",Table1[[#This Row],[Employee Name]]))</f>
        <v>Mehta</v>
      </c>
      <c r="D233" s="23">
        <f>Table1[[#This Row],[Basic Salary]]+Table1[[#This Row],[Bonus]]</f>
        <v>135563</v>
      </c>
      <c r="E233" s="10">
        <v>78</v>
      </c>
      <c r="F233" s="46">
        <v>72</v>
      </c>
      <c r="G233" s="10" t="str" cm="1">
        <f t="array" ref="G233">_xlfn.IFS(Table1[[#This Row],[Performance Score]]&gt;=80,"Excellent",Table1[[#This Row],[Performance Score]]&gt;=60,"Good",Table1[[#This Row],[Performance Score]]&gt;=40,"Need Improvement")</f>
        <v>Good</v>
      </c>
      <c r="H233" s="30">
        <f>Table1[[#This Row],[Bonus]]/Table1[[#This Row],[Basic Salary]]</f>
        <v>0.19344132406021658</v>
      </c>
      <c r="I233" s="10">
        <f ca="1">DATEDIF(Table1[[#This Row],[Date of Birth]],TODAY(),"y")</f>
        <v>14</v>
      </c>
      <c r="J233" s="34">
        <v>45655</v>
      </c>
      <c r="K233" s="33" t="str" cm="1">
        <f t="array" aca="1" ref="K233" ca="1">_xlfn.IFS(L233&lt;3,"Junior",L233&lt;=7,"Mid-Level",L233&gt;7,"Senior")</f>
        <v>Junior</v>
      </c>
      <c r="L233" s="46">
        <f ca="1">INT(YEARFRAC(Table1[[#This Row],[Joining Date]],TODAY(),1))</f>
        <v>1</v>
      </c>
      <c r="M233" s="25" t="str">
        <f t="shared" ca="1" si="3"/>
        <v>No</v>
      </c>
      <c r="N233" s="26">
        <f>YEAR(Table1[[#This Row],[Joining Date]])</f>
        <v>2024</v>
      </c>
      <c r="O233" s="46">
        <f>MONTH(Table1[[#This Row],[Joining Date]])</f>
        <v>12</v>
      </c>
      <c r="P233" s="26">
        <f ca="1">NETWORKDAYS(Table1[[#This Row],[Joining Date]],TODAY())</f>
        <v>391</v>
      </c>
      <c r="Q233" s="26" t="str">
        <f>LEFT(Table1[[#This Row],[Department]],5)&amp;"-"&amp;RIGHT(Table1[[#This Row],[Employee ID]],3)</f>
        <v>Suppo-851</v>
      </c>
      <c r="R233" s="26" t="str">
        <f>LEFT(Table1[[#This Row],[Department]],3)</f>
        <v>Sup</v>
      </c>
      <c r="S233" s="37">
        <f>_xlfn.XLOOKUP(Table1[[#This Row],[City]],Table2[City],Table2[Bonus %])</f>
        <v>6</v>
      </c>
      <c r="U233" s="48" t="str">
        <v xml:space="preserve">Arjun </v>
      </c>
      <c r="V233" s="48" t="str">
        <v>Mehta</v>
      </c>
    </row>
    <row r="234" spans="1:22" x14ac:dyDescent="0.35">
      <c r="A234" s="7" t="s">
        <v>4891</v>
      </c>
      <c r="B234" s="40" t="str">
        <f>LEFT(Table1[[#This Row],[Employee Name]],FIND(" ",Table1[[#This Row],[Employee Name]]))</f>
        <v xml:space="preserve">Kavya </v>
      </c>
      <c r="C234" s="40" t="str">
        <f>RIGHT(Table1[[#This Row],[Employee Name]],LEN(Table1[[#This Row],[Employee Name]])-FIND(" ",Table1[[#This Row],[Employee Name]]))</f>
        <v>Nair</v>
      </c>
      <c r="D234" s="22">
        <f>Table1[[#This Row],[Basic Salary]]+Table1[[#This Row],[Bonus]]</f>
        <v>135552</v>
      </c>
      <c r="E234" s="8">
        <v>93</v>
      </c>
      <c r="F234" s="45">
        <v>53</v>
      </c>
      <c r="G234" s="8" t="str" cm="1">
        <f t="array" ref="G234">_xlfn.IFS(Table1[[#This Row],[Performance Score]]&gt;=80,"Excellent",Table1[[#This Row],[Performance Score]]&gt;=60,"Good",Table1[[#This Row],[Performance Score]]&gt;=40,"Need Improvement")</f>
        <v>Need Improvement</v>
      </c>
      <c r="H234" s="29">
        <f>Table1[[#This Row],[Bonus]]/Table1[[#This Row],[Basic Salary]]</f>
        <v>0.20023375657440365</v>
      </c>
      <c r="I234" s="8">
        <f ca="1">DATEDIF(Table1[[#This Row],[Date of Birth]],TODAY(),"y")</f>
        <v>28</v>
      </c>
      <c r="J234" s="33">
        <v>44286</v>
      </c>
      <c r="K234" s="33" t="str" cm="1">
        <f t="array" aca="1" ref="K234" ca="1">_xlfn.IFS(L234&lt;3,"Junior",L234&lt;=7,"Mid-Level",L234&gt;7,"Senior")</f>
        <v>Mid-Level</v>
      </c>
      <c r="L234" s="45">
        <f ca="1">INT(YEARFRAC(Table1[[#This Row],[Joining Date]],TODAY(),1))</f>
        <v>5</v>
      </c>
      <c r="M234" s="25" t="str">
        <f t="shared" ca="1" si="3"/>
        <v>No</v>
      </c>
      <c r="N234" s="25">
        <f>YEAR(Table1[[#This Row],[Joining Date]])</f>
        <v>2021</v>
      </c>
      <c r="O234" s="45">
        <f>MONTH(Table1[[#This Row],[Joining Date]])</f>
        <v>3</v>
      </c>
      <c r="P234" s="25">
        <f ca="1">NETWORKDAYS(Table1[[#This Row],[Joining Date]],TODAY())</f>
        <v>1369</v>
      </c>
      <c r="Q234" s="25" t="str">
        <f>LEFT(Table1[[#This Row],[Department]],5)&amp;"-"&amp;RIGHT(Table1[[#This Row],[Employee ID]],3)</f>
        <v>Marke-835</v>
      </c>
      <c r="R234" s="25" t="str">
        <f>LEFT(Table1[[#This Row],[Department]],3)</f>
        <v>Mar</v>
      </c>
      <c r="S234" s="36">
        <f>_xlfn.XLOOKUP(Table1[[#This Row],[City]],Table2[City],Table2[Bonus %])</f>
        <v>7</v>
      </c>
      <c r="U234" s="48" t="str">
        <v xml:space="preserve">Kavya </v>
      </c>
      <c r="V234" s="48" t="str">
        <v>Nair</v>
      </c>
    </row>
    <row r="235" spans="1:22" x14ac:dyDescent="0.35">
      <c r="A235" s="9" t="s">
        <v>2561</v>
      </c>
      <c r="B235" s="41" t="str">
        <f>LEFT(Table1[[#This Row],[Employee Name]],FIND(" ",Table1[[#This Row],[Employee Name]]))</f>
        <v xml:space="preserve">Arjun </v>
      </c>
      <c r="C235" s="41" t="str">
        <f>RIGHT(Table1[[#This Row],[Employee Name]],LEN(Table1[[#This Row],[Employee Name]])-FIND(" ",Table1[[#This Row],[Employee Name]]))</f>
        <v>Mehta</v>
      </c>
      <c r="D235" s="23">
        <f>Table1[[#This Row],[Basic Salary]]+Table1[[#This Row],[Bonus]]</f>
        <v>135527</v>
      </c>
      <c r="E235" s="10">
        <v>71</v>
      </c>
      <c r="F235" s="46">
        <v>52</v>
      </c>
      <c r="G235" s="10" t="str" cm="1">
        <f t="array" ref="G235">_xlfn.IFS(Table1[[#This Row],[Performance Score]]&gt;=80,"Excellent",Table1[[#This Row],[Performance Score]]&gt;=60,"Good",Table1[[#This Row],[Performance Score]]&gt;=40,"Need Improvement")</f>
        <v>Need Improvement</v>
      </c>
      <c r="H235" s="30">
        <f>Table1[[#This Row],[Bonus]]/Table1[[#This Row],[Basic Salary]]</f>
        <v>0.17639859381103251</v>
      </c>
      <c r="I235" s="10">
        <f ca="1">DATEDIF(Table1[[#This Row],[Date of Birth]],TODAY(),"y")</f>
        <v>33</v>
      </c>
      <c r="J235" s="34">
        <v>42174</v>
      </c>
      <c r="K235" s="33" t="str" cm="1">
        <f t="array" aca="1" ref="K235" ca="1">_xlfn.IFS(L235&lt;3,"Junior",L235&lt;=7,"Mid-Level",L235&gt;7,"Senior")</f>
        <v>Senior</v>
      </c>
      <c r="L235" s="46">
        <f ca="1">INT(YEARFRAC(Table1[[#This Row],[Joining Date]],TODAY(),1))</f>
        <v>11</v>
      </c>
      <c r="M235" s="25" t="str">
        <f t="shared" ca="1" si="3"/>
        <v>Yes</v>
      </c>
      <c r="N235" s="26">
        <f>YEAR(Table1[[#This Row],[Joining Date]])</f>
        <v>2015</v>
      </c>
      <c r="O235" s="46">
        <f>MONTH(Table1[[#This Row],[Joining Date]])</f>
        <v>6</v>
      </c>
      <c r="P235" s="26">
        <f ca="1">NETWORKDAYS(Table1[[#This Row],[Joining Date]],TODAY())</f>
        <v>2877</v>
      </c>
      <c r="Q235" s="26" t="str">
        <f>LEFT(Table1[[#This Row],[Department]],5)&amp;"-"&amp;RIGHT(Table1[[#This Row],[Employee ID]],3)</f>
        <v>Opera-505</v>
      </c>
      <c r="R235" s="26" t="str">
        <f>LEFT(Table1[[#This Row],[Department]],3)</f>
        <v>Ope</v>
      </c>
      <c r="S235" s="37">
        <f>_xlfn.XLOOKUP(Table1[[#This Row],[City]],Table2[City],Table2[Bonus %])</f>
        <v>4</v>
      </c>
      <c r="U235" s="48" t="str">
        <v xml:space="preserve">Arjun </v>
      </c>
      <c r="V235" s="48" t="str">
        <v>Mehta</v>
      </c>
    </row>
    <row r="236" spans="1:22" x14ac:dyDescent="0.35">
      <c r="A236" s="7" t="s">
        <v>2462</v>
      </c>
      <c r="B236" s="40" t="str">
        <f>LEFT(Table1[[#This Row],[Employee Name]],FIND(" ",Table1[[#This Row],[Employee Name]]))</f>
        <v xml:space="preserve">Nisha </v>
      </c>
      <c r="C236" s="40" t="str">
        <f>RIGHT(Table1[[#This Row],[Employee Name]],LEN(Table1[[#This Row],[Employee Name]])-FIND(" ",Table1[[#This Row],[Employee Name]]))</f>
        <v>Kapoor</v>
      </c>
      <c r="D236" s="22">
        <f>Table1[[#This Row],[Basic Salary]]+Table1[[#This Row],[Bonus]]</f>
        <v>135467</v>
      </c>
      <c r="E236" s="8">
        <v>63</v>
      </c>
      <c r="F236" s="45">
        <v>86</v>
      </c>
      <c r="G236" s="8" t="str" cm="1">
        <f t="array" ref="G236">_xlfn.IFS(Table1[[#This Row],[Performance Score]]&gt;=80,"Excellent",Table1[[#This Row],[Performance Score]]&gt;=60,"Good",Table1[[#This Row],[Performance Score]]&gt;=40,"Need Improvement")</f>
        <v>Excellent</v>
      </c>
      <c r="H236" s="29">
        <f>Table1[[#This Row],[Bonus]]/Table1[[#This Row],[Basic Salary]]</f>
        <v>0.2798016060462919</v>
      </c>
      <c r="I236" s="8">
        <f ca="1">DATEDIF(Table1[[#This Row],[Date of Birth]],TODAY(),"y")</f>
        <v>14</v>
      </c>
      <c r="J236" s="33">
        <v>44805</v>
      </c>
      <c r="K236" s="33" t="str" cm="1">
        <f t="array" aca="1" ref="K236" ca="1">_xlfn.IFS(L236&lt;3,"Junior",L236&lt;=7,"Mid-Level",L236&gt;7,"Senior")</f>
        <v>Mid-Level</v>
      </c>
      <c r="L236" s="45">
        <f ca="1">INT(YEARFRAC(Table1[[#This Row],[Joining Date]],TODAY(),1))</f>
        <v>3</v>
      </c>
      <c r="M236" s="25" t="str">
        <f t="shared" ca="1" si="3"/>
        <v>No</v>
      </c>
      <c r="N236" s="25">
        <f>YEAR(Table1[[#This Row],[Joining Date]])</f>
        <v>2022</v>
      </c>
      <c r="O236" s="45">
        <f>MONTH(Table1[[#This Row],[Joining Date]])</f>
        <v>9</v>
      </c>
      <c r="P236" s="25">
        <f ca="1">NETWORKDAYS(Table1[[#This Row],[Joining Date]],TODAY())</f>
        <v>998</v>
      </c>
      <c r="Q236" s="25" t="str">
        <f>LEFT(Table1[[#This Row],[Department]],5)&amp;"-"&amp;RIGHT(Table1[[#This Row],[Employee ID]],3)</f>
        <v>Finan-406</v>
      </c>
      <c r="R236" s="25" t="str">
        <f>LEFT(Table1[[#This Row],[Department]],3)</f>
        <v>Fin</v>
      </c>
      <c r="S236" s="36">
        <f>_xlfn.XLOOKUP(Table1[[#This Row],[City]],Table2[City],Table2[Bonus %])</f>
        <v>4</v>
      </c>
      <c r="U236" s="48" t="str">
        <v xml:space="preserve">Nisha </v>
      </c>
      <c r="V236" s="48" t="str">
        <v>Kapoor</v>
      </c>
    </row>
    <row r="237" spans="1:22" x14ac:dyDescent="0.35">
      <c r="A237" s="9" t="s">
        <v>3033</v>
      </c>
      <c r="B237" s="41" t="str">
        <f>LEFT(Table1[[#This Row],[Employee Name]],FIND(" ",Table1[[#This Row],[Employee Name]]))</f>
        <v xml:space="preserve">Vikram </v>
      </c>
      <c r="C237" s="41" t="str">
        <f>RIGHT(Table1[[#This Row],[Employee Name]],LEN(Table1[[#This Row],[Employee Name]])-FIND(" ",Table1[[#This Row],[Employee Name]]))</f>
        <v>Singh</v>
      </c>
      <c r="D237" s="23">
        <f>Table1[[#This Row],[Basic Salary]]+Table1[[#This Row],[Bonus]]</f>
        <v>135456</v>
      </c>
      <c r="E237" s="10">
        <v>98</v>
      </c>
      <c r="F237" s="46">
        <v>60</v>
      </c>
      <c r="G237" s="10" t="str" cm="1">
        <f t="array" ref="G237">_xlfn.IFS(Table1[[#This Row],[Performance Score]]&gt;=80,"Excellent",Table1[[#This Row],[Performance Score]]&gt;=60,"Good",Table1[[#This Row],[Performance Score]]&gt;=40,"Need Improvement")</f>
        <v>Good</v>
      </c>
      <c r="H237" s="30">
        <f>Table1[[#This Row],[Bonus]]/Table1[[#This Row],[Basic Salary]]</f>
        <v>0.19886358607627427</v>
      </c>
      <c r="I237" s="10">
        <f ca="1">DATEDIF(Table1[[#This Row],[Date of Birth]],TODAY(),"y")</f>
        <v>17</v>
      </c>
      <c r="J237" s="34">
        <v>45259</v>
      </c>
      <c r="K237" s="33" t="str" cm="1">
        <f t="array" aca="1" ref="K237" ca="1">_xlfn.IFS(L237&lt;3,"Junior",L237&lt;=7,"Mid-Level",L237&gt;7,"Senior")</f>
        <v>Junior</v>
      </c>
      <c r="L237" s="46">
        <f ca="1">INT(YEARFRAC(Table1[[#This Row],[Joining Date]],TODAY(),1))</f>
        <v>2</v>
      </c>
      <c r="M237" s="25" t="str">
        <f t="shared" ca="1" si="3"/>
        <v>No</v>
      </c>
      <c r="N237" s="26">
        <f>YEAR(Table1[[#This Row],[Joining Date]])</f>
        <v>2023</v>
      </c>
      <c r="O237" s="46">
        <f>MONTH(Table1[[#This Row],[Joining Date]])</f>
        <v>11</v>
      </c>
      <c r="P237" s="26">
        <f ca="1">NETWORKDAYS(Table1[[#This Row],[Joining Date]],TODAY())</f>
        <v>674</v>
      </c>
      <c r="Q237" s="26" t="str">
        <f>LEFT(Table1[[#This Row],[Department]],5)&amp;"-"&amp;RIGHT(Table1[[#This Row],[Employee ID]],3)</f>
        <v>Suppo-977</v>
      </c>
      <c r="R237" s="26" t="str">
        <f>LEFT(Table1[[#This Row],[Department]],3)</f>
        <v>Sup</v>
      </c>
      <c r="S237" s="37">
        <f>_xlfn.XLOOKUP(Table1[[#This Row],[City]],Table2[City],Table2[Bonus %])</f>
        <v>5</v>
      </c>
      <c r="U237" s="48" t="str">
        <v xml:space="preserve">Vikram </v>
      </c>
      <c r="V237" s="48" t="str">
        <v>Singh</v>
      </c>
    </row>
    <row r="238" spans="1:22" x14ac:dyDescent="0.35">
      <c r="A238" s="7" t="s">
        <v>3466</v>
      </c>
      <c r="B238" s="40" t="str">
        <f>LEFT(Table1[[#This Row],[Employee Name]],FIND(" ",Table1[[#This Row],[Employee Name]]))</f>
        <v xml:space="preserve">Swathi </v>
      </c>
      <c r="C238" s="40" t="str">
        <f>RIGHT(Table1[[#This Row],[Employee Name]],LEN(Table1[[#This Row],[Employee Name]])-FIND(" ",Table1[[#This Row],[Employee Name]]))</f>
        <v>Ramesh</v>
      </c>
      <c r="D238" s="22">
        <f>Table1[[#This Row],[Basic Salary]]+Table1[[#This Row],[Bonus]]</f>
        <v>135386</v>
      </c>
      <c r="E238" s="8">
        <v>64</v>
      </c>
      <c r="F238" s="45">
        <v>64</v>
      </c>
      <c r="G238" s="8" t="str" cm="1">
        <f t="array" ref="G238">_xlfn.IFS(Table1[[#This Row],[Performance Score]]&gt;=80,"Excellent",Table1[[#This Row],[Performance Score]]&gt;=60,"Good",Table1[[#This Row],[Performance Score]]&gt;=40,"Need Improvement")</f>
        <v>Good</v>
      </c>
      <c r="H238" s="29">
        <f>Table1[[#This Row],[Bonus]]/Table1[[#This Row],[Basic Salary]]</f>
        <v>0.20564950620252376</v>
      </c>
      <c r="I238" s="8">
        <f ca="1">DATEDIF(Table1[[#This Row],[Date of Birth]],TODAY(),"y")</f>
        <v>27</v>
      </c>
      <c r="J238" s="33">
        <v>43356</v>
      </c>
      <c r="K238" s="33" t="str" cm="1">
        <f t="array" aca="1" ref="K238" ca="1">_xlfn.IFS(L238&lt;3,"Junior",L238&lt;=7,"Mid-Level",L238&gt;7,"Senior")</f>
        <v>Mid-Level</v>
      </c>
      <c r="L238" s="45">
        <f ca="1">INT(YEARFRAC(Table1[[#This Row],[Joining Date]],TODAY(),1))</f>
        <v>7</v>
      </c>
      <c r="M238" s="25" t="str">
        <f t="shared" ca="1" si="3"/>
        <v>Yes</v>
      </c>
      <c r="N238" s="25">
        <f>YEAR(Table1[[#This Row],[Joining Date]])</f>
        <v>2018</v>
      </c>
      <c r="O238" s="45">
        <f>MONTH(Table1[[#This Row],[Joining Date]])</f>
        <v>9</v>
      </c>
      <c r="P238" s="25">
        <f ca="1">NETWORKDAYS(Table1[[#This Row],[Joining Date]],TODAY())</f>
        <v>2033</v>
      </c>
      <c r="Q238" s="25" t="str">
        <f>LEFT(Table1[[#This Row],[Department]],5)&amp;"-"&amp;RIGHT(Table1[[#This Row],[Employee ID]],3)</f>
        <v>Marke-410</v>
      </c>
      <c r="R238" s="25" t="str">
        <f>LEFT(Table1[[#This Row],[Department]],3)</f>
        <v>Mar</v>
      </c>
      <c r="S238" s="36">
        <f>_xlfn.XLOOKUP(Table1[[#This Row],[City]],Table2[City],Table2[Bonus %])</f>
        <v>8</v>
      </c>
      <c r="U238" s="48" t="str">
        <v xml:space="preserve">Swathi </v>
      </c>
      <c r="V238" s="48" t="str">
        <v>Ramesh</v>
      </c>
    </row>
    <row r="239" spans="1:22" x14ac:dyDescent="0.35">
      <c r="A239" s="9" t="s">
        <v>2939</v>
      </c>
      <c r="B239" s="41" t="str">
        <f>LEFT(Table1[[#This Row],[Employee Name]],FIND(" ",Table1[[#This Row],[Employee Name]]))</f>
        <v xml:space="preserve">Kavya </v>
      </c>
      <c r="C239" s="41" t="str">
        <f>RIGHT(Table1[[#This Row],[Employee Name]],LEN(Table1[[#This Row],[Employee Name]])-FIND(" ",Table1[[#This Row],[Employee Name]]))</f>
        <v>Nair</v>
      </c>
      <c r="D239" s="23">
        <f>Table1[[#This Row],[Basic Salary]]+Table1[[#This Row],[Bonus]]</f>
        <v>135351</v>
      </c>
      <c r="E239" s="10">
        <v>72</v>
      </c>
      <c r="F239" s="46">
        <v>89</v>
      </c>
      <c r="G239" s="10" t="str" cm="1">
        <f t="array" ref="G239">_xlfn.IFS(Table1[[#This Row],[Performance Score]]&gt;=80,"Excellent",Table1[[#This Row],[Performance Score]]&gt;=60,"Good",Table1[[#This Row],[Performance Score]]&gt;=40,"Need Improvement")</f>
        <v>Excellent</v>
      </c>
      <c r="H239" s="30">
        <f>Table1[[#This Row],[Bonus]]/Table1[[#This Row],[Basic Salary]]</f>
        <v>0.14309964782487522</v>
      </c>
      <c r="I239" s="10">
        <f ca="1">DATEDIF(Table1[[#This Row],[Date of Birth]],TODAY(),"y")</f>
        <v>15</v>
      </c>
      <c r="J239" s="34">
        <v>43560</v>
      </c>
      <c r="K239" s="33" t="str" cm="1">
        <f t="array" aca="1" ref="K239" ca="1">_xlfn.IFS(L239&lt;3,"Junior",L239&lt;=7,"Mid-Level",L239&gt;7,"Senior")</f>
        <v>Mid-Level</v>
      </c>
      <c r="L239" s="46">
        <f ca="1">INT(YEARFRAC(Table1[[#This Row],[Joining Date]],TODAY(),1))</f>
        <v>7</v>
      </c>
      <c r="M239" s="25" t="str">
        <f t="shared" ca="1" si="3"/>
        <v>Yes</v>
      </c>
      <c r="N239" s="26">
        <f>YEAR(Table1[[#This Row],[Joining Date]])</f>
        <v>2019</v>
      </c>
      <c r="O239" s="46">
        <f>MONTH(Table1[[#This Row],[Joining Date]])</f>
        <v>4</v>
      </c>
      <c r="P239" s="26">
        <f ca="1">NETWORKDAYS(Table1[[#This Row],[Joining Date]],TODAY())</f>
        <v>1887</v>
      </c>
      <c r="Q239" s="26" t="str">
        <f>LEFT(Table1[[#This Row],[Department]],5)&amp;"-"&amp;RIGHT(Table1[[#This Row],[Employee ID]],3)</f>
        <v>Finan-883</v>
      </c>
      <c r="R239" s="26" t="str">
        <f>LEFT(Table1[[#This Row],[Department]],3)</f>
        <v>Fin</v>
      </c>
      <c r="S239" s="37">
        <f>_xlfn.XLOOKUP(Table1[[#This Row],[City]],Table2[City],Table2[Bonus %])</f>
        <v>8</v>
      </c>
      <c r="U239" s="48" t="str">
        <v xml:space="preserve">Kavya </v>
      </c>
      <c r="V239" s="48" t="str">
        <v>Nair</v>
      </c>
    </row>
    <row r="240" spans="1:22" x14ac:dyDescent="0.35">
      <c r="A240" s="7" t="s">
        <v>829</v>
      </c>
      <c r="B240" s="40" t="str">
        <f>LEFT(Table1[[#This Row],[Employee Name]],FIND(" ",Table1[[#This Row],[Employee Name]]))</f>
        <v xml:space="preserve">Ajay </v>
      </c>
      <c r="C240" s="40" t="str">
        <f>RIGHT(Table1[[#This Row],[Employee Name]],LEN(Table1[[#This Row],[Employee Name]])-FIND(" ",Table1[[#This Row],[Employee Name]]))</f>
        <v>Singh</v>
      </c>
      <c r="D240" s="22">
        <f>Table1[[#This Row],[Basic Salary]]+Table1[[#This Row],[Bonus]]</f>
        <v>135338</v>
      </c>
      <c r="E240" s="8">
        <v>93</v>
      </c>
      <c r="F240" s="45">
        <v>95</v>
      </c>
      <c r="G240" s="8" t="str" cm="1">
        <f t="array" ref="G240">_xlfn.IFS(Table1[[#This Row],[Performance Score]]&gt;=80,"Excellent",Table1[[#This Row],[Performance Score]]&gt;=60,"Good",Table1[[#This Row],[Performance Score]]&gt;=40,"Need Improvement")</f>
        <v>Excellent</v>
      </c>
      <c r="H240" s="29">
        <f>Table1[[#This Row],[Bonus]]/Table1[[#This Row],[Basic Salary]]</f>
        <v>0.26139879953771017</v>
      </c>
      <c r="I240" s="8">
        <f ca="1">DATEDIF(Table1[[#This Row],[Date of Birth]],TODAY(),"y")</f>
        <v>45</v>
      </c>
      <c r="J240" s="33">
        <v>42744</v>
      </c>
      <c r="K240" s="33" t="str" cm="1">
        <f t="array" aca="1" ref="K240" ca="1">_xlfn.IFS(L240&lt;3,"Junior",L240&lt;=7,"Mid-Level",L240&gt;7,"Senior")</f>
        <v>Senior</v>
      </c>
      <c r="L240" s="45">
        <f ca="1">INT(YEARFRAC(Table1[[#This Row],[Joining Date]],TODAY(),1))</f>
        <v>9</v>
      </c>
      <c r="M240" s="25" t="str">
        <f t="shared" ca="1" si="3"/>
        <v>Yes</v>
      </c>
      <c r="N240" s="25">
        <f>YEAR(Table1[[#This Row],[Joining Date]])</f>
        <v>2017</v>
      </c>
      <c r="O240" s="45">
        <f>MONTH(Table1[[#This Row],[Joining Date]])</f>
        <v>1</v>
      </c>
      <c r="P240" s="25">
        <f ca="1">NETWORKDAYS(Table1[[#This Row],[Joining Date]],TODAY())</f>
        <v>2471</v>
      </c>
      <c r="Q240" s="25" t="str">
        <f>LEFT(Table1[[#This Row],[Department]],5)&amp;"-"&amp;RIGHT(Table1[[#This Row],[Employee ID]],3)</f>
        <v>Marke-773</v>
      </c>
      <c r="R240" s="25" t="str">
        <f>LEFT(Table1[[#This Row],[Department]],3)</f>
        <v>Mar</v>
      </c>
      <c r="S240" s="36">
        <f>_xlfn.XLOOKUP(Table1[[#This Row],[City]],Table2[City],Table2[Bonus %])</f>
        <v>7</v>
      </c>
      <c r="U240" s="48" t="str">
        <v xml:space="preserve">Ajay </v>
      </c>
      <c r="V240" s="48" t="str">
        <v>Singh</v>
      </c>
    </row>
    <row r="241" spans="1:22" x14ac:dyDescent="0.35">
      <c r="A241" s="9" t="s">
        <v>1969</v>
      </c>
      <c r="B241" s="41" t="str">
        <f>LEFT(Table1[[#This Row],[Employee Name]],FIND(" ",Table1[[#This Row],[Employee Name]]))</f>
        <v xml:space="preserve">Kavya </v>
      </c>
      <c r="C241" s="41" t="str">
        <f>RIGHT(Table1[[#This Row],[Employee Name]],LEN(Table1[[#This Row],[Employee Name]])-FIND(" ",Table1[[#This Row],[Employee Name]]))</f>
        <v>Nair</v>
      </c>
      <c r="D241" s="23">
        <f>Table1[[#This Row],[Basic Salary]]+Table1[[#This Row],[Bonus]]</f>
        <v>135321</v>
      </c>
      <c r="E241" s="10">
        <v>64</v>
      </c>
      <c r="F241" s="46">
        <v>80</v>
      </c>
      <c r="G241" s="10" t="str" cm="1">
        <f t="array" ref="G241">_xlfn.IFS(Table1[[#This Row],[Performance Score]]&gt;=80,"Excellent",Table1[[#This Row],[Performance Score]]&gt;=60,"Good",Table1[[#This Row],[Performance Score]]&gt;=40,"Need Improvement")</f>
        <v>Excellent</v>
      </c>
      <c r="H241" s="30">
        <f>Table1[[#This Row],[Bonus]]/Table1[[#This Row],[Basic Salary]]</f>
        <v>0.21750670289529087</v>
      </c>
      <c r="I241" s="10">
        <f ca="1">DATEDIF(Table1[[#This Row],[Date of Birth]],TODAY(),"y")</f>
        <v>31</v>
      </c>
      <c r="J241" s="34">
        <v>45279</v>
      </c>
      <c r="K241" s="33" t="str" cm="1">
        <f t="array" aca="1" ref="K241" ca="1">_xlfn.IFS(L241&lt;3,"Junior",L241&lt;=7,"Mid-Level",L241&gt;7,"Senior")</f>
        <v>Junior</v>
      </c>
      <c r="L241" s="46">
        <f ca="1">INT(YEARFRAC(Table1[[#This Row],[Joining Date]],TODAY(),1))</f>
        <v>2</v>
      </c>
      <c r="M241" s="25" t="str">
        <f t="shared" ca="1" si="3"/>
        <v>No</v>
      </c>
      <c r="N241" s="26">
        <f>YEAR(Table1[[#This Row],[Joining Date]])</f>
        <v>2023</v>
      </c>
      <c r="O241" s="46">
        <f>MONTH(Table1[[#This Row],[Joining Date]])</f>
        <v>12</v>
      </c>
      <c r="P241" s="26">
        <f ca="1">NETWORKDAYS(Table1[[#This Row],[Joining Date]],TODAY())</f>
        <v>660</v>
      </c>
      <c r="Q241" s="26" t="str">
        <f>LEFT(Table1[[#This Row],[Department]],5)&amp;"-"&amp;RIGHT(Table1[[#This Row],[Employee ID]],3)</f>
        <v>Marke-913</v>
      </c>
      <c r="R241" s="26" t="str">
        <f>LEFT(Table1[[#This Row],[Department]],3)</f>
        <v>Mar</v>
      </c>
      <c r="S241" s="37">
        <f>_xlfn.XLOOKUP(Table1[[#This Row],[City]],Table2[City],Table2[Bonus %])</f>
        <v>6</v>
      </c>
      <c r="U241" s="48" t="str">
        <v xml:space="preserve">Kavya </v>
      </c>
      <c r="V241" s="48" t="str">
        <v>Nair</v>
      </c>
    </row>
    <row r="242" spans="1:22" x14ac:dyDescent="0.35">
      <c r="A242" s="7" t="s">
        <v>861</v>
      </c>
      <c r="B242" s="40" t="str">
        <f>LEFT(Table1[[#This Row],[Employee Name]],FIND(" ",Table1[[#This Row],[Employee Name]]))</f>
        <v xml:space="preserve">Vikram </v>
      </c>
      <c r="C242" s="40" t="str">
        <f>RIGHT(Table1[[#This Row],[Employee Name]],LEN(Table1[[#This Row],[Employee Name]])-FIND(" ",Table1[[#This Row],[Employee Name]]))</f>
        <v>Singh</v>
      </c>
      <c r="D242" s="22">
        <f>Table1[[#This Row],[Basic Salary]]+Table1[[#This Row],[Bonus]]</f>
        <v>135292</v>
      </c>
      <c r="E242" s="8">
        <v>76</v>
      </c>
      <c r="F242" s="45">
        <v>73</v>
      </c>
      <c r="G242" s="8" t="str" cm="1">
        <f t="array" ref="G242">_xlfn.IFS(Table1[[#This Row],[Performance Score]]&gt;=80,"Excellent",Table1[[#This Row],[Performance Score]]&gt;=60,"Good",Table1[[#This Row],[Performance Score]]&gt;=40,"Need Improvement")</f>
        <v>Good</v>
      </c>
      <c r="H242" s="29">
        <f>Table1[[#This Row],[Bonus]]/Table1[[#This Row],[Basic Salary]]</f>
        <v>0.2843608194573658</v>
      </c>
      <c r="I242" s="8">
        <f ca="1">DATEDIF(Table1[[#This Row],[Date of Birth]],TODAY(),"y")</f>
        <v>34</v>
      </c>
      <c r="J242" s="33">
        <v>45702</v>
      </c>
      <c r="K242" s="33" t="str" cm="1">
        <f t="array" aca="1" ref="K242" ca="1">_xlfn.IFS(L242&lt;3,"Junior",L242&lt;=7,"Mid-Level",L242&gt;7,"Senior")</f>
        <v>Junior</v>
      </c>
      <c r="L242" s="45">
        <f ca="1">INT(YEARFRAC(Table1[[#This Row],[Joining Date]],TODAY(),1))</f>
        <v>1</v>
      </c>
      <c r="M242" s="25" t="str">
        <f t="shared" ca="1" si="3"/>
        <v>No</v>
      </c>
      <c r="N242" s="25">
        <f>YEAR(Table1[[#This Row],[Joining Date]])</f>
        <v>2025</v>
      </c>
      <c r="O242" s="45">
        <f>MONTH(Table1[[#This Row],[Joining Date]])</f>
        <v>2</v>
      </c>
      <c r="P242" s="25">
        <f ca="1">NETWORKDAYS(Table1[[#This Row],[Joining Date]],TODAY())</f>
        <v>357</v>
      </c>
      <c r="Q242" s="25" t="str">
        <f>LEFT(Table1[[#This Row],[Department]],5)&amp;"-"&amp;RIGHT(Table1[[#This Row],[Employee ID]],3)</f>
        <v>IT-805</v>
      </c>
      <c r="R242" s="25" t="str">
        <f>LEFT(Table1[[#This Row],[Department]],3)</f>
        <v>IT</v>
      </c>
      <c r="S242" s="36">
        <f>_xlfn.XLOOKUP(Table1[[#This Row],[City]],Table2[City],Table2[Bonus %])</f>
        <v>6</v>
      </c>
      <c r="U242" s="48" t="str">
        <v xml:space="preserve">Vikram </v>
      </c>
      <c r="V242" s="48" t="str">
        <v>Singh</v>
      </c>
    </row>
    <row r="243" spans="1:22" x14ac:dyDescent="0.35">
      <c r="A243" s="9" t="s">
        <v>4948</v>
      </c>
      <c r="B243" s="41" t="str">
        <f>LEFT(Table1[[#This Row],[Employee Name]],FIND(" ",Table1[[#This Row],[Employee Name]]))</f>
        <v xml:space="preserve">Ishita </v>
      </c>
      <c r="C243" s="41" t="str">
        <f>RIGHT(Table1[[#This Row],[Employee Name]],LEN(Table1[[#This Row],[Employee Name]])-FIND(" ",Table1[[#This Row],[Employee Name]]))</f>
        <v>Roy</v>
      </c>
      <c r="D243" s="23">
        <f>Table1[[#This Row],[Basic Salary]]+Table1[[#This Row],[Bonus]]</f>
        <v>135269</v>
      </c>
      <c r="E243" s="10">
        <v>63</v>
      </c>
      <c r="F243" s="46">
        <v>85</v>
      </c>
      <c r="G243" s="10" t="str" cm="1">
        <f t="array" ref="G243">_xlfn.IFS(Table1[[#This Row],[Performance Score]]&gt;=80,"Excellent",Table1[[#This Row],[Performance Score]]&gt;=60,"Good",Table1[[#This Row],[Performance Score]]&gt;=40,"Need Improvement")</f>
        <v>Excellent</v>
      </c>
      <c r="H243" s="30">
        <f>Table1[[#This Row],[Bonus]]/Table1[[#This Row],[Basic Salary]]</f>
        <v>0.13327636330124579</v>
      </c>
      <c r="I243" s="10">
        <f ca="1">DATEDIF(Table1[[#This Row],[Date of Birth]],TODAY(),"y")</f>
        <v>42</v>
      </c>
      <c r="J243" s="34">
        <v>45972</v>
      </c>
      <c r="K243" s="33" t="str" cm="1">
        <f t="array" aca="1" ref="K243" ca="1">_xlfn.IFS(L243&lt;3,"Junior",L243&lt;=7,"Mid-Level",L243&gt;7,"Senior")</f>
        <v>Junior</v>
      </c>
      <c r="L243" s="46">
        <f ca="1">INT(YEARFRAC(Table1[[#This Row],[Joining Date]],TODAY(),1))</f>
        <v>0</v>
      </c>
      <c r="M243" s="25" t="str">
        <f t="shared" ca="1" si="3"/>
        <v>No</v>
      </c>
      <c r="N243" s="26">
        <f>YEAR(Table1[[#This Row],[Joining Date]])</f>
        <v>2025</v>
      </c>
      <c r="O243" s="46">
        <f>MONTH(Table1[[#This Row],[Joining Date]])</f>
        <v>11</v>
      </c>
      <c r="P243" s="26">
        <f ca="1">NETWORKDAYS(Table1[[#This Row],[Joining Date]],TODAY())</f>
        <v>165</v>
      </c>
      <c r="Q243" s="26" t="str">
        <f>LEFT(Table1[[#This Row],[Department]],5)&amp;"-"&amp;RIGHT(Table1[[#This Row],[Employee ID]],3)</f>
        <v>Suppo-892</v>
      </c>
      <c r="R243" s="26" t="str">
        <f>LEFT(Table1[[#This Row],[Department]],3)</f>
        <v>Sup</v>
      </c>
      <c r="S243" s="37">
        <f>_xlfn.XLOOKUP(Table1[[#This Row],[City]],Table2[City],Table2[Bonus %])</f>
        <v>6</v>
      </c>
      <c r="U243" s="48" t="str">
        <v xml:space="preserve">Ishita </v>
      </c>
      <c r="V243" s="48" t="str">
        <v>Roy</v>
      </c>
    </row>
    <row r="244" spans="1:22" x14ac:dyDescent="0.35">
      <c r="A244" s="7" t="s">
        <v>3771</v>
      </c>
      <c r="B244" s="40" t="str">
        <f>LEFT(Table1[[#This Row],[Employee Name]],FIND(" ",Table1[[#This Row],[Employee Name]]))</f>
        <v xml:space="preserve">Gayathri </v>
      </c>
      <c r="C244" s="40" t="str">
        <f>RIGHT(Table1[[#This Row],[Employee Name]],LEN(Table1[[#This Row],[Employee Name]])-FIND(" ",Table1[[#This Row],[Employee Name]]))</f>
        <v>Iyer</v>
      </c>
      <c r="D244" s="22">
        <f>Table1[[#This Row],[Basic Salary]]+Table1[[#This Row],[Bonus]]</f>
        <v>135232</v>
      </c>
      <c r="E244" s="8">
        <v>83</v>
      </c>
      <c r="F244" s="45">
        <v>76</v>
      </c>
      <c r="G244" s="8" t="str" cm="1">
        <f t="array" ref="G244">_xlfn.IFS(Table1[[#This Row],[Performance Score]]&gt;=80,"Excellent",Table1[[#This Row],[Performance Score]]&gt;=60,"Good",Table1[[#This Row],[Performance Score]]&gt;=40,"Need Improvement")</f>
        <v>Good</v>
      </c>
      <c r="H244" s="29">
        <f>Table1[[#This Row],[Bonus]]/Table1[[#This Row],[Basic Salary]]</f>
        <v>0.26414582846459456</v>
      </c>
      <c r="I244" s="8">
        <f ca="1">DATEDIF(Table1[[#This Row],[Date of Birth]],TODAY(),"y")</f>
        <v>21</v>
      </c>
      <c r="J244" s="33">
        <v>45364</v>
      </c>
      <c r="K244" s="33" t="str" cm="1">
        <f t="array" aca="1" ref="K244" ca="1">_xlfn.IFS(L244&lt;3,"Junior",L244&lt;=7,"Mid-Level",L244&gt;7,"Senior")</f>
        <v>Junior</v>
      </c>
      <c r="L244" s="45">
        <f ca="1">INT(YEARFRAC(Table1[[#This Row],[Joining Date]],TODAY(),1))</f>
        <v>2</v>
      </c>
      <c r="M244" s="25" t="str">
        <f t="shared" ca="1" si="3"/>
        <v>No</v>
      </c>
      <c r="N244" s="25">
        <f>YEAR(Table1[[#This Row],[Joining Date]])</f>
        <v>2024</v>
      </c>
      <c r="O244" s="45">
        <f>MONTH(Table1[[#This Row],[Joining Date]])</f>
        <v>3</v>
      </c>
      <c r="P244" s="25">
        <f ca="1">NETWORKDAYS(Table1[[#This Row],[Joining Date]],TODAY())</f>
        <v>599</v>
      </c>
      <c r="Q244" s="25" t="str">
        <f>LEFT(Table1[[#This Row],[Department]],5)&amp;"-"&amp;RIGHT(Table1[[#This Row],[Employee ID]],3)</f>
        <v>Sales-715</v>
      </c>
      <c r="R244" s="25" t="str">
        <f>LEFT(Table1[[#This Row],[Department]],3)</f>
        <v>Sal</v>
      </c>
      <c r="S244" s="36">
        <f>_xlfn.XLOOKUP(Table1[[#This Row],[City]],Table2[City],Table2[Bonus %])</f>
        <v>6</v>
      </c>
      <c r="U244" s="48" t="str">
        <v xml:space="preserve">Gayathri </v>
      </c>
      <c r="V244" s="48" t="str">
        <v>Iyer</v>
      </c>
    </row>
    <row r="245" spans="1:22" x14ac:dyDescent="0.35">
      <c r="A245" s="9" t="s">
        <v>4869</v>
      </c>
      <c r="B245" s="41" t="str">
        <f>LEFT(Table1[[#This Row],[Employee Name]],FIND(" ",Table1[[#This Row],[Employee Name]]))</f>
        <v xml:space="preserve">Ravi </v>
      </c>
      <c r="C245" s="41" t="str">
        <f>RIGHT(Table1[[#This Row],[Employee Name]],LEN(Table1[[#This Row],[Employee Name]])-FIND(" ",Table1[[#This Row],[Employee Name]]))</f>
        <v>Teja</v>
      </c>
      <c r="D245" s="23">
        <f>Table1[[#This Row],[Basic Salary]]+Table1[[#This Row],[Bonus]]</f>
        <v>135218</v>
      </c>
      <c r="E245" s="10">
        <v>89</v>
      </c>
      <c r="F245" s="46">
        <v>63</v>
      </c>
      <c r="G245" s="10" t="str" cm="1">
        <f t="array" ref="G245">_xlfn.IFS(Table1[[#This Row],[Performance Score]]&gt;=80,"Excellent",Table1[[#This Row],[Performance Score]]&gt;=60,"Good",Table1[[#This Row],[Performance Score]]&gt;=40,"Need Improvement")</f>
        <v>Good</v>
      </c>
      <c r="H245" s="30">
        <f>Table1[[#This Row],[Bonus]]/Table1[[#This Row],[Basic Salary]]</f>
        <v>0.2555876426508687</v>
      </c>
      <c r="I245" s="10">
        <f ca="1">DATEDIF(Table1[[#This Row],[Date of Birth]],TODAY(),"y")</f>
        <v>44</v>
      </c>
      <c r="J245" s="34">
        <v>44052</v>
      </c>
      <c r="K245" s="33" t="str" cm="1">
        <f t="array" aca="1" ref="K245" ca="1">_xlfn.IFS(L245&lt;3,"Junior",L245&lt;=7,"Mid-Level",L245&gt;7,"Senior")</f>
        <v>Mid-Level</v>
      </c>
      <c r="L245" s="46">
        <f ca="1">INT(YEARFRAC(Table1[[#This Row],[Joining Date]],TODAY(),1))</f>
        <v>5</v>
      </c>
      <c r="M245" s="25" t="str">
        <f t="shared" ca="1" si="3"/>
        <v>No</v>
      </c>
      <c r="N245" s="26">
        <f>YEAR(Table1[[#This Row],[Joining Date]])</f>
        <v>2020</v>
      </c>
      <c r="O245" s="46">
        <f>MONTH(Table1[[#This Row],[Joining Date]])</f>
        <v>8</v>
      </c>
      <c r="P245" s="26">
        <f ca="1">NETWORKDAYS(Table1[[#This Row],[Joining Date]],TODAY())</f>
        <v>1536</v>
      </c>
      <c r="Q245" s="26" t="str">
        <f>LEFT(Table1[[#This Row],[Department]],5)&amp;"-"&amp;RIGHT(Table1[[#This Row],[Employee ID]],3)</f>
        <v>Sales-813</v>
      </c>
      <c r="R245" s="26" t="str">
        <f>LEFT(Table1[[#This Row],[Department]],3)</f>
        <v>Sal</v>
      </c>
      <c r="S245" s="37">
        <f>_xlfn.XLOOKUP(Table1[[#This Row],[City]],Table2[City],Table2[Bonus %])</f>
        <v>5</v>
      </c>
      <c r="U245" s="48" t="str">
        <v xml:space="preserve">Ravi </v>
      </c>
      <c r="V245" s="48" t="str">
        <v>Teja</v>
      </c>
    </row>
    <row r="246" spans="1:22" x14ac:dyDescent="0.35">
      <c r="A246" s="7" t="s">
        <v>3776</v>
      </c>
      <c r="B246" s="40" t="str">
        <f>LEFT(Table1[[#This Row],[Employee Name]],FIND(" ",Table1[[#This Row],[Employee Name]]))</f>
        <v xml:space="preserve">Arjun </v>
      </c>
      <c r="C246" s="40" t="str">
        <f>RIGHT(Table1[[#This Row],[Employee Name]],LEN(Table1[[#This Row],[Employee Name]])-FIND(" ",Table1[[#This Row],[Employee Name]]))</f>
        <v>Mehta</v>
      </c>
      <c r="D246" s="22">
        <f>Table1[[#This Row],[Basic Salary]]+Table1[[#This Row],[Bonus]]</f>
        <v>135129</v>
      </c>
      <c r="E246" s="8">
        <v>85</v>
      </c>
      <c r="F246" s="45">
        <v>47</v>
      </c>
      <c r="G246" s="8" t="str" cm="1">
        <f t="array" ref="G246">_xlfn.IFS(Table1[[#This Row],[Performance Score]]&gt;=80,"Excellent",Table1[[#This Row],[Performance Score]]&gt;=60,"Good",Table1[[#This Row],[Performance Score]]&gt;=40,"Need Improvement")</f>
        <v>Need Improvement</v>
      </c>
      <c r="H246" s="29">
        <f>Table1[[#This Row],[Bonus]]/Table1[[#This Row],[Basic Salary]]</f>
        <v>0.18458355614387278</v>
      </c>
      <c r="I246" s="8">
        <f ca="1">DATEDIF(Table1[[#This Row],[Date of Birth]],TODAY(),"y")</f>
        <v>45</v>
      </c>
      <c r="J246" s="33">
        <v>44490</v>
      </c>
      <c r="K246" s="33" t="str" cm="1">
        <f t="array" aca="1" ref="K246" ca="1">_xlfn.IFS(L246&lt;3,"Junior",L246&lt;=7,"Mid-Level",L246&gt;7,"Senior")</f>
        <v>Mid-Level</v>
      </c>
      <c r="L246" s="45">
        <f ca="1">INT(YEARFRAC(Table1[[#This Row],[Joining Date]],TODAY(),1))</f>
        <v>4</v>
      </c>
      <c r="M246" s="25" t="str">
        <f t="shared" ca="1" si="3"/>
        <v>No</v>
      </c>
      <c r="N246" s="25">
        <f>YEAR(Table1[[#This Row],[Joining Date]])</f>
        <v>2021</v>
      </c>
      <c r="O246" s="45">
        <f>MONTH(Table1[[#This Row],[Joining Date]])</f>
        <v>10</v>
      </c>
      <c r="P246" s="25">
        <f ca="1">NETWORKDAYS(Table1[[#This Row],[Joining Date]],TODAY())</f>
        <v>1223</v>
      </c>
      <c r="Q246" s="25" t="str">
        <f>LEFT(Table1[[#This Row],[Department]],5)&amp;"-"&amp;RIGHT(Table1[[#This Row],[Employee ID]],3)</f>
        <v>Finan-720</v>
      </c>
      <c r="R246" s="25" t="str">
        <f>LEFT(Table1[[#This Row],[Department]],3)</f>
        <v>Fin</v>
      </c>
      <c r="S246" s="36">
        <f>_xlfn.XLOOKUP(Table1[[#This Row],[City]],Table2[City],Table2[Bonus %])</f>
        <v>6</v>
      </c>
      <c r="U246" s="48" t="str">
        <v xml:space="preserve">Arjun </v>
      </c>
      <c r="V246" s="48" t="str">
        <v>Mehta</v>
      </c>
    </row>
    <row r="247" spans="1:22" x14ac:dyDescent="0.35">
      <c r="A247" s="9" t="s">
        <v>684</v>
      </c>
      <c r="B247" s="41" t="str">
        <f>LEFT(Table1[[#This Row],[Employee Name]],FIND(" ",Table1[[#This Row],[Employee Name]]))</f>
        <v xml:space="preserve">Karan </v>
      </c>
      <c r="C247" s="41" t="str">
        <f>RIGHT(Table1[[#This Row],[Employee Name]],LEN(Table1[[#This Row],[Employee Name]])-FIND(" ",Table1[[#This Row],[Employee Name]]))</f>
        <v>Malhotra</v>
      </c>
      <c r="D247" s="23">
        <f>Table1[[#This Row],[Basic Salary]]+Table1[[#This Row],[Bonus]]</f>
        <v>135119</v>
      </c>
      <c r="E247" s="10">
        <v>88</v>
      </c>
      <c r="F247" s="46">
        <v>79</v>
      </c>
      <c r="G247" s="10" t="str" cm="1">
        <f t="array" ref="G247">_xlfn.IFS(Table1[[#This Row],[Performance Score]]&gt;=80,"Excellent",Table1[[#This Row],[Performance Score]]&gt;=60,"Good",Table1[[#This Row],[Performance Score]]&gt;=40,"Need Improvement")</f>
        <v>Good</v>
      </c>
      <c r="H247" s="30">
        <f>Table1[[#This Row],[Bonus]]/Table1[[#This Row],[Basic Salary]]</f>
        <v>0.25686247151295288</v>
      </c>
      <c r="I247" s="10">
        <f ca="1">DATEDIF(Table1[[#This Row],[Date of Birth]],TODAY(),"y")</f>
        <v>19</v>
      </c>
      <c r="J247" s="34">
        <v>45655</v>
      </c>
      <c r="K247" s="33" t="str" cm="1">
        <f t="array" aca="1" ref="K247" ca="1">_xlfn.IFS(L247&lt;3,"Junior",L247&lt;=7,"Mid-Level",L247&gt;7,"Senior")</f>
        <v>Junior</v>
      </c>
      <c r="L247" s="46">
        <f ca="1">INT(YEARFRAC(Table1[[#This Row],[Joining Date]],TODAY(),1))</f>
        <v>1</v>
      </c>
      <c r="M247" s="25" t="str">
        <f t="shared" ca="1" si="3"/>
        <v>No</v>
      </c>
      <c r="N247" s="26">
        <f>YEAR(Table1[[#This Row],[Joining Date]])</f>
        <v>2024</v>
      </c>
      <c r="O247" s="46">
        <f>MONTH(Table1[[#This Row],[Joining Date]])</f>
        <v>12</v>
      </c>
      <c r="P247" s="26">
        <f ca="1">NETWORKDAYS(Table1[[#This Row],[Joining Date]],TODAY())</f>
        <v>391</v>
      </c>
      <c r="Q247" s="26" t="str">
        <f>LEFT(Table1[[#This Row],[Department]],5)&amp;"-"&amp;RIGHT(Table1[[#This Row],[Employee ID]],3)</f>
        <v>Marke-628</v>
      </c>
      <c r="R247" s="26" t="str">
        <f>LEFT(Table1[[#This Row],[Department]],3)</f>
        <v>Mar</v>
      </c>
      <c r="S247" s="37">
        <f>_xlfn.XLOOKUP(Table1[[#This Row],[City]],Table2[City],Table2[Bonus %])</f>
        <v>6</v>
      </c>
      <c r="U247" s="48" t="str">
        <v xml:space="preserve">Karan </v>
      </c>
      <c r="V247" s="48" t="str">
        <v>Malhotra</v>
      </c>
    </row>
    <row r="248" spans="1:22" x14ac:dyDescent="0.35">
      <c r="A248" s="7" t="s">
        <v>2855</v>
      </c>
      <c r="B248" s="40" t="str">
        <f>LEFT(Table1[[#This Row],[Employee Name]],FIND(" ",Table1[[#This Row],[Employee Name]]))</f>
        <v xml:space="preserve">Sneha </v>
      </c>
      <c r="C248" s="40" t="str">
        <f>RIGHT(Table1[[#This Row],[Employee Name]],LEN(Table1[[#This Row],[Employee Name]])-FIND(" ",Table1[[#This Row],[Employee Name]]))</f>
        <v>Iyer</v>
      </c>
      <c r="D248" s="22">
        <f>Table1[[#This Row],[Basic Salary]]+Table1[[#This Row],[Bonus]]</f>
        <v>135107</v>
      </c>
      <c r="E248" s="8">
        <v>88</v>
      </c>
      <c r="F248" s="45">
        <v>56</v>
      </c>
      <c r="G248" s="8" t="str" cm="1">
        <f t="array" ref="G248">_xlfn.IFS(Table1[[#This Row],[Performance Score]]&gt;=80,"Excellent",Table1[[#This Row],[Performance Score]]&gt;=60,"Good",Table1[[#This Row],[Performance Score]]&gt;=40,"Need Improvement")</f>
        <v>Need Improvement</v>
      </c>
      <c r="H248" s="29">
        <f>Table1[[#This Row],[Bonus]]/Table1[[#This Row],[Basic Salary]]</f>
        <v>0.27054298557430079</v>
      </c>
      <c r="I248" s="8">
        <f ca="1">DATEDIF(Table1[[#This Row],[Date of Birth]],TODAY(),"y")</f>
        <v>16</v>
      </c>
      <c r="J248" s="33">
        <v>45379</v>
      </c>
      <c r="K248" s="33" t="str" cm="1">
        <f t="array" aca="1" ref="K248" ca="1">_xlfn.IFS(L248&lt;3,"Junior",L248&lt;=7,"Mid-Level",L248&gt;7,"Senior")</f>
        <v>Junior</v>
      </c>
      <c r="L248" s="45">
        <f ca="1">INT(YEARFRAC(Table1[[#This Row],[Joining Date]],TODAY(),1))</f>
        <v>2</v>
      </c>
      <c r="M248" s="25" t="str">
        <f t="shared" ca="1" si="3"/>
        <v>No</v>
      </c>
      <c r="N248" s="25">
        <f>YEAR(Table1[[#This Row],[Joining Date]])</f>
        <v>2024</v>
      </c>
      <c r="O248" s="45">
        <f>MONTH(Table1[[#This Row],[Joining Date]])</f>
        <v>3</v>
      </c>
      <c r="P248" s="25">
        <f ca="1">NETWORKDAYS(Table1[[#This Row],[Joining Date]],TODAY())</f>
        <v>588</v>
      </c>
      <c r="Q248" s="25" t="str">
        <f>LEFT(Table1[[#This Row],[Department]],5)&amp;"-"&amp;RIGHT(Table1[[#This Row],[Employee ID]],3)</f>
        <v>HR-799</v>
      </c>
      <c r="R248" s="25" t="str">
        <f>LEFT(Table1[[#This Row],[Department]],3)</f>
        <v>HR</v>
      </c>
      <c r="S248" s="36">
        <f>_xlfn.XLOOKUP(Table1[[#This Row],[City]],Table2[City],Table2[Bonus %])</f>
        <v>7</v>
      </c>
      <c r="U248" s="48" t="str">
        <v xml:space="preserve">Sneha </v>
      </c>
      <c r="V248" s="48" t="str">
        <v>Iyer</v>
      </c>
    </row>
    <row r="249" spans="1:22" x14ac:dyDescent="0.35">
      <c r="A249" s="9" t="s">
        <v>488</v>
      </c>
      <c r="B249" s="41" t="str">
        <f>LEFT(Table1[[#This Row],[Employee Name]],FIND(" ",Table1[[#This Row],[Employee Name]]))</f>
        <v xml:space="preserve">Sneha </v>
      </c>
      <c r="C249" s="41" t="str">
        <f>RIGHT(Table1[[#This Row],[Employee Name]],LEN(Table1[[#This Row],[Employee Name]])-FIND(" ",Table1[[#This Row],[Employee Name]]))</f>
        <v>Iyer</v>
      </c>
      <c r="D249" s="23">
        <f>Table1[[#This Row],[Basic Salary]]+Table1[[#This Row],[Bonus]]</f>
        <v>135023</v>
      </c>
      <c r="E249" s="10">
        <v>66</v>
      </c>
      <c r="F249" s="46">
        <v>88</v>
      </c>
      <c r="G249" s="10" t="str" cm="1">
        <f t="array" ref="G249">_xlfn.IFS(Table1[[#This Row],[Performance Score]]&gt;=80,"Excellent",Table1[[#This Row],[Performance Score]]&gt;=60,"Good",Table1[[#This Row],[Performance Score]]&gt;=40,"Need Improvement")</f>
        <v>Excellent</v>
      </c>
      <c r="H249" s="30">
        <f>Table1[[#This Row],[Bonus]]/Table1[[#This Row],[Basic Salary]]</f>
        <v>0.13512400168137872</v>
      </c>
      <c r="I249" s="10">
        <f ca="1">DATEDIF(Table1[[#This Row],[Date of Birth]],TODAY(),"y")</f>
        <v>37</v>
      </c>
      <c r="J249" s="34">
        <v>45382</v>
      </c>
      <c r="K249" s="33" t="str" cm="1">
        <f t="array" aca="1" ref="K249" ca="1">_xlfn.IFS(L249&lt;3,"Junior",L249&lt;=7,"Mid-Level",L249&gt;7,"Senior")</f>
        <v>Junior</v>
      </c>
      <c r="L249" s="46">
        <f ca="1">INT(YEARFRAC(Table1[[#This Row],[Joining Date]],TODAY(),1))</f>
        <v>2</v>
      </c>
      <c r="M249" s="25" t="str">
        <f t="shared" ca="1" si="3"/>
        <v>No</v>
      </c>
      <c r="N249" s="26">
        <f>YEAR(Table1[[#This Row],[Joining Date]])</f>
        <v>2024</v>
      </c>
      <c r="O249" s="46">
        <f>MONTH(Table1[[#This Row],[Joining Date]])</f>
        <v>3</v>
      </c>
      <c r="P249" s="26">
        <f ca="1">NETWORKDAYS(Table1[[#This Row],[Joining Date]],TODAY())</f>
        <v>586</v>
      </c>
      <c r="Q249" s="26" t="str">
        <f>LEFT(Table1[[#This Row],[Department]],5)&amp;"-"&amp;RIGHT(Table1[[#This Row],[Employee ID]],3)</f>
        <v>Finan-432</v>
      </c>
      <c r="R249" s="26" t="str">
        <f>LEFT(Table1[[#This Row],[Department]],3)</f>
        <v>Fin</v>
      </c>
      <c r="S249" s="37">
        <f>_xlfn.XLOOKUP(Table1[[#This Row],[City]],Table2[City],Table2[Bonus %])</f>
        <v>8</v>
      </c>
      <c r="U249" s="48" t="str">
        <v xml:space="preserve">Sneha </v>
      </c>
      <c r="V249" s="48" t="str">
        <v>Iyer</v>
      </c>
    </row>
    <row r="250" spans="1:22" x14ac:dyDescent="0.35">
      <c r="A250" s="7" t="s">
        <v>136</v>
      </c>
      <c r="B250" s="40" t="str">
        <f>LEFT(Table1[[#This Row],[Employee Name]],FIND(" ",Table1[[#This Row],[Employee Name]]))</f>
        <v xml:space="preserve">Sneha </v>
      </c>
      <c r="C250" s="40" t="str">
        <f>RIGHT(Table1[[#This Row],[Employee Name]],LEN(Table1[[#This Row],[Employee Name]])-FIND(" ",Table1[[#This Row],[Employee Name]]))</f>
        <v>Iyer</v>
      </c>
      <c r="D250" s="22">
        <f>Table1[[#This Row],[Basic Salary]]+Table1[[#This Row],[Bonus]]</f>
        <v>134995</v>
      </c>
      <c r="E250" s="8">
        <v>63</v>
      </c>
      <c r="F250" s="45">
        <v>49</v>
      </c>
      <c r="G250" s="8" t="str" cm="1">
        <f t="array" ref="G250">_xlfn.IFS(Table1[[#This Row],[Performance Score]]&gt;=80,"Excellent",Table1[[#This Row],[Performance Score]]&gt;=60,"Good",Table1[[#This Row],[Performance Score]]&gt;=40,"Need Improvement")</f>
        <v>Need Improvement</v>
      </c>
      <c r="H250" s="29">
        <f>Table1[[#This Row],[Bonus]]/Table1[[#This Row],[Basic Salary]]</f>
        <v>0.25574407917992226</v>
      </c>
      <c r="I250" s="8">
        <f ca="1">DATEDIF(Table1[[#This Row],[Date of Birth]],TODAY(),"y")</f>
        <v>20</v>
      </c>
      <c r="J250" s="33">
        <v>42308</v>
      </c>
      <c r="K250" s="33" t="str" cm="1">
        <f t="array" aca="1" ref="K250" ca="1">_xlfn.IFS(L250&lt;3,"Junior",L250&lt;=7,"Mid-Level",L250&gt;7,"Senior")</f>
        <v>Senior</v>
      </c>
      <c r="L250" s="45">
        <f ca="1">INT(YEARFRAC(Table1[[#This Row],[Joining Date]],TODAY(),1))</f>
        <v>10</v>
      </c>
      <c r="M250" s="25" t="str">
        <f t="shared" ca="1" si="3"/>
        <v>Yes</v>
      </c>
      <c r="N250" s="25">
        <f>YEAR(Table1[[#This Row],[Joining Date]])</f>
        <v>2015</v>
      </c>
      <c r="O250" s="45">
        <f>MONTH(Table1[[#This Row],[Joining Date]])</f>
        <v>10</v>
      </c>
      <c r="P250" s="25">
        <f ca="1">NETWORKDAYS(Table1[[#This Row],[Joining Date]],TODAY())</f>
        <v>2781</v>
      </c>
      <c r="Q250" s="25" t="str">
        <f>LEFT(Table1[[#This Row],[Department]],5)&amp;"-"&amp;RIGHT(Table1[[#This Row],[Employee ID]],3)</f>
        <v>IT-080</v>
      </c>
      <c r="R250" s="25" t="str">
        <f>LEFT(Table1[[#This Row],[Department]],3)</f>
        <v>IT</v>
      </c>
      <c r="S250" s="36">
        <f>_xlfn.XLOOKUP(Table1[[#This Row],[City]],Table2[City],Table2[Bonus %])</f>
        <v>7</v>
      </c>
      <c r="U250" s="48" t="str">
        <v xml:space="preserve">Sneha </v>
      </c>
      <c r="V250" s="48" t="str">
        <v>Iyer</v>
      </c>
    </row>
    <row r="251" spans="1:22" x14ac:dyDescent="0.35">
      <c r="A251" s="9" t="s">
        <v>2181</v>
      </c>
      <c r="B251" s="41" t="str">
        <f>LEFT(Table1[[#This Row],[Employee Name]],FIND(" ",Table1[[#This Row],[Employee Name]]))</f>
        <v xml:space="preserve">Ananya </v>
      </c>
      <c r="C251" s="41" t="str">
        <f>RIGHT(Table1[[#This Row],[Employee Name]],LEN(Table1[[#This Row],[Employee Name]])-FIND(" ",Table1[[#This Row],[Employee Name]]))</f>
        <v>Rao</v>
      </c>
      <c r="D251" s="23">
        <f>Table1[[#This Row],[Basic Salary]]+Table1[[#This Row],[Bonus]]</f>
        <v>134950</v>
      </c>
      <c r="E251" s="10">
        <v>91</v>
      </c>
      <c r="F251" s="46">
        <v>65</v>
      </c>
      <c r="G251" s="10" t="str" cm="1">
        <f t="array" ref="G251">_xlfn.IFS(Table1[[#This Row],[Performance Score]]&gt;=80,"Excellent",Table1[[#This Row],[Performance Score]]&gt;=60,"Good",Table1[[#This Row],[Performance Score]]&gt;=40,"Need Improvement")</f>
        <v>Good</v>
      </c>
      <c r="H251" s="30">
        <f>Table1[[#This Row],[Bonus]]/Table1[[#This Row],[Basic Salary]]</f>
        <v>0.19831995453576756</v>
      </c>
      <c r="I251" s="10">
        <f ca="1">DATEDIF(Table1[[#This Row],[Date of Birth]],TODAY(),"y")</f>
        <v>30</v>
      </c>
      <c r="J251" s="34">
        <v>45422</v>
      </c>
      <c r="K251" s="33" t="str" cm="1">
        <f t="array" aca="1" ref="K251" ca="1">_xlfn.IFS(L251&lt;3,"Junior",L251&lt;=7,"Mid-Level",L251&gt;7,"Senior")</f>
        <v>Junior</v>
      </c>
      <c r="L251" s="46">
        <f ca="1">INT(YEARFRAC(Table1[[#This Row],[Joining Date]],TODAY(),1))</f>
        <v>2</v>
      </c>
      <c r="M251" s="25" t="str">
        <f t="shared" ca="1" si="3"/>
        <v>No</v>
      </c>
      <c r="N251" s="26">
        <f>YEAR(Table1[[#This Row],[Joining Date]])</f>
        <v>2024</v>
      </c>
      <c r="O251" s="46">
        <f>MONTH(Table1[[#This Row],[Joining Date]])</f>
        <v>5</v>
      </c>
      <c r="P251" s="26">
        <f ca="1">NETWORKDAYS(Table1[[#This Row],[Joining Date]],TODAY())</f>
        <v>557</v>
      </c>
      <c r="Q251" s="26" t="str">
        <f>LEFT(Table1[[#This Row],[Department]],5)&amp;"-"&amp;RIGHT(Table1[[#This Row],[Employee ID]],3)</f>
        <v>HR-125</v>
      </c>
      <c r="R251" s="26" t="str">
        <f>LEFT(Table1[[#This Row],[Department]],3)</f>
        <v>HR</v>
      </c>
      <c r="S251" s="37">
        <f>_xlfn.XLOOKUP(Table1[[#This Row],[City]],Table2[City],Table2[Bonus %])</f>
        <v>5</v>
      </c>
      <c r="U251" s="48" t="str">
        <v xml:space="preserve">Ananya </v>
      </c>
      <c r="V251" s="48" t="str">
        <v>Rao</v>
      </c>
    </row>
    <row r="252" spans="1:22" x14ac:dyDescent="0.35">
      <c r="A252" s="7" t="s">
        <v>3278</v>
      </c>
      <c r="B252" s="40" t="str">
        <f>LEFT(Table1[[#This Row],[Employee Name]],FIND(" ",Table1[[#This Row],[Employee Name]]))</f>
        <v xml:space="preserve">Sneha </v>
      </c>
      <c r="C252" s="40" t="str">
        <f>RIGHT(Table1[[#This Row],[Employee Name]],LEN(Table1[[#This Row],[Employee Name]])-FIND(" ",Table1[[#This Row],[Employee Name]]))</f>
        <v>Iyer</v>
      </c>
      <c r="D252" s="22">
        <f>Table1[[#This Row],[Basic Salary]]+Table1[[#This Row],[Bonus]]</f>
        <v>134949</v>
      </c>
      <c r="E252" s="8">
        <v>80</v>
      </c>
      <c r="F252" s="45">
        <v>75</v>
      </c>
      <c r="G252" s="8" t="str" cm="1">
        <f t="array" ref="G252">_xlfn.IFS(Table1[[#This Row],[Performance Score]]&gt;=80,"Excellent",Table1[[#This Row],[Performance Score]]&gt;=60,"Good",Table1[[#This Row],[Performance Score]]&gt;=40,"Need Improvement")</f>
        <v>Good</v>
      </c>
      <c r="H252" s="29">
        <f>Table1[[#This Row],[Bonus]]/Table1[[#This Row],[Basic Salary]]</f>
        <v>0.26769811746139105</v>
      </c>
      <c r="I252" s="8">
        <f ca="1">DATEDIF(Table1[[#This Row],[Date of Birth]],TODAY(),"y")</f>
        <v>42</v>
      </c>
      <c r="J252" s="33">
        <v>42145</v>
      </c>
      <c r="K252" s="33" t="str" cm="1">
        <f t="array" aca="1" ref="K252" ca="1">_xlfn.IFS(L252&lt;3,"Junior",L252&lt;=7,"Mid-Level",L252&gt;7,"Senior")</f>
        <v>Senior</v>
      </c>
      <c r="L252" s="45">
        <f ca="1">INT(YEARFRAC(Table1[[#This Row],[Joining Date]],TODAY(),1))</f>
        <v>11</v>
      </c>
      <c r="M252" s="25" t="str">
        <f t="shared" ca="1" si="3"/>
        <v>Yes</v>
      </c>
      <c r="N252" s="25">
        <f>YEAR(Table1[[#This Row],[Joining Date]])</f>
        <v>2015</v>
      </c>
      <c r="O252" s="45">
        <f>MONTH(Table1[[#This Row],[Joining Date]])</f>
        <v>5</v>
      </c>
      <c r="P252" s="25">
        <f ca="1">NETWORKDAYS(Table1[[#This Row],[Joining Date]],TODAY())</f>
        <v>2898</v>
      </c>
      <c r="Q252" s="25" t="str">
        <f>LEFT(Table1[[#This Row],[Department]],5)&amp;"-"&amp;RIGHT(Table1[[#This Row],[Employee ID]],3)</f>
        <v>HR-222</v>
      </c>
      <c r="R252" s="25" t="str">
        <f>LEFT(Table1[[#This Row],[Department]],3)</f>
        <v>HR</v>
      </c>
      <c r="S252" s="36">
        <f>_xlfn.XLOOKUP(Table1[[#This Row],[City]],Table2[City],Table2[Bonus %])</f>
        <v>8</v>
      </c>
      <c r="U252" s="48" t="str">
        <v xml:space="preserve">Sneha </v>
      </c>
      <c r="V252" s="48" t="str">
        <v>Iyer</v>
      </c>
    </row>
    <row r="253" spans="1:22" x14ac:dyDescent="0.35">
      <c r="A253" s="9" t="s">
        <v>3716</v>
      </c>
      <c r="B253" s="41" t="str">
        <f>LEFT(Table1[[#This Row],[Employee Name]],FIND(" ",Table1[[#This Row],[Employee Name]]))</f>
        <v xml:space="preserve">Krishna </v>
      </c>
      <c r="C253" s="41" t="str">
        <f>RIGHT(Table1[[#This Row],[Employee Name]],LEN(Table1[[#This Row],[Employee Name]])-FIND(" ",Table1[[#This Row],[Employee Name]]))</f>
        <v>Chaitanya</v>
      </c>
      <c r="D253" s="23">
        <f>Table1[[#This Row],[Basic Salary]]+Table1[[#This Row],[Bonus]]</f>
        <v>134938</v>
      </c>
      <c r="E253" s="10">
        <v>100</v>
      </c>
      <c r="F253" s="46">
        <v>46</v>
      </c>
      <c r="G253" s="10" t="str" cm="1">
        <f t="array" ref="G253">_xlfn.IFS(Table1[[#This Row],[Performance Score]]&gt;=80,"Excellent",Table1[[#This Row],[Performance Score]]&gt;=60,"Good",Table1[[#This Row],[Performance Score]]&gt;=40,"Need Improvement")</f>
        <v>Need Improvement</v>
      </c>
      <c r="H253" s="30">
        <f>Table1[[#This Row],[Bonus]]/Table1[[#This Row],[Basic Salary]]</f>
        <v>0.15075899710046051</v>
      </c>
      <c r="I253" s="10">
        <f ca="1">DATEDIF(Table1[[#This Row],[Date of Birth]],TODAY(),"y")</f>
        <v>20</v>
      </c>
      <c r="J253" s="34">
        <v>45615</v>
      </c>
      <c r="K253" s="33" t="str" cm="1">
        <f t="array" aca="1" ref="K253" ca="1">_xlfn.IFS(L253&lt;3,"Junior",L253&lt;=7,"Mid-Level",L253&gt;7,"Senior")</f>
        <v>Junior</v>
      </c>
      <c r="L253" s="46">
        <f ca="1">INT(YEARFRAC(Table1[[#This Row],[Joining Date]],TODAY(),1))</f>
        <v>1</v>
      </c>
      <c r="M253" s="25" t="str">
        <f t="shared" ca="1" si="3"/>
        <v>No</v>
      </c>
      <c r="N253" s="26">
        <f>YEAR(Table1[[#This Row],[Joining Date]])</f>
        <v>2024</v>
      </c>
      <c r="O253" s="46">
        <f>MONTH(Table1[[#This Row],[Joining Date]])</f>
        <v>11</v>
      </c>
      <c r="P253" s="26">
        <f ca="1">NETWORKDAYS(Table1[[#This Row],[Joining Date]],TODAY())</f>
        <v>420</v>
      </c>
      <c r="Q253" s="26" t="str">
        <f>LEFT(Table1[[#This Row],[Department]],5)&amp;"-"&amp;RIGHT(Table1[[#This Row],[Employee ID]],3)</f>
        <v>Suppo-660</v>
      </c>
      <c r="R253" s="26" t="str">
        <f>LEFT(Table1[[#This Row],[Department]],3)</f>
        <v>Sup</v>
      </c>
      <c r="S253" s="37">
        <f>_xlfn.XLOOKUP(Table1[[#This Row],[City]],Table2[City],Table2[Bonus %])</f>
        <v>4</v>
      </c>
      <c r="U253" s="48" t="str">
        <v xml:space="preserve">Krishna </v>
      </c>
      <c r="V253" s="48" t="str">
        <v>Chaitanya</v>
      </c>
    </row>
    <row r="254" spans="1:22" x14ac:dyDescent="0.35">
      <c r="A254" s="7" t="s">
        <v>143</v>
      </c>
      <c r="B254" s="40" t="str">
        <f>LEFT(Table1[[#This Row],[Employee Name]],FIND(" ",Table1[[#This Row],[Employee Name]]))</f>
        <v xml:space="preserve">Pooja </v>
      </c>
      <c r="C254" s="40" t="str">
        <f>RIGHT(Table1[[#This Row],[Employee Name]],LEN(Table1[[#This Row],[Employee Name]])-FIND(" ",Table1[[#This Row],[Employee Name]]))</f>
        <v>Das</v>
      </c>
      <c r="D254" s="22">
        <f>Table1[[#This Row],[Basic Salary]]+Table1[[#This Row],[Bonus]]</f>
        <v>134904</v>
      </c>
      <c r="E254" s="8">
        <v>77</v>
      </c>
      <c r="F254" s="45">
        <v>72</v>
      </c>
      <c r="G254" s="8" t="str" cm="1">
        <f t="array" ref="G254">_xlfn.IFS(Table1[[#This Row],[Performance Score]]&gt;=80,"Excellent",Table1[[#This Row],[Performance Score]]&gt;=60,"Good",Table1[[#This Row],[Performance Score]]&gt;=40,"Need Improvement")</f>
        <v>Good</v>
      </c>
      <c r="H254" s="29">
        <f>Table1[[#This Row],[Bonus]]/Table1[[#This Row],[Basic Salary]]</f>
        <v>0.15584115152294051</v>
      </c>
      <c r="I254" s="8">
        <f ca="1">DATEDIF(Table1[[#This Row],[Date of Birth]],TODAY(),"y")</f>
        <v>32</v>
      </c>
      <c r="J254" s="33">
        <v>44825</v>
      </c>
      <c r="K254" s="33" t="str" cm="1">
        <f t="array" aca="1" ref="K254" ca="1">_xlfn.IFS(L254&lt;3,"Junior",L254&lt;=7,"Mid-Level",L254&gt;7,"Senior")</f>
        <v>Mid-Level</v>
      </c>
      <c r="L254" s="45">
        <f ca="1">INT(YEARFRAC(Table1[[#This Row],[Joining Date]],TODAY(),1))</f>
        <v>3</v>
      </c>
      <c r="M254" s="25" t="str">
        <f t="shared" ca="1" si="3"/>
        <v>No</v>
      </c>
      <c r="N254" s="25">
        <f>YEAR(Table1[[#This Row],[Joining Date]])</f>
        <v>2022</v>
      </c>
      <c r="O254" s="45">
        <f>MONTH(Table1[[#This Row],[Joining Date]])</f>
        <v>9</v>
      </c>
      <c r="P254" s="25">
        <f ca="1">NETWORKDAYS(Table1[[#This Row],[Joining Date]],TODAY())</f>
        <v>984</v>
      </c>
      <c r="Q254" s="25" t="str">
        <f>LEFT(Table1[[#This Row],[Department]],5)&amp;"-"&amp;RIGHT(Table1[[#This Row],[Employee ID]],3)</f>
        <v>HR-087</v>
      </c>
      <c r="R254" s="25" t="str">
        <f>LEFT(Table1[[#This Row],[Department]],3)</f>
        <v>HR</v>
      </c>
      <c r="S254" s="36">
        <f>_xlfn.XLOOKUP(Table1[[#This Row],[City]],Table2[City],Table2[Bonus %])</f>
        <v>4</v>
      </c>
      <c r="U254" s="48" t="str">
        <v xml:space="preserve">Pooja </v>
      </c>
      <c r="V254" s="48" t="str">
        <v>Das</v>
      </c>
    </row>
    <row r="255" spans="1:22" x14ac:dyDescent="0.35">
      <c r="A255" s="9" t="s">
        <v>109</v>
      </c>
      <c r="B255" s="41" t="str">
        <f>LEFT(Table1[[#This Row],[Employee Name]],FIND(" ",Table1[[#This Row],[Employee Name]]))</f>
        <v xml:space="preserve">Ananya </v>
      </c>
      <c r="C255" s="41" t="str">
        <f>RIGHT(Table1[[#This Row],[Employee Name]],LEN(Table1[[#This Row],[Employee Name]])-FIND(" ",Table1[[#This Row],[Employee Name]]))</f>
        <v>Rao</v>
      </c>
      <c r="D255" s="23">
        <f>Table1[[#This Row],[Basic Salary]]+Table1[[#This Row],[Bonus]]</f>
        <v>134904</v>
      </c>
      <c r="E255" s="10">
        <v>95</v>
      </c>
      <c r="F255" s="46">
        <v>78</v>
      </c>
      <c r="G255" s="10" t="str" cm="1">
        <f t="array" ref="G255">_xlfn.IFS(Table1[[#This Row],[Performance Score]]&gt;=80,"Excellent",Table1[[#This Row],[Performance Score]]&gt;=60,"Good",Table1[[#This Row],[Performance Score]]&gt;=40,"Need Improvement")</f>
        <v>Good</v>
      </c>
      <c r="H255" s="30">
        <f>Table1[[#This Row],[Bonus]]/Table1[[#This Row],[Basic Salary]]</f>
        <v>0.19914666666666667</v>
      </c>
      <c r="I255" s="10">
        <f ca="1">DATEDIF(Table1[[#This Row],[Date of Birth]],TODAY(),"y")</f>
        <v>25</v>
      </c>
      <c r="J255" s="34">
        <v>45287</v>
      </c>
      <c r="K255" s="33" t="str" cm="1">
        <f t="array" aca="1" ref="K255" ca="1">_xlfn.IFS(L255&lt;3,"Junior",L255&lt;=7,"Mid-Level",L255&gt;7,"Senior")</f>
        <v>Junior</v>
      </c>
      <c r="L255" s="46">
        <f ca="1">INT(YEARFRAC(Table1[[#This Row],[Joining Date]],TODAY(),1))</f>
        <v>2</v>
      </c>
      <c r="M255" s="25" t="str">
        <f t="shared" ca="1" si="3"/>
        <v>No</v>
      </c>
      <c r="N255" s="26">
        <f>YEAR(Table1[[#This Row],[Joining Date]])</f>
        <v>2023</v>
      </c>
      <c r="O255" s="46">
        <f>MONTH(Table1[[#This Row],[Joining Date]])</f>
        <v>12</v>
      </c>
      <c r="P255" s="26">
        <f ca="1">NETWORKDAYS(Table1[[#This Row],[Joining Date]],TODAY())</f>
        <v>654</v>
      </c>
      <c r="Q255" s="26" t="str">
        <f>LEFT(Table1[[#This Row],[Department]],5)&amp;"-"&amp;RIGHT(Table1[[#This Row],[Employee ID]],3)</f>
        <v>IT-054</v>
      </c>
      <c r="R255" s="26" t="str">
        <f>LEFT(Table1[[#This Row],[Department]],3)</f>
        <v>IT</v>
      </c>
      <c r="S255" s="37">
        <f>_xlfn.XLOOKUP(Table1[[#This Row],[City]],Table2[City],Table2[Bonus %])</f>
        <v>6</v>
      </c>
      <c r="U255" s="48" t="str">
        <v xml:space="preserve">Ananya </v>
      </c>
      <c r="V255" s="48" t="str">
        <v>Rao</v>
      </c>
    </row>
    <row r="256" spans="1:22" x14ac:dyDescent="0.35">
      <c r="A256" s="7" t="s">
        <v>3945</v>
      </c>
      <c r="B256" s="40" t="str">
        <f>LEFT(Table1[[#This Row],[Employee Name]],FIND(" ",Table1[[#This Row],[Employee Name]]))</f>
        <v xml:space="preserve">Sneha </v>
      </c>
      <c r="C256" s="40" t="str">
        <f>RIGHT(Table1[[#This Row],[Employee Name]],LEN(Table1[[#This Row],[Employee Name]])-FIND(" ",Table1[[#This Row],[Employee Name]]))</f>
        <v>Iyer</v>
      </c>
      <c r="D256" s="22">
        <f>Table1[[#This Row],[Basic Salary]]+Table1[[#This Row],[Bonus]]</f>
        <v>134893</v>
      </c>
      <c r="E256" s="8">
        <v>70</v>
      </c>
      <c r="F256" s="45">
        <v>49</v>
      </c>
      <c r="G256" s="8" t="str" cm="1">
        <f t="array" ref="G256">_xlfn.IFS(Table1[[#This Row],[Performance Score]]&gt;=80,"Excellent",Table1[[#This Row],[Performance Score]]&gt;=60,"Good",Table1[[#This Row],[Performance Score]]&gt;=40,"Need Improvement")</f>
        <v>Need Improvement</v>
      </c>
      <c r="H256" s="29">
        <f>Table1[[#This Row],[Bonus]]/Table1[[#This Row],[Basic Salary]]</f>
        <v>0.26476020814776619</v>
      </c>
      <c r="I256" s="8">
        <f ca="1">DATEDIF(Table1[[#This Row],[Date of Birth]],TODAY(),"y")</f>
        <v>29</v>
      </c>
      <c r="J256" s="33">
        <v>43031</v>
      </c>
      <c r="K256" s="33" t="str" cm="1">
        <f t="array" aca="1" ref="K256" ca="1">_xlfn.IFS(L256&lt;3,"Junior",L256&lt;=7,"Mid-Level",L256&gt;7,"Senior")</f>
        <v>Senior</v>
      </c>
      <c r="L256" s="45">
        <f ca="1">INT(YEARFRAC(Table1[[#This Row],[Joining Date]],TODAY(),1))</f>
        <v>8</v>
      </c>
      <c r="M256" s="25" t="str">
        <f t="shared" ca="1" si="3"/>
        <v>Yes</v>
      </c>
      <c r="N256" s="25">
        <f>YEAR(Table1[[#This Row],[Joining Date]])</f>
        <v>2017</v>
      </c>
      <c r="O256" s="45">
        <f>MONTH(Table1[[#This Row],[Joining Date]])</f>
        <v>10</v>
      </c>
      <c r="P256" s="25">
        <f ca="1">NETWORKDAYS(Table1[[#This Row],[Joining Date]],TODAY())</f>
        <v>2266</v>
      </c>
      <c r="Q256" s="25" t="str">
        <f>LEFT(Table1[[#This Row],[Department]],5)&amp;"-"&amp;RIGHT(Table1[[#This Row],[Employee ID]],3)</f>
        <v>Sales-889</v>
      </c>
      <c r="R256" s="25" t="str">
        <f>LEFT(Table1[[#This Row],[Department]],3)</f>
        <v>Sal</v>
      </c>
      <c r="S256" s="36">
        <f>_xlfn.XLOOKUP(Table1[[#This Row],[City]],Table2[City],Table2[Bonus %])</f>
        <v>6</v>
      </c>
      <c r="U256" s="48" t="str">
        <v xml:space="preserve">Sneha </v>
      </c>
      <c r="V256" s="48" t="str">
        <v>Iyer</v>
      </c>
    </row>
    <row r="257" spans="1:22" x14ac:dyDescent="0.35">
      <c r="A257" s="9" t="s">
        <v>4027</v>
      </c>
      <c r="B257" s="41" t="str">
        <f>LEFT(Table1[[#This Row],[Employee Name]],FIND(" ",Table1[[#This Row],[Employee Name]]))</f>
        <v xml:space="preserve">Vikram </v>
      </c>
      <c r="C257" s="41" t="str">
        <f>RIGHT(Table1[[#This Row],[Employee Name]],LEN(Table1[[#This Row],[Employee Name]])-FIND(" ",Table1[[#This Row],[Employee Name]]))</f>
        <v>Singh</v>
      </c>
      <c r="D257" s="23">
        <f>Table1[[#This Row],[Basic Salary]]+Table1[[#This Row],[Bonus]]</f>
        <v>134841</v>
      </c>
      <c r="E257" s="10">
        <v>78</v>
      </c>
      <c r="F257" s="46">
        <v>41</v>
      </c>
      <c r="G257" s="10" t="str" cm="1">
        <f t="array" ref="G257">_xlfn.IFS(Table1[[#This Row],[Performance Score]]&gt;=80,"Excellent",Table1[[#This Row],[Performance Score]]&gt;=60,"Good",Table1[[#This Row],[Performance Score]]&gt;=40,"Need Improvement")</f>
        <v>Need Improvement</v>
      </c>
      <c r="H257" s="30">
        <f>Table1[[#This Row],[Bonus]]/Table1[[#This Row],[Basic Salary]]</f>
        <v>0.1779284198020494</v>
      </c>
      <c r="I257" s="10">
        <f ca="1">DATEDIF(Table1[[#This Row],[Date of Birth]],TODAY(),"y")</f>
        <v>29</v>
      </c>
      <c r="J257" s="34">
        <v>43455</v>
      </c>
      <c r="K257" s="33" t="str" cm="1">
        <f t="array" aca="1" ref="K257" ca="1">_xlfn.IFS(L257&lt;3,"Junior",L257&lt;=7,"Mid-Level",L257&gt;7,"Senior")</f>
        <v>Mid-Level</v>
      </c>
      <c r="L257" s="46">
        <f ca="1">INT(YEARFRAC(Table1[[#This Row],[Joining Date]],TODAY(),1))</f>
        <v>7</v>
      </c>
      <c r="M257" s="25" t="str">
        <f t="shared" ca="1" si="3"/>
        <v>Yes</v>
      </c>
      <c r="N257" s="26">
        <f>YEAR(Table1[[#This Row],[Joining Date]])</f>
        <v>2018</v>
      </c>
      <c r="O257" s="46">
        <f>MONTH(Table1[[#This Row],[Joining Date]])</f>
        <v>12</v>
      </c>
      <c r="P257" s="26">
        <f ca="1">NETWORKDAYS(Table1[[#This Row],[Joining Date]],TODAY())</f>
        <v>1962</v>
      </c>
      <c r="Q257" s="26" t="str">
        <f>LEFT(Table1[[#This Row],[Department]],5)&amp;"-"&amp;RIGHT(Table1[[#This Row],[Employee ID]],3)</f>
        <v>Marke-971</v>
      </c>
      <c r="R257" s="26" t="str">
        <f>LEFT(Table1[[#This Row],[Department]],3)</f>
        <v>Mar</v>
      </c>
      <c r="S257" s="37">
        <f>_xlfn.XLOOKUP(Table1[[#This Row],[City]],Table2[City],Table2[Bonus %])</f>
        <v>5</v>
      </c>
      <c r="U257" s="48" t="str">
        <v xml:space="preserve">Vikram </v>
      </c>
      <c r="V257" s="48" t="str">
        <v>Singh</v>
      </c>
    </row>
    <row r="258" spans="1:22" x14ac:dyDescent="0.35">
      <c r="A258" s="7" t="s">
        <v>995</v>
      </c>
      <c r="B258" s="40" t="str">
        <f>LEFT(Table1[[#This Row],[Employee Name]],FIND(" ",Table1[[#This Row],[Employee Name]]))</f>
        <v xml:space="preserve">Kavya </v>
      </c>
      <c r="C258" s="40" t="str">
        <f>RIGHT(Table1[[#This Row],[Employee Name]],LEN(Table1[[#This Row],[Employee Name]])-FIND(" ",Table1[[#This Row],[Employee Name]]))</f>
        <v>Nair</v>
      </c>
      <c r="D258" s="22">
        <f>Table1[[#This Row],[Basic Salary]]+Table1[[#This Row],[Bonus]]</f>
        <v>134801</v>
      </c>
      <c r="E258" s="8">
        <v>77</v>
      </c>
      <c r="F258" s="45">
        <v>52</v>
      </c>
      <c r="G258" s="8" t="str" cm="1">
        <f t="array" ref="G258">_xlfn.IFS(Table1[[#This Row],[Performance Score]]&gt;=80,"Excellent",Table1[[#This Row],[Performance Score]]&gt;=60,"Good",Table1[[#This Row],[Performance Score]]&gt;=40,"Need Improvement")</f>
        <v>Need Improvement</v>
      </c>
      <c r="H258" s="29">
        <f>Table1[[#This Row],[Bonus]]/Table1[[#This Row],[Basic Salary]]</f>
        <v>0.17461354803854934</v>
      </c>
      <c r="I258" s="8">
        <f ca="1">DATEDIF(Table1[[#This Row],[Date of Birth]],TODAY(),"y")</f>
        <v>14</v>
      </c>
      <c r="J258" s="33">
        <v>44063</v>
      </c>
      <c r="K258" s="33" t="str" cm="1">
        <f t="array" aca="1" ref="K258" ca="1">_xlfn.IFS(L258&lt;3,"Junior",L258&lt;=7,"Mid-Level",L258&gt;7,"Senior")</f>
        <v>Mid-Level</v>
      </c>
      <c r="L258" s="45">
        <f ca="1">INT(YEARFRAC(Table1[[#This Row],[Joining Date]],TODAY(),1))</f>
        <v>5</v>
      </c>
      <c r="M258" s="25" t="str">
        <f t="shared" ref="M258:M321" ca="1" si="4">IF(L258&gt;5,"Yes","No")</f>
        <v>No</v>
      </c>
      <c r="N258" s="25">
        <f>YEAR(Table1[[#This Row],[Joining Date]])</f>
        <v>2020</v>
      </c>
      <c r="O258" s="45">
        <f>MONTH(Table1[[#This Row],[Joining Date]])</f>
        <v>8</v>
      </c>
      <c r="P258" s="25">
        <f ca="1">NETWORKDAYS(Table1[[#This Row],[Joining Date]],TODAY())</f>
        <v>1528</v>
      </c>
      <c r="Q258" s="25" t="str">
        <f>LEFT(Table1[[#This Row],[Department]],5)&amp;"-"&amp;RIGHT(Table1[[#This Row],[Employee ID]],3)</f>
        <v>Opera-939</v>
      </c>
      <c r="R258" s="25" t="str">
        <f>LEFT(Table1[[#This Row],[Department]],3)</f>
        <v>Ope</v>
      </c>
      <c r="S258" s="36">
        <f>_xlfn.XLOOKUP(Table1[[#This Row],[City]],Table2[City],Table2[Bonus %])</f>
        <v>5</v>
      </c>
      <c r="U258" s="48" t="str">
        <v xml:space="preserve">Kavya </v>
      </c>
      <c r="V258" s="48" t="str">
        <v>Nair</v>
      </c>
    </row>
    <row r="259" spans="1:22" x14ac:dyDescent="0.35">
      <c r="A259" s="9" t="s">
        <v>1780</v>
      </c>
      <c r="B259" s="41" t="str">
        <f>LEFT(Table1[[#This Row],[Employee Name]],FIND(" ",Table1[[#This Row],[Employee Name]]))</f>
        <v xml:space="preserve">Ajay </v>
      </c>
      <c r="C259" s="41" t="str">
        <f>RIGHT(Table1[[#This Row],[Employee Name]],LEN(Table1[[#This Row],[Employee Name]])-FIND(" ",Table1[[#This Row],[Employee Name]]))</f>
        <v>Singh</v>
      </c>
      <c r="D259" s="23">
        <f>Table1[[#This Row],[Basic Salary]]+Table1[[#This Row],[Bonus]]</f>
        <v>134775</v>
      </c>
      <c r="E259" s="10">
        <v>78</v>
      </c>
      <c r="F259" s="46">
        <v>89</v>
      </c>
      <c r="G259" s="10" t="str" cm="1">
        <f t="array" ref="G259">_xlfn.IFS(Table1[[#This Row],[Performance Score]]&gt;=80,"Excellent",Table1[[#This Row],[Performance Score]]&gt;=60,"Good",Table1[[#This Row],[Performance Score]]&gt;=40,"Need Improvement")</f>
        <v>Excellent</v>
      </c>
      <c r="H259" s="30">
        <f>Table1[[#This Row],[Bonus]]/Table1[[#This Row],[Basic Salary]]</f>
        <v>0.20683942834628746</v>
      </c>
      <c r="I259" s="10">
        <f ca="1">DATEDIF(Table1[[#This Row],[Date of Birth]],TODAY(),"y")</f>
        <v>22</v>
      </c>
      <c r="J259" s="34">
        <v>42879</v>
      </c>
      <c r="K259" s="33" t="str" cm="1">
        <f t="array" aca="1" ref="K259" ca="1">_xlfn.IFS(L259&lt;3,"Junior",L259&lt;=7,"Mid-Level",L259&gt;7,"Senior")</f>
        <v>Senior</v>
      </c>
      <c r="L259" s="46">
        <f ca="1">INT(YEARFRAC(Table1[[#This Row],[Joining Date]],TODAY(),1))</f>
        <v>9</v>
      </c>
      <c r="M259" s="25" t="str">
        <f t="shared" ca="1" si="4"/>
        <v>Yes</v>
      </c>
      <c r="N259" s="26">
        <f>YEAR(Table1[[#This Row],[Joining Date]])</f>
        <v>2017</v>
      </c>
      <c r="O259" s="46">
        <f>MONTH(Table1[[#This Row],[Joining Date]])</f>
        <v>5</v>
      </c>
      <c r="P259" s="26">
        <f ca="1">NETWORKDAYS(Table1[[#This Row],[Joining Date]],TODAY())</f>
        <v>2374</v>
      </c>
      <c r="Q259" s="26" t="str">
        <f>LEFT(Table1[[#This Row],[Department]],5)&amp;"-"&amp;RIGHT(Table1[[#This Row],[Employee ID]],3)</f>
        <v>IT-724</v>
      </c>
      <c r="R259" s="26" t="str">
        <f>LEFT(Table1[[#This Row],[Department]],3)</f>
        <v>IT</v>
      </c>
      <c r="S259" s="37">
        <f>_xlfn.XLOOKUP(Table1[[#This Row],[City]],Table2[City],Table2[Bonus %])</f>
        <v>5</v>
      </c>
      <c r="U259" s="48" t="str">
        <v xml:space="preserve">Ajay </v>
      </c>
      <c r="V259" s="48" t="str">
        <v>Singh</v>
      </c>
    </row>
    <row r="260" spans="1:22" x14ac:dyDescent="0.35">
      <c r="A260" s="7" t="s">
        <v>4647</v>
      </c>
      <c r="B260" s="40" t="str">
        <f>LEFT(Table1[[#This Row],[Employee Name]],FIND(" ",Table1[[#This Row],[Employee Name]]))</f>
        <v xml:space="preserve">Ishita </v>
      </c>
      <c r="C260" s="40" t="str">
        <f>RIGHT(Table1[[#This Row],[Employee Name]],LEN(Table1[[#This Row],[Employee Name]])-FIND(" ",Table1[[#This Row],[Employee Name]]))</f>
        <v>Roy</v>
      </c>
      <c r="D260" s="22">
        <f>Table1[[#This Row],[Basic Salary]]+Table1[[#This Row],[Bonus]]</f>
        <v>134758</v>
      </c>
      <c r="E260" s="8">
        <v>65</v>
      </c>
      <c r="F260" s="45">
        <v>99</v>
      </c>
      <c r="G260" s="8" t="str" cm="1">
        <f t="array" ref="G260">_xlfn.IFS(Table1[[#This Row],[Performance Score]]&gt;=80,"Excellent",Table1[[#This Row],[Performance Score]]&gt;=60,"Good",Table1[[#This Row],[Performance Score]]&gt;=40,"Need Improvement")</f>
        <v>Excellent</v>
      </c>
      <c r="H260" s="29">
        <f>Table1[[#This Row],[Bonus]]/Table1[[#This Row],[Basic Salary]]</f>
        <v>0.17280813214739518</v>
      </c>
      <c r="I260" s="8">
        <f ca="1">DATEDIF(Table1[[#This Row],[Date of Birth]],TODAY(),"y")</f>
        <v>22</v>
      </c>
      <c r="J260" s="33">
        <v>42225</v>
      </c>
      <c r="K260" s="33" t="str" cm="1">
        <f t="array" aca="1" ref="K260" ca="1">_xlfn.IFS(L260&lt;3,"Junior",L260&lt;=7,"Mid-Level",L260&gt;7,"Senior")</f>
        <v>Senior</v>
      </c>
      <c r="L260" s="45">
        <f ca="1">INT(YEARFRAC(Table1[[#This Row],[Joining Date]],TODAY(),1))</f>
        <v>10</v>
      </c>
      <c r="M260" s="25" t="str">
        <f t="shared" ca="1" si="4"/>
        <v>Yes</v>
      </c>
      <c r="N260" s="25">
        <f>YEAR(Table1[[#This Row],[Joining Date]])</f>
        <v>2015</v>
      </c>
      <c r="O260" s="45">
        <f>MONTH(Table1[[#This Row],[Joining Date]])</f>
        <v>8</v>
      </c>
      <c r="P260" s="25">
        <f ca="1">NETWORKDAYS(Table1[[#This Row],[Joining Date]],TODAY())</f>
        <v>2841</v>
      </c>
      <c r="Q260" s="25" t="str">
        <f>LEFT(Table1[[#This Row],[Department]],5)&amp;"-"&amp;RIGHT(Table1[[#This Row],[Employee ID]],3)</f>
        <v>IT-591</v>
      </c>
      <c r="R260" s="25" t="str">
        <f>LEFT(Table1[[#This Row],[Department]],3)</f>
        <v>IT</v>
      </c>
      <c r="S260" s="36">
        <f>_xlfn.XLOOKUP(Table1[[#This Row],[City]],Table2[City],Table2[Bonus %])</f>
        <v>6</v>
      </c>
      <c r="U260" s="48" t="str">
        <v xml:space="preserve">Ishita </v>
      </c>
      <c r="V260" s="48" t="str">
        <v>Roy</v>
      </c>
    </row>
    <row r="261" spans="1:22" x14ac:dyDescent="0.35">
      <c r="A261" s="9" t="s">
        <v>2676</v>
      </c>
      <c r="B261" s="41" t="str">
        <f>LEFT(Table1[[#This Row],[Employee Name]],FIND(" ",Table1[[#This Row],[Employee Name]]))</f>
        <v xml:space="preserve">Vikram </v>
      </c>
      <c r="C261" s="41" t="str">
        <f>RIGHT(Table1[[#This Row],[Employee Name]],LEN(Table1[[#This Row],[Employee Name]])-FIND(" ",Table1[[#This Row],[Employee Name]]))</f>
        <v>Singh</v>
      </c>
      <c r="D261" s="23">
        <f>Table1[[#This Row],[Basic Salary]]+Table1[[#This Row],[Bonus]]</f>
        <v>134756</v>
      </c>
      <c r="E261" s="10">
        <v>70</v>
      </c>
      <c r="F261" s="46">
        <v>54</v>
      </c>
      <c r="G261" s="10" t="str" cm="1">
        <f t="array" ref="G261">_xlfn.IFS(Table1[[#This Row],[Performance Score]]&gt;=80,"Excellent",Table1[[#This Row],[Performance Score]]&gt;=60,"Good",Table1[[#This Row],[Performance Score]]&gt;=40,"Need Improvement")</f>
        <v>Need Improvement</v>
      </c>
      <c r="H261" s="30">
        <f>Table1[[#This Row],[Bonus]]/Table1[[#This Row],[Basic Salary]]</f>
        <v>0.26507698084866693</v>
      </c>
      <c r="I261" s="10">
        <f ca="1">DATEDIF(Table1[[#This Row],[Date of Birth]],TODAY(),"y")</f>
        <v>35</v>
      </c>
      <c r="J261" s="34">
        <v>45766</v>
      </c>
      <c r="K261" s="33" t="str" cm="1">
        <f t="array" aca="1" ref="K261" ca="1">_xlfn.IFS(L261&lt;3,"Junior",L261&lt;=7,"Mid-Level",L261&gt;7,"Senior")</f>
        <v>Junior</v>
      </c>
      <c r="L261" s="46">
        <f ca="1">INT(YEARFRAC(Table1[[#This Row],[Joining Date]],TODAY(),1))</f>
        <v>1</v>
      </c>
      <c r="M261" s="25" t="str">
        <f t="shared" ca="1" si="4"/>
        <v>No</v>
      </c>
      <c r="N261" s="26">
        <f>YEAR(Table1[[#This Row],[Joining Date]])</f>
        <v>2025</v>
      </c>
      <c r="O261" s="46">
        <f>MONTH(Table1[[#This Row],[Joining Date]])</f>
        <v>4</v>
      </c>
      <c r="P261" s="26">
        <f ca="1">NETWORKDAYS(Table1[[#This Row],[Joining Date]],TODAY())</f>
        <v>311</v>
      </c>
      <c r="Q261" s="26" t="str">
        <f>LEFT(Table1[[#This Row],[Department]],5)&amp;"-"&amp;RIGHT(Table1[[#This Row],[Employee ID]],3)</f>
        <v>IT-620</v>
      </c>
      <c r="R261" s="26" t="str">
        <f>LEFT(Table1[[#This Row],[Department]],3)</f>
        <v>IT</v>
      </c>
      <c r="S261" s="37">
        <f>_xlfn.XLOOKUP(Table1[[#This Row],[City]],Table2[City],Table2[Bonus %])</f>
        <v>6</v>
      </c>
      <c r="U261" s="48" t="str">
        <v xml:space="preserve">Vikram </v>
      </c>
      <c r="V261" s="48" t="str">
        <v>Singh</v>
      </c>
    </row>
    <row r="262" spans="1:22" x14ac:dyDescent="0.35">
      <c r="A262" s="7" t="s">
        <v>4504</v>
      </c>
      <c r="B262" s="40" t="str">
        <f>LEFT(Table1[[#This Row],[Employee Name]],FIND(" ",Table1[[#This Row],[Employee Name]]))</f>
        <v xml:space="preserve">Aarav </v>
      </c>
      <c r="C262" s="40" t="str">
        <f>RIGHT(Table1[[#This Row],[Employee Name]],LEN(Table1[[#This Row],[Employee Name]])-FIND(" ",Table1[[#This Row],[Employee Name]]))</f>
        <v>Sharma</v>
      </c>
      <c r="D262" s="22">
        <f>Table1[[#This Row],[Basic Salary]]+Table1[[#This Row],[Bonus]]</f>
        <v>134704</v>
      </c>
      <c r="E262" s="8">
        <v>97</v>
      </c>
      <c r="F262" s="45">
        <v>89</v>
      </c>
      <c r="G262" s="8" t="str" cm="1">
        <f t="array" ref="G262">_xlfn.IFS(Table1[[#This Row],[Performance Score]]&gt;=80,"Excellent",Table1[[#This Row],[Performance Score]]&gt;=60,"Good",Table1[[#This Row],[Performance Score]]&gt;=40,"Need Improvement")</f>
        <v>Excellent</v>
      </c>
      <c r="H262" s="29">
        <f>Table1[[#This Row],[Bonus]]/Table1[[#This Row],[Basic Salary]]</f>
        <v>0.2585512608496604</v>
      </c>
      <c r="I262" s="8">
        <f ca="1">DATEDIF(Table1[[#This Row],[Date of Birth]],TODAY(),"y")</f>
        <v>15</v>
      </c>
      <c r="J262" s="33">
        <v>45692</v>
      </c>
      <c r="K262" s="33" t="str" cm="1">
        <f t="array" aca="1" ref="K262" ca="1">_xlfn.IFS(L262&lt;3,"Junior",L262&lt;=7,"Mid-Level",L262&gt;7,"Senior")</f>
        <v>Junior</v>
      </c>
      <c r="L262" s="45">
        <f ca="1">INT(YEARFRAC(Table1[[#This Row],[Joining Date]],TODAY(),1))</f>
        <v>1</v>
      </c>
      <c r="M262" s="25" t="str">
        <f t="shared" ca="1" si="4"/>
        <v>No</v>
      </c>
      <c r="N262" s="25">
        <f>YEAR(Table1[[#This Row],[Joining Date]])</f>
        <v>2025</v>
      </c>
      <c r="O262" s="45">
        <f>MONTH(Table1[[#This Row],[Joining Date]])</f>
        <v>2</v>
      </c>
      <c r="P262" s="25">
        <f ca="1">NETWORKDAYS(Table1[[#This Row],[Joining Date]],TODAY())</f>
        <v>365</v>
      </c>
      <c r="Q262" s="25" t="str">
        <f>LEFT(Table1[[#This Row],[Department]],5)&amp;"-"&amp;RIGHT(Table1[[#This Row],[Employee ID]],3)</f>
        <v>IT-448</v>
      </c>
      <c r="R262" s="25" t="str">
        <f>LEFT(Table1[[#This Row],[Department]],3)</f>
        <v>IT</v>
      </c>
      <c r="S262" s="36">
        <f>_xlfn.XLOOKUP(Table1[[#This Row],[City]],Table2[City],Table2[Bonus %])</f>
        <v>4</v>
      </c>
      <c r="U262" s="48" t="str">
        <v xml:space="preserve">Aarav </v>
      </c>
      <c r="V262" s="48" t="str">
        <v>Sharma</v>
      </c>
    </row>
    <row r="263" spans="1:22" x14ac:dyDescent="0.35">
      <c r="A263" s="9" t="s">
        <v>2447</v>
      </c>
      <c r="B263" s="41" t="str">
        <f>LEFT(Table1[[#This Row],[Employee Name]],FIND(" ",Table1[[#This Row],[Employee Name]]))</f>
        <v xml:space="preserve">Karan </v>
      </c>
      <c r="C263" s="41" t="str">
        <f>RIGHT(Table1[[#This Row],[Employee Name]],LEN(Table1[[#This Row],[Employee Name]])-FIND(" ",Table1[[#This Row],[Employee Name]]))</f>
        <v>Malhotra</v>
      </c>
      <c r="D263" s="23">
        <f>Table1[[#This Row],[Basic Salary]]+Table1[[#This Row],[Bonus]]</f>
        <v>134704</v>
      </c>
      <c r="E263" s="10">
        <v>69</v>
      </c>
      <c r="F263" s="46">
        <v>94</v>
      </c>
      <c r="G263" s="10" t="str" cm="1">
        <f t="array" ref="G263">_xlfn.IFS(Table1[[#This Row],[Performance Score]]&gt;=80,"Excellent",Table1[[#This Row],[Performance Score]]&gt;=60,"Good",Table1[[#This Row],[Performance Score]]&gt;=40,"Need Improvement")</f>
        <v>Excellent</v>
      </c>
      <c r="H263" s="30">
        <f>Table1[[#This Row],[Bonus]]/Table1[[#This Row],[Basic Salary]]</f>
        <v>0.15535504455747012</v>
      </c>
      <c r="I263" s="10">
        <f ca="1">DATEDIF(Table1[[#This Row],[Date of Birth]],TODAY(),"y")</f>
        <v>30</v>
      </c>
      <c r="J263" s="34">
        <v>45834</v>
      </c>
      <c r="K263" s="33" t="str" cm="1">
        <f t="array" aca="1" ref="K263" ca="1">_xlfn.IFS(L263&lt;3,"Junior",L263&lt;=7,"Mid-Level",L263&gt;7,"Senior")</f>
        <v>Junior</v>
      </c>
      <c r="L263" s="46">
        <f ca="1">INT(YEARFRAC(Table1[[#This Row],[Joining Date]],TODAY(),1))</f>
        <v>1</v>
      </c>
      <c r="M263" s="25" t="str">
        <f t="shared" ca="1" si="4"/>
        <v>No</v>
      </c>
      <c r="N263" s="26">
        <f>YEAR(Table1[[#This Row],[Joining Date]])</f>
        <v>2025</v>
      </c>
      <c r="O263" s="46">
        <f>MONTH(Table1[[#This Row],[Joining Date]])</f>
        <v>6</v>
      </c>
      <c r="P263" s="26">
        <f ca="1">NETWORKDAYS(Table1[[#This Row],[Joining Date]],TODAY())</f>
        <v>263</v>
      </c>
      <c r="Q263" s="26" t="str">
        <f>LEFT(Table1[[#This Row],[Department]],5)&amp;"-"&amp;RIGHT(Table1[[#This Row],[Employee ID]],3)</f>
        <v>Marke-391</v>
      </c>
      <c r="R263" s="26" t="str">
        <f>LEFT(Table1[[#This Row],[Department]],3)</f>
        <v>Mar</v>
      </c>
      <c r="S263" s="37">
        <f>_xlfn.XLOOKUP(Table1[[#This Row],[City]],Table2[City],Table2[Bonus %])</f>
        <v>7</v>
      </c>
      <c r="U263" s="48" t="str">
        <v xml:space="preserve">Karan </v>
      </c>
      <c r="V263" s="48" t="str">
        <v>Malhotra</v>
      </c>
    </row>
    <row r="264" spans="1:22" x14ac:dyDescent="0.35">
      <c r="A264" s="7" t="s">
        <v>2807</v>
      </c>
      <c r="B264" s="40" t="str">
        <f>LEFT(Table1[[#This Row],[Employee Name]],FIND(" ",Table1[[#This Row],[Employee Name]]))</f>
        <v xml:space="preserve">Krishna </v>
      </c>
      <c r="C264" s="40" t="str">
        <f>RIGHT(Table1[[#This Row],[Employee Name]],LEN(Table1[[#This Row],[Employee Name]])-FIND(" ",Table1[[#This Row],[Employee Name]]))</f>
        <v>Chaitanya</v>
      </c>
      <c r="D264" s="22">
        <f>Table1[[#This Row],[Basic Salary]]+Table1[[#This Row],[Bonus]]</f>
        <v>134704</v>
      </c>
      <c r="E264" s="8">
        <v>65</v>
      </c>
      <c r="F264" s="45">
        <v>46</v>
      </c>
      <c r="G264" s="8" t="str" cm="1">
        <f t="array" ref="G264">_xlfn.IFS(Table1[[#This Row],[Performance Score]]&gt;=80,"Excellent",Table1[[#This Row],[Performance Score]]&gt;=60,"Good",Table1[[#This Row],[Performance Score]]&gt;=40,"Need Improvement")</f>
        <v>Need Improvement</v>
      </c>
      <c r="H264" s="29">
        <f>Table1[[#This Row],[Bonus]]/Table1[[#This Row],[Basic Salary]]</f>
        <v>0.18873602372106568</v>
      </c>
      <c r="I264" s="8">
        <f ca="1">DATEDIF(Table1[[#This Row],[Date of Birth]],TODAY(),"y")</f>
        <v>36</v>
      </c>
      <c r="J264" s="33">
        <v>43456</v>
      </c>
      <c r="K264" s="33" t="str" cm="1">
        <f t="array" aca="1" ref="K264" ca="1">_xlfn.IFS(L264&lt;3,"Junior",L264&lt;=7,"Mid-Level",L264&gt;7,"Senior")</f>
        <v>Mid-Level</v>
      </c>
      <c r="L264" s="45">
        <f ca="1">INT(YEARFRAC(Table1[[#This Row],[Joining Date]],TODAY(),1))</f>
        <v>7</v>
      </c>
      <c r="M264" s="25" t="str">
        <f t="shared" ca="1" si="4"/>
        <v>Yes</v>
      </c>
      <c r="N264" s="25">
        <f>YEAR(Table1[[#This Row],[Joining Date]])</f>
        <v>2018</v>
      </c>
      <c r="O264" s="45">
        <f>MONTH(Table1[[#This Row],[Joining Date]])</f>
        <v>12</v>
      </c>
      <c r="P264" s="25">
        <f ca="1">NETWORKDAYS(Table1[[#This Row],[Joining Date]],TODAY())</f>
        <v>1961</v>
      </c>
      <c r="Q264" s="25" t="str">
        <f>LEFT(Table1[[#This Row],[Department]],5)&amp;"-"&amp;RIGHT(Table1[[#This Row],[Employee ID]],3)</f>
        <v>IT-751</v>
      </c>
      <c r="R264" s="25" t="str">
        <f>LEFT(Table1[[#This Row],[Department]],3)</f>
        <v>IT</v>
      </c>
      <c r="S264" s="36">
        <f>_xlfn.XLOOKUP(Table1[[#This Row],[City]],Table2[City],Table2[Bonus %])</f>
        <v>8</v>
      </c>
      <c r="U264" s="48" t="str">
        <v xml:space="preserve">Krishna </v>
      </c>
      <c r="V264" s="48" t="str">
        <v>Chaitanya</v>
      </c>
    </row>
    <row r="265" spans="1:22" x14ac:dyDescent="0.35">
      <c r="A265" s="9" t="s">
        <v>1750</v>
      </c>
      <c r="B265" s="41" t="str">
        <f>LEFT(Table1[[#This Row],[Employee Name]],FIND(" ",Table1[[#This Row],[Employee Name]]))</f>
        <v xml:space="preserve">Sneha </v>
      </c>
      <c r="C265" s="41" t="str">
        <f>RIGHT(Table1[[#This Row],[Employee Name]],LEN(Table1[[#This Row],[Employee Name]])-FIND(" ",Table1[[#This Row],[Employee Name]]))</f>
        <v>Iyer</v>
      </c>
      <c r="D265" s="23">
        <f>Table1[[#This Row],[Basic Salary]]+Table1[[#This Row],[Bonus]]</f>
        <v>134696</v>
      </c>
      <c r="E265" s="10">
        <v>83</v>
      </c>
      <c r="F265" s="46">
        <v>94</v>
      </c>
      <c r="G265" s="10" t="str" cm="1">
        <f t="array" ref="G265">_xlfn.IFS(Table1[[#This Row],[Performance Score]]&gt;=80,"Excellent",Table1[[#This Row],[Performance Score]]&gt;=60,"Good",Table1[[#This Row],[Performance Score]]&gt;=40,"Need Improvement")</f>
        <v>Excellent</v>
      </c>
      <c r="H265" s="30">
        <f>Table1[[#This Row],[Bonus]]/Table1[[#This Row],[Basic Salary]]</f>
        <v>0.27258984921204793</v>
      </c>
      <c r="I265" s="10">
        <f ca="1">DATEDIF(Table1[[#This Row],[Date of Birth]],TODAY(),"y")</f>
        <v>31</v>
      </c>
      <c r="J265" s="34">
        <v>45329</v>
      </c>
      <c r="K265" s="33" t="str" cm="1">
        <f t="array" aca="1" ref="K265" ca="1">_xlfn.IFS(L265&lt;3,"Junior",L265&lt;=7,"Mid-Level",L265&gt;7,"Senior")</f>
        <v>Junior</v>
      </c>
      <c r="L265" s="46">
        <f ca="1">INT(YEARFRAC(Table1[[#This Row],[Joining Date]],TODAY(),1))</f>
        <v>2</v>
      </c>
      <c r="M265" s="25" t="str">
        <f t="shared" ca="1" si="4"/>
        <v>No</v>
      </c>
      <c r="N265" s="26">
        <f>YEAR(Table1[[#This Row],[Joining Date]])</f>
        <v>2024</v>
      </c>
      <c r="O265" s="46">
        <f>MONTH(Table1[[#This Row],[Joining Date]])</f>
        <v>2</v>
      </c>
      <c r="P265" s="26">
        <f ca="1">NETWORKDAYS(Table1[[#This Row],[Joining Date]],TODAY())</f>
        <v>624</v>
      </c>
      <c r="Q265" s="26" t="str">
        <f>LEFT(Table1[[#This Row],[Department]],5)&amp;"-"&amp;RIGHT(Table1[[#This Row],[Employee ID]],3)</f>
        <v>Marke-694</v>
      </c>
      <c r="R265" s="26" t="str">
        <f>LEFT(Table1[[#This Row],[Department]],3)</f>
        <v>Mar</v>
      </c>
      <c r="S265" s="37">
        <f>_xlfn.XLOOKUP(Table1[[#This Row],[City]],Table2[City],Table2[Bonus %])</f>
        <v>8</v>
      </c>
      <c r="U265" s="48" t="str">
        <v xml:space="preserve">Sneha </v>
      </c>
      <c r="V265" s="48" t="str">
        <v>Iyer</v>
      </c>
    </row>
    <row r="266" spans="1:22" x14ac:dyDescent="0.35">
      <c r="A266" s="7" t="s">
        <v>2737</v>
      </c>
      <c r="B266" s="40" t="str">
        <f>LEFT(Table1[[#This Row],[Employee Name]],FIND(" ",Table1[[#This Row],[Employee Name]]))</f>
        <v xml:space="preserve">Ananya </v>
      </c>
      <c r="C266" s="40" t="str">
        <f>RIGHT(Table1[[#This Row],[Employee Name]],LEN(Table1[[#This Row],[Employee Name]])-FIND(" ",Table1[[#This Row],[Employee Name]]))</f>
        <v>Rao</v>
      </c>
      <c r="D266" s="22">
        <f>Table1[[#This Row],[Basic Salary]]+Table1[[#This Row],[Bonus]]</f>
        <v>134669</v>
      </c>
      <c r="E266" s="8">
        <v>98</v>
      </c>
      <c r="F266" s="45">
        <v>41</v>
      </c>
      <c r="G266" s="8" t="str" cm="1">
        <f t="array" ref="G266">_xlfn.IFS(Table1[[#This Row],[Performance Score]]&gt;=80,"Excellent",Table1[[#This Row],[Performance Score]]&gt;=60,"Good",Table1[[#This Row],[Performance Score]]&gt;=40,"Need Improvement")</f>
        <v>Need Improvement</v>
      </c>
      <c r="H266" s="29">
        <f>Table1[[#This Row],[Bonus]]/Table1[[#This Row],[Basic Salary]]</f>
        <v>0.24943405329176871</v>
      </c>
      <c r="I266" s="8">
        <f ca="1">DATEDIF(Table1[[#This Row],[Date of Birth]],TODAY(),"y")</f>
        <v>41</v>
      </c>
      <c r="J266" s="33">
        <v>42743</v>
      </c>
      <c r="K266" s="33" t="str" cm="1">
        <f t="array" aca="1" ref="K266" ca="1">_xlfn.IFS(L266&lt;3,"Junior",L266&lt;=7,"Mid-Level",L266&gt;7,"Senior")</f>
        <v>Senior</v>
      </c>
      <c r="L266" s="45">
        <f ca="1">INT(YEARFRAC(Table1[[#This Row],[Joining Date]],TODAY(),1))</f>
        <v>9</v>
      </c>
      <c r="M266" s="25" t="str">
        <f t="shared" ca="1" si="4"/>
        <v>Yes</v>
      </c>
      <c r="N266" s="25">
        <f>YEAR(Table1[[#This Row],[Joining Date]])</f>
        <v>2017</v>
      </c>
      <c r="O266" s="45">
        <f>MONTH(Table1[[#This Row],[Joining Date]])</f>
        <v>1</v>
      </c>
      <c r="P266" s="25">
        <f ca="1">NETWORKDAYS(Table1[[#This Row],[Joining Date]],TODAY())</f>
        <v>2471</v>
      </c>
      <c r="Q266" s="25" t="str">
        <f>LEFT(Table1[[#This Row],[Department]],5)&amp;"-"&amp;RIGHT(Table1[[#This Row],[Employee ID]],3)</f>
        <v>Marke-681</v>
      </c>
      <c r="R266" s="25" t="str">
        <f>LEFT(Table1[[#This Row],[Department]],3)</f>
        <v>Mar</v>
      </c>
      <c r="S266" s="36">
        <f>_xlfn.XLOOKUP(Table1[[#This Row],[City]],Table2[City],Table2[Bonus %])</f>
        <v>6</v>
      </c>
      <c r="U266" s="48" t="str">
        <v xml:space="preserve">Ananya </v>
      </c>
      <c r="V266" s="48" t="str">
        <v>Rao</v>
      </c>
    </row>
    <row r="267" spans="1:22" x14ac:dyDescent="0.35">
      <c r="A267" s="9" t="s">
        <v>648</v>
      </c>
      <c r="B267" s="41" t="str">
        <f>LEFT(Table1[[#This Row],[Employee Name]],FIND(" ",Table1[[#This Row],[Employee Name]]))</f>
        <v xml:space="preserve">Ananya </v>
      </c>
      <c r="C267" s="41" t="str">
        <f>RIGHT(Table1[[#This Row],[Employee Name]],LEN(Table1[[#This Row],[Employee Name]])-FIND(" ",Table1[[#This Row],[Employee Name]]))</f>
        <v>Rao</v>
      </c>
      <c r="D267" s="23">
        <f>Table1[[#This Row],[Basic Salary]]+Table1[[#This Row],[Bonus]]</f>
        <v>134651</v>
      </c>
      <c r="E267" s="10">
        <v>85</v>
      </c>
      <c r="F267" s="46">
        <v>79</v>
      </c>
      <c r="G267" s="10" t="str" cm="1">
        <f t="array" ref="G267">_xlfn.IFS(Table1[[#This Row],[Performance Score]]&gt;=80,"Excellent",Table1[[#This Row],[Performance Score]]&gt;=60,"Good",Table1[[#This Row],[Performance Score]]&gt;=40,"Need Improvement")</f>
        <v>Good</v>
      </c>
      <c r="H267" s="30">
        <f>Table1[[#This Row],[Bonus]]/Table1[[#This Row],[Basic Salary]]</f>
        <v>0.12774920852945609</v>
      </c>
      <c r="I267" s="10">
        <f ca="1">DATEDIF(Table1[[#This Row],[Date of Birth]],TODAY(),"y")</f>
        <v>29</v>
      </c>
      <c r="J267" s="34">
        <v>44495</v>
      </c>
      <c r="K267" s="33" t="str" cm="1">
        <f t="array" aca="1" ref="K267" ca="1">_xlfn.IFS(L267&lt;3,"Junior",L267&lt;=7,"Mid-Level",L267&gt;7,"Senior")</f>
        <v>Mid-Level</v>
      </c>
      <c r="L267" s="46">
        <f ca="1">INT(YEARFRAC(Table1[[#This Row],[Joining Date]],TODAY(),1))</f>
        <v>4</v>
      </c>
      <c r="M267" s="25" t="str">
        <f t="shared" ca="1" si="4"/>
        <v>No</v>
      </c>
      <c r="N267" s="26">
        <f>YEAR(Table1[[#This Row],[Joining Date]])</f>
        <v>2021</v>
      </c>
      <c r="O267" s="46">
        <f>MONTH(Table1[[#This Row],[Joining Date]])</f>
        <v>10</v>
      </c>
      <c r="P267" s="26">
        <f ca="1">NETWORKDAYS(Table1[[#This Row],[Joining Date]],TODAY())</f>
        <v>1220</v>
      </c>
      <c r="Q267" s="26" t="str">
        <f>LEFT(Table1[[#This Row],[Department]],5)&amp;"-"&amp;RIGHT(Table1[[#This Row],[Employee ID]],3)</f>
        <v>IT-592</v>
      </c>
      <c r="R267" s="26" t="str">
        <f>LEFT(Table1[[#This Row],[Department]],3)</f>
        <v>IT</v>
      </c>
      <c r="S267" s="37">
        <f>_xlfn.XLOOKUP(Table1[[#This Row],[City]],Table2[City],Table2[Bonus %])</f>
        <v>6</v>
      </c>
      <c r="U267" s="48" t="str">
        <v xml:space="preserve">Ananya </v>
      </c>
      <c r="V267" s="48" t="str">
        <v>Rao</v>
      </c>
    </row>
    <row r="268" spans="1:22" x14ac:dyDescent="0.35">
      <c r="A268" s="7" t="s">
        <v>806</v>
      </c>
      <c r="B268" s="40" t="str">
        <f>LEFT(Table1[[#This Row],[Employee Name]],FIND(" ",Table1[[#This Row],[Employee Name]]))</f>
        <v xml:space="preserve">Sneha </v>
      </c>
      <c r="C268" s="40" t="str">
        <f>RIGHT(Table1[[#This Row],[Employee Name]],LEN(Table1[[#This Row],[Employee Name]])-FIND(" ",Table1[[#This Row],[Employee Name]]))</f>
        <v>Iyer</v>
      </c>
      <c r="D268" s="22">
        <f>Table1[[#This Row],[Basic Salary]]+Table1[[#This Row],[Bonus]]</f>
        <v>134599</v>
      </c>
      <c r="E268" s="8">
        <v>74</v>
      </c>
      <c r="F268" s="45">
        <v>75</v>
      </c>
      <c r="G268" s="8" t="str" cm="1">
        <f t="array" ref="G268">_xlfn.IFS(Table1[[#This Row],[Performance Score]]&gt;=80,"Excellent",Table1[[#This Row],[Performance Score]]&gt;=60,"Good",Table1[[#This Row],[Performance Score]]&gt;=40,"Need Improvement")</f>
        <v>Good</v>
      </c>
      <c r="H268" s="29">
        <f>Table1[[#This Row],[Bonus]]/Table1[[#This Row],[Basic Salary]]</f>
        <v>0.16989709001147307</v>
      </c>
      <c r="I268" s="8">
        <f ca="1">DATEDIF(Table1[[#This Row],[Date of Birth]],TODAY(),"y")</f>
        <v>32</v>
      </c>
      <c r="J268" s="33">
        <v>44464</v>
      </c>
      <c r="K268" s="33" t="str" cm="1">
        <f t="array" aca="1" ref="K268" ca="1">_xlfn.IFS(L268&lt;3,"Junior",L268&lt;=7,"Mid-Level",L268&gt;7,"Senior")</f>
        <v>Mid-Level</v>
      </c>
      <c r="L268" s="45">
        <f ca="1">INT(YEARFRAC(Table1[[#This Row],[Joining Date]],TODAY(),1))</f>
        <v>4</v>
      </c>
      <c r="M268" s="25" t="str">
        <f t="shared" ca="1" si="4"/>
        <v>No</v>
      </c>
      <c r="N268" s="25">
        <f>YEAR(Table1[[#This Row],[Joining Date]])</f>
        <v>2021</v>
      </c>
      <c r="O268" s="45">
        <f>MONTH(Table1[[#This Row],[Joining Date]])</f>
        <v>9</v>
      </c>
      <c r="P268" s="25">
        <f ca="1">NETWORKDAYS(Table1[[#This Row],[Joining Date]],TODAY())</f>
        <v>1241</v>
      </c>
      <c r="Q268" s="25" t="str">
        <f>LEFT(Table1[[#This Row],[Department]],5)&amp;"-"&amp;RIGHT(Table1[[#This Row],[Employee ID]],3)</f>
        <v>Sales-750</v>
      </c>
      <c r="R268" s="25" t="str">
        <f>LEFT(Table1[[#This Row],[Department]],3)</f>
        <v>Sal</v>
      </c>
      <c r="S268" s="36">
        <f>_xlfn.XLOOKUP(Table1[[#This Row],[City]],Table2[City],Table2[Bonus %])</f>
        <v>8</v>
      </c>
      <c r="U268" s="48" t="str">
        <v xml:space="preserve">Sneha </v>
      </c>
      <c r="V268" s="48" t="str">
        <v>Iyer</v>
      </c>
    </row>
    <row r="269" spans="1:22" x14ac:dyDescent="0.35">
      <c r="A269" s="9" t="s">
        <v>2916</v>
      </c>
      <c r="B269" s="41" t="str">
        <f>LEFT(Table1[[#This Row],[Employee Name]],FIND(" ",Table1[[#This Row],[Employee Name]]))</f>
        <v xml:space="preserve">Rahul </v>
      </c>
      <c r="C269" s="41" t="str">
        <f>RIGHT(Table1[[#This Row],[Employee Name]],LEN(Table1[[#This Row],[Employee Name]])-FIND(" ",Table1[[#This Row],[Employee Name]]))</f>
        <v>Verma</v>
      </c>
      <c r="D269" s="23">
        <f>Table1[[#This Row],[Basic Salary]]+Table1[[#This Row],[Bonus]]</f>
        <v>134586</v>
      </c>
      <c r="E269" s="10">
        <v>66</v>
      </c>
      <c r="F269" s="46">
        <v>57</v>
      </c>
      <c r="G269" s="10" t="str" cm="1">
        <f t="array" ref="G269">_xlfn.IFS(Table1[[#This Row],[Performance Score]]&gt;=80,"Excellent",Table1[[#This Row],[Performance Score]]&gt;=60,"Good",Table1[[#This Row],[Performance Score]]&gt;=40,"Need Improvement")</f>
        <v>Need Improvement</v>
      </c>
      <c r="H269" s="30">
        <f>Table1[[#This Row],[Bonus]]/Table1[[#This Row],[Basic Salary]]</f>
        <v>0.24456486558965776</v>
      </c>
      <c r="I269" s="10">
        <f ca="1">DATEDIF(Table1[[#This Row],[Date of Birth]],TODAY(),"y")</f>
        <v>23</v>
      </c>
      <c r="J269" s="34">
        <v>42787</v>
      </c>
      <c r="K269" s="33" t="str" cm="1">
        <f t="array" aca="1" ref="K269" ca="1">_xlfn.IFS(L269&lt;3,"Junior",L269&lt;=7,"Mid-Level",L269&gt;7,"Senior")</f>
        <v>Senior</v>
      </c>
      <c r="L269" s="46">
        <f ca="1">INT(YEARFRAC(Table1[[#This Row],[Joining Date]],TODAY(),1))</f>
        <v>9</v>
      </c>
      <c r="M269" s="25" t="str">
        <f t="shared" ca="1" si="4"/>
        <v>Yes</v>
      </c>
      <c r="N269" s="26">
        <f>YEAR(Table1[[#This Row],[Joining Date]])</f>
        <v>2017</v>
      </c>
      <c r="O269" s="46">
        <f>MONTH(Table1[[#This Row],[Joining Date]])</f>
        <v>2</v>
      </c>
      <c r="P269" s="26">
        <f ca="1">NETWORKDAYS(Table1[[#This Row],[Joining Date]],TODAY())</f>
        <v>2440</v>
      </c>
      <c r="Q269" s="26" t="str">
        <f>LEFT(Table1[[#This Row],[Department]],5)&amp;"-"&amp;RIGHT(Table1[[#This Row],[Employee ID]],3)</f>
        <v>Suppo-860</v>
      </c>
      <c r="R269" s="26" t="str">
        <f>LEFT(Table1[[#This Row],[Department]],3)</f>
        <v>Sup</v>
      </c>
      <c r="S269" s="37">
        <f>_xlfn.XLOOKUP(Table1[[#This Row],[City]],Table2[City],Table2[Bonus %])</f>
        <v>4</v>
      </c>
      <c r="U269" s="48" t="str">
        <v xml:space="preserve">Rahul </v>
      </c>
      <c r="V269" s="48" t="str">
        <v>Verma</v>
      </c>
    </row>
    <row r="270" spans="1:22" x14ac:dyDescent="0.35">
      <c r="A270" s="7" t="s">
        <v>1986</v>
      </c>
      <c r="B270" s="40" t="str">
        <f>LEFT(Table1[[#This Row],[Employee Name]],FIND(" ",Table1[[#This Row],[Employee Name]]))</f>
        <v xml:space="preserve">Karan </v>
      </c>
      <c r="C270" s="40" t="str">
        <f>RIGHT(Table1[[#This Row],[Employee Name]],LEN(Table1[[#This Row],[Employee Name]])-FIND(" ",Table1[[#This Row],[Employee Name]]))</f>
        <v>Malhotra</v>
      </c>
      <c r="D270" s="22">
        <f>Table1[[#This Row],[Basic Salary]]+Table1[[#This Row],[Bonus]]</f>
        <v>134585</v>
      </c>
      <c r="E270" s="8">
        <v>62</v>
      </c>
      <c r="F270" s="45">
        <v>68</v>
      </c>
      <c r="G270" s="8" t="str" cm="1">
        <f t="array" ref="G270">_xlfn.IFS(Table1[[#This Row],[Performance Score]]&gt;=80,"Excellent",Table1[[#This Row],[Performance Score]]&gt;=60,"Good",Table1[[#This Row],[Performance Score]]&gt;=40,"Need Improvement")</f>
        <v>Good</v>
      </c>
      <c r="H270" s="29">
        <f>Table1[[#This Row],[Bonus]]/Table1[[#This Row],[Basic Salary]]</f>
        <v>0.27041288300704186</v>
      </c>
      <c r="I270" s="8">
        <f ca="1">DATEDIF(Table1[[#This Row],[Date of Birth]],TODAY(),"y")</f>
        <v>41</v>
      </c>
      <c r="J270" s="33">
        <v>42176</v>
      </c>
      <c r="K270" s="33" t="str" cm="1">
        <f t="array" aca="1" ref="K270" ca="1">_xlfn.IFS(L270&lt;3,"Junior",L270&lt;=7,"Mid-Level",L270&gt;7,"Senior")</f>
        <v>Senior</v>
      </c>
      <c r="L270" s="45">
        <f ca="1">INT(YEARFRAC(Table1[[#This Row],[Joining Date]],TODAY(),1))</f>
        <v>11</v>
      </c>
      <c r="M270" s="25" t="str">
        <f t="shared" ca="1" si="4"/>
        <v>Yes</v>
      </c>
      <c r="N270" s="25">
        <f>YEAR(Table1[[#This Row],[Joining Date]])</f>
        <v>2015</v>
      </c>
      <c r="O270" s="45">
        <f>MONTH(Table1[[#This Row],[Joining Date]])</f>
        <v>6</v>
      </c>
      <c r="P270" s="25">
        <f ca="1">NETWORKDAYS(Table1[[#This Row],[Joining Date]],TODAY())</f>
        <v>2876</v>
      </c>
      <c r="Q270" s="25" t="str">
        <f>LEFT(Table1[[#This Row],[Department]],5)&amp;"-"&amp;RIGHT(Table1[[#This Row],[Employee ID]],3)</f>
        <v>Finan-930</v>
      </c>
      <c r="R270" s="25" t="str">
        <f>LEFT(Table1[[#This Row],[Department]],3)</f>
        <v>Fin</v>
      </c>
      <c r="S270" s="36">
        <f>_xlfn.XLOOKUP(Table1[[#This Row],[City]],Table2[City],Table2[Bonus %])</f>
        <v>7</v>
      </c>
      <c r="U270" s="48" t="str">
        <v xml:space="preserve">Karan </v>
      </c>
      <c r="V270" s="48" t="str">
        <v>Malhotra</v>
      </c>
    </row>
    <row r="271" spans="1:22" x14ac:dyDescent="0.35">
      <c r="A271" s="9" t="s">
        <v>2379</v>
      </c>
      <c r="B271" s="41" t="str">
        <f>LEFT(Table1[[#This Row],[Employee Name]],FIND(" ",Table1[[#This Row],[Employee Name]]))</f>
        <v xml:space="preserve">Rahul </v>
      </c>
      <c r="C271" s="41" t="str">
        <f>RIGHT(Table1[[#This Row],[Employee Name]],LEN(Table1[[#This Row],[Employee Name]])-FIND(" ",Table1[[#This Row],[Employee Name]]))</f>
        <v>Verma</v>
      </c>
      <c r="D271" s="23">
        <f>Table1[[#This Row],[Basic Salary]]+Table1[[#This Row],[Bonus]]</f>
        <v>134542</v>
      </c>
      <c r="E271" s="10">
        <v>89</v>
      </c>
      <c r="F271" s="46">
        <v>100</v>
      </c>
      <c r="G271" s="10" t="str" cm="1">
        <f t="array" ref="G271">_xlfn.IFS(Table1[[#This Row],[Performance Score]]&gt;=80,"Excellent",Table1[[#This Row],[Performance Score]]&gt;=60,"Good",Table1[[#This Row],[Performance Score]]&gt;=40,"Need Improvement")</f>
        <v>Excellent</v>
      </c>
      <c r="H271" s="30">
        <f>Table1[[#This Row],[Bonus]]/Table1[[#This Row],[Basic Salary]]</f>
        <v>0.26073634003954382</v>
      </c>
      <c r="I271" s="10">
        <f ca="1">DATEDIF(Table1[[#This Row],[Date of Birth]],TODAY(),"y")</f>
        <v>41</v>
      </c>
      <c r="J271" s="34">
        <v>45663</v>
      </c>
      <c r="K271" s="33" t="str" cm="1">
        <f t="array" aca="1" ref="K271" ca="1">_xlfn.IFS(L271&lt;3,"Junior",L271&lt;=7,"Mid-Level",L271&gt;7,"Senior")</f>
        <v>Junior</v>
      </c>
      <c r="L271" s="46">
        <f ca="1">INT(YEARFRAC(Table1[[#This Row],[Joining Date]],TODAY(),1))</f>
        <v>1</v>
      </c>
      <c r="M271" s="25" t="str">
        <f t="shared" ca="1" si="4"/>
        <v>No</v>
      </c>
      <c r="N271" s="26">
        <f>YEAR(Table1[[#This Row],[Joining Date]])</f>
        <v>2025</v>
      </c>
      <c r="O271" s="46">
        <f>MONTH(Table1[[#This Row],[Joining Date]])</f>
        <v>1</v>
      </c>
      <c r="P271" s="26">
        <f ca="1">NETWORKDAYS(Table1[[#This Row],[Joining Date]],TODAY())</f>
        <v>386</v>
      </c>
      <c r="Q271" s="26" t="str">
        <f>LEFT(Table1[[#This Row],[Department]],5)&amp;"-"&amp;RIGHT(Table1[[#This Row],[Employee ID]],3)</f>
        <v>HR-323</v>
      </c>
      <c r="R271" s="26" t="str">
        <f>LEFT(Table1[[#This Row],[Department]],3)</f>
        <v>HR</v>
      </c>
      <c r="S271" s="37">
        <f>_xlfn.XLOOKUP(Table1[[#This Row],[City]],Table2[City],Table2[Bonus %])</f>
        <v>6</v>
      </c>
      <c r="U271" s="48" t="str">
        <v xml:space="preserve">Rahul </v>
      </c>
      <c r="V271" s="48" t="str">
        <v>Verma</v>
      </c>
    </row>
    <row r="272" spans="1:22" x14ac:dyDescent="0.35">
      <c r="A272" s="7" t="s">
        <v>1773</v>
      </c>
      <c r="B272" s="40" t="str">
        <f>LEFT(Table1[[#This Row],[Employee Name]],FIND(" ",Table1[[#This Row],[Employee Name]]))</f>
        <v xml:space="preserve">Kavya </v>
      </c>
      <c r="C272" s="40" t="str">
        <f>RIGHT(Table1[[#This Row],[Employee Name]],LEN(Table1[[#This Row],[Employee Name]])-FIND(" ",Table1[[#This Row],[Employee Name]]))</f>
        <v>Nair</v>
      </c>
      <c r="D272" s="22">
        <f>Table1[[#This Row],[Basic Salary]]+Table1[[#This Row],[Bonus]]</f>
        <v>134478</v>
      </c>
      <c r="E272" s="8">
        <v>99</v>
      </c>
      <c r="F272" s="45">
        <v>63</v>
      </c>
      <c r="G272" s="8" t="str" cm="1">
        <f t="array" ref="G272">_xlfn.IFS(Table1[[#This Row],[Performance Score]]&gt;=80,"Excellent",Table1[[#This Row],[Performance Score]]&gt;=60,"Good",Table1[[#This Row],[Performance Score]]&gt;=40,"Need Improvement")</f>
        <v>Good</v>
      </c>
      <c r="H272" s="29">
        <f>Table1[[#This Row],[Bonus]]/Table1[[#This Row],[Basic Salary]]</f>
        <v>0.13733085250338295</v>
      </c>
      <c r="I272" s="8">
        <f ca="1">DATEDIF(Table1[[#This Row],[Date of Birth]],TODAY(),"y")</f>
        <v>30</v>
      </c>
      <c r="J272" s="33">
        <v>44591</v>
      </c>
      <c r="K272" s="33" t="str" cm="1">
        <f t="array" aca="1" ref="K272" ca="1">_xlfn.IFS(L272&lt;3,"Junior",L272&lt;=7,"Mid-Level",L272&gt;7,"Senior")</f>
        <v>Mid-Level</v>
      </c>
      <c r="L272" s="45">
        <f ca="1">INT(YEARFRAC(Table1[[#This Row],[Joining Date]],TODAY(),1))</f>
        <v>4</v>
      </c>
      <c r="M272" s="25" t="str">
        <f t="shared" ca="1" si="4"/>
        <v>No</v>
      </c>
      <c r="N272" s="25">
        <f>YEAR(Table1[[#This Row],[Joining Date]])</f>
        <v>2022</v>
      </c>
      <c r="O272" s="45">
        <f>MONTH(Table1[[#This Row],[Joining Date]])</f>
        <v>1</v>
      </c>
      <c r="P272" s="25">
        <f ca="1">NETWORKDAYS(Table1[[#This Row],[Joining Date]],TODAY())</f>
        <v>1151</v>
      </c>
      <c r="Q272" s="25" t="str">
        <f>LEFT(Table1[[#This Row],[Department]],5)&amp;"-"&amp;RIGHT(Table1[[#This Row],[Employee ID]],3)</f>
        <v>HR-717</v>
      </c>
      <c r="R272" s="25" t="str">
        <f>LEFT(Table1[[#This Row],[Department]],3)</f>
        <v>HR</v>
      </c>
      <c r="S272" s="36">
        <f>_xlfn.XLOOKUP(Table1[[#This Row],[City]],Table2[City],Table2[Bonus %])</f>
        <v>6</v>
      </c>
      <c r="U272" s="48" t="str">
        <v xml:space="preserve">Kavya </v>
      </c>
      <c r="V272" s="48" t="str">
        <v>Nair</v>
      </c>
    </row>
    <row r="273" spans="1:22" x14ac:dyDescent="0.35">
      <c r="A273" s="9" t="s">
        <v>718</v>
      </c>
      <c r="B273" s="41" t="str">
        <f>LEFT(Table1[[#This Row],[Employee Name]],FIND(" ",Table1[[#This Row],[Employee Name]]))</f>
        <v xml:space="preserve">Rahul </v>
      </c>
      <c r="C273" s="41" t="str">
        <f>RIGHT(Table1[[#This Row],[Employee Name]],LEN(Table1[[#This Row],[Employee Name]])-FIND(" ",Table1[[#This Row],[Employee Name]]))</f>
        <v>Verma</v>
      </c>
      <c r="D273" s="23">
        <f>Table1[[#This Row],[Basic Salary]]+Table1[[#This Row],[Bonus]]</f>
        <v>134461</v>
      </c>
      <c r="E273" s="10">
        <v>82</v>
      </c>
      <c r="F273" s="46">
        <v>54</v>
      </c>
      <c r="G273" s="10" t="str" cm="1">
        <f t="array" ref="G273">_xlfn.IFS(Table1[[#This Row],[Performance Score]]&gt;=80,"Excellent",Table1[[#This Row],[Performance Score]]&gt;=60,"Good",Table1[[#This Row],[Performance Score]]&gt;=40,"Need Improvement")</f>
        <v>Need Improvement</v>
      </c>
      <c r="H273" s="30">
        <f>Table1[[#This Row],[Bonus]]/Table1[[#This Row],[Basic Salary]]</f>
        <v>0.17076335013800731</v>
      </c>
      <c r="I273" s="10">
        <f ca="1">DATEDIF(Table1[[#This Row],[Date of Birth]],TODAY(),"y")</f>
        <v>41</v>
      </c>
      <c r="J273" s="34">
        <v>44156</v>
      </c>
      <c r="K273" s="33" t="str" cm="1">
        <f t="array" aca="1" ref="K273" ca="1">_xlfn.IFS(L273&lt;3,"Junior",L273&lt;=7,"Mid-Level",L273&gt;7,"Senior")</f>
        <v>Mid-Level</v>
      </c>
      <c r="L273" s="46">
        <f ca="1">INT(YEARFRAC(Table1[[#This Row],[Joining Date]],TODAY(),1))</f>
        <v>5</v>
      </c>
      <c r="M273" s="25" t="str">
        <f t="shared" ca="1" si="4"/>
        <v>No</v>
      </c>
      <c r="N273" s="26">
        <f>YEAR(Table1[[#This Row],[Joining Date]])</f>
        <v>2020</v>
      </c>
      <c r="O273" s="46">
        <f>MONTH(Table1[[#This Row],[Joining Date]])</f>
        <v>11</v>
      </c>
      <c r="P273" s="26">
        <f ca="1">NETWORKDAYS(Table1[[#This Row],[Joining Date]],TODAY())</f>
        <v>1461</v>
      </c>
      <c r="Q273" s="26" t="str">
        <f>LEFT(Table1[[#This Row],[Department]],5)&amp;"-"&amp;RIGHT(Table1[[#This Row],[Employee ID]],3)</f>
        <v>IT-662</v>
      </c>
      <c r="R273" s="26" t="str">
        <f>LEFT(Table1[[#This Row],[Department]],3)</f>
        <v>IT</v>
      </c>
      <c r="S273" s="37">
        <f>_xlfn.XLOOKUP(Table1[[#This Row],[City]],Table2[City],Table2[Bonus %])</f>
        <v>6</v>
      </c>
      <c r="U273" s="48" t="str">
        <v xml:space="preserve">Rahul </v>
      </c>
      <c r="V273" s="48" t="str">
        <v>Verma</v>
      </c>
    </row>
    <row r="274" spans="1:22" x14ac:dyDescent="0.35">
      <c r="A274" s="7" t="s">
        <v>1141</v>
      </c>
      <c r="B274" s="40" t="str">
        <f>LEFT(Table1[[#This Row],[Employee Name]],FIND(" ",Table1[[#This Row],[Employee Name]]))</f>
        <v xml:space="preserve">Karan </v>
      </c>
      <c r="C274" s="40" t="str">
        <f>RIGHT(Table1[[#This Row],[Employee Name]],LEN(Table1[[#This Row],[Employee Name]])-FIND(" ",Table1[[#This Row],[Employee Name]]))</f>
        <v>Malhotra</v>
      </c>
      <c r="D274" s="22">
        <f>Table1[[#This Row],[Basic Salary]]+Table1[[#This Row],[Bonus]]</f>
        <v>134452</v>
      </c>
      <c r="E274" s="8">
        <v>98</v>
      </c>
      <c r="F274" s="45">
        <v>90</v>
      </c>
      <c r="G274" s="8" t="str" cm="1">
        <f t="array" ref="G274">_xlfn.IFS(Table1[[#This Row],[Performance Score]]&gt;=80,"Excellent",Table1[[#This Row],[Performance Score]]&gt;=60,"Good",Table1[[#This Row],[Performance Score]]&gt;=40,"Need Improvement")</f>
        <v>Excellent</v>
      </c>
      <c r="H274" s="29">
        <f>Table1[[#This Row],[Bonus]]/Table1[[#This Row],[Basic Salary]]</f>
        <v>0.16018914814303464</v>
      </c>
      <c r="I274" s="8">
        <f ca="1">DATEDIF(Table1[[#This Row],[Date of Birth]],TODAY(),"y")</f>
        <v>24</v>
      </c>
      <c r="J274" s="33">
        <v>43741</v>
      </c>
      <c r="K274" s="33" t="str" cm="1">
        <f t="array" aca="1" ref="K274" ca="1">_xlfn.IFS(L274&lt;3,"Junior",L274&lt;=7,"Mid-Level",L274&gt;7,"Senior")</f>
        <v>Mid-Level</v>
      </c>
      <c r="L274" s="45">
        <f ca="1">INT(YEARFRAC(Table1[[#This Row],[Joining Date]],TODAY(),1))</f>
        <v>6</v>
      </c>
      <c r="M274" s="25" t="str">
        <f t="shared" ca="1" si="4"/>
        <v>Yes</v>
      </c>
      <c r="N274" s="25">
        <f>YEAR(Table1[[#This Row],[Joining Date]])</f>
        <v>2019</v>
      </c>
      <c r="O274" s="45">
        <f>MONTH(Table1[[#This Row],[Joining Date]])</f>
        <v>10</v>
      </c>
      <c r="P274" s="25">
        <f ca="1">NETWORKDAYS(Table1[[#This Row],[Joining Date]],TODAY())</f>
        <v>1758</v>
      </c>
      <c r="Q274" s="25" t="str">
        <f>LEFT(Table1[[#This Row],[Department]],5)&amp;"-"&amp;RIGHT(Table1[[#This Row],[Employee ID]],3)</f>
        <v>Sales-085</v>
      </c>
      <c r="R274" s="25" t="str">
        <f>LEFT(Table1[[#This Row],[Department]],3)</f>
        <v>Sal</v>
      </c>
      <c r="S274" s="36">
        <f>_xlfn.XLOOKUP(Table1[[#This Row],[City]],Table2[City],Table2[Bonus %])</f>
        <v>6</v>
      </c>
      <c r="U274" s="48" t="str">
        <v xml:space="preserve">Karan </v>
      </c>
      <c r="V274" s="48" t="str">
        <v>Malhotra</v>
      </c>
    </row>
    <row r="275" spans="1:22" x14ac:dyDescent="0.35">
      <c r="A275" s="9" t="s">
        <v>3298</v>
      </c>
      <c r="B275" s="41" t="str">
        <f>LEFT(Table1[[#This Row],[Employee Name]],FIND(" ",Table1[[#This Row],[Employee Name]]))</f>
        <v xml:space="preserve">Swathi </v>
      </c>
      <c r="C275" s="41" t="str">
        <f>RIGHT(Table1[[#This Row],[Employee Name]],LEN(Table1[[#This Row],[Employee Name]])-FIND(" ",Table1[[#This Row],[Employee Name]]))</f>
        <v>Ramesh</v>
      </c>
      <c r="D275" s="23">
        <f>Table1[[#This Row],[Basic Salary]]+Table1[[#This Row],[Bonus]]</f>
        <v>134452</v>
      </c>
      <c r="E275" s="10">
        <v>90</v>
      </c>
      <c r="F275" s="46">
        <v>86</v>
      </c>
      <c r="G275" s="10" t="str" cm="1">
        <f t="array" ref="G275">_xlfn.IFS(Table1[[#This Row],[Performance Score]]&gt;=80,"Excellent",Table1[[#This Row],[Performance Score]]&gt;=60,"Good",Table1[[#This Row],[Performance Score]]&gt;=40,"Need Improvement")</f>
        <v>Excellent</v>
      </c>
      <c r="H275" s="30">
        <f>Table1[[#This Row],[Bonus]]/Table1[[#This Row],[Basic Salary]]</f>
        <v>0.21558310052709143</v>
      </c>
      <c r="I275" s="10">
        <f ca="1">DATEDIF(Table1[[#This Row],[Date of Birth]],TODAY(),"y")</f>
        <v>33</v>
      </c>
      <c r="J275" s="34">
        <v>42733</v>
      </c>
      <c r="K275" s="33" t="str" cm="1">
        <f t="array" aca="1" ref="K275" ca="1">_xlfn.IFS(L275&lt;3,"Junior",L275&lt;=7,"Mid-Level",L275&gt;7,"Senior")</f>
        <v>Senior</v>
      </c>
      <c r="L275" s="46">
        <f ca="1">INT(YEARFRAC(Table1[[#This Row],[Joining Date]],TODAY(),1))</f>
        <v>9</v>
      </c>
      <c r="M275" s="25" t="str">
        <f t="shared" ca="1" si="4"/>
        <v>Yes</v>
      </c>
      <c r="N275" s="26">
        <f>YEAR(Table1[[#This Row],[Joining Date]])</f>
        <v>2016</v>
      </c>
      <c r="O275" s="46">
        <f>MONTH(Table1[[#This Row],[Joining Date]])</f>
        <v>12</v>
      </c>
      <c r="P275" s="26">
        <f ca="1">NETWORKDAYS(Table1[[#This Row],[Joining Date]],TODAY())</f>
        <v>2478</v>
      </c>
      <c r="Q275" s="26" t="str">
        <f>LEFT(Table1[[#This Row],[Department]],5)&amp;"-"&amp;RIGHT(Table1[[#This Row],[Employee ID]],3)</f>
        <v>Marke-242</v>
      </c>
      <c r="R275" s="26" t="str">
        <f>LEFT(Table1[[#This Row],[Department]],3)</f>
        <v>Mar</v>
      </c>
      <c r="S275" s="37">
        <f>_xlfn.XLOOKUP(Table1[[#This Row],[City]],Table2[City],Table2[Bonus %])</f>
        <v>8</v>
      </c>
      <c r="U275" s="48" t="str">
        <v xml:space="preserve">Swathi </v>
      </c>
      <c r="V275" s="48" t="str">
        <v>Ramesh</v>
      </c>
    </row>
    <row r="276" spans="1:22" x14ac:dyDescent="0.35">
      <c r="A276" s="7" t="s">
        <v>1240</v>
      </c>
      <c r="B276" s="40" t="str">
        <f>LEFT(Table1[[#This Row],[Employee Name]],FIND(" ",Table1[[#This Row],[Employee Name]]))</f>
        <v xml:space="preserve">Rohan </v>
      </c>
      <c r="C276" s="40" t="str">
        <f>RIGHT(Table1[[#This Row],[Employee Name]],LEN(Table1[[#This Row],[Employee Name]])-FIND(" ",Table1[[#This Row],[Employee Name]]))</f>
        <v>Gupta</v>
      </c>
      <c r="D276" s="22">
        <f>Table1[[#This Row],[Basic Salary]]+Table1[[#This Row],[Bonus]]</f>
        <v>134409</v>
      </c>
      <c r="E276" s="8">
        <v>94</v>
      </c>
      <c r="F276" s="45">
        <v>97</v>
      </c>
      <c r="G276" s="8" t="str" cm="1">
        <f t="array" ref="G276">_xlfn.IFS(Table1[[#This Row],[Performance Score]]&gt;=80,"Excellent",Table1[[#This Row],[Performance Score]]&gt;=60,"Good",Table1[[#This Row],[Performance Score]]&gt;=40,"Need Improvement")</f>
        <v>Excellent</v>
      </c>
      <c r="H276" s="29">
        <f>Table1[[#This Row],[Bonus]]/Table1[[#This Row],[Basic Salary]]</f>
        <v>0.25420138662088143</v>
      </c>
      <c r="I276" s="8">
        <f ca="1">DATEDIF(Table1[[#This Row],[Date of Birth]],TODAY(),"y")</f>
        <v>34</v>
      </c>
      <c r="J276" s="33">
        <v>45959</v>
      </c>
      <c r="K276" s="33" t="str" cm="1">
        <f t="array" aca="1" ref="K276" ca="1">_xlfn.IFS(L276&lt;3,"Junior",L276&lt;=7,"Mid-Level",L276&gt;7,"Senior")</f>
        <v>Junior</v>
      </c>
      <c r="L276" s="45">
        <f ca="1">INT(YEARFRAC(Table1[[#This Row],[Joining Date]],TODAY(),1))</f>
        <v>0</v>
      </c>
      <c r="M276" s="25" t="str">
        <f t="shared" ca="1" si="4"/>
        <v>No</v>
      </c>
      <c r="N276" s="25">
        <f>YEAR(Table1[[#This Row],[Joining Date]])</f>
        <v>2025</v>
      </c>
      <c r="O276" s="45">
        <f>MONTH(Table1[[#This Row],[Joining Date]])</f>
        <v>10</v>
      </c>
      <c r="P276" s="25">
        <f ca="1">NETWORKDAYS(Table1[[#This Row],[Joining Date]],TODAY())</f>
        <v>174</v>
      </c>
      <c r="Q276" s="25" t="str">
        <f>LEFT(Table1[[#This Row],[Department]],5)&amp;"-"&amp;RIGHT(Table1[[#This Row],[Employee ID]],3)</f>
        <v>Marke-184</v>
      </c>
      <c r="R276" s="25" t="str">
        <f>LEFT(Table1[[#This Row],[Department]],3)</f>
        <v>Mar</v>
      </c>
      <c r="S276" s="36">
        <f>_xlfn.XLOOKUP(Table1[[#This Row],[City]],Table2[City],Table2[Bonus %])</f>
        <v>8</v>
      </c>
      <c r="U276" s="48" t="str">
        <v xml:space="preserve">Rohan </v>
      </c>
      <c r="V276" s="48" t="str">
        <v>Gupta</v>
      </c>
    </row>
    <row r="277" spans="1:22" x14ac:dyDescent="0.35">
      <c r="A277" s="9" t="s">
        <v>4122</v>
      </c>
      <c r="B277" s="41" t="str">
        <f>LEFT(Table1[[#This Row],[Employee Name]],FIND(" ",Table1[[#This Row],[Employee Name]]))</f>
        <v xml:space="preserve">Aarav </v>
      </c>
      <c r="C277" s="41" t="str">
        <f>RIGHT(Table1[[#This Row],[Employee Name]],LEN(Table1[[#This Row],[Employee Name]])-FIND(" ",Table1[[#This Row],[Employee Name]]))</f>
        <v>Sharma</v>
      </c>
      <c r="D277" s="23">
        <f>Table1[[#This Row],[Basic Salary]]+Table1[[#This Row],[Bonus]]</f>
        <v>134393</v>
      </c>
      <c r="E277" s="10">
        <v>63</v>
      </c>
      <c r="F277" s="46">
        <v>83</v>
      </c>
      <c r="G277" s="10" t="str" cm="1">
        <f t="array" ref="G277">_xlfn.IFS(Table1[[#This Row],[Performance Score]]&gt;=80,"Excellent",Table1[[#This Row],[Performance Score]]&gt;=60,"Good",Table1[[#This Row],[Performance Score]]&gt;=40,"Need Improvement")</f>
        <v>Excellent</v>
      </c>
      <c r="H277" s="30">
        <f>Table1[[#This Row],[Bonus]]/Table1[[#This Row],[Basic Salary]]</f>
        <v>0.28577442285429999</v>
      </c>
      <c r="I277" s="10">
        <f ca="1">DATEDIF(Table1[[#This Row],[Date of Birth]],TODAY(),"y")</f>
        <v>43</v>
      </c>
      <c r="J277" s="34">
        <v>45335</v>
      </c>
      <c r="K277" s="33" t="str" cm="1">
        <f t="array" aca="1" ref="K277" ca="1">_xlfn.IFS(L277&lt;3,"Junior",L277&lt;=7,"Mid-Level",L277&gt;7,"Senior")</f>
        <v>Junior</v>
      </c>
      <c r="L277" s="46">
        <f ca="1">INT(YEARFRAC(Table1[[#This Row],[Joining Date]],TODAY(),1))</f>
        <v>2</v>
      </c>
      <c r="M277" s="25" t="str">
        <f t="shared" ca="1" si="4"/>
        <v>No</v>
      </c>
      <c r="N277" s="26">
        <f>YEAR(Table1[[#This Row],[Joining Date]])</f>
        <v>2024</v>
      </c>
      <c r="O277" s="46">
        <f>MONTH(Table1[[#This Row],[Joining Date]])</f>
        <v>2</v>
      </c>
      <c r="P277" s="26">
        <f ca="1">NETWORKDAYS(Table1[[#This Row],[Joining Date]],TODAY())</f>
        <v>620</v>
      </c>
      <c r="Q277" s="26" t="str">
        <f>LEFT(Table1[[#This Row],[Department]],5)&amp;"-"&amp;RIGHT(Table1[[#This Row],[Employee ID]],3)</f>
        <v>Marke-066</v>
      </c>
      <c r="R277" s="26" t="str">
        <f>LEFT(Table1[[#This Row],[Department]],3)</f>
        <v>Mar</v>
      </c>
      <c r="S277" s="37">
        <f>_xlfn.XLOOKUP(Table1[[#This Row],[City]],Table2[City],Table2[Bonus %])</f>
        <v>5</v>
      </c>
      <c r="U277" s="48" t="str">
        <v xml:space="preserve">Aarav </v>
      </c>
      <c r="V277" s="48" t="str">
        <v>Sharma</v>
      </c>
    </row>
    <row r="278" spans="1:22" x14ac:dyDescent="0.35">
      <c r="A278" s="7" t="s">
        <v>4368</v>
      </c>
      <c r="B278" s="40" t="str">
        <f>LEFT(Table1[[#This Row],[Employee Name]],FIND(" ",Table1[[#This Row],[Employee Name]]))</f>
        <v xml:space="preserve">Krishna </v>
      </c>
      <c r="C278" s="40" t="str">
        <f>RIGHT(Table1[[#This Row],[Employee Name]],LEN(Table1[[#This Row],[Employee Name]])-FIND(" ",Table1[[#This Row],[Employee Name]]))</f>
        <v>Chaitanya</v>
      </c>
      <c r="D278" s="22">
        <f>Table1[[#This Row],[Basic Salary]]+Table1[[#This Row],[Bonus]]</f>
        <v>134389</v>
      </c>
      <c r="E278" s="8">
        <v>84</v>
      </c>
      <c r="F278" s="45">
        <v>89</v>
      </c>
      <c r="G278" s="8" t="str" cm="1">
        <f t="array" ref="G278">_xlfn.IFS(Table1[[#This Row],[Performance Score]]&gt;=80,"Excellent",Table1[[#This Row],[Performance Score]]&gt;=60,"Good",Table1[[#This Row],[Performance Score]]&gt;=40,"Need Improvement")</f>
        <v>Excellent</v>
      </c>
      <c r="H278" s="29">
        <f>Table1[[#This Row],[Bonus]]/Table1[[#This Row],[Basic Salary]]</f>
        <v>0.19802986405170492</v>
      </c>
      <c r="I278" s="8">
        <f ca="1">DATEDIF(Table1[[#This Row],[Date of Birth]],TODAY(),"y")</f>
        <v>41</v>
      </c>
      <c r="J278" s="33">
        <v>43551</v>
      </c>
      <c r="K278" s="33" t="str" cm="1">
        <f t="array" aca="1" ref="K278" ca="1">_xlfn.IFS(L278&lt;3,"Junior",L278&lt;=7,"Mid-Level",L278&gt;7,"Senior")</f>
        <v>Mid-Level</v>
      </c>
      <c r="L278" s="45">
        <f ca="1">INT(YEARFRAC(Table1[[#This Row],[Joining Date]],TODAY(),1))</f>
        <v>7</v>
      </c>
      <c r="M278" s="25" t="str">
        <f t="shared" ca="1" si="4"/>
        <v>Yes</v>
      </c>
      <c r="N278" s="25">
        <f>YEAR(Table1[[#This Row],[Joining Date]])</f>
        <v>2019</v>
      </c>
      <c r="O278" s="45">
        <f>MONTH(Table1[[#This Row],[Joining Date]])</f>
        <v>3</v>
      </c>
      <c r="P278" s="25">
        <f ca="1">NETWORKDAYS(Table1[[#This Row],[Joining Date]],TODAY())</f>
        <v>1894</v>
      </c>
      <c r="Q278" s="25" t="str">
        <f>LEFT(Table1[[#This Row],[Department]],5)&amp;"-"&amp;RIGHT(Table1[[#This Row],[Employee ID]],3)</f>
        <v>IT-312</v>
      </c>
      <c r="R278" s="25" t="str">
        <f>LEFT(Table1[[#This Row],[Department]],3)</f>
        <v>IT</v>
      </c>
      <c r="S278" s="36">
        <f>_xlfn.XLOOKUP(Table1[[#This Row],[City]],Table2[City],Table2[Bonus %])</f>
        <v>7</v>
      </c>
      <c r="U278" s="48" t="str">
        <v xml:space="preserve">Krishna </v>
      </c>
      <c r="V278" s="48" t="str">
        <v>Chaitanya</v>
      </c>
    </row>
    <row r="279" spans="1:22" x14ac:dyDescent="0.35">
      <c r="A279" s="9" t="s">
        <v>3519</v>
      </c>
      <c r="B279" s="41" t="str">
        <f>LEFT(Table1[[#This Row],[Employee Name]],FIND(" ",Table1[[#This Row],[Employee Name]]))</f>
        <v xml:space="preserve">Pooja </v>
      </c>
      <c r="C279" s="41" t="str">
        <f>RIGHT(Table1[[#This Row],[Employee Name]],LEN(Table1[[#This Row],[Employee Name]])-FIND(" ",Table1[[#This Row],[Employee Name]]))</f>
        <v>Das</v>
      </c>
      <c r="D279" s="23">
        <f>Table1[[#This Row],[Basic Salary]]+Table1[[#This Row],[Bonus]]</f>
        <v>134368</v>
      </c>
      <c r="E279" s="10">
        <v>85</v>
      </c>
      <c r="F279" s="46">
        <v>73</v>
      </c>
      <c r="G279" s="10" t="str" cm="1">
        <f t="array" ref="G279">_xlfn.IFS(Table1[[#This Row],[Performance Score]]&gt;=80,"Excellent",Table1[[#This Row],[Performance Score]]&gt;=60,"Good",Table1[[#This Row],[Performance Score]]&gt;=40,"Need Improvement")</f>
        <v>Good</v>
      </c>
      <c r="H279" s="30">
        <f>Table1[[#This Row],[Bonus]]/Table1[[#This Row],[Basic Salary]]</f>
        <v>0.27172575668666832</v>
      </c>
      <c r="I279" s="10">
        <f ca="1">DATEDIF(Table1[[#This Row],[Date of Birth]],TODAY(),"y")</f>
        <v>33</v>
      </c>
      <c r="J279" s="34">
        <v>44138</v>
      </c>
      <c r="K279" s="33" t="str" cm="1">
        <f t="array" aca="1" ref="K279" ca="1">_xlfn.IFS(L279&lt;3,"Junior",L279&lt;=7,"Mid-Level",L279&gt;7,"Senior")</f>
        <v>Mid-Level</v>
      </c>
      <c r="L279" s="46">
        <f ca="1">INT(YEARFRAC(Table1[[#This Row],[Joining Date]],TODAY(),1))</f>
        <v>5</v>
      </c>
      <c r="M279" s="25" t="str">
        <f t="shared" ca="1" si="4"/>
        <v>No</v>
      </c>
      <c r="N279" s="26">
        <f>YEAR(Table1[[#This Row],[Joining Date]])</f>
        <v>2020</v>
      </c>
      <c r="O279" s="46">
        <f>MONTH(Table1[[#This Row],[Joining Date]])</f>
        <v>11</v>
      </c>
      <c r="P279" s="26">
        <f ca="1">NETWORKDAYS(Table1[[#This Row],[Joining Date]],TODAY())</f>
        <v>1475</v>
      </c>
      <c r="Q279" s="26" t="str">
        <f>LEFT(Table1[[#This Row],[Department]],5)&amp;"-"&amp;RIGHT(Table1[[#This Row],[Employee ID]],3)</f>
        <v>Suppo-463</v>
      </c>
      <c r="R279" s="26" t="str">
        <f>LEFT(Table1[[#This Row],[Department]],3)</f>
        <v>Sup</v>
      </c>
      <c r="S279" s="37">
        <f>_xlfn.XLOOKUP(Table1[[#This Row],[City]],Table2[City],Table2[Bonus %])</f>
        <v>4</v>
      </c>
      <c r="U279" s="48" t="str">
        <v xml:space="preserve">Pooja </v>
      </c>
      <c r="V279" s="48" t="str">
        <v>Das</v>
      </c>
    </row>
    <row r="280" spans="1:22" x14ac:dyDescent="0.35">
      <c r="A280" s="7" t="s">
        <v>4343</v>
      </c>
      <c r="B280" s="40" t="str">
        <f>LEFT(Table1[[#This Row],[Employee Name]],FIND(" ",Table1[[#This Row],[Employee Name]]))</f>
        <v xml:space="preserve">Sneha </v>
      </c>
      <c r="C280" s="40" t="str">
        <f>RIGHT(Table1[[#This Row],[Employee Name]],LEN(Table1[[#This Row],[Employee Name]])-FIND(" ",Table1[[#This Row],[Employee Name]]))</f>
        <v>Iyer</v>
      </c>
      <c r="D280" s="22">
        <f>Table1[[#This Row],[Basic Salary]]+Table1[[#This Row],[Bonus]]</f>
        <v>134291</v>
      </c>
      <c r="E280" s="8">
        <v>100</v>
      </c>
      <c r="F280" s="45">
        <v>56</v>
      </c>
      <c r="G280" s="8" t="str" cm="1">
        <f t="array" ref="G280">_xlfn.IFS(Table1[[#This Row],[Performance Score]]&gt;=80,"Excellent",Table1[[#This Row],[Performance Score]]&gt;=60,"Good",Table1[[#This Row],[Performance Score]]&gt;=40,"Need Improvement")</f>
        <v>Need Improvement</v>
      </c>
      <c r="H280" s="29">
        <f>Table1[[#This Row],[Bonus]]/Table1[[#This Row],[Basic Salary]]</f>
        <v>0.20390690836067632</v>
      </c>
      <c r="I280" s="8">
        <f ca="1">DATEDIF(Table1[[#This Row],[Date of Birth]],TODAY(),"y")</f>
        <v>40</v>
      </c>
      <c r="J280" s="33">
        <v>43208</v>
      </c>
      <c r="K280" s="33" t="str" cm="1">
        <f t="array" aca="1" ref="K280" ca="1">_xlfn.IFS(L280&lt;3,"Junior",L280&lt;=7,"Mid-Level",L280&gt;7,"Senior")</f>
        <v>Senior</v>
      </c>
      <c r="L280" s="45">
        <f ca="1">INT(YEARFRAC(Table1[[#This Row],[Joining Date]],TODAY(),1))</f>
        <v>8</v>
      </c>
      <c r="M280" s="25" t="str">
        <f t="shared" ca="1" si="4"/>
        <v>Yes</v>
      </c>
      <c r="N280" s="25">
        <f>YEAR(Table1[[#This Row],[Joining Date]])</f>
        <v>2018</v>
      </c>
      <c r="O280" s="45">
        <f>MONTH(Table1[[#This Row],[Joining Date]])</f>
        <v>4</v>
      </c>
      <c r="P280" s="25">
        <f ca="1">NETWORKDAYS(Table1[[#This Row],[Joining Date]],TODAY())</f>
        <v>2139</v>
      </c>
      <c r="Q280" s="25" t="str">
        <f>LEFT(Table1[[#This Row],[Department]],5)&amp;"-"&amp;RIGHT(Table1[[#This Row],[Employee ID]],3)</f>
        <v>HR-287</v>
      </c>
      <c r="R280" s="25" t="str">
        <f>LEFT(Table1[[#This Row],[Department]],3)</f>
        <v>HR</v>
      </c>
      <c r="S280" s="36">
        <f>_xlfn.XLOOKUP(Table1[[#This Row],[City]],Table2[City],Table2[Bonus %])</f>
        <v>6</v>
      </c>
      <c r="U280" s="48" t="str">
        <v xml:space="preserve">Sneha </v>
      </c>
      <c r="V280" s="48" t="str">
        <v>Iyer</v>
      </c>
    </row>
    <row r="281" spans="1:22" x14ac:dyDescent="0.35">
      <c r="A281" s="9" t="s">
        <v>1257</v>
      </c>
      <c r="B281" s="41" t="str">
        <f>LEFT(Table1[[#This Row],[Employee Name]],FIND(" ",Table1[[#This Row],[Employee Name]]))</f>
        <v xml:space="preserve">Nisha </v>
      </c>
      <c r="C281" s="41" t="str">
        <f>RIGHT(Table1[[#This Row],[Employee Name]],LEN(Table1[[#This Row],[Employee Name]])-FIND(" ",Table1[[#This Row],[Employee Name]]))</f>
        <v>Kapoor</v>
      </c>
      <c r="D281" s="23">
        <f>Table1[[#This Row],[Basic Salary]]+Table1[[#This Row],[Bonus]]</f>
        <v>134281</v>
      </c>
      <c r="E281" s="10">
        <v>72</v>
      </c>
      <c r="F281" s="46">
        <v>47</v>
      </c>
      <c r="G281" s="10" t="str" cm="1">
        <f t="array" ref="G281">_xlfn.IFS(Table1[[#This Row],[Performance Score]]&gt;=80,"Excellent",Table1[[#This Row],[Performance Score]]&gt;=60,"Good",Table1[[#This Row],[Performance Score]]&gt;=40,"Need Improvement")</f>
        <v>Need Improvement</v>
      </c>
      <c r="H281" s="30">
        <f>Table1[[#This Row],[Bonus]]/Table1[[#This Row],[Basic Salary]]</f>
        <v>0.25797234504983885</v>
      </c>
      <c r="I281" s="10">
        <f ca="1">DATEDIF(Table1[[#This Row],[Date of Birth]],TODAY(),"y")</f>
        <v>24</v>
      </c>
      <c r="J281" s="34">
        <v>45304</v>
      </c>
      <c r="K281" s="33" t="str" cm="1">
        <f t="array" aca="1" ref="K281" ca="1">_xlfn.IFS(L281&lt;3,"Junior",L281&lt;=7,"Mid-Level",L281&gt;7,"Senior")</f>
        <v>Junior</v>
      </c>
      <c r="L281" s="46">
        <f ca="1">INT(YEARFRAC(Table1[[#This Row],[Joining Date]],TODAY(),1))</f>
        <v>2</v>
      </c>
      <c r="M281" s="25" t="str">
        <f t="shared" ca="1" si="4"/>
        <v>No</v>
      </c>
      <c r="N281" s="26">
        <f>YEAR(Table1[[#This Row],[Joining Date]])</f>
        <v>2024</v>
      </c>
      <c r="O281" s="46">
        <f>MONTH(Table1[[#This Row],[Joining Date]])</f>
        <v>1</v>
      </c>
      <c r="P281" s="26">
        <f ca="1">NETWORKDAYS(Table1[[#This Row],[Joining Date]],TODAY())</f>
        <v>641</v>
      </c>
      <c r="Q281" s="26" t="str">
        <f>LEFT(Table1[[#This Row],[Department]],5)&amp;"-"&amp;RIGHT(Table1[[#This Row],[Employee ID]],3)</f>
        <v>Marke-201</v>
      </c>
      <c r="R281" s="26" t="str">
        <f>LEFT(Table1[[#This Row],[Department]],3)</f>
        <v>Mar</v>
      </c>
      <c r="S281" s="37">
        <f>_xlfn.XLOOKUP(Table1[[#This Row],[City]],Table2[City],Table2[Bonus %])</f>
        <v>5</v>
      </c>
      <c r="U281" s="48" t="str">
        <v xml:space="preserve">Nisha </v>
      </c>
      <c r="V281" s="48" t="str">
        <v>Kapoor</v>
      </c>
    </row>
    <row r="282" spans="1:22" x14ac:dyDescent="0.35">
      <c r="A282" s="7" t="s">
        <v>1559</v>
      </c>
      <c r="B282" s="40" t="str">
        <f>LEFT(Table1[[#This Row],[Employee Name]],FIND(" ",Table1[[#This Row],[Employee Name]]))</f>
        <v xml:space="preserve">Rohan </v>
      </c>
      <c r="C282" s="40" t="str">
        <f>RIGHT(Table1[[#This Row],[Employee Name]],LEN(Table1[[#This Row],[Employee Name]])-FIND(" ",Table1[[#This Row],[Employee Name]]))</f>
        <v>Gupta</v>
      </c>
      <c r="D282" s="22">
        <f>Table1[[#This Row],[Basic Salary]]+Table1[[#This Row],[Bonus]]</f>
        <v>134265</v>
      </c>
      <c r="E282" s="8">
        <v>84</v>
      </c>
      <c r="F282" s="45">
        <v>90</v>
      </c>
      <c r="G282" s="8" t="str" cm="1">
        <f t="array" ref="G282">_xlfn.IFS(Table1[[#This Row],[Performance Score]]&gt;=80,"Excellent",Table1[[#This Row],[Performance Score]]&gt;=60,"Good",Table1[[#This Row],[Performance Score]]&gt;=40,"Need Improvement")</f>
        <v>Excellent</v>
      </c>
      <c r="H282" s="29">
        <f>Table1[[#This Row],[Bonus]]/Table1[[#This Row],[Basic Salary]]</f>
        <v>0.20623669245074522</v>
      </c>
      <c r="I282" s="8">
        <f ca="1">DATEDIF(Table1[[#This Row],[Date of Birth]],TODAY(),"y")</f>
        <v>26</v>
      </c>
      <c r="J282" s="33">
        <v>45846</v>
      </c>
      <c r="K282" s="33" t="str" cm="1">
        <f t="array" aca="1" ref="K282" ca="1">_xlfn.IFS(L282&lt;3,"Junior",L282&lt;=7,"Mid-Level",L282&gt;7,"Senior")</f>
        <v>Junior</v>
      </c>
      <c r="L282" s="45">
        <f ca="1">INT(YEARFRAC(Table1[[#This Row],[Joining Date]],TODAY(),1))</f>
        <v>0</v>
      </c>
      <c r="M282" s="25" t="str">
        <f t="shared" ca="1" si="4"/>
        <v>No</v>
      </c>
      <c r="N282" s="25">
        <f>YEAR(Table1[[#This Row],[Joining Date]])</f>
        <v>2025</v>
      </c>
      <c r="O282" s="45">
        <f>MONTH(Table1[[#This Row],[Joining Date]])</f>
        <v>7</v>
      </c>
      <c r="P282" s="25">
        <f ca="1">NETWORKDAYS(Table1[[#This Row],[Joining Date]],TODAY())</f>
        <v>255</v>
      </c>
      <c r="Q282" s="25" t="str">
        <f>LEFT(Table1[[#This Row],[Department]],5)&amp;"-"&amp;RIGHT(Table1[[#This Row],[Employee ID]],3)</f>
        <v>Opera-503</v>
      </c>
      <c r="R282" s="25" t="str">
        <f>LEFT(Table1[[#This Row],[Department]],3)</f>
        <v>Ope</v>
      </c>
      <c r="S282" s="36">
        <f>_xlfn.XLOOKUP(Table1[[#This Row],[City]],Table2[City],Table2[Bonus %])</f>
        <v>8</v>
      </c>
      <c r="U282" s="48" t="str">
        <v xml:space="preserve">Rohan </v>
      </c>
      <c r="V282" s="48" t="str">
        <v>Gupta</v>
      </c>
    </row>
    <row r="283" spans="1:22" x14ac:dyDescent="0.35">
      <c r="A283" s="9" t="s">
        <v>2248</v>
      </c>
      <c r="B283" s="41" t="str">
        <f>LEFT(Table1[[#This Row],[Employee Name]],FIND(" ",Table1[[#This Row],[Employee Name]]))</f>
        <v xml:space="preserve">Karan </v>
      </c>
      <c r="C283" s="41" t="str">
        <f>RIGHT(Table1[[#This Row],[Employee Name]],LEN(Table1[[#This Row],[Employee Name]])-FIND(" ",Table1[[#This Row],[Employee Name]]))</f>
        <v>Malhotra</v>
      </c>
      <c r="D283" s="23">
        <f>Table1[[#This Row],[Basic Salary]]+Table1[[#This Row],[Bonus]]</f>
        <v>134251</v>
      </c>
      <c r="E283" s="10">
        <v>60</v>
      </c>
      <c r="F283" s="46">
        <v>75</v>
      </c>
      <c r="G283" s="10" t="str" cm="1">
        <f t="array" ref="G283">_xlfn.IFS(Table1[[#This Row],[Performance Score]]&gt;=80,"Excellent",Table1[[#This Row],[Performance Score]]&gt;=60,"Good",Table1[[#This Row],[Performance Score]]&gt;=40,"Need Improvement")</f>
        <v>Good</v>
      </c>
      <c r="H283" s="30">
        <f>Table1[[#This Row],[Bonus]]/Table1[[#This Row],[Basic Salary]]</f>
        <v>0.17964782173171889</v>
      </c>
      <c r="I283" s="10">
        <f ca="1">DATEDIF(Table1[[#This Row],[Date of Birth]],TODAY(),"y")</f>
        <v>18</v>
      </c>
      <c r="J283" s="34">
        <v>43386</v>
      </c>
      <c r="K283" s="33" t="str" cm="1">
        <f t="array" aca="1" ref="K283" ca="1">_xlfn.IFS(L283&lt;3,"Junior",L283&lt;=7,"Mid-Level",L283&gt;7,"Senior")</f>
        <v>Mid-Level</v>
      </c>
      <c r="L283" s="46">
        <f ca="1">INT(YEARFRAC(Table1[[#This Row],[Joining Date]],TODAY(),1))</f>
        <v>7</v>
      </c>
      <c r="M283" s="25" t="str">
        <f t="shared" ca="1" si="4"/>
        <v>Yes</v>
      </c>
      <c r="N283" s="26">
        <f>YEAR(Table1[[#This Row],[Joining Date]])</f>
        <v>2018</v>
      </c>
      <c r="O283" s="46">
        <f>MONTH(Table1[[#This Row],[Joining Date]])</f>
        <v>10</v>
      </c>
      <c r="P283" s="26">
        <f ca="1">NETWORKDAYS(Table1[[#This Row],[Joining Date]],TODAY())</f>
        <v>2011</v>
      </c>
      <c r="Q283" s="26" t="str">
        <f>LEFT(Table1[[#This Row],[Department]],5)&amp;"-"&amp;RIGHT(Table1[[#This Row],[Employee ID]],3)</f>
        <v>Sales-192</v>
      </c>
      <c r="R283" s="26" t="str">
        <f>LEFT(Table1[[#This Row],[Department]],3)</f>
        <v>Sal</v>
      </c>
      <c r="S283" s="37">
        <f>_xlfn.XLOOKUP(Table1[[#This Row],[City]],Table2[City],Table2[Bonus %])</f>
        <v>8</v>
      </c>
      <c r="U283" s="48" t="str">
        <v xml:space="preserve">Karan </v>
      </c>
      <c r="V283" s="48" t="str">
        <v>Malhotra</v>
      </c>
    </row>
    <row r="284" spans="1:22" x14ac:dyDescent="0.35">
      <c r="A284" s="7" t="s">
        <v>4678</v>
      </c>
      <c r="B284" s="40" t="str">
        <f>LEFT(Table1[[#This Row],[Employee Name]],FIND(" ",Table1[[#This Row],[Employee Name]]))</f>
        <v xml:space="preserve">Ishita </v>
      </c>
      <c r="C284" s="40" t="str">
        <f>RIGHT(Table1[[#This Row],[Employee Name]],LEN(Table1[[#This Row],[Employee Name]])-FIND(" ",Table1[[#This Row],[Employee Name]]))</f>
        <v>Roy</v>
      </c>
      <c r="D284" s="22">
        <f>Table1[[#This Row],[Basic Salary]]+Table1[[#This Row],[Bonus]]</f>
        <v>134235</v>
      </c>
      <c r="E284" s="8">
        <v>100</v>
      </c>
      <c r="F284" s="45">
        <v>93</v>
      </c>
      <c r="G284" s="8" t="str" cm="1">
        <f t="array" ref="G284">_xlfn.IFS(Table1[[#This Row],[Performance Score]]&gt;=80,"Excellent",Table1[[#This Row],[Performance Score]]&gt;=60,"Good",Table1[[#This Row],[Performance Score]]&gt;=40,"Need Improvement")</f>
        <v>Excellent</v>
      </c>
      <c r="H284" s="29">
        <f>Table1[[#This Row],[Bonus]]/Table1[[#This Row],[Basic Salary]]</f>
        <v>0.19725470259278088</v>
      </c>
      <c r="I284" s="8">
        <f ca="1">DATEDIF(Table1[[#This Row],[Date of Birth]],TODAY(),"y")</f>
        <v>42</v>
      </c>
      <c r="J284" s="33">
        <v>45515</v>
      </c>
      <c r="K284" s="33" t="str" cm="1">
        <f t="array" aca="1" ref="K284" ca="1">_xlfn.IFS(L284&lt;3,"Junior",L284&lt;=7,"Mid-Level",L284&gt;7,"Senior")</f>
        <v>Junior</v>
      </c>
      <c r="L284" s="45">
        <f ca="1">INT(YEARFRAC(Table1[[#This Row],[Joining Date]],TODAY(),1))</f>
        <v>1</v>
      </c>
      <c r="M284" s="25" t="str">
        <f t="shared" ca="1" si="4"/>
        <v>No</v>
      </c>
      <c r="N284" s="25">
        <f>YEAR(Table1[[#This Row],[Joining Date]])</f>
        <v>2024</v>
      </c>
      <c r="O284" s="45">
        <f>MONTH(Table1[[#This Row],[Joining Date]])</f>
        <v>8</v>
      </c>
      <c r="P284" s="25">
        <f ca="1">NETWORKDAYS(Table1[[#This Row],[Joining Date]],TODAY())</f>
        <v>491</v>
      </c>
      <c r="Q284" s="25" t="str">
        <f>LEFT(Table1[[#This Row],[Department]],5)&amp;"-"&amp;RIGHT(Table1[[#This Row],[Employee ID]],3)</f>
        <v>Opera-622</v>
      </c>
      <c r="R284" s="25" t="str">
        <f>LEFT(Table1[[#This Row],[Department]],3)</f>
        <v>Ope</v>
      </c>
      <c r="S284" s="36">
        <f>_xlfn.XLOOKUP(Table1[[#This Row],[City]],Table2[City],Table2[Bonus %])</f>
        <v>6</v>
      </c>
      <c r="U284" s="48" t="str">
        <v xml:space="preserve">Ishita </v>
      </c>
      <c r="V284" s="48" t="str">
        <v>Roy</v>
      </c>
    </row>
    <row r="285" spans="1:22" x14ac:dyDescent="0.35">
      <c r="A285" s="9" t="s">
        <v>5037</v>
      </c>
      <c r="B285" s="41" t="str">
        <f>LEFT(Table1[[#This Row],[Employee Name]],FIND(" ",Table1[[#This Row],[Employee Name]]))</f>
        <v xml:space="preserve">Nisha </v>
      </c>
      <c r="C285" s="41" t="str">
        <f>RIGHT(Table1[[#This Row],[Employee Name]],LEN(Table1[[#This Row],[Employee Name]])-FIND(" ",Table1[[#This Row],[Employee Name]]))</f>
        <v>Kapoor</v>
      </c>
      <c r="D285" s="23">
        <f>Table1[[#This Row],[Basic Salary]]+Table1[[#This Row],[Bonus]]</f>
        <v>134208</v>
      </c>
      <c r="E285" s="10">
        <v>61</v>
      </c>
      <c r="F285" s="46">
        <v>48</v>
      </c>
      <c r="G285" s="10" t="str" cm="1">
        <f t="array" ref="G285">_xlfn.IFS(Table1[[#This Row],[Performance Score]]&gt;=80,"Excellent",Table1[[#This Row],[Performance Score]]&gt;=60,"Good",Table1[[#This Row],[Performance Score]]&gt;=40,"Need Improvement")</f>
        <v>Need Improvement</v>
      </c>
      <c r="H285" s="30">
        <f>Table1[[#This Row],[Bonus]]/Table1[[#This Row],[Basic Salary]]</f>
        <v>0.22430213464696222</v>
      </c>
      <c r="I285" s="10">
        <f ca="1">DATEDIF(Table1[[#This Row],[Date of Birth]],TODAY(),"y")</f>
        <v>41</v>
      </c>
      <c r="J285" s="34">
        <v>44061</v>
      </c>
      <c r="K285" s="33" t="str" cm="1">
        <f t="array" aca="1" ref="K285" ca="1">_xlfn.IFS(L285&lt;3,"Junior",L285&lt;=7,"Mid-Level",L285&gt;7,"Senior")</f>
        <v>Mid-Level</v>
      </c>
      <c r="L285" s="46">
        <f ca="1">INT(YEARFRAC(Table1[[#This Row],[Joining Date]],TODAY(),1))</f>
        <v>5</v>
      </c>
      <c r="M285" s="25" t="str">
        <f t="shared" ca="1" si="4"/>
        <v>No</v>
      </c>
      <c r="N285" s="26">
        <f>YEAR(Table1[[#This Row],[Joining Date]])</f>
        <v>2020</v>
      </c>
      <c r="O285" s="46">
        <f>MONTH(Table1[[#This Row],[Joining Date]])</f>
        <v>8</v>
      </c>
      <c r="P285" s="26">
        <f ca="1">NETWORKDAYS(Table1[[#This Row],[Joining Date]],TODAY())</f>
        <v>1530</v>
      </c>
      <c r="Q285" s="26" t="str">
        <f>LEFT(Table1[[#This Row],[Department]],5)&amp;"-"&amp;RIGHT(Table1[[#This Row],[Employee ID]],3)</f>
        <v>HR-981</v>
      </c>
      <c r="R285" s="26" t="str">
        <f>LEFT(Table1[[#This Row],[Department]],3)</f>
        <v>HR</v>
      </c>
      <c r="S285" s="37">
        <f>_xlfn.XLOOKUP(Table1[[#This Row],[City]],Table2[City],Table2[Bonus %])</f>
        <v>7</v>
      </c>
      <c r="U285" s="48" t="str">
        <v xml:space="preserve">Nisha </v>
      </c>
      <c r="V285" s="48" t="str">
        <v>Kapoor</v>
      </c>
    </row>
    <row r="286" spans="1:22" x14ac:dyDescent="0.35">
      <c r="A286" s="7" t="s">
        <v>1832</v>
      </c>
      <c r="B286" s="40" t="str">
        <f>LEFT(Table1[[#This Row],[Employee Name]],FIND(" ",Table1[[#This Row],[Employee Name]]))</f>
        <v xml:space="preserve">Sneha </v>
      </c>
      <c r="C286" s="40" t="str">
        <f>RIGHT(Table1[[#This Row],[Employee Name]],LEN(Table1[[#This Row],[Employee Name]])-FIND(" ",Table1[[#This Row],[Employee Name]]))</f>
        <v>Iyer</v>
      </c>
      <c r="D286" s="22">
        <f>Table1[[#This Row],[Basic Salary]]+Table1[[#This Row],[Bonus]]</f>
        <v>134163</v>
      </c>
      <c r="E286" s="8">
        <v>69</v>
      </c>
      <c r="F286" s="45">
        <v>84</v>
      </c>
      <c r="G286" s="8" t="str" cm="1">
        <f t="array" ref="G286">_xlfn.IFS(Table1[[#This Row],[Performance Score]]&gt;=80,"Excellent",Table1[[#This Row],[Performance Score]]&gt;=60,"Good",Table1[[#This Row],[Performance Score]]&gt;=40,"Need Improvement")</f>
        <v>Excellent</v>
      </c>
      <c r="H286" s="29">
        <f>Table1[[#This Row],[Bonus]]/Table1[[#This Row],[Basic Salary]]</f>
        <v>0.16649277479263394</v>
      </c>
      <c r="I286" s="8">
        <f ca="1">DATEDIF(Table1[[#This Row],[Date of Birth]],TODAY(),"y")</f>
        <v>33</v>
      </c>
      <c r="J286" s="33">
        <v>45103</v>
      </c>
      <c r="K286" s="33" t="str" cm="1">
        <f t="array" aca="1" ref="K286" ca="1">_xlfn.IFS(L286&lt;3,"Junior",L286&lt;=7,"Mid-Level",L286&gt;7,"Senior")</f>
        <v>Mid-Level</v>
      </c>
      <c r="L286" s="45">
        <f ca="1">INT(YEARFRAC(Table1[[#This Row],[Joining Date]],TODAY(),1))</f>
        <v>3</v>
      </c>
      <c r="M286" s="25" t="str">
        <f t="shared" ca="1" si="4"/>
        <v>No</v>
      </c>
      <c r="N286" s="25">
        <f>YEAR(Table1[[#This Row],[Joining Date]])</f>
        <v>2023</v>
      </c>
      <c r="O286" s="45">
        <f>MONTH(Table1[[#This Row],[Joining Date]])</f>
        <v>6</v>
      </c>
      <c r="P286" s="25">
        <f ca="1">NETWORKDAYS(Table1[[#This Row],[Joining Date]],TODAY())</f>
        <v>786</v>
      </c>
      <c r="Q286" s="25" t="str">
        <f>LEFT(Table1[[#This Row],[Department]],5)&amp;"-"&amp;RIGHT(Table1[[#This Row],[Employee ID]],3)</f>
        <v>Sales-776</v>
      </c>
      <c r="R286" s="25" t="str">
        <f>LEFT(Table1[[#This Row],[Department]],3)</f>
        <v>Sal</v>
      </c>
      <c r="S286" s="36">
        <f>_xlfn.XLOOKUP(Table1[[#This Row],[City]],Table2[City],Table2[Bonus %])</f>
        <v>5</v>
      </c>
      <c r="U286" s="48" t="str">
        <v xml:space="preserve">Sneha </v>
      </c>
      <c r="V286" s="48" t="str">
        <v>Iyer</v>
      </c>
    </row>
    <row r="287" spans="1:22" x14ac:dyDescent="0.35">
      <c r="A287" s="9" t="s">
        <v>2634</v>
      </c>
      <c r="B287" s="41" t="str">
        <f>LEFT(Table1[[#This Row],[Employee Name]],FIND(" ",Table1[[#This Row],[Employee Name]]))</f>
        <v xml:space="preserve">Priya </v>
      </c>
      <c r="C287" s="41" t="str">
        <f>RIGHT(Table1[[#This Row],[Employee Name]],LEN(Table1[[#This Row],[Employee Name]])-FIND(" ",Table1[[#This Row],[Employee Name]]))</f>
        <v>Reddy</v>
      </c>
      <c r="D287" s="23">
        <f>Table1[[#This Row],[Basic Salary]]+Table1[[#This Row],[Bonus]]</f>
        <v>134161</v>
      </c>
      <c r="E287" s="10">
        <v>80</v>
      </c>
      <c r="F287" s="46">
        <v>97</v>
      </c>
      <c r="G287" s="10" t="str" cm="1">
        <f t="array" ref="G287">_xlfn.IFS(Table1[[#This Row],[Performance Score]]&gt;=80,"Excellent",Table1[[#This Row],[Performance Score]]&gt;=60,"Good",Table1[[#This Row],[Performance Score]]&gt;=40,"Need Improvement")</f>
        <v>Excellent</v>
      </c>
      <c r="H287" s="30">
        <f>Table1[[#This Row],[Bonus]]/Table1[[#This Row],[Basic Salary]]</f>
        <v>0.12782985162456392</v>
      </c>
      <c r="I287" s="10">
        <f ca="1">DATEDIF(Table1[[#This Row],[Date of Birth]],TODAY(),"y")</f>
        <v>45</v>
      </c>
      <c r="J287" s="34">
        <v>43011</v>
      </c>
      <c r="K287" s="33" t="str" cm="1">
        <f t="array" aca="1" ref="K287" ca="1">_xlfn.IFS(L287&lt;3,"Junior",L287&lt;=7,"Mid-Level",L287&gt;7,"Senior")</f>
        <v>Senior</v>
      </c>
      <c r="L287" s="46">
        <f ca="1">INT(YEARFRAC(Table1[[#This Row],[Joining Date]],TODAY(),1))</f>
        <v>8</v>
      </c>
      <c r="M287" s="25" t="str">
        <f t="shared" ca="1" si="4"/>
        <v>Yes</v>
      </c>
      <c r="N287" s="26">
        <f>YEAR(Table1[[#This Row],[Joining Date]])</f>
        <v>2017</v>
      </c>
      <c r="O287" s="46">
        <f>MONTH(Table1[[#This Row],[Joining Date]])</f>
        <v>10</v>
      </c>
      <c r="P287" s="26">
        <f ca="1">NETWORKDAYS(Table1[[#This Row],[Joining Date]],TODAY())</f>
        <v>2280</v>
      </c>
      <c r="Q287" s="26" t="str">
        <f>LEFT(Table1[[#This Row],[Department]],5)&amp;"-"&amp;RIGHT(Table1[[#This Row],[Employee ID]],3)</f>
        <v>HR-578</v>
      </c>
      <c r="R287" s="26" t="str">
        <f>LEFT(Table1[[#This Row],[Department]],3)</f>
        <v>HR</v>
      </c>
      <c r="S287" s="37">
        <f>_xlfn.XLOOKUP(Table1[[#This Row],[City]],Table2[City],Table2[Bonus %])</f>
        <v>6</v>
      </c>
      <c r="U287" s="48" t="str">
        <v xml:space="preserve">Priya </v>
      </c>
      <c r="V287" s="48" t="str">
        <v>Reddy</v>
      </c>
    </row>
    <row r="288" spans="1:22" x14ac:dyDescent="0.35">
      <c r="A288" s="7" t="s">
        <v>1225</v>
      </c>
      <c r="B288" s="40" t="str">
        <f>LEFT(Table1[[#This Row],[Employee Name]],FIND(" ",Table1[[#This Row],[Employee Name]]))</f>
        <v xml:space="preserve">Aarav </v>
      </c>
      <c r="C288" s="40" t="str">
        <f>RIGHT(Table1[[#This Row],[Employee Name]],LEN(Table1[[#This Row],[Employee Name]])-FIND(" ",Table1[[#This Row],[Employee Name]]))</f>
        <v>Sharma</v>
      </c>
      <c r="D288" s="22">
        <f>Table1[[#This Row],[Basic Salary]]+Table1[[#This Row],[Bonus]]</f>
        <v>134150</v>
      </c>
      <c r="E288" s="8">
        <v>88</v>
      </c>
      <c r="F288" s="45">
        <v>62</v>
      </c>
      <c r="G288" s="8" t="str" cm="1">
        <f t="array" ref="G288">_xlfn.IFS(Table1[[#This Row],[Performance Score]]&gt;=80,"Excellent",Table1[[#This Row],[Performance Score]]&gt;=60,"Good",Table1[[#This Row],[Performance Score]]&gt;=40,"Need Improvement")</f>
        <v>Good</v>
      </c>
      <c r="H288" s="29">
        <f>Table1[[#This Row],[Bonus]]/Table1[[#This Row],[Basic Salary]]</f>
        <v>0.20040445979562252</v>
      </c>
      <c r="I288" s="8">
        <f ca="1">DATEDIF(Table1[[#This Row],[Date of Birth]],TODAY(),"y")</f>
        <v>25</v>
      </c>
      <c r="J288" s="33">
        <v>42122</v>
      </c>
      <c r="K288" s="33" t="str" cm="1">
        <f t="array" aca="1" ref="K288" ca="1">_xlfn.IFS(L288&lt;3,"Junior",L288&lt;=7,"Mid-Level",L288&gt;7,"Senior")</f>
        <v>Senior</v>
      </c>
      <c r="L288" s="45">
        <f ca="1">INT(YEARFRAC(Table1[[#This Row],[Joining Date]],TODAY(),1))</f>
        <v>11</v>
      </c>
      <c r="M288" s="25" t="str">
        <f t="shared" ca="1" si="4"/>
        <v>Yes</v>
      </c>
      <c r="N288" s="25">
        <f>YEAR(Table1[[#This Row],[Joining Date]])</f>
        <v>2015</v>
      </c>
      <c r="O288" s="45">
        <f>MONTH(Table1[[#This Row],[Joining Date]])</f>
        <v>4</v>
      </c>
      <c r="P288" s="25">
        <f ca="1">NETWORKDAYS(Table1[[#This Row],[Joining Date]],TODAY())</f>
        <v>2915</v>
      </c>
      <c r="Q288" s="25" t="str">
        <f>LEFT(Table1[[#This Row],[Department]],5)&amp;"-"&amp;RIGHT(Table1[[#This Row],[Employee ID]],3)</f>
        <v>Finan-169</v>
      </c>
      <c r="R288" s="25" t="str">
        <f>LEFT(Table1[[#This Row],[Department]],3)</f>
        <v>Fin</v>
      </c>
      <c r="S288" s="36">
        <f>_xlfn.XLOOKUP(Table1[[#This Row],[City]],Table2[City],Table2[Bonus %])</f>
        <v>6</v>
      </c>
      <c r="U288" s="48" t="str">
        <v xml:space="preserve">Aarav </v>
      </c>
      <c r="V288" s="48" t="str">
        <v>Sharma</v>
      </c>
    </row>
    <row r="289" spans="1:22" x14ac:dyDescent="0.35">
      <c r="A289" s="9" t="s">
        <v>1327</v>
      </c>
      <c r="B289" s="41" t="str">
        <f>LEFT(Table1[[#This Row],[Employee Name]],FIND(" ",Table1[[#This Row],[Employee Name]]))</f>
        <v xml:space="preserve">Tarun </v>
      </c>
      <c r="C289" s="41" t="str">
        <f>RIGHT(Table1[[#This Row],[Employee Name]],LEN(Table1[[#This Row],[Employee Name]])-FIND(" ",Table1[[#This Row],[Employee Name]]))</f>
        <v>Verma</v>
      </c>
      <c r="D289" s="23">
        <f>Table1[[#This Row],[Basic Salary]]+Table1[[#This Row],[Bonus]]</f>
        <v>134140</v>
      </c>
      <c r="E289" s="10">
        <v>66</v>
      </c>
      <c r="F289" s="46">
        <v>99</v>
      </c>
      <c r="G289" s="10" t="str" cm="1">
        <f t="array" ref="G289">_xlfn.IFS(Table1[[#This Row],[Performance Score]]&gt;=80,"Excellent",Table1[[#This Row],[Performance Score]]&gt;=60,"Good",Table1[[#This Row],[Performance Score]]&gt;=40,"Need Improvement")</f>
        <v>Excellent</v>
      </c>
      <c r="H289" s="30">
        <f>Table1[[#This Row],[Bonus]]/Table1[[#This Row],[Basic Salary]]</f>
        <v>0.28423854247446173</v>
      </c>
      <c r="I289" s="10">
        <f ca="1">DATEDIF(Table1[[#This Row],[Date of Birth]],TODAY(),"y")</f>
        <v>34</v>
      </c>
      <c r="J289" s="34">
        <v>43186</v>
      </c>
      <c r="K289" s="33" t="str" cm="1">
        <f t="array" aca="1" ref="K289" ca="1">_xlfn.IFS(L289&lt;3,"Junior",L289&lt;=7,"Mid-Level",L289&gt;7,"Senior")</f>
        <v>Senior</v>
      </c>
      <c r="L289" s="46">
        <f ca="1">INT(YEARFRAC(Table1[[#This Row],[Joining Date]],TODAY(),1))</f>
        <v>8</v>
      </c>
      <c r="M289" s="25" t="str">
        <f t="shared" ca="1" si="4"/>
        <v>Yes</v>
      </c>
      <c r="N289" s="26">
        <f>YEAR(Table1[[#This Row],[Joining Date]])</f>
        <v>2018</v>
      </c>
      <c r="O289" s="46">
        <f>MONTH(Table1[[#This Row],[Joining Date]])</f>
        <v>3</v>
      </c>
      <c r="P289" s="26">
        <f ca="1">NETWORKDAYS(Table1[[#This Row],[Joining Date]],TODAY())</f>
        <v>2155</v>
      </c>
      <c r="Q289" s="26" t="str">
        <f>LEFT(Table1[[#This Row],[Department]],5)&amp;"-"&amp;RIGHT(Table1[[#This Row],[Employee ID]],3)</f>
        <v>Finan-271</v>
      </c>
      <c r="R289" s="26" t="str">
        <f>LEFT(Table1[[#This Row],[Department]],3)</f>
        <v>Fin</v>
      </c>
      <c r="S289" s="37">
        <f>_xlfn.XLOOKUP(Table1[[#This Row],[City]],Table2[City],Table2[Bonus %])</f>
        <v>7</v>
      </c>
      <c r="U289" s="48" t="str">
        <v xml:space="preserve">Tarun </v>
      </c>
      <c r="V289" s="48" t="str">
        <v>Verma</v>
      </c>
    </row>
    <row r="290" spans="1:22" x14ac:dyDescent="0.35">
      <c r="A290" s="7" t="s">
        <v>3889</v>
      </c>
      <c r="B290" s="40" t="str">
        <f>LEFT(Table1[[#This Row],[Employee Name]],FIND(" ",Table1[[#This Row],[Employee Name]]))</f>
        <v xml:space="preserve">Ishita </v>
      </c>
      <c r="C290" s="40" t="str">
        <f>RIGHT(Table1[[#This Row],[Employee Name]],LEN(Table1[[#This Row],[Employee Name]])-FIND(" ",Table1[[#This Row],[Employee Name]]))</f>
        <v>Roy</v>
      </c>
      <c r="D290" s="22">
        <f>Table1[[#This Row],[Basic Salary]]+Table1[[#This Row],[Bonus]]</f>
        <v>134115</v>
      </c>
      <c r="E290" s="8">
        <v>95</v>
      </c>
      <c r="F290" s="45">
        <v>71</v>
      </c>
      <c r="G290" s="8" t="str" cm="1">
        <f t="array" ref="G290">_xlfn.IFS(Table1[[#This Row],[Performance Score]]&gt;=80,"Excellent",Table1[[#This Row],[Performance Score]]&gt;=60,"Good",Table1[[#This Row],[Performance Score]]&gt;=40,"Need Improvement")</f>
        <v>Good</v>
      </c>
      <c r="H290" s="29">
        <f>Table1[[#This Row],[Bonus]]/Table1[[#This Row],[Basic Salary]]</f>
        <v>0.16816772350358861</v>
      </c>
      <c r="I290" s="8">
        <f ca="1">DATEDIF(Table1[[#This Row],[Date of Birth]],TODAY(),"y")</f>
        <v>30</v>
      </c>
      <c r="J290" s="33">
        <v>42036</v>
      </c>
      <c r="K290" s="33" t="str" cm="1">
        <f t="array" aca="1" ref="K290" ca="1">_xlfn.IFS(L290&lt;3,"Junior",L290&lt;=7,"Mid-Level",L290&gt;7,"Senior")</f>
        <v>Senior</v>
      </c>
      <c r="L290" s="45">
        <f ca="1">INT(YEARFRAC(Table1[[#This Row],[Joining Date]],TODAY(),1))</f>
        <v>11</v>
      </c>
      <c r="M290" s="25" t="str">
        <f t="shared" ca="1" si="4"/>
        <v>Yes</v>
      </c>
      <c r="N290" s="25">
        <f>YEAR(Table1[[#This Row],[Joining Date]])</f>
        <v>2015</v>
      </c>
      <c r="O290" s="45">
        <f>MONTH(Table1[[#This Row],[Joining Date]])</f>
        <v>2</v>
      </c>
      <c r="P290" s="25">
        <f ca="1">NETWORKDAYS(Table1[[#This Row],[Joining Date]],TODAY())</f>
        <v>2976</v>
      </c>
      <c r="Q290" s="25" t="str">
        <f>LEFT(Table1[[#This Row],[Department]],5)&amp;"-"&amp;RIGHT(Table1[[#This Row],[Employee ID]],3)</f>
        <v>HR-833</v>
      </c>
      <c r="R290" s="25" t="str">
        <f>LEFT(Table1[[#This Row],[Department]],3)</f>
        <v>HR</v>
      </c>
      <c r="S290" s="36">
        <f>_xlfn.XLOOKUP(Table1[[#This Row],[City]],Table2[City],Table2[Bonus %])</f>
        <v>5</v>
      </c>
      <c r="U290" s="48" t="str">
        <v xml:space="preserve">Ishita </v>
      </c>
      <c r="V290" s="48" t="str">
        <v>Roy</v>
      </c>
    </row>
    <row r="291" spans="1:22" x14ac:dyDescent="0.35">
      <c r="A291" s="9" t="s">
        <v>4225</v>
      </c>
      <c r="B291" s="41" t="str">
        <f>LEFT(Table1[[#This Row],[Employee Name]],FIND(" ",Table1[[#This Row],[Employee Name]]))</f>
        <v xml:space="preserve">Kavya </v>
      </c>
      <c r="C291" s="41" t="str">
        <f>RIGHT(Table1[[#This Row],[Employee Name]],LEN(Table1[[#This Row],[Employee Name]])-FIND(" ",Table1[[#This Row],[Employee Name]]))</f>
        <v>Nair</v>
      </c>
      <c r="D291" s="23">
        <f>Table1[[#This Row],[Basic Salary]]+Table1[[#This Row],[Bonus]]</f>
        <v>134109</v>
      </c>
      <c r="E291" s="10">
        <v>71</v>
      </c>
      <c r="F291" s="46">
        <v>97</v>
      </c>
      <c r="G291" s="10" t="str" cm="1">
        <f t="array" ref="G291">_xlfn.IFS(Table1[[#This Row],[Performance Score]]&gt;=80,"Excellent",Table1[[#This Row],[Performance Score]]&gt;=60,"Good",Table1[[#This Row],[Performance Score]]&gt;=40,"Need Improvement")</f>
        <v>Excellent</v>
      </c>
      <c r="H291" s="30">
        <f>Table1[[#This Row],[Bonus]]/Table1[[#This Row],[Basic Salary]]</f>
        <v>0.22916246585888952</v>
      </c>
      <c r="I291" s="10">
        <f ca="1">DATEDIF(Table1[[#This Row],[Date of Birth]],TODAY(),"y")</f>
        <v>24</v>
      </c>
      <c r="J291" s="34">
        <v>43123</v>
      </c>
      <c r="K291" s="33" t="str" cm="1">
        <f t="array" aca="1" ref="K291" ca="1">_xlfn.IFS(L291&lt;3,"Junior",L291&lt;=7,"Mid-Level",L291&gt;7,"Senior")</f>
        <v>Senior</v>
      </c>
      <c r="L291" s="46">
        <f ca="1">INT(YEARFRAC(Table1[[#This Row],[Joining Date]],TODAY(),1))</f>
        <v>8</v>
      </c>
      <c r="M291" s="25" t="str">
        <f t="shared" ca="1" si="4"/>
        <v>Yes</v>
      </c>
      <c r="N291" s="26">
        <f>YEAR(Table1[[#This Row],[Joining Date]])</f>
        <v>2018</v>
      </c>
      <c r="O291" s="46">
        <f>MONTH(Table1[[#This Row],[Joining Date]])</f>
        <v>1</v>
      </c>
      <c r="P291" s="26">
        <f ca="1">NETWORKDAYS(Table1[[#This Row],[Joining Date]],TODAY())</f>
        <v>2200</v>
      </c>
      <c r="Q291" s="26" t="str">
        <f>LEFT(Table1[[#This Row],[Department]],5)&amp;"-"&amp;RIGHT(Table1[[#This Row],[Employee ID]],3)</f>
        <v>HR-169</v>
      </c>
      <c r="R291" s="26" t="str">
        <f>LEFT(Table1[[#This Row],[Department]],3)</f>
        <v>HR</v>
      </c>
      <c r="S291" s="37">
        <f>_xlfn.XLOOKUP(Table1[[#This Row],[City]],Table2[City],Table2[Bonus %])</f>
        <v>6</v>
      </c>
      <c r="U291" s="48" t="str">
        <v xml:space="preserve">Kavya </v>
      </c>
      <c r="V291" s="48" t="str">
        <v>Nair</v>
      </c>
    </row>
    <row r="292" spans="1:22" x14ac:dyDescent="0.35">
      <c r="A292" s="7" t="s">
        <v>4820</v>
      </c>
      <c r="B292" s="40" t="str">
        <f>LEFT(Table1[[#This Row],[Employee Name]],FIND(" ",Table1[[#This Row],[Employee Name]]))</f>
        <v xml:space="preserve">Pooja </v>
      </c>
      <c r="C292" s="40" t="str">
        <f>RIGHT(Table1[[#This Row],[Employee Name]],LEN(Table1[[#This Row],[Employee Name]])-FIND(" ",Table1[[#This Row],[Employee Name]]))</f>
        <v>Das</v>
      </c>
      <c r="D292" s="22">
        <f>Table1[[#This Row],[Basic Salary]]+Table1[[#This Row],[Bonus]]</f>
        <v>134098</v>
      </c>
      <c r="E292" s="8">
        <v>65</v>
      </c>
      <c r="F292" s="45">
        <v>68</v>
      </c>
      <c r="G292" s="8" t="str" cm="1">
        <f t="array" ref="G292">_xlfn.IFS(Table1[[#This Row],[Performance Score]]&gt;=80,"Excellent",Table1[[#This Row],[Performance Score]]&gt;=60,"Good",Table1[[#This Row],[Performance Score]]&gt;=40,"Need Improvement")</f>
        <v>Good</v>
      </c>
      <c r="H292" s="29">
        <f>Table1[[#This Row],[Bonus]]/Table1[[#This Row],[Basic Salary]]</f>
        <v>0.20335256692122006</v>
      </c>
      <c r="I292" s="8">
        <f ca="1">DATEDIF(Table1[[#This Row],[Date of Birth]],TODAY(),"y")</f>
        <v>29</v>
      </c>
      <c r="J292" s="33">
        <v>43828</v>
      </c>
      <c r="K292" s="33" t="str" cm="1">
        <f t="array" aca="1" ref="K292" ca="1">_xlfn.IFS(L292&lt;3,"Junior",L292&lt;=7,"Mid-Level",L292&gt;7,"Senior")</f>
        <v>Mid-Level</v>
      </c>
      <c r="L292" s="45">
        <f ca="1">INT(YEARFRAC(Table1[[#This Row],[Joining Date]],TODAY(),1))</f>
        <v>6</v>
      </c>
      <c r="M292" s="25" t="str">
        <f t="shared" ca="1" si="4"/>
        <v>Yes</v>
      </c>
      <c r="N292" s="25">
        <f>YEAR(Table1[[#This Row],[Joining Date]])</f>
        <v>2019</v>
      </c>
      <c r="O292" s="45">
        <f>MONTH(Table1[[#This Row],[Joining Date]])</f>
        <v>12</v>
      </c>
      <c r="P292" s="25">
        <f ca="1">NETWORKDAYS(Table1[[#This Row],[Joining Date]],TODAY())</f>
        <v>1696</v>
      </c>
      <c r="Q292" s="25" t="str">
        <f>LEFT(Table1[[#This Row],[Department]],5)&amp;"-"&amp;RIGHT(Table1[[#This Row],[Employee ID]],3)</f>
        <v>Suppo-764</v>
      </c>
      <c r="R292" s="25" t="str">
        <f>LEFT(Table1[[#This Row],[Department]],3)</f>
        <v>Sup</v>
      </c>
      <c r="S292" s="36">
        <f>_xlfn.XLOOKUP(Table1[[#This Row],[City]],Table2[City],Table2[Bonus %])</f>
        <v>6</v>
      </c>
      <c r="U292" s="48" t="str">
        <v xml:space="preserve">Pooja </v>
      </c>
      <c r="V292" s="48" t="str">
        <v>Das</v>
      </c>
    </row>
    <row r="293" spans="1:22" x14ac:dyDescent="0.35">
      <c r="A293" s="9" t="s">
        <v>4972</v>
      </c>
      <c r="B293" s="41" t="str">
        <f>LEFT(Table1[[#This Row],[Employee Name]],FIND(" ",Table1[[#This Row],[Employee Name]]))</f>
        <v xml:space="preserve">Tarun </v>
      </c>
      <c r="C293" s="41" t="str">
        <f>RIGHT(Table1[[#This Row],[Employee Name]],LEN(Table1[[#This Row],[Employee Name]])-FIND(" ",Table1[[#This Row],[Employee Name]]))</f>
        <v>Verma</v>
      </c>
      <c r="D293" s="23">
        <f>Table1[[#This Row],[Basic Salary]]+Table1[[#This Row],[Bonus]]</f>
        <v>134027</v>
      </c>
      <c r="E293" s="10">
        <v>70</v>
      </c>
      <c r="F293" s="46">
        <v>67</v>
      </c>
      <c r="G293" s="10" t="str" cm="1">
        <f t="array" ref="G293">_xlfn.IFS(Table1[[#This Row],[Performance Score]]&gt;=80,"Excellent",Table1[[#This Row],[Performance Score]]&gt;=60,"Good",Table1[[#This Row],[Performance Score]]&gt;=40,"Need Improvement")</f>
        <v>Good</v>
      </c>
      <c r="H293" s="30">
        <f>Table1[[#This Row],[Bonus]]/Table1[[#This Row],[Basic Salary]]</f>
        <v>0.25777268930827052</v>
      </c>
      <c r="I293" s="10">
        <f ca="1">DATEDIF(Table1[[#This Row],[Date of Birth]],TODAY(),"y")</f>
        <v>43</v>
      </c>
      <c r="J293" s="34">
        <v>44568</v>
      </c>
      <c r="K293" s="33" t="str" cm="1">
        <f t="array" aca="1" ref="K293" ca="1">_xlfn.IFS(L293&lt;3,"Junior",L293&lt;=7,"Mid-Level",L293&gt;7,"Senior")</f>
        <v>Mid-Level</v>
      </c>
      <c r="L293" s="46">
        <f ca="1">INT(YEARFRAC(Table1[[#This Row],[Joining Date]],TODAY(),1))</f>
        <v>4</v>
      </c>
      <c r="M293" s="25" t="str">
        <f t="shared" ca="1" si="4"/>
        <v>No</v>
      </c>
      <c r="N293" s="26">
        <f>YEAR(Table1[[#This Row],[Joining Date]])</f>
        <v>2022</v>
      </c>
      <c r="O293" s="46">
        <f>MONTH(Table1[[#This Row],[Joining Date]])</f>
        <v>1</v>
      </c>
      <c r="P293" s="26">
        <f ca="1">NETWORKDAYS(Table1[[#This Row],[Joining Date]],TODAY())</f>
        <v>1167</v>
      </c>
      <c r="Q293" s="26" t="str">
        <f>LEFT(Table1[[#This Row],[Department]],5)&amp;"-"&amp;RIGHT(Table1[[#This Row],[Employee ID]],3)</f>
        <v>Suppo-916</v>
      </c>
      <c r="R293" s="26" t="str">
        <f>LEFT(Table1[[#This Row],[Department]],3)</f>
        <v>Sup</v>
      </c>
      <c r="S293" s="37">
        <f>_xlfn.XLOOKUP(Table1[[#This Row],[City]],Table2[City],Table2[Bonus %])</f>
        <v>5</v>
      </c>
      <c r="U293" s="48" t="str">
        <v xml:space="preserve">Tarun </v>
      </c>
      <c r="V293" s="48" t="str">
        <v>Verma</v>
      </c>
    </row>
    <row r="294" spans="1:22" x14ac:dyDescent="0.35">
      <c r="A294" s="7" t="s">
        <v>1513</v>
      </c>
      <c r="B294" s="40" t="str">
        <f>LEFT(Table1[[#This Row],[Employee Name]],FIND(" ",Table1[[#This Row],[Employee Name]]))</f>
        <v xml:space="preserve">Kavya </v>
      </c>
      <c r="C294" s="40" t="str">
        <f>RIGHT(Table1[[#This Row],[Employee Name]],LEN(Table1[[#This Row],[Employee Name]])-FIND(" ",Table1[[#This Row],[Employee Name]]))</f>
        <v>Nair</v>
      </c>
      <c r="D294" s="22">
        <f>Table1[[#This Row],[Basic Salary]]+Table1[[#This Row],[Bonus]]</f>
        <v>134003</v>
      </c>
      <c r="E294" s="8">
        <v>99</v>
      </c>
      <c r="F294" s="45">
        <v>54</v>
      </c>
      <c r="G294" s="8" t="str" cm="1">
        <f t="array" ref="G294">_xlfn.IFS(Table1[[#This Row],[Performance Score]]&gt;=80,"Excellent",Table1[[#This Row],[Performance Score]]&gt;=60,"Good",Table1[[#This Row],[Performance Score]]&gt;=40,"Need Improvement")</f>
        <v>Need Improvement</v>
      </c>
      <c r="H294" s="29">
        <f>Table1[[#This Row],[Bonus]]/Table1[[#This Row],[Basic Salary]]</f>
        <v>0.23826904951117189</v>
      </c>
      <c r="I294" s="8">
        <f ca="1">DATEDIF(Table1[[#This Row],[Date of Birth]],TODAY(),"y")</f>
        <v>39</v>
      </c>
      <c r="J294" s="33">
        <v>44791</v>
      </c>
      <c r="K294" s="33" t="str" cm="1">
        <f t="array" aca="1" ref="K294" ca="1">_xlfn.IFS(L294&lt;3,"Junior",L294&lt;=7,"Mid-Level",L294&gt;7,"Senior")</f>
        <v>Mid-Level</v>
      </c>
      <c r="L294" s="45">
        <f ca="1">INT(YEARFRAC(Table1[[#This Row],[Joining Date]],TODAY(),1))</f>
        <v>3</v>
      </c>
      <c r="M294" s="25" t="str">
        <f t="shared" ca="1" si="4"/>
        <v>No</v>
      </c>
      <c r="N294" s="25">
        <f>YEAR(Table1[[#This Row],[Joining Date]])</f>
        <v>2022</v>
      </c>
      <c r="O294" s="45">
        <f>MONTH(Table1[[#This Row],[Joining Date]])</f>
        <v>8</v>
      </c>
      <c r="P294" s="25">
        <f ca="1">NETWORKDAYS(Table1[[#This Row],[Joining Date]],TODAY())</f>
        <v>1008</v>
      </c>
      <c r="Q294" s="25" t="str">
        <f>LEFT(Table1[[#This Row],[Department]],5)&amp;"-"&amp;RIGHT(Table1[[#This Row],[Employee ID]],3)</f>
        <v>Finan-457</v>
      </c>
      <c r="R294" s="25" t="str">
        <f>LEFT(Table1[[#This Row],[Department]],3)</f>
        <v>Fin</v>
      </c>
      <c r="S294" s="36">
        <f>_xlfn.XLOOKUP(Table1[[#This Row],[City]],Table2[City],Table2[Bonus %])</f>
        <v>5</v>
      </c>
      <c r="U294" s="48" t="str">
        <v xml:space="preserve">Kavya </v>
      </c>
      <c r="V294" s="48" t="str">
        <v>Nair</v>
      </c>
    </row>
    <row r="295" spans="1:22" x14ac:dyDescent="0.35">
      <c r="A295" s="9" t="s">
        <v>186</v>
      </c>
      <c r="B295" s="41" t="str">
        <f>LEFT(Table1[[#This Row],[Employee Name]],FIND(" ",Table1[[#This Row],[Employee Name]]))</f>
        <v xml:space="preserve">Arjun </v>
      </c>
      <c r="C295" s="41" t="str">
        <f>RIGHT(Table1[[#This Row],[Employee Name]],LEN(Table1[[#This Row],[Employee Name]])-FIND(" ",Table1[[#This Row],[Employee Name]]))</f>
        <v>Mehta</v>
      </c>
      <c r="D295" s="23">
        <f>Table1[[#This Row],[Basic Salary]]+Table1[[#This Row],[Bonus]]</f>
        <v>133998</v>
      </c>
      <c r="E295" s="10">
        <v>84</v>
      </c>
      <c r="F295" s="46">
        <v>78</v>
      </c>
      <c r="G295" s="10" t="str" cm="1">
        <f t="array" ref="G295">_xlfn.IFS(Table1[[#This Row],[Performance Score]]&gt;=80,"Excellent",Table1[[#This Row],[Performance Score]]&gt;=60,"Good",Table1[[#This Row],[Performance Score]]&gt;=40,"Need Improvement")</f>
        <v>Good</v>
      </c>
      <c r="H295" s="30">
        <f>Table1[[#This Row],[Bonus]]/Table1[[#This Row],[Basic Salary]]</f>
        <v>0.13228496827019764</v>
      </c>
      <c r="I295" s="10">
        <f ca="1">DATEDIF(Table1[[#This Row],[Date of Birth]],TODAY(),"y")</f>
        <v>21</v>
      </c>
      <c r="J295" s="34">
        <v>44402</v>
      </c>
      <c r="K295" s="33" t="str" cm="1">
        <f t="array" aca="1" ref="K295" ca="1">_xlfn.IFS(L295&lt;3,"Junior",L295&lt;=7,"Mid-Level",L295&gt;7,"Senior")</f>
        <v>Mid-Level</v>
      </c>
      <c r="L295" s="46">
        <f ca="1">INT(YEARFRAC(Table1[[#This Row],[Joining Date]],TODAY(),1))</f>
        <v>4</v>
      </c>
      <c r="M295" s="25" t="str">
        <f t="shared" ca="1" si="4"/>
        <v>No</v>
      </c>
      <c r="N295" s="26">
        <f>YEAR(Table1[[#This Row],[Joining Date]])</f>
        <v>2021</v>
      </c>
      <c r="O295" s="46">
        <f>MONTH(Table1[[#This Row],[Joining Date]])</f>
        <v>7</v>
      </c>
      <c r="P295" s="26">
        <f ca="1">NETWORKDAYS(Table1[[#This Row],[Joining Date]],TODAY())</f>
        <v>1286</v>
      </c>
      <c r="Q295" s="26" t="str">
        <f>LEFT(Table1[[#This Row],[Department]],5)&amp;"-"&amp;RIGHT(Table1[[#This Row],[Employee ID]],3)</f>
        <v>Opera-130</v>
      </c>
      <c r="R295" s="26" t="str">
        <f>LEFT(Table1[[#This Row],[Department]],3)</f>
        <v>Ope</v>
      </c>
      <c r="S295" s="37">
        <f>_xlfn.XLOOKUP(Table1[[#This Row],[City]],Table2[City],Table2[Bonus %])</f>
        <v>4</v>
      </c>
      <c r="U295" s="48" t="str">
        <v xml:space="preserve">Arjun </v>
      </c>
      <c r="V295" s="48" t="str">
        <v>Mehta</v>
      </c>
    </row>
    <row r="296" spans="1:22" x14ac:dyDescent="0.35">
      <c r="A296" s="7" t="s">
        <v>4600</v>
      </c>
      <c r="B296" s="40" t="str">
        <f>LEFT(Table1[[#This Row],[Employee Name]],FIND(" ",Table1[[#This Row],[Employee Name]]))</f>
        <v xml:space="preserve">Nisha </v>
      </c>
      <c r="C296" s="40" t="str">
        <f>RIGHT(Table1[[#This Row],[Employee Name]],LEN(Table1[[#This Row],[Employee Name]])-FIND(" ",Table1[[#This Row],[Employee Name]]))</f>
        <v>Kapoor</v>
      </c>
      <c r="D296" s="22">
        <f>Table1[[#This Row],[Basic Salary]]+Table1[[#This Row],[Bonus]]</f>
        <v>133993</v>
      </c>
      <c r="E296" s="8">
        <v>62</v>
      </c>
      <c r="F296" s="45">
        <v>99</v>
      </c>
      <c r="G296" s="8" t="str" cm="1">
        <f t="array" ref="G296">_xlfn.IFS(Table1[[#This Row],[Performance Score]]&gt;=80,"Excellent",Table1[[#This Row],[Performance Score]]&gt;=60,"Good",Table1[[#This Row],[Performance Score]]&gt;=40,"Need Improvement")</f>
        <v>Excellent</v>
      </c>
      <c r="H296" s="29">
        <f>Table1[[#This Row],[Bonus]]/Table1[[#This Row],[Basic Salary]]</f>
        <v>0.25634534424723165</v>
      </c>
      <c r="I296" s="8">
        <f ca="1">DATEDIF(Table1[[#This Row],[Date of Birth]],TODAY(),"y")</f>
        <v>20</v>
      </c>
      <c r="J296" s="33">
        <v>45585</v>
      </c>
      <c r="K296" s="33" t="str" cm="1">
        <f t="array" aca="1" ref="K296" ca="1">_xlfn.IFS(L296&lt;3,"Junior",L296&lt;=7,"Mid-Level",L296&gt;7,"Senior")</f>
        <v>Junior</v>
      </c>
      <c r="L296" s="45">
        <f ca="1">INT(YEARFRAC(Table1[[#This Row],[Joining Date]],TODAY(),1))</f>
        <v>1</v>
      </c>
      <c r="M296" s="25" t="str">
        <f t="shared" ca="1" si="4"/>
        <v>No</v>
      </c>
      <c r="N296" s="25">
        <f>YEAR(Table1[[#This Row],[Joining Date]])</f>
        <v>2024</v>
      </c>
      <c r="O296" s="45">
        <f>MONTH(Table1[[#This Row],[Joining Date]])</f>
        <v>10</v>
      </c>
      <c r="P296" s="25">
        <f ca="1">NETWORKDAYS(Table1[[#This Row],[Joining Date]],TODAY())</f>
        <v>441</v>
      </c>
      <c r="Q296" s="25" t="str">
        <f>LEFT(Table1[[#This Row],[Department]],5)&amp;"-"&amp;RIGHT(Table1[[#This Row],[Employee ID]],3)</f>
        <v>HR-544</v>
      </c>
      <c r="R296" s="25" t="str">
        <f>LEFT(Table1[[#This Row],[Department]],3)</f>
        <v>HR</v>
      </c>
      <c r="S296" s="36">
        <f>_xlfn.XLOOKUP(Table1[[#This Row],[City]],Table2[City],Table2[Bonus %])</f>
        <v>6</v>
      </c>
      <c r="U296" s="48" t="str">
        <v xml:space="preserve">Nisha </v>
      </c>
      <c r="V296" s="48" t="str">
        <v>Kapoor</v>
      </c>
    </row>
    <row r="297" spans="1:22" x14ac:dyDescent="0.35">
      <c r="A297" s="9" t="s">
        <v>2797</v>
      </c>
      <c r="B297" s="41" t="str">
        <f>LEFT(Table1[[#This Row],[Employee Name]],FIND(" ",Table1[[#This Row],[Employee Name]]))</f>
        <v xml:space="preserve">Nisha </v>
      </c>
      <c r="C297" s="41" t="str">
        <f>RIGHT(Table1[[#This Row],[Employee Name]],LEN(Table1[[#This Row],[Employee Name]])-FIND(" ",Table1[[#This Row],[Employee Name]]))</f>
        <v>Kapoor</v>
      </c>
      <c r="D297" s="23">
        <f>Table1[[#This Row],[Basic Salary]]+Table1[[#This Row],[Bonus]]</f>
        <v>133971</v>
      </c>
      <c r="E297" s="10">
        <v>83</v>
      </c>
      <c r="F297" s="46">
        <v>51</v>
      </c>
      <c r="G297" s="10" t="str" cm="1">
        <f t="array" ref="G297">_xlfn.IFS(Table1[[#This Row],[Performance Score]]&gt;=80,"Excellent",Table1[[#This Row],[Performance Score]]&gt;=60,"Good",Table1[[#This Row],[Performance Score]]&gt;=40,"Need Improvement")</f>
        <v>Need Improvement</v>
      </c>
      <c r="H297" s="30">
        <f>Table1[[#This Row],[Bonus]]/Table1[[#This Row],[Basic Salary]]</f>
        <v>0.23488095567292536</v>
      </c>
      <c r="I297" s="10">
        <f ca="1">DATEDIF(Table1[[#This Row],[Date of Birth]],TODAY(),"y")</f>
        <v>21</v>
      </c>
      <c r="J297" s="34">
        <v>44351</v>
      </c>
      <c r="K297" s="33" t="str" cm="1">
        <f t="array" aca="1" ref="K297" ca="1">_xlfn.IFS(L297&lt;3,"Junior",L297&lt;=7,"Mid-Level",L297&gt;7,"Senior")</f>
        <v>Mid-Level</v>
      </c>
      <c r="L297" s="46">
        <f ca="1">INT(YEARFRAC(Table1[[#This Row],[Joining Date]],TODAY(),1))</f>
        <v>5</v>
      </c>
      <c r="M297" s="25" t="str">
        <f t="shared" ca="1" si="4"/>
        <v>No</v>
      </c>
      <c r="N297" s="26">
        <f>YEAR(Table1[[#This Row],[Joining Date]])</f>
        <v>2021</v>
      </c>
      <c r="O297" s="46">
        <f>MONTH(Table1[[#This Row],[Joining Date]])</f>
        <v>6</v>
      </c>
      <c r="P297" s="26">
        <f ca="1">NETWORKDAYS(Table1[[#This Row],[Joining Date]],TODAY())</f>
        <v>1322</v>
      </c>
      <c r="Q297" s="26" t="str">
        <f>LEFT(Table1[[#This Row],[Department]],5)&amp;"-"&amp;RIGHT(Table1[[#This Row],[Employee ID]],3)</f>
        <v>Sales-741</v>
      </c>
      <c r="R297" s="26" t="str">
        <f>LEFT(Table1[[#This Row],[Department]],3)</f>
        <v>Sal</v>
      </c>
      <c r="S297" s="37">
        <f>_xlfn.XLOOKUP(Table1[[#This Row],[City]],Table2[City],Table2[Bonus %])</f>
        <v>4</v>
      </c>
      <c r="U297" s="48" t="str">
        <v xml:space="preserve">Nisha </v>
      </c>
      <c r="V297" s="48" t="str">
        <v>Kapoor</v>
      </c>
    </row>
    <row r="298" spans="1:22" x14ac:dyDescent="0.35">
      <c r="A298" s="7" t="s">
        <v>2142</v>
      </c>
      <c r="B298" s="40" t="str">
        <f>LEFT(Table1[[#This Row],[Employee Name]],FIND(" ",Table1[[#This Row],[Employee Name]]))</f>
        <v xml:space="preserve">Rohan </v>
      </c>
      <c r="C298" s="40" t="str">
        <f>RIGHT(Table1[[#This Row],[Employee Name]],LEN(Table1[[#This Row],[Employee Name]])-FIND(" ",Table1[[#This Row],[Employee Name]]))</f>
        <v>Gupta</v>
      </c>
      <c r="D298" s="22">
        <f>Table1[[#This Row],[Basic Salary]]+Table1[[#This Row],[Bonus]]</f>
        <v>133890</v>
      </c>
      <c r="E298" s="8">
        <v>74</v>
      </c>
      <c r="F298" s="45">
        <v>41</v>
      </c>
      <c r="G298" s="8" t="str" cm="1">
        <f t="array" ref="G298">_xlfn.IFS(Table1[[#This Row],[Performance Score]]&gt;=80,"Excellent",Table1[[#This Row],[Performance Score]]&gt;=60,"Good",Table1[[#This Row],[Performance Score]]&gt;=40,"Need Improvement")</f>
        <v>Need Improvement</v>
      </c>
      <c r="H298" s="29">
        <f>Table1[[#This Row],[Bonus]]/Table1[[#This Row],[Basic Salary]]</f>
        <v>0.14824534321292579</v>
      </c>
      <c r="I298" s="8">
        <f ca="1">DATEDIF(Table1[[#This Row],[Date of Birth]],TODAY(),"y")</f>
        <v>20</v>
      </c>
      <c r="J298" s="33">
        <v>43261</v>
      </c>
      <c r="K298" s="33" t="str" cm="1">
        <f t="array" aca="1" ref="K298" ca="1">_xlfn.IFS(L298&lt;3,"Junior",L298&lt;=7,"Mid-Level",L298&gt;7,"Senior")</f>
        <v>Senior</v>
      </c>
      <c r="L298" s="45">
        <f ca="1">INT(YEARFRAC(Table1[[#This Row],[Joining Date]],TODAY(),1))</f>
        <v>8</v>
      </c>
      <c r="M298" s="25" t="str">
        <f t="shared" ca="1" si="4"/>
        <v>Yes</v>
      </c>
      <c r="N298" s="25">
        <f>YEAR(Table1[[#This Row],[Joining Date]])</f>
        <v>2018</v>
      </c>
      <c r="O298" s="45">
        <f>MONTH(Table1[[#This Row],[Joining Date]])</f>
        <v>6</v>
      </c>
      <c r="P298" s="25">
        <f ca="1">NETWORKDAYS(Table1[[#This Row],[Joining Date]],TODAY())</f>
        <v>2101</v>
      </c>
      <c r="Q298" s="25" t="str">
        <f>LEFT(Table1[[#This Row],[Department]],5)&amp;"-"&amp;RIGHT(Table1[[#This Row],[Employee ID]],3)</f>
        <v>Opera-086</v>
      </c>
      <c r="R298" s="25" t="str">
        <f>LEFT(Table1[[#This Row],[Department]],3)</f>
        <v>Ope</v>
      </c>
      <c r="S298" s="36">
        <f>_xlfn.XLOOKUP(Table1[[#This Row],[City]],Table2[City],Table2[Bonus %])</f>
        <v>5</v>
      </c>
      <c r="U298" s="48" t="str">
        <v xml:space="preserve">Rohan </v>
      </c>
      <c r="V298" s="48" t="str">
        <v>Gupta</v>
      </c>
    </row>
    <row r="299" spans="1:22" x14ac:dyDescent="0.35">
      <c r="A299" s="9" t="s">
        <v>4864</v>
      </c>
      <c r="B299" s="41" t="str">
        <f>LEFT(Table1[[#This Row],[Employee Name]],FIND(" ",Table1[[#This Row],[Employee Name]]))</f>
        <v xml:space="preserve">Sneha </v>
      </c>
      <c r="C299" s="41" t="str">
        <f>RIGHT(Table1[[#This Row],[Employee Name]],LEN(Table1[[#This Row],[Employee Name]])-FIND(" ",Table1[[#This Row],[Employee Name]]))</f>
        <v>Iyer</v>
      </c>
      <c r="D299" s="23">
        <f>Table1[[#This Row],[Basic Salary]]+Table1[[#This Row],[Bonus]]</f>
        <v>133828</v>
      </c>
      <c r="E299" s="10">
        <v>69</v>
      </c>
      <c r="F299" s="46">
        <v>71</v>
      </c>
      <c r="G299" s="10" t="str" cm="1">
        <f t="array" ref="G299">_xlfn.IFS(Table1[[#This Row],[Performance Score]]&gt;=80,"Excellent",Table1[[#This Row],[Performance Score]]&gt;=60,"Good",Table1[[#This Row],[Performance Score]]&gt;=40,"Need Improvement")</f>
        <v>Good</v>
      </c>
      <c r="H299" s="30">
        <f>Table1[[#This Row],[Bonus]]/Table1[[#This Row],[Basic Salary]]</f>
        <v>0.27418832714462532</v>
      </c>
      <c r="I299" s="10">
        <f ca="1">DATEDIF(Table1[[#This Row],[Date of Birth]],TODAY(),"y")</f>
        <v>45</v>
      </c>
      <c r="J299" s="34">
        <v>43333</v>
      </c>
      <c r="K299" s="33" t="str" cm="1">
        <f t="array" aca="1" ref="K299" ca="1">_xlfn.IFS(L299&lt;3,"Junior",L299&lt;=7,"Mid-Level",L299&gt;7,"Senior")</f>
        <v>Mid-Level</v>
      </c>
      <c r="L299" s="46">
        <f ca="1">INT(YEARFRAC(Table1[[#This Row],[Joining Date]],TODAY(),1))</f>
        <v>7</v>
      </c>
      <c r="M299" s="25" t="str">
        <f t="shared" ca="1" si="4"/>
        <v>Yes</v>
      </c>
      <c r="N299" s="26">
        <f>YEAR(Table1[[#This Row],[Joining Date]])</f>
        <v>2018</v>
      </c>
      <c r="O299" s="46">
        <f>MONTH(Table1[[#This Row],[Joining Date]])</f>
        <v>8</v>
      </c>
      <c r="P299" s="26">
        <f ca="1">NETWORKDAYS(Table1[[#This Row],[Joining Date]],TODAY())</f>
        <v>2050</v>
      </c>
      <c r="Q299" s="26" t="str">
        <f>LEFT(Table1[[#This Row],[Department]],5)&amp;"-"&amp;RIGHT(Table1[[#This Row],[Employee ID]],3)</f>
        <v>HR-808</v>
      </c>
      <c r="R299" s="26" t="str">
        <f>LEFT(Table1[[#This Row],[Department]],3)</f>
        <v>HR</v>
      </c>
      <c r="S299" s="37">
        <f>_xlfn.XLOOKUP(Table1[[#This Row],[City]],Table2[City],Table2[Bonus %])</f>
        <v>5</v>
      </c>
      <c r="U299" s="48" t="str">
        <v xml:space="preserve">Sneha </v>
      </c>
      <c r="V299" s="48" t="str">
        <v>Iyer</v>
      </c>
    </row>
    <row r="300" spans="1:22" x14ac:dyDescent="0.35">
      <c r="A300" s="7" t="s">
        <v>2763</v>
      </c>
      <c r="B300" s="40" t="str">
        <f>LEFT(Table1[[#This Row],[Employee Name]],FIND(" ",Table1[[#This Row],[Employee Name]]))</f>
        <v xml:space="preserve">Neha </v>
      </c>
      <c r="C300" s="40" t="str">
        <f>RIGHT(Table1[[#This Row],[Employee Name]],LEN(Table1[[#This Row],[Employee Name]])-FIND(" ",Table1[[#This Row],[Employee Name]]))</f>
        <v>Kulkarni</v>
      </c>
      <c r="D300" s="22">
        <f>Table1[[#This Row],[Basic Salary]]+Table1[[#This Row],[Bonus]]</f>
        <v>133820</v>
      </c>
      <c r="E300" s="8">
        <v>84</v>
      </c>
      <c r="F300" s="45">
        <v>85</v>
      </c>
      <c r="G300" s="8" t="str" cm="1">
        <f t="array" ref="G300">_xlfn.IFS(Table1[[#This Row],[Performance Score]]&gt;=80,"Excellent",Table1[[#This Row],[Performance Score]]&gt;=60,"Good",Table1[[#This Row],[Performance Score]]&gt;=40,"Need Improvement")</f>
        <v>Excellent</v>
      </c>
      <c r="H300" s="29">
        <f>Table1[[#This Row],[Bonus]]/Table1[[#This Row],[Basic Salary]]</f>
        <v>0.22046202814486487</v>
      </c>
      <c r="I300" s="8">
        <f ca="1">DATEDIF(Table1[[#This Row],[Date of Birth]],TODAY(),"y")</f>
        <v>13</v>
      </c>
      <c r="J300" s="33">
        <v>44360</v>
      </c>
      <c r="K300" s="33" t="str" cm="1">
        <f t="array" aca="1" ref="K300" ca="1">_xlfn.IFS(L300&lt;3,"Junior",L300&lt;=7,"Mid-Level",L300&gt;7,"Senior")</f>
        <v>Mid-Level</v>
      </c>
      <c r="L300" s="45">
        <f ca="1">INT(YEARFRAC(Table1[[#This Row],[Joining Date]],TODAY(),1))</f>
        <v>5</v>
      </c>
      <c r="M300" s="25" t="str">
        <f t="shared" ca="1" si="4"/>
        <v>No</v>
      </c>
      <c r="N300" s="25">
        <f>YEAR(Table1[[#This Row],[Joining Date]])</f>
        <v>2021</v>
      </c>
      <c r="O300" s="45">
        <f>MONTH(Table1[[#This Row],[Joining Date]])</f>
        <v>6</v>
      </c>
      <c r="P300" s="25">
        <f ca="1">NETWORKDAYS(Table1[[#This Row],[Joining Date]],TODAY())</f>
        <v>1316</v>
      </c>
      <c r="Q300" s="25" t="str">
        <f>LEFT(Table1[[#This Row],[Department]],5)&amp;"-"&amp;RIGHT(Table1[[#This Row],[Employee ID]],3)</f>
        <v>Marke-707</v>
      </c>
      <c r="R300" s="25" t="str">
        <f>LEFT(Table1[[#This Row],[Department]],3)</f>
        <v>Mar</v>
      </c>
      <c r="S300" s="36">
        <f>_xlfn.XLOOKUP(Table1[[#This Row],[City]],Table2[City],Table2[Bonus %])</f>
        <v>5</v>
      </c>
      <c r="U300" s="48" t="str">
        <v xml:space="preserve">Neha </v>
      </c>
      <c r="V300" s="48" t="str">
        <v>Kulkarni</v>
      </c>
    </row>
    <row r="301" spans="1:22" x14ac:dyDescent="0.35">
      <c r="A301" s="9" t="s">
        <v>1481</v>
      </c>
      <c r="B301" s="41" t="str">
        <f>LEFT(Table1[[#This Row],[Employee Name]],FIND(" ",Table1[[#This Row],[Employee Name]]))</f>
        <v xml:space="preserve">Rahul </v>
      </c>
      <c r="C301" s="41" t="str">
        <f>RIGHT(Table1[[#This Row],[Employee Name]],LEN(Table1[[#This Row],[Employee Name]])-FIND(" ",Table1[[#This Row],[Employee Name]]))</f>
        <v>Verma</v>
      </c>
      <c r="D301" s="23">
        <f>Table1[[#This Row],[Basic Salary]]+Table1[[#This Row],[Bonus]]</f>
        <v>133768</v>
      </c>
      <c r="E301" s="10">
        <v>77</v>
      </c>
      <c r="F301" s="46">
        <v>69</v>
      </c>
      <c r="G301" s="10" t="str" cm="1">
        <f t="array" ref="G301">_xlfn.IFS(Table1[[#This Row],[Performance Score]]&gt;=80,"Excellent",Table1[[#This Row],[Performance Score]]&gt;=60,"Good",Table1[[#This Row],[Performance Score]]&gt;=40,"Need Improvement")</f>
        <v>Good</v>
      </c>
      <c r="H301" s="30">
        <f>Table1[[#This Row],[Bonus]]/Table1[[#This Row],[Basic Salary]]</f>
        <v>0.16678151194536273</v>
      </c>
      <c r="I301" s="10">
        <f ca="1">DATEDIF(Table1[[#This Row],[Date of Birth]],TODAY(),"y")</f>
        <v>43</v>
      </c>
      <c r="J301" s="34">
        <v>42786</v>
      </c>
      <c r="K301" s="33" t="str" cm="1">
        <f t="array" aca="1" ref="K301" ca="1">_xlfn.IFS(L301&lt;3,"Junior",L301&lt;=7,"Mid-Level",L301&gt;7,"Senior")</f>
        <v>Senior</v>
      </c>
      <c r="L301" s="46">
        <f ca="1">INT(YEARFRAC(Table1[[#This Row],[Joining Date]],TODAY(),1))</f>
        <v>9</v>
      </c>
      <c r="M301" s="25" t="str">
        <f t="shared" ca="1" si="4"/>
        <v>Yes</v>
      </c>
      <c r="N301" s="26">
        <f>YEAR(Table1[[#This Row],[Joining Date]])</f>
        <v>2017</v>
      </c>
      <c r="O301" s="46">
        <f>MONTH(Table1[[#This Row],[Joining Date]])</f>
        <v>2</v>
      </c>
      <c r="P301" s="26">
        <f ca="1">NETWORKDAYS(Table1[[#This Row],[Joining Date]],TODAY())</f>
        <v>2441</v>
      </c>
      <c r="Q301" s="26" t="str">
        <f>LEFT(Table1[[#This Row],[Department]],5)&amp;"-"&amp;RIGHT(Table1[[#This Row],[Employee ID]],3)</f>
        <v>Opera-425</v>
      </c>
      <c r="R301" s="26" t="str">
        <f>LEFT(Table1[[#This Row],[Department]],3)</f>
        <v>Ope</v>
      </c>
      <c r="S301" s="37">
        <f>_xlfn.XLOOKUP(Table1[[#This Row],[City]],Table2[City],Table2[Bonus %])</f>
        <v>8</v>
      </c>
      <c r="U301" s="48" t="str">
        <v xml:space="preserve">Rahul </v>
      </c>
      <c r="V301" s="48" t="str">
        <v>Verma</v>
      </c>
    </row>
    <row r="302" spans="1:22" x14ac:dyDescent="0.35">
      <c r="A302" s="7" t="s">
        <v>1956</v>
      </c>
      <c r="B302" s="40" t="str">
        <f>LEFT(Table1[[#This Row],[Employee Name]],FIND(" ",Table1[[#This Row],[Employee Name]]))</f>
        <v xml:space="preserve">Aditya </v>
      </c>
      <c r="C302" s="40" t="str">
        <f>RIGHT(Table1[[#This Row],[Employee Name]],LEN(Table1[[#This Row],[Employee Name]])-FIND(" ",Table1[[#This Row],[Employee Name]]))</f>
        <v>Kapoor</v>
      </c>
      <c r="D302" s="22">
        <f>Table1[[#This Row],[Basic Salary]]+Table1[[#This Row],[Bonus]]</f>
        <v>133765</v>
      </c>
      <c r="E302" s="8">
        <v>87</v>
      </c>
      <c r="F302" s="45">
        <v>75</v>
      </c>
      <c r="G302" s="8" t="str" cm="1">
        <f t="array" ref="G302">_xlfn.IFS(Table1[[#This Row],[Performance Score]]&gt;=80,"Excellent",Table1[[#This Row],[Performance Score]]&gt;=60,"Good",Table1[[#This Row],[Performance Score]]&gt;=40,"Need Improvement")</f>
        <v>Good</v>
      </c>
      <c r="H302" s="29">
        <f>Table1[[#This Row],[Bonus]]/Table1[[#This Row],[Basic Salary]]</f>
        <v>0.23830110254297696</v>
      </c>
      <c r="I302" s="8">
        <f ca="1">DATEDIF(Table1[[#This Row],[Date of Birth]],TODAY(),"y")</f>
        <v>37</v>
      </c>
      <c r="J302" s="33">
        <v>44142</v>
      </c>
      <c r="K302" s="33" t="str" cm="1">
        <f t="array" aca="1" ref="K302" ca="1">_xlfn.IFS(L302&lt;3,"Junior",L302&lt;=7,"Mid-Level",L302&gt;7,"Senior")</f>
        <v>Mid-Level</v>
      </c>
      <c r="L302" s="45">
        <f ca="1">INT(YEARFRAC(Table1[[#This Row],[Joining Date]],TODAY(),1))</f>
        <v>5</v>
      </c>
      <c r="M302" s="25" t="str">
        <f t="shared" ca="1" si="4"/>
        <v>No</v>
      </c>
      <c r="N302" s="25">
        <f>YEAR(Table1[[#This Row],[Joining Date]])</f>
        <v>2020</v>
      </c>
      <c r="O302" s="45">
        <f>MONTH(Table1[[#This Row],[Joining Date]])</f>
        <v>11</v>
      </c>
      <c r="P302" s="25">
        <f ca="1">NETWORKDAYS(Table1[[#This Row],[Joining Date]],TODAY())</f>
        <v>1471</v>
      </c>
      <c r="Q302" s="25" t="str">
        <f>LEFT(Table1[[#This Row],[Department]],5)&amp;"-"&amp;RIGHT(Table1[[#This Row],[Employee ID]],3)</f>
        <v>IT-900</v>
      </c>
      <c r="R302" s="25" t="str">
        <f>LEFT(Table1[[#This Row],[Department]],3)</f>
        <v>IT</v>
      </c>
      <c r="S302" s="36">
        <f>_xlfn.XLOOKUP(Table1[[#This Row],[City]],Table2[City],Table2[Bonus %])</f>
        <v>6</v>
      </c>
      <c r="U302" s="48" t="str">
        <v xml:space="preserve">Aditya </v>
      </c>
      <c r="V302" s="48" t="str">
        <v>Kapoor</v>
      </c>
    </row>
    <row r="303" spans="1:22" x14ac:dyDescent="0.35">
      <c r="A303" s="9" t="s">
        <v>4215</v>
      </c>
      <c r="B303" s="41" t="str">
        <f>LEFT(Table1[[#This Row],[Employee Name]],FIND(" ",Table1[[#This Row],[Employee Name]]))</f>
        <v xml:space="preserve">Karan </v>
      </c>
      <c r="C303" s="41" t="str">
        <f>RIGHT(Table1[[#This Row],[Employee Name]],LEN(Table1[[#This Row],[Employee Name]])-FIND(" ",Table1[[#This Row],[Employee Name]]))</f>
        <v>Malhotra</v>
      </c>
      <c r="D303" s="23">
        <f>Table1[[#This Row],[Basic Salary]]+Table1[[#This Row],[Bonus]]</f>
        <v>133684</v>
      </c>
      <c r="E303" s="10">
        <v>75</v>
      </c>
      <c r="F303" s="46">
        <v>77</v>
      </c>
      <c r="G303" s="10" t="str" cm="1">
        <f t="array" ref="G303">_xlfn.IFS(Table1[[#This Row],[Performance Score]]&gt;=80,"Excellent",Table1[[#This Row],[Performance Score]]&gt;=60,"Good",Table1[[#This Row],[Performance Score]]&gt;=40,"Need Improvement")</f>
        <v>Good</v>
      </c>
      <c r="H303" s="30">
        <f>Table1[[#This Row],[Bonus]]/Table1[[#This Row],[Basic Salary]]</f>
        <v>0.17495473641653045</v>
      </c>
      <c r="I303" s="10">
        <f ca="1">DATEDIF(Table1[[#This Row],[Date of Birth]],TODAY(),"y")</f>
        <v>40</v>
      </c>
      <c r="J303" s="34">
        <v>43096</v>
      </c>
      <c r="K303" s="33" t="str" cm="1">
        <f t="array" aca="1" ref="K303" ca="1">_xlfn.IFS(L303&lt;3,"Junior",L303&lt;=7,"Mid-Level",L303&gt;7,"Senior")</f>
        <v>Senior</v>
      </c>
      <c r="L303" s="46">
        <f ca="1">INT(YEARFRAC(Table1[[#This Row],[Joining Date]],TODAY(),1))</f>
        <v>8</v>
      </c>
      <c r="M303" s="25" t="str">
        <f t="shared" ca="1" si="4"/>
        <v>Yes</v>
      </c>
      <c r="N303" s="26">
        <f>YEAR(Table1[[#This Row],[Joining Date]])</f>
        <v>2017</v>
      </c>
      <c r="O303" s="46">
        <f>MONTH(Table1[[#This Row],[Joining Date]])</f>
        <v>12</v>
      </c>
      <c r="P303" s="26">
        <f ca="1">NETWORKDAYS(Table1[[#This Row],[Joining Date]],TODAY())</f>
        <v>2219</v>
      </c>
      <c r="Q303" s="26" t="str">
        <f>LEFT(Table1[[#This Row],[Department]],5)&amp;"-"&amp;RIGHT(Table1[[#This Row],[Employee ID]],3)</f>
        <v>Opera-159</v>
      </c>
      <c r="R303" s="26" t="str">
        <f>LEFT(Table1[[#This Row],[Department]],3)</f>
        <v>Ope</v>
      </c>
      <c r="S303" s="37">
        <f>_xlfn.XLOOKUP(Table1[[#This Row],[City]],Table2[City],Table2[Bonus %])</f>
        <v>4</v>
      </c>
      <c r="U303" s="48" t="str">
        <v xml:space="preserve">Karan </v>
      </c>
      <c r="V303" s="48" t="str">
        <v>Malhotra</v>
      </c>
    </row>
    <row r="304" spans="1:22" x14ac:dyDescent="0.35">
      <c r="A304" s="7" t="s">
        <v>2964</v>
      </c>
      <c r="B304" s="40" t="str">
        <f>LEFT(Table1[[#This Row],[Employee Name]],FIND(" ",Table1[[#This Row],[Employee Name]]))</f>
        <v xml:space="preserve">Swathi </v>
      </c>
      <c r="C304" s="40" t="str">
        <f>RIGHT(Table1[[#This Row],[Employee Name]],LEN(Table1[[#This Row],[Employee Name]])-FIND(" ",Table1[[#This Row],[Employee Name]]))</f>
        <v>Ramesh</v>
      </c>
      <c r="D304" s="22">
        <f>Table1[[#This Row],[Basic Salary]]+Table1[[#This Row],[Bonus]]</f>
        <v>133663</v>
      </c>
      <c r="E304" s="8">
        <v>94</v>
      </c>
      <c r="F304" s="45">
        <v>91</v>
      </c>
      <c r="G304" s="8" t="str" cm="1">
        <f t="array" ref="G304">_xlfn.IFS(Table1[[#This Row],[Performance Score]]&gt;=80,"Excellent",Table1[[#This Row],[Performance Score]]&gt;=60,"Good",Table1[[#This Row],[Performance Score]]&gt;=40,"Need Improvement")</f>
        <v>Excellent</v>
      </c>
      <c r="H304" s="29">
        <f>Table1[[#This Row],[Bonus]]/Table1[[#This Row],[Basic Salary]]</f>
        <v>0.20123841791661798</v>
      </c>
      <c r="I304" s="8">
        <f ca="1">DATEDIF(Table1[[#This Row],[Date of Birth]],TODAY(),"y")</f>
        <v>40</v>
      </c>
      <c r="J304" s="33">
        <v>45567</v>
      </c>
      <c r="K304" s="33" t="str" cm="1">
        <f t="array" aca="1" ref="K304" ca="1">_xlfn.IFS(L304&lt;3,"Junior",L304&lt;=7,"Mid-Level",L304&gt;7,"Senior")</f>
        <v>Junior</v>
      </c>
      <c r="L304" s="45">
        <f ca="1">INT(YEARFRAC(Table1[[#This Row],[Joining Date]],TODAY(),1))</f>
        <v>1</v>
      </c>
      <c r="M304" s="25" t="str">
        <f t="shared" ca="1" si="4"/>
        <v>No</v>
      </c>
      <c r="N304" s="25">
        <f>YEAR(Table1[[#This Row],[Joining Date]])</f>
        <v>2024</v>
      </c>
      <c r="O304" s="45">
        <f>MONTH(Table1[[#This Row],[Joining Date]])</f>
        <v>10</v>
      </c>
      <c r="P304" s="25">
        <f ca="1">NETWORKDAYS(Table1[[#This Row],[Joining Date]],TODAY())</f>
        <v>454</v>
      </c>
      <c r="Q304" s="25" t="str">
        <f>LEFT(Table1[[#This Row],[Department]],5)&amp;"-"&amp;RIGHT(Table1[[#This Row],[Employee ID]],3)</f>
        <v>IT-908</v>
      </c>
      <c r="R304" s="25" t="str">
        <f>LEFT(Table1[[#This Row],[Department]],3)</f>
        <v>IT</v>
      </c>
      <c r="S304" s="36">
        <f>_xlfn.XLOOKUP(Table1[[#This Row],[City]],Table2[City],Table2[Bonus %])</f>
        <v>7</v>
      </c>
      <c r="U304" s="48" t="str">
        <v xml:space="preserve">Swathi </v>
      </c>
      <c r="V304" s="48" t="str">
        <v>Ramesh</v>
      </c>
    </row>
    <row r="305" spans="1:22" x14ac:dyDescent="0.35">
      <c r="A305" s="9" t="s">
        <v>4530</v>
      </c>
      <c r="B305" s="41" t="str">
        <f>LEFT(Table1[[#This Row],[Employee Name]],FIND(" ",Table1[[#This Row],[Employee Name]]))</f>
        <v xml:space="preserve">Kavya </v>
      </c>
      <c r="C305" s="41" t="str">
        <f>RIGHT(Table1[[#This Row],[Employee Name]],LEN(Table1[[#This Row],[Employee Name]])-FIND(" ",Table1[[#This Row],[Employee Name]]))</f>
        <v>Nair</v>
      </c>
      <c r="D305" s="23">
        <f>Table1[[#This Row],[Basic Salary]]+Table1[[#This Row],[Bonus]]</f>
        <v>133662</v>
      </c>
      <c r="E305" s="10">
        <v>73</v>
      </c>
      <c r="F305" s="46">
        <v>82</v>
      </c>
      <c r="G305" s="10" t="str" cm="1">
        <f t="array" ref="G305">_xlfn.IFS(Table1[[#This Row],[Performance Score]]&gt;=80,"Excellent",Table1[[#This Row],[Performance Score]]&gt;=60,"Good",Table1[[#This Row],[Performance Score]]&gt;=40,"Need Improvement")</f>
        <v>Excellent</v>
      </c>
      <c r="H305" s="30">
        <f>Table1[[#This Row],[Bonus]]/Table1[[#This Row],[Basic Salary]]</f>
        <v>0.229008054728015</v>
      </c>
      <c r="I305" s="10">
        <f ca="1">DATEDIF(Table1[[#This Row],[Date of Birth]],TODAY(),"y")</f>
        <v>15</v>
      </c>
      <c r="J305" s="34">
        <v>44501</v>
      </c>
      <c r="K305" s="33" t="str" cm="1">
        <f t="array" aca="1" ref="K305" ca="1">_xlfn.IFS(L305&lt;3,"Junior",L305&lt;=7,"Mid-Level",L305&gt;7,"Senior")</f>
        <v>Mid-Level</v>
      </c>
      <c r="L305" s="46">
        <f ca="1">INT(YEARFRAC(Table1[[#This Row],[Joining Date]],TODAY(),1))</f>
        <v>4</v>
      </c>
      <c r="M305" s="25" t="str">
        <f t="shared" ca="1" si="4"/>
        <v>No</v>
      </c>
      <c r="N305" s="26">
        <f>YEAR(Table1[[#This Row],[Joining Date]])</f>
        <v>2021</v>
      </c>
      <c r="O305" s="46">
        <f>MONTH(Table1[[#This Row],[Joining Date]])</f>
        <v>11</v>
      </c>
      <c r="P305" s="26">
        <f ca="1">NETWORKDAYS(Table1[[#This Row],[Joining Date]],TODAY())</f>
        <v>1216</v>
      </c>
      <c r="Q305" s="26" t="str">
        <f>LEFT(Table1[[#This Row],[Department]],5)&amp;"-"&amp;RIGHT(Table1[[#This Row],[Employee ID]],3)</f>
        <v>HR-474</v>
      </c>
      <c r="R305" s="26" t="str">
        <f>LEFT(Table1[[#This Row],[Department]],3)</f>
        <v>HR</v>
      </c>
      <c r="S305" s="37">
        <f>_xlfn.XLOOKUP(Table1[[#This Row],[City]],Table2[City],Table2[Bonus %])</f>
        <v>8</v>
      </c>
      <c r="U305" s="48" t="str">
        <v xml:space="preserve">Kavya </v>
      </c>
      <c r="V305" s="48" t="str">
        <v>Nair</v>
      </c>
    </row>
    <row r="306" spans="1:22" x14ac:dyDescent="0.35">
      <c r="A306" s="7" t="s">
        <v>2885</v>
      </c>
      <c r="B306" s="40" t="str">
        <f>LEFT(Table1[[#This Row],[Employee Name]],FIND(" ",Table1[[#This Row],[Employee Name]]))</f>
        <v xml:space="preserve">Krishna </v>
      </c>
      <c r="C306" s="40" t="str">
        <f>RIGHT(Table1[[#This Row],[Employee Name]],LEN(Table1[[#This Row],[Employee Name]])-FIND(" ",Table1[[#This Row],[Employee Name]]))</f>
        <v>Chaitanya</v>
      </c>
      <c r="D306" s="22">
        <f>Table1[[#This Row],[Basic Salary]]+Table1[[#This Row],[Bonus]]</f>
        <v>133572</v>
      </c>
      <c r="E306" s="8">
        <v>61</v>
      </c>
      <c r="F306" s="45">
        <v>64</v>
      </c>
      <c r="G306" s="8" t="str" cm="1">
        <f t="array" ref="G306">_xlfn.IFS(Table1[[#This Row],[Performance Score]]&gt;=80,"Excellent",Table1[[#This Row],[Performance Score]]&gt;=60,"Good",Table1[[#This Row],[Performance Score]]&gt;=40,"Need Improvement")</f>
        <v>Good</v>
      </c>
      <c r="H306" s="29">
        <f>Table1[[#This Row],[Bonus]]/Table1[[#This Row],[Basic Salary]]</f>
        <v>0.17069835927639881</v>
      </c>
      <c r="I306" s="8">
        <f ca="1">DATEDIF(Table1[[#This Row],[Date of Birth]],TODAY(),"y")</f>
        <v>21</v>
      </c>
      <c r="J306" s="33">
        <v>44569</v>
      </c>
      <c r="K306" s="33" t="str" cm="1">
        <f t="array" aca="1" ref="K306" ca="1">_xlfn.IFS(L306&lt;3,"Junior",L306&lt;=7,"Mid-Level",L306&gt;7,"Senior")</f>
        <v>Mid-Level</v>
      </c>
      <c r="L306" s="45">
        <f ca="1">INT(YEARFRAC(Table1[[#This Row],[Joining Date]],TODAY(),1))</f>
        <v>4</v>
      </c>
      <c r="M306" s="25" t="str">
        <f t="shared" ca="1" si="4"/>
        <v>No</v>
      </c>
      <c r="N306" s="25">
        <f>YEAR(Table1[[#This Row],[Joining Date]])</f>
        <v>2022</v>
      </c>
      <c r="O306" s="45">
        <f>MONTH(Table1[[#This Row],[Joining Date]])</f>
        <v>1</v>
      </c>
      <c r="P306" s="25">
        <f ca="1">NETWORKDAYS(Table1[[#This Row],[Joining Date]],TODAY())</f>
        <v>1166</v>
      </c>
      <c r="Q306" s="25" t="str">
        <f>LEFT(Table1[[#This Row],[Department]],5)&amp;"-"&amp;RIGHT(Table1[[#This Row],[Employee ID]],3)</f>
        <v>IT-829</v>
      </c>
      <c r="R306" s="25" t="str">
        <f>LEFT(Table1[[#This Row],[Department]],3)</f>
        <v>IT</v>
      </c>
      <c r="S306" s="36">
        <f>_xlfn.XLOOKUP(Table1[[#This Row],[City]],Table2[City],Table2[Bonus %])</f>
        <v>6</v>
      </c>
      <c r="U306" s="48" t="str">
        <v xml:space="preserve">Krishna </v>
      </c>
      <c r="V306" s="48" t="str">
        <v>Chaitanya</v>
      </c>
    </row>
    <row r="307" spans="1:22" x14ac:dyDescent="0.35">
      <c r="A307" s="9" t="s">
        <v>3756</v>
      </c>
      <c r="B307" s="41" t="str">
        <f>LEFT(Table1[[#This Row],[Employee Name]],FIND(" ",Table1[[#This Row],[Employee Name]]))</f>
        <v xml:space="preserve">Ajay </v>
      </c>
      <c r="C307" s="41" t="str">
        <f>RIGHT(Table1[[#This Row],[Employee Name]],LEN(Table1[[#This Row],[Employee Name]])-FIND(" ",Table1[[#This Row],[Employee Name]]))</f>
        <v>Singh</v>
      </c>
      <c r="D307" s="23">
        <f>Table1[[#This Row],[Basic Salary]]+Table1[[#This Row],[Bonus]]</f>
        <v>133546</v>
      </c>
      <c r="E307" s="10">
        <v>95</v>
      </c>
      <c r="F307" s="46">
        <v>85</v>
      </c>
      <c r="G307" s="10" t="str" cm="1">
        <f t="array" ref="G307">_xlfn.IFS(Table1[[#This Row],[Performance Score]]&gt;=80,"Excellent",Table1[[#This Row],[Performance Score]]&gt;=60,"Good",Table1[[#This Row],[Performance Score]]&gt;=40,"Need Improvement")</f>
        <v>Excellent</v>
      </c>
      <c r="H307" s="30">
        <f>Table1[[#This Row],[Bonus]]/Table1[[#This Row],[Basic Salary]]</f>
        <v>0.142561364783587</v>
      </c>
      <c r="I307" s="10">
        <f ca="1">DATEDIF(Table1[[#This Row],[Date of Birth]],TODAY(),"y")</f>
        <v>22</v>
      </c>
      <c r="J307" s="34">
        <v>44919</v>
      </c>
      <c r="K307" s="33" t="str" cm="1">
        <f t="array" aca="1" ref="K307" ca="1">_xlfn.IFS(L307&lt;3,"Junior",L307&lt;=7,"Mid-Level",L307&gt;7,"Senior")</f>
        <v>Mid-Level</v>
      </c>
      <c r="L307" s="46">
        <f ca="1">INT(YEARFRAC(Table1[[#This Row],[Joining Date]],TODAY(),1))</f>
        <v>3</v>
      </c>
      <c r="M307" s="25" t="str">
        <f t="shared" ca="1" si="4"/>
        <v>No</v>
      </c>
      <c r="N307" s="26">
        <f>YEAR(Table1[[#This Row],[Joining Date]])</f>
        <v>2022</v>
      </c>
      <c r="O307" s="46">
        <f>MONTH(Table1[[#This Row],[Joining Date]])</f>
        <v>12</v>
      </c>
      <c r="P307" s="26">
        <f ca="1">NETWORKDAYS(Table1[[#This Row],[Joining Date]],TODAY())</f>
        <v>916</v>
      </c>
      <c r="Q307" s="26" t="str">
        <f>LEFT(Table1[[#This Row],[Department]],5)&amp;"-"&amp;RIGHT(Table1[[#This Row],[Employee ID]],3)</f>
        <v>Sales-700</v>
      </c>
      <c r="R307" s="26" t="str">
        <f>LEFT(Table1[[#This Row],[Department]],3)</f>
        <v>Sal</v>
      </c>
      <c r="S307" s="37">
        <f>_xlfn.XLOOKUP(Table1[[#This Row],[City]],Table2[City],Table2[Bonus %])</f>
        <v>8</v>
      </c>
      <c r="U307" s="48" t="str">
        <v xml:space="preserve">Ajay </v>
      </c>
      <c r="V307" s="48" t="str">
        <v>Singh</v>
      </c>
    </row>
    <row r="308" spans="1:22" x14ac:dyDescent="0.35">
      <c r="A308" s="7" t="s">
        <v>1975</v>
      </c>
      <c r="B308" s="40" t="str">
        <f>LEFT(Table1[[#This Row],[Employee Name]],FIND(" ",Table1[[#This Row],[Employee Name]]))</f>
        <v xml:space="preserve">Ishita </v>
      </c>
      <c r="C308" s="40" t="str">
        <f>RIGHT(Table1[[#This Row],[Employee Name]],LEN(Table1[[#This Row],[Employee Name]])-FIND(" ",Table1[[#This Row],[Employee Name]]))</f>
        <v>Roy</v>
      </c>
      <c r="D308" s="22">
        <f>Table1[[#This Row],[Basic Salary]]+Table1[[#This Row],[Bonus]]</f>
        <v>133499</v>
      </c>
      <c r="E308" s="8">
        <v>68</v>
      </c>
      <c r="F308" s="45">
        <v>77</v>
      </c>
      <c r="G308" s="8" t="str" cm="1">
        <f t="array" ref="G308">_xlfn.IFS(Table1[[#This Row],[Performance Score]]&gt;=80,"Excellent",Table1[[#This Row],[Performance Score]]&gt;=60,"Good",Table1[[#This Row],[Performance Score]]&gt;=40,"Need Improvement")</f>
        <v>Good</v>
      </c>
      <c r="H308" s="29">
        <f>Table1[[#This Row],[Bonus]]/Table1[[#This Row],[Basic Salary]]</f>
        <v>0.13338370631982885</v>
      </c>
      <c r="I308" s="8">
        <f ca="1">DATEDIF(Table1[[#This Row],[Date of Birth]],TODAY(),"y")</f>
        <v>24</v>
      </c>
      <c r="J308" s="33">
        <v>42882</v>
      </c>
      <c r="K308" s="33" t="str" cm="1">
        <f t="array" aca="1" ref="K308" ca="1">_xlfn.IFS(L308&lt;3,"Junior",L308&lt;=7,"Mid-Level",L308&gt;7,"Senior")</f>
        <v>Senior</v>
      </c>
      <c r="L308" s="45">
        <f ca="1">INT(YEARFRAC(Table1[[#This Row],[Joining Date]],TODAY(),1))</f>
        <v>9</v>
      </c>
      <c r="M308" s="25" t="str">
        <f t="shared" ca="1" si="4"/>
        <v>Yes</v>
      </c>
      <c r="N308" s="25">
        <f>YEAR(Table1[[#This Row],[Joining Date]])</f>
        <v>2017</v>
      </c>
      <c r="O308" s="45">
        <f>MONTH(Table1[[#This Row],[Joining Date]])</f>
        <v>5</v>
      </c>
      <c r="P308" s="25">
        <f ca="1">NETWORKDAYS(Table1[[#This Row],[Joining Date]],TODAY())</f>
        <v>2371</v>
      </c>
      <c r="Q308" s="25" t="str">
        <f>LEFT(Table1[[#This Row],[Department]],5)&amp;"-"&amp;RIGHT(Table1[[#This Row],[Employee ID]],3)</f>
        <v>Marke-919</v>
      </c>
      <c r="R308" s="25" t="str">
        <f>LEFT(Table1[[#This Row],[Department]],3)</f>
        <v>Mar</v>
      </c>
      <c r="S308" s="36">
        <f>_xlfn.XLOOKUP(Table1[[#This Row],[City]],Table2[City],Table2[Bonus %])</f>
        <v>4</v>
      </c>
      <c r="U308" s="48" t="str">
        <v xml:space="preserve">Ishita </v>
      </c>
      <c r="V308" s="48" t="str">
        <v>Roy</v>
      </c>
    </row>
    <row r="309" spans="1:22" x14ac:dyDescent="0.35">
      <c r="A309" s="9" t="s">
        <v>1172</v>
      </c>
      <c r="B309" s="41" t="str">
        <f>LEFT(Table1[[#This Row],[Employee Name]],FIND(" ",Table1[[#This Row],[Employee Name]]))</f>
        <v xml:space="preserve">Neha </v>
      </c>
      <c r="C309" s="41" t="str">
        <f>RIGHT(Table1[[#This Row],[Employee Name]],LEN(Table1[[#This Row],[Employee Name]])-FIND(" ",Table1[[#This Row],[Employee Name]]))</f>
        <v>Kulkarni</v>
      </c>
      <c r="D309" s="23">
        <f>Table1[[#This Row],[Basic Salary]]+Table1[[#This Row],[Bonus]]</f>
        <v>133468</v>
      </c>
      <c r="E309" s="10">
        <v>77</v>
      </c>
      <c r="F309" s="46">
        <v>56</v>
      </c>
      <c r="G309" s="10" t="str" cm="1">
        <f t="array" ref="G309">_xlfn.IFS(Table1[[#This Row],[Performance Score]]&gt;=80,"Excellent",Table1[[#This Row],[Performance Score]]&gt;=60,"Good",Table1[[#This Row],[Performance Score]]&gt;=40,"Need Improvement")</f>
        <v>Need Improvement</v>
      </c>
      <c r="H309" s="30">
        <f>Table1[[#This Row],[Bonus]]/Table1[[#This Row],[Basic Salary]]</f>
        <v>0.16454061600209405</v>
      </c>
      <c r="I309" s="10">
        <f ca="1">DATEDIF(Table1[[#This Row],[Date of Birth]],TODAY(),"y")</f>
        <v>45</v>
      </c>
      <c r="J309" s="34">
        <v>42871</v>
      </c>
      <c r="K309" s="33" t="str" cm="1">
        <f t="array" aca="1" ref="K309" ca="1">_xlfn.IFS(L309&lt;3,"Junior",L309&lt;=7,"Mid-Level",L309&gt;7,"Senior")</f>
        <v>Senior</v>
      </c>
      <c r="L309" s="46">
        <f ca="1">INT(YEARFRAC(Table1[[#This Row],[Joining Date]],TODAY(),1))</f>
        <v>9</v>
      </c>
      <c r="M309" s="25" t="str">
        <f t="shared" ca="1" si="4"/>
        <v>Yes</v>
      </c>
      <c r="N309" s="26">
        <f>YEAR(Table1[[#This Row],[Joining Date]])</f>
        <v>2017</v>
      </c>
      <c r="O309" s="46">
        <f>MONTH(Table1[[#This Row],[Joining Date]])</f>
        <v>5</v>
      </c>
      <c r="P309" s="26">
        <f ca="1">NETWORKDAYS(Table1[[#This Row],[Joining Date]],TODAY())</f>
        <v>2380</v>
      </c>
      <c r="Q309" s="26" t="str">
        <f>LEFT(Table1[[#This Row],[Department]],5)&amp;"-"&amp;RIGHT(Table1[[#This Row],[Employee ID]],3)</f>
        <v>Finan-116</v>
      </c>
      <c r="R309" s="26" t="str">
        <f>LEFT(Table1[[#This Row],[Department]],3)</f>
        <v>Fin</v>
      </c>
      <c r="S309" s="37">
        <f>_xlfn.XLOOKUP(Table1[[#This Row],[City]],Table2[City],Table2[Bonus %])</f>
        <v>6</v>
      </c>
      <c r="U309" s="48" t="str">
        <v xml:space="preserve">Neha </v>
      </c>
      <c r="V309" s="48" t="str">
        <v>Kulkarni</v>
      </c>
    </row>
    <row r="310" spans="1:22" x14ac:dyDescent="0.35">
      <c r="A310" s="7" t="s">
        <v>1760</v>
      </c>
      <c r="B310" s="40" t="str">
        <f>LEFT(Table1[[#This Row],[Employee Name]],FIND(" ",Table1[[#This Row],[Employee Name]]))</f>
        <v xml:space="preserve">Priya </v>
      </c>
      <c r="C310" s="40" t="str">
        <f>RIGHT(Table1[[#This Row],[Employee Name]],LEN(Table1[[#This Row],[Employee Name]])-FIND(" ",Table1[[#This Row],[Employee Name]]))</f>
        <v>Reddy</v>
      </c>
      <c r="D310" s="22">
        <f>Table1[[#This Row],[Basic Salary]]+Table1[[#This Row],[Bonus]]</f>
        <v>133454</v>
      </c>
      <c r="E310" s="8">
        <v>96</v>
      </c>
      <c r="F310" s="45">
        <v>45</v>
      </c>
      <c r="G310" s="8" t="str" cm="1">
        <f t="array" ref="G310">_xlfn.IFS(Table1[[#This Row],[Performance Score]]&gt;=80,"Excellent",Table1[[#This Row],[Performance Score]]&gt;=60,"Good",Table1[[#This Row],[Performance Score]]&gt;=40,"Need Improvement")</f>
        <v>Need Improvement</v>
      </c>
      <c r="H310" s="29">
        <f>Table1[[#This Row],[Bonus]]/Table1[[#This Row],[Basic Salary]]</f>
        <v>0.14309452838592523</v>
      </c>
      <c r="I310" s="8">
        <f ca="1">DATEDIF(Table1[[#This Row],[Date of Birth]],TODAY(),"y")</f>
        <v>15</v>
      </c>
      <c r="J310" s="33">
        <v>44785</v>
      </c>
      <c r="K310" s="33" t="str" cm="1">
        <f t="array" aca="1" ref="K310" ca="1">_xlfn.IFS(L310&lt;3,"Junior",L310&lt;=7,"Mid-Level",L310&gt;7,"Senior")</f>
        <v>Mid-Level</v>
      </c>
      <c r="L310" s="45">
        <f ca="1">INT(YEARFRAC(Table1[[#This Row],[Joining Date]],TODAY(),1))</f>
        <v>3</v>
      </c>
      <c r="M310" s="25" t="str">
        <f t="shared" ca="1" si="4"/>
        <v>No</v>
      </c>
      <c r="N310" s="25">
        <f>YEAR(Table1[[#This Row],[Joining Date]])</f>
        <v>2022</v>
      </c>
      <c r="O310" s="45">
        <f>MONTH(Table1[[#This Row],[Joining Date]])</f>
        <v>8</v>
      </c>
      <c r="P310" s="25">
        <f ca="1">NETWORKDAYS(Table1[[#This Row],[Joining Date]],TODAY())</f>
        <v>1012</v>
      </c>
      <c r="Q310" s="25" t="str">
        <f>LEFT(Table1[[#This Row],[Department]],5)&amp;"-"&amp;RIGHT(Table1[[#This Row],[Employee ID]],3)</f>
        <v>Sales-704</v>
      </c>
      <c r="R310" s="25" t="str">
        <f>LEFT(Table1[[#This Row],[Department]],3)</f>
        <v>Sal</v>
      </c>
      <c r="S310" s="36">
        <f>_xlfn.XLOOKUP(Table1[[#This Row],[City]],Table2[City],Table2[Bonus %])</f>
        <v>5</v>
      </c>
      <c r="U310" s="48" t="str">
        <v xml:space="preserve">Priya </v>
      </c>
      <c r="V310" s="48" t="str">
        <v>Reddy</v>
      </c>
    </row>
    <row r="311" spans="1:22" x14ac:dyDescent="0.35">
      <c r="A311" s="9" t="s">
        <v>3661</v>
      </c>
      <c r="B311" s="41" t="str">
        <f>LEFT(Table1[[#This Row],[Employee Name]],FIND(" ",Table1[[#This Row],[Employee Name]]))</f>
        <v xml:space="preserve">Rohan </v>
      </c>
      <c r="C311" s="41" t="str">
        <f>RIGHT(Table1[[#This Row],[Employee Name]],LEN(Table1[[#This Row],[Employee Name]])-FIND(" ",Table1[[#This Row],[Employee Name]]))</f>
        <v>Gupta</v>
      </c>
      <c r="D311" s="23">
        <f>Table1[[#This Row],[Basic Salary]]+Table1[[#This Row],[Bonus]]</f>
        <v>133408</v>
      </c>
      <c r="E311" s="10">
        <v>94</v>
      </c>
      <c r="F311" s="46">
        <v>96</v>
      </c>
      <c r="G311" s="10" t="str" cm="1">
        <f t="array" ref="G311">_xlfn.IFS(Table1[[#This Row],[Performance Score]]&gt;=80,"Excellent",Table1[[#This Row],[Performance Score]]&gt;=60,"Good",Table1[[#This Row],[Performance Score]]&gt;=40,"Need Improvement")</f>
        <v>Excellent</v>
      </c>
      <c r="H311" s="30">
        <f>Table1[[#This Row],[Bonus]]/Table1[[#This Row],[Basic Salary]]</f>
        <v>0.23673647226780137</v>
      </c>
      <c r="I311" s="10">
        <f ca="1">DATEDIF(Table1[[#This Row],[Date of Birth]],TODAY(),"y")</f>
        <v>40</v>
      </c>
      <c r="J311" s="34">
        <v>44801</v>
      </c>
      <c r="K311" s="33" t="str" cm="1">
        <f t="array" aca="1" ref="K311" ca="1">_xlfn.IFS(L311&lt;3,"Junior",L311&lt;=7,"Mid-Level",L311&gt;7,"Senior")</f>
        <v>Mid-Level</v>
      </c>
      <c r="L311" s="46">
        <f ca="1">INT(YEARFRAC(Table1[[#This Row],[Joining Date]],TODAY(),1))</f>
        <v>3</v>
      </c>
      <c r="M311" s="25" t="str">
        <f t="shared" ca="1" si="4"/>
        <v>No</v>
      </c>
      <c r="N311" s="26">
        <f>YEAR(Table1[[#This Row],[Joining Date]])</f>
        <v>2022</v>
      </c>
      <c r="O311" s="46">
        <f>MONTH(Table1[[#This Row],[Joining Date]])</f>
        <v>8</v>
      </c>
      <c r="P311" s="26">
        <f ca="1">NETWORKDAYS(Table1[[#This Row],[Joining Date]],TODAY())</f>
        <v>1001</v>
      </c>
      <c r="Q311" s="26" t="str">
        <f>LEFT(Table1[[#This Row],[Department]],5)&amp;"-"&amp;RIGHT(Table1[[#This Row],[Employee ID]],3)</f>
        <v>Suppo-605</v>
      </c>
      <c r="R311" s="26" t="str">
        <f>LEFT(Table1[[#This Row],[Department]],3)</f>
        <v>Sup</v>
      </c>
      <c r="S311" s="37">
        <f>_xlfn.XLOOKUP(Table1[[#This Row],[City]],Table2[City],Table2[Bonus %])</f>
        <v>5</v>
      </c>
      <c r="U311" s="48" t="str">
        <v xml:space="preserve">Rohan </v>
      </c>
      <c r="V311" s="48" t="str">
        <v>Gupta</v>
      </c>
    </row>
    <row r="312" spans="1:22" x14ac:dyDescent="0.35">
      <c r="A312" s="7" t="s">
        <v>1577</v>
      </c>
      <c r="B312" s="40" t="str">
        <f>LEFT(Table1[[#This Row],[Employee Name]],FIND(" ",Table1[[#This Row],[Employee Name]]))</f>
        <v xml:space="preserve">Ishita </v>
      </c>
      <c r="C312" s="40" t="str">
        <f>RIGHT(Table1[[#This Row],[Employee Name]],LEN(Table1[[#This Row],[Employee Name]])-FIND(" ",Table1[[#This Row],[Employee Name]]))</f>
        <v>Roy</v>
      </c>
      <c r="D312" s="22">
        <f>Table1[[#This Row],[Basic Salary]]+Table1[[#This Row],[Bonus]]</f>
        <v>133386</v>
      </c>
      <c r="E312" s="8">
        <v>72</v>
      </c>
      <c r="F312" s="45">
        <v>89</v>
      </c>
      <c r="G312" s="8" t="str" cm="1">
        <f t="array" ref="G312">_xlfn.IFS(Table1[[#This Row],[Performance Score]]&gt;=80,"Excellent",Table1[[#This Row],[Performance Score]]&gt;=60,"Good",Table1[[#This Row],[Performance Score]]&gt;=40,"Need Improvement")</f>
        <v>Excellent</v>
      </c>
      <c r="H312" s="29">
        <f>Table1[[#This Row],[Bonus]]/Table1[[#This Row],[Basic Salary]]</f>
        <v>0.19218118765864645</v>
      </c>
      <c r="I312" s="8">
        <f ca="1">DATEDIF(Table1[[#This Row],[Date of Birth]],TODAY(),"y")</f>
        <v>44</v>
      </c>
      <c r="J312" s="33">
        <v>45155</v>
      </c>
      <c r="K312" s="33" t="str" cm="1">
        <f t="array" aca="1" ref="K312" ca="1">_xlfn.IFS(L312&lt;3,"Junior",L312&lt;=7,"Mid-Level",L312&gt;7,"Senior")</f>
        <v>Junior</v>
      </c>
      <c r="L312" s="45">
        <f ca="1">INT(YEARFRAC(Table1[[#This Row],[Joining Date]],TODAY(),1))</f>
        <v>2</v>
      </c>
      <c r="M312" s="25" t="str">
        <f t="shared" ca="1" si="4"/>
        <v>No</v>
      </c>
      <c r="N312" s="25">
        <f>YEAR(Table1[[#This Row],[Joining Date]])</f>
        <v>2023</v>
      </c>
      <c r="O312" s="45">
        <f>MONTH(Table1[[#This Row],[Joining Date]])</f>
        <v>8</v>
      </c>
      <c r="P312" s="25">
        <f ca="1">NETWORKDAYS(Table1[[#This Row],[Joining Date]],TODAY())</f>
        <v>748</v>
      </c>
      <c r="Q312" s="25" t="str">
        <f>LEFT(Table1[[#This Row],[Department]],5)&amp;"-"&amp;RIGHT(Table1[[#This Row],[Employee ID]],3)</f>
        <v>IT-521</v>
      </c>
      <c r="R312" s="25" t="str">
        <f>LEFT(Table1[[#This Row],[Department]],3)</f>
        <v>IT</v>
      </c>
      <c r="S312" s="36">
        <f>_xlfn.XLOOKUP(Table1[[#This Row],[City]],Table2[City],Table2[Bonus %])</f>
        <v>7</v>
      </c>
      <c r="U312" s="48" t="str">
        <v xml:space="preserve">Ishita </v>
      </c>
      <c r="V312" s="48" t="str">
        <v>Roy</v>
      </c>
    </row>
    <row r="313" spans="1:22" x14ac:dyDescent="0.35">
      <c r="A313" s="9" t="s">
        <v>187</v>
      </c>
      <c r="B313" s="41" t="str">
        <f>LEFT(Table1[[#This Row],[Employee Name]],FIND(" ",Table1[[#This Row],[Employee Name]]))</f>
        <v xml:space="preserve">Ishita </v>
      </c>
      <c r="C313" s="41" t="str">
        <f>RIGHT(Table1[[#This Row],[Employee Name]],LEN(Table1[[#This Row],[Employee Name]])-FIND(" ",Table1[[#This Row],[Employee Name]]))</f>
        <v>Roy</v>
      </c>
      <c r="D313" s="23">
        <f>Table1[[#This Row],[Basic Salary]]+Table1[[#This Row],[Bonus]]</f>
        <v>133382</v>
      </c>
      <c r="E313" s="10">
        <v>73</v>
      </c>
      <c r="F313" s="46">
        <v>67</v>
      </c>
      <c r="G313" s="10" t="str" cm="1">
        <f t="array" ref="G313">_xlfn.IFS(Table1[[#This Row],[Performance Score]]&gt;=80,"Excellent",Table1[[#This Row],[Performance Score]]&gt;=60,"Good",Table1[[#This Row],[Performance Score]]&gt;=40,"Need Improvement")</f>
        <v>Good</v>
      </c>
      <c r="H313" s="30">
        <f>Table1[[#This Row],[Bonus]]/Table1[[#This Row],[Basic Salary]]</f>
        <v>0.2090902498277675</v>
      </c>
      <c r="I313" s="10">
        <f ca="1">DATEDIF(Table1[[#This Row],[Date of Birth]],TODAY(),"y")</f>
        <v>17</v>
      </c>
      <c r="J313" s="34">
        <v>42473</v>
      </c>
      <c r="K313" s="33" t="str" cm="1">
        <f t="array" aca="1" ref="K313" ca="1">_xlfn.IFS(L313&lt;3,"Junior",L313&lt;=7,"Mid-Level",L313&gt;7,"Senior")</f>
        <v>Senior</v>
      </c>
      <c r="L313" s="46">
        <f ca="1">INT(YEARFRAC(Table1[[#This Row],[Joining Date]],TODAY(),1))</f>
        <v>10</v>
      </c>
      <c r="M313" s="25" t="str">
        <f t="shared" ca="1" si="4"/>
        <v>Yes</v>
      </c>
      <c r="N313" s="26">
        <f>YEAR(Table1[[#This Row],[Joining Date]])</f>
        <v>2016</v>
      </c>
      <c r="O313" s="46">
        <f>MONTH(Table1[[#This Row],[Joining Date]])</f>
        <v>4</v>
      </c>
      <c r="P313" s="26">
        <f ca="1">NETWORKDAYS(Table1[[#This Row],[Joining Date]],TODAY())</f>
        <v>2664</v>
      </c>
      <c r="Q313" s="26" t="str">
        <f>LEFT(Table1[[#This Row],[Department]],5)&amp;"-"&amp;RIGHT(Table1[[#This Row],[Employee ID]],3)</f>
        <v>HR-131</v>
      </c>
      <c r="R313" s="26" t="str">
        <f>LEFT(Table1[[#This Row],[Department]],3)</f>
        <v>HR</v>
      </c>
      <c r="S313" s="37">
        <f>_xlfn.XLOOKUP(Table1[[#This Row],[City]],Table2[City],Table2[Bonus %])</f>
        <v>8</v>
      </c>
      <c r="U313" s="48" t="str">
        <v xml:space="preserve">Ishita </v>
      </c>
      <c r="V313" s="48" t="str">
        <v>Roy</v>
      </c>
    </row>
    <row r="314" spans="1:22" x14ac:dyDescent="0.35">
      <c r="A314" s="7" t="s">
        <v>5011</v>
      </c>
      <c r="B314" s="40" t="str">
        <f>LEFT(Table1[[#This Row],[Employee Name]],FIND(" ",Table1[[#This Row],[Employee Name]]))</f>
        <v xml:space="preserve">Swathi </v>
      </c>
      <c r="C314" s="40" t="str">
        <f>RIGHT(Table1[[#This Row],[Employee Name]],LEN(Table1[[#This Row],[Employee Name]])-FIND(" ",Table1[[#This Row],[Employee Name]]))</f>
        <v>Ramesh</v>
      </c>
      <c r="D314" s="22">
        <f>Table1[[#This Row],[Basic Salary]]+Table1[[#This Row],[Bonus]]</f>
        <v>133381</v>
      </c>
      <c r="E314" s="8">
        <v>78</v>
      </c>
      <c r="F314" s="45">
        <v>56</v>
      </c>
      <c r="G314" s="8" t="str" cm="1">
        <f t="array" ref="G314">_xlfn.IFS(Table1[[#This Row],[Performance Score]]&gt;=80,"Excellent",Table1[[#This Row],[Performance Score]]&gt;=60,"Good",Table1[[#This Row],[Performance Score]]&gt;=40,"Need Improvement")</f>
        <v>Need Improvement</v>
      </c>
      <c r="H314" s="29">
        <f>Table1[[#This Row],[Bonus]]/Table1[[#This Row],[Basic Salary]]</f>
        <v>0.19288282326005687</v>
      </c>
      <c r="I314" s="8">
        <f ca="1">DATEDIF(Table1[[#This Row],[Date of Birth]],TODAY(),"y")</f>
        <v>21</v>
      </c>
      <c r="J314" s="33">
        <v>43371</v>
      </c>
      <c r="K314" s="33" t="str" cm="1">
        <f t="array" aca="1" ref="K314" ca="1">_xlfn.IFS(L314&lt;3,"Junior",L314&lt;=7,"Mid-Level",L314&gt;7,"Senior")</f>
        <v>Mid-Level</v>
      </c>
      <c r="L314" s="45">
        <f ca="1">INT(YEARFRAC(Table1[[#This Row],[Joining Date]],TODAY(),1))</f>
        <v>7</v>
      </c>
      <c r="M314" s="25" t="str">
        <f t="shared" ca="1" si="4"/>
        <v>Yes</v>
      </c>
      <c r="N314" s="25">
        <f>YEAR(Table1[[#This Row],[Joining Date]])</f>
        <v>2018</v>
      </c>
      <c r="O314" s="45">
        <f>MONTH(Table1[[#This Row],[Joining Date]])</f>
        <v>9</v>
      </c>
      <c r="P314" s="25">
        <f ca="1">NETWORKDAYS(Table1[[#This Row],[Joining Date]],TODAY())</f>
        <v>2022</v>
      </c>
      <c r="Q314" s="25" t="str">
        <f>LEFT(Table1[[#This Row],[Department]],5)&amp;"-"&amp;RIGHT(Table1[[#This Row],[Employee ID]],3)</f>
        <v>Opera-955</v>
      </c>
      <c r="R314" s="25" t="str">
        <f>LEFT(Table1[[#This Row],[Department]],3)</f>
        <v>Ope</v>
      </c>
      <c r="S314" s="36">
        <f>_xlfn.XLOOKUP(Table1[[#This Row],[City]],Table2[City],Table2[Bonus %])</f>
        <v>5</v>
      </c>
      <c r="U314" s="48" t="str">
        <v xml:space="preserve">Swathi </v>
      </c>
      <c r="V314" s="48" t="str">
        <v>Ramesh</v>
      </c>
    </row>
    <row r="315" spans="1:22" x14ac:dyDescent="0.35">
      <c r="A315" s="9" t="s">
        <v>3775</v>
      </c>
      <c r="B315" s="41" t="str">
        <f>LEFT(Table1[[#This Row],[Employee Name]],FIND(" ",Table1[[#This Row],[Employee Name]]))</f>
        <v xml:space="preserve">Rahul </v>
      </c>
      <c r="C315" s="41" t="str">
        <f>RIGHT(Table1[[#This Row],[Employee Name]],LEN(Table1[[#This Row],[Employee Name]])-FIND(" ",Table1[[#This Row],[Employee Name]]))</f>
        <v>Verma</v>
      </c>
      <c r="D315" s="23">
        <f>Table1[[#This Row],[Basic Salary]]+Table1[[#This Row],[Bonus]]</f>
        <v>133344</v>
      </c>
      <c r="E315" s="10">
        <v>79</v>
      </c>
      <c r="F315" s="46">
        <v>51</v>
      </c>
      <c r="G315" s="10" t="str" cm="1">
        <f t="array" ref="G315">_xlfn.IFS(Table1[[#This Row],[Performance Score]]&gt;=80,"Excellent",Table1[[#This Row],[Performance Score]]&gt;=60,"Good",Table1[[#This Row],[Performance Score]]&gt;=40,"Need Improvement")</f>
        <v>Need Improvement</v>
      </c>
      <c r="H315" s="30">
        <f>Table1[[#This Row],[Bonus]]/Table1[[#This Row],[Basic Salary]]</f>
        <v>0.20667843084023346</v>
      </c>
      <c r="I315" s="10">
        <f ca="1">DATEDIF(Table1[[#This Row],[Date of Birth]],TODAY(),"y")</f>
        <v>21</v>
      </c>
      <c r="J315" s="34">
        <v>42101</v>
      </c>
      <c r="K315" s="33" t="str" cm="1">
        <f t="array" aca="1" ref="K315" ca="1">_xlfn.IFS(L315&lt;3,"Junior",L315&lt;=7,"Mid-Level",L315&gt;7,"Senior")</f>
        <v>Senior</v>
      </c>
      <c r="L315" s="46">
        <f ca="1">INT(YEARFRAC(Table1[[#This Row],[Joining Date]],TODAY(),1))</f>
        <v>11</v>
      </c>
      <c r="M315" s="25" t="str">
        <f t="shared" ca="1" si="4"/>
        <v>Yes</v>
      </c>
      <c r="N315" s="26">
        <f>YEAR(Table1[[#This Row],[Joining Date]])</f>
        <v>2015</v>
      </c>
      <c r="O315" s="46">
        <f>MONTH(Table1[[#This Row],[Joining Date]])</f>
        <v>4</v>
      </c>
      <c r="P315" s="26">
        <f ca="1">NETWORKDAYS(Table1[[#This Row],[Joining Date]],TODAY())</f>
        <v>2930</v>
      </c>
      <c r="Q315" s="26" t="str">
        <f>LEFT(Table1[[#This Row],[Department]],5)&amp;"-"&amp;RIGHT(Table1[[#This Row],[Employee ID]],3)</f>
        <v>Finan-719</v>
      </c>
      <c r="R315" s="26" t="str">
        <f>LEFT(Table1[[#This Row],[Department]],3)</f>
        <v>Fin</v>
      </c>
      <c r="S315" s="37">
        <f>_xlfn.XLOOKUP(Table1[[#This Row],[City]],Table2[City],Table2[Bonus %])</f>
        <v>8</v>
      </c>
      <c r="U315" s="48" t="str">
        <v xml:space="preserve">Rahul </v>
      </c>
      <c r="V315" s="48" t="str">
        <v>Verma</v>
      </c>
    </row>
    <row r="316" spans="1:22" x14ac:dyDescent="0.35">
      <c r="A316" s="7" t="s">
        <v>539</v>
      </c>
      <c r="B316" s="40" t="str">
        <f>LEFT(Table1[[#This Row],[Employee Name]],FIND(" ",Table1[[#This Row],[Employee Name]]))</f>
        <v xml:space="preserve">Ajay </v>
      </c>
      <c r="C316" s="40" t="str">
        <f>RIGHT(Table1[[#This Row],[Employee Name]],LEN(Table1[[#This Row],[Employee Name]])-FIND(" ",Table1[[#This Row],[Employee Name]]))</f>
        <v>Singh</v>
      </c>
      <c r="D316" s="22">
        <f>Table1[[#This Row],[Basic Salary]]+Table1[[#This Row],[Bonus]]</f>
        <v>133300</v>
      </c>
      <c r="E316" s="8">
        <v>92</v>
      </c>
      <c r="F316" s="45">
        <v>56</v>
      </c>
      <c r="G316" s="8" t="str" cm="1">
        <f t="array" ref="G316">_xlfn.IFS(Table1[[#This Row],[Performance Score]]&gt;=80,"Excellent",Table1[[#This Row],[Performance Score]]&gt;=60,"Good",Table1[[#This Row],[Performance Score]]&gt;=40,"Need Improvement")</f>
        <v>Need Improvement</v>
      </c>
      <c r="H316" s="29">
        <f>Table1[[#This Row],[Bonus]]/Table1[[#This Row],[Basic Salary]]</f>
        <v>0.24947274687163143</v>
      </c>
      <c r="I316" s="8">
        <f ca="1">DATEDIF(Table1[[#This Row],[Date of Birth]],TODAY(),"y")</f>
        <v>38</v>
      </c>
      <c r="J316" s="33">
        <v>45365</v>
      </c>
      <c r="K316" s="33" t="str" cm="1">
        <f t="array" aca="1" ref="K316" ca="1">_xlfn.IFS(L316&lt;3,"Junior",L316&lt;=7,"Mid-Level",L316&gt;7,"Senior")</f>
        <v>Junior</v>
      </c>
      <c r="L316" s="45">
        <f ca="1">INT(YEARFRAC(Table1[[#This Row],[Joining Date]],TODAY(),1))</f>
        <v>2</v>
      </c>
      <c r="M316" s="25" t="str">
        <f t="shared" ca="1" si="4"/>
        <v>No</v>
      </c>
      <c r="N316" s="25">
        <f>YEAR(Table1[[#This Row],[Joining Date]])</f>
        <v>2024</v>
      </c>
      <c r="O316" s="45">
        <f>MONTH(Table1[[#This Row],[Joining Date]])</f>
        <v>3</v>
      </c>
      <c r="P316" s="25">
        <f ca="1">NETWORKDAYS(Table1[[#This Row],[Joining Date]],TODAY())</f>
        <v>598</v>
      </c>
      <c r="Q316" s="25" t="str">
        <f>LEFT(Table1[[#This Row],[Department]],5)&amp;"-"&amp;RIGHT(Table1[[#This Row],[Employee ID]],3)</f>
        <v>Suppo-483</v>
      </c>
      <c r="R316" s="25" t="str">
        <f>LEFT(Table1[[#This Row],[Department]],3)</f>
        <v>Sup</v>
      </c>
      <c r="S316" s="36">
        <f>_xlfn.XLOOKUP(Table1[[#This Row],[City]],Table2[City],Table2[Bonus %])</f>
        <v>7</v>
      </c>
      <c r="U316" s="48" t="str">
        <v xml:space="preserve">Ajay </v>
      </c>
      <c r="V316" s="48" t="str">
        <v>Singh</v>
      </c>
    </row>
    <row r="317" spans="1:22" x14ac:dyDescent="0.35">
      <c r="A317" s="9" t="s">
        <v>3301</v>
      </c>
      <c r="B317" s="41" t="str">
        <f>LEFT(Table1[[#This Row],[Employee Name]],FIND(" ",Table1[[#This Row],[Employee Name]]))</f>
        <v xml:space="preserve">Meera </v>
      </c>
      <c r="C317" s="41" t="str">
        <f>RIGHT(Table1[[#This Row],[Employee Name]],LEN(Table1[[#This Row],[Employee Name]])-FIND(" ",Table1[[#This Row],[Employee Name]]))</f>
        <v>Joshi</v>
      </c>
      <c r="D317" s="23">
        <f>Table1[[#This Row],[Basic Salary]]+Table1[[#This Row],[Bonus]]</f>
        <v>133264</v>
      </c>
      <c r="E317" s="10">
        <v>74</v>
      </c>
      <c r="F317" s="46">
        <v>97</v>
      </c>
      <c r="G317" s="10" t="str" cm="1">
        <f t="array" ref="G317">_xlfn.IFS(Table1[[#This Row],[Performance Score]]&gt;=80,"Excellent",Table1[[#This Row],[Performance Score]]&gt;=60,"Good",Table1[[#This Row],[Performance Score]]&gt;=40,"Need Improvement")</f>
        <v>Excellent</v>
      </c>
      <c r="H317" s="30">
        <f>Table1[[#This Row],[Bonus]]/Table1[[#This Row],[Basic Salary]]</f>
        <v>0.12752132124001625</v>
      </c>
      <c r="I317" s="10">
        <f ca="1">DATEDIF(Table1[[#This Row],[Date of Birth]],TODAY(),"y")</f>
        <v>28</v>
      </c>
      <c r="J317" s="34">
        <v>45707</v>
      </c>
      <c r="K317" s="33" t="str" cm="1">
        <f t="array" aca="1" ref="K317" ca="1">_xlfn.IFS(L317&lt;3,"Junior",L317&lt;=7,"Mid-Level",L317&gt;7,"Senior")</f>
        <v>Junior</v>
      </c>
      <c r="L317" s="46">
        <f ca="1">INT(YEARFRAC(Table1[[#This Row],[Joining Date]],TODAY(),1))</f>
        <v>1</v>
      </c>
      <c r="M317" s="25" t="str">
        <f t="shared" ca="1" si="4"/>
        <v>No</v>
      </c>
      <c r="N317" s="26">
        <f>YEAR(Table1[[#This Row],[Joining Date]])</f>
        <v>2025</v>
      </c>
      <c r="O317" s="46">
        <f>MONTH(Table1[[#This Row],[Joining Date]])</f>
        <v>2</v>
      </c>
      <c r="P317" s="26">
        <f ca="1">NETWORKDAYS(Table1[[#This Row],[Joining Date]],TODAY())</f>
        <v>354</v>
      </c>
      <c r="Q317" s="26" t="str">
        <f>LEFT(Table1[[#This Row],[Department]],5)&amp;"-"&amp;RIGHT(Table1[[#This Row],[Employee ID]],3)</f>
        <v>HR-245</v>
      </c>
      <c r="R317" s="26" t="str">
        <f>LEFT(Table1[[#This Row],[Department]],3)</f>
        <v>HR</v>
      </c>
      <c r="S317" s="37">
        <f>_xlfn.XLOOKUP(Table1[[#This Row],[City]],Table2[City],Table2[Bonus %])</f>
        <v>4</v>
      </c>
      <c r="U317" s="48" t="str">
        <v xml:space="preserve">Meera </v>
      </c>
      <c r="V317" s="48" t="str">
        <v>Joshi</v>
      </c>
    </row>
    <row r="318" spans="1:22" x14ac:dyDescent="0.35">
      <c r="A318" s="7" t="s">
        <v>893</v>
      </c>
      <c r="B318" s="40" t="str">
        <f>LEFT(Table1[[#This Row],[Employee Name]],FIND(" ",Table1[[#This Row],[Employee Name]]))</f>
        <v xml:space="preserve">Ajay </v>
      </c>
      <c r="C318" s="40" t="str">
        <f>RIGHT(Table1[[#This Row],[Employee Name]],LEN(Table1[[#This Row],[Employee Name]])-FIND(" ",Table1[[#This Row],[Employee Name]]))</f>
        <v>Singh</v>
      </c>
      <c r="D318" s="22">
        <f>Table1[[#This Row],[Basic Salary]]+Table1[[#This Row],[Bonus]]</f>
        <v>133255</v>
      </c>
      <c r="E318" s="8">
        <v>68</v>
      </c>
      <c r="F318" s="45">
        <v>51</v>
      </c>
      <c r="G318" s="8" t="str" cm="1">
        <f t="array" ref="G318">_xlfn.IFS(Table1[[#This Row],[Performance Score]]&gt;=80,"Excellent",Table1[[#This Row],[Performance Score]]&gt;=60,"Good",Table1[[#This Row],[Performance Score]]&gt;=40,"Need Improvement")</f>
        <v>Need Improvement</v>
      </c>
      <c r="H318" s="29">
        <f>Table1[[#This Row],[Bonus]]/Table1[[#This Row],[Basic Salary]]</f>
        <v>0.18520527963569092</v>
      </c>
      <c r="I318" s="8">
        <f ca="1">DATEDIF(Table1[[#This Row],[Date of Birth]],TODAY(),"y")</f>
        <v>42</v>
      </c>
      <c r="J318" s="33">
        <v>45073</v>
      </c>
      <c r="K318" s="33" t="str" cm="1">
        <f t="array" aca="1" ref="K318" ca="1">_xlfn.IFS(L318&lt;3,"Junior",L318&lt;=7,"Mid-Level",L318&gt;7,"Senior")</f>
        <v>Mid-Level</v>
      </c>
      <c r="L318" s="45">
        <f ca="1">INT(YEARFRAC(Table1[[#This Row],[Joining Date]],TODAY(),1))</f>
        <v>3</v>
      </c>
      <c r="M318" s="25" t="str">
        <f t="shared" ca="1" si="4"/>
        <v>No</v>
      </c>
      <c r="N318" s="25">
        <f>YEAR(Table1[[#This Row],[Joining Date]])</f>
        <v>2023</v>
      </c>
      <c r="O318" s="45">
        <f>MONTH(Table1[[#This Row],[Joining Date]])</f>
        <v>5</v>
      </c>
      <c r="P318" s="25">
        <f ca="1">NETWORKDAYS(Table1[[#This Row],[Joining Date]],TODAY())</f>
        <v>806</v>
      </c>
      <c r="Q318" s="25" t="str">
        <f>LEFT(Table1[[#This Row],[Department]],5)&amp;"-"&amp;RIGHT(Table1[[#This Row],[Employee ID]],3)</f>
        <v>Sales-837</v>
      </c>
      <c r="R318" s="25" t="str">
        <f>LEFT(Table1[[#This Row],[Department]],3)</f>
        <v>Sal</v>
      </c>
      <c r="S318" s="36">
        <f>_xlfn.XLOOKUP(Table1[[#This Row],[City]],Table2[City],Table2[Bonus %])</f>
        <v>7</v>
      </c>
      <c r="U318" s="48" t="str">
        <v xml:space="preserve">Ajay </v>
      </c>
      <c r="V318" s="48" t="str">
        <v>Singh</v>
      </c>
    </row>
    <row r="319" spans="1:22" x14ac:dyDescent="0.35">
      <c r="A319" s="9" t="s">
        <v>4140</v>
      </c>
      <c r="B319" s="41" t="str">
        <f>LEFT(Table1[[#This Row],[Employee Name]],FIND(" ",Table1[[#This Row],[Employee Name]]))</f>
        <v xml:space="preserve">Arjun </v>
      </c>
      <c r="C319" s="41" t="str">
        <f>RIGHT(Table1[[#This Row],[Employee Name]],LEN(Table1[[#This Row],[Employee Name]])-FIND(" ",Table1[[#This Row],[Employee Name]]))</f>
        <v>Mehta</v>
      </c>
      <c r="D319" s="23">
        <f>Table1[[#This Row],[Basic Salary]]+Table1[[#This Row],[Bonus]]</f>
        <v>133215</v>
      </c>
      <c r="E319" s="10">
        <v>80</v>
      </c>
      <c r="F319" s="46">
        <v>69</v>
      </c>
      <c r="G319" s="10" t="str" cm="1">
        <f t="array" ref="G319">_xlfn.IFS(Table1[[#This Row],[Performance Score]]&gt;=80,"Excellent",Table1[[#This Row],[Performance Score]]&gt;=60,"Good",Table1[[#This Row],[Performance Score]]&gt;=40,"Need Improvement")</f>
        <v>Good</v>
      </c>
      <c r="H319" s="30">
        <f>Table1[[#This Row],[Bonus]]/Table1[[#This Row],[Basic Salary]]</f>
        <v>0.14511789432061409</v>
      </c>
      <c r="I319" s="10">
        <f ca="1">DATEDIF(Table1[[#This Row],[Date of Birth]],TODAY(),"y")</f>
        <v>21</v>
      </c>
      <c r="J319" s="34">
        <v>42997</v>
      </c>
      <c r="K319" s="33" t="str" cm="1">
        <f t="array" aca="1" ref="K319" ca="1">_xlfn.IFS(L319&lt;3,"Junior",L319&lt;=7,"Mid-Level",L319&gt;7,"Senior")</f>
        <v>Senior</v>
      </c>
      <c r="L319" s="46">
        <f ca="1">INT(YEARFRAC(Table1[[#This Row],[Joining Date]],TODAY(),1))</f>
        <v>8</v>
      </c>
      <c r="M319" s="25" t="str">
        <f t="shared" ca="1" si="4"/>
        <v>Yes</v>
      </c>
      <c r="N319" s="26">
        <f>YEAR(Table1[[#This Row],[Joining Date]])</f>
        <v>2017</v>
      </c>
      <c r="O319" s="46">
        <f>MONTH(Table1[[#This Row],[Joining Date]])</f>
        <v>9</v>
      </c>
      <c r="P319" s="26">
        <f ca="1">NETWORKDAYS(Table1[[#This Row],[Joining Date]],TODAY())</f>
        <v>2290</v>
      </c>
      <c r="Q319" s="26" t="str">
        <f>LEFT(Table1[[#This Row],[Department]],5)&amp;"-"&amp;RIGHT(Table1[[#This Row],[Employee ID]],3)</f>
        <v>Sales-084</v>
      </c>
      <c r="R319" s="26" t="str">
        <f>LEFT(Table1[[#This Row],[Department]],3)</f>
        <v>Sal</v>
      </c>
      <c r="S319" s="37">
        <f>_xlfn.XLOOKUP(Table1[[#This Row],[City]],Table2[City],Table2[Bonus %])</f>
        <v>6</v>
      </c>
      <c r="U319" s="48" t="str">
        <v xml:space="preserve">Arjun </v>
      </c>
      <c r="V319" s="48" t="str">
        <v>Mehta</v>
      </c>
    </row>
    <row r="320" spans="1:22" x14ac:dyDescent="0.35">
      <c r="A320" s="7" t="s">
        <v>72</v>
      </c>
      <c r="B320" s="40" t="str">
        <f>LEFT(Table1[[#This Row],[Employee Name]],FIND(" ",Table1[[#This Row],[Employee Name]]))</f>
        <v xml:space="preserve">Rahul </v>
      </c>
      <c r="C320" s="40" t="str">
        <f>RIGHT(Table1[[#This Row],[Employee Name]],LEN(Table1[[#This Row],[Employee Name]])-FIND(" ",Table1[[#This Row],[Employee Name]]))</f>
        <v>Verma</v>
      </c>
      <c r="D320" s="22">
        <f>Table1[[#This Row],[Basic Salary]]+Table1[[#This Row],[Bonus]]</f>
        <v>133190</v>
      </c>
      <c r="E320" s="8">
        <v>60</v>
      </c>
      <c r="F320" s="45">
        <v>45</v>
      </c>
      <c r="G320" s="8" t="str" cm="1">
        <f t="array" ref="G320">_xlfn.IFS(Table1[[#This Row],[Performance Score]]&gt;=80,"Excellent",Table1[[#This Row],[Performance Score]]&gt;=60,"Good",Table1[[#This Row],[Performance Score]]&gt;=40,"Need Improvement")</f>
        <v>Need Improvement</v>
      </c>
      <c r="H320" s="29">
        <f>Table1[[#This Row],[Bonus]]/Table1[[#This Row],[Basic Salary]]</f>
        <v>0.20559030386415272</v>
      </c>
      <c r="I320" s="8">
        <f ca="1">DATEDIF(Table1[[#This Row],[Date of Birth]],TODAY(),"y")</f>
        <v>44</v>
      </c>
      <c r="J320" s="33">
        <v>42406</v>
      </c>
      <c r="K320" s="33" t="str" cm="1">
        <f t="array" aca="1" ref="K320" ca="1">_xlfn.IFS(L320&lt;3,"Junior",L320&lt;=7,"Mid-Level",L320&gt;7,"Senior")</f>
        <v>Senior</v>
      </c>
      <c r="L320" s="45">
        <f ca="1">INT(YEARFRAC(Table1[[#This Row],[Joining Date]],TODAY(),1))</f>
        <v>10</v>
      </c>
      <c r="M320" s="25" t="str">
        <f t="shared" ca="1" si="4"/>
        <v>Yes</v>
      </c>
      <c r="N320" s="25">
        <f>YEAR(Table1[[#This Row],[Joining Date]])</f>
        <v>2016</v>
      </c>
      <c r="O320" s="45">
        <f>MONTH(Table1[[#This Row],[Joining Date]])</f>
        <v>2</v>
      </c>
      <c r="P320" s="25">
        <f ca="1">NETWORKDAYS(Table1[[#This Row],[Joining Date]],TODAY())</f>
        <v>2711</v>
      </c>
      <c r="Q320" s="25" t="str">
        <f>LEFT(Table1[[#This Row],[Department]],5)&amp;"-"&amp;RIGHT(Table1[[#This Row],[Employee ID]],3)</f>
        <v>Suppo-025</v>
      </c>
      <c r="R320" s="25" t="str">
        <f>LEFT(Table1[[#This Row],[Department]],3)</f>
        <v>Sup</v>
      </c>
      <c r="S320" s="36">
        <f>_xlfn.XLOOKUP(Table1[[#This Row],[City]],Table2[City],Table2[Bonus %])</f>
        <v>5</v>
      </c>
      <c r="U320" s="48" t="str">
        <v xml:space="preserve">Rahul </v>
      </c>
      <c r="V320" s="48" t="str">
        <v>Verma</v>
      </c>
    </row>
    <row r="321" spans="1:22" x14ac:dyDescent="0.35">
      <c r="A321" s="9" t="s">
        <v>362</v>
      </c>
      <c r="B321" s="41" t="str">
        <f>LEFT(Table1[[#This Row],[Employee Name]],FIND(" ",Table1[[#This Row],[Employee Name]]))</f>
        <v xml:space="preserve">Nisha </v>
      </c>
      <c r="C321" s="41" t="str">
        <f>RIGHT(Table1[[#This Row],[Employee Name]],LEN(Table1[[#This Row],[Employee Name]])-FIND(" ",Table1[[#This Row],[Employee Name]]))</f>
        <v>Kapoor</v>
      </c>
      <c r="D321" s="23">
        <f>Table1[[#This Row],[Basic Salary]]+Table1[[#This Row],[Bonus]]</f>
        <v>133149</v>
      </c>
      <c r="E321" s="10">
        <v>89</v>
      </c>
      <c r="F321" s="46">
        <v>100</v>
      </c>
      <c r="G321" s="10" t="str" cm="1">
        <f t="array" ref="G321">_xlfn.IFS(Table1[[#This Row],[Performance Score]]&gt;=80,"Excellent",Table1[[#This Row],[Performance Score]]&gt;=60,"Good",Table1[[#This Row],[Performance Score]]&gt;=40,"Need Improvement")</f>
        <v>Excellent</v>
      </c>
      <c r="H321" s="30">
        <f>Table1[[#This Row],[Bonus]]/Table1[[#This Row],[Basic Salary]]</f>
        <v>0.14728234645343627</v>
      </c>
      <c r="I321" s="10">
        <f ca="1">DATEDIF(Table1[[#This Row],[Date of Birth]],TODAY(),"y")</f>
        <v>34</v>
      </c>
      <c r="J321" s="34">
        <v>45076</v>
      </c>
      <c r="K321" s="33" t="str" cm="1">
        <f t="array" aca="1" ref="K321" ca="1">_xlfn.IFS(L321&lt;3,"Junior",L321&lt;=7,"Mid-Level",L321&gt;7,"Senior")</f>
        <v>Mid-Level</v>
      </c>
      <c r="L321" s="46">
        <f ca="1">INT(YEARFRAC(Table1[[#This Row],[Joining Date]],TODAY(),1))</f>
        <v>3</v>
      </c>
      <c r="M321" s="25" t="str">
        <f t="shared" ca="1" si="4"/>
        <v>No</v>
      </c>
      <c r="N321" s="26">
        <f>YEAR(Table1[[#This Row],[Joining Date]])</f>
        <v>2023</v>
      </c>
      <c r="O321" s="46">
        <f>MONTH(Table1[[#This Row],[Joining Date]])</f>
        <v>5</v>
      </c>
      <c r="P321" s="26">
        <f ca="1">NETWORKDAYS(Table1[[#This Row],[Joining Date]],TODAY())</f>
        <v>805</v>
      </c>
      <c r="Q321" s="26" t="str">
        <f>LEFT(Table1[[#This Row],[Department]],5)&amp;"-"&amp;RIGHT(Table1[[#This Row],[Employee ID]],3)</f>
        <v>IT-306</v>
      </c>
      <c r="R321" s="26" t="str">
        <f>LEFT(Table1[[#This Row],[Department]],3)</f>
        <v>IT</v>
      </c>
      <c r="S321" s="37">
        <f>_xlfn.XLOOKUP(Table1[[#This Row],[City]],Table2[City],Table2[Bonus %])</f>
        <v>8</v>
      </c>
      <c r="U321" s="48" t="str">
        <v xml:space="preserve">Nisha </v>
      </c>
      <c r="V321" s="48" t="str">
        <v>Kapoor</v>
      </c>
    </row>
    <row r="322" spans="1:22" x14ac:dyDescent="0.35">
      <c r="A322" s="7" t="s">
        <v>4542</v>
      </c>
      <c r="B322" s="40" t="str">
        <f>LEFT(Table1[[#This Row],[Employee Name]],FIND(" ",Table1[[#This Row],[Employee Name]]))</f>
        <v xml:space="preserve">Arjun </v>
      </c>
      <c r="C322" s="40" t="str">
        <f>RIGHT(Table1[[#This Row],[Employee Name]],LEN(Table1[[#This Row],[Employee Name]])-FIND(" ",Table1[[#This Row],[Employee Name]]))</f>
        <v>Mehta</v>
      </c>
      <c r="D322" s="22">
        <f>Table1[[#This Row],[Basic Salary]]+Table1[[#This Row],[Bonus]]</f>
        <v>133144</v>
      </c>
      <c r="E322" s="8">
        <v>83</v>
      </c>
      <c r="F322" s="45">
        <v>44</v>
      </c>
      <c r="G322" s="8" t="str" cm="1">
        <f t="array" ref="G322">_xlfn.IFS(Table1[[#This Row],[Performance Score]]&gt;=80,"Excellent",Table1[[#This Row],[Performance Score]]&gt;=60,"Good",Table1[[#This Row],[Performance Score]]&gt;=40,"Need Improvement")</f>
        <v>Need Improvement</v>
      </c>
      <c r="H322" s="29">
        <f>Table1[[#This Row],[Bonus]]/Table1[[#This Row],[Basic Salary]]</f>
        <v>0.24466215458250756</v>
      </c>
      <c r="I322" s="8">
        <f ca="1">DATEDIF(Table1[[#This Row],[Date of Birth]],TODAY(),"y")</f>
        <v>15</v>
      </c>
      <c r="J322" s="33">
        <v>42712</v>
      </c>
      <c r="K322" s="33" t="str" cm="1">
        <f t="array" aca="1" ref="K322" ca="1">_xlfn.IFS(L322&lt;3,"Junior",L322&lt;=7,"Mid-Level",L322&gt;7,"Senior")</f>
        <v>Senior</v>
      </c>
      <c r="L322" s="45">
        <f ca="1">INT(YEARFRAC(Table1[[#This Row],[Joining Date]],TODAY(),1))</f>
        <v>9</v>
      </c>
      <c r="M322" s="25" t="str">
        <f t="shared" ref="M322:M385" ca="1" si="5">IF(L322&gt;5,"Yes","No")</f>
        <v>Yes</v>
      </c>
      <c r="N322" s="25">
        <f>YEAR(Table1[[#This Row],[Joining Date]])</f>
        <v>2016</v>
      </c>
      <c r="O322" s="45">
        <f>MONTH(Table1[[#This Row],[Joining Date]])</f>
        <v>12</v>
      </c>
      <c r="P322" s="25">
        <f ca="1">NETWORKDAYS(Table1[[#This Row],[Joining Date]],TODAY())</f>
        <v>2493</v>
      </c>
      <c r="Q322" s="25" t="str">
        <f>LEFT(Table1[[#This Row],[Department]],5)&amp;"-"&amp;RIGHT(Table1[[#This Row],[Employee ID]],3)</f>
        <v>Opera-486</v>
      </c>
      <c r="R322" s="25" t="str">
        <f>LEFT(Table1[[#This Row],[Department]],3)</f>
        <v>Ope</v>
      </c>
      <c r="S322" s="36">
        <f>_xlfn.XLOOKUP(Table1[[#This Row],[City]],Table2[City],Table2[Bonus %])</f>
        <v>6</v>
      </c>
      <c r="U322" s="48" t="str">
        <v xml:space="preserve">Arjun </v>
      </c>
      <c r="V322" s="48" t="str">
        <v>Mehta</v>
      </c>
    </row>
    <row r="323" spans="1:22" x14ac:dyDescent="0.35">
      <c r="A323" s="9" t="s">
        <v>1369</v>
      </c>
      <c r="B323" s="41" t="str">
        <f>LEFT(Table1[[#This Row],[Employee Name]],FIND(" ",Table1[[#This Row],[Employee Name]]))</f>
        <v xml:space="preserve">Aditya </v>
      </c>
      <c r="C323" s="41" t="str">
        <f>RIGHT(Table1[[#This Row],[Employee Name]],LEN(Table1[[#This Row],[Employee Name]])-FIND(" ",Table1[[#This Row],[Employee Name]]))</f>
        <v>Kapoor</v>
      </c>
      <c r="D323" s="23">
        <f>Table1[[#This Row],[Basic Salary]]+Table1[[#This Row],[Bonus]]</f>
        <v>133133</v>
      </c>
      <c r="E323" s="10">
        <v>73</v>
      </c>
      <c r="F323" s="46">
        <v>50</v>
      </c>
      <c r="G323" s="10" t="str" cm="1">
        <f t="array" ref="G323">_xlfn.IFS(Table1[[#This Row],[Performance Score]]&gt;=80,"Excellent",Table1[[#This Row],[Performance Score]]&gt;=60,"Good",Table1[[#This Row],[Performance Score]]&gt;=40,"Need Improvement")</f>
        <v>Need Improvement</v>
      </c>
      <c r="H323" s="30">
        <f>Table1[[#This Row],[Bonus]]/Table1[[#This Row],[Basic Salary]]</f>
        <v>0.18213299473455216</v>
      </c>
      <c r="I323" s="10">
        <f ca="1">DATEDIF(Table1[[#This Row],[Date of Birth]],TODAY(),"y")</f>
        <v>18</v>
      </c>
      <c r="J323" s="34">
        <v>45573</v>
      </c>
      <c r="K323" s="33" t="str" cm="1">
        <f t="array" aca="1" ref="K323" ca="1">_xlfn.IFS(L323&lt;3,"Junior",L323&lt;=7,"Mid-Level",L323&gt;7,"Senior")</f>
        <v>Junior</v>
      </c>
      <c r="L323" s="46">
        <f ca="1">INT(YEARFRAC(Table1[[#This Row],[Joining Date]],TODAY(),1))</f>
        <v>1</v>
      </c>
      <c r="M323" s="25" t="str">
        <f t="shared" ca="1" si="5"/>
        <v>No</v>
      </c>
      <c r="N323" s="26">
        <f>YEAR(Table1[[#This Row],[Joining Date]])</f>
        <v>2024</v>
      </c>
      <c r="O323" s="46">
        <f>MONTH(Table1[[#This Row],[Joining Date]])</f>
        <v>10</v>
      </c>
      <c r="P323" s="26">
        <f ca="1">NETWORKDAYS(Table1[[#This Row],[Joining Date]],TODAY())</f>
        <v>450</v>
      </c>
      <c r="Q323" s="26" t="str">
        <f>LEFT(Table1[[#This Row],[Department]],5)&amp;"-"&amp;RIGHT(Table1[[#This Row],[Employee ID]],3)</f>
        <v>Suppo-313</v>
      </c>
      <c r="R323" s="26" t="str">
        <f>LEFT(Table1[[#This Row],[Department]],3)</f>
        <v>Sup</v>
      </c>
      <c r="S323" s="37">
        <f>_xlfn.XLOOKUP(Table1[[#This Row],[City]],Table2[City],Table2[Bonus %])</f>
        <v>5</v>
      </c>
      <c r="U323" s="48" t="str">
        <v xml:space="preserve">Aditya </v>
      </c>
      <c r="V323" s="48" t="str">
        <v>Kapoor</v>
      </c>
    </row>
    <row r="324" spans="1:22" x14ac:dyDescent="0.35">
      <c r="A324" s="7" t="s">
        <v>2137</v>
      </c>
      <c r="B324" s="40" t="str">
        <f>LEFT(Table1[[#This Row],[Employee Name]],FIND(" ",Table1[[#This Row],[Employee Name]]))</f>
        <v xml:space="preserve">Arjun </v>
      </c>
      <c r="C324" s="40" t="str">
        <f>RIGHT(Table1[[#This Row],[Employee Name]],LEN(Table1[[#This Row],[Employee Name]])-FIND(" ",Table1[[#This Row],[Employee Name]]))</f>
        <v>Mehta</v>
      </c>
      <c r="D324" s="22">
        <f>Table1[[#This Row],[Basic Salary]]+Table1[[#This Row],[Bonus]]</f>
        <v>133055</v>
      </c>
      <c r="E324" s="8">
        <v>78</v>
      </c>
      <c r="F324" s="45">
        <v>44</v>
      </c>
      <c r="G324" s="8" t="str" cm="1">
        <f t="array" ref="G324">_xlfn.IFS(Table1[[#This Row],[Performance Score]]&gt;=80,"Excellent",Table1[[#This Row],[Performance Score]]&gt;=60,"Good",Table1[[#This Row],[Performance Score]]&gt;=40,"Need Improvement")</f>
        <v>Need Improvement</v>
      </c>
      <c r="H324" s="29">
        <f>Table1[[#This Row],[Bonus]]/Table1[[#This Row],[Basic Salary]]</f>
        <v>0.26526245720806391</v>
      </c>
      <c r="I324" s="8">
        <f ca="1">DATEDIF(Table1[[#This Row],[Date of Birth]],TODAY(),"y")</f>
        <v>23</v>
      </c>
      <c r="J324" s="33">
        <v>42191</v>
      </c>
      <c r="K324" s="33" t="str" cm="1">
        <f t="array" aca="1" ref="K324" ca="1">_xlfn.IFS(L324&lt;3,"Junior",L324&lt;=7,"Mid-Level",L324&gt;7,"Senior")</f>
        <v>Senior</v>
      </c>
      <c r="L324" s="45">
        <f ca="1">INT(YEARFRAC(Table1[[#This Row],[Joining Date]],TODAY(),1))</f>
        <v>10</v>
      </c>
      <c r="M324" s="25" t="str">
        <f t="shared" ca="1" si="5"/>
        <v>Yes</v>
      </c>
      <c r="N324" s="25">
        <f>YEAR(Table1[[#This Row],[Joining Date]])</f>
        <v>2015</v>
      </c>
      <c r="O324" s="45">
        <f>MONTH(Table1[[#This Row],[Joining Date]])</f>
        <v>7</v>
      </c>
      <c r="P324" s="25">
        <f ca="1">NETWORKDAYS(Table1[[#This Row],[Joining Date]],TODAY())</f>
        <v>2866</v>
      </c>
      <c r="Q324" s="25" t="str">
        <f>LEFT(Table1[[#This Row],[Department]],5)&amp;"-"&amp;RIGHT(Table1[[#This Row],[Employee ID]],3)</f>
        <v>Finan-081</v>
      </c>
      <c r="R324" s="25" t="str">
        <f>LEFT(Table1[[#This Row],[Department]],3)</f>
        <v>Fin</v>
      </c>
      <c r="S324" s="36">
        <f>_xlfn.XLOOKUP(Table1[[#This Row],[City]],Table2[City],Table2[Bonus %])</f>
        <v>5</v>
      </c>
      <c r="U324" s="48" t="str">
        <v xml:space="preserve">Arjun </v>
      </c>
      <c r="V324" s="48" t="str">
        <v>Mehta</v>
      </c>
    </row>
    <row r="325" spans="1:22" x14ac:dyDescent="0.35">
      <c r="A325" s="9" t="s">
        <v>4142</v>
      </c>
      <c r="B325" s="41" t="str">
        <f>LEFT(Table1[[#This Row],[Employee Name]],FIND(" ",Table1[[#This Row],[Employee Name]]))</f>
        <v xml:space="preserve">Nisha </v>
      </c>
      <c r="C325" s="41" t="str">
        <f>RIGHT(Table1[[#This Row],[Employee Name]],LEN(Table1[[#This Row],[Employee Name]])-FIND(" ",Table1[[#This Row],[Employee Name]]))</f>
        <v>Kapoor</v>
      </c>
      <c r="D325" s="23">
        <f>Table1[[#This Row],[Basic Salary]]+Table1[[#This Row],[Bonus]]</f>
        <v>133044</v>
      </c>
      <c r="E325" s="10">
        <v>76</v>
      </c>
      <c r="F325" s="46">
        <v>52</v>
      </c>
      <c r="G325" s="10" t="str" cm="1">
        <f t="array" ref="G325">_xlfn.IFS(Table1[[#This Row],[Performance Score]]&gt;=80,"Excellent",Table1[[#This Row],[Performance Score]]&gt;=60,"Good",Table1[[#This Row],[Performance Score]]&gt;=40,"Need Improvement")</f>
        <v>Need Improvement</v>
      </c>
      <c r="H325" s="30">
        <f>Table1[[#This Row],[Bonus]]/Table1[[#This Row],[Basic Salary]]</f>
        <v>0.11804499273090918</v>
      </c>
      <c r="I325" s="10">
        <f ca="1">DATEDIF(Table1[[#This Row],[Date of Birth]],TODAY(),"y")</f>
        <v>46</v>
      </c>
      <c r="J325" s="34">
        <v>42192</v>
      </c>
      <c r="K325" s="33" t="str" cm="1">
        <f t="array" aca="1" ref="K325" ca="1">_xlfn.IFS(L325&lt;3,"Junior",L325&lt;=7,"Mid-Level",L325&gt;7,"Senior")</f>
        <v>Senior</v>
      </c>
      <c r="L325" s="46">
        <f ca="1">INT(YEARFRAC(Table1[[#This Row],[Joining Date]],TODAY(),1))</f>
        <v>10</v>
      </c>
      <c r="M325" s="25" t="str">
        <f t="shared" ca="1" si="5"/>
        <v>Yes</v>
      </c>
      <c r="N325" s="26">
        <f>YEAR(Table1[[#This Row],[Joining Date]])</f>
        <v>2015</v>
      </c>
      <c r="O325" s="46">
        <f>MONTH(Table1[[#This Row],[Joining Date]])</f>
        <v>7</v>
      </c>
      <c r="P325" s="26">
        <f ca="1">NETWORKDAYS(Table1[[#This Row],[Joining Date]],TODAY())</f>
        <v>2865</v>
      </c>
      <c r="Q325" s="26" t="str">
        <f>LEFT(Table1[[#This Row],[Department]],5)&amp;"-"&amp;RIGHT(Table1[[#This Row],[Employee ID]],3)</f>
        <v>Opera-086</v>
      </c>
      <c r="R325" s="26" t="str">
        <f>LEFT(Table1[[#This Row],[Department]],3)</f>
        <v>Ope</v>
      </c>
      <c r="S325" s="37">
        <f>_xlfn.XLOOKUP(Table1[[#This Row],[City]],Table2[City],Table2[Bonus %])</f>
        <v>8</v>
      </c>
      <c r="U325" s="48" t="str">
        <v xml:space="preserve">Nisha </v>
      </c>
      <c r="V325" s="48" t="str">
        <v>Kapoor</v>
      </c>
    </row>
    <row r="326" spans="1:22" x14ac:dyDescent="0.35">
      <c r="A326" s="7" t="s">
        <v>3206</v>
      </c>
      <c r="B326" s="40" t="str">
        <f>LEFT(Table1[[#This Row],[Employee Name]],FIND(" ",Table1[[#This Row],[Employee Name]]))</f>
        <v xml:space="preserve">Karan </v>
      </c>
      <c r="C326" s="40" t="str">
        <f>RIGHT(Table1[[#This Row],[Employee Name]],LEN(Table1[[#This Row],[Employee Name]])-FIND(" ",Table1[[#This Row],[Employee Name]]))</f>
        <v>Malhotra</v>
      </c>
      <c r="D326" s="22">
        <f>Table1[[#This Row],[Basic Salary]]+Table1[[#This Row],[Bonus]]</f>
        <v>133004</v>
      </c>
      <c r="E326" s="8">
        <v>80</v>
      </c>
      <c r="F326" s="45">
        <v>49</v>
      </c>
      <c r="G326" s="8" t="str" cm="1">
        <f t="array" ref="G326">_xlfn.IFS(Table1[[#This Row],[Performance Score]]&gt;=80,"Excellent",Table1[[#This Row],[Performance Score]]&gt;=60,"Good",Table1[[#This Row],[Performance Score]]&gt;=40,"Need Improvement")</f>
        <v>Need Improvement</v>
      </c>
      <c r="H326" s="29">
        <f>Table1[[#This Row],[Bonus]]/Table1[[#This Row],[Basic Salary]]</f>
        <v>0.2522973787285327</v>
      </c>
      <c r="I326" s="8">
        <f ca="1">DATEDIF(Table1[[#This Row],[Date of Birth]],TODAY(),"y")</f>
        <v>36</v>
      </c>
      <c r="J326" s="33">
        <v>43920</v>
      </c>
      <c r="K326" s="33" t="str" cm="1">
        <f t="array" aca="1" ref="K326" ca="1">_xlfn.IFS(L326&lt;3,"Junior",L326&lt;=7,"Mid-Level",L326&gt;7,"Senior")</f>
        <v>Mid-Level</v>
      </c>
      <c r="L326" s="45">
        <f ca="1">INT(YEARFRAC(Table1[[#This Row],[Joining Date]],TODAY(),1))</f>
        <v>6</v>
      </c>
      <c r="M326" s="25" t="str">
        <f t="shared" ca="1" si="5"/>
        <v>Yes</v>
      </c>
      <c r="N326" s="25">
        <f>YEAR(Table1[[#This Row],[Joining Date]])</f>
        <v>2020</v>
      </c>
      <c r="O326" s="45">
        <f>MONTH(Table1[[#This Row],[Joining Date]])</f>
        <v>3</v>
      </c>
      <c r="P326" s="25">
        <f ca="1">NETWORKDAYS(Table1[[#This Row],[Joining Date]],TODAY())</f>
        <v>1631</v>
      </c>
      <c r="Q326" s="25" t="str">
        <f>LEFT(Table1[[#This Row],[Department]],5)&amp;"-"&amp;RIGHT(Table1[[#This Row],[Employee ID]],3)</f>
        <v>Marke-150</v>
      </c>
      <c r="R326" s="25" t="str">
        <f>LEFT(Table1[[#This Row],[Department]],3)</f>
        <v>Mar</v>
      </c>
      <c r="S326" s="36">
        <f>_xlfn.XLOOKUP(Table1[[#This Row],[City]],Table2[City],Table2[Bonus %])</f>
        <v>7</v>
      </c>
      <c r="U326" s="48" t="str">
        <v xml:space="preserve">Karan </v>
      </c>
      <c r="V326" s="48" t="str">
        <v>Malhotra</v>
      </c>
    </row>
    <row r="327" spans="1:22" x14ac:dyDescent="0.35">
      <c r="A327" s="9" t="s">
        <v>4463</v>
      </c>
      <c r="B327" s="41" t="str">
        <f>LEFT(Table1[[#This Row],[Employee Name]],FIND(" ",Table1[[#This Row],[Employee Name]]))</f>
        <v xml:space="preserve">Meera </v>
      </c>
      <c r="C327" s="41" t="str">
        <f>RIGHT(Table1[[#This Row],[Employee Name]],LEN(Table1[[#This Row],[Employee Name]])-FIND(" ",Table1[[#This Row],[Employee Name]]))</f>
        <v>Joshi</v>
      </c>
      <c r="D327" s="23">
        <f>Table1[[#This Row],[Basic Salary]]+Table1[[#This Row],[Bonus]]</f>
        <v>132969</v>
      </c>
      <c r="E327" s="10">
        <v>64</v>
      </c>
      <c r="F327" s="46">
        <v>95</v>
      </c>
      <c r="G327" s="10" t="str" cm="1">
        <f t="array" ref="G327">_xlfn.IFS(Table1[[#This Row],[Performance Score]]&gt;=80,"Excellent",Table1[[#This Row],[Performance Score]]&gt;=60,"Good",Table1[[#This Row],[Performance Score]]&gt;=40,"Need Improvement")</f>
        <v>Excellent</v>
      </c>
      <c r="H327" s="30">
        <f>Table1[[#This Row],[Bonus]]/Table1[[#This Row],[Basic Salary]]</f>
        <v>0.1456227868386363</v>
      </c>
      <c r="I327" s="10">
        <f ca="1">DATEDIF(Table1[[#This Row],[Date of Birth]],TODAY(),"y")</f>
        <v>26</v>
      </c>
      <c r="J327" s="34">
        <v>45578</v>
      </c>
      <c r="K327" s="33" t="str" cm="1">
        <f t="array" aca="1" ref="K327" ca="1">_xlfn.IFS(L327&lt;3,"Junior",L327&lt;=7,"Mid-Level",L327&gt;7,"Senior")</f>
        <v>Junior</v>
      </c>
      <c r="L327" s="46">
        <f ca="1">INT(YEARFRAC(Table1[[#This Row],[Joining Date]],TODAY(),1))</f>
        <v>1</v>
      </c>
      <c r="M327" s="25" t="str">
        <f t="shared" ca="1" si="5"/>
        <v>No</v>
      </c>
      <c r="N327" s="26">
        <f>YEAR(Table1[[#This Row],[Joining Date]])</f>
        <v>2024</v>
      </c>
      <c r="O327" s="46">
        <f>MONTH(Table1[[#This Row],[Joining Date]])</f>
        <v>10</v>
      </c>
      <c r="P327" s="26">
        <f ca="1">NETWORKDAYS(Table1[[#This Row],[Joining Date]],TODAY())</f>
        <v>446</v>
      </c>
      <c r="Q327" s="26" t="str">
        <f>LEFT(Table1[[#This Row],[Department]],5)&amp;"-"&amp;RIGHT(Table1[[#This Row],[Employee ID]],3)</f>
        <v>IT-407</v>
      </c>
      <c r="R327" s="26" t="str">
        <f>LEFT(Table1[[#This Row],[Department]],3)</f>
        <v>IT</v>
      </c>
      <c r="S327" s="37">
        <f>_xlfn.XLOOKUP(Table1[[#This Row],[City]],Table2[City],Table2[Bonus %])</f>
        <v>4</v>
      </c>
      <c r="U327" s="48" t="str">
        <v xml:space="preserve">Meera </v>
      </c>
      <c r="V327" s="48" t="str">
        <v>Joshi</v>
      </c>
    </row>
    <row r="328" spans="1:22" x14ac:dyDescent="0.35">
      <c r="A328" s="7" t="s">
        <v>4613</v>
      </c>
      <c r="B328" s="40" t="str">
        <f>LEFT(Table1[[#This Row],[Employee Name]],FIND(" ",Table1[[#This Row],[Employee Name]]))</f>
        <v xml:space="preserve">Kavya </v>
      </c>
      <c r="C328" s="40" t="str">
        <f>RIGHT(Table1[[#This Row],[Employee Name]],LEN(Table1[[#This Row],[Employee Name]])-FIND(" ",Table1[[#This Row],[Employee Name]]))</f>
        <v>Nair</v>
      </c>
      <c r="D328" s="22">
        <f>Table1[[#This Row],[Basic Salary]]+Table1[[#This Row],[Bonus]]</f>
        <v>132886</v>
      </c>
      <c r="E328" s="8">
        <v>79</v>
      </c>
      <c r="F328" s="45">
        <v>71</v>
      </c>
      <c r="G328" s="8" t="str" cm="1">
        <f t="array" ref="G328">_xlfn.IFS(Table1[[#This Row],[Performance Score]]&gt;=80,"Excellent",Table1[[#This Row],[Performance Score]]&gt;=60,"Good",Table1[[#This Row],[Performance Score]]&gt;=40,"Need Improvement")</f>
        <v>Good</v>
      </c>
      <c r="H328" s="29">
        <f>Table1[[#This Row],[Bonus]]/Table1[[#This Row],[Basic Salary]]</f>
        <v>0.22207507954900771</v>
      </c>
      <c r="I328" s="8">
        <f ca="1">DATEDIF(Table1[[#This Row],[Date of Birth]],TODAY(),"y")</f>
        <v>24</v>
      </c>
      <c r="J328" s="33">
        <v>43457</v>
      </c>
      <c r="K328" s="33" t="str" cm="1">
        <f t="array" aca="1" ref="K328" ca="1">_xlfn.IFS(L328&lt;3,"Junior",L328&lt;=7,"Mid-Level",L328&gt;7,"Senior")</f>
        <v>Mid-Level</v>
      </c>
      <c r="L328" s="45">
        <f ca="1">INT(YEARFRAC(Table1[[#This Row],[Joining Date]],TODAY(),1))</f>
        <v>7</v>
      </c>
      <c r="M328" s="25" t="str">
        <f t="shared" ca="1" si="5"/>
        <v>Yes</v>
      </c>
      <c r="N328" s="25">
        <f>YEAR(Table1[[#This Row],[Joining Date]])</f>
        <v>2018</v>
      </c>
      <c r="O328" s="45">
        <f>MONTH(Table1[[#This Row],[Joining Date]])</f>
        <v>12</v>
      </c>
      <c r="P328" s="25">
        <f ca="1">NETWORKDAYS(Table1[[#This Row],[Joining Date]],TODAY())</f>
        <v>1961</v>
      </c>
      <c r="Q328" s="25" t="str">
        <f>LEFT(Table1[[#This Row],[Department]],5)&amp;"-"&amp;RIGHT(Table1[[#This Row],[Employee ID]],3)</f>
        <v>Suppo-557</v>
      </c>
      <c r="R328" s="25" t="str">
        <f>LEFT(Table1[[#This Row],[Department]],3)</f>
        <v>Sup</v>
      </c>
      <c r="S328" s="36">
        <f>_xlfn.XLOOKUP(Table1[[#This Row],[City]],Table2[City],Table2[Bonus %])</f>
        <v>6</v>
      </c>
      <c r="U328" s="48" t="str">
        <v xml:space="preserve">Kavya </v>
      </c>
      <c r="V328" s="48" t="str">
        <v>Nair</v>
      </c>
    </row>
    <row r="329" spans="1:22" x14ac:dyDescent="0.35">
      <c r="A329" s="9" t="s">
        <v>3053</v>
      </c>
      <c r="B329" s="41" t="str">
        <f>LEFT(Table1[[#This Row],[Employee Name]],FIND(" ",Table1[[#This Row],[Employee Name]]))</f>
        <v xml:space="preserve">Neha </v>
      </c>
      <c r="C329" s="41" t="str">
        <f>RIGHT(Table1[[#This Row],[Employee Name]],LEN(Table1[[#This Row],[Employee Name]])-FIND(" ",Table1[[#This Row],[Employee Name]]))</f>
        <v>Kulkarni</v>
      </c>
      <c r="D329" s="23">
        <f>Table1[[#This Row],[Basic Salary]]+Table1[[#This Row],[Bonus]]</f>
        <v>132879</v>
      </c>
      <c r="E329" s="10">
        <v>86</v>
      </c>
      <c r="F329" s="46">
        <v>95</v>
      </c>
      <c r="G329" s="10" t="str" cm="1">
        <f t="array" ref="G329">_xlfn.IFS(Table1[[#This Row],[Performance Score]]&gt;=80,"Excellent",Table1[[#This Row],[Performance Score]]&gt;=60,"Good",Table1[[#This Row],[Performance Score]]&gt;=40,"Need Improvement")</f>
        <v>Excellent</v>
      </c>
      <c r="H329" s="30">
        <f>Table1[[#This Row],[Bonus]]/Table1[[#This Row],[Basic Salary]]</f>
        <v>0.12981778915237521</v>
      </c>
      <c r="I329" s="10">
        <f ca="1">DATEDIF(Table1[[#This Row],[Date of Birth]],TODAY(),"y")</f>
        <v>15</v>
      </c>
      <c r="J329" s="34">
        <v>44593</v>
      </c>
      <c r="K329" s="33" t="str" cm="1">
        <f t="array" aca="1" ref="K329" ca="1">_xlfn.IFS(L329&lt;3,"Junior",L329&lt;=7,"Mid-Level",L329&gt;7,"Senior")</f>
        <v>Mid-Level</v>
      </c>
      <c r="L329" s="46">
        <f ca="1">INT(YEARFRAC(Table1[[#This Row],[Joining Date]],TODAY(),1))</f>
        <v>4</v>
      </c>
      <c r="M329" s="25" t="str">
        <f t="shared" ca="1" si="5"/>
        <v>No</v>
      </c>
      <c r="N329" s="26">
        <f>YEAR(Table1[[#This Row],[Joining Date]])</f>
        <v>2022</v>
      </c>
      <c r="O329" s="46">
        <f>MONTH(Table1[[#This Row],[Joining Date]])</f>
        <v>2</v>
      </c>
      <c r="P329" s="26">
        <f ca="1">NETWORKDAYS(Table1[[#This Row],[Joining Date]],TODAY())</f>
        <v>1150</v>
      </c>
      <c r="Q329" s="26" t="str">
        <f>LEFT(Table1[[#This Row],[Department]],5)&amp;"-"&amp;RIGHT(Table1[[#This Row],[Employee ID]],3)</f>
        <v>IT-997</v>
      </c>
      <c r="R329" s="26" t="str">
        <f>LEFT(Table1[[#This Row],[Department]],3)</f>
        <v>IT</v>
      </c>
      <c r="S329" s="37">
        <f>_xlfn.XLOOKUP(Table1[[#This Row],[City]],Table2[City],Table2[Bonus %])</f>
        <v>7</v>
      </c>
      <c r="U329" s="48" t="str">
        <v xml:space="preserve">Neha </v>
      </c>
      <c r="V329" s="48" t="str">
        <v>Kulkarni</v>
      </c>
    </row>
    <row r="330" spans="1:22" x14ac:dyDescent="0.35">
      <c r="A330" s="7" t="s">
        <v>1233</v>
      </c>
      <c r="B330" s="40" t="str">
        <f>LEFT(Table1[[#This Row],[Employee Name]],FIND(" ",Table1[[#This Row],[Employee Name]]))</f>
        <v xml:space="preserve">Kavya </v>
      </c>
      <c r="C330" s="40" t="str">
        <f>RIGHT(Table1[[#This Row],[Employee Name]],LEN(Table1[[#This Row],[Employee Name]])-FIND(" ",Table1[[#This Row],[Employee Name]]))</f>
        <v>Nair</v>
      </c>
      <c r="D330" s="22">
        <f>Table1[[#This Row],[Basic Salary]]+Table1[[#This Row],[Bonus]]</f>
        <v>132849</v>
      </c>
      <c r="E330" s="8">
        <v>87</v>
      </c>
      <c r="F330" s="45">
        <v>61</v>
      </c>
      <c r="G330" s="8" t="str" cm="1">
        <f t="array" ref="G330">_xlfn.IFS(Table1[[#This Row],[Performance Score]]&gt;=80,"Excellent",Table1[[#This Row],[Performance Score]]&gt;=60,"Good",Table1[[#This Row],[Performance Score]]&gt;=40,"Need Improvement")</f>
        <v>Good</v>
      </c>
      <c r="H330" s="29">
        <f>Table1[[#This Row],[Bonus]]/Table1[[#This Row],[Basic Salary]]</f>
        <v>0.18300414967319098</v>
      </c>
      <c r="I330" s="8">
        <f ca="1">DATEDIF(Table1[[#This Row],[Date of Birth]],TODAY(),"y")</f>
        <v>45</v>
      </c>
      <c r="J330" s="33">
        <v>42585</v>
      </c>
      <c r="K330" s="33" t="str" cm="1">
        <f t="array" aca="1" ref="K330" ca="1">_xlfn.IFS(L330&lt;3,"Junior",L330&lt;=7,"Mid-Level",L330&gt;7,"Senior")</f>
        <v>Senior</v>
      </c>
      <c r="L330" s="45">
        <f ca="1">INT(YEARFRAC(Table1[[#This Row],[Joining Date]],TODAY(),1))</f>
        <v>9</v>
      </c>
      <c r="M330" s="25" t="str">
        <f t="shared" ca="1" si="5"/>
        <v>Yes</v>
      </c>
      <c r="N330" s="25">
        <f>YEAR(Table1[[#This Row],[Joining Date]])</f>
        <v>2016</v>
      </c>
      <c r="O330" s="45">
        <f>MONTH(Table1[[#This Row],[Joining Date]])</f>
        <v>8</v>
      </c>
      <c r="P330" s="25">
        <f ca="1">NETWORKDAYS(Table1[[#This Row],[Joining Date]],TODAY())</f>
        <v>2584</v>
      </c>
      <c r="Q330" s="25" t="str">
        <f>LEFT(Table1[[#This Row],[Department]],5)&amp;"-"&amp;RIGHT(Table1[[#This Row],[Employee ID]],3)</f>
        <v>Sales-177</v>
      </c>
      <c r="R330" s="25" t="str">
        <f>LEFT(Table1[[#This Row],[Department]],3)</f>
        <v>Sal</v>
      </c>
      <c r="S330" s="36">
        <f>_xlfn.XLOOKUP(Table1[[#This Row],[City]],Table2[City],Table2[Bonus %])</f>
        <v>5</v>
      </c>
      <c r="U330" s="48" t="str">
        <v xml:space="preserve">Kavya </v>
      </c>
      <c r="V330" s="48" t="str">
        <v>Nair</v>
      </c>
    </row>
    <row r="331" spans="1:22" x14ac:dyDescent="0.35">
      <c r="A331" s="9" t="s">
        <v>1607</v>
      </c>
      <c r="B331" s="41" t="str">
        <f>LEFT(Table1[[#This Row],[Employee Name]],FIND(" ",Table1[[#This Row],[Employee Name]]))</f>
        <v xml:space="preserve">Neha </v>
      </c>
      <c r="C331" s="41" t="str">
        <f>RIGHT(Table1[[#This Row],[Employee Name]],LEN(Table1[[#This Row],[Employee Name]])-FIND(" ",Table1[[#This Row],[Employee Name]]))</f>
        <v>Kulkarni</v>
      </c>
      <c r="D331" s="23">
        <f>Table1[[#This Row],[Basic Salary]]+Table1[[#This Row],[Bonus]]</f>
        <v>132827</v>
      </c>
      <c r="E331" s="10">
        <v>95</v>
      </c>
      <c r="F331" s="46">
        <v>52</v>
      </c>
      <c r="G331" s="10" t="str" cm="1">
        <f t="array" ref="G331">_xlfn.IFS(Table1[[#This Row],[Performance Score]]&gt;=80,"Excellent",Table1[[#This Row],[Performance Score]]&gt;=60,"Good",Table1[[#This Row],[Performance Score]]&gt;=40,"Need Improvement")</f>
        <v>Need Improvement</v>
      </c>
      <c r="H331" s="30">
        <f>Table1[[#This Row],[Bonus]]/Table1[[#This Row],[Basic Salary]]</f>
        <v>0.11379720936472798</v>
      </c>
      <c r="I331" s="10">
        <f ca="1">DATEDIF(Table1[[#This Row],[Date of Birth]],TODAY(),"y")</f>
        <v>30</v>
      </c>
      <c r="J331" s="34">
        <v>42547</v>
      </c>
      <c r="K331" s="33" t="str" cm="1">
        <f t="array" aca="1" ref="K331" ca="1">_xlfn.IFS(L331&lt;3,"Junior",L331&lt;=7,"Mid-Level",L331&gt;7,"Senior")</f>
        <v>Senior</v>
      </c>
      <c r="L331" s="46">
        <f ca="1">INT(YEARFRAC(Table1[[#This Row],[Joining Date]],TODAY(),1))</f>
        <v>10</v>
      </c>
      <c r="M331" s="25" t="str">
        <f t="shared" ca="1" si="5"/>
        <v>Yes</v>
      </c>
      <c r="N331" s="26">
        <f>YEAR(Table1[[#This Row],[Joining Date]])</f>
        <v>2016</v>
      </c>
      <c r="O331" s="46">
        <f>MONTH(Table1[[#This Row],[Joining Date]])</f>
        <v>6</v>
      </c>
      <c r="P331" s="26">
        <f ca="1">NETWORKDAYS(Table1[[#This Row],[Joining Date]],TODAY())</f>
        <v>2611</v>
      </c>
      <c r="Q331" s="26" t="str">
        <f>LEFT(Table1[[#This Row],[Department]],5)&amp;"-"&amp;RIGHT(Table1[[#This Row],[Employee ID]],3)</f>
        <v>Marke-551</v>
      </c>
      <c r="R331" s="26" t="str">
        <f>LEFT(Table1[[#This Row],[Department]],3)</f>
        <v>Mar</v>
      </c>
      <c r="S331" s="37">
        <f>_xlfn.XLOOKUP(Table1[[#This Row],[City]],Table2[City],Table2[Bonus %])</f>
        <v>8</v>
      </c>
      <c r="U331" s="48" t="str">
        <v xml:space="preserve">Neha </v>
      </c>
      <c r="V331" s="48" t="str">
        <v>Kulkarni</v>
      </c>
    </row>
    <row r="332" spans="1:22" x14ac:dyDescent="0.35">
      <c r="A332" s="7" t="s">
        <v>3575</v>
      </c>
      <c r="B332" s="40" t="str">
        <f>LEFT(Table1[[#This Row],[Employee Name]],FIND(" ",Table1[[#This Row],[Employee Name]]))</f>
        <v xml:space="preserve">Rahul </v>
      </c>
      <c r="C332" s="40" t="str">
        <f>RIGHT(Table1[[#This Row],[Employee Name]],LEN(Table1[[#This Row],[Employee Name]])-FIND(" ",Table1[[#This Row],[Employee Name]]))</f>
        <v>Verma</v>
      </c>
      <c r="D332" s="22">
        <f>Table1[[#This Row],[Basic Salary]]+Table1[[#This Row],[Bonus]]</f>
        <v>132824</v>
      </c>
      <c r="E332" s="8">
        <v>80</v>
      </c>
      <c r="F332" s="45">
        <v>49</v>
      </c>
      <c r="G332" s="8" t="str" cm="1">
        <f t="array" ref="G332">_xlfn.IFS(Table1[[#This Row],[Performance Score]]&gt;=80,"Excellent",Table1[[#This Row],[Performance Score]]&gt;=60,"Good",Table1[[#This Row],[Performance Score]]&gt;=40,"Need Improvement")</f>
        <v>Need Improvement</v>
      </c>
      <c r="H332" s="29">
        <f>Table1[[#This Row],[Bonus]]/Table1[[#This Row],[Basic Salary]]</f>
        <v>0.12438838567679675</v>
      </c>
      <c r="I332" s="8">
        <f ca="1">DATEDIF(Table1[[#This Row],[Date of Birth]],TODAY(),"y")</f>
        <v>33</v>
      </c>
      <c r="J332" s="33">
        <v>44017</v>
      </c>
      <c r="K332" s="33" t="str" cm="1">
        <f t="array" aca="1" ref="K332" ca="1">_xlfn.IFS(L332&lt;3,"Junior",L332&lt;=7,"Mid-Level",L332&gt;7,"Senior")</f>
        <v>Mid-Level</v>
      </c>
      <c r="L332" s="45">
        <f ca="1">INT(YEARFRAC(Table1[[#This Row],[Joining Date]],TODAY(),1))</f>
        <v>5</v>
      </c>
      <c r="M332" s="25" t="str">
        <f t="shared" ca="1" si="5"/>
        <v>No</v>
      </c>
      <c r="N332" s="25">
        <f>YEAR(Table1[[#This Row],[Joining Date]])</f>
        <v>2020</v>
      </c>
      <c r="O332" s="45">
        <f>MONTH(Table1[[#This Row],[Joining Date]])</f>
        <v>7</v>
      </c>
      <c r="P332" s="25">
        <f ca="1">NETWORKDAYS(Table1[[#This Row],[Joining Date]],TODAY())</f>
        <v>1561</v>
      </c>
      <c r="Q332" s="25" t="str">
        <f>LEFT(Table1[[#This Row],[Department]],5)&amp;"-"&amp;RIGHT(Table1[[#This Row],[Employee ID]],3)</f>
        <v>Suppo-519</v>
      </c>
      <c r="R332" s="25" t="str">
        <f>LEFT(Table1[[#This Row],[Department]],3)</f>
        <v>Sup</v>
      </c>
      <c r="S332" s="36">
        <f>_xlfn.XLOOKUP(Table1[[#This Row],[City]],Table2[City],Table2[Bonus %])</f>
        <v>5</v>
      </c>
      <c r="U332" s="48" t="str">
        <v xml:space="preserve">Rahul </v>
      </c>
      <c r="V332" s="48" t="str">
        <v>Verma</v>
      </c>
    </row>
    <row r="333" spans="1:22" x14ac:dyDescent="0.35">
      <c r="A333" s="9" t="s">
        <v>4175</v>
      </c>
      <c r="B333" s="41" t="str">
        <f>LEFT(Table1[[#This Row],[Employee Name]],FIND(" ",Table1[[#This Row],[Employee Name]]))</f>
        <v xml:space="preserve">Nisha </v>
      </c>
      <c r="C333" s="41" t="str">
        <f>RIGHT(Table1[[#This Row],[Employee Name]],LEN(Table1[[#This Row],[Employee Name]])-FIND(" ",Table1[[#This Row],[Employee Name]]))</f>
        <v>Kapoor</v>
      </c>
      <c r="D333" s="23">
        <f>Table1[[#This Row],[Basic Salary]]+Table1[[#This Row],[Bonus]]</f>
        <v>132775</v>
      </c>
      <c r="E333" s="10">
        <v>95</v>
      </c>
      <c r="F333" s="46">
        <v>91</v>
      </c>
      <c r="G333" s="10" t="str" cm="1">
        <f t="array" ref="G333">_xlfn.IFS(Table1[[#This Row],[Performance Score]]&gt;=80,"Excellent",Table1[[#This Row],[Performance Score]]&gt;=60,"Good",Table1[[#This Row],[Performance Score]]&gt;=40,"Need Improvement")</f>
        <v>Excellent</v>
      </c>
      <c r="H333" s="30">
        <f>Table1[[#This Row],[Bonus]]/Table1[[#This Row],[Basic Salary]]</f>
        <v>0.2317933017905186</v>
      </c>
      <c r="I333" s="10">
        <f ca="1">DATEDIF(Table1[[#This Row],[Date of Birth]],TODAY(),"y")</f>
        <v>35</v>
      </c>
      <c r="J333" s="34">
        <v>44472</v>
      </c>
      <c r="K333" s="33" t="str" cm="1">
        <f t="array" aca="1" ref="K333" ca="1">_xlfn.IFS(L333&lt;3,"Junior",L333&lt;=7,"Mid-Level",L333&gt;7,"Senior")</f>
        <v>Mid-Level</v>
      </c>
      <c r="L333" s="46">
        <f ca="1">INT(YEARFRAC(Table1[[#This Row],[Joining Date]],TODAY(),1))</f>
        <v>4</v>
      </c>
      <c r="M333" s="25" t="str">
        <f t="shared" ca="1" si="5"/>
        <v>No</v>
      </c>
      <c r="N333" s="26">
        <f>YEAR(Table1[[#This Row],[Joining Date]])</f>
        <v>2021</v>
      </c>
      <c r="O333" s="46">
        <f>MONTH(Table1[[#This Row],[Joining Date]])</f>
        <v>10</v>
      </c>
      <c r="P333" s="26">
        <f ca="1">NETWORKDAYS(Table1[[#This Row],[Joining Date]],TODAY())</f>
        <v>1236</v>
      </c>
      <c r="Q333" s="26" t="str">
        <f>LEFT(Table1[[#This Row],[Department]],5)&amp;"-"&amp;RIGHT(Table1[[#This Row],[Employee ID]],3)</f>
        <v>IT-119</v>
      </c>
      <c r="R333" s="26" t="str">
        <f>LEFT(Table1[[#This Row],[Department]],3)</f>
        <v>IT</v>
      </c>
      <c r="S333" s="37">
        <f>_xlfn.XLOOKUP(Table1[[#This Row],[City]],Table2[City],Table2[Bonus %])</f>
        <v>5</v>
      </c>
      <c r="U333" s="48" t="str">
        <v xml:space="preserve">Nisha </v>
      </c>
      <c r="V333" s="48" t="str">
        <v>Kapoor</v>
      </c>
    </row>
    <row r="334" spans="1:22" x14ac:dyDescent="0.35">
      <c r="A334" s="7" t="s">
        <v>674</v>
      </c>
      <c r="B334" s="40" t="str">
        <f>LEFT(Table1[[#This Row],[Employee Name]],FIND(" ",Table1[[#This Row],[Employee Name]]))</f>
        <v xml:space="preserve">Gayathri </v>
      </c>
      <c r="C334" s="40" t="str">
        <f>RIGHT(Table1[[#This Row],[Employee Name]],LEN(Table1[[#This Row],[Employee Name]])-FIND(" ",Table1[[#This Row],[Employee Name]]))</f>
        <v>Iyer</v>
      </c>
      <c r="D334" s="22">
        <f>Table1[[#This Row],[Basic Salary]]+Table1[[#This Row],[Bonus]]</f>
        <v>132745</v>
      </c>
      <c r="E334" s="8">
        <v>62</v>
      </c>
      <c r="F334" s="45">
        <v>57</v>
      </c>
      <c r="G334" s="8" t="str" cm="1">
        <f t="array" ref="G334">_xlfn.IFS(Table1[[#This Row],[Performance Score]]&gt;=80,"Excellent",Table1[[#This Row],[Performance Score]]&gt;=60,"Good",Table1[[#This Row],[Performance Score]]&gt;=40,"Need Improvement")</f>
        <v>Need Improvement</v>
      </c>
      <c r="H334" s="29">
        <f>Table1[[#This Row],[Bonus]]/Table1[[#This Row],[Basic Salary]]</f>
        <v>0.13032186648501362</v>
      </c>
      <c r="I334" s="8">
        <f ca="1">DATEDIF(Table1[[#This Row],[Date of Birth]],TODAY(),"y")</f>
        <v>32</v>
      </c>
      <c r="J334" s="33">
        <v>42483</v>
      </c>
      <c r="K334" s="33" t="str" cm="1">
        <f t="array" aca="1" ref="K334" ca="1">_xlfn.IFS(L334&lt;3,"Junior",L334&lt;=7,"Mid-Level",L334&gt;7,"Senior")</f>
        <v>Senior</v>
      </c>
      <c r="L334" s="45">
        <f ca="1">INT(YEARFRAC(Table1[[#This Row],[Joining Date]],TODAY(),1))</f>
        <v>10</v>
      </c>
      <c r="M334" s="25" t="str">
        <f t="shared" ca="1" si="5"/>
        <v>Yes</v>
      </c>
      <c r="N334" s="25">
        <f>YEAR(Table1[[#This Row],[Joining Date]])</f>
        <v>2016</v>
      </c>
      <c r="O334" s="45">
        <f>MONTH(Table1[[#This Row],[Joining Date]])</f>
        <v>4</v>
      </c>
      <c r="P334" s="25">
        <f ca="1">NETWORKDAYS(Table1[[#This Row],[Joining Date]],TODAY())</f>
        <v>2656</v>
      </c>
      <c r="Q334" s="25" t="str">
        <f>LEFT(Table1[[#This Row],[Department]],5)&amp;"-"&amp;RIGHT(Table1[[#This Row],[Employee ID]],3)</f>
        <v>Finan-618</v>
      </c>
      <c r="R334" s="25" t="str">
        <f>LEFT(Table1[[#This Row],[Department]],3)</f>
        <v>Fin</v>
      </c>
      <c r="S334" s="36">
        <f>_xlfn.XLOOKUP(Table1[[#This Row],[City]],Table2[City],Table2[Bonus %])</f>
        <v>8</v>
      </c>
      <c r="U334" s="48" t="str">
        <v xml:space="preserve">Gayathri </v>
      </c>
      <c r="V334" s="48" t="str">
        <v>Iyer</v>
      </c>
    </row>
    <row r="335" spans="1:22" x14ac:dyDescent="0.35">
      <c r="A335" s="9" t="s">
        <v>3686</v>
      </c>
      <c r="B335" s="41" t="str">
        <f>LEFT(Table1[[#This Row],[Employee Name]],FIND(" ",Table1[[#This Row],[Employee Name]]))</f>
        <v xml:space="preserve">Aarav </v>
      </c>
      <c r="C335" s="41" t="str">
        <f>RIGHT(Table1[[#This Row],[Employee Name]],LEN(Table1[[#This Row],[Employee Name]])-FIND(" ",Table1[[#This Row],[Employee Name]]))</f>
        <v>Sharma</v>
      </c>
      <c r="D335" s="23">
        <f>Table1[[#This Row],[Basic Salary]]+Table1[[#This Row],[Bonus]]</f>
        <v>132726</v>
      </c>
      <c r="E335" s="10">
        <v>86</v>
      </c>
      <c r="F335" s="46">
        <v>67</v>
      </c>
      <c r="G335" s="10" t="str" cm="1">
        <f t="array" ref="G335">_xlfn.IFS(Table1[[#This Row],[Performance Score]]&gt;=80,"Excellent",Table1[[#This Row],[Performance Score]]&gt;=60,"Good",Table1[[#This Row],[Performance Score]]&gt;=40,"Need Improvement")</f>
        <v>Good</v>
      </c>
      <c r="H335" s="30">
        <f>Table1[[#This Row],[Bonus]]/Table1[[#This Row],[Basic Salary]]</f>
        <v>0.11706237322942004</v>
      </c>
      <c r="I335" s="10">
        <f ca="1">DATEDIF(Table1[[#This Row],[Date of Birth]],TODAY(),"y")</f>
        <v>35</v>
      </c>
      <c r="J335" s="34">
        <v>45341</v>
      </c>
      <c r="K335" s="33" t="str" cm="1">
        <f t="array" aca="1" ref="K335" ca="1">_xlfn.IFS(L335&lt;3,"Junior",L335&lt;=7,"Mid-Level",L335&gt;7,"Senior")</f>
        <v>Junior</v>
      </c>
      <c r="L335" s="46">
        <f ca="1">INT(YEARFRAC(Table1[[#This Row],[Joining Date]],TODAY(),1))</f>
        <v>2</v>
      </c>
      <c r="M335" s="25" t="str">
        <f t="shared" ca="1" si="5"/>
        <v>No</v>
      </c>
      <c r="N335" s="26">
        <f>YEAR(Table1[[#This Row],[Joining Date]])</f>
        <v>2024</v>
      </c>
      <c r="O335" s="46">
        <f>MONTH(Table1[[#This Row],[Joining Date]])</f>
        <v>2</v>
      </c>
      <c r="P335" s="26">
        <f ca="1">NETWORKDAYS(Table1[[#This Row],[Joining Date]],TODAY())</f>
        <v>616</v>
      </c>
      <c r="Q335" s="26" t="str">
        <f>LEFT(Table1[[#This Row],[Department]],5)&amp;"-"&amp;RIGHT(Table1[[#This Row],[Employee ID]],3)</f>
        <v>Sales-630</v>
      </c>
      <c r="R335" s="26" t="str">
        <f>LEFT(Table1[[#This Row],[Department]],3)</f>
        <v>Sal</v>
      </c>
      <c r="S335" s="37">
        <f>_xlfn.XLOOKUP(Table1[[#This Row],[City]],Table2[City],Table2[Bonus %])</f>
        <v>4</v>
      </c>
      <c r="U335" s="48" t="str">
        <v xml:space="preserve">Aarav </v>
      </c>
      <c r="V335" s="48" t="str">
        <v>Sharma</v>
      </c>
    </row>
    <row r="336" spans="1:22" x14ac:dyDescent="0.35">
      <c r="A336" s="7" t="s">
        <v>1178</v>
      </c>
      <c r="B336" s="40" t="str">
        <f>LEFT(Table1[[#This Row],[Employee Name]],FIND(" ",Table1[[#This Row],[Employee Name]]))</f>
        <v xml:space="preserve">Vikram </v>
      </c>
      <c r="C336" s="40" t="str">
        <f>RIGHT(Table1[[#This Row],[Employee Name]],LEN(Table1[[#This Row],[Employee Name]])-FIND(" ",Table1[[#This Row],[Employee Name]]))</f>
        <v>Singh</v>
      </c>
      <c r="D336" s="22">
        <f>Table1[[#This Row],[Basic Salary]]+Table1[[#This Row],[Bonus]]</f>
        <v>132696</v>
      </c>
      <c r="E336" s="8">
        <v>66</v>
      </c>
      <c r="F336" s="45">
        <v>42</v>
      </c>
      <c r="G336" s="8" t="str" cm="1">
        <f t="array" ref="G336">_xlfn.IFS(Table1[[#This Row],[Performance Score]]&gt;=80,"Excellent",Table1[[#This Row],[Performance Score]]&gt;=60,"Good",Table1[[#This Row],[Performance Score]]&gt;=40,"Need Improvement")</f>
        <v>Need Improvement</v>
      </c>
      <c r="H336" s="29">
        <f>Table1[[#This Row],[Bonus]]/Table1[[#This Row],[Basic Salary]]</f>
        <v>0.22026042816155375</v>
      </c>
      <c r="I336" s="8">
        <f ca="1">DATEDIF(Table1[[#This Row],[Date of Birth]],TODAY(),"y")</f>
        <v>26</v>
      </c>
      <c r="J336" s="33">
        <v>44603</v>
      </c>
      <c r="K336" s="33" t="str" cm="1">
        <f t="array" aca="1" ref="K336" ca="1">_xlfn.IFS(L336&lt;3,"Junior",L336&lt;=7,"Mid-Level",L336&gt;7,"Senior")</f>
        <v>Mid-Level</v>
      </c>
      <c r="L336" s="45">
        <f ca="1">INT(YEARFRAC(Table1[[#This Row],[Joining Date]],TODAY(),1))</f>
        <v>4</v>
      </c>
      <c r="M336" s="25" t="str">
        <f t="shared" ca="1" si="5"/>
        <v>No</v>
      </c>
      <c r="N336" s="25">
        <f>YEAR(Table1[[#This Row],[Joining Date]])</f>
        <v>2022</v>
      </c>
      <c r="O336" s="45">
        <f>MONTH(Table1[[#This Row],[Joining Date]])</f>
        <v>2</v>
      </c>
      <c r="P336" s="25">
        <f ca="1">NETWORKDAYS(Table1[[#This Row],[Joining Date]],TODAY())</f>
        <v>1142</v>
      </c>
      <c r="Q336" s="25" t="str">
        <f>LEFT(Table1[[#This Row],[Department]],5)&amp;"-"&amp;RIGHT(Table1[[#This Row],[Employee ID]],3)</f>
        <v>IT-122</v>
      </c>
      <c r="R336" s="25" t="str">
        <f>LEFT(Table1[[#This Row],[Department]],3)</f>
        <v>IT</v>
      </c>
      <c r="S336" s="36">
        <f>_xlfn.XLOOKUP(Table1[[#This Row],[City]],Table2[City],Table2[Bonus %])</f>
        <v>7</v>
      </c>
      <c r="U336" s="48" t="str">
        <v xml:space="preserve">Vikram </v>
      </c>
      <c r="V336" s="48" t="str">
        <v>Singh</v>
      </c>
    </row>
    <row r="337" spans="1:22" x14ac:dyDescent="0.35">
      <c r="A337" s="9" t="s">
        <v>882</v>
      </c>
      <c r="B337" s="41" t="str">
        <f>LEFT(Table1[[#This Row],[Employee Name]],FIND(" ",Table1[[#This Row],[Employee Name]]))</f>
        <v xml:space="preserve">Kavya </v>
      </c>
      <c r="C337" s="41" t="str">
        <f>RIGHT(Table1[[#This Row],[Employee Name]],LEN(Table1[[#This Row],[Employee Name]])-FIND(" ",Table1[[#This Row],[Employee Name]]))</f>
        <v>Nair</v>
      </c>
      <c r="D337" s="23">
        <f>Table1[[#This Row],[Basic Salary]]+Table1[[#This Row],[Bonus]]</f>
        <v>132676</v>
      </c>
      <c r="E337" s="10">
        <v>91</v>
      </c>
      <c r="F337" s="46">
        <v>59</v>
      </c>
      <c r="G337" s="10" t="str" cm="1">
        <f t="array" ref="G337">_xlfn.IFS(Table1[[#This Row],[Performance Score]]&gt;=80,"Excellent",Table1[[#This Row],[Performance Score]]&gt;=60,"Good",Table1[[#This Row],[Performance Score]]&gt;=40,"Need Improvement")</f>
        <v>Need Improvement</v>
      </c>
      <c r="H337" s="30">
        <f>Table1[[#This Row],[Bonus]]/Table1[[#This Row],[Basic Salary]]</f>
        <v>0.27708152853980172</v>
      </c>
      <c r="I337" s="10">
        <f ca="1">DATEDIF(Table1[[#This Row],[Date of Birth]],TODAY(),"y")</f>
        <v>16</v>
      </c>
      <c r="J337" s="34">
        <v>43664</v>
      </c>
      <c r="K337" s="33" t="str" cm="1">
        <f t="array" aca="1" ref="K337" ca="1">_xlfn.IFS(L337&lt;3,"Junior",L337&lt;=7,"Mid-Level",L337&gt;7,"Senior")</f>
        <v>Mid-Level</v>
      </c>
      <c r="L337" s="46">
        <f ca="1">INT(YEARFRAC(Table1[[#This Row],[Joining Date]],TODAY(),1))</f>
        <v>6</v>
      </c>
      <c r="M337" s="25" t="str">
        <f t="shared" ca="1" si="5"/>
        <v>Yes</v>
      </c>
      <c r="N337" s="26">
        <f>YEAR(Table1[[#This Row],[Joining Date]])</f>
        <v>2019</v>
      </c>
      <c r="O337" s="46">
        <f>MONTH(Table1[[#This Row],[Joining Date]])</f>
        <v>7</v>
      </c>
      <c r="P337" s="26">
        <f ca="1">NETWORKDAYS(Table1[[#This Row],[Joining Date]],TODAY())</f>
        <v>1813</v>
      </c>
      <c r="Q337" s="26" t="str">
        <f>LEFT(Table1[[#This Row],[Department]],5)&amp;"-"&amp;RIGHT(Table1[[#This Row],[Employee ID]],3)</f>
        <v>IT-826</v>
      </c>
      <c r="R337" s="26" t="str">
        <f>LEFT(Table1[[#This Row],[Department]],3)</f>
        <v>IT</v>
      </c>
      <c r="S337" s="37">
        <f>_xlfn.XLOOKUP(Table1[[#This Row],[City]],Table2[City],Table2[Bonus %])</f>
        <v>4</v>
      </c>
      <c r="U337" s="48" t="str">
        <v xml:space="preserve">Kavya </v>
      </c>
      <c r="V337" s="48" t="str">
        <v>Nair</v>
      </c>
    </row>
    <row r="338" spans="1:22" x14ac:dyDescent="0.35">
      <c r="A338" s="7" t="s">
        <v>1437</v>
      </c>
      <c r="B338" s="40" t="str">
        <f>LEFT(Table1[[#This Row],[Employee Name]],FIND(" ",Table1[[#This Row],[Employee Name]]))</f>
        <v xml:space="preserve">Ravi </v>
      </c>
      <c r="C338" s="40" t="str">
        <f>RIGHT(Table1[[#This Row],[Employee Name]],LEN(Table1[[#This Row],[Employee Name]])-FIND(" ",Table1[[#This Row],[Employee Name]]))</f>
        <v>Teja</v>
      </c>
      <c r="D338" s="22">
        <f>Table1[[#This Row],[Basic Salary]]+Table1[[#This Row],[Bonus]]</f>
        <v>132613</v>
      </c>
      <c r="E338" s="8">
        <v>71</v>
      </c>
      <c r="F338" s="45">
        <v>70</v>
      </c>
      <c r="G338" s="8" t="str" cm="1">
        <f t="array" ref="G338">_xlfn.IFS(Table1[[#This Row],[Performance Score]]&gt;=80,"Excellent",Table1[[#This Row],[Performance Score]]&gt;=60,"Good",Table1[[#This Row],[Performance Score]]&gt;=40,"Need Improvement")</f>
        <v>Good</v>
      </c>
      <c r="H338" s="29">
        <f>Table1[[#This Row],[Bonus]]/Table1[[#This Row],[Basic Salary]]</f>
        <v>0.10721203620211736</v>
      </c>
      <c r="I338" s="8">
        <f ca="1">DATEDIF(Table1[[#This Row],[Date of Birth]],TODAY(),"y")</f>
        <v>29</v>
      </c>
      <c r="J338" s="33">
        <v>43880</v>
      </c>
      <c r="K338" s="33" t="str" cm="1">
        <f t="array" aca="1" ref="K338" ca="1">_xlfn.IFS(L338&lt;3,"Junior",L338&lt;=7,"Mid-Level",L338&gt;7,"Senior")</f>
        <v>Mid-Level</v>
      </c>
      <c r="L338" s="45">
        <f ca="1">INT(YEARFRAC(Table1[[#This Row],[Joining Date]],TODAY(),1))</f>
        <v>6</v>
      </c>
      <c r="M338" s="25" t="str">
        <f t="shared" ca="1" si="5"/>
        <v>Yes</v>
      </c>
      <c r="N338" s="25">
        <f>YEAR(Table1[[#This Row],[Joining Date]])</f>
        <v>2020</v>
      </c>
      <c r="O338" s="45">
        <f>MONTH(Table1[[#This Row],[Joining Date]])</f>
        <v>2</v>
      </c>
      <c r="P338" s="25">
        <f ca="1">NETWORKDAYS(Table1[[#This Row],[Joining Date]],TODAY())</f>
        <v>1659</v>
      </c>
      <c r="Q338" s="25" t="str">
        <f>LEFT(Table1[[#This Row],[Department]],5)&amp;"-"&amp;RIGHT(Table1[[#This Row],[Employee ID]],3)</f>
        <v>Suppo-381</v>
      </c>
      <c r="R338" s="25" t="str">
        <f>LEFT(Table1[[#This Row],[Department]],3)</f>
        <v>Sup</v>
      </c>
      <c r="S338" s="36">
        <f>_xlfn.XLOOKUP(Table1[[#This Row],[City]],Table2[City],Table2[Bonus %])</f>
        <v>6</v>
      </c>
      <c r="U338" s="48" t="str">
        <v xml:space="preserve">Ravi </v>
      </c>
      <c r="V338" s="48" t="str">
        <v>Teja</v>
      </c>
    </row>
    <row r="339" spans="1:22" x14ac:dyDescent="0.35">
      <c r="A339" s="9" t="s">
        <v>4898</v>
      </c>
      <c r="B339" s="41" t="str">
        <f>LEFT(Table1[[#This Row],[Employee Name]],FIND(" ",Table1[[#This Row],[Employee Name]]))</f>
        <v xml:space="preserve">Meera </v>
      </c>
      <c r="C339" s="41" t="str">
        <f>RIGHT(Table1[[#This Row],[Employee Name]],LEN(Table1[[#This Row],[Employee Name]])-FIND(" ",Table1[[#This Row],[Employee Name]]))</f>
        <v>Joshi</v>
      </c>
      <c r="D339" s="23">
        <f>Table1[[#This Row],[Basic Salary]]+Table1[[#This Row],[Bonus]]</f>
        <v>132551</v>
      </c>
      <c r="E339" s="10">
        <v>62</v>
      </c>
      <c r="F339" s="46">
        <v>43</v>
      </c>
      <c r="G339" s="10" t="str" cm="1">
        <f t="array" ref="G339">_xlfn.IFS(Table1[[#This Row],[Performance Score]]&gt;=80,"Excellent",Table1[[#This Row],[Performance Score]]&gt;=60,"Good",Table1[[#This Row],[Performance Score]]&gt;=40,"Need Improvement")</f>
        <v>Need Improvement</v>
      </c>
      <c r="H339" s="30">
        <f>Table1[[#This Row],[Bonus]]/Table1[[#This Row],[Basic Salary]]</f>
        <v>0.11009589213182028</v>
      </c>
      <c r="I339" s="10">
        <f ca="1">DATEDIF(Table1[[#This Row],[Date of Birth]],TODAY(),"y")</f>
        <v>32</v>
      </c>
      <c r="J339" s="34">
        <v>45866</v>
      </c>
      <c r="K339" s="33" t="str" cm="1">
        <f t="array" aca="1" ref="K339" ca="1">_xlfn.IFS(L339&lt;3,"Junior",L339&lt;=7,"Mid-Level",L339&gt;7,"Senior")</f>
        <v>Junior</v>
      </c>
      <c r="L339" s="46">
        <f ca="1">INT(YEARFRAC(Table1[[#This Row],[Joining Date]],TODAY(),1))</f>
        <v>0</v>
      </c>
      <c r="M339" s="25" t="str">
        <f t="shared" ca="1" si="5"/>
        <v>No</v>
      </c>
      <c r="N339" s="26">
        <f>YEAR(Table1[[#This Row],[Joining Date]])</f>
        <v>2025</v>
      </c>
      <c r="O339" s="46">
        <f>MONTH(Table1[[#This Row],[Joining Date]])</f>
        <v>7</v>
      </c>
      <c r="P339" s="26">
        <f ca="1">NETWORKDAYS(Table1[[#This Row],[Joining Date]],TODAY())</f>
        <v>241</v>
      </c>
      <c r="Q339" s="26" t="str">
        <f>LEFT(Table1[[#This Row],[Department]],5)&amp;"-"&amp;RIGHT(Table1[[#This Row],[Employee ID]],3)</f>
        <v>Sales-842</v>
      </c>
      <c r="R339" s="26" t="str">
        <f>LEFT(Table1[[#This Row],[Department]],3)</f>
        <v>Sal</v>
      </c>
      <c r="S339" s="37">
        <f>_xlfn.XLOOKUP(Table1[[#This Row],[City]],Table2[City],Table2[Bonus %])</f>
        <v>5</v>
      </c>
      <c r="U339" s="48" t="str">
        <v xml:space="preserve">Meera </v>
      </c>
      <c r="V339" s="48" t="str">
        <v>Joshi</v>
      </c>
    </row>
    <row r="340" spans="1:22" x14ac:dyDescent="0.35">
      <c r="A340" s="7" t="s">
        <v>237</v>
      </c>
      <c r="B340" s="40" t="str">
        <f>LEFT(Table1[[#This Row],[Employee Name]],FIND(" ",Table1[[#This Row],[Employee Name]]))</f>
        <v xml:space="preserve">Rahul </v>
      </c>
      <c r="C340" s="40" t="str">
        <f>RIGHT(Table1[[#This Row],[Employee Name]],LEN(Table1[[#This Row],[Employee Name]])-FIND(" ",Table1[[#This Row],[Employee Name]]))</f>
        <v>Verma</v>
      </c>
      <c r="D340" s="22">
        <f>Table1[[#This Row],[Basic Salary]]+Table1[[#This Row],[Bonus]]</f>
        <v>132502</v>
      </c>
      <c r="E340" s="8">
        <v>87</v>
      </c>
      <c r="F340" s="45">
        <v>50</v>
      </c>
      <c r="G340" s="8" t="str" cm="1">
        <f t="array" ref="G340">_xlfn.IFS(Table1[[#This Row],[Performance Score]]&gt;=80,"Excellent",Table1[[#This Row],[Performance Score]]&gt;=60,"Good",Table1[[#This Row],[Performance Score]]&gt;=40,"Need Improvement")</f>
        <v>Need Improvement</v>
      </c>
      <c r="H340" s="29">
        <f>Table1[[#This Row],[Bonus]]/Table1[[#This Row],[Basic Salary]]</f>
        <v>0.27422922316465675</v>
      </c>
      <c r="I340" s="8">
        <f ca="1">DATEDIF(Table1[[#This Row],[Date of Birth]],TODAY(),"y")</f>
        <v>26</v>
      </c>
      <c r="J340" s="33">
        <v>43260</v>
      </c>
      <c r="K340" s="33" t="str" cm="1">
        <f t="array" aca="1" ref="K340" ca="1">_xlfn.IFS(L340&lt;3,"Junior",L340&lt;=7,"Mid-Level",L340&gt;7,"Senior")</f>
        <v>Senior</v>
      </c>
      <c r="L340" s="45">
        <f ca="1">INT(YEARFRAC(Table1[[#This Row],[Joining Date]],TODAY(),1))</f>
        <v>8</v>
      </c>
      <c r="M340" s="25" t="str">
        <f t="shared" ca="1" si="5"/>
        <v>Yes</v>
      </c>
      <c r="N340" s="25">
        <f>YEAR(Table1[[#This Row],[Joining Date]])</f>
        <v>2018</v>
      </c>
      <c r="O340" s="45">
        <f>MONTH(Table1[[#This Row],[Joining Date]])</f>
        <v>6</v>
      </c>
      <c r="P340" s="25">
        <f ca="1">NETWORKDAYS(Table1[[#This Row],[Joining Date]],TODAY())</f>
        <v>2101</v>
      </c>
      <c r="Q340" s="25" t="str">
        <f>LEFT(Table1[[#This Row],[Department]],5)&amp;"-"&amp;RIGHT(Table1[[#This Row],[Employee ID]],3)</f>
        <v>Marke-181</v>
      </c>
      <c r="R340" s="25" t="str">
        <f>LEFT(Table1[[#This Row],[Department]],3)</f>
        <v>Mar</v>
      </c>
      <c r="S340" s="36">
        <f>_xlfn.XLOOKUP(Table1[[#This Row],[City]],Table2[City],Table2[Bonus %])</f>
        <v>6</v>
      </c>
      <c r="U340" s="48" t="str">
        <v xml:space="preserve">Rahul </v>
      </c>
      <c r="V340" s="48" t="str">
        <v>Verma</v>
      </c>
    </row>
    <row r="341" spans="1:22" x14ac:dyDescent="0.35">
      <c r="A341" s="9" t="s">
        <v>4307</v>
      </c>
      <c r="B341" s="41" t="str">
        <f>LEFT(Table1[[#This Row],[Employee Name]],FIND(" ",Table1[[#This Row],[Employee Name]]))</f>
        <v xml:space="preserve">Karan </v>
      </c>
      <c r="C341" s="41" t="str">
        <f>RIGHT(Table1[[#This Row],[Employee Name]],LEN(Table1[[#This Row],[Employee Name]])-FIND(" ",Table1[[#This Row],[Employee Name]]))</f>
        <v>Malhotra</v>
      </c>
      <c r="D341" s="23">
        <f>Table1[[#This Row],[Basic Salary]]+Table1[[#This Row],[Bonus]]</f>
        <v>132490</v>
      </c>
      <c r="E341" s="10">
        <v>81</v>
      </c>
      <c r="F341" s="46">
        <v>93</v>
      </c>
      <c r="G341" s="10" t="str" cm="1">
        <f t="array" ref="G341">_xlfn.IFS(Table1[[#This Row],[Performance Score]]&gt;=80,"Excellent",Table1[[#This Row],[Performance Score]]&gt;=60,"Good",Table1[[#This Row],[Performance Score]]&gt;=40,"Need Improvement")</f>
        <v>Excellent</v>
      </c>
      <c r="H341" s="30">
        <f>Table1[[#This Row],[Bonus]]/Table1[[#This Row],[Basic Salary]]</f>
        <v>0.10428578572738335</v>
      </c>
      <c r="I341" s="10">
        <f ca="1">DATEDIF(Table1[[#This Row],[Date of Birth]],TODAY(),"y")</f>
        <v>15</v>
      </c>
      <c r="J341" s="34">
        <v>42526</v>
      </c>
      <c r="K341" s="33" t="str" cm="1">
        <f t="array" aca="1" ref="K341" ca="1">_xlfn.IFS(L341&lt;3,"Junior",L341&lt;=7,"Mid-Level",L341&gt;7,"Senior")</f>
        <v>Senior</v>
      </c>
      <c r="L341" s="46">
        <f ca="1">INT(YEARFRAC(Table1[[#This Row],[Joining Date]],TODAY(),1))</f>
        <v>10</v>
      </c>
      <c r="M341" s="25" t="str">
        <f t="shared" ca="1" si="5"/>
        <v>Yes</v>
      </c>
      <c r="N341" s="26">
        <f>YEAR(Table1[[#This Row],[Joining Date]])</f>
        <v>2016</v>
      </c>
      <c r="O341" s="46">
        <f>MONTH(Table1[[#This Row],[Joining Date]])</f>
        <v>6</v>
      </c>
      <c r="P341" s="26">
        <f ca="1">NETWORKDAYS(Table1[[#This Row],[Joining Date]],TODAY())</f>
        <v>2626</v>
      </c>
      <c r="Q341" s="26" t="str">
        <f>LEFT(Table1[[#This Row],[Department]],5)&amp;"-"&amp;RIGHT(Table1[[#This Row],[Employee ID]],3)</f>
        <v>Marke-251</v>
      </c>
      <c r="R341" s="26" t="str">
        <f>LEFT(Table1[[#This Row],[Department]],3)</f>
        <v>Mar</v>
      </c>
      <c r="S341" s="37">
        <f>_xlfn.XLOOKUP(Table1[[#This Row],[City]],Table2[City],Table2[Bonus %])</f>
        <v>8</v>
      </c>
      <c r="U341" s="48" t="str">
        <v xml:space="preserve">Karan </v>
      </c>
      <c r="V341" s="48" t="str">
        <v>Malhotra</v>
      </c>
    </row>
    <row r="342" spans="1:22" x14ac:dyDescent="0.35">
      <c r="A342" s="7" t="s">
        <v>3229</v>
      </c>
      <c r="B342" s="40" t="str">
        <f>LEFT(Table1[[#This Row],[Employee Name]],FIND(" ",Table1[[#This Row],[Employee Name]]))</f>
        <v xml:space="preserve">Swathi </v>
      </c>
      <c r="C342" s="40" t="str">
        <f>RIGHT(Table1[[#This Row],[Employee Name]],LEN(Table1[[#This Row],[Employee Name]])-FIND(" ",Table1[[#This Row],[Employee Name]]))</f>
        <v>Ramesh</v>
      </c>
      <c r="D342" s="22">
        <f>Table1[[#This Row],[Basic Salary]]+Table1[[#This Row],[Bonus]]</f>
        <v>132489</v>
      </c>
      <c r="E342" s="8">
        <v>65</v>
      </c>
      <c r="F342" s="45">
        <v>53</v>
      </c>
      <c r="G342" s="8" t="str" cm="1">
        <f t="array" ref="G342">_xlfn.IFS(Table1[[#This Row],[Performance Score]]&gt;=80,"Excellent",Table1[[#This Row],[Performance Score]]&gt;=60,"Good",Table1[[#This Row],[Performance Score]]&gt;=40,"Need Improvement")</f>
        <v>Need Improvement</v>
      </c>
      <c r="H342" s="29">
        <f>Table1[[#This Row],[Bonus]]/Table1[[#This Row],[Basic Salary]]</f>
        <v>0.13956288759106508</v>
      </c>
      <c r="I342" s="8">
        <f ca="1">DATEDIF(Table1[[#This Row],[Date of Birth]],TODAY(),"y")</f>
        <v>16</v>
      </c>
      <c r="J342" s="33">
        <v>44185</v>
      </c>
      <c r="K342" s="33" t="str" cm="1">
        <f t="array" aca="1" ref="K342" ca="1">_xlfn.IFS(L342&lt;3,"Junior",L342&lt;=7,"Mid-Level",L342&gt;7,"Senior")</f>
        <v>Mid-Level</v>
      </c>
      <c r="L342" s="45">
        <f ca="1">INT(YEARFRAC(Table1[[#This Row],[Joining Date]],TODAY(),1))</f>
        <v>5</v>
      </c>
      <c r="M342" s="25" t="str">
        <f t="shared" ca="1" si="5"/>
        <v>No</v>
      </c>
      <c r="N342" s="25">
        <f>YEAR(Table1[[#This Row],[Joining Date]])</f>
        <v>2020</v>
      </c>
      <c r="O342" s="45">
        <f>MONTH(Table1[[#This Row],[Joining Date]])</f>
        <v>12</v>
      </c>
      <c r="P342" s="25">
        <f ca="1">NETWORKDAYS(Table1[[#This Row],[Joining Date]],TODAY())</f>
        <v>1441</v>
      </c>
      <c r="Q342" s="25" t="str">
        <f>LEFT(Table1[[#This Row],[Department]],5)&amp;"-"&amp;RIGHT(Table1[[#This Row],[Employee ID]],3)</f>
        <v>Suppo-173</v>
      </c>
      <c r="R342" s="25" t="str">
        <f>LEFT(Table1[[#This Row],[Department]],3)</f>
        <v>Sup</v>
      </c>
      <c r="S342" s="36">
        <f>_xlfn.XLOOKUP(Table1[[#This Row],[City]],Table2[City],Table2[Bonus %])</f>
        <v>8</v>
      </c>
      <c r="U342" s="48" t="str">
        <v xml:space="preserve">Swathi </v>
      </c>
      <c r="V342" s="48" t="str">
        <v>Ramesh</v>
      </c>
    </row>
    <row r="343" spans="1:22" x14ac:dyDescent="0.35">
      <c r="A343" s="9" t="s">
        <v>4735</v>
      </c>
      <c r="B343" s="41" t="str">
        <f>LEFT(Table1[[#This Row],[Employee Name]],FIND(" ",Table1[[#This Row],[Employee Name]]))</f>
        <v xml:space="preserve">Ravi </v>
      </c>
      <c r="C343" s="41" t="str">
        <f>RIGHT(Table1[[#This Row],[Employee Name]],LEN(Table1[[#This Row],[Employee Name]])-FIND(" ",Table1[[#This Row],[Employee Name]]))</f>
        <v>Teja</v>
      </c>
      <c r="D343" s="23">
        <f>Table1[[#This Row],[Basic Salary]]+Table1[[#This Row],[Bonus]]</f>
        <v>132487</v>
      </c>
      <c r="E343" s="10">
        <v>60</v>
      </c>
      <c r="F343" s="46">
        <v>98</v>
      </c>
      <c r="G343" s="10" t="str" cm="1">
        <f t="array" ref="G343">_xlfn.IFS(Table1[[#This Row],[Performance Score]]&gt;=80,"Excellent",Table1[[#This Row],[Performance Score]]&gt;=60,"Good",Table1[[#This Row],[Performance Score]]&gt;=40,"Need Improvement")</f>
        <v>Excellent</v>
      </c>
      <c r="H343" s="30">
        <f>Table1[[#This Row],[Bonus]]/Table1[[#This Row],[Basic Salary]]</f>
        <v>0.13260953195127165</v>
      </c>
      <c r="I343" s="10">
        <f ca="1">DATEDIF(Table1[[#This Row],[Date of Birth]],TODAY(),"y")</f>
        <v>15</v>
      </c>
      <c r="J343" s="34">
        <v>43290</v>
      </c>
      <c r="K343" s="33" t="str" cm="1">
        <f t="array" aca="1" ref="K343" ca="1">_xlfn.IFS(L343&lt;3,"Junior",L343&lt;=7,"Mid-Level",L343&gt;7,"Senior")</f>
        <v>Mid-Level</v>
      </c>
      <c r="L343" s="46">
        <f ca="1">INT(YEARFRAC(Table1[[#This Row],[Joining Date]],TODAY(),1))</f>
        <v>7</v>
      </c>
      <c r="M343" s="25" t="str">
        <f t="shared" ca="1" si="5"/>
        <v>Yes</v>
      </c>
      <c r="N343" s="26">
        <f>YEAR(Table1[[#This Row],[Joining Date]])</f>
        <v>2018</v>
      </c>
      <c r="O343" s="46">
        <f>MONTH(Table1[[#This Row],[Joining Date]])</f>
        <v>7</v>
      </c>
      <c r="P343" s="26">
        <f ca="1">NETWORKDAYS(Table1[[#This Row],[Joining Date]],TODAY())</f>
        <v>2081</v>
      </c>
      <c r="Q343" s="26" t="str">
        <f>LEFT(Table1[[#This Row],[Department]],5)&amp;"-"&amp;RIGHT(Table1[[#This Row],[Employee ID]],3)</f>
        <v>Suppo-679</v>
      </c>
      <c r="R343" s="26" t="str">
        <f>LEFT(Table1[[#This Row],[Department]],3)</f>
        <v>Sup</v>
      </c>
      <c r="S343" s="37">
        <f>_xlfn.XLOOKUP(Table1[[#This Row],[City]],Table2[City],Table2[Bonus %])</f>
        <v>4</v>
      </c>
      <c r="U343" s="48" t="str">
        <v xml:space="preserve">Ravi </v>
      </c>
      <c r="V343" s="48" t="str">
        <v>Teja</v>
      </c>
    </row>
    <row r="344" spans="1:22" x14ac:dyDescent="0.35">
      <c r="A344" s="7" t="s">
        <v>2411</v>
      </c>
      <c r="B344" s="40" t="str">
        <f>LEFT(Table1[[#This Row],[Employee Name]],FIND(" ",Table1[[#This Row],[Employee Name]]))</f>
        <v xml:space="preserve">Ravi </v>
      </c>
      <c r="C344" s="40" t="str">
        <f>RIGHT(Table1[[#This Row],[Employee Name]],LEN(Table1[[#This Row],[Employee Name]])-FIND(" ",Table1[[#This Row],[Employee Name]]))</f>
        <v>Teja</v>
      </c>
      <c r="D344" s="22">
        <f>Table1[[#This Row],[Basic Salary]]+Table1[[#This Row],[Bonus]]</f>
        <v>132473</v>
      </c>
      <c r="E344" s="8">
        <v>97</v>
      </c>
      <c r="F344" s="45">
        <v>74</v>
      </c>
      <c r="G344" s="8" t="str" cm="1">
        <f t="array" ref="G344">_xlfn.IFS(Table1[[#This Row],[Performance Score]]&gt;=80,"Excellent",Table1[[#This Row],[Performance Score]]&gt;=60,"Good",Table1[[#This Row],[Performance Score]]&gt;=40,"Need Improvement")</f>
        <v>Good</v>
      </c>
      <c r="H344" s="29">
        <f>Table1[[#This Row],[Bonus]]/Table1[[#This Row],[Basic Salary]]</f>
        <v>0.14490048138833433</v>
      </c>
      <c r="I344" s="8">
        <f ca="1">DATEDIF(Table1[[#This Row],[Date of Birth]],TODAY(),"y")</f>
        <v>31</v>
      </c>
      <c r="J344" s="33">
        <v>43112</v>
      </c>
      <c r="K344" s="33" t="str" cm="1">
        <f t="array" aca="1" ref="K344" ca="1">_xlfn.IFS(L344&lt;3,"Junior",L344&lt;=7,"Mid-Level",L344&gt;7,"Senior")</f>
        <v>Senior</v>
      </c>
      <c r="L344" s="45">
        <f ca="1">INT(YEARFRAC(Table1[[#This Row],[Joining Date]],TODAY(),1))</f>
        <v>8</v>
      </c>
      <c r="M344" s="25" t="str">
        <f t="shared" ca="1" si="5"/>
        <v>Yes</v>
      </c>
      <c r="N344" s="25">
        <f>YEAR(Table1[[#This Row],[Joining Date]])</f>
        <v>2018</v>
      </c>
      <c r="O344" s="45">
        <f>MONTH(Table1[[#This Row],[Joining Date]])</f>
        <v>1</v>
      </c>
      <c r="P344" s="25">
        <f ca="1">NETWORKDAYS(Table1[[#This Row],[Joining Date]],TODAY())</f>
        <v>2207</v>
      </c>
      <c r="Q344" s="25" t="str">
        <f>LEFT(Table1[[#This Row],[Department]],5)&amp;"-"&amp;RIGHT(Table1[[#This Row],[Employee ID]],3)</f>
        <v>Marke-355</v>
      </c>
      <c r="R344" s="25" t="str">
        <f>LEFT(Table1[[#This Row],[Department]],3)</f>
        <v>Mar</v>
      </c>
      <c r="S344" s="36">
        <f>_xlfn.XLOOKUP(Table1[[#This Row],[City]],Table2[City],Table2[Bonus %])</f>
        <v>6</v>
      </c>
      <c r="U344" s="48" t="str">
        <v xml:space="preserve">Ravi </v>
      </c>
      <c r="V344" s="48" t="str">
        <v>Teja</v>
      </c>
    </row>
    <row r="345" spans="1:22" x14ac:dyDescent="0.35">
      <c r="A345" s="9" t="s">
        <v>316</v>
      </c>
      <c r="B345" s="41" t="str">
        <f>LEFT(Table1[[#This Row],[Employee Name]],FIND(" ",Table1[[#This Row],[Employee Name]]))</f>
        <v xml:space="preserve">Ravi </v>
      </c>
      <c r="C345" s="41" t="str">
        <f>RIGHT(Table1[[#This Row],[Employee Name]],LEN(Table1[[#This Row],[Employee Name]])-FIND(" ",Table1[[#This Row],[Employee Name]]))</f>
        <v>Teja</v>
      </c>
      <c r="D345" s="23">
        <f>Table1[[#This Row],[Basic Salary]]+Table1[[#This Row],[Bonus]]</f>
        <v>132455</v>
      </c>
      <c r="E345" s="10">
        <v>71</v>
      </c>
      <c r="F345" s="46">
        <v>46</v>
      </c>
      <c r="G345" s="10" t="str" cm="1">
        <f t="array" ref="G345">_xlfn.IFS(Table1[[#This Row],[Performance Score]]&gt;=80,"Excellent",Table1[[#This Row],[Performance Score]]&gt;=60,"Good",Table1[[#This Row],[Performance Score]]&gt;=40,"Need Improvement")</f>
        <v>Need Improvement</v>
      </c>
      <c r="H345" s="30">
        <f>Table1[[#This Row],[Bonus]]/Table1[[#This Row],[Basic Salary]]</f>
        <v>0.1685899811197572</v>
      </c>
      <c r="I345" s="10">
        <f ca="1">DATEDIF(Table1[[#This Row],[Date of Birth]],TODAY(),"y")</f>
        <v>15</v>
      </c>
      <c r="J345" s="34">
        <v>45335</v>
      </c>
      <c r="K345" s="33" t="str" cm="1">
        <f t="array" aca="1" ref="K345" ca="1">_xlfn.IFS(L345&lt;3,"Junior",L345&lt;=7,"Mid-Level",L345&gt;7,"Senior")</f>
        <v>Junior</v>
      </c>
      <c r="L345" s="46">
        <f ca="1">INT(YEARFRAC(Table1[[#This Row],[Joining Date]],TODAY(),1))</f>
        <v>2</v>
      </c>
      <c r="M345" s="25" t="str">
        <f t="shared" ca="1" si="5"/>
        <v>No</v>
      </c>
      <c r="N345" s="26">
        <f>YEAR(Table1[[#This Row],[Joining Date]])</f>
        <v>2024</v>
      </c>
      <c r="O345" s="46">
        <f>MONTH(Table1[[#This Row],[Joining Date]])</f>
        <v>2</v>
      </c>
      <c r="P345" s="26">
        <f ca="1">NETWORKDAYS(Table1[[#This Row],[Joining Date]],TODAY())</f>
        <v>620</v>
      </c>
      <c r="Q345" s="26" t="str">
        <f>LEFT(Table1[[#This Row],[Department]],5)&amp;"-"&amp;RIGHT(Table1[[#This Row],[Employee ID]],3)</f>
        <v>HR-260</v>
      </c>
      <c r="R345" s="26" t="str">
        <f>LEFT(Table1[[#This Row],[Department]],3)</f>
        <v>HR</v>
      </c>
      <c r="S345" s="37">
        <f>_xlfn.XLOOKUP(Table1[[#This Row],[City]],Table2[City],Table2[Bonus %])</f>
        <v>5</v>
      </c>
      <c r="U345" s="48" t="str">
        <v xml:space="preserve">Ravi </v>
      </c>
      <c r="V345" s="48" t="str">
        <v>Teja</v>
      </c>
    </row>
    <row r="346" spans="1:22" x14ac:dyDescent="0.35">
      <c r="A346" s="7" t="s">
        <v>3632</v>
      </c>
      <c r="B346" s="40" t="str">
        <f>LEFT(Table1[[#This Row],[Employee Name]],FIND(" ",Table1[[#This Row],[Employee Name]]))</f>
        <v xml:space="preserve">Krishna </v>
      </c>
      <c r="C346" s="40" t="str">
        <f>RIGHT(Table1[[#This Row],[Employee Name]],LEN(Table1[[#This Row],[Employee Name]])-FIND(" ",Table1[[#This Row],[Employee Name]]))</f>
        <v>Chaitanya</v>
      </c>
      <c r="D346" s="22">
        <f>Table1[[#This Row],[Basic Salary]]+Table1[[#This Row],[Bonus]]</f>
        <v>132421</v>
      </c>
      <c r="E346" s="8">
        <v>96</v>
      </c>
      <c r="F346" s="45">
        <v>75</v>
      </c>
      <c r="G346" s="8" t="str" cm="1">
        <f t="array" ref="G346">_xlfn.IFS(Table1[[#This Row],[Performance Score]]&gt;=80,"Excellent",Table1[[#This Row],[Performance Score]]&gt;=60,"Good",Table1[[#This Row],[Performance Score]]&gt;=40,"Need Improvement")</f>
        <v>Good</v>
      </c>
      <c r="H346" s="29">
        <f>Table1[[#This Row],[Bonus]]/Table1[[#This Row],[Basic Salary]]</f>
        <v>0.18974501805897467</v>
      </c>
      <c r="I346" s="8">
        <f ca="1">DATEDIF(Table1[[#This Row],[Date of Birth]],TODAY(),"y")</f>
        <v>28</v>
      </c>
      <c r="J346" s="33">
        <v>45525</v>
      </c>
      <c r="K346" s="33" t="str" cm="1">
        <f t="array" aca="1" ref="K346" ca="1">_xlfn.IFS(L346&lt;3,"Junior",L346&lt;=7,"Mid-Level",L346&gt;7,"Senior")</f>
        <v>Junior</v>
      </c>
      <c r="L346" s="45">
        <f ca="1">INT(YEARFRAC(Table1[[#This Row],[Joining Date]],TODAY(),1))</f>
        <v>1</v>
      </c>
      <c r="M346" s="25" t="str">
        <f t="shared" ca="1" si="5"/>
        <v>No</v>
      </c>
      <c r="N346" s="25">
        <f>YEAR(Table1[[#This Row],[Joining Date]])</f>
        <v>2024</v>
      </c>
      <c r="O346" s="45">
        <f>MONTH(Table1[[#This Row],[Joining Date]])</f>
        <v>8</v>
      </c>
      <c r="P346" s="25">
        <f ca="1">NETWORKDAYS(Table1[[#This Row],[Joining Date]],TODAY())</f>
        <v>484</v>
      </c>
      <c r="Q346" s="25" t="str">
        <f>LEFT(Table1[[#This Row],[Department]],5)&amp;"-"&amp;RIGHT(Table1[[#This Row],[Employee ID]],3)</f>
        <v>Marke-576</v>
      </c>
      <c r="R346" s="25" t="str">
        <f>LEFT(Table1[[#This Row],[Department]],3)</f>
        <v>Mar</v>
      </c>
      <c r="S346" s="36">
        <f>_xlfn.XLOOKUP(Table1[[#This Row],[City]],Table2[City],Table2[Bonus %])</f>
        <v>5</v>
      </c>
      <c r="U346" s="48" t="str">
        <v xml:space="preserve">Krishna </v>
      </c>
      <c r="V346" s="48" t="str">
        <v>Chaitanya</v>
      </c>
    </row>
    <row r="347" spans="1:22" x14ac:dyDescent="0.35">
      <c r="A347" s="9" t="s">
        <v>4130</v>
      </c>
      <c r="B347" s="41" t="str">
        <f>LEFT(Table1[[#This Row],[Employee Name]],FIND(" ",Table1[[#This Row],[Employee Name]]))</f>
        <v xml:space="preserve">Rohan </v>
      </c>
      <c r="C347" s="41" t="str">
        <f>RIGHT(Table1[[#This Row],[Employee Name]],LEN(Table1[[#This Row],[Employee Name]])-FIND(" ",Table1[[#This Row],[Employee Name]]))</f>
        <v>Gupta</v>
      </c>
      <c r="D347" s="23">
        <f>Table1[[#This Row],[Basic Salary]]+Table1[[#This Row],[Bonus]]</f>
        <v>132354</v>
      </c>
      <c r="E347" s="10">
        <v>98</v>
      </c>
      <c r="F347" s="46">
        <v>90</v>
      </c>
      <c r="G347" s="10" t="str" cm="1">
        <f t="array" ref="G347">_xlfn.IFS(Table1[[#This Row],[Performance Score]]&gt;=80,"Excellent",Table1[[#This Row],[Performance Score]]&gt;=60,"Good",Table1[[#This Row],[Performance Score]]&gt;=40,"Need Improvement")</f>
        <v>Excellent</v>
      </c>
      <c r="H347" s="30">
        <f>Table1[[#This Row],[Bonus]]/Table1[[#This Row],[Basic Salary]]</f>
        <v>0.21604189636163176</v>
      </c>
      <c r="I347" s="10">
        <f ca="1">DATEDIF(Table1[[#This Row],[Date of Birth]],TODAY(),"y")</f>
        <v>20</v>
      </c>
      <c r="J347" s="34">
        <v>42226</v>
      </c>
      <c r="K347" s="33" t="str" cm="1">
        <f t="array" aca="1" ref="K347" ca="1">_xlfn.IFS(L347&lt;3,"Junior",L347&lt;=7,"Mid-Level",L347&gt;7,"Senior")</f>
        <v>Senior</v>
      </c>
      <c r="L347" s="46">
        <f ca="1">INT(YEARFRAC(Table1[[#This Row],[Joining Date]],TODAY(),1))</f>
        <v>10</v>
      </c>
      <c r="M347" s="25" t="str">
        <f t="shared" ca="1" si="5"/>
        <v>Yes</v>
      </c>
      <c r="N347" s="26">
        <f>YEAR(Table1[[#This Row],[Joining Date]])</f>
        <v>2015</v>
      </c>
      <c r="O347" s="46">
        <f>MONTH(Table1[[#This Row],[Joining Date]])</f>
        <v>8</v>
      </c>
      <c r="P347" s="26">
        <f ca="1">NETWORKDAYS(Table1[[#This Row],[Joining Date]],TODAY())</f>
        <v>2841</v>
      </c>
      <c r="Q347" s="26" t="str">
        <f>LEFT(Table1[[#This Row],[Department]],5)&amp;"-"&amp;RIGHT(Table1[[#This Row],[Employee ID]],3)</f>
        <v>Finan-074</v>
      </c>
      <c r="R347" s="26" t="str">
        <f>LEFT(Table1[[#This Row],[Department]],3)</f>
        <v>Fin</v>
      </c>
      <c r="S347" s="37">
        <f>_xlfn.XLOOKUP(Table1[[#This Row],[City]],Table2[City],Table2[Bonus %])</f>
        <v>8</v>
      </c>
      <c r="U347" s="48" t="str">
        <v xml:space="preserve">Rohan </v>
      </c>
      <c r="V347" s="48" t="str">
        <v>Gupta</v>
      </c>
    </row>
    <row r="348" spans="1:22" x14ac:dyDescent="0.35">
      <c r="A348" s="7" t="s">
        <v>1029</v>
      </c>
      <c r="B348" s="40" t="str">
        <f>LEFT(Table1[[#This Row],[Employee Name]],FIND(" ",Table1[[#This Row],[Employee Name]]))</f>
        <v xml:space="preserve">Vikram </v>
      </c>
      <c r="C348" s="40" t="str">
        <f>RIGHT(Table1[[#This Row],[Employee Name]],LEN(Table1[[#This Row],[Employee Name]])-FIND(" ",Table1[[#This Row],[Employee Name]]))</f>
        <v>Singh</v>
      </c>
      <c r="D348" s="22">
        <f>Table1[[#This Row],[Basic Salary]]+Table1[[#This Row],[Bonus]]</f>
        <v>132305</v>
      </c>
      <c r="E348" s="8">
        <v>63</v>
      </c>
      <c r="F348" s="45">
        <v>81</v>
      </c>
      <c r="G348" s="8" t="str" cm="1">
        <f t="array" ref="G348">_xlfn.IFS(Table1[[#This Row],[Performance Score]]&gt;=80,"Excellent",Table1[[#This Row],[Performance Score]]&gt;=60,"Good",Table1[[#This Row],[Performance Score]]&gt;=40,"Need Improvement")</f>
        <v>Excellent</v>
      </c>
      <c r="H348" s="29">
        <f>Table1[[#This Row],[Bonus]]/Table1[[#This Row],[Basic Salary]]</f>
        <v>0.14807230065688426</v>
      </c>
      <c r="I348" s="8">
        <f ca="1">DATEDIF(Table1[[#This Row],[Date of Birth]],TODAY(),"y")</f>
        <v>18</v>
      </c>
      <c r="J348" s="33">
        <v>44006</v>
      </c>
      <c r="K348" s="33" t="str" cm="1">
        <f t="array" aca="1" ref="K348" ca="1">_xlfn.IFS(L348&lt;3,"Junior",L348&lt;=7,"Mid-Level",L348&gt;7,"Senior")</f>
        <v>Mid-Level</v>
      </c>
      <c r="L348" s="45">
        <f ca="1">INT(YEARFRAC(Table1[[#This Row],[Joining Date]],TODAY(),1))</f>
        <v>6</v>
      </c>
      <c r="M348" s="25" t="str">
        <f t="shared" ca="1" si="5"/>
        <v>Yes</v>
      </c>
      <c r="N348" s="25">
        <f>YEAR(Table1[[#This Row],[Joining Date]])</f>
        <v>2020</v>
      </c>
      <c r="O348" s="45">
        <f>MONTH(Table1[[#This Row],[Joining Date]])</f>
        <v>6</v>
      </c>
      <c r="P348" s="25">
        <f ca="1">NETWORKDAYS(Table1[[#This Row],[Joining Date]],TODAY())</f>
        <v>1569</v>
      </c>
      <c r="Q348" s="25" t="str">
        <f>LEFT(Table1[[#This Row],[Department]],5)&amp;"-"&amp;RIGHT(Table1[[#This Row],[Employee ID]],3)</f>
        <v>Opera-973</v>
      </c>
      <c r="R348" s="25" t="str">
        <f>LEFT(Table1[[#This Row],[Department]],3)</f>
        <v>Ope</v>
      </c>
      <c r="S348" s="36">
        <f>_xlfn.XLOOKUP(Table1[[#This Row],[City]],Table2[City],Table2[Bonus %])</f>
        <v>8</v>
      </c>
      <c r="U348" s="48" t="str">
        <v xml:space="preserve">Vikram </v>
      </c>
      <c r="V348" s="48" t="str">
        <v>Singh</v>
      </c>
    </row>
    <row r="349" spans="1:22" x14ac:dyDescent="0.35">
      <c r="A349" s="9" t="s">
        <v>3905</v>
      </c>
      <c r="B349" s="41" t="str">
        <f>LEFT(Table1[[#This Row],[Employee Name]],FIND(" ",Table1[[#This Row],[Employee Name]]))</f>
        <v xml:space="preserve">Karan </v>
      </c>
      <c r="C349" s="41" t="str">
        <f>RIGHT(Table1[[#This Row],[Employee Name]],LEN(Table1[[#This Row],[Employee Name]])-FIND(" ",Table1[[#This Row],[Employee Name]]))</f>
        <v>Malhotra</v>
      </c>
      <c r="D349" s="23">
        <f>Table1[[#This Row],[Basic Salary]]+Table1[[#This Row],[Bonus]]</f>
        <v>132302</v>
      </c>
      <c r="E349" s="10">
        <v>76</v>
      </c>
      <c r="F349" s="46">
        <v>86</v>
      </c>
      <c r="G349" s="10" t="str" cm="1">
        <f t="array" ref="G349">_xlfn.IFS(Table1[[#This Row],[Performance Score]]&gt;=80,"Excellent",Table1[[#This Row],[Performance Score]]&gt;=60,"Good",Table1[[#This Row],[Performance Score]]&gt;=40,"Need Improvement")</f>
        <v>Excellent</v>
      </c>
      <c r="H349" s="30">
        <f>Table1[[#This Row],[Bonus]]/Table1[[#This Row],[Basic Salary]]</f>
        <v>0.27304043261551486</v>
      </c>
      <c r="I349" s="10">
        <f ca="1">DATEDIF(Table1[[#This Row],[Date of Birth]],TODAY(),"y")</f>
        <v>23</v>
      </c>
      <c r="J349" s="34">
        <v>42119</v>
      </c>
      <c r="K349" s="33" t="str" cm="1">
        <f t="array" aca="1" ref="K349" ca="1">_xlfn.IFS(L349&lt;3,"Junior",L349&lt;=7,"Mid-Level",L349&gt;7,"Senior")</f>
        <v>Senior</v>
      </c>
      <c r="L349" s="46">
        <f ca="1">INT(YEARFRAC(Table1[[#This Row],[Joining Date]],TODAY(),1))</f>
        <v>11</v>
      </c>
      <c r="M349" s="25" t="str">
        <f t="shared" ca="1" si="5"/>
        <v>Yes</v>
      </c>
      <c r="N349" s="26">
        <f>YEAR(Table1[[#This Row],[Joining Date]])</f>
        <v>2015</v>
      </c>
      <c r="O349" s="46">
        <f>MONTH(Table1[[#This Row],[Joining Date]])</f>
        <v>4</v>
      </c>
      <c r="P349" s="26">
        <f ca="1">NETWORKDAYS(Table1[[#This Row],[Joining Date]],TODAY())</f>
        <v>2916</v>
      </c>
      <c r="Q349" s="26" t="str">
        <f>LEFT(Table1[[#This Row],[Department]],5)&amp;"-"&amp;RIGHT(Table1[[#This Row],[Employee ID]],3)</f>
        <v>Marke-849</v>
      </c>
      <c r="R349" s="26" t="str">
        <f>LEFT(Table1[[#This Row],[Department]],3)</f>
        <v>Mar</v>
      </c>
      <c r="S349" s="37">
        <f>_xlfn.XLOOKUP(Table1[[#This Row],[City]],Table2[City],Table2[Bonus %])</f>
        <v>6</v>
      </c>
      <c r="U349" s="48" t="str">
        <v xml:space="preserve">Karan </v>
      </c>
      <c r="V349" s="48" t="str">
        <v>Malhotra</v>
      </c>
    </row>
    <row r="350" spans="1:22" x14ac:dyDescent="0.35">
      <c r="A350" s="7" t="s">
        <v>3020</v>
      </c>
      <c r="B350" s="40" t="str">
        <f>LEFT(Table1[[#This Row],[Employee Name]],FIND(" ",Table1[[#This Row],[Employee Name]]))</f>
        <v xml:space="preserve">Tarun </v>
      </c>
      <c r="C350" s="40" t="str">
        <f>RIGHT(Table1[[#This Row],[Employee Name]],LEN(Table1[[#This Row],[Employee Name]])-FIND(" ",Table1[[#This Row],[Employee Name]]))</f>
        <v>Verma</v>
      </c>
      <c r="D350" s="22">
        <f>Table1[[#This Row],[Basic Salary]]+Table1[[#This Row],[Bonus]]</f>
        <v>132233</v>
      </c>
      <c r="E350" s="8">
        <v>99</v>
      </c>
      <c r="F350" s="45">
        <v>93</v>
      </c>
      <c r="G350" s="8" t="str" cm="1">
        <f t="array" ref="G350">_xlfn.IFS(Table1[[#This Row],[Performance Score]]&gt;=80,"Excellent",Table1[[#This Row],[Performance Score]]&gt;=60,"Good",Table1[[#This Row],[Performance Score]]&gt;=40,"Need Improvement")</f>
        <v>Excellent</v>
      </c>
      <c r="H350" s="29">
        <f>Table1[[#This Row],[Bonus]]/Table1[[#This Row],[Basic Salary]]</f>
        <v>0.28420204139109828</v>
      </c>
      <c r="I350" s="8">
        <f ca="1">DATEDIF(Table1[[#This Row],[Date of Birth]],TODAY(),"y")</f>
        <v>30</v>
      </c>
      <c r="J350" s="33">
        <v>43201</v>
      </c>
      <c r="K350" s="33" t="str" cm="1">
        <f t="array" aca="1" ref="K350" ca="1">_xlfn.IFS(L350&lt;3,"Junior",L350&lt;=7,"Mid-Level",L350&gt;7,"Senior")</f>
        <v>Senior</v>
      </c>
      <c r="L350" s="45">
        <f ca="1">INT(YEARFRAC(Table1[[#This Row],[Joining Date]],TODAY(),1))</f>
        <v>8</v>
      </c>
      <c r="M350" s="25" t="str">
        <f t="shared" ca="1" si="5"/>
        <v>Yes</v>
      </c>
      <c r="N350" s="25">
        <f>YEAR(Table1[[#This Row],[Joining Date]])</f>
        <v>2018</v>
      </c>
      <c r="O350" s="45">
        <f>MONTH(Table1[[#This Row],[Joining Date]])</f>
        <v>4</v>
      </c>
      <c r="P350" s="25">
        <f ca="1">NETWORKDAYS(Table1[[#This Row],[Joining Date]],TODAY())</f>
        <v>2144</v>
      </c>
      <c r="Q350" s="25" t="str">
        <f>LEFT(Table1[[#This Row],[Department]],5)&amp;"-"&amp;RIGHT(Table1[[#This Row],[Employee ID]],3)</f>
        <v>IT-964</v>
      </c>
      <c r="R350" s="25" t="str">
        <f>LEFT(Table1[[#This Row],[Department]],3)</f>
        <v>IT</v>
      </c>
      <c r="S350" s="36">
        <f>_xlfn.XLOOKUP(Table1[[#This Row],[City]],Table2[City],Table2[Bonus %])</f>
        <v>6</v>
      </c>
      <c r="U350" s="48" t="str">
        <v xml:space="preserve">Tarun </v>
      </c>
      <c r="V350" s="48" t="str">
        <v>Verma</v>
      </c>
    </row>
    <row r="351" spans="1:22" x14ac:dyDescent="0.35">
      <c r="A351" s="9" t="s">
        <v>547</v>
      </c>
      <c r="B351" s="41" t="str">
        <f>LEFT(Table1[[#This Row],[Employee Name]],FIND(" ",Table1[[#This Row],[Employee Name]]))</f>
        <v xml:space="preserve">Vikram </v>
      </c>
      <c r="C351" s="41" t="str">
        <f>RIGHT(Table1[[#This Row],[Employee Name]],LEN(Table1[[#This Row],[Employee Name]])-FIND(" ",Table1[[#This Row],[Employee Name]]))</f>
        <v>Singh</v>
      </c>
      <c r="D351" s="23">
        <f>Table1[[#This Row],[Basic Salary]]+Table1[[#This Row],[Bonus]]</f>
        <v>132231</v>
      </c>
      <c r="E351" s="10">
        <v>73</v>
      </c>
      <c r="F351" s="46">
        <v>66</v>
      </c>
      <c r="G351" s="10" t="str" cm="1">
        <f t="array" ref="G351">_xlfn.IFS(Table1[[#This Row],[Performance Score]]&gt;=80,"Excellent",Table1[[#This Row],[Performance Score]]&gt;=60,"Good",Table1[[#This Row],[Performance Score]]&gt;=40,"Need Improvement")</f>
        <v>Good</v>
      </c>
      <c r="H351" s="30">
        <f>Table1[[#This Row],[Bonus]]/Table1[[#This Row],[Basic Salary]]</f>
        <v>0.15780855982067807</v>
      </c>
      <c r="I351" s="10">
        <f ca="1">DATEDIF(Table1[[#This Row],[Date of Birth]],TODAY(),"y")</f>
        <v>34</v>
      </c>
      <c r="J351" s="34">
        <v>44511</v>
      </c>
      <c r="K351" s="33" t="str" cm="1">
        <f t="array" aca="1" ref="K351" ca="1">_xlfn.IFS(L351&lt;3,"Junior",L351&lt;=7,"Mid-Level",L351&gt;7,"Senior")</f>
        <v>Mid-Level</v>
      </c>
      <c r="L351" s="46">
        <f ca="1">INT(YEARFRAC(Table1[[#This Row],[Joining Date]],TODAY(),1))</f>
        <v>4</v>
      </c>
      <c r="M351" s="25" t="str">
        <f t="shared" ca="1" si="5"/>
        <v>No</v>
      </c>
      <c r="N351" s="26">
        <f>YEAR(Table1[[#This Row],[Joining Date]])</f>
        <v>2021</v>
      </c>
      <c r="O351" s="46">
        <f>MONTH(Table1[[#This Row],[Joining Date]])</f>
        <v>11</v>
      </c>
      <c r="P351" s="26">
        <f ca="1">NETWORKDAYS(Table1[[#This Row],[Joining Date]],TODAY())</f>
        <v>1208</v>
      </c>
      <c r="Q351" s="26" t="str">
        <f>LEFT(Table1[[#This Row],[Department]],5)&amp;"-"&amp;RIGHT(Table1[[#This Row],[Employee ID]],3)</f>
        <v>Opera-491</v>
      </c>
      <c r="R351" s="26" t="str">
        <f>LEFT(Table1[[#This Row],[Department]],3)</f>
        <v>Ope</v>
      </c>
      <c r="S351" s="37">
        <f>_xlfn.XLOOKUP(Table1[[#This Row],[City]],Table2[City],Table2[Bonus %])</f>
        <v>4</v>
      </c>
      <c r="U351" s="48" t="str">
        <v xml:space="preserve">Vikram </v>
      </c>
      <c r="V351" s="48" t="str">
        <v>Singh</v>
      </c>
    </row>
    <row r="352" spans="1:22" x14ac:dyDescent="0.35">
      <c r="A352" s="7" t="s">
        <v>2414</v>
      </c>
      <c r="B352" s="40" t="str">
        <f>LEFT(Table1[[#This Row],[Employee Name]],FIND(" ",Table1[[#This Row],[Employee Name]]))</f>
        <v xml:space="preserve">Vikram </v>
      </c>
      <c r="C352" s="40" t="str">
        <f>RIGHT(Table1[[#This Row],[Employee Name]],LEN(Table1[[#This Row],[Employee Name]])-FIND(" ",Table1[[#This Row],[Employee Name]]))</f>
        <v>Singh</v>
      </c>
      <c r="D352" s="22">
        <f>Table1[[#This Row],[Basic Salary]]+Table1[[#This Row],[Bonus]]</f>
        <v>132208</v>
      </c>
      <c r="E352" s="8">
        <v>68</v>
      </c>
      <c r="F352" s="45">
        <v>53</v>
      </c>
      <c r="G352" s="8" t="str" cm="1">
        <f t="array" ref="G352">_xlfn.IFS(Table1[[#This Row],[Performance Score]]&gt;=80,"Excellent",Table1[[#This Row],[Performance Score]]&gt;=60,"Good",Table1[[#This Row],[Performance Score]]&gt;=40,"Need Improvement")</f>
        <v>Need Improvement</v>
      </c>
      <c r="H352" s="29">
        <f>Table1[[#This Row],[Bonus]]/Table1[[#This Row],[Basic Salary]]</f>
        <v>0.16582453726973714</v>
      </c>
      <c r="I352" s="8">
        <f ca="1">DATEDIF(Table1[[#This Row],[Date of Birth]],TODAY(),"y")</f>
        <v>23</v>
      </c>
      <c r="J352" s="33">
        <v>45245</v>
      </c>
      <c r="K352" s="33" t="str" cm="1">
        <f t="array" aca="1" ref="K352" ca="1">_xlfn.IFS(L352&lt;3,"Junior",L352&lt;=7,"Mid-Level",L352&gt;7,"Senior")</f>
        <v>Junior</v>
      </c>
      <c r="L352" s="45">
        <f ca="1">INT(YEARFRAC(Table1[[#This Row],[Joining Date]],TODAY(),1))</f>
        <v>2</v>
      </c>
      <c r="M352" s="25" t="str">
        <f t="shared" ca="1" si="5"/>
        <v>No</v>
      </c>
      <c r="N352" s="25">
        <f>YEAR(Table1[[#This Row],[Joining Date]])</f>
        <v>2023</v>
      </c>
      <c r="O352" s="45">
        <f>MONTH(Table1[[#This Row],[Joining Date]])</f>
        <v>11</v>
      </c>
      <c r="P352" s="25">
        <f ca="1">NETWORKDAYS(Table1[[#This Row],[Joining Date]],TODAY())</f>
        <v>684</v>
      </c>
      <c r="Q352" s="25" t="str">
        <f>LEFT(Table1[[#This Row],[Department]],5)&amp;"-"&amp;RIGHT(Table1[[#This Row],[Employee ID]],3)</f>
        <v>Opera-358</v>
      </c>
      <c r="R352" s="25" t="str">
        <f>LEFT(Table1[[#This Row],[Department]],3)</f>
        <v>Ope</v>
      </c>
      <c r="S352" s="36">
        <f>_xlfn.XLOOKUP(Table1[[#This Row],[City]],Table2[City],Table2[Bonus %])</f>
        <v>8</v>
      </c>
      <c r="U352" s="48" t="str">
        <v xml:space="preserve">Vikram </v>
      </c>
      <c r="V352" s="48" t="str">
        <v>Singh</v>
      </c>
    </row>
    <row r="353" spans="1:22" x14ac:dyDescent="0.35">
      <c r="A353" s="9" t="s">
        <v>4592</v>
      </c>
      <c r="B353" s="41" t="str">
        <f>LEFT(Table1[[#This Row],[Employee Name]],FIND(" ",Table1[[#This Row],[Employee Name]]))</f>
        <v xml:space="preserve">Pooja </v>
      </c>
      <c r="C353" s="41" t="str">
        <f>RIGHT(Table1[[#This Row],[Employee Name]],LEN(Table1[[#This Row],[Employee Name]])-FIND(" ",Table1[[#This Row],[Employee Name]]))</f>
        <v>Das</v>
      </c>
      <c r="D353" s="23">
        <f>Table1[[#This Row],[Basic Salary]]+Table1[[#This Row],[Bonus]]</f>
        <v>132178</v>
      </c>
      <c r="E353" s="10">
        <v>90</v>
      </c>
      <c r="F353" s="46">
        <v>97</v>
      </c>
      <c r="G353" s="10" t="str" cm="1">
        <f t="array" ref="G353">_xlfn.IFS(Table1[[#This Row],[Performance Score]]&gt;=80,"Excellent",Table1[[#This Row],[Performance Score]]&gt;=60,"Good",Table1[[#This Row],[Performance Score]]&gt;=40,"Need Improvement")</f>
        <v>Excellent</v>
      </c>
      <c r="H353" s="30">
        <f>Table1[[#This Row],[Bonus]]/Table1[[#This Row],[Basic Salary]]</f>
        <v>0.1728513372020799</v>
      </c>
      <c r="I353" s="10">
        <f ca="1">DATEDIF(Table1[[#This Row],[Date of Birth]],TODAY(),"y")</f>
        <v>17</v>
      </c>
      <c r="J353" s="34">
        <v>43309</v>
      </c>
      <c r="K353" s="33" t="str" cm="1">
        <f t="array" aca="1" ref="K353" ca="1">_xlfn.IFS(L353&lt;3,"Junior",L353&lt;=7,"Mid-Level",L353&gt;7,"Senior")</f>
        <v>Mid-Level</v>
      </c>
      <c r="L353" s="46">
        <f ca="1">INT(YEARFRAC(Table1[[#This Row],[Joining Date]],TODAY(),1))</f>
        <v>7</v>
      </c>
      <c r="M353" s="25" t="str">
        <f t="shared" ca="1" si="5"/>
        <v>Yes</v>
      </c>
      <c r="N353" s="26">
        <f>YEAR(Table1[[#This Row],[Joining Date]])</f>
        <v>2018</v>
      </c>
      <c r="O353" s="46">
        <f>MONTH(Table1[[#This Row],[Joining Date]])</f>
        <v>7</v>
      </c>
      <c r="P353" s="26">
        <f ca="1">NETWORKDAYS(Table1[[#This Row],[Joining Date]],TODAY())</f>
        <v>2066</v>
      </c>
      <c r="Q353" s="26" t="str">
        <f>LEFT(Table1[[#This Row],[Department]],5)&amp;"-"&amp;RIGHT(Table1[[#This Row],[Employee ID]],3)</f>
        <v>Suppo-536</v>
      </c>
      <c r="R353" s="26" t="str">
        <f>LEFT(Table1[[#This Row],[Department]],3)</f>
        <v>Sup</v>
      </c>
      <c r="S353" s="37">
        <f>_xlfn.XLOOKUP(Table1[[#This Row],[City]],Table2[City],Table2[Bonus %])</f>
        <v>6</v>
      </c>
      <c r="U353" s="48" t="str">
        <v xml:space="preserve">Pooja </v>
      </c>
      <c r="V353" s="48" t="str">
        <v>Das</v>
      </c>
    </row>
    <row r="354" spans="1:22" x14ac:dyDescent="0.35">
      <c r="A354" s="7" t="s">
        <v>868</v>
      </c>
      <c r="B354" s="40" t="str">
        <f>LEFT(Table1[[#This Row],[Employee Name]],FIND(" ",Table1[[#This Row],[Employee Name]]))</f>
        <v xml:space="preserve">Aditya </v>
      </c>
      <c r="C354" s="40" t="str">
        <f>RIGHT(Table1[[#This Row],[Employee Name]],LEN(Table1[[#This Row],[Employee Name]])-FIND(" ",Table1[[#This Row],[Employee Name]]))</f>
        <v>Kapoor</v>
      </c>
      <c r="D354" s="22">
        <f>Table1[[#This Row],[Basic Salary]]+Table1[[#This Row],[Bonus]]</f>
        <v>132170</v>
      </c>
      <c r="E354" s="8">
        <v>89</v>
      </c>
      <c r="F354" s="45">
        <v>80</v>
      </c>
      <c r="G354" s="8" t="str" cm="1">
        <f t="array" ref="G354">_xlfn.IFS(Table1[[#This Row],[Performance Score]]&gt;=80,"Excellent",Table1[[#This Row],[Performance Score]]&gt;=60,"Good",Table1[[#This Row],[Performance Score]]&gt;=40,"Need Improvement")</f>
        <v>Excellent</v>
      </c>
      <c r="H354" s="29">
        <f>Table1[[#This Row],[Bonus]]/Table1[[#This Row],[Basic Salary]]</f>
        <v>0.1859448886017569</v>
      </c>
      <c r="I354" s="8">
        <f ca="1">DATEDIF(Table1[[#This Row],[Date of Birth]],TODAY(),"y")</f>
        <v>14</v>
      </c>
      <c r="J354" s="33">
        <v>43890</v>
      </c>
      <c r="K354" s="33" t="str" cm="1">
        <f t="array" aca="1" ref="K354" ca="1">_xlfn.IFS(L354&lt;3,"Junior",L354&lt;=7,"Mid-Level",L354&gt;7,"Senior")</f>
        <v>Mid-Level</v>
      </c>
      <c r="L354" s="45">
        <f ca="1">INT(YEARFRAC(Table1[[#This Row],[Joining Date]],TODAY(),1))</f>
        <v>6</v>
      </c>
      <c r="M354" s="25" t="str">
        <f t="shared" ca="1" si="5"/>
        <v>Yes</v>
      </c>
      <c r="N354" s="25">
        <f>YEAR(Table1[[#This Row],[Joining Date]])</f>
        <v>2020</v>
      </c>
      <c r="O354" s="45">
        <f>MONTH(Table1[[#This Row],[Joining Date]])</f>
        <v>2</v>
      </c>
      <c r="P354" s="25">
        <f ca="1">NETWORKDAYS(Table1[[#This Row],[Joining Date]],TODAY())</f>
        <v>1651</v>
      </c>
      <c r="Q354" s="25" t="str">
        <f>LEFT(Table1[[#This Row],[Department]],5)&amp;"-"&amp;RIGHT(Table1[[#This Row],[Employee ID]],3)</f>
        <v>HR-812</v>
      </c>
      <c r="R354" s="25" t="str">
        <f>LEFT(Table1[[#This Row],[Department]],3)</f>
        <v>HR</v>
      </c>
      <c r="S354" s="36">
        <f>_xlfn.XLOOKUP(Table1[[#This Row],[City]],Table2[City],Table2[Bonus %])</f>
        <v>6</v>
      </c>
      <c r="U354" s="48" t="str">
        <v xml:space="preserve">Aditya </v>
      </c>
      <c r="V354" s="48" t="str">
        <v>Kapoor</v>
      </c>
    </row>
    <row r="355" spans="1:22" x14ac:dyDescent="0.35">
      <c r="A355" s="9" t="s">
        <v>923</v>
      </c>
      <c r="B355" s="41" t="str">
        <f>LEFT(Table1[[#This Row],[Employee Name]],FIND(" ",Table1[[#This Row],[Employee Name]]))</f>
        <v xml:space="preserve">Arjun </v>
      </c>
      <c r="C355" s="41" t="str">
        <f>RIGHT(Table1[[#This Row],[Employee Name]],LEN(Table1[[#This Row],[Employee Name]])-FIND(" ",Table1[[#This Row],[Employee Name]]))</f>
        <v>Mehta</v>
      </c>
      <c r="D355" s="23">
        <f>Table1[[#This Row],[Basic Salary]]+Table1[[#This Row],[Bonus]]</f>
        <v>132168</v>
      </c>
      <c r="E355" s="10">
        <v>69</v>
      </c>
      <c r="F355" s="46">
        <v>95</v>
      </c>
      <c r="G355" s="10" t="str" cm="1">
        <f t="array" ref="G355">_xlfn.IFS(Table1[[#This Row],[Performance Score]]&gt;=80,"Excellent",Table1[[#This Row],[Performance Score]]&gt;=60,"Good",Table1[[#This Row],[Performance Score]]&gt;=40,"Need Improvement")</f>
        <v>Excellent</v>
      </c>
      <c r="H355" s="30">
        <f>Table1[[#This Row],[Bonus]]/Table1[[#This Row],[Basic Salary]]</f>
        <v>0.17531768827865865</v>
      </c>
      <c r="I355" s="10">
        <f ca="1">DATEDIF(Table1[[#This Row],[Date of Birth]],TODAY(),"y")</f>
        <v>26</v>
      </c>
      <c r="J355" s="34">
        <v>43892</v>
      </c>
      <c r="K355" s="33" t="str" cm="1">
        <f t="array" aca="1" ref="K355" ca="1">_xlfn.IFS(L355&lt;3,"Junior",L355&lt;=7,"Mid-Level",L355&gt;7,"Senior")</f>
        <v>Mid-Level</v>
      </c>
      <c r="L355" s="46">
        <f ca="1">INT(YEARFRAC(Table1[[#This Row],[Joining Date]],TODAY(),1))</f>
        <v>6</v>
      </c>
      <c r="M355" s="25" t="str">
        <f t="shared" ca="1" si="5"/>
        <v>Yes</v>
      </c>
      <c r="N355" s="26">
        <f>YEAR(Table1[[#This Row],[Joining Date]])</f>
        <v>2020</v>
      </c>
      <c r="O355" s="46">
        <f>MONTH(Table1[[#This Row],[Joining Date]])</f>
        <v>3</v>
      </c>
      <c r="P355" s="26">
        <f ca="1">NETWORKDAYS(Table1[[#This Row],[Joining Date]],TODAY())</f>
        <v>1651</v>
      </c>
      <c r="Q355" s="26" t="str">
        <f>LEFT(Table1[[#This Row],[Department]],5)&amp;"-"&amp;RIGHT(Table1[[#This Row],[Employee ID]],3)</f>
        <v>Opera-867</v>
      </c>
      <c r="R355" s="26" t="str">
        <f>LEFT(Table1[[#This Row],[Department]],3)</f>
        <v>Ope</v>
      </c>
      <c r="S355" s="37">
        <f>_xlfn.XLOOKUP(Table1[[#This Row],[City]],Table2[City],Table2[Bonus %])</f>
        <v>6</v>
      </c>
      <c r="U355" s="48" t="str">
        <v xml:space="preserve">Arjun </v>
      </c>
      <c r="V355" s="48" t="str">
        <v>Mehta</v>
      </c>
    </row>
    <row r="356" spans="1:22" x14ac:dyDescent="0.35">
      <c r="A356" s="7" t="s">
        <v>1306</v>
      </c>
      <c r="B356" s="40" t="str">
        <f>LEFT(Table1[[#This Row],[Employee Name]],FIND(" ",Table1[[#This Row],[Employee Name]]))</f>
        <v xml:space="preserve">Aditya </v>
      </c>
      <c r="C356" s="40" t="str">
        <f>RIGHT(Table1[[#This Row],[Employee Name]],LEN(Table1[[#This Row],[Employee Name]])-FIND(" ",Table1[[#This Row],[Employee Name]]))</f>
        <v>Kapoor</v>
      </c>
      <c r="D356" s="22">
        <f>Table1[[#This Row],[Basic Salary]]+Table1[[#This Row],[Bonus]]</f>
        <v>132145</v>
      </c>
      <c r="E356" s="8">
        <v>76</v>
      </c>
      <c r="F356" s="45">
        <v>41</v>
      </c>
      <c r="G356" s="8" t="str" cm="1">
        <f t="array" ref="G356">_xlfn.IFS(Table1[[#This Row],[Performance Score]]&gt;=80,"Excellent",Table1[[#This Row],[Performance Score]]&gt;=60,"Good",Table1[[#This Row],[Performance Score]]&gt;=40,"Need Improvement")</f>
        <v>Need Improvement</v>
      </c>
      <c r="H356" s="29">
        <f>Table1[[#This Row],[Bonus]]/Table1[[#This Row],[Basic Salary]]</f>
        <v>0.11367218116082489</v>
      </c>
      <c r="I356" s="8">
        <f ca="1">DATEDIF(Table1[[#This Row],[Date of Birth]],TODAY(),"y")</f>
        <v>43</v>
      </c>
      <c r="J356" s="33">
        <v>42938</v>
      </c>
      <c r="K356" s="33" t="str" cm="1">
        <f t="array" aca="1" ref="K356" ca="1">_xlfn.IFS(L356&lt;3,"Junior",L356&lt;=7,"Mid-Level",L356&gt;7,"Senior")</f>
        <v>Senior</v>
      </c>
      <c r="L356" s="45">
        <f ca="1">INT(YEARFRAC(Table1[[#This Row],[Joining Date]],TODAY(),1))</f>
        <v>8</v>
      </c>
      <c r="M356" s="25" t="str">
        <f t="shared" ca="1" si="5"/>
        <v>Yes</v>
      </c>
      <c r="N356" s="25">
        <f>YEAR(Table1[[#This Row],[Joining Date]])</f>
        <v>2017</v>
      </c>
      <c r="O356" s="45">
        <f>MONTH(Table1[[#This Row],[Joining Date]])</f>
        <v>7</v>
      </c>
      <c r="P356" s="25">
        <f ca="1">NETWORKDAYS(Table1[[#This Row],[Joining Date]],TODAY())</f>
        <v>2331</v>
      </c>
      <c r="Q356" s="25" t="str">
        <f>LEFT(Table1[[#This Row],[Department]],5)&amp;"-"&amp;RIGHT(Table1[[#This Row],[Employee ID]],3)</f>
        <v>Opera-250</v>
      </c>
      <c r="R356" s="25" t="str">
        <f>LEFT(Table1[[#This Row],[Department]],3)</f>
        <v>Ope</v>
      </c>
      <c r="S356" s="36">
        <f>_xlfn.XLOOKUP(Table1[[#This Row],[City]],Table2[City],Table2[Bonus %])</f>
        <v>6</v>
      </c>
      <c r="U356" s="48" t="str">
        <v xml:space="preserve">Aditya </v>
      </c>
      <c r="V356" s="48" t="str">
        <v>Kapoor</v>
      </c>
    </row>
    <row r="357" spans="1:22" x14ac:dyDescent="0.35">
      <c r="A357" s="9" t="s">
        <v>1621</v>
      </c>
      <c r="B357" s="41" t="str">
        <f>LEFT(Table1[[#This Row],[Employee Name]],FIND(" ",Table1[[#This Row],[Employee Name]]))</f>
        <v xml:space="preserve">Ravi </v>
      </c>
      <c r="C357" s="41" t="str">
        <f>RIGHT(Table1[[#This Row],[Employee Name]],LEN(Table1[[#This Row],[Employee Name]])-FIND(" ",Table1[[#This Row],[Employee Name]]))</f>
        <v>Teja</v>
      </c>
      <c r="D357" s="23">
        <f>Table1[[#This Row],[Basic Salary]]+Table1[[#This Row],[Bonus]]</f>
        <v>132116</v>
      </c>
      <c r="E357" s="10">
        <v>86</v>
      </c>
      <c r="F357" s="46">
        <v>69</v>
      </c>
      <c r="G357" s="10" t="str" cm="1">
        <f t="array" ref="G357">_xlfn.IFS(Table1[[#This Row],[Performance Score]]&gt;=80,"Excellent",Table1[[#This Row],[Performance Score]]&gt;=60,"Good",Table1[[#This Row],[Performance Score]]&gt;=40,"Need Improvement")</f>
        <v>Good</v>
      </c>
      <c r="H357" s="30">
        <f>Table1[[#This Row],[Bonus]]/Table1[[#This Row],[Basic Salary]]</f>
        <v>0.14333682379514162</v>
      </c>
      <c r="I357" s="10">
        <f ca="1">DATEDIF(Table1[[#This Row],[Date of Birth]],TODAY(),"y")</f>
        <v>44</v>
      </c>
      <c r="J357" s="34">
        <v>42703</v>
      </c>
      <c r="K357" s="33" t="str" cm="1">
        <f t="array" aca="1" ref="K357" ca="1">_xlfn.IFS(L357&lt;3,"Junior",L357&lt;=7,"Mid-Level",L357&gt;7,"Senior")</f>
        <v>Senior</v>
      </c>
      <c r="L357" s="46">
        <f ca="1">INT(YEARFRAC(Table1[[#This Row],[Joining Date]],TODAY(),1))</f>
        <v>9</v>
      </c>
      <c r="M357" s="25" t="str">
        <f t="shared" ca="1" si="5"/>
        <v>Yes</v>
      </c>
      <c r="N357" s="26">
        <f>YEAR(Table1[[#This Row],[Joining Date]])</f>
        <v>2016</v>
      </c>
      <c r="O357" s="46">
        <f>MONTH(Table1[[#This Row],[Joining Date]])</f>
        <v>11</v>
      </c>
      <c r="P357" s="26">
        <f ca="1">NETWORKDAYS(Table1[[#This Row],[Joining Date]],TODAY())</f>
        <v>2500</v>
      </c>
      <c r="Q357" s="26" t="str">
        <f>LEFT(Table1[[#This Row],[Department]],5)&amp;"-"&amp;RIGHT(Table1[[#This Row],[Employee ID]],3)</f>
        <v>Finan-565</v>
      </c>
      <c r="R357" s="26" t="str">
        <f>LEFT(Table1[[#This Row],[Department]],3)</f>
        <v>Fin</v>
      </c>
      <c r="S357" s="37">
        <f>_xlfn.XLOOKUP(Table1[[#This Row],[City]],Table2[City],Table2[Bonus %])</f>
        <v>8</v>
      </c>
      <c r="U357" s="48" t="str">
        <v xml:space="preserve">Ravi </v>
      </c>
      <c r="V357" s="48" t="str">
        <v>Teja</v>
      </c>
    </row>
    <row r="358" spans="1:22" x14ac:dyDescent="0.35">
      <c r="A358" s="7" t="s">
        <v>1413</v>
      </c>
      <c r="B358" s="40" t="str">
        <f>LEFT(Table1[[#This Row],[Employee Name]],FIND(" ",Table1[[#This Row],[Employee Name]]))</f>
        <v xml:space="preserve">Tarun </v>
      </c>
      <c r="C358" s="40" t="str">
        <f>RIGHT(Table1[[#This Row],[Employee Name]],LEN(Table1[[#This Row],[Employee Name]])-FIND(" ",Table1[[#This Row],[Employee Name]]))</f>
        <v>Verma</v>
      </c>
      <c r="D358" s="22">
        <f>Table1[[#This Row],[Basic Salary]]+Table1[[#This Row],[Bonus]]</f>
        <v>132067</v>
      </c>
      <c r="E358" s="8">
        <v>76</v>
      </c>
      <c r="F358" s="45">
        <v>67</v>
      </c>
      <c r="G358" s="8" t="str" cm="1">
        <f t="array" ref="G358">_xlfn.IFS(Table1[[#This Row],[Performance Score]]&gt;=80,"Excellent",Table1[[#This Row],[Performance Score]]&gt;=60,"Good",Table1[[#This Row],[Performance Score]]&gt;=40,"Need Improvement")</f>
        <v>Good</v>
      </c>
      <c r="H358" s="29">
        <f>Table1[[#This Row],[Bonus]]/Table1[[#This Row],[Basic Salary]]</f>
        <v>0.14874832559191414</v>
      </c>
      <c r="I358" s="8">
        <f ca="1">DATEDIF(Table1[[#This Row],[Date of Birth]],TODAY(),"y")</f>
        <v>19</v>
      </c>
      <c r="J358" s="33">
        <v>45647</v>
      </c>
      <c r="K358" s="33" t="str" cm="1">
        <f t="array" aca="1" ref="K358" ca="1">_xlfn.IFS(L358&lt;3,"Junior",L358&lt;=7,"Mid-Level",L358&gt;7,"Senior")</f>
        <v>Junior</v>
      </c>
      <c r="L358" s="45">
        <f ca="1">INT(YEARFRAC(Table1[[#This Row],[Joining Date]],TODAY(),1))</f>
        <v>1</v>
      </c>
      <c r="M358" s="25" t="str">
        <f t="shared" ca="1" si="5"/>
        <v>No</v>
      </c>
      <c r="N358" s="25">
        <f>YEAR(Table1[[#This Row],[Joining Date]])</f>
        <v>2024</v>
      </c>
      <c r="O358" s="45">
        <f>MONTH(Table1[[#This Row],[Joining Date]])</f>
        <v>12</v>
      </c>
      <c r="P358" s="25">
        <f ca="1">NETWORKDAYS(Table1[[#This Row],[Joining Date]],TODAY())</f>
        <v>396</v>
      </c>
      <c r="Q358" s="25" t="str">
        <f>LEFT(Table1[[#This Row],[Department]],5)&amp;"-"&amp;RIGHT(Table1[[#This Row],[Employee ID]],3)</f>
        <v>Sales-357</v>
      </c>
      <c r="R358" s="25" t="str">
        <f>LEFT(Table1[[#This Row],[Department]],3)</f>
        <v>Sal</v>
      </c>
      <c r="S358" s="36">
        <f>_xlfn.XLOOKUP(Table1[[#This Row],[City]],Table2[City],Table2[Bonus %])</f>
        <v>6</v>
      </c>
      <c r="U358" s="48" t="str">
        <v xml:space="preserve">Tarun </v>
      </c>
      <c r="V358" s="48" t="str">
        <v>Verma</v>
      </c>
    </row>
    <row r="359" spans="1:22" x14ac:dyDescent="0.35">
      <c r="A359" s="9" t="s">
        <v>483</v>
      </c>
      <c r="B359" s="41" t="str">
        <f>LEFT(Table1[[#This Row],[Employee Name]],FIND(" ",Table1[[#This Row],[Employee Name]]))</f>
        <v xml:space="preserve">Priya </v>
      </c>
      <c r="C359" s="41" t="str">
        <f>RIGHT(Table1[[#This Row],[Employee Name]],LEN(Table1[[#This Row],[Employee Name]])-FIND(" ",Table1[[#This Row],[Employee Name]]))</f>
        <v>Reddy</v>
      </c>
      <c r="D359" s="23">
        <f>Table1[[#This Row],[Basic Salary]]+Table1[[#This Row],[Bonus]]</f>
        <v>132032</v>
      </c>
      <c r="E359" s="10">
        <v>79</v>
      </c>
      <c r="F359" s="46">
        <v>96</v>
      </c>
      <c r="G359" s="10" t="str" cm="1">
        <f t="array" ref="G359">_xlfn.IFS(Table1[[#This Row],[Performance Score]]&gt;=80,"Excellent",Table1[[#This Row],[Performance Score]]&gt;=60,"Good",Table1[[#This Row],[Performance Score]]&gt;=40,"Need Improvement")</f>
        <v>Excellent</v>
      </c>
      <c r="H359" s="30">
        <f>Table1[[#This Row],[Bonus]]/Table1[[#This Row],[Basic Salary]]</f>
        <v>0.24391852424111096</v>
      </c>
      <c r="I359" s="10">
        <f ca="1">DATEDIF(Table1[[#This Row],[Date of Birth]],TODAY(),"y")</f>
        <v>19</v>
      </c>
      <c r="J359" s="34">
        <v>45248</v>
      </c>
      <c r="K359" s="33" t="str" cm="1">
        <f t="array" aca="1" ref="K359" ca="1">_xlfn.IFS(L359&lt;3,"Junior",L359&lt;=7,"Mid-Level",L359&gt;7,"Senior")</f>
        <v>Junior</v>
      </c>
      <c r="L359" s="46">
        <f ca="1">INT(YEARFRAC(Table1[[#This Row],[Joining Date]],TODAY(),1))</f>
        <v>2</v>
      </c>
      <c r="M359" s="25" t="str">
        <f t="shared" ca="1" si="5"/>
        <v>No</v>
      </c>
      <c r="N359" s="26">
        <f>YEAR(Table1[[#This Row],[Joining Date]])</f>
        <v>2023</v>
      </c>
      <c r="O359" s="46">
        <f>MONTH(Table1[[#This Row],[Joining Date]])</f>
        <v>11</v>
      </c>
      <c r="P359" s="26">
        <f ca="1">NETWORKDAYS(Table1[[#This Row],[Joining Date]],TODAY())</f>
        <v>681</v>
      </c>
      <c r="Q359" s="26" t="str">
        <f>LEFT(Table1[[#This Row],[Department]],5)&amp;"-"&amp;RIGHT(Table1[[#This Row],[Employee ID]],3)</f>
        <v>Suppo-427</v>
      </c>
      <c r="R359" s="26" t="str">
        <f>LEFT(Table1[[#This Row],[Department]],3)</f>
        <v>Sup</v>
      </c>
      <c r="S359" s="37">
        <f>_xlfn.XLOOKUP(Table1[[#This Row],[City]],Table2[City],Table2[Bonus %])</f>
        <v>4</v>
      </c>
      <c r="U359" s="48" t="str">
        <v xml:space="preserve">Priya </v>
      </c>
      <c r="V359" s="48" t="str">
        <v>Reddy</v>
      </c>
    </row>
    <row r="360" spans="1:22" x14ac:dyDescent="0.35">
      <c r="A360" s="7" t="s">
        <v>2923</v>
      </c>
      <c r="B360" s="40" t="str">
        <f>LEFT(Table1[[#This Row],[Employee Name]],FIND(" ",Table1[[#This Row],[Employee Name]]))</f>
        <v xml:space="preserve">Ravi </v>
      </c>
      <c r="C360" s="40" t="str">
        <f>RIGHT(Table1[[#This Row],[Employee Name]],LEN(Table1[[#This Row],[Employee Name]])-FIND(" ",Table1[[#This Row],[Employee Name]]))</f>
        <v>Teja</v>
      </c>
      <c r="D360" s="22">
        <f>Table1[[#This Row],[Basic Salary]]+Table1[[#This Row],[Bonus]]</f>
        <v>132026</v>
      </c>
      <c r="E360" s="8">
        <v>64</v>
      </c>
      <c r="F360" s="45">
        <v>77</v>
      </c>
      <c r="G360" s="8" t="str" cm="1">
        <f t="array" ref="G360">_xlfn.IFS(Table1[[#This Row],[Performance Score]]&gt;=80,"Excellent",Table1[[#This Row],[Performance Score]]&gt;=60,"Good",Table1[[#This Row],[Performance Score]]&gt;=40,"Need Improvement")</f>
        <v>Good</v>
      </c>
      <c r="H360" s="29">
        <f>Table1[[#This Row],[Bonus]]/Table1[[#This Row],[Basic Salary]]</f>
        <v>0.20724938506414536</v>
      </c>
      <c r="I360" s="8">
        <f ca="1">DATEDIF(Table1[[#This Row],[Date of Birth]],TODAY(),"y")</f>
        <v>30</v>
      </c>
      <c r="J360" s="33">
        <v>43051</v>
      </c>
      <c r="K360" s="33" t="str" cm="1">
        <f t="array" aca="1" ref="K360" ca="1">_xlfn.IFS(L360&lt;3,"Junior",L360&lt;=7,"Mid-Level",L360&gt;7,"Senior")</f>
        <v>Senior</v>
      </c>
      <c r="L360" s="45">
        <f ca="1">INT(YEARFRAC(Table1[[#This Row],[Joining Date]],TODAY(),1))</f>
        <v>8</v>
      </c>
      <c r="M360" s="25" t="str">
        <f t="shared" ca="1" si="5"/>
        <v>Yes</v>
      </c>
      <c r="N360" s="25">
        <f>YEAR(Table1[[#This Row],[Joining Date]])</f>
        <v>2017</v>
      </c>
      <c r="O360" s="45">
        <f>MONTH(Table1[[#This Row],[Joining Date]])</f>
        <v>11</v>
      </c>
      <c r="P360" s="25">
        <f ca="1">NETWORKDAYS(Table1[[#This Row],[Joining Date]],TODAY())</f>
        <v>2251</v>
      </c>
      <c r="Q360" s="25" t="str">
        <f>LEFT(Table1[[#This Row],[Department]],5)&amp;"-"&amp;RIGHT(Table1[[#This Row],[Employee ID]],3)</f>
        <v>Sales-867</v>
      </c>
      <c r="R360" s="25" t="str">
        <f>LEFT(Table1[[#This Row],[Department]],3)</f>
        <v>Sal</v>
      </c>
      <c r="S360" s="36">
        <f>_xlfn.XLOOKUP(Table1[[#This Row],[City]],Table2[City],Table2[Bonus %])</f>
        <v>6</v>
      </c>
      <c r="U360" s="48" t="str">
        <v xml:space="preserve">Ravi </v>
      </c>
      <c r="V360" s="48" t="str">
        <v>Teja</v>
      </c>
    </row>
    <row r="361" spans="1:22" x14ac:dyDescent="0.35">
      <c r="A361" s="9" t="s">
        <v>4993</v>
      </c>
      <c r="B361" s="41" t="str">
        <f>LEFT(Table1[[#This Row],[Employee Name]],FIND(" ",Table1[[#This Row],[Employee Name]]))</f>
        <v xml:space="preserve">Nisha </v>
      </c>
      <c r="C361" s="41" t="str">
        <f>RIGHT(Table1[[#This Row],[Employee Name]],LEN(Table1[[#This Row],[Employee Name]])-FIND(" ",Table1[[#This Row],[Employee Name]]))</f>
        <v>Kapoor</v>
      </c>
      <c r="D361" s="23">
        <f>Table1[[#This Row],[Basic Salary]]+Table1[[#This Row],[Bonus]]</f>
        <v>132018</v>
      </c>
      <c r="E361" s="10">
        <v>84</v>
      </c>
      <c r="F361" s="46">
        <v>41</v>
      </c>
      <c r="G361" s="10" t="str" cm="1">
        <f t="array" ref="G361">_xlfn.IFS(Table1[[#This Row],[Performance Score]]&gt;=80,"Excellent",Table1[[#This Row],[Performance Score]]&gt;=60,"Good",Table1[[#This Row],[Performance Score]]&gt;=40,"Need Improvement")</f>
        <v>Need Improvement</v>
      </c>
      <c r="H361" s="30">
        <f>Table1[[#This Row],[Bonus]]/Table1[[#This Row],[Basic Salary]]</f>
        <v>0.10116858093736707</v>
      </c>
      <c r="I361" s="10">
        <f ca="1">DATEDIF(Table1[[#This Row],[Date of Birth]],TODAY(),"y")</f>
        <v>25</v>
      </c>
      <c r="J361" s="34">
        <v>45903</v>
      </c>
      <c r="K361" s="33" t="str" cm="1">
        <f t="array" aca="1" ref="K361" ca="1">_xlfn.IFS(L361&lt;3,"Junior",L361&lt;=7,"Mid-Level",L361&gt;7,"Senior")</f>
        <v>Junior</v>
      </c>
      <c r="L361" s="46">
        <f ca="1">INT(YEARFRAC(Table1[[#This Row],[Joining Date]],TODAY(),1))</f>
        <v>0</v>
      </c>
      <c r="M361" s="25" t="str">
        <f t="shared" ca="1" si="5"/>
        <v>No</v>
      </c>
      <c r="N361" s="26">
        <f>YEAR(Table1[[#This Row],[Joining Date]])</f>
        <v>2025</v>
      </c>
      <c r="O361" s="46">
        <f>MONTH(Table1[[#This Row],[Joining Date]])</f>
        <v>9</v>
      </c>
      <c r="P361" s="26">
        <f ca="1">NETWORKDAYS(Table1[[#This Row],[Joining Date]],TODAY())</f>
        <v>214</v>
      </c>
      <c r="Q361" s="26" t="str">
        <f>LEFT(Table1[[#This Row],[Department]],5)&amp;"-"&amp;RIGHT(Table1[[#This Row],[Employee ID]],3)</f>
        <v>Suppo-937</v>
      </c>
      <c r="R361" s="26" t="str">
        <f>LEFT(Table1[[#This Row],[Department]],3)</f>
        <v>Sup</v>
      </c>
      <c r="S361" s="37">
        <f>_xlfn.XLOOKUP(Table1[[#This Row],[City]],Table2[City],Table2[Bonus %])</f>
        <v>4</v>
      </c>
      <c r="U361" s="48" t="str">
        <v xml:space="preserve">Nisha </v>
      </c>
      <c r="V361" s="48" t="str">
        <v>Kapoor</v>
      </c>
    </row>
    <row r="362" spans="1:22" x14ac:dyDescent="0.35">
      <c r="A362" s="7" t="s">
        <v>3607</v>
      </c>
      <c r="B362" s="40" t="str">
        <f>LEFT(Table1[[#This Row],[Employee Name]],FIND(" ",Table1[[#This Row],[Employee Name]]))</f>
        <v xml:space="preserve">Neha </v>
      </c>
      <c r="C362" s="40" t="str">
        <f>RIGHT(Table1[[#This Row],[Employee Name]],LEN(Table1[[#This Row],[Employee Name]])-FIND(" ",Table1[[#This Row],[Employee Name]]))</f>
        <v>Kulkarni</v>
      </c>
      <c r="D362" s="22">
        <f>Table1[[#This Row],[Basic Salary]]+Table1[[#This Row],[Bonus]]</f>
        <v>131993</v>
      </c>
      <c r="E362" s="8">
        <v>66</v>
      </c>
      <c r="F362" s="45">
        <v>65</v>
      </c>
      <c r="G362" s="8" t="str" cm="1">
        <f t="array" ref="G362">_xlfn.IFS(Table1[[#This Row],[Performance Score]]&gt;=80,"Excellent",Table1[[#This Row],[Performance Score]]&gt;=60,"Good",Table1[[#This Row],[Performance Score]]&gt;=40,"Need Improvement")</f>
        <v>Good</v>
      </c>
      <c r="H362" s="29">
        <f>Table1[[#This Row],[Bonus]]/Table1[[#This Row],[Basic Salary]]</f>
        <v>0.11588958870524581</v>
      </c>
      <c r="I362" s="8">
        <f ca="1">DATEDIF(Table1[[#This Row],[Date of Birth]],TODAY(),"y")</f>
        <v>24</v>
      </c>
      <c r="J362" s="33">
        <v>45028</v>
      </c>
      <c r="K362" s="33" t="str" cm="1">
        <f t="array" aca="1" ref="K362" ca="1">_xlfn.IFS(L362&lt;3,"Junior",L362&lt;=7,"Mid-Level",L362&gt;7,"Senior")</f>
        <v>Mid-Level</v>
      </c>
      <c r="L362" s="45">
        <f ca="1">INT(YEARFRAC(Table1[[#This Row],[Joining Date]],TODAY(),1))</f>
        <v>3</v>
      </c>
      <c r="M362" s="25" t="str">
        <f t="shared" ca="1" si="5"/>
        <v>No</v>
      </c>
      <c r="N362" s="25">
        <f>YEAR(Table1[[#This Row],[Joining Date]])</f>
        <v>2023</v>
      </c>
      <c r="O362" s="45">
        <f>MONTH(Table1[[#This Row],[Joining Date]])</f>
        <v>4</v>
      </c>
      <c r="P362" s="25">
        <f ca="1">NETWORKDAYS(Table1[[#This Row],[Joining Date]],TODAY())</f>
        <v>839</v>
      </c>
      <c r="Q362" s="25" t="str">
        <f>LEFT(Table1[[#This Row],[Department]],5)&amp;"-"&amp;RIGHT(Table1[[#This Row],[Employee ID]],3)</f>
        <v>Opera-551</v>
      </c>
      <c r="R362" s="25" t="str">
        <f>LEFT(Table1[[#This Row],[Department]],3)</f>
        <v>Ope</v>
      </c>
      <c r="S362" s="36">
        <f>_xlfn.XLOOKUP(Table1[[#This Row],[City]],Table2[City],Table2[Bonus %])</f>
        <v>7</v>
      </c>
      <c r="U362" s="48" t="str">
        <v xml:space="preserve">Neha </v>
      </c>
      <c r="V362" s="48" t="str">
        <v>Kulkarni</v>
      </c>
    </row>
    <row r="363" spans="1:22" x14ac:dyDescent="0.35">
      <c r="A363" s="9" t="s">
        <v>1926</v>
      </c>
      <c r="B363" s="41" t="str">
        <f>LEFT(Table1[[#This Row],[Employee Name]],FIND(" ",Table1[[#This Row],[Employee Name]]))</f>
        <v xml:space="preserve">Arjun </v>
      </c>
      <c r="C363" s="41" t="str">
        <f>RIGHT(Table1[[#This Row],[Employee Name]],LEN(Table1[[#This Row],[Employee Name]])-FIND(" ",Table1[[#This Row],[Employee Name]]))</f>
        <v>Mehta</v>
      </c>
      <c r="D363" s="23">
        <f>Table1[[#This Row],[Basic Salary]]+Table1[[#This Row],[Bonus]]</f>
        <v>131988</v>
      </c>
      <c r="E363" s="10">
        <v>74</v>
      </c>
      <c r="F363" s="46">
        <v>82</v>
      </c>
      <c r="G363" s="10" t="str" cm="1">
        <f t="array" ref="G363">_xlfn.IFS(Table1[[#This Row],[Performance Score]]&gt;=80,"Excellent",Table1[[#This Row],[Performance Score]]&gt;=60,"Good",Table1[[#This Row],[Performance Score]]&gt;=40,"Need Improvement")</f>
        <v>Excellent</v>
      </c>
      <c r="H363" s="30">
        <f>Table1[[#This Row],[Bonus]]/Table1[[#This Row],[Basic Salary]]</f>
        <v>0.26522239263803682</v>
      </c>
      <c r="I363" s="10">
        <f ca="1">DATEDIF(Table1[[#This Row],[Date of Birth]],TODAY(),"y")</f>
        <v>44</v>
      </c>
      <c r="J363" s="34">
        <v>45275</v>
      </c>
      <c r="K363" s="33" t="str" cm="1">
        <f t="array" aca="1" ref="K363" ca="1">_xlfn.IFS(L363&lt;3,"Junior",L363&lt;=7,"Mid-Level",L363&gt;7,"Senior")</f>
        <v>Junior</v>
      </c>
      <c r="L363" s="46">
        <f ca="1">INT(YEARFRAC(Table1[[#This Row],[Joining Date]],TODAY(),1))</f>
        <v>2</v>
      </c>
      <c r="M363" s="25" t="str">
        <f t="shared" ca="1" si="5"/>
        <v>No</v>
      </c>
      <c r="N363" s="26">
        <f>YEAR(Table1[[#This Row],[Joining Date]])</f>
        <v>2023</v>
      </c>
      <c r="O363" s="46">
        <f>MONTH(Table1[[#This Row],[Joining Date]])</f>
        <v>12</v>
      </c>
      <c r="P363" s="26">
        <f ca="1">NETWORKDAYS(Table1[[#This Row],[Joining Date]],TODAY())</f>
        <v>662</v>
      </c>
      <c r="Q363" s="26" t="str">
        <f>LEFT(Table1[[#This Row],[Department]],5)&amp;"-"&amp;RIGHT(Table1[[#This Row],[Employee ID]],3)</f>
        <v>Suppo-870</v>
      </c>
      <c r="R363" s="26" t="str">
        <f>LEFT(Table1[[#This Row],[Department]],3)</f>
        <v>Sup</v>
      </c>
      <c r="S363" s="37">
        <f>_xlfn.XLOOKUP(Table1[[#This Row],[City]],Table2[City],Table2[Bonus %])</f>
        <v>5</v>
      </c>
      <c r="U363" s="48" t="str">
        <v xml:space="preserve">Arjun </v>
      </c>
      <c r="V363" s="48" t="str">
        <v>Mehta</v>
      </c>
    </row>
    <row r="364" spans="1:22" x14ac:dyDescent="0.35">
      <c r="A364" s="7" t="s">
        <v>2891</v>
      </c>
      <c r="B364" s="40" t="str">
        <f>LEFT(Table1[[#This Row],[Employee Name]],FIND(" ",Table1[[#This Row],[Employee Name]]))</f>
        <v xml:space="preserve">Karan </v>
      </c>
      <c r="C364" s="40" t="str">
        <f>RIGHT(Table1[[#This Row],[Employee Name]],LEN(Table1[[#This Row],[Employee Name]])-FIND(" ",Table1[[#This Row],[Employee Name]]))</f>
        <v>Malhotra</v>
      </c>
      <c r="D364" s="22">
        <f>Table1[[#This Row],[Basic Salary]]+Table1[[#This Row],[Bonus]]</f>
        <v>131982</v>
      </c>
      <c r="E364" s="8">
        <v>66</v>
      </c>
      <c r="F364" s="45">
        <v>71</v>
      </c>
      <c r="G364" s="8" t="str" cm="1">
        <f t="array" ref="G364">_xlfn.IFS(Table1[[#This Row],[Performance Score]]&gt;=80,"Excellent",Table1[[#This Row],[Performance Score]]&gt;=60,"Good",Table1[[#This Row],[Performance Score]]&gt;=40,"Need Improvement")</f>
        <v>Good</v>
      </c>
      <c r="H364" s="29">
        <f>Table1[[#This Row],[Bonus]]/Table1[[#This Row],[Basic Salary]]</f>
        <v>0.11346207385285111</v>
      </c>
      <c r="I364" s="8">
        <f ca="1">DATEDIF(Table1[[#This Row],[Date of Birth]],TODAY(),"y")</f>
        <v>22</v>
      </c>
      <c r="J364" s="33">
        <v>45097</v>
      </c>
      <c r="K364" s="33" t="str" cm="1">
        <f t="array" aca="1" ref="K364" ca="1">_xlfn.IFS(L364&lt;3,"Junior",L364&lt;=7,"Mid-Level",L364&gt;7,"Senior")</f>
        <v>Mid-Level</v>
      </c>
      <c r="L364" s="45">
        <f ca="1">INT(YEARFRAC(Table1[[#This Row],[Joining Date]],TODAY(),1))</f>
        <v>3</v>
      </c>
      <c r="M364" s="25" t="str">
        <f t="shared" ca="1" si="5"/>
        <v>No</v>
      </c>
      <c r="N364" s="25">
        <f>YEAR(Table1[[#This Row],[Joining Date]])</f>
        <v>2023</v>
      </c>
      <c r="O364" s="45">
        <f>MONTH(Table1[[#This Row],[Joining Date]])</f>
        <v>6</v>
      </c>
      <c r="P364" s="25">
        <f ca="1">NETWORKDAYS(Table1[[#This Row],[Joining Date]],TODAY())</f>
        <v>790</v>
      </c>
      <c r="Q364" s="25" t="str">
        <f>LEFT(Table1[[#This Row],[Department]],5)&amp;"-"&amp;RIGHT(Table1[[#This Row],[Employee ID]],3)</f>
        <v>Finan-835</v>
      </c>
      <c r="R364" s="25" t="str">
        <f>LEFT(Table1[[#This Row],[Department]],3)</f>
        <v>Fin</v>
      </c>
      <c r="S364" s="36">
        <f>_xlfn.XLOOKUP(Table1[[#This Row],[City]],Table2[City],Table2[Bonus %])</f>
        <v>6</v>
      </c>
      <c r="U364" s="48" t="str">
        <v xml:space="preserve">Karan </v>
      </c>
      <c r="V364" s="48" t="str">
        <v>Malhotra</v>
      </c>
    </row>
    <row r="365" spans="1:22" x14ac:dyDescent="0.35">
      <c r="A365" s="9" t="s">
        <v>4624</v>
      </c>
      <c r="B365" s="41" t="str">
        <f>LEFT(Table1[[#This Row],[Employee Name]],FIND(" ",Table1[[#This Row],[Employee Name]]))</f>
        <v xml:space="preserve">Arjun </v>
      </c>
      <c r="C365" s="41" t="str">
        <f>RIGHT(Table1[[#This Row],[Employee Name]],LEN(Table1[[#This Row],[Employee Name]])-FIND(" ",Table1[[#This Row],[Employee Name]]))</f>
        <v>Mehta</v>
      </c>
      <c r="D365" s="23">
        <f>Table1[[#This Row],[Basic Salary]]+Table1[[#This Row],[Bonus]]</f>
        <v>131967</v>
      </c>
      <c r="E365" s="10">
        <v>82</v>
      </c>
      <c r="F365" s="46">
        <v>44</v>
      </c>
      <c r="G365" s="10" t="str" cm="1">
        <f t="array" ref="G365">_xlfn.IFS(Table1[[#This Row],[Performance Score]]&gt;=80,"Excellent",Table1[[#This Row],[Performance Score]]&gt;=60,"Good",Table1[[#This Row],[Performance Score]]&gt;=40,"Need Improvement")</f>
        <v>Need Improvement</v>
      </c>
      <c r="H365" s="30">
        <f>Table1[[#This Row],[Bonus]]/Table1[[#This Row],[Basic Salary]]</f>
        <v>0.14586517088080023</v>
      </c>
      <c r="I365" s="10">
        <f ca="1">DATEDIF(Table1[[#This Row],[Date of Birth]],TODAY(),"y")</f>
        <v>40</v>
      </c>
      <c r="J365" s="34">
        <v>43052</v>
      </c>
      <c r="K365" s="33" t="str" cm="1">
        <f t="array" aca="1" ref="K365" ca="1">_xlfn.IFS(L365&lt;3,"Junior",L365&lt;=7,"Mid-Level",L365&gt;7,"Senior")</f>
        <v>Senior</v>
      </c>
      <c r="L365" s="46">
        <f ca="1">INT(YEARFRAC(Table1[[#This Row],[Joining Date]],TODAY(),1))</f>
        <v>8</v>
      </c>
      <c r="M365" s="25" t="str">
        <f t="shared" ca="1" si="5"/>
        <v>Yes</v>
      </c>
      <c r="N365" s="26">
        <f>YEAR(Table1[[#This Row],[Joining Date]])</f>
        <v>2017</v>
      </c>
      <c r="O365" s="46">
        <f>MONTH(Table1[[#This Row],[Joining Date]])</f>
        <v>11</v>
      </c>
      <c r="P365" s="26">
        <f ca="1">NETWORKDAYS(Table1[[#This Row],[Joining Date]],TODAY())</f>
        <v>2251</v>
      </c>
      <c r="Q365" s="26" t="str">
        <f>LEFT(Table1[[#This Row],[Department]],5)&amp;"-"&amp;RIGHT(Table1[[#This Row],[Employee ID]],3)</f>
        <v>Finan-568</v>
      </c>
      <c r="R365" s="26" t="str">
        <f>LEFT(Table1[[#This Row],[Department]],3)</f>
        <v>Fin</v>
      </c>
      <c r="S365" s="37">
        <f>_xlfn.XLOOKUP(Table1[[#This Row],[City]],Table2[City],Table2[Bonus %])</f>
        <v>5</v>
      </c>
      <c r="U365" s="48" t="str">
        <v xml:space="preserve">Arjun </v>
      </c>
      <c r="V365" s="48" t="str">
        <v>Mehta</v>
      </c>
    </row>
    <row r="366" spans="1:22" x14ac:dyDescent="0.35">
      <c r="A366" s="7" t="s">
        <v>3108</v>
      </c>
      <c r="B366" s="40" t="str">
        <f>LEFT(Table1[[#This Row],[Employee Name]],FIND(" ",Table1[[#This Row],[Employee Name]]))</f>
        <v xml:space="preserve">Rohan </v>
      </c>
      <c r="C366" s="40" t="str">
        <f>RIGHT(Table1[[#This Row],[Employee Name]],LEN(Table1[[#This Row],[Employee Name]])-FIND(" ",Table1[[#This Row],[Employee Name]]))</f>
        <v>Gupta</v>
      </c>
      <c r="D366" s="22">
        <f>Table1[[#This Row],[Basic Salary]]+Table1[[#This Row],[Bonus]]</f>
        <v>131927</v>
      </c>
      <c r="E366" s="8">
        <v>76</v>
      </c>
      <c r="F366" s="45">
        <v>65</v>
      </c>
      <c r="G366" s="8" t="str" cm="1">
        <f t="array" ref="G366">_xlfn.IFS(Table1[[#This Row],[Performance Score]]&gt;=80,"Excellent",Table1[[#This Row],[Performance Score]]&gt;=60,"Good",Table1[[#This Row],[Performance Score]]&gt;=40,"Need Improvement")</f>
        <v>Good</v>
      </c>
      <c r="H366" s="29">
        <f>Table1[[#This Row],[Bonus]]/Table1[[#This Row],[Basic Salary]]</f>
        <v>0.22807327834974772</v>
      </c>
      <c r="I366" s="8">
        <f ca="1">DATEDIF(Table1[[#This Row],[Date of Birth]],TODAY(),"y")</f>
        <v>37</v>
      </c>
      <c r="J366" s="33">
        <v>43157</v>
      </c>
      <c r="K366" s="33" t="str" cm="1">
        <f t="array" aca="1" ref="K366" ca="1">_xlfn.IFS(L366&lt;3,"Junior",L366&lt;=7,"Mid-Level",L366&gt;7,"Senior")</f>
        <v>Senior</v>
      </c>
      <c r="L366" s="45">
        <f ca="1">INT(YEARFRAC(Table1[[#This Row],[Joining Date]],TODAY(),1))</f>
        <v>8</v>
      </c>
      <c r="M366" s="25" t="str">
        <f t="shared" ca="1" si="5"/>
        <v>Yes</v>
      </c>
      <c r="N366" s="25">
        <f>YEAR(Table1[[#This Row],[Joining Date]])</f>
        <v>2018</v>
      </c>
      <c r="O366" s="45">
        <f>MONTH(Table1[[#This Row],[Joining Date]])</f>
        <v>2</v>
      </c>
      <c r="P366" s="25">
        <f ca="1">NETWORKDAYS(Table1[[#This Row],[Joining Date]],TODAY())</f>
        <v>2176</v>
      </c>
      <c r="Q366" s="25" t="str">
        <f>LEFT(Table1[[#This Row],[Department]],5)&amp;"-"&amp;RIGHT(Table1[[#This Row],[Employee ID]],3)</f>
        <v>Sales-052</v>
      </c>
      <c r="R366" s="25" t="str">
        <f>LEFT(Table1[[#This Row],[Department]],3)</f>
        <v>Sal</v>
      </c>
      <c r="S366" s="36">
        <f>_xlfn.XLOOKUP(Table1[[#This Row],[City]],Table2[City],Table2[Bonus %])</f>
        <v>4</v>
      </c>
      <c r="U366" s="48" t="str">
        <v xml:space="preserve">Rohan </v>
      </c>
      <c r="V366" s="48" t="str">
        <v>Gupta</v>
      </c>
    </row>
    <row r="367" spans="1:22" x14ac:dyDescent="0.35">
      <c r="A367" s="9" t="s">
        <v>2691</v>
      </c>
      <c r="B367" s="41" t="str">
        <f>LEFT(Table1[[#This Row],[Employee Name]],FIND(" ",Table1[[#This Row],[Employee Name]]))</f>
        <v xml:space="preserve">Gayathri </v>
      </c>
      <c r="C367" s="41" t="str">
        <f>RIGHT(Table1[[#This Row],[Employee Name]],LEN(Table1[[#This Row],[Employee Name]])-FIND(" ",Table1[[#This Row],[Employee Name]]))</f>
        <v>Iyer</v>
      </c>
      <c r="D367" s="23">
        <f>Table1[[#This Row],[Basic Salary]]+Table1[[#This Row],[Bonus]]</f>
        <v>131909</v>
      </c>
      <c r="E367" s="10">
        <v>98</v>
      </c>
      <c r="F367" s="46">
        <v>90</v>
      </c>
      <c r="G367" s="10" t="str" cm="1">
        <f t="array" ref="G367">_xlfn.IFS(Table1[[#This Row],[Performance Score]]&gt;=80,"Excellent",Table1[[#This Row],[Performance Score]]&gt;=60,"Good",Table1[[#This Row],[Performance Score]]&gt;=40,"Need Improvement")</f>
        <v>Excellent</v>
      </c>
      <c r="H367" s="30">
        <f>Table1[[#This Row],[Bonus]]/Table1[[#This Row],[Basic Salary]]</f>
        <v>0.11970426205573523</v>
      </c>
      <c r="I367" s="10">
        <f ca="1">DATEDIF(Table1[[#This Row],[Date of Birth]],TODAY(),"y")</f>
        <v>22</v>
      </c>
      <c r="J367" s="34">
        <v>45440</v>
      </c>
      <c r="K367" s="33" t="str" cm="1">
        <f t="array" aca="1" ref="K367" ca="1">_xlfn.IFS(L367&lt;3,"Junior",L367&lt;=7,"Mid-Level",L367&gt;7,"Senior")</f>
        <v>Junior</v>
      </c>
      <c r="L367" s="46">
        <f ca="1">INT(YEARFRAC(Table1[[#This Row],[Joining Date]],TODAY(),1))</f>
        <v>2</v>
      </c>
      <c r="M367" s="25" t="str">
        <f t="shared" ca="1" si="5"/>
        <v>No</v>
      </c>
      <c r="N367" s="26">
        <f>YEAR(Table1[[#This Row],[Joining Date]])</f>
        <v>2024</v>
      </c>
      <c r="O367" s="46">
        <f>MONTH(Table1[[#This Row],[Joining Date]])</f>
        <v>5</v>
      </c>
      <c r="P367" s="26">
        <f ca="1">NETWORKDAYS(Table1[[#This Row],[Joining Date]],TODAY())</f>
        <v>545</v>
      </c>
      <c r="Q367" s="26" t="str">
        <f>LEFT(Table1[[#This Row],[Department]],5)&amp;"-"&amp;RIGHT(Table1[[#This Row],[Employee ID]],3)</f>
        <v>Marke-635</v>
      </c>
      <c r="R367" s="26" t="str">
        <f>LEFT(Table1[[#This Row],[Department]],3)</f>
        <v>Mar</v>
      </c>
      <c r="S367" s="37">
        <f>_xlfn.XLOOKUP(Table1[[#This Row],[City]],Table2[City],Table2[Bonus %])</f>
        <v>5</v>
      </c>
      <c r="U367" s="48" t="str">
        <v xml:space="preserve">Gayathri </v>
      </c>
      <c r="V367" s="48" t="str">
        <v>Iyer</v>
      </c>
    </row>
    <row r="368" spans="1:22" x14ac:dyDescent="0.35">
      <c r="A368" s="7" t="s">
        <v>950</v>
      </c>
      <c r="B368" s="40" t="str">
        <f>LEFT(Table1[[#This Row],[Employee Name]],FIND(" ",Table1[[#This Row],[Employee Name]]))</f>
        <v xml:space="preserve">Sneha </v>
      </c>
      <c r="C368" s="40" t="str">
        <f>RIGHT(Table1[[#This Row],[Employee Name]],LEN(Table1[[#This Row],[Employee Name]])-FIND(" ",Table1[[#This Row],[Employee Name]]))</f>
        <v>Iyer</v>
      </c>
      <c r="D368" s="22">
        <f>Table1[[#This Row],[Basic Salary]]+Table1[[#This Row],[Bonus]]</f>
        <v>131888</v>
      </c>
      <c r="E368" s="8">
        <v>63</v>
      </c>
      <c r="F368" s="45">
        <v>57</v>
      </c>
      <c r="G368" s="8" t="str" cm="1">
        <f t="array" ref="G368">_xlfn.IFS(Table1[[#This Row],[Performance Score]]&gt;=80,"Excellent",Table1[[#This Row],[Performance Score]]&gt;=60,"Good",Table1[[#This Row],[Performance Score]]&gt;=40,"Need Improvement")</f>
        <v>Need Improvement</v>
      </c>
      <c r="H368" s="29">
        <f>Table1[[#This Row],[Bonus]]/Table1[[#This Row],[Basic Salary]]</f>
        <v>0.10337903974701124</v>
      </c>
      <c r="I368" s="8">
        <f ca="1">DATEDIF(Table1[[#This Row],[Date of Birth]],TODAY(),"y")</f>
        <v>44</v>
      </c>
      <c r="J368" s="33">
        <v>44123</v>
      </c>
      <c r="K368" s="33" t="str" cm="1">
        <f t="array" aca="1" ref="K368" ca="1">_xlfn.IFS(L368&lt;3,"Junior",L368&lt;=7,"Mid-Level",L368&gt;7,"Senior")</f>
        <v>Mid-Level</v>
      </c>
      <c r="L368" s="45">
        <f ca="1">INT(YEARFRAC(Table1[[#This Row],[Joining Date]],TODAY(),1))</f>
        <v>5</v>
      </c>
      <c r="M368" s="25" t="str">
        <f t="shared" ca="1" si="5"/>
        <v>No</v>
      </c>
      <c r="N368" s="25">
        <f>YEAR(Table1[[#This Row],[Joining Date]])</f>
        <v>2020</v>
      </c>
      <c r="O368" s="45">
        <f>MONTH(Table1[[#This Row],[Joining Date]])</f>
        <v>10</v>
      </c>
      <c r="P368" s="25">
        <f ca="1">NETWORKDAYS(Table1[[#This Row],[Joining Date]],TODAY())</f>
        <v>1486</v>
      </c>
      <c r="Q368" s="25" t="str">
        <f>LEFT(Table1[[#This Row],[Department]],5)&amp;"-"&amp;RIGHT(Table1[[#This Row],[Employee ID]],3)</f>
        <v>IT-894</v>
      </c>
      <c r="R368" s="25" t="str">
        <f>LEFT(Table1[[#This Row],[Department]],3)</f>
        <v>IT</v>
      </c>
      <c r="S368" s="36">
        <f>_xlfn.XLOOKUP(Table1[[#This Row],[City]],Table2[City],Table2[Bonus %])</f>
        <v>8</v>
      </c>
      <c r="U368" s="48" t="str">
        <v xml:space="preserve">Sneha </v>
      </c>
      <c r="V368" s="48" t="str">
        <v>Iyer</v>
      </c>
    </row>
    <row r="369" spans="1:22" x14ac:dyDescent="0.35">
      <c r="A369" s="9" t="s">
        <v>1131</v>
      </c>
      <c r="B369" s="41" t="str">
        <f>LEFT(Table1[[#This Row],[Employee Name]],FIND(" ",Table1[[#This Row],[Employee Name]]))</f>
        <v xml:space="preserve">Arjun </v>
      </c>
      <c r="C369" s="41" t="str">
        <f>RIGHT(Table1[[#This Row],[Employee Name]],LEN(Table1[[#This Row],[Employee Name]])-FIND(" ",Table1[[#This Row],[Employee Name]]))</f>
        <v>Mehta</v>
      </c>
      <c r="D369" s="23">
        <f>Table1[[#This Row],[Basic Salary]]+Table1[[#This Row],[Bonus]]</f>
        <v>131880</v>
      </c>
      <c r="E369" s="10">
        <v>60</v>
      </c>
      <c r="F369" s="46">
        <v>90</v>
      </c>
      <c r="G369" s="10" t="str" cm="1">
        <f t="array" ref="G369">_xlfn.IFS(Table1[[#This Row],[Performance Score]]&gt;=80,"Excellent",Table1[[#This Row],[Performance Score]]&gt;=60,"Good",Table1[[#This Row],[Performance Score]]&gt;=40,"Need Improvement")</f>
        <v>Excellent</v>
      </c>
      <c r="H369" s="30">
        <f>Table1[[#This Row],[Bonus]]/Table1[[#This Row],[Basic Salary]]</f>
        <v>0.22985675917636528</v>
      </c>
      <c r="I369" s="10">
        <f ca="1">DATEDIF(Table1[[#This Row],[Date of Birth]],TODAY(),"y")</f>
        <v>40</v>
      </c>
      <c r="J369" s="34">
        <v>43101</v>
      </c>
      <c r="K369" s="33" t="str" cm="1">
        <f t="array" aca="1" ref="K369" ca="1">_xlfn.IFS(L369&lt;3,"Junior",L369&lt;=7,"Mid-Level",L369&gt;7,"Senior")</f>
        <v>Senior</v>
      </c>
      <c r="L369" s="46">
        <f ca="1">INT(YEARFRAC(Table1[[#This Row],[Joining Date]],TODAY(),1))</f>
        <v>8</v>
      </c>
      <c r="M369" s="25" t="str">
        <f t="shared" ca="1" si="5"/>
        <v>Yes</v>
      </c>
      <c r="N369" s="26">
        <f>YEAR(Table1[[#This Row],[Joining Date]])</f>
        <v>2018</v>
      </c>
      <c r="O369" s="46">
        <f>MONTH(Table1[[#This Row],[Joining Date]])</f>
        <v>1</v>
      </c>
      <c r="P369" s="26">
        <f ca="1">NETWORKDAYS(Table1[[#This Row],[Joining Date]],TODAY())</f>
        <v>2216</v>
      </c>
      <c r="Q369" s="26" t="str">
        <f>LEFT(Table1[[#This Row],[Department]],5)&amp;"-"&amp;RIGHT(Table1[[#This Row],[Employee ID]],3)</f>
        <v>Suppo-075</v>
      </c>
      <c r="R369" s="26" t="str">
        <f>LEFT(Table1[[#This Row],[Department]],3)</f>
        <v>Sup</v>
      </c>
      <c r="S369" s="37">
        <f>_xlfn.XLOOKUP(Table1[[#This Row],[City]],Table2[City],Table2[Bonus %])</f>
        <v>5</v>
      </c>
      <c r="U369" s="48" t="str">
        <v xml:space="preserve">Arjun </v>
      </c>
      <c r="V369" s="48" t="str">
        <v>Mehta</v>
      </c>
    </row>
    <row r="370" spans="1:22" x14ac:dyDescent="0.35">
      <c r="A370" s="7" t="s">
        <v>2260</v>
      </c>
      <c r="B370" s="40" t="str">
        <f>LEFT(Table1[[#This Row],[Employee Name]],FIND(" ",Table1[[#This Row],[Employee Name]]))</f>
        <v xml:space="preserve">Ishita </v>
      </c>
      <c r="C370" s="40" t="str">
        <f>RIGHT(Table1[[#This Row],[Employee Name]],LEN(Table1[[#This Row],[Employee Name]])-FIND(" ",Table1[[#This Row],[Employee Name]]))</f>
        <v>Roy</v>
      </c>
      <c r="D370" s="22">
        <f>Table1[[#This Row],[Basic Salary]]+Table1[[#This Row],[Bonus]]</f>
        <v>131878</v>
      </c>
      <c r="E370" s="8">
        <v>89</v>
      </c>
      <c r="F370" s="45">
        <v>63</v>
      </c>
      <c r="G370" s="8" t="str" cm="1">
        <f t="array" ref="G370">_xlfn.IFS(Table1[[#This Row],[Performance Score]]&gt;=80,"Excellent",Table1[[#This Row],[Performance Score]]&gt;=60,"Good",Table1[[#This Row],[Performance Score]]&gt;=40,"Need Improvement")</f>
        <v>Good</v>
      </c>
      <c r="H370" s="29">
        <f>Table1[[#This Row],[Bonus]]/Table1[[#This Row],[Basic Salary]]</f>
        <v>0.16849930445415157</v>
      </c>
      <c r="I370" s="8">
        <f ca="1">DATEDIF(Table1[[#This Row],[Date of Birth]],TODAY(),"y")</f>
        <v>40</v>
      </c>
      <c r="J370" s="33">
        <v>44840</v>
      </c>
      <c r="K370" s="33" t="str" cm="1">
        <f t="array" aca="1" ref="K370" ca="1">_xlfn.IFS(L370&lt;3,"Junior",L370&lt;=7,"Mid-Level",L370&gt;7,"Senior")</f>
        <v>Mid-Level</v>
      </c>
      <c r="L370" s="45">
        <f ca="1">INT(YEARFRAC(Table1[[#This Row],[Joining Date]],TODAY(),1))</f>
        <v>3</v>
      </c>
      <c r="M370" s="25" t="str">
        <f t="shared" ca="1" si="5"/>
        <v>No</v>
      </c>
      <c r="N370" s="25">
        <f>YEAR(Table1[[#This Row],[Joining Date]])</f>
        <v>2022</v>
      </c>
      <c r="O370" s="45">
        <f>MONTH(Table1[[#This Row],[Joining Date]])</f>
        <v>10</v>
      </c>
      <c r="P370" s="25">
        <f ca="1">NETWORKDAYS(Table1[[#This Row],[Joining Date]],TODAY())</f>
        <v>973</v>
      </c>
      <c r="Q370" s="25" t="str">
        <f>LEFT(Table1[[#This Row],[Department]],5)&amp;"-"&amp;RIGHT(Table1[[#This Row],[Employee ID]],3)</f>
        <v>HR-204</v>
      </c>
      <c r="R370" s="25" t="str">
        <f>LEFT(Table1[[#This Row],[Department]],3)</f>
        <v>HR</v>
      </c>
      <c r="S370" s="36">
        <f>_xlfn.XLOOKUP(Table1[[#This Row],[City]],Table2[City],Table2[Bonus %])</f>
        <v>5</v>
      </c>
      <c r="U370" s="48" t="str">
        <v xml:space="preserve">Ishita </v>
      </c>
      <c r="V370" s="48" t="str">
        <v>Roy</v>
      </c>
    </row>
    <row r="371" spans="1:22" x14ac:dyDescent="0.35">
      <c r="A371" s="9" t="s">
        <v>2753</v>
      </c>
      <c r="B371" s="41" t="str">
        <f>LEFT(Table1[[#This Row],[Employee Name]],FIND(" ",Table1[[#This Row],[Employee Name]]))</f>
        <v xml:space="preserve">Gayathri </v>
      </c>
      <c r="C371" s="41" t="str">
        <f>RIGHT(Table1[[#This Row],[Employee Name]],LEN(Table1[[#This Row],[Employee Name]])-FIND(" ",Table1[[#This Row],[Employee Name]]))</f>
        <v>Iyer</v>
      </c>
      <c r="D371" s="23">
        <f>Table1[[#This Row],[Basic Salary]]+Table1[[#This Row],[Bonus]]</f>
        <v>131874</v>
      </c>
      <c r="E371" s="10">
        <v>69</v>
      </c>
      <c r="F371" s="46">
        <v>82</v>
      </c>
      <c r="G371" s="10" t="str" cm="1">
        <f t="array" ref="G371">_xlfn.IFS(Table1[[#This Row],[Performance Score]]&gt;=80,"Excellent",Table1[[#This Row],[Performance Score]]&gt;=60,"Good",Table1[[#This Row],[Performance Score]]&gt;=40,"Need Improvement")</f>
        <v>Excellent</v>
      </c>
      <c r="H371" s="30">
        <f>Table1[[#This Row],[Bonus]]/Table1[[#This Row],[Basic Salary]]</f>
        <v>0.27010758073370639</v>
      </c>
      <c r="I371" s="10">
        <f ca="1">DATEDIF(Table1[[#This Row],[Date of Birth]],TODAY(),"y")</f>
        <v>39</v>
      </c>
      <c r="J371" s="34">
        <v>44898</v>
      </c>
      <c r="K371" s="33" t="str" cm="1">
        <f t="array" aca="1" ref="K371" ca="1">_xlfn.IFS(L371&lt;3,"Junior",L371&lt;=7,"Mid-Level",L371&gt;7,"Senior")</f>
        <v>Mid-Level</v>
      </c>
      <c r="L371" s="46">
        <f ca="1">INT(YEARFRAC(Table1[[#This Row],[Joining Date]],TODAY(),1))</f>
        <v>3</v>
      </c>
      <c r="M371" s="25" t="str">
        <f t="shared" ca="1" si="5"/>
        <v>No</v>
      </c>
      <c r="N371" s="26">
        <f>YEAR(Table1[[#This Row],[Joining Date]])</f>
        <v>2022</v>
      </c>
      <c r="O371" s="46">
        <f>MONTH(Table1[[#This Row],[Joining Date]])</f>
        <v>12</v>
      </c>
      <c r="P371" s="26">
        <f ca="1">NETWORKDAYS(Table1[[#This Row],[Joining Date]],TODAY())</f>
        <v>931</v>
      </c>
      <c r="Q371" s="26" t="str">
        <f>LEFT(Table1[[#This Row],[Department]],5)&amp;"-"&amp;RIGHT(Table1[[#This Row],[Employee ID]],3)</f>
        <v>Sales-697</v>
      </c>
      <c r="R371" s="26" t="str">
        <f>LEFT(Table1[[#This Row],[Department]],3)</f>
        <v>Sal</v>
      </c>
      <c r="S371" s="37">
        <f>_xlfn.XLOOKUP(Table1[[#This Row],[City]],Table2[City],Table2[Bonus %])</f>
        <v>8</v>
      </c>
      <c r="U371" s="48" t="str">
        <v xml:space="preserve">Gayathri </v>
      </c>
      <c r="V371" s="48" t="str">
        <v>Iyer</v>
      </c>
    </row>
    <row r="372" spans="1:22" x14ac:dyDescent="0.35">
      <c r="A372" s="7" t="s">
        <v>1457</v>
      </c>
      <c r="B372" s="40" t="str">
        <f>LEFT(Table1[[#This Row],[Employee Name]],FIND(" ",Table1[[#This Row],[Employee Name]]))</f>
        <v xml:space="preserve">Arjun </v>
      </c>
      <c r="C372" s="40" t="str">
        <f>RIGHT(Table1[[#This Row],[Employee Name]],LEN(Table1[[#This Row],[Employee Name]])-FIND(" ",Table1[[#This Row],[Employee Name]]))</f>
        <v>Mehta</v>
      </c>
      <c r="D372" s="22">
        <f>Table1[[#This Row],[Basic Salary]]+Table1[[#This Row],[Bonus]]</f>
        <v>131723</v>
      </c>
      <c r="E372" s="8">
        <v>97</v>
      </c>
      <c r="F372" s="45">
        <v>70</v>
      </c>
      <c r="G372" s="8" t="str" cm="1">
        <f t="array" ref="G372">_xlfn.IFS(Table1[[#This Row],[Performance Score]]&gt;=80,"Excellent",Table1[[#This Row],[Performance Score]]&gt;=60,"Good",Table1[[#This Row],[Performance Score]]&gt;=40,"Need Improvement")</f>
        <v>Good</v>
      </c>
      <c r="H372" s="29">
        <f>Table1[[#This Row],[Bonus]]/Table1[[#This Row],[Basic Salary]]</f>
        <v>0.29438412027710903</v>
      </c>
      <c r="I372" s="8">
        <f ca="1">DATEDIF(Table1[[#This Row],[Date of Birth]],TODAY(),"y")</f>
        <v>35</v>
      </c>
      <c r="J372" s="33">
        <v>42937</v>
      </c>
      <c r="K372" s="33" t="str" cm="1">
        <f t="array" aca="1" ref="K372" ca="1">_xlfn.IFS(L372&lt;3,"Junior",L372&lt;=7,"Mid-Level",L372&gt;7,"Senior")</f>
        <v>Senior</v>
      </c>
      <c r="L372" s="45">
        <f ca="1">INT(YEARFRAC(Table1[[#This Row],[Joining Date]],TODAY(),1))</f>
        <v>8</v>
      </c>
      <c r="M372" s="25" t="str">
        <f t="shared" ca="1" si="5"/>
        <v>Yes</v>
      </c>
      <c r="N372" s="25">
        <f>YEAR(Table1[[#This Row],[Joining Date]])</f>
        <v>2017</v>
      </c>
      <c r="O372" s="45">
        <f>MONTH(Table1[[#This Row],[Joining Date]])</f>
        <v>7</v>
      </c>
      <c r="P372" s="25">
        <f ca="1">NETWORKDAYS(Table1[[#This Row],[Joining Date]],TODAY())</f>
        <v>2332</v>
      </c>
      <c r="Q372" s="25" t="str">
        <f>LEFT(Table1[[#This Row],[Department]],5)&amp;"-"&amp;RIGHT(Table1[[#This Row],[Employee ID]],3)</f>
        <v>HR-401</v>
      </c>
      <c r="R372" s="25" t="str">
        <f>LEFT(Table1[[#This Row],[Department]],3)</f>
        <v>HR</v>
      </c>
      <c r="S372" s="36">
        <f>_xlfn.XLOOKUP(Table1[[#This Row],[City]],Table2[City],Table2[Bonus %])</f>
        <v>8</v>
      </c>
      <c r="U372" s="48" t="str">
        <v xml:space="preserve">Arjun </v>
      </c>
      <c r="V372" s="48" t="str">
        <v>Mehta</v>
      </c>
    </row>
    <row r="373" spans="1:22" x14ac:dyDescent="0.35">
      <c r="A373" s="9" t="s">
        <v>4334</v>
      </c>
      <c r="B373" s="41" t="str">
        <f>LEFT(Table1[[#This Row],[Employee Name]],FIND(" ",Table1[[#This Row],[Employee Name]]))</f>
        <v xml:space="preserve">Rahul </v>
      </c>
      <c r="C373" s="41" t="str">
        <f>RIGHT(Table1[[#This Row],[Employee Name]],LEN(Table1[[#This Row],[Employee Name]])-FIND(" ",Table1[[#This Row],[Employee Name]]))</f>
        <v>Verma</v>
      </c>
      <c r="D373" s="23">
        <f>Table1[[#This Row],[Basic Salary]]+Table1[[#This Row],[Bonus]]</f>
        <v>131713</v>
      </c>
      <c r="E373" s="10">
        <v>81</v>
      </c>
      <c r="F373" s="46">
        <v>57</v>
      </c>
      <c r="G373" s="10" t="str" cm="1">
        <f t="array" ref="G373">_xlfn.IFS(Table1[[#This Row],[Performance Score]]&gt;=80,"Excellent",Table1[[#This Row],[Performance Score]]&gt;=60,"Good",Table1[[#This Row],[Performance Score]]&gt;=40,"Need Improvement")</f>
        <v>Need Improvement</v>
      </c>
      <c r="H373" s="30">
        <f>Table1[[#This Row],[Bonus]]/Table1[[#This Row],[Basic Salary]]</f>
        <v>0.28654873653261964</v>
      </c>
      <c r="I373" s="10">
        <f ca="1">DATEDIF(Table1[[#This Row],[Date of Birth]],TODAY(),"y")</f>
        <v>46</v>
      </c>
      <c r="J373" s="34">
        <v>44450</v>
      </c>
      <c r="K373" s="33" t="str" cm="1">
        <f t="array" aca="1" ref="K373" ca="1">_xlfn.IFS(L373&lt;3,"Junior",L373&lt;=7,"Mid-Level",L373&gt;7,"Senior")</f>
        <v>Mid-Level</v>
      </c>
      <c r="L373" s="46">
        <f ca="1">INT(YEARFRAC(Table1[[#This Row],[Joining Date]],TODAY(),1))</f>
        <v>4</v>
      </c>
      <c r="M373" s="25" t="str">
        <f t="shared" ca="1" si="5"/>
        <v>No</v>
      </c>
      <c r="N373" s="26">
        <f>YEAR(Table1[[#This Row],[Joining Date]])</f>
        <v>2021</v>
      </c>
      <c r="O373" s="46">
        <f>MONTH(Table1[[#This Row],[Joining Date]])</f>
        <v>9</v>
      </c>
      <c r="P373" s="26">
        <f ca="1">NETWORKDAYS(Table1[[#This Row],[Joining Date]],TODAY())</f>
        <v>1251</v>
      </c>
      <c r="Q373" s="26" t="str">
        <f>LEFT(Table1[[#This Row],[Department]],5)&amp;"-"&amp;RIGHT(Table1[[#This Row],[Employee ID]],3)</f>
        <v>Sales-278</v>
      </c>
      <c r="R373" s="26" t="str">
        <f>LEFT(Table1[[#This Row],[Department]],3)</f>
        <v>Sal</v>
      </c>
      <c r="S373" s="37">
        <f>_xlfn.XLOOKUP(Table1[[#This Row],[City]],Table2[City],Table2[Bonus %])</f>
        <v>8</v>
      </c>
      <c r="U373" s="48" t="str">
        <v xml:space="preserve">Rahul </v>
      </c>
      <c r="V373" s="48" t="str">
        <v>Verma</v>
      </c>
    </row>
    <row r="374" spans="1:22" x14ac:dyDescent="0.35">
      <c r="A374" s="7" t="s">
        <v>1601</v>
      </c>
      <c r="B374" s="40" t="str">
        <f>LEFT(Table1[[#This Row],[Employee Name]],FIND(" ",Table1[[#This Row],[Employee Name]]))</f>
        <v xml:space="preserve">Meera </v>
      </c>
      <c r="C374" s="40" t="str">
        <f>RIGHT(Table1[[#This Row],[Employee Name]],LEN(Table1[[#This Row],[Employee Name]])-FIND(" ",Table1[[#This Row],[Employee Name]]))</f>
        <v>Joshi</v>
      </c>
      <c r="D374" s="22">
        <f>Table1[[#This Row],[Basic Salary]]+Table1[[#This Row],[Bonus]]</f>
        <v>131682</v>
      </c>
      <c r="E374" s="8">
        <v>69</v>
      </c>
      <c r="F374" s="45">
        <v>47</v>
      </c>
      <c r="G374" s="8" t="str" cm="1">
        <f t="array" ref="G374">_xlfn.IFS(Table1[[#This Row],[Performance Score]]&gt;=80,"Excellent",Table1[[#This Row],[Performance Score]]&gt;=60,"Good",Table1[[#This Row],[Performance Score]]&gt;=40,"Need Improvement")</f>
        <v>Need Improvement</v>
      </c>
      <c r="H374" s="29">
        <f>Table1[[#This Row],[Bonus]]/Table1[[#This Row],[Basic Salary]]</f>
        <v>0.15729803838852563</v>
      </c>
      <c r="I374" s="8">
        <f ca="1">DATEDIF(Table1[[#This Row],[Date of Birth]],TODAY(),"y")</f>
        <v>33</v>
      </c>
      <c r="J374" s="33">
        <v>44561</v>
      </c>
      <c r="K374" s="33" t="str" cm="1">
        <f t="array" aca="1" ref="K374" ca="1">_xlfn.IFS(L374&lt;3,"Junior",L374&lt;=7,"Mid-Level",L374&gt;7,"Senior")</f>
        <v>Mid-Level</v>
      </c>
      <c r="L374" s="45">
        <f ca="1">INT(YEARFRAC(Table1[[#This Row],[Joining Date]],TODAY(),1))</f>
        <v>4</v>
      </c>
      <c r="M374" s="25" t="str">
        <f t="shared" ca="1" si="5"/>
        <v>No</v>
      </c>
      <c r="N374" s="25">
        <f>YEAR(Table1[[#This Row],[Joining Date]])</f>
        <v>2021</v>
      </c>
      <c r="O374" s="45">
        <f>MONTH(Table1[[#This Row],[Joining Date]])</f>
        <v>12</v>
      </c>
      <c r="P374" s="25">
        <f ca="1">NETWORKDAYS(Table1[[#This Row],[Joining Date]],TODAY())</f>
        <v>1172</v>
      </c>
      <c r="Q374" s="25" t="str">
        <f>LEFT(Table1[[#This Row],[Department]],5)&amp;"-"&amp;RIGHT(Table1[[#This Row],[Employee ID]],3)</f>
        <v>Finan-545</v>
      </c>
      <c r="R374" s="25" t="str">
        <f>LEFT(Table1[[#This Row],[Department]],3)</f>
        <v>Fin</v>
      </c>
      <c r="S374" s="36">
        <f>_xlfn.XLOOKUP(Table1[[#This Row],[City]],Table2[City],Table2[Bonus %])</f>
        <v>5</v>
      </c>
      <c r="U374" s="48" t="str">
        <v xml:space="preserve">Meera </v>
      </c>
      <c r="V374" s="48" t="str">
        <v>Joshi</v>
      </c>
    </row>
    <row r="375" spans="1:22" x14ac:dyDescent="0.35">
      <c r="A375" s="9" t="s">
        <v>1209</v>
      </c>
      <c r="B375" s="41" t="str">
        <f>LEFT(Table1[[#This Row],[Employee Name]],FIND(" ",Table1[[#This Row],[Employee Name]]))</f>
        <v xml:space="preserve">Swathi </v>
      </c>
      <c r="C375" s="41" t="str">
        <f>RIGHT(Table1[[#This Row],[Employee Name]],LEN(Table1[[#This Row],[Employee Name]])-FIND(" ",Table1[[#This Row],[Employee Name]]))</f>
        <v>Ramesh</v>
      </c>
      <c r="D375" s="23">
        <f>Table1[[#This Row],[Basic Salary]]+Table1[[#This Row],[Bonus]]</f>
        <v>131677</v>
      </c>
      <c r="E375" s="10">
        <v>64</v>
      </c>
      <c r="F375" s="46">
        <v>76</v>
      </c>
      <c r="G375" s="10" t="str" cm="1">
        <f t="array" ref="G375">_xlfn.IFS(Table1[[#This Row],[Performance Score]]&gt;=80,"Excellent",Table1[[#This Row],[Performance Score]]&gt;=60,"Good",Table1[[#This Row],[Performance Score]]&gt;=40,"Need Improvement")</f>
        <v>Good</v>
      </c>
      <c r="H375" s="30">
        <f>Table1[[#This Row],[Bonus]]/Table1[[#This Row],[Basic Salary]]</f>
        <v>0.25791228422128604</v>
      </c>
      <c r="I375" s="10">
        <f ca="1">DATEDIF(Table1[[#This Row],[Date of Birth]],TODAY(),"y")</f>
        <v>14</v>
      </c>
      <c r="J375" s="34">
        <v>43143</v>
      </c>
      <c r="K375" s="33" t="str" cm="1">
        <f t="array" aca="1" ref="K375" ca="1">_xlfn.IFS(L375&lt;3,"Junior",L375&lt;=7,"Mid-Level",L375&gt;7,"Senior")</f>
        <v>Senior</v>
      </c>
      <c r="L375" s="46">
        <f ca="1">INT(YEARFRAC(Table1[[#This Row],[Joining Date]],TODAY(),1))</f>
        <v>8</v>
      </c>
      <c r="M375" s="25" t="str">
        <f t="shared" ca="1" si="5"/>
        <v>Yes</v>
      </c>
      <c r="N375" s="26">
        <f>YEAR(Table1[[#This Row],[Joining Date]])</f>
        <v>2018</v>
      </c>
      <c r="O375" s="46">
        <f>MONTH(Table1[[#This Row],[Joining Date]])</f>
        <v>2</v>
      </c>
      <c r="P375" s="26">
        <f ca="1">NETWORKDAYS(Table1[[#This Row],[Joining Date]],TODAY())</f>
        <v>2186</v>
      </c>
      <c r="Q375" s="26" t="str">
        <f>LEFT(Table1[[#This Row],[Department]],5)&amp;"-"&amp;RIGHT(Table1[[#This Row],[Employee ID]],3)</f>
        <v>HR-153</v>
      </c>
      <c r="R375" s="26" t="str">
        <f>LEFT(Table1[[#This Row],[Department]],3)</f>
        <v>HR</v>
      </c>
      <c r="S375" s="37">
        <f>_xlfn.XLOOKUP(Table1[[#This Row],[City]],Table2[City],Table2[Bonus %])</f>
        <v>6</v>
      </c>
      <c r="U375" s="48" t="str">
        <v xml:space="preserve">Swathi </v>
      </c>
      <c r="V375" s="48" t="str">
        <v>Ramesh</v>
      </c>
    </row>
    <row r="376" spans="1:22" x14ac:dyDescent="0.35">
      <c r="A376" s="7" t="s">
        <v>1079</v>
      </c>
      <c r="B376" s="40" t="str">
        <f>LEFT(Table1[[#This Row],[Employee Name]],FIND(" ",Table1[[#This Row],[Employee Name]]))</f>
        <v xml:space="preserve">Nisha </v>
      </c>
      <c r="C376" s="40" t="str">
        <f>RIGHT(Table1[[#This Row],[Employee Name]],LEN(Table1[[#This Row],[Employee Name]])-FIND(" ",Table1[[#This Row],[Employee Name]]))</f>
        <v>Kapoor</v>
      </c>
      <c r="D376" s="22">
        <f>Table1[[#This Row],[Basic Salary]]+Table1[[#This Row],[Bonus]]</f>
        <v>131662</v>
      </c>
      <c r="E376" s="8">
        <v>98</v>
      </c>
      <c r="F376" s="45">
        <v>50</v>
      </c>
      <c r="G376" s="8" t="str" cm="1">
        <f t="array" ref="G376">_xlfn.IFS(Table1[[#This Row],[Performance Score]]&gt;=80,"Excellent",Table1[[#This Row],[Performance Score]]&gt;=60,"Good",Table1[[#This Row],[Performance Score]]&gt;=40,"Need Improvement")</f>
        <v>Need Improvement</v>
      </c>
      <c r="H376" s="29">
        <f>Table1[[#This Row],[Bonus]]/Table1[[#This Row],[Basic Salary]]</f>
        <v>0.19797277624108311</v>
      </c>
      <c r="I376" s="8">
        <f ca="1">DATEDIF(Table1[[#This Row],[Date of Birth]],TODAY(),"y")</f>
        <v>17</v>
      </c>
      <c r="J376" s="33">
        <v>44313</v>
      </c>
      <c r="K376" s="33" t="str" cm="1">
        <f t="array" aca="1" ref="K376" ca="1">_xlfn.IFS(L376&lt;3,"Junior",L376&lt;=7,"Mid-Level",L376&gt;7,"Senior")</f>
        <v>Mid-Level</v>
      </c>
      <c r="L376" s="45">
        <f ca="1">INT(YEARFRAC(Table1[[#This Row],[Joining Date]],TODAY(),1))</f>
        <v>5</v>
      </c>
      <c r="M376" s="25" t="str">
        <f t="shared" ca="1" si="5"/>
        <v>No</v>
      </c>
      <c r="N376" s="25">
        <f>YEAR(Table1[[#This Row],[Joining Date]])</f>
        <v>2021</v>
      </c>
      <c r="O376" s="45">
        <f>MONTH(Table1[[#This Row],[Joining Date]])</f>
        <v>4</v>
      </c>
      <c r="P376" s="25">
        <f ca="1">NETWORKDAYS(Table1[[#This Row],[Joining Date]],TODAY())</f>
        <v>1350</v>
      </c>
      <c r="Q376" s="25" t="str">
        <f>LEFT(Table1[[#This Row],[Department]],5)&amp;"-"&amp;RIGHT(Table1[[#This Row],[Employee ID]],3)</f>
        <v>Marke-023</v>
      </c>
      <c r="R376" s="25" t="str">
        <f>LEFT(Table1[[#This Row],[Department]],3)</f>
        <v>Mar</v>
      </c>
      <c r="S376" s="36">
        <f>_xlfn.XLOOKUP(Table1[[#This Row],[City]],Table2[City],Table2[Bonus %])</f>
        <v>8</v>
      </c>
      <c r="U376" s="48" t="str">
        <v xml:space="preserve">Nisha </v>
      </c>
      <c r="V376" s="48" t="str">
        <v>Kapoor</v>
      </c>
    </row>
    <row r="377" spans="1:22" x14ac:dyDescent="0.35">
      <c r="A377" s="9" t="s">
        <v>3317</v>
      </c>
      <c r="B377" s="41" t="str">
        <f>LEFT(Table1[[#This Row],[Employee Name]],FIND(" ",Table1[[#This Row],[Employee Name]]))</f>
        <v xml:space="preserve">Aditya </v>
      </c>
      <c r="C377" s="41" t="str">
        <f>RIGHT(Table1[[#This Row],[Employee Name]],LEN(Table1[[#This Row],[Employee Name]])-FIND(" ",Table1[[#This Row],[Employee Name]]))</f>
        <v>Kapoor</v>
      </c>
      <c r="D377" s="23">
        <f>Table1[[#This Row],[Basic Salary]]+Table1[[#This Row],[Bonus]]</f>
        <v>131656</v>
      </c>
      <c r="E377" s="10">
        <v>71</v>
      </c>
      <c r="F377" s="46">
        <v>72</v>
      </c>
      <c r="G377" s="10" t="str" cm="1">
        <f t="array" ref="G377">_xlfn.IFS(Table1[[#This Row],[Performance Score]]&gt;=80,"Excellent",Table1[[#This Row],[Performance Score]]&gt;=60,"Good",Table1[[#This Row],[Performance Score]]&gt;=40,"Need Improvement")</f>
        <v>Good</v>
      </c>
      <c r="H377" s="30">
        <f>Table1[[#This Row],[Bonus]]/Table1[[#This Row],[Basic Salary]]</f>
        <v>0.1419154509341336</v>
      </c>
      <c r="I377" s="10">
        <f ca="1">DATEDIF(Table1[[#This Row],[Date of Birth]],TODAY(),"y")</f>
        <v>38</v>
      </c>
      <c r="J377" s="34">
        <v>44421</v>
      </c>
      <c r="K377" s="33" t="str" cm="1">
        <f t="array" aca="1" ref="K377" ca="1">_xlfn.IFS(L377&lt;3,"Junior",L377&lt;=7,"Mid-Level",L377&gt;7,"Senior")</f>
        <v>Mid-Level</v>
      </c>
      <c r="L377" s="46">
        <f ca="1">INT(YEARFRAC(Table1[[#This Row],[Joining Date]],TODAY(),1))</f>
        <v>4</v>
      </c>
      <c r="M377" s="25" t="str">
        <f t="shared" ca="1" si="5"/>
        <v>No</v>
      </c>
      <c r="N377" s="26">
        <f>YEAR(Table1[[#This Row],[Joining Date]])</f>
        <v>2021</v>
      </c>
      <c r="O377" s="46">
        <f>MONTH(Table1[[#This Row],[Joining Date]])</f>
        <v>8</v>
      </c>
      <c r="P377" s="26">
        <f ca="1">NETWORKDAYS(Table1[[#This Row],[Joining Date]],TODAY())</f>
        <v>1272</v>
      </c>
      <c r="Q377" s="26" t="str">
        <f>LEFT(Table1[[#This Row],[Department]],5)&amp;"-"&amp;RIGHT(Table1[[#This Row],[Employee ID]],3)</f>
        <v>Marke-261</v>
      </c>
      <c r="R377" s="26" t="str">
        <f>LEFT(Table1[[#This Row],[Department]],3)</f>
        <v>Mar</v>
      </c>
      <c r="S377" s="37">
        <f>_xlfn.XLOOKUP(Table1[[#This Row],[City]],Table2[City],Table2[Bonus %])</f>
        <v>8</v>
      </c>
      <c r="U377" s="48" t="str">
        <v xml:space="preserve">Aditya </v>
      </c>
      <c r="V377" s="48" t="str">
        <v>Kapoor</v>
      </c>
    </row>
    <row r="378" spans="1:22" x14ac:dyDescent="0.35">
      <c r="A378" s="7" t="s">
        <v>3504</v>
      </c>
      <c r="B378" s="40" t="str">
        <f>LEFT(Table1[[#This Row],[Employee Name]],FIND(" ",Table1[[#This Row],[Employee Name]]))</f>
        <v xml:space="preserve">Rohan </v>
      </c>
      <c r="C378" s="40" t="str">
        <f>RIGHT(Table1[[#This Row],[Employee Name]],LEN(Table1[[#This Row],[Employee Name]])-FIND(" ",Table1[[#This Row],[Employee Name]]))</f>
        <v>Gupta</v>
      </c>
      <c r="D378" s="22">
        <f>Table1[[#This Row],[Basic Salary]]+Table1[[#This Row],[Bonus]]</f>
        <v>131574</v>
      </c>
      <c r="E378" s="8">
        <v>75</v>
      </c>
      <c r="F378" s="45">
        <v>63</v>
      </c>
      <c r="G378" s="8" t="str" cm="1">
        <f t="array" ref="G378">_xlfn.IFS(Table1[[#This Row],[Performance Score]]&gt;=80,"Excellent",Table1[[#This Row],[Performance Score]]&gt;=60,"Good",Table1[[#This Row],[Performance Score]]&gt;=40,"Need Improvement")</f>
        <v>Good</v>
      </c>
      <c r="H378" s="29">
        <f>Table1[[#This Row],[Bonus]]/Table1[[#This Row],[Basic Salary]]</f>
        <v>0.14665434960695797</v>
      </c>
      <c r="I378" s="8">
        <f ca="1">DATEDIF(Table1[[#This Row],[Date of Birth]],TODAY(),"y")</f>
        <v>21</v>
      </c>
      <c r="J378" s="33">
        <v>42551</v>
      </c>
      <c r="K378" s="33" t="str" cm="1">
        <f t="array" aca="1" ref="K378" ca="1">_xlfn.IFS(L378&lt;3,"Junior",L378&lt;=7,"Mid-Level",L378&gt;7,"Senior")</f>
        <v>Senior</v>
      </c>
      <c r="L378" s="45">
        <f ca="1">INT(YEARFRAC(Table1[[#This Row],[Joining Date]],TODAY(),1))</f>
        <v>9</v>
      </c>
      <c r="M378" s="25" t="str">
        <f t="shared" ca="1" si="5"/>
        <v>Yes</v>
      </c>
      <c r="N378" s="25">
        <f>YEAR(Table1[[#This Row],[Joining Date]])</f>
        <v>2016</v>
      </c>
      <c r="O378" s="45">
        <f>MONTH(Table1[[#This Row],[Joining Date]])</f>
        <v>6</v>
      </c>
      <c r="P378" s="25">
        <f ca="1">NETWORKDAYS(Table1[[#This Row],[Joining Date]],TODAY())</f>
        <v>2608</v>
      </c>
      <c r="Q378" s="25" t="str">
        <f>LEFT(Table1[[#This Row],[Department]],5)&amp;"-"&amp;RIGHT(Table1[[#This Row],[Employee ID]],3)</f>
        <v>Finan-448</v>
      </c>
      <c r="R378" s="25" t="str">
        <f>LEFT(Table1[[#This Row],[Department]],3)</f>
        <v>Fin</v>
      </c>
      <c r="S378" s="36">
        <f>_xlfn.XLOOKUP(Table1[[#This Row],[City]],Table2[City],Table2[Bonus %])</f>
        <v>6</v>
      </c>
      <c r="U378" s="48" t="str">
        <v xml:space="preserve">Rohan </v>
      </c>
      <c r="V378" s="48" t="str">
        <v>Gupta</v>
      </c>
    </row>
    <row r="379" spans="1:22" x14ac:dyDescent="0.35">
      <c r="A379" s="9" t="s">
        <v>2413</v>
      </c>
      <c r="B379" s="41" t="str">
        <f>LEFT(Table1[[#This Row],[Employee Name]],FIND(" ",Table1[[#This Row],[Employee Name]]))</f>
        <v xml:space="preserve">Rahul </v>
      </c>
      <c r="C379" s="41" t="str">
        <f>RIGHT(Table1[[#This Row],[Employee Name]],LEN(Table1[[#This Row],[Employee Name]])-FIND(" ",Table1[[#This Row],[Employee Name]]))</f>
        <v>Verma</v>
      </c>
      <c r="D379" s="23">
        <f>Table1[[#This Row],[Basic Salary]]+Table1[[#This Row],[Bonus]]</f>
        <v>131515</v>
      </c>
      <c r="E379" s="10">
        <v>98</v>
      </c>
      <c r="F379" s="46">
        <v>91</v>
      </c>
      <c r="G379" s="10" t="str" cm="1">
        <f t="array" ref="G379">_xlfn.IFS(Table1[[#This Row],[Performance Score]]&gt;=80,"Excellent",Table1[[#This Row],[Performance Score]]&gt;=60,"Good",Table1[[#This Row],[Performance Score]]&gt;=40,"Need Improvement")</f>
        <v>Excellent</v>
      </c>
      <c r="H379" s="30">
        <f>Table1[[#This Row],[Bonus]]/Table1[[#This Row],[Basic Salary]]</f>
        <v>0.1225343336832851</v>
      </c>
      <c r="I379" s="10">
        <f ca="1">DATEDIF(Table1[[#This Row],[Date of Birth]],TODAY(),"y")</f>
        <v>28</v>
      </c>
      <c r="J379" s="34">
        <v>44218</v>
      </c>
      <c r="K379" s="33" t="str" cm="1">
        <f t="array" aca="1" ref="K379" ca="1">_xlfn.IFS(L379&lt;3,"Junior",L379&lt;=7,"Mid-Level",L379&gt;7,"Senior")</f>
        <v>Mid-Level</v>
      </c>
      <c r="L379" s="46">
        <f ca="1">INT(YEARFRAC(Table1[[#This Row],[Joining Date]],TODAY(),1))</f>
        <v>5</v>
      </c>
      <c r="M379" s="25" t="str">
        <f t="shared" ca="1" si="5"/>
        <v>No</v>
      </c>
      <c r="N379" s="26">
        <f>YEAR(Table1[[#This Row],[Joining Date]])</f>
        <v>2021</v>
      </c>
      <c r="O379" s="46">
        <f>MONTH(Table1[[#This Row],[Joining Date]])</f>
        <v>1</v>
      </c>
      <c r="P379" s="26">
        <f ca="1">NETWORKDAYS(Table1[[#This Row],[Joining Date]],TODAY())</f>
        <v>1417</v>
      </c>
      <c r="Q379" s="26" t="str">
        <f>LEFT(Table1[[#This Row],[Department]],5)&amp;"-"&amp;RIGHT(Table1[[#This Row],[Employee ID]],3)</f>
        <v>Suppo-357</v>
      </c>
      <c r="R379" s="26" t="str">
        <f>LEFT(Table1[[#This Row],[Department]],3)</f>
        <v>Sup</v>
      </c>
      <c r="S379" s="37">
        <f>_xlfn.XLOOKUP(Table1[[#This Row],[City]],Table2[City],Table2[Bonus %])</f>
        <v>4</v>
      </c>
      <c r="U379" s="48" t="str">
        <v xml:space="preserve">Rahul </v>
      </c>
      <c r="V379" s="48" t="str">
        <v>Verma</v>
      </c>
    </row>
    <row r="380" spans="1:22" x14ac:dyDescent="0.35">
      <c r="A380" s="7" t="s">
        <v>1831</v>
      </c>
      <c r="B380" s="40" t="str">
        <f>LEFT(Table1[[#This Row],[Employee Name]],FIND(" ",Table1[[#This Row],[Employee Name]]))</f>
        <v xml:space="preserve">Rohan </v>
      </c>
      <c r="C380" s="40" t="str">
        <f>RIGHT(Table1[[#This Row],[Employee Name]],LEN(Table1[[#This Row],[Employee Name]])-FIND(" ",Table1[[#This Row],[Employee Name]]))</f>
        <v>Gupta</v>
      </c>
      <c r="D380" s="22">
        <f>Table1[[#This Row],[Basic Salary]]+Table1[[#This Row],[Bonus]]</f>
        <v>131453</v>
      </c>
      <c r="E380" s="8">
        <v>74</v>
      </c>
      <c r="F380" s="45">
        <v>79</v>
      </c>
      <c r="G380" s="8" t="str" cm="1">
        <f t="array" ref="G380">_xlfn.IFS(Table1[[#This Row],[Performance Score]]&gt;=80,"Excellent",Table1[[#This Row],[Performance Score]]&gt;=60,"Good",Table1[[#This Row],[Performance Score]]&gt;=40,"Need Improvement")</f>
        <v>Good</v>
      </c>
      <c r="H380" s="29">
        <f>Table1[[#This Row],[Bonus]]/Table1[[#This Row],[Basic Salary]]</f>
        <v>0.17657641530543747</v>
      </c>
      <c r="I380" s="8">
        <f ca="1">DATEDIF(Table1[[#This Row],[Date of Birth]],TODAY(),"y")</f>
        <v>43</v>
      </c>
      <c r="J380" s="33">
        <v>43892</v>
      </c>
      <c r="K380" s="33" t="str" cm="1">
        <f t="array" aca="1" ref="K380" ca="1">_xlfn.IFS(L380&lt;3,"Junior",L380&lt;=7,"Mid-Level",L380&gt;7,"Senior")</f>
        <v>Mid-Level</v>
      </c>
      <c r="L380" s="45">
        <f ca="1">INT(YEARFRAC(Table1[[#This Row],[Joining Date]],TODAY(),1))</f>
        <v>6</v>
      </c>
      <c r="M380" s="25" t="str">
        <f t="shared" ca="1" si="5"/>
        <v>Yes</v>
      </c>
      <c r="N380" s="25">
        <f>YEAR(Table1[[#This Row],[Joining Date]])</f>
        <v>2020</v>
      </c>
      <c r="O380" s="45">
        <f>MONTH(Table1[[#This Row],[Joining Date]])</f>
        <v>3</v>
      </c>
      <c r="P380" s="25">
        <f ca="1">NETWORKDAYS(Table1[[#This Row],[Joining Date]],TODAY())</f>
        <v>1651</v>
      </c>
      <c r="Q380" s="25" t="str">
        <f>LEFT(Table1[[#This Row],[Department]],5)&amp;"-"&amp;RIGHT(Table1[[#This Row],[Employee ID]],3)</f>
        <v>Finan-775</v>
      </c>
      <c r="R380" s="25" t="str">
        <f>LEFT(Table1[[#This Row],[Department]],3)</f>
        <v>Fin</v>
      </c>
      <c r="S380" s="36">
        <f>_xlfn.XLOOKUP(Table1[[#This Row],[City]],Table2[City],Table2[Bonus %])</f>
        <v>7</v>
      </c>
      <c r="U380" s="48" t="str">
        <v xml:space="preserve">Rohan </v>
      </c>
      <c r="V380" s="48" t="str">
        <v>Gupta</v>
      </c>
    </row>
    <row r="381" spans="1:22" x14ac:dyDescent="0.35">
      <c r="A381" s="9" t="s">
        <v>3383</v>
      </c>
      <c r="B381" s="41" t="str">
        <f>LEFT(Table1[[#This Row],[Employee Name]],FIND(" ",Table1[[#This Row],[Employee Name]]))</f>
        <v xml:space="preserve">Aarav </v>
      </c>
      <c r="C381" s="41" t="str">
        <f>RIGHT(Table1[[#This Row],[Employee Name]],LEN(Table1[[#This Row],[Employee Name]])-FIND(" ",Table1[[#This Row],[Employee Name]]))</f>
        <v>Sharma</v>
      </c>
      <c r="D381" s="23">
        <f>Table1[[#This Row],[Basic Salary]]+Table1[[#This Row],[Bonus]]</f>
        <v>131444</v>
      </c>
      <c r="E381" s="10">
        <v>80</v>
      </c>
      <c r="F381" s="46">
        <v>76</v>
      </c>
      <c r="G381" s="10" t="str" cm="1">
        <f t="array" ref="G381">_xlfn.IFS(Table1[[#This Row],[Performance Score]]&gt;=80,"Excellent",Table1[[#This Row],[Performance Score]]&gt;=60,"Good",Table1[[#This Row],[Performance Score]]&gt;=40,"Need Improvement")</f>
        <v>Good</v>
      </c>
      <c r="H381" s="30">
        <f>Table1[[#This Row],[Bonus]]/Table1[[#This Row],[Basic Salary]]</f>
        <v>0.18738934056007225</v>
      </c>
      <c r="I381" s="10">
        <f ca="1">DATEDIF(Table1[[#This Row],[Date of Birth]],TODAY(),"y")</f>
        <v>36</v>
      </c>
      <c r="J381" s="34">
        <v>45894</v>
      </c>
      <c r="K381" s="33" t="str" cm="1">
        <f t="array" aca="1" ref="K381" ca="1">_xlfn.IFS(L381&lt;3,"Junior",L381&lt;=7,"Mid-Level",L381&gt;7,"Senior")</f>
        <v>Junior</v>
      </c>
      <c r="L381" s="46">
        <f ca="1">INT(YEARFRAC(Table1[[#This Row],[Joining Date]],TODAY(),1))</f>
        <v>0</v>
      </c>
      <c r="M381" s="25" t="str">
        <f t="shared" ca="1" si="5"/>
        <v>No</v>
      </c>
      <c r="N381" s="26">
        <f>YEAR(Table1[[#This Row],[Joining Date]])</f>
        <v>2025</v>
      </c>
      <c r="O381" s="46">
        <f>MONTH(Table1[[#This Row],[Joining Date]])</f>
        <v>8</v>
      </c>
      <c r="P381" s="26">
        <f ca="1">NETWORKDAYS(Table1[[#This Row],[Joining Date]],TODAY())</f>
        <v>221</v>
      </c>
      <c r="Q381" s="26" t="str">
        <f>LEFT(Table1[[#This Row],[Department]],5)&amp;"-"&amp;RIGHT(Table1[[#This Row],[Employee ID]],3)</f>
        <v>IT-327</v>
      </c>
      <c r="R381" s="26" t="str">
        <f>LEFT(Table1[[#This Row],[Department]],3)</f>
        <v>IT</v>
      </c>
      <c r="S381" s="37">
        <f>_xlfn.XLOOKUP(Table1[[#This Row],[City]],Table2[City],Table2[Bonus %])</f>
        <v>6</v>
      </c>
      <c r="U381" s="48" t="str">
        <v xml:space="preserve">Aarav </v>
      </c>
      <c r="V381" s="48" t="str">
        <v>Sharma</v>
      </c>
    </row>
    <row r="382" spans="1:22" x14ac:dyDescent="0.35">
      <c r="A382" s="7" t="s">
        <v>4123</v>
      </c>
      <c r="B382" s="40" t="str">
        <f>LEFT(Table1[[#This Row],[Employee Name]],FIND(" ",Table1[[#This Row],[Employee Name]]))</f>
        <v xml:space="preserve">Aditya </v>
      </c>
      <c r="C382" s="40" t="str">
        <f>RIGHT(Table1[[#This Row],[Employee Name]],LEN(Table1[[#This Row],[Employee Name]])-FIND(" ",Table1[[#This Row],[Employee Name]]))</f>
        <v>Kapoor</v>
      </c>
      <c r="D382" s="22">
        <f>Table1[[#This Row],[Basic Salary]]+Table1[[#This Row],[Bonus]]</f>
        <v>131444</v>
      </c>
      <c r="E382" s="8">
        <v>70</v>
      </c>
      <c r="F382" s="45">
        <v>46</v>
      </c>
      <c r="G382" s="8" t="str" cm="1">
        <f t="array" ref="G382">_xlfn.IFS(Table1[[#This Row],[Performance Score]]&gt;=80,"Excellent",Table1[[#This Row],[Performance Score]]&gt;=60,"Good",Table1[[#This Row],[Performance Score]]&gt;=40,"Need Improvement")</f>
        <v>Need Improvement</v>
      </c>
      <c r="H382" s="29">
        <f>Table1[[#This Row],[Bonus]]/Table1[[#This Row],[Basic Salary]]</f>
        <v>0.17822536549511031</v>
      </c>
      <c r="I382" s="8">
        <f ca="1">DATEDIF(Table1[[#This Row],[Date of Birth]],TODAY(),"y")</f>
        <v>22</v>
      </c>
      <c r="J382" s="33">
        <v>42774</v>
      </c>
      <c r="K382" s="33" t="str" cm="1">
        <f t="array" aca="1" ref="K382" ca="1">_xlfn.IFS(L382&lt;3,"Junior",L382&lt;=7,"Mid-Level",L382&gt;7,"Senior")</f>
        <v>Senior</v>
      </c>
      <c r="L382" s="45">
        <f ca="1">INT(YEARFRAC(Table1[[#This Row],[Joining Date]],TODAY(),1))</f>
        <v>9</v>
      </c>
      <c r="M382" s="25" t="str">
        <f t="shared" ca="1" si="5"/>
        <v>Yes</v>
      </c>
      <c r="N382" s="25">
        <f>YEAR(Table1[[#This Row],[Joining Date]])</f>
        <v>2017</v>
      </c>
      <c r="O382" s="45">
        <f>MONTH(Table1[[#This Row],[Joining Date]])</f>
        <v>2</v>
      </c>
      <c r="P382" s="25">
        <f ca="1">NETWORKDAYS(Table1[[#This Row],[Joining Date]],TODAY())</f>
        <v>2449</v>
      </c>
      <c r="Q382" s="25" t="str">
        <f>LEFT(Table1[[#This Row],[Department]],5)&amp;"-"&amp;RIGHT(Table1[[#This Row],[Employee ID]],3)</f>
        <v>Suppo-067</v>
      </c>
      <c r="R382" s="25" t="str">
        <f>LEFT(Table1[[#This Row],[Department]],3)</f>
        <v>Sup</v>
      </c>
      <c r="S382" s="36">
        <f>_xlfn.XLOOKUP(Table1[[#This Row],[City]],Table2[City],Table2[Bonus %])</f>
        <v>7</v>
      </c>
      <c r="U382" s="48" t="str">
        <v xml:space="preserve">Aditya </v>
      </c>
      <c r="V382" s="48" t="str">
        <v>Kapoor</v>
      </c>
    </row>
    <row r="383" spans="1:22" x14ac:dyDescent="0.35">
      <c r="A383" s="9" t="s">
        <v>152</v>
      </c>
      <c r="B383" s="41" t="str">
        <f>LEFT(Table1[[#This Row],[Employee Name]],FIND(" ",Table1[[#This Row],[Employee Name]]))</f>
        <v xml:space="preserve">Sneha </v>
      </c>
      <c r="C383" s="41" t="str">
        <f>RIGHT(Table1[[#This Row],[Employee Name]],LEN(Table1[[#This Row],[Employee Name]])-FIND(" ",Table1[[#This Row],[Employee Name]]))</f>
        <v>Iyer</v>
      </c>
      <c r="D383" s="23">
        <f>Table1[[#This Row],[Basic Salary]]+Table1[[#This Row],[Bonus]]</f>
        <v>131418</v>
      </c>
      <c r="E383" s="10">
        <v>86</v>
      </c>
      <c r="F383" s="46">
        <v>93</v>
      </c>
      <c r="G383" s="10" t="str" cm="1">
        <f t="array" ref="G383">_xlfn.IFS(Table1[[#This Row],[Performance Score]]&gt;=80,"Excellent",Table1[[#This Row],[Performance Score]]&gt;=60,"Good",Table1[[#This Row],[Performance Score]]&gt;=40,"Need Improvement")</f>
        <v>Excellent</v>
      </c>
      <c r="H383" s="30">
        <f>Table1[[#This Row],[Bonus]]/Table1[[#This Row],[Basic Salary]]</f>
        <v>0.11884146808673665</v>
      </c>
      <c r="I383" s="10">
        <f ca="1">DATEDIF(Table1[[#This Row],[Date of Birth]],TODAY(),"y")</f>
        <v>23</v>
      </c>
      <c r="J383" s="34">
        <v>43200</v>
      </c>
      <c r="K383" s="33" t="str" cm="1">
        <f t="array" aca="1" ref="K383" ca="1">_xlfn.IFS(L383&lt;3,"Junior",L383&lt;=7,"Mid-Level",L383&gt;7,"Senior")</f>
        <v>Senior</v>
      </c>
      <c r="L383" s="46">
        <f ca="1">INT(YEARFRAC(Table1[[#This Row],[Joining Date]],TODAY(),1))</f>
        <v>8</v>
      </c>
      <c r="M383" s="25" t="str">
        <f t="shared" ca="1" si="5"/>
        <v>Yes</v>
      </c>
      <c r="N383" s="26">
        <f>YEAR(Table1[[#This Row],[Joining Date]])</f>
        <v>2018</v>
      </c>
      <c r="O383" s="46">
        <f>MONTH(Table1[[#This Row],[Joining Date]])</f>
        <v>4</v>
      </c>
      <c r="P383" s="26">
        <f ca="1">NETWORKDAYS(Table1[[#This Row],[Joining Date]],TODAY())</f>
        <v>2145</v>
      </c>
      <c r="Q383" s="26" t="str">
        <f>LEFT(Table1[[#This Row],[Department]],5)&amp;"-"&amp;RIGHT(Table1[[#This Row],[Employee ID]],3)</f>
        <v>IT-096</v>
      </c>
      <c r="R383" s="26" t="str">
        <f>LEFT(Table1[[#This Row],[Department]],3)</f>
        <v>IT</v>
      </c>
      <c r="S383" s="37">
        <f>_xlfn.XLOOKUP(Table1[[#This Row],[City]],Table2[City],Table2[Bonus %])</f>
        <v>8</v>
      </c>
      <c r="U383" s="48" t="str">
        <v xml:space="preserve">Sneha </v>
      </c>
      <c r="V383" s="48" t="str">
        <v>Iyer</v>
      </c>
    </row>
    <row r="384" spans="1:22" x14ac:dyDescent="0.35">
      <c r="A384" s="7" t="s">
        <v>3481</v>
      </c>
      <c r="B384" s="40" t="str">
        <f>LEFT(Table1[[#This Row],[Employee Name]],FIND(" ",Table1[[#This Row],[Employee Name]]))</f>
        <v xml:space="preserve">Neha </v>
      </c>
      <c r="C384" s="40" t="str">
        <f>RIGHT(Table1[[#This Row],[Employee Name]],LEN(Table1[[#This Row],[Employee Name]])-FIND(" ",Table1[[#This Row],[Employee Name]]))</f>
        <v>Kulkarni</v>
      </c>
      <c r="D384" s="22">
        <f>Table1[[#This Row],[Basic Salary]]+Table1[[#This Row],[Bonus]]</f>
        <v>131417</v>
      </c>
      <c r="E384" s="8">
        <v>79</v>
      </c>
      <c r="F384" s="45">
        <v>99</v>
      </c>
      <c r="G384" s="8" t="str" cm="1">
        <f t="array" ref="G384">_xlfn.IFS(Table1[[#This Row],[Performance Score]]&gt;=80,"Excellent",Table1[[#This Row],[Performance Score]]&gt;=60,"Good",Table1[[#This Row],[Performance Score]]&gt;=40,"Need Improvement")</f>
        <v>Excellent</v>
      </c>
      <c r="H384" s="29">
        <f>Table1[[#This Row],[Bonus]]/Table1[[#This Row],[Basic Salary]]</f>
        <v>0.25887999080389301</v>
      </c>
      <c r="I384" s="8">
        <f ca="1">DATEDIF(Table1[[#This Row],[Date of Birth]],TODAY(),"y")</f>
        <v>22</v>
      </c>
      <c r="J384" s="33">
        <v>44000</v>
      </c>
      <c r="K384" s="33" t="str" cm="1">
        <f t="array" aca="1" ref="K384" ca="1">_xlfn.IFS(L384&lt;3,"Junior",L384&lt;=7,"Mid-Level",L384&gt;7,"Senior")</f>
        <v>Mid-Level</v>
      </c>
      <c r="L384" s="45">
        <f ca="1">INT(YEARFRAC(Table1[[#This Row],[Joining Date]],TODAY(),1))</f>
        <v>6</v>
      </c>
      <c r="M384" s="25" t="str">
        <f t="shared" ca="1" si="5"/>
        <v>Yes</v>
      </c>
      <c r="N384" s="25">
        <f>YEAR(Table1[[#This Row],[Joining Date]])</f>
        <v>2020</v>
      </c>
      <c r="O384" s="45">
        <f>MONTH(Table1[[#This Row],[Joining Date]])</f>
        <v>6</v>
      </c>
      <c r="P384" s="25">
        <f ca="1">NETWORKDAYS(Table1[[#This Row],[Joining Date]],TODAY())</f>
        <v>1573</v>
      </c>
      <c r="Q384" s="25" t="str">
        <f>LEFT(Table1[[#This Row],[Department]],5)&amp;"-"&amp;RIGHT(Table1[[#This Row],[Employee ID]],3)</f>
        <v>IT-425</v>
      </c>
      <c r="R384" s="25" t="str">
        <f>LEFT(Table1[[#This Row],[Department]],3)</f>
        <v>IT</v>
      </c>
      <c r="S384" s="36">
        <f>_xlfn.XLOOKUP(Table1[[#This Row],[City]],Table2[City],Table2[Bonus %])</f>
        <v>5</v>
      </c>
      <c r="U384" s="48" t="str">
        <v xml:space="preserve">Neha </v>
      </c>
      <c r="V384" s="48" t="str">
        <v>Kulkarni</v>
      </c>
    </row>
    <row r="385" spans="1:22" x14ac:dyDescent="0.35">
      <c r="A385" s="9" t="s">
        <v>2557</v>
      </c>
      <c r="B385" s="41" t="str">
        <f>LEFT(Table1[[#This Row],[Employee Name]],FIND(" ",Table1[[#This Row],[Employee Name]]))</f>
        <v xml:space="preserve">Sneha </v>
      </c>
      <c r="C385" s="41" t="str">
        <f>RIGHT(Table1[[#This Row],[Employee Name]],LEN(Table1[[#This Row],[Employee Name]])-FIND(" ",Table1[[#This Row],[Employee Name]]))</f>
        <v>Iyer</v>
      </c>
      <c r="D385" s="23">
        <f>Table1[[#This Row],[Basic Salary]]+Table1[[#This Row],[Bonus]]</f>
        <v>131396</v>
      </c>
      <c r="E385" s="10">
        <v>96</v>
      </c>
      <c r="F385" s="46">
        <v>52</v>
      </c>
      <c r="G385" s="10" t="str" cm="1">
        <f t="array" ref="G385">_xlfn.IFS(Table1[[#This Row],[Performance Score]]&gt;=80,"Excellent",Table1[[#This Row],[Performance Score]]&gt;=60,"Good",Table1[[#This Row],[Performance Score]]&gt;=40,"Need Improvement")</f>
        <v>Need Improvement</v>
      </c>
      <c r="H385" s="30">
        <f>Table1[[#This Row],[Bonus]]/Table1[[#This Row],[Basic Salary]]</f>
        <v>0.23692435139511239</v>
      </c>
      <c r="I385" s="10">
        <f ca="1">DATEDIF(Table1[[#This Row],[Date of Birth]],TODAY(),"y")</f>
        <v>24</v>
      </c>
      <c r="J385" s="34">
        <v>45428</v>
      </c>
      <c r="K385" s="33" t="str" cm="1">
        <f t="array" aca="1" ref="K385" ca="1">_xlfn.IFS(L385&lt;3,"Junior",L385&lt;=7,"Mid-Level",L385&gt;7,"Senior")</f>
        <v>Junior</v>
      </c>
      <c r="L385" s="46">
        <f ca="1">INT(YEARFRAC(Table1[[#This Row],[Joining Date]],TODAY(),1))</f>
        <v>2</v>
      </c>
      <c r="M385" s="25" t="str">
        <f t="shared" ca="1" si="5"/>
        <v>No</v>
      </c>
      <c r="N385" s="26">
        <f>YEAR(Table1[[#This Row],[Joining Date]])</f>
        <v>2024</v>
      </c>
      <c r="O385" s="46">
        <f>MONTH(Table1[[#This Row],[Joining Date]])</f>
        <v>5</v>
      </c>
      <c r="P385" s="26">
        <f ca="1">NETWORKDAYS(Table1[[#This Row],[Joining Date]],TODAY())</f>
        <v>553</v>
      </c>
      <c r="Q385" s="26" t="str">
        <f>LEFT(Table1[[#This Row],[Department]],5)&amp;"-"&amp;RIGHT(Table1[[#This Row],[Employee ID]],3)</f>
        <v>HR-501</v>
      </c>
      <c r="R385" s="26" t="str">
        <f>LEFT(Table1[[#This Row],[Department]],3)</f>
        <v>HR</v>
      </c>
      <c r="S385" s="37">
        <f>_xlfn.XLOOKUP(Table1[[#This Row],[City]],Table2[City],Table2[Bonus %])</f>
        <v>7</v>
      </c>
      <c r="U385" s="48" t="str">
        <v xml:space="preserve">Sneha </v>
      </c>
      <c r="V385" s="48" t="str">
        <v>Iyer</v>
      </c>
    </row>
    <row r="386" spans="1:22" x14ac:dyDescent="0.35">
      <c r="A386" s="7" t="s">
        <v>4754</v>
      </c>
      <c r="B386" s="40" t="str">
        <f>LEFT(Table1[[#This Row],[Employee Name]],FIND(" ",Table1[[#This Row],[Employee Name]]))</f>
        <v xml:space="preserve">Krishna </v>
      </c>
      <c r="C386" s="40" t="str">
        <f>RIGHT(Table1[[#This Row],[Employee Name]],LEN(Table1[[#This Row],[Employee Name]])-FIND(" ",Table1[[#This Row],[Employee Name]]))</f>
        <v>Chaitanya</v>
      </c>
      <c r="D386" s="22">
        <f>Table1[[#This Row],[Basic Salary]]+Table1[[#This Row],[Bonus]]</f>
        <v>131352</v>
      </c>
      <c r="E386" s="8">
        <v>70</v>
      </c>
      <c r="F386" s="45">
        <v>89</v>
      </c>
      <c r="G386" s="8" t="str" cm="1">
        <f t="array" ref="G386">_xlfn.IFS(Table1[[#This Row],[Performance Score]]&gt;=80,"Excellent",Table1[[#This Row],[Performance Score]]&gt;=60,"Good",Table1[[#This Row],[Performance Score]]&gt;=40,"Need Improvement")</f>
        <v>Excellent</v>
      </c>
      <c r="H386" s="29">
        <f>Table1[[#This Row],[Bonus]]/Table1[[#This Row],[Basic Salary]]</f>
        <v>0.27428477187399958</v>
      </c>
      <c r="I386" s="8">
        <f ca="1">DATEDIF(Table1[[#This Row],[Date of Birth]],TODAY(),"y")</f>
        <v>14</v>
      </c>
      <c r="J386" s="33">
        <v>45828</v>
      </c>
      <c r="K386" s="33" t="str" cm="1">
        <f t="array" aca="1" ref="K386" ca="1">_xlfn.IFS(L386&lt;3,"Junior",L386&lt;=7,"Mid-Level",L386&gt;7,"Senior")</f>
        <v>Junior</v>
      </c>
      <c r="L386" s="45">
        <f ca="1">INT(YEARFRAC(Table1[[#This Row],[Joining Date]],TODAY(),1))</f>
        <v>1</v>
      </c>
      <c r="M386" s="25" t="str">
        <f t="shared" ref="M386:M449" ca="1" si="6">IF(L386&gt;5,"Yes","No")</f>
        <v>No</v>
      </c>
      <c r="N386" s="25">
        <f>YEAR(Table1[[#This Row],[Joining Date]])</f>
        <v>2025</v>
      </c>
      <c r="O386" s="45">
        <f>MONTH(Table1[[#This Row],[Joining Date]])</f>
        <v>6</v>
      </c>
      <c r="P386" s="25">
        <f ca="1">NETWORKDAYS(Table1[[#This Row],[Joining Date]],TODAY())</f>
        <v>267</v>
      </c>
      <c r="Q386" s="25" t="str">
        <f>LEFT(Table1[[#This Row],[Department]],5)&amp;"-"&amp;RIGHT(Table1[[#This Row],[Employee ID]],3)</f>
        <v>Suppo-698</v>
      </c>
      <c r="R386" s="25" t="str">
        <f>LEFT(Table1[[#This Row],[Department]],3)</f>
        <v>Sup</v>
      </c>
      <c r="S386" s="36">
        <f>_xlfn.XLOOKUP(Table1[[#This Row],[City]],Table2[City],Table2[Bonus %])</f>
        <v>4</v>
      </c>
      <c r="U386" s="48" t="str">
        <v xml:space="preserve">Krishna </v>
      </c>
      <c r="V386" s="48" t="str">
        <v>Chaitanya</v>
      </c>
    </row>
    <row r="387" spans="1:22" x14ac:dyDescent="0.35">
      <c r="A387" s="9" t="s">
        <v>2959</v>
      </c>
      <c r="B387" s="41" t="str">
        <f>LEFT(Table1[[#This Row],[Employee Name]],FIND(" ",Table1[[#This Row],[Employee Name]]))</f>
        <v xml:space="preserve">Vikram </v>
      </c>
      <c r="C387" s="41" t="str">
        <f>RIGHT(Table1[[#This Row],[Employee Name]],LEN(Table1[[#This Row],[Employee Name]])-FIND(" ",Table1[[#This Row],[Employee Name]]))</f>
        <v>Singh</v>
      </c>
      <c r="D387" s="23">
        <f>Table1[[#This Row],[Basic Salary]]+Table1[[#This Row],[Bonus]]</f>
        <v>131302</v>
      </c>
      <c r="E387" s="10">
        <v>64</v>
      </c>
      <c r="F387" s="46">
        <v>93</v>
      </c>
      <c r="G387" s="10" t="str" cm="1">
        <f t="array" ref="G387">_xlfn.IFS(Table1[[#This Row],[Performance Score]]&gt;=80,"Excellent",Table1[[#This Row],[Performance Score]]&gt;=60,"Good",Table1[[#This Row],[Performance Score]]&gt;=40,"Need Improvement")</f>
        <v>Excellent</v>
      </c>
      <c r="H387" s="30">
        <f>Table1[[#This Row],[Bonus]]/Table1[[#This Row],[Basic Salary]]</f>
        <v>0.10259984548721911</v>
      </c>
      <c r="I387" s="10">
        <f ca="1">DATEDIF(Table1[[#This Row],[Date of Birth]],TODAY(),"y")</f>
        <v>30</v>
      </c>
      <c r="J387" s="34">
        <v>45575</v>
      </c>
      <c r="K387" s="33" t="str" cm="1">
        <f t="array" aca="1" ref="K387" ca="1">_xlfn.IFS(L387&lt;3,"Junior",L387&lt;=7,"Mid-Level",L387&gt;7,"Senior")</f>
        <v>Junior</v>
      </c>
      <c r="L387" s="46">
        <f ca="1">INT(YEARFRAC(Table1[[#This Row],[Joining Date]],TODAY(),1))</f>
        <v>1</v>
      </c>
      <c r="M387" s="25" t="str">
        <f t="shared" ca="1" si="6"/>
        <v>No</v>
      </c>
      <c r="N387" s="26">
        <f>YEAR(Table1[[#This Row],[Joining Date]])</f>
        <v>2024</v>
      </c>
      <c r="O387" s="46">
        <f>MONTH(Table1[[#This Row],[Joining Date]])</f>
        <v>10</v>
      </c>
      <c r="P387" s="26">
        <f ca="1">NETWORKDAYS(Table1[[#This Row],[Joining Date]],TODAY())</f>
        <v>448</v>
      </c>
      <c r="Q387" s="26" t="str">
        <f>LEFT(Table1[[#This Row],[Department]],5)&amp;"-"&amp;RIGHT(Table1[[#This Row],[Employee ID]],3)</f>
        <v>Suppo-903</v>
      </c>
      <c r="R387" s="26" t="str">
        <f>LEFT(Table1[[#This Row],[Department]],3)</f>
        <v>Sup</v>
      </c>
      <c r="S387" s="37">
        <f>_xlfn.XLOOKUP(Table1[[#This Row],[City]],Table2[City],Table2[Bonus %])</f>
        <v>5</v>
      </c>
      <c r="U387" s="48" t="str">
        <v xml:space="preserve">Vikram </v>
      </c>
      <c r="V387" s="48" t="str">
        <v>Singh</v>
      </c>
    </row>
    <row r="388" spans="1:22" x14ac:dyDescent="0.35">
      <c r="A388" s="7" t="s">
        <v>371</v>
      </c>
      <c r="B388" s="40" t="str">
        <f>LEFT(Table1[[#This Row],[Employee Name]],FIND(" ",Table1[[#This Row],[Employee Name]]))</f>
        <v xml:space="preserve">Nisha </v>
      </c>
      <c r="C388" s="40" t="str">
        <f>RIGHT(Table1[[#This Row],[Employee Name]],LEN(Table1[[#This Row],[Employee Name]])-FIND(" ",Table1[[#This Row],[Employee Name]]))</f>
        <v>Kapoor</v>
      </c>
      <c r="D388" s="22">
        <f>Table1[[#This Row],[Basic Salary]]+Table1[[#This Row],[Bonus]]</f>
        <v>131294</v>
      </c>
      <c r="E388" s="8">
        <v>70</v>
      </c>
      <c r="F388" s="45">
        <v>68</v>
      </c>
      <c r="G388" s="8" t="str" cm="1">
        <f t="array" ref="G388">_xlfn.IFS(Table1[[#This Row],[Performance Score]]&gt;=80,"Excellent",Table1[[#This Row],[Performance Score]]&gt;=60,"Good",Table1[[#This Row],[Performance Score]]&gt;=40,"Need Improvement")</f>
        <v>Good</v>
      </c>
      <c r="H388" s="29">
        <f>Table1[[#This Row],[Bonus]]/Table1[[#This Row],[Basic Salary]]</f>
        <v>0.25047859421877233</v>
      </c>
      <c r="I388" s="8">
        <f ca="1">DATEDIF(Table1[[#This Row],[Date of Birth]],TODAY(),"y")</f>
        <v>46</v>
      </c>
      <c r="J388" s="33">
        <v>44312</v>
      </c>
      <c r="K388" s="33" t="str" cm="1">
        <f t="array" aca="1" ref="K388" ca="1">_xlfn.IFS(L388&lt;3,"Junior",L388&lt;=7,"Mid-Level",L388&gt;7,"Senior")</f>
        <v>Mid-Level</v>
      </c>
      <c r="L388" s="45">
        <f ca="1">INT(YEARFRAC(Table1[[#This Row],[Joining Date]],TODAY(),1))</f>
        <v>5</v>
      </c>
      <c r="M388" s="25" t="str">
        <f t="shared" ca="1" si="6"/>
        <v>No</v>
      </c>
      <c r="N388" s="25">
        <f>YEAR(Table1[[#This Row],[Joining Date]])</f>
        <v>2021</v>
      </c>
      <c r="O388" s="45">
        <f>MONTH(Table1[[#This Row],[Joining Date]])</f>
        <v>4</v>
      </c>
      <c r="P388" s="25">
        <f ca="1">NETWORKDAYS(Table1[[#This Row],[Joining Date]],TODAY())</f>
        <v>1351</v>
      </c>
      <c r="Q388" s="25" t="str">
        <f>LEFT(Table1[[#This Row],[Department]],5)&amp;"-"&amp;RIGHT(Table1[[#This Row],[Employee ID]],3)</f>
        <v>HR-315</v>
      </c>
      <c r="R388" s="25" t="str">
        <f>LEFT(Table1[[#This Row],[Department]],3)</f>
        <v>HR</v>
      </c>
      <c r="S388" s="36">
        <f>_xlfn.XLOOKUP(Table1[[#This Row],[City]],Table2[City],Table2[Bonus %])</f>
        <v>6</v>
      </c>
      <c r="U388" s="48" t="str">
        <v xml:space="preserve">Nisha </v>
      </c>
      <c r="V388" s="48" t="str">
        <v>Kapoor</v>
      </c>
    </row>
    <row r="389" spans="1:22" x14ac:dyDescent="0.35">
      <c r="A389" s="9" t="s">
        <v>4531</v>
      </c>
      <c r="B389" s="41" t="str">
        <f>LEFT(Table1[[#This Row],[Employee Name]],FIND(" ",Table1[[#This Row],[Employee Name]]))</f>
        <v xml:space="preserve">Sneha </v>
      </c>
      <c r="C389" s="41" t="str">
        <f>RIGHT(Table1[[#This Row],[Employee Name]],LEN(Table1[[#This Row],[Employee Name]])-FIND(" ",Table1[[#This Row],[Employee Name]]))</f>
        <v>Iyer</v>
      </c>
      <c r="D389" s="23">
        <f>Table1[[#This Row],[Basic Salary]]+Table1[[#This Row],[Bonus]]</f>
        <v>131260</v>
      </c>
      <c r="E389" s="10">
        <v>76</v>
      </c>
      <c r="F389" s="46">
        <v>54</v>
      </c>
      <c r="G389" s="10" t="str" cm="1">
        <f t="array" ref="G389">_xlfn.IFS(Table1[[#This Row],[Performance Score]]&gt;=80,"Excellent",Table1[[#This Row],[Performance Score]]&gt;=60,"Good",Table1[[#This Row],[Performance Score]]&gt;=40,"Need Improvement")</f>
        <v>Need Improvement</v>
      </c>
      <c r="H389" s="30">
        <f>Table1[[#This Row],[Bonus]]/Table1[[#This Row],[Basic Salary]]</f>
        <v>0.12677265391614875</v>
      </c>
      <c r="I389" s="10">
        <f ca="1">DATEDIF(Table1[[#This Row],[Date of Birth]],TODAY(),"y")</f>
        <v>28</v>
      </c>
      <c r="J389" s="34">
        <v>43372</v>
      </c>
      <c r="K389" s="33" t="str" cm="1">
        <f t="array" aca="1" ref="K389" ca="1">_xlfn.IFS(L389&lt;3,"Junior",L389&lt;=7,"Mid-Level",L389&gt;7,"Senior")</f>
        <v>Mid-Level</v>
      </c>
      <c r="L389" s="46">
        <f ca="1">INT(YEARFRAC(Table1[[#This Row],[Joining Date]],TODAY(),1))</f>
        <v>7</v>
      </c>
      <c r="M389" s="25" t="str">
        <f t="shared" ca="1" si="6"/>
        <v>Yes</v>
      </c>
      <c r="N389" s="26">
        <f>YEAR(Table1[[#This Row],[Joining Date]])</f>
        <v>2018</v>
      </c>
      <c r="O389" s="46">
        <f>MONTH(Table1[[#This Row],[Joining Date]])</f>
        <v>9</v>
      </c>
      <c r="P389" s="26">
        <f ca="1">NETWORKDAYS(Table1[[#This Row],[Joining Date]],TODAY())</f>
        <v>2021</v>
      </c>
      <c r="Q389" s="26" t="str">
        <f>LEFT(Table1[[#This Row],[Department]],5)&amp;"-"&amp;RIGHT(Table1[[#This Row],[Employee ID]],3)</f>
        <v>Finan-475</v>
      </c>
      <c r="R389" s="26" t="str">
        <f>LEFT(Table1[[#This Row],[Department]],3)</f>
        <v>Fin</v>
      </c>
      <c r="S389" s="37">
        <f>_xlfn.XLOOKUP(Table1[[#This Row],[City]],Table2[City],Table2[Bonus %])</f>
        <v>4</v>
      </c>
      <c r="U389" s="48" t="str">
        <v xml:space="preserve">Sneha </v>
      </c>
      <c r="V389" s="48" t="str">
        <v>Iyer</v>
      </c>
    </row>
    <row r="390" spans="1:22" x14ac:dyDescent="0.35">
      <c r="A390" s="7" t="s">
        <v>141</v>
      </c>
      <c r="B390" s="40" t="str">
        <f>LEFT(Table1[[#This Row],[Employee Name]],FIND(" ",Table1[[#This Row],[Employee Name]]))</f>
        <v xml:space="preserve">Ishita </v>
      </c>
      <c r="C390" s="40" t="str">
        <f>RIGHT(Table1[[#This Row],[Employee Name]],LEN(Table1[[#This Row],[Employee Name]])-FIND(" ",Table1[[#This Row],[Employee Name]]))</f>
        <v>Roy</v>
      </c>
      <c r="D390" s="22">
        <f>Table1[[#This Row],[Basic Salary]]+Table1[[#This Row],[Bonus]]</f>
        <v>131253</v>
      </c>
      <c r="E390" s="8">
        <v>72</v>
      </c>
      <c r="F390" s="45">
        <v>67</v>
      </c>
      <c r="G390" s="8" t="str" cm="1">
        <f t="array" ref="G390">_xlfn.IFS(Table1[[#This Row],[Performance Score]]&gt;=80,"Excellent",Table1[[#This Row],[Performance Score]]&gt;=60,"Good",Table1[[#This Row],[Performance Score]]&gt;=40,"Need Improvement")</f>
        <v>Good</v>
      </c>
      <c r="H390" s="29">
        <f>Table1[[#This Row],[Bonus]]/Table1[[#This Row],[Basic Salary]]</f>
        <v>0.22750100535879619</v>
      </c>
      <c r="I390" s="8">
        <f ca="1">DATEDIF(Table1[[#This Row],[Date of Birth]],TODAY(),"y")</f>
        <v>34</v>
      </c>
      <c r="J390" s="33">
        <v>45789</v>
      </c>
      <c r="K390" s="33" t="str" cm="1">
        <f t="array" aca="1" ref="K390" ca="1">_xlfn.IFS(L390&lt;3,"Junior",L390&lt;=7,"Mid-Level",L390&gt;7,"Senior")</f>
        <v>Junior</v>
      </c>
      <c r="L390" s="45">
        <f ca="1">INT(YEARFRAC(Table1[[#This Row],[Joining Date]],TODAY(),1))</f>
        <v>1</v>
      </c>
      <c r="M390" s="25" t="str">
        <f t="shared" ca="1" si="6"/>
        <v>No</v>
      </c>
      <c r="N390" s="25">
        <f>YEAR(Table1[[#This Row],[Joining Date]])</f>
        <v>2025</v>
      </c>
      <c r="O390" s="45">
        <f>MONTH(Table1[[#This Row],[Joining Date]])</f>
        <v>5</v>
      </c>
      <c r="P390" s="25">
        <f ca="1">NETWORKDAYS(Table1[[#This Row],[Joining Date]],TODAY())</f>
        <v>296</v>
      </c>
      <c r="Q390" s="25" t="str">
        <f>LEFT(Table1[[#This Row],[Department]],5)&amp;"-"&amp;RIGHT(Table1[[#This Row],[Employee ID]],3)</f>
        <v>Marke-085</v>
      </c>
      <c r="R390" s="25" t="str">
        <f>LEFT(Table1[[#This Row],[Department]],3)</f>
        <v>Mar</v>
      </c>
      <c r="S390" s="36">
        <f>_xlfn.XLOOKUP(Table1[[#This Row],[City]],Table2[City],Table2[Bonus %])</f>
        <v>5</v>
      </c>
      <c r="U390" s="48" t="str">
        <v xml:space="preserve">Ishita </v>
      </c>
      <c r="V390" s="48" t="str">
        <v>Roy</v>
      </c>
    </row>
    <row r="391" spans="1:22" x14ac:dyDescent="0.35">
      <c r="A391" s="9" t="s">
        <v>2266</v>
      </c>
      <c r="B391" s="41" t="str">
        <f>LEFT(Table1[[#This Row],[Employee Name]],FIND(" ",Table1[[#This Row],[Employee Name]]))</f>
        <v xml:space="preserve">Tarun </v>
      </c>
      <c r="C391" s="41" t="str">
        <f>RIGHT(Table1[[#This Row],[Employee Name]],LEN(Table1[[#This Row],[Employee Name]])-FIND(" ",Table1[[#This Row],[Employee Name]]))</f>
        <v>Verma</v>
      </c>
      <c r="D391" s="23">
        <f>Table1[[#This Row],[Basic Salary]]+Table1[[#This Row],[Bonus]]</f>
        <v>131249</v>
      </c>
      <c r="E391" s="10">
        <v>71</v>
      </c>
      <c r="F391" s="46">
        <v>99</v>
      </c>
      <c r="G391" s="10" t="str" cm="1">
        <f t="array" ref="G391">_xlfn.IFS(Table1[[#This Row],[Performance Score]]&gt;=80,"Excellent",Table1[[#This Row],[Performance Score]]&gt;=60,"Good",Table1[[#This Row],[Performance Score]]&gt;=40,"Need Improvement")</f>
        <v>Excellent</v>
      </c>
      <c r="H391" s="30">
        <f>Table1[[#This Row],[Bonus]]/Table1[[#This Row],[Basic Salary]]</f>
        <v>0.23163327546567822</v>
      </c>
      <c r="I391" s="10">
        <f ca="1">DATEDIF(Table1[[#This Row],[Date of Birth]],TODAY(),"y")</f>
        <v>41</v>
      </c>
      <c r="J391" s="34">
        <v>43700</v>
      </c>
      <c r="K391" s="33" t="str" cm="1">
        <f t="array" aca="1" ref="K391" ca="1">_xlfn.IFS(L391&lt;3,"Junior",L391&lt;=7,"Mid-Level",L391&gt;7,"Senior")</f>
        <v>Mid-Level</v>
      </c>
      <c r="L391" s="46">
        <f ca="1">INT(YEARFRAC(Table1[[#This Row],[Joining Date]],TODAY(),1))</f>
        <v>6</v>
      </c>
      <c r="M391" s="25" t="str">
        <f t="shared" ca="1" si="6"/>
        <v>Yes</v>
      </c>
      <c r="N391" s="26">
        <f>YEAR(Table1[[#This Row],[Joining Date]])</f>
        <v>2019</v>
      </c>
      <c r="O391" s="46">
        <f>MONTH(Table1[[#This Row],[Joining Date]])</f>
        <v>8</v>
      </c>
      <c r="P391" s="26">
        <f ca="1">NETWORKDAYS(Table1[[#This Row],[Joining Date]],TODAY())</f>
        <v>1787</v>
      </c>
      <c r="Q391" s="26" t="str">
        <f>LEFT(Table1[[#This Row],[Department]],5)&amp;"-"&amp;RIGHT(Table1[[#This Row],[Employee ID]],3)</f>
        <v>Sales-210</v>
      </c>
      <c r="R391" s="26" t="str">
        <f>LEFT(Table1[[#This Row],[Department]],3)</f>
        <v>Sal</v>
      </c>
      <c r="S391" s="37">
        <f>_xlfn.XLOOKUP(Table1[[#This Row],[City]],Table2[City],Table2[Bonus %])</f>
        <v>6</v>
      </c>
      <c r="U391" s="48" t="str">
        <v xml:space="preserve">Tarun </v>
      </c>
      <c r="V391" s="48" t="str">
        <v>Verma</v>
      </c>
    </row>
    <row r="392" spans="1:22" x14ac:dyDescent="0.35">
      <c r="A392" s="7" t="s">
        <v>4253</v>
      </c>
      <c r="B392" s="40" t="str">
        <f>LEFT(Table1[[#This Row],[Employee Name]],FIND(" ",Table1[[#This Row],[Employee Name]]))</f>
        <v xml:space="preserve">Ishita </v>
      </c>
      <c r="C392" s="40" t="str">
        <f>RIGHT(Table1[[#This Row],[Employee Name]],LEN(Table1[[#This Row],[Employee Name]])-FIND(" ",Table1[[#This Row],[Employee Name]]))</f>
        <v>Roy</v>
      </c>
      <c r="D392" s="22">
        <f>Table1[[#This Row],[Basic Salary]]+Table1[[#This Row],[Bonus]]</f>
        <v>131244</v>
      </c>
      <c r="E392" s="8">
        <v>80</v>
      </c>
      <c r="F392" s="45">
        <v>69</v>
      </c>
      <c r="G392" s="8" t="str" cm="1">
        <f t="array" ref="G392">_xlfn.IFS(Table1[[#This Row],[Performance Score]]&gt;=80,"Excellent",Table1[[#This Row],[Performance Score]]&gt;=60,"Good",Table1[[#This Row],[Performance Score]]&gt;=40,"Need Improvement")</f>
        <v>Good</v>
      </c>
      <c r="H392" s="29">
        <f>Table1[[#This Row],[Bonus]]/Table1[[#This Row],[Basic Salary]]</f>
        <v>0.14758886022821668</v>
      </c>
      <c r="I392" s="8">
        <f ca="1">DATEDIF(Table1[[#This Row],[Date of Birth]],TODAY(),"y")</f>
        <v>27</v>
      </c>
      <c r="J392" s="33">
        <v>44965</v>
      </c>
      <c r="K392" s="33" t="str" cm="1">
        <f t="array" aca="1" ref="K392" ca="1">_xlfn.IFS(L392&lt;3,"Junior",L392&lt;=7,"Mid-Level",L392&gt;7,"Senior")</f>
        <v>Mid-Level</v>
      </c>
      <c r="L392" s="45">
        <f ca="1">INT(YEARFRAC(Table1[[#This Row],[Joining Date]],TODAY(),1))</f>
        <v>3</v>
      </c>
      <c r="M392" s="25" t="str">
        <f t="shared" ca="1" si="6"/>
        <v>No</v>
      </c>
      <c r="N392" s="25">
        <f>YEAR(Table1[[#This Row],[Joining Date]])</f>
        <v>2023</v>
      </c>
      <c r="O392" s="45">
        <f>MONTH(Table1[[#This Row],[Joining Date]])</f>
        <v>2</v>
      </c>
      <c r="P392" s="25">
        <f ca="1">NETWORKDAYS(Table1[[#This Row],[Joining Date]],TODAY())</f>
        <v>884</v>
      </c>
      <c r="Q392" s="25" t="str">
        <f>LEFT(Table1[[#This Row],[Department]],5)&amp;"-"&amp;RIGHT(Table1[[#This Row],[Employee ID]],3)</f>
        <v>HR-197</v>
      </c>
      <c r="R392" s="25" t="str">
        <f>LEFT(Table1[[#This Row],[Department]],3)</f>
        <v>HR</v>
      </c>
      <c r="S392" s="36">
        <f>_xlfn.XLOOKUP(Table1[[#This Row],[City]],Table2[City],Table2[Bonus %])</f>
        <v>7</v>
      </c>
      <c r="U392" s="48" t="str">
        <v xml:space="preserve">Ishita </v>
      </c>
      <c r="V392" s="48" t="str">
        <v>Roy</v>
      </c>
    </row>
    <row r="393" spans="1:22" x14ac:dyDescent="0.35">
      <c r="A393" s="9" t="s">
        <v>3903</v>
      </c>
      <c r="B393" s="41" t="str">
        <f>LEFT(Table1[[#This Row],[Employee Name]],FIND(" ",Table1[[#This Row],[Employee Name]]))</f>
        <v xml:space="preserve">Ananya </v>
      </c>
      <c r="C393" s="41" t="str">
        <f>RIGHT(Table1[[#This Row],[Employee Name]],LEN(Table1[[#This Row],[Employee Name]])-FIND(" ",Table1[[#This Row],[Employee Name]]))</f>
        <v>Rao</v>
      </c>
      <c r="D393" s="23">
        <f>Table1[[#This Row],[Basic Salary]]+Table1[[#This Row],[Bonus]]</f>
        <v>131242</v>
      </c>
      <c r="E393" s="10">
        <v>83</v>
      </c>
      <c r="F393" s="46">
        <v>97</v>
      </c>
      <c r="G393" s="10" t="str" cm="1">
        <f t="array" ref="G393">_xlfn.IFS(Table1[[#This Row],[Performance Score]]&gt;=80,"Excellent",Table1[[#This Row],[Performance Score]]&gt;=60,"Good",Table1[[#This Row],[Performance Score]]&gt;=40,"Need Improvement")</f>
        <v>Excellent</v>
      </c>
      <c r="H393" s="30">
        <f>Table1[[#This Row],[Bonus]]/Table1[[#This Row],[Basic Salary]]</f>
        <v>0.14255617366171311</v>
      </c>
      <c r="I393" s="10">
        <f ca="1">DATEDIF(Table1[[#This Row],[Date of Birth]],TODAY(),"y")</f>
        <v>43</v>
      </c>
      <c r="J393" s="34">
        <v>42288</v>
      </c>
      <c r="K393" s="33" t="str" cm="1">
        <f t="array" aca="1" ref="K393" ca="1">_xlfn.IFS(L393&lt;3,"Junior",L393&lt;=7,"Mid-Level",L393&gt;7,"Senior")</f>
        <v>Senior</v>
      </c>
      <c r="L393" s="46">
        <f ca="1">INT(YEARFRAC(Table1[[#This Row],[Joining Date]],TODAY(),1))</f>
        <v>10</v>
      </c>
      <c r="M393" s="25" t="str">
        <f t="shared" ca="1" si="6"/>
        <v>Yes</v>
      </c>
      <c r="N393" s="26">
        <f>YEAR(Table1[[#This Row],[Joining Date]])</f>
        <v>2015</v>
      </c>
      <c r="O393" s="46">
        <f>MONTH(Table1[[#This Row],[Joining Date]])</f>
        <v>10</v>
      </c>
      <c r="P393" s="26">
        <f ca="1">NETWORKDAYS(Table1[[#This Row],[Joining Date]],TODAY())</f>
        <v>2796</v>
      </c>
      <c r="Q393" s="26" t="str">
        <f>LEFT(Table1[[#This Row],[Department]],5)&amp;"-"&amp;RIGHT(Table1[[#This Row],[Employee ID]],3)</f>
        <v>Suppo-847</v>
      </c>
      <c r="R393" s="26" t="str">
        <f>LEFT(Table1[[#This Row],[Department]],3)</f>
        <v>Sup</v>
      </c>
      <c r="S393" s="37">
        <f>_xlfn.XLOOKUP(Table1[[#This Row],[City]],Table2[City],Table2[Bonus %])</f>
        <v>5</v>
      </c>
      <c r="U393" s="48" t="str">
        <v xml:space="preserve">Ananya </v>
      </c>
      <c r="V393" s="48" t="str">
        <v>Rao</v>
      </c>
    </row>
    <row r="394" spans="1:22" x14ac:dyDescent="0.35">
      <c r="A394" s="7" t="s">
        <v>3122</v>
      </c>
      <c r="B394" s="40" t="str">
        <f>LEFT(Table1[[#This Row],[Employee Name]],FIND(" ",Table1[[#This Row],[Employee Name]]))</f>
        <v xml:space="preserve">Gayathri </v>
      </c>
      <c r="C394" s="40" t="str">
        <f>RIGHT(Table1[[#This Row],[Employee Name]],LEN(Table1[[#This Row],[Employee Name]])-FIND(" ",Table1[[#This Row],[Employee Name]]))</f>
        <v>Iyer</v>
      </c>
      <c r="D394" s="22">
        <f>Table1[[#This Row],[Basic Salary]]+Table1[[#This Row],[Bonus]]</f>
        <v>131235</v>
      </c>
      <c r="E394" s="8">
        <v>98</v>
      </c>
      <c r="F394" s="45">
        <v>72</v>
      </c>
      <c r="G394" s="8" t="str" cm="1">
        <f t="array" ref="G394">_xlfn.IFS(Table1[[#This Row],[Performance Score]]&gt;=80,"Excellent",Table1[[#This Row],[Performance Score]]&gt;=60,"Good",Table1[[#This Row],[Performance Score]]&gt;=40,"Need Improvement")</f>
        <v>Good</v>
      </c>
      <c r="H394" s="29">
        <f>Table1[[#This Row],[Bonus]]/Table1[[#This Row],[Basic Salary]]</f>
        <v>0.26620933194396201</v>
      </c>
      <c r="I394" s="8">
        <f ca="1">DATEDIF(Table1[[#This Row],[Date of Birth]],TODAY(),"y")</f>
        <v>42</v>
      </c>
      <c r="J394" s="33">
        <v>42323</v>
      </c>
      <c r="K394" s="33" t="str" cm="1">
        <f t="array" aca="1" ref="K394" ca="1">_xlfn.IFS(L394&lt;3,"Junior",L394&lt;=7,"Mid-Level",L394&gt;7,"Senior")</f>
        <v>Senior</v>
      </c>
      <c r="L394" s="45">
        <f ca="1">INT(YEARFRAC(Table1[[#This Row],[Joining Date]],TODAY(),1))</f>
        <v>10</v>
      </c>
      <c r="M394" s="25" t="str">
        <f t="shared" ca="1" si="6"/>
        <v>Yes</v>
      </c>
      <c r="N394" s="25">
        <f>YEAR(Table1[[#This Row],[Joining Date]])</f>
        <v>2015</v>
      </c>
      <c r="O394" s="45">
        <f>MONTH(Table1[[#This Row],[Joining Date]])</f>
        <v>11</v>
      </c>
      <c r="P394" s="25">
        <f ca="1">NETWORKDAYS(Table1[[#This Row],[Joining Date]],TODAY())</f>
        <v>2771</v>
      </c>
      <c r="Q394" s="25" t="str">
        <f>LEFT(Table1[[#This Row],[Department]],5)&amp;"-"&amp;RIGHT(Table1[[#This Row],[Employee ID]],3)</f>
        <v>Suppo-066</v>
      </c>
      <c r="R394" s="25" t="str">
        <f>LEFT(Table1[[#This Row],[Department]],3)</f>
        <v>Sup</v>
      </c>
      <c r="S394" s="36">
        <f>_xlfn.XLOOKUP(Table1[[#This Row],[City]],Table2[City],Table2[Bonus %])</f>
        <v>4</v>
      </c>
      <c r="U394" s="48" t="str">
        <v xml:space="preserve">Gayathri </v>
      </c>
      <c r="V394" s="48" t="str">
        <v>Iyer</v>
      </c>
    </row>
    <row r="395" spans="1:22" x14ac:dyDescent="0.35">
      <c r="A395" s="9" t="s">
        <v>3264</v>
      </c>
      <c r="B395" s="41" t="str">
        <f>LEFT(Table1[[#This Row],[Employee Name]],FIND(" ",Table1[[#This Row],[Employee Name]]))</f>
        <v xml:space="preserve">Meera </v>
      </c>
      <c r="C395" s="41" t="str">
        <f>RIGHT(Table1[[#This Row],[Employee Name]],LEN(Table1[[#This Row],[Employee Name]])-FIND(" ",Table1[[#This Row],[Employee Name]]))</f>
        <v>Joshi</v>
      </c>
      <c r="D395" s="23">
        <f>Table1[[#This Row],[Basic Salary]]+Table1[[#This Row],[Bonus]]</f>
        <v>131234</v>
      </c>
      <c r="E395" s="10">
        <v>98</v>
      </c>
      <c r="F395" s="46">
        <v>51</v>
      </c>
      <c r="G395" s="10" t="str" cm="1">
        <f t="array" ref="G395">_xlfn.IFS(Table1[[#This Row],[Performance Score]]&gt;=80,"Excellent",Table1[[#This Row],[Performance Score]]&gt;=60,"Good",Table1[[#This Row],[Performance Score]]&gt;=40,"Need Improvement")</f>
        <v>Need Improvement</v>
      </c>
      <c r="H395" s="30">
        <f>Table1[[#This Row],[Bonus]]/Table1[[#This Row],[Basic Salary]]</f>
        <v>0.28222063723143365</v>
      </c>
      <c r="I395" s="10">
        <f ca="1">DATEDIF(Table1[[#This Row],[Date of Birth]],TODAY(),"y")</f>
        <v>14</v>
      </c>
      <c r="J395" s="34">
        <v>43557</v>
      </c>
      <c r="K395" s="33" t="str" cm="1">
        <f t="array" aca="1" ref="K395" ca="1">_xlfn.IFS(L395&lt;3,"Junior",L395&lt;=7,"Mid-Level",L395&gt;7,"Senior")</f>
        <v>Mid-Level</v>
      </c>
      <c r="L395" s="46">
        <f ca="1">INT(YEARFRAC(Table1[[#This Row],[Joining Date]],TODAY(),1))</f>
        <v>7</v>
      </c>
      <c r="M395" s="25" t="str">
        <f t="shared" ca="1" si="6"/>
        <v>Yes</v>
      </c>
      <c r="N395" s="26">
        <f>YEAR(Table1[[#This Row],[Joining Date]])</f>
        <v>2019</v>
      </c>
      <c r="O395" s="46">
        <f>MONTH(Table1[[#This Row],[Joining Date]])</f>
        <v>4</v>
      </c>
      <c r="P395" s="26">
        <f ca="1">NETWORKDAYS(Table1[[#This Row],[Joining Date]],TODAY())</f>
        <v>1890</v>
      </c>
      <c r="Q395" s="26" t="str">
        <f>LEFT(Table1[[#This Row],[Department]],5)&amp;"-"&amp;RIGHT(Table1[[#This Row],[Employee ID]],3)</f>
        <v>HR-208</v>
      </c>
      <c r="R395" s="26" t="str">
        <f>LEFT(Table1[[#This Row],[Department]],3)</f>
        <v>HR</v>
      </c>
      <c r="S395" s="37">
        <f>_xlfn.XLOOKUP(Table1[[#This Row],[City]],Table2[City],Table2[Bonus %])</f>
        <v>5</v>
      </c>
      <c r="U395" s="48" t="str">
        <v xml:space="preserve">Meera </v>
      </c>
      <c r="V395" s="48" t="str">
        <v>Joshi</v>
      </c>
    </row>
    <row r="396" spans="1:22" x14ac:dyDescent="0.35">
      <c r="A396" s="7" t="s">
        <v>434</v>
      </c>
      <c r="B396" s="40" t="str">
        <f>LEFT(Table1[[#This Row],[Employee Name]],FIND(" ",Table1[[#This Row],[Employee Name]]))</f>
        <v xml:space="preserve">Sneha </v>
      </c>
      <c r="C396" s="40" t="str">
        <f>RIGHT(Table1[[#This Row],[Employee Name]],LEN(Table1[[#This Row],[Employee Name]])-FIND(" ",Table1[[#This Row],[Employee Name]]))</f>
        <v>Iyer</v>
      </c>
      <c r="D396" s="22">
        <f>Table1[[#This Row],[Basic Salary]]+Table1[[#This Row],[Bonus]]</f>
        <v>131222</v>
      </c>
      <c r="E396" s="8">
        <v>66</v>
      </c>
      <c r="F396" s="45">
        <v>99</v>
      </c>
      <c r="G396" s="8" t="str" cm="1">
        <f t="array" ref="G396">_xlfn.IFS(Table1[[#This Row],[Performance Score]]&gt;=80,"Excellent",Table1[[#This Row],[Performance Score]]&gt;=60,"Good",Table1[[#This Row],[Performance Score]]&gt;=40,"Need Improvement")</f>
        <v>Excellent</v>
      </c>
      <c r="H396" s="29">
        <f>Table1[[#This Row],[Bonus]]/Table1[[#This Row],[Basic Salary]]</f>
        <v>0.29446000868089806</v>
      </c>
      <c r="I396" s="8">
        <f ca="1">DATEDIF(Table1[[#This Row],[Date of Birth]],TODAY(),"y")</f>
        <v>20</v>
      </c>
      <c r="J396" s="33">
        <v>44325</v>
      </c>
      <c r="K396" s="33" t="str" cm="1">
        <f t="array" aca="1" ref="K396" ca="1">_xlfn.IFS(L396&lt;3,"Junior",L396&lt;=7,"Mid-Level",L396&gt;7,"Senior")</f>
        <v>Mid-Level</v>
      </c>
      <c r="L396" s="45">
        <f ca="1">INT(YEARFRAC(Table1[[#This Row],[Joining Date]],TODAY(),1))</f>
        <v>5</v>
      </c>
      <c r="M396" s="25" t="str">
        <f t="shared" ca="1" si="6"/>
        <v>No</v>
      </c>
      <c r="N396" s="25">
        <f>YEAR(Table1[[#This Row],[Joining Date]])</f>
        <v>2021</v>
      </c>
      <c r="O396" s="45">
        <f>MONTH(Table1[[#This Row],[Joining Date]])</f>
        <v>5</v>
      </c>
      <c r="P396" s="25">
        <f ca="1">NETWORKDAYS(Table1[[#This Row],[Joining Date]],TODAY())</f>
        <v>1341</v>
      </c>
      <c r="Q396" s="25" t="str">
        <f>LEFT(Table1[[#This Row],[Department]],5)&amp;"-"&amp;RIGHT(Table1[[#This Row],[Employee ID]],3)</f>
        <v>Finan-378</v>
      </c>
      <c r="R396" s="25" t="str">
        <f>LEFT(Table1[[#This Row],[Department]],3)</f>
        <v>Fin</v>
      </c>
      <c r="S396" s="36">
        <f>_xlfn.XLOOKUP(Table1[[#This Row],[City]],Table2[City],Table2[Bonus %])</f>
        <v>5</v>
      </c>
      <c r="U396" s="48" t="str">
        <v xml:space="preserve">Sneha </v>
      </c>
      <c r="V396" s="48" t="str">
        <v>Iyer</v>
      </c>
    </row>
    <row r="397" spans="1:22" x14ac:dyDescent="0.35">
      <c r="A397" s="9" t="s">
        <v>4514</v>
      </c>
      <c r="B397" s="41" t="str">
        <f>LEFT(Table1[[#This Row],[Employee Name]],FIND(" ",Table1[[#This Row],[Employee Name]]))</f>
        <v xml:space="preserve">Sneha </v>
      </c>
      <c r="C397" s="41" t="str">
        <f>RIGHT(Table1[[#This Row],[Employee Name]],LEN(Table1[[#This Row],[Employee Name]])-FIND(" ",Table1[[#This Row],[Employee Name]]))</f>
        <v>Iyer</v>
      </c>
      <c r="D397" s="23">
        <f>Table1[[#This Row],[Basic Salary]]+Table1[[#This Row],[Bonus]]</f>
        <v>131168</v>
      </c>
      <c r="E397" s="10">
        <v>98</v>
      </c>
      <c r="F397" s="46">
        <v>43</v>
      </c>
      <c r="G397" s="10" t="str" cm="1">
        <f t="array" ref="G397">_xlfn.IFS(Table1[[#This Row],[Performance Score]]&gt;=80,"Excellent",Table1[[#This Row],[Performance Score]]&gt;=60,"Good",Table1[[#This Row],[Performance Score]]&gt;=40,"Need Improvement")</f>
        <v>Need Improvement</v>
      </c>
      <c r="H397" s="30">
        <f>Table1[[#This Row],[Bonus]]/Table1[[#This Row],[Basic Salary]]</f>
        <v>0.16562694392606417</v>
      </c>
      <c r="I397" s="10">
        <f ca="1">DATEDIF(Table1[[#This Row],[Date of Birth]],TODAY(),"y")</f>
        <v>28</v>
      </c>
      <c r="J397" s="34">
        <v>45351</v>
      </c>
      <c r="K397" s="33" t="str" cm="1">
        <f t="array" aca="1" ref="K397" ca="1">_xlfn.IFS(L397&lt;3,"Junior",L397&lt;=7,"Mid-Level",L397&gt;7,"Senior")</f>
        <v>Junior</v>
      </c>
      <c r="L397" s="46">
        <f ca="1">INT(YEARFRAC(Table1[[#This Row],[Joining Date]],TODAY(),1))</f>
        <v>2</v>
      </c>
      <c r="M397" s="25" t="str">
        <f t="shared" ca="1" si="6"/>
        <v>No</v>
      </c>
      <c r="N397" s="26">
        <f>YEAR(Table1[[#This Row],[Joining Date]])</f>
        <v>2024</v>
      </c>
      <c r="O397" s="46">
        <f>MONTH(Table1[[#This Row],[Joining Date]])</f>
        <v>2</v>
      </c>
      <c r="P397" s="26">
        <f ca="1">NETWORKDAYS(Table1[[#This Row],[Joining Date]],TODAY())</f>
        <v>608</v>
      </c>
      <c r="Q397" s="26" t="str">
        <f>LEFT(Table1[[#This Row],[Department]],5)&amp;"-"&amp;RIGHT(Table1[[#This Row],[Employee ID]],3)</f>
        <v>Finan-458</v>
      </c>
      <c r="R397" s="26" t="str">
        <f>LEFT(Table1[[#This Row],[Department]],3)</f>
        <v>Fin</v>
      </c>
      <c r="S397" s="37">
        <f>_xlfn.XLOOKUP(Table1[[#This Row],[City]],Table2[City],Table2[Bonus %])</f>
        <v>8</v>
      </c>
      <c r="U397" s="48" t="str">
        <v xml:space="preserve">Sneha </v>
      </c>
      <c r="V397" s="48" t="str">
        <v>Iyer</v>
      </c>
    </row>
    <row r="398" spans="1:22" x14ac:dyDescent="0.35">
      <c r="A398" s="7" t="s">
        <v>897</v>
      </c>
      <c r="B398" s="40" t="str">
        <f>LEFT(Table1[[#This Row],[Employee Name]],FIND(" ",Table1[[#This Row],[Employee Name]]))</f>
        <v xml:space="preserve">Vikram </v>
      </c>
      <c r="C398" s="40" t="str">
        <f>RIGHT(Table1[[#This Row],[Employee Name]],LEN(Table1[[#This Row],[Employee Name]])-FIND(" ",Table1[[#This Row],[Employee Name]]))</f>
        <v>Singh</v>
      </c>
      <c r="D398" s="22">
        <f>Table1[[#This Row],[Basic Salary]]+Table1[[#This Row],[Bonus]]</f>
        <v>131142</v>
      </c>
      <c r="E398" s="8">
        <v>66</v>
      </c>
      <c r="F398" s="45">
        <v>85</v>
      </c>
      <c r="G398" s="8" t="str" cm="1">
        <f t="array" ref="G398">_xlfn.IFS(Table1[[#This Row],[Performance Score]]&gt;=80,"Excellent",Table1[[#This Row],[Performance Score]]&gt;=60,"Good",Table1[[#This Row],[Performance Score]]&gt;=40,"Need Improvement")</f>
        <v>Excellent</v>
      </c>
      <c r="H398" s="29">
        <f>Table1[[#This Row],[Bonus]]/Table1[[#This Row],[Basic Salary]]</f>
        <v>0.25850007197351377</v>
      </c>
      <c r="I398" s="8">
        <f ca="1">DATEDIF(Table1[[#This Row],[Date of Birth]],TODAY(),"y")</f>
        <v>23</v>
      </c>
      <c r="J398" s="33">
        <v>45583</v>
      </c>
      <c r="K398" s="33" t="str" cm="1">
        <f t="array" aca="1" ref="K398" ca="1">_xlfn.IFS(L398&lt;3,"Junior",L398&lt;=7,"Mid-Level",L398&gt;7,"Senior")</f>
        <v>Junior</v>
      </c>
      <c r="L398" s="45">
        <f ca="1">INT(YEARFRAC(Table1[[#This Row],[Joining Date]],TODAY(),1))</f>
        <v>1</v>
      </c>
      <c r="M398" s="25" t="str">
        <f t="shared" ca="1" si="6"/>
        <v>No</v>
      </c>
      <c r="N398" s="25">
        <f>YEAR(Table1[[#This Row],[Joining Date]])</f>
        <v>2024</v>
      </c>
      <c r="O398" s="45">
        <f>MONTH(Table1[[#This Row],[Joining Date]])</f>
        <v>10</v>
      </c>
      <c r="P398" s="25">
        <f ca="1">NETWORKDAYS(Table1[[#This Row],[Joining Date]],TODAY())</f>
        <v>442</v>
      </c>
      <c r="Q398" s="25" t="str">
        <f>LEFT(Table1[[#This Row],[Department]],5)&amp;"-"&amp;RIGHT(Table1[[#This Row],[Employee ID]],3)</f>
        <v>Suppo-841</v>
      </c>
      <c r="R398" s="25" t="str">
        <f>LEFT(Table1[[#This Row],[Department]],3)</f>
        <v>Sup</v>
      </c>
      <c r="S398" s="36">
        <f>_xlfn.XLOOKUP(Table1[[#This Row],[City]],Table2[City],Table2[Bonus %])</f>
        <v>5</v>
      </c>
      <c r="U398" s="48" t="str">
        <v xml:space="preserve">Vikram </v>
      </c>
      <c r="V398" s="48" t="str">
        <v>Singh</v>
      </c>
    </row>
    <row r="399" spans="1:22" x14ac:dyDescent="0.35">
      <c r="A399" s="9" t="s">
        <v>1675</v>
      </c>
      <c r="B399" s="41" t="str">
        <f>LEFT(Table1[[#This Row],[Employee Name]],FIND(" ",Table1[[#This Row],[Employee Name]]))</f>
        <v xml:space="preserve">Aarav </v>
      </c>
      <c r="C399" s="41" t="str">
        <f>RIGHT(Table1[[#This Row],[Employee Name]],LEN(Table1[[#This Row],[Employee Name]])-FIND(" ",Table1[[#This Row],[Employee Name]]))</f>
        <v>Sharma</v>
      </c>
      <c r="D399" s="23">
        <f>Table1[[#This Row],[Basic Salary]]+Table1[[#This Row],[Bonus]]</f>
        <v>131131</v>
      </c>
      <c r="E399" s="10">
        <v>75</v>
      </c>
      <c r="F399" s="46">
        <v>88</v>
      </c>
      <c r="G399" s="10" t="str" cm="1">
        <f t="array" ref="G399">_xlfn.IFS(Table1[[#This Row],[Performance Score]]&gt;=80,"Excellent",Table1[[#This Row],[Performance Score]]&gt;=60,"Good",Table1[[#This Row],[Performance Score]]&gt;=40,"Need Improvement")</f>
        <v>Excellent</v>
      </c>
      <c r="H399" s="30">
        <f>Table1[[#This Row],[Bonus]]/Table1[[#This Row],[Basic Salary]]</f>
        <v>0.12960219147873128</v>
      </c>
      <c r="I399" s="10">
        <f ca="1">DATEDIF(Table1[[#This Row],[Date of Birth]],TODAY(),"y")</f>
        <v>43</v>
      </c>
      <c r="J399" s="34">
        <v>45756</v>
      </c>
      <c r="K399" s="33" t="str" cm="1">
        <f t="array" aca="1" ref="K399" ca="1">_xlfn.IFS(L399&lt;3,"Junior",L399&lt;=7,"Mid-Level",L399&gt;7,"Senior")</f>
        <v>Junior</v>
      </c>
      <c r="L399" s="46">
        <f ca="1">INT(YEARFRAC(Table1[[#This Row],[Joining Date]],TODAY(),1))</f>
        <v>1</v>
      </c>
      <c r="M399" s="25" t="str">
        <f t="shared" ca="1" si="6"/>
        <v>No</v>
      </c>
      <c r="N399" s="26">
        <f>YEAR(Table1[[#This Row],[Joining Date]])</f>
        <v>2025</v>
      </c>
      <c r="O399" s="46">
        <f>MONTH(Table1[[#This Row],[Joining Date]])</f>
        <v>4</v>
      </c>
      <c r="P399" s="26">
        <f ca="1">NETWORKDAYS(Table1[[#This Row],[Joining Date]],TODAY())</f>
        <v>319</v>
      </c>
      <c r="Q399" s="26" t="str">
        <f>LEFT(Table1[[#This Row],[Department]],5)&amp;"-"&amp;RIGHT(Table1[[#This Row],[Employee ID]],3)</f>
        <v>IT-619</v>
      </c>
      <c r="R399" s="26" t="str">
        <f>LEFT(Table1[[#This Row],[Department]],3)</f>
        <v>IT</v>
      </c>
      <c r="S399" s="37">
        <f>_xlfn.XLOOKUP(Table1[[#This Row],[City]],Table2[City],Table2[Bonus %])</f>
        <v>8</v>
      </c>
      <c r="U399" s="48" t="str">
        <v xml:space="preserve">Aarav </v>
      </c>
      <c r="V399" s="48" t="str">
        <v>Sharma</v>
      </c>
    </row>
    <row r="400" spans="1:22" x14ac:dyDescent="0.35">
      <c r="A400" s="7" t="s">
        <v>2822</v>
      </c>
      <c r="B400" s="40" t="str">
        <f>LEFT(Table1[[#This Row],[Employee Name]],FIND(" ",Table1[[#This Row],[Employee Name]]))</f>
        <v xml:space="preserve">Neha </v>
      </c>
      <c r="C400" s="40" t="str">
        <f>RIGHT(Table1[[#This Row],[Employee Name]],LEN(Table1[[#This Row],[Employee Name]])-FIND(" ",Table1[[#This Row],[Employee Name]]))</f>
        <v>Kulkarni</v>
      </c>
      <c r="D400" s="22">
        <f>Table1[[#This Row],[Basic Salary]]+Table1[[#This Row],[Bonus]]</f>
        <v>131108</v>
      </c>
      <c r="E400" s="8">
        <v>62</v>
      </c>
      <c r="F400" s="45">
        <v>55</v>
      </c>
      <c r="G400" s="8" t="str" cm="1">
        <f t="array" ref="G400">_xlfn.IFS(Table1[[#This Row],[Performance Score]]&gt;=80,"Excellent",Table1[[#This Row],[Performance Score]]&gt;=60,"Good",Table1[[#This Row],[Performance Score]]&gt;=40,"Need Improvement")</f>
        <v>Need Improvement</v>
      </c>
      <c r="H400" s="29">
        <f>Table1[[#This Row],[Bonus]]/Table1[[#This Row],[Basic Salary]]</f>
        <v>0.23250763807285546</v>
      </c>
      <c r="I400" s="8">
        <f ca="1">DATEDIF(Table1[[#This Row],[Date of Birth]],TODAY(),"y")</f>
        <v>43</v>
      </c>
      <c r="J400" s="33">
        <v>42140</v>
      </c>
      <c r="K400" s="33" t="str" cm="1">
        <f t="array" aca="1" ref="K400" ca="1">_xlfn.IFS(L400&lt;3,"Junior",L400&lt;=7,"Mid-Level",L400&gt;7,"Senior")</f>
        <v>Senior</v>
      </c>
      <c r="L400" s="45">
        <f ca="1">INT(YEARFRAC(Table1[[#This Row],[Joining Date]],TODAY(),1))</f>
        <v>11</v>
      </c>
      <c r="M400" s="25" t="str">
        <f t="shared" ca="1" si="6"/>
        <v>Yes</v>
      </c>
      <c r="N400" s="25">
        <f>YEAR(Table1[[#This Row],[Joining Date]])</f>
        <v>2015</v>
      </c>
      <c r="O400" s="45">
        <f>MONTH(Table1[[#This Row],[Joining Date]])</f>
        <v>5</v>
      </c>
      <c r="P400" s="25">
        <f ca="1">NETWORKDAYS(Table1[[#This Row],[Joining Date]],TODAY())</f>
        <v>2901</v>
      </c>
      <c r="Q400" s="25" t="str">
        <f>LEFT(Table1[[#This Row],[Department]],5)&amp;"-"&amp;RIGHT(Table1[[#This Row],[Employee ID]],3)</f>
        <v>IT-766</v>
      </c>
      <c r="R400" s="25" t="str">
        <f>LEFT(Table1[[#This Row],[Department]],3)</f>
        <v>IT</v>
      </c>
      <c r="S400" s="36">
        <f>_xlfn.XLOOKUP(Table1[[#This Row],[City]],Table2[City],Table2[Bonus %])</f>
        <v>6</v>
      </c>
      <c r="U400" s="48" t="str">
        <v xml:space="preserve">Neha </v>
      </c>
      <c r="V400" s="48" t="str">
        <v>Kulkarni</v>
      </c>
    </row>
    <row r="401" spans="1:22" x14ac:dyDescent="0.35">
      <c r="A401" s="9" t="s">
        <v>102</v>
      </c>
      <c r="B401" s="41" t="str">
        <f>LEFT(Table1[[#This Row],[Employee Name]],FIND(" ",Table1[[#This Row],[Employee Name]]))</f>
        <v xml:space="preserve">Pooja </v>
      </c>
      <c r="C401" s="41" t="str">
        <f>RIGHT(Table1[[#This Row],[Employee Name]],LEN(Table1[[#This Row],[Employee Name]])-FIND(" ",Table1[[#This Row],[Employee Name]]))</f>
        <v>Das</v>
      </c>
      <c r="D401" s="23">
        <f>Table1[[#This Row],[Basic Salary]]+Table1[[#This Row],[Bonus]]</f>
        <v>131072</v>
      </c>
      <c r="E401" s="10">
        <v>95</v>
      </c>
      <c r="F401" s="46">
        <v>48</v>
      </c>
      <c r="G401" s="10" t="str" cm="1">
        <f t="array" ref="G401">_xlfn.IFS(Table1[[#This Row],[Performance Score]]&gt;=80,"Excellent",Table1[[#This Row],[Performance Score]]&gt;=60,"Good",Table1[[#This Row],[Performance Score]]&gt;=40,"Need Improvement")</f>
        <v>Need Improvement</v>
      </c>
      <c r="H401" s="30">
        <f>Table1[[#This Row],[Bonus]]/Table1[[#This Row],[Basic Salary]]</f>
        <v>0.12620291448996426</v>
      </c>
      <c r="I401" s="10">
        <f ca="1">DATEDIF(Table1[[#This Row],[Date of Birth]],TODAY(),"y")</f>
        <v>28</v>
      </c>
      <c r="J401" s="34">
        <v>43341</v>
      </c>
      <c r="K401" s="33" t="str" cm="1">
        <f t="array" aca="1" ref="K401" ca="1">_xlfn.IFS(L401&lt;3,"Junior",L401&lt;=7,"Mid-Level",L401&gt;7,"Senior")</f>
        <v>Mid-Level</v>
      </c>
      <c r="L401" s="46">
        <f ca="1">INT(YEARFRAC(Table1[[#This Row],[Joining Date]],TODAY(),1))</f>
        <v>7</v>
      </c>
      <c r="M401" s="25" t="str">
        <f t="shared" ca="1" si="6"/>
        <v>Yes</v>
      </c>
      <c r="N401" s="26">
        <f>YEAR(Table1[[#This Row],[Joining Date]])</f>
        <v>2018</v>
      </c>
      <c r="O401" s="46">
        <f>MONTH(Table1[[#This Row],[Joining Date]])</f>
        <v>8</v>
      </c>
      <c r="P401" s="26">
        <f ca="1">NETWORKDAYS(Table1[[#This Row],[Joining Date]],TODAY())</f>
        <v>2044</v>
      </c>
      <c r="Q401" s="26" t="str">
        <f>LEFT(Table1[[#This Row],[Department]],5)&amp;"-"&amp;RIGHT(Table1[[#This Row],[Employee ID]],3)</f>
        <v>Marke-047</v>
      </c>
      <c r="R401" s="26" t="str">
        <f>LEFT(Table1[[#This Row],[Department]],3)</f>
        <v>Mar</v>
      </c>
      <c r="S401" s="37">
        <f>_xlfn.XLOOKUP(Table1[[#This Row],[City]],Table2[City],Table2[Bonus %])</f>
        <v>7</v>
      </c>
      <c r="U401" s="48" t="str">
        <v xml:space="preserve">Pooja </v>
      </c>
      <c r="V401" s="48" t="str">
        <v>Das</v>
      </c>
    </row>
    <row r="402" spans="1:22" x14ac:dyDescent="0.35">
      <c r="A402" s="7" t="s">
        <v>807</v>
      </c>
      <c r="B402" s="40" t="str">
        <f>LEFT(Table1[[#This Row],[Employee Name]],FIND(" ",Table1[[#This Row],[Employee Name]]))</f>
        <v xml:space="preserve">Neha </v>
      </c>
      <c r="C402" s="40" t="str">
        <f>RIGHT(Table1[[#This Row],[Employee Name]],LEN(Table1[[#This Row],[Employee Name]])-FIND(" ",Table1[[#This Row],[Employee Name]]))</f>
        <v>Kulkarni</v>
      </c>
      <c r="D402" s="22">
        <f>Table1[[#This Row],[Basic Salary]]+Table1[[#This Row],[Bonus]]</f>
        <v>131055</v>
      </c>
      <c r="E402" s="8">
        <v>71</v>
      </c>
      <c r="F402" s="45">
        <v>40</v>
      </c>
      <c r="G402" s="8" t="str" cm="1">
        <f t="array" ref="G402">_xlfn.IFS(Table1[[#This Row],[Performance Score]]&gt;=80,"Excellent",Table1[[#This Row],[Performance Score]]&gt;=60,"Good",Table1[[#This Row],[Performance Score]]&gt;=40,"Need Improvement")</f>
        <v>Need Improvement</v>
      </c>
      <c r="H402" s="29">
        <f>Table1[[#This Row],[Bonus]]/Table1[[#This Row],[Basic Salary]]</f>
        <v>0.14945401920799894</v>
      </c>
      <c r="I402" s="8">
        <f ca="1">DATEDIF(Table1[[#This Row],[Date of Birth]],TODAY(),"y")</f>
        <v>25</v>
      </c>
      <c r="J402" s="33">
        <v>45669</v>
      </c>
      <c r="K402" s="33" t="str" cm="1">
        <f t="array" aca="1" ref="K402" ca="1">_xlfn.IFS(L402&lt;3,"Junior",L402&lt;=7,"Mid-Level",L402&gt;7,"Senior")</f>
        <v>Junior</v>
      </c>
      <c r="L402" s="45">
        <f ca="1">INT(YEARFRAC(Table1[[#This Row],[Joining Date]],TODAY(),1))</f>
        <v>1</v>
      </c>
      <c r="M402" s="25" t="str">
        <f t="shared" ca="1" si="6"/>
        <v>No</v>
      </c>
      <c r="N402" s="25">
        <f>YEAR(Table1[[#This Row],[Joining Date]])</f>
        <v>2025</v>
      </c>
      <c r="O402" s="45">
        <f>MONTH(Table1[[#This Row],[Joining Date]])</f>
        <v>1</v>
      </c>
      <c r="P402" s="25">
        <f ca="1">NETWORKDAYS(Table1[[#This Row],[Joining Date]],TODAY())</f>
        <v>381</v>
      </c>
      <c r="Q402" s="25" t="str">
        <f>LEFT(Table1[[#This Row],[Department]],5)&amp;"-"&amp;RIGHT(Table1[[#This Row],[Employee ID]],3)</f>
        <v>Suppo-751</v>
      </c>
      <c r="R402" s="25" t="str">
        <f>LEFT(Table1[[#This Row],[Department]],3)</f>
        <v>Sup</v>
      </c>
      <c r="S402" s="36">
        <f>_xlfn.XLOOKUP(Table1[[#This Row],[City]],Table2[City],Table2[Bonus %])</f>
        <v>6</v>
      </c>
      <c r="U402" s="48" t="str">
        <v xml:space="preserve">Neha </v>
      </c>
      <c r="V402" s="48" t="str">
        <v>Kulkarni</v>
      </c>
    </row>
    <row r="403" spans="1:22" x14ac:dyDescent="0.35">
      <c r="A403" s="9" t="s">
        <v>2895</v>
      </c>
      <c r="B403" s="41" t="str">
        <f>LEFT(Table1[[#This Row],[Employee Name]],FIND(" ",Table1[[#This Row],[Employee Name]]))</f>
        <v xml:space="preserve">Meera </v>
      </c>
      <c r="C403" s="41" t="str">
        <f>RIGHT(Table1[[#This Row],[Employee Name]],LEN(Table1[[#This Row],[Employee Name]])-FIND(" ",Table1[[#This Row],[Employee Name]]))</f>
        <v>Joshi</v>
      </c>
      <c r="D403" s="23">
        <f>Table1[[#This Row],[Basic Salary]]+Table1[[#This Row],[Bonus]]</f>
        <v>131017</v>
      </c>
      <c r="E403" s="10">
        <v>80</v>
      </c>
      <c r="F403" s="46">
        <v>99</v>
      </c>
      <c r="G403" s="10" t="str" cm="1">
        <f t="array" ref="G403">_xlfn.IFS(Table1[[#This Row],[Performance Score]]&gt;=80,"Excellent",Table1[[#This Row],[Performance Score]]&gt;=60,"Good",Table1[[#This Row],[Performance Score]]&gt;=40,"Need Improvement")</f>
        <v>Excellent</v>
      </c>
      <c r="H403" s="30">
        <f>Table1[[#This Row],[Bonus]]/Table1[[#This Row],[Basic Salary]]</f>
        <v>0.15776218585415858</v>
      </c>
      <c r="I403" s="10">
        <f ca="1">DATEDIF(Table1[[#This Row],[Date of Birth]],TODAY(),"y")</f>
        <v>30</v>
      </c>
      <c r="J403" s="34">
        <v>44007</v>
      </c>
      <c r="K403" s="33" t="str" cm="1">
        <f t="array" aca="1" ref="K403" ca="1">_xlfn.IFS(L403&lt;3,"Junior",L403&lt;=7,"Mid-Level",L403&gt;7,"Senior")</f>
        <v>Mid-Level</v>
      </c>
      <c r="L403" s="46">
        <f ca="1">INT(YEARFRAC(Table1[[#This Row],[Joining Date]],TODAY(),1))</f>
        <v>6</v>
      </c>
      <c r="M403" s="25" t="str">
        <f t="shared" ca="1" si="6"/>
        <v>Yes</v>
      </c>
      <c r="N403" s="26">
        <f>YEAR(Table1[[#This Row],[Joining Date]])</f>
        <v>2020</v>
      </c>
      <c r="O403" s="46">
        <f>MONTH(Table1[[#This Row],[Joining Date]])</f>
        <v>6</v>
      </c>
      <c r="P403" s="26">
        <f ca="1">NETWORKDAYS(Table1[[#This Row],[Joining Date]],TODAY())</f>
        <v>1568</v>
      </c>
      <c r="Q403" s="26" t="str">
        <f>LEFT(Table1[[#This Row],[Department]],5)&amp;"-"&amp;RIGHT(Table1[[#This Row],[Employee ID]],3)</f>
        <v>Suppo-839</v>
      </c>
      <c r="R403" s="26" t="str">
        <f>LEFT(Table1[[#This Row],[Department]],3)</f>
        <v>Sup</v>
      </c>
      <c r="S403" s="37">
        <f>_xlfn.XLOOKUP(Table1[[#This Row],[City]],Table2[City],Table2[Bonus %])</f>
        <v>5</v>
      </c>
      <c r="U403" s="48" t="str">
        <v xml:space="preserve">Meera </v>
      </c>
      <c r="V403" s="48" t="str">
        <v>Joshi</v>
      </c>
    </row>
    <row r="404" spans="1:22" x14ac:dyDescent="0.35">
      <c r="A404" s="7" t="s">
        <v>4739</v>
      </c>
      <c r="B404" s="40" t="str">
        <f>LEFT(Table1[[#This Row],[Employee Name]],FIND(" ",Table1[[#This Row],[Employee Name]]))</f>
        <v xml:space="preserve">Aarav </v>
      </c>
      <c r="C404" s="40" t="str">
        <f>RIGHT(Table1[[#This Row],[Employee Name]],LEN(Table1[[#This Row],[Employee Name]])-FIND(" ",Table1[[#This Row],[Employee Name]]))</f>
        <v>Sharma</v>
      </c>
      <c r="D404" s="22">
        <f>Table1[[#This Row],[Basic Salary]]+Table1[[#This Row],[Bonus]]</f>
        <v>131003</v>
      </c>
      <c r="E404" s="8">
        <v>80</v>
      </c>
      <c r="F404" s="45">
        <v>78</v>
      </c>
      <c r="G404" s="8" t="str" cm="1">
        <f t="array" ref="G404">_xlfn.IFS(Table1[[#This Row],[Performance Score]]&gt;=80,"Excellent",Table1[[#This Row],[Performance Score]]&gt;=60,"Good",Table1[[#This Row],[Performance Score]]&gt;=40,"Need Improvement")</f>
        <v>Good</v>
      </c>
      <c r="H404" s="29">
        <f>Table1[[#This Row],[Bonus]]/Table1[[#This Row],[Basic Salary]]</f>
        <v>0.19450903155802354</v>
      </c>
      <c r="I404" s="8">
        <f ca="1">DATEDIF(Table1[[#This Row],[Date of Birth]],TODAY(),"y")</f>
        <v>28</v>
      </c>
      <c r="J404" s="33">
        <v>44992</v>
      </c>
      <c r="K404" s="33" t="str" cm="1">
        <f t="array" aca="1" ref="K404" ca="1">_xlfn.IFS(L404&lt;3,"Junior",L404&lt;=7,"Mid-Level",L404&gt;7,"Senior")</f>
        <v>Mid-Level</v>
      </c>
      <c r="L404" s="45">
        <f ca="1">INT(YEARFRAC(Table1[[#This Row],[Joining Date]],TODAY(),1))</f>
        <v>3</v>
      </c>
      <c r="M404" s="25" t="str">
        <f t="shared" ca="1" si="6"/>
        <v>No</v>
      </c>
      <c r="N404" s="25">
        <f>YEAR(Table1[[#This Row],[Joining Date]])</f>
        <v>2023</v>
      </c>
      <c r="O404" s="45">
        <f>MONTH(Table1[[#This Row],[Joining Date]])</f>
        <v>3</v>
      </c>
      <c r="P404" s="25">
        <f ca="1">NETWORKDAYS(Table1[[#This Row],[Joining Date]],TODAY())</f>
        <v>865</v>
      </c>
      <c r="Q404" s="25" t="str">
        <f>LEFT(Table1[[#This Row],[Department]],5)&amp;"-"&amp;RIGHT(Table1[[#This Row],[Employee ID]],3)</f>
        <v>HR-683</v>
      </c>
      <c r="R404" s="25" t="str">
        <f>LEFT(Table1[[#This Row],[Department]],3)</f>
        <v>HR</v>
      </c>
      <c r="S404" s="36">
        <f>_xlfn.XLOOKUP(Table1[[#This Row],[City]],Table2[City],Table2[Bonus %])</f>
        <v>6</v>
      </c>
      <c r="U404" s="48" t="str">
        <v xml:space="preserve">Aarav </v>
      </c>
      <c r="V404" s="48" t="str">
        <v>Sharma</v>
      </c>
    </row>
    <row r="405" spans="1:22" x14ac:dyDescent="0.35">
      <c r="A405" s="9" t="s">
        <v>104</v>
      </c>
      <c r="B405" s="41" t="str">
        <f>LEFT(Table1[[#This Row],[Employee Name]],FIND(" ",Table1[[#This Row],[Employee Name]]))</f>
        <v xml:space="preserve">Pooja </v>
      </c>
      <c r="C405" s="41" t="str">
        <f>RIGHT(Table1[[#This Row],[Employee Name]],LEN(Table1[[#This Row],[Employee Name]])-FIND(" ",Table1[[#This Row],[Employee Name]]))</f>
        <v>Das</v>
      </c>
      <c r="D405" s="23">
        <f>Table1[[#This Row],[Basic Salary]]+Table1[[#This Row],[Bonus]]</f>
        <v>130969</v>
      </c>
      <c r="E405" s="10">
        <v>80</v>
      </c>
      <c r="F405" s="46">
        <v>69</v>
      </c>
      <c r="G405" s="10" t="str" cm="1">
        <f t="array" ref="G405">_xlfn.IFS(Table1[[#This Row],[Performance Score]]&gt;=80,"Excellent",Table1[[#This Row],[Performance Score]]&gt;=60,"Good",Table1[[#This Row],[Performance Score]]&gt;=40,"Need Improvement")</f>
        <v>Good</v>
      </c>
      <c r="H405" s="30">
        <f>Table1[[#This Row],[Bonus]]/Table1[[#This Row],[Basic Salary]]</f>
        <v>0.25310000382716524</v>
      </c>
      <c r="I405" s="10">
        <f ca="1">DATEDIF(Table1[[#This Row],[Date of Birth]],TODAY(),"y")</f>
        <v>20</v>
      </c>
      <c r="J405" s="34">
        <v>45223</v>
      </c>
      <c r="K405" s="33" t="str" cm="1">
        <f t="array" aca="1" ref="K405" ca="1">_xlfn.IFS(L405&lt;3,"Junior",L405&lt;=7,"Mid-Level",L405&gt;7,"Senior")</f>
        <v>Junior</v>
      </c>
      <c r="L405" s="46">
        <f ca="1">INT(YEARFRAC(Table1[[#This Row],[Joining Date]],TODAY(),1))</f>
        <v>2</v>
      </c>
      <c r="M405" s="25" t="str">
        <f t="shared" ca="1" si="6"/>
        <v>No</v>
      </c>
      <c r="N405" s="26">
        <f>YEAR(Table1[[#This Row],[Joining Date]])</f>
        <v>2023</v>
      </c>
      <c r="O405" s="46">
        <f>MONTH(Table1[[#This Row],[Joining Date]])</f>
        <v>10</v>
      </c>
      <c r="P405" s="26">
        <f ca="1">NETWORKDAYS(Table1[[#This Row],[Joining Date]],TODAY())</f>
        <v>700</v>
      </c>
      <c r="Q405" s="26" t="str">
        <f>LEFT(Table1[[#This Row],[Department]],5)&amp;"-"&amp;RIGHT(Table1[[#This Row],[Employee ID]],3)</f>
        <v>Finan-049</v>
      </c>
      <c r="R405" s="26" t="str">
        <f>LEFT(Table1[[#This Row],[Department]],3)</f>
        <v>Fin</v>
      </c>
      <c r="S405" s="37">
        <f>_xlfn.XLOOKUP(Table1[[#This Row],[City]],Table2[City],Table2[Bonus %])</f>
        <v>8</v>
      </c>
      <c r="U405" s="48" t="str">
        <v xml:space="preserve">Pooja </v>
      </c>
      <c r="V405" s="48" t="str">
        <v>Das</v>
      </c>
    </row>
    <row r="406" spans="1:22" x14ac:dyDescent="0.35">
      <c r="A406" s="7" t="s">
        <v>4216</v>
      </c>
      <c r="B406" s="40" t="str">
        <f>LEFT(Table1[[#This Row],[Employee Name]],FIND(" ",Table1[[#This Row],[Employee Name]]))</f>
        <v xml:space="preserve">Aditya </v>
      </c>
      <c r="C406" s="40" t="str">
        <f>RIGHT(Table1[[#This Row],[Employee Name]],LEN(Table1[[#This Row],[Employee Name]])-FIND(" ",Table1[[#This Row],[Employee Name]]))</f>
        <v>Kapoor</v>
      </c>
      <c r="D406" s="22">
        <f>Table1[[#This Row],[Basic Salary]]+Table1[[#This Row],[Bonus]]</f>
        <v>130931</v>
      </c>
      <c r="E406" s="8">
        <v>98</v>
      </c>
      <c r="F406" s="45">
        <v>44</v>
      </c>
      <c r="G406" s="8" t="str" cm="1">
        <f t="array" ref="G406">_xlfn.IFS(Table1[[#This Row],[Performance Score]]&gt;=80,"Excellent",Table1[[#This Row],[Performance Score]]&gt;=60,"Good",Table1[[#This Row],[Performance Score]]&gt;=40,"Need Improvement")</f>
        <v>Need Improvement</v>
      </c>
      <c r="H406" s="29">
        <f>Table1[[#This Row],[Bonus]]/Table1[[#This Row],[Basic Salary]]</f>
        <v>0.10887994918484015</v>
      </c>
      <c r="I406" s="8">
        <f ca="1">DATEDIF(Table1[[#This Row],[Date of Birth]],TODAY(),"y")</f>
        <v>40</v>
      </c>
      <c r="J406" s="33">
        <v>43425</v>
      </c>
      <c r="K406" s="33" t="str" cm="1">
        <f t="array" aca="1" ref="K406" ca="1">_xlfn.IFS(L406&lt;3,"Junior",L406&lt;=7,"Mid-Level",L406&gt;7,"Senior")</f>
        <v>Mid-Level</v>
      </c>
      <c r="L406" s="45">
        <f ca="1">INT(YEARFRAC(Table1[[#This Row],[Joining Date]],TODAY(),1))</f>
        <v>7</v>
      </c>
      <c r="M406" s="25" t="str">
        <f t="shared" ca="1" si="6"/>
        <v>Yes</v>
      </c>
      <c r="N406" s="25">
        <f>YEAR(Table1[[#This Row],[Joining Date]])</f>
        <v>2018</v>
      </c>
      <c r="O406" s="45">
        <f>MONTH(Table1[[#This Row],[Joining Date]])</f>
        <v>11</v>
      </c>
      <c r="P406" s="25">
        <f ca="1">NETWORKDAYS(Table1[[#This Row],[Joining Date]],TODAY())</f>
        <v>1984</v>
      </c>
      <c r="Q406" s="25" t="str">
        <f>LEFT(Table1[[#This Row],[Department]],5)&amp;"-"&amp;RIGHT(Table1[[#This Row],[Employee ID]],3)</f>
        <v>Suppo-160</v>
      </c>
      <c r="R406" s="25" t="str">
        <f>LEFT(Table1[[#This Row],[Department]],3)</f>
        <v>Sup</v>
      </c>
      <c r="S406" s="36">
        <f>_xlfn.XLOOKUP(Table1[[#This Row],[City]],Table2[City],Table2[Bonus %])</f>
        <v>4</v>
      </c>
      <c r="U406" s="48" t="str">
        <v xml:space="preserve">Aditya </v>
      </c>
      <c r="V406" s="48" t="str">
        <v>Kapoor</v>
      </c>
    </row>
    <row r="407" spans="1:22" x14ac:dyDescent="0.35">
      <c r="A407" s="9" t="s">
        <v>3921</v>
      </c>
      <c r="B407" s="41" t="str">
        <f>LEFT(Table1[[#This Row],[Employee Name]],FIND(" ",Table1[[#This Row],[Employee Name]]))</f>
        <v xml:space="preserve">Pooja </v>
      </c>
      <c r="C407" s="41" t="str">
        <f>RIGHT(Table1[[#This Row],[Employee Name]],LEN(Table1[[#This Row],[Employee Name]])-FIND(" ",Table1[[#This Row],[Employee Name]]))</f>
        <v>Das</v>
      </c>
      <c r="D407" s="23">
        <f>Table1[[#This Row],[Basic Salary]]+Table1[[#This Row],[Bonus]]</f>
        <v>130918</v>
      </c>
      <c r="E407" s="10">
        <v>81</v>
      </c>
      <c r="F407" s="46">
        <v>81</v>
      </c>
      <c r="G407" s="10" t="str" cm="1">
        <f t="array" ref="G407">_xlfn.IFS(Table1[[#This Row],[Performance Score]]&gt;=80,"Excellent",Table1[[#This Row],[Performance Score]]&gt;=60,"Good",Table1[[#This Row],[Performance Score]]&gt;=40,"Need Improvement")</f>
        <v>Excellent</v>
      </c>
      <c r="H407" s="30">
        <f>Table1[[#This Row],[Bonus]]/Table1[[#This Row],[Basic Salary]]</f>
        <v>0.24085833981005819</v>
      </c>
      <c r="I407" s="10">
        <f ca="1">DATEDIF(Table1[[#This Row],[Date of Birth]],TODAY(),"y")</f>
        <v>29</v>
      </c>
      <c r="J407" s="34">
        <v>42982</v>
      </c>
      <c r="K407" s="33" t="str" cm="1">
        <f t="array" aca="1" ref="K407" ca="1">_xlfn.IFS(L407&lt;3,"Junior",L407&lt;=7,"Mid-Level",L407&gt;7,"Senior")</f>
        <v>Senior</v>
      </c>
      <c r="L407" s="46">
        <f ca="1">INT(YEARFRAC(Table1[[#This Row],[Joining Date]],TODAY(),1))</f>
        <v>8</v>
      </c>
      <c r="M407" s="25" t="str">
        <f t="shared" ca="1" si="6"/>
        <v>Yes</v>
      </c>
      <c r="N407" s="26">
        <f>YEAR(Table1[[#This Row],[Joining Date]])</f>
        <v>2017</v>
      </c>
      <c r="O407" s="46">
        <f>MONTH(Table1[[#This Row],[Joining Date]])</f>
        <v>9</v>
      </c>
      <c r="P407" s="26">
        <f ca="1">NETWORKDAYS(Table1[[#This Row],[Joining Date]],TODAY())</f>
        <v>2301</v>
      </c>
      <c r="Q407" s="26" t="str">
        <f>LEFT(Table1[[#This Row],[Department]],5)&amp;"-"&amp;RIGHT(Table1[[#This Row],[Employee ID]],3)</f>
        <v>IT-865</v>
      </c>
      <c r="R407" s="26" t="str">
        <f>LEFT(Table1[[#This Row],[Department]],3)</f>
        <v>IT</v>
      </c>
      <c r="S407" s="37">
        <f>_xlfn.XLOOKUP(Table1[[#This Row],[City]],Table2[City],Table2[Bonus %])</f>
        <v>4</v>
      </c>
      <c r="U407" s="48" t="str">
        <v xml:space="preserve">Pooja </v>
      </c>
      <c r="V407" s="48" t="str">
        <v>Das</v>
      </c>
    </row>
    <row r="408" spans="1:22" x14ac:dyDescent="0.35">
      <c r="A408" s="7" t="s">
        <v>1086</v>
      </c>
      <c r="B408" s="40" t="str">
        <f>LEFT(Table1[[#This Row],[Employee Name]],FIND(" ",Table1[[#This Row],[Employee Name]]))</f>
        <v xml:space="preserve">Vikram </v>
      </c>
      <c r="C408" s="40" t="str">
        <f>RIGHT(Table1[[#This Row],[Employee Name]],LEN(Table1[[#This Row],[Employee Name]])-FIND(" ",Table1[[#This Row],[Employee Name]]))</f>
        <v>Singh</v>
      </c>
      <c r="D408" s="22">
        <f>Table1[[#This Row],[Basic Salary]]+Table1[[#This Row],[Bonus]]</f>
        <v>130895</v>
      </c>
      <c r="E408" s="8">
        <v>98</v>
      </c>
      <c r="F408" s="45">
        <v>66</v>
      </c>
      <c r="G408" s="8" t="str" cm="1">
        <f t="array" ref="G408">_xlfn.IFS(Table1[[#This Row],[Performance Score]]&gt;=80,"Excellent",Table1[[#This Row],[Performance Score]]&gt;=60,"Good",Table1[[#This Row],[Performance Score]]&gt;=40,"Need Improvement")</f>
        <v>Good</v>
      </c>
      <c r="H408" s="29">
        <f>Table1[[#This Row],[Bonus]]/Table1[[#This Row],[Basic Salary]]</f>
        <v>0.11179533350887177</v>
      </c>
      <c r="I408" s="8">
        <f ca="1">DATEDIF(Table1[[#This Row],[Date of Birth]],TODAY(),"y")</f>
        <v>29</v>
      </c>
      <c r="J408" s="33">
        <v>45996</v>
      </c>
      <c r="K408" s="33" t="str" cm="1">
        <f t="array" aca="1" ref="K408" ca="1">_xlfn.IFS(L408&lt;3,"Junior",L408&lt;=7,"Mid-Level",L408&gt;7,"Senior")</f>
        <v>Junior</v>
      </c>
      <c r="L408" s="45">
        <f ca="1">INT(YEARFRAC(Table1[[#This Row],[Joining Date]],TODAY(),1))</f>
        <v>0</v>
      </c>
      <c r="M408" s="25" t="str">
        <f t="shared" ca="1" si="6"/>
        <v>No</v>
      </c>
      <c r="N408" s="25">
        <f>YEAR(Table1[[#This Row],[Joining Date]])</f>
        <v>2025</v>
      </c>
      <c r="O408" s="45">
        <f>MONTH(Table1[[#This Row],[Joining Date]])</f>
        <v>12</v>
      </c>
      <c r="P408" s="25">
        <f ca="1">NETWORKDAYS(Table1[[#This Row],[Joining Date]],TODAY())</f>
        <v>147</v>
      </c>
      <c r="Q408" s="25" t="str">
        <f>LEFT(Table1[[#This Row],[Department]],5)&amp;"-"&amp;RIGHT(Table1[[#This Row],[Employee ID]],3)</f>
        <v>Marke-030</v>
      </c>
      <c r="R408" s="25" t="str">
        <f>LEFT(Table1[[#This Row],[Department]],3)</f>
        <v>Mar</v>
      </c>
      <c r="S408" s="36">
        <f>_xlfn.XLOOKUP(Table1[[#This Row],[City]],Table2[City],Table2[Bonus %])</f>
        <v>6</v>
      </c>
      <c r="U408" s="48" t="str">
        <v xml:space="preserve">Vikram </v>
      </c>
      <c r="V408" s="48" t="str">
        <v>Singh</v>
      </c>
    </row>
    <row r="409" spans="1:22" x14ac:dyDescent="0.35">
      <c r="A409" s="9" t="s">
        <v>3993</v>
      </c>
      <c r="B409" s="41" t="str">
        <f>LEFT(Table1[[#This Row],[Employee Name]],FIND(" ",Table1[[#This Row],[Employee Name]]))</f>
        <v xml:space="preserve">Arjun </v>
      </c>
      <c r="C409" s="41" t="str">
        <f>RIGHT(Table1[[#This Row],[Employee Name]],LEN(Table1[[#This Row],[Employee Name]])-FIND(" ",Table1[[#This Row],[Employee Name]]))</f>
        <v>Mehta</v>
      </c>
      <c r="D409" s="23">
        <f>Table1[[#This Row],[Basic Salary]]+Table1[[#This Row],[Bonus]]</f>
        <v>130876</v>
      </c>
      <c r="E409" s="10">
        <v>61</v>
      </c>
      <c r="F409" s="46">
        <v>74</v>
      </c>
      <c r="G409" s="10" t="str" cm="1">
        <f t="array" ref="G409">_xlfn.IFS(Table1[[#This Row],[Performance Score]]&gt;=80,"Excellent",Table1[[#This Row],[Performance Score]]&gt;=60,"Good",Table1[[#This Row],[Performance Score]]&gt;=40,"Need Improvement")</f>
        <v>Good</v>
      </c>
      <c r="H409" s="30">
        <f>Table1[[#This Row],[Bonus]]/Table1[[#This Row],[Basic Salary]]</f>
        <v>0.11296686849445541</v>
      </c>
      <c r="I409" s="10">
        <f ca="1">DATEDIF(Table1[[#This Row],[Date of Birth]],TODAY(),"y")</f>
        <v>43</v>
      </c>
      <c r="J409" s="34">
        <v>43252</v>
      </c>
      <c r="K409" s="33" t="str" cm="1">
        <f t="array" aca="1" ref="K409" ca="1">_xlfn.IFS(L409&lt;3,"Junior",L409&lt;=7,"Mid-Level",L409&gt;7,"Senior")</f>
        <v>Senior</v>
      </c>
      <c r="L409" s="46">
        <f ca="1">INT(YEARFRAC(Table1[[#This Row],[Joining Date]],TODAY(),1))</f>
        <v>8</v>
      </c>
      <c r="M409" s="25" t="str">
        <f t="shared" ca="1" si="6"/>
        <v>Yes</v>
      </c>
      <c r="N409" s="26">
        <f>YEAR(Table1[[#This Row],[Joining Date]])</f>
        <v>2018</v>
      </c>
      <c r="O409" s="46">
        <f>MONTH(Table1[[#This Row],[Joining Date]])</f>
        <v>6</v>
      </c>
      <c r="P409" s="26">
        <f ca="1">NETWORKDAYS(Table1[[#This Row],[Joining Date]],TODAY())</f>
        <v>2107</v>
      </c>
      <c r="Q409" s="26" t="str">
        <f>LEFT(Table1[[#This Row],[Department]],5)&amp;"-"&amp;RIGHT(Table1[[#This Row],[Employee ID]],3)</f>
        <v>Opera-937</v>
      </c>
      <c r="R409" s="26" t="str">
        <f>LEFT(Table1[[#This Row],[Department]],3)</f>
        <v>Ope</v>
      </c>
      <c r="S409" s="37">
        <f>_xlfn.XLOOKUP(Table1[[#This Row],[City]],Table2[City],Table2[Bonus %])</f>
        <v>5</v>
      </c>
      <c r="U409" s="48" t="str">
        <v xml:space="preserve">Arjun </v>
      </c>
      <c r="V409" s="48" t="str">
        <v>Mehta</v>
      </c>
    </row>
    <row r="410" spans="1:22" x14ac:dyDescent="0.35">
      <c r="A410" s="7" t="s">
        <v>4969</v>
      </c>
      <c r="B410" s="40" t="str">
        <f>LEFT(Table1[[#This Row],[Employee Name]],FIND(" ",Table1[[#This Row],[Employee Name]]))</f>
        <v xml:space="preserve">Rahul </v>
      </c>
      <c r="C410" s="40" t="str">
        <f>RIGHT(Table1[[#This Row],[Employee Name]],LEN(Table1[[#This Row],[Employee Name]])-FIND(" ",Table1[[#This Row],[Employee Name]]))</f>
        <v>Verma</v>
      </c>
      <c r="D410" s="22">
        <f>Table1[[#This Row],[Basic Salary]]+Table1[[#This Row],[Bonus]]</f>
        <v>130858</v>
      </c>
      <c r="E410" s="8">
        <v>84</v>
      </c>
      <c r="F410" s="45">
        <v>91</v>
      </c>
      <c r="G410" s="8" t="str" cm="1">
        <f t="array" ref="G410">_xlfn.IFS(Table1[[#This Row],[Performance Score]]&gt;=80,"Excellent",Table1[[#This Row],[Performance Score]]&gt;=60,"Good",Table1[[#This Row],[Performance Score]]&gt;=40,"Need Improvement")</f>
        <v>Excellent</v>
      </c>
      <c r="H410" s="29">
        <f>Table1[[#This Row],[Bonus]]/Table1[[#This Row],[Basic Salary]]</f>
        <v>0.10942679587286246</v>
      </c>
      <c r="I410" s="8">
        <f ca="1">DATEDIF(Table1[[#This Row],[Date of Birth]],TODAY(),"y")</f>
        <v>43</v>
      </c>
      <c r="J410" s="33">
        <v>44983</v>
      </c>
      <c r="K410" s="33" t="str" cm="1">
        <f t="array" aca="1" ref="K410" ca="1">_xlfn.IFS(L410&lt;3,"Junior",L410&lt;=7,"Mid-Level",L410&gt;7,"Senior")</f>
        <v>Mid-Level</v>
      </c>
      <c r="L410" s="45">
        <f ca="1">INT(YEARFRAC(Table1[[#This Row],[Joining Date]],TODAY(),1))</f>
        <v>3</v>
      </c>
      <c r="M410" s="25" t="str">
        <f t="shared" ca="1" si="6"/>
        <v>No</v>
      </c>
      <c r="N410" s="25">
        <f>YEAR(Table1[[#This Row],[Joining Date]])</f>
        <v>2023</v>
      </c>
      <c r="O410" s="45">
        <f>MONTH(Table1[[#This Row],[Joining Date]])</f>
        <v>2</v>
      </c>
      <c r="P410" s="25">
        <f ca="1">NETWORKDAYS(Table1[[#This Row],[Joining Date]],TODAY())</f>
        <v>871</v>
      </c>
      <c r="Q410" s="25" t="str">
        <f>LEFT(Table1[[#This Row],[Department]],5)&amp;"-"&amp;RIGHT(Table1[[#This Row],[Employee ID]],3)</f>
        <v>HR-913</v>
      </c>
      <c r="R410" s="25" t="str">
        <f>LEFT(Table1[[#This Row],[Department]],3)</f>
        <v>HR</v>
      </c>
      <c r="S410" s="36">
        <f>_xlfn.XLOOKUP(Table1[[#This Row],[City]],Table2[City],Table2[Bonus %])</f>
        <v>4</v>
      </c>
      <c r="U410" s="48" t="str">
        <v xml:space="preserve">Rahul </v>
      </c>
      <c r="V410" s="48" t="str">
        <v>Verma</v>
      </c>
    </row>
    <row r="411" spans="1:22" x14ac:dyDescent="0.35">
      <c r="A411" s="9" t="s">
        <v>1648</v>
      </c>
      <c r="B411" s="41" t="str">
        <f>LEFT(Table1[[#This Row],[Employee Name]],FIND(" ",Table1[[#This Row],[Employee Name]]))</f>
        <v xml:space="preserve">Arjun </v>
      </c>
      <c r="C411" s="41" t="str">
        <f>RIGHT(Table1[[#This Row],[Employee Name]],LEN(Table1[[#This Row],[Employee Name]])-FIND(" ",Table1[[#This Row],[Employee Name]]))</f>
        <v>Mehta</v>
      </c>
      <c r="D411" s="23">
        <f>Table1[[#This Row],[Basic Salary]]+Table1[[#This Row],[Bonus]]</f>
        <v>130821</v>
      </c>
      <c r="E411" s="10">
        <v>61</v>
      </c>
      <c r="F411" s="46">
        <v>72</v>
      </c>
      <c r="G411" s="10" t="str" cm="1">
        <f t="array" ref="G411">_xlfn.IFS(Table1[[#This Row],[Performance Score]]&gt;=80,"Excellent",Table1[[#This Row],[Performance Score]]&gt;=60,"Good",Table1[[#This Row],[Performance Score]]&gt;=40,"Need Improvement")</f>
        <v>Good</v>
      </c>
      <c r="H411" s="30">
        <f>Table1[[#This Row],[Bonus]]/Table1[[#This Row],[Basic Salary]]</f>
        <v>0.15922624322121007</v>
      </c>
      <c r="I411" s="10">
        <f ca="1">DATEDIF(Table1[[#This Row],[Date of Birth]],TODAY(),"y")</f>
        <v>18</v>
      </c>
      <c r="J411" s="34">
        <v>45101</v>
      </c>
      <c r="K411" s="33" t="str" cm="1">
        <f t="array" aca="1" ref="K411" ca="1">_xlfn.IFS(L411&lt;3,"Junior",L411&lt;=7,"Mid-Level",L411&gt;7,"Senior")</f>
        <v>Mid-Level</v>
      </c>
      <c r="L411" s="46">
        <f ca="1">INT(YEARFRAC(Table1[[#This Row],[Joining Date]],TODAY(),1))</f>
        <v>3</v>
      </c>
      <c r="M411" s="25" t="str">
        <f t="shared" ca="1" si="6"/>
        <v>No</v>
      </c>
      <c r="N411" s="26">
        <f>YEAR(Table1[[#This Row],[Joining Date]])</f>
        <v>2023</v>
      </c>
      <c r="O411" s="46">
        <f>MONTH(Table1[[#This Row],[Joining Date]])</f>
        <v>6</v>
      </c>
      <c r="P411" s="26">
        <f ca="1">NETWORKDAYS(Table1[[#This Row],[Joining Date]],TODAY())</f>
        <v>786</v>
      </c>
      <c r="Q411" s="26" t="str">
        <f>LEFT(Table1[[#This Row],[Department]],5)&amp;"-"&amp;RIGHT(Table1[[#This Row],[Employee ID]],3)</f>
        <v>Sales-592</v>
      </c>
      <c r="R411" s="26" t="str">
        <f>LEFT(Table1[[#This Row],[Department]],3)</f>
        <v>Sal</v>
      </c>
      <c r="S411" s="37">
        <f>_xlfn.XLOOKUP(Table1[[#This Row],[City]],Table2[City],Table2[Bonus %])</f>
        <v>5</v>
      </c>
      <c r="U411" s="48" t="str">
        <v xml:space="preserve">Arjun </v>
      </c>
      <c r="V411" s="48" t="str">
        <v>Mehta</v>
      </c>
    </row>
    <row r="412" spans="1:22" x14ac:dyDescent="0.35">
      <c r="A412" s="7" t="s">
        <v>507</v>
      </c>
      <c r="B412" s="40" t="str">
        <f>LEFT(Table1[[#This Row],[Employee Name]],FIND(" ",Table1[[#This Row],[Employee Name]]))</f>
        <v xml:space="preserve">Sneha </v>
      </c>
      <c r="C412" s="40" t="str">
        <f>RIGHT(Table1[[#This Row],[Employee Name]],LEN(Table1[[#This Row],[Employee Name]])-FIND(" ",Table1[[#This Row],[Employee Name]]))</f>
        <v>Iyer</v>
      </c>
      <c r="D412" s="22">
        <f>Table1[[#This Row],[Basic Salary]]+Table1[[#This Row],[Bonus]]</f>
        <v>130792</v>
      </c>
      <c r="E412" s="8">
        <v>75</v>
      </c>
      <c r="F412" s="45">
        <v>42</v>
      </c>
      <c r="G412" s="8" t="str" cm="1">
        <f t="array" ref="G412">_xlfn.IFS(Table1[[#This Row],[Performance Score]]&gt;=80,"Excellent",Table1[[#This Row],[Performance Score]]&gt;=60,"Good",Table1[[#This Row],[Performance Score]]&gt;=40,"Need Improvement")</f>
        <v>Need Improvement</v>
      </c>
      <c r="H412" s="29">
        <f>Table1[[#This Row],[Bonus]]/Table1[[#This Row],[Basic Salary]]</f>
        <v>0.24045182522596004</v>
      </c>
      <c r="I412" s="8">
        <f ca="1">DATEDIF(Table1[[#This Row],[Date of Birth]],TODAY(),"y")</f>
        <v>17</v>
      </c>
      <c r="J412" s="33">
        <v>45709</v>
      </c>
      <c r="K412" s="33" t="str" cm="1">
        <f t="array" aca="1" ref="K412" ca="1">_xlfn.IFS(L412&lt;3,"Junior",L412&lt;=7,"Mid-Level",L412&gt;7,"Senior")</f>
        <v>Junior</v>
      </c>
      <c r="L412" s="45">
        <f ca="1">INT(YEARFRAC(Table1[[#This Row],[Joining Date]],TODAY(),1))</f>
        <v>1</v>
      </c>
      <c r="M412" s="25" t="str">
        <f t="shared" ca="1" si="6"/>
        <v>No</v>
      </c>
      <c r="N412" s="25">
        <f>YEAR(Table1[[#This Row],[Joining Date]])</f>
        <v>2025</v>
      </c>
      <c r="O412" s="45">
        <f>MONTH(Table1[[#This Row],[Joining Date]])</f>
        <v>2</v>
      </c>
      <c r="P412" s="25">
        <f ca="1">NETWORKDAYS(Table1[[#This Row],[Joining Date]],TODAY())</f>
        <v>352</v>
      </c>
      <c r="Q412" s="25" t="str">
        <f>LEFT(Table1[[#This Row],[Department]],5)&amp;"-"&amp;RIGHT(Table1[[#This Row],[Employee ID]],3)</f>
        <v>IT-451</v>
      </c>
      <c r="R412" s="25" t="str">
        <f>LEFT(Table1[[#This Row],[Department]],3)</f>
        <v>IT</v>
      </c>
      <c r="S412" s="36">
        <f>_xlfn.XLOOKUP(Table1[[#This Row],[City]],Table2[City],Table2[Bonus %])</f>
        <v>6</v>
      </c>
      <c r="U412" s="48" t="str">
        <v xml:space="preserve">Sneha </v>
      </c>
      <c r="V412" s="48" t="str">
        <v>Iyer</v>
      </c>
    </row>
    <row r="413" spans="1:22" x14ac:dyDescent="0.35">
      <c r="A413" s="9" t="s">
        <v>2745</v>
      </c>
      <c r="B413" s="41" t="str">
        <f>LEFT(Table1[[#This Row],[Employee Name]],FIND(" ",Table1[[#This Row],[Employee Name]]))</f>
        <v xml:space="preserve">Meera </v>
      </c>
      <c r="C413" s="41" t="str">
        <f>RIGHT(Table1[[#This Row],[Employee Name]],LEN(Table1[[#This Row],[Employee Name]])-FIND(" ",Table1[[#This Row],[Employee Name]]))</f>
        <v>Joshi</v>
      </c>
      <c r="D413" s="23">
        <f>Table1[[#This Row],[Basic Salary]]+Table1[[#This Row],[Bonus]]</f>
        <v>130760</v>
      </c>
      <c r="E413" s="10">
        <v>74</v>
      </c>
      <c r="F413" s="46">
        <v>73</v>
      </c>
      <c r="G413" s="10" t="str" cm="1">
        <f t="array" ref="G413">_xlfn.IFS(Table1[[#This Row],[Performance Score]]&gt;=80,"Excellent",Table1[[#This Row],[Performance Score]]&gt;=60,"Good",Table1[[#This Row],[Performance Score]]&gt;=40,"Need Improvement")</f>
        <v>Good</v>
      </c>
      <c r="H413" s="30">
        <f>Table1[[#This Row],[Bonus]]/Table1[[#This Row],[Basic Salary]]</f>
        <v>0.23375949426805681</v>
      </c>
      <c r="I413" s="10">
        <f ca="1">DATEDIF(Table1[[#This Row],[Date of Birth]],TODAY(),"y")</f>
        <v>25</v>
      </c>
      <c r="J413" s="34">
        <v>44154</v>
      </c>
      <c r="K413" s="33" t="str" cm="1">
        <f t="array" aca="1" ref="K413" ca="1">_xlfn.IFS(L413&lt;3,"Junior",L413&lt;=7,"Mid-Level",L413&gt;7,"Senior")</f>
        <v>Mid-Level</v>
      </c>
      <c r="L413" s="46">
        <f ca="1">INT(YEARFRAC(Table1[[#This Row],[Joining Date]],TODAY(),1))</f>
        <v>5</v>
      </c>
      <c r="M413" s="25" t="str">
        <f t="shared" ca="1" si="6"/>
        <v>No</v>
      </c>
      <c r="N413" s="26">
        <f>YEAR(Table1[[#This Row],[Joining Date]])</f>
        <v>2020</v>
      </c>
      <c r="O413" s="46">
        <f>MONTH(Table1[[#This Row],[Joining Date]])</f>
        <v>11</v>
      </c>
      <c r="P413" s="26">
        <f ca="1">NETWORKDAYS(Table1[[#This Row],[Joining Date]],TODAY())</f>
        <v>1463</v>
      </c>
      <c r="Q413" s="26" t="str">
        <f>LEFT(Table1[[#This Row],[Department]],5)&amp;"-"&amp;RIGHT(Table1[[#This Row],[Employee ID]],3)</f>
        <v>Marke-689</v>
      </c>
      <c r="R413" s="26" t="str">
        <f>LEFT(Table1[[#This Row],[Department]],3)</f>
        <v>Mar</v>
      </c>
      <c r="S413" s="37">
        <f>_xlfn.XLOOKUP(Table1[[#This Row],[City]],Table2[City],Table2[Bonus %])</f>
        <v>6</v>
      </c>
      <c r="U413" s="48" t="str">
        <v xml:space="preserve">Meera </v>
      </c>
      <c r="V413" s="48" t="str">
        <v>Joshi</v>
      </c>
    </row>
    <row r="414" spans="1:22" x14ac:dyDescent="0.35">
      <c r="A414" s="7" t="s">
        <v>762</v>
      </c>
      <c r="B414" s="40" t="str">
        <f>LEFT(Table1[[#This Row],[Employee Name]],FIND(" ",Table1[[#This Row],[Employee Name]]))</f>
        <v xml:space="preserve">Rohan </v>
      </c>
      <c r="C414" s="40" t="str">
        <f>RIGHT(Table1[[#This Row],[Employee Name]],LEN(Table1[[#This Row],[Employee Name]])-FIND(" ",Table1[[#This Row],[Employee Name]]))</f>
        <v>Gupta</v>
      </c>
      <c r="D414" s="22">
        <f>Table1[[#This Row],[Basic Salary]]+Table1[[#This Row],[Bonus]]</f>
        <v>130749</v>
      </c>
      <c r="E414" s="8">
        <v>97</v>
      </c>
      <c r="F414" s="45">
        <v>95</v>
      </c>
      <c r="G414" s="8" t="str" cm="1">
        <f t="array" ref="G414">_xlfn.IFS(Table1[[#This Row],[Performance Score]]&gt;=80,"Excellent",Table1[[#This Row],[Performance Score]]&gt;=60,"Good",Table1[[#This Row],[Performance Score]]&gt;=40,"Need Improvement")</f>
        <v>Excellent</v>
      </c>
      <c r="H414" s="29">
        <f>Table1[[#This Row],[Bonus]]/Table1[[#This Row],[Basic Salary]]</f>
        <v>0.18787135459253201</v>
      </c>
      <c r="I414" s="8">
        <f ca="1">DATEDIF(Table1[[#This Row],[Date of Birth]],TODAY(),"y")</f>
        <v>41</v>
      </c>
      <c r="J414" s="33">
        <v>44215</v>
      </c>
      <c r="K414" s="33" t="str" cm="1">
        <f t="array" aca="1" ref="K414" ca="1">_xlfn.IFS(L414&lt;3,"Junior",L414&lt;=7,"Mid-Level",L414&gt;7,"Senior")</f>
        <v>Mid-Level</v>
      </c>
      <c r="L414" s="45">
        <f ca="1">INT(YEARFRAC(Table1[[#This Row],[Joining Date]],TODAY(),1))</f>
        <v>5</v>
      </c>
      <c r="M414" s="25" t="str">
        <f t="shared" ca="1" si="6"/>
        <v>No</v>
      </c>
      <c r="N414" s="25">
        <f>YEAR(Table1[[#This Row],[Joining Date]])</f>
        <v>2021</v>
      </c>
      <c r="O414" s="45">
        <f>MONTH(Table1[[#This Row],[Joining Date]])</f>
        <v>1</v>
      </c>
      <c r="P414" s="25">
        <f ca="1">NETWORKDAYS(Table1[[#This Row],[Joining Date]],TODAY())</f>
        <v>1420</v>
      </c>
      <c r="Q414" s="25" t="str">
        <f>LEFT(Table1[[#This Row],[Department]],5)&amp;"-"&amp;RIGHT(Table1[[#This Row],[Employee ID]],3)</f>
        <v>Sales-706</v>
      </c>
      <c r="R414" s="25" t="str">
        <f>LEFT(Table1[[#This Row],[Department]],3)</f>
        <v>Sal</v>
      </c>
      <c r="S414" s="36">
        <f>_xlfn.XLOOKUP(Table1[[#This Row],[City]],Table2[City],Table2[Bonus %])</f>
        <v>6</v>
      </c>
      <c r="U414" s="48" t="str">
        <v xml:space="preserve">Rohan </v>
      </c>
      <c r="V414" s="48" t="str">
        <v>Gupta</v>
      </c>
    </row>
    <row r="415" spans="1:22" x14ac:dyDescent="0.35">
      <c r="A415" s="9" t="s">
        <v>3735</v>
      </c>
      <c r="B415" s="41" t="str">
        <f>LEFT(Table1[[#This Row],[Employee Name]],FIND(" ",Table1[[#This Row],[Employee Name]]))</f>
        <v xml:space="preserve">Sneha </v>
      </c>
      <c r="C415" s="41" t="str">
        <f>RIGHT(Table1[[#This Row],[Employee Name]],LEN(Table1[[#This Row],[Employee Name]])-FIND(" ",Table1[[#This Row],[Employee Name]]))</f>
        <v>Iyer</v>
      </c>
      <c r="D415" s="23">
        <f>Table1[[#This Row],[Basic Salary]]+Table1[[#This Row],[Bonus]]</f>
        <v>130733</v>
      </c>
      <c r="E415" s="10">
        <v>74</v>
      </c>
      <c r="F415" s="46">
        <v>58</v>
      </c>
      <c r="G415" s="10" t="str" cm="1">
        <f t="array" ref="G415">_xlfn.IFS(Table1[[#This Row],[Performance Score]]&gt;=80,"Excellent",Table1[[#This Row],[Performance Score]]&gt;=60,"Good",Table1[[#This Row],[Performance Score]]&gt;=40,"Need Improvement")</f>
        <v>Need Improvement</v>
      </c>
      <c r="H415" s="30">
        <f>Table1[[#This Row],[Bonus]]/Table1[[#This Row],[Basic Salary]]</f>
        <v>0.24156433706563341</v>
      </c>
      <c r="I415" s="10">
        <f ca="1">DATEDIF(Table1[[#This Row],[Date of Birth]],TODAY(),"y")</f>
        <v>31</v>
      </c>
      <c r="J415" s="34">
        <v>42073</v>
      </c>
      <c r="K415" s="33" t="str" cm="1">
        <f t="array" aca="1" ref="K415" ca="1">_xlfn.IFS(L415&lt;3,"Junior",L415&lt;=7,"Mid-Level",L415&gt;7,"Senior")</f>
        <v>Senior</v>
      </c>
      <c r="L415" s="46">
        <f ca="1">INT(YEARFRAC(Table1[[#This Row],[Joining Date]],TODAY(),1))</f>
        <v>11</v>
      </c>
      <c r="M415" s="25" t="str">
        <f t="shared" ca="1" si="6"/>
        <v>Yes</v>
      </c>
      <c r="N415" s="26">
        <f>YEAR(Table1[[#This Row],[Joining Date]])</f>
        <v>2015</v>
      </c>
      <c r="O415" s="46">
        <f>MONTH(Table1[[#This Row],[Joining Date]])</f>
        <v>3</v>
      </c>
      <c r="P415" s="26">
        <f ca="1">NETWORKDAYS(Table1[[#This Row],[Joining Date]],TODAY())</f>
        <v>2950</v>
      </c>
      <c r="Q415" s="26" t="str">
        <f>LEFT(Table1[[#This Row],[Department]],5)&amp;"-"&amp;RIGHT(Table1[[#This Row],[Employee ID]],3)</f>
        <v>Sales-679</v>
      </c>
      <c r="R415" s="26" t="str">
        <f>LEFT(Table1[[#This Row],[Department]],3)</f>
        <v>Sal</v>
      </c>
      <c r="S415" s="37">
        <f>_xlfn.XLOOKUP(Table1[[#This Row],[City]],Table2[City],Table2[Bonus %])</f>
        <v>6</v>
      </c>
      <c r="U415" s="48" t="str">
        <v xml:space="preserve">Sneha </v>
      </c>
      <c r="V415" s="48" t="str">
        <v>Iyer</v>
      </c>
    </row>
    <row r="416" spans="1:22" x14ac:dyDescent="0.35">
      <c r="A416" s="7" t="s">
        <v>3568</v>
      </c>
      <c r="B416" s="40" t="str">
        <f>LEFT(Table1[[#This Row],[Employee Name]],FIND(" ",Table1[[#This Row],[Employee Name]]))</f>
        <v xml:space="preserve">Aditya </v>
      </c>
      <c r="C416" s="40" t="str">
        <f>RIGHT(Table1[[#This Row],[Employee Name]],LEN(Table1[[#This Row],[Employee Name]])-FIND(" ",Table1[[#This Row],[Employee Name]]))</f>
        <v>Kapoor</v>
      </c>
      <c r="D416" s="22">
        <f>Table1[[#This Row],[Basic Salary]]+Table1[[#This Row],[Bonus]]</f>
        <v>130714</v>
      </c>
      <c r="E416" s="8">
        <v>91</v>
      </c>
      <c r="F416" s="45">
        <v>50</v>
      </c>
      <c r="G416" s="8" t="str" cm="1">
        <f t="array" ref="G416">_xlfn.IFS(Table1[[#This Row],[Performance Score]]&gt;=80,"Excellent",Table1[[#This Row],[Performance Score]]&gt;=60,"Good",Table1[[#This Row],[Performance Score]]&gt;=40,"Need Improvement")</f>
        <v>Need Improvement</v>
      </c>
      <c r="H416" s="29">
        <f>Table1[[#This Row],[Bonus]]/Table1[[#This Row],[Basic Salary]]</f>
        <v>0.17787950330708094</v>
      </c>
      <c r="I416" s="8">
        <f ca="1">DATEDIF(Table1[[#This Row],[Date of Birth]],TODAY(),"y")</f>
        <v>17</v>
      </c>
      <c r="J416" s="33">
        <v>42534</v>
      </c>
      <c r="K416" s="33" t="str" cm="1">
        <f t="array" aca="1" ref="K416" ca="1">_xlfn.IFS(L416&lt;3,"Junior",L416&lt;=7,"Mid-Level",L416&gt;7,"Senior")</f>
        <v>Senior</v>
      </c>
      <c r="L416" s="45">
        <f ca="1">INT(YEARFRAC(Table1[[#This Row],[Joining Date]],TODAY(),1))</f>
        <v>10</v>
      </c>
      <c r="M416" s="25" t="str">
        <f t="shared" ca="1" si="6"/>
        <v>Yes</v>
      </c>
      <c r="N416" s="25">
        <f>YEAR(Table1[[#This Row],[Joining Date]])</f>
        <v>2016</v>
      </c>
      <c r="O416" s="45">
        <f>MONTH(Table1[[#This Row],[Joining Date]])</f>
        <v>6</v>
      </c>
      <c r="P416" s="25">
        <f ca="1">NETWORKDAYS(Table1[[#This Row],[Joining Date]],TODAY())</f>
        <v>2621</v>
      </c>
      <c r="Q416" s="25" t="str">
        <f>LEFT(Table1[[#This Row],[Department]],5)&amp;"-"&amp;RIGHT(Table1[[#This Row],[Employee ID]],3)</f>
        <v>IT-512</v>
      </c>
      <c r="R416" s="25" t="str">
        <f>LEFT(Table1[[#This Row],[Department]],3)</f>
        <v>IT</v>
      </c>
      <c r="S416" s="36">
        <f>_xlfn.XLOOKUP(Table1[[#This Row],[City]],Table2[City],Table2[Bonus %])</f>
        <v>4</v>
      </c>
      <c r="U416" s="48" t="str">
        <v xml:space="preserve">Aditya </v>
      </c>
      <c r="V416" s="48" t="str">
        <v>Kapoor</v>
      </c>
    </row>
    <row r="417" spans="1:22" x14ac:dyDescent="0.35">
      <c r="A417" s="9" t="s">
        <v>659</v>
      </c>
      <c r="B417" s="41" t="str">
        <f>LEFT(Table1[[#This Row],[Employee Name]],FIND(" ",Table1[[#This Row],[Employee Name]]))</f>
        <v xml:space="preserve">Ajay </v>
      </c>
      <c r="C417" s="41" t="str">
        <f>RIGHT(Table1[[#This Row],[Employee Name]],LEN(Table1[[#This Row],[Employee Name]])-FIND(" ",Table1[[#This Row],[Employee Name]]))</f>
        <v>Singh</v>
      </c>
      <c r="D417" s="23">
        <f>Table1[[#This Row],[Basic Salary]]+Table1[[#This Row],[Bonus]]</f>
        <v>130665</v>
      </c>
      <c r="E417" s="10">
        <v>73</v>
      </c>
      <c r="F417" s="46">
        <v>43</v>
      </c>
      <c r="G417" s="10" t="str" cm="1">
        <f t="array" ref="G417">_xlfn.IFS(Table1[[#This Row],[Performance Score]]&gt;=80,"Excellent",Table1[[#This Row],[Performance Score]]&gt;=60,"Good",Table1[[#This Row],[Performance Score]]&gt;=40,"Need Improvement")</f>
        <v>Need Improvement</v>
      </c>
      <c r="H417" s="30">
        <f>Table1[[#This Row],[Bonus]]/Table1[[#This Row],[Basic Salary]]</f>
        <v>0.21666542515549927</v>
      </c>
      <c r="I417" s="10">
        <f ca="1">DATEDIF(Table1[[#This Row],[Date of Birth]],TODAY(),"y")</f>
        <v>18</v>
      </c>
      <c r="J417" s="34">
        <v>43144</v>
      </c>
      <c r="K417" s="33" t="str" cm="1">
        <f t="array" aca="1" ref="K417" ca="1">_xlfn.IFS(L417&lt;3,"Junior",L417&lt;=7,"Mid-Level",L417&gt;7,"Senior")</f>
        <v>Senior</v>
      </c>
      <c r="L417" s="46">
        <f ca="1">INT(YEARFRAC(Table1[[#This Row],[Joining Date]],TODAY(),1))</f>
        <v>8</v>
      </c>
      <c r="M417" s="25" t="str">
        <f t="shared" ca="1" si="6"/>
        <v>Yes</v>
      </c>
      <c r="N417" s="26">
        <f>YEAR(Table1[[#This Row],[Joining Date]])</f>
        <v>2018</v>
      </c>
      <c r="O417" s="46">
        <f>MONTH(Table1[[#This Row],[Joining Date]])</f>
        <v>2</v>
      </c>
      <c r="P417" s="26">
        <f ca="1">NETWORKDAYS(Table1[[#This Row],[Joining Date]],TODAY())</f>
        <v>2185</v>
      </c>
      <c r="Q417" s="26" t="str">
        <f>LEFT(Table1[[#This Row],[Department]],5)&amp;"-"&amp;RIGHT(Table1[[#This Row],[Employee ID]],3)</f>
        <v>Finan-603</v>
      </c>
      <c r="R417" s="26" t="str">
        <f>LEFT(Table1[[#This Row],[Department]],3)</f>
        <v>Fin</v>
      </c>
      <c r="S417" s="37">
        <f>_xlfn.XLOOKUP(Table1[[#This Row],[City]],Table2[City],Table2[Bonus %])</f>
        <v>7</v>
      </c>
      <c r="U417" s="48" t="str">
        <v xml:space="preserve">Ajay </v>
      </c>
      <c r="V417" s="48" t="str">
        <v>Singh</v>
      </c>
    </row>
    <row r="418" spans="1:22" x14ac:dyDescent="0.35">
      <c r="A418" s="7" t="s">
        <v>2350</v>
      </c>
      <c r="B418" s="40" t="str">
        <f>LEFT(Table1[[#This Row],[Employee Name]],FIND(" ",Table1[[#This Row],[Employee Name]]))</f>
        <v xml:space="preserve">Krishna </v>
      </c>
      <c r="C418" s="40" t="str">
        <f>RIGHT(Table1[[#This Row],[Employee Name]],LEN(Table1[[#This Row],[Employee Name]])-FIND(" ",Table1[[#This Row],[Employee Name]]))</f>
        <v>Chaitanya</v>
      </c>
      <c r="D418" s="22">
        <f>Table1[[#This Row],[Basic Salary]]+Table1[[#This Row],[Bonus]]</f>
        <v>130655</v>
      </c>
      <c r="E418" s="8">
        <v>86</v>
      </c>
      <c r="F418" s="45">
        <v>60</v>
      </c>
      <c r="G418" s="8" t="str" cm="1">
        <f t="array" ref="G418">_xlfn.IFS(Table1[[#This Row],[Performance Score]]&gt;=80,"Excellent",Table1[[#This Row],[Performance Score]]&gt;=60,"Good",Table1[[#This Row],[Performance Score]]&gt;=40,"Need Improvement")</f>
        <v>Good</v>
      </c>
      <c r="H418" s="29">
        <f>Table1[[#This Row],[Bonus]]/Table1[[#This Row],[Basic Salary]]</f>
        <v>0.12987192680543425</v>
      </c>
      <c r="I418" s="8">
        <f ca="1">DATEDIF(Table1[[#This Row],[Date of Birth]],TODAY(),"y")</f>
        <v>26</v>
      </c>
      <c r="J418" s="33">
        <v>42505</v>
      </c>
      <c r="K418" s="33" t="str" cm="1">
        <f t="array" aca="1" ref="K418" ca="1">_xlfn.IFS(L418&lt;3,"Junior",L418&lt;=7,"Mid-Level",L418&gt;7,"Senior")</f>
        <v>Senior</v>
      </c>
      <c r="L418" s="45">
        <f ca="1">INT(YEARFRAC(Table1[[#This Row],[Joining Date]],TODAY(),1))</f>
        <v>10</v>
      </c>
      <c r="M418" s="25" t="str">
        <f t="shared" ca="1" si="6"/>
        <v>Yes</v>
      </c>
      <c r="N418" s="25">
        <f>YEAR(Table1[[#This Row],[Joining Date]])</f>
        <v>2016</v>
      </c>
      <c r="O418" s="45">
        <f>MONTH(Table1[[#This Row],[Joining Date]])</f>
        <v>5</v>
      </c>
      <c r="P418" s="25">
        <f ca="1">NETWORKDAYS(Table1[[#This Row],[Joining Date]],TODAY())</f>
        <v>2641</v>
      </c>
      <c r="Q418" s="25" t="str">
        <f>LEFT(Table1[[#This Row],[Department]],5)&amp;"-"&amp;RIGHT(Table1[[#This Row],[Employee ID]],3)</f>
        <v>Sales-294</v>
      </c>
      <c r="R418" s="25" t="str">
        <f>LEFT(Table1[[#This Row],[Department]],3)</f>
        <v>Sal</v>
      </c>
      <c r="S418" s="36">
        <f>_xlfn.XLOOKUP(Table1[[#This Row],[City]],Table2[City],Table2[Bonus %])</f>
        <v>5</v>
      </c>
      <c r="U418" s="48" t="str">
        <v xml:space="preserve">Krishna </v>
      </c>
      <c r="V418" s="48" t="str">
        <v>Chaitanya</v>
      </c>
    </row>
    <row r="419" spans="1:22" x14ac:dyDescent="0.35">
      <c r="A419" s="9" t="s">
        <v>1041</v>
      </c>
      <c r="B419" s="41" t="str">
        <f>LEFT(Table1[[#This Row],[Employee Name]],FIND(" ",Table1[[#This Row],[Employee Name]]))</f>
        <v xml:space="preserve">Tarun </v>
      </c>
      <c r="C419" s="41" t="str">
        <f>RIGHT(Table1[[#This Row],[Employee Name]],LEN(Table1[[#This Row],[Employee Name]])-FIND(" ",Table1[[#This Row],[Employee Name]]))</f>
        <v>Verma</v>
      </c>
      <c r="D419" s="23">
        <f>Table1[[#This Row],[Basic Salary]]+Table1[[#This Row],[Bonus]]</f>
        <v>130613</v>
      </c>
      <c r="E419" s="10">
        <v>80</v>
      </c>
      <c r="F419" s="46">
        <v>92</v>
      </c>
      <c r="G419" s="10" t="str" cm="1">
        <f t="array" ref="G419">_xlfn.IFS(Table1[[#This Row],[Performance Score]]&gt;=80,"Excellent",Table1[[#This Row],[Performance Score]]&gt;=60,"Good",Table1[[#This Row],[Performance Score]]&gt;=40,"Need Improvement")</f>
        <v>Excellent</v>
      </c>
      <c r="H419" s="30">
        <f>Table1[[#This Row],[Bonus]]/Table1[[#This Row],[Basic Salary]]</f>
        <v>0.14200153883817718</v>
      </c>
      <c r="I419" s="10">
        <f ca="1">DATEDIF(Table1[[#This Row],[Date of Birth]],TODAY(),"y")</f>
        <v>29</v>
      </c>
      <c r="J419" s="34">
        <v>43383</v>
      </c>
      <c r="K419" s="33" t="str" cm="1">
        <f t="array" aca="1" ref="K419" ca="1">_xlfn.IFS(L419&lt;3,"Junior",L419&lt;=7,"Mid-Level",L419&gt;7,"Senior")</f>
        <v>Mid-Level</v>
      </c>
      <c r="L419" s="46">
        <f ca="1">INT(YEARFRAC(Table1[[#This Row],[Joining Date]],TODAY(),1))</f>
        <v>7</v>
      </c>
      <c r="M419" s="25" t="str">
        <f t="shared" ca="1" si="6"/>
        <v>Yes</v>
      </c>
      <c r="N419" s="26">
        <f>YEAR(Table1[[#This Row],[Joining Date]])</f>
        <v>2018</v>
      </c>
      <c r="O419" s="46">
        <f>MONTH(Table1[[#This Row],[Joining Date]])</f>
        <v>10</v>
      </c>
      <c r="P419" s="26">
        <f ca="1">NETWORKDAYS(Table1[[#This Row],[Joining Date]],TODAY())</f>
        <v>2014</v>
      </c>
      <c r="Q419" s="26" t="str">
        <f>LEFT(Table1[[#This Row],[Department]],5)&amp;"-"&amp;RIGHT(Table1[[#This Row],[Employee ID]],3)</f>
        <v>Opera-985</v>
      </c>
      <c r="R419" s="26" t="str">
        <f>LEFT(Table1[[#This Row],[Department]],3)</f>
        <v>Ope</v>
      </c>
      <c r="S419" s="37">
        <f>_xlfn.XLOOKUP(Table1[[#This Row],[City]],Table2[City],Table2[Bonus %])</f>
        <v>7</v>
      </c>
      <c r="U419" s="48" t="str">
        <v xml:space="preserve">Tarun </v>
      </c>
      <c r="V419" s="48" t="str">
        <v>Verma</v>
      </c>
    </row>
    <row r="420" spans="1:22" x14ac:dyDescent="0.35">
      <c r="A420" s="7" t="s">
        <v>2028</v>
      </c>
      <c r="B420" s="40" t="str">
        <f>LEFT(Table1[[#This Row],[Employee Name]],FIND(" ",Table1[[#This Row],[Employee Name]]))</f>
        <v xml:space="preserve">Kavya </v>
      </c>
      <c r="C420" s="40" t="str">
        <f>RIGHT(Table1[[#This Row],[Employee Name]],LEN(Table1[[#This Row],[Employee Name]])-FIND(" ",Table1[[#This Row],[Employee Name]]))</f>
        <v>Nair</v>
      </c>
      <c r="D420" s="22">
        <f>Table1[[#This Row],[Basic Salary]]+Table1[[#This Row],[Bonus]]</f>
        <v>130598</v>
      </c>
      <c r="E420" s="8">
        <v>87</v>
      </c>
      <c r="F420" s="45">
        <v>75</v>
      </c>
      <c r="G420" s="8" t="str" cm="1">
        <f t="array" ref="G420">_xlfn.IFS(Table1[[#This Row],[Performance Score]]&gt;=80,"Excellent",Table1[[#This Row],[Performance Score]]&gt;=60,"Good",Table1[[#This Row],[Performance Score]]&gt;=40,"Need Improvement")</f>
        <v>Good</v>
      </c>
      <c r="H420" s="29">
        <f>Table1[[#This Row],[Bonus]]/Table1[[#This Row],[Basic Salary]]</f>
        <v>0.26023352311106823</v>
      </c>
      <c r="I420" s="8">
        <f ca="1">DATEDIF(Table1[[#This Row],[Date of Birth]],TODAY(),"y")</f>
        <v>39</v>
      </c>
      <c r="J420" s="33">
        <v>43112</v>
      </c>
      <c r="K420" s="33" t="str" cm="1">
        <f t="array" aca="1" ref="K420" ca="1">_xlfn.IFS(L420&lt;3,"Junior",L420&lt;=7,"Mid-Level",L420&gt;7,"Senior")</f>
        <v>Senior</v>
      </c>
      <c r="L420" s="45">
        <f ca="1">INT(YEARFRAC(Table1[[#This Row],[Joining Date]],TODAY(),1))</f>
        <v>8</v>
      </c>
      <c r="M420" s="25" t="str">
        <f t="shared" ca="1" si="6"/>
        <v>Yes</v>
      </c>
      <c r="N420" s="25">
        <f>YEAR(Table1[[#This Row],[Joining Date]])</f>
        <v>2018</v>
      </c>
      <c r="O420" s="45">
        <f>MONTH(Table1[[#This Row],[Joining Date]])</f>
        <v>1</v>
      </c>
      <c r="P420" s="25">
        <f ca="1">NETWORKDAYS(Table1[[#This Row],[Joining Date]],TODAY())</f>
        <v>2207</v>
      </c>
      <c r="Q420" s="25" t="str">
        <f>LEFT(Table1[[#This Row],[Department]],5)&amp;"-"&amp;RIGHT(Table1[[#This Row],[Employee ID]],3)</f>
        <v>Marke-972</v>
      </c>
      <c r="R420" s="25" t="str">
        <f>LEFT(Table1[[#This Row],[Department]],3)</f>
        <v>Mar</v>
      </c>
      <c r="S420" s="36">
        <f>_xlfn.XLOOKUP(Table1[[#This Row],[City]],Table2[City],Table2[Bonus %])</f>
        <v>4</v>
      </c>
      <c r="U420" s="48" t="str">
        <v xml:space="preserve">Kavya </v>
      </c>
      <c r="V420" s="48" t="str">
        <v>Nair</v>
      </c>
    </row>
    <row r="421" spans="1:22" x14ac:dyDescent="0.35">
      <c r="A421" s="9" t="s">
        <v>1678</v>
      </c>
      <c r="B421" s="41" t="str">
        <f>LEFT(Table1[[#This Row],[Employee Name]],FIND(" ",Table1[[#This Row],[Employee Name]]))</f>
        <v xml:space="preserve">Aditya </v>
      </c>
      <c r="C421" s="41" t="str">
        <f>RIGHT(Table1[[#This Row],[Employee Name]],LEN(Table1[[#This Row],[Employee Name]])-FIND(" ",Table1[[#This Row],[Employee Name]]))</f>
        <v>Kapoor</v>
      </c>
      <c r="D421" s="23">
        <f>Table1[[#This Row],[Basic Salary]]+Table1[[#This Row],[Bonus]]</f>
        <v>130489</v>
      </c>
      <c r="E421" s="10">
        <v>90</v>
      </c>
      <c r="F421" s="46">
        <v>80</v>
      </c>
      <c r="G421" s="10" t="str" cm="1">
        <f t="array" ref="G421">_xlfn.IFS(Table1[[#This Row],[Performance Score]]&gt;=80,"Excellent",Table1[[#This Row],[Performance Score]]&gt;=60,"Good",Table1[[#This Row],[Performance Score]]&gt;=40,"Need Improvement")</f>
        <v>Excellent</v>
      </c>
      <c r="H421" s="30">
        <f>Table1[[#This Row],[Bonus]]/Table1[[#This Row],[Basic Salary]]</f>
        <v>0.22909190238021232</v>
      </c>
      <c r="I421" s="10">
        <f ca="1">DATEDIF(Table1[[#This Row],[Date of Birth]],TODAY(),"y")</f>
        <v>27</v>
      </c>
      <c r="J421" s="34">
        <v>43249</v>
      </c>
      <c r="K421" s="33" t="str" cm="1">
        <f t="array" aca="1" ref="K421" ca="1">_xlfn.IFS(L421&lt;3,"Junior",L421&lt;=7,"Mid-Level",L421&gt;7,"Senior")</f>
        <v>Senior</v>
      </c>
      <c r="L421" s="46">
        <f ca="1">INT(YEARFRAC(Table1[[#This Row],[Joining Date]],TODAY(),1))</f>
        <v>8</v>
      </c>
      <c r="M421" s="25" t="str">
        <f t="shared" ca="1" si="6"/>
        <v>Yes</v>
      </c>
      <c r="N421" s="26">
        <f>YEAR(Table1[[#This Row],[Joining Date]])</f>
        <v>2018</v>
      </c>
      <c r="O421" s="46">
        <f>MONTH(Table1[[#This Row],[Joining Date]])</f>
        <v>5</v>
      </c>
      <c r="P421" s="26">
        <f ca="1">NETWORKDAYS(Table1[[#This Row],[Joining Date]],TODAY())</f>
        <v>2110</v>
      </c>
      <c r="Q421" s="26" t="str">
        <f>LEFT(Table1[[#This Row],[Department]],5)&amp;"-"&amp;RIGHT(Table1[[#This Row],[Employee ID]],3)</f>
        <v>Sales-622</v>
      </c>
      <c r="R421" s="26" t="str">
        <f>LEFT(Table1[[#This Row],[Department]],3)</f>
        <v>Sal</v>
      </c>
      <c r="S421" s="37">
        <f>_xlfn.XLOOKUP(Table1[[#This Row],[City]],Table2[City],Table2[Bonus %])</f>
        <v>4</v>
      </c>
      <c r="U421" s="48" t="str">
        <v xml:space="preserve">Aditya </v>
      </c>
      <c r="V421" s="48" t="str">
        <v>Kapoor</v>
      </c>
    </row>
    <row r="422" spans="1:22" x14ac:dyDescent="0.35">
      <c r="A422" s="7" t="s">
        <v>301</v>
      </c>
      <c r="B422" s="40" t="str">
        <f>LEFT(Table1[[#This Row],[Employee Name]],FIND(" ",Table1[[#This Row],[Employee Name]]))</f>
        <v xml:space="preserve">Ravi </v>
      </c>
      <c r="C422" s="40" t="str">
        <f>RIGHT(Table1[[#This Row],[Employee Name]],LEN(Table1[[#This Row],[Employee Name]])-FIND(" ",Table1[[#This Row],[Employee Name]]))</f>
        <v>Teja</v>
      </c>
      <c r="D422" s="22">
        <f>Table1[[#This Row],[Basic Salary]]+Table1[[#This Row],[Bonus]]</f>
        <v>130483</v>
      </c>
      <c r="E422" s="8">
        <v>93</v>
      </c>
      <c r="F422" s="45">
        <v>60</v>
      </c>
      <c r="G422" s="8" t="str" cm="1">
        <f t="array" ref="G422">_xlfn.IFS(Table1[[#This Row],[Performance Score]]&gt;=80,"Excellent",Table1[[#This Row],[Performance Score]]&gt;=60,"Good",Table1[[#This Row],[Performance Score]]&gt;=40,"Need Improvement")</f>
        <v>Good</v>
      </c>
      <c r="H422" s="29">
        <f>Table1[[#This Row],[Bonus]]/Table1[[#This Row],[Basic Salary]]</f>
        <v>0.15477812981220243</v>
      </c>
      <c r="I422" s="8">
        <f ca="1">DATEDIF(Table1[[#This Row],[Date of Birth]],TODAY(),"y")</f>
        <v>17</v>
      </c>
      <c r="J422" s="33">
        <v>45861</v>
      </c>
      <c r="K422" s="33" t="str" cm="1">
        <f t="array" aca="1" ref="K422" ca="1">_xlfn.IFS(L422&lt;3,"Junior",L422&lt;=7,"Mid-Level",L422&gt;7,"Senior")</f>
        <v>Junior</v>
      </c>
      <c r="L422" s="45">
        <f ca="1">INT(YEARFRAC(Table1[[#This Row],[Joining Date]],TODAY(),1))</f>
        <v>0</v>
      </c>
      <c r="M422" s="25" t="str">
        <f t="shared" ca="1" si="6"/>
        <v>No</v>
      </c>
      <c r="N422" s="25">
        <f>YEAR(Table1[[#This Row],[Joining Date]])</f>
        <v>2025</v>
      </c>
      <c r="O422" s="45">
        <f>MONTH(Table1[[#This Row],[Joining Date]])</f>
        <v>7</v>
      </c>
      <c r="P422" s="25">
        <f ca="1">NETWORKDAYS(Table1[[#This Row],[Joining Date]],TODAY())</f>
        <v>244</v>
      </c>
      <c r="Q422" s="25" t="str">
        <f>LEFT(Table1[[#This Row],[Department]],5)&amp;"-"&amp;RIGHT(Table1[[#This Row],[Employee ID]],3)</f>
        <v>HR-245</v>
      </c>
      <c r="R422" s="25" t="str">
        <f>LEFT(Table1[[#This Row],[Department]],3)</f>
        <v>HR</v>
      </c>
      <c r="S422" s="36">
        <f>_xlfn.XLOOKUP(Table1[[#This Row],[City]],Table2[City],Table2[Bonus %])</f>
        <v>6</v>
      </c>
      <c r="U422" s="48" t="str">
        <v xml:space="preserve">Ravi </v>
      </c>
      <c r="V422" s="48" t="str">
        <v>Teja</v>
      </c>
    </row>
    <row r="423" spans="1:22" x14ac:dyDescent="0.35">
      <c r="A423" s="9" t="s">
        <v>3024</v>
      </c>
      <c r="B423" s="41" t="str">
        <f>LEFT(Table1[[#This Row],[Employee Name]],FIND(" ",Table1[[#This Row],[Employee Name]]))</f>
        <v xml:space="preserve">Rohan </v>
      </c>
      <c r="C423" s="41" t="str">
        <f>RIGHT(Table1[[#This Row],[Employee Name]],LEN(Table1[[#This Row],[Employee Name]])-FIND(" ",Table1[[#This Row],[Employee Name]]))</f>
        <v>Gupta</v>
      </c>
      <c r="D423" s="23">
        <f>Table1[[#This Row],[Basic Salary]]+Table1[[#This Row],[Bonus]]</f>
        <v>130454</v>
      </c>
      <c r="E423" s="10">
        <v>79</v>
      </c>
      <c r="F423" s="46">
        <v>80</v>
      </c>
      <c r="G423" s="10" t="str" cm="1">
        <f t="array" ref="G423">_xlfn.IFS(Table1[[#This Row],[Performance Score]]&gt;=80,"Excellent",Table1[[#This Row],[Performance Score]]&gt;=60,"Good",Table1[[#This Row],[Performance Score]]&gt;=40,"Need Improvement")</f>
        <v>Excellent</v>
      </c>
      <c r="H423" s="30">
        <f>Table1[[#This Row],[Bonus]]/Table1[[#This Row],[Basic Salary]]</f>
        <v>0.14381159471118438</v>
      </c>
      <c r="I423" s="10">
        <f ca="1">DATEDIF(Table1[[#This Row],[Date of Birth]],TODAY(),"y")</f>
        <v>25</v>
      </c>
      <c r="J423" s="34">
        <v>44830</v>
      </c>
      <c r="K423" s="33" t="str" cm="1">
        <f t="array" aca="1" ref="K423" ca="1">_xlfn.IFS(L423&lt;3,"Junior",L423&lt;=7,"Mid-Level",L423&gt;7,"Senior")</f>
        <v>Mid-Level</v>
      </c>
      <c r="L423" s="46">
        <f ca="1">INT(YEARFRAC(Table1[[#This Row],[Joining Date]],TODAY(),1))</f>
        <v>3</v>
      </c>
      <c r="M423" s="25" t="str">
        <f t="shared" ca="1" si="6"/>
        <v>No</v>
      </c>
      <c r="N423" s="26">
        <f>YEAR(Table1[[#This Row],[Joining Date]])</f>
        <v>2022</v>
      </c>
      <c r="O423" s="46">
        <f>MONTH(Table1[[#This Row],[Joining Date]])</f>
        <v>9</v>
      </c>
      <c r="P423" s="26">
        <f ca="1">NETWORKDAYS(Table1[[#This Row],[Joining Date]],TODAY())</f>
        <v>981</v>
      </c>
      <c r="Q423" s="26" t="str">
        <f>LEFT(Table1[[#This Row],[Department]],5)&amp;"-"&amp;RIGHT(Table1[[#This Row],[Employee ID]],3)</f>
        <v>IT-968</v>
      </c>
      <c r="R423" s="26" t="str">
        <f>LEFT(Table1[[#This Row],[Department]],3)</f>
        <v>IT</v>
      </c>
      <c r="S423" s="37">
        <f>_xlfn.XLOOKUP(Table1[[#This Row],[City]],Table2[City],Table2[Bonus %])</f>
        <v>5</v>
      </c>
      <c r="U423" s="48" t="str">
        <v xml:space="preserve">Rohan </v>
      </c>
      <c r="V423" s="48" t="str">
        <v>Gupta</v>
      </c>
    </row>
    <row r="424" spans="1:22" x14ac:dyDescent="0.35">
      <c r="A424" s="7" t="s">
        <v>3326</v>
      </c>
      <c r="B424" s="40" t="str">
        <f>LEFT(Table1[[#This Row],[Employee Name]],FIND(" ",Table1[[#This Row],[Employee Name]]))</f>
        <v xml:space="preserve">Meera </v>
      </c>
      <c r="C424" s="40" t="str">
        <f>RIGHT(Table1[[#This Row],[Employee Name]],LEN(Table1[[#This Row],[Employee Name]])-FIND(" ",Table1[[#This Row],[Employee Name]]))</f>
        <v>Joshi</v>
      </c>
      <c r="D424" s="22">
        <f>Table1[[#This Row],[Basic Salary]]+Table1[[#This Row],[Bonus]]</f>
        <v>130414</v>
      </c>
      <c r="E424" s="8">
        <v>99</v>
      </c>
      <c r="F424" s="45">
        <v>56</v>
      </c>
      <c r="G424" s="8" t="str" cm="1">
        <f t="array" ref="G424">_xlfn.IFS(Table1[[#This Row],[Performance Score]]&gt;=80,"Excellent",Table1[[#This Row],[Performance Score]]&gt;=60,"Good",Table1[[#This Row],[Performance Score]]&gt;=40,"Need Improvement")</f>
        <v>Need Improvement</v>
      </c>
      <c r="H424" s="29">
        <f>Table1[[#This Row],[Bonus]]/Table1[[#This Row],[Basic Salary]]</f>
        <v>0.13153556492616308</v>
      </c>
      <c r="I424" s="8">
        <f ca="1">DATEDIF(Table1[[#This Row],[Date of Birth]],TODAY(),"y")</f>
        <v>36</v>
      </c>
      <c r="J424" s="33">
        <v>45048</v>
      </c>
      <c r="K424" s="33" t="str" cm="1">
        <f t="array" aca="1" ref="K424" ca="1">_xlfn.IFS(L424&lt;3,"Junior",L424&lt;=7,"Mid-Level",L424&gt;7,"Senior")</f>
        <v>Mid-Level</v>
      </c>
      <c r="L424" s="45">
        <f ca="1">INT(YEARFRAC(Table1[[#This Row],[Joining Date]],TODAY(),1))</f>
        <v>3</v>
      </c>
      <c r="M424" s="25" t="str">
        <f t="shared" ca="1" si="6"/>
        <v>No</v>
      </c>
      <c r="N424" s="25">
        <f>YEAR(Table1[[#This Row],[Joining Date]])</f>
        <v>2023</v>
      </c>
      <c r="O424" s="45">
        <f>MONTH(Table1[[#This Row],[Joining Date]])</f>
        <v>5</v>
      </c>
      <c r="P424" s="25">
        <f ca="1">NETWORKDAYS(Table1[[#This Row],[Joining Date]],TODAY())</f>
        <v>825</v>
      </c>
      <c r="Q424" s="25" t="str">
        <f>LEFT(Table1[[#This Row],[Department]],5)&amp;"-"&amp;RIGHT(Table1[[#This Row],[Employee ID]],3)</f>
        <v>Sales-270</v>
      </c>
      <c r="R424" s="25" t="str">
        <f>LEFT(Table1[[#This Row],[Department]],3)</f>
        <v>Sal</v>
      </c>
      <c r="S424" s="36">
        <f>_xlfn.XLOOKUP(Table1[[#This Row],[City]],Table2[City],Table2[Bonus %])</f>
        <v>5</v>
      </c>
      <c r="U424" s="48" t="str">
        <v xml:space="preserve">Meera </v>
      </c>
      <c r="V424" s="48" t="str">
        <v>Joshi</v>
      </c>
    </row>
    <row r="425" spans="1:22" x14ac:dyDescent="0.35">
      <c r="A425" s="9" t="s">
        <v>2093</v>
      </c>
      <c r="B425" s="41" t="str">
        <f>LEFT(Table1[[#This Row],[Employee Name]],FIND(" ",Table1[[#This Row],[Employee Name]]))</f>
        <v xml:space="preserve">Aditya </v>
      </c>
      <c r="C425" s="41" t="str">
        <f>RIGHT(Table1[[#This Row],[Employee Name]],LEN(Table1[[#This Row],[Employee Name]])-FIND(" ",Table1[[#This Row],[Employee Name]]))</f>
        <v>Kapoor</v>
      </c>
      <c r="D425" s="23">
        <f>Table1[[#This Row],[Basic Salary]]+Table1[[#This Row],[Bonus]]</f>
        <v>130391</v>
      </c>
      <c r="E425" s="10">
        <v>87</v>
      </c>
      <c r="F425" s="46">
        <v>57</v>
      </c>
      <c r="G425" s="10" t="str" cm="1">
        <f t="array" ref="G425">_xlfn.IFS(Table1[[#This Row],[Performance Score]]&gt;=80,"Excellent",Table1[[#This Row],[Performance Score]]&gt;=60,"Good",Table1[[#This Row],[Performance Score]]&gt;=40,"Need Improvement")</f>
        <v>Need Improvement</v>
      </c>
      <c r="H425" s="30">
        <f>Table1[[#This Row],[Bonus]]/Table1[[#This Row],[Basic Salary]]</f>
        <v>0.15785781519171685</v>
      </c>
      <c r="I425" s="10">
        <f ca="1">DATEDIF(Table1[[#This Row],[Date of Birth]],TODAY(),"y")</f>
        <v>27</v>
      </c>
      <c r="J425" s="34">
        <v>43790</v>
      </c>
      <c r="K425" s="33" t="str" cm="1">
        <f t="array" aca="1" ref="K425" ca="1">_xlfn.IFS(L425&lt;3,"Junior",L425&lt;=7,"Mid-Level",L425&gt;7,"Senior")</f>
        <v>Mid-Level</v>
      </c>
      <c r="L425" s="46">
        <f ca="1">INT(YEARFRAC(Table1[[#This Row],[Joining Date]],TODAY(),1))</f>
        <v>6</v>
      </c>
      <c r="M425" s="25" t="str">
        <f t="shared" ca="1" si="6"/>
        <v>Yes</v>
      </c>
      <c r="N425" s="26">
        <f>YEAR(Table1[[#This Row],[Joining Date]])</f>
        <v>2019</v>
      </c>
      <c r="O425" s="46">
        <f>MONTH(Table1[[#This Row],[Joining Date]])</f>
        <v>11</v>
      </c>
      <c r="P425" s="26">
        <f ca="1">NETWORKDAYS(Table1[[#This Row],[Joining Date]],TODAY())</f>
        <v>1723</v>
      </c>
      <c r="Q425" s="26" t="str">
        <f>LEFT(Table1[[#This Row],[Department]],5)&amp;"-"&amp;RIGHT(Table1[[#This Row],[Employee ID]],3)</f>
        <v>Marke-037</v>
      </c>
      <c r="R425" s="26" t="str">
        <f>LEFT(Table1[[#This Row],[Department]],3)</f>
        <v>Mar</v>
      </c>
      <c r="S425" s="37">
        <f>_xlfn.XLOOKUP(Table1[[#This Row],[City]],Table2[City],Table2[Bonus %])</f>
        <v>5</v>
      </c>
      <c r="U425" s="48" t="str">
        <v xml:space="preserve">Aditya </v>
      </c>
      <c r="V425" s="48" t="str">
        <v>Kapoor</v>
      </c>
    </row>
    <row r="426" spans="1:22" x14ac:dyDescent="0.35">
      <c r="A426" s="7" t="s">
        <v>250</v>
      </c>
      <c r="B426" s="40" t="str">
        <f>LEFT(Table1[[#This Row],[Employee Name]],FIND(" ",Table1[[#This Row],[Employee Name]]))</f>
        <v xml:space="preserve">Sneha </v>
      </c>
      <c r="C426" s="40" t="str">
        <f>RIGHT(Table1[[#This Row],[Employee Name]],LEN(Table1[[#This Row],[Employee Name]])-FIND(" ",Table1[[#This Row],[Employee Name]]))</f>
        <v>Iyer</v>
      </c>
      <c r="D426" s="22">
        <f>Table1[[#This Row],[Basic Salary]]+Table1[[#This Row],[Bonus]]</f>
        <v>130361</v>
      </c>
      <c r="E426" s="8">
        <v>82</v>
      </c>
      <c r="F426" s="45">
        <v>100</v>
      </c>
      <c r="G426" s="8" t="str" cm="1">
        <f t="array" ref="G426">_xlfn.IFS(Table1[[#This Row],[Performance Score]]&gt;=80,"Excellent",Table1[[#This Row],[Performance Score]]&gt;=60,"Good",Table1[[#This Row],[Performance Score]]&gt;=40,"Need Improvement")</f>
        <v>Excellent</v>
      </c>
      <c r="H426" s="29">
        <f>Table1[[#This Row],[Bonus]]/Table1[[#This Row],[Basic Salary]]</f>
        <v>0.10500707789070381</v>
      </c>
      <c r="I426" s="8">
        <f ca="1">DATEDIF(Table1[[#This Row],[Date of Birth]],TODAY(),"y")</f>
        <v>32</v>
      </c>
      <c r="J426" s="33">
        <v>42668</v>
      </c>
      <c r="K426" s="33" t="str" cm="1">
        <f t="array" aca="1" ref="K426" ca="1">_xlfn.IFS(L426&lt;3,"Junior",L426&lt;=7,"Mid-Level",L426&gt;7,"Senior")</f>
        <v>Senior</v>
      </c>
      <c r="L426" s="45">
        <f ca="1">INT(YEARFRAC(Table1[[#This Row],[Joining Date]],TODAY(),1))</f>
        <v>9</v>
      </c>
      <c r="M426" s="25" t="str">
        <f t="shared" ca="1" si="6"/>
        <v>Yes</v>
      </c>
      <c r="N426" s="25">
        <f>YEAR(Table1[[#This Row],[Joining Date]])</f>
        <v>2016</v>
      </c>
      <c r="O426" s="45">
        <f>MONTH(Table1[[#This Row],[Joining Date]])</f>
        <v>10</v>
      </c>
      <c r="P426" s="25">
        <f ca="1">NETWORKDAYS(Table1[[#This Row],[Joining Date]],TODAY())</f>
        <v>2525</v>
      </c>
      <c r="Q426" s="25" t="str">
        <f>LEFT(Table1[[#This Row],[Department]],5)&amp;"-"&amp;RIGHT(Table1[[#This Row],[Employee ID]],3)</f>
        <v>Sales-194</v>
      </c>
      <c r="R426" s="25" t="str">
        <f>LEFT(Table1[[#This Row],[Department]],3)</f>
        <v>Sal</v>
      </c>
      <c r="S426" s="36">
        <f>_xlfn.XLOOKUP(Table1[[#This Row],[City]],Table2[City],Table2[Bonus %])</f>
        <v>4</v>
      </c>
      <c r="U426" s="48" t="str">
        <v xml:space="preserve">Sneha </v>
      </c>
      <c r="V426" s="48" t="str">
        <v>Iyer</v>
      </c>
    </row>
    <row r="427" spans="1:22" x14ac:dyDescent="0.35">
      <c r="A427" s="9" t="s">
        <v>3228</v>
      </c>
      <c r="B427" s="41" t="str">
        <f>LEFT(Table1[[#This Row],[Employee Name]],FIND(" ",Table1[[#This Row],[Employee Name]]))</f>
        <v xml:space="preserve">Karan </v>
      </c>
      <c r="C427" s="41" t="str">
        <f>RIGHT(Table1[[#This Row],[Employee Name]],LEN(Table1[[#This Row],[Employee Name]])-FIND(" ",Table1[[#This Row],[Employee Name]]))</f>
        <v>Malhotra</v>
      </c>
      <c r="D427" s="23">
        <f>Table1[[#This Row],[Basic Salary]]+Table1[[#This Row],[Bonus]]</f>
        <v>130361</v>
      </c>
      <c r="E427" s="10">
        <v>77</v>
      </c>
      <c r="F427" s="46">
        <v>58</v>
      </c>
      <c r="G427" s="10" t="str" cm="1">
        <f t="array" ref="G427">_xlfn.IFS(Table1[[#This Row],[Performance Score]]&gt;=80,"Excellent",Table1[[#This Row],[Performance Score]]&gt;=60,"Good",Table1[[#This Row],[Performance Score]]&gt;=40,"Need Improvement")</f>
        <v>Need Improvement</v>
      </c>
      <c r="H427" s="30">
        <f>Table1[[#This Row],[Bonus]]/Table1[[#This Row],[Basic Salary]]</f>
        <v>0.13384011898445722</v>
      </c>
      <c r="I427" s="10">
        <f ca="1">DATEDIF(Table1[[#This Row],[Date of Birth]],TODAY(),"y")</f>
        <v>29</v>
      </c>
      <c r="J427" s="34">
        <v>42745</v>
      </c>
      <c r="K427" s="33" t="str" cm="1">
        <f t="array" aca="1" ref="K427" ca="1">_xlfn.IFS(L427&lt;3,"Junior",L427&lt;=7,"Mid-Level",L427&gt;7,"Senior")</f>
        <v>Senior</v>
      </c>
      <c r="L427" s="46">
        <f ca="1">INT(YEARFRAC(Table1[[#This Row],[Joining Date]],TODAY(),1))</f>
        <v>9</v>
      </c>
      <c r="M427" s="25" t="str">
        <f t="shared" ca="1" si="6"/>
        <v>Yes</v>
      </c>
      <c r="N427" s="26">
        <f>YEAR(Table1[[#This Row],[Joining Date]])</f>
        <v>2017</v>
      </c>
      <c r="O427" s="46">
        <f>MONTH(Table1[[#This Row],[Joining Date]])</f>
        <v>1</v>
      </c>
      <c r="P427" s="26">
        <f ca="1">NETWORKDAYS(Table1[[#This Row],[Joining Date]],TODAY())</f>
        <v>2470</v>
      </c>
      <c r="Q427" s="26" t="str">
        <f>LEFT(Table1[[#This Row],[Department]],5)&amp;"-"&amp;RIGHT(Table1[[#This Row],[Employee ID]],3)</f>
        <v>Marke-172</v>
      </c>
      <c r="R427" s="26" t="str">
        <f>LEFT(Table1[[#This Row],[Department]],3)</f>
        <v>Mar</v>
      </c>
      <c r="S427" s="37">
        <f>_xlfn.XLOOKUP(Table1[[#This Row],[City]],Table2[City],Table2[Bonus %])</f>
        <v>5</v>
      </c>
      <c r="U427" s="48" t="str">
        <v xml:space="preserve">Karan </v>
      </c>
      <c r="V427" s="48" t="str">
        <v>Malhotra</v>
      </c>
    </row>
    <row r="428" spans="1:22" x14ac:dyDescent="0.35">
      <c r="A428" s="7" t="s">
        <v>4788</v>
      </c>
      <c r="B428" s="40" t="str">
        <f>LEFT(Table1[[#This Row],[Employee Name]],FIND(" ",Table1[[#This Row],[Employee Name]]))</f>
        <v xml:space="preserve">Ananya </v>
      </c>
      <c r="C428" s="40" t="str">
        <f>RIGHT(Table1[[#This Row],[Employee Name]],LEN(Table1[[#This Row],[Employee Name]])-FIND(" ",Table1[[#This Row],[Employee Name]]))</f>
        <v>Rao</v>
      </c>
      <c r="D428" s="22">
        <f>Table1[[#This Row],[Basic Salary]]+Table1[[#This Row],[Bonus]]</f>
        <v>130306</v>
      </c>
      <c r="E428" s="8">
        <v>100</v>
      </c>
      <c r="F428" s="45">
        <v>89</v>
      </c>
      <c r="G428" s="8" t="str" cm="1">
        <f t="array" ref="G428">_xlfn.IFS(Table1[[#This Row],[Performance Score]]&gt;=80,"Excellent",Table1[[#This Row],[Performance Score]]&gt;=60,"Good",Table1[[#This Row],[Performance Score]]&gt;=40,"Need Improvement")</f>
        <v>Excellent</v>
      </c>
      <c r="H428" s="29">
        <f>Table1[[#This Row],[Bonus]]/Table1[[#This Row],[Basic Salary]]</f>
        <v>0.21454403101931249</v>
      </c>
      <c r="I428" s="8">
        <f ca="1">DATEDIF(Table1[[#This Row],[Date of Birth]],TODAY(),"y")</f>
        <v>32</v>
      </c>
      <c r="J428" s="33">
        <v>42993</v>
      </c>
      <c r="K428" s="33" t="str" cm="1">
        <f t="array" aca="1" ref="K428" ca="1">_xlfn.IFS(L428&lt;3,"Junior",L428&lt;=7,"Mid-Level",L428&gt;7,"Senior")</f>
        <v>Senior</v>
      </c>
      <c r="L428" s="45">
        <f ca="1">INT(YEARFRAC(Table1[[#This Row],[Joining Date]],TODAY(),1))</f>
        <v>8</v>
      </c>
      <c r="M428" s="25" t="str">
        <f t="shared" ca="1" si="6"/>
        <v>Yes</v>
      </c>
      <c r="N428" s="25">
        <f>YEAR(Table1[[#This Row],[Joining Date]])</f>
        <v>2017</v>
      </c>
      <c r="O428" s="45">
        <f>MONTH(Table1[[#This Row],[Joining Date]])</f>
        <v>9</v>
      </c>
      <c r="P428" s="25">
        <f ca="1">NETWORKDAYS(Table1[[#This Row],[Joining Date]],TODAY())</f>
        <v>2292</v>
      </c>
      <c r="Q428" s="25" t="str">
        <f>LEFT(Table1[[#This Row],[Department]],5)&amp;"-"&amp;RIGHT(Table1[[#This Row],[Employee ID]],3)</f>
        <v>Marke-732</v>
      </c>
      <c r="R428" s="25" t="str">
        <f>LEFT(Table1[[#This Row],[Department]],3)</f>
        <v>Mar</v>
      </c>
      <c r="S428" s="36">
        <f>_xlfn.XLOOKUP(Table1[[#This Row],[City]],Table2[City],Table2[Bonus %])</f>
        <v>6</v>
      </c>
      <c r="U428" s="48" t="str">
        <v xml:space="preserve">Ananya </v>
      </c>
      <c r="V428" s="48" t="str">
        <v>Rao</v>
      </c>
    </row>
    <row r="429" spans="1:22" x14ac:dyDescent="0.35">
      <c r="A429" s="9" t="s">
        <v>3562</v>
      </c>
      <c r="B429" s="41" t="str">
        <f>LEFT(Table1[[#This Row],[Employee Name]],FIND(" ",Table1[[#This Row],[Employee Name]]))</f>
        <v xml:space="preserve">Meera </v>
      </c>
      <c r="C429" s="41" t="str">
        <f>RIGHT(Table1[[#This Row],[Employee Name]],LEN(Table1[[#This Row],[Employee Name]])-FIND(" ",Table1[[#This Row],[Employee Name]]))</f>
        <v>Joshi</v>
      </c>
      <c r="D429" s="23">
        <f>Table1[[#This Row],[Basic Salary]]+Table1[[#This Row],[Bonus]]</f>
        <v>130275</v>
      </c>
      <c r="E429" s="10">
        <v>70</v>
      </c>
      <c r="F429" s="46">
        <v>55</v>
      </c>
      <c r="G429" s="10" t="str" cm="1">
        <f t="array" ref="G429">_xlfn.IFS(Table1[[#This Row],[Performance Score]]&gt;=80,"Excellent",Table1[[#This Row],[Performance Score]]&gt;=60,"Good",Table1[[#This Row],[Performance Score]]&gt;=40,"Need Improvement")</f>
        <v>Need Improvement</v>
      </c>
      <c r="H429" s="30">
        <f>Table1[[#This Row],[Bonus]]/Table1[[#This Row],[Basic Salary]]</f>
        <v>0.16936099167915841</v>
      </c>
      <c r="I429" s="10">
        <f ca="1">DATEDIF(Table1[[#This Row],[Date of Birth]],TODAY(),"y")</f>
        <v>46</v>
      </c>
      <c r="J429" s="34">
        <v>42123</v>
      </c>
      <c r="K429" s="33" t="str" cm="1">
        <f t="array" aca="1" ref="K429" ca="1">_xlfn.IFS(L429&lt;3,"Junior",L429&lt;=7,"Mid-Level",L429&gt;7,"Senior")</f>
        <v>Senior</v>
      </c>
      <c r="L429" s="46">
        <f ca="1">INT(YEARFRAC(Table1[[#This Row],[Joining Date]],TODAY(),1))</f>
        <v>11</v>
      </c>
      <c r="M429" s="25" t="str">
        <f t="shared" ca="1" si="6"/>
        <v>Yes</v>
      </c>
      <c r="N429" s="26">
        <f>YEAR(Table1[[#This Row],[Joining Date]])</f>
        <v>2015</v>
      </c>
      <c r="O429" s="46">
        <f>MONTH(Table1[[#This Row],[Joining Date]])</f>
        <v>4</v>
      </c>
      <c r="P429" s="26">
        <f ca="1">NETWORKDAYS(Table1[[#This Row],[Joining Date]],TODAY())</f>
        <v>2914</v>
      </c>
      <c r="Q429" s="26" t="str">
        <f>LEFT(Table1[[#This Row],[Department]],5)&amp;"-"&amp;RIGHT(Table1[[#This Row],[Employee ID]],3)</f>
        <v>Marke-506</v>
      </c>
      <c r="R429" s="26" t="str">
        <f>LEFT(Table1[[#This Row],[Department]],3)</f>
        <v>Mar</v>
      </c>
      <c r="S429" s="37">
        <f>_xlfn.XLOOKUP(Table1[[#This Row],[City]],Table2[City],Table2[Bonus %])</f>
        <v>6</v>
      </c>
      <c r="U429" s="48" t="str">
        <v xml:space="preserve">Meera </v>
      </c>
      <c r="V429" s="48" t="str">
        <v>Joshi</v>
      </c>
    </row>
    <row r="430" spans="1:22" x14ac:dyDescent="0.35">
      <c r="A430" s="7" t="s">
        <v>4985</v>
      </c>
      <c r="B430" s="40" t="str">
        <f>LEFT(Table1[[#This Row],[Employee Name]],FIND(" ",Table1[[#This Row],[Employee Name]]))</f>
        <v xml:space="preserve">Tarun </v>
      </c>
      <c r="C430" s="40" t="str">
        <f>RIGHT(Table1[[#This Row],[Employee Name]],LEN(Table1[[#This Row],[Employee Name]])-FIND(" ",Table1[[#This Row],[Employee Name]]))</f>
        <v>Verma</v>
      </c>
      <c r="D430" s="22">
        <f>Table1[[#This Row],[Basic Salary]]+Table1[[#This Row],[Bonus]]</f>
        <v>130251</v>
      </c>
      <c r="E430" s="8">
        <v>66</v>
      </c>
      <c r="F430" s="45">
        <v>53</v>
      </c>
      <c r="G430" s="8" t="str" cm="1">
        <f t="array" ref="G430">_xlfn.IFS(Table1[[#This Row],[Performance Score]]&gt;=80,"Excellent",Table1[[#This Row],[Performance Score]]&gt;=60,"Good",Table1[[#This Row],[Performance Score]]&gt;=40,"Need Improvement")</f>
        <v>Need Improvement</v>
      </c>
      <c r="H430" s="29">
        <f>Table1[[#This Row],[Bonus]]/Table1[[#This Row],[Basic Salary]]</f>
        <v>0.15158347037292452</v>
      </c>
      <c r="I430" s="8">
        <f ca="1">DATEDIF(Table1[[#This Row],[Date of Birth]],TODAY(),"y")</f>
        <v>42</v>
      </c>
      <c r="J430" s="33">
        <v>45194</v>
      </c>
      <c r="K430" s="33" t="str" cm="1">
        <f t="array" aca="1" ref="K430" ca="1">_xlfn.IFS(L430&lt;3,"Junior",L430&lt;=7,"Mid-Level",L430&gt;7,"Senior")</f>
        <v>Junior</v>
      </c>
      <c r="L430" s="45">
        <f ca="1">INT(YEARFRAC(Table1[[#This Row],[Joining Date]],TODAY(),1))</f>
        <v>2</v>
      </c>
      <c r="M430" s="25" t="str">
        <f t="shared" ca="1" si="6"/>
        <v>No</v>
      </c>
      <c r="N430" s="25">
        <f>YEAR(Table1[[#This Row],[Joining Date]])</f>
        <v>2023</v>
      </c>
      <c r="O430" s="45">
        <f>MONTH(Table1[[#This Row],[Joining Date]])</f>
        <v>9</v>
      </c>
      <c r="P430" s="25">
        <f ca="1">NETWORKDAYS(Table1[[#This Row],[Joining Date]],TODAY())</f>
        <v>721</v>
      </c>
      <c r="Q430" s="25" t="str">
        <f>LEFT(Table1[[#This Row],[Department]],5)&amp;"-"&amp;RIGHT(Table1[[#This Row],[Employee ID]],3)</f>
        <v>Opera-929</v>
      </c>
      <c r="R430" s="25" t="str">
        <f>LEFT(Table1[[#This Row],[Department]],3)</f>
        <v>Ope</v>
      </c>
      <c r="S430" s="36">
        <f>_xlfn.XLOOKUP(Table1[[#This Row],[City]],Table2[City],Table2[Bonus %])</f>
        <v>4</v>
      </c>
      <c r="U430" s="48" t="str">
        <v xml:space="preserve">Tarun </v>
      </c>
      <c r="V430" s="48" t="str">
        <v>Verma</v>
      </c>
    </row>
    <row r="431" spans="1:22" x14ac:dyDescent="0.35">
      <c r="A431" s="9" t="s">
        <v>4698</v>
      </c>
      <c r="B431" s="41" t="str">
        <f>LEFT(Table1[[#This Row],[Employee Name]],FIND(" ",Table1[[#This Row],[Employee Name]]))</f>
        <v xml:space="preserve">Priya </v>
      </c>
      <c r="C431" s="41" t="str">
        <f>RIGHT(Table1[[#This Row],[Employee Name]],LEN(Table1[[#This Row],[Employee Name]])-FIND(" ",Table1[[#This Row],[Employee Name]]))</f>
        <v>Reddy</v>
      </c>
      <c r="D431" s="23">
        <f>Table1[[#This Row],[Basic Salary]]+Table1[[#This Row],[Bonus]]</f>
        <v>130188</v>
      </c>
      <c r="E431" s="10">
        <v>71</v>
      </c>
      <c r="F431" s="46">
        <v>58</v>
      </c>
      <c r="G431" s="10" t="str" cm="1">
        <f t="array" ref="G431">_xlfn.IFS(Table1[[#This Row],[Performance Score]]&gt;=80,"Excellent",Table1[[#This Row],[Performance Score]]&gt;=60,"Good",Table1[[#This Row],[Performance Score]]&gt;=40,"Need Improvement")</f>
        <v>Need Improvement</v>
      </c>
      <c r="H431" s="30">
        <f>Table1[[#This Row],[Bonus]]/Table1[[#This Row],[Basic Salary]]</f>
        <v>0.24728627954434407</v>
      </c>
      <c r="I431" s="10">
        <f ca="1">DATEDIF(Table1[[#This Row],[Date of Birth]],TODAY(),"y")</f>
        <v>19</v>
      </c>
      <c r="J431" s="34">
        <v>45604</v>
      </c>
      <c r="K431" s="33" t="str" cm="1">
        <f t="array" aca="1" ref="K431" ca="1">_xlfn.IFS(L431&lt;3,"Junior",L431&lt;=7,"Mid-Level",L431&gt;7,"Senior")</f>
        <v>Junior</v>
      </c>
      <c r="L431" s="46">
        <f ca="1">INT(YEARFRAC(Table1[[#This Row],[Joining Date]],TODAY(),1))</f>
        <v>1</v>
      </c>
      <c r="M431" s="25" t="str">
        <f t="shared" ca="1" si="6"/>
        <v>No</v>
      </c>
      <c r="N431" s="26">
        <f>YEAR(Table1[[#This Row],[Joining Date]])</f>
        <v>2024</v>
      </c>
      <c r="O431" s="46">
        <f>MONTH(Table1[[#This Row],[Joining Date]])</f>
        <v>11</v>
      </c>
      <c r="P431" s="26">
        <f ca="1">NETWORKDAYS(Table1[[#This Row],[Joining Date]],TODAY())</f>
        <v>427</v>
      </c>
      <c r="Q431" s="26" t="str">
        <f>LEFT(Table1[[#This Row],[Department]],5)&amp;"-"&amp;RIGHT(Table1[[#This Row],[Employee ID]],3)</f>
        <v>Finan-642</v>
      </c>
      <c r="R431" s="26" t="str">
        <f>LEFT(Table1[[#This Row],[Department]],3)</f>
        <v>Fin</v>
      </c>
      <c r="S431" s="37">
        <f>_xlfn.XLOOKUP(Table1[[#This Row],[City]],Table2[City],Table2[Bonus %])</f>
        <v>5</v>
      </c>
      <c r="U431" s="48" t="str">
        <v xml:space="preserve">Priya </v>
      </c>
      <c r="V431" s="48" t="str">
        <v>Reddy</v>
      </c>
    </row>
    <row r="432" spans="1:22" x14ac:dyDescent="0.35">
      <c r="A432" s="7" t="s">
        <v>3271</v>
      </c>
      <c r="B432" s="40" t="str">
        <f>LEFT(Table1[[#This Row],[Employee Name]],FIND(" ",Table1[[#This Row],[Employee Name]]))</f>
        <v xml:space="preserve">Karan </v>
      </c>
      <c r="C432" s="40" t="str">
        <f>RIGHT(Table1[[#This Row],[Employee Name]],LEN(Table1[[#This Row],[Employee Name]])-FIND(" ",Table1[[#This Row],[Employee Name]]))</f>
        <v>Malhotra</v>
      </c>
      <c r="D432" s="22">
        <f>Table1[[#This Row],[Basic Salary]]+Table1[[#This Row],[Bonus]]</f>
        <v>130186</v>
      </c>
      <c r="E432" s="8">
        <v>60</v>
      </c>
      <c r="F432" s="45">
        <v>65</v>
      </c>
      <c r="G432" s="8" t="str" cm="1">
        <f t="array" ref="G432">_xlfn.IFS(Table1[[#This Row],[Performance Score]]&gt;=80,"Excellent",Table1[[#This Row],[Performance Score]]&gt;=60,"Good",Table1[[#This Row],[Performance Score]]&gt;=40,"Need Improvement")</f>
        <v>Good</v>
      </c>
      <c r="H432" s="29">
        <f>Table1[[#This Row],[Bonus]]/Table1[[#This Row],[Basic Salary]]</f>
        <v>0.105500925595693</v>
      </c>
      <c r="I432" s="8">
        <f ca="1">DATEDIF(Table1[[#This Row],[Date of Birth]],TODAY(),"y")</f>
        <v>34</v>
      </c>
      <c r="J432" s="33">
        <v>44323</v>
      </c>
      <c r="K432" s="33" t="str" cm="1">
        <f t="array" aca="1" ref="K432" ca="1">_xlfn.IFS(L432&lt;3,"Junior",L432&lt;=7,"Mid-Level",L432&gt;7,"Senior")</f>
        <v>Mid-Level</v>
      </c>
      <c r="L432" s="45">
        <f ca="1">INT(YEARFRAC(Table1[[#This Row],[Joining Date]],TODAY(),1))</f>
        <v>5</v>
      </c>
      <c r="M432" s="25" t="str">
        <f t="shared" ca="1" si="6"/>
        <v>No</v>
      </c>
      <c r="N432" s="25">
        <f>YEAR(Table1[[#This Row],[Joining Date]])</f>
        <v>2021</v>
      </c>
      <c r="O432" s="45">
        <f>MONTH(Table1[[#This Row],[Joining Date]])</f>
        <v>5</v>
      </c>
      <c r="P432" s="25">
        <f ca="1">NETWORKDAYS(Table1[[#This Row],[Joining Date]],TODAY())</f>
        <v>1342</v>
      </c>
      <c r="Q432" s="25" t="str">
        <f>LEFT(Table1[[#This Row],[Department]],5)&amp;"-"&amp;RIGHT(Table1[[#This Row],[Employee ID]],3)</f>
        <v>Suppo-215</v>
      </c>
      <c r="R432" s="25" t="str">
        <f>LEFT(Table1[[#This Row],[Department]],3)</f>
        <v>Sup</v>
      </c>
      <c r="S432" s="36">
        <f>_xlfn.XLOOKUP(Table1[[#This Row],[City]],Table2[City],Table2[Bonus %])</f>
        <v>4</v>
      </c>
      <c r="U432" s="48" t="str">
        <v xml:space="preserve">Karan </v>
      </c>
      <c r="V432" s="48" t="str">
        <v>Malhotra</v>
      </c>
    </row>
    <row r="433" spans="1:22" x14ac:dyDescent="0.35">
      <c r="A433" s="9" t="s">
        <v>1542</v>
      </c>
      <c r="B433" s="41" t="str">
        <f>LEFT(Table1[[#This Row],[Employee Name]],FIND(" ",Table1[[#This Row],[Employee Name]]))</f>
        <v xml:space="preserve">Ravi </v>
      </c>
      <c r="C433" s="41" t="str">
        <f>RIGHT(Table1[[#This Row],[Employee Name]],LEN(Table1[[#This Row],[Employee Name]])-FIND(" ",Table1[[#This Row],[Employee Name]]))</f>
        <v>Teja</v>
      </c>
      <c r="D433" s="23">
        <f>Table1[[#This Row],[Basic Salary]]+Table1[[#This Row],[Bonus]]</f>
        <v>130159</v>
      </c>
      <c r="E433" s="10">
        <v>94</v>
      </c>
      <c r="F433" s="46">
        <v>77</v>
      </c>
      <c r="G433" s="10" t="str" cm="1">
        <f t="array" ref="G433">_xlfn.IFS(Table1[[#This Row],[Performance Score]]&gt;=80,"Excellent",Table1[[#This Row],[Performance Score]]&gt;=60,"Good",Table1[[#This Row],[Performance Score]]&gt;=40,"Need Improvement")</f>
        <v>Good</v>
      </c>
      <c r="H433" s="30">
        <f>Table1[[#This Row],[Bonus]]/Table1[[#This Row],[Basic Salary]]</f>
        <v>0.11181440005466861</v>
      </c>
      <c r="I433" s="10">
        <f ca="1">DATEDIF(Table1[[#This Row],[Date of Birth]],TODAY(),"y")</f>
        <v>32</v>
      </c>
      <c r="J433" s="34">
        <v>42555</v>
      </c>
      <c r="K433" s="33" t="str" cm="1">
        <f t="array" aca="1" ref="K433" ca="1">_xlfn.IFS(L433&lt;3,"Junior",L433&lt;=7,"Mid-Level",L433&gt;7,"Senior")</f>
        <v>Senior</v>
      </c>
      <c r="L433" s="46">
        <f ca="1">INT(YEARFRAC(Table1[[#This Row],[Joining Date]],TODAY(),1))</f>
        <v>9</v>
      </c>
      <c r="M433" s="25" t="str">
        <f t="shared" ca="1" si="6"/>
        <v>Yes</v>
      </c>
      <c r="N433" s="26">
        <f>YEAR(Table1[[#This Row],[Joining Date]])</f>
        <v>2016</v>
      </c>
      <c r="O433" s="46">
        <f>MONTH(Table1[[#This Row],[Joining Date]])</f>
        <v>7</v>
      </c>
      <c r="P433" s="26">
        <f ca="1">NETWORKDAYS(Table1[[#This Row],[Joining Date]],TODAY())</f>
        <v>2606</v>
      </c>
      <c r="Q433" s="26" t="str">
        <f>LEFT(Table1[[#This Row],[Department]],5)&amp;"-"&amp;RIGHT(Table1[[#This Row],[Employee ID]],3)</f>
        <v>HR-486</v>
      </c>
      <c r="R433" s="26" t="str">
        <f>LEFT(Table1[[#This Row],[Department]],3)</f>
        <v>HR</v>
      </c>
      <c r="S433" s="37">
        <f>_xlfn.XLOOKUP(Table1[[#This Row],[City]],Table2[City],Table2[Bonus %])</f>
        <v>7</v>
      </c>
      <c r="U433" s="48" t="str">
        <v xml:space="preserve">Ravi </v>
      </c>
      <c r="V433" s="48" t="str">
        <v>Teja</v>
      </c>
    </row>
    <row r="434" spans="1:22" x14ac:dyDescent="0.35">
      <c r="A434" s="7" t="s">
        <v>1446</v>
      </c>
      <c r="B434" s="40" t="str">
        <f>LEFT(Table1[[#This Row],[Employee Name]],FIND(" ",Table1[[#This Row],[Employee Name]]))</f>
        <v xml:space="preserve">Aditya </v>
      </c>
      <c r="C434" s="40" t="str">
        <f>RIGHT(Table1[[#This Row],[Employee Name]],LEN(Table1[[#This Row],[Employee Name]])-FIND(" ",Table1[[#This Row],[Employee Name]]))</f>
        <v>Kapoor</v>
      </c>
      <c r="D434" s="22">
        <f>Table1[[#This Row],[Basic Salary]]+Table1[[#This Row],[Bonus]]</f>
        <v>130143</v>
      </c>
      <c r="E434" s="8">
        <v>96</v>
      </c>
      <c r="F434" s="45">
        <v>57</v>
      </c>
      <c r="G434" s="8" t="str" cm="1">
        <f t="array" ref="G434">_xlfn.IFS(Table1[[#This Row],[Performance Score]]&gt;=80,"Excellent",Table1[[#This Row],[Performance Score]]&gt;=60,"Good",Table1[[#This Row],[Performance Score]]&gt;=40,"Need Improvement")</f>
        <v>Need Improvement</v>
      </c>
      <c r="H434" s="29">
        <f>Table1[[#This Row],[Bonus]]/Table1[[#This Row],[Basic Salary]]</f>
        <v>0.1152692558187365</v>
      </c>
      <c r="I434" s="8">
        <f ca="1">DATEDIF(Table1[[#This Row],[Date of Birth]],TODAY(),"y")</f>
        <v>26</v>
      </c>
      <c r="J434" s="33">
        <v>43359</v>
      </c>
      <c r="K434" s="33" t="str" cm="1">
        <f t="array" aca="1" ref="K434" ca="1">_xlfn.IFS(L434&lt;3,"Junior",L434&lt;=7,"Mid-Level",L434&gt;7,"Senior")</f>
        <v>Mid-Level</v>
      </c>
      <c r="L434" s="45">
        <f ca="1">INT(YEARFRAC(Table1[[#This Row],[Joining Date]],TODAY(),1))</f>
        <v>7</v>
      </c>
      <c r="M434" s="25" t="str">
        <f t="shared" ca="1" si="6"/>
        <v>Yes</v>
      </c>
      <c r="N434" s="25">
        <f>YEAR(Table1[[#This Row],[Joining Date]])</f>
        <v>2018</v>
      </c>
      <c r="O434" s="45">
        <f>MONTH(Table1[[#This Row],[Joining Date]])</f>
        <v>9</v>
      </c>
      <c r="P434" s="25">
        <f ca="1">NETWORKDAYS(Table1[[#This Row],[Joining Date]],TODAY())</f>
        <v>2031</v>
      </c>
      <c r="Q434" s="25" t="str">
        <f>LEFT(Table1[[#This Row],[Department]],5)&amp;"-"&amp;RIGHT(Table1[[#This Row],[Employee ID]],3)</f>
        <v>Marke-390</v>
      </c>
      <c r="R434" s="25" t="str">
        <f>LEFT(Table1[[#This Row],[Department]],3)</f>
        <v>Mar</v>
      </c>
      <c r="S434" s="36">
        <f>_xlfn.XLOOKUP(Table1[[#This Row],[City]],Table2[City],Table2[Bonus %])</f>
        <v>4</v>
      </c>
      <c r="U434" s="48" t="str">
        <v xml:space="preserve">Aditya </v>
      </c>
      <c r="V434" s="48" t="str">
        <v>Kapoor</v>
      </c>
    </row>
    <row r="435" spans="1:22" x14ac:dyDescent="0.35">
      <c r="A435" s="9" t="s">
        <v>1198</v>
      </c>
      <c r="B435" s="41" t="str">
        <f>LEFT(Table1[[#This Row],[Employee Name]],FIND(" ",Table1[[#This Row],[Employee Name]]))</f>
        <v xml:space="preserve">Nisha </v>
      </c>
      <c r="C435" s="41" t="str">
        <f>RIGHT(Table1[[#This Row],[Employee Name]],LEN(Table1[[#This Row],[Employee Name]])-FIND(" ",Table1[[#This Row],[Employee Name]]))</f>
        <v>Kapoor</v>
      </c>
      <c r="D435" s="23">
        <f>Table1[[#This Row],[Basic Salary]]+Table1[[#This Row],[Bonus]]</f>
        <v>130138</v>
      </c>
      <c r="E435" s="10">
        <v>94</v>
      </c>
      <c r="F435" s="46">
        <v>40</v>
      </c>
      <c r="G435" s="10" t="str" cm="1">
        <f t="array" ref="G435">_xlfn.IFS(Table1[[#This Row],[Performance Score]]&gt;=80,"Excellent",Table1[[#This Row],[Performance Score]]&gt;=60,"Good",Table1[[#This Row],[Performance Score]]&gt;=40,"Need Improvement")</f>
        <v>Need Improvement</v>
      </c>
      <c r="H435" s="30">
        <f>Table1[[#This Row],[Bonus]]/Table1[[#This Row],[Basic Salary]]</f>
        <v>0.23379282883634503</v>
      </c>
      <c r="I435" s="10">
        <f ca="1">DATEDIF(Table1[[#This Row],[Date of Birth]],TODAY(),"y")</f>
        <v>24</v>
      </c>
      <c r="J435" s="34">
        <v>43425</v>
      </c>
      <c r="K435" s="33" t="str" cm="1">
        <f t="array" aca="1" ref="K435" ca="1">_xlfn.IFS(L435&lt;3,"Junior",L435&lt;=7,"Mid-Level",L435&gt;7,"Senior")</f>
        <v>Mid-Level</v>
      </c>
      <c r="L435" s="46">
        <f ca="1">INT(YEARFRAC(Table1[[#This Row],[Joining Date]],TODAY(),1))</f>
        <v>7</v>
      </c>
      <c r="M435" s="25" t="str">
        <f t="shared" ca="1" si="6"/>
        <v>Yes</v>
      </c>
      <c r="N435" s="26">
        <f>YEAR(Table1[[#This Row],[Joining Date]])</f>
        <v>2018</v>
      </c>
      <c r="O435" s="46">
        <f>MONTH(Table1[[#This Row],[Joining Date]])</f>
        <v>11</v>
      </c>
      <c r="P435" s="26">
        <f ca="1">NETWORKDAYS(Table1[[#This Row],[Joining Date]],TODAY())</f>
        <v>1984</v>
      </c>
      <c r="Q435" s="26" t="str">
        <f>LEFT(Table1[[#This Row],[Department]],5)&amp;"-"&amp;RIGHT(Table1[[#This Row],[Employee ID]],3)</f>
        <v>HR-142</v>
      </c>
      <c r="R435" s="26" t="str">
        <f>LEFT(Table1[[#This Row],[Department]],3)</f>
        <v>HR</v>
      </c>
      <c r="S435" s="37">
        <f>_xlfn.XLOOKUP(Table1[[#This Row],[City]],Table2[City],Table2[Bonus %])</f>
        <v>7</v>
      </c>
      <c r="U435" s="48" t="str">
        <v xml:space="preserve">Nisha </v>
      </c>
      <c r="V435" s="48" t="str">
        <v>Kapoor</v>
      </c>
    </row>
    <row r="436" spans="1:22" x14ac:dyDescent="0.35">
      <c r="A436" s="7" t="s">
        <v>552</v>
      </c>
      <c r="B436" s="40" t="str">
        <f>LEFT(Table1[[#This Row],[Employee Name]],FIND(" ",Table1[[#This Row],[Employee Name]]))</f>
        <v xml:space="preserve">Nisha </v>
      </c>
      <c r="C436" s="40" t="str">
        <f>RIGHT(Table1[[#This Row],[Employee Name]],LEN(Table1[[#This Row],[Employee Name]])-FIND(" ",Table1[[#This Row],[Employee Name]]))</f>
        <v>Kapoor</v>
      </c>
      <c r="D436" s="22">
        <f>Table1[[#This Row],[Basic Salary]]+Table1[[#This Row],[Bonus]]</f>
        <v>130123</v>
      </c>
      <c r="E436" s="8">
        <v>88</v>
      </c>
      <c r="F436" s="45">
        <v>40</v>
      </c>
      <c r="G436" s="8" t="str" cm="1">
        <f t="array" ref="G436">_xlfn.IFS(Table1[[#This Row],[Performance Score]]&gt;=80,"Excellent",Table1[[#This Row],[Performance Score]]&gt;=60,"Good",Table1[[#This Row],[Performance Score]]&gt;=40,"Need Improvement")</f>
        <v>Need Improvement</v>
      </c>
      <c r="H436" s="29">
        <f>Table1[[#This Row],[Bonus]]/Table1[[#This Row],[Basic Salary]]</f>
        <v>0.19462193823216187</v>
      </c>
      <c r="I436" s="8">
        <f ca="1">DATEDIF(Table1[[#This Row],[Date of Birth]],TODAY(),"y")</f>
        <v>38</v>
      </c>
      <c r="J436" s="33">
        <v>42240</v>
      </c>
      <c r="K436" s="33" t="str" cm="1">
        <f t="array" aca="1" ref="K436" ca="1">_xlfn.IFS(L436&lt;3,"Junior",L436&lt;=7,"Mid-Level",L436&gt;7,"Senior")</f>
        <v>Senior</v>
      </c>
      <c r="L436" s="45">
        <f ca="1">INT(YEARFRAC(Table1[[#This Row],[Joining Date]],TODAY(),1))</f>
        <v>10</v>
      </c>
      <c r="M436" s="25" t="str">
        <f t="shared" ca="1" si="6"/>
        <v>Yes</v>
      </c>
      <c r="N436" s="25">
        <f>YEAR(Table1[[#This Row],[Joining Date]])</f>
        <v>2015</v>
      </c>
      <c r="O436" s="45">
        <f>MONTH(Table1[[#This Row],[Joining Date]])</f>
        <v>8</v>
      </c>
      <c r="P436" s="25">
        <f ca="1">NETWORKDAYS(Table1[[#This Row],[Joining Date]],TODAY())</f>
        <v>2831</v>
      </c>
      <c r="Q436" s="25" t="str">
        <f>LEFT(Table1[[#This Row],[Department]],5)&amp;"-"&amp;RIGHT(Table1[[#This Row],[Employee ID]],3)</f>
        <v>Marke-496</v>
      </c>
      <c r="R436" s="25" t="str">
        <f>LEFT(Table1[[#This Row],[Department]],3)</f>
        <v>Mar</v>
      </c>
      <c r="S436" s="36">
        <f>_xlfn.XLOOKUP(Table1[[#This Row],[City]],Table2[City],Table2[Bonus %])</f>
        <v>7</v>
      </c>
      <c r="U436" s="48" t="str">
        <v xml:space="preserve">Nisha </v>
      </c>
      <c r="V436" s="48" t="str">
        <v>Kapoor</v>
      </c>
    </row>
    <row r="437" spans="1:22" x14ac:dyDescent="0.35">
      <c r="A437" s="9" t="s">
        <v>1536</v>
      </c>
      <c r="B437" s="41" t="str">
        <f>LEFT(Table1[[#This Row],[Employee Name]],FIND(" ",Table1[[#This Row],[Employee Name]]))</f>
        <v xml:space="preserve">Ajay </v>
      </c>
      <c r="C437" s="41" t="str">
        <f>RIGHT(Table1[[#This Row],[Employee Name]],LEN(Table1[[#This Row],[Employee Name]])-FIND(" ",Table1[[#This Row],[Employee Name]]))</f>
        <v>Singh</v>
      </c>
      <c r="D437" s="23">
        <f>Table1[[#This Row],[Basic Salary]]+Table1[[#This Row],[Bonus]]</f>
        <v>130108</v>
      </c>
      <c r="E437" s="10">
        <v>85</v>
      </c>
      <c r="F437" s="46">
        <v>94</v>
      </c>
      <c r="G437" s="10" t="str" cm="1">
        <f t="array" ref="G437">_xlfn.IFS(Table1[[#This Row],[Performance Score]]&gt;=80,"Excellent",Table1[[#This Row],[Performance Score]]&gt;=60,"Good",Table1[[#This Row],[Performance Score]]&gt;=40,"Need Improvement")</f>
        <v>Excellent</v>
      </c>
      <c r="H437" s="30">
        <f>Table1[[#This Row],[Bonus]]/Table1[[#This Row],[Basic Salary]]</f>
        <v>0.25857782678932451</v>
      </c>
      <c r="I437" s="10">
        <f ca="1">DATEDIF(Table1[[#This Row],[Date of Birth]],TODAY(),"y")</f>
        <v>14</v>
      </c>
      <c r="J437" s="34">
        <v>42375</v>
      </c>
      <c r="K437" s="33" t="str" cm="1">
        <f t="array" aca="1" ref="K437" ca="1">_xlfn.IFS(L437&lt;3,"Junior",L437&lt;=7,"Mid-Level",L437&gt;7,"Senior")</f>
        <v>Senior</v>
      </c>
      <c r="L437" s="46">
        <f ca="1">INT(YEARFRAC(Table1[[#This Row],[Joining Date]],TODAY(),1))</f>
        <v>10</v>
      </c>
      <c r="M437" s="25" t="str">
        <f t="shared" ca="1" si="6"/>
        <v>Yes</v>
      </c>
      <c r="N437" s="26">
        <f>YEAR(Table1[[#This Row],[Joining Date]])</f>
        <v>2016</v>
      </c>
      <c r="O437" s="46">
        <f>MONTH(Table1[[#This Row],[Joining Date]])</f>
        <v>1</v>
      </c>
      <c r="P437" s="26">
        <f ca="1">NETWORKDAYS(Table1[[#This Row],[Joining Date]],TODAY())</f>
        <v>2734</v>
      </c>
      <c r="Q437" s="26" t="str">
        <f>LEFT(Table1[[#This Row],[Department]],5)&amp;"-"&amp;RIGHT(Table1[[#This Row],[Employee ID]],3)</f>
        <v>Finan-480</v>
      </c>
      <c r="R437" s="26" t="str">
        <f>LEFT(Table1[[#This Row],[Department]],3)</f>
        <v>Fin</v>
      </c>
      <c r="S437" s="37">
        <f>_xlfn.XLOOKUP(Table1[[#This Row],[City]],Table2[City],Table2[Bonus %])</f>
        <v>6</v>
      </c>
      <c r="U437" s="48" t="str">
        <v xml:space="preserve">Ajay </v>
      </c>
      <c r="V437" s="48" t="str">
        <v>Singh</v>
      </c>
    </row>
    <row r="438" spans="1:22" x14ac:dyDescent="0.35">
      <c r="A438" s="7" t="s">
        <v>2384</v>
      </c>
      <c r="B438" s="40" t="str">
        <f>LEFT(Table1[[#This Row],[Employee Name]],FIND(" ",Table1[[#This Row],[Employee Name]]))</f>
        <v xml:space="preserve">Tarun </v>
      </c>
      <c r="C438" s="40" t="str">
        <f>RIGHT(Table1[[#This Row],[Employee Name]],LEN(Table1[[#This Row],[Employee Name]])-FIND(" ",Table1[[#This Row],[Employee Name]]))</f>
        <v>Verma</v>
      </c>
      <c r="D438" s="22">
        <f>Table1[[#This Row],[Basic Salary]]+Table1[[#This Row],[Bonus]]</f>
        <v>130071</v>
      </c>
      <c r="E438" s="8">
        <v>60</v>
      </c>
      <c r="F438" s="45">
        <v>76</v>
      </c>
      <c r="G438" s="8" t="str" cm="1">
        <f t="array" ref="G438">_xlfn.IFS(Table1[[#This Row],[Performance Score]]&gt;=80,"Excellent",Table1[[#This Row],[Performance Score]]&gt;=60,"Good",Table1[[#This Row],[Performance Score]]&gt;=40,"Need Improvement")</f>
        <v>Good</v>
      </c>
      <c r="H438" s="29">
        <f>Table1[[#This Row],[Bonus]]/Table1[[#This Row],[Basic Salary]]</f>
        <v>0.24426991658376063</v>
      </c>
      <c r="I438" s="8">
        <f ca="1">DATEDIF(Table1[[#This Row],[Date of Birth]],TODAY(),"y")</f>
        <v>16</v>
      </c>
      <c r="J438" s="33">
        <v>45102</v>
      </c>
      <c r="K438" s="33" t="str" cm="1">
        <f t="array" aca="1" ref="K438" ca="1">_xlfn.IFS(L438&lt;3,"Junior",L438&lt;=7,"Mid-Level",L438&gt;7,"Senior")</f>
        <v>Mid-Level</v>
      </c>
      <c r="L438" s="45">
        <f ca="1">INT(YEARFRAC(Table1[[#This Row],[Joining Date]],TODAY(),1))</f>
        <v>3</v>
      </c>
      <c r="M438" s="25" t="str">
        <f t="shared" ca="1" si="6"/>
        <v>No</v>
      </c>
      <c r="N438" s="25">
        <f>YEAR(Table1[[#This Row],[Joining Date]])</f>
        <v>2023</v>
      </c>
      <c r="O438" s="45">
        <f>MONTH(Table1[[#This Row],[Joining Date]])</f>
        <v>6</v>
      </c>
      <c r="P438" s="25">
        <f ca="1">NETWORKDAYS(Table1[[#This Row],[Joining Date]],TODAY())</f>
        <v>786</v>
      </c>
      <c r="Q438" s="25" t="str">
        <f>LEFT(Table1[[#This Row],[Department]],5)&amp;"-"&amp;RIGHT(Table1[[#This Row],[Employee ID]],3)</f>
        <v>Sales-328</v>
      </c>
      <c r="R438" s="25" t="str">
        <f>LEFT(Table1[[#This Row],[Department]],3)</f>
        <v>Sal</v>
      </c>
      <c r="S438" s="36">
        <f>_xlfn.XLOOKUP(Table1[[#This Row],[City]],Table2[City],Table2[Bonus %])</f>
        <v>7</v>
      </c>
      <c r="U438" s="48" t="str">
        <v xml:space="preserve">Tarun </v>
      </c>
      <c r="V438" s="48" t="str">
        <v>Verma</v>
      </c>
    </row>
    <row r="439" spans="1:22" x14ac:dyDescent="0.35">
      <c r="A439" s="9" t="s">
        <v>1504</v>
      </c>
      <c r="B439" s="41" t="str">
        <f>LEFT(Table1[[#This Row],[Employee Name]],FIND(" ",Table1[[#This Row],[Employee Name]]))</f>
        <v xml:space="preserve">Arjun </v>
      </c>
      <c r="C439" s="41" t="str">
        <f>RIGHT(Table1[[#This Row],[Employee Name]],LEN(Table1[[#This Row],[Employee Name]])-FIND(" ",Table1[[#This Row],[Employee Name]]))</f>
        <v>Mehta</v>
      </c>
      <c r="D439" s="23">
        <f>Table1[[#This Row],[Basic Salary]]+Table1[[#This Row],[Bonus]]</f>
        <v>130068</v>
      </c>
      <c r="E439" s="10">
        <v>62</v>
      </c>
      <c r="F439" s="46">
        <v>87</v>
      </c>
      <c r="G439" s="10" t="str" cm="1">
        <f t="array" ref="G439">_xlfn.IFS(Table1[[#This Row],[Performance Score]]&gt;=80,"Excellent",Table1[[#This Row],[Performance Score]]&gt;=60,"Good",Table1[[#This Row],[Performance Score]]&gt;=40,"Need Improvement")</f>
        <v>Excellent</v>
      </c>
      <c r="H439" s="30">
        <f>Table1[[#This Row],[Bonus]]/Table1[[#This Row],[Basic Salary]]</f>
        <v>0.28859299768174523</v>
      </c>
      <c r="I439" s="10">
        <f ca="1">DATEDIF(Table1[[#This Row],[Date of Birth]],TODAY(),"y")</f>
        <v>39</v>
      </c>
      <c r="J439" s="34">
        <v>44713</v>
      </c>
      <c r="K439" s="33" t="str" cm="1">
        <f t="array" aca="1" ref="K439" ca="1">_xlfn.IFS(L439&lt;3,"Junior",L439&lt;=7,"Mid-Level",L439&gt;7,"Senior")</f>
        <v>Mid-Level</v>
      </c>
      <c r="L439" s="46">
        <f ca="1">INT(YEARFRAC(Table1[[#This Row],[Joining Date]],TODAY(),1))</f>
        <v>4</v>
      </c>
      <c r="M439" s="25" t="str">
        <f t="shared" ca="1" si="6"/>
        <v>No</v>
      </c>
      <c r="N439" s="26">
        <f>YEAR(Table1[[#This Row],[Joining Date]])</f>
        <v>2022</v>
      </c>
      <c r="O439" s="46">
        <f>MONTH(Table1[[#This Row],[Joining Date]])</f>
        <v>6</v>
      </c>
      <c r="P439" s="26">
        <f ca="1">NETWORKDAYS(Table1[[#This Row],[Joining Date]],TODAY())</f>
        <v>1064</v>
      </c>
      <c r="Q439" s="26" t="str">
        <f>LEFT(Table1[[#This Row],[Department]],5)&amp;"-"&amp;RIGHT(Table1[[#This Row],[Employee ID]],3)</f>
        <v>IT-448</v>
      </c>
      <c r="R439" s="26" t="str">
        <f>LEFT(Table1[[#This Row],[Department]],3)</f>
        <v>IT</v>
      </c>
      <c r="S439" s="37">
        <f>_xlfn.XLOOKUP(Table1[[#This Row],[City]],Table2[City],Table2[Bonus %])</f>
        <v>5</v>
      </c>
      <c r="U439" s="48" t="str">
        <v xml:space="preserve">Arjun </v>
      </c>
      <c r="V439" s="48" t="str">
        <v>Mehta</v>
      </c>
    </row>
    <row r="440" spans="1:22" x14ac:dyDescent="0.35">
      <c r="A440" s="7" t="s">
        <v>663</v>
      </c>
      <c r="B440" s="40" t="str">
        <f>LEFT(Table1[[#This Row],[Employee Name]],FIND(" ",Table1[[#This Row],[Employee Name]]))</f>
        <v xml:space="preserve">Neha </v>
      </c>
      <c r="C440" s="40" t="str">
        <f>RIGHT(Table1[[#This Row],[Employee Name]],LEN(Table1[[#This Row],[Employee Name]])-FIND(" ",Table1[[#This Row],[Employee Name]]))</f>
        <v>Kulkarni</v>
      </c>
      <c r="D440" s="22">
        <f>Table1[[#This Row],[Basic Salary]]+Table1[[#This Row],[Bonus]]</f>
        <v>130037</v>
      </c>
      <c r="E440" s="8">
        <v>81</v>
      </c>
      <c r="F440" s="45">
        <v>73</v>
      </c>
      <c r="G440" s="8" t="str" cm="1">
        <f t="array" ref="G440">_xlfn.IFS(Table1[[#This Row],[Performance Score]]&gt;=80,"Excellent",Table1[[#This Row],[Performance Score]]&gt;=60,"Good",Table1[[#This Row],[Performance Score]]&gt;=40,"Need Improvement")</f>
        <v>Good</v>
      </c>
      <c r="H440" s="29">
        <f>Table1[[#This Row],[Bonus]]/Table1[[#This Row],[Basic Salary]]</f>
        <v>0.12057391529148176</v>
      </c>
      <c r="I440" s="8">
        <f ca="1">DATEDIF(Table1[[#This Row],[Date of Birth]],TODAY(),"y")</f>
        <v>41</v>
      </c>
      <c r="J440" s="33">
        <v>42556</v>
      </c>
      <c r="K440" s="33" t="str" cm="1">
        <f t="array" aca="1" ref="K440" ca="1">_xlfn.IFS(L440&lt;3,"Junior",L440&lt;=7,"Mid-Level",L440&gt;7,"Senior")</f>
        <v>Senior</v>
      </c>
      <c r="L440" s="45">
        <f ca="1">INT(YEARFRAC(Table1[[#This Row],[Joining Date]],TODAY(),1))</f>
        <v>9</v>
      </c>
      <c r="M440" s="25" t="str">
        <f t="shared" ca="1" si="6"/>
        <v>Yes</v>
      </c>
      <c r="N440" s="25">
        <f>YEAR(Table1[[#This Row],[Joining Date]])</f>
        <v>2016</v>
      </c>
      <c r="O440" s="45">
        <f>MONTH(Table1[[#This Row],[Joining Date]])</f>
        <v>7</v>
      </c>
      <c r="P440" s="25">
        <f ca="1">NETWORKDAYS(Table1[[#This Row],[Joining Date]],TODAY())</f>
        <v>2605</v>
      </c>
      <c r="Q440" s="25" t="str">
        <f>LEFT(Table1[[#This Row],[Department]],5)&amp;"-"&amp;RIGHT(Table1[[#This Row],[Employee ID]],3)</f>
        <v>Sales-607</v>
      </c>
      <c r="R440" s="25" t="str">
        <f>LEFT(Table1[[#This Row],[Department]],3)</f>
        <v>Sal</v>
      </c>
      <c r="S440" s="36">
        <f>_xlfn.XLOOKUP(Table1[[#This Row],[City]],Table2[City],Table2[Bonus %])</f>
        <v>8</v>
      </c>
      <c r="U440" s="48" t="str">
        <v xml:space="preserve">Neha </v>
      </c>
      <c r="V440" s="48" t="str">
        <v>Kulkarni</v>
      </c>
    </row>
    <row r="441" spans="1:22" x14ac:dyDescent="0.35">
      <c r="A441" s="9" t="s">
        <v>1239</v>
      </c>
      <c r="B441" s="41" t="str">
        <f>LEFT(Table1[[#This Row],[Employee Name]],FIND(" ",Table1[[#This Row],[Employee Name]]))</f>
        <v xml:space="preserve">Krishna </v>
      </c>
      <c r="C441" s="41" t="str">
        <f>RIGHT(Table1[[#This Row],[Employee Name]],LEN(Table1[[#This Row],[Employee Name]])-FIND(" ",Table1[[#This Row],[Employee Name]]))</f>
        <v>Chaitanya</v>
      </c>
      <c r="D441" s="23">
        <f>Table1[[#This Row],[Basic Salary]]+Table1[[#This Row],[Bonus]]</f>
        <v>129986</v>
      </c>
      <c r="E441" s="10">
        <v>87</v>
      </c>
      <c r="F441" s="46">
        <v>63</v>
      </c>
      <c r="G441" s="10" t="str" cm="1">
        <f t="array" ref="G441">_xlfn.IFS(Table1[[#This Row],[Performance Score]]&gt;=80,"Excellent",Table1[[#This Row],[Performance Score]]&gt;=60,"Good",Table1[[#This Row],[Performance Score]]&gt;=40,"Need Improvement")</f>
        <v>Good</v>
      </c>
      <c r="H441" s="30">
        <f>Table1[[#This Row],[Bonus]]/Table1[[#This Row],[Basic Salary]]</f>
        <v>0.29076014100590836</v>
      </c>
      <c r="I441" s="10">
        <f ca="1">DATEDIF(Table1[[#This Row],[Date of Birth]],TODAY(),"y")</f>
        <v>35</v>
      </c>
      <c r="J441" s="34">
        <v>42131</v>
      </c>
      <c r="K441" s="33" t="str" cm="1">
        <f t="array" aca="1" ref="K441" ca="1">_xlfn.IFS(L441&lt;3,"Junior",L441&lt;=7,"Mid-Level",L441&gt;7,"Senior")</f>
        <v>Senior</v>
      </c>
      <c r="L441" s="46">
        <f ca="1">INT(YEARFRAC(Table1[[#This Row],[Joining Date]],TODAY(),1))</f>
        <v>11</v>
      </c>
      <c r="M441" s="25" t="str">
        <f t="shared" ca="1" si="6"/>
        <v>Yes</v>
      </c>
      <c r="N441" s="26">
        <f>YEAR(Table1[[#This Row],[Joining Date]])</f>
        <v>2015</v>
      </c>
      <c r="O441" s="46">
        <f>MONTH(Table1[[#This Row],[Joining Date]])</f>
        <v>5</v>
      </c>
      <c r="P441" s="26">
        <f ca="1">NETWORKDAYS(Table1[[#This Row],[Joining Date]],TODAY())</f>
        <v>2908</v>
      </c>
      <c r="Q441" s="26" t="str">
        <f>LEFT(Table1[[#This Row],[Department]],5)&amp;"-"&amp;RIGHT(Table1[[#This Row],[Employee ID]],3)</f>
        <v>Sales-183</v>
      </c>
      <c r="R441" s="26" t="str">
        <f>LEFT(Table1[[#This Row],[Department]],3)</f>
        <v>Sal</v>
      </c>
      <c r="S441" s="37">
        <f>_xlfn.XLOOKUP(Table1[[#This Row],[City]],Table2[City],Table2[Bonus %])</f>
        <v>7</v>
      </c>
      <c r="U441" s="48" t="str">
        <v xml:space="preserve">Krishna </v>
      </c>
      <c r="V441" s="48" t="str">
        <v>Chaitanya</v>
      </c>
    </row>
    <row r="442" spans="1:22" x14ac:dyDescent="0.35">
      <c r="A442" s="7" t="s">
        <v>4634</v>
      </c>
      <c r="B442" s="40" t="str">
        <f>LEFT(Table1[[#This Row],[Employee Name]],FIND(" ",Table1[[#This Row],[Employee Name]]))</f>
        <v xml:space="preserve">Priya </v>
      </c>
      <c r="C442" s="40" t="str">
        <f>RIGHT(Table1[[#This Row],[Employee Name]],LEN(Table1[[#This Row],[Employee Name]])-FIND(" ",Table1[[#This Row],[Employee Name]]))</f>
        <v>Reddy</v>
      </c>
      <c r="D442" s="22">
        <f>Table1[[#This Row],[Basic Salary]]+Table1[[#This Row],[Bonus]]</f>
        <v>129986</v>
      </c>
      <c r="E442" s="8">
        <v>66</v>
      </c>
      <c r="F442" s="45">
        <v>70</v>
      </c>
      <c r="G442" s="8" t="str" cm="1">
        <f t="array" ref="G442">_xlfn.IFS(Table1[[#This Row],[Performance Score]]&gt;=80,"Excellent",Table1[[#This Row],[Performance Score]]&gt;=60,"Good",Table1[[#This Row],[Performance Score]]&gt;=40,"Need Improvement")</f>
        <v>Good</v>
      </c>
      <c r="H442" s="29">
        <f>Table1[[#This Row],[Bonus]]/Table1[[#This Row],[Basic Salary]]</f>
        <v>9.9498405555602548E-2</v>
      </c>
      <c r="I442" s="8">
        <f ca="1">DATEDIF(Table1[[#This Row],[Date of Birth]],TODAY(),"y")</f>
        <v>14</v>
      </c>
      <c r="J442" s="33">
        <v>42510</v>
      </c>
      <c r="K442" s="33" t="str" cm="1">
        <f t="array" aca="1" ref="K442" ca="1">_xlfn.IFS(L442&lt;3,"Junior",L442&lt;=7,"Mid-Level",L442&gt;7,"Senior")</f>
        <v>Senior</v>
      </c>
      <c r="L442" s="45">
        <f ca="1">INT(YEARFRAC(Table1[[#This Row],[Joining Date]],TODAY(),1))</f>
        <v>10</v>
      </c>
      <c r="M442" s="25" t="str">
        <f t="shared" ca="1" si="6"/>
        <v>Yes</v>
      </c>
      <c r="N442" s="25">
        <f>YEAR(Table1[[#This Row],[Joining Date]])</f>
        <v>2016</v>
      </c>
      <c r="O442" s="45">
        <f>MONTH(Table1[[#This Row],[Joining Date]])</f>
        <v>5</v>
      </c>
      <c r="P442" s="25">
        <f ca="1">NETWORKDAYS(Table1[[#This Row],[Joining Date]],TODAY())</f>
        <v>2637</v>
      </c>
      <c r="Q442" s="25" t="str">
        <f>LEFT(Table1[[#This Row],[Department]],5)&amp;"-"&amp;RIGHT(Table1[[#This Row],[Employee ID]],3)</f>
        <v>HR-578</v>
      </c>
      <c r="R442" s="25" t="str">
        <f>LEFT(Table1[[#This Row],[Department]],3)</f>
        <v>HR</v>
      </c>
      <c r="S442" s="36">
        <f>_xlfn.XLOOKUP(Table1[[#This Row],[City]],Table2[City],Table2[Bonus %])</f>
        <v>8</v>
      </c>
      <c r="U442" s="48" t="str">
        <v xml:space="preserve">Priya </v>
      </c>
      <c r="V442" s="48" t="str">
        <v>Reddy</v>
      </c>
    </row>
    <row r="443" spans="1:22" x14ac:dyDescent="0.35">
      <c r="A443" s="9" t="s">
        <v>1105</v>
      </c>
      <c r="B443" s="41" t="str">
        <f>LEFT(Table1[[#This Row],[Employee Name]],FIND(" ",Table1[[#This Row],[Employee Name]]))</f>
        <v xml:space="preserve">Kavya </v>
      </c>
      <c r="C443" s="41" t="str">
        <f>RIGHT(Table1[[#This Row],[Employee Name]],LEN(Table1[[#This Row],[Employee Name]])-FIND(" ",Table1[[#This Row],[Employee Name]]))</f>
        <v>Nair</v>
      </c>
      <c r="D443" s="23">
        <f>Table1[[#This Row],[Basic Salary]]+Table1[[#This Row],[Bonus]]</f>
        <v>129980</v>
      </c>
      <c r="E443" s="10">
        <v>87</v>
      </c>
      <c r="F443" s="46">
        <v>52</v>
      </c>
      <c r="G443" s="10" t="str" cm="1">
        <f t="array" ref="G443">_xlfn.IFS(Table1[[#This Row],[Performance Score]]&gt;=80,"Excellent",Table1[[#This Row],[Performance Score]]&gt;=60,"Good",Table1[[#This Row],[Performance Score]]&gt;=40,"Need Improvement")</f>
        <v>Need Improvement</v>
      </c>
      <c r="H443" s="30">
        <f>Table1[[#This Row],[Bonus]]/Table1[[#This Row],[Basic Salary]]</f>
        <v>0.1121283422459893</v>
      </c>
      <c r="I443" s="10">
        <f ca="1">DATEDIF(Table1[[#This Row],[Date of Birth]],TODAY(),"y")</f>
        <v>34</v>
      </c>
      <c r="J443" s="34">
        <v>45544</v>
      </c>
      <c r="K443" s="33" t="str" cm="1">
        <f t="array" aca="1" ref="K443" ca="1">_xlfn.IFS(L443&lt;3,"Junior",L443&lt;=7,"Mid-Level",L443&gt;7,"Senior")</f>
        <v>Junior</v>
      </c>
      <c r="L443" s="46">
        <f ca="1">INT(YEARFRAC(Table1[[#This Row],[Joining Date]],TODAY(),1))</f>
        <v>1</v>
      </c>
      <c r="M443" s="25" t="str">
        <f t="shared" ca="1" si="6"/>
        <v>No</v>
      </c>
      <c r="N443" s="26">
        <f>YEAR(Table1[[#This Row],[Joining Date]])</f>
        <v>2024</v>
      </c>
      <c r="O443" s="46">
        <f>MONTH(Table1[[#This Row],[Joining Date]])</f>
        <v>9</v>
      </c>
      <c r="P443" s="26">
        <f ca="1">NETWORKDAYS(Table1[[#This Row],[Joining Date]],TODAY())</f>
        <v>471</v>
      </c>
      <c r="Q443" s="26" t="str">
        <f>LEFT(Table1[[#This Row],[Department]],5)&amp;"-"&amp;RIGHT(Table1[[#This Row],[Employee ID]],3)</f>
        <v>Sales-049</v>
      </c>
      <c r="R443" s="26" t="str">
        <f>LEFT(Table1[[#This Row],[Department]],3)</f>
        <v>Sal</v>
      </c>
      <c r="S443" s="37">
        <f>_xlfn.XLOOKUP(Table1[[#This Row],[City]],Table2[City],Table2[Bonus %])</f>
        <v>8</v>
      </c>
      <c r="U443" s="48" t="str">
        <v xml:space="preserve">Kavya </v>
      </c>
      <c r="V443" s="48" t="str">
        <v>Nair</v>
      </c>
    </row>
    <row r="444" spans="1:22" x14ac:dyDescent="0.35">
      <c r="A444" s="7" t="s">
        <v>2984</v>
      </c>
      <c r="B444" s="40" t="str">
        <f>LEFT(Table1[[#This Row],[Employee Name]],FIND(" ",Table1[[#This Row],[Employee Name]]))</f>
        <v xml:space="preserve">Vikram </v>
      </c>
      <c r="C444" s="40" t="str">
        <f>RIGHT(Table1[[#This Row],[Employee Name]],LEN(Table1[[#This Row],[Employee Name]])-FIND(" ",Table1[[#This Row],[Employee Name]]))</f>
        <v>Singh</v>
      </c>
      <c r="D444" s="22">
        <f>Table1[[#This Row],[Basic Salary]]+Table1[[#This Row],[Bonus]]</f>
        <v>129954</v>
      </c>
      <c r="E444" s="8">
        <v>95</v>
      </c>
      <c r="F444" s="45">
        <v>74</v>
      </c>
      <c r="G444" s="8" t="str" cm="1">
        <f t="array" ref="G444">_xlfn.IFS(Table1[[#This Row],[Performance Score]]&gt;=80,"Excellent",Table1[[#This Row],[Performance Score]]&gt;=60,"Good",Table1[[#This Row],[Performance Score]]&gt;=40,"Need Improvement")</f>
        <v>Good</v>
      </c>
      <c r="H444" s="29">
        <f>Table1[[#This Row],[Bonus]]/Table1[[#This Row],[Basic Salary]]</f>
        <v>0.1718864130287755</v>
      </c>
      <c r="I444" s="8">
        <f ca="1">DATEDIF(Table1[[#This Row],[Date of Birth]],TODAY(),"y")</f>
        <v>29</v>
      </c>
      <c r="J444" s="33">
        <v>43154</v>
      </c>
      <c r="K444" s="33" t="str" cm="1">
        <f t="array" aca="1" ref="K444" ca="1">_xlfn.IFS(L444&lt;3,"Junior",L444&lt;=7,"Mid-Level",L444&gt;7,"Senior")</f>
        <v>Senior</v>
      </c>
      <c r="L444" s="45">
        <f ca="1">INT(YEARFRAC(Table1[[#This Row],[Joining Date]],TODAY(),1))</f>
        <v>8</v>
      </c>
      <c r="M444" s="25" t="str">
        <f t="shared" ca="1" si="6"/>
        <v>Yes</v>
      </c>
      <c r="N444" s="25">
        <f>YEAR(Table1[[#This Row],[Joining Date]])</f>
        <v>2018</v>
      </c>
      <c r="O444" s="45">
        <f>MONTH(Table1[[#This Row],[Joining Date]])</f>
        <v>2</v>
      </c>
      <c r="P444" s="25">
        <f ca="1">NETWORKDAYS(Table1[[#This Row],[Joining Date]],TODAY())</f>
        <v>2177</v>
      </c>
      <c r="Q444" s="25" t="str">
        <f>LEFT(Table1[[#This Row],[Department]],5)&amp;"-"&amp;RIGHT(Table1[[#This Row],[Employee ID]],3)</f>
        <v>Marke-928</v>
      </c>
      <c r="R444" s="25" t="str">
        <f>LEFT(Table1[[#This Row],[Department]],3)</f>
        <v>Mar</v>
      </c>
      <c r="S444" s="36">
        <f>_xlfn.XLOOKUP(Table1[[#This Row],[City]],Table2[City],Table2[Bonus %])</f>
        <v>6</v>
      </c>
      <c r="U444" s="48" t="str">
        <v xml:space="preserve">Vikram </v>
      </c>
      <c r="V444" s="48" t="str">
        <v>Singh</v>
      </c>
    </row>
    <row r="445" spans="1:22" x14ac:dyDescent="0.35">
      <c r="A445" s="9" t="s">
        <v>4750</v>
      </c>
      <c r="B445" s="41" t="str">
        <f>LEFT(Table1[[#This Row],[Employee Name]],FIND(" ",Table1[[#This Row],[Employee Name]]))</f>
        <v xml:space="preserve">Nisha </v>
      </c>
      <c r="C445" s="41" t="str">
        <f>RIGHT(Table1[[#This Row],[Employee Name]],LEN(Table1[[#This Row],[Employee Name]])-FIND(" ",Table1[[#This Row],[Employee Name]]))</f>
        <v>Kapoor</v>
      </c>
      <c r="D445" s="23">
        <f>Table1[[#This Row],[Basic Salary]]+Table1[[#This Row],[Bonus]]</f>
        <v>129937</v>
      </c>
      <c r="E445" s="10">
        <v>67</v>
      </c>
      <c r="F445" s="46">
        <v>77</v>
      </c>
      <c r="G445" s="10" t="str" cm="1">
        <f t="array" ref="G445">_xlfn.IFS(Table1[[#This Row],[Performance Score]]&gt;=80,"Excellent",Table1[[#This Row],[Performance Score]]&gt;=60,"Good",Table1[[#This Row],[Performance Score]]&gt;=40,"Need Improvement")</f>
        <v>Good</v>
      </c>
      <c r="H445" s="30">
        <f>Table1[[#This Row],[Bonus]]/Table1[[#This Row],[Basic Salary]]</f>
        <v>0.11221721006274235</v>
      </c>
      <c r="I445" s="10">
        <f ca="1">DATEDIF(Table1[[#This Row],[Date of Birth]],TODAY(),"y")</f>
        <v>39</v>
      </c>
      <c r="J445" s="34">
        <v>45187</v>
      </c>
      <c r="K445" s="33" t="str" cm="1">
        <f t="array" aca="1" ref="K445" ca="1">_xlfn.IFS(L445&lt;3,"Junior",L445&lt;=7,"Mid-Level",L445&gt;7,"Senior")</f>
        <v>Junior</v>
      </c>
      <c r="L445" s="46">
        <f ca="1">INT(YEARFRAC(Table1[[#This Row],[Joining Date]],TODAY(),1))</f>
        <v>2</v>
      </c>
      <c r="M445" s="25" t="str">
        <f t="shared" ca="1" si="6"/>
        <v>No</v>
      </c>
      <c r="N445" s="26">
        <f>YEAR(Table1[[#This Row],[Joining Date]])</f>
        <v>2023</v>
      </c>
      <c r="O445" s="46">
        <f>MONTH(Table1[[#This Row],[Joining Date]])</f>
        <v>9</v>
      </c>
      <c r="P445" s="26">
        <f ca="1">NETWORKDAYS(Table1[[#This Row],[Joining Date]],TODAY())</f>
        <v>726</v>
      </c>
      <c r="Q445" s="26" t="str">
        <f>LEFT(Table1[[#This Row],[Department]],5)&amp;"-"&amp;RIGHT(Table1[[#This Row],[Employee ID]],3)</f>
        <v>Marke-694</v>
      </c>
      <c r="R445" s="26" t="str">
        <f>LEFT(Table1[[#This Row],[Department]],3)</f>
        <v>Mar</v>
      </c>
      <c r="S445" s="37">
        <f>_xlfn.XLOOKUP(Table1[[#This Row],[City]],Table2[City],Table2[Bonus %])</f>
        <v>8</v>
      </c>
      <c r="U445" s="48" t="str">
        <v xml:space="preserve">Nisha </v>
      </c>
      <c r="V445" s="48" t="str">
        <v>Kapoor</v>
      </c>
    </row>
    <row r="446" spans="1:22" x14ac:dyDescent="0.35">
      <c r="A446" s="7" t="s">
        <v>3123</v>
      </c>
      <c r="B446" s="40" t="str">
        <f>LEFT(Table1[[#This Row],[Employee Name]],FIND(" ",Table1[[#This Row],[Employee Name]]))</f>
        <v xml:space="preserve">Karan </v>
      </c>
      <c r="C446" s="40" t="str">
        <f>RIGHT(Table1[[#This Row],[Employee Name]],LEN(Table1[[#This Row],[Employee Name]])-FIND(" ",Table1[[#This Row],[Employee Name]]))</f>
        <v>Malhotra</v>
      </c>
      <c r="D446" s="22">
        <f>Table1[[#This Row],[Basic Salary]]+Table1[[#This Row],[Bonus]]</f>
        <v>129931</v>
      </c>
      <c r="E446" s="8">
        <v>92</v>
      </c>
      <c r="F446" s="45">
        <v>53</v>
      </c>
      <c r="G446" s="8" t="str" cm="1">
        <f t="array" ref="G446">_xlfn.IFS(Table1[[#This Row],[Performance Score]]&gt;=80,"Excellent",Table1[[#This Row],[Performance Score]]&gt;=60,"Good",Table1[[#This Row],[Performance Score]]&gt;=40,"Need Improvement")</f>
        <v>Need Improvement</v>
      </c>
      <c r="H446" s="29">
        <f>Table1[[#This Row],[Bonus]]/Table1[[#This Row],[Basic Salary]]</f>
        <v>0.1347487380133098</v>
      </c>
      <c r="I446" s="8">
        <f ca="1">DATEDIF(Table1[[#This Row],[Date of Birth]],TODAY(),"y")</f>
        <v>41</v>
      </c>
      <c r="J446" s="33">
        <v>44248</v>
      </c>
      <c r="K446" s="33" t="str" cm="1">
        <f t="array" aca="1" ref="K446" ca="1">_xlfn.IFS(L446&lt;3,"Junior",L446&lt;=7,"Mid-Level",L446&gt;7,"Senior")</f>
        <v>Mid-Level</v>
      </c>
      <c r="L446" s="45">
        <f ca="1">INT(YEARFRAC(Table1[[#This Row],[Joining Date]],TODAY(),1))</f>
        <v>5</v>
      </c>
      <c r="M446" s="25" t="str">
        <f t="shared" ca="1" si="6"/>
        <v>No</v>
      </c>
      <c r="N446" s="25">
        <f>YEAR(Table1[[#This Row],[Joining Date]])</f>
        <v>2021</v>
      </c>
      <c r="O446" s="45">
        <f>MONTH(Table1[[#This Row],[Joining Date]])</f>
        <v>2</v>
      </c>
      <c r="P446" s="25">
        <f ca="1">NETWORKDAYS(Table1[[#This Row],[Joining Date]],TODAY())</f>
        <v>1396</v>
      </c>
      <c r="Q446" s="25" t="str">
        <f>LEFT(Table1[[#This Row],[Department]],5)&amp;"-"&amp;RIGHT(Table1[[#This Row],[Employee ID]],3)</f>
        <v>HR-067</v>
      </c>
      <c r="R446" s="25" t="str">
        <f>LEFT(Table1[[#This Row],[Department]],3)</f>
        <v>HR</v>
      </c>
      <c r="S446" s="36">
        <f>_xlfn.XLOOKUP(Table1[[#This Row],[City]],Table2[City],Table2[Bonus %])</f>
        <v>6</v>
      </c>
      <c r="U446" s="48" t="str">
        <v xml:space="preserve">Karan </v>
      </c>
      <c r="V446" s="48" t="str">
        <v>Malhotra</v>
      </c>
    </row>
    <row r="447" spans="1:22" x14ac:dyDescent="0.35">
      <c r="A447" s="9" t="s">
        <v>1875</v>
      </c>
      <c r="B447" s="41" t="str">
        <f>LEFT(Table1[[#This Row],[Employee Name]],FIND(" ",Table1[[#This Row],[Employee Name]]))</f>
        <v xml:space="preserve">Gayathri </v>
      </c>
      <c r="C447" s="41" t="str">
        <f>RIGHT(Table1[[#This Row],[Employee Name]],LEN(Table1[[#This Row],[Employee Name]])-FIND(" ",Table1[[#This Row],[Employee Name]]))</f>
        <v>Iyer</v>
      </c>
      <c r="D447" s="23">
        <f>Table1[[#This Row],[Basic Salary]]+Table1[[#This Row],[Bonus]]</f>
        <v>129925</v>
      </c>
      <c r="E447" s="10">
        <v>73</v>
      </c>
      <c r="F447" s="46">
        <v>78</v>
      </c>
      <c r="G447" s="10" t="str" cm="1">
        <f t="array" ref="G447">_xlfn.IFS(Table1[[#This Row],[Performance Score]]&gt;=80,"Excellent",Table1[[#This Row],[Performance Score]]&gt;=60,"Good",Table1[[#This Row],[Performance Score]]&gt;=40,"Need Improvement")</f>
        <v>Good</v>
      </c>
      <c r="H447" s="30">
        <f>Table1[[#This Row],[Bonus]]/Table1[[#This Row],[Basic Salary]]</f>
        <v>8.4887148356282194E-2</v>
      </c>
      <c r="I447" s="10">
        <f ca="1">DATEDIF(Table1[[#This Row],[Date of Birth]],TODAY(),"y")</f>
        <v>38</v>
      </c>
      <c r="J447" s="34">
        <v>42802</v>
      </c>
      <c r="K447" s="33" t="str" cm="1">
        <f t="array" aca="1" ref="K447" ca="1">_xlfn.IFS(L447&lt;3,"Junior",L447&lt;=7,"Mid-Level",L447&gt;7,"Senior")</f>
        <v>Senior</v>
      </c>
      <c r="L447" s="46">
        <f ca="1">INT(YEARFRAC(Table1[[#This Row],[Joining Date]],TODAY(),1))</f>
        <v>9</v>
      </c>
      <c r="M447" s="25" t="str">
        <f t="shared" ca="1" si="6"/>
        <v>Yes</v>
      </c>
      <c r="N447" s="26">
        <f>YEAR(Table1[[#This Row],[Joining Date]])</f>
        <v>2017</v>
      </c>
      <c r="O447" s="46">
        <f>MONTH(Table1[[#This Row],[Joining Date]])</f>
        <v>3</v>
      </c>
      <c r="P447" s="26">
        <f ca="1">NETWORKDAYS(Table1[[#This Row],[Joining Date]],TODAY())</f>
        <v>2429</v>
      </c>
      <c r="Q447" s="26" t="str">
        <f>LEFT(Table1[[#This Row],[Department]],5)&amp;"-"&amp;RIGHT(Table1[[#This Row],[Employee ID]],3)</f>
        <v>Suppo-819</v>
      </c>
      <c r="R447" s="26" t="str">
        <f>LEFT(Table1[[#This Row],[Department]],3)</f>
        <v>Sup</v>
      </c>
      <c r="S447" s="37">
        <f>_xlfn.XLOOKUP(Table1[[#This Row],[City]],Table2[City],Table2[Bonus %])</f>
        <v>4</v>
      </c>
      <c r="U447" s="48" t="str">
        <v xml:space="preserve">Gayathri </v>
      </c>
      <c r="V447" s="48" t="str">
        <v>Iyer</v>
      </c>
    </row>
    <row r="448" spans="1:22" x14ac:dyDescent="0.35">
      <c r="A448" s="7" t="s">
        <v>1677</v>
      </c>
      <c r="B448" s="40" t="str">
        <f>LEFT(Table1[[#This Row],[Employee Name]],FIND(" ",Table1[[#This Row],[Employee Name]]))</f>
        <v xml:space="preserve">Rahul </v>
      </c>
      <c r="C448" s="40" t="str">
        <f>RIGHT(Table1[[#This Row],[Employee Name]],LEN(Table1[[#This Row],[Employee Name]])-FIND(" ",Table1[[#This Row],[Employee Name]]))</f>
        <v>Verma</v>
      </c>
      <c r="D448" s="22">
        <f>Table1[[#This Row],[Basic Salary]]+Table1[[#This Row],[Bonus]]</f>
        <v>129920</v>
      </c>
      <c r="E448" s="8">
        <v>60</v>
      </c>
      <c r="F448" s="45">
        <v>84</v>
      </c>
      <c r="G448" s="8" t="str" cm="1">
        <f t="array" ref="G448">_xlfn.IFS(Table1[[#This Row],[Performance Score]]&gt;=80,"Excellent",Table1[[#This Row],[Performance Score]]&gt;=60,"Good",Table1[[#This Row],[Performance Score]]&gt;=40,"Need Improvement")</f>
        <v>Excellent</v>
      </c>
      <c r="H448" s="29">
        <f>Table1[[#This Row],[Bonus]]/Table1[[#This Row],[Basic Salary]]</f>
        <v>0.16295931611690462</v>
      </c>
      <c r="I448" s="8">
        <f ca="1">DATEDIF(Table1[[#This Row],[Date of Birth]],TODAY(),"y")</f>
        <v>30</v>
      </c>
      <c r="J448" s="33">
        <v>43733</v>
      </c>
      <c r="K448" s="33" t="str" cm="1">
        <f t="array" aca="1" ref="K448" ca="1">_xlfn.IFS(L448&lt;3,"Junior",L448&lt;=7,"Mid-Level",L448&gt;7,"Senior")</f>
        <v>Mid-Level</v>
      </c>
      <c r="L448" s="45">
        <f ca="1">INT(YEARFRAC(Table1[[#This Row],[Joining Date]],TODAY(),1))</f>
        <v>6</v>
      </c>
      <c r="M448" s="25" t="str">
        <f t="shared" ca="1" si="6"/>
        <v>Yes</v>
      </c>
      <c r="N448" s="25">
        <f>YEAR(Table1[[#This Row],[Joining Date]])</f>
        <v>2019</v>
      </c>
      <c r="O448" s="45">
        <f>MONTH(Table1[[#This Row],[Joining Date]])</f>
        <v>9</v>
      </c>
      <c r="P448" s="25">
        <f ca="1">NETWORKDAYS(Table1[[#This Row],[Joining Date]],TODAY())</f>
        <v>1764</v>
      </c>
      <c r="Q448" s="25" t="str">
        <f>LEFT(Table1[[#This Row],[Department]],5)&amp;"-"&amp;RIGHT(Table1[[#This Row],[Employee ID]],3)</f>
        <v>IT-621</v>
      </c>
      <c r="R448" s="25" t="str">
        <f>LEFT(Table1[[#This Row],[Department]],3)</f>
        <v>IT</v>
      </c>
      <c r="S448" s="36">
        <f>_xlfn.XLOOKUP(Table1[[#This Row],[City]],Table2[City],Table2[Bonus %])</f>
        <v>4</v>
      </c>
      <c r="U448" s="48" t="str">
        <v xml:space="preserve">Rahul </v>
      </c>
      <c r="V448" s="48" t="str">
        <v>Verma</v>
      </c>
    </row>
    <row r="449" spans="1:22" x14ac:dyDescent="0.35">
      <c r="A449" s="9" t="s">
        <v>1683</v>
      </c>
      <c r="B449" s="41" t="str">
        <f>LEFT(Table1[[#This Row],[Employee Name]],FIND(" ",Table1[[#This Row],[Employee Name]]))</f>
        <v xml:space="preserve">Rohan </v>
      </c>
      <c r="C449" s="41" t="str">
        <f>RIGHT(Table1[[#This Row],[Employee Name]],LEN(Table1[[#This Row],[Employee Name]])-FIND(" ",Table1[[#This Row],[Employee Name]]))</f>
        <v>Gupta</v>
      </c>
      <c r="D449" s="23">
        <f>Table1[[#This Row],[Basic Salary]]+Table1[[#This Row],[Bonus]]</f>
        <v>129907</v>
      </c>
      <c r="E449" s="10">
        <v>61</v>
      </c>
      <c r="F449" s="46">
        <v>99</v>
      </c>
      <c r="G449" s="10" t="str" cm="1">
        <f t="array" ref="G449">_xlfn.IFS(Table1[[#This Row],[Performance Score]]&gt;=80,"Excellent",Table1[[#This Row],[Performance Score]]&gt;=60,"Good",Table1[[#This Row],[Performance Score]]&gt;=40,"Need Improvement")</f>
        <v>Excellent</v>
      </c>
      <c r="H449" s="30">
        <f>Table1[[#This Row],[Bonus]]/Table1[[#This Row],[Basic Salary]]</f>
        <v>0.26392037438826244</v>
      </c>
      <c r="I449" s="10">
        <f ca="1">DATEDIF(Table1[[#This Row],[Date of Birth]],TODAY(),"y")</f>
        <v>40</v>
      </c>
      <c r="J449" s="34">
        <v>44805</v>
      </c>
      <c r="K449" s="33" t="str" cm="1">
        <f t="array" aca="1" ref="K449" ca="1">_xlfn.IFS(L449&lt;3,"Junior",L449&lt;=7,"Mid-Level",L449&gt;7,"Senior")</f>
        <v>Mid-Level</v>
      </c>
      <c r="L449" s="46">
        <f ca="1">INT(YEARFRAC(Table1[[#This Row],[Joining Date]],TODAY(),1))</f>
        <v>3</v>
      </c>
      <c r="M449" s="25" t="str">
        <f t="shared" ca="1" si="6"/>
        <v>No</v>
      </c>
      <c r="N449" s="26">
        <f>YEAR(Table1[[#This Row],[Joining Date]])</f>
        <v>2022</v>
      </c>
      <c r="O449" s="46">
        <f>MONTH(Table1[[#This Row],[Joining Date]])</f>
        <v>9</v>
      </c>
      <c r="P449" s="26">
        <f ca="1">NETWORKDAYS(Table1[[#This Row],[Joining Date]],TODAY())</f>
        <v>998</v>
      </c>
      <c r="Q449" s="26" t="str">
        <f>LEFT(Table1[[#This Row],[Department]],5)&amp;"-"&amp;RIGHT(Table1[[#This Row],[Employee ID]],3)</f>
        <v>HR-627</v>
      </c>
      <c r="R449" s="26" t="str">
        <f>LEFT(Table1[[#This Row],[Department]],3)</f>
        <v>HR</v>
      </c>
      <c r="S449" s="37">
        <f>_xlfn.XLOOKUP(Table1[[#This Row],[City]],Table2[City],Table2[Bonus %])</f>
        <v>4</v>
      </c>
      <c r="U449" s="48" t="str">
        <v xml:space="preserve">Rohan </v>
      </c>
      <c r="V449" s="48" t="str">
        <v>Gupta</v>
      </c>
    </row>
    <row r="450" spans="1:22" x14ac:dyDescent="0.35">
      <c r="A450" s="7" t="s">
        <v>1706</v>
      </c>
      <c r="B450" s="40" t="str">
        <f>LEFT(Table1[[#This Row],[Employee Name]],FIND(" ",Table1[[#This Row],[Employee Name]]))</f>
        <v xml:space="preserve">Neha </v>
      </c>
      <c r="C450" s="40" t="str">
        <f>RIGHT(Table1[[#This Row],[Employee Name]],LEN(Table1[[#This Row],[Employee Name]])-FIND(" ",Table1[[#This Row],[Employee Name]]))</f>
        <v>Kulkarni</v>
      </c>
      <c r="D450" s="22">
        <f>Table1[[#This Row],[Basic Salary]]+Table1[[#This Row],[Bonus]]</f>
        <v>129888</v>
      </c>
      <c r="E450" s="8">
        <v>72</v>
      </c>
      <c r="F450" s="45">
        <v>83</v>
      </c>
      <c r="G450" s="8" t="str" cm="1">
        <f t="array" ref="G450">_xlfn.IFS(Table1[[#This Row],[Performance Score]]&gt;=80,"Excellent",Table1[[#This Row],[Performance Score]]&gt;=60,"Good",Table1[[#This Row],[Performance Score]]&gt;=40,"Need Improvement")</f>
        <v>Excellent</v>
      </c>
      <c r="H450" s="29">
        <f>Table1[[#This Row],[Bonus]]/Table1[[#This Row],[Basic Salary]]</f>
        <v>0.12729450360611347</v>
      </c>
      <c r="I450" s="8">
        <f ca="1">DATEDIF(Table1[[#This Row],[Date of Birth]],TODAY(),"y")</f>
        <v>40</v>
      </c>
      <c r="J450" s="33">
        <v>45652</v>
      </c>
      <c r="K450" s="33" t="str" cm="1">
        <f t="array" aca="1" ref="K450" ca="1">_xlfn.IFS(L450&lt;3,"Junior",L450&lt;=7,"Mid-Level",L450&gt;7,"Senior")</f>
        <v>Junior</v>
      </c>
      <c r="L450" s="45">
        <f ca="1">INT(YEARFRAC(Table1[[#This Row],[Joining Date]],TODAY(),1))</f>
        <v>1</v>
      </c>
      <c r="M450" s="25" t="str">
        <f t="shared" ref="M450:M513" ca="1" si="7">IF(L450&gt;5,"Yes","No")</f>
        <v>No</v>
      </c>
      <c r="N450" s="25">
        <f>YEAR(Table1[[#This Row],[Joining Date]])</f>
        <v>2024</v>
      </c>
      <c r="O450" s="45">
        <f>MONTH(Table1[[#This Row],[Joining Date]])</f>
        <v>12</v>
      </c>
      <c r="P450" s="25">
        <f ca="1">NETWORKDAYS(Table1[[#This Row],[Joining Date]],TODAY())</f>
        <v>393</v>
      </c>
      <c r="Q450" s="25" t="str">
        <f>LEFT(Table1[[#This Row],[Department]],5)&amp;"-"&amp;RIGHT(Table1[[#This Row],[Employee ID]],3)</f>
        <v>Suppo-650</v>
      </c>
      <c r="R450" s="25" t="str">
        <f>LEFT(Table1[[#This Row],[Department]],3)</f>
        <v>Sup</v>
      </c>
      <c r="S450" s="36">
        <f>_xlfn.XLOOKUP(Table1[[#This Row],[City]],Table2[City],Table2[Bonus %])</f>
        <v>6</v>
      </c>
      <c r="U450" s="48" t="str">
        <v xml:space="preserve">Neha </v>
      </c>
      <c r="V450" s="48" t="str">
        <v>Kulkarni</v>
      </c>
    </row>
    <row r="451" spans="1:22" x14ac:dyDescent="0.35">
      <c r="A451" s="9" t="s">
        <v>2523</v>
      </c>
      <c r="B451" s="41" t="str">
        <f>LEFT(Table1[[#This Row],[Employee Name]],FIND(" ",Table1[[#This Row],[Employee Name]]))</f>
        <v xml:space="preserve">Ishita </v>
      </c>
      <c r="C451" s="41" t="str">
        <f>RIGHT(Table1[[#This Row],[Employee Name]],LEN(Table1[[#This Row],[Employee Name]])-FIND(" ",Table1[[#This Row],[Employee Name]]))</f>
        <v>Roy</v>
      </c>
      <c r="D451" s="23">
        <f>Table1[[#This Row],[Basic Salary]]+Table1[[#This Row],[Bonus]]</f>
        <v>129878</v>
      </c>
      <c r="E451" s="10">
        <v>99</v>
      </c>
      <c r="F451" s="46">
        <v>48</v>
      </c>
      <c r="G451" s="10" t="str" cm="1">
        <f t="array" ref="G451">_xlfn.IFS(Table1[[#This Row],[Performance Score]]&gt;=80,"Excellent",Table1[[#This Row],[Performance Score]]&gt;=60,"Good",Table1[[#This Row],[Performance Score]]&gt;=40,"Need Improvement")</f>
        <v>Need Improvement</v>
      </c>
      <c r="H451" s="30">
        <f>Table1[[#This Row],[Bonus]]/Table1[[#This Row],[Basic Salary]]</f>
        <v>0.2348165050389808</v>
      </c>
      <c r="I451" s="10">
        <f ca="1">DATEDIF(Table1[[#This Row],[Date of Birth]],TODAY(),"y")</f>
        <v>32</v>
      </c>
      <c r="J451" s="34">
        <v>43613</v>
      </c>
      <c r="K451" s="33" t="str" cm="1">
        <f t="array" aca="1" ref="K451" ca="1">_xlfn.IFS(L451&lt;3,"Junior",L451&lt;=7,"Mid-Level",L451&gt;7,"Senior")</f>
        <v>Mid-Level</v>
      </c>
      <c r="L451" s="46">
        <f ca="1">INT(YEARFRAC(Table1[[#This Row],[Joining Date]],TODAY(),1))</f>
        <v>7</v>
      </c>
      <c r="M451" s="25" t="str">
        <f t="shared" ca="1" si="7"/>
        <v>Yes</v>
      </c>
      <c r="N451" s="26">
        <f>YEAR(Table1[[#This Row],[Joining Date]])</f>
        <v>2019</v>
      </c>
      <c r="O451" s="46">
        <f>MONTH(Table1[[#This Row],[Joining Date]])</f>
        <v>5</v>
      </c>
      <c r="P451" s="26">
        <f ca="1">NETWORKDAYS(Table1[[#This Row],[Joining Date]],TODAY())</f>
        <v>1850</v>
      </c>
      <c r="Q451" s="26" t="str">
        <f>LEFT(Table1[[#This Row],[Department]],5)&amp;"-"&amp;RIGHT(Table1[[#This Row],[Employee ID]],3)</f>
        <v>Suppo-467</v>
      </c>
      <c r="R451" s="26" t="str">
        <f>LEFT(Table1[[#This Row],[Department]],3)</f>
        <v>Sup</v>
      </c>
      <c r="S451" s="37">
        <f>_xlfn.XLOOKUP(Table1[[#This Row],[City]],Table2[City],Table2[Bonus %])</f>
        <v>5</v>
      </c>
      <c r="U451" s="48" t="str">
        <v xml:space="preserve">Ishita </v>
      </c>
      <c r="V451" s="48" t="str">
        <v>Roy</v>
      </c>
    </row>
    <row r="452" spans="1:22" x14ac:dyDescent="0.35">
      <c r="A452" s="7" t="s">
        <v>82</v>
      </c>
      <c r="B452" s="40" t="str">
        <f>LEFT(Table1[[#This Row],[Employee Name]],FIND(" ",Table1[[#This Row],[Employee Name]]))</f>
        <v xml:space="preserve">Ishita </v>
      </c>
      <c r="C452" s="40" t="str">
        <f>RIGHT(Table1[[#This Row],[Employee Name]],LEN(Table1[[#This Row],[Employee Name]])-FIND(" ",Table1[[#This Row],[Employee Name]]))</f>
        <v>Roy</v>
      </c>
      <c r="D452" s="22">
        <f>Table1[[#This Row],[Basic Salary]]+Table1[[#This Row],[Bonus]]</f>
        <v>129864</v>
      </c>
      <c r="E452" s="8">
        <v>66</v>
      </c>
      <c r="F452" s="45">
        <v>44</v>
      </c>
      <c r="G452" s="8" t="str" cm="1">
        <f t="array" ref="G452">_xlfn.IFS(Table1[[#This Row],[Performance Score]]&gt;=80,"Excellent",Table1[[#This Row],[Performance Score]]&gt;=60,"Good",Table1[[#This Row],[Performance Score]]&gt;=40,"Need Improvement")</f>
        <v>Need Improvement</v>
      </c>
      <c r="H452" s="29">
        <f>Table1[[#This Row],[Bonus]]/Table1[[#This Row],[Basic Salary]]</f>
        <v>0.2203428055931439</v>
      </c>
      <c r="I452" s="8">
        <f ca="1">DATEDIF(Table1[[#This Row],[Date of Birth]],TODAY(),"y")</f>
        <v>25</v>
      </c>
      <c r="J452" s="33">
        <v>42043</v>
      </c>
      <c r="K452" s="33" t="str" cm="1">
        <f t="array" aca="1" ref="K452" ca="1">_xlfn.IFS(L452&lt;3,"Junior",L452&lt;=7,"Mid-Level",L452&gt;7,"Senior")</f>
        <v>Senior</v>
      </c>
      <c r="L452" s="45">
        <f ca="1">INT(YEARFRAC(Table1[[#This Row],[Joining Date]],TODAY(),1))</f>
        <v>11</v>
      </c>
      <c r="M452" s="25" t="str">
        <f t="shared" ca="1" si="7"/>
        <v>Yes</v>
      </c>
      <c r="N452" s="25">
        <f>YEAR(Table1[[#This Row],[Joining Date]])</f>
        <v>2015</v>
      </c>
      <c r="O452" s="45">
        <f>MONTH(Table1[[#This Row],[Joining Date]])</f>
        <v>2</v>
      </c>
      <c r="P452" s="25">
        <f ca="1">NETWORKDAYS(Table1[[#This Row],[Joining Date]],TODAY())</f>
        <v>2971</v>
      </c>
      <c r="Q452" s="25" t="str">
        <f>LEFT(Table1[[#This Row],[Department]],5)&amp;"-"&amp;RIGHT(Table1[[#This Row],[Employee ID]],3)</f>
        <v>Suppo-032</v>
      </c>
      <c r="R452" s="25" t="str">
        <f>LEFT(Table1[[#This Row],[Department]],3)</f>
        <v>Sup</v>
      </c>
      <c r="S452" s="36">
        <f>_xlfn.XLOOKUP(Table1[[#This Row],[City]],Table2[City],Table2[Bonus %])</f>
        <v>4</v>
      </c>
      <c r="U452" s="48" t="str">
        <v xml:space="preserve">Ishita </v>
      </c>
      <c r="V452" s="48" t="str">
        <v>Roy</v>
      </c>
    </row>
    <row r="453" spans="1:22" x14ac:dyDescent="0.35">
      <c r="A453" s="9" t="s">
        <v>3854</v>
      </c>
      <c r="B453" s="41" t="str">
        <f>LEFT(Table1[[#This Row],[Employee Name]],FIND(" ",Table1[[#This Row],[Employee Name]]))</f>
        <v xml:space="preserve">Priya </v>
      </c>
      <c r="C453" s="41" t="str">
        <f>RIGHT(Table1[[#This Row],[Employee Name]],LEN(Table1[[#This Row],[Employee Name]])-FIND(" ",Table1[[#This Row],[Employee Name]]))</f>
        <v>Reddy</v>
      </c>
      <c r="D453" s="23">
        <f>Table1[[#This Row],[Basic Salary]]+Table1[[#This Row],[Bonus]]</f>
        <v>129863</v>
      </c>
      <c r="E453" s="10">
        <v>96</v>
      </c>
      <c r="F453" s="46">
        <v>67</v>
      </c>
      <c r="G453" s="10" t="str" cm="1">
        <f t="array" ref="G453">_xlfn.IFS(Table1[[#This Row],[Performance Score]]&gt;=80,"Excellent",Table1[[#This Row],[Performance Score]]&gt;=60,"Good",Table1[[#This Row],[Performance Score]]&gt;=40,"Need Improvement")</f>
        <v>Good</v>
      </c>
      <c r="H453" s="30">
        <f>Table1[[#This Row],[Bonus]]/Table1[[#This Row],[Basic Salary]]</f>
        <v>0.10288922104834053</v>
      </c>
      <c r="I453" s="10">
        <f ca="1">DATEDIF(Table1[[#This Row],[Date of Birth]],TODAY(),"y")</f>
        <v>35</v>
      </c>
      <c r="J453" s="34">
        <v>45009</v>
      </c>
      <c r="K453" s="33" t="str" cm="1">
        <f t="array" aca="1" ref="K453" ca="1">_xlfn.IFS(L453&lt;3,"Junior",L453&lt;=7,"Mid-Level",L453&gt;7,"Senior")</f>
        <v>Mid-Level</v>
      </c>
      <c r="L453" s="46">
        <f ca="1">INT(YEARFRAC(Table1[[#This Row],[Joining Date]],TODAY(),1))</f>
        <v>3</v>
      </c>
      <c r="M453" s="25" t="str">
        <f t="shared" ca="1" si="7"/>
        <v>No</v>
      </c>
      <c r="N453" s="26">
        <f>YEAR(Table1[[#This Row],[Joining Date]])</f>
        <v>2023</v>
      </c>
      <c r="O453" s="46">
        <f>MONTH(Table1[[#This Row],[Joining Date]])</f>
        <v>3</v>
      </c>
      <c r="P453" s="26">
        <f ca="1">NETWORKDAYS(Table1[[#This Row],[Joining Date]],TODAY())</f>
        <v>852</v>
      </c>
      <c r="Q453" s="26" t="str">
        <f>LEFT(Table1[[#This Row],[Department]],5)&amp;"-"&amp;RIGHT(Table1[[#This Row],[Employee ID]],3)</f>
        <v>Marke-798</v>
      </c>
      <c r="R453" s="26" t="str">
        <f>LEFT(Table1[[#This Row],[Department]],3)</f>
        <v>Mar</v>
      </c>
      <c r="S453" s="37">
        <f>_xlfn.XLOOKUP(Table1[[#This Row],[City]],Table2[City],Table2[Bonus %])</f>
        <v>7</v>
      </c>
      <c r="U453" s="48" t="str">
        <v xml:space="preserve">Priya </v>
      </c>
      <c r="V453" s="48" t="str">
        <v>Reddy</v>
      </c>
    </row>
    <row r="454" spans="1:22" x14ac:dyDescent="0.35">
      <c r="A454" s="7" t="s">
        <v>3062</v>
      </c>
      <c r="B454" s="40" t="str">
        <f>LEFT(Table1[[#This Row],[Employee Name]],FIND(" ",Table1[[#This Row],[Employee Name]]))</f>
        <v xml:space="preserve">Sneha </v>
      </c>
      <c r="C454" s="40" t="str">
        <f>RIGHT(Table1[[#This Row],[Employee Name]],LEN(Table1[[#This Row],[Employee Name]])-FIND(" ",Table1[[#This Row],[Employee Name]]))</f>
        <v>Iyer</v>
      </c>
      <c r="D454" s="22">
        <f>Table1[[#This Row],[Basic Salary]]+Table1[[#This Row],[Bonus]]</f>
        <v>129848</v>
      </c>
      <c r="E454" s="8">
        <v>69</v>
      </c>
      <c r="F454" s="45">
        <v>49</v>
      </c>
      <c r="G454" s="8" t="str" cm="1">
        <f t="array" ref="G454">_xlfn.IFS(Table1[[#This Row],[Performance Score]]&gt;=80,"Excellent",Table1[[#This Row],[Performance Score]]&gt;=60,"Good",Table1[[#This Row],[Performance Score]]&gt;=40,"Need Improvement")</f>
        <v>Need Improvement</v>
      </c>
      <c r="H454" s="29">
        <f>Table1[[#This Row],[Bonus]]/Table1[[#This Row],[Basic Salary]]</f>
        <v>0.24691986363854612</v>
      </c>
      <c r="I454" s="8">
        <f ca="1">DATEDIF(Table1[[#This Row],[Date of Birth]],TODAY(),"y")</f>
        <v>36</v>
      </c>
      <c r="J454" s="33">
        <v>45005</v>
      </c>
      <c r="K454" s="33" t="str" cm="1">
        <f t="array" aca="1" ref="K454" ca="1">_xlfn.IFS(L454&lt;3,"Junior",L454&lt;=7,"Mid-Level",L454&gt;7,"Senior")</f>
        <v>Mid-Level</v>
      </c>
      <c r="L454" s="45">
        <f ca="1">INT(YEARFRAC(Table1[[#This Row],[Joining Date]],TODAY(),1))</f>
        <v>3</v>
      </c>
      <c r="M454" s="25" t="str">
        <f t="shared" ca="1" si="7"/>
        <v>No</v>
      </c>
      <c r="N454" s="25">
        <f>YEAR(Table1[[#This Row],[Joining Date]])</f>
        <v>2023</v>
      </c>
      <c r="O454" s="45">
        <f>MONTH(Table1[[#This Row],[Joining Date]])</f>
        <v>3</v>
      </c>
      <c r="P454" s="25">
        <f ca="1">NETWORKDAYS(Table1[[#This Row],[Joining Date]],TODAY())</f>
        <v>856</v>
      </c>
      <c r="Q454" s="25" t="str">
        <f>LEFT(Table1[[#This Row],[Department]],5)&amp;"-"&amp;RIGHT(Table1[[#This Row],[Employee ID]],3)</f>
        <v>IT-006</v>
      </c>
      <c r="R454" s="25" t="str">
        <f>LEFT(Table1[[#This Row],[Department]],3)</f>
        <v>IT</v>
      </c>
      <c r="S454" s="36">
        <f>_xlfn.XLOOKUP(Table1[[#This Row],[City]],Table2[City],Table2[Bonus %])</f>
        <v>6</v>
      </c>
      <c r="U454" s="48" t="str">
        <v xml:space="preserve">Sneha </v>
      </c>
      <c r="V454" s="48" t="str">
        <v>Iyer</v>
      </c>
    </row>
    <row r="455" spans="1:22" x14ac:dyDescent="0.35">
      <c r="A455" s="9" t="s">
        <v>1741</v>
      </c>
      <c r="B455" s="41" t="str">
        <f>LEFT(Table1[[#This Row],[Employee Name]],FIND(" ",Table1[[#This Row],[Employee Name]]))</f>
        <v xml:space="preserve">Meera </v>
      </c>
      <c r="C455" s="41" t="str">
        <f>RIGHT(Table1[[#This Row],[Employee Name]],LEN(Table1[[#This Row],[Employee Name]])-FIND(" ",Table1[[#This Row],[Employee Name]]))</f>
        <v>Joshi</v>
      </c>
      <c r="D455" s="23">
        <f>Table1[[#This Row],[Basic Salary]]+Table1[[#This Row],[Bonus]]</f>
        <v>129847</v>
      </c>
      <c r="E455" s="10">
        <v>64</v>
      </c>
      <c r="F455" s="46">
        <v>78</v>
      </c>
      <c r="G455" s="10" t="str" cm="1">
        <f t="array" ref="G455">_xlfn.IFS(Table1[[#This Row],[Performance Score]]&gt;=80,"Excellent",Table1[[#This Row],[Performance Score]]&gt;=60,"Good",Table1[[#This Row],[Performance Score]]&gt;=40,"Need Improvement")</f>
        <v>Good</v>
      </c>
      <c r="H455" s="30">
        <f>Table1[[#This Row],[Bonus]]/Table1[[#This Row],[Basic Salary]]</f>
        <v>0.17353541926504348</v>
      </c>
      <c r="I455" s="10">
        <f ca="1">DATEDIF(Table1[[#This Row],[Date of Birth]],TODAY(),"y")</f>
        <v>29</v>
      </c>
      <c r="J455" s="34">
        <v>45729</v>
      </c>
      <c r="K455" s="33" t="str" cm="1">
        <f t="array" aca="1" ref="K455" ca="1">_xlfn.IFS(L455&lt;3,"Junior",L455&lt;=7,"Mid-Level",L455&gt;7,"Senior")</f>
        <v>Junior</v>
      </c>
      <c r="L455" s="46">
        <f ca="1">INT(YEARFRAC(Table1[[#This Row],[Joining Date]],TODAY(),1))</f>
        <v>1</v>
      </c>
      <c r="M455" s="25" t="str">
        <f t="shared" ca="1" si="7"/>
        <v>No</v>
      </c>
      <c r="N455" s="26">
        <f>YEAR(Table1[[#This Row],[Joining Date]])</f>
        <v>2025</v>
      </c>
      <c r="O455" s="46">
        <f>MONTH(Table1[[#This Row],[Joining Date]])</f>
        <v>3</v>
      </c>
      <c r="P455" s="26">
        <f ca="1">NETWORKDAYS(Table1[[#This Row],[Joining Date]],TODAY())</f>
        <v>338</v>
      </c>
      <c r="Q455" s="26" t="str">
        <f>LEFT(Table1[[#This Row],[Department]],5)&amp;"-"&amp;RIGHT(Table1[[#This Row],[Employee ID]],3)</f>
        <v>Sales-685</v>
      </c>
      <c r="R455" s="26" t="str">
        <f>LEFT(Table1[[#This Row],[Department]],3)</f>
        <v>Sal</v>
      </c>
      <c r="S455" s="37">
        <f>_xlfn.XLOOKUP(Table1[[#This Row],[City]],Table2[City],Table2[Bonus %])</f>
        <v>6</v>
      </c>
      <c r="U455" s="48" t="str">
        <v xml:space="preserve">Meera </v>
      </c>
      <c r="V455" s="48" t="str">
        <v>Joshi</v>
      </c>
    </row>
    <row r="456" spans="1:22" x14ac:dyDescent="0.35">
      <c r="A456" s="7" t="s">
        <v>3828</v>
      </c>
      <c r="B456" s="40" t="str">
        <f>LEFT(Table1[[#This Row],[Employee Name]],FIND(" ",Table1[[#This Row],[Employee Name]]))</f>
        <v xml:space="preserve">Arjun </v>
      </c>
      <c r="C456" s="40" t="str">
        <f>RIGHT(Table1[[#This Row],[Employee Name]],LEN(Table1[[#This Row],[Employee Name]])-FIND(" ",Table1[[#This Row],[Employee Name]]))</f>
        <v>Mehta</v>
      </c>
      <c r="D456" s="22">
        <f>Table1[[#This Row],[Basic Salary]]+Table1[[#This Row],[Bonus]]</f>
        <v>129845</v>
      </c>
      <c r="E456" s="8">
        <v>75</v>
      </c>
      <c r="F456" s="45">
        <v>73</v>
      </c>
      <c r="G456" s="8" t="str" cm="1">
        <f t="array" ref="G456">_xlfn.IFS(Table1[[#This Row],[Performance Score]]&gt;=80,"Excellent",Table1[[#This Row],[Performance Score]]&gt;=60,"Good",Table1[[#This Row],[Performance Score]]&gt;=40,"Need Improvement")</f>
        <v>Good</v>
      </c>
      <c r="H456" s="29">
        <f>Table1[[#This Row],[Bonus]]/Table1[[#This Row],[Basic Salary]]</f>
        <v>0.13782346188560862</v>
      </c>
      <c r="I456" s="8">
        <f ca="1">DATEDIF(Table1[[#This Row],[Date of Birth]],TODAY(),"y")</f>
        <v>17</v>
      </c>
      <c r="J456" s="33">
        <v>43354</v>
      </c>
      <c r="K456" s="33" t="str" cm="1">
        <f t="array" aca="1" ref="K456" ca="1">_xlfn.IFS(L456&lt;3,"Junior",L456&lt;=7,"Mid-Level",L456&gt;7,"Senior")</f>
        <v>Mid-Level</v>
      </c>
      <c r="L456" s="45">
        <f ca="1">INT(YEARFRAC(Table1[[#This Row],[Joining Date]],TODAY(),1))</f>
        <v>7</v>
      </c>
      <c r="M456" s="25" t="str">
        <f t="shared" ca="1" si="7"/>
        <v>Yes</v>
      </c>
      <c r="N456" s="25">
        <f>YEAR(Table1[[#This Row],[Joining Date]])</f>
        <v>2018</v>
      </c>
      <c r="O456" s="45">
        <f>MONTH(Table1[[#This Row],[Joining Date]])</f>
        <v>9</v>
      </c>
      <c r="P456" s="25">
        <f ca="1">NETWORKDAYS(Table1[[#This Row],[Joining Date]],TODAY())</f>
        <v>2035</v>
      </c>
      <c r="Q456" s="25" t="str">
        <f>LEFT(Table1[[#This Row],[Department]],5)&amp;"-"&amp;RIGHT(Table1[[#This Row],[Employee ID]],3)</f>
        <v>Suppo-772</v>
      </c>
      <c r="R456" s="25" t="str">
        <f>LEFT(Table1[[#This Row],[Department]],3)</f>
        <v>Sup</v>
      </c>
      <c r="S456" s="36">
        <f>_xlfn.XLOOKUP(Table1[[#This Row],[City]],Table2[City],Table2[Bonus %])</f>
        <v>5</v>
      </c>
      <c r="U456" s="48" t="str">
        <v xml:space="preserve">Arjun </v>
      </c>
      <c r="V456" s="48" t="str">
        <v>Mehta</v>
      </c>
    </row>
    <row r="457" spans="1:22" x14ac:dyDescent="0.35">
      <c r="A457" s="9" t="s">
        <v>4818</v>
      </c>
      <c r="B457" s="41" t="str">
        <f>LEFT(Table1[[#This Row],[Employee Name]],FIND(" ",Table1[[#This Row],[Employee Name]]))</f>
        <v xml:space="preserve">Aditya </v>
      </c>
      <c r="C457" s="41" t="str">
        <f>RIGHT(Table1[[#This Row],[Employee Name]],LEN(Table1[[#This Row],[Employee Name]])-FIND(" ",Table1[[#This Row],[Employee Name]]))</f>
        <v>Kapoor</v>
      </c>
      <c r="D457" s="23">
        <f>Table1[[#This Row],[Basic Salary]]+Table1[[#This Row],[Bonus]]</f>
        <v>129835</v>
      </c>
      <c r="E457" s="10">
        <v>71</v>
      </c>
      <c r="F457" s="46">
        <v>66</v>
      </c>
      <c r="G457" s="10" t="str" cm="1">
        <f t="array" ref="G457">_xlfn.IFS(Table1[[#This Row],[Performance Score]]&gt;=80,"Excellent",Table1[[#This Row],[Performance Score]]&gt;=60,"Good",Table1[[#This Row],[Performance Score]]&gt;=40,"Need Improvement")</f>
        <v>Good</v>
      </c>
      <c r="H457" s="30">
        <f>Table1[[#This Row],[Bonus]]/Table1[[#This Row],[Basic Salary]]</f>
        <v>0.16721355688407424</v>
      </c>
      <c r="I457" s="10">
        <f ca="1">DATEDIF(Table1[[#This Row],[Date of Birth]],TODAY(),"y")</f>
        <v>23</v>
      </c>
      <c r="J457" s="34">
        <v>44745</v>
      </c>
      <c r="K457" s="33" t="str" cm="1">
        <f t="array" aca="1" ref="K457" ca="1">_xlfn.IFS(L457&lt;3,"Junior",L457&lt;=7,"Mid-Level",L457&gt;7,"Senior")</f>
        <v>Mid-Level</v>
      </c>
      <c r="L457" s="46">
        <f ca="1">INT(YEARFRAC(Table1[[#This Row],[Joining Date]],TODAY(),1))</f>
        <v>3</v>
      </c>
      <c r="M457" s="25" t="str">
        <f t="shared" ca="1" si="7"/>
        <v>No</v>
      </c>
      <c r="N457" s="26">
        <f>YEAR(Table1[[#This Row],[Joining Date]])</f>
        <v>2022</v>
      </c>
      <c r="O457" s="46">
        <f>MONTH(Table1[[#This Row],[Joining Date]])</f>
        <v>7</v>
      </c>
      <c r="P457" s="26">
        <f ca="1">NETWORKDAYS(Table1[[#This Row],[Joining Date]],TODAY())</f>
        <v>1041</v>
      </c>
      <c r="Q457" s="26" t="str">
        <f>LEFT(Table1[[#This Row],[Department]],5)&amp;"-"&amp;RIGHT(Table1[[#This Row],[Employee ID]],3)</f>
        <v>Finan-762</v>
      </c>
      <c r="R457" s="26" t="str">
        <f>LEFT(Table1[[#This Row],[Department]],3)</f>
        <v>Fin</v>
      </c>
      <c r="S457" s="37">
        <f>_xlfn.XLOOKUP(Table1[[#This Row],[City]],Table2[City],Table2[Bonus %])</f>
        <v>4</v>
      </c>
      <c r="U457" s="48" t="str">
        <v xml:space="preserve">Aditya </v>
      </c>
      <c r="V457" s="48" t="str">
        <v>Kapoor</v>
      </c>
    </row>
    <row r="458" spans="1:22" x14ac:dyDescent="0.35">
      <c r="A458" s="7" t="s">
        <v>2044</v>
      </c>
      <c r="B458" s="40" t="str">
        <f>LEFT(Table1[[#This Row],[Employee Name]],FIND(" ",Table1[[#This Row],[Employee Name]]))</f>
        <v xml:space="preserve">Swathi </v>
      </c>
      <c r="C458" s="40" t="str">
        <f>RIGHT(Table1[[#This Row],[Employee Name]],LEN(Table1[[#This Row],[Employee Name]])-FIND(" ",Table1[[#This Row],[Employee Name]]))</f>
        <v>Ramesh</v>
      </c>
      <c r="D458" s="22">
        <f>Table1[[#This Row],[Basic Salary]]+Table1[[#This Row],[Bonus]]</f>
        <v>129809</v>
      </c>
      <c r="E458" s="8">
        <v>94</v>
      </c>
      <c r="F458" s="45">
        <v>80</v>
      </c>
      <c r="G458" s="8" t="str" cm="1">
        <f t="array" ref="G458">_xlfn.IFS(Table1[[#This Row],[Performance Score]]&gt;=80,"Excellent",Table1[[#This Row],[Performance Score]]&gt;=60,"Good",Table1[[#This Row],[Performance Score]]&gt;=40,"Need Improvement")</f>
        <v>Excellent</v>
      </c>
      <c r="H458" s="29">
        <f>Table1[[#This Row],[Bonus]]/Table1[[#This Row],[Basic Salary]]</f>
        <v>0.29633994107954259</v>
      </c>
      <c r="I458" s="8">
        <f ca="1">DATEDIF(Table1[[#This Row],[Date of Birth]],TODAY(),"y")</f>
        <v>22</v>
      </c>
      <c r="J458" s="33">
        <v>44440</v>
      </c>
      <c r="K458" s="33" t="str" cm="1">
        <f t="array" aca="1" ref="K458" ca="1">_xlfn.IFS(L458&lt;3,"Junior",L458&lt;=7,"Mid-Level",L458&gt;7,"Senior")</f>
        <v>Mid-Level</v>
      </c>
      <c r="L458" s="45">
        <f ca="1">INT(YEARFRAC(Table1[[#This Row],[Joining Date]],TODAY(),1))</f>
        <v>4</v>
      </c>
      <c r="M458" s="25" t="str">
        <f t="shared" ca="1" si="7"/>
        <v>No</v>
      </c>
      <c r="N458" s="25">
        <f>YEAR(Table1[[#This Row],[Joining Date]])</f>
        <v>2021</v>
      </c>
      <c r="O458" s="45">
        <f>MONTH(Table1[[#This Row],[Joining Date]])</f>
        <v>9</v>
      </c>
      <c r="P458" s="25">
        <f ca="1">NETWORKDAYS(Table1[[#This Row],[Joining Date]],TODAY())</f>
        <v>1259</v>
      </c>
      <c r="Q458" s="25" t="str">
        <f>LEFT(Table1[[#This Row],[Department]],5)&amp;"-"&amp;RIGHT(Table1[[#This Row],[Employee ID]],3)</f>
        <v>Marke-988</v>
      </c>
      <c r="R458" s="25" t="str">
        <f>LEFT(Table1[[#This Row],[Department]],3)</f>
        <v>Mar</v>
      </c>
      <c r="S458" s="36">
        <f>_xlfn.XLOOKUP(Table1[[#This Row],[City]],Table2[City],Table2[Bonus %])</f>
        <v>5</v>
      </c>
      <c r="U458" s="48" t="str">
        <v xml:space="preserve">Swathi </v>
      </c>
      <c r="V458" s="48" t="str">
        <v>Ramesh</v>
      </c>
    </row>
    <row r="459" spans="1:22" x14ac:dyDescent="0.35">
      <c r="A459" s="9" t="s">
        <v>3724</v>
      </c>
      <c r="B459" s="41" t="str">
        <f>LEFT(Table1[[#This Row],[Employee Name]],FIND(" ",Table1[[#This Row],[Employee Name]]))</f>
        <v xml:space="preserve">Krishna </v>
      </c>
      <c r="C459" s="41" t="str">
        <f>RIGHT(Table1[[#This Row],[Employee Name]],LEN(Table1[[#This Row],[Employee Name]])-FIND(" ",Table1[[#This Row],[Employee Name]]))</f>
        <v>Chaitanya</v>
      </c>
      <c r="D459" s="23">
        <f>Table1[[#This Row],[Basic Salary]]+Table1[[#This Row],[Bonus]]</f>
        <v>129785</v>
      </c>
      <c r="E459" s="10">
        <v>87</v>
      </c>
      <c r="F459" s="46">
        <v>51</v>
      </c>
      <c r="G459" s="10" t="str" cm="1">
        <f t="array" ref="G459">_xlfn.IFS(Table1[[#This Row],[Performance Score]]&gt;=80,"Excellent",Table1[[#This Row],[Performance Score]]&gt;=60,"Good",Table1[[#This Row],[Performance Score]]&gt;=40,"Need Improvement")</f>
        <v>Need Improvement</v>
      </c>
      <c r="H459" s="30">
        <f>Table1[[#This Row],[Bonus]]/Table1[[#This Row],[Basic Salary]]</f>
        <v>0.17700672005223683</v>
      </c>
      <c r="I459" s="10">
        <f ca="1">DATEDIF(Table1[[#This Row],[Date of Birth]],TODAY(),"y")</f>
        <v>26</v>
      </c>
      <c r="J459" s="34">
        <v>43475</v>
      </c>
      <c r="K459" s="33" t="str" cm="1">
        <f t="array" aca="1" ref="K459" ca="1">_xlfn.IFS(L459&lt;3,"Junior",L459&lt;=7,"Mid-Level",L459&gt;7,"Senior")</f>
        <v>Mid-Level</v>
      </c>
      <c r="L459" s="46">
        <f ca="1">INT(YEARFRAC(Table1[[#This Row],[Joining Date]],TODAY(),1))</f>
        <v>7</v>
      </c>
      <c r="M459" s="25" t="str">
        <f t="shared" ca="1" si="7"/>
        <v>Yes</v>
      </c>
      <c r="N459" s="26">
        <f>YEAR(Table1[[#This Row],[Joining Date]])</f>
        <v>2019</v>
      </c>
      <c r="O459" s="46">
        <f>MONTH(Table1[[#This Row],[Joining Date]])</f>
        <v>1</v>
      </c>
      <c r="P459" s="26">
        <f ca="1">NETWORKDAYS(Table1[[#This Row],[Joining Date]],TODAY())</f>
        <v>1948</v>
      </c>
      <c r="Q459" s="26" t="str">
        <f>LEFT(Table1[[#This Row],[Department]],5)&amp;"-"&amp;RIGHT(Table1[[#This Row],[Employee ID]],3)</f>
        <v>Sales-668</v>
      </c>
      <c r="R459" s="26" t="str">
        <f>LEFT(Table1[[#This Row],[Department]],3)</f>
        <v>Sal</v>
      </c>
      <c r="S459" s="37">
        <f>_xlfn.XLOOKUP(Table1[[#This Row],[City]],Table2[City],Table2[Bonus %])</f>
        <v>6</v>
      </c>
      <c r="U459" s="48" t="str">
        <v xml:space="preserve">Krishna </v>
      </c>
      <c r="V459" s="48" t="str">
        <v>Chaitanya</v>
      </c>
    </row>
    <row r="460" spans="1:22" x14ac:dyDescent="0.35">
      <c r="A460" s="7" t="s">
        <v>664</v>
      </c>
      <c r="B460" s="40" t="str">
        <f>LEFT(Table1[[#This Row],[Employee Name]],FIND(" ",Table1[[#This Row],[Employee Name]]))</f>
        <v xml:space="preserve">Rohan </v>
      </c>
      <c r="C460" s="40" t="str">
        <f>RIGHT(Table1[[#This Row],[Employee Name]],LEN(Table1[[#This Row],[Employee Name]])-FIND(" ",Table1[[#This Row],[Employee Name]]))</f>
        <v>Gupta</v>
      </c>
      <c r="D460" s="22">
        <f>Table1[[#This Row],[Basic Salary]]+Table1[[#This Row],[Bonus]]</f>
        <v>129773</v>
      </c>
      <c r="E460" s="8">
        <v>65</v>
      </c>
      <c r="F460" s="45">
        <v>70</v>
      </c>
      <c r="G460" s="8" t="str" cm="1">
        <f t="array" ref="G460">_xlfn.IFS(Table1[[#This Row],[Performance Score]]&gt;=80,"Excellent",Table1[[#This Row],[Performance Score]]&gt;=60,"Good",Table1[[#This Row],[Performance Score]]&gt;=40,"Need Improvement")</f>
        <v>Good</v>
      </c>
      <c r="H460" s="29">
        <f>Table1[[#This Row],[Bonus]]/Table1[[#This Row],[Basic Salary]]</f>
        <v>0.20785361268044789</v>
      </c>
      <c r="I460" s="8">
        <f ca="1">DATEDIF(Table1[[#This Row],[Date of Birth]],TODAY(),"y")</f>
        <v>20</v>
      </c>
      <c r="J460" s="33">
        <v>42452</v>
      </c>
      <c r="K460" s="33" t="str" cm="1">
        <f t="array" aca="1" ref="K460" ca="1">_xlfn.IFS(L460&lt;3,"Junior",L460&lt;=7,"Mid-Level",L460&gt;7,"Senior")</f>
        <v>Senior</v>
      </c>
      <c r="L460" s="45">
        <f ca="1">INT(YEARFRAC(Table1[[#This Row],[Joining Date]],TODAY(),1))</f>
        <v>10</v>
      </c>
      <c r="M460" s="25" t="str">
        <f t="shared" ca="1" si="7"/>
        <v>Yes</v>
      </c>
      <c r="N460" s="25">
        <f>YEAR(Table1[[#This Row],[Joining Date]])</f>
        <v>2016</v>
      </c>
      <c r="O460" s="45">
        <f>MONTH(Table1[[#This Row],[Joining Date]])</f>
        <v>3</v>
      </c>
      <c r="P460" s="25">
        <f ca="1">NETWORKDAYS(Table1[[#This Row],[Joining Date]],TODAY())</f>
        <v>2679</v>
      </c>
      <c r="Q460" s="25" t="str">
        <f>LEFT(Table1[[#This Row],[Department]],5)&amp;"-"&amp;RIGHT(Table1[[#This Row],[Employee ID]],3)</f>
        <v>Opera-608</v>
      </c>
      <c r="R460" s="25" t="str">
        <f>LEFT(Table1[[#This Row],[Department]],3)</f>
        <v>Ope</v>
      </c>
      <c r="S460" s="36">
        <f>_xlfn.XLOOKUP(Table1[[#This Row],[City]],Table2[City],Table2[Bonus %])</f>
        <v>6</v>
      </c>
      <c r="U460" s="48" t="str">
        <v xml:space="preserve">Rohan </v>
      </c>
      <c r="V460" s="48" t="str">
        <v>Gupta</v>
      </c>
    </row>
    <row r="461" spans="1:22" x14ac:dyDescent="0.35">
      <c r="A461" s="9" t="s">
        <v>341</v>
      </c>
      <c r="B461" s="41" t="str">
        <f>LEFT(Table1[[#This Row],[Employee Name]],FIND(" ",Table1[[#This Row],[Employee Name]]))</f>
        <v xml:space="preserve">Ananya </v>
      </c>
      <c r="C461" s="41" t="str">
        <f>RIGHT(Table1[[#This Row],[Employee Name]],LEN(Table1[[#This Row],[Employee Name]])-FIND(" ",Table1[[#This Row],[Employee Name]]))</f>
        <v>Rao</v>
      </c>
      <c r="D461" s="23">
        <f>Table1[[#This Row],[Basic Salary]]+Table1[[#This Row],[Bonus]]</f>
        <v>129771</v>
      </c>
      <c r="E461" s="10">
        <v>92</v>
      </c>
      <c r="F461" s="46">
        <v>49</v>
      </c>
      <c r="G461" s="10" t="str" cm="1">
        <f t="array" ref="G461">_xlfn.IFS(Table1[[#This Row],[Performance Score]]&gt;=80,"Excellent",Table1[[#This Row],[Performance Score]]&gt;=60,"Good",Table1[[#This Row],[Performance Score]]&gt;=40,"Need Improvement")</f>
        <v>Need Improvement</v>
      </c>
      <c r="H461" s="30">
        <f>Table1[[#This Row],[Bonus]]/Table1[[#This Row],[Basic Salary]]</f>
        <v>0.27043378660166228</v>
      </c>
      <c r="I461" s="10">
        <f ca="1">DATEDIF(Table1[[#This Row],[Date of Birth]],TODAY(),"y")</f>
        <v>16</v>
      </c>
      <c r="J461" s="34">
        <v>43901</v>
      </c>
      <c r="K461" s="33" t="str" cm="1">
        <f t="array" aca="1" ref="K461" ca="1">_xlfn.IFS(L461&lt;3,"Junior",L461&lt;=7,"Mid-Level",L461&gt;7,"Senior")</f>
        <v>Mid-Level</v>
      </c>
      <c r="L461" s="46">
        <f ca="1">INT(YEARFRAC(Table1[[#This Row],[Joining Date]],TODAY(),1))</f>
        <v>6</v>
      </c>
      <c r="M461" s="25" t="str">
        <f t="shared" ca="1" si="7"/>
        <v>Yes</v>
      </c>
      <c r="N461" s="26">
        <f>YEAR(Table1[[#This Row],[Joining Date]])</f>
        <v>2020</v>
      </c>
      <c r="O461" s="46">
        <f>MONTH(Table1[[#This Row],[Joining Date]])</f>
        <v>3</v>
      </c>
      <c r="P461" s="26">
        <f ca="1">NETWORKDAYS(Table1[[#This Row],[Joining Date]],TODAY())</f>
        <v>1644</v>
      </c>
      <c r="Q461" s="26" t="str">
        <f>LEFT(Table1[[#This Row],[Department]],5)&amp;"-"&amp;RIGHT(Table1[[#This Row],[Employee ID]],3)</f>
        <v>Sales-285</v>
      </c>
      <c r="R461" s="26" t="str">
        <f>LEFT(Table1[[#This Row],[Department]],3)</f>
        <v>Sal</v>
      </c>
      <c r="S461" s="37">
        <f>_xlfn.XLOOKUP(Table1[[#This Row],[City]],Table2[City],Table2[Bonus %])</f>
        <v>6</v>
      </c>
      <c r="U461" s="48" t="str">
        <v xml:space="preserve">Ananya </v>
      </c>
      <c r="V461" s="48" t="str">
        <v>Rao</v>
      </c>
    </row>
    <row r="462" spans="1:22" x14ac:dyDescent="0.35">
      <c r="A462" s="7" t="s">
        <v>1053</v>
      </c>
      <c r="B462" s="40" t="str">
        <f>LEFT(Table1[[#This Row],[Employee Name]],FIND(" ",Table1[[#This Row],[Employee Name]]))</f>
        <v xml:space="preserve">Gayathri </v>
      </c>
      <c r="C462" s="40" t="str">
        <f>RIGHT(Table1[[#This Row],[Employee Name]],LEN(Table1[[#This Row],[Employee Name]])-FIND(" ",Table1[[#This Row],[Employee Name]]))</f>
        <v>Iyer</v>
      </c>
      <c r="D462" s="22">
        <f>Table1[[#This Row],[Basic Salary]]+Table1[[#This Row],[Bonus]]</f>
        <v>129764</v>
      </c>
      <c r="E462" s="8">
        <v>60</v>
      </c>
      <c r="F462" s="45">
        <v>59</v>
      </c>
      <c r="G462" s="8" t="str" cm="1">
        <f t="array" ref="G462">_xlfn.IFS(Table1[[#This Row],[Performance Score]]&gt;=80,"Excellent",Table1[[#This Row],[Performance Score]]&gt;=60,"Good",Table1[[#This Row],[Performance Score]]&gt;=40,"Need Improvement")</f>
        <v>Need Improvement</v>
      </c>
      <c r="H462" s="29">
        <f>Table1[[#This Row],[Bonus]]/Table1[[#This Row],[Basic Salary]]</f>
        <v>0.28968265800013915</v>
      </c>
      <c r="I462" s="8">
        <f ca="1">DATEDIF(Table1[[#This Row],[Date of Birth]],TODAY(),"y")</f>
        <v>29</v>
      </c>
      <c r="J462" s="33">
        <v>45912</v>
      </c>
      <c r="K462" s="33" t="str" cm="1">
        <f t="array" aca="1" ref="K462" ca="1">_xlfn.IFS(L462&lt;3,"Junior",L462&lt;=7,"Mid-Level",L462&gt;7,"Senior")</f>
        <v>Junior</v>
      </c>
      <c r="L462" s="45">
        <f ca="1">INT(YEARFRAC(Table1[[#This Row],[Joining Date]],TODAY(),1))</f>
        <v>0</v>
      </c>
      <c r="M462" s="25" t="str">
        <f t="shared" ca="1" si="7"/>
        <v>No</v>
      </c>
      <c r="N462" s="25">
        <f>YEAR(Table1[[#This Row],[Joining Date]])</f>
        <v>2025</v>
      </c>
      <c r="O462" s="45">
        <f>MONTH(Table1[[#This Row],[Joining Date]])</f>
        <v>9</v>
      </c>
      <c r="P462" s="25">
        <f ca="1">NETWORKDAYS(Table1[[#This Row],[Joining Date]],TODAY())</f>
        <v>207</v>
      </c>
      <c r="Q462" s="25" t="str">
        <f>LEFT(Table1[[#This Row],[Department]],5)&amp;"-"&amp;RIGHT(Table1[[#This Row],[Employee ID]],3)</f>
        <v>Finan-997</v>
      </c>
      <c r="R462" s="25" t="str">
        <f>LEFT(Table1[[#This Row],[Department]],3)</f>
        <v>Fin</v>
      </c>
      <c r="S462" s="36">
        <f>_xlfn.XLOOKUP(Table1[[#This Row],[City]],Table2[City],Table2[Bonus %])</f>
        <v>5</v>
      </c>
      <c r="U462" s="48" t="str">
        <v xml:space="preserve">Gayathri </v>
      </c>
      <c r="V462" s="48" t="str">
        <v>Iyer</v>
      </c>
    </row>
    <row r="463" spans="1:22" x14ac:dyDescent="0.35">
      <c r="A463" s="9" t="s">
        <v>260</v>
      </c>
      <c r="B463" s="41" t="str">
        <f>LEFT(Table1[[#This Row],[Employee Name]],FIND(" ",Table1[[#This Row],[Employee Name]]))</f>
        <v xml:space="preserve">Gayathri </v>
      </c>
      <c r="C463" s="41" t="str">
        <f>RIGHT(Table1[[#This Row],[Employee Name]],LEN(Table1[[#This Row],[Employee Name]])-FIND(" ",Table1[[#This Row],[Employee Name]]))</f>
        <v>Iyer</v>
      </c>
      <c r="D463" s="23">
        <f>Table1[[#This Row],[Basic Salary]]+Table1[[#This Row],[Bonus]]</f>
        <v>129755</v>
      </c>
      <c r="E463" s="10">
        <v>90</v>
      </c>
      <c r="F463" s="46">
        <v>58</v>
      </c>
      <c r="G463" s="10" t="str" cm="1">
        <f t="array" ref="G463">_xlfn.IFS(Table1[[#This Row],[Performance Score]]&gt;=80,"Excellent",Table1[[#This Row],[Performance Score]]&gt;=60,"Good",Table1[[#This Row],[Performance Score]]&gt;=40,"Need Improvement")</f>
        <v>Need Improvement</v>
      </c>
      <c r="H463" s="30">
        <f>Table1[[#This Row],[Bonus]]/Table1[[#This Row],[Basic Salary]]</f>
        <v>0.25589206035792755</v>
      </c>
      <c r="I463" s="10">
        <f ca="1">DATEDIF(Table1[[#This Row],[Date of Birth]],TODAY(),"y")</f>
        <v>24</v>
      </c>
      <c r="J463" s="34">
        <v>43157</v>
      </c>
      <c r="K463" s="33" t="str" cm="1">
        <f t="array" aca="1" ref="K463" ca="1">_xlfn.IFS(L463&lt;3,"Junior",L463&lt;=7,"Mid-Level",L463&gt;7,"Senior")</f>
        <v>Senior</v>
      </c>
      <c r="L463" s="46">
        <f ca="1">INT(YEARFRAC(Table1[[#This Row],[Joining Date]],TODAY(),1))</f>
        <v>8</v>
      </c>
      <c r="M463" s="25" t="str">
        <f t="shared" ca="1" si="7"/>
        <v>Yes</v>
      </c>
      <c r="N463" s="26">
        <f>YEAR(Table1[[#This Row],[Joining Date]])</f>
        <v>2018</v>
      </c>
      <c r="O463" s="46">
        <f>MONTH(Table1[[#This Row],[Joining Date]])</f>
        <v>2</v>
      </c>
      <c r="P463" s="26">
        <f ca="1">NETWORKDAYS(Table1[[#This Row],[Joining Date]],TODAY())</f>
        <v>2176</v>
      </c>
      <c r="Q463" s="26" t="str">
        <f>LEFT(Table1[[#This Row],[Department]],5)&amp;"-"&amp;RIGHT(Table1[[#This Row],[Employee ID]],3)</f>
        <v>HR-204</v>
      </c>
      <c r="R463" s="26" t="str">
        <f>LEFT(Table1[[#This Row],[Department]],3)</f>
        <v>HR</v>
      </c>
      <c r="S463" s="37">
        <f>_xlfn.XLOOKUP(Table1[[#This Row],[City]],Table2[City],Table2[Bonus %])</f>
        <v>4</v>
      </c>
      <c r="U463" s="48" t="str">
        <v xml:space="preserve">Gayathri </v>
      </c>
      <c r="V463" s="48" t="str">
        <v>Iyer</v>
      </c>
    </row>
    <row r="464" spans="1:22" x14ac:dyDescent="0.35">
      <c r="A464" s="7" t="s">
        <v>2766</v>
      </c>
      <c r="B464" s="40" t="str">
        <f>LEFT(Table1[[#This Row],[Employee Name]],FIND(" ",Table1[[#This Row],[Employee Name]]))</f>
        <v xml:space="preserve">Arjun </v>
      </c>
      <c r="C464" s="40" t="str">
        <f>RIGHT(Table1[[#This Row],[Employee Name]],LEN(Table1[[#This Row],[Employee Name]])-FIND(" ",Table1[[#This Row],[Employee Name]]))</f>
        <v>Mehta</v>
      </c>
      <c r="D464" s="22">
        <f>Table1[[#This Row],[Basic Salary]]+Table1[[#This Row],[Bonus]]</f>
        <v>129721</v>
      </c>
      <c r="E464" s="8">
        <v>94</v>
      </c>
      <c r="F464" s="45">
        <v>42</v>
      </c>
      <c r="G464" s="8" t="str" cm="1">
        <f t="array" ref="G464">_xlfn.IFS(Table1[[#This Row],[Performance Score]]&gt;=80,"Excellent",Table1[[#This Row],[Performance Score]]&gt;=60,"Good",Table1[[#This Row],[Performance Score]]&gt;=40,"Need Improvement")</f>
        <v>Need Improvement</v>
      </c>
      <c r="H464" s="29">
        <f>Table1[[#This Row],[Bonus]]/Table1[[#This Row],[Basic Salary]]</f>
        <v>0.23027095721778057</v>
      </c>
      <c r="I464" s="8">
        <f ca="1">DATEDIF(Table1[[#This Row],[Date of Birth]],TODAY(),"y")</f>
        <v>34</v>
      </c>
      <c r="J464" s="33">
        <v>42906</v>
      </c>
      <c r="K464" s="33" t="str" cm="1">
        <f t="array" aca="1" ref="K464" ca="1">_xlfn.IFS(L464&lt;3,"Junior",L464&lt;=7,"Mid-Level",L464&gt;7,"Senior")</f>
        <v>Senior</v>
      </c>
      <c r="L464" s="45">
        <f ca="1">INT(YEARFRAC(Table1[[#This Row],[Joining Date]],TODAY(),1))</f>
        <v>9</v>
      </c>
      <c r="M464" s="25" t="str">
        <f t="shared" ca="1" si="7"/>
        <v>Yes</v>
      </c>
      <c r="N464" s="25">
        <f>YEAR(Table1[[#This Row],[Joining Date]])</f>
        <v>2017</v>
      </c>
      <c r="O464" s="45">
        <f>MONTH(Table1[[#This Row],[Joining Date]])</f>
        <v>6</v>
      </c>
      <c r="P464" s="25">
        <f ca="1">NETWORKDAYS(Table1[[#This Row],[Joining Date]],TODAY())</f>
        <v>2355</v>
      </c>
      <c r="Q464" s="25" t="str">
        <f>LEFT(Table1[[#This Row],[Department]],5)&amp;"-"&amp;RIGHT(Table1[[#This Row],[Employee ID]],3)</f>
        <v>Marke-710</v>
      </c>
      <c r="R464" s="25" t="str">
        <f>LEFT(Table1[[#This Row],[Department]],3)</f>
        <v>Mar</v>
      </c>
      <c r="S464" s="36">
        <f>_xlfn.XLOOKUP(Table1[[#This Row],[City]],Table2[City],Table2[Bonus %])</f>
        <v>5</v>
      </c>
      <c r="U464" s="48" t="str">
        <v xml:space="preserve">Arjun </v>
      </c>
      <c r="V464" s="48" t="str">
        <v>Mehta</v>
      </c>
    </row>
    <row r="465" spans="1:22" x14ac:dyDescent="0.35">
      <c r="A465" s="9" t="s">
        <v>4380</v>
      </c>
      <c r="B465" s="41" t="str">
        <f>LEFT(Table1[[#This Row],[Employee Name]],FIND(" ",Table1[[#This Row],[Employee Name]]))</f>
        <v xml:space="preserve">Kavya </v>
      </c>
      <c r="C465" s="41" t="str">
        <f>RIGHT(Table1[[#This Row],[Employee Name]],LEN(Table1[[#This Row],[Employee Name]])-FIND(" ",Table1[[#This Row],[Employee Name]]))</f>
        <v>Nair</v>
      </c>
      <c r="D465" s="23">
        <f>Table1[[#This Row],[Basic Salary]]+Table1[[#This Row],[Bonus]]</f>
        <v>129713</v>
      </c>
      <c r="E465" s="10">
        <v>100</v>
      </c>
      <c r="F465" s="46">
        <v>58</v>
      </c>
      <c r="G465" s="10" t="str" cm="1">
        <f t="array" ref="G465">_xlfn.IFS(Table1[[#This Row],[Performance Score]]&gt;=80,"Excellent",Table1[[#This Row],[Performance Score]]&gt;=60,"Good",Table1[[#This Row],[Performance Score]]&gt;=40,"Need Improvement")</f>
        <v>Need Improvement</v>
      </c>
      <c r="H465" s="30">
        <f>Table1[[#This Row],[Bonus]]/Table1[[#This Row],[Basic Salary]]</f>
        <v>0.25473258592170556</v>
      </c>
      <c r="I465" s="10">
        <f ca="1">DATEDIF(Table1[[#This Row],[Date of Birth]],TODAY(),"y")</f>
        <v>23</v>
      </c>
      <c r="J465" s="34">
        <v>42730</v>
      </c>
      <c r="K465" s="33" t="str" cm="1">
        <f t="array" aca="1" ref="K465" ca="1">_xlfn.IFS(L465&lt;3,"Junior",L465&lt;=7,"Mid-Level",L465&gt;7,"Senior")</f>
        <v>Senior</v>
      </c>
      <c r="L465" s="46">
        <f ca="1">INT(YEARFRAC(Table1[[#This Row],[Joining Date]],TODAY(),1))</f>
        <v>9</v>
      </c>
      <c r="M465" s="25" t="str">
        <f t="shared" ca="1" si="7"/>
        <v>Yes</v>
      </c>
      <c r="N465" s="26">
        <f>YEAR(Table1[[#This Row],[Joining Date]])</f>
        <v>2016</v>
      </c>
      <c r="O465" s="46">
        <f>MONTH(Table1[[#This Row],[Joining Date]])</f>
        <v>12</v>
      </c>
      <c r="P465" s="26">
        <f ca="1">NETWORKDAYS(Table1[[#This Row],[Joining Date]],TODAY())</f>
        <v>2481</v>
      </c>
      <c r="Q465" s="26" t="str">
        <f>LEFT(Table1[[#This Row],[Department]],5)&amp;"-"&amp;RIGHT(Table1[[#This Row],[Employee ID]],3)</f>
        <v>Opera-324</v>
      </c>
      <c r="R465" s="26" t="str">
        <f>LEFT(Table1[[#This Row],[Department]],3)</f>
        <v>Ope</v>
      </c>
      <c r="S465" s="37">
        <f>_xlfn.XLOOKUP(Table1[[#This Row],[City]],Table2[City],Table2[Bonus %])</f>
        <v>8</v>
      </c>
      <c r="U465" s="48" t="str">
        <v xml:space="preserve">Kavya </v>
      </c>
      <c r="V465" s="48" t="str">
        <v>Nair</v>
      </c>
    </row>
    <row r="466" spans="1:22" x14ac:dyDescent="0.35">
      <c r="A466" s="7" t="s">
        <v>386</v>
      </c>
      <c r="B466" s="40" t="str">
        <f>LEFT(Table1[[#This Row],[Employee Name]],FIND(" ",Table1[[#This Row],[Employee Name]]))</f>
        <v xml:space="preserve">Karan </v>
      </c>
      <c r="C466" s="40" t="str">
        <f>RIGHT(Table1[[#This Row],[Employee Name]],LEN(Table1[[#This Row],[Employee Name]])-FIND(" ",Table1[[#This Row],[Employee Name]]))</f>
        <v>Malhotra</v>
      </c>
      <c r="D466" s="22">
        <f>Table1[[#This Row],[Basic Salary]]+Table1[[#This Row],[Bonus]]</f>
        <v>129685</v>
      </c>
      <c r="E466" s="8">
        <v>74</v>
      </c>
      <c r="F466" s="45">
        <v>60</v>
      </c>
      <c r="G466" s="8" t="str" cm="1">
        <f t="array" ref="G466">_xlfn.IFS(Table1[[#This Row],[Performance Score]]&gt;=80,"Excellent",Table1[[#This Row],[Performance Score]]&gt;=60,"Good",Table1[[#This Row],[Performance Score]]&gt;=40,"Need Improvement")</f>
        <v>Good</v>
      </c>
      <c r="H466" s="29">
        <f>Table1[[#This Row],[Bonus]]/Table1[[#This Row],[Basic Salary]]</f>
        <v>0.16892306028266513</v>
      </c>
      <c r="I466" s="8">
        <f ca="1">DATEDIF(Table1[[#This Row],[Date of Birth]],TODAY(),"y")</f>
        <v>14</v>
      </c>
      <c r="J466" s="33">
        <v>44269</v>
      </c>
      <c r="K466" s="33" t="str" cm="1">
        <f t="array" aca="1" ref="K466" ca="1">_xlfn.IFS(L466&lt;3,"Junior",L466&lt;=7,"Mid-Level",L466&gt;7,"Senior")</f>
        <v>Mid-Level</v>
      </c>
      <c r="L466" s="45">
        <f ca="1">INT(YEARFRAC(Table1[[#This Row],[Joining Date]],TODAY(),1))</f>
        <v>5</v>
      </c>
      <c r="M466" s="25" t="str">
        <f t="shared" ca="1" si="7"/>
        <v>No</v>
      </c>
      <c r="N466" s="25">
        <f>YEAR(Table1[[#This Row],[Joining Date]])</f>
        <v>2021</v>
      </c>
      <c r="O466" s="45">
        <f>MONTH(Table1[[#This Row],[Joining Date]])</f>
        <v>3</v>
      </c>
      <c r="P466" s="25">
        <f ca="1">NETWORKDAYS(Table1[[#This Row],[Joining Date]],TODAY())</f>
        <v>1381</v>
      </c>
      <c r="Q466" s="25" t="str">
        <f>LEFT(Table1[[#This Row],[Department]],5)&amp;"-"&amp;RIGHT(Table1[[#This Row],[Employee ID]],3)</f>
        <v>Finan-330</v>
      </c>
      <c r="R466" s="25" t="str">
        <f>LEFT(Table1[[#This Row],[Department]],3)</f>
        <v>Fin</v>
      </c>
      <c r="S466" s="36">
        <f>_xlfn.XLOOKUP(Table1[[#This Row],[City]],Table2[City],Table2[Bonus %])</f>
        <v>7</v>
      </c>
      <c r="U466" s="48" t="str">
        <v xml:space="preserve">Karan </v>
      </c>
      <c r="V466" s="48" t="str">
        <v>Malhotra</v>
      </c>
    </row>
    <row r="467" spans="1:22" x14ac:dyDescent="0.35">
      <c r="A467" s="9" t="s">
        <v>4902</v>
      </c>
      <c r="B467" s="41" t="str">
        <f>LEFT(Table1[[#This Row],[Employee Name]],FIND(" ",Table1[[#This Row],[Employee Name]]))</f>
        <v xml:space="preserve">Gayathri </v>
      </c>
      <c r="C467" s="41" t="str">
        <f>RIGHT(Table1[[#This Row],[Employee Name]],LEN(Table1[[#This Row],[Employee Name]])-FIND(" ",Table1[[#This Row],[Employee Name]]))</f>
        <v>Iyer</v>
      </c>
      <c r="D467" s="23">
        <f>Table1[[#This Row],[Basic Salary]]+Table1[[#This Row],[Bonus]]</f>
        <v>129647</v>
      </c>
      <c r="E467" s="10">
        <v>85</v>
      </c>
      <c r="F467" s="46">
        <v>88</v>
      </c>
      <c r="G467" s="10" t="str" cm="1">
        <f t="array" ref="G467">_xlfn.IFS(Table1[[#This Row],[Performance Score]]&gt;=80,"Excellent",Table1[[#This Row],[Performance Score]]&gt;=60,"Good",Table1[[#This Row],[Performance Score]]&gt;=40,"Need Improvement")</f>
        <v>Excellent</v>
      </c>
      <c r="H467" s="30">
        <f>Table1[[#This Row],[Bonus]]/Table1[[#This Row],[Basic Salary]]</f>
        <v>0.20930341019326915</v>
      </c>
      <c r="I467" s="10">
        <f ca="1">DATEDIF(Table1[[#This Row],[Date of Birth]],TODAY(),"y")</f>
        <v>43</v>
      </c>
      <c r="J467" s="34">
        <v>43837</v>
      </c>
      <c r="K467" s="33" t="str" cm="1">
        <f t="array" aca="1" ref="K467" ca="1">_xlfn.IFS(L467&lt;3,"Junior",L467&lt;=7,"Mid-Level",L467&gt;7,"Senior")</f>
        <v>Mid-Level</v>
      </c>
      <c r="L467" s="46">
        <f ca="1">INT(YEARFRAC(Table1[[#This Row],[Joining Date]],TODAY(),1))</f>
        <v>6</v>
      </c>
      <c r="M467" s="25" t="str">
        <f t="shared" ca="1" si="7"/>
        <v>Yes</v>
      </c>
      <c r="N467" s="26">
        <f>YEAR(Table1[[#This Row],[Joining Date]])</f>
        <v>2020</v>
      </c>
      <c r="O467" s="46">
        <f>MONTH(Table1[[#This Row],[Joining Date]])</f>
        <v>1</v>
      </c>
      <c r="P467" s="26">
        <f ca="1">NETWORKDAYS(Table1[[#This Row],[Joining Date]],TODAY())</f>
        <v>1690</v>
      </c>
      <c r="Q467" s="26" t="str">
        <f>LEFT(Table1[[#This Row],[Department]],5)&amp;"-"&amp;RIGHT(Table1[[#This Row],[Employee ID]],3)</f>
        <v>HR-846</v>
      </c>
      <c r="R467" s="26" t="str">
        <f>LEFT(Table1[[#This Row],[Department]],3)</f>
        <v>HR</v>
      </c>
      <c r="S467" s="37">
        <f>_xlfn.XLOOKUP(Table1[[#This Row],[City]],Table2[City],Table2[Bonus %])</f>
        <v>5</v>
      </c>
      <c r="U467" s="48" t="str">
        <v xml:space="preserve">Gayathri </v>
      </c>
      <c r="V467" s="48" t="str">
        <v>Iyer</v>
      </c>
    </row>
    <row r="468" spans="1:22" x14ac:dyDescent="0.35">
      <c r="A468" s="7" t="s">
        <v>792</v>
      </c>
      <c r="B468" s="40" t="str">
        <f>LEFT(Table1[[#This Row],[Employee Name]],FIND(" ",Table1[[#This Row],[Employee Name]]))</f>
        <v xml:space="preserve">Ajay </v>
      </c>
      <c r="C468" s="40" t="str">
        <f>RIGHT(Table1[[#This Row],[Employee Name]],LEN(Table1[[#This Row],[Employee Name]])-FIND(" ",Table1[[#This Row],[Employee Name]]))</f>
        <v>Singh</v>
      </c>
      <c r="D468" s="22">
        <f>Table1[[#This Row],[Basic Salary]]+Table1[[#This Row],[Bonus]]</f>
        <v>129645</v>
      </c>
      <c r="E468" s="8">
        <v>77</v>
      </c>
      <c r="F468" s="45">
        <v>83</v>
      </c>
      <c r="G468" s="8" t="str" cm="1">
        <f t="array" ref="G468">_xlfn.IFS(Table1[[#This Row],[Performance Score]]&gt;=80,"Excellent",Table1[[#This Row],[Performance Score]]&gt;=60,"Good",Table1[[#This Row],[Performance Score]]&gt;=40,"Need Improvement")</f>
        <v>Excellent</v>
      </c>
      <c r="H468" s="29">
        <f>Table1[[#This Row],[Bonus]]/Table1[[#This Row],[Basic Salary]]</f>
        <v>0.12950862519602718</v>
      </c>
      <c r="I468" s="8">
        <f ca="1">DATEDIF(Table1[[#This Row],[Date of Birth]],TODAY(),"y")</f>
        <v>32</v>
      </c>
      <c r="J468" s="33">
        <v>45578</v>
      </c>
      <c r="K468" s="33" t="str" cm="1">
        <f t="array" aca="1" ref="K468" ca="1">_xlfn.IFS(L468&lt;3,"Junior",L468&lt;=7,"Mid-Level",L468&gt;7,"Senior")</f>
        <v>Junior</v>
      </c>
      <c r="L468" s="45">
        <f ca="1">INT(YEARFRAC(Table1[[#This Row],[Joining Date]],TODAY(),1))</f>
        <v>1</v>
      </c>
      <c r="M468" s="25" t="str">
        <f t="shared" ca="1" si="7"/>
        <v>No</v>
      </c>
      <c r="N468" s="25">
        <f>YEAR(Table1[[#This Row],[Joining Date]])</f>
        <v>2024</v>
      </c>
      <c r="O468" s="45">
        <f>MONTH(Table1[[#This Row],[Joining Date]])</f>
        <v>10</v>
      </c>
      <c r="P468" s="25">
        <f ca="1">NETWORKDAYS(Table1[[#This Row],[Joining Date]],TODAY())</f>
        <v>446</v>
      </c>
      <c r="Q468" s="25" t="str">
        <f>LEFT(Table1[[#This Row],[Department]],5)&amp;"-"&amp;RIGHT(Table1[[#This Row],[Employee ID]],3)</f>
        <v>Opera-736</v>
      </c>
      <c r="R468" s="25" t="str">
        <f>LEFT(Table1[[#This Row],[Department]],3)</f>
        <v>Ope</v>
      </c>
      <c r="S468" s="36">
        <f>_xlfn.XLOOKUP(Table1[[#This Row],[City]],Table2[City],Table2[Bonus %])</f>
        <v>6</v>
      </c>
      <c r="U468" s="48" t="str">
        <v xml:space="preserve">Ajay </v>
      </c>
      <c r="V468" s="48" t="str">
        <v>Singh</v>
      </c>
    </row>
    <row r="469" spans="1:22" x14ac:dyDescent="0.35">
      <c r="A469" s="9" t="s">
        <v>695</v>
      </c>
      <c r="B469" s="41" t="str">
        <f>LEFT(Table1[[#This Row],[Employee Name]],FIND(" ",Table1[[#This Row],[Employee Name]]))</f>
        <v xml:space="preserve">Arjun </v>
      </c>
      <c r="C469" s="41" t="str">
        <f>RIGHT(Table1[[#This Row],[Employee Name]],LEN(Table1[[#This Row],[Employee Name]])-FIND(" ",Table1[[#This Row],[Employee Name]]))</f>
        <v>Mehta</v>
      </c>
      <c r="D469" s="23">
        <f>Table1[[#This Row],[Basic Salary]]+Table1[[#This Row],[Bonus]]</f>
        <v>129621</v>
      </c>
      <c r="E469" s="10">
        <v>88</v>
      </c>
      <c r="F469" s="46">
        <v>52</v>
      </c>
      <c r="G469" s="10" t="str" cm="1">
        <f t="array" ref="G469">_xlfn.IFS(Table1[[#This Row],[Performance Score]]&gt;=80,"Excellent",Table1[[#This Row],[Performance Score]]&gt;=60,"Good",Table1[[#This Row],[Performance Score]]&gt;=40,"Need Improvement")</f>
        <v>Need Improvement</v>
      </c>
      <c r="H469" s="30">
        <f>Table1[[#This Row],[Bonus]]/Table1[[#This Row],[Basic Salary]]</f>
        <v>0.22649596911547631</v>
      </c>
      <c r="I469" s="10">
        <f ca="1">DATEDIF(Table1[[#This Row],[Date of Birth]],TODAY(),"y")</f>
        <v>29</v>
      </c>
      <c r="J469" s="34">
        <v>43198</v>
      </c>
      <c r="K469" s="33" t="str" cm="1">
        <f t="array" aca="1" ref="K469" ca="1">_xlfn.IFS(L469&lt;3,"Junior",L469&lt;=7,"Mid-Level",L469&gt;7,"Senior")</f>
        <v>Senior</v>
      </c>
      <c r="L469" s="46">
        <f ca="1">INT(YEARFRAC(Table1[[#This Row],[Joining Date]],TODAY(),1))</f>
        <v>8</v>
      </c>
      <c r="M469" s="25" t="str">
        <f t="shared" ca="1" si="7"/>
        <v>Yes</v>
      </c>
      <c r="N469" s="26">
        <f>YEAR(Table1[[#This Row],[Joining Date]])</f>
        <v>2018</v>
      </c>
      <c r="O469" s="46">
        <f>MONTH(Table1[[#This Row],[Joining Date]])</f>
        <v>4</v>
      </c>
      <c r="P469" s="26">
        <f ca="1">NETWORKDAYS(Table1[[#This Row],[Joining Date]],TODAY())</f>
        <v>2146</v>
      </c>
      <c r="Q469" s="26" t="str">
        <f>LEFT(Table1[[#This Row],[Department]],5)&amp;"-"&amp;RIGHT(Table1[[#This Row],[Employee ID]],3)</f>
        <v>IT-639</v>
      </c>
      <c r="R469" s="26" t="str">
        <f>LEFT(Table1[[#This Row],[Department]],3)</f>
        <v>IT</v>
      </c>
      <c r="S469" s="37">
        <f>_xlfn.XLOOKUP(Table1[[#This Row],[City]],Table2[City],Table2[Bonus %])</f>
        <v>7</v>
      </c>
      <c r="U469" s="48" t="str">
        <v xml:space="preserve">Arjun </v>
      </c>
      <c r="V469" s="48" t="str">
        <v>Mehta</v>
      </c>
    </row>
    <row r="470" spans="1:22" x14ac:dyDescent="0.35">
      <c r="A470" s="7" t="s">
        <v>451</v>
      </c>
      <c r="B470" s="40" t="str">
        <f>LEFT(Table1[[#This Row],[Employee Name]],FIND(" ",Table1[[#This Row],[Employee Name]]))</f>
        <v xml:space="preserve">Pooja </v>
      </c>
      <c r="C470" s="40" t="str">
        <f>RIGHT(Table1[[#This Row],[Employee Name]],LEN(Table1[[#This Row],[Employee Name]])-FIND(" ",Table1[[#This Row],[Employee Name]]))</f>
        <v>Das</v>
      </c>
      <c r="D470" s="22">
        <f>Table1[[#This Row],[Basic Salary]]+Table1[[#This Row],[Bonus]]</f>
        <v>129620</v>
      </c>
      <c r="E470" s="8">
        <v>96</v>
      </c>
      <c r="F470" s="45">
        <v>92</v>
      </c>
      <c r="G470" s="8" t="str" cm="1">
        <f t="array" ref="G470">_xlfn.IFS(Table1[[#This Row],[Performance Score]]&gt;=80,"Excellent",Table1[[#This Row],[Performance Score]]&gt;=60,"Good",Table1[[#This Row],[Performance Score]]&gt;=40,"Need Improvement")</f>
        <v>Excellent</v>
      </c>
      <c r="H470" s="29">
        <f>Table1[[#This Row],[Bonus]]/Table1[[#This Row],[Basic Salary]]</f>
        <v>0.27807686998363212</v>
      </c>
      <c r="I470" s="8">
        <f ca="1">DATEDIF(Table1[[#This Row],[Date of Birth]],TODAY(),"y")</f>
        <v>44</v>
      </c>
      <c r="J470" s="33">
        <v>43595</v>
      </c>
      <c r="K470" s="33" t="str" cm="1">
        <f t="array" aca="1" ref="K470" ca="1">_xlfn.IFS(L470&lt;3,"Junior",L470&lt;=7,"Mid-Level",L470&gt;7,"Senior")</f>
        <v>Mid-Level</v>
      </c>
      <c r="L470" s="45">
        <f ca="1">INT(YEARFRAC(Table1[[#This Row],[Joining Date]],TODAY(),1))</f>
        <v>7</v>
      </c>
      <c r="M470" s="25" t="str">
        <f t="shared" ca="1" si="7"/>
        <v>Yes</v>
      </c>
      <c r="N470" s="25">
        <f>YEAR(Table1[[#This Row],[Joining Date]])</f>
        <v>2019</v>
      </c>
      <c r="O470" s="45">
        <f>MONTH(Table1[[#This Row],[Joining Date]])</f>
        <v>5</v>
      </c>
      <c r="P470" s="25">
        <f ca="1">NETWORKDAYS(Table1[[#This Row],[Joining Date]],TODAY())</f>
        <v>1862</v>
      </c>
      <c r="Q470" s="25" t="str">
        <f>LEFT(Table1[[#This Row],[Department]],5)&amp;"-"&amp;RIGHT(Table1[[#This Row],[Employee ID]],3)</f>
        <v>IT-395</v>
      </c>
      <c r="R470" s="25" t="str">
        <f>LEFT(Table1[[#This Row],[Department]],3)</f>
        <v>IT</v>
      </c>
      <c r="S470" s="36">
        <f>_xlfn.XLOOKUP(Table1[[#This Row],[City]],Table2[City],Table2[Bonus %])</f>
        <v>7</v>
      </c>
      <c r="U470" s="48" t="str">
        <v xml:space="preserve">Pooja </v>
      </c>
      <c r="V470" s="48" t="str">
        <v>Das</v>
      </c>
    </row>
    <row r="471" spans="1:22" x14ac:dyDescent="0.35">
      <c r="A471" s="9" t="s">
        <v>1919</v>
      </c>
      <c r="B471" s="41" t="str">
        <f>LEFT(Table1[[#This Row],[Employee Name]],FIND(" ",Table1[[#This Row],[Employee Name]]))</f>
        <v xml:space="preserve">Ravi </v>
      </c>
      <c r="C471" s="41" t="str">
        <f>RIGHT(Table1[[#This Row],[Employee Name]],LEN(Table1[[#This Row],[Employee Name]])-FIND(" ",Table1[[#This Row],[Employee Name]]))</f>
        <v>Teja</v>
      </c>
      <c r="D471" s="23">
        <f>Table1[[#This Row],[Basic Salary]]+Table1[[#This Row],[Bonus]]</f>
        <v>129612</v>
      </c>
      <c r="E471" s="10">
        <v>88</v>
      </c>
      <c r="F471" s="46">
        <v>87</v>
      </c>
      <c r="G471" s="10" t="str" cm="1">
        <f t="array" ref="G471">_xlfn.IFS(Table1[[#This Row],[Performance Score]]&gt;=80,"Excellent",Table1[[#This Row],[Performance Score]]&gt;=60,"Good",Table1[[#This Row],[Performance Score]]&gt;=40,"Need Improvement")</f>
        <v>Excellent</v>
      </c>
      <c r="H471" s="30">
        <f>Table1[[#This Row],[Bonus]]/Table1[[#This Row],[Basic Salary]]</f>
        <v>0.29575718798736356</v>
      </c>
      <c r="I471" s="10">
        <f ca="1">DATEDIF(Table1[[#This Row],[Date of Birth]],TODAY(),"y")</f>
        <v>36</v>
      </c>
      <c r="J471" s="34">
        <v>43391</v>
      </c>
      <c r="K471" s="33" t="str" cm="1">
        <f t="array" aca="1" ref="K471" ca="1">_xlfn.IFS(L471&lt;3,"Junior",L471&lt;=7,"Mid-Level",L471&gt;7,"Senior")</f>
        <v>Mid-Level</v>
      </c>
      <c r="L471" s="46">
        <f ca="1">INT(YEARFRAC(Table1[[#This Row],[Joining Date]],TODAY(),1))</f>
        <v>7</v>
      </c>
      <c r="M471" s="25" t="str">
        <f t="shared" ca="1" si="7"/>
        <v>Yes</v>
      </c>
      <c r="N471" s="26">
        <f>YEAR(Table1[[#This Row],[Joining Date]])</f>
        <v>2018</v>
      </c>
      <c r="O471" s="46">
        <f>MONTH(Table1[[#This Row],[Joining Date]])</f>
        <v>10</v>
      </c>
      <c r="P471" s="26">
        <f ca="1">NETWORKDAYS(Table1[[#This Row],[Joining Date]],TODAY())</f>
        <v>2008</v>
      </c>
      <c r="Q471" s="26" t="str">
        <f>LEFT(Table1[[#This Row],[Department]],5)&amp;"-"&amp;RIGHT(Table1[[#This Row],[Employee ID]],3)</f>
        <v>IT-863</v>
      </c>
      <c r="R471" s="26" t="str">
        <f>LEFT(Table1[[#This Row],[Department]],3)</f>
        <v>IT</v>
      </c>
      <c r="S471" s="37">
        <f>_xlfn.XLOOKUP(Table1[[#This Row],[City]],Table2[City],Table2[Bonus %])</f>
        <v>5</v>
      </c>
      <c r="U471" s="48" t="str">
        <v xml:space="preserve">Ravi </v>
      </c>
      <c r="V471" s="48" t="str">
        <v>Teja</v>
      </c>
    </row>
    <row r="472" spans="1:22" x14ac:dyDescent="0.35">
      <c r="A472" s="7" t="s">
        <v>1465</v>
      </c>
      <c r="B472" s="40" t="str">
        <f>LEFT(Table1[[#This Row],[Employee Name]],FIND(" ",Table1[[#This Row],[Employee Name]]))</f>
        <v xml:space="preserve">Pooja </v>
      </c>
      <c r="C472" s="40" t="str">
        <f>RIGHT(Table1[[#This Row],[Employee Name]],LEN(Table1[[#This Row],[Employee Name]])-FIND(" ",Table1[[#This Row],[Employee Name]]))</f>
        <v>Das</v>
      </c>
      <c r="D472" s="22">
        <f>Table1[[#This Row],[Basic Salary]]+Table1[[#This Row],[Bonus]]</f>
        <v>129583</v>
      </c>
      <c r="E472" s="8">
        <v>99</v>
      </c>
      <c r="F472" s="45">
        <v>53</v>
      </c>
      <c r="G472" s="8" t="str" cm="1">
        <f t="array" ref="G472">_xlfn.IFS(Table1[[#This Row],[Performance Score]]&gt;=80,"Excellent",Table1[[#This Row],[Performance Score]]&gt;=60,"Good",Table1[[#This Row],[Performance Score]]&gt;=40,"Need Improvement")</f>
        <v>Need Improvement</v>
      </c>
      <c r="H472" s="29">
        <f>Table1[[#This Row],[Bonus]]/Table1[[#This Row],[Basic Salary]]</f>
        <v>0.129253775566226</v>
      </c>
      <c r="I472" s="8">
        <f ca="1">DATEDIF(Table1[[#This Row],[Date of Birth]],TODAY(),"y")</f>
        <v>41</v>
      </c>
      <c r="J472" s="33">
        <v>43937</v>
      </c>
      <c r="K472" s="33" t="str" cm="1">
        <f t="array" aca="1" ref="K472" ca="1">_xlfn.IFS(L472&lt;3,"Junior",L472&lt;=7,"Mid-Level",L472&gt;7,"Senior")</f>
        <v>Mid-Level</v>
      </c>
      <c r="L472" s="45">
        <f ca="1">INT(YEARFRAC(Table1[[#This Row],[Joining Date]],TODAY(),1))</f>
        <v>6</v>
      </c>
      <c r="M472" s="25" t="str">
        <f t="shared" ca="1" si="7"/>
        <v>Yes</v>
      </c>
      <c r="N472" s="25">
        <f>YEAR(Table1[[#This Row],[Joining Date]])</f>
        <v>2020</v>
      </c>
      <c r="O472" s="45">
        <f>MONTH(Table1[[#This Row],[Joining Date]])</f>
        <v>4</v>
      </c>
      <c r="P472" s="25">
        <f ca="1">NETWORKDAYS(Table1[[#This Row],[Joining Date]],TODAY())</f>
        <v>1618</v>
      </c>
      <c r="Q472" s="25" t="str">
        <f>LEFT(Table1[[#This Row],[Department]],5)&amp;"-"&amp;RIGHT(Table1[[#This Row],[Employee ID]],3)</f>
        <v>Sales-409</v>
      </c>
      <c r="R472" s="25" t="str">
        <f>LEFT(Table1[[#This Row],[Department]],3)</f>
        <v>Sal</v>
      </c>
      <c r="S472" s="36">
        <f>_xlfn.XLOOKUP(Table1[[#This Row],[City]],Table2[City],Table2[Bonus %])</f>
        <v>4</v>
      </c>
      <c r="U472" s="48" t="str">
        <v xml:space="preserve">Pooja </v>
      </c>
      <c r="V472" s="48" t="str">
        <v>Das</v>
      </c>
    </row>
    <row r="473" spans="1:22" x14ac:dyDescent="0.35">
      <c r="A473" s="9" t="s">
        <v>2544</v>
      </c>
      <c r="B473" s="41" t="str">
        <f>LEFT(Table1[[#This Row],[Employee Name]],FIND(" ",Table1[[#This Row],[Employee Name]]))</f>
        <v xml:space="preserve">Kavya </v>
      </c>
      <c r="C473" s="41" t="str">
        <f>RIGHT(Table1[[#This Row],[Employee Name]],LEN(Table1[[#This Row],[Employee Name]])-FIND(" ",Table1[[#This Row],[Employee Name]]))</f>
        <v>Nair</v>
      </c>
      <c r="D473" s="23">
        <f>Table1[[#This Row],[Basic Salary]]+Table1[[#This Row],[Bonus]]</f>
        <v>129548</v>
      </c>
      <c r="E473" s="10">
        <v>85</v>
      </c>
      <c r="F473" s="46">
        <v>50</v>
      </c>
      <c r="G473" s="10" t="str" cm="1">
        <f t="array" ref="G473">_xlfn.IFS(Table1[[#This Row],[Performance Score]]&gt;=80,"Excellent",Table1[[#This Row],[Performance Score]]&gt;=60,"Good",Table1[[#This Row],[Performance Score]]&gt;=40,"Need Improvement")</f>
        <v>Need Improvement</v>
      </c>
      <c r="H473" s="30">
        <f>Table1[[#This Row],[Bonus]]/Table1[[#This Row],[Basic Salary]]</f>
        <v>0.16848865317314285</v>
      </c>
      <c r="I473" s="10">
        <f ca="1">DATEDIF(Table1[[#This Row],[Date of Birth]],TODAY(),"y")</f>
        <v>14</v>
      </c>
      <c r="J473" s="34">
        <v>44485</v>
      </c>
      <c r="K473" s="33" t="str" cm="1">
        <f t="array" aca="1" ref="K473" ca="1">_xlfn.IFS(L473&lt;3,"Junior",L473&lt;=7,"Mid-Level",L473&gt;7,"Senior")</f>
        <v>Mid-Level</v>
      </c>
      <c r="L473" s="46">
        <f ca="1">INT(YEARFRAC(Table1[[#This Row],[Joining Date]],TODAY(),1))</f>
        <v>4</v>
      </c>
      <c r="M473" s="25" t="str">
        <f t="shared" ca="1" si="7"/>
        <v>No</v>
      </c>
      <c r="N473" s="26">
        <f>YEAR(Table1[[#This Row],[Joining Date]])</f>
        <v>2021</v>
      </c>
      <c r="O473" s="46">
        <f>MONTH(Table1[[#This Row],[Joining Date]])</f>
        <v>10</v>
      </c>
      <c r="P473" s="26">
        <f ca="1">NETWORKDAYS(Table1[[#This Row],[Joining Date]],TODAY())</f>
        <v>1226</v>
      </c>
      <c r="Q473" s="26" t="str">
        <f>LEFT(Table1[[#This Row],[Department]],5)&amp;"-"&amp;RIGHT(Table1[[#This Row],[Employee ID]],3)</f>
        <v>Suppo-488</v>
      </c>
      <c r="R473" s="26" t="str">
        <f>LEFT(Table1[[#This Row],[Department]],3)</f>
        <v>Sup</v>
      </c>
      <c r="S473" s="37">
        <f>_xlfn.XLOOKUP(Table1[[#This Row],[City]],Table2[City],Table2[Bonus %])</f>
        <v>5</v>
      </c>
      <c r="U473" s="48" t="str">
        <v xml:space="preserve">Kavya </v>
      </c>
      <c r="V473" s="48" t="str">
        <v>Nair</v>
      </c>
    </row>
    <row r="474" spans="1:22" x14ac:dyDescent="0.35">
      <c r="A474" s="7" t="s">
        <v>272</v>
      </c>
      <c r="B474" s="40" t="str">
        <f>LEFT(Table1[[#This Row],[Employee Name]],FIND(" ",Table1[[#This Row],[Employee Name]]))</f>
        <v xml:space="preserve">Ravi </v>
      </c>
      <c r="C474" s="40" t="str">
        <f>RIGHT(Table1[[#This Row],[Employee Name]],LEN(Table1[[#This Row],[Employee Name]])-FIND(" ",Table1[[#This Row],[Employee Name]]))</f>
        <v>Teja</v>
      </c>
      <c r="D474" s="22">
        <f>Table1[[#This Row],[Basic Salary]]+Table1[[#This Row],[Bonus]]</f>
        <v>129535</v>
      </c>
      <c r="E474" s="8">
        <v>99</v>
      </c>
      <c r="F474" s="45">
        <v>70</v>
      </c>
      <c r="G474" s="8" t="str" cm="1">
        <f t="array" ref="G474">_xlfn.IFS(Table1[[#This Row],[Performance Score]]&gt;=80,"Excellent",Table1[[#This Row],[Performance Score]]&gt;=60,"Good",Table1[[#This Row],[Performance Score]]&gt;=40,"Need Improvement")</f>
        <v>Good</v>
      </c>
      <c r="H474" s="29">
        <f>Table1[[#This Row],[Bonus]]/Table1[[#This Row],[Basic Salary]]</f>
        <v>0.11790494765821201</v>
      </c>
      <c r="I474" s="8">
        <f ca="1">DATEDIF(Table1[[#This Row],[Date of Birth]],TODAY(),"y")</f>
        <v>17</v>
      </c>
      <c r="J474" s="33">
        <v>44793</v>
      </c>
      <c r="K474" s="33" t="str" cm="1">
        <f t="array" aca="1" ref="K474" ca="1">_xlfn.IFS(L474&lt;3,"Junior",L474&lt;=7,"Mid-Level",L474&gt;7,"Senior")</f>
        <v>Mid-Level</v>
      </c>
      <c r="L474" s="45">
        <f ca="1">INT(YEARFRAC(Table1[[#This Row],[Joining Date]],TODAY(),1))</f>
        <v>3</v>
      </c>
      <c r="M474" s="25" t="str">
        <f t="shared" ca="1" si="7"/>
        <v>No</v>
      </c>
      <c r="N474" s="25">
        <f>YEAR(Table1[[#This Row],[Joining Date]])</f>
        <v>2022</v>
      </c>
      <c r="O474" s="45">
        <f>MONTH(Table1[[#This Row],[Joining Date]])</f>
        <v>8</v>
      </c>
      <c r="P474" s="25">
        <f ca="1">NETWORKDAYS(Table1[[#This Row],[Joining Date]],TODAY())</f>
        <v>1006</v>
      </c>
      <c r="Q474" s="25" t="str">
        <f>LEFT(Table1[[#This Row],[Department]],5)&amp;"-"&amp;RIGHT(Table1[[#This Row],[Employee ID]],3)</f>
        <v>Marke-216</v>
      </c>
      <c r="R474" s="25" t="str">
        <f>LEFT(Table1[[#This Row],[Department]],3)</f>
        <v>Mar</v>
      </c>
      <c r="S474" s="36">
        <f>_xlfn.XLOOKUP(Table1[[#This Row],[City]],Table2[City],Table2[Bonus %])</f>
        <v>7</v>
      </c>
      <c r="U474" s="48" t="str">
        <v xml:space="preserve">Ravi </v>
      </c>
      <c r="V474" s="48" t="str">
        <v>Teja</v>
      </c>
    </row>
    <row r="475" spans="1:22" x14ac:dyDescent="0.35">
      <c r="A475" s="9" t="s">
        <v>310</v>
      </c>
      <c r="B475" s="41" t="str">
        <f>LEFT(Table1[[#This Row],[Employee Name]],FIND(" ",Table1[[#This Row],[Employee Name]]))</f>
        <v xml:space="preserve">Arjun </v>
      </c>
      <c r="C475" s="41" t="str">
        <f>RIGHT(Table1[[#This Row],[Employee Name]],LEN(Table1[[#This Row],[Employee Name]])-FIND(" ",Table1[[#This Row],[Employee Name]]))</f>
        <v>Mehta</v>
      </c>
      <c r="D475" s="23">
        <f>Table1[[#This Row],[Basic Salary]]+Table1[[#This Row],[Bonus]]</f>
        <v>129502</v>
      </c>
      <c r="E475" s="10">
        <v>86</v>
      </c>
      <c r="F475" s="46">
        <v>58</v>
      </c>
      <c r="G475" s="10" t="str" cm="1">
        <f t="array" ref="G475">_xlfn.IFS(Table1[[#This Row],[Performance Score]]&gt;=80,"Excellent",Table1[[#This Row],[Performance Score]]&gt;=60,"Good",Table1[[#This Row],[Performance Score]]&gt;=40,"Need Improvement")</f>
        <v>Need Improvement</v>
      </c>
      <c r="H475" s="30">
        <f>Table1[[#This Row],[Bonus]]/Table1[[#This Row],[Basic Salary]]</f>
        <v>0.2833543093282066</v>
      </c>
      <c r="I475" s="10">
        <f ca="1">DATEDIF(Table1[[#This Row],[Date of Birth]],TODAY(),"y")</f>
        <v>20</v>
      </c>
      <c r="J475" s="34">
        <v>45833</v>
      </c>
      <c r="K475" s="33" t="str" cm="1">
        <f t="array" aca="1" ref="K475" ca="1">_xlfn.IFS(L475&lt;3,"Junior",L475&lt;=7,"Mid-Level",L475&gt;7,"Senior")</f>
        <v>Junior</v>
      </c>
      <c r="L475" s="46">
        <f ca="1">INT(YEARFRAC(Table1[[#This Row],[Joining Date]],TODAY(),1))</f>
        <v>1</v>
      </c>
      <c r="M475" s="25" t="str">
        <f t="shared" ca="1" si="7"/>
        <v>No</v>
      </c>
      <c r="N475" s="26">
        <f>YEAR(Table1[[#This Row],[Joining Date]])</f>
        <v>2025</v>
      </c>
      <c r="O475" s="46">
        <f>MONTH(Table1[[#This Row],[Joining Date]])</f>
        <v>6</v>
      </c>
      <c r="P475" s="26">
        <f ca="1">NETWORKDAYS(Table1[[#This Row],[Joining Date]],TODAY())</f>
        <v>264</v>
      </c>
      <c r="Q475" s="26" t="str">
        <f>LEFT(Table1[[#This Row],[Department]],5)&amp;"-"&amp;RIGHT(Table1[[#This Row],[Employee ID]],3)</f>
        <v>Sales-254</v>
      </c>
      <c r="R475" s="26" t="str">
        <f>LEFT(Table1[[#This Row],[Department]],3)</f>
        <v>Sal</v>
      </c>
      <c r="S475" s="37">
        <f>_xlfn.XLOOKUP(Table1[[#This Row],[City]],Table2[City],Table2[Bonus %])</f>
        <v>7</v>
      </c>
      <c r="U475" s="48" t="str">
        <v xml:space="preserve">Arjun </v>
      </c>
      <c r="V475" s="48" t="str">
        <v>Mehta</v>
      </c>
    </row>
    <row r="476" spans="1:22" x14ac:dyDescent="0.35">
      <c r="A476" s="7" t="s">
        <v>3485</v>
      </c>
      <c r="B476" s="40" t="str">
        <f>LEFT(Table1[[#This Row],[Employee Name]],FIND(" ",Table1[[#This Row],[Employee Name]]))</f>
        <v xml:space="preserve">Karan </v>
      </c>
      <c r="C476" s="40" t="str">
        <f>RIGHT(Table1[[#This Row],[Employee Name]],LEN(Table1[[#This Row],[Employee Name]])-FIND(" ",Table1[[#This Row],[Employee Name]]))</f>
        <v>Malhotra</v>
      </c>
      <c r="D476" s="22">
        <f>Table1[[#This Row],[Basic Salary]]+Table1[[#This Row],[Bonus]]</f>
        <v>129466</v>
      </c>
      <c r="E476" s="8">
        <v>61</v>
      </c>
      <c r="F476" s="45">
        <v>98</v>
      </c>
      <c r="G476" s="8" t="str" cm="1">
        <f t="array" ref="G476">_xlfn.IFS(Table1[[#This Row],[Performance Score]]&gt;=80,"Excellent",Table1[[#This Row],[Performance Score]]&gt;=60,"Good",Table1[[#This Row],[Performance Score]]&gt;=40,"Need Improvement")</f>
        <v>Excellent</v>
      </c>
      <c r="H476" s="29">
        <f>Table1[[#This Row],[Bonus]]/Table1[[#This Row],[Basic Salary]]</f>
        <v>0.18428466886205636</v>
      </c>
      <c r="I476" s="8">
        <f ca="1">DATEDIF(Table1[[#This Row],[Date of Birth]],TODAY(),"y")</f>
        <v>27</v>
      </c>
      <c r="J476" s="33">
        <v>42157</v>
      </c>
      <c r="K476" s="33" t="str" cm="1">
        <f t="array" aca="1" ref="K476" ca="1">_xlfn.IFS(L476&lt;3,"Junior",L476&lt;=7,"Mid-Level",L476&gt;7,"Senior")</f>
        <v>Senior</v>
      </c>
      <c r="L476" s="45">
        <f ca="1">INT(YEARFRAC(Table1[[#This Row],[Joining Date]],TODAY(),1))</f>
        <v>11</v>
      </c>
      <c r="M476" s="25" t="str">
        <f t="shared" ca="1" si="7"/>
        <v>Yes</v>
      </c>
      <c r="N476" s="25">
        <f>YEAR(Table1[[#This Row],[Joining Date]])</f>
        <v>2015</v>
      </c>
      <c r="O476" s="45">
        <f>MONTH(Table1[[#This Row],[Joining Date]])</f>
        <v>6</v>
      </c>
      <c r="P476" s="25">
        <f ca="1">NETWORKDAYS(Table1[[#This Row],[Joining Date]],TODAY())</f>
        <v>2890</v>
      </c>
      <c r="Q476" s="25" t="str">
        <f>LEFT(Table1[[#This Row],[Department]],5)&amp;"-"&amp;RIGHT(Table1[[#This Row],[Employee ID]],3)</f>
        <v>IT-429</v>
      </c>
      <c r="R476" s="25" t="str">
        <f>LEFT(Table1[[#This Row],[Department]],3)</f>
        <v>IT</v>
      </c>
      <c r="S476" s="36">
        <f>_xlfn.XLOOKUP(Table1[[#This Row],[City]],Table2[City],Table2[Bonus %])</f>
        <v>6</v>
      </c>
      <c r="U476" s="48" t="str">
        <v xml:space="preserve">Karan </v>
      </c>
      <c r="V476" s="48" t="str">
        <v>Malhotra</v>
      </c>
    </row>
    <row r="477" spans="1:22" x14ac:dyDescent="0.35">
      <c r="A477" s="9" t="s">
        <v>3012</v>
      </c>
      <c r="B477" s="41" t="str">
        <f>LEFT(Table1[[#This Row],[Employee Name]],FIND(" ",Table1[[#This Row],[Employee Name]]))</f>
        <v xml:space="preserve">Meera </v>
      </c>
      <c r="C477" s="41" t="str">
        <f>RIGHT(Table1[[#This Row],[Employee Name]],LEN(Table1[[#This Row],[Employee Name]])-FIND(" ",Table1[[#This Row],[Employee Name]]))</f>
        <v>Joshi</v>
      </c>
      <c r="D477" s="23">
        <f>Table1[[#This Row],[Basic Salary]]+Table1[[#This Row],[Bonus]]</f>
        <v>129455</v>
      </c>
      <c r="E477" s="10">
        <v>64</v>
      </c>
      <c r="F477" s="46">
        <v>47</v>
      </c>
      <c r="G477" s="10" t="str" cm="1">
        <f t="array" ref="G477">_xlfn.IFS(Table1[[#This Row],[Performance Score]]&gt;=80,"Excellent",Table1[[#This Row],[Performance Score]]&gt;=60,"Good",Table1[[#This Row],[Performance Score]]&gt;=40,"Need Improvement")</f>
        <v>Need Improvement</v>
      </c>
      <c r="H477" s="30">
        <f>Table1[[#This Row],[Bonus]]/Table1[[#This Row],[Basic Salary]]</f>
        <v>0.23905282401248099</v>
      </c>
      <c r="I477" s="10">
        <f ca="1">DATEDIF(Table1[[#This Row],[Date of Birth]],TODAY(),"y")</f>
        <v>38</v>
      </c>
      <c r="J477" s="34">
        <v>43916</v>
      </c>
      <c r="K477" s="33" t="str" cm="1">
        <f t="array" aca="1" ref="K477" ca="1">_xlfn.IFS(L477&lt;3,"Junior",L477&lt;=7,"Mid-Level",L477&gt;7,"Senior")</f>
        <v>Mid-Level</v>
      </c>
      <c r="L477" s="46">
        <f ca="1">INT(YEARFRAC(Table1[[#This Row],[Joining Date]],TODAY(),1))</f>
        <v>6</v>
      </c>
      <c r="M477" s="25" t="str">
        <f t="shared" ca="1" si="7"/>
        <v>Yes</v>
      </c>
      <c r="N477" s="26">
        <f>YEAR(Table1[[#This Row],[Joining Date]])</f>
        <v>2020</v>
      </c>
      <c r="O477" s="46">
        <f>MONTH(Table1[[#This Row],[Joining Date]])</f>
        <v>3</v>
      </c>
      <c r="P477" s="26">
        <f ca="1">NETWORKDAYS(Table1[[#This Row],[Joining Date]],TODAY())</f>
        <v>1633</v>
      </c>
      <c r="Q477" s="26" t="str">
        <f>LEFT(Table1[[#This Row],[Department]],5)&amp;"-"&amp;RIGHT(Table1[[#This Row],[Employee ID]],3)</f>
        <v>IT-956</v>
      </c>
      <c r="R477" s="26" t="str">
        <f>LEFT(Table1[[#This Row],[Department]],3)</f>
        <v>IT</v>
      </c>
      <c r="S477" s="37">
        <f>_xlfn.XLOOKUP(Table1[[#This Row],[City]],Table2[City],Table2[Bonus %])</f>
        <v>6</v>
      </c>
      <c r="U477" s="48" t="str">
        <v xml:space="preserve">Meera </v>
      </c>
      <c r="V477" s="48" t="str">
        <v>Joshi</v>
      </c>
    </row>
    <row r="478" spans="1:22" x14ac:dyDescent="0.35">
      <c r="A478" s="7" t="s">
        <v>3585</v>
      </c>
      <c r="B478" s="40" t="str">
        <f>LEFT(Table1[[#This Row],[Employee Name]],FIND(" ",Table1[[#This Row],[Employee Name]]))</f>
        <v xml:space="preserve">Aarav </v>
      </c>
      <c r="C478" s="40" t="str">
        <f>RIGHT(Table1[[#This Row],[Employee Name]],LEN(Table1[[#This Row],[Employee Name]])-FIND(" ",Table1[[#This Row],[Employee Name]]))</f>
        <v>Sharma</v>
      </c>
      <c r="D478" s="22">
        <f>Table1[[#This Row],[Basic Salary]]+Table1[[#This Row],[Bonus]]</f>
        <v>129444</v>
      </c>
      <c r="E478" s="8">
        <v>92</v>
      </c>
      <c r="F478" s="45">
        <v>45</v>
      </c>
      <c r="G478" s="8" t="str" cm="1">
        <f t="array" ref="G478">_xlfn.IFS(Table1[[#This Row],[Performance Score]]&gt;=80,"Excellent",Table1[[#This Row],[Performance Score]]&gt;=60,"Good",Table1[[#This Row],[Performance Score]]&gt;=40,"Need Improvement")</f>
        <v>Need Improvement</v>
      </c>
      <c r="H478" s="29">
        <f>Table1[[#This Row],[Bonus]]/Table1[[#This Row],[Basic Salary]]</f>
        <v>9.9162746463325582E-2</v>
      </c>
      <c r="I478" s="8">
        <f ca="1">DATEDIF(Table1[[#This Row],[Date of Birth]],TODAY(),"y")</f>
        <v>15</v>
      </c>
      <c r="J478" s="33">
        <v>45621</v>
      </c>
      <c r="K478" s="33" t="str" cm="1">
        <f t="array" aca="1" ref="K478" ca="1">_xlfn.IFS(L478&lt;3,"Junior",L478&lt;=7,"Mid-Level",L478&gt;7,"Senior")</f>
        <v>Junior</v>
      </c>
      <c r="L478" s="45">
        <f ca="1">INT(YEARFRAC(Table1[[#This Row],[Joining Date]],TODAY(),1))</f>
        <v>1</v>
      </c>
      <c r="M478" s="25" t="str">
        <f t="shared" ca="1" si="7"/>
        <v>No</v>
      </c>
      <c r="N478" s="25">
        <f>YEAR(Table1[[#This Row],[Joining Date]])</f>
        <v>2024</v>
      </c>
      <c r="O478" s="45">
        <f>MONTH(Table1[[#This Row],[Joining Date]])</f>
        <v>11</v>
      </c>
      <c r="P478" s="25">
        <f ca="1">NETWORKDAYS(Table1[[#This Row],[Joining Date]],TODAY())</f>
        <v>416</v>
      </c>
      <c r="Q478" s="25" t="str">
        <f>LEFT(Table1[[#This Row],[Department]],5)&amp;"-"&amp;RIGHT(Table1[[#This Row],[Employee ID]],3)</f>
        <v>Opera-529</v>
      </c>
      <c r="R478" s="25" t="str">
        <f>LEFT(Table1[[#This Row],[Department]],3)</f>
        <v>Ope</v>
      </c>
      <c r="S478" s="36">
        <f>_xlfn.XLOOKUP(Table1[[#This Row],[City]],Table2[City],Table2[Bonus %])</f>
        <v>7</v>
      </c>
      <c r="U478" s="48" t="str">
        <v xml:space="preserve">Aarav </v>
      </c>
      <c r="V478" s="48" t="str">
        <v>Sharma</v>
      </c>
    </row>
    <row r="479" spans="1:22" x14ac:dyDescent="0.35">
      <c r="A479" s="9" t="s">
        <v>258</v>
      </c>
      <c r="B479" s="41" t="str">
        <f>LEFT(Table1[[#This Row],[Employee Name]],FIND(" ",Table1[[#This Row],[Employee Name]]))</f>
        <v xml:space="preserve">Ajay </v>
      </c>
      <c r="C479" s="41" t="str">
        <f>RIGHT(Table1[[#This Row],[Employee Name]],LEN(Table1[[#This Row],[Employee Name]])-FIND(" ",Table1[[#This Row],[Employee Name]]))</f>
        <v>Singh</v>
      </c>
      <c r="D479" s="23">
        <f>Table1[[#This Row],[Basic Salary]]+Table1[[#This Row],[Bonus]]</f>
        <v>129347</v>
      </c>
      <c r="E479" s="10">
        <v>80</v>
      </c>
      <c r="F479" s="46">
        <v>52</v>
      </c>
      <c r="G479" s="10" t="str" cm="1">
        <f t="array" ref="G479">_xlfn.IFS(Table1[[#This Row],[Performance Score]]&gt;=80,"Excellent",Table1[[#This Row],[Performance Score]]&gt;=60,"Good",Table1[[#This Row],[Performance Score]]&gt;=40,"Need Improvement")</f>
        <v>Need Improvement</v>
      </c>
      <c r="H479" s="30">
        <f>Table1[[#This Row],[Bonus]]/Table1[[#This Row],[Basic Salary]]</f>
        <v>0.28424909152286582</v>
      </c>
      <c r="I479" s="10">
        <f ca="1">DATEDIF(Table1[[#This Row],[Date of Birth]],TODAY(),"y")</f>
        <v>31</v>
      </c>
      <c r="J479" s="34">
        <v>45337</v>
      </c>
      <c r="K479" s="33" t="str" cm="1">
        <f t="array" aca="1" ref="K479" ca="1">_xlfn.IFS(L479&lt;3,"Junior",L479&lt;=7,"Mid-Level",L479&gt;7,"Senior")</f>
        <v>Junior</v>
      </c>
      <c r="L479" s="46">
        <f ca="1">INT(YEARFRAC(Table1[[#This Row],[Joining Date]],TODAY(),1))</f>
        <v>2</v>
      </c>
      <c r="M479" s="25" t="str">
        <f t="shared" ca="1" si="7"/>
        <v>No</v>
      </c>
      <c r="N479" s="26">
        <f>YEAR(Table1[[#This Row],[Joining Date]])</f>
        <v>2024</v>
      </c>
      <c r="O479" s="46">
        <f>MONTH(Table1[[#This Row],[Joining Date]])</f>
        <v>2</v>
      </c>
      <c r="P479" s="26">
        <f ca="1">NETWORKDAYS(Table1[[#This Row],[Joining Date]],TODAY())</f>
        <v>618</v>
      </c>
      <c r="Q479" s="26" t="str">
        <f>LEFT(Table1[[#This Row],[Department]],5)&amp;"-"&amp;RIGHT(Table1[[#This Row],[Employee ID]],3)</f>
        <v>Finan-202</v>
      </c>
      <c r="R479" s="26" t="str">
        <f>LEFT(Table1[[#This Row],[Department]],3)</f>
        <v>Fin</v>
      </c>
      <c r="S479" s="37">
        <f>_xlfn.XLOOKUP(Table1[[#This Row],[City]],Table2[City],Table2[Bonus %])</f>
        <v>5</v>
      </c>
      <c r="U479" s="48" t="str">
        <v xml:space="preserve">Ajay </v>
      </c>
      <c r="V479" s="48" t="str">
        <v>Singh</v>
      </c>
    </row>
    <row r="480" spans="1:22" x14ac:dyDescent="0.35">
      <c r="A480" s="7" t="s">
        <v>4507</v>
      </c>
      <c r="B480" s="40" t="str">
        <f>LEFT(Table1[[#This Row],[Employee Name]],FIND(" ",Table1[[#This Row],[Employee Name]]))</f>
        <v xml:space="preserve">Neha </v>
      </c>
      <c r="C480" s="40" t="str">
        <f>RIGHT(Table1[[#This Row],[Employee Name]],LEN(Table1[[#This Row],[Employee Name]])-FIND(" ",Table1[[#This Row],[Employee Name]]))</f>
        <v>Kulkarni</v>
      </c>
      <c r="D480" s="22">
        <f>Table1[[#This Row],[Basic Salary]]+Table1[[#This Row],[Bonus]]</f>
        <v>129340</v>
      </c>
      <c r="E480" s="8">
        <v>93</v>
      </c>
      <c r="F480" s="45">
        <v>82</v>
      </c>
      <c r="G480" s="8" t="str" cm="1">
        <f t="array" ref="G480">_xlfn.IFS(Table1[[#This Row],[Performance Score]]&gt;=80,"Excellent",Table1[[#This Row],[Performance Score]]&gt;=60,"Good",Table1[[#This Row],[Performance Score]]&gt;=40,"Need Improvement")</f>
        <v>Excellent</v>
      </c>
      <c r="H480" s="29">
        <f>Table1[[#This Row],[Bonus]]/Table1[[#This Row],[Basic Salary]]</f>
        <v>0.18096072899261328</v>
      </c>
      <c r="I480" s="8">
        <f ca="1">DATEDIF(Table1[[#This Row],[Date of Birth]],TODAY(),"y")</f>
        <v>26</v>
      </c>
      <c r="J480" s="33">
        <v>43690</v>
      </c>
      <c r="K480" s="33" t="str" cm="1">
        <f t="array" aca="1" ref="K480" ca="1">_xlfn.IFS(L480&lt;3,"Junior",L480&lt;=7,"Mid-Level",L480&gt;7,"Senior")</f>
        <v>Mid-Level</v>
      </c>
      <c r="L480" s="45">
        <f ca="1">INT(YEARFRAC(Table1[[#This Row],[Joining Date]],TODAY(),1))</f>
        <v>6</v>
      </c>
      <c r="M480" s="25" t="str">
        <f t="shared" ca="1" si="7"/>
        <v>Yes</v>
      </c>
      <c r="N480" s="25">
        <f>YEAR(Table1[[#This Row],[Joining Date]])</f>
        <v>2019</v>
      </c>
      <c r="O480" s="45">
        <f>MONTH(Table1[[#This Row],[Joining Date]])</f>
        <v>8</v>
      </c>
      <c r="P480" s="25">
        <f ca="1">NETWORKDAYS(Table1[[#This Row],[Joining Date]],TODAY())</f>
        <v>1795</v>
      </c>
      <c r="Q480" s="25" t="str">
        <f>LEFT(Table1[[#This Row],[Department]],5)&amp;"-"&amp;RIGHT(Table1[[#This Row],[Employee ID]],3)</f>
        <v>Opera-451</v>
      </c>
      <c r="R480" s="25" t="str">
        <f>LEFT(Table1[[#This Row],[Department]],3)</f>
        <v>Ope</v>
      </c>
      <c r="S480" s="36">
        <f>_xlfn.XLOOKUP(Table1[[#This Row],[City]],Table2[City],Table2[Bonus %])</f>
        <v>5</v>
      </c>
      <c r="U480" s="48" t="str">
        <v xml:space="preserve">Neha </v>
      </c>
      <c r="V480" s="48" t="str">
        <v>Kulkarni</v>
      </c>
    </row>
    <row r="481" spans="1:22" x14ac:dyDescent="0.35">
      <c r="A481" s="9" t="s">
        <v>3822</v>
      </c>
      <c r="B481" s="41" t="str">
        <f>LEFT(Table1[[#This Row],[Employee Name]],FIND(" ",Table1[[#This Row],[Employee Name]]))</f>
        <v xml:space="preserve">Meera </v>
      </c>
      <c r="C481" s="41" t="str">
        <f>RIGHT(Table1[[#This Row],[Employee Name]],LEN(Table1[[#This Row],[Employee Name]])-FIND(" ",Table1[[#This Row],[Employee Name]]))</f>
        <v>Joshi</v>
      </c>
      <c r="D481" s="23">
        <f>Table1[[#This Row],[Basic Salary]]+Table1[[#This Row],[Bonus]]</f>
        <v>129339</v>
      </c>
      <c r="E481" s="10">
        <v>97</v>
      </c>
      <c r="F481" s="46">
        <v>47</v>
      </c>
      <c r="G481" s="10" t="str" cm="1">
        <f t="array" ref="G481">_xlfn.IFS(Table1[[#This Row],[Performance Score]]&gt;=80,"Excellent",Table1[[#This Row],[Performance Score]]&gt;=60,"Good",Table1[[#This Row],[Performance Score]]&gt;=40,"Need Improvement")</f>
        <v>Need Improvement</v>
      </c>
      <c r="H481" s="30">
        <f>Table1[[#This Row],[Bonus]]/Table1[[#This Row],[Basic Salary]]</f>
        <v>0.2523019722891916</v>
      </c>
      <c r="I481" s="10">
        <f ca="1">DATEDIF(Table1[[#This Row],[Date of Birth]],TODAY(),"y")</f>
        <v>26</v>
      </c>
      <c r="J481" s="34">
        <v>42125</v>
      </c>
      <c r="K481" s="33" t="str" cm="1">
        <f t="array" aca="1" ref="K481" ca="1">_xlfn.IFS(L481&lt;3,"Junior",L481&lt;=7,"Mid-Level",L481&gt;7,"Senior")</f>
        <v>Senior</v>
      </c>
      <c r="L481" s="46">
        <f ca="1">INT(YEARFRAC(Table1[[#This Row],[Joining Date]],TODAY(),1))</f>
        <v>11</v>
      </c>
      <c r="M481" s="25" t="str">
        <f t="shared" ca="1" si="7"/>
        <v>Yes</v>
      </c>
      <c r="N481" s="26">
        <f>YEAR(Table1[[#This Row],[Joining Date]])</f>
        <v>2015</v>
      </c>
      <c r="O481" s="46">
        <f>MONTH(Table1[[#This Row],[Joining Date]])</f>
        <v>5</v>
      </c>
      <c r="P481" s="26">
        <f ca="1">NETWORKDAYS(Table1[[#This Row],[Joining Date]],TODAY())</f>
        <v>2912</v>
      </c>
      <c r="Q481" s="26" t="str">
        <f>LEFT(Table1[[#This Row],[Department]],5)&amp;"-"&amp;RIGHT(Table1[[#This Row],[Employee ID]],3)</f>
        <v>HR-766</v>
      </c>
      <c r="R481" s="26" t="str">
        <f>LEFT(Table1[[#This Row],[Department]],3)</f>
        <v>HR</v>
      </c>
      <c r="S481" s="37">
        <f>_xlfn.XLOOKUP(Table1[[#This Row],[City]],Table2[City],Table2[Bonus %])</f>
        <v>5</v>
      </c>
      <c r="U481" s="48" t="str">
        <v xml:space="preserve">Meera </v>
      </c>
      <c r="V481" s="48" t="str">
        <v>Joshi</v>
      </c>
    </row>
    <row r="482" spans="1:22" x14ac:dyDescent="0.35">
      <c r="A482" s="7" t="s">
        <v>2889</v>
      </c>
      <c r="B482" s="40" t="str">
        <f>LEFT(Table1[[#This Row],[Employee Name]],FIND(" ",Table1[[#This Row],[Employee Name]]))</f>
        <v xml:space="preserve">Aarav </v>
      </c>
      <c r="C482" s="40" t="str">
        <f>RIGHT(Table1[[#This Row],[Employee Name]],LEN(Table1[[#This Row],[Employee Name]])-FIND(" ",Table1[[#This Row],[Employee Name]]))</f>
        <v>Sharma</v>
      </c>
      <c r="D482" s="22">
        <f>Table1[[#This Row],[Basic Salary]]+Table1[[#This Row],[Bonus]]</f>
        <v>129336</v>
      </c>
      <c r="E482" s="8">
        <v>94</v>
      </c>
      <c r="F482" s="45">
        <v>76</v>
      </c>
      <c r="G482" s="8" t="str" cm="1">
        <f t="array" ref="G482">_xlfn.IFS(Table1[[#This Row],[Performance Score]]&gt;=80,"Excellent",Table1[[#This Row],[Performance Score]]&gt;=60,"Good",Table1[[#This Row],[Performance Score]]&gt;=40,"Need Improvement")</f>
        <v>Good</v>
      </c>
      <c r="H482" s="29">
        <f>Table1[[#This Row],[Bonus]]/Table1[[#This Row],[Basic Salary]]</f>
        <v>0.29745997351631154</v>
      </c>
      <c r="I482" s="8">
        <f ca="1">DATEDIF(Table1[[#This Row],[Date of Birth]],TODAY(),"y")</f>
        <v>35</v>
      </c>
      <c r="J482" s="33">
        <v>45170</v>
      </c>
      <c r="K482" s="33" t="str" cm="1">
        <f t="array" aca="1" ref="K482" ca="1">_xlfn.IFS(L482&lt;3,"Junior",L482&lt;=7,"Mid-Level",L482&gt;7,"Senior")</f>
        <v>Junior</v>
      </c>
      <c r="L482" s="45">
        <f ca="1">INT(YEARFRAC(Table1[[#This Row],[Joining Date]],TODAY(),1))</f>
        <v>2</v>
      </c>
      <c r="M482" s="25" t="str">
        <f t="shared" ca="1" si="7"/>
        <v>No</v>
      </c>
      <c r="N482" s="25">
        <f>YEAR(Table1[[#This Row],[Joining Date]])</f>
        <v>2023</v>
      </c>
      <c r="O482" s="45">
        <f>MONTH(Table1[[#This Row],[Joining Date]])</f>
        <v>9</v>
      </c>
      <c r="P482" s="25">
        <f ca="1">NETWORKDAYS(Table1[[#This Row],[Joining Date]],TODAY())</f>
        <v>737</v>
      </c>
      <c r="Q482" s="25" t="str">
        <f>LEFT(Table1[[#This Row],[Department]],5)&amp;"-"&amp;RIGHT(Table1[[#This Row],[Employee ID]],3)</f>
        <v>IT-833</v>
      </c>
      <c r="R482" s="25" t="str">
        <f>LEFT(Table1[[#This Row],[Department]],3)</f>
        <v>IT</v>
      </c>
      <c r="S482" s="36">
        <f>_xlfn.XLOOKUP(Table1[[#This Row],[City]],Table2[City],Table2[Bonus %])</f>
        <v>6</v>
      </c>
      <c r="U482" s="48" t="str">
        <v xml:space="preserve">Aarav </v>
      </c>
      <c r="V482" s="48" t="str">
        <v>Sharma</v>
      </c>
    </row>
    <row r="483" spans="1:22" x14ac:dyDescent="0.35">
      <c r="A483" s="9" t="s">
        <v>103</v>
      </c>
      <c r="B483" s="41" t="str">
        <f>LEFT(Table1[[#This Row],[Employee Name]],FIND(" ",Table1[[#This Row],[Employee Name]]))</f>
        <v xml:space="preserve">Krishna </v>
      </c>
      <c r="C483" s="41" t="str">
        <f>RIGHT(Table1[[#This Row],[Employee Name]],LEN(Table1[[#This Row],[Employee Name]])-FIND(" ",Table1[[#This Row],[Employee Name]]))</f>
        <v>Chaitanya</v>
      </c>
      <c r="D483" s="23">
        <f>Table1[[#This Row],[Basic Salary]]+Table1[[#This Row],[Bonus]]</f>
        <v>129324</v>
      </c>
      <c r="E483" s="10">
        <v>79</v>
      </c>
      <c r="F483" s="46">
        <v>65</v>
      </c>
      <c r="G483" s="10" t="str" cm="1">
        <f t="array" ref="G483">_xlfn.IFS(Table1[[#This Row],[Performance Score]]&gt;=80,"Excellent",Table1[[#This Row],[Performance Score]]&gt;=60,"Good",Table1[[#This Row],[Performance Score]]&gt;=40,"Need Improvement")</f>
        <v>Good</v>
      </c>
      <c r="H483" s="30">
        <f>Table1[[#This Row],[Bonus]]/Table1[[#This Row],[Basic Salary]]</f>
        <v>0.22377834134524396</v>
      </c>
      <c r="I483" s="10">
        <f ca="1">DATEDIF(Table1[[#This Row],[Date of Birth]],TODAY(),"y")</f>
        <v>38</v>
      </c>
      <c r="J483" s="34">
        <v>45702</v>
      </c>
      <c r="K483" s="33" t="str" cm="1">
        <f t="array" aca="1" ref="K483" ca="1">_xlfn.IFS(L483&lt;3,"Junior",L483&lt;=7,"Mid-Level",L483&gt;7,"Senior")</f>
        <v>Junior</v>
      </c>
      <c r="L483" s="46">
        <f ca="1">INT(YEARFRAC(Table1[[#This Row],[Joining Date]],TODAY(),1))</f>
        <v>1</v>
      </c>
      <c r="M483" s="25" t="str">
        <f t="shared" ca="1" si="7"/>
        <v>No</v>
      </c>
      <c r="N483" s="26">
        <f>YEAR(Table1[[#This Row],[Joining Date]])</f>
        <v>2025</v>
      </c>
      <c r="O483" s="46">
        <f>MONTH(Table1[[#This Row],[Joining Date]])</f>
        <v>2</v>
      </c>
      <c r="P483" s="26">
        <f ca="1">NETWORKDAYS(Table1[[#This Row],[Joining Date]],TODAY())</f>
        <v>357</v>
      </c>
      <c r="Q483" s="26" t="str">
        <f>LEFT(Table1[[#This Row],[Department]],5)&amp;"-"&amp;RIGHT(Table1[[#This Row],[Employee ID]],3)</f>
        <v>Marke-048</v>
      </c>
      <c r="R483" s="26" t="str">
        <f>LEFT(Table1[[#This Row],[Department]],3)</f>
        <v>Mar</v>
      </c>
      <c r="S483" s="37">
        <f>_xlfn.XLOOKUP(Table1[[#This Row],[City]],Table2[City],Table2[Bonus %])</f>
        <v>4</v>
      </c>
      <c r="U483" s="48" t="str">
        <v xml:space="preserve">Krishna </v>
      </c>
      <c r="V483" s="48" t="str">
        <v>Chaitanya</v>
      </c>
    </row>
    <row r="484" spans="1:22" x14ac:dyDescent="0.35">
      <c r="A484" s="7" t="s">
        <v>4543</v>
      </c>
      <c r="B484" s="40" t="str">
        <f>LEFT(Table1[[#This Row],[Employee Name]],FIND(" ",Table1[[#This Row],[Employee Name]]))</f>
        <v xml:space="preserve">Meera </v>
      </c>
      <c r="C484" s="40" t="str">
        <f>RIGHT(Table1[[#This Row],[Employee Name]],LEN(Table1[[#This Row],[Employee Name]])-FIND(" ",Table1[[#This Row],[Employee Name]]))</f>
        <v>Joshi</v>
      </c>
      <c r="D484" s="22">
        <f>Table1[[#This Row],[Basic Salary]]+Table1[[#This Row],[Bonus]]</f>
        <v>129296</v>
      </c>
      <c r="E484" s="8">
        <v>81</v>
      </c>
      <c r="F484" s="45">
        <v>75</v>
      </c>
      <c r="G484" s="8" t="str" cm="1">
        <f t="array" ref="G484">_xlfn.IFS(Table1[[#This Row],[Performance Score]]&gt;=80,"Excellent",Table1[[#This Row],[Performance Score]]&gt;=60,"Good",Table1[[#This Row],[Performance Score]]&gt;=40,"Need Improvement")</f>
        <v>Good</v>
      </c>
      <c r="H484" s="29">
        <f>Table1[[#This Row],[Bonus]]/Table1[[#This Row],[Basic Salary]]</f>
        <v>0.15083222073876279</v>
      </c>
      <c r="I484" s="8">
        <f ca="1">DATEDIF(Table1[[#This Row],[Date of Birth]],TODAY(),"y")</f>
        <v>26</v>
      </c>
      <c r="J484" s="33">
        <v>43942</v>
      </c>
      <c r="K484" s="33" t="str" cm="1">
        <f t="array" aca="1" ref="K484" ca="1">_xlfn.IFS(L484&lt;3,"Junior",L484&lt;=7,"Mid-Level",L484&gt;7,"Senior")</f>
        <v>Mid-Level</v>
      </c>
      <c r="L484" s="45">
        <f ca="1">INT(YEARFRAC(Table1[[#This Row],[Joining Date]],TODAY(),1))</f>
        <v>6</v>
      </c>
      <c r="M484" s="25" t="str">
        <f t="shared" ca="1" si="7"/>
        <v>Yes</v>
      </c>
      <c r="N484" s="25">
        <f>YEAR(Table1[[#This Row],[Joining Date]])</f>
        <v>2020</v>
      </c>
      <c r="O484" s="45">
        <f>MONTH(Table1[[#This Row],[Joining Date]])</f>
        <v>4</v>
      </c>
      <c r="P484" s="25">
        <f ca="1">NETWORKDAYS(Table1[[#This Row],[Joining Date]],TODAY())</f>
        <v>1615</v>
      </c>
      <c r="Q484" s="25" t="str">
        <f>LEFT(Table1[[#This Row],[Department]],5)&amp;"-"&amp;RIGHT(Table1[[#This Row],[Employee ID]],3)</f>
        <v>Suppo-487</v>
      </c>
      <c r="R484" s="25" t="str">
        <f>LEFT(Table1[[#This Row],[Department]],3)</f>
        <v>Sup</v>
      </c>
      <c r="S484" s="36">
        <f>_xlfn.XLOOKUP(Table1[[#This Row],[City]],Table2[City],Table2[Bonus %])</f>
        <v>4</v>
      </c>
      <c r="U484" s="48" t="str">
        <v xml:space="preserve">Meera </v>
      </c>
      <c r="V484" s="48" t="str">
        <v>Joshi</v>
      </c>
    </row>
    <row r="485" spans="1:22" x14ac:dyDescent="0.35">
      <c r="A485" s="9" t="s">
        <v>3482</v>
      </c>
      <c r="B485" s="41" t="str">
        <f>LEFT(Table1[[#This Row],[Employee Name]],FIND(" ",Table1[[#This Row],[Employee Name]]))</f>
        <v xml:space="preserve">Ananya </v>
      </c>
      <c r="C485" s="41" t="str">
        <f>RIGHT(Table1[[#This Row],[Employee Name]],LEN(Table1[[#This Row],[Employee Name]])-FIND(" ",Table1[[#This Row],[Employee Name]]))</f>
        <v>Rao</v>
      </c>
      <c r="D485" s="23">
        <f>Table1[[#This Row],[Basic Salary]]+Table1[[#This Row],[Bonus]]</f>
        <v>129266</v>
      </c>
      <c r="E485" s="10">
        <v>98</v>
      </c>
      <c r="F485" s="46">
        <v>43</v>
      </c>
      <c r="G485" s="10" t="str" cm="1">
        <f t="array" ref="G485">_xlfn.IFS(Table1[[#This Row],[Performance Score]]&gt;=80,"Excellent",Table1[[#This Row],[Performance Score]]&gt;=60,"Good",Table1[[#This Row],[Performance Score]]&gt;=40,"Need Improvement")</f>
        <v>Need Improvement</v>
      </c>
      <c r="H485" s="30">
        <f>Table1[[#This Row],[Bonus]]/Table1[[#This Row],[Basic Salary]]</f>
        <v>0.28533359848861489</v>
      </c>
      <c r="I485" s="10">
        <f ca="1">DATEDIF(Table1[[#This Row],[Date of Birth]],TODAY(),"y")</f>
        <v>37</v>
      </c>
      <c r="J485" s="34">
        <v>45518</v>
      </c>
      <c r="K485" s="33" t="str" cm="1">
        <f t="array" aca="1" ref="K485" ca="1">_xlfn.IFS(L485&lt;3,"Junior",L485&lt;=7,"Mid-Level",L485&gt;7,"Senior")</f>
        <v>Junior</v>
      </c>
      <c r="L485" s="46">
        <f ca="1">INT(YEARFRAC(Table1[[#This Row],[Joining Date]],TODAY(),1))</f>
        <v>1</v>
      </c>
      <c r="M485" s="25" t="str">
        <f t="shared" ca="1" si="7"/>
        <v>No</v>
      </c>
      <c r="N485" s="26">
        <f>YEAR(Table1[[#This Row],[Joining Date]])</f>
        <v>2024</v>
      </c>
      <c r="O485" s="46">
        <f>MONTH(Table1[[#This Row],[Joining Date]])</f>
        <v>8</v>
      </c>
      <c r="P485" s="26">
        <f ca="1">NETWORKDAYS(Table1[[#This Row],[Joining Date]],TODAY())</f>
        <v>489</v>
      </c>
      <c r="Q485" s="26" t="str">
        <f>LEFT(Table1[[#This Row],[Department]],5)&amp;"-"&amp;RIGHT(Table1[[#This Row],[Employee ID]],3)</f>
        <v>IT-426</v>
      </c>
      <c r="R485" s="26" t="str">
        <f>LEFT(Table1[[#This Row],[Department]],3)</f>
        <v>IT</v>
      </c>
      <c r="S485" s="37">
        <f>_xlfn.XLOOKUP(Table1[[#This Row],[City]],Table2[City],Table2[Bonus %])</f>
        <v>6</v>
      </c>
      <c r="U485" s="48" t="str">
        <v xml:space="preserve">Ananya </v>
      </c>
      <c r="V485" s="48" t="str">
        <v>Rao</v>
      </c>
    </row>
    <row r="486" spans="1:22" x14ac:dyDescent="0.35">
      <c r="A486" s="7" t="s">
        <v>4035</v>
      </c>
      <c r="B486" s="40" t="str">
        <f>LEFT(Table1[[#This Row],[Employee Name]],FIND(" ",Table1[[#This Row],[Employee Name]]))</f>
        <v xml:space="preserve">Arjun </v>
      </c>
      <c r="C486" s="40" t="str">
        <f>RIGHT(Table1[[#This Row],[Employee Name]],LEN(Table1[[#This Row],[Employee Name]])-FIND(" ",Table1[[#This Row],[Employee Name]]))</f>
        <v>Mehta</v>
      </c>
      <c r="D486" s="22">
        <f>Table1[[#This Row],[Basic Salary]]+Table1[[#This Row],[Bonus]]</f>
        <v>129243</v>
      </c>
      <c r="E486" s="8">
        <v>79</v>
      </c>
      <c r="F486" s="45">
        <v>42</v>
      </c>
      <c r="G486" s="8" t="str" cm="1">
        <f t="array" ref="G486">_xlfn.IFS(Table1[[#This Row],[Performance Score]]&gt;=80,"Excellent",Table1[[#This Row],[Performance Score]]&gt;=60,"Good",Table1[[#This Row],[Performance Score]]&gt;=40,"Need Improvement")</f>
        <v>Need Improvement</v>
      </c>
      <c r="H486" s="29">
        <f>Table1[[#This Row],[Bonus]]/Table1[[#This Row],[Basic Salary]]</f>
        <v>0.22830043432394673</v>
      </c>
      <c r="I486" s="8">
        <f ca="1">DATEDIF(Table1[[#This Row],[Date of Birth]],TODAY(),"y")</f>
        <v>34</v>
      </c>
      <c r="J486" s="33">
        <v>42441</v>
      </c>
      <c r="K486" s="33" t="str" cm="1">
        <f t="array" aca="1" ref="K486" ca="1">_xlfn.IFS(L486&lt;3,"Junior",L486&lt;=7,"Mid-Level",L486&gt;7,"Senior")</f>
        <v>Senior</v>
      </c>
      <c r="L486" s="45">
        <f ca="1">INT(YEARFRAC(Table1[[#This Row],[Joining Date]],TODAY(),1))</f>
        <v>10</v>
      </c>
      <c r="M486" s="25" t="str">
        <f t="shared" ca="1" si="7"/>
        <v>Yes</v>
      </c>
      <c r="N486" s="25">
        <f>YEAR(Table1[[#This Row],[Joining Date]])</f>
        <v>2016</v>
      </c>
      <c r="O486" s="45">
        <f>MONTH(Table1[[#This Row],[Joining Date]])</f>
        <v>3</v>
      </c>
      <c r="P486" s="25">
        <f ca="1">NETWORKDAYS(Table1[[#This Row],[Joining Date]],TODAY())</f>
        <v>2686</v>
      </c>
      <c r="Q486" s="25" t="str">
        <f>LEFT(Table1[[#This Row],[Department]],5)&amp;"-"&amp;RIGHT(Table1[[#This Row],[Employee ID]],3)</f>
        <v>HR-979</v>
      </c>
      <c r="R486" s="25" t="str">
        <f>LEFT(Table1[[#This Row],[Department]],3)</f>
        <v>HR</v>
      </c>
      <c r="S486" s="36">
        <f>_xlfn.XLOOKUP(Table1[[#This Row],[City]],Table2[City],Table2[Bonus %])</f>
        <v>7</v>
      </c>
      <c r="U486" s="48" t="str">
        <v xml:space="preserve">Arjun </v>
      </c>
      <c r="V486" s="48" t="str">
        <v>Mehta</v>
      </c>
    </row>
    <row r="487" spans="1:22" x14ac:dyDescent="0.35">
      <c r="A487" s="9" t="s">
        <v>2253</v>
      </c>
      <c r="B487" s="41" t="str">
        <f>LEFT(Table1[[#This Row],[Employee Name]],FIND(" ",Table1[[#This Row],[Employee Name]]))</f>
        <v xml:space="preserve">Gayathri </v>
      </c>
      <c r="C487" s="41" t="str">
        <f>RIGHT(Table1[[#This Row],[Employee Name]],LEN(Table1[[#This Row],[Employee Name]])-FIND(" ",Table1[[#This Row],[Employee Name]]))</f>
        <v>Iyer</v>
      </c>
      <c r="D487" s="23">
        <f>Table1[[#This Row],[Basic Salary]]+Table1[[#This Row],[Bonus]]</f>
        <v>129233</v>
      </c>
      <c r="E487" s="10">
        <v>94</v>
      </c>
      <c r="F487" s="46">
        <v>93</v>
      </c>
      <c r="G487" s="10" t="str" cm="1">
        <f t="array" ref="G487">_xlfn.IFS(Table1[[#This Row],[Performance Score]]&gt;=80,"Excellent",Table1[[#This Row],[Performance Score]]&gt;=60,"Good",Table1[[#This Row],[Performance Score]]&gt;=40,"Need Improvement")</f>
        <v>Excellent</v>
      </c>
      <c r="H487" s="30">
        <f>Table1[[#This Row],[Bonus]]/Table1[[#This Row],[Basic Salary]]</f>
        <v>0.16165538566638801</v>
      </c>
      <c r="I487" s="10">
        <f ca="1">DATEDIF(Table1[[#This Row],[Date of Birth]],TODAY(),"y")</f>
        <v>16</v>
      </c>
      <c r="J487" s="34">
        <v>44844</v>
      </c>
      <c r="K487" s="33" t="str" cm="1">
        <f t="array" aca="1" ref="K487" ca="1">_xlfn.IFS(L487&lt;3,"Junior",L487&lt;=7,"Mid-Level",L487&gt;7,"Senior")</f>
        <v>Mid-Level</v>
      </c>
      <c r="L487" s="46">
        <f ca="1">INT(YEARFRAC(Table1[[#This Row],[Joining Date]],TODAY(),1))</f>
        <v>3</v>
      </c>
      <c r="M487" s="25" t="str">
        <f t="shared" ca="1" si="7"/>
        <v>No</v>
      </c>
      <c r="N487" s="26">
        <f>YEAR(Table1[[#This Row],[Joining Date]])</f>
        <v>2022</v>
      </c>
      <c r="O487" s="46">
        <f>MONTH(Table1[[#This Row],[Joining Date]])</f>
        <v>10</v>
      </c>
      <c r="P487" s="26">
        <f ca="1">NETWORKDAYS(Table1[[#This Row],[Joining Date]],TODAY())</f>
        <v>971</v>
      </c>
      <c r="Q487" s="26" t="str">
        <f>LEFT(Table1[[#This Row],[Department]],5)&amp;"-"&amp;RIGHT(Table1[[#This Row],[Employee ID]],3)</f>
        <v>Opera-197</v>
      </c>
      <c r="R487" s="26" t="str">
        <f>LEFT(Table1[[#This Row],[Department]],3)</f>
        <v>Ope</v>
      </c>
      <c r="S487" s="37">
        <f>_xlfn.XLOOKUP(Table1[[#This Row],[City]],Table2[City],Table2[Bonus %])</f>
        <v>5</v>
      </c>
      <c r="U487" s="48" t="str">
        <v xml:space="preserve">Gayathri </v>
      </c>
      <c r="V487" s="48" t="str">
        <v>Iyer</v>
      </c>
    </row>
    <row r="488" spans="1:22" x14ac:dyDescent="0.35">
      <c r="A488" s="7" t="s">
        <v>780</v>
      </c>
      <c r="B488" s="40" t="str">
        <f>LEFT(Table1[[#This Row],[Employee Name]],FIND(" ",Table1[[#This Row],[Employee Name]]))</f>
        <v xml:space="preserve">Tarun </v>
      </c>
      <c r="C488" s="40" t="str">
        <f>RIGHT(Table1[[#This Row],[Employee Name]],LEN(Table1[[#This Row],[Employee Name]])-FIND(" ",Table1[[#This Row],[Employee Name]]))</f>
        <v>Verma</v>
      </c>
      <c r="D488" s="22">
        <f>Table1[[#This Row],[Basic Salary]]+Table1[[#This Row],[Bonus]]</f>
        <v>129225</v>
      </c>
      <c r="E488" s="8">
        <v>85</v>
      </c>
      <c r="F488" s="45">
        <v>49</v>
      </c>
      <c r="G488" s="8" t="str" cm="1">
        <f t="array" ref="G488">_xlfn.IFS(Table1[[#This Row],[Performance Score]]&gt;=80,"Excellent",Table1[[#This Row],[Performance Score]]&gt;=60,"Good",Table1[[#This Row],[Performance Score]]&gt;=40,"Need Improvement")</f>
        <v>Need Improvement</v>
      </c>
      <c r="H488" s="29">
        <f>Table1[[#This Row],[Bonus]]/Table1[[#This Row],[Basic Salary]]</f>
        <v>0.14974998665409187</v>
      </c>
      <c r="I488" s="8">
        <f ca="1">DATEDIF(Table1[[#This Row],[Date of Birth]],TODAY(),"y")</f>
        <v>43</v>
      </c>
      <c r="J488" s="33">
        <v>44100</v>
      </c>
      <c r="K488" s="33" t="str" cm="1">
        <f t="array" aca="1" ref="K488" ca="1">_xlfn.IFS(L488&lt;3,"Junior",L488&lt;=7,"Mid-Level",L488&gt;7,"Senior")</f>
        <v>Mid-Level</v>
      </c>
      <c r="L488" s="45">
        <f ca="1">INT(YEARFRAC(Table1[[#This Row],[Joining Date]],TODAY(),1))</f>
        <v>5</v>
      </c>
      <c r="M488" s="25" t="str">
        <f t="shared" ca="1" si="7"/>
        <v>No</v>
      </c>
      <c r="N488" s="25">
        <f>YEAR(Table1[[#This Row],[Joining Date]])</f>
        <v>2020</v>
      </c>
      <c r="O488" s="45">
        <f>MONTH(Table1[[#This Row],[Joining Date]])</f>
        <v>9</v>
      </c>
      <c r="P488" s="25">
        <f ca="1">NETWORKDAYS(Table1[[#This Row],[Joining Date]],TODAY())</f>
        <v>1501</v>
      </c>
      <c r="Q488" s="25" t="str">
        <f>LEFT(Table1[[#This Row],[Department]],5)&amp;"-"&amp;RIGHT(Table1[[#This Row],[Employee ID]],3)</f>
        <v>Opera-724</v>
      </c>
      <c r="R488" s="25" t="str">
        <f>LEFT(Table1[[#This Row],[Department]],3)</f>
        <v>Ope</v>
      </c>
      <c r="S488" s="36">
        <f>_xlfn.XLOOKUP(Table1[[#This Row],[City]],Table2[City],Table2[Bonus %])</f>
        <v>6</v>
      </c>
      <c r="U488" s="48" t="str">
        <v xml:space="preserve">Tarun </v>
      </c>
      <c r="V488" s="48" t="str">
        <v>Verma</v>
      </c>
    </row>
    <row r="489" spans="1:22" x14ac:dyDescent="0.35">
      <c r="A489" s="9" t="s">
        <v>3129</v>
      </c>
      <c r="B489" s="41" t="str">
        <f>LEFT(Table1[[#This Row],[Employee Name]],FIND(" ",Table1[[#This Row],[Employee Name]]))</f>
        <v xml:space="preserve">Aditya </v>
      </c>
      <c r="C489" s="41" t="str">
        <f>RIGHT(Table1[[#This Row],[Employee Name]],LEN(Table1[[#This Row],[Employee Name]])-FIND(" ",Table1[[#This Row],[Employee Name]]))</f>
        <v>Kapoor</v>
      </c>
      <c r="D489" s="23">
        <f>Table1[[#This Row],[Basic Salary]]+Table1[[#This Row],[Bonus]]</f>
        <v>129207</v>
      </c>
      <c r="E489" s="10">
        <v>87</v>
      </c>
      <c r="F489" s="46">
        <v>51</v>
      </c>
      <c r="G489" s="10" t="str" cm="1">
        <f t="array" ref="G489">_xlfn.IFS(Table1[[#This Row],[Performance Score]]&gt;=80,"Excellent",Table1[[#This Row],[Performance Score]]&gt;=60,"Good",Table1[[#This Row],[Performance Score]]&gt;=40,"Need Improvement")</f>
        <v>Need Improvement</v>
      </c>
      <c r="H489" s="30">
        <f>Table1[[#This Row],[Bonus]]/Table1[[#This Row],[Basic Salary]]</f>
        <v>0.21120964415613633</v>
      </c>
      <c r="I489" s="10">
        <f ca="1">DATEDIF(Table1[[#This Row],[Date of Birth]],TODAY(),"y")</f>
        <v>35</v>
      </c>
      <c r="J489" s="34">
        <v>44791</v>
      </c>
      <c r="K489" s="33" t="str" cm="1">
        <f t="array" aca="1" ref="K489" ca="1">_xlfn.IFS(L489&lt;3,"Junior",L489&lt;=7,"Mid-Level",L489&gt;7,"Senior")</f>
        <v>Mid-Level</v>
      </c>
      <c r="L489" s="46">
        <f ca="1">INT(YEARFRAC(Table1[[#This Row],[Joining Date]],TODAY(),1))</f>
        <v>3</v>
      </c>
      <c r="M489" s="25" t="str">
        <f t="shared" ca="1" si="7"/>
        <v>No</v>
      </c>
      <c r="N489" s="26">
        <f>YEAR(Table1[[#This Row],[Joining Date]])</f>
        <v>2022</v>
      </c>
      <c r="O489" s="46">
        <f>MONTH(Table1[[#This Row],[Joining Date]])</f>
        <v>8</v>
      </c>
      <c r="P489" s="26">
        <f ca="1">NETWORKDAYS(Table1[[#This Row],[Joining Date]],TODAY())</f>
        <v>1008</v>
      </c>
      <c r="Q489" s="26" t="str">
        <f>LEFT(Table1[[#This Row],[Department]],5)&amp;"-"&amp;RIGHT(Table1[[#This Row],[Employee ID]],3)</f>
        <v>Suppo-073</v>
      </c>
      <c r="R489" s="26" t="str">
        <f>LEFT(Table1[[#This Row],[Department]],3)</f>
        <v>Sup</v>
      </c>
      <c r="S489" s="37">
        <f>_xlfn.XLOOKUP(Table1[[#This Row],[City]],Table2[City],Table2[Bonus %])</f>
        <v>7</v>
      </c>
      <c r="U489" s="48" t="str">
        <v xml:space="preserve">Aditya </v>
      </c>
      <c r="V489" s="48" t="str">
        <v>Kapoor</v>
      </c>
    </row>
    <row r="490" spans="1:22" x14ac:dyDescent="0.35">
      <c r="A490" s="7" t="s">
        <v>273</v>
      </c>
      <c r="B490" s="40" t="str">
        <f>LEFT(Table1[[#This Row],[Employee Name]],FIND(" ",Table1[[#This Row],[Employee Name]]))</f>
        <v xml:space="preserve">Vikram </v>
      </c>
      <c r="C490" s="40" t="str">
        <f>RIGHT(Table1[[#This Row],[Employee Name]],LEN(Table1[[#This Row],[Employee Name]])-FIND(" ",Table1[[#This Row],[Employee Name]]))</f>
        <v>Singh</v>
      </c>
      <c r="D490" s="22">
        <f>Table1[[#This Row],[Basic Salary]]+Table1[[#This Row],[Bonus]]</f>
        <v>129184</v>
      </c>
      <c r="E490" s="8">
        <v>91</v>
      </c>
      <c r="F490" s="45">
        <v>60</v>
      </c>
      <c r="G490" s="8" t="str" cm="1">
        <f t="array" ref="G490">_xlfn.IFS(Table1[[#This Row],[Performance Score]]&gt;=80,"Excellent",Table1[[#This Row],[Performance Score]]&gt;=60,"Good",Table1[[#This Row],[Performance Score]]&gt;=40,"Need Improvement")</f>
        <v>Good</v>
      </c>
      <c r="H490" s="29">
        <f>Table1[[#This Row],[Bonus]]/Table1[[#This Row],[Basic Salary]]</f>
        <v>0.10044977511244378</v>
      </c>
      <c r="I490" s="8">
        <f ca="1">DATEDIF(Table1[[#This Row],[Date of Birth]],TODAY(),"y")</f>
        <v>33</v>
      </c>
      <c r="J490" s="33">
        <v>45163</v>
      </c>
      <c r="K490" s="33" t="str" cm="1">
        <f t="array" aca="1" ref="K490" ca="1">_xlfn.IFS(L490&lt;3,"Junior",L490&lt;=7,"Mid-Level",L490&gt;7,"Senior")</f>
        <v>Junior</v>
      </c>
      <c r="L490" s="45">
        <f ca="1">INT(YEARFRAC(Table1[[#This Row],[Joining Date]],TODAY(),1))</f>
        <v>2</v>
      </c>
      <c r="M490" s="25" t="str">
        <f t="shared" ca="1" si="7"/>
        <v>No</v>
      </c>
      <c r="N490" s="25">
        <f>YEAR(Table1[[#This Row],[Joining Date]])</f>
        <v>2023</v>
      </c>
      <c r="O490" s="45">
        <f>MONTH(Table1[[#This Row],[Joining Date]])</f>
        <v>8</v>
      </c>
      <c r="P490" s="25">
        <f ca="1">NETWORKDAYS(Table1[[#This Row],[Joining Date]],TODAY())</f>
        <v>742</v>
      </c>
      <c r="Q490" s="25" t="str">
        <f>LEFT(Table1[[#This Row],[Department]],5)&amp;"-"&amp;RIGHT(Table1[[#This Row],[Employee ID]],3)</f>
        <v>Finan-217</v>
      </c>
      <c r="R490" s="25" t="str">
        <f>LEFT(Table1[[#This Row],[Department]],3)</f>
        <v>Fin</v>
      </c>
      <c r="S490" s="36">
        <f>_xlfn.XLOOKUP(Table1[[#This Row],[City]],Table2[City],Table2[Bonus %])</f>
        <v>8</v>
      </c>
      <c r="U490" s="48" t="str">
        <v xml:space="preserve">Vikram </v>
      </c>
      <c r="V490" s="48" t="str">
        <v>Singh</v>
      </c>
    </row>
    <row r="491" spans="1:22" x14ac:dyDescent="0.35">
      <c r="A491" s="9" t="s">
        <v>2668</v>
      </c>
      <c r="B491" s="41" t="str">
        <f>LEFT(Table1[[#This Row],[Employee Name]],FIND(" ",Table1[[#This Row],[Employee Name]]))</f>
        <v xml:space="preserve">Ishita </v>
      </c>
      <c r="C491" s="41" t="str">
        <f>RIGHT(Table1[[#This Row],[Employee Name]],LEN(Table1[[#This Row],[Employee Name]])-FIND(" ",Table1[[#This Row],[Employee Name]]))</f>
        <v>Roy</v>
      </c>
      <c r="D491" s="23">
        <f>Table1[[#This Row],[Basic Salary]]+Table1[[#This Row],[Bonus]]</f>
        <v>129155</v>
      </c>
      <c r="E491" s="10">
        <v>65</v>
      </c>
      <c r="F491" s="46">
        <v>88</v>
      </c>
      <c r="G491" s="10" t="str" cm="1">
        <f t="array" ref="G491">_xlfn.IFS(Table1[[#This Row],[Performance Score]]&gt;=80,"Excellent",Table1[[#This Row],[Performance Score]]&gt;=60,"Good",Table1[[#This Row],[Performance Score]]&gt;=40,"Need Improvement")</f>
        <v>Excellent</v>
      </c>
      <c r="H491" s="30">
        <f>Table1[[#This Row],[Bonus]]/Table1[[#This Row],[Basic Salary]]</f>
        <v>0.29077553467919248</v>
      </c>
      <c r="I491" s="10">
        <f ca="1">DATEDIF(Table1[[#This Row],[Date of Birth]],TODAY(),"y")</f>
        <v>40</v>
      </c>
      <c r="J491" s="34">
        <v>43890</v>
      </c>
      <c r="K491" s="33" t="str" cm="1">
        <f t="array" aca="1" ref="K491" ca="1">_xlfn.IFS(L491&lt;3,"Junior",L491&lt;=7,"Mid-Level",L491&gt;7,"Senior")</f>
        <v>Mid-Level</v>
      </c>
      <c r="L491" s="46">
        <f ca="1">INT(YEARFRAC(Table1[[#This Row],[Joining Date]],TODAY(),1))</f>
        <v>6</v>
      </c>
      <c r="M491" s="25" t="str">
        <f t="shared" ca="1" si="7"/>
        <v>Yes</v>
      </c>
      <c r="N491" s="26">
        <f>YEAR(Table1[[#This Row],[Joining Date]])</f>
        <v>2020</v>
      </c>
      <c r="O491" s="46">
        <f>MONTH(Table1[[#This Row],[Joining Date]])</f>
        <v>2</v>
      </c>
      <c r="P491" s="26">
        <f ca="1">NETWORKDAYS(Table1[[#This Row],[Joining Date]],TODAY())</f>
        <v>1651</v>
      </c>
      <c r="Q491" s="26" t="str">
        <f>LEFT(Table1[[#This Row],[Department]],5)&amp;"-"&amp;RIGHT(Table1[[#This Row],[Employee ID]],3)</f>
        <v>Sales-612</v>
      </c>
      <c r="R491" s="26" t="str">
        <f>LEFT(Table1[[#This Row],[Department]],3)</f>
        <v>Sal</v>
      </c>
      <c r="S491" s="37">
        <f>_xlfn.XLOOKUP(Table1[[#This Row],[City]],Table2[City],Table2[Bonus %])</f>
        <v>6</v>
      </c>
      <c r="U491" s="48" t="str">
        <v xml:space="preserve">Ishita </v>
      </c>
      <c r="V491" s="48" t="str">
        <v>Roy</v>
      </c>
    </row>
    <row r="492" spans="1:22" x14ac:dyDescent="0.35">
      <c r="A492" s="7" t="s">
        <v>3537</v>
      </c>
      <c r="B492" s="40" t="str">
        <f>LEFT(Table1[[#This Row],[Employee Name]],FIND(" ",Table1[[#This Row],[Employee Name]]))</f>
        <v xml:space="preserve">Pooja </v>
      </c>
      <c r="C492" s="40" t="str">
        <f>RIGHT(Table1[[#This Row],[Employee Name]],LEN(Table1[[#This Row],[Employee Name]])-FIND(" ",Table1[[#This Row],[Employee Name]]))</f>
        <v>Das</v>
      </c>
      <c r="D492" s="22">
        <f>Table1[[#This Row],[Basic Salary]]+Table1[[#This Row],[Bonus]]</f>
        <v>129148</v>
      </c>
      <c r="E492" s="8">
        <v>86</v>
      </c>
      <c r="F492" s="45">
        <v>47</v>
      </c>
      <c r="G492" s="8" t="str" cm="1">
        <f t="array" ref="G492">_xlfn.IFS(Table1[[#This Row],[Performance Score]]&gt;=80,"Excellent",Table1[[#This Row],[Performance Score]]&gt;=60,"Good",Table1[[#This Row],[Performance Score]]&gt;=40,"Need Improvement")</f>
        <v>Need Improvement</v>
      </c>
      <c r="H492" s="29">
        <f>Table1[[#This Row],[Bonus]]/Table1[[#This Row],[Basic Salary]]</f>
        <v>0.14597549180546066</v>
      </c>
      <c r="I492" s="8">
        <f ca="1">DATEDIF(Table1[[#This Row],[Date of Birth]],TODAY(),"y")</f>
        <v>14</v>
      </c>
      <c r="J492" s="33">
        <v>43733</v>
      </c>
      <c r="K492" s="33" t="str" cm="1">
        <f t="array" aca="1" ref="K492" ca="1">_xlfn.IFS(L492&lt;3,"Junior",L492&lt;=7,"Mid-Level",L492&gt;7,"Senior")</f>
        <v>Mid-Level</v>
      </c>
      <c r="L492" s="45">
        <f ca="1">INT(YEARFRAC(Table1[[#This Row],[Joining Date]],TODAY(),1))</f>
        <v>6</v>
      </c>
      <c r="M492" s="25" t="str">
        <f t="shared" ca="1" si="7"/>
        <v>Yes</v>
      </c>
      <c r="N492" s="25">
        <f>YEAR(Table1[[#This Row],[Joining Date]])</f>
        <v>2019</v>
      </c>
      <c r="O492" s="45">
        <f>MONTH(Table1[[#This Row],[Joining Date]])</f>
        <v>9</v>
      </c>
      <c r="P492" s="25">
        <f ca="1">NETWORKDAYS(Table1[[#This Row],[Joining Date]],TODAY())</f>
        <v>1764</v>
      </c>
      <c r="Q492" s="25" t="str">
        <f>LEFT(Table1[[#This Row],[Department]],5)&amp;"-"&amp;RIGHT(Table1[[#This Row],[Employee ID]],3)</f>
        <v>Opera-481</v>
      </c>
      <c r="R492" s="25" t="str">
        <f>LEFT(Table1[[#This Row],[Department]],3)</f>
        <v>Ope</v>
      </c>
      <c r="S492" s="36">
        <f>_xlfn.XLOOKUP(Table1[[#This Row],[City]],Table2[City],Table2[Bonus %])</f>
        <v>5</v>
      </c>
      <c r="U492" s="48" t="str">
        <v xml:space="preserve">Pooja </v>
      </c>
      <c r="V492" s="48" t="str">
        <v>Das</v>
      </c>
    </row>
    <row r="493" spans="1:22" x14ac:dyDescent="0.35">
      <c r="A493" s="9" t="s">
        <v>2156</v>
      </c>
      <c r="B493" s="41" t="str">
        <f>LEFT(Table1[[#This Row],[Employee Name]],FIND(" ",Table1[[#This Row],[Employee Name]]))</f>
        <v xml:space="preserve">Aditya </v>
      </c>
      <c r="C493" s="41" t="str">
        <f>RIGHT(Table1[[#This Row],[Employee Name]],LEN(Table1[[#This Row],[Employee Name]])-FIND(" ",Table1[[#This Row],[Employee Name]]))</f>
        <v>Kapoor</v>
      </c>
      <c r="D493" s="23">
        <f>Table1[[#This Row],[Basic Salary]]+Table1[[#This Row],[Bonus]]</f>
        <v>129139</v>
      </c>
      <c r="E493" s="10">
        <v>89</v>
      </c>
      <c r="F493" s="46">
        <v>84</v>
      </c>
      <c r="G493" s="10" t="str" cm="1">
        <f t="array" ref="G493">_xlfn.IFS(Table1[[#This Row],[Performance Score]]&gt;=80,"Excellent",Table1[[#This Row],[Performance Score]]&gt;=60,"Good",Table1[[#This Row],[Performance Score]]&gt;=40,"Need Improvement")</f>
        <v>Excellent</v>
      </c>
      <c r="H493" s="30">
        <f>Table1[[#This Row],[Bonus]]/Table1[[#This Row],[Basic Salary]]</f>
        <v>0.29688880854824456</v>
      </c>
      <c r="I493" s="10">
        <f ca="1">DATEDIF(Table1[[#This Row],[Date of Birth]],TODAY(),"y")</f>
        <v>32</v>
      </c>
      <c r="J493" s="34">
        <v>45612</v>
      </c>
      <c r="K493" s="33" t="str" cm="1">
        <f t="array" aca="1" ref="K493" ca="1">_xlfn.IFS(L493&lt;3,"Junior",L493&lt;=7,"Mid-Level",L493&gt;7,"Senior")</f>
        <v>Junior</v>
      </c>
      <c r="L493" s="46">
        <f ca="1">INT(YEARFRAC(Table1[[#This Row],[Joining Date]],TODAY(),1))</f>
        <v>1</v>
      </c>
      <c r="M493" s="25" t="str">
        <f t="shared" ca="1" si="7"/>
        <v>No</v>
      </c>
      <c r="N493" s="26">
        <f>YEAR(Table1[[#This Row],[Joining Date]])</f>
        <v>2024</v>
      </c>
      <c r="O493" s="46">
        <f>MONTH(Table1[[#This Row],[Joining Date]])</f>
        <v>11</v>
      </c>
      <c r="P493" s="26">
        <f ca="1">NETWORKDAYS(Table1[[#This Row],[Joining Date]],TODAY())</f>
        <v>421</v>
      </c>
      <c r="Q493" s="26" t="str">
        <f>LEFT(Table1[[#This Row],[Department]],5)&amp;"-"&amp;RIGHT(Table1[[#This Row],[Employee ID]],3)</f>
        <v>Marke-100</v>
      </c>
      <c r="R493" s="26" t="str">
        <f>LEFT(Table1[[#This Row],[Department]],3)</f>
        <v>Mar</v>
      </c>
      <c r="S493" s="37">
        <f>_xlfn.XLOOKUP(Table1[[#This Row],[City]],Table2[City],Table2[Bonus %])</f>
        <v>8</v>
      </c>
      <c r="U493" s="48" t="str">
        <v xml:space="preserve">Aditya </v>
      </c>
      <c r="V493" s="48" t="str">
        <v>Kapoor</v>
      </c>
    </row>
    <row r="494" spans="1:22" x14ac:dyDescent="0.35">
      <c r="A494" s="7" t="s">
        <v>553</v>
      </c>
      <c r="B494" s="40" t="str">
        <f>LEFT(Table1[[#This Row],[Employee Name]],FIND(" ",Table1[[#This Row],[Employee Name]]))</f>
        <v xml:space="preserve">Pooja </v>
      </c>
      <c r="C494" s="40" t="str">
        <f>RIGHT(Table1[[#This Row],[Employee Name]],LEN(Table1[[#This Row],[Employee Name]])-FIND(" ",Table1[[#This Row],[Employee Name]]))</f>
        <v>Das</v>
      </c>
      <c r="D494" s="22">
        <f>Table1[[#This Row],[Basic Salary]]+Table1[[#This Row],[Bonus]]</f>
        <v>129138</v>
      </c>
      <c r="E494" s="8">
        <v>99</v>
      </c>
      <c r="F494" s="45">
        <v>50</v>
      </c>
      <c r="G494" s="8" t="str" cm="1">
        <f t="array" ref="G494">_xlfn.IFS(Table1[[#This Row],[Performance Score]]&gt;=80,"Excellent",Table1[[#This Row],[Performance Score]]&gt;=60,"Good",Table1[[#This Row],[Performance Score]]&gt;=40,"Need Improvement")</f>
        <v>Need Improvement</v>
      </c>
      <c r="H494" s="29">
        <f>Table1[[#This Row],[Bonus]]/Table1[[#This Row],[Basic Salary]]</f>
        <v>0.10803366882030425</v>
      </c>
      <c r="I494" s="8">
        <f ca="1">DATEDIF(Table1[[#This Row],[Date of Birth]],TODAY(),"y")</f>
        <v>23</v>
      </c>
      <c r="J494" s="33">
        <v>44096</v>
      </c>
      <c r="K494" s="33" t="str" cm="1">
        <f t="array" aca="1" ref="K494" ca="1">_xlfn.IFS(L494&lt;3,"Junior",L494&lt;=7,"Mid-Level",L494&gt;7,"Senior")</f>
        <v>Mid-Level</v>
      </c>
      <c r="L494" s="45">
        <f ca="1">INT(YEARFRAC(Table1[[#This Row],[Joining Date]],TODAY(),1))</f>
        <v>5</v>
      </c>
      <c r="M494" s="25" t="str">
        <f t="shared" ca="1" si="7"/>
        <v>No</v>
      </c>
      <c r="N494" s="25">
        <f>YEAR(Table1[[#This Row],[Joining Date]])</f>
        <v>2020</v>
      </c>
      <c r="O494" s="45">
        <f>MONTH(Table1[[#This Row],[Joining Date]])</f>
        <v>9</v>
      </c>
      <c r="P494" s="25">
        <f ca="1">NETWORKDAYS(Table1[[#This Row],[Joining Date]],TODAY())</f>
        <v>1505</v>
      </c>
      <c r="Q494" s="25" t="str">
        <f>LEFT(Table1[[#This Row],[Department]],5)&amp;"-"&amp;RIGHT(Table1[[#This Row],[Employee ID]],3)</f>
        <v>HR-497</v>
      </c>
      <c r="R494" s="25" t="str">
        <f>LEFT(Table1[[#This Row],[Department]],3)</f>
        <v>HR</v>
      </c>
      <c r="S494" s="36">
        <f>_xlfn.XLOOKUP(Table1[[#This Row],[City]],Table2[City],Table2[Bonus %])</f>
        <v>6</v>
      </c>
      <c r="U494" s="48" t="str">
        <v xml:space="preserve">Pooja </v>
      </c>
      <c r="V494" s="48" t="str">
        <v>Das</v>
      </c>
    </row>
    <row r="495" spans="1:22" x14ac:dyDescent="0.35">
      <c r="A495" s="9" t="s">
        <v>2965</v>
      </c>
      <c r="B495" s="41" t="str">
        <f>LEFT(Table1[[#This Row],[Employee Name]],FIND(" ",Table1[[#This Row],[Employee Name]]))</f>
        <v xml:space="preserve">Ananya </v>
      </c>
      <c r="C495" s="41" t="str">
        <f>RIGHT(Table1[[#This Row],[Employee Name]],LEN(Table1[[#This Row],[Employee Name]])-FIND(" ",Table1[[#This Row],[Employee Name]]))</f>
        <v>Rao</v>
      </c>
      <c r="D495" s="23">
        <f>Table1[[#This Row],[Basic Salary]]+Table1[[#This Row],[Bonus]]</f>
        <v>129109</v>
      </c>
      <c r="E495" s="10">
        <v>61</v>
      </c>
      <c r="F495" s="46">
        <v>45</v>
      </c>
      <c r="G495" s="10" t="str" cm="1">
        <f t="array" ref="G495">_xlfn.IFS(Table1[[#This Row],[Performance Score]]&gt;=80,"Excellent",Table1[[#This Row],[Performance Score]]&gt;=60,"Good",Table1[[#This Row],[Performance Score]]&gt;=40,"Need Improvement")</f>
        <v>Need Improvement</v>
      </c>
      <c r="H495" s="30">
        <f>Table1[[#This Row],[Bonus]]/Table1[[#This Row],[Basic Salary]]</f>
        <v>0.14871790309091232</v>
      </c>
      <c r="I495" s="10">
        <f ca="1">DATEDIF(Table1[[#This Row],[Date of Birth]],TODAY(),"y")</f>
        <v>16</v>
      </c>
      <c r="J495" s="34">
        <v>45716</v>
      </c>
      <c r="K495" s="33" t="str" cm="1">
        <f t="array" aca="1" ref="K495" ca="1">_xlfn.IFS(L495&lt;3,"Junior",L495&lt;=7,"Mid-Level",L495&gt;7,"Senior")</f>
        <v>Junior</v>
      </c>
      <c r="L495" s="46">
        <f ca="1">INT(YEARFRAC(Table1[[#This Row],[Joining Date]],TODAY(),1))</f>
        <v>1</v>
      </c>
      <c r="M495" s="25" t="str">
        <f t="shared" ca="1" si="7"/>
        <v>No</v>
      </c>
      <c r="N495" s="26">
        <f>YEAR(Table1[[#This Row],[Joining Date]])</f>
        <v>2025</v>
      </c>
      <c r="O495" s="46">
        <f>MONTH(Table1[[#This Row],[Joining Date]])</f>
        <v>2</v>
      </c>
      <c r="P495" s="26">
        <f ca="1">NETWORKDAYS(Table1[[#This Row],[Joining Date]],TODAY())</f>
        <v>347</v>
      </c>
      <c r="Q495" s="26" t="str">
        <f>LEFT(Table1[[#This Row],[Department]],5)&amp;"-"&amp;RIGHT(Table1[[#This Row],[Employee ID]],3)</f>
        <v>Opera-909</v>
      </c>
      <c r="R495" s="26" t="str">
        <f>LEFT(Table1[[#This Row],[Department]],3)</f>
        <v>Ope</v>
      </c>
      <c r="S495" s="37">
        <f>_xlfn.XLOOKUP(Table1[[#This Row],[City]],Table2[City],Table2[Bonus %])</f>
        <v>6</v>
      </c>
      <c r="U495" s="48" t="str">
        <v xml:space="preserve">Ananya </v>
      </c>
      <c r="V495" s="48" t="str">
        <v>Rao</v>
      </c>
    </row>
    <row r="496" spans="1:22" x14ac:dyDescent="0.35">
      <c r="A496" s="7" t="s">
        <v>3392</v>
      </c>
      <c r="B496" s="40" t="str">
        <f>LEFT(Table1[[#This Row],[Employee Name]],FIND(" ",Table1[[#This Row],[Employee Name]]))</f>
        <v xml:space="preserve">Krishna </v>
      </c>
      <c r="C496" s="40" t="str">
        <f>RIGHT(Table1[[#This Row],[Employee Name]],LEN(Table1[[#This Row],[Employee Name]])-FIND(" ",Table1[[#This Row],[Employee Name]]))</f>
        <v>Chaitanya</v>
      </c>
      <c r="D496" s="22">
        <f>Table1[[#This Row],[Basic Salary]]+Table1[[#This Row],[Bonus]]</f>
        <v>129071</v>
      </c>
      <c r="E496" s="8">
        <v>95</v>
      </c>
      <c r="F496" s="45">
        <v>69</v>
      </c>
      <c r="G496" s="8" t="str" cm="1">
        <f t="array" ref="G496">_xlfn.IFS(Table1[[#This Row],[Performance Score]]&gt;=80,"Excellent",Table1[[#This Row],[Performance Score]]&gt;=60,"Good",Table1[[#This Row],[Performance Score]]&gt;=40,"Need Improvement")</f>
        <v>Good</v>
      </c>
      <c r="H496" s="29">
        <f>Table1[[#This Row],[Bonus]]/Table1[[#This Row],[Basic Salary]]</f>
        <v>0.15907396930592599</v>
      </c>
      <c r="I496" s="8">
        <f ca="1">DATEDIF(Table1[[#This Row],[Date of Birth]],TODAY(),"y")</f>
        <v>25</v>
      </c>
      <c r="J496" s="33">
        <v>42633</v>
      </c>
      <c r="K496" s="33" t="str" cm="1">
        <f t="array" aca="1" ref="K496" ca="1">_xlfn.IFS(L496&lt;3,"Junior",L496&lt;=7,"Mid-Level",L496&gt;7,"Senior")</f>
        <v>Senior</v>
      </c>
      <c r="L496" s="45">
        <f ca="1">INT(YEARFRAC(Table1[[#This Row],[Joining Date]],TODAY(),1))</f>
        <v>9</v>
      </c>
      <c r="M496" s="25" t="str">
        <f t="shared" ca="1" si="7"/>
        <v>Yes</v>
      </c>
      <c r="N496" s="25">
        <f>YEAR(Table1[[#This Row],[Joining Date]])</f>
        <v>2016</v>
      </c>
      <c r="O496" s="45">
        <f>MONTH(Table1[[#This Row],[Joining Date]])</f>
        <v>9</v>
      </c>
      <c r="P496" s="25">
        <f ca="1">NETWORKDAYS(Table1[[#This Row],[Joining Date]],TODAY())</f>
        <v>2550</v>
      </c>
      <c r="Q496" s="25" t="str">
        <f>LEFT(Table1[[#This Row],[Department]],5)&amp;"-"&amp;RIGHT(Table1[[#This Row],[Employee ID]],3)</f>
        <v>Suppo-336</v>
      </c>
      <c r="R496" s="25" t="str">
        <f>LEFT(Table1[[#This Row],[Department]],3)</f>
        <v>Sup</v>
      </c>
      <c r="S496" s="36">
        <f>_xlfn.XLOOKUP(Table1[[#This Row],[City]],Table2[City],Table2[Bonus %])</f>
        <v>6</v>
      </c>
      <c r="U496" s="48" t="str">
        <v xml:space="preserve">Krishna </v>
      </c>
      <c r="V496" s="48" t="str">
        <v>Chaitanya</v>
      </c>
    </row>
    <row r="497" spans="1:22" x14ac:dyDescent="0.35">
      <c r="A497" s="9" t="s">
        <v>2417</v>
      </c>
      <c r="B497" s="41" t="str">
        <f>LEFT(Table1[[#This Row],[Employee Name]],FIND(" ",Table1[[#This Row],[Employee Name]]))</f>
        <v xml:space="preserve">Rahul </v>
      </c>
      <c r="C497" s="41" t="str">
        <f>RIGHT(Table1[[#This Row],[Employee Name]],LEN(Table1[[#This Row],[Employee Name]])-FIND(" ",Table1[[#This Row],[Employee Name]]))</f>
        <v>Verma</v>
      </c>
      <c r="D497" s="23">
        <f>Table1[[#This Row],[Basic Salary]]+Table1[[#This Row],[Bonus]]</f>
        <v>129027</v>
      </c>
      <c r="E497" s="10">
        <v>93</v>
      </c>
      <c r="F497" s="46">
        <v>99</v>
      </c>
      <c r="G497" s="10" t="str" cm="1">
        <f t="array" ref="G497">_xlfn.IFS(Table1[[#This Row],[Performance Score]]&gt;=80,"Excellent",Table1[[#This Row],[Performance Score]]&gt;=60,"Good",Table1[[#This Row],[Performance Score]]&gt;=40,"Need Improvement")</f>
        <v>Excellent</v>
      </c>
      <c r="H497" s="30">
        <f>Table1[[#This Row],[Bonus]]/Table1[[#This Row],[Basic Salary]]</f>
        <v>0.29184605218366405</v>
      </c>
      <c r="I497" s="10">
        <f ca="1">DATEDIF(Table1[[#This Row],[Date of Birth]],TODAY(),"y")</f>
        <v>28</v>
      </c>
      <c r="J497" s="34">
        <v>42211</v>
      </c>
      <c r="K497" s="33" t="str" cm="1">
        <f t="array" aca="1" ref="K497" ca="1">_xlfn.IFS(L497&lt;3,"Junior",L497&lt;=7,"Mid-Level",L497&gt;7,"Senior")</f>
        <v>Senior</v>
      </c>
      <c r="L497" s="46">
        <f ca="1">INT(YEARFRAC(Table1[[#This Row],[Joining Date]],TODAY(),1))</f>
        <v>10</v>
      </c>
      <c r="M497" s="25" t="str">
        <f t="shared" ca="1" si="7"/>
        <v>Yes</v>
      </c>
      <c r="N497" s="26">
        <f>YEAR(Table1[[#This Row],[Joining Date]])</f>
        <v>2015</v>
      </c>
      <c r="O497" s="46">
        <f>MONTH(Table1[[#This Row],[Joining Date]])</f>
        <v>7</v>
      </c>
      <c r="P497" s="26">
        <f ca="1">NETWORKDAYS(Table1[[#This Row],[Joining Date]],TODAY())</f>
        <v>2851</v>
      </c>
      <c r="Q497" s="26" t="str">
        <f>LEFT(Table1[[#This Row],[Department]],5)&amp;"-"&amp;RIGHT(Table1[[#This Row],[Employee ID]],3)</f>
        <v>Sales-361</v>
      </c>
      <c r="R497" s="26" t="str">
        <f>LEFT(Table1[[#This Row],[Department]],3)</f>
        <v>Sal</v>
      </c>
      <c r="S497" s="37">
        <f>_xlfn.XLOOKUP(Table1[[#This Row],[City]],Table2[City],Table2[Bonus %])</f>
        <v>5</v>
      </c>
      <c r="U497" s="48" t="str">
        <v xml:space="preserve">Rahul </v>
      </c>
      <c r="V497" s="48" t="str">
        <v>Verma</v>
      </c>
    </row>
    <row r="498" spans="1:22" x14ac:dyDescent="0.35">
      <c r="A498" s="7" t="s">
        <v>4356</v>
      </c>
      <c r="B498" s="40" t="str">
        <f>LEFT(Table1[[#This Row],[Employee Name]],FIND(" ",Table1[[#This Row],[Employee Name]]))</f>
        <v xml:space="preserve">Karan </v>
      </c>
      <c r="C498" s="40" t="str">
        <f>RIGHT(Table1[[#This Row],[Employee Name]],LEN(Table1[[#This Row],[Employee Name]])-FIND(" ",Table1[[#This Row],[Employee Name]]))</f>
        <v>Malhotra</v>
      </c>
      <c r="D498" s="22">
        <f>Table1[[#This Row],[Basic Salary]]+Table1[[#This Row],[Bonus]]</f>
        <v>129022</v>
      </c>
      <c r="E498" s="8">
        <v>70</v>
      </c>
      <c r="F498" s="45">
        <v>57</v>
      </c>
      <c r="G498" s="8" t="str" cm="1">
        <f t="array" ref="G498">_xlfn.IFS(Table1[[#This Row],[Performance Score]]&gt;=80,"Excellent",Table1[[#This Row],[Performance Score]]&gt;=60,"Good",Table1[[#This Row],[Performance Score]]&gt;=40,"Need Improvement")</f>
        <v>Need Improvement</v>
      </c>
      <c r="H498" s="29">
        <f>Table1[[#This Row],[Bonus]]/Table1[[#This Row],[Basic Salary]]</f>
        <v>0.25338307152779804</v>
      </c>
      <c r="I498" s="8">
        <f ca="1">DATEDIF(Table1[[#This Row],[Date of Birth]],TODAY(),"y")</f>
        <v>41</v>
      </c>
      <c r="J498" s="33">
        <v>43979</v>
      </c>
      <c r="K498" s="33" t="str" cm="1">
        <f t="array" aca="1" ref="K498" ca="1">_xlfn.IFS(L498&lt;3,"Junior",L498&lt;=7,"Mid-Level",L498&gt;7,"Senior")</f>
        <v>Mid-Level</v>
      </c>
      <c r="L498" s="45">
        <f ca="1">INT(YEARFRAC(Table1[[#This Row],[Joining Date]],TODAY(),1))</f>
        <v>6</v>
      </c>
      <c r="M498" s="25" t="str">
        <f t="shared" ca="1" si="7"/>
        <v>Yes</v>
      </c>
      <c r="N498" s="25">
        <f>YEAR(Table1[[#This Row],[Joining Date]])</f>
        <v>2020</v>
      </c>
      <c r="O498" s="45">
        <f>MONTH(Table1[[#This Row],[Joining Date]])</f>
        <v>5</v>
      </c>
      <c r="P498" s="25">
        <f ca="1">NETWORKDAYS(Table1[[#This Row],[Joining Date]],TODAY())</f>
        <v>1588</v>
      </c>
      <c r="Q498" s="25" t="str">
        <f>LEFT(Table1[[#This Row],[Department]],5)&amp;"-"&amp;RIGHT(Table1[[#This Row],[Employee ID]],3)</f>
        <v>IT-300</v>
      </c>
      <c r="R498" s="25" t="str">
        <f>LEFT(Table1[[#This Row],[Department]],3)</f>
        <v>IT</v>
      </c>
      <c r="S498" s="36">
        <f>_xlfn.XLOOKUP(Table1[[#This Row],[City]],Table2[City],Table2[Bonus %])</f>
        <v>5</v>
      </c>
      <c r="U498" s="48" t="str">
        <v xml:space="preserve">Karan </v>
      </c>
      <c r="V498" s="48" t="str">
        <v>Malhotra</v>
      </c>
    </row>
    <row r="499" spans="1:22" x14ac:dyDescent="0.35">
      <c r="A499" s="9" t="s">
        <v>137</v>
      </c>
      <c r="B499" s="41" t="str">
        <f>LEFT(Table1[[#This Row],[Employee Name]],FIND(" ",Table1[[#This Row],[Employee Name]]))</f>
        <v xml:space="preserve">Pooja </v>
      </c>
      <c r="C499" s="41" t="str">
        <f>RIGHT(Table1[[#This Row],[Employee Name]],LEN(Table1[[#This Row],[Employee Name]])-FIND(" ",Table1[[#This Row],[Employee Name]]))</f>
        <v>Das</v>
      </c>
      <c r="D499" s="23">
        <f>Table1[[#This Row],[Basic Salary]]+Table1[[#This Row],[Bonus]]</f>
        <v>129004</v>
      </c>
      <c r="E499" s="10">
        <v>99</v>
      </c>
      <c r="F499" s="46">
        <v>54</v>
      </c>
      <c r="G499" s="10" t="str" cm="1">
        <f t="array" ref="G499">_xlfn.IFS(Table1[[#This Row],[Performance Score]]&gt;=80,"Excellent",Table1[[#This Row],[Performance Score]]&gt;=60,"Good",Table1[[#This Row],[Performance Score]]&gt;=40,"Need Improvement")</f>
        <v>Need Improvement</v>
      </c>
      <c r="H499" s="30">
        <f>Table1[[#This Row],[Bonus]]/Table1[[#This Row],[Basic Salary]]</f>
        <v>0.23483071857261825</v>
      </c>
      <c r="I499" s="10">
        <f ca="1">DATEDIF(Table1[[#This Row],[Date of Birth]],TODAY(),"y")</f>
        <v>27</v>
      </c>
      <c r="J499" s="34">
        <v>44290</v>
      </c>
      <c r="K499" s="33" t="str" cm="1">
        <f t="array" aca="1" ref="K499" ca="1">_xlfn.IFS(L499&lt;3,"Junior",L499&lt;=7,"Mid-Level",L499&gt;7,"Senior")</f>
        <v>Mid-Level</v>
      </c>
      <c r="L499" s="46">
        <f ca="1">INT(YEARFRAC(Table1[[#This Row],[Joining Date]],TODAY(),1))</f>
        <v>5</v>
      </c>
      <c r="M499" s="25" t="str">
        <f t="shared" ca="1" si="7"/>
        <v>No</v>
      </c>
      <c r="N499" s="26">
        <f>YEAR(Table1[[#This Row],[Joining Date]])</f>
        <v>2021</v>
      </c>
      <c r="O499" s="46">
        <f>MONTH(Table1[[#This Row],[Joining Date]])</f>
        <v>4</v>
      </c>
      <c r="P499" s="26">
        <f ca="1">NETWORKDAYS(Table1[[#This Row],[Joining Date]],TODAY())</f>
        <v>1366</v>
      </c>
      <c r="Q499" s="26" t="str">
        <f>LEFT(Table1[[#This Row],[Department]],5)&amp;"-"&amp;RIGHT(Table1[[#This Row],[Employee ID]],3)</f>
        <v>Finan-081</v>
      </c>
      <c r="R499" s="26" t="str">
        <f>LEFT(Table1[[#This Row],[Department]],3)</f>
        <v>Fin</v>
      </c>
      <c r="S499" s="37">
        <f>_xlfn.XLOOKUP(Table1[[#This Row],[City]],Table2[City],Table2[Bonus %])</f>
        <v>5</v>
      </c>
      <c r="U499" s="48" t="str">
        <v xml:space="preserve">Pooja </v>
      </c>
      <c r="V499" s="48" t="str">
        <v>Das</v>
      </c>
    </row>
    <row r="500" spans="1:22" x14ac:dyDescent="0.35">
      <c r="A500" s="7" t="s">
        <v>2400</v>
      </c>
      <c r="B500" s="40" t="str">
        <f>LEFT(Table1[[#This Row],[Employee Name]],FIND(" ",Table1[[#This Row],[Employee Name]]))</f>
        <v xml:space="preserve">Priya </v>
      </c>
      <c r="C500" s="40" t="str">
        <f>RIGHT(Table1[[#This Row],[Employee Name]],LEN(Table1[[#This Row],[Employee Name]])-FIND(" ",Table1[[#This Row],[Employee Name]]))</f>
        <v>Reddy</v>
      </c>
      <c r="D500" s="22">
        <f>Table1[[#This Row],[Basic Salary]]+Table1[[#This Row],[Bonus]]</f>
        <v>129001</v>
      </c>
      <c r="E500" s="8">
        <v>64</v>
      </c>
      <c r="F500" s="45">
        <v>76</v>
      </c>
      <c r="G500" s="8" t="str" cm="1">
        <f t="array" ref="G500">_xlfn.IFS(Table1[[#This Row],[Performance Score]]&gt;=80,"Excellent",Table1[[#This Row],[Performance Score]]&gt;=60,"Good",Table1[[#This Row],[Performance Score]]&gt;=40,"Need Improvement")</f>
        <v>Good</v>
      </c>
      <c r="H500" s="29">
        <f>Table1[[#This Row],[Bonus]]/Table1[[#This Row],[Basic Salary]]</f>
        <v>7.8964536634325858E-2</v>
      </c>
      <c r="I500" s="8">
        <f ca="1">DATEDIF(Table1[[#This Row],[Date of Birth]],TODAY(),"y")</f>
        <v>27</v>
      </c>
      <c r="J500" s="33">
        <v>43606</v>
      </c>
      <c r="K500" s="33" t="str" cm="1">
        <f t="array" aca="1" ref="K500" ca="1">_xlfn.IFS(L500&lt;3,"Junior",L500&lt;=7,"Mid-Level",L500&gt;7,"Senior")</f>
        <v>Mid-Level</v>
      </c>
      <c r="L500" s="45">
        <f ca="1">INT(YEARFRAC(Table1[[#This Row],[Joining Date]],TODAY(),1))</f>
        <v>7</v>
      </c>
      <c r="M500" s="25" t="str">
        <f t="shared" ca="1" si="7"/>
        <v>Yes</v>
      </c>
      <c r="N500" s="25">
        <f>YEAR(Table1[[#This Row],[Joining Date]])</f>
        <v>2019</v>
      </c>
      <c r="O500" s="45">
        <f>MONTH(Table1[[#This Row],[Joining Date]])</f>
        <v>5</v>
      </c>
      <c r="P500" s="25">
        <f ca="1">NETWORKDAYS(Table1[[#This Row],[Joining Date]],TODAY())</f>
        <v>1855</v>
      </c>
      <c r="Q500" s="25" t="str">
        <f>LEFT(Table1[[#This Row],[Department]],5)&amp;"-"&amp;RIGHT(Table1[[#This Row],[Employee ID]],3)</f>
        <v>Suppo-344</v>
      </c>
      <c r="R500" s="25" t="str">
        <f>LEFT(Table1[[#This Row],[Department]],3)</f>
        <v>Sup</v>
      </c>
      <c r="S500" s="36">
        <f>_xlfn.XLOOKUP(Table1[[#This Row],[City]],Table2[City],Table2[Bonus %])</f>
        <v>6</v>
      </c>
      <c r="U500" s="48" t="str">
        <v xml:space="preserve">Priya </v>
      </c>
      <c r="V500" s="48" t="str">
        <v>Reddy</v>
      </c>
    </row>
    <row r="501" spans="1:22" x14ac:dyDescent="0.35">
      <c r="A501" s="9" t="s">
        <v>3211</v>
      </c>
      <c r="B501" s="41" t="str">
        <f>LEFT(Table1[[#This Row],[Employee Name]],FIND(" ",Table1[[#This Row],[Employee Name]]))</f>
        <v xml:space="preserve">Vikram </v>
      </c>
      <c r="C501" s="41" t="str">
        <f>RIGHT(Table1[[#This Row],[Employee Name]],LEN(Table1[[#This Row],[Employee Name]])-FIND(" ",Table1[[#This Row],[Employee Name]]))</f>
        <v>Singh</v>
      </c>
      <c r="D501" s="23">
        <f>Table1[[#This Row],[Basic Salary]]+Table1[[#This Row],[Bonus]]</f>
        <v>128948</v>
      </c>
      <c r="E501" s="10">
        <v>78</v>
      </c>
      <c r="F501" s="46">
        <v>47</v>
      </c>
      <c r="G501" s="10" t="str" cm="1">
        <f t="array" ref="G501">_xlfn.IFS(Table1[[#This Row],[Performance Score]]&gt;=80,"Excellent",Table1[[#This Row],[Performance Score]]&gt;=60,"Good",Table1[[#This Row],[Performance Score]]&gt;=40,"Need Improvement")</f>
        <v>Need Improvement</v>
      </c>
      <c r="H501" s="30">
        <f>Table1[[#This Row],[Bonus]]/Table1[[#This Row],[Basic Salary]]</f>
        <v>0.11256061155113803</v>
      </c>
      <c r="I501" s="10">
        <f ca="1">DATEDIF(Table1[[#This Row],[Date of Birth]],TODAY(),"y")</f>
        <v>14</v>
      </c>
      <c r="J501" s="34">
        <v>44008</v>
      </c>
      <c r="K501" s="33" t="str" cm="1">
        <f t="array" aca="1" ref="K501" ca="1">_xlfn.IFS(L501&lt;3,"Junior",L501&lt;=7,"Mid-Level",L501&gt;7,"Senior")</f>
        <v>Mid-Level</v>
      </c>
      <c r="L501" s="46">
        <f ca="1">INT(YEARFRAC(Table1[[#This Row],[Joining Date]],TODAY(),1))</f>
        <v>6</v>
      </c>
      <c r="M501" s="25" t="str">
        <f t="shared" ca="1" si="7"/>
        <v>Yes</v>
      </c>
      <c r="N501" s="26">
        <f>YEAR(Table1[[#This Row],[Joining Date]])</f>
        <v>2020</v>
      </c>
      <c r="O501" s="46">
        <f>MONTH(Table1[[#This Row],[Joining Date]])</f>
        <v>6</v>
      </c>
      <c r="P501" s="26">
        <f ca="1">NETWORKDAYS(Table1[[#This Row],[Joining Date]],TODAY())</f>
        <v>1567</v>
      </c>
      <c r="Q501" s="26" t="str">
        <f>LEFT(Table1[[#This Row],[Department]],5)&amp;"-"&amp;RIGHT(Table1[[#This Row],[Employee ID]],3)</f>
        <v>Marke-155</v>
      </c>
      <c r="R501" s="26" t="str">
        <f>LEFT(Table1[[#This Row],[Department]],3)</f>
        <v>Mar</v>
      </c>
      <c r="S501" s="37">
        <f>_xlfn.XLOOKUP(Table1[[#This Row],[City]],Table2[City],Table2[Bonus %])</f>
        <v>4</v>
      </c>
      <c r="U501" s="48" t="str">
        <v xml:space="preserve">Vikram </v>
      </c>
      <c r="V501" s="48" t="str">
        <v>Singh</v>
      </c>
    </row>
    <row r="502" spans="1:22" x14ac:dyDescent="0.35">
      <c r="A502" s="7" t="s">
        <v>954</v>
      </c>
      <c r="B502" s="40" t="str">
        <f>LEFT(Table1[[#This Row],[Employee Name]],FIND(" ",Table1[[#This Row],[Employee Name]]))</f>
        <v xml:space="preserve">Priya </v>
      </c>
      <c r="C502" s="40" t="str">
        <f>RIGHT(Table1[[#This Row],[Employee Name]],LEN(Table1[[#This Row],[Employee Name]])-FIND(" ",Table1[[#This Row],[Employee Name]]))</f>
        <v>Reddy</v>
      </c>
      <c r="D502" s="22">
        <f>Table1[[#This Row],[Basic Salary]]+Table1[[#This Row],[Bonus]]</f>
        <v>128939</v>
      </c>
      <c r="E502" s="8">
        <v>88</v>
      </c>
      <c r="F502" s="45">
        <v>88</v>
      </c>
      <c r="G502" s="8" t="str" cm="1">
        <f t="array" ref="G502">_xlfn.IFS(Table1[[#This Row],[Performance Score]]&gt;=80,"Excellent",Table1[[#This Row],[Performance Score]]&gt;=60,"Good",Table1[[#This Row],[Performance Score]]&gt;=40,"Need Improvement")</f>
        <v>Excellent</v>
      </c>
      <c r="H502" s="29">
        <f>Table1[[#This Row],[Bonus]]/Table1[[#This Row],[Basic Salary]]</f>
        <v>0.24412860147822227</v>
      </c>
      <c r="I502" s="8">
        <f ca="1">DATEDIF(Table1[[#This Row],[Date of Birth]],TODAY(),"y")</f>
        <v>43</v>
      </c>
      <c r="J502" s="33">
        <v>45869</v>
      </c>
      <c r="K502" s="33" t="str" cm="1">
        <f t="array" aca="1" ref="K502" ca="1">_xlfn.IFS(L502&lt;3,"Junior",L502&lt;=7,"Mid-Level",L502&gt;7,"Senior")</f>
        <v>Junior</v>
      </c>
      <c r="L502" s="45">
        <f ca="1">INT(YEARFRAC(Table1[[#This Row],[Joining Date]],TODAY(),1))</f>
        <v>0</v>
      </c>
      <c r="M502" s="25" t="str">
        <f t="shared" ca="1" si="7"/>
        <v>No</v>
      </c>
      <c r="N502" s="25">
        <f>YEAR(Table1[[#This Row],[Joining Date]])</f>
        <v>2025</v>
      </c>
      <c r="O502" s="45">
        <f>MONTH(Table1[[#This Row],[Joining Date]])</f>
        <v>7</v>
      </c>
      <c r="P502" s="25">
        <f ca="1">NETWORKDAYS(Table1[[#This Row],[Joining Date]],TODAY())</f>
        <v>238</v>
      </c>
      <c r="Q502" s="25" t="str">
        <f>LEFT(Table1[[#This Row],[Department]],5)&amp;"-"&amp;RIGHT(Table1[[#This Row],[Employee ID]],3)</f>
        <v>Opera-898</v>
      </c>
      <c r="R502" s="25" t="str">
        <f>LEFT(Table1[[#This Row],[Department]],3)</f>
        <v>Ope</v>
      </c>
      <c r="S502" s="36">
        <f>_xlfn.XLOOKUP(Table1[[#This Row],[City]],Table2[City],Table2[Bonus %])</f>
        <v>5</v>
      </c>
      <c r="U502" s="48" t="str">
        <v xml:space="preserve">Priya </v>
      </c>
      <c r="V502" s="48" t="str">
        <v>Reddy</v>
      </c>
    </row>
    <row r="503" spans="1:22" x14ac:dyDescent="0.35">
      <c r="A503" s="9" t="s">
        <v>2531</v>
      </c>
      <c r="B503" s="41" t="str">
        <f>LEFT(Table1[[#This Row],[Employee Name]],FIND(" ",Table1[[#This Row],[Employee Name]]))</f>
        <v xml:space="preserve">Meera </v>
      </c>
      <c r="C503" s="41" t="str">
        <f>RIGHT(Table1[[#This Row],[Employee Name]],LEN(Table1[[#This Row],[Employee Name]])-FIND(" ",Table1[[#This Row],[Employee Name]]))</f>
        <v>Joshi</v>
      </c>
      <c r="D503" s="23">
        <f>Table1[[#This Row],[Basic Salary]]+Table1[[#This Row],[Bonus]]</f>
        <v>128918</v>
      </c>
      <c r="E503" s="10">
        <v>66</v>
      </c>
      <c r="F503" s="46">
        <v>77</v>
      </c>
      <c r="G503" s="10" t="str" cm="1">
        <f t="array" ref="G503">_xlfn.IFS(Table1[[#This Row],[Performance Score]]&gt;=80,"Excellent",Table1[[#This Row],[Performance Score]]&gt;=60,"Good",Table1[[#This Row],[Performance Score]]&gt;=40,"Need Improvement")</f>
        <v>Good</v>
      </c>
      <c r="H503" s="30">
        <f>Table1[[#This Row],[Bonus]]/Table1[[#This Row],[Basic Salary]]</f>
        <v>8.0212828354769783E-2</v>
      </c>
      <c r="I503" s="10">
        <f ca="1">DATEDIF(Table1[[#This Row],[Date of Birth]],TODAY(),"y")</f>
        <v>37</v>
      </c>
      <c r="J503" s="34">
        <v>43114</v>
      </c>
      <c r="K503" s="33" t="str" cm="1">
        <f t="array" aca="1" ref="K503" ca="1">_xlfn.IFS(L503&lt;3,"Junior",L503&lt;=7,"Mid-Level",L503&gt;7,"Senior")</f>
        <v>Senior</v>
      </c>
      <c r="L503" s="46">
        <f ca="1">INT(YEARFRAC(Table1[[#This Row],[Joining Date]],TODAY(),1))</f>
        <v>8</v>
      </c>
      <c r="M503" s="25" t="str">
        <f t="shared" ca="1" si="7"/>
        <v>Yes</v>
      </c>
      <c r="N503" s="26">
        <f>YEAR(Table1[[#This Row],[Joining Date]])</f>
        <v>2018</v>
      </c>
      <c r="O503" s="46">
        <f>MONTH(Table1[[#This Row],[Joining Date]])</f>
        <v>1</v>
      </c>
      <c r="P503" s="26">
        <f ca="1">NETWORKDAYS(Table1[[#This Row],[Joining Date]],TODAY())</f>
        <v>2206</v>
      </c>
      <c r="Q503" s="26" t="str">
        <f>LEFT(Table1[[#This Row],[Department]],5)&amp;"-"&amp;RIGHT(Table1[[#This Row],[Employee ID]],3)</f>
        <v>Sales-475</v>
      </c>
      <c r="R503" s="26" t="str">
        <f>LEFT(Table1[[#This Row],[Department]],3)</f>
        <v>Sal</v>
      </c>
      <c r="S503" s="37">
        <f>_xlfn.XLOOKUP(Table1[[#This Row],[City]],Table2[City],Table2[Bonus %])</f>
        <v>6</v>
      </c>
      <c r="U503" s="48" t="str">
        <v xml:space="preserve">Meera </v>
      </c>
      <c r="V503" s="48" t="str">
        <v>Joshi</v>
      </c>
    </row>
    <row r="504" spans="1:22" x14ac:dyDescent="0.35">
      <c r="A504" s="7" t="s">
        <v>2818</v>
      </c>
      <c r="B504" s="40" t="str">
        <f>LEFT(Table1[[#This Row],[Employee Name]],FIND(" ",Table1[[#This Row],[Employee Name]]))</f>
        <v xml:space="preserve">Tarun </v>
      </c>
      <c r="C504" s="40" t="str">
        <f>RIGHT(Table1[[#This Row],[Employee Name]],LEN(Table1[[#This Row],[Employee Name]])-FIND(" ",Table1[[#This Row],[Employee Name]]))</f>
        <v>Verma</v>
      </c>
      <c r="D504" s="22">
        <f>Table1[[#This Row],[Basic Salary]]+Table1[[#This Row],[Bonus]]</f>
        <v>128835</v>
      </c>
      <c r="E504" s="8">
        <v>94</v>
      </c>
      <c r="F504" s="45">
        <v>90</v>
      </c>
      <c r="G504" s="8" t="str" cm="1">
        <f t="array" ref="G504">_xlfn.IFS(Table1[[#This Row],[Performance Score]]&gt;=80,"Excellent",Table1[[#This Row],[Performance Score]]&gt;=60,"Good",Table1[[#This Row],[Performance Score]]&gt;=40,"Need Improvement")</f>
        <v>Excellent</v>
      </c>
      <c r="H504" s="29">
        <f>Table1[[#This Row],[Bonus]]/Table1[[#This Row],[Basic Salary]]</f>
        <v>0.12158197599004084</v>
      </c>
      <c r="I504" s="8">
        <f ca="1">DATEDIF(Table1[[#This Row],[Date of Birth]],TODAY(),"y")</f>
        <v>37</v>
      </c>
      <c r="J504" s="33">
        <v>44695</v>
      </c>
      <c r="K504" s="33" t="str" cm="1">
        <f t="array" aca="1" ref="K504" ca="1">_xlfn.IFS(L504&lt;3,"Junior",L504&lt;=7,"Mid-Level",L504&gt;7,"Senior")</f>
        <v>Mid-Level</v>
      </c>
      <c r="L504" s="45">
        <f ca="1">INT(YEARFRAC(Table1[[#This Row],[Joining Date]],TODAY(),1))</f>
        <v>4</v>
      </c>
      <c r="M504" s="25" t="str">
        <f t="shared" ca="1" si="7"/>
        <v>No</v>
      </c>
      <c r="N504" s="25">
        <f>YEAR(Table1[[#This Row],[Joining Date]])</f>
        <v>2022</v>
      </c>
      <c r="O504" s="45">
        <f>MONTH(Table1[[#This Row],[Joining Date]])</f>
        <v>5</v>
      </c>
      <c r="P504" s="25">
        <f ca="1">NETWORKDAYS(Table1[[#This Row],[Joining Date]],TODAY())</f>
        <v>1076</v>
      </c>
      <c r="Q504" s="25" t="str">
        <f>LEFT(Table1[[#This Row],[Department]],5)&amp;"-"&amp;RIGHT(Table1[[#This Row],[Employee ID]],3)</f>
        <v>Suppo-762</v>
      </c>
      <c r="R504" s="25" t="str">
        <f>LEFT(Table1[[#This Row],[Department]],3)</f>
        <v>Sup</v>
      </c>
      <c r="S504" s="36">
        <f>_xlfn.XLOOKUP(Table1[[#This Row],[City]],Table2[City],Table2[Bonus %])</f>
        <v>5</v>
      </c>
      <c r="U504" s="48" t="str">
        <v xml:space="preserve">Tarun </v>
      </c>
      <c r="V504" s="48" t="str">
        <v>Verma</v>
      </c>
    </row>
    <row r="505" spans="1:22" x14ac:dyDescent="0.35">
      <c r="A505" s="9" t="s">
        <v>4012</v>
      </c>
      <c r="B505" s="41" t="str">
        <f>LEFT(Table1[[#This Row],[Employee Name]],FIND(" ",Table1[[#This Row],[Employee Name]]))</f>
        <v xml:space="preserve">Meera </v>
      </c>
      <c r="C505" s="41" t="str">
        <f>RIGHT(Table1[[#This Row],[Employee Name]],LEN(Table1[[#This Row],[Employee Name]])-FIND(" ",Table1[[#This Row],[Employee Name]]))</f>
        <v>Joshi</v>
      </c>
      <c r="D505" s="23">
        <f>Table1[[#This Row],[Basic Salary]]+Table1[[#This Row],[Bonus]]</f>
        <v>128784</v>
      </c>
      <c r="E505" s="10">
        <v>77</v>
      </c>
      <c r="F505" s="46">
        <v>58</v>
      </c>
      <c r="G505" s="10" t="str" cm="1">
        <f t="array" ref="G505">_xlfn.IFS(Table1[[#This Row],[Performance Score]]&gt;=80,"Excellent",Table1[[#This Row],[Performance Score]]&gt;=60,"Good",Table1[[#This Row],[Performance Score]]&gt;=40,"Need Improvement")</f>
        <v>Need Improvement</v>
      </c>
      <c r="H505" s="30">
        <f>Table1[[#This Row],[Bonus]]/Table1[[#This Row],[Basic Salary]]</f>
        <v>0.13654334933634565</v>
      </c>
      <c r="I505" s="10">
        <f ca="1">DATEDIF(Table1[[#This Row],[Date of Birth]],TODAY(),"y")</f>
        <v>36</v>
      </c>
      <c r="J505" s="34">
        <v>45100</v>
      </c>
      <c r="K505" s="33" t="str" cm="1">
        <f t="array" aca="1" ref="K505" ca="1">_xlfn.IFS(L505&lt;3,"Junior",L505&lt;=7,"Mid-Level",L505&gt;7,"Senior")</f>
        <v>Mid-Level</v>
      </c>
      <c r="L505" s="46">
        <f ca="1">INT(YEARFRAC(Table1[[#This Row],[Joining Date]],TODAY(),1))</f>
        <v>3</v>
      </c>
      <c r="M505" s="25" t="str">
        <f t="shared" ca="1" si="7"/>
        <v>No</v>
      </c>
      <c r="N505" s="26">
        <f>YEAR(Table1[[#This Row],[Joining Date]])</f>
        <v>2023</v>
      </c>
      <c r="O505" s="46">
        <f>MONTH(Table1[[#This Row],[Joining Date]])</f>
        <v>6</v>
      </c>
      <c r="P505" s="26">
        <f ca="1">NETWORKDAYS(Table1[[#This Row],[Joining Date]],TODAY())</f>
        <v>787</v>
      </c>
      <c r="Q505" s="26" t="str">
        <f>LEFT(Table1[[#This Row],[Department]],5)&amp;"-"&amp;RIGHT(Table1[[#This Row],[Employee ID]],3)</f>
        <v>Marke-956</v>
      </c>
      <c r="R505" s="26" t="str">
        <f>LEFT(Table1[[#This Row],[Department]],3)</f>
        <v>Mar</v>
      </c>
      <c r="S505" s="37">
        <f>_xlfn.XLOOKUP(Table1[[#This Row],[City]],Table2[City],Table2[Bonus %])</f>
        <v>5</v>
      </c>
      <c r="U505" s="48" t="str">
        <v xml:space="preserve">Meera </v>
      </c>
      <c r="V505" s="48" t="str">
        <v>Joshi</v>
      </c>
    </row>
    <row r="506" spans="1:22" x14ac:dyDescent="0.35">
      <c r="A506" s="7" t="s">
        <v>4166</v>
      </c>
      <c r="B506" s="40" t="str">
        <f>LEFT(Table1[[#This Row],[Employee Name]],FIND(" ",Table1[[#This Row],[Employee Name]]))</f>
        <v xml:space="preserve">Kavya </v>
      </c>
      <c r="C506" s="40" t="str">
        <f>RIGHT(Table1[[#This Row],[Employee Name]],LEN(Table1[[#This Row],[Employee Name]])-FIND(" ",Table1[[#This Row],[Employee Name]]))</f>
        <v>Nair</v>
      </c>
      <c r="D506" s="22">
        <f>Table1[[#This Row],[Basic Salary]]+Table1[[#This Row],[Bonus]]</f>
        <v>128730</v>
      </c>
      <c r="E506" s="8">
        <v>69</v>
      </c>
      <c r="F506" s="45">
        <v>53</v>
      </c>
      <c r="G506" s="8" t="str" cm="1">
        <f t="array" ref="G506">_xlfn.IFS(Table1[[#This Row],[Performance Score]]&gt;=80,"Excellent",Table1[[#This Row],[Performance Score]]&gt;=60,"Good",Table1[[#This Row],[Performance Score]]&gt;=40,"Need Improvement")</f>
        <v>Need Improvement</v>
      </c>
      <c r="H506" s="29">
        <f>Table1[[#This Row],[Bonus]]/Table1[[#This Row],[Basic Salary]]</f>
        <v>0.29861090094725057</v>
      </c>
      <c r="I506" s="8">
        <f ca="1">DATEDIF(Table1[[#This Row],[Date of Birth]],TODAY(),"y")</f>
        <v>29</v>
      </c>
      <c r="J506" s="33">
        <v>43549</v>
      </c>
      <c r="K506" s="33" t="str" cm="1">
        <f t="array" aca="1" ref="K506" ca="1">_xlfn.IFS(L506&lt;3,"Junior",L506&lt;=7,"Mid-Level",L506&gt;7,"Senior")</f>
        <v>Mid-Level</v>
      </c>
      <c r="L506" s="45">
        <f ca="1">INT(YEARFRAC(Table1[[#This Row],[Joining Date]],TODAY(),1))</f>
        <v>7</v>
      </c>
      <c r="M506" s="25" t="str">
        <f t="shared" ca="1" si="7"/>
        <v>Yes</v>
      </c>
      <c r="N506" s="25">
        <f>YEAR(Table1[[#This Row],[Joining Date]])</f>
        <v>2019</v>
      </c>
      <c r="O506" s="45">
        <f>MONTH(Table1[[#This Row],[Joining Date]])</f>
        <v>3</v>
      </c>
      <c r="P506" s="25">
        <f ca="1">NETWORKDAYS(Table1[[#This Row],[Joining Date]],TODAY())</f>
        <v>1896</v>
      </c>
      <c r="Q506" s="25" t="str">
        <f>LEFT(Table1[[#This Row],[Department]],5)&amp;"-"&amp;RIGHT(Table1[[#This Row],[Employee ID]],3)</f>
        <v>Suppo-110</v>
      </c>
      <c r="R506" s="25" t="str">
        <f>LEFT(Table1[[#This Row],[Department]],3)</f>
        <v>Sup</v>
      </c>
      <c r="S506" s="36">
        <f>_xlfn.XLOOKUP(Table1[[#This Row],[City]],Table2[City],Table2[Bonus %])</f>
        <v>5</v>
      </c>
      <c r="U506" s="48" t="str">
        <v xml:space="preserve">Kavya </v>
      </c>
      <c r="V506" s="48" t="str">
        <v>Nair</v>
      </c>
    </row>
    <row r="507" spans="1:22" x14ac:dyDescent="0.35">
      <c r="A507" s="9" t="s">
        <v>1522</v>
      </c>
      <c r="B507" s="41" t="str">
        <f>LEFT(Table1[[#This Row],[Employee Name]],FIND(" ",Table1[[#This Row],[Employee Name]]))</f>
        <v xml:space="preserve">Pooja </v>
      </c>
      <c r="C507" s="41" t="str">
        <f>RIGHT(Table1[[#This Row],[Employee Name]],LEN(Table1[[#This Row],[Employee Name]])-FIND(" ",Table1[[#This Row],[Employee Name]]))</f>
        <v>Das</v>
      </c>
      <c r="D507" s="23">
        <f>Table1[[#This Row],[Basic Salary]]+Table1[[#This Row],[Bonus]]</f>
        <v>128706</v>
      </c>
      <c r="E507" s="10">
        <v>83</v>
      </c>
      <c r="F507" s="46">
        <v>55</v>
      </c>
      <c r="G507" s="10" t="str" cm="1">
        <f t="array" ref="G507">_xlfn.IFS(Table1[[#This Row],[Performance Score]]&gt;=80,"Excellent",Table1[[#This Row],[Performance Score]]&gt;=60,"Good",Table1[[#This Row],[Performance Score]]&gt;=40,"Need Improvement")</f>
        <v>Need Improvement</v>
      </c>
      <c r="H507" s="30">
        <f>Table1[[#This Row],[Bonus]]/Table1[[#This Row],[Basic Salary]]</f>
        <v>0.23664210152098927</v>
      </c>
      <c r="I507" s="10">
        <f ca="1">DATEDIF(Table1[[#This Row],[Date of Birth]],TODAY(),"y")</f>
        <v>13</v>
      </c>
      <c r="J507" s="34">
        <v>42367</v>
      </c>
      <c r="K507" s="33" t="str" cm="1">
        <f t="array" aca="1" ref="K507" ca="1">_xlfn.IFS(L507&lt;3,"Junior",L507&lt;=7,"Mid-Level",L507&gt;7,"Senior")</f>
        <v>Senior</v>
      </c>
      <c r="L507" s="46">
        <f ca="1">INT(YEARFRAC(Table1[[#This Row],[Joining Date]],TODAY(),1))</f>
        <v>10</v>
      </c>
      <c r="M507" s="25" t="str">
        <f t="shared" ca="1" si="7"/>
        <v>Yes</v>
      </c>
      <c r="N507" s="26">
        <f>YEAR(Table1[[#This Row],[Joining Date]])</f>
        <v>2015</v>
      </c>
      <c r="O507" s="46">
        <f>MONTH(Table1[[#This Row],[Joining Date]])</f>
        <v>12</v>
      </c>
      <c r="P507" s="26">
        <f ca="1">NETWORKDAYS(Table1[[#This Row],[Joining Date]],TODAY())</f>
        <v>2740</v>
      </c>
      <c r="Q507" s="26" t="str">
        <f>LEFT(Table1[[#This Row],[Department]],5)&amp;"-"&amp;RIGHT(Table1[[#This Row],[Employee ID]],3)</f>
        <v>Opera-466</v>
      </c>
      <c r="R507" s="26" t="str">
        <f>LEFT(Table1[[#This Row],[Department]],3)</f>
        <v>Ope</v>
      </c>
      <c r="S507" s="37">
        <f>_xlfn.XLOOKUP(Table1[[#This Row],[City]],Table2[City],Table2[Bonus %])</f>
        <v>5</v>
      </c>
      <c r="U507" s="48" t="str">
        <v xml:space="preserve">Pooja </v>
      </c>
      <c r="V507" s="48" t="str">
        <v>Das</v>
      </c>
    </row>
    <row r="508" spans="1:22" x14ac:dyDescent="0.35">
      <c r="A508" s="7" t="s">
        <v>1426</v>
      </c>
      <c r="B508" s="40" t="str">
        <f>LEFT(Table1[[#This Row],[Employee Name]],FIND(" ",Table1[[#This Row],[Employee Name]]))</f>
        <v xml:space="preserve">Karan </v>
      </c>
      <c r="C508" s="40" t="str">
        <f>RIGHT(Table1[[#This Row],[Employee Name]],LEN(Table1[[#This Row],[Employee Name]])-FIND(" ",Table1[[#This Row],[Employee Name]]))</f>
        <v>Malhotra</v>
      </c>
      <c r="D508" s="22">
        <f>Table1[[#This Row],[Basic Salary]]+Table1[[#This Row],[Bonus]]</f>
        <v>128698</v>
      </c>
      <c r="E508" s="8">
        <v>95</v>
      </c>
      <c r="F508" s="45">
        <v>62</v>
      </c>
      <c r="G508" s="8" t="str" cm="1">
        <f t="array" ref="G508">_xlfn.IFS(Table1[[#This Row],[Performance Score]]&gt;=80,"Excellent",Table1[[#This Row],[Performance Score]]&gt;=60,"Good",Table1[[#This Row],[Performance Score]]&gt;=40,"Need Improvement")</f>
        <v>Good</v>
      </c>
      <c r="H508" s="29">
        <f>Table1[[#This Row],[Bonus]]/Table1[[#This Row],[Basic Salary]]</f>
        <v>0.19434648650655184</v>
      </c>
      <c r="I508" s="8">
        <f ca="1">DATEDIF(Table1[[#This Row],[Date of Birth]],TODAY(),"y")</f>
        <v>42</v>
      </c>
      <c r="J508" s="33">
        <v>45968</v>
      </c>
      <c r="K508" s="33" t="str" cm="1">
        <f t="array" aca="1" ref="K508" ca="1">_xlfn.IFS(L508&lt;3,"Junior",L508&lt;=7,"Mid-Level",L508&gt;7,"Senior")</f>
        <v>Junior</v>
      </c>
      <c r="L508" s="45">
        <f ca="1">INT(YEARFRAC(Table1[[#This Row],[Joining Date]],TODAY(),1))</f>
        <v>0</v>
      </c>
      <c r="M508" s="25" t="str">
        <f t="shared" ca="1" si="7"/>
        <v>No</v>
      </c>
      <c r="N508" s="25">
        <f>YEAR(Table1[[#This Row],[Joining Date]])</f>
        <v>2025</v>
      </c>
      <c r="O508" s="45">
        <f>MONTH(Table1[[#This Row],[Joining Date]])</f>
        <v>11</v>
      </c>
      <c r="P508" s="25">
        <f ca="1">NETWORKDAYS(Table1[[#This Row],[Joining Date]],TODAY())</f>
        <v>167</v>
      </c>
      <c r="Q508" s="25" t="str">
        <f>LEFT(Table1[[#This Row],[Department]],5)&amp;"-"&amp;RIGHT(Table1[[#This Row],[Employee ID]],3)</f>
        <v>Marke-370</v>
      </c>
      <c r="R508" s="25" t="str">
        <f>LEFT(Table1[[#This Row],[Department]],3)</f>
        <v>Mar</v>
      </c>
      <c r="S508" s="36">
        <f>_xlfn.XLOOKUP(Table1[[#This Row],[City]],Table2[City],Table2[Bonus %])</f>
        <v>5</v>
      </c>
      <c r="U508" s="48" t="str">
        <v xml:space="preserve">Karan </v>
      </c>
      <c r="V508" s="48" t="str">
        <v>Malhotra</v>
      </c>
    </row>
    <row r="509" spans="1:22" x14ac:dyDescent="0.35">
      <c r="A509" s="9" t="s">
        <v>1923</v>
      </c>
      <c r="B509" s="41" t="str">
        <f>LEFT(Table1[[#This Row],[Employee Name]],FIND(" ",Table1[[#This Row],[Employee Name]]))</f>
        <v xml:space="preserve">Aarav </v>
      </c>
      <c r="C509" s="41" t="str">
        <f>RIGHT(Table1[[#This Row],[Employee Name]],LEN(Table1[[#This Row],[Employee Name]])-FIND(" ",Table1[[#This Row],[Employee Name]]))</f>
        <v>Sharma</v>
      </c>
      <c r="D509" s="23">
        <f>Table1[[#This Row],[Basic Salary]]+Table1[[#This Row],[Bonus]]</f>
        <v>128693</v>
      </c>
      <c r="E509" s="10">
        <v>85</v>
      </c>
      <c r="F509" s="46">
        <v>76</v>
      </c>
      <c r="G509" s="10" t="str" cm="1">
        <f t="array" ref="G509">_xlfn.IFS(Table1[[#This Row],[Performance Score]]&gt;=80,"Excellent",Table1[[#This Row],[Performance Score]]&gt;=60,"Good",Table1[[#This Row],[Performance Score]]&gt;=40,"Need Improvement")</f>
        <v>Good</v>
      </c>
      <c r="H509" s="30">
        <f>Table1[[#This Row],[Bonus]]/Table1[[#This Row],[Basic Salary]]</f>
        <v>0.11894307600010434</v>
      </c>
      <c r="I509" s="10">
        <f ca="1">DATEDIF(Table1[[#This Row],[Date of Birth]],TODAY(),"y")</f>
        <v>41</v>
      </c>
      <c r="J509" s="34">
        <v>45843</v>
      </c>
      <c r="K509" s="33" t="str" cm="1">
        <f t="array" aca="1" ref="K509" ca="1">_xlfn.IFS(L509&lt;3,"Junior",L509&lt;=7,"Mid-Level",L509&gt;7,"Senior")</f>
        <v>Junior</v>
      </c>
      <c r="L509" s="46">
        <f ca="1">INT(YEARFRAC(Table1[[#This Row],[Joining Date]],TODAY(),1))</f>
        <v>0</v>
      </c>
      <c r="M509" s="25" t="str">
        <f t="shared" ca="1" si="7"/>
        <v>No</v>
      </c>
      <c r="N509" s="26">
        <f>YEAR(Table1[[#This Row],[Joining Date]])</f>
        <v>2025</v>
      </c>
      <c r="O509" s="46">
        <f>MONTH(Table1[[#This Row],[Joining Date]])</f>
        <v>7</v>
      </c>
      <c r="P509" s="26">
        <f ca="1">NETWORKDAYS(Table1[[#This Row],[Joining Date]],TODAY())</f>
        <v>256</v>
      </c>
      <c r="Q509" s="26" t="str">
        <f>LEFT(Table1[[#This Row],[Department]],5)&amp;"-"&amp;RIGHT(Table1[[#This Row],[Employee ID]],3)</f>
        <v>Opera-867</v>
      </c>
      <c r="R509" s="26" t="str">
        <f>LEFT(Table1[[#This Row],[Department]],3)</f>
        <v>Ope</v>
      </c>
      <c r="S509" s="37">
        <f>_xlfn.XLOOKUP(Table1[[#This Row],[City]],Table2[City],Table2[Bonus %])</f>
        <v>7</v>
      </c>
      <c r="U509" s="48" t="str">
        <v xml:space="preserve">Aarav </v>
      </c>
      <c r="V509" s="48" t="str">
        <v>Sharma</v>
      </c>
    </row>
    <row r="510" spans="1:22" x14ac:dyDescent="0.35">
      <c r="A510" s="7" t="s">
        <v>1630</v>
      </c>
      <c r="B510" s="40" t="str">
        <f>LEFT(Table1[[#This Row],[Employee Name]],FIND(" ",Table1[[#This Row],[Employee Name]]))</f>
        <v xml:space="preserve">Rohan </v>
      </c>
      <c r="C510" s="40" t="str">
        <f>RIGHT(Table1[[#This Row],[Employee Name]],LEN(Table1[[#This Row],[Employee Name]])-FIND(" ",Table1[[#This Row],[Employee Name]]))</f>
        <v>Gupta</v>
      </c>
      <c r="D510" s="22">
        <f>Table1[[#This Row],[Basic Salary]]+Table1[[#This Row],[Bonus]]</f>
        <v>128685</v>
      </c>
      <c r="E510" s="8">
        <v>77</v>
      </c>
      <c r="F510" s="45">
        <v>75</v>
      </c>
      <c r="G510" s="8" t="str" cm="1">
        <f t="array" ref="G510">_xlfn.IFS(Table1[[#This Row],[Performance Score]]&gt;=80,"Excellent",Table1[[#This Row],[Performance Score]]&gt;=60,"Good",Table1[[#This Row],[Performance Score]]&gt;=40,"Need Improvement")</f>
        <v>Good</v>
      </c>
      <c r="H510" s="29">
        <f>Table1[[#This Row],[Bonus]]/Table1[[#This Row],[Basic Salary]]</f>
        <v>0.19062378564423307</v>
      </c>
      <c r="I510" s="8">
        <f ca="1">DATEDIF(Table1[[#This Row],[Date of Birth]],TODAY(),"y")</f>
        <v>32</v>
      </c>
      <c r="J510" s="33">
        <v>45732</v>
      </c>
      <c r="K510" s="33" t="str" cm="1">
        <f t="array" aca="1" ref="K510" ca="1">_xlfn.IFS(L510&lt;3,"Junior",L510&lt;=7,"Mid-Level",L510&gt;7,"Senior")</f>
        <v>Junior</v>
      </c>
      <c r="L510" s="45">
        <f ca="1">INT(YEARFRAC(Table1[[#This Row],[Joining Date]],TODAY(),1))</f>
        <v>1</v>
      </c>
      <c r="M510" s="25" t="str">
        <f t="shared" ca="1" si="7"/>
        <v>No</v>
      </c>
      <c r="N510" s="25">
        <f>YEAR(Table1[[#This Row],[Joining Date]])</f>
        <v>2025</v>
      </c>
      <c r="O510" s="45">
        <f>MONTH(Table1[[#This Row],[Joining Date]])</f>
        <v>3</v>
      </c>
      <c r="P510" s="25">
        <f ca="1">NETWORKDAYS(Table1[[#This Row],[Joining Date]],TODAY())</f>
        <v>336</v>
      </c>
      <c r="Q510" s="25" t="str">
        <f>LEFT(Table1[[#This Row],[Department]],5)&amp;"-"&amp;RIGHT(Table1[[#This Row],[Employee ID]],3)</f>
        <v>Marke-574</v>
      </c>
      <c r="R510" s="25" t="str">
        <f>LEFT(Table1[[#This Row],[Department]],3)</f>
        <v>Mar</v>
      </c>
      <c r="S510" s="36">
        <f>_xlfn.XLOOKUP(Table1[[#This Row],[City]],Table2[City],Table2[Bonus %])</f>
        <v>6</v>
      </c>
      <c r="U510" s="48" t="str">
        <v xml:space="preserve">Rohan </v>
      </c>
      <c r="V510" s="48" t="str">
        <v>Gupta</v>
      </c>
    </row>
    <row r="511" spans="1:22" x14ac:dyDescent="0.35">
      <c r="A511" s="9" t="s">
        <v>4052</v>
      </c>
      <c r="B511" s="41" t="str">
        <f>LEFT(Table1[[#This Row],[Employee Name]],FIND(" ",Table1[[#This Row],[Employee Name]]))</f>
        <v xml:space="preserve">Ishita </v>
      </c>
      <c r="C511" s="41" t="str">
        <f>RIGHT(Table1[[#This Row],[Employee Name]],LEN(Table1[[#This Row],[Employee Name]])-FIND(" ",Table1[[#This Row],[Employee Name]]))</f>
        <v>Roy</v>
      </c>
      <c r="D511" s="23">
        <f>Table1[[#This Row],[Basic Salary]]+Table1[[#This Row],[Bonus]]</f>
        <v>128662</v>
      </c>
      <c r="E511" s="10">
        <v>61</v>
      </c>
      <c r="F511" s="46">
        <v>50</v>
      </c>
      <c r="G511" s="10" t="str" cm="1">
        <f t="array" ref="G511">_xlfn.IFS(Table1[[#This Row],[Performance Score]]&gt;=80,"Excellent",Table1[[#This Row],[Performance Score]]&gt;=60,"Good",Table1[[#This Row],[Performance Score]]&gt;=40,"Need Improvement")</f>
        <v>Need Improvement</v>
      </c>
      <c r="H511" s="30">
        <f>Table1[[#This Row],[Bonus]]/Table1[[#This Row],[Basic Salary]]</f>
        <v>0.12376410578905077</v>
      </c>
      <c r="I511" s="10">
        <f ca="1">DATEDIF(Table1[[#This Row],[Date of Birth]],TODAY(),"y")</f>
        <v>39</v>
      </c>
      <c r="J511" s="34">
        <v>42548</v>
      </c>
      <c r="K511" s="33" t="str" cm="1">
        <f t="array" aca="1" ref="K511" ca="1">_xlfn.IFS(L511&lt;3,"Junior",L511&lt;=7,"Mid-Level",L511&gt;7,"Senior")</f>
        <v>Senior</v>
      </c>
      <c r="L511" s="46">
        <f ca="1">INT(YEARFRAC(Table1[[#This Row],[Joining Date]],TODAY(),1))</f>
        <v>10</v>
      </c>
      <c r="M511" s="25" t="str">
        <f t="shared" ca="1" si="7"/>
        <v>Yes</v>
      </c>
      <c r="N511" s="26">
        <f>YEAR(Table1[[#This Row],[Joining Date]])</f>
        <v>2016</v>
      </c>
      <c r="O511" s="46">
        <f>MONTH(Table1[[#This Row],[Joining Date]])</f>
        <v>6</v>
      </c>
      <c r="P511" s="26">
        <f ca="1">NETWORKDAYS(Table1[[#This Row],[Joining Date]],TODAY())</f>
        <v>2611</v>
      </c>
      <c r="Q511" s="26" t="str">
        <f>LEFT(Table1[[#This Row],[Department]],5)&amp;"-"&amp;RIGHT(Table1[[#This Row],[Employee ID]],3)</f>
        <v>Opera-996</v>
      </c>
      <c r="R511" s="26" t="str">
        <f>LEFT(Table1[[#This Row],[Department]],3)</f>
        <v>Ope</v>
      </c>
      <c r="S511" s="37">
        <f>_xlfn.XLOOKUP(Table1[[#This Row],[City]],Table2[City],Table2[Bonus %])</f>
        <v>7</v>
      </c>
      <c r="U511" s="48" t="str">
        <v xml:space="preserve">Ishita </v>
      </c>
      <c r="V511" s="48" t="str">
        <v>Roy</v>
      </c>
    </row>
    <row r="512" spans="1:22" x14ac:dyDescent="0.35">
      <c r="A512" s="7" t="s">
        <v>130</v>
      </c>
      <c r="B512" s="40" t="str">
        <f>LEFT(Table1[[#This Row],[Employee Name]],FIND(" ",Table1[[#This Row],[Employee Name]]))</f>
        <v xml:space="preserve">Ishita </v>
      </c>
      <c r="C512" s="40" t="str">
        <f>RIGHT(Table1[[#This Row],[Employee Name]],LEN(Table1[[#This Row],[Employee Name]])-FIND(" ",Table1[[#This Row],[Employee Name]]))</f>
        <v>Roy</v>
      </c>
      <c r="D512" s="22">
        <f>Table1[[#This Row],[Basic Salary]]+Table1[[#This Row],[Bonus]]</f>
        <v>128645</v>
      </c>
      <c r="E512" s="8">
        <v>79</v>
      </c>
      <c r="F512" s="45">
        <v>82</v>
      </c>
      <c r="G512" s="8" t="str" cm="1">
        <f t="array" ref="G512">_xlfn.IFS(Table1[[#This Row],[Performance Score]]&gt;=80,"Excellent",Table1[[#This Row],[Performance Score]]&gt;=60,"Good",Table1[[#This Row],[Performance Score]]&gt;=40,"Need Improvement")</f>
        <v>Excellent</v>
      </c>
      <c r="H512" s="29">
        <f>Table1[[#This Row],[Bonus]]/Table1[[#This Row],[Basic Salary]]</f>
        <v>0.1121437154737925</v>
      </c>
      <c r="I512" s="8">
        <f ca="1">DATEDIF(Table1[[#This Row],[Date of Birth]],TODAY(),"y")</f>
        <v>28</v>
      </c>
      <c r="J512" s="33">
        <v>42912</v>
      </c>
      <c r="K512" s="33" t="str" cm="1">
        <f t="array" aca="1" ref="K512" ca="1">_xlfn.IFS(L512&lt;3,"Junior",L512&lt;=7,"Mid-Level",L512&gt;7,"Senior")</f>
        <v>Senior</v>
      </c>
      <c r="L512" s="45">
        <f ca="1">INT(YEARFRAC(Table1[[#This Row],[Joining Date]],TODAY(),1))</f>
        <v>9</v>
      </c>
      <c r="M512" s="25" t="str">
        <f t="shared" ca="1" si="7"/>
        <v>Yes</v>
      </c>
      <c r="N512" s="25">
        <f>YEAR(Table1[[#This Row],[Joining Date]])</f>
        <v>2017</v>
      </c>
      <c r="O512" s="45">
        <f>MONTH(Table1[[#This Row],[Joining Date]])</f>
        <v>6</v>
      </c>
      <c r="P512" s="25">
        <f ca="1">NETWORKDAYS(Table1[[#This Row],[Joining Date]],TODAY())</f>
        <v>2351</v>
      </c>
      <c r="Q512" s="25" t="str">
        <f>LEFT(Table1[[#This Row],[Department]],5)&amp;"-"&amp;RIGHT(Table1[[#This Row],[Employee ID]],3)</f>
        <v>HR-074</v>
      </c>
      <c r="R512" s="25" t="str">
        <f>LEFT(Table1[[#This Row],[Department]],3)</f>
        <v>HR</v>
      </c>
      <c r="S512" s="36">
        <f>_xlfn.XLOOKUP(Table1[[#This Row],[City]],Table2[City],Table2[Bonus %])</f>
        <v>4</v>
      </c>
      <c r="U512" s="48" t="str">
        <v xml:space="preserve">Ishita </v>
      </c>
      <c r="V512" s="48" t="str">
        <v>Roy</v>
      </c>
    </row>
    <row r="513" spans="1:22" x14ac:dyDescent="0.35">
      <c r="A513" s="9" t="s">
        <v>588</v>
      </c>
      <c r="B513" s="41" t="str">
        <f>LEFT(Table1[[#This Row],[Employee Name]],FIND(" ",Table1[[#This Row],[Employee Name]]))</f>
        <v xml:space="preserve">Neha </v>
      </c>
      <c r="C513" s="41" t="str">
        <f>RIGHT(Table1[[#This Row],[Employee Name]],LEN(Table1[[#This Row],[Employee Name]])-FIND(" ",Table1[[#This Row],[Employee Name]]))</f>
        <v>Kulkarni</v>
      </c>
      <c r="D513" s="23">
        <f>Table1[[#This Row],[Basic Salary]]+Table1[[#This Row],[Bonus]]</f>
        <v>128645</v>
      </c>
      <c r="E513" s="10">
        <v>78</v>
      </c>
      <c r="F513" s="46">
        <v>81</v>
      </c>
      <c r="G513" s="10" t="str" cm="1">
        <f t="array" ref="G513">_xlfn.IFS(Table1[[#This Row],[Performance Score]]&gt;=80,"Excellent",Table1[[#This Row],[Performance Score]]&gt;=60,"Good",Table1[[#This Row],[Performance Score]]&gt;=40,"Need Improvement")</f>
        <v>Excellent</v>
      </c>
      <c r="H513" s="30">
        <f>Table1[[#This Row],[Bonus]]/Table1[[#This Row],[Basic Salary]]</f>
        <v>0.12121634694998126</v>
      </c>
      <c r="I513" s="10">
        <f ca="1">DATEDIF(Table1[[#This Row],[Date of Birth]],TODAY(),"y")</f>
        <v>15</v>
      </c>
      <c r="J513" s="34">
        <v>45312</v>
      </c>
      <c r="K513" s="33" t="str" cm="1">
        <f t="array" aca="1" ref="K513" ca="1">_xlfn.IFS(L513&lt;3,"Junior",L513&lt;=7,"Mid-Level",L513&gt;7,"Senior")</f>
        <v>Junior</v>
      </c>
      <c r="L513" s="46">
        <f ca="1">INT(YEARFRAC(Table1[[#This Row],[Joining Date]],TODAY(),1))</f>
        <v>2</v>
      </c>
      <c r="M513" s="25" t="str">
        <f t="shared" ca="1" si="7"/>
        <v>No</v>
      </c>
      <c r="N513" s="26">
        <f>YEAR(Table1[[#This Row],[Joining Date]])</f>
        <v>2024</v>
      </c>
      <c r="O513" s="46">
        <f>MONTH(Table1[[#This Row],[Joining Date]])</f>
        <v>1</v>
      </c>
      <c r="P513" s="26">
        <f ca="1">NETWORKDAYS(Table1[[#This Row],[Joining Date]],TODAY())</f>
        <v>636</v>
      </c>
      <c r="Q513" s="26" t="str">
        <f>LEFT(Table1[[#This Row],[Department]],5)&amp;"-"&amp;RIGHT(Table1[[#This Row],[Employee ID]],3)</f>
        <v>Opera-532</v>
      </c>
      <c r="R513" s="26" t="str">
        <f>LEFT(Table1[[#This Row],[Department]],3)</f>
        <v>Ope</v>
      </c>
      <c r="S513" s="37">
        <f>_xlfn.XLOOKUP(Table1[[#This Row],[City]],Table2[City],Table2[Bonus %])</f>
        <v>6</v>
      </c>
      <c r="U513" s="48" t="str">
        <v xml:space="preserve">Neha </v>
      </c>
      <c r="V513" s="48" t="str">
        <v>Kulkarni</v>
      </c>
    </row>
    <row r="514" spans="1:22" x14ac:dyDescent="0.35">
      <c r="A514" s="7" t="s">
        <v>2404</v>
      </c>
      <c r="B514" s="40" t="str">
        <f>LEFT(Table1[[#This Row],[Employee Name]],FIND(" ",Table1[[#This Row],[Employee Name]]))</f>
        <v xml:space="preserve">Gayathri </v>
      </c>
      <c r="C514" s="40" t="str">
        <f>RIGHT(Table1[[#This Row],[Employee Name]],LEN(Table1[[#This Row],[Employee Name]])-FIND(" ",Table1[[#This Row],[Employee Name]]))</f>
        <v>Iyer</v>
      </c>
      <c r="D514" s="22">
        <f>Table1[[#This Row],[Basic Salary]]+Table1[[#This Row],[Bonus]]</f>
        <v>128637</v>
      </c>
      <c r="E514" s="8">
        <v>91</v>
      </c>
      <c r="F514" s="45">
        <v>49</v>
      </c>
      <c r="G514" s="8" t="str" cm="1">
        <f t="array" ref="G514">_xlfn.IFS(Table1[[#This Row],[Performance Score]]&gt;=80,"Excellent",Table1[[#This Row],[Performance Score]]&gt;=60,"Good",Table1[[#This Row],[Performance Score]]&gt;=40,"Need Improvement")</f>
        <v>Need Improvement</v>
      </c>
      <c r="H514" s="29">
        <f>Table1[[#This Row],[Bonus]]/Table1[[#This Row],[Basic Salary]]</f>
        <v>0.1603240034998151</v>
      </c>
      <c r="I514" s="8">
        <f ca="1">DATEDIF(Table1[[#This Row],[Date of Birth]],TODAY(),"y")</f>
        <v>43</v>
      </c>
      <c r="J514" s="33">
        <v>43940</v>
      </c>
      <c r="K514" s="33" t="str" cm="1">
        <f t="array" aca="1" ref="K514" ca="1">_xlfn.IFS(L514&lt;3,"Junior",L514&lt;=7,"Mid-Level",L514&gt;7,"Senior")</f>
        <v>Mid-Level</v>
      </c>
      <c r="L514" s="45">
        <f ca="1">INT(YEARFRAC(Table1[[#This Row],[Joining Date]],TODAY(),1))</f>
        <v>6</v>
      </c>
      <c r="M514" s="25" t="str">
        <f t="shared" ref="M514:M577" ca="1" si="8">IF(L514&gt;5,"Yes","No")</f>
        <v>Yes</v>
      </c>
      <c r="N514" s="25">
        <f>YEAR(Table1[[#This Row],[Joining Date]])</f>
        <v>2020</v>
      </c>
      <c r="O514" s="45">
        <f>MONTH(Table1[[#This Row],[Joining Date]])</f>
        <v>4</v>
      </c>
      <c r="P514" s="25">
        <f ca="1">NETWORKDAYS(Table1[[#This Row],[Joining Date]],TODAY())</f>
        <v>1616</v>
      </c>
      <c r="Q514" s="25" t="str">
        <f>LEFT(Table1[[#This Row],[Department]],5)&amp;"-"&amp;RIGHT(Table1[[#This Row],[Employee ID]],3)</f>
        <v>Marke-348</v>
      </c>
      <c r="R514" s="25" t="str">
        <f>LEFT(Table1[[#This Row],[Department]],3)</f>
        <v>Mar</v>
      </c>
      <c r="S514" s="36">
        <f>_xlfn.XLOOKUP(Table1[[#This Row],[City]],Table2[City],Table2[Bonus %])</f>
        <v>7</v>
      </c>
      <c r="U514" s="48" t="str">
        <v xml:space="preserve">Gayathri </v>
      </c>
      <c r="V514" s="48" t="str">
        <v>Iyer</v>
      </c>
    </row>
    <row r="515" spans="1:22" x14ac:dyDescent="0.35">
      <c r="A515" s="9" t="s">
        <v>3436</v>
      </c>
      <c r="B515" s="41" t="str">
        <f>LEFT(Table1[[#This Row],[Employee Name]],FIND(" ",Table1[[#This Row],[Employee Name]]))</f>
        <v xml:space="preserve">Neha </v>
      </c>
      <c r="C515" s="41" t="str">
        <f>RIGHT(Table1[[#This Row],[Employee Name]],LEN(Table1[[#This Row],[Employee Name]])-FIND(" ",Table1[[#This Row],[Employee Name]]))</f>
        <v>Kulkarni</v>
      </c>
      <c r="D515" s="23">
        <f>Table1[[#This Row],[Basic Salary]]+Table1[[#This Row],[Bonus]]</f>
        <v>128624</v>
      </c>
      <c r="E515" s="10">
        <v>60</v>
      </c>
      <c r="F515" s="46">
        <v>55</v>
      </c>
      <c r="G515" s="10" t="str" cm="1">
        <f t="array" ref="G515">_xlfn.IFS(Table1[[#This Row],[Performance Score]]&gt;=80,"Excellent",Table1[[#This Row],[Performance Score]]&gt;=60,"Good",Table1[[#This Row],[Performance Score]]&gt;=40,"Need Improvement")</f>
        <v>Need Improvement</v>
      </c>
      <c r="H515" s="30">
        <f>Table1[[#This Row],[Bonus]]/Table1[[#This Row],[Basic Salary]]</f>
        <v>0.13213392951448791</v>
      </c>
      <c r="I515" s="10">
        <f ca="1">DATEDIF(Table1[[#This Row],[Date of Birth]],TODAY(),"y")</f>
        <v>13</v>
      </c>
      <c r="J515" s="34">
        <v>43935</v>
      </c>
      <c r="K515" s="33" t="str" cm="1">
        <f t="array" aca="1" ref="K515" ca="1">_xlfn.IFS(L515&lt;3,"Junior",L515&lt;=7,"Mid-Level",L515&gt;7,"Senior")</f>
        <v>Mid-Level</v>
      </c>
      <c r="L515" s="46">
        <f ca="1">INT(YEARFRAC(Table1[[#This Row],[Joining Date]],TODAY(),1))</f>
        <v>6</v>
      </c>
      <c r="M515" s="25" t="str">
        <f t="shared" ca="1" si="8"/>
        <v>Yes</v>
      </c>
      <c r="N515" s="26">
        <f>YEAR(Table1[[#This Row],[Joining Date]])</f>
        <v>2020</v>
      </c>
      <c r="O515" s="46">
        <f>MONTH(Table1[[#This Row],[Joining Date]])</f>
        <v>4</v>
      </c>
      <c r="P515" s="26">
        <f ca="1">NETWORKDAYS(Table1[[#This Row],[Joining Date]],TODAY())</f>
        <v>1620</v>
      </c>
      <c r="Q515" s="26" t="str">
        <f>LEFT(Table1[[#This Row],[Department]],5)&amp;"-"&amp;RIGHT(Table1[[#This Row],[Employee ID]],3)</f>
        <v>Suppo-380</v>
      </c>
      <c r="R515" s="26" t="str">
        <f>LEFT(Table1[[#This Row],[Department]],3)</f>
        <v>Sup</v>
      </c>
      <c r="S515" s="37">
        <f>_xlfn.XLOOKUP(Table1[[#This Row],[City]],Table2[City],Table2[Bonus %])</f>
        <v>7</v>
      </c>
      <c r="U515" s="48" t="str">
        <v xml:space="preserve">Neha </v>
      </c>
      <c r="V515" s="48" t="str">
        <v>Kulkarni</v>
      </c>
    </row>
    <row r="516" spans="1:22" x14ac:dyDescent="0.35">
      <c r="A516" s="7" t="s">
        <v>2202</v>
      </c>
      <c r="B516" s="40" t="str">
        <f>LEFT(Table1[[#This Row],[Employee Name]],FIND(" ",Table1[[#This Row],[Employee Name]]))</f>
        <v xml:space="preserve">Kavya </v>
      </c>
      <c r="C516" s="40" t="str">
        <f>RIGHT(Table1[[#This Row],[Employee Name]],LEN(Table1[[#This Row],[Employee Name]])-FIND(" ",Table1[[#This Row],[Employee Name]]))</f>
        <v>Nair</v>
      </c>
      <c r="D516" s="22">
        <f>Table1[[#This Row],[Basic Salary]]+Table1[[#This Row],[Bonus]]</f>
        <v>128608</v>
      </c>
      <c r="E516" s="8">
        <v>75</v>
      </c>
      <c r="F516" s="45">
        <v>62</v>
      </c>
      <c r="G516" s="8" t="str" cm="1">
        <f t="array" ref="G516">_xlfn.IFS(Table1[[#This Row],[Performance Score]]&gt;=80,"Excellent",Table1[[#This Row],[Performance Score]]&gt;=60,"Good",Table1[[#This Row],[Performance Score]]&gt;=40,"Need Improvement")</f>
        <v>Good</v>
      </c>
      <c r="H516" s="29">
        <f>Table1[[#This Row],[Bonus]]/Table1[[#This Row],[Basic Salary]]</f>
        <v>0.19382147631070845</v>
      </c>
      <c r="I516" s="8">
        <f ca="1">DATEDIF(Table1[[#This Row],[Date of Birth]],TODAY(),"y")</f>
        <v>20</v>
      </c>
      <c r="J516" s="33">
        <v>42768</v>
      </c>
      <c r="K516" s="33" t="str" cm="1">
        <f t="array" aca="1" ref="K516" ca="1">_xlfn.IFS(L516&lt;3,"Junior",L516&lt;=7,"Mid-Level",L516&gt;7,"Senior")</f>
        <v>Senior</v>
      </c>
      <c r="L516" s="45">
        <f ca="1">INT(YEARFRAC(Table1[[#This Row],[Joining Date]],TODAY(),1))</f>
        <v>9</v>
      </c>
      <c r="M516" s="25" t="str">
        <f t="shared" ca="1" si="8"/>
        <v>Yes</v>
      </c>
      <c r="N516" s="25">
        <f>YEAR(Table1[[#This Row],[Joining Date]])</f>
        <v>2017</v>
      </c>
      <c r="O516" s="45">
        <f>MONTH(Table1[[#This Row],[Joining Date]])</f>
        <v>2</v>
      </c>
      <c r="P516" s="25">
        <f ca="1">NETWORKDAYS(Table1[[#This Row],[Joining Date]],TODAY())</f>
        <v>2453</v>
      </c>
      <c r="Q516" s="25" t="str">
        <f>LEFT(Table1[[#This Row],[Department]],5)&amp;"-"&amp;RIGHT(Table1[[#This Row],[Employee ID]],3)</f>
        <v>Opera-146</v>
      </c>
      <c r="R516" s="25" t="str">
        <f>LEFT(Table1[[#This Row],[Department]],3)</f>
        <v>Ope</v>
      </c>
      <c r="S516" s="36">
        <f>_xlfn.XLOOKUP(Table1[[#This Row],[City]],Table2[City],Table2[Bonus %])</f>
        <v>7</v>
      </c>
      <c r="U516" s="48" t="str">
        <v xml:space="preserve">Kavya </v>
      </c>
      <c r="V516" s="48" t="str">
        <v>Nair</v>
      </c>
    </row>
    <row r="517" spans="1:22" x14ac:dyDescent="0.35">
      <c r="A517" s="9" t="s">
        <v>3729</v>
      </c>
      <c r="B517" s="41" t="str">
        <f>LEFT(Table1[[#This Row],[Employee Name]],FIND(" ",Table1[[#This Row],[Employee Name]]))</f>
        <v xml:space="preserve">Pooja </v>
      </c>
      <c r="C517" s="41" t="str">
        <f>RIGHT(Table1[[#This Row],[Employee Name]],LEN(Table1[[#This Row],[Employee Name]])-FIND(" ",Table1[[#This Row],[Employee Name]]))</f>
        <v>Das</v>
      </c>
      <c r="D517" s="23">
        <f>Table1[[#This Row],[Basic Salary]]+Table1[[#This Row],[Bonus]]</f>
        <v>128608</v>
      </c>
      <c r="E517" s="10">
        <v>86</v>
      </c>
      <c r="F517" s="46">
        <v>70</v>
      </c>
      <c r="G517" s="10" t="str" cm="1">
        <f t="array" ref="G517">_xlfn.IFS(Table1[[#This Row],[Performance Score]]&gt;=80,"Excellent",Table1[[#This Row],[Performance Score]]&gt;=60,"Good",Table1[[#This Row],[Performance Score]]&gt;=40,"Need Improvement")</f>
        <v>Good</v>
      </c>
      <c r="H517" s="30">
        <f>Table1[[#This Row],[Bonus]]/Table1[[#This Row],[Basic Salary]]</f>
        <v>0.24957977477871376</v>
      </c>
      <c r="I517" s="10">
        <f ca="1">DATEDIF(Table1[[#This Row],[Date of Birth]],TODAY(),"y")</f>
        <v>21</v>
      </c>
      <c r="J517" s="34">
        <v>45593</v>
      </c>
      <c r="K517" s="33" t="str" cm="1">
        <f t="array" aca="1" ref="K517" ca="1">_xlfn.IFS(L517&lt;3,"Junior",L517&lt;=7,"Mid-Level",L517&gt;7,"Senior")</f>
        <v>Junior</v>
      </c>
      <c r="L517" s="46">
        <f ca="1">INT(YEARFRAC(Table1[[#This Row],[Joining Date]],TODAY(),1))</f>
        <v>1</v>
      </c>
      <c r="M517" s="25" t="str">
        <f t="shared" ca="1" si="8"/>
        <v>No</v>
      </c>
      <c r="N517" s="26">
        <f>YEAR(Table1[[#This Row],[Joining Date]])</f>
        <v>2024</v>
      </c>
      <c r="O517" s="46">
        <f>MONTH(Table1[[#This Row],[Joining Date]])</f>
        <v>10</v>
      </c>
      <c r="P517" s="26">
        <f ca="1">NETWORKDAYS(Table1[[#This Row],[Joining Date]],TODAY())</f>
        <v>436</v>
      </c>
      <c r="Q517" s="26" t="str">
        <f>LEFT(Table1[[#This Row],[Department]],5)&amp;"-"&amp;RIGHT(Table1[[#This Row],[Employee ID]],3)</f>
        <v>Sales-673</v>
      </c>
      <c r="R517" s="26" t="str">
        <f>LEFT(Table1[[#This Row],[Department]],3)</f>
        <v>Sal</v>
      </c>
      <c r="S517" s="37">
        <f>_xlfn.XLOOKUP(Table1[[#This Row],[City]],Table2[City],Table2[Bonus %])</f>
        <v>6</v>
      </c>
      <c r="U517" s="48" t="str">
        <v xml:space="preserve">Pooja </v>
      </c>
      <c r="V517" s="48" t="str">
        <v>Das</v>
      </c>
    </row>
    <row r="518" spans="1:22" x14ac:dyDescent="0.35">
      <c r="A518" s="7" t="s">
        <v>721</v>
      </c>
      <c r="B518" s="40" t="str">
        <f>LEFT(Table1[[#This Row],[Employee Name]],FIND(" ",Table1[[#This Row],[Employee Name]]))</f>
        <v xml:space="preserve">Kavya </v>
      </c>
      <c r="C518" s="40" t="str">
        <f>RIGHT(Table1[[#This Row],[Employee Name]],LEN(Table1[[#This Row],[Employee Name]])-FIND(" ",Table1[[#This Row],[Employee Name]]))</f>
        <v>Nair</v>
      </c>
      <c r="D518" s="22">
        <f>Table1[[#This Row],[Basic Salary]]+Table1[[#This Row],[Bonus]]</f>
        <v>128584</v>
      </c>
      <c r="E518" s="8">
        <v>77</v>
      </c>
      <c r="F518" s="45">
        <v>89</v>
      </c>
      <c r="G518" s="8" t="str" cm="1">
        <f t="array" ref="G518">_xlfn.IFS(Table1[[#This Row],[Performance Score]]&gt;=80,"Excellent",Table1[[#This Row],[Performance Score]]&gt;=60,"Good",Table1[[#This Row],[Performance Score]]&gt;=40,"Need Improvement")</f>
        <v>Excellent</v>
      </c>
      <c r="H518" s="29">
        <f>Table1[[#This Row],[Bonus]]/Table1[[#This Row],[Basic Salary]]</f>
        <v>0.18264260618435332</v>
      </c>
      <c r="I518" s="8">
        <f ca="1">DATEDIF(Table1[[#This Row],[Date of Birth]],TODAY(),"y")</f>
        <v>43</v>
      </c>
      <c r="J518" s="33">
        <v>44710</v>
      </c>
      <c r="K518" s="33" t="str" cm="1">
        <f t="array" aca="1" ref="K518" ca="1">_xlfn.IFS(L518&lt;3,"Junior",L518&lt;=7,"Mid-Level",L518&gt;7,"Senior")</f>
        <v>Mid-Level</v>
      </c>
      <c r="L518" s="45">
        <f ca="1">INT(YEARFRAC(Table1[[#This Row],[Joining Date]],TODAY(),1))</f>
        <v>4</v>
      </c>
      <c r="M518" s="25" t="str">
        <f t="shared" ca="1" si="8"/>
        <v>No</v>
      </c>
      <c r="N518" s="25">
        <f>YEAR(Table1[[#This Row],[Joining Date]])</f>
        <v>2022</v>
      </c>
      <c r="O518" s="45">
        <f>MONTH(Table1[[#This Row],[Joining Date]])</f>
        <v>5</v>
      </c>
      <c r="P518" s="25">
        <f ca="1">NETWORKDAYS(Table1[[#This Row],[Joining Date]],TODAY())</f>
        <v>1066</v>
      </c>
      <c r="Q518" s="25" t="str">
        <f>LEFT(Table1[[#This Row],[Department]],5)&amp;"-"&amp;RIGHT(Table1[[#This Row],[Employee ID]],3)</f>
        <v>Sales-665</v>
      </c>
      <c r="R518" s="25" t="str">
        <f>LEFT(Table1[[#This Row],[Department]],3)</f>
        <v>Sal</v>
      </c>
      <c r="S518" s="36">
        <f>_xlfn.XLOOKUP(Table1[[#This Row],[City]],Table2[City],Table2[Bonus %])</f>
        <v>8</v>
      </c>
      <c r="U518" s="48" t="str">
        <v xml:space="preserve">Kavya </v>
      </c>
      <c r="V518" s="48" t="str">
        <v>Nair</v>
      </c>
    </row>
    <row r="519" spans="1:22" x14ac:dyDescent="0.35">
      <c r="A519" s="9" t="s">
        <v>1085</v>
      </c>
      <c r="B519" s="41" t="str">
        <f>LEFT(Table1[[#This Row],[Employee Name]],FIND(" ",Table1[[#This Row],[Employee Name]]))</f>
        <v xml:space="preserve">Tarun </v>
      </c>
      <c r="C519" s="41" t="str">
        <f>RIGHT(Table1[[#This Row],[Employee Name]],LEN(Table1[[#This Row],[Employee Name]])-FIND(" ",Table1[[#This Row],[Employee Name]]))</f>
        <v>Verma</v>
      </c>
      <c r="D519" s="23">
        <f>Table1[[#This Row],[Basic Salary]]+Table1[[#This Row],[Bonus]]</f>
        <v>128578</v>
      </c>
      <c r="E519" s="10">
        <v>68</v>
      </c>
      <c r="F519" s="46">
        <v>49</v>
      </c>
      <c r="G519" s="10" t="str" cm="1">
        <f t="array" ref="G519">_xlfn.IFS(Table1[[#This Row],[Performance Score]]&gt;=80,"Excellent",Table1[[#This Row],[Performance Score]]&gt;=60,"Good",Table1[[#This Row],[Performance Score]]&gt;=40,"Need Improvement")</f>
        <v>Need Improvement</v>
      </c>
      <c r="H519" s="30">
        <f>Table1[[#This Row],[Bonus]]/Table1[[#This Row],[Basic Salary]]</f>
        <v>8.5202096503295827E-2</v>
      </c>
      <c r="I519" s="10">
        <f ca="1">DATEDIF(Table1[[#This Row],[Date of Birth]],TODAY(),"y")</f>
        <v>23</v>
      </c>
      <c r="J519" s="34">
        <v>44817</v>
      </c>
      <c r="K519" s="33" t="str" cm="1">
        <f t="array" aca="1" ref="K519" ca="1">_xlfn.IFS(L519&lt;3,"Junior",L519&lt;=7,"Mid-Level",L519&gt;7,"Senior")</f>
        <v>Mid-Level</v>
      </c>
      <c r="L519" s="46">
        <f ca="1">INT(YEARFRAC(Table1[[#This Row],[Joining Date]],TODAY(),1))</f>
        <v>3</v>
      </c>
      <c r="M519" s="25" t="str">
        <f t="shared" ca="1" si="8"/>
        <v>No</v>
      </c>
      <c r="N519" s="26">
        <f>YEAR(Table1[[#This Row],[Joining Date]])</f>
        <v>2022</v>
      </c>
      <c r="O519" s="46">
        <f>MONTH(Table1[[#This Row],[Joining Date]])</f>
        <v>9</v>
      </c>
      <c r="P519" s="26">
        <f ca="1">NETWORKDAYS(Table1[[#This Row],[Joining Date]],TODAY())</f>
        <v>990</v>
      </c>
      <c r="Q519" s="26" t="str">
        <f>LEFT(Table1[[#This Row],[Department]],5)&amp;"-"&amp;RIGHT(Table1[[#This Row],[Employee ID]],3)</f>
        <v>Sales-029</v>
      </c>
      <c r="R519" s="26" t="str">
        <f>LEFT(Table1[[#This Row],[Department]],3)</f>
        <v>Sal</v>
      </c>
      <c r="S519" s="37">
        <f>_xlfn.XLOOKUP(Table1[[#This Row],[City]],Table2[City],Table2[Bonus %])</f>
        <v>8</v>
      </c>
      <c r="U519" s="48" t="str">
        <v xml:space="preserve">Tarun </v>
      </c>
      <c r="V519" s="48" t="str">
        <v>Verma</v>
      </c>
    </row>
    <row r="520" spans="1:22" x14ac:dyDescent="0.35">
      <c r="A520" s="7" t="s">
        <v>1942</v>
      </c>
      <c r="B520" s="40" t="str">
        <f>LEFT(Table1[[#This Row],[Employee Name]],FIND(" ",Table1[[#This Row],[Employee Name]]))</f>
        <v xml:space="preserve">Aditya </v>
      </c>
      <c r="C520" s="40" t="str">
        <f>RIGHT(Table1[[#This Row],[Employee Name]],LEN(Table1[[#This Row],[Employee Name]])-FIND(" ",Table1[[#This Row],[Employee Name]]))</f>
        <v>Kapoor</v>
      </c>
      <c r="D520" s="22">
        <f>Table1[[#This Row],[Basic Salary]]+Table1[[#This Row],[Bonus]]</f>
        <v>128556</v>
      </c>
      <c r="E520" s="8">
        <v>76</v>
      </c>
      <c r="F520" s="45">
        <v>54</v>
      </c>
      <c r="G520" s="8" t="str" cm="1">
        <f t="array" ref="G520">_xlfn.IFS(Table1[[#This Row],[Performance Score]]&gt;=80,"Excellent",Table1[[#This Row],[Performance Score]]&gt;=60,"Good",Table1[[#This Row],[Performance Score]]&gt;=40,"Need Improvement")</f>
        <v>Need Improvement</v>
      </c>
      <c r="H520" s="29">
        <f>Table1[[#This Row],[Bonus]]/Table1[[#This Row],[Basic Salary]]</f>
        <v>0.12628129873315694</v>
      </c>
      <c r="I520" s="8">
        <f ca="1">DATEDIF(Table1[[#This Row],[Date of Birth]],TODAY(),"y")</f>
        <v>24</v>
      </c>
      <c r="J520" s="33">
        <v>45101</v>
      </c>
      <c r="K520" s="33" t="str" cm="1">
        <f t="array" aca="1" ref="K520" ca="1">_xlfn.IFS(L520&lt;3,"Junior",L520&lt;=7,"Mid-Level",L520&gt;7,"Senior")</f>
        <v>Mid-Level</v>
      </c>
      <c r="L520" s="45">
        <f ca="1">INT(YEARFRAC(Table1[[#This Row],[Joining Date]],TODAY(),1))</f>
        <v>3</v>
      </c>
      <c r="M520" s="25" t="str">
        <f t="shared" ca="1" si="8"/>
        <v>No</v>
      </c>
      <c r="N520" s="25">
        <f>YEAR(Table1[[#This Row],[Joining Date]])</f>
        <v>2023</v>
      </c>
      <c r="O520" s="45">
        <f>MONTH(Table1[[#This Row],[Joining Date]])</f>
        <v>6</v>
      </c>
      <c r="P520" s="25">
        <f ca="1">NETWORKDAYS(Table1[[#This Row],[Joining Date]],TODAY())</f>
        <v>786</v>
      </c>
      <c r="Q520" s="25" t="str">
        <f>LEFT(Table1[[#This Row],[Department]],5)&amp;"-"&amp;RIGHT(Table1[[#This Row],[Employee ID]],3)</f>
        <v>Opera-886</v>
      </c>
      <c r="R520" s="25" t="str">
        <f>LEFT(Table1[[#This Row],[Department]],3)</f>
        <v>Ope</v>
      </c>
      <c r="S520" s="36">
        <f>_xlfn.XLOOKUP(Table1[[#This Row],[City]],Table2[City],Table2[Bonus %])</f>
        <v>5</v>
      </c>
      <c r="U520" s="48" t="str">
        <v xml:space="preserve">Aditya </v>
      </c>
      <c r="V520" s="48" t="str">
        <v>Kapoor</v>
      </c>
    </row>
    <row r="521" spans="1:22" x14ac:dyDescent="0.35">
      <c r="A521" s="9" t="s">
        <v>4505</v>
      </c>
      <c r="B521" s="41" t="str">
        <f>LEFT(Table1[[#This Row],[Employee Name]],FIND(" ",Table1[[#This Row],[Employee Name]]))</f>
        <v xml:space="preserve">Meera </v>
      </c>
      <c r="C521" s="41" t="str">
        <f>RIGHT(Table1[[#This Row],[Employee Name]],LEN(Table1[[#This Row],[Employee Name]])-FIND(" ",Table1[[#This Row],[Employee Name]]))</f>
        <v>Joshi</v>
      </c>
      <c r="D521" s="23">
        <f>Table1[[#This Row],[Basic Salary]]+Table1[[#This Row],[Bonus]]</f>
        <v>128515</v>
      </c>
      <c r="E521" s="10">
        <v>75</v>
      </c>
      <c r="F521" s="46">
        <v>83</v>
      </c>
      <c r="G521" s="10" t="str" cm="1">
        <f t="array" ref="G521">_xlfn.IFS(Table1[[#This Row],[Performance Score]]&gt;=80,"Excellent",Table1[[#This Row],[Performance Score]]&gt;=60,"Good",Table1[[#This Row],[Performance Score]]&gt;=40,"Need Improvement")</f>
        <v>Excellent</v>
      </c>
      <c r="H521" s="30">
        <f>Table1[[#This Row],[Bonus]]/Table1[[#This Row],[Basic Salary]]</f>
        <v>0.27841276472987359</v>
      </c>
      <c r="I521" s="10">
        <f ca="1">DATEDIF(Table1[[#This Row],[Date of Birth]],TODAY(),"y")</f>
        <v>29</v>
      </c>
      <c r="J521" s="34">
        <v>42234</v>
      </c>
      <c r="K521" s="33" t="str" cm="1">
        <f t="array" aca="1" ref="K521" ca="1">_xlfn.IFS(L521&lt;3,"Junior",L521&lt;=7,"Mid-Level",L521&gt;7,"Senior")</f>
        <v>Senior</v>
      </c>
      <c r="L521" s="46">
        <f ca="1">INT(YEARFRAC(Table1[[#This Row],[Joining Date]],TODAY(),1))</f>
        <v>10</v>
      </c>
      <c r="M521" s="25" t="str">
        <f t="shared" ca="1" si="8"/>
        <v>Yes</v>
      </c>
      <c r="N521" s="26">
        <f>YEAR(Table1[[#This Row],[Joining Date]])</f>
        <v>2015</v>
      </c>
      <c r="O521" s="46">
        <f>MONTH(Table1[[#This Row],[Joining Date]])</f>
        <v>8</v>
      </c>
      <c r="P521" s="26">
        <f ca="1">NETWORKDAYS(Table1[[#This Row],[Joining Date]],TODAY())</f>
        <v>2835</v>
      </c>
      <c r="Q521" s="26" t="str">
        <f>LEFT(Table1[[#This Row],[Department]],5)&amp;"-"&amp;RIGHT(Table1[[#This Row],[Employee ID]],3)</f>
        <v>IT-449</v>
      </c>
      <c r="R521" s="26" t="str">
        <f>LEFT(Table1[[#This Row],[Department]],3)</f>
        <v>IT</v>
      </c>
      <c r="S521" s="37">
        <f>_xlfn.XLOOKUP(Table1[[#This Row],[City]],Table2[City],Table2[Bonus %])</f>
        <v>4</v>
      </c>
      <c r="U521" s="48" t="str">
        <v xml:space="preserve">Meera </v>
      </c>
      <c r="V521" s="48" t="str">
        <v>Joshi</v>
      </c>
    </row>
    <row r="522" spans="1:22" x14ac:dyDescent="0.35">
      <c r="A522" s="7" t="s">
        <v>1379</v>
      </c>
      <c r="B522" s="40" t="str">
        <f>LEFT(Table1[[#This Row],[Employee Name]],FIND(" ",Table1[[#This Row],[Employee Name]]))</f>
        <v xml:space="preserve">Tarun </v>
      </c>
      <c r="C522" s="40" t="str">
        <f>RIGHT(Table1[[#This Row],[Employee Name]],LEN(Table1[[#This Row],[Employee Name]])-FIND(" ",Table1[[#This Row],[Employee Name]]))</f>
        <v>Verma</v>
      </c>
      <c r="D522" s="22">
        <f>Table1[[#This Row],[Basic Salary]]+Table1[[#This Row],[Bonus]]</f>
        <v>128514</v>
      </c>
      <c r="E522" s="8">
        <v>71</v>
      </c>
      <c r="F522" s="45">
        <v>95</v>
      </c>
      <c r="G522" s="8" t="str" cm="1">
        <f t="array" ref="G522">_xlfn.IFS(Table1[[#This Row],[Performance Score]]&gt;=80,"Excellent",Table1[[#This Row],[Performance Score]]&gt;=60,"Good",Table1[[#This Row],[Performance Score]]&gt;=40,"Need Improvement")</f>
        <v>Excellent</v>
      </c>
      <c r="H522" s="29">
        <f>Table1[[#This Row],[Bonus]]/Table1[[#This Row],[Basic Salary]]</f>
        <v>8.4552090805519217E-2</v>
      </c>
      <c r="I522" s="8">
        <f ca="1">DATEDIF(Table1[[#This Row],[Date of Birth]],TODAY(),"y")</f>
        <v>18</v>
      </c>
      <c r="J522" s="33">
        <v>42123</v>
      </c>
      <c r="K522" s="33" t="str" cm="1">
        <f t="array" aca="1" ref="K522" ca="1">_xlfn.IFS(L522&lt;3,"Junior",L522&lt;=7,"Mid-Level",L522&gt;7,"Senior")</f>
        <v>Senior</v>
      </c>
      <c r="L522" s="45">
        <f ca="1">INT(YEARFRAC(Table1[[#This Row],[Joining Date]],TODAY(),1))</f>
        <v>11</v>
      </c>
      <c r="M522" s="25" t="str">
        <f t="shared" ca="1" si="8"/>
        <v>Yes</v>
      </c>
      <c r="N522" s="25">
        <f>YEAR(Table1[[#This Row],[Joining Date]])</f>
        <v>2015</v>
      </c>
      <c r="O522" s="45">
        <f>MONTH(Table1[[#This Row],[Joining Date]])</f>
        <v>4</v>
      </c>
      <c r="P522" s="25">
        <f ca="1">NETWORKDAYS(Table1[[#This Row],[Joining Date]],TODAY())</f>
        <v>2914</v>
      </c>
      <c r="Q522" s="25" t="str">
        <f>LEFT(Table1[[#This Row],[Department]],5)&amp;"-"&amp;RIGHT(Table1[[#This Row],[Employee ID]],3)</f>
        <v>HR-323</v>
      </c>
      <c r="R522" s="25" t="str">
        <f>LEFT(Table1[[#This Row],[Department]],3)</f>
        <v>HR</v>
      </c>
      <c r="S522" s="36">
        <f>_xlfn.XLOOKUP(Table1[[#This Row],[City]],Table2[City],Table2[Bonus %])</f>
        <v>5</v>
      </c>
      <c r="U522" s="48" t="str">
        <v xml:space="preserve">Tarun </v>
      </c>
      <c r="V522" s="48" t="str">
        <v>Verma</v>
      </c>
    </row>
    <row r="523" spans="1:22" x14ac:dyDescent="0.35">
      <c r="A523" s="9" t="s">
        <v>174</v>
      </c>
      <c r="B523" s="41" t="str">
        <f>LEFT(Table1[[#This Row],[Employee Name]],FIND(" ",Table1[[#This Row],[Employee Name]]))</f>
        <v xml:space="preserve">Ravi </v>
      </c>
      <c r="C523" s="41" t="str">
        <f>RIGHT(Table1[[#This Row],[Employee Name]],LEN(Table1[[#This Row],[Employee Name]])-FIND(" ",Table1[[#This Row],[Employee Name]]))</f>
        <v>Teja</v>
      </c>
      <c r="D523" s="23">
        <f>Table1[[#This Row],[Basic Salary]]+Table1[[#This Row],[Bonus]]</f>
        <v>128496</v>
      </c>
      <c r="E523" s="10">
        <v>79</v>
      </c>
      <c r="F523" s="46">
        <v>81</v>
      </c>
      <c r="G523" s="10" t="str" cm="1">
        <f t="array" ref="G523">_xlfn.IFS(Table1[[#This Row],[Performance Score]]&gt;=80,"Excellent",Table1[[#This Row],[Performance Score]]&gt;=60,"Good",Table1[[#This Row],[Performance Score]]&gt;=40,"Need Improvement")</f>
        <v>Excellent</v>
      </c>
      <c r="H523" s="30">
        <f>Table1[[#This Row],[Bonus]]/Table1[[#This Row],[Basic Salary]]</f>
        <v>0.18666826741039683</v>
      </c>
      <c r="I523" s="10">
        <f ca="1">DATEDIF(Table1[[#This Row],[Date of Birth]],TODAY(),"y")</f>
        <v>43</v>
      </c>
      <c r="J523" s="34">
        <v>44657</v>
      </c>
      <c r="K523" s="33" t="str" cm="1">
        <f t="array" aca="1" ref="K523" ca="1">_xlfn.IFS(L523&lt;3,"Junior",L523&lt;=7,"Mid-Level",L523&gt;7,"Senior")</f>
        <v>Mid-Level</v>
      </c>
      <c r="L523" s="46">
        <f ca="1">INT(YEARFRAC(Table1[[#This Row],[Joining Date]],TODAY(),1))</f>
        <v>4</v>
      </c>
      <c r="M523" s="25" t="str">
        <f t="shared" ca="1" si="8"/>
        <v>No</v>
      </c>
      <c r="N523" s="26">
        <f>YEAR(Table1[[#This Row],[Joining Date]])</f>
        <v>2022</v>
      </c>
      <c r="O523" s="46">
        <f>MONTH(Table1[[#This Row],[Joining Date]])</f>
        <v>4</v>
      </c>
      <c r="P523" s="26">
        <f ca="1">NETWORKDAYS(Table1[[#This Row],[Joining Date]],TODAY())</f>
        <v>1104</v>
      </c>
      <c r="Q523" s="26" t="str">
        <f>LEFT(Table1[[#This Row],[Department]],5)&amp;"-"&amp;RIGHT(Table1[[#This Row],[Employee ID]],3)</f>
        <v>Opera-118</v>
      </c>
      <c r="R523" s="26" t="str">
        <f>LEFT(Table1[[#This Row],[Department]],3)</f>
        <v>Ope</v>
      </c>
      <c r="S523" s="37">
        <f>_xlfn.XLOOKUP(Table1[[#This Row],[City]],Table2[City],Table2[Bonus %])</f>
        <v>8</v>
      </c>
      <c r="U523" s="48" t="str">
        <v xml:space="preserve">Ravi </v>
      </c>
      <c r="V523" s="48" t="str">
        <v>Teja</v>
      </c>
    </row>
    <row r="524" spans="1:22" x14ac:dyDescent="0.35">
      <c r="A524" s="7" t="s">
        <v>3633</v>
      </c>
      <c r="B524" s="40" t="str">
        <f>LEFT(Table1[[#This Row],[Employee Name]],FIND(" ",Table1[[#This Row],[Employee Name]]))</f>
        <v xml:space="preserve">Priya </v>
      </c>
      <c r="C524" s="40" t="str">
        <f>RIGHT(Table1[[#This Row],[Employee Name]],LEN(Table1[[#This Row],[Employee Name]])-FIND(" ",Table1[[#This Row],[Employee Name]]))</f>
        <v>Reddy</v>
      </c>
      <c r="D524" s="22">
        <f>Table1[[#This Row],[Basic Salary]]+Table1[[#This Row],[Bonus]]</f>
        <v>128473</v>
      </c>
      <c r="E524" s="8">
        <v>90</v>
      </c>
      <c r="F524" s="45">
        <v>46</v>
      </c>
      <c r="G524" s="8" t="str" cm="1">
        <f t="array" ref="G524">_xlfn.IFS(Table1[[#This Row],[Performance Score]]&gt;=80,"Excellent",Table1[[#This Row],[Performance Score]]&gt;=60,"Good",Table1[[#This Row],[Performance Score]]&gt;=40,"Need Improvement")</f>
        <v>Need Improvement</v>
      </c>
      <c r="H524" s="29">
        <f>Table1[[#This Row],[Bonus]]/Table1[[#This Row],[Basic Salary]]</f>
        <v>0.18386472539624032</v>
      </c>
      <c r="I524" s="8">
        <f ca="1">DATEDIF(Table1[[#This Row],[Date of Birth]],TODAY(),"y")</f>
        <v>34</v>
      </c>
      <c r="J524" s="33">
        <v>43554</v>
      </c>
      <c r="K524" s="33" t="str" cm="1">
        <f t="array" aca="1" ref="K524" ca="1">_xlfn.IFS(L524&lt;3,"Junior",L524&lt;=7,"Mid-Level",L524&gt;7,"Senior")</f>
        <v>Mid-Level</v>
      </c>
      <c r="L524" s="45">
        <f ca="1">INT(YEARFRAC(Table1[[#This Row],[Joining Date]],TODAY(),1))</f>
        <v>7</v>
      </c>
      <c r="M524" s="25" t="str">
        <f t="shared" ca="1" si="8"/>
        <v>Yes</v>
      </c>
      <c r="N524" s="25">
        <f>YEAR(Table1[[#This Row],[Joining Date]])</f>
        <v>2019</v>
      </c>
      <c r="O524" s="45">
        <f>MONTH(Table1[[#This Row],[Joining Date]])</f>
        <v>3</v>
      </c>
      <c r="P524" s="25">
        <f ca="1">NETWORKDAYS(Table1[[#This Row],[Joining Date]],TODAY())</f>
        <v>1891</v>
      </c>
      <c r="Q524" s="25" t="str">
        <f>LEFT(Table1[[#This Row],[Department]],5)&amp;"-"&amp;RIGHT(Table1[[#This Row],[Employee ID]],3)</f>
        <v>IT-577</v>
      </c>
      <c r="R524" s="25" t="str">
        <f>LEFT(Table1[[#This Row],[Department]],3)</f>
        <v>IT</v>
      </c>
      <c r="S524" s="36">
        <f>_xlfn.XLOOKUP(Table1[[#This Row],[City]],Table2[City],Table2[Bonus %])</f>
        <v>5</v>
      </c>
      <c r="U524" s="48" t="str">
        <v xml:space="preserve">Priya </v>
      </c>
      <c r="V524" s="48" t="str">
        <v>Reddy</v>
      </c>
    </row>
    <row r="525" spans="1:22" x14ac:dyDescent="0.35">
      <c r="A525" s="9" t="s">
        <v>1143</v>
      </c>
      <c r="B525" s="41" t="str">
        <f>LEFT(Table1[[#This Row],[Employee Name]],FIND(" ",Table1[[#This Row],[Employee Name]]))</f>
        <v xml:space="preserve">Karan </v>
      </c>
      <c r="C525" s="41" t="str">
        <f>RIGHT(Table1[[#This Row],[Employee Name]],LEN(Table1[[#This Row],[Employee Name]])-FIND(" ",Table1[[#This Row],[Employee Name]]))</f>
        <v>Malhotra</v>
      </c>
      <c r="D525" s="23">
        <f>Table1[[#This Row],[Basic Salary]]+Table1[[#This Row],[Bonus]]</f>
        <v>128467</v>
      </c>
      <c r="E525" s="10">
        <v>74</v>
      </c>
      <c r="F525" s="46">
        <v>84</v>
      </c>
      <c r="G525" s="10" t="str" cm="1">
        <f t="array" ref="G525">_xlfn.IFS(Table1[[#This Row],[Performance Score]]&gt;=80,"Excellent",Table1[[#This Row],[Performance Score]]&gt;=60,"Good",Table1[[#This Row],[Performance Score]]&gt;=40,"Need Improvement")</f>
        <v>Excellent</v>
      </c>
      <c r="H525" s="30">
        <f>Table1[[#This Row],[Bonus]]/Table1[[#This Row],[Basic Salary]]</f>
        <v>0.27519529892895783</v>
      </c>
      <c r="I525" s="10">
        <f ca="1">DATEDIF(Table1[[#This Row],[Date of Birth]],TODAY(),"y")</f>
        <v>22</v>
      </c>
      <c r="J525" s="34">
        <v>43732</v>
      </c>
      <c r="K525" s="33" t="str" cm="1">
        <f t="array" aca="1" ref="K525" ca="1">_xlfn.IFS(L525&lt;3,"Junior",L525&lt;=7,"Mid-Level",L525&gt;7,"Senior")</f>
        <v>Mid-Level</v>
      </c>
      <c r="L525" s="46">
        <f ca="1">INT(YEARFRAC(Table1[[#This Row],[Joining Date]],TODAY(),1))</f>
        <v>6</v>
      </c>
      <c r="M525" s="25" t="str">
        <f t="shared" ca="1" si="8"/>
        <v>Yes</v>
      </c>
      <c r="N525" s="26">
        <f>YEAR(Table1[[#This Row],[Joining Date]])</f>
        <v>2019</v>
      </c>
      <c r="O525" s="46">
        <f>MONTH(Table1[[#This Row],[Joining Date]])</f>
        <v>9</v>
      </c>
      <c r="P525" s="26">
        <f ca="1">NETWORKDAYS(Table1[[#This Row],[Joining Date]],TODAY())</f>
        <v>1765</v>
      </c>
      <c r="Q525" s="26" t="str">
        <f>LEFT(Table1[[#This Row],[Department]],5)&amp;"-"&amp;RIGHT(Table1[[#This Row],[Employee ID]],3)</f>
        <v>Opera-087</v>
      </c>
      <c r="R525" s="26" t="str">
        <f>LEFT(Table1[[#This Row],[Department]],3)</f>
        <v>Ope</v>
      </c>
      <c r="S525" s="37">
        <f>_xlfn.XLOOKUP(Table1[[#This Row],[City]],Table2[City],Table2[Bonus %])</f>
        <v>5</v>
      </c>
      <c r="U525" s="48" t="str">
        <v xml:space="preserve">Karan </v>
      </c>
      <c r="V525" s="48" t="str">
        <v>Malhotra</v>
      </c>
    </row>
    <row r="526" spans="1:22" x14ac:dyDescent="0.35">
      <c r="A526" s="7" t="s">
        <v>532</v>
      </c>
      <c r="B526" s="40" t="str">
        <f>LEFT(Table1[[#This Row],[Employee Name]],FIND(" ",Table1[[#This Row],[Employee Name]]))</f>
        <v xml:space="preserve">Vikram </v>
      </c>
      <c r="C526" s="40" t="str">
        <f>RIGHT(Table1[[#This Row],[Employee Name]],LEN(Table1[[#This Row],[Employee Name]])-FIND(" ",Table1[[#This Row],[Employee Name]]))</f>
        <v>Singh</v>
      </c>
      <c r="D526" s="22">
        <f>Table1[[#This Row],[Basic Salary]]+Table1[[#This Row],[Bonus]]</f>
        <v>128436</v>
      </c>
      <c r="E526" s="8">
        <v>64</v>
      </c>
      <c r="F526" s="45">
        <v>73</v>
      </c>
      <c r="G526" s="8" t="str" cm="1">
        <f t="array" ref="G526">_xlfn.IFS(Table1[[#This Row],[Performance Score]]&gt;=80,"Excellent",Table1[[#This Row],[Performance Score]]&gt;=60,"Good",Table1[[#This Row],[Performance Score]]&gt;=40,"Need Improvement")</f>
        <v>Good</v>
      </c>
      <c r="H526" s="29">
        <f>Table1[[#This Row],[Bonus]]/Table1[[#This Row],[Basic Salary]]</f>
        <v>0.25883090916219076</v>
      </c>
      <c r="I526" s="8">
        <f ca="1">DATEDIF(Table1[[#This Row],[Date of Birth]],TODAY(),"y")</f>
        <v>30</v>
      </c>
      <c r="J526" s="33">
        <v>43555</v>
      </c>
      <c r="K526" s="33" t="str" cm="1">
        <f t="array" aca="1" ref="K526" ca="1">_xlfn.IFS(L526&lt;3,"Junior",L526&lt;=7,"Mid-Level",L526&gt;7,"Senior")</f>
        <v>Mid-Level</v>
      </c>
      <c r="L526" s="45">
        <f ca="1">INT(YEARFRAC(Table1[[#This Row],[Joining Date]],TODAY(),1))</f>
        <v>7</v>
      </c>
      <c r="M526" s="25" t="str">
        <f t="shared" ca="1" si="8"/>
        <v>Yes</v>
      </c>
      <c r="N526" s="25">
        <f>YEAR(Table1[[#This Row],[Joining Date]])</f>
        <v>2019</v>
      </c>
      <c r="O526" s="45">
        <f>MONTH(Table1[[#This Row],[Joining Date]])</f>
        <v>3</v>
      </c>
      <c r="P526" s="25">
        <f ca="1">NETWORKDAYS(Table1[[#This Row],[Joining Date]],TODAY())</f>
        <v>1891</v>
      </c>
      <c r="Q526" s="25" t="str">
        <f>LEFT(Table1[[#This Row],[Department]],5)&amp;"-"&amp;RIGHT(Table1[[#This Row],[Employee ID]],3)</f>
        <v>IT-476</v>
      </c>
      <c r="R526" s="25" t="str">
        <f>LEFT(Table1[[#This Row],[Department]],3)</f>
        <v>IT</v>
      </c>
      <c r="S526" s="36">
        <f>_xlfn.XLOOKUP(Table1[[#This Row],[City]],Table2[City],Table2[Bonus %])</f>
        <v>6</v>
      </c>
      <c r="U526" s="48" t="str">
        <v xml:space="preserve">Vikram </v>
      </c>
      <c r="V526" s="48" t="str">
        <v>Singh</v>
      </c>
    </row>
    <row r="527" spans="1:22" x14ac:dyDescent="0.35">
      <c r="A527" s="9" t="s">
        <v>506</v>
      </c>
      <c r="B527" s="41" t="str">
        <f>LEFT(Table1[[#This Row],[Employee Name]],FIND(" ",Table1[[#This Row],[Employee Name]]))</f>
        <v xml:space="preserve">Rohan </v>
      </c>
      <c r="C527" s="41" t="str">
        <f>RIGHT(Table1[[#This Row],[Employee Name]],LEN(Table1[[#This Row],[Employee Name]])-FIND(" ",Table1[[#This Row],[Employee Name]]))</f>
        <v>Gupta</v>
      </c>
      <c r="D527" s="23">
        <f>Table1[[#This Row],[Basic Salary]]+Table1[[#This Row],[Bonus]]</f>
        <v>128422</v>
      </c>
      <c r="E527" s="10">
        <v>90</v>
      </c>
      <c r="F527" s="46">
        <v>75</v>
      </c>
      <c r="G527" s="10" t="str" cm="1">
        <f t="array" ref="G527">_xlfn.IFS(Table1[[#This Row],[Performance Score]]&gt;=80,"Excellent",Table1[[#This Row],[Performance Score]]&gt;=60,"Good",Table1[[#This Row],[Performance Score]]&gt;=40,"Need Improvement")</f>
        <v>Good</v>
      </c>
      <c r="H527" s="30">
        <f>Table1[[#This Row],[Bonus]]/Table1[[#This Row],[Basic Salary]]</f>
        <v>0.21108271485019661</v>
      </c>
      <c r="I527" s="10">
        <f ca="1">DATEDIF(Table1[[#This Row],[Date of Birth]],TODAY(),"y")</f>
        <v>36</v>
      </c>
      <c r="J527" s="34">
        <v>43207</v>
      </c>
      <c r="K527" s="33" t="str" cm="1">
        <f t="array" aca="1" ref="K527" ca="1">_xlfn.IFS(L527&lt;3,"Junior",L527&lt;=7,"Mid-Level",L527&gt;7,"Senior")</f>
        <v>Senior</v>
      </c>
      <c r="L527" s="46">
        <f ca="1">INT(YEARFRAC(Table1[[#This Row],[Joining Date]],TODAY(),1))</f>
        <v>8</v>
      </c>
      <c r="M527" s="25" t="str">
        <f t="shared" ca="1" si="8"/>
        <v>Yes</v>
      </c>
      <c r="N527" s="26">
        <f>YEAR(Table1[[#This Row],[Joining Date]])</f>
        <v>2018</v>
      </c>
      <c r="O527" s="46">
        <f>MONTH(Table1[[#This Row],[Joining Date]])</f>
        <v>4</v>
      </c>
      <c r="P527" s="26">
        <f ca="1">NETWORKDAYS(Table1[[#This Row],[Joining Date]],TODAY())</f>
        <v>2140</v>
      </c>
      <c r="Q527" s="26" t="str">
        <f>LEFT(Table1[[#This Row],[Department]],5)&amp;"-"&amp;RIGHT(Table1[[#This Row],[Employee ID]],3)</f>
        <v>Sales-450</v>
      </c>
      <c r="R527" s="26" t="str">
        <f>LEFT(Table1[[#This Row],[Department]],3)</f>
        <v>Sal</v>
      </c>
      <c r="S527" s="37">
        <f>_xlfn.XLOOKUP(Table1[[#This Row],[City]],Table2[City],Table2[Bonus %])</f>
        <v>5</v>
      </c>
      <c r="U527" s="48" t="str">
        <v xml:space="preserve">Rohan </v>
      </c>
      <c r="V527" s="48" t="str">
        <v>Gupta</v>
      </c>
    </row>
    <row r="528" spans="1:22" x14ac:dyDescent="0.35">
      <c r="A528" s="7" t="s">
        <v>3128</v>
      </c>
      <c r="B528" s="40" t="str">
        <f>LEFT(Table1[[#This Row],[Employee Name]],FIND(" ",Table1[[#This Row],[Employee Name]]))</f>
        <v xml:space="preserve">Ananya </v>
      </c>
      <c r="C528" s="40" t="str">
        <f>RIGHT(Table1[[#This Row],[Employee Name]],LEN(Table1[[#This Row],[Employee Name]])-FIND(" ",Table1[[#This Row],[Employee Name]]))</f>
        <v>Rao</v>
      </c>
      <c r="D528" s="22">
        <f>Table1[[#This Row],[Basic Salary]]+Table1[[#This Row],[Bonus]]</f>
        <v>128415</v>
      </c>
      <c r="E528" s="8">
        <v>91</v>
      </c>
      <c r="F528" s="45">
        <v>67</v>
      </c>
      <c r="G528" s="8" t="str" cm="1">
        <f t="array" ref="G528">_xlfn.IFS(Table1[[#This Row],[Performance Score]]&gt;=80,"Excellent",Table1[[#This Row],[Performance Score]]&gt;=60,"Good",Table1[[#This Row],[Performance Score]]&gt;=40,"Need Improvement")</f>
        <v>Good</v>
      </c>
      <c r="H528" s="29">
        <f>Table1[[#This Row],[Bonus]]/Table1[[#This Row],[Basic Salary]]</f>
        <v>9.4542417087868535E-2</v>
      </c>
      <c r="I528" s="8">
        <f ca="1">DATEDIF(Table1[[#This Row],[Date of Birth]],TODAY(),"y")</f>
        <v>20</v>
      </c>
      <c r="J528" s="33">
        <v>42744</v>
      </c>
      <c r="K528" s="33" t="str" cm="1">
        <f t="array" aca="1" ref="K528" ca="1">_xlfn.IFS(L528&lt;3,"Junior",L528&lt;=7,"Mid-Level",L528&gt;7,"Senior")</f>
        <v>Senior</v>
      </c>
      <c r="L528" s="45">
        <f ca="1">INT(YEARFRAC(Table1[[#This Row],[Joining Date]],TODAY(),1))</f>
        <v>9</v>
      </c>
      <c r="M528" s="25" t="str">
        <f t="shared" ca="1" si="8"/>
        <v>Yes</v>
      </c>
      <c r="N528" s="25">
        <f>YEAR(Table1[[#This Row],[Joining Date]])</f>
        <v>2017</v>
      </c>
      <c r="O528" s="45">
        <f>MONTH(Table1[[#This Row],[Joining Date]])</f>
        <v>1</v>
      </c>
      <c r="P528" s="25">
        <f ca="1">NETWORKDAYS(Table1[[#This Row],[Joining Date]],TODAY())</f>
        <v>2471</v>
      </c>
      <c r="Q528" s="25" t="str">
        <f>LEFT(Table1[[#This Row],[Department]],5)&amp;"-"&amp;RIGHT(Table1[[#This Row],[Employee ID]],3)</f>
        <v>HR-072</v>
      </c>
      <c r="R528" s="25" t="str">
        <f>LEFT(Table1[[#This Row],[Department]],3)</f>
        <v>HR</v>
      </c>
      <c r="S528" s="36">
        <f>_xlfn.XLOOKUP(Table1[[#This Row],[City]],Table2[City],Table2[Bonus %])</f>
        <v>6</v>
      </c>
      <c r="U528" s="48" t="str">
        <v xml:space="preserve">Ananya </v>
      </c>
      <c r="V528" s="48" t="str">
        <v>Rao</v>
      </c>
    </row>
    <row r="529" spans="1:22" x14ac:dyDescent="0.35">
      <c r="A529" s="9" t="s">
        <v>2239</v>
      </c>
      <c r="B529" s="41" t="str">
        <f>LEFT(Table1[[#This Row],[Employee Name]],FIND(" ",Table1[[#This Row],[Employee Name]]))</f>
        <v xml:space="preserve">Rahul </v>
      </c>
      <c r="C529" s="41" t="str">
        <f>RIGHT(Table1[[#This Row],[Employee Name]],LEN(Table1[[#This Row],[Employee Name]])-FIND(" ",Table1[[#This Row],[Employee Name]]))</f>
        <v>Verma</v>
      </c>
      <c r="D529" s="23">
        <f>Table1[[#This Row],[Basic Salary]]+Table1[[#This Row],[Bonus]]</f>
        <v>128402</v>
      </c>
      <c r="E529" s="10">
        <v>75</v>
      </c>
      <c r="F529" s="46">
        <v>88</v>
      </c>
      <c r="G529" s="10" t="str" cm="1">
        <f t="array" ref="G529">_xlfn.IFS(Table1[[#This Row],[Performance Score]]&gt;=80,"Excellent",Table1[[#This Row],[Performance Score]]&gt;=60,"Good",Table1[[#This Row],[Performance Score]]&gt;=40,"Need Improvement")</f>
        <v>Excellent</v>
      </c>
      <c r="H529" s="30">
        <f>Table1[[#This Row],[Bonus]]/Table1[[#This Row],[Basic Salary]]</f>
        <v>0.23346045591216055</v>
      </c>
      <c r="I529" s="10">
        <f ca="1">DATEDIF(Table1[[#This Row],[Date of Birth]],TODAY(),"y")</f>
        <v>20</v>
      </c>
      <c r="J529" s="34">
        <v>43625</v>
      </c>
      <c r="K529" s="33" t="str" cm="1">
        <f t="array" aca="1" ref="K529" ca="1">_xlfn.IFS(L529&lt;3,"Junior",L529&lt;=7,"Mid-Level",L529&gt;7,"Senior")</f>
        <v>Mid-Level</v>
      </c>
      <c r="L529" s="46">
        <f ca="1">INT(YEARFRAC(Table1[[#This Row],[Joining Date]],TODAY(),1))</f>
        <v>7</v>
      </c>
      <c r="M529" s="25" t="str">
        <f t="shared" ca="1" si="8"/>
        <v>Yes</v>
      </c>
      <c r="N529" s="26">
        <f>YEAR(Table1[[#This Row],[Joining Date]])</f>
        <v>2019</v>
      </c>
      <c r="O529" s="46">
        <f>MONTH(Table1[[#This Row],[Joining Date]])</f>
        <v>6</v>
      </c>
      <c r="P529" s="26">
        <f ca="1">NETWORKDAYS(Table1[[#This Row],[Joining Date]],TODAY())</f>
        <v>1841</v>
      </c>
      <c r="Q529" s="26" t="str">
        <f>LEFT(Table1[[#This Row],[Department]],5)&amp;"-"&amp;RIGHT(Table1[[#This Row],[Employee ID]],3)</f>
        <v>Opera-183</v>
      </c>
      <c r="R529" s="26" t="str">
        <f>LEFT(Table1[[#This Row],[Department]],3)</f>
        <v>Ope</v>
      </c>
      <c r="S529" s="37">
        <f>_xlfn.XLOOKUP(Table1[[#This Row],[City]],Table2[City],Table2[Bonus %])</f>
        <v>4</v>
      </c>
      <c r="U529" s="48" t="str">
        <v xml:space="preserve">Rahul </v>
      </c>
      <c r="V529" s="48" t="str">
        <v>Verma</v>
      </c>
    </row>
    <row r="530" spans="1:22" x14ac:dyDescent="0.35">
      <c r="A530" s="7" t="s">
        <v>1711</v>
      </c>
      <c r="B530" s="40" t="str">
        <f>LEFT(Table1[[#This Row],[Employee Name]],FIND(" ",Table1[[#This Row],[Employee Name]]))</f>
        <v xml:space="preserve">Swathi </v>
      </c>
      <c r="C530" s="40" t="str">
        <f>RIGHT(Table1[[#This Row],[Employee Name]],LEN(Table1[[#This Row],[Employee Name]])-FIND(" ",Table1[[#This Row],[Employee Name]]))</f>
        <v>Ramesh</v>
      </c>
      <c r="D530" s="22">
        <f>Table1[[#This Row],[Basic Salary]]+Table1[[#This Row],[Bonus]]</f>
        <v>128368</v>
      </c>
      <c r="E530" s="8">
        <v>98</v>
      </c>
      <c r="F530" s="45">
        <v>46</v>
      </c>
      <c r="G530" s="8" t="str" cm="1">
        <f t="array" ref="G530">_xlfn.IFS(Table1[[#This Row],[Performance Score]]&gt;=80,"Excellent",Table1[[#This Row],[Performance Score]]&gt;=60,"Good",Table1[[#This Row],[Performance Score]]&gt;=40,"Need Improvement")</f>
        <v>Need Improvement</v>
      </c>
      <c r="H530" s="29">
        <f>Table1[[#This Row],[Bonus]]/Table1[[#This Row],[Basic Salary]]</f>
        <v>0.19604572940639353</v>
      </c>
      <c r="I530" s="8">
        <f ca="1">DATEDIF(Table1[[#This Row],[Date of Birth]],TODAY(),"y")</f>
        <v>27</v>
      </c>
      <c r="J530" s="33">
        <v>42213</v>
      </c>
      <c r="K530" s="33" t="str" cm="1">
        <f t="array" aca="1" ref="K530" ca="1">_xlfn.IFS(L530&lt;3,"Junior",L530&lt;=7,"Mid-Level",L530&gt;7,"Senior")</f>
        <v>Senior</v>
      </c>
      <c r="L530" s="45">
        <f ca="1">INT(YEARFRAC(Table1[[#This Row],[Joining Date]],TODAY(),1))</f>
        <v>10</v>
      </c>
      <c r="M530" s="25" t="str">
        <f t="shared" ca="1" si="8"/>
        <v>Yes</v>
      </c>
      <c r="N530" s="25">
        <f>YEAR(Table1[[#This Row],[Joining Date]])</f>
        <v>2015</v>
      </c>
      <c r="O530" s="45">
        <f>MONTH(Table1[[#This Row],[Joining Date]])</f>
        <v>7</v>
      </c>
      <c r="P530" s="25">
        <f ca="1">NETWORKDAYS(Table1[[#This Row],[Joining Date]],TODAY())</f>
        <v>2850</v>
      </c>
      <c r="Q530" s="25" t="str">
        <f>LEFT(Table1[[#This Row],[Department]],5)&amp;"-"&amp;RIGHT(Table1[[#This Row],[Employee ID]],3)</f>
        <v>Finan-655</v>
      </c>
      <c r="R530" s="25" t="str">
        <f>LEFT(Table1[[#This Row],[Department]],3)</f>
        <v>Fin</v>
      </c>
      <c r="S530" s="36">
        <f>_xlfn.XLOOKUP(Table1[[#This Row],[City]],Table2[City],Table2[Bonus %])</f>
        <v>8</v>
      </c>
      <c r="U530" s="48" t="str">
        <v xml:space="preserve">Swathi </v>
      </c>
      <c r="V530" s="48" t="str">
        <v>Ramesh</v>
      </c>
    </row>
    <row r="531" spans="1:22" x14ac:dyDescent="0.35">
      <c r="A531" s="9" t="s">
        <v>4879</v>
      </c>
      <c r="B531" s="41" t="str">
        <f>LEFT(Table1[[#This Row],[Employee Name]],FIND(" ",Table1[[#This Row],[Employee Name]]))</f>
        <v xml:space="preserve">Neha </v>
      </c>
      <c r="C531" s="41" t="str">
        <f>RIGHT(Table1[[#This Row],[Employee Name]],LEN(Table1[[#This Row],[Employee Name]])-FIND(" ",Table1[[#This Row],[Employee Name]]))</f>
        <v>Kulkarni</v>
      </c>
      <c r="D531" s="23">
        <f>Table1[[#This Row],[Basic Salary]]+Table1[[#This Row],[Bonus]]</f>
        <v>128346</v>
      </c>
      <c r="E531" s="10">
        <v>90</v>
      </c>
      <c r="F531" s="46">
        <v>80</v>
      </c>
      <c r="G531" s="10" t="str" cm="1">
        <f t="array" ref="G531">_xlfn.IFS(Table1[[#This Row],[Performance Score]]&gt;=80,"Excellent",Table1[[#This Row],[Performance Score]]&gt;=60,"Good",Table1[[#This Row],[Performance Score]]&gt;=40,"Need Improvement")</f>
        <v>Excellent</v>
      </c>
      <c r="H531" s="30">
        <f>Table1[[#This Row],[Bonus]]/Table1[[#This Row],[Basic Salary]]</f>
        <v>0.22927361887977932</v>
      </c>
      <c r="I531" s="10">
        <f ca="1">DATEDIF(Table1[[#This Row],[Date of Birth]],TODAY(),"y")</f>
        <v>17</v>
      </c>
      <c r="J531" s="34">
        <v>43316</v>
      </c>
      <c r="K531" s="33" t="str" cm="1">
        <f t="array" aca="1" ref="K531" ca="1">_xlfn.IFS(L531&lt;3,"Junior",L531&lt;=7,"Mid-Level",L531&gt;7,"Senior")</f>
        <v>Mid-Level</v>
      </c>
      <c r="L531" s="46">
        <f ca="1">INT(YEARFRAC(Table1[[#This Row],[Joining Date]],TODAY(),1))</f>
        <v>7</v>
      </c>
      <c r="M531" s="25" t="str">
        <f t="shared" ca="1" si="8"/>
        <v>Yes</v>
      </c>
      <c r="N531" s="26">
        <f>YEAR(Table1[[#This Row],[Joining Date]])</f>
        <v>2018</v>
      </c>
      <c r="O531" s="46">
        <f>MONTH(Table1[[#This Row],[Joining Date]])</f>
        <v>8</v>
      </c>
      <c r="P531" s="26">
        <f ca="1">NETWORKDAYS(Table1[[#This Row],[Joining Date]],TODAY())</f>
        <v>2061</v>
      </c>
      <c r="Q531" s="26" t="str">
        <f>LEFT(Table1[[#This Row],[Department]],5)&amp;"-"&amp;RIGHT(Table1[[#This Row],[Employee ID]],3)</f>
        <v>Sales-823</v>
      </c>
      <c r="R531" s="26" t="str">
        <f>LEFT(Table1[[#This Row],[Department]],3)</f>
        <v>Sal</v>
      </c>
      <c r="S531" s="37">
        <f>_xlfn.XLOOKUP(Table1[[#This Row],[City]],Table2[City],Table2[Bonus %])</f>
        <v>6</v>
      </c>
      <c r="U531" s="48" t="str">
        <v xml:space="preserve">Neha </v>
      </c>
      <c r="V531" s="48" t="str">
        <v>Kulkarni</v>
      </c>
    </row>
    <row r="532" spans="1:22" x14ac:dyDescent="0.35">
      <c r="A532" s="7" t="s">
        <v>2509</v>
      </c>
      <c r="B532" s="40" t="str">
        <f>LEFT(Table1[[#This Row],[Employee Name]],FIND(" ",Table1[[#This Row],[Employee Name]]))</f>
        <v xml:space="preserve">Vikram </v>
      </c>
      <c r="C532" s="40" t="str">
        <f>RIGHT(Table1[[#This Row],[Employee Name]],LEN(Table1[[#This Row],[Employee Name]])-FIND(" ",Table1[[#This Row],[Employee Name]]))</f>
        <v>Singh</v>
      </c>
      <c r="D532" s="22">
        <f>Table1[[#This Row],[Basic Salary]]+Table1[[#This Row],[Bonus]]</f>
        <v>128337</v>
      </c>
      <c r="E532" s="8">
        <v>80</v>
      </c>
      <c r="F532" s="45">
        <v>46</v>
      </c>
      <c r="G532" s="8" t="str" cm="1">
        <f t="array" ref="G532">_xlfn.IFS(Table1[[#This Row],[Performance Score]]&gt;=80,"Excellent",Table1[[#This Row],[Performance Score]]&gt;=60,"Good",Table1[[#This Row],[Performance Score]]&gt;=40,"Need Improvement")</f>
        <v>Need Improvement</v>
      </c>
      <c r="H532" s="29">
        <f>Table1[[#This Row],[Bonus]]/Table1[[#This Row],[Basic Salary]]</f>
        <v>0.21861290996448715</v>
      </c>
      <c r="I532" s="8">
        <f ca="1">DATEDIF(Table1[[#This Row],[Date of Birth]],TODAY(),"y")</f>
        <v>13</v>
      </c>
      <c r="J532" s="33">
        <v>44527</v>
      </c>
      <c r="K532" s="33" t="str" cm="1">
        <f t="array" aca="1" ref="K532" ca="1">_xlfn.IFS(L532&lt;3,"Junior",L532&lt;=7,"Mid-Level",L532&gt;7,"Senior")</f>
        <v>Mid-Level</v>
      </c>
      <c r="L532" s="45">
        <f ca="1">INT(YEARFRAC(Table1[[#This Row],[Joining Date]],TODAY(),1))</f>
        <v>4</v>
      </c>
      <c r="M532" s="25" t="str">
        <f t="shared" ca="1" si="8"/>
        <v>No</v>
      </c>
      <c r="N532" s="25">
        <f>YEAR(Table1[[#This Row],[Joining Date]])</f>
        <v>2021</v>
      </c>
      <c r="O532" s="45">
        <f>MONTH(Table1[[#This Row],[Joining Date]])</f>
        <v>11</v>
      </c>
      <c r="P532" s="25">
        <f ca="1">NETWORKDAYS(Table1[[#This Row],[Joining Date]],TODAY())</f>
        <v>1196</v>
      </c>
      <c r="Q532" s="25" t="str">
        <f>LEFT(Table1[[#This Row],[Department]],5)&amp;"-"&amp;RIGHT(Table1[[#This Row],[Employee ID]],3)</f>
        <v>Finan-453</v>
      </c>
      <c r="R532" s="25" t="str">
        <f>LEFT(Table1[[#This Row],[Department]],3)</f>
        <v>Fin</v>
      </c>
      <c r="S532" s="36">
        <f>_xlfn.XLOOKUP(Table1[[#This Row],[City]],Table2[City],Table2[Bonus %])</f>
        <v>6</v>
      </c>
      <c r="U532" s="48" t="str">
        <v xml:space="preserve">Vikram </v>
      </c>
      <c r="V532" s="48" t="str">
        <v>Singh</v>
      </c>
    </row>
    <row r="533" spans="1:22" x14ac:dyDescent="0.35">
      <c r="A533" s="9" t="s">
        <v>3670</v>
      </c>
      <c r="B533" s="41" t="str">
        <f>LEFT(Table1[[#This Row],[Employee Name]],FIND(" ",Table1[[#This Row],[Employee Name]]))</f>
        <v xml:space="preserve">Ananya </v>
      </c>
      <c r="C533" s="41" t="str">
        <f>RIGHT(Table1[[#This Row],[Employee Name]],LEN(Table1[[#This Row],[Employee Name]])-FIND(" ",Table1[[#This Row],[Employee Name]]))</f>
        <v>Rao</v>
      </c>
      <c r="D533" s="23">
        <f>Table1[[#This Row],[Basic Salary]]+Table1[[#This Row],[Bonus]]</f>
        <v>128329</v>
      </c>
      <c r="E533" s="10">
        <v>86</v>
      </c>
      <c r="F533" s="46">
        <v>62</v>
      </c>
      <c r="G533" s="10" t="str" cm="1">
        <f t="array" ref="G533">_xlfn.IFS(Table1[[#This Row],[Performance Score]]&gt;=80,"Excellent",Table1[[#This Row],[Performance Score]]&gt;=60,"Good",Table1[[#This Row],[Performance Score]]&gt;=40,"Need Improvement")</f>
        <v>Good</v>
      </c>
      <c r="H533" s="30">
        <f>Table1[[#This Row],[Bonus]]/Table1[[#This Row],[Basic Salary]]</f>
        <v>0.26759714731622514</v>
      </c>
      <c r="I533" s="10">
        <f ca="1">DATEDIF(Table1[[#This Row],[Date of Birth]],TODAY(),"y")</f>
        <v>29</v>
      </c>
      <c r="J533" s="34">
        <v>44093</v>
      </c>
      <c r="K533" s="33" t="str" cm="1">
        <f t="array" aca="1" ref="K533" ca="1">_xlfn.IFS(L533&lt;3,"Junior",L533&lt;=7,"Mid-Level",L533&gt;7,"Senior")</f>
        <v>Mid-Level</v>
      </c>
      <c r="L533" s="46">
        <f ca="1">INT(YEARFRAC(Table1[[#This Row],[Joining Date]],TODAY(),1))</f>
        <v>5</v>
      </c>
      <c r="M533" s="25" t="str">
        <f t="shared" ca="1" si="8"/>
        <v>No</v>
      </c>
      <c r="N533" s="26">
        <f>YEAR(Table1[[#This Row],[Joining Date]])</f>
        <v>2020</v>
      </c>
      <c r="O533" s="46">
        <f>MONTH(Table1[[#This Row],[Joining Date]])</f>
        <v>9</v>
      </c>
      <c r="P533" s="26">
        <f ca="1">NETWORKDAYS(Table1[[#This Row],[Joining Date]],TODAY())</f>
        <v>1506</v>
      </c>
      <c r="Q533" s="26" t="str">
        <f>LEFT(Table1[[#This Row],[Department]],5)&amp;"-"&amp;RIGHT(Table1[[#This Row],[Employee ID]],3)</f>
        <v>HR-614</v>
      </c>
      <c r="R533" s="26" t="str">
        <f>LEFT(Table1[[#This Row],[Department]],3)</f>
        <v>HR</v>
      </c>
      <c r="S533" s="37">
        <f>_xlfn.XLOOKUP(Table1[[#This Row],[City]],Table2[City],Table2[Bonus %])</f>
        <v>5</v>
      </c>
      <c r="U533" s="48" t="str">
        <v xml:space="preserve">Ananya </v>
      </c>
      <c r="V533" s="48" t="str">
        <v>Rao</v>
      </c>
    </row>
    <row r="534" spans="1:22" x14ac:dyDescent="0.35">
      <c r="A534" s="7" t="s">
        <v>3995</v>
      </c>
      <c r="B534" s="40" t="str">
        <f>LEFT(Table1[[#This Row],[Employee Name]],FIND(" ",Table1[[#This Row],[Employee Name]]))</f>
        <v xml:space="preserve">Ishita </v>
      </c>
      <c r="C534" s="40" t="str">
        <f>RIGHT(Table1[[#This Row],[Employee Name]],LEN(Table1[[#This Row],[Employee Name]])-FIND(" ",Table1[[#This Row],[Employee Name]]))</f>
        <v>Roy</v>
      </c>
      <c r="D534" s="22">
        <f>Table1[[#This Row],[Basic Salary]]+Table1[[#This Row],[Bonus]]</f>
        <v>128311</v>
      </c>
      <c r="E534" s="8">
        <v>90</v>
      </c>
      <c r="F534" s="45">
        <v>95</v>
      </c>
      <c r="G534" s="8" t="str" cm="1">
        <f t="array" ref="G534">_xlfn.IFS(Table1[[#This Row],[Performance Score]]&gt;=80,"Excellent",Table1[[#This Row],[Performance Score]]&gt;=60,"Good",Table1[[#This Row],[Performance Score]]&gt;=40,"Need Improvement")</f>
        <v>Excellent</v>
      </c>
      <c r="H534" s="29">
        <f>Table1[[#This Row],[Bonus]]/Table1[[#This Row],[Basic Salary]]</f>
        <v>0.22779771302808477</v>
      </c>
      <c r="I534" s="8">
        <f ca="1">DATEDIF(Table1[[#This Row],[Date of Birth]],TODAY(),"y")</f>
        <v>21</v>
      </c>
      <c r="J534" s="33">
        <v>43158</v>
      </c>
      <c r="K534" s="33" t="str" cm="1">
        <f t="array" aca="1" ref="K534" ca="1">_xlfn.IFS(L534&lt;3,"Junior",L534&lt;=7,"Mid-Level",L534&gt;7,"Senior")</f>
        <v>Senior</v>
      </c>
      <c r="L534" s="45">
        <f ca="1">INT(YEARFRAC(Table1[[#This Row],[Joining Date]],TODAY(),1))</f>
        <v>8</v>
      </c>
      <c r="M534" s="25" t="str">
        <f t="shared" ca="1" si="8"/>
        <v>Yes</v>
      </c>
      <c r="N534" s="25">
        <f>YEAR(Table1[[#This Row],[Joining Date]])</f>
        <v>2018</v>
      </c>
      <c r="O534" s="45">
        <f>MONTH(Table1[[#This Row],[Joining Date]])</f>
        <v>2</v>
      </c>
      <c r="P534" s="25">
        <f ca="1">NETWORKDAYS(Table1[[#This Row],[Joining Date]],TODAY())</f>
        <v>2175</v>
      </c>
      <c r="Q534" s="25" t="str">
        <f>LEFT(Table1[[#This Row],[Department]],5)&amp;"-"&amp;RIGHT(Table1[[#This Row],[Employee ID]],3)</f>
        <v>Finan-939</v>
      </c>
      <c r="R534" s="25" t="str">
        <f>LEFT(Table1[[#This Row],[Department]],3)</f>
        <v>Fin</v>
      </c>
      <c r="S534" s="36">
        <f>_xlfn.XLOOKUP(Table1[[#This Row],[City]],Table2[City],Table2[Bonus %])</f>
        <v>5</v>
      </c>
      <c r="U534" s="48" t="str">
        <v xml:space="preserve">Ishita </v>
      </c>
      <c r="V534" s="48" t="str">
        <v>Roy</v>
      </c>
    </row>
    <row r="535" spans="1:22" x14ac:dyDescent="0.35">
      <c r="A535" s="9" t="s">
        <v>4528</v>
      </c>
      <c r="B535" s="41" t="str">
        <f>LEFT(Table1[[#This Row],[Employee Name]],FIND(" ",Table1[[#This Row],[Employee Name]]))</f>
        <v xml:space="preserve">Tarun </v>
      </c>
      <c r="C535" s="41" t="str">
        <f>RIGHT(Table1[[#This Row],[Employee Name]],LEN(Table1[[#This Row],[Employee Name]])-FIND(" ",Table1[[#This Row],[Employee Name]]))</f>
        <v>Verma</v>
      </c>
      <c r="D535" s="23">
        <f>Table1[[#This Row],[Basic Salary]]+Table1[[#This Row],[Bonus]]</f>
        <v>128310</v>
      </c>
      <c r="E535" s="10">
        <v>65</v>
      </c>
      <c r="F535" s="46">
        <v>87</v>
      </c>
      <c r="G535" s="10" t="str" cm="1">
        <f t="array" ref="G535">_xlfn.IFS(Table1[[#This Row],[Performance Score]]&gt;=80,"Excellent",Table1[[#This Row],[Performance Score]]&gt;=60,"Good",Table1[[#This Row],[Performance Score]]&gt;=40,"Need Improvement")</f>
        <v>Excellent</v>
      </c>
      <c r="H535" s="30">
        <f>Table1[[#This Row],[Bonus]]/Table1[[#This Row],[Basic Salary]]</f>
        <v>0.3035527425303004</v>
      </c>
      <c r="I535" s="10">
        <f ca="1">DATEDIF(Table1[[#This Row],[Date of Birth]],TODAY(),"y")</f>
        <v>25</v>
      </c>
      <c r="J535" s="34">
        <v>42048</v>
      </c>
      <c r="K535" s="33" t="str" cm="1">
        <f t="array" aca="1" ref="K535" ca="1">_xlfn.IFS(L535&lt;3,"Junior",L535&lt;=7,"Mid-Level",L535&gt;7,"Senior")</f>
        <v>Senior</v>
      </c>
      <c r="L535" s="46">
        <f ca="1">INT(YEARFRAC(Table1[[#This Row],[Joining Date]],TODAY(),1))</f>
        <v>11</v>
      </c>
      <c r="M535" s="25" t="str">
        <f t="shared" ca="1" si="8"/>
        <v>Yes</v>
      </c>
      <c r="N535" s="26">
        <f>YEAR(Table1[[#This Row],[Joining Date]])</f>
        <v>2015</v>
      </c>
      <c r="O535" s="46">
        <f>MONTH(Table1[[#This Row],[Joining Date]])</f>
        <v>2</v>
      </c>
      <c r="P535" s="26">
        <f ca="1">NETWORKDAYS(Table1[[#This Row],[Joining Date]],TODAY())</f>
        <v>2967</v>
      </c>
      <c r="Q535" s="26" t="str">
        <f>LEFT(Table1[[#This Row],[Department]],5)&amp;"-"&amp;RIGHT(Table1[[#This Row],[Employee ID]],3)</f>
        <v>Sales-472</v>
      </c>
      <c r="R535" s="26" t="str">
        <f>LEFT(Table1[[#This Row],[Department]],3)</f>
        <v>Sal</v>
      </c>
      <c r="S535" s="37">
        <f>_xlfn.XLOOKUP(Table1[[#This Row],[City]],Table2[City],Table2[Bonus %])</f>
        <v>5</v>
      </c>
      <c r="U535" s="48" t="str">
        <v xml:space="preserve">Tarun </v>
      </c>
      <c r="V535" s="48" t="str">
        <v>Verma</v>
      </c>
    </row>
    <row r="536" spans="1:22" x14ac:dyDescent="0.35">
      <c r="A536" s="7" t="s">
        <v>1348</v>
      </c>
      <c r="B536" s="40" t="str">
        <f>LEFT(Table1[[#This Row],[Employee Name]],FIND(" ",Table1[[#This Row],[Employee Name]]))</f>
        <v xml:space="preserve">Kavya </v>
      </c>
      <c r="C536" s="40" t="str">
        <f>RIGHT(Table1[[#This Row],[Employee Name]],LEN(Table1[[#This Row],[Employee Name]])-FIND(" ",Table1[[#This Row],[Employee Name]]))</f>
        <v>Nair</v>
      </c>
      <c r="D536" s="22">
        <f>Table1[[#This Row],[Basic Salary]]+Table1[[#This Row],[Bonus]]</f>
        <v>128289</v>
      </c>
      <c r="E536" s="8">
        <v>62</v>
      </c>
      <c r="F536" s="45">
        <v>57</v>
      </c>
      <c r="G536" s="8" t="str" cm="1">
        <f t="array" ref="G536">_xlfn.IFS(Table1[[#This Row],[Performance Score]]&gt;=80,"Excellent",Table1[[#This Row],[Performance Score]]&gt;=60,"Good",Table1[[#This Row],[Performance Score]]&gt;=40,"Need Improvement")</f>
        <v>Need Improvement</v>
      </c>
      <c r="H536" s="29">
        <f>Table1[[#This Row],[Bonus]]/Table1[[#This Row],[Basic Salary]]</f>
        <v>0.11375514385428785</v>
      </c>
      <c r="I536" s="8">
        <f ca="1">DATEDIF(Table1[[#This Row],[Date of Birth]],TODAY(),"y")</f>
        <v>18</v>
      </c>
      <c r="J536" s="33">
        <v>42947</v>
      </c>
      <c r="K536" s="33" t="str" cm="1">
        <f t="array" aca="1" ref="K536" ca="1">_xlfn.IFS(L536&lt;3,"Junior",L536&lt;=7,"Mid-Level",L536&gt;7,"Senior")</f>
        <v>Senior</v>
      </c>
      <c r="L536" s="45">
        <f ca="1">INT(YEARFRAC(Table1[[#This Row],[Joining Date]],TODAY(),1))</f>
        <v>8</v>
      </c>
      <c r="M536" s="25" t="str">
        <f t="shared" ca="1" si="8"/>
        <v>Yes</v>
      </c>
      <c r="N536" s="25">
        <f>YEAR(Table1[[#This Row],[Joining Date]])</f>
        <v>2017</v>
      </c>
      <c r="O536" s="45">
        <f>MONTH(Table1[[#This Row],[Joining Date]])</f>
        <v>7</v>
      </c>
      <c r="P536" s="25">
        <f ca="1">NETWORKDAYS(Table1[[#This Row],[Joining Date]],TODAY())</f>
        <v>2326</v>
      </c>
      <c r="Q536" s="25" t="str">
        <f>LEFT(Table1[[#This Row],[Department]],5)&amp;"-"&amp;RIGHT(Table1[[#This Row],[Employee ID]],3)</f>
        <v>Sales-292</v>
      </c>
      <c r="R536" s="25" t="str">
        <f>LEFT(Table1[[#This Row],[Department]],3)</f>
        <v>Sal</v>
      </c>
      <c r="S536" s="36">
        <f>_xlfn.XLOOKUP(Table1[[#This Row],[City]],Table2[City],Table2[Bonus %])</f>
        <v>6</v>
      </c>
      <c r="U536" s="48" t="str">
        <v xml:space="preserve">Kavya </v>
      </c>
      <c r="V536" s="48" t="str">
        <v>Nair</v>
      </c>
    </row>
    <row r="537" spans="1:22" x14ac:dyDescent="0.35">
      <c r="A537" s="9" t="s">
        <v>4132</v>
      </c>
      <c r="B537" s="41" t="str">
        <f>LEFT(Table1[[#This Row],[Employee Name]],FIND(" ",Table1[[#This Row],[Employee Name]]))</f>
        <v xml:space="preserve">Sneha </v>
      </c>
      <c r="C537" s="41" t="str">
        <f>RIGHT(Table1[[#This Row],[Employee Name]],LEN(Table1[[#This Row],[Employee Name]])-FIND(" ",Table1[[#This Row],[Employee Name]]))</f>
        <v>Iyer</v>
      </c>
      <c r="D537" s="23">
        <f>Table1[[#This Row],[Basic Salary]]+Table1[[#This Row],[Bonus]]</f>
        <v>128282</v>
      </c>
      <c r="E537" s="10">
        <v>68</v>
      </c>
      <c r="F537" s="46">
        <v>88</v>
      </c>
      <c r="G537" s="10" t="str" cm="1">
        <f t="array" ref="G537">_xlfn.IFS(Table1[[#This Row],[Performance Score]]&gt;=80,"Excellent",Table1[[#This Row],[Performance Score]]&gt;=60,"Good",Table1[[#This Row],[Performance Score]]&gt;=40,"Need Improvement")</f>
        <v>Excellent</v>
      </c>
      <c r="H537" s="30">
        <f>Table1[[#This Row],[Bonus]]/Table1[[#This Row],[Basic Salary]]</f>
        <v>0.11193745232646835</v>
      </c>
      <c r="I537" s="10">
        <f ca="1">DATEDIF(Table1[[#This Row],[Date of Birth]],TODAY(),"y")</f>
        <v>14</v>
      </c>
      <c r="J537" s="34">
        <v>43350</v>
      </c>
      <c r="K537" s="33" t="str" cm="1">
        <f t="array" aca="1" ref="K537" ca="1">_xlfn.IFS(L537&lt;3,"Junior",L537&lt;=7,"Mid-Level",L537&gt;7,"Senior")</f>
        <v>Mid-Level</v>
      </c>
      <c r="L537" s="46">
        <f ca="1">INT(YEARFRAC(Table1[[#This Row],[Joining Date]],TODAY(),1))</f>
        <v>7</v>
      </c>
      <c r="M537" s="25" t="str">
        <f t="shared" ca="1" si="8"/>
        <v>Yes</v>
      </c>
      <c r="N537" s="26">
        <f>YEAR(Table1[[#This Row],[Joining Date]])</f>
        <v>2018</v>
      </c>
      <c r="O537" s="46">
        <f>MONTH(Table1[[#This Row],[Joining Date]])</f>
        <v>9</v>
      </c>
      <c r="P537" s="26">
        <f ca="1">NETWORKDAYS(Table1[[#This Row],[Joining Date]],TODAY())</f>
        <v>2037</v>
      </c>
      <c r="Q537" s="26" t="str">
        <f>LEFT(Table1[[#This Row],[Department]],5)&amp;"-"&amp;RIGHT(Table1[[#This Row],[Employee ID]],3)</f>
        <v>Finan-076</v>
      </c>
      <c r="R537" s="26" t="str">
        <f>LEFT(Table1[[#This Row],[Department]],3)</f>
        <v>Fin</v>
      </c>
      <c r="S537" s="37">
        <f>_xlfn.XLOOKUP(Table1[[#This Row],[City]],Table2[City],Table2[Bonus %])</f>
        <v>5</v>
      </c>
      <c r="U537" s="48" t="str">
        <v xml:space="preserve">Sneha </v>
      </c>
      <c r="V537" s="48" t="str">
        <v>Iyer</v>
      </c>
    </row>
    <row r="538" spans="1:22" x14ac:dyDescent="0.35">
      <c r="A538" s="7" t="s">
        <v>2685</v>
      </c>
      <c r="B538" s="40" t="str">
        <f>LEFT(Table1[[#This Row],[Employee Name]],FIND(" ",Table1[[#This Row],[Employee Name]]))</f>
        <v xml:space="preserve">Karan </v>
      </c>
      <c r="C538" s="40" t="str">
        <f>RIGHT(Table1[[#This Row],[Employee Name]],LEN(Table1[[#This Row],[Employee Name]])-FIND(" ",Table1[[#This Row],[Employee Name]]))</f>
        <v>Malhotra</v>
      </c>
      <c r="D538" s="22">
        <f>Table1[[#This Row],[Basic Salary]]+Table1[[#This Row],[Bonus]]</f>
        <v>128272</v>
      </c>
      <c r="E538" s="8">
        <v>79</v>
      </c>
      <c r="F538" s="45">
        <v>48</v>
      </c>
      <c r="G538" s="8" t="str" cm="1">
        <f t="array" ref="G538">_xlfn.IFS(Table1[[#This Row],[Performance Score]]&gt;=80,"Excellent",Table1[[#This Row],[Performance Score]]&gt;=60,"Good",Table1[[#This Row],[Performance Score]]&gt;=40,"Need Improvement")</f>
        <v>Need Improvement</v>
      </c>
      <c r="H538" s="29">
        <f>Table1[[#This Row],[Bonus]]/Table1[[#This Row],[Basic Salary]]</f>
        <v>0.20131864838540495</v>
      </c>
      <c r="I538" s="8">
        <f ca="1">DATEDIF(Table1[[#This Row],[Date of Birth]],TODAY(),"y")</f>
        <v>38</v>
      </c>
      <c r="J538" s="33">
        <v>43287</v>
      </c>
      <c r="K538" s="33" t="str" cm="1">
        <f t="array" aca="1" ref="K538" ca="1">_xlfn.IFS(L538&lt;3,"Junior",L538&lt;=7,"Mid-Level",L538&gt;7,"Senior")</f>
        <v>Mid-Level</v>
      </c>
      <c r="L538" s="45">
        <f ca="1">INT(YEARFRAC(Table1[[#This Row],[Joining Date]],TODAY(),1))</f>
        <v>7</v>
      </c>
      <c r="M538" s="25" t="str">
        <f t="shared" ca="1" si="8"/>
        <v>Yes</v>
      </c>
      <c r="N538" s="25">
        <f>YEAR(Table1[[#This Row],[Joining Date]])</f>
        <v>2018</v>
      </c>
      <c r="O538" s="45">
        <f>MONTH(Table1[[#This Row],[Joining Date]])</f>
        <v>7</v>
      </c>
      <c r="P538" s="25">
        <f ca="1">NETWORKDAYS(Table1[[#This Row],[Joining Date]],TODAY())</f>
        <v>2082</v>
      </c>
      <c r="Q538" s="25" t="str">
        <f>LEFT(Table1[[#This Row],[Department]],5)&amp;"-"&amp;RIGHT(Table1[[#This Row],[Employee ID]],3)</f>
        <v>Sales-629</v>
      </c>
      <c r="R538" s="25" t="str">
        <f>LEFT(Table1[[#This Row],[Department]],3)</f>
        <v>Sal</v>
      </c>
      <c r="S538" s="36">
        <f>_xlfn.XLOOKUP(Table1[[#This Row],[City]],Table2[City],Table2[Bonus %])</f>
        <v>6</v>
      </c>
      <c r="U538" s="48" t="str">
        <v xml:space="preserve">Karan </v>
      </c>
      <c r="V538" s="48" t="str">
        <v>Malhotra</v>
      </c>
    </row>
    <row r="539" spans="1:22" x14ac:dyDescent="0.35">
      <c r="A539" s="9" t="s">
        <v>2731</v>
      </c>
      <c r="B539" s="41" t="str">
        <f>LEFT(Table1[[#This Row],[Employee Name]],FIND(" ",Table1[[#This Row],[Employee Name]]))</f>
        <v xml:space="preserve">Aditya </v>
      </c>
      <c r="C539" s="41" t="str">
        <f>RIGHT(Table1[[#This Row],[Employee Name]],LEN(Table1[[#This Row],[Employee Name]])-FIND(" ",Table1[[#This Row],[Employee Name]]))</f>
        <v>Kapoor</v>
      </c>
      <c r="D539" s="23">
        <f>Table1[[#This Row],[Basic Salary]]+Table1[[#This Row],[Bonus]]</f>
        <v>128272</v>
      </c>
      <c r="E539" s="10">
        <v>63</v>
      </c>
      <c r="F539" s="46">
        <v>82</v>
      </c>
      <c r="G539" s="10" t="str" cm="1">
        <f t="array" ref="G539">_xlfn.IFS(Table1[[#This Row],[Performance Score]]&gt;=80,"Excellent",Table1[[#This Row],[Performance Score]]&gt;=60,"Good",Table1[[#This Row],[Performance Score]]&gt;=40,"Need Improvement")</f>
        <v>Excellent</v>
      </c>
      <c r="H539" s="30">
        <f>Table1[[#This Row],[Bonus]]/Table1[[#This Row],[Basic Salary]]</f>
        <v>0.18122881980256372</v>
      </c>
      <c r="I539" s="10">
        <f ca="1">DATEDIF(Table1[[#This Row],[Date of Birth]],TODAY(),"y")</f>
        <v>18</v>
      </c>
      <c r="J539" s="34">
        <v>44225</v>
      </c>
      <c r="K539" s="33" t="str" cm="1">
        <f t="array" aca="1" ref="K539" ca="1">_xlfn.IFS(L539&lt;3,"Junior",L539&lt;=7,"Mid-Level",L539&gt;7,"Senior")</f>
        <v>Mid-Level</v>
      </c>
      <c r="L539" s="46">
        <f ca="1">INT(YEARFRAC(Table1[[#This Row],[Joining Date]],TODAY(),1))</f>
        <v>5</v>
      </c>
      <c r="M539" s="25" t="str">
        <f t="shared" ca="1" si="8"/>
        <v>No</v>
      </c>
      <c r="N539" s="26">
        <f>YEAR(Table1[[#This Row],[Joining Date]])</f>
        <v>2021</v>
      </c>
      <c r="O539" s="46">
        <f>MONTH(Table1[[#This Row],[Joining Date]])</f>
        <v>1</v>
      </c>
      <c r="P539" s="26">
        <f ca="1">NETWORKDAYS(Table1[[#This Row],[Joining Date]],TODAY())</f>
        <v>1412</v>
      </c>
      <c r="Q539" s="26" t="str">
        <f>LEFT(Table1[[#This Row],[Department]],5)&amp;"-"&amp;RIGHT(Table1[[#This Row],[Employee ID]],3)</f>
        <v>Suppo-675</v>
      </c>
      <c r="R539" s="26" t="str">
        <f>LEFT(Table1[[#This Row],[Department]],3)</f>
        <v>Sup</v>
      </c>
      <c r="S539" s="37">
        <f>_xlfn.XLOOKUP(Table1[[#This Row],[City]],Table2[City],Table2[Bonus %])</f>
        <v>4</v>
      </c>
      <c r="U539" s="48" t="str">
        <v xml:space="preserve">Aditya </v>
      </c>
      <c r="V539" s="48" t="str">
        <v>Kapoor</v>
      </c>
    </row>
    <row r="540" spans="1:22" x14ac:dyDescent="0.35">
      <c r="A540" s="7" t="s">
        <v>4181</v>
      </c>
      <c r="B540" s="40" t="str">
        <f>LEFT(Table1[[#This Row],[Employee Name]],FIND(" ",Table1[[#This Row],[Employee Name]]))</f>
        <v xml:space="preserve">Sneha </v>
      </c>
      <c r="C540" s="40" t="str">
        <f>RIGHT(Table1[[#This Row],[Employee Name]],LEN(Table1[[#This Row],[Employee Name]])-FIND(" ",Table1[[#This Row],[Employee Name]]))</f>
        <v>Iyer</v>
      </c>
      <c r="D540" s="22">
        <f>Table1[[#This Row],[Basic Salary]]+Table1[[#This Row],[Bonus]]</f>
        <v>128260</v>
      </c>
      <c r="E540" s="8">
        <v>60</v>
      </c>
      <c r="F540" s="45">
        <v>40</v>
      </c>
      <c r="G540" s="8" t="str" cm="1">
        <f t="array" ref="G540">_xlfn.IFS(Table1[[#This Row],[Performance Score]]&gt;=80,"Excellent",Table1[[#This Row],[Performance Score]]&gt;=60,"Good",Table1[[#This Row],[Performance Score]]&gt;=40,"Need Improvement")</f>
        <v>Need Improvement</v>
      </c>
      <c r="H540" s="29">
        <f>Table1[[#This Row],[Bonus]]/Table1[[#This Row],[Basic Salary]]</f>
        <v>0.27742642298690307</v>
      </c>
      <c r="I540" s="8">
        <f ca="1">DATEDIF(Table1[[#This Row],[Date of Birth]],TODAY(),"y")</f>
        <v>28</v>
      </c>
      <c r="J540" s="33">
        <v>43316</v>
      </c>
      <c r="K540" s="33" t="str" cm="1">
        <f t="array" aca="1" ref="K540" ca="1">_xlfn.IFS(L540&lt;3,"Junior",L540&lt;=7,"Mid-Level",L540&gt;7,"Senior")</f>
        <v>Mid-Level</v>
      </c>
      <c r="L540" s="45">
        <f ca="1">INT(YEARFRAC(Table1[[#This Row],[Joining Date]],TODAY(),1))</f>
        <v>7</v>
      </c>
      <c r="M540" s="25" t="str">
        <f t="shared" ca="1" si="8"/>
        <v>Yes</v>
      </c>
      <c r="N540" s="25">
        <f>YEAR(Table1[[#This Row],[Joining Date]])</f>
        <v>2018</v>
      </c>
      <c r="O540" s="45">
        <f>MONTH(Table1[[#This Row],[Joining Date]])</f>
        <v>8</v>
      </c>
      <c r="P540" s="25">
        <f ca="1">NETWORKDAYS(Table1[[#This Row],[Joining Date]],TODAY())</f>
        <v>2061</v>
      </c>
      <c r="Q540" s="25" t="str">
        <f>LEFT(Table1[[#This Row],[Department]],5)&amp;"-"&amp;RIGHT(Table1[[#This Row],[Employee ID]],3)</f>
        <v>IT-125</v>
      </c>
      <c r="R540" s="25" t="str">
        <f>LEFT(Table1[[#This Row],[Department]],3)</f>
        <v>IT</v>
      </c>
      <c r="S540" s="36">
        <f>_xlfn.XLOOKUP(Table1[[#This Row],[City]],Table2[City],Table2[Bonus %])</f>
        <v>6</v>
      </c>
      <c r="U540" s="48" t="str">
        <v xml:space="preserve">Sneha </v>
      </c>
      <c r="V540" s="48" t="str">
        <v>Iyer</v>
      </c>
    </row>
    <row r="541" spans="1:22" x14ac:dyDescent="0.35">
      <c r="A541" s="9" t="s">
        <v>1421</v>
      </c>
      <c r="B541" s="41" t="str">
        <f>LEFT(Table1[[#This Row],[Employee Name]],FIND(" ",Table1[[#This Row],[Employee Name]]))</f>
        <v xml:space="preserve">Vikram </v>
      </c>
      <c r="C541" s="41" t="str">
        <f>RIGHT(Table1[[#This Row],[Employee Name]],LEN(Table1[[#This Row],[Employee Name]])-FIND(" ",Table1[[#This Row],[Employee Name]]))</f>
        <v>Singh</v>
      </c>
      <c r="D541" s="23">
        <f>Table1[[#This Row],[Basic Salary]]+Table1[[#This Row],[Bonus]]</f>
        <v>128230</v>
      </c>
      <c r="E541" s="10">
        <v>77</v>
      </c>
      <c r="F541" s="46">
        <v>40</v>
      </c>
      <c r="G541" s="10" t="str" cm="1">
        <f t="array" ref="G541">_xlfn.IFS(Table1[[#This Row],[Performance Score]]&gt;=80,"Excellent",Table1[[#This Row],[Performance Score]]&gt;=60,"Good",Table1[[#This Row],[Performance Score]]&gt;=40,"Need Improvement")</f>
        <v>Need Improvement</v>
      </c>
      <c r="H541" s="30">
        <f>Table1[[#This Row],[Bonus]]/Table1[[#This Row],[Basic Salary]]</f>
        <v>0.12587142430681159</v>
      </c>
      <c r="I541" s="10">
        <f ca="1">DATEDIF(Table1[[#This Row],[Date of Birth]],TODAY(),"y")</f>
        <v>38</v>
      </c>
      <c r="J541" s="34">
        <v>45731</v>
      </c>
      <c r="K541" s="33" t="str" cm="1">
        <f t="array" aca="1" ref="K541" ca="1">_xlfn.IFS(L541&lt;3,"Junior",L541&lt;=7,"Mid-Level",L541&gt;7,"Senior")</f>
        <v>Junior</v>
      </c>
      <c r="L541" s="46">
        <f ca="1">INT(YEARFRAC(Table1[[#This Row],[Joining Date]],TODAY(),1))</f>
        <v>1</v>
      </c>
      <c r="M541" s="25" t="str">
        <f t="shared" ca="1" si="8"/>
        <v>No</v>
      </c>
      <c r="N541" s="26">
        <f>YEAR(Table1[[#This Row],[Joining Date]])</f>
        <v>2025</v>
      </c>
      <c r="O541" s="46">
        <f>MONTH(Table1[[#This Row],[Joining Date]])</f>
        <v>3</v>
      </c>
      <c r="P541" s="26">
        <f ca="1">NETWORKDAYS(Table1[[#This Row],[Joining Date]],TODAY())</f>
        <v>336</v>
      </c>
      <c r="Q541" s="26" t="str">
        <f>LEFT(Table1[[#This Row],[Department]],5)&amp;"-"&amp;RIGHT(Table1[[#This Row],[Employee ID]],3)</f>
        <v>Opera-365</v>
      </c>
      <c r="R541" s="26" t="str">
        <f>LEFT(Table1[[#This Row],[Department]],3)</f>
        <v>Ope</v>
      </c>
      <c r="S541" s="37">
        <f>_xlfn.XLOOKUP(Table1[[#This Row],[City]],Table2[City],Table2[Bonus %])</f>
        <v>8</v>
      </c>
      <c r="U541" s="48" t="str">
        <v xml:space="preserve">Vikram </v>
      </c>
      <c r="V541" s="48" t="str">
        <v>Singh</v>
      </c>
    </row>
    <row r="542" spans="1:22" x14ac:dyDescent="0.35">
      <c r="A542" s="7" t="s">
        <v>3291</v>
      </c>
      <c r="B542" s="40" t="str">
        <f>LEFT(Table1[[#This Row],[Employee Name]],FIND(" ",Table1[[#This Row],[Employee Name]]))</f>
        <v xml:space="preserve">Nisha </v>
      </c>
      <c r="C542" s="40" t="str">
        <f>RIGHT(Table1[[#This Row],[Employee Name]],LEN(Table1[[#This Row],[Employee Name]])-FIND(" ",Table1[[#This Row],[Employee Name]]))</f>
        <v>Kapoor</v>
      </c>
      <c r="D542" s="22">
        <f>Table1[[#This Row],[Basic Salary]]+Table1[[#This Row],[Bonus]]</f>
        <v>128183</v>
      </c>
      <c r="E542" s="8">
        <v>96</v>
      </c>
      <c r="F542" s="45">
        <v>67</v>
      </c>
      <c r="G542" s="8" t="str" cm="1">
        <f t="array" ref="G542">_xlfn.IFS(Table1[[#This Row],[Performance Score]]&gt;=80,"Excellent",Table1[[#This Row],[Performance Score]]&gt;=60,"Good",Table1[[#This Row],[Performance Score]]&gt;=40,"Need Improvement")</f>
        <v>Good</v>
      </c>
      <c r="H542" s="29">
        <f>Table1[[#This Row],[Bonus]]/Table1[[#This Row],[Basic Salary]]</f>
        <v>7.1029895890777225E-2</v>
      </c>
      <c r="I542" s="8">
        <f ca="1">DATEDIF(Table1[[#This Row],[Date of Birth]],TODAY(),"y")</f>
        <v>44</v>
      </c>
      <c r="J542" s="33">
        <v>43499</v>
      </c>
      <c r="K542" s="33" t="str" cm="1">
        <f t="array" aca="1" ref="K542" ca="1">_xlfn.IFS(L542&lt;3,"Junior",L542&lt;=7,"Mid-Level",L542&gt;7,"Senior")</f>
        <v>Mid-Level</v>
      </c>
      <c r="L542" s="45">
        <f ca="1">INT(YEARFRAC(Table1[[#This Row],[Joining Date]],TODAY(),1))</f>
        <v>7</v>
      </c>
      <c r="M542" s="25" t="str">
        <f t="shared" ca="1" si="8"/>
        <v>Yes</v>
      </c>
      <c r="N542" s="25">
        <f>YEAR(Table1[[#This Row],[Joining Date]])</f>
        <v>2019</v>
      </c>
      <c r="O542" s="45">
        <f>MONTH(Table1[[#This Row],[Joining Date]])</f>
        <v>2</v>
      </c>
      <c r="P542" s="25">
        <f ca="1">NETWORKDAYS(Table1[[#This Row],[Joining Date]],TODAY())</f>
        <v>1931</v>
      </c>
      <c r="Q542" s="25" t="str">
        <f>LEFT(Table1[[#This Row],[Department]],5)&amp;"-"&amp;RIGHT(Table1[[#This Row],[Employee ID]],3)</f>
        <v>HR-235</v>
      </c>
      <c r="R542" s="25" t="str">
        <f>LEFT(Table1[[#This Row],[Department]],3)</f>
        <v>HR</v>
      </c>
      <c r="S542" s="36">
        <f>_xlfn.XLOOKUP(Table1[[#This Row],[City]],Table2[City],Table2[Bonus %])</f>
        <v>8</v>
      </c>
      <c r="U542" s="48" t="str">
        <v xml:space="preserve">Nisha </v>
      </c>
      <c r="V542" s="48" t="str">
        <v>Kapoor</v>
      </c>
    </row>
    <row r="543" spans="1:22" x14ac:dyDescent="0.35">
      <c r="A543" s="9" t="s">
        <v>1911</v>
      </c>
      <c r="B543" s="41" t="str">
        <f>LEFT(Table1[[#This Row],[Employee Name]],FIND(" ",Table1[[#This Row],[Employee Name]]))</f>
        <v xml:space="preserve">Karan </v>
      </c>
      <c r="C543" s="41" t="str">
        <f>RIGHT(Table1[[#This Row],[Employee Name]],LEN(Table1[[#This Row],[Employee Name]])-FIND(" ",Table1[[#This Row],[Employee Name]]))</f>
        <v>Malhotra</v>
      </c>
      <c r="D543" s="23">
        <f>Table1[[#This Row],[Basic Salary]]+Table1[[#This Row],[Bonus]]</f>
        <v>128182</v>
      </c>
      <c r="E543" s="10">
        <v>68</v>
      </c>
      <c r="F543" s="46">
        <v>69</v>
      </c>
      <c r="G543" s="10" t="str" cm="1">
        <f t="array" ref="G543">_xlfn.IFS(Table1[[#This Row],[Performance Score]]&gt;=80,"Excellent",Table1[[#This Row],[Performance Score]]&gt;=60,"Good",Table1[[#This Row],[Performance Score]]&gt;=40,"Need Improvement")</f>
        <v>Good</v>
      </c>
      <c r="H543" s="30">
        <f>Table1[[#This Row],[Bonus]]/Table1[[#This Row],[Basic Salary]]</f>
        <v>0.13666755342732997</v>
      </c>
      <c r="I543" s="10">
        <f ca="1">DATEDIF(Table1[[#This Row],[Date of Birth]],TODAY(),"y")</f>
        <v>23</v>
      </c>
      <c r="J543" s="34">
        <v>42979</v>
      </c>
      <c r="K543" s="33" t="str" cm="1">
        <f t="array" aca="1" ref="K543" ca="1">_xlfn.IFS(L543&lt;3,"Junior",L543&lt;=7,"Mid-Level",L543&gt;7,"Senior")</f>
        <v>Senior</v>
      </c>
      <c r="L543" s="46">
        <f ca="1">INT(YEARFRAC(Table1[[#This Row],[Joining Date]],TODAY(),1))</f>
        <v>8</v>
      </c>
      <c r="M543" s="25" t="str">
        <f t="shared" ca="1" si="8"/>
        <v>Yes</v>
      </c>
      <c r="N543" s="26">
        <f>YEAR(Table1[[#This Row],[Joining Date]])</f>
        <v>2017</v>
      </c>
      <c r="O543" s="46">
        <f>MONTH(Table1[[#This Row],[Joining Date]])</f>
        <v>9</v>
      </c>
      <c r="P543" s="26">
        <f ca="1">NETWORKDAYS(Table1[[#This Row],[Joining Date]],TODAY())</f>
        <v>2302</v>
      </c>
      <c r="Q543" s="26" t="str">
        <f>LEFT(Table1[[#This Row],[Department]],5)&amp;"-"&amp;RIGHT(Table1[[#This Row],[Employee ID]],3)</f>
        <v>Finan-855</v>
      </c>
      <c r="R543" s="26" t="str">
        <f>LEFT(Table1[[#This Row],[Department]],3)</f>
        <v>Fin</v>
      </c>
      <c r="S543" s="37">
        <f>_xlfn.XLOOKUP(Table1[[#This Row],[City]],Table2[City],Table2[Bonus %])</f>
        <v>8</v>
      </c>
      <c r="U543" s="48" t="str">
        <v xml:space="preserve">Karan </v>
      </c>
      <c r="V543" s="48" t="str">
        <v>Malhotra</v>
      </c>
    </row>
    <row r="544" spans="1:22" x14ac:dyDescent="0.35">
      <c r="A544" s="7" t="s">
        <v>2758</v>
      </c>
      <c r="B544" s="40" t="str">
        <f>LEFT(Table1[[#This Row],[Employee Name]],FIND(" ",Table1[[#This Row],[Employee Name]]))</f>
        <v xml:space="preserve">Meera </v>
      </c>
      <c r="C544" s="40" t="str">
        <f>RIGHT(Table1[[#This Row],[Employee Name]],LEN(Table1[[#This Row],[Employee Name]])-FIND(" ",Table1[[#This Row],[Employee Name]]))</f>
        <v>Joshi</v>
      </c>
      <c r="D544" s="22">
        <f>Table1[[#This Row],[Basic Salary]]+Table1[[#This Row],[Bonus]]</f>
        <v>128155</v>
      </c>
      <c r="E544" s="8">
        <v>77</v>
      </c>
      <c r="F544" s="45">
        <v>87</v>
      </c>
      <c r="G544" s="8" t="str" cm="1">
        <f t="array" ref="G544">_xlfn.IFS(Table1[[#This Row],[Performance Score]]&gt;=80,"Excellent",Table1[[#This Row],[Performance Score]]&gt;=60,"Good",Table1[[#This Row],[Performance Score]]&gt;=40,"Need Improvement")</f>
        <v>Excellent</v>
      </c>
      <c r="H544" s="29">
        <f>Table1[[#This Row],[Bonus]]/Table1[[#This Row],[Basic Salary]]</f>
        <v>0.19552035523713571</v>
      </c>
      <c r="I544" s="8">
        <f ca="1">DATEDIF(Table1[[#This Row],[Date of Birth]],TODAY(),"y")</f>
        <v>42</v>
      </c>
      <c r="J544" s="33">
        <v>44668</v>
      </c>
      <c r="K544" s="33" t="str" cm="1">
        <f t="array" aca="1" ref="K544" ca="1">_xlfn.IFS(L544&lt;3,"Junior",L544&lt;=7,"Mid-Level",L544&gt;7,"Senior")</f>
        <v>Mid-Level</v>
      </c>
      <c r="L544" s="45">
        <f ca="1">INT(YEARFRAC(Table1[[#This Row],[Joining Date]],TODAY(),1))</f>
        <v>4</v>
      </c>
      <c r="M544" s="25" t="str">
        <f t="shared" ca="1" si="8"/>
        <v>No</v>
      </c>
      <c r="N544" s="25">
        <f>YEAR(Table1[[#This Row],[Joining Date]])</f>
        <v>2022</v>
      </c>
      <c r="O544" s="45">
        <f>MONTH(Table1[[#This Row],[Joining Date]])</f>
        <v>4</v>
      </c>
      <c r="P544" s="25">
        <f ca="1">NETWORKDAYS(Table1[[#This Row],[Joining Date]],TODAY())</f>
        <v>1096</v>
      </c>
      <c r="Q544" s="25" t="str">
        <f>LEFT(Table1[[#This Row],[Department]],5)&amp;"-"&amp;RIGHT(Table1[[#This Row],[Employee ID]],3)</f>
        <v>Opera-702</v>
      </c>
      <c r="R544" s="25" t="str">
        <f>LEFT(Table1[[#This Row],[Department]],3)</f>
        <v>Ope</v>
      </c>
      <c r="S544" s="36">
        <f>_xlfn.XLOOKUP(Table1[[#This Row],[City]],Table2[City],Table2[Bonus %])</f>
        <v>4</v>
      </c>
      <c r="U544" s="48" t="str">
        <v xml:space="preserve">Meera </v>
      </c>
      <c r="V544" s="48" t="str">
        <v>Joshi</v>
      </c>
    </row>
    <row r="545" spans="1:22" x14ac:dyDescent="0.35">
      <c r="A545" s="9" t="s">
        <v>3524</v>
      </c>
      <c r="B545" s="41" t="str">
        <f>LEFT(Table1[[#This Row],[Employee Name]],FIND(" ",Table1[[#This Row],[Employee Name]]))</f>
        <v xml:space="preserve">Ravi </v>
      </c>
      <c r="C545" s="41" t="str">
        <f>RIGHT(Table1[[#This Row],[Employee Name]],LEN(Table1[[#This Row],[Employee Name]])-FIND(" ",Table1[[#This Row],[Employee Name]]))</f>
        <v>Teja</v>
      </c>
      <c r="D545" s="23">
        <f>Table1[[#This Row],[Basic Salary]]+Table1[[#This Row],[Bonus]]</f>
        <v>128063</v>
      </c>
      <c r="E545" s="10">
        <v>80</v>
      </c>
      <c r="F545" s="46">
        <v>78</v>
      </c>
      <c r="G545" s="10" t="str" cm="1">
        <f t="array" ref="G545">_xlfn.IFS(Table1[[#This Row],[Performance Score]]&gt;=80,"Excellent",Table1[[#This Row],[Performance Score]]&gt;=60,"Good",Table1[[#This Row],[Performance Score]]&gt;=40,"Need Improvement")</f>
        <v>Good</v>
      </c>
      <c r="H545" s="30">
        <f>Table1[[#This Row],[Bonus]]/Table1[[#This Row],[Basic Salary]]</f>
        <v>0.22065902223747294</v>
      </c>
      <c r="I545" s="10">
        <f ca="1">DATEDIF(Table1[[#This Row],[Date of Birth]],TODAY(),"y")</f>
        <v>23</v>
      </c>
      <c r="J545" s="34">
        <v>43742</v>
      </c>
      <c r="K545" s="33" t="str" cm="1">
        <f t="array" aca="1" ref="K545" ca="1">_xlfn.IFS(L545&lt;3,"Junior",L545&lt;=7,"Mid-Level",L545&gt;7,"Senior")</f>
        <v>Mid-Level</v>
      </c>
      <c r="L545" s="46">
        <f ca="1">INT(YEARFRAC(Table1[[#This Row],[Joining Date]],TODAY(),1))</f>
        <v>6</v>
      </c>
      <c r="M545" s="25" t="str">
        <f t="shared" ca="1" si="8"/>
        <v>Yes</v>
      </c>
      <c r="N545" s="26">
        <f>YEAR(Table1[[#This Row],[Joining Date]])</f>
        <v>2019</v>
      </c>
      <c r="O545" s="46">
        <f>MONTH(Table1[[#This Row],[Joining Date]])</f>
        <v>10</v>
      </c>
      <c r="P545" s="26">
        <f ca="1">NETWORKDAYS(Table1[[#This Row],[Joining Date]],TODAY())</f>
        <v>1757</v>
      </c>
      <c r="Q545" s="26" t="str">
        <f>LEFT(Table1[[#This Row],[Department]],5)&amp;"-"&amp;RIGHT(Table1[[#This Row],[Employee ID]],3)</f>
        <v>IT-468</v>
      </c>
      <c r="R545" s="26" t="str">
        <f>LEFT(Table1[[#This Row],[Department]],3)</f>
        <v>IT</v>
      </c>
      <c r="S545" s="37">
        <f>_xlfn.XLOOKUP(Table1[[#This Row],[City]],Table2[City],Table2[Bonus %])</f>
        <v>7</v>
      </c>
      <c r="U545" s="48" t="str">
        <v xml:space="preserve">Ravi </v>
      </c>
      <c r="V545" s="48" t="str">
        <v>Teja</v>
      </c>
    </row>
    <row r="546" spans="1:22" x14ac:dyDescent="0.35">
      <c r="A546" s="7" t="s">
        <v>4963</v>
      </c>
      <c r="B546" s="40" t="str">
        <f>LEFT(Table1[[#This Row],[Employee Name]],FIND(" ",Table1[[#This Row],[Employee Name]]))</f>
        <v xml:space="preserve">Swathi </v>
      </c>
      <c r="C546" s="40" t="str">
        <f>RIGHT(Table1[[#This Row],[Employee Name]],LEN(Table1[[#This Row],[Employee Name]])-FIND(" ",Table1[[#This Row],[Employee Name]]))</f>
        <v>Ramesh</v>
      </c>
      <c r="D546" s="22">
        <f>Table1[[#This Row],[Basic Salary]]+Table1[[#This Row],[Bonus]]</f>
        <v>128059</v>
      </c>
      <c r="E546" s="8">
        <v>88</v>
      </c>
      <c r="F546" s="45">
        <v>44</v>
      </c>
      <c r="G546" s="8" t="str" cm="1">
        <f t="array" ref="G546">_xlfn.IFS(Table1[[#This Row],[Performance Score]]&gt;=80,"Excellent",Table1[[#This Row],[Performance Score]]&gt;=60,"Good",Table1[[#This Row],[Performance Score]]&gt;=40,"Need Improvement")</f>
        <v>Need Improvement</v>
      </c>
      <c r="H546" s="29">
        <f>Table1[[#This Row],[Bonus]]/Table1[[#This Row],[Basic Salary]]</f>
        <v>0.28450774863333167</v>
      </c>
      <c r="I546" s="8">
        <f ca="1">DATEDIF(Table1[[#This Row],[Date of Birth]],TODAY(),"y")</f>
        <v>44</v>
      </c>
      <c r="J546" s="33">
        <v>42055</v>
      </c>
      <c r="K546" s="33" t="str" cm="1">
        <f t="array" aca="1" ref="K546" ca="1">_xlfn.IFS(L546&lt;3,"Junior",L546&lt;=7,"Mid-Level",L546&gt;7,"Senior")</f>
        <v>Senior</v>
      </c>
      <c r="L546" s="45">
        <f ca="1">INT(YEARFRAC(Table1[[#This Row],[Joining Date]],TODAY(),1))</f>
        <v>11</v>
      </c>
      <c r="M546" s="25" t="str">
        <f t="shared" ca="1" si="8"/>
        <v>Yes</v>
      </c>
      <c r="N546" s="25">
        <f>YEAR(Table1[[#This Row],[Joining Date]])</f>
        <v>2015</v>
      </c>
      <c r="O546" s="45">
        <f>MONTH(Table1[[#This Row],[Joining Date]])</f>
        <v>2</v>
      </c>
      <c r="P546" s="25">
        <f ca="1">NETWORKDAYS(Table1[[#This Row],[Joining Date]],TODAY())</f>
        <v>2962</v>
      </c>
      <c r="Q546" s="25" t="str">
        <f>LEFT(Table1[[#This Row],[Department]],5)&amp;"-"&amp;RIGHT(Table1[[#This Row],[Employee ID]],3)</f>
        <v>Marke-907</v>
      </c>
      <c r="R546" s="25" t="str">
        <f>LEFT(Table1[[#This Row],[Department]],3)</f>
        <v>Mar</v>
      </c>
      <c r="S546" s="36">
        <f>_xlfn.XLOOKUP(Table1[[#This Row],[City]],Table2[City],Table2[Bonus %])</f>
        <v>6</v>
      </c>
      <c r="U546" s="48" t="str">
        <v xml:space="preserve">Swathi </v>
      </c>
      <c r="V546" s="48" t="str">
        <v>Ramesh</v>
      </c>
    </row>
    <row r="547" spans="1:22" x14ac:dyDescent="0.35">
      <c r="A547" s="9" t="s">
        <v>3072</v>
      </c>
      <c r="B547" s="41" t="str">
        <f>LEFT(Table1[[#This Row],[Employee Name]],FIND(" ",Table1[[#This Row],[Employee Name]]))</f>
        <v xml:space="preserve">Nisha </v>
      </c>
      <c r="C547" s="41" t="str">
        <f>RIGHT(Table1[[#This Row],[Employee Name]],LEN(Table1[[#This Row],[Employee Name]])-FIND(" ",Table1[[#This Row],[Employee Name]]))</f>
        <v>Kapoor</v>
      </c>
      <c r="D547" s="23">
        <f>Table1[[#This Row],[Basic Salary]]+Table1[[#This Row],[Bonus]]</f>
        <v>128045</v>
      </c>
      <c r="E547" s="10">
        <v>74</v>
      </c>
      <c r="F547" s="46">
        <v>91</v>
      </c>
      <c r="G547" s="10" t="str" cm="1">
        <f t="array" ref="G547">_xlfn.IFS(Table1[[#This Row],[Performance Score]]&gt;=80,"Excellent",Table1[[#This Row],[Performance Score]]&gt;=60,"Good",Table1[[#This Row],[Performance Score]]&gt;=40,"Need Improvement")</f>
        <v>Excellent</v>
      </c>
      <c r="H547" s="30">
        <f>Table1[[#This Row],[Bonus]]/Table1[[#This Row],[Basic Salary]]</f>
        <v>0.20985496291396985</v>
      </c>
      <c r="I547" s="10">
        <f ca="1">DATEDIF(Table1[[#This Row],[Date of Birth]],TODAY(),"y")</f>
        <v>15</v>
      </c>
      <c r="J547" s="34">
        <v>42390</v>
      </c>
      <c r="K547" s="33" t="str" cm="1">
        <f t="array" aca="1" ref="K547" ca="1">_xlfn.IFS(L547&lt;3,"Junior",L547&lt;=7,"Mid-Level",L547&gt;7,"Senior")</f>
        <v>Senior</v>
      </c>
      <c r="L547" s="46">
        <f ca="1">INT(YEARFRAC(Table1[[#This Row],[Joining Date]],TODAY(),1))</f>
        <v>10</v>
      </c>
      <c r="M547" s="25" t="str">
        <f t="shared" ca="1" si="8"/>
        <v>Yes</v>
      </c>
      <c r="N547" s="26">
        <f>YEAR(Table1[[#This Row],[Joining Date]])</f>
        <v>2016</v>
      </c>
      <c r="O547" s="46">
        <f>MONTH(Table1[[#This Row],[Joining Date]])</f>
        <v>1</v>
      </c>
      <c r="P547" s="26">
        <f ca="1">NETWORKDAYS(Table1[[#This Row],[Joining Date]],TODAY())</f>
        <v>2723</v>
      </c>
      <c r="Q547" s="26" t="str">
        <f>LEFT(Table1[[#This Row],[Department]],5)&amp;"-"&amp;RIGHT(Table1[[#This Row],[Employee ID]],3)</f>
        <v>Marke-016</v>
      </c>
      <c r="R547" s="26" t="str">
        <f>LEFT(Table1[[#This Row],[Department]],3)</f>
        <v>Mar</v>
      </c>
      <c r="S547" s="37">
        <f>_xlfn.XLOOKUP(Table1[[#This Row],[City]],Table2[City],Table2[Bonus %])</f>
        <v>5</v>
      </c>
      <c r="U547" s="48" t="str">
        <v xml:space="preserve">Nisha </v>
      </c>
      <c r="V547" s="48" t="str">
        <v>Kapoor</v>
      </c>
    </row>
    <row r="548" spans="1:22" x14ac:dyDescent="0.35">
      <c r="A548" s="7" t="s">
        <v>4297</v>
      </c>
      <c r="B548" s="40" t="str">
        <f>LEFT(Table1[[#This Row],[Employee Name]],FIND(" ",Table1[[#This Row],[Employee Name]]))</f>
        <v xml:space="preserve">Gayathri </v>
      </c>
      <c r="C548" s="40" t="str">
        <f>RIGHT(Table1[[#This Row],[Employee Name]],LEN(Table1[[#This Row],[Employee Name]])-FIND(" ",Table1[[#This Row],[Employee Name]]))</f>
        <v>Iyer</v>
      </c>
      <c r="D548" s="22">
        <f>Table1[[#This Row],[Basic Salary]]+Table1[[#This Row],[Bonus]]</f>
        <v>128040</v>
      </c>
      <c r="E548" s="8">
        <v>84</v>
      </c>
      <c r="F548" s="45">
        <v>77</v>
      </c>
      <c r="G548" s="8" t="str" cm="1">
        <f t="array" ref="G548">_xlfn.IFS(Table1[[#This Row],[Performance Score]]&gt;=80,"Excellent",Table1[[#This Row],[Performance Score]]&gt;=60,"Good",Table1[[#This Row],[Performance Score]]&gt;=40,"Need Improvement")</f>
        <v>Good</v>
      </c>
      <c r="H548" s="29">
        <f>Table1[[#This Row],[Bonus]]/Table1[[#This Row],[Basic Salary]]</f>
        <v>0.30462692194043384</v>
      </c>
      <c r="I548" s="8">
        <f ca="1">DATEDIF(Table1[[#This Row],[Date of Birth]],TODAY(),"y")</f>
        <v>32</v>
      </c>
      <c r="J548" s="33">
        <v>45658</v>
      </c>
      <c r="K548" s="33" t="str" cm="1">
        <f t="array" aca="1" ref="K548" ca="1">_xlfn.IFS(L548&lt;3,"Junior",L548&lt;=7,"Mid-Level",L548&gt;7,"Senior")</f>
        <v>Junior</v>
      </c>
      <c r="L548" s="45">
        <f ca="1">INT(YEARFRAC(Table1[[#This Row],[Joining Date]],TODAY(),1))</f>
        <v>1</v>
      </c>
      <c r="M548" s="25" t="str">
        <f t="shared" ca="1" si="8"/>
        <v>No</v>
      </c>
      <c r="N548" s="25">
        <f>YEAR(Table1[[#This Row],[Joining Date]])</f>
        <v>2025</v>
      </c>
      <c r="O548" s="45">
        <f>MONTH(Table1[[#This Row],[Joining Date]])</f>
        <v>1</v>
      </c>
      <c r="P548" s="25">
        <f ca="1">NETWORKDAYS(Table1[[#This Row],[Joining Date]],TODAY())</f>
        <v>389</v>
      </c>
      <c r="Q548" s="25" t="str">
        <f>LEFT(Table1[[#This Row],[Department]],5)&amp;"-"&amp;RIGHT(Table1[[#This Row],[Employee ID]],3)</f>
        <v>Suppo-241</v>
      </c>
      <c r="R548" s="25" t="str">
        <f>LEFT(Table1[[#This Row],[Department]],3)</f>
        <v>Sup</v>
      </c>
      <c r="S548" s="36">
        <f>_xlfn.XLOOKUP(Table1[[#This Row],[City]],Table2[City],Table2[Bonus %])</f>
        <v>8</v>
      </c>
      <c r="U548" s="48" t="str">
        <v xml:space="preserve">Gayathri </v>
      </c>
      <c r="V548" s="48" t="str">
        <v>Iyer</v>
      </c>
    </row>
    <row r="549" spans="1:22" x14ac:dyDescent="0.35">
      <c r="A549" s="9" t="s">
        <v>5042</v>
      </c>
      <c r="B549" s="41" t="str">
        <f>LEFT(Table1[[#This Row],[Employee Name]],FIND(" ",Table1[[#This Row],[Employee Name]]))</f>
        <v xml:space="preserve">Krishna </v>
      </c>
      <c r="C549" s="41" t="str">
        <f>RIGHT(Table1[[#This Row],[Employee Name]],LEN(Table1[[#This Row],[Employee Name]])-FIND(" ",Table1[[#This Row],[Employee Name]]))</f>
        <v>Chaitanya</v>
      </c>
      <c r="D549" s="23">
        <f>Table1[[#This Row],[Basic Salary]]+Table1[[#This Row],[Bonus]]</f>
        <v>128010</v>
      </c>
      <c r="E549" s="10">
        <v>100</v>
      </c>
      <c r="F549" s="46">
        <v>71</v>
      </c>
      <c r="G549" s="10" t="str" cm="1">
        <f t="array" ref="G549">_xlfn.IFS(Table1[[#This Row],[Performance Score]]&gt;=80,"Excellent",Table1[[#This Row],[Performance Score]]&gt;=60,"Good",Table1[[#This Row],[Performance Score]]&gt;=40,"Need Improvement")</f>
        <v>Good</v>
      </c>
      <c r="H549" s="30">
        <f>Table1[[#This Row],[Bonus]]/Table1[[#This Row],[Basic Salary]]</f>
        <v>0.3042149341321026</v>
      </c>
      <c r="I549" s="10">
        <f ca="1">DATEDIF(Table1[[#This Row],[Date of Birth]],TODAY(),"y")</f>
        <v>17</v>
      </c>
      <c r="J549" s="34">
        <v>44208</v>
      </c>
      <c r="K549" s="33" t="str" cm="1">
        <f t="array" aca="1" ref="K549" ca="1">_xlfn.IFS(L549&lt;3,"Junior",L549&lt;=7,"Mid-Level",L549&gt;7,"Senior")</f>
        <v>Mid-Level</v>
      </c>
      <c r="L549" s="46">
        <f ca="1">INT(YEARFRAC(Table1[[#This Row],[Joining Date]],TODAY(),1))</f>
        <v>5</v>
      </c>
      <c r="M549" s="25" t="str">
        <f t="shared" ca="1" si="8"/>
        <v>No</v>
      </c>
      <c r="N549" s="26">
        <f>YEAR(Table1[[#This Row],[Joining Date]])</f>
        <v>2021</v>
      </c>
      <c r="O549" s="46">
        <f>MONTH(Table1[[#This Row],[Joining Date]])</f>
        <v>1</v>
      </c>
      <c r="P549" s="26">
        <f ca="1">NETWORKDAYS(Table1[[#This Row],[Joining Date]],TODAY())</f>
        <v>1425</v>
      </c>
      <c r="Q549" s="26" t="str">
        <f>LEFT(Table1[[#This Row],[Department]],5)&amp;"-"&amp;RIGHT(Table1[[#This Row],[Employee ID]],3)</f>
        <v>Sales-986</v>
      </c>
      <c r="R549" s="26" t="str">
        <f>LEFT(Table1[[#This Row],[Department]],3)</f>
        <v>Sal</v>
      </c>
      <c r="S549" s="37">
        <f>_xlfn.XLOOKUP(Table1[[#This Row],[City]],Table2[City],Table2[Bonus %])</f>
        <v>5</v>
      </c>
      <c r="U549" s="48" t="str">
        <v xml:space="preserve">Krishna </v>
      </c>
      <c r="V549" s="48" t="str">
        <v>Chaitanya</v>
      </c>
    </row>
    <row r="550" spans="1:22" x14ac:dyDescent="0.35">
      <c r="A550" s="7" t="s">
        <v>687</v>
      </c>
      <c r="B550" s="40" t="str">
        <f>LEFT(Table1[[#This Row],[Employee Name]],FIND(" ",Table1[[#This Row],[Employee Name]]))</f>
        <v xml:space="preserve">Ajay </v>
      </c>
      <c r="C550" s="40" t="str">
        <f>RIGHT(Table1[[#This Row],[Employee Name]],LEN(Table1[[#This Row],[Employee Name]])-FIND(" ",Table1[[#This Row],[Employee Name]]))</f>
        <v>Singh</v>
      </c>
      <c r="D550" s="22">
        <f>Table1[[#This Row],[Basic Salary]]+Table1[[#This Row],[Bonus]]</f>
        <v>128010</v>
      </c>
      <c r="E550" s="8">
        <v>80</v>
      </c>
      <c r="F550" s="45">
        <v>69</v>
      </c>
      <c r="G550" s="8" t="str" cm="1">
        <f t="array" ref="G550">_xlfn.IFS(Table1[[#This Row],[Performance Score]]&gt;=80,"Excellent",Table1[[#This Row],[Performance Score]]&gt;=60,"Good",Table1[[#This Row],[Performance Score]]&gt;=40,"Need Improvement")</f>
        <v>Good</v>
      </c>
      <c r="H550" s="29">
        <f>Table1[[#This Row],[Bonus]]/Table1[[#This Row],[Basic Salary]]</f>
        <v>0.14105146809762359</v>
      </c>
      <c r="I550" s="8">
        <f ca="1">DATEDIF(Table1[[#This Row],[Date of Birth]],TODAY(),"y")</f>
        <v>15</v>
      </c>
      <c r="J550" s="33">
        <v>42756</v>
      </c>
      <c r="K550" s="33" t="str" cm="1">
        <f t="array" aca="1" ref="K550" ca="1">_xlfn.IFS(L550&lt;3,"Junior",L550&lt;=7,"Mid-Level",L550&gt;7,"Senior")</f>
        <v>Senior</v>
      </c>
      <c r="L550" s="45">
        <f ca="1">INT(YEARFRAC(Table1[[#This Row],[Joining Date]],TODAY(),1))</f>
        <v>9</v>
      </c>
      <c r="M550" s="25" t="str">
        <f t="shared" ca="1" si="8"/>
        <v>Yes</v>
      </c>
      <c r="N550" s="25">
        <f>YEAR(Table1[[#This Row],[Joining Date]])</f>
        <v>2017</v>
      </c>
      <c r="O550" s="45">
        <f>MONTH(Table1[[#This Row],[Joining Date]])</f>
        <v>1</v>
      </c>
      <c r="P550" s="25">
        <f ca="1">NETWORKDAYS(Table1[[#This Row],[Joining Date]],TODAY())</f>
        <v>2461</v>
      </c>
      <c r="Q550" s="25" t="str">
        <f>LEFT(Table1[[#This Row],[Department]],5)&amp;"-"&amp;RIGHT(Table1[[#This Row],[Employee ID]],3)</f>
        <v>Sales-631</v>
      </c>
      <c r="R550" s="25" t="str">
        <f>LEFT(Table1[[#This Row],[Department]],3)</f>
        <v>Sal</v>
      </c>
      <c r="S550" s="36">
        <f>_xlfn.XLOOKUP(Table1[[#This Row],[City]],Table2[City],Table2[Bonus %])</f>
        <v>8</v>
      </c>
      <c r="U550" s="48" t="str">
        <v xml:space="preserve">Ajay </v>
      </c>
      <c r="V550" s="48" t="str">
        <v>Singh</v>
      </c>
    </row>
    <row r="551" spans="1:22" x14ac:dyDescent="0.35">
      <c r="A551" s="9" t="s">
        <v>4738</v>
      </c>
      <c r="B551" s="41" t="str">
        <f>LEFT(Table1[[#This Row],[Employee Name]],FIND(" ",Table1[[#This Row],[Employee Name]]))</f>
        <v xml:space="preserve">Nisha </v>
      </c>
      <c r="C551" s="41" t="str">
        <f>RIGHT(Table1[[#This Row],[Employee Name]],LEN(Table1[[#This Row],[Employee Name]])-FIND(" ",Table1[[#This Row],[Employee Name]]))</f>
        <v>Kapoor</v>
      </c>
      <c r="D551" s="23">
        <f>Table1[[#This Row],[Basic Salary]]+Table1[[#This Row],[Bonus]]</f>
        <v>127967</v>
      </c>
      <c r="E551" s="10">
        <v>86</v>
      </c>
      <c r="F551" s="46">
        <v>70</v>
      </c>
      <c r="G551" s="10" t="str" cm="1">
        <f t="array" ref="G551">_xlfn.IFS(Table1[[#This Row],[Performance Score]]&gt;=80,"Excellent",Table1[[#This Row],[Performance Score]]&gt;=60,"Good",Table1[[#This Row],[Performance Score]]&gt;=40,"Need Improvement")</f>
        <v>Good</v>
      </c>
      <c r="H551" s="30">
        <f>Table1[[#This Row],[Bonus]]/Table1[[#This Row],[Basic Salary]]</f>
        <v>0.13960157091841732</v>
      </c>
      <c r="I551" s="10">
        <f ca="1">DATEDIF(Table1[[#This Row],[Date of Birth]],TODAY(),"y")</f>
        <v>15</v>
      </c>
      <c r="J551" s="34">
        <v>45786</v>
      </c>
      <c r="K551" s="33" t="str" cm="1">
        <f t="array" aca="1" ref="K551" ca="1">_xlfn.IFS(L551&lt;3,"Junior",L551&lt;=7,"Mid-Level",L551&gt;7,"Senior")</f>
        <v>Junior</v>
      </c>
      <c r="L551" s="46">
        <f ca="1">INT(YEARFRAC(Table1[[#This Row],[Joining Date]],TODAY(),1))</f>
        <v>1</v>
      </c>
      <c r="M551" s="25" t="str">
        <f t="shared" ca="1" si="8"/>
        <v>No</v>
      </c>
      <c r="N551" s="26">
        <f>YEAR(Table1[[#This Row],[Joining Date]])</f>
        <v>2025</v>
      </c>
      <c r="O551" s="46">
        <f>MONTH(Table1[[#This Row],[Joining Date]])</f>
        <v>5</v>
      </c>
      <c r="P551" s="26">
        <f ca="1">NETWORKDAYS(Table1[[#This Row],[Joining Date]],TODAY())</f>
        <v>297</v>
      </c>
      <c r="Q551" s="26" t="str">
        <f>LEFT(Table1[[#This Row],[Department]],5)&amp;"-"&amp;RIGHT(Table1[[#This Row],[Employee ID]],3)</f>
        <v>HR-682</v>
      </c>
      <c r="R551" s="26" t="str">
        <f>LEFT(Table1[[#This Row],[Department]],3)</f>
        <v>HR</v>
      </c>
      <c r="S551" s="37">
        <f>_xlfn.XLOOKUP(Table1[[#This Row],[City]],Table2[City],Table2[Bonus %])</f>
        <v>5</v>
      </c>
      <c r="U551" s="48" t="str">
        <v xml:space="preserve">Nisha </v>
      </c>
      <c r="V551" s="48" t="str">
        <v>Kapoor</v>
      </c>
    </row>
    <row r="552" spans="1:22" x14ac:dyDescent="0.35">
      <c r="A552" s="7" t="s">
        <v>776</v>
      </c>
      <c r="B552" s="40" t="str">
        <f>LEFT(Table1[[#This Row],[Employee Name]],FIND(" ",Table1[[#This Row],[Employee Name]]))</f>
        <v xml:space="preserve">Tarun </v>
      </c>
      <c r="C552" s="40" t="str">
        <f>RIGHT(Table1[[#This Row],[Employee Name]],LEN(Table1[[#This Row],[Employee Name]])-FIND(" ",Table1[[#This Row],[Employee Name]]))</f>
        <v>Verma</v>
      </c>
      <c r="D552" s="22">
        <f>Table1[[#This Row],[Basic Salary]]+Table1[[#This Row],[Bonus]]</f>
        <v>127958</v>
      </c>
      <c r="E552" s="8">
        <v>88</v>
      </c>
      <c r="F552" s="45">
        <v>61</v>
      </c>
      <c r="G552" s="8" t="str" cm="1">
        <f t="array" ref="G552">_xlfn.IFS(Table1[[#This Row],[Performance Score]]&gt;=80,"Excellent",Table1[[#This Row],[Performance Score]]&gt;=60,"Good",Table1[[#This Row],[Performance Score]]&gt;=40,"Need Improvement")</f>
        <v>Good</v>
      </c>
      <c r="H552" s="29">
        <f>Table1[[#This Row],[Bonus]]/Table1[[#This Row],[Basic Salary]]</f>
        <v>0.29138324283955352</v>
      </c>
      <c r="I552" s="8">
        <f ca="1">DATEDIF(Table1[[#This Row],[Date of Birth]],TODAY(),"y")</f>
        <v>39</v>
      </c>
      <c r="J552" s="33">
        <v>44736</v>
      </c>
      <c r="K552" s="33" t="str" cm="1">
        <f t="array" aca="1" ref="K552" ca="1">_xlfn.IFS(L552&lt;3,"Junior",L552&lt;=7,"Mid-Level",L552&gt;7,"Senior")</f>
        <v>Mid-Level</v>
      </c>
      <c r="L552" s="45">
        <f ca="1">INT(YEARFRAC(Table1[[#This Row],[Joining Date]],TODAY(),1))</f>
        <v>4</v>
      </c>
      <c r="M552" s="25" t="str">
        <f t="shared" ca="1" si="8"/>
        <v>No</v>
      </c>
      <c r="N552" s="25">
        <f>YEAR(Table1[[#This Row],[Joining Date]])</f>
        <v>2022</v>
      </c>
      <c r="O552" s="45">
        <f>MONTH(Table1[[#This Row],[Joining Date]])</f>
        <v>6</v>
      </c>
      <c r="P552" s="25">
        <f ca="1">NETWORKDAYS(Table1[[#This Row],[Joining Date]],TODAY())</f>
        <v>1047</v>
      </c>
      <c r="Q552" s="25" t="str">
        <f>LEFT(Table1[[#This Row],[Department]],5)&amp;"-"&amp;RIGHT(Table1[[#This Row],[Employee ID]],3)</f>
        <v>Suppo-720</v>
      </c>
      <c r="R552" s="25" t="str">
        <f>LEFT(Table1[[#This Row],[Department]],3)</f>
        <v>Sup</v>
      </c>
      <c r="S552" s="36">
        <f>_xlfn.XLOOKUP(Table1[[#This Row],[City]],Table2[City],Table2[Bonus %])</f>
        <v>6</v>
      </c>
      <c r="U552" s="48" t="str">
        <v xml:space="preserve">Tarun </v>
      </c>
      <c r="V552" s="48" t="str">
        <v>Verma</v>
      </c>
    </row>
    <row r="553" spans="1:22" x14ac:dyDescent="0.35">
      <c r="A553" s="9" t="s">
        <v>4457</v>
      </c>
      <c r="B553" s="41" t="str">
        <f>LEFT(Table1[[#This Row],[Employee Name]],FIND(" ",Table1[[#This Row],[Employee Name]]))</f>
        <v xml:space="preserve">Kavya </v>
      </c>
      <c r="C553" s="41" t="str">
        <f>RIGHT(Table1[[#This Row],[Employee Name]],LEN(Table1[[#This Row],[Employee Name]])-FIND(" ",Table1[[#This Row],[Employee Name]]))</f>
        <v>Nair</v>
      </c>
      <c r="D553" s="23">
        <f>Table1[[#This Row],[Basic Salary]]+Table1[[#This Row],[Bonus]]</f>
        <v>127939</v>
      </c>
      <c r="E553" s="10">
        <v>95</v>
      </c>
      <c r="F553" s="46">
        <v>64</v>
      </c>
      <c r="G553" s="10" t="str" cm="1">
        <f t="array" ref="G553">_xlfn.IFS(Table1[[#This Row],[Performance Score]]&gt;=80,"Excellent",Table1[[#This Row],[Performance Score]]&gt;=60,"Good",Table1[[#This Row],[Performance Score]]&gt;=40,"Need Improvement")</f>
        <v>Good</v>
      </c>
      <c r="H553" s="30">
        <f>Table1[[#This Row],[Bonus]]/Table1[[#This Row],[Basic Salary]]</f>
        <v>0.30381036819631702</v>
      </c>
      <c r="I553" s="10">
        <f ca="1">DATEDIF(Table1[[#This Row],[Date of Birth]],TODAY(),"y")</f>
        <v>26</v>
      </c>
      <c r="J553" s="34">
        <v>45182</v>
      </c>
      <c r="K553" s="33" t="str" cm="1">
        <f t="array" aca="1" ref="K553" ca="1">_xlfn.IFS(L553&lt;3,"Junior",L553&lt;=7,"Mid-Level",L553&gt;7,"Senior")</f>
        <v>Junior</v>
      </c>
      <c r="L553" s="46">
        <f ca="1">INT(YEARFRAC(Table1[[#This Row],[Joining Date]],TODAY(),1))</f>
        <v>2</v>
      </c>
      <c r="M553" s="25" t="str">
        <f t="shared" ca="1" si="8"/>
        <v>No</v>
      </c>
      <c r="N553" s="26">
        <f>YEAR(Table1[[#This Row],[Joining Date]])</f>
        <v>2023</v>
      </c>
      <c r="O553" s="46">
        <f>MONTH(Table1[[#This Row],[Joining Date]])</f>
        <v>9</v>
      </c>
      <c r="P553" s="26">
        <f ca="1">NETWORKDAYS(Table1[[#This Row],[Joining Date]],TODAY())</f>
        <v>729</v>
      </c>
      <c r="Q553" s="26" t="str">
        <f>LEFT(Table1[[#This Row],[Department]],5)&amp;"-"&amp;RIGHT(Table1[[#This Row],[Employee ID]],3)</f>
        <v>Finan-401</v>
      </c>
      <c r="R553" s="26" t="str">
        <f>LEFT(Table1[[#This Row],[Department]],3)</f>
        <v>Fin</v>
      </c>
      <c r="S553" s="37">
        <f>_xlfn.XLOOKUP(Table1[[#This Row],[City]],Table2[City],Table2[Bonus %])</f>
        <v>6</v>
      </c>
      <c r="U553" s="48" t="str">
        <v xml:space="preserve">Kavya </v>
      </c>
      <c r="V553" s="48" t="str">
        <v>Nair</v>
      </c>
    </row>
    <row r="554" spans="1:22" x14ac:dyDescent="0.35">
      <c r="A554" s="7" t="s">
        <v>1762</v>
      </c>
      <c r="B554" s="40" t="str">
        <f>LEFT(Table1[[#This Row],[Employee Name]],FIND(" ",Table1[[#This Row],[Employee Name]]))</f>
        <v xml:space="preserve">Karan </v>
      </c>
      <c r="C554" s="40" t="str">
        <f>RIGHT(Table1[[#This Row],[Employee Name]],LEN(Table1[[#This Row],[Employee Name]])-FIND(" ",Table1[[#This Row],[Employee Name]]))</f>
        <v>Malhotra</v>
      </c>
      <c r="D554" s="22">
        <f>Table1[[#This Row],[Basic Salary]]+Table1[[#This Row],[Bonus]]</f>
        <v>127904</v>
      </c>
      <c r="E554" s="8">
        <v>64</v>
      </c>
      <c r="F554" s="45">
        <v>93</v>
      </c>
      <c r="G554" s="8" t="str" cm="1">
        <f t="array" ref="G554">_xlfn.IFS(Table1[[#This Row],[Performance Score]]&gt;=80,"Excellent",Table1[[#This Row],[Performance Score]]&gt;=60,"Good",Table1[[#This Row],[Performance Score]]&gt;=40,"Need Improvement")</f>
        <v>Excellent</v>
      </c>
      <c r="H554" s="29">
        <f>Table1[[#This Row],[Bonus]]/Table1[[#This Row],[Basic Salary]]</f>
        <v>0.21045558647057711</v>
      </c>
      <c r="I554" s="8">
        <f ca="1">DATEDIF(Table1[[#This Row],[Date of Birth]],TODAY(),"y")</f>
        <v>33</v>
      </c>
      <c r="J554" s="33">
        <v>44435</v>
      </c>
      <c r="K554" s="33" t="str" cm="1">
        <f t="array" aca="1" ref="K554" ca="1">_xlfn.IFS(L554&lt;3,"Junior",L554&lt;=7,"Mid-Level",L554&gt;7,"Senior")</f>
        <v>Mid-Level</v>
      </c>
      <c r="L554" s="45">
        <f ca="1">INT(YEARFRAC(Table1[[#This Row],[Joining Date]],TODAY(),1))</f>
        <v>4</v>
      </c>
      <c r="M554" s="25" t="str">
        <f t="shared" ca="1" si="8"/>
        <v>No</v>
      </c>
      <c r="N554" s="25">
        <f>YEAR(Table1[[#This Row],[Joining Date]])</f>
        <v>2021</v>
      </c>
      <c r="O554" s="45">
        <f>MONTH(Table1[[#This Row],[Joining Date]])</f>
        <v>8</v>
      </c>
      <c r="P554" s="25">
        <f ca="1">NETWORKDAYS(Table1[[#This Row],[Joining Date]],TODAY())</f>
        <v>1262</v>
      </c>
      <c r="Q554" s="25" t="str">
        <f>LEFT(Table1[[#This Row],[Department]],5)&amp;"-"&amp;RIGHT(Table1[[#This Row],[Employee ID]],3)</f>
        <v>HR-706</v>
      </c>
      <c r="R554" s="25" t="str">
        <f>LEFT(Table1[[#This Row],[Department]],3)</f>
        <v>HR</v>
      </c>
      <c r="S554" s="36">
        <f>_xlfn.XLOOKUP(Table1[[#This Row],[City]],Table2[City],Table2[Bonus %])</f>
        <v>4</v>
      </c>
      <c r="U554" s="48" t="str">
        <v xml:space="preserve">Karan </v>
      </c>
      <c r="V554" s="48" t="str">
        <v>Malhotra</v>
      </c>
    </row>
    <row r="555" spans="1:22" x14ac:dyDescent="0.35">
      <c r="A555" s="9" t="s">
        <v>1031</v>
      </c>
      <c r="B555" s="41" t="str">
        <f>LEFT(Table1[[#This Row],[Employee Name]],FIND(" ",Table1[[#This Row],[Employee Name]]))</f>
        <v xml:space="preserve">Vikram </v>
      </c>
      <c r="C555" s="41" t="str">
        <f>RIGHT(Table1[[#This Row],[Employee Name]],LEN(Table1[[#This Row],[Employee Name]])-FIND(" ",Table1[[#This Row],[Employee Name]]))</f>
        <v>Singh</v>
      </c>
      <c r="D555" s="23">
        <f>Table1[[#This Row],[Basic Salary]]+Table1[[#This Row],[Bonus]]</f>
        <v>127875</v>
      </c>
      <c r="E555" s="10">
        <v>70</v>
      </c>
      <c r="F555" s="46">
        <v>40</v>
      </c>
      <c r="G555" s="10" t="str" cm="1">
        <f t="array" ref="G555">_xlfn.IFS(Table1[[#This Row],[Performance Score]]&gt;=80,"Excellent",Table1[[#This Row],[Performance Score]]&gt;=60,"Good",Table1[[#This Row],[Performance Score]]&gt;=40,"Need Improvement")</f>
        <v>Need Improvement</v>
      </c>
      <c r="H555" s="30">
        <f>Table1[[#This Row],[Bonus]]/Table1[[#This Row],[Basic Salary]]</f>
        <v>0.23046649474616066</v>
      </c>
      <c r="I555" s="10">
        <f ca="1">DATEDIF(Table1[[#This Row],[Date of Birth]],TODAY(),"y")</f>
        <v>35</v>
      </c>
      <c r="J555" s="34">
        <v>43046</v>
      </c>
      <c r="K555" s="33" t="str" cm="1">
        <f t="array" aca="1" ref="K555" ca="1">_xlfn.IFS(L555&lt;3,"Junior",L555&lt;=7,"Mid-Level",L555&gt;7,"Senior")</f>
        <v>Senior</v>
      </c>
      <c r="L555" s="46">
        <f ca="1">INT(YEARFRAC(Table1[[#This Row],[Joining Date]],TODAY(),1))</f>
        <v>8</v>
      </c>
      <c r="M555" s="25" t="str">
        <f t="shared" ca="1" si="8"/>
        <v>Yes</v>
      </c>
      <c r="N555" s="26">
        <f>YEAR(Table1[[#This Row],[Joining Date]])</f>
        <v>2017</v>
      </c>
      <c r="O555" s="46">
        <f>MONTH(Table1[[#This Row],[Joining Date]])</f>
        <v>11</v>
      </c>
      <c r="P555" s="26">
        <f ca="1">NETWORKDAYS(Table1[[#This Row],[Joining Date]],TODAY())</f>
        <v>2255</v>
      </c>
      <c r="Q555" s="26" t="str">
        <f>LEFT(Table1[[#This Row],[Department]],5)&amp;"-"&amp;RIGHT(Table1[[#This Row],[Employee ID]],3)</f>
        <v>Marke-975</v>
      </c>
      <c r="R555" s="26" t="str">
        <f>LEFT(Table1[[#This Row],[Department]],3)</f>
        <v>Mar</v>
      </c>
      <c r="S555" s="37">
        <f>_xlfn.XLOOKUP(Table1[[#This Row],[City]],Table2[City],Table2[Bonus %])</f>
        <v>5</v>
      </c>
      <c r="U555" s="48" t="str">
        <v xml:space="preserve">Vikram </v>
      </c>
      <c r="V555" s="48" t="str">
        <v>Singh</v>
      </c>
    </row>
    <row r="556" spans="1:22" x14ac:dyDescent="0.35">
      <c r="A556" s="7" t="s">
        <v>2467</v>
      </c>
      <c r="B556" s="40" t="str">
        <f>LEFT(Table1[[#This Row],[Employee Name]],FIND(" ",Table1[[#This Row],[Employee Name]]))</f>
        <v xml:space="preserve">Tarun </v>
      </c>
      <c r="C556" s="40" t="str">
        <f>RIGHT(Table1[[#This Row],[Employee Name]],LEN(Table1[[#This Row],[Employee Name]])-FIND(" ",Table1[[#This Row],[Employee Name]]))</f>
        <v>Verma</v>
      </c>
      <c r="D556" s="22">
        <f>Table1[[#This Row],[Basic Salary]]+Table1[[#This Row],[Bonus]]</f>
        <v>127846</v>
      </c>
      <c r="E556" s="8">
        <v>84</v>
      </c>
      <c r="F556" s="45">
        <v>56</v>
      </c>
      <c r="G556" s="8" t="str" cm="1">
        <f t="array" ref="G556">_xlfn.IFS(Table1[[#This Row],[Performance Score]]&gt;=80,"Excellent",Table1[[#This Row],[Performance Score]]&gt;=60,"Good",Table1[[#This Row],[Performance Score]]&gt;=40,"Need Improvement")</f>
        <v>Need Improvement</v>
      </c>
      <c r="H556" s="29">
        <f>Table1[[#This Row],[Bonus]]/Table1[[#This Row],[Basic Salary]]</f>
        <v>0.25240987460815045</v>
      </c>
      <c r="I556" s="8">
        <f ca="1">DATEDIF(Table1[[#This Row],[Date of Birth]],TODAY(),"y")</f>
        <v>19</v>
      </c>
      <c r="J556" s="33">
        <v>44777</v>
      </c>
      <c r="K556" s="33" t="str" cm="1">
        <f t="array" aca="1" ref="K556" ca="1">_xlfn.IFS(L556&lt;3,"Junior",L556&lt;=7,"Mid-Level",L556&gt;7,"Senior")</f>
        <v>Mid-Level</v>
      </c>
      <c r="L556" s="45">
        <f ca="1">INT(YEARFRAC(Table1[[#This Row],[Joining Date]],TODAY(),1))</f>
        <v>3</v>
      </c>
      <c r="M556" s="25" t="str">
        <f t="shared" ca="1" si="8"/>
        <v>No</v>
      </c>
      <c r="N556" s="25">
        <f>YEAR(Table1[[#This Row],[Joining Date]])</f>
        <v>2022</v>
      </c>
      <c r="O556" s="45">
        <f>MONTH(Table1[[#This Row],[Joining Date]])</f>
        <v>8</v>
      </c>
      <c r="P556" s="25">
        <f ca="1">NETWORKDAYS(Table1[[#This Row],[Joining Date]],TODAY())</f>
        <v>1018</v>
      </c>
      <c r="Q556" s="25" t="str">
        <f>LEFT(Table1[[#This Row],[Department]],5)&amp;"-"&amp;RIGHT(Table1[[#This Row],[Employee ID]],3)</f>
        <v>Finan-411</v>
      </c>
      <c r="R556" s="25" t="str">
        <f>LEFT(Table1[[#This Row],[Department]],3)</f>
        <v>Fin</v>
      </c>
      <c r="S556" s="36">
        <f>_xlfn.XLOOKUP(Table1[[#This Row],[City]],Table2[City],Table2[Bonus %])</f>
        <v>8</v>
      </c>
      <c r="U556" s="48" t="str">
        <v xml:space="preserve">Tarun </v>
      </c>
      <c r="V556" s="48" t="str">
        <v>Verma</v>
      </c>
    </row>
    <row r="557" spans="1:22" x14ac:dyDescent="0.35">
      <c r="A557" s="9" t="s">
        <v>328</v>
      </c>
      <c r="B557" s="41" t="str">
        <f>LEFT(Table1[[#This Row],[Employee Name]],FIND(" ",Table1[[#This Row],[Employee Name]]))</f>
        <v xml:space="preserve">Sneha </v>
      </c>
      <c r="C557" s="41" t="str">
        <f>RIGHT(Table1[[#This Row],[Employee Name]],LEN(Table1[[#This Row],[Employee Name]])-FIND(" ",Table1[[#This Row],[Employee Name]]))</f>
        <v>Iyer</v>
      </c>
      <c r="D557" s="23">
        <f>Table1[[#This Row],[Basic Salary]]+Table1[[#This Row],[Bonus]]</f>
        <v>127836</v>
      </c>
      <c r="E557" s="10">
        <v>80</v>
      </c>
      <c r="F557" s="46">
        <v>95</v>
      </c>
      <c r="G557" s="10" t="str" cm="1">
        <f t="array" ref="G557">_xlfn.IFS(Table1[[#This Row],[Performance Score]]&gt;=80,"Excellent",Table1[[#This Row],[Performance Score]]&gt;=60,"Good",Table1[[#This Row],[Performance Score]]&gt;=40,"Need Improvement")</f>
        <v>Excellent</v>
      </c>
      <c r="H557" s="30">
        <f>Table1[[#This Row],[Bonus]]/Table1[[#This Row],[Basic Salary]]</f>
        <v>0.23824099186361875</v>
      </c>
      <c r="I557" s="10">
        <f ca="1">DATEDIF(Table1[[#This Row],[Date of Birth]],TODAY(),"y")</f>
        <v>42</v>
      </c>
      <c r="J557" s="34">
        <v>44275</v>
      </c>
      <c r="K557" s="33" t="str" cm="1">
        <f t="array" aca="1" ref="K557" ca="1">_xlfn.IFS(L557&lt;3,"Junior",L557&lt;=7,"Mid-Level",L557&gt;7,"Senior")</f>
        <v>Mid-Level</v>
      </c>
      <c r="L557" s="46">
        <f ca="1">INT(YEARFRAC(Table1[[#This Row],[Joining Date]],TODAY(),1))</f>
        <v>5</v>
      </c>
      <c r="M557" s="25" t="str">
        <f t="shared" ca="1" si="8"/>
        <v>No</v>
      </c>
      <c r="N557" s="26">
        <f>YEAR(Table1[[#This Row],[Joining Date]])</f>
        <v>2021</v>
      </c>
      <c r="O557" s="46">
        <f>MONTH(Table1[[#This Row],[Joining Date]])</f>
        <v>3</v>
      </c>
      <c r="P557" s="26">
        <f ca="1">NETWORKDAYS(Table1[[#This Row],[Joining Date]],TODAY())</f>
        <v>1376</v>
      </c>
      <c r="Q557" s="26" t="str">
        <f>LEFT(Table1[[#This Row],[Department]],5)&amp;"-"&amp;RIGHT(Table1[[#This Row],[Employee ID]],3)</f>
        <v>HR-272</v>
      </c>
      <c r="R557" s="26" t="str">
        <f>LEFT(Table1[[#This Row],[Department]],3)</f>
        <v>HR</v>
      </c>
      <c r="S557" s="37">
        <f>_xlfn.XLOOKUP(Table1[[#This Row],[City]],Table2[City],Table2[Bonus %])</f>
        <v>8</v>
      </c>
      <c r="U557" s="48" t="str">
        <v xml:space="preserve">Sneha </v>
      </c>
      <c r="V557" s="48" t="str">
        <v>Iyer</v>
      </c>
    </row>
    <row r="558" spans="1:22" x14ac:dyDescent="0.35">
      <c r="A558" s="7" t="s">
        <v>1776</v>
      </c>
      <c r="B558" s="40" t="str">
        <f>LEFT(Table1[[#This Row],[Employee Name]],FIND(" ",Table1[[#This Row],[Employee Name]]))</f>
        <v xml:space="preserve">Ishita </v>
      </c>
      <c r="C558" s="40" t="str">
        <f>RIGHT(Table1[[#This Row],[Employee Name]],LEN(Table1[[#This Row],[Employee Name]])-FIND(" ",Table1[[#This Row],[Employee Name]]))</f>
        <v>Roy</v>
      </c>
      <c r="D558" s="22">
        <f>Table1[[#This Row],[Basic Salary]]+Table1[[#This Row],[Bonus]]</f>
        <v>127789</v>
      </c>
      <c r="E558" s="8">
        <v>64</v>
      </c>
      <c r="F558" s="45">
        <v>70</v>
      </c>
      <c r="G558" s="8" t="str" cm="1">
        <f t="array" ref="G558">_xlfn.IFS(Table1[[#This Row],[Performance Score]]&gt;=80,"Excellent",Table1[[#This Row],[Performance Score]]&gt;=60,"Good",Table1[[#This Row],[Performance Score]]&gt;=40,"Need Improvement")</f>
        <v>Good</v>
      </c>
      <c r="H558" s="29">
        <f>Table1[[#This Row],[Bonus]]/Table1[[#This Row],[Basic Salary]]</f>
        <v>0.24985573584499673</v>
      </c>
      <c r="I558" s="8">
        <f ca="1">DATEDIF(Table1[[#This Row],[Date of Birth]],TODAY(),"y")</f>
        <v>28</v>
      </c>
      <c r="J558" s="33">
        <v>42078</v>
      </c>
      <c r="K558" s="33" t="str" cm="1">
        <f t="array" aca="1" ref="K558" ca="1">_xlfn.IFS(L558&lt;3,"Junior",L558&lt;=7,"Mid-Level",L558&gt;7,"Senior")</f>
        <v>Senior</v>
      </c>
      <c r="L558" s="45">
        <f ca="1">INT(YEARFRAC(Table1[[#This Row],[Joining Date]],TODAY(),1))</f>
        <v>11</v>
      </c>
      <c r="M558" s="25" t="str">
        <f t="shared" ca="1" si="8"/>
        <v>Yes</v>
      </c>
      <c r="N558" s="25">
        <f>YEAR(Table1[[#This Row],[Joining Date]])</f>
        <v>2015</v>
      </c>
      <c r="O558" s="45">
        <f>MONTH(Table1[[#This Row],[Joining Date]])</f>
        <v>3</v>
      </c>
      <c r="P558" s="25">
        <f ca="1">NETWORKDAYS(Table1[[#This Row],[Joining Date]],TODAY())</f>
        <v>2946</v>
      </c>
      <c r="Q558" s="25" t="str">
        <f>LEFT(Table1[[#This Row],[Department]],5)&amp;"-"&amp;RIGHT(Table1[[#This Row],[Employee ID]],3)</f>
        <v>Sales-720</v>
      </c>
      <c r="R558" s="25" t="str">
        <f>LEFT(Table1[[#This Row],[Department]],3)</f>
        <v>Sal</v>
      </c>
      <c r="S558" s="36">
        <f>_xlfn.XLOOKUP(Table1[[#This Row],[City]],Table2[City],Table2[Bonus %])</f>
        <v>5</v>
      </c>
      <c r="U558" s="48" t="str">
        <v xml:space="preserve">Ishita </v>
      </c>
      <c r="V558" s="48" t="str">
        <v>Roy</v>
      </c>
    </row>
    <row r="559" spans="1:22" x14ac:dyDescent="0.35">
      <c r="A559" s="9" t="s">
        <v>3467</v>
      </c>
      <c r="B559" s="41" t="str">
        <f>LEFT(Table1[[#This Row],[Employee Name]],FIND(" ",Table1[[#This Row],[Employee Name]]))</f>
        <v xml:space="preserve">Pooja </v>
      </c>
      <c r="C559" s="41" t="str">
        <f>RIGHT(Table1[[#This Row],[Employee Name]],LEN(Table1[[#This Row],[Employee Name]])-FIND(" ",Table1[[#This Row],[Employee Name]]))</f>
        <v>Das</v>
      </c>
      <c r="D559" s="23">
        <f>Table1[[#This Row],[Basic Salary]]+Table1[[#This Row],[Bonus]]</f>
        <v>127786</v>
      </c>
      <c r="E559" s="10">
        <v>63</v>
      </c>
      <c r="F559" s="46">
        <v>68</v>
      </c>
      <c r="G559" s="10" t="str" cm="1">
        <f t="array" ref="G559">_xlfn.IFS(Table1[[#This Row],[Performance Score]]&gt;=80,"Excellent",Table1[[#This Row],[Performance Score]]&gt;=60,"Good",Table1[[#This Row],[Performance Score]]&gt;=40,"Need Improvement")</f>
        <v>Good</v>
      </c>
      <c r="H559" s="30">
        <f>Table1[[#This Row],[Bonus]]/Table1[[#This Row],[Basic Salary]]</f>
        <v>0.10266809333149247</v>
      </c>
      <c r="I559" s="10">
        <f ca="1">DATEDIF(Table1[[#This Row],[Date of Birth]],TODAY(),"y")</f>
        <v>24</v>
      </c>
      <c r="J559" s="34">
        <v>42164</v>
      </c>
      <c r="K559" s="33" t="str" cm="1">
        <f t="array" aca="1" ref="K559" ca="1">_xlfn.IFS(L559&lt;3,"Junior",L559&lt;=7,"Mid-Level",L559&gt;7,"Senior")</f>
        <v>Senior</v>
      </c>
      <c r="L559" s="46">
        <f ca="1">INT(YEARFRAC(Table1[[#This Row],[Joining Date]],TODAY(),1))</f>
        <v>11</v>
      </c>
      <c r="M559" s="25" t="str">
        <f t="shared" ca="1" si="8"/>
        <v>Yes</v>
      </c>
      <c r="N559" s="26">
        <f>YEAR(Table1[[#This Row],[Joining Date]])</f>
        <v>2015</v>
      </c>
      <c r="O559" s="46">
        <f>MONTH(Table1[[#This Row],[Joining Date]])</f>
        <v>6</v>
      </c>
      <c r="P559" s="26">
        <f ca="1">NETWORKDAYS(Table1[[#This Row],[Joining Date]],TODAY())</f>
        <v>2885</v>
      </c>
      <c r="Q559" s="26" t="str">
        <f>LEFT(Table1[[#This Row],[Department]],5)&amp;"-"&amp;RIGHT(Table1[[#This Row],[Employee ID]],3)</f>
        <v>Sales-411</v>
      </c>
      <c r="R559" s="26" t="str">
        <f>LEFT(Table1[[#This Row],[Department]],3)</f>
        <v>Sal</v>
      </c>
      <c r="S559" s="37">
        <f>_xlfn.XLOOKUP(Table1[[#This Row],[City]],Table2[City],Table2[Bonus %])</f>
        <v>6</v>
      </c>
      <c r="U559" s="48" t="str">
        <v xml:space="preserve">Pooja </v>
      </c>
      <c r="V559" s="48" t="str">
        <v>Das</v>
      </c>
    </row>
    <row r="560" spans="1:22" x14ac:dyDescent="0.35">
      <c r="A560" s="7" t="s">
        <v>2838</v>
      </c>
      <c r="B560" s="40" t="str">
        <f>LEFT(Table1[[#This Row],[Employee Name]],FIND(" ",Table1[[#This Row],[Employee Name]]))</f>
        <v xml:space="preserve">Pooja </v>
      </c>
      <c r="C560" s="40" t="str">
        <f>RIGHT(Table1[[#This Row],[Employee Name]],LEN(Table1[[#This Row],[Employee Name]])-FIND(" ",Table1[[#This Row],[Employee Name]]))</f>
        <v>Das</v>
      </c>
      <c r="D560" s="22">
        <f>Table1[[#This Row],[Basic Salary]]+Table1[[#This Row],[Bonus]]</f>
        <v>127780</v>
      </c>
      <c r="E560" s="8">
        <v>89</v>
      </c>
      <c r="F560" s="45">
        <v>49</v>
      </c>
      <c r="G560" s="8" t="str" cm="1">
        <f t="array" ref="G560">_xlfn.IFS(Table1[[#This Row],[Performance Score]]&gt;=80,"Excellent",Table1[[#This Row],[Performance Score]]&gt;=60,"Good",Table1[[#This Row],[Performance Score]]&gt;=40,"Need Improvement")</f>
        <v>Need Improvement</v>
      </c>
      <c r="H560" s="29">
        <f>Table1[[#This Row],[Bonus]]/Table1[[#This Row],[Basic Salary]]</f>
        <v>6.5286079917298179E-2</v>
      </c>
      <c r="I560" s="8">
        <f ca="1">DATEDIF(Table1[[#This Row],[Date of Birth]],TODAY(),"y")</f>
        <v>17</v>
      </c>
      <c r="J560" s="33">
        <v>43841</v>
      </c>
      <c r="K560" s="33" t="str" cm="1">
        <f t="array" aca="1" ref="K560" ca="1">_xlfn.IFS(L560&lt;3,"Junior",L560&lt;=7,"Mid-Level",L560&gt;7,"Senior")</f>
        <v>Mid-Level</v>
      </c>
      <c r="L560" s="45">
        <f ca="1">INT(YEARFRAC(Table1[[#This Row],[Joining Date]],TODAY(),1))</f>
        <v>6</v>
      </c>
      <c r="M560" s="25" t="str">
        <f t="shared" ca="1" si="8"/>
        <v>Yes</v>
      </c>
      <c r="N560" s="25">
        <f>YEAR(Table1[[#This Row],[Joining Date]])</f>
        <v>2020</v>
      </c>
      <c r="O560" s="45">
        <f>MONTH(Table1[[#This Row],[Joining Date]])</f>
        <v>1</v>
      </c>
      <c r="P560" s="25">
        <f ca="1">NETWORKDAYS(Table1[[#This Row],[Joining Date]],TODAY())</f>
        <v>1686</v>
      </c>
      <c r="Q560" s="25" t="str">
        <f>LEFT(Table1[[#This Row],[Department]],5)&amp;"-"&amp;RIGHT(Table1[[#This Row],[Employee ID]],3)</f>
        <v>Suppo-782</v>
      </c>
      <c r="R560" s="25" t="str">
        <f>LEFT(Table1[[#This Row],[Department]],3)</f>
        <v>Sup</v>
      </c>
      <c r="S560" s="36">
        <f>_xlfn.XLOOKUP(Table1[[#This Row],[City]],Table2[City],Table2[Bonus %])</f>
        <v>8</v>
      </c>
      <c r="U560" s="48" t="str">
        <v xml:space="preserve">Pooja </v>
      </c>
      <c r="V560" s="48" t="str">
        <v>Das</v>
      </c>
    </row>
    <row r="561" spans="1:22" x14ac:dyDescent="0.35">
      <c r="A561" s="9" t="s">
        <v>5015</v>
      </c>
      <c r="B561" s="41" t="str">
        <f>LEFT(Table1[[#This Row],[Employee Name]],FIND(" ",Table1[[#This Row],[Employee Name]]))</f>
        <v xml:space="preserve">Swathi </v>
      </c>
      <c r="C561" s="41" t="str">
        <f>RIGHT(Table1[[#This Row],[Employee Name]],LEN(Table1[[#This Row],[Employee Name]])-FIND(" ",Table1[[#This Row],[Employee Name]]))</f>
        <v>Ramesh</v>
      </c>
      <c r="D561" s="23">
        <f>Table1[[#This Row],[Basic Salary]]+Table1[[#This Row],[Bonus]]</f>
        <v>127772</v>
      </c>
      <c r="E561" s="10">
        <v>62</v>
      </c>
      <c r="F561" s="46">
        <v>44</v>
      </c>
      <c r="G561" s="10" t="str" cm="1">
        <f t="array" ref="G561">_xlfn.IFS(Table1[[#This Row],[Performance Score]]&gt;=80,"Excellent",Table1[[#This Row],[Performance Score]]&gt;=60,"Good",Table1[[#This Row],[Performance Score]]&gt;=40,"Need Improvement")</f>
        <v>Need Improvement</v>
      </c>
      <c r="H561" s="30">
        <f>Table1[[#This Row],[Bonus]]/Table1[[#This Row],[Basic Salary]]</f>
        <v>0.30520767360614542</v>
      </c>
      <c r="I561" s="10">
        <f ca="1">DATEDIF(Table1[[#This Row],[Date of Birth]],TODAY(),"y")</f>
        <v>41</v>
      </c>
      <c r="J561" s="34">
        <v>44279</v>
      </c>
      <c r="K561" s="33" t="str" cm="1">
        <f t="array" aca="1" ref="K561" ca="1">_xlfn.IFS(L561&lt;3,"Junior",L561&lt;=7,"Mid-Level",L561&gt;7,"Senior")</f>
        <v>Mid-Level</v>
      </c>
      <c r="L561" s="46">
        <f ca="1">INT(YEARFRAC(Table1[[#This Row],[Joining Date]],TODAY(),1))</f>
        <v>5</v>
      </c>
      <c r="M561" s="25" t="str">
        <f t="shared" ca="1" si="8"/>
        <v>No</v>
      </c>
      <c r="N561" s="26">
        <f>YEAR(Table1[[#This Row],[Joining Date]])</f>
        <v>2021</v>
      </c>
      <c r="O561" s="46">
        <f>MONTH(Table1[[#This Row],[Joining Date]])</f>
        <v>3</v>
      </c>
      <c r="P561" s="26">
        <f ca="1">NETWORKDAYS(Table1[[#This Row],[Joining Date]],TODAY())</f>
        <v>1374</v>
      </c>
      <c r="Q561" s="26" t="str">
        <f>LEFT(Table1[[#This Row],[Department]],5)&amp;"-"&amp;RIGHT(Table1[[#This Row],[Employee ID]],3)</f>
        <v>Finan-959</v>
      </c>
      <c r="R561" s="26" t="str">
        <f>LEFT(Table1[[#This Row],[Department]],3)</f>
        <v>Fin</v>
      </c>
      <c r="S561" s="37">
        <f>_xlfn.XLOOKUP(Table1[[#This Row],[City]],Table2[City],Table2[Bonus %])</f>
        <v>5</v>
      </c>
      <c r="U561" s="48" t="str">
        <v xml:space="preserve">Swathi </v>
      </c>
      <c r="V561" s="48" t="str">
        <v>Ramesh</v>
      </c>
    </row>
    <row r="562" spans="1:22" x14ac:dyDescent="0.35">
      <c r="A562" s="7" t="s">
        <v>4696</v>
      </c>
      <c r="B562" s="40" t="str">
        <f>LEFT(Table1[[#This Row],[Employee Name]],FIND(" ",Table1[[#This Row],[Employee Name]]))</f>
        <v xml:space="preserve">Meera </v>
      </c>
      <c r="C562" s="40" t="str">
        <f>RIGHT(Table1[[#This Row],[Employee Name]],LEN(Table1[[#This Row],[Employee Name]])-FIND(" ",Table1[[#This Row],[Employee Name]]))</f>
        <v>Joshi</v>
      </c>
      <c r="D562" s="22">
        <f>Table1[[#This Row],[Basic Salary]]+Table1[[#This Row],[Bonus]]</f>
        <v>127749</v>
      </c>
      <c r="E562" s="8">
        <v>62</v>
      </c>
      <c r="F562" s="45">
        <v>78</v>
      </c>
      <c r="G562" s="8" t="str" cm="1">
        <f t="array" ref="G562">_xlfn.IFS(Table1[[#This Row],[Performance Score]]&gt;=80,"Excellent",Table1[[#This Row],[Performance Score]]&gt;=60,"Good",Table1[[#This Row],[Performance Score]]&gt;=40,"Need Improvement")</f>
        <v>Good</v>
      </c>
      <c r="H562" s="29">
        <f>Table1[[#This Row],[Bonus]]/Table1[[#This Row],[Basic Salary]]</f>
        <v>0.149442145042289</v>
      </c>
      <c r="I562" s="8">
        <f ca="1">DATEDIF(Table1[[#This Row],[Date of Birth]],TODAY(),"y")</f>
        <v>14</v>
      </c>
      <c r="J562" s="33">
        <v>43346</v>
      </c>
      <c r="K562" s="33" t="str" cm="1">
        <f t="array" aca="1" ref="K562" ca="1">_xlfn.IFS(L562&lt;3,"Junior",L562&lt;=7,"Mid-Level",L562&gt;7,"Senior")</f>
        <v>Mid-Level</v>
      </c>
      <c r="L562" s="45">
        <f ca="1">INT(YEARFRAC(Table1[[#This Row],[Joining Date]],TODAY(),1))</f>
        <v>7</v>
      </c>
      <c r="M562" s="25" t="str">
        <f t="shared" ca="1" si="8"/>
        <v>Yes</v>
      </c>
      <c r="N562" s="25">
        <f>YEAR(Table1[[#This Row],[Joining Date]])</f>
        <v>2018</v>
      </c>
      <c r="O562" s="45">
        <f>MONTH(Table1[[#This Row],[Joining Date]])</f>
        <v>9</v>
      </c>
      <c r="P562" s="25">
        <f ca="1">NETWORKDAYS(Table1[[#This Row],[Joining Date]],TODAY())</f>
        <v>2041</v>
      </c>
      <c r="Q562" s="25" t="str">
        <f>LEFT(Table1[[#This Row],[Department]],5)&amp;"-"&amp;RIGHT(Table1[[#This Row],[Employee ID]],3)</f>
        <v>Opera-640</v>
      </c>
      <c r="R562" s="25" t="str">
        <f>LEFT(Table1[[#This Row],[Department]],3)</f>
        <v>Ope</v>
      </c>
      <c r="S562" s="36">
        <f>_xlfn.XLOOKUP(Table1[[#This Row],[City]],Table2[City],Table2[Bonus %])</f>
        <v>6</v>
      </c>
      <c r="U562" s="48" t="str">
        <v xml:space="preserve">Meera </v>
      </c>
      <c r="V562" s="48" t="str">
        <v>Joshi</v>
      </c>
    </row>
    <row r="563" spans="1:22" x14ac:dyDescent="0.35">
      <c r="A563" s="9" t="s">
        <v>1005</v>
      </c>
      <c r="B563" s="41" t="str">
        <f>LEFT(Table1[[#This Row],[Employee Name]],FIND(" ",Table1[[#This Row],[Employee Name]]))</f>
        <v xml:space="preserve">Karan </v>
      </c>
      <c r="C563" s="41" t="str">
        <f>RIGHT(Table1[[#This Row],[Employee Name]],LEN(Table1[[#This Row],[Employee Name]])-FIND(" ",Table1[[#This Row],[Employee Name]]))</f>
        <v>Malhotra</v>
      </c>
      <c r="D563" s="23">
        <f>Table1[[#This Row],[Basic Salary]]+Table1[[#This Row],[Bonus]]</f>
        <v>127738</v>
      </c>
      <c r="E563" s="10">
        <v>69</v>
      </c>
      <c r="F563" s="46">
        <v>68</v>
      </c>
      <c r="G563" s="10" t="str" cm="1">
        <f t="array" ref="G563">_xlfn.IFS(Table1[[#This Row],[Performance Score]]&gt;=80,"Excellent",Table1[[#This Row],[Performance Score]]&gt;=60,"Good",Table1[[#This Row],[Performance Score]]&gt;=40,"Need Improvement")</f>
        <v>Good</v>
      </c>
      <c r="H563" s="30">
        <f>Table1[[#This Row],[Bonus]]/Table1[[#This Row],[Basic Salary]]</f>
        <v>0.12262600518521774</v>
      </c>
      <c r="I563" s="10">
        <f ca="1">DATEDIF(Table1[[#This Row],[Date of Birth]],TODAY(),"y")</f>
        <v>45</v>
      </c>
      <c r="J563" s="34">
        <v>45132</v>
      </c>
      <c r="K563" s="33" t="str" cm="1">
        <f t="array" aca="1" ref="K563" ca="1">_xlfn.IFS(L563&lt;3,"Junior",L563&lt;=7,"Mid-Level",L563&gt;7,"Senior")</f>
        <v>Junior</v>
      </c>
      <c r="L563" s="46">
        <f ca="1">INT(YEARFRAC(Table1[[#This Row],[Joining Date]],TODAY(),1))</f>
        <v>2</v>
      </c>
      <c r="M563" s="25" t="str">
        <f t="shared" ca="1" si="8"/>
        <v>No</v>
      </c>
      <c r="N563" s="26">
        <f>YEAR(Table1[[#This Row],[Joining Date]])</f>
        <v>2023</v>
      </c>
      <c r="O563" s="46">
        <f>MONTH(Table1[[#This Row],[Joining Date]])</f>
        <v>7</v>
      </c>
      <c r="P563" s="26">
        <f ca="1">NETWORKDAYS(Table1[[#This Row],[Joining Date]],TODAY())</f>
        <v>765</v>
      </c>
      <c r="Q563" s="26" t="str">
        <f>LEFT(Table1[[#This Row],[Department]],5)&amp;"-"&amp;RIGHT(Table1[[#This Row],[Employee ID]],3)</f>
        <v>HR-949</v>
      </c>
      <c r="R563" s="26" t="str">
        <f>LEFT(Table1[[#This Row],[Department]],3)</f>
        <v>HR</v>
      </c>
      <c r="S563" s="37">
        <f>_xlfn.XLOOKUP(Table1[[#This Row],[City]],Table2[City],Table2[Bonus %])</f>
        <v>6</v>
      </c>
      <c r="U563" s="48" t="str">
        <v xml:space="preserve">Karan </v>
      </c>
      <c r="V563" s="48" t="str">
        <v>Malhotra</v>
      </c>
    </row>
    <row r="564" spans="1:22" x14ac:dyDescent="0.35">
      <c r="A564" s="7" t="s">
        <v>1309</v>
      </c>
      <c r="B564" s="40" t="str">
        <f>LEFT(Table1[[#This Row],[Employee Name]],FIND(" ",Table1[[#This Row],[Employee Name]]))</f>
        <v xml:space="preserve">Aarav </v>
      </c>
      <c r="C564" s="40" t="str">
        <f>RIGHT(Table1[[#This Row],[Employee Name]],LEN(Table1[[#This Row],[Employee Name]])-FIND(" ",Table1[[#This Row],[Employee Name]]))</f>
        <v>Sharma</v>
      </c>
      <c r="D564" s="22">
        <f>Table1[[#This Row],[Basic Salary]]+Table1[[#This Row],[Bonus]]</f>
        <v>127734</v>
      </c>
      <c r="E564" s="8">
        <v>90</v>
      </c>
      <c r="F564" s="45">
        <v>100</v>
      </c>
      <c r="G564" s="8" t="str" cm="1">
        <f t="array" ref="G564">_xlfn.IFS(Table1[[#This Row],[Performance Score]]&gt;=80,"Excellent",Table1[[#This Row],[Performance Score]]&gt;=60,"Good",Table1[[#This Row],[Performance Score]]&gt;=40,"Need Improvement")</f>
        <v>Excellent</v>
      </c>
      <c r="H564" s="29">
        <f>Table1[[#This Row],[Bonus]]/Table1[[#This Row],[Basic Salary]]</f>
        <v>0.15642427754037808</v>
      </c>
      <c r="I564" s="8">
        <f ca="1">DATEDIF(Table1[[#This Row],[Date of Birth]],TODAY(),"y")</f>
        <v>28</v>
      </c>
      <c r="J564" s="33">
        <v>43377</v>
      </c>
      <c r="K564" s="33" t="str" cm="1">
        <f t="array" aca="1" ref="K564" ca="1">_xlfn.IFS(L564&lt;3,"Junior",L564&lt;=7,"Mid-Level",L564&gt;7,"Senior")</f>
        <v>Mid-Level</v>
      </c>
      <c r="L564" s="45">
        <f ca="1">INT(YEARFRAC(Table1[[#This Row],[Joining Date]],TODAY(),1))</f>
        <v>7</v>
      </c>
      <c r="M564" s="25" t="str">
        <f t="shared" ca="1" si="8"/>
        <v>Yes</v>
      </c>
      <c r="N564" s="25">
        <f>YEAR(Table1[[#This Row],[Joining Date]])</f>
        <v>2018</v>
      </c>
      <c r="O564" s="45">
        <f>MONTH(Table1[[#This Row],[Joining Date]])</f>
        <v>10</v>
      </c>
      <c r="P564" s="25">
        <f ca="1">NETWORKDAYS(Table1[[#This Row],[Joining Date]],TODAY())</f>
        <v>2018</v>
      </c>
      <c r="Q564" s="25" t="str">
        <f>LEFT(Table1[[#This Row],[Department]],5)&amp;"-"&amp;RIGHT(Table1[[#This Row],[Employee ID]],3)</f>
        <v>Opera-253</v>
      </c>
      <c r="R564" s="25" t="str">
        <f>LEFT(Table1[[#This Row],[Department]],3)</f>
        <v>Ope</v>
      </c>
      <c r="S564" s="36">
        <f>_xlfn.XLOOKUP(Table1[[#This Row],[City]],Table2[City],Table2[Bonus %])</f>
        <v>6</v>
      </c>
      <c r="U564" s="48" t="str">
        <v xml:space="preserve">Aarav </v>
      </c>
      <c r="V564" s="48" t="str">
        <v>Sharma</v>
      </c>
    </row>
    <row r="565" spans="1:22" x14ac:dyDescent="0.35">
      <c r="A565" s="9" t="s">
        <v>3059</v>
      </c>
      <c r="B565" s="41" t="str">
        <f>LEFT(Table1[[#This Row],[Employee Name]],FIND(" ",Table1[[#This Row],[Employee Name]]))</f>
        <v xml:space="preserve">Neha </v>
      </c>
      <c r="C565" s="41" t="str">
        <f>RIGHT(Table1[[#This Row],[Employee Name]],LEN(Table1[[#This Row],[Employee Name]])-FIND(" ",Table1[[#This Row],[Employee Name]]))</f>
        <v>Kulkarni</v>
      </c>
      <c r="D565" s="23">
        <f>Table1[[#This Row],[Basic Salary]]+Table1[[#This Row],[Bonus]]</f>
        <v>127731</v>
      </c>
      <c r="E565" s="10">
        <v>81</v>
      </c>
      <c r="F565" s="46">
        <v>57</v>
      </c>
      <c r="G565" s="10" t="str" cm="1">
        <f t="array" ref="G565">_xlfn.IFS(Table1[[#This Row],[Performance Score]]&gt;=80,"Excellent",Table1[[#This Row],[Performance Score]]&gt;=60,"Good",Table1[[#This Row],[Performance Score]]&gt;=40,"Need Improvement")</f>
        <v>Need Improvement</v>
      </c>
      <c r="H565" s="30">
        <f>Table1[[#This Row],[Bonus]]/Table1[[#This Row],[Basic Salary]]</f>
        <v>0.21109920638683191</v>
      </c>
      <c r="I565" s="10">
        <f ca="1">DATEDIF(Table1[[#This Row],[Date of Birth]],TODAY(),"y")</f>
        <v>25</v>
      </c>
      <c r="J565" s="34">
        <v>42319</v>
      </c>
      <c r="K565" s="33" t="str" cm="1">
        <f t="array" aca="1" ref="K565" ca="1">_xlfn.IFS(L565&lt;3,"Junior",L565&lt;=7,"Mid-Level",L565&gt;7,"Senior")</f>
        <v>Senior</v>
      </c>
      <c r="L565" s="46">
        <f ca="1">INT(YEARFRAC(Table1[[#This Row],[Joining Date]],TODAY(),1))</f>
        <v>10</v>
      </c>
      <c r="M565" s="25" t="str">
        <f t="shared" ca="1" si="8"/>
        <v>Yes</v>
      </c>
      <c r="N565" s="26">
        <f>YEAR(Table1[[#This Row],[Joining Date]])</f>
        <v>2015</v>
      </c>
      <c r="O565" s="46">
        <f>MONTH(Table1[[#This Row],[Joining Date]])</f>
        <v>11</v>
      </c>
      <c r="P565" s="26">
        <f ca="1">NETWORKDAYS(Table1[[#This Row],[Joining Date]],TODAY())</f>
        <v>2774</v>
      </c>
      <c r="Q565" s="26" t="str">
        <f>LEFT(Table1[[#This Row],[Department]],5)&amp;"-"&amp;RIGHT(Table1[[#This Row],[Employee ID]],3)</f>
        <v>Suppo-003</v>
      </c>
      <c r="R565" s="26" t="str">
        <f>LEFT(Table1[[#This Row],[Department]],3)</f>
        <v>Sup</v>
      </c>
      <c r="S565" s="37">
        <f>_xlfn.XLOOKUP(Table1[[#This Row],[City]],Table2[City],Table2[Bonus %])</f>
        <v>4</v>
      </c>
      <c r="U565" s="48" t="str">
        <v xml:space="preserve">Neha </v>
      </c>
      <c r="V565" s="48" t="str">
        <v>Kulkarni</v>
      </c>
    </row>
    <row r="566" spans="1:22" x14ac:dyDescent="0.35">
      <c r="A566" s="7" t="s">
        <v>124</v>
      </c>
      <c r="B566" s="40" t="str">
        <f>LEFT(Table1[[#This Row],[Employee Name]],FIND(" ",Table1[[#This Row],[Employee Name]]))</f>
        <v xml:space="preserve">Sneha </v>
      </c>
      <c r="C566" s="40" t="str">
        <f>RIGHT(Table1[[#This Row],[Employee Name]],LEN(Table1[[#This Row],[Employee Name]])-FIND(" ",Table1[[#This Row],[Employee Name]]))</f>
        <v>Iyer</v>
      </c>
      <c r="D566" s="22">
        <f>Table1[[#This Row],[Basic Salary]]+Table1[[#This Row],[Bonus]]</f>
        <v>127721</v>
      </c>
      <c r="E566" s="8">
        <v>87</v>
      </c>
      <c r="F566" s="45">
        <v>51</v>
      </c>
      <c r="G566" s="8" t="str" cm="1">
        <f t="array" ref="G566">_xlfn.IFS(Table1[[#This Row],[Performance Score]]&gt;=80,"Excellent",Table1[[#This Row],[Performance Score]]&gt;=60,"Good",Table1[[#This Row],[Performance Score]]&gt;=40,"Need Improvement")</f>
        <v>Need Improvement</v>
      </c>
      <c r="H566" s="29">
        <f>Table1[[#This Row],[Bonus]]/Table1[[#This Row],[Basic Salary]]</f>
        <v>8.5066435586366257E-2</v>
      </c>
      <c r="I566" s="8">
        <f ca="1">DATEDIF(Table1[[#This Row],[Date of Birth]],TODAY(),"y")</f>
        <v>25</v>
      </c>
      <c r="J566" s="33">
        <v>45656</v>
      </c>
      <c r="K566" s="33" t="str" cm="1">
        <f t="array" aca="1" ref="K566" ca="1">_xlfn.IFS(L566&lt;3,"Junior",L566&lt;=7,"Mid-Level",L566&gt;7,"Senior")</f>
        <v>Junior</v>
      </c>
      <c r="L566" s="45">
        <f ca="1">INT(YEARFRAC(Table1[[#This Row],[Joining Date]],TODAY(),1))</f>
        <v>1</v>
      </c>
      <c r="M566" s="25" t="str">
        <f t="shared" ca="1" si="8"/>
        <v>No</v>
      </c>
      <c r="N566" s="25">
        <f>YEAR(Table1[[#This Row],[Joining Date]])</f>
        <v>2024</v>
      </c>
      <c r="O566" s="45">
        <f>MONTH(Table1[[#This Row],[Joining Date]])</f>
        <v>12</v>
      </c>
      <c r="P566" s="25">
        <f ca="1">NETWORKDAYS(Table1[[#This Row],[Joining Date]],TODAY())</f>
        <v>391</v>
      </c>
      <c r="Q566" s="25" t="str">
        <f>LEFT(Table1[[#This Row],[Department]],5)&amp;"-"&amp;RIGHT(Table1[[#This Row],[Employee ID]],3)</f>
        <v>Sales-069</v>
      </c>
      <c r="R566" s="25" t="str">
        <f>LEFT(Table1[[#This Row],[Department]],3)</f>
        <v>Sal</v>
      </c>
      <c r="S566" s="36">
        <f>_xlfn.XLOOKUP(Table1[[#This Row],[City]],Table2[City],Table2[Bonus %])</f>
        <v>6</v>
      </c>
      <c r="U566" s="48" t="str">
        <v xml:space="preserve">Sneha </v>
      </c>
      <c r="V566" s="48" t="str">
        <v>Iyer</v>
      </c>
    </row>
    <row r="567" spans="1:22" x14ac:dyDescent="0.35">
      <c r="A567" s="9" t="s">
        <v>3532</v>
      </c>
      <c r="B567" s="41" t="str">
        <f>LEFT(Table1[[#This Row],[Employee Name]],FIND(" ",Table1[[#This Row],[Employee Name]]))</f>
        <v xml:space="preserve">Arjun </v>
      </c>
      <c r="C567" s="41" t="str">
        <f>RIGHT(Table1[[#This Row],[Employee Name]],LEN(Table1[[#This Row],[Employee Name]])-FIND(" ",Table1[[#This Row],[Employee Name]]))</f>
        <v>Mehta</v>
      </c>
      <c r="D567" s="23">
        <f>Table1[[#This Row],[Basic Salary]]+Table1[[#This Row],[Bonus]]</f>
        <v>127717</v>
      </c>
      <c r="E567" s="10">
        <v>93</v>
      </c>
      <c r="F567" s="46">
        <v>81</v>
      </c>
      <c r="G567" s="10" t="str" cm="1">
        <f t="array" ref="G567">_xlfn.IFS(Table1[[#This Row],[Performance Score]]&gt;=80,"Excellent",Table1[[#This Row],[Performance Score]]&gt;=60,"Good",Table1[[#This Row],[Performance Score]]&gt;=40,"Need Improvement")</f>
        <v>Excellent</v>
      </c>
      <c r="H567" s="30">
        <f>Table1[[#This Row],[Bonus]]/Table1[[#This Row],[Basic Salary]]</f>
        <v>0.20237052936801575</v>
      </c>
      <c r="I567" s="10">
        <f ca="1">DATEDIF(Table1[[#This Row],[Date of Birth]],TODAY(),"y")</f>
        <v>27</v>
      </c>
      <c r="J567" s="34">
        <v>45545</v>
      </c>
      <c r="K567" s="33" t="str" cm="1">
        <f t="array" aca="1" ref="K567" ca="1">_xlfn.IFS(L567&lt;3,"Junior",L567&lt;=7,"Mid-Level",L567&gt;7,"Senior")</f>
        <v>Junior</v>
      </c>
      <c r="L567" s="46">
        <f ca="1">INT(YEARFRAC(Table1[[#This Row],[Joining Date]],TODAY(),1))</f>
        <v>1</v>
      </c>
      <c r="M567" s="25" t="str">
        <f t="shared" ca="1" si="8"/>
        <v>No</v>
      </c>
      <c r="N567" s="26">
        <f>YEAR(Table1[[#This Row],[Joining Date]])</f>
        <v>2024</v>
      </c>
      <c r="O567" s="46">
        <f>MONTH(Table1[[#This Row],[Joining Date]])</f>
        <v>9</v>
      </c>
      <c r="P567" s="26">
        <f ca="1">NETWORKDAYS(Table1[[#This Row],[Joining Date]],TODAY())</f>
        <v>470</v>
      </c>
      <c r="Q567" s="26" t="str">
        <f>LEFT(Table1[[#This Row],[Department]],5)&amp;"-"&amp;RIGHT(Table1[[#This Row],[Employee ID]],3)</f>
        <v>IT-476</v>
      </c>
      <c r="R567" s="26" t="str">
        <f>LEFT(Table1[[#This Row],[Department]],3)</f>
        <v>IT</v>
      </c>
      <c r="S567" s="37">
        <f>_xlfn.XLOOKUP(Table1[[#This Row],[City]],Table2[City],Table2[Bonus %])</f>
        <v>4</v>
      </c>
      <c r="U567" s="48" t="str">
        <v xml:space="preserve">Arjun </v>
      </c>
      <c r="V567" s="48" t="str">
        <v>Mehta</v>
      </c>
    </row>
    <row r="568" spans="1:22" x14ac:dyDescent="0.35">
      <c r="A568" s="7" t="s">
        <v>3788</v>
      </c>
      <c r="B568" s="40" t="str">
        <f>LEFT(Table1[[#This Row],[Employee Name]],FIND(" ",Table1[[#This Row],[Employee Name]]))</f>
        <v xml:space="preserve">Swathi </v>
      </c>
      <c r="C568" s="40" t="str">
        <f>RIGHT(Table1[[#This Row],[Employee Name]],LEN(Table1[[#This Row],[Employee Name]])-FIND(" ",Table1[[#This Row],[Employee Name]]))</f>
        <v>Ramesh</v>
      </c>
      <c r="D568" s="22">
        <f>Table1[[#This Row],[Basic Salary]]+Table1[[#This Row],[Bonus]]</f>
        <v>127712</v>
      </c>
      <c r="E568" s="8">
        <v>86</v>
      </c>
      <c r="F568" s="45">
        <v>57</v>
      </c>
      <c r="G568" s="8" t="str" cm="1">
        <f t="array" ref="G568">_xlfn.IFS(Table1[[#This Row],[Performance Score]]&gt;=80,"Excellent",Table1[[#This Row],[Performance Score]]&gt;=60,"Good",Table1[[#This Row],[Performance Score]]&gt;=40,"Need Improvement")</f>
        <v>Need Improvement</v>
      </c>
      <c r="H568" s="29">
        <f>Table1[[#This Row],[Bonus]]/Table1[[#This Row],[Basic Salary]]</f>
        <v>9.7766851759528275E-2</v>
      </c>
      <c r="I568" s="8">
        <f ca="1">DATEDIF(Table1[[#This Row],[Date of Birth]],TODAY(),"y")</f>
        <v>36</v>
      </c>
      <c r="J568" s="33">
        <v>43206</v>
      </c>
      <c r="K568" s="33" t="str" cm="1">
        <f t="array" aca="1" ref="K568" ca="1">_xlfn.IFS(L568&lt;3,"Junior",L568&lt;=7,"Mid-Level",L568&gt;7,"Senior")</f>
        <v>Senior</v>
      </c>
      <c r="L568" s="45">
        <f ca="1">INT(YEARFRAC(Table1[[#This Row],[Joining Date]],TODAY(),1))</f>
        <v>8</v>
      </c>
      <c r="M568" s="25" t="str">
        <f t="shared" ca="1" si="8"/>
        <v>Yes</v>
      </c>
      <c r="N568" s="25">
        <f>YEAR(Table1[[#This Row],[Joining Date]])</f>
        <v>2018</v>
      </c>
      <c r="O568" s="45">
        <f>MONTH(Table1[[#This Row],[Joining Date]])</f>
        <v>4</v>
      </c>
      <c r="P568" s="25">
        <f ca="1">NETWORKDAYS(Table1[[#This Row],[Joining Date]],TODAY())</f>
        <v>2141</v>
      </c>
      <c r="Q568" s="25" t="str">
        <f>LEFT(Table1[[#This Row],[Department]],5)&amp;"-"&amp;RIGHT(Table1[[#This Row],[Employee ID]],3)</f>
        <v>IT-732</v>
      </c>
      <c r="R568" s="25" t="str">
        <f>LEFT(Table1[[#This Row],[Department]],3)</f>
        <v>IT</v>
      </c>
      <c r="S568" s="36">
        <f>_xlfn.XLOOKUP(Table1[[#This Row],[City]],Table2[City],Table2[Bonus %])</f>
        <v>6</v>
      </c>
      <c r="U568" s="48" t="str">
        <v xml:space="preserve">Swathi </v>
      </c>
      <c r="V568" s="48" t="str">
        <v>Ramesh</v>
      </c>
    </row>
    <row r="569" spans="1:22" x14ac:dyDescent="0.35">
      <c r="A569" s="9" t="s">
        <v>3780</v>
      </c>
      <c r="B569" s="41" t="str">
        <f>LEFT(Table1[[#This Row],[Employee Name]],FIND(" ",Table1[[#This Row],[Employee Name]]))</f>
        <v xml:space="preserve">Ishita </v>
      </c>
      <c r="C569" s="41" t="str">
        <f>RIGHT(Table1[[#This Row],[Employee Name]],LEN(Table1[[#This Row],[Employee Name]])-FIND(" ",Table1[[#This Row],[Employee Name]]))</f>
        <v>Roy</v>
      </c>
      <c r="D569" s="23">
        <f>Table1[[#This Row],[Basic Salary]]+Table1[[#This Row],[Bonus]]</f>
        <v>127708</v>
      </c>
      <c r="E569" s="10">
        <v>65</v>
      </c>
      <c r="F569" s="46">
        <v>61</v>
      </c>
      <c r="G569" s="10" t="str" cm="1">
        <f t="array" ref="G569">_xlfn.IFS(Table1[[#This Row],[Performance Score]]&gt;=80,"Excellent",Table1[[#This Row],[Performance Score]]&gt;=60,"Good",Table1[[#This Row],[Performance Score]]&gt;=40,"Need Improvement")</f>
        <v>Good</v>
      </c>
      <c r="H569" s="30">
        <f>Table1[[#This Row],[Bonus]]/Table1[[#This Row],[Basic Salary]]</f>
        <v>0.22786708714714252</v>
      </c>
      <c r="I569" s="10">
        <f ca="1">DATEDIF(Table1[[#This Row],[Date of Birth]],TODAY(),"y")</f>
        <v>16</v>
      </c>
      <c r="J569" s="34">
        <v>45284</v>
      </c>
      <c r="K569" s="33" t="str" cm="1">
        <f t="array" aca="1" ref="K569" ca="1">_xlfn.IFS(L569&lt;3,"Junior",L569&lt;=7,"Mid-Level",L569&gt;7,"Senior")</f>
        <v>Junior</v>
      </c>
      <c r="L569" s="46">
        <f ca="1">INT(YEARFRAC(Table1[[#This Row],[Joining Date]],TODAY(),1))</f>
        <v>2</v>
      </c>
      <c r="M569" s="25" t="str">
        <f t="shared" ca="1" si="8"/>
        <v>No</v>
      </c>
      <c r="N569" s="26">
        <f>YEAR(Table1[[#This Row],[Joining Date]])</f>
        <v>2023</v>
      </c>
      <c r="O569" s="46">
        <f>MONTH(Table1[[#This Row],[Joining Date]])</f>
        <v>12</v>
      </c>
      <c r="P569" s="26">
        <f ca="1">NETWORKDAYS(Table1[[#This Row],[Joining Date]],TODAY())</f>
        <v>656</v>
      </c>
      <c r="Q569" s="26" t="str">
        <f>LEFT(Table1[[#This Row],[Department]],5)&amp;"-"&amp;RIGHT(Table1[[#This Row],[Employee ID]],3)</f>
        <v>Sales-724</v>
      </c>
      <c r="R569" s="26" t="str">
        <f>LEFT(Table1[[#This Row],[Department]],3)</f>
        <v>Sal</v>
      </c>
      <c r="S569" s="37">
        <f>_xlfn.XLOOKUP(Table1[[#This Row],[City]],Table2[City],Table2[Bonus %])</f>
        <v>8</v>
      </c>
      <c r="U569" s="48" t="str">
        <v xml:space="preserve">Ishita </v>
      </c>
      <c r="V569" s="48" t="str">
        <v>Roy</v>
      </c>
    </row>
    <row r="570" spans="1:22" x14ac:dyDescent="0.35">
      <c r="A570" s="7" t="s">
        <v>121</v>
      </c>
      <c r="B570" s="40" t="str">
        <f>LEFT(Table1[[#This Row],[Employee Name]],FIND(" ",Table1[[#This Row],[Employee Name]]))</f>
        <v xml:space="preserve">Kavya </v>
      </c>
      <c r="C570" s="40" t="str">
        <f>RIGHT(Table1[[#This Row],[Employee Name]],LEN(Table1[[#This Row],[Employee Name]])-FIND(" ",Table1[[#This Row],[Employee Name]]))</f>
        <v>Nair</v>
      </c>
      <c r="D570" s="22">
        <f>Table1[[#This Row],[Basic Salary]]+Table1[[#This Row],[Bonus]]</f>
        <v>127665</v>
      </c>
      <c r="E570" s="8">
        <v>84</v>
      </c>
      <c r="F570" s="45">
        <v>65</v>
      </c>
      <c r="G570" s="8" t="str" cm="1">
        <f t="array" ref="G570">_xlfn.IFS(Table1[[#This Row],[Performance Score]]&gt;=80,"Excellent",Table1[[#This Row],[Performance Score]]&gt;=60,"Good",Table1[[#This Row],[Performance Score]]&gt;=40,"Need Improvement")</f>
        <v>Good</v>
      </c>
      <c r="H570" s="29">
        <f>Table1[[#This Row],[Bonus]]/Table1[[#This Row],[Basic Salary]]</f>
        <v>0.27067781427291732</v>
      </c>
      <c r="I570" s="8">
        <f ca="1">DATEDIF(Table1[[#This Row],[Date of Birth]],TODAY(),"y")</f>
        <v>32</v>
      </c>
      <c r="J570" s="33">
        <v>42110</v>
      </c>
      <c r="K570" s="33" t="str" cm="1">
        <f t="array" aca="1" ref="K570" ca="1">_xlfn.IFS(L570&lt;3,"Junior",L570&lt;=7,"Mid-Level",L570&gt;7,"Senior")</f>
        <v>Senior</v>
      </c>
      <c r="L570" s="45">
        <f ca="1">INT(YEARFRAC(Table1[[#This Row],[Joining Date]],TODAY(),1))</f>
        <v>11</v>
      </c>
      <c r="M570" s="25" t="str">
        <f t="shared" ca="1" si="8"/>
        <v>Yes</v>
      </c>
      <c r="N570" s="25">
        <f>YEAR(Table1[[#This Row],[Joining Date]])</f>
        <v>2015</v>
      </c>
      <c r="O570" s="45">
        <f>MONTH(Table1[[#This Row],[Joining Date]])</f>
        <v>4</v>
      </c>
      <c r="P570" s="25">
        <f ca="1">NETWORKDAYS(Table1[[#This Row],[Joining Date]],TODAY())</f>
        <v>2923</v>
      </c>
      <c r="Q570" s="25" t="str">
        <f>LEFT(Table1[[#This Row],[Department]],5)&amp;"-"&amp;RIGHT(Table1[[#This Row],[Employee ID]],3)</f>
        <v>HR-066</v>
      </c>
      <c r="R570" s="25" t="str">
        <f>LEFT(Table1[[#This Row],[Department]],3)</f>
        <v>HR</v>
      </c>
      <c r="S570" s="36">
        <f>_xlfn.XLOOKUP(Table1[[#This Row],[City]],Table2[City],Table2[Bonus %])</f>
        <v>6</v>
      </c>
      <c r="U570" s="48" t="str">
        <v xml:space="preserve">Kavya </v>
      </c>
      <c r="V570" s="48" t="str">
        <v>Nair</v>
      </c>
    </row>
    <row r="571" spans="1:22" x14ac:dyDescent="0.35">
      <c r="A571" s="9" t="s">
        <v>3517</v>
      </c>
      <c r="B571" s="41" t="str">
        <f>LEFT(Table1[[#This Row],[Employee Name]],FIND(" ",Table1[[#This Row],[Employee Name]]))</f>
        <v xml:space="preserve">Ananya </v>
      </c>
      <c r="C571" s="41" t="str">
        <f>RIGHT(Table1[[#This Row],[Employee Name]],LEN(Table1[[#This Row],[Employee Name]])-FIND(" ",Table1[[#This Row],[Employee Name]]))</f>
        <v>Rao</v>
      </c>
      <c r="D571" s="23">
        <f>Table1[[#This Row],[Basic Salary]]+Table1[[#This Row],[Bonus]]</f>
        <v>127662</v>
      </c>
      <c r="E571" s="10">
        <v>98</v>
      </c>
      <c r="F571" s="46">
        <v>68</v>
      </c>
      <c r="G571" s="10" t="str" cm="1">
        <f t="array" ref="G571">_xlfn.IFS(Table1[[#This Row],[Performance Score]]&gt;=80,"Excellent",Table1[[#This Row],[Performance Score]]&gt;=60,"Good",Table1[[#This Row],[Performance Score]]&gt;=40,"Need Improvement")</f>
        <v>Good</v>
      </c>
      <c r="H571" s="30">
        <f>Table1[[#This Row],[Bonus]]/Table1[[#This Row],[Basic Salary]]</f>
        <v>0.27458067092651756</v>
      </c>
      <c r="I571" s="10">
        <f ca="1">DATEDIF(Table1[[#This Row],[Date of Birth]],TODAY(),"y")</f>
        <v>28</v>
      </c>
      <c r="J571" s="34">
        <v>45266</v>
      </c>
      <c r="K571" s="33" t="str" cm="1">
        <f t="array" aca="1" ref="K571" ca="1">_xlfn.IFS(L571&lt;3,"Junior",L571&lt;=7,"Mid-Level",L571&gt;7,"Senior")</f>
        <v>Junior</v>
      </c>
      <c r="L571" s="46">
        <f ca="1">INT(YEARFRAC(Table1[[#This Row],[Joining Date]],TODAY(),1))</f>
        <v>2</v>
      </c>
      <c r="M571" s="25" t="str">
        <f t="shared" ca="1" si="8"/>
        <v>No</v>
      </c>
      <c r="N571" s="26">
        <f>YEAR(Table1[[#This Row],[Joining Date]])</f>
        <v>2023</v>
      </c>
      <c r="O571" s="46">
        <f>MONTH(Table1[[#This Row],[Joining Date]])</f>
        <v>12</v>
      </c>
      <c r="P571" s="26">
        <f ca="1">NETWORKDAYS(Table1[[#This Row],[Joining Date]],TODAY())</f>
        <v>669</v>
      </c>
      <c r="Q571" s="26" t="str">
        <f>LEFT(Table1[[#This Row],[Department]],5)&amp;"-"&amp;RIGHT(Table1[[#This Row],[Employee ID]],3)</f>
        <v>Suppo-461</v>
      </c>
      <c r="R571" s="26" t="str">
        <f>LEFT(Table1[[#This Row],[Department]],3)</f>
        <v>Sup</v>
      </c>
      <c r="S571" s="37">
        <f>_xlfn.XLOOKUP(Table1[[#This Row],[City]],Table2[City],Table2[Bonus %])</f>
        <v>8</v>
      </c>
      <c r="U571" s="48" t="str">
        <v xml:space="preserve">Ananya </v>
      </c>
      <c r="V571" s="48" t="str">
        <v>Rao</v>
      </c>
    </row>
    <row r="572" spans="1:22" x14ac:dyDescent="0.35">
      <c r="A572" s="7" t="s">
        <v>4408</v>
      </c>
      <c r="B572" s="40" t="str">
        <f>LEFT(Table1[[#This Row],[Employee Name]],FIND(" ",Table1[[#This Row],[Employee Name]]))</f>
        <v xml:space="preserve">Priya </v>
      </c>
      <c r="C572" s="40" t="str">
        <f>RIGHT(Table1[[#This Row],[Employee Name]],LEN(Table1[[#This Row],[Employee Name]])-FIND(" ",Table1[[#This Row],[Employee Name]]))</f>
        <v>Reddy</v>
      </c>
      <c r="D572" s="22">
        <f>Table1[[#This Row],[Basic Salary]]+Table1[[#This Row],[Bonus]]</f>
        <v>127662</v>
      </c>
      <c r="E572" s="8">
        <v>74</v>
      </c>
      <c r="F572" s="45">
        <v>76</v>
      </c>
      <c r="G572" s="8" t="str" cm="1">
        <f t="array" ref="G572">_xlfn.IFS(Table1[[#This Row],[Performance Score]]&gt;=80,"Excellent",Table1[[#This Row],[Performance Score]]&gt;=60,"Good",Table1[[#This Row],[Performance Score]]&gt;=40,"Need Improvement")</f>
        <v>Good</v>
      </c>
      <c r="H572" s="29">
        <f>Table1[[#This Row],[Bonus]]/Table1[[#This Row],[Basic Salary]]</f>
        <v>0.27631368471566825</v>
      </c>
      <c r="I572" s="8">
        <f ca="1">DATEDIF(Table1[[#This Row],[Date of Birth]],TODAY(),"y")</f>
        <v>25</v>
      </c>
      <c r="J572" s="33">
        <v>43058</v>
      </c>
      <c r="K572" s="33" t="str" cm="1">
        <f t="array" aca="1" ref="K572" ca="1">_xlfn.IFS(L572&lt;3,"Junior",L572&lt;=7,"Mid-Level",L572&gt;7,"Senior")</f>
        <v>Senior</v>
      </c>
      <c r="L572" s="45">
        <f ca="1">INT(YEARFRAC(Table1[[#This Row],[Joining Date]],TODAY(),1))</f>
        <v>8</v>
      </c>
      <c r="M572" s="25" t="str">
        <f t="shared" ca="1" si="8"/>
        <v>Yes</v>
      </c>
      <c r="N572" s="25">
        <f>YEAR(Table1[[#This Row],[Joining Date]])</f>
        <v>2017</v>
      </c>
      <c r="O572" s="45">
        <f>MONTH(Table1[[#This Row],[Joining Date]])</f>
        <v>11</v>
      </c>
      <c r="P572" s="25">
        <f ca="1">NETWORKDAYS(Table1[[#This Row],[Joining Date]],TODAY())</f>
        <v>2246</v>
      </c>
      <c r="Q572" s="25" t="str">
        <f>LEFT(Table1[[#This Row],[Department]],5)&amp;"-"&amp;RIGHT(Table1[[#This Row],[Employee ID]],3)</f>
        <v>Sales-352</v>
      </c>
      <c r="R572" s="25" t="str">
        <f>LEFT(Table1[[#This Row],[Department]],3)</f>
        <v>Sal</v>
      </c>
      <c r="S572" s="36">
        <f>_xlfn.XLOOKUP(Table1[[#This Row],[City]],Table2[City],Table2[Bonus %])</f>
        <v>5</v>
      </c>
      <c r="U572" s="48" t="str">
        <v xml:space="preserve">Priya </v>
      </c>
      <c r="V572" s="48" t="str">
        <v>Reddy</v>
      </c>
    </row>
    <row r="573" spans="1:22" x14ac:dyDescent="0.35">
      <c r="A573" s="9" t="s">
        <v>4135</v>
      </c>
      <c r="B573" s="41" t="str">
        <f>LEFT(Table1[[#This Row],[Employee Name]],FIND(" ",Table1[[#This Row],[Employee Name]]))</f>
        <v xml:space="preserve">Kavya </v>
      </c>
      <c r="C573" s="41" t="str">
        <f>RIGHT(Table1[[#This Row],[Employee Name]],LEN(Table1[[#This Row],[Employee Name]])-FIND(" ",Table1[[#This Row],[Employee Name]]))</f>
        <v>Nair</v>
      </c>
      <c r="D573" s="23">
        <f>Table1[[#This Row],[Basic Salary]]+Table1[[#This Row],[Bonus]]</f>
        <v>127661</v>
      </c>
      <c r="E573" s="10">
        <v>97</v>
      </c>
      <c r="F573" s="46">
        <v>53</v>
      </c>
      <c r="G573" s="10" t="str" cm="1">
        <f t="array" ref="G573">_xlfn.IFS(Table1[[#This Row],[Performance Score]]&gt;=80,"Excellent",Table1[[#This Row],[Performance Score]]&gt;=60,"Good",Table1[[#This Row],[Performance Score]]&gt;=40,"Need Improvement")</f>
        <v>Need Improvement</v>
      </c>
      <c r="H573" s="30">
        <f>Table1[[#This Row],[Bonus]]/Table1[[#This Row],[Basic Salary]]</f>
        <v>0.11430092697658992</v>
      </c>
      <c r="I573" s="10">
        <f ca="1">DATEDIF(Table1[[#This Row],[Date of Birth]],TODAY(),"y")</f>
        <v>31</v>
      </c>
      <c r="J573" s="34">
        <v>42438</v>
      </c>
      <c r="K573" s="33" t="str" cm="1">
        <f t="array" aca="1" ref="K573" ca="1">_xlfn.IFS(L573&lt;3,"Junior",L573&lt;=7,"Mid-Level",L573&gt;7,"Senior")</f>
        <v>Senior</v>
      </c>
      <c r="L573" s="46">
        <f ca="1">INT(YEARFRAC(Table1[[#This Row],[Joining Date]],TODAY(),1))</f>
        <v>10</v>
      </c>
      <c r="M573" s="25" t="str">
        <f t="shared" ca="1" si="8"/>
        <v>Yes</v>
      </c>
      <c r="N573" s="26">
        <f>YEAR(Table1[[#This Row],[Joining Date]])</f>
        <v>2016</v>
      </c>
      <c r="O573" s="46">
        <f>MONTH(Table1[[#This Row],[Joining Date]])</f>
        <v>3</v>
      </c>
      <c r="P573" s="26">
        <f ca="1">NETWORKDAYS(Table1[[#This Row],[Joining Date]],TODAY())</f>
        <v>2689</v>
      </c>
      <c r="Q573" s="26" t="str">
        <f>LEFT(Table1[[#This Row],[Department]],5)&amp;"-"&amp;RIGHT(Table1[[#This Row],[Employee ID]],3)</f>
        <v>IT-079</v>
      </c>
      <c r="R573" s="26" t="str">
        <f>LEFT(Table1[[#This Row],[Department]],3)</f>
        <v>IT</v>
      </c>
      <c r="S573" s="37">
        <f>_xlfn.XLOOKUP(Table1[[#This Row],[City]],Table2[City],Table2[Bonus %])</f>
        <v>5</v>
      </c>
      <c r="U573" s="48" t="str">
        <v xml:space="preserve">Kavya </v>
      </c>
      <c r="V573" s="48" t="str">
        <v>Nair</v>
      </c>
    </row>
    <row r="574" spans="1:22" x14ac:dyDescent="0.35">
      <c r="A574" s="7" t="s">
        <v>165</v>
      </c>
      <c r="B574" s="40" t="str">
        <f>LEFT(Table1[[#This Row],[Employee Name]],FIND(" ",Table1[[#This Row],[Employee Name]]))</f>
        <v xml:space="preserve">Kavya </v>
      </c>
      <c r="C574" s="40" t="str">
        <f>RIGHT(Table1[[#This Row],[Employee Name]],LEN(Table1[[#This Row],[Employee Name]])-FIND(" ",Table1[[#This Row],[Employee Name]]))</f>
        <v>Nair</v>
      </c>
      <c r="D574" s="22">
        <f>Table1[[#This Row],[Basic Salary]]+Table1[[#This Row],[Bonus]]</f>
        <v>127649</v>
      </c>
      <c r="E574" s="8">
        <v>76</v>
      </c>
      <c r="F574" s="45">
        <v>69</v>
      </c>
      <c r="G574" s="8" t="str" cm="1">
        <f t="array" ref="G574">_xlfn.IFS(Table1[[#This Row],[Performance Score]]&gt;=80,"Excellent",Table1[[#This Row],[Performance Score]]&gt;=60,"Good",Table1[[#This Row],[Performance Score]]&gt;=40,"Need Improvement")</f>
        <v>Good</v>
      </c>
      <c r="H574" s="29">
        <f>Table1[[#This Row],[Bonus]]/Table1[[#This Row],[Basic Salary]]</f>
        <v>0.17382708329501775</v>
      </c>
      <c r="I574" s="8">
        <f ca="1">DATEDIF(Table1[[#This Row],[Date of Birth]],TODAY(),"y")</f>
        <v>33</v>
      </c>
      <c r="J574" s="33">
        <v>44411</v>
      </c>
      <c r="K574" s="33" t="str" cm="1">
        <f t="array" aca="1" ref="K574" ca="1">_xlfn.IFS(L574&lt;3,"Junior",L574&lt;=7,"Mid-Level",L574&gt;7,"Senior")</f>
        <v>Mid-Level</v>
      </c>
      <c r="L574" s="45">
        <f ca="1">INT(YEARFRAC(Table1[[#This Row],[Joining Date]],TODAY(),1))</f>
        <v>4</v>
      </c>
      <c r="M574" s="25" t="str">
        <f t="shared" ca="1" si="8"/>
        <v>No</v>
      </c>
      <c r="N574" s="25">
        <f>YEAR(Table1[[#This Row],[Joining Date]])</f>
        <v>2021</v>
      </c>
      <c r="O574" s="45">
        <f>MONTH(Table1[[#This Row],[Joining Date]])</f>
        <v>8</v>
      </c>
      <c r="P574" s="25">
        <f ca="1">NETWORKDAYS(Table1[[#This Row],[Joining Date]],TODAY())</f>
        <v>1280</v>
      </c>
      <c r="Q574" s="25" t="str">
        <f>LEFT(Table1[[#This Row],[Department]],5)&amp;"-"&amp;RIGHT(Table1[[#This Row],[Employee ID]],3)</f>
        <v>IT-109</v>
      </c>
      <c r="R574" s="25" t="str">
        <f>LEFT(Table1[[#This Row],[Department]],3)</f>
        <v>IT</v>
      </c>
      <c r="S574" s="36">
        <f>_xlfn.XLOOKUP(Table1[[#This Row],[City]],Table2[City],Table2[Bonus %])</f>
        <v>5</v>
      </c>
      <c r="U574" s="48" t="str">
        <v xml:space="preserve">Kavya </v>
      </c>
      <c r="V574" s="48" t="str">
        <v>Nair</v>
      </c>
    </row>
    <row r="575" spans="1:22" x14ac:dyDescent="0.35">
      <c r="A575" s="9" t="s">
        <v>3375</v>
      </c>
      <c r="B575" s="41" t="str">
        <f>LEFT(Table1[[#This Row],[Employee Name]],FIND(" ",Table1[[#This Row],[Employee Name]]))</f>
        <v xml:space="preserve">Ishita </v>
      </c>
      <c r="C575" s="41" t="str">
        <f>RIGHT(Table1[[#This Row],[Employee Name]],LEN(Table1[[#This Row],[Employee Name]])-FIND(" ",Table1[[#This Row],[Employee Name]]))</f>
        <v>Roy</v>
      </c>
      <c r="D575" s="23">
        <f>Table1[[#This Row],[Basic Salary]]+Table1[[#This Row],[Bonus]]</f>
        <v>127615</v>
      </c>
      <c r="E575" s="10">
        <v>88</v>
      </c>
      <c r="F575" s="46">
        <v>40</v>
      </c>
      <c r="G575" s="10" t="str" cm="1">
        <f t="array" ref="G575">_xlfn.IFS(Table1[[#This Row],[Performance Score]]&gt;=80,"Excellent",Table1[[#This Row],[Performance Score]]&gt;=60,"Good",Table1[[#This Row],[Performance Score]]&gt;=40,"Need Improvement")</f>
        <v>Need Improvement</v>
      </c>
      <c r="H575" s="30">
        <f>Table1[[#This Row],[Bonus]]/Table1[[#This Row],[Basic Salary]]</f>
        <v>0.21072255322378658</v>
      </c>
      <c r="I575" s="10">
        <f ca="1">DATEDIF(Table1[[#This Row],[Date of Birth]],TODAY(),"y")</f>
        <v>20</v>
      </c>
      <c r="J575" s="34">
        <v>44574</v>
      </c>
      <c r="K575" s="33" t="str" cm="1">
        <f t="array" aca="1" ref="K575" ca="1">_xlfn.IFS(L575&lt;3,"Junior",L575&lt;=7,"Mid-Level",L575&gt;7,"Senior")</f>
        <v>Mid-Level</v>
      </c>
      <c r="L575" s="46">
        <f ca="1">INT(YEARFRAC(Table1[[#This Row],[Joining Date]],TODAY(),1))</f>
        <v>4</v>
      </c>
      <c r="M575" s="25" t="str">
        <f t="shared" ca="1" si="8"/>
        <v>No</v>
      </c>
      <c r="N575" s="26">
        <f>YEAR(Table1[[#This Row],[Joining Date]])</f>
        <v>2022</v>
      </c>
      <c r="O575" s="46">
        <f>MONTH(Table1[[#This Row],[Joining Date]])</f>
        <v>1</v>
      </c>
      <c r="P575" s="26">
        <f ca="1">NETWORKDAYS(Table1[[#This Row],[Joining Date]],TODAY())</f>
        <v>1163</v>
      </c>
      <c r="Q575" s="26" t="str">
        <f>LEFT(Table1[[#This Row],[Department]],5)&amp;"-"&amp;RIGHT(Table1[[#This Row],[Employee ID]],3)</f>
        <v>Sales-319</v>
      </c>
      <c r="R575" s="26" t="str">
        <f>LEFT(Table1[[#This Row],[Department]],3)</f>
        <v>Sal</v>
      </c>
      <c r="S575" s="37">
        <f>_xlfn.XLOOKUP(Table1[[#This Row],[City]],Table2[City],Table2[Bonus %])</f>
        <v>4</v>
      </c>
      <c r="U575" s="48" t="str">
        <v xml:space="preserve">Ishita </v>
      </c>
      <c r="V575" s="48" t="str">
        <v>Roy</v>
      </c>
    </row>
    <row r="576" spans="1:22" x14ac:dyDescent="0.35">
      <c r="A576" s="7" t="s">
        <v>3933</v>
      </c>
      <c r="B576" s="40" t="str">
        <f>LEFT(Table1[[#This Row],[Employee Name]],FIND(" ",Table1[[#This Row],[Employee Name]]))</f>
        <v xml:space="preserve">Rahul </v>
      </c>
      <c r="C576" s="40" t="str">
        <f>RIGHT(Table1[[#This Row],[Employee Name]],LEN(Table1[[#This Row],[Employee Name]])-FIND(" ",Table1[[#This Row],[Employee Name]]))</f>
        <v>Verma</v>
      </c>
      <c r="D576" s="22">
        <f>Table1[[#This Row],[Basic Salary]]+Table1[[#This Row],[Bonus]]</f>
        <v>127599</v>
      </c>
      <c r="E576" s="8">
        <v>73</v>
      </c>
      <c r="F576" s="45">
        <v>59</v>
      </c>
      <c r="G576" s="8" t="str" cm="1">
        <f t="array" ref="G576">_xlfn.IFS(Table1[[#This Row],[Performance Score]]&gt;=80,"Excellent",Table1[[#This Row],[Performance Score]]&gt;=60,"Good",Table1[[#This Row],[Performance Score]]&gt;=40,"Need Improvement")</f>
        <v>Need Improvement</v>
      </c>
      <c r="H576" s="29">
        <f>Table1[[#This Row],[Bonus]]/Table1[[#This Row],[Basic Salary]]</f>
        <v>0.13191931019799871</v>
      </c>
      <c r="I576" s="8">
        <f ca="1">DATEDIF(Table1[[#This Row],[Date of Birth]],TODAY(),"y")</f>
        <v>40</v>
      </c>
      <c r="J576" s="33">
        <v>42308</v>
      </c>
      <c r="K576" s="33" t="str" cm="1">
        <f t="array" aca="1" ref="K576" ca="1">_xlfn.IFS(L576&lt;3,"Junior",L576&lt;=7,"Mid-Level",L576&gt;7,"Senior")</f>
        <v>Senior</v>
      </c>
      <c r="L576" s="45">
        <f ca="1">INT(YEARFRAC(Table1[[#This Row],[Joining Date]],TODAY(),1))</f>
        <v>10</v>
      </c>
      <c r="M576" s="25" t="str">
        <f t="shared" ca="1" si="8"/>
        <v>Yes</v>
      </c>
      <c r="N576" s="25">
        <f>YEAR(Table1[[#This Row],[Joining Date]])</f>
        <v>2015</v>
      </c>
      <c r="O576" s="45">
        <f>MONTH(Table1[[#This Row],[Joining Date]])</f>
        <v>10</v>
      </c>
      <c r="P576" s="25">
        <f ca="1">NETWORKDAYS(Table1[[#This Row],[Joining Date]],TODAY())</f>
        <v>2781</v>
      </c>
      <c r="Q576" s="25" t="str">
        <f>LEFT(Table1[[#This Row],[Department]],5)&amp;"-"&amp;RIGHT(Table1[[#This Row],[Employee ID]],3)</f>
        <v>Sales-877</v>
      </c>
      <c r="R576" s="25" t="str">
        <f>LEFT(Table1[[#This Row],[Department]],3)</f>
        <v>Sal</v>
      </c>
      <c r="S576" s="36">
        <f>_xlfn.XLOOKUP(Table1[[#This Row],[City]],Table2[City],Table2[Bonus %])</f>
        <v>6</v>
      </c>
      <c r="U576" s="48" t="str">
        <v xml:space="preserve">Rahul </v>
      </c>
      <c r="V576" s="48" t="str">
        <v>Verma</v>
      </c>
    </row>
    <row r="577" spans="1:22" x14ac:dyDescent="0.35">
      <c r="A577" s="9" t="s">
        <v>609</v>
      </c>
      <c r="B577" s="41" t="str">
        <f>LEFT(Table1[[#This Row],[Employee Name]],FIND(" ",Table1[[#This Row],[Employee Name]]))</f>
        <v xml:space="preserve">Rahul </v>
      </c>
      <c r="C577" s="41" t="str">
        <f>RIGHT(Table1[[#This Row],[Employee Name]],LEN(Table1[[#This Row],[Employee Name]])-FIND(" ",Table1[[#This Row],[Employee Name]]))</f>
        <v>Verma</v>
      </c>
      <c r="D577" s="23">
        <f>Table1[[#This Row],[Basic Salary]]+Table1[[#This Row],[Bonus]]</f>
        <v>127502</v>
      </c>
      <c r="E577" s="10">
        <v>86</v>
      </c>
      <c r="F577" s="46">
        <v>92</v>
      </c>
      <c r="G577" s="10" t="str" cm="1">
        <f t="array" ref="G577">_xlfn.IFS(Table1[[#This Row],[Performance Score]]&gt;=80,"Excellent",Table1[[#This Row],[Performance Score]]&gt;=60,"Good",Table1[[#This Row],[Performance Score]]&gt;=40,"Need Improvement")</f>
        <v>Excellent</v>
      </c>
      <c r="H577" s="30">
        <f>Table1[[#This Row],[Bonus]]/Table1[[#This Row],[Basic Salary]]</f>
        <v>0.29918483798654982</v>
      </c>
      <c r="I577" s="10">
        <f ca="1">DATEDIF(Table1[[#This Row],[Date of Birth]],TODAY(),"y")</f>
        <v>30</v>
      </c>
      <c r="J577" s="34">
        <v>42253</v>
      </c>
      <c r="K577" s="33" t="str" cm="1">
        <f t="array" aca="1" ref="K577" ca="1">_xlfn.IFS(L577&lt;3,"Junior",L577&lt;=7,"Mid-Level",L577&gt;7,"Senior")</f>
        <v>Senior</v>
      </c>
      <c r="L577" s="46">
        <f ca="1">INT(YEARFRAC(Table1[[#This Row],[Joining Date]],TODAY(),1))</f>
        <v>10</v>
      </c>
      <c r="M577" s="25" t="str">
        <f t="shared" ca="1" si="8"/>
        <v>Yes</v>
      </c>
      <c r="N577" s="26">
        <f>YEAR(Table1[[#This Row],[Joining Date]])</f>
        <v>2015</v>
      </c>
      <c r="O577" s="46">
        <f>MONTH(Table1[[#This Row],[Joining Date]])</f>
        <v>9</v>
      </c>
      <c r="P577" s="26">
        <f ca="1">NETWORKDAYS(Table1[[#This Row],[Joining Date]],TODAY())</f>
        <v>2821</v>
      </c>
      <c r="Q577" s="26" t="str">
        <f>LEFT(Table1[[#This Row],[Department]],5)&amp;"-"&amp;RIGHT(Table1[[#This Row],[Employee ID]],3)</f>
        <v>Suppo-553</v>
      </c>
      <c r="R577" s="26" t="str">
        <f>LEFT(Table1[[#This Row],[Department]],3)</f>
        <v>Sup</v>
      </c>
      <c r="S577" s="37">
        <f>_xlfn.XLOOKUP(Table1[[#This Row],[City]],Table2[City],Table2[Bonus %])</f>
        <v>6</v>
      </c>
      <c r="U577" s="48" t="str">
        <v xml:space="preserve">Rahul </v>
      </c>
      <c r="V577" s="48" t="str">
        <v>Verma</v>
      </c>
    </row>
    <row r="578" spans="1:22" x14ac:dyDescent="0.35">
      <c r="A578" s="7" t="s">
        <v>1612</v>
      </c>
      <c r="B578" s="40" t="str">
        <f>LEFT(Table1[[#This Row],[Employee Name]],FIND(" ",Table1[[#This Row],[Employee Name]]))</f>
        <v xml:space="preserve">Kavya </v>
      </c>
      <c r="C578" s="40" t="str">
        <f>RIGHT(Table1[[#This Row],[Employee Name]],LEN(Table1[[#This Row],[Employee Name]])-FIND(" ",Table1[[#This Row],[Employee Name]]))</f>
        <v>Nair</v>
      </c>
      <c r="D578" s="22">
        <f>Table1[[#This Row],[Basic Salary]]+Table1[[#This Row],[Bonus]]</f>
        <v>127500</v>
      </c>
      <c r="E578" s="8">
        <v>73</v>
      </c>
      <c r="F578" s="45">
        <v>43</v>
      </c>
      <c r="G578" s="8" t="str" cm="1">
        <f t="array" ref="G578">_xlfn.IFS(Table1[[#This Row],[Performance Score]]&gt;=80,"Excellent",Table1[[#This Row],[Performance Score]]&gt;=60,"Good",Table1[[#This Row],[Performance Score]]&gt;=40,"Need Improvement")</f>
        <v>Need Improvement</v>
      </c>
      <c r="H578" s="29">
        <f>Table1[[#This Row],[Bonus]]/Table1[[#This Row],[Basic Salary]]</f>
        <v>0.11001802146905444</v>
      </c>
      <c r="I578" s="8">
        <f ca="1">DATEDIF(Table1[[#This Row],[Date of Birth]],TODAY(),"y")</f>
        <v>27</v>
      </c>
      <c r="J578" s="33">
        <v>42020</v>
      </c>
      <c r="K578" s="33" t="str" cm="1">
        <f t="array" aca="1" ref="K578" ca="1">_xlfn.IFS(L578&lt;3,"Junior",L578&lt;=7,"Mid-Level",L578&gt;7,"Senior")</f>
        <v>Senior</v>
      </c>
      <c r="L578" s="45">
        <f ca="1">INT(YEARFRAC(Table1[[#This Row],[Joining Date]],TODAY(),1))</f>
        <v>11</v>
      </c>
      <c r="M578" s="25" t="str">
        <f t="shared" ref="M578:M641" ca="1" si="9">IF(L578&gt;5,"Yes","No")</f>
        <v>Yes</v>
      </c>
      <c r="N578" s="25">
        <f>YEAR(Table1[[#This Row],[Joining Date]])</f>
        <v>2015</v>
      </c>
      <c r="O578" s="45">
        <f>MONTH(Table1[[#This Row],[Joining Date]])</f>
        <v>1</v>
      </c>
      <c r="P578" s="25">
        <f ca="1">NETWORKDAYS(Table1[[#This Row],[Joining Date]],TODAY())</f>
        <v>2987</v>
      </c>
      <c r="Q578" s="25" t="str">
        <f>LEFT(Table1[[#This Row],[Department]],5)&amp;"-"&amp;RIGHT(Table1[[#This Row],[Employee ID]],3)</f>
        <v>Marke-556</v>
      </c>
      <c r="R578" s="25" t="str">
        <f>LEFT(Table1[[#This Row],[Department]],3)</f>
        <v>Mar</v>
      </c>
      <c r="S578" s="36">
        <f>_xlfn.XLOOKUP(Table1[[#This Row],[City]],Table2[City],Table2[Bonus %])</f>
        <v>6</v>
      </c>
      <c r="U578" s="48" t="str">
        <v xml:space="preserve">Kavya </v>
      </c>
      <c r="V578" s="48" t="str">
        <v>Nair</v>
      </c>
    </row>
    <row r="579" spans="1:22" x14ac:dyDescent="0.35">
      <c r="A579" s="9" t="s">
        <v>2876</v>
      </c>
      <c r="B579" s="41" t="str">
        <f>LEFT(Table1[[#This Row],[Employee Name]],FIND(" ",Table1[[#This Row],[Employee Name]]))</f>
        <v xml:space="preserve">Aarav </v>
      </c>
      <c r="C579" s="41" t="str">
        <f>RIGHT(Table1[[#This Row],[Employee Name]],LEN(Table1[[#This Row],[Employee Name]])-FIND(" ",Table1[[#This Row],[Employee Name]]))</f>
        <v>Sharma</v>
      </c>
      <c r="D579" s="23">
        <f>Table1[[#This Row],[Basic Salary]]+Table1[[#This Row],[Bonus]]</f>
        <v>127487</v>
      </c>
      <c r="E579" s="10">
        <v>81</v>
      </c>
      <c r="F579" s="46">
        <v>67</v>
      </c>
      <c r="G579" s="10" t="str" cm="1">
        <f t="array" ref="G579">_xlfn.IFS(Table1[[#This Row],[Performance Score]]&gt;=80,"Excellent",Table1[[#This Row],[Performance Score]]&gt;=60,"Good",Table1[[#This Row],[Performance Score]]&gt;=40,"Need Improvement")</f>
        <v>Good</v>
      </c>
      <c r="H579" s="30">
        <f>Table1[[#This Row],[Bonus]]/Table1[[#This Row],[Basic Salary]]</f>
        <v>0.25909355772174653</v>
      </c>
      <c r="I579" s="10">
        <f ca="1">DATEDIF(Table1[[#This Row],[Date of Birth]],TODAY(),"y")</f>
        <v>14</v>
      </c>
      <c r="J579" s="34">
        <v>42757</v>
      </c>
      <c r="K579" s="33" t="str" cm="1">
        <f t="array" aca="1" ref="K579" ca="1">_xlfn.IFS(L579&lt;3,"Junior",L579&lt;=7,"Mid-Level",L579&gt;7,"Senior")</f>
        <v>Senior</v>
      </c>
      <c r="L579" s="46">
        <f ca="1">INT(YEARFRAC(Table1[[#This Row],[Joining Date]],TODAY(),1))</f>
        <v>9</v>
      </c>
      <c r="M579" s="25" t="str">
        <f t="shared" ca="1" si="9"/>
        <v>Yes</v>
      </c>
      <c r="N579" s="26">
        <f>YEAR(Table1[[#This Row],[Joining Date]])</f>
        <v>2017</v>
      </c>
      <c r="O579" s="46">
        <f>MONTH(Table1[[#This Row],[Joining Date]])</f>
        <v>1</v>
      </c>
      <c r="P579" s="26">
        <f ca="1">NETWORKDAYS(Table1[[#This Row],[Joining Date]],TODAY())</f>
        <v>2461</v>
      </c>
      <c r="Q579" s="26" t="str">
        <f>LEFT(Table1[[#This Row],[Department]],5)&amp;"-"&amp;RIGHT(Table1[[#This Row],[Employee ID]],3)</f>
        <v>Marke-820</v>
      </c>
      <c r="R579" s="26" t="str">
        <f>LEFT(Table1[[#This Row],[Department]],3)</f>
        <v>Mar</v>
      </c>
      <c r="S579" s="37">
        <f>_xlfn.XLOOKUP(Table1[[#This Row],[City]],Table2[City],Table2[Bonus %])</f>
        <v>5</v>
      </c>
      <c r="U579" s="48" t="str">
        <v xml:space="preserve">Aarav </v>
      </c>
      <c r="V579" s="48" t="str">
        <v>Sharma</v>
      </c>
    </row>
    <row r="580" spans="1:22" x14ac:dyDescent="0.35">
      <c r="A580" s="7" t="s">
        <v>851</v>
      </c>
      <c r="B580" s="40" t="str">
        <f>LEFT(Table1[[#This Row],[Employee Name]],FIND(" ",Table1[[#This Row],[Employee Name]]))</f>
        <v xml:space="preserve">Nisha </v>
      </c>
      <c r="C580" s="40" t="str">
        <f>RIGHT(Table1[[#This Row],[Employee Name]],LEN(Table1[[#This Row],[Employee Name]])-FIND(" ",Table1[[#This Row],[Employee Name]]))</f>
        <v>Kapoor</v>
      </c>
      <c r="D580" s="22">
        <f>Table1[[#This Row],[Basic Salary]]+Table1[[#This Row],[Bonus]]</f>
        <v>127444</v>
      </c>
      <c r="E580" s="8">
        <v>63</v>
      </c>
      <c r="F580" s="45">
        <v>65</v>
      </c>
      <c r="G580" s="8" t="str" cm="1">
        <f t="array" ref="G580">_xlfn.IFS(Table1[[#This Row],[Performance Score]]&gt;=80,"Excellent",Table1[[#This Row],[Performance Score]]&gt;=60,"Good",Table1[[#This Row],[Performance Score]]&gt;=40,"Need Improvement")</f>
        <v>Good</v>
      </c>
      <c r="H580" s="29">
        <f>Table1[[#This Row],[Bonus]]/Table1[[#This Row],[Basic Salary]]</f>
        <v>9.0056878929136552E-2</v>
      </c>
      <c r="I580" s="8">
        <f ca="1">DATEDIF(Table1[[#This Row],[Date of Birth]],TODAY(),"y")</f>
        <v>34</v>
      </c>
      <c r="J580" s="33">
        <v>42817</v>
      </c>
      <c r="K580" s="33" t="str" cm="1">
        <f t="array" aca="1" ref="K580" ca="1">_xlfn.IFS(L580&lt;3,"Junior",L580&lt;=7,"Mid-Level",L580&gt;7,"Senior")</f>
        <v>Senior</v>
      </c>
      <c r="L580" s="45">
        <f ca="1">INT(YEARFRAC(Table1[[#This Row],[Joining Date]],TODAY(),1))</f>
        <v>9</v>
      </c>
      <c r="M580" s="25" t="str">
        <f t="shared" ca="1" si="9"/>
        <v>Yes</v>
      </c>
      <c r="N580" s="25">
        <f>YEAR(Table1[[#This Row],[Joining Date]])</f>
        <v>2017</v>
      </c>
      <c r="O580" s="45">
        <f>MONTH(Table1[[#This Row],[Joining Date]])</f>
        <v>3</v>
      </c>
      <c r="P580" s="25">
        <f ca="1">NETWORKDAYS(Table1[[#This Row],[Joining Date]],TODAY())</f>
        <v>2418</v>
      </c>
      <c r="Q580" s="25" t="str">
        <f>LEFT(Table1[[#This Row],[Department]],5)&amp;"-"&amp;RIGHT(Table1[[#This Row],[Employee ID]],3)</f>
        <v>HR-795</v>
      </c>
      <c r="R580" s="25" t="str">
        <f>LEFT(Table1[[#This Row],[Department]],3)</f>
        <v>HR</v>
      </c>
      <c r="S580" s="36">
        <f>_xlfn.XLOOKUP(Table1[[#This Row],[City]],Table2[City],Table2[Bonus %])</f>
        <v>4</v>
      </c>
      <c r="U580" s="48" t="str">
        <v xml:space="preserve">Nisha </v>
      </c>
      <c r="V580" s="48" t="str">
        <v>Kapoor</v>
      </c>
    </row>
    <row r="581" spans="1:22" x14ac:dyDescent="0.35">
      <c r="A581" s="9" t="s">
        <v>587</v>
      </c>
      <c r="B581" s="41" t="str">
        <f>LEFT(Table1[[#This Row],[Employee Name]],FIND(" ",Table1[[#This Row],[Employee Name]]))</f>
        <v xml:space="preserve">Neha </v>
      </c>
      <c r="C581" s="41" t="str">
        <f>RIGHT(Table1[[#This Row],[Employee Name]],LEN(Table1[[#This Row],[Employee Name]])-FIND(" ",Table1[[#This Row],[Employee Name]]))</f>
        <v>Kulkarni</v>
      </c>
      <c r="D581" s="23">
        <f>Table1[[#This Row],[Basic Salary]]+Table1[[#This Row],[Bonus]]</f>
        <v>127441</v>
      </c>
      <c r="E581" s="10">
        <v>84</v>
      </c>
      <c r="F581" s="46">
        <v>54</v>
      </c>
      <c r="G581" s="10" t="str" cm="1">
        <f t="array" ref="G581">_xlfn.IFS(Table1[[#This Row],[Performance Score]]&gt;=80,"Excellent",Table1[[#This Row],[Performance Score]]&gt;=60,"Good",Table1[[#This Row],[Performance Score]]&gt;=40,"Need Improvement")</f>
        <v>Need Improvement</v>
      </c>
      <c r="H581" s="30">
        <f>Table1[[#This Row],[Bonus]]/Table1[[#This Row],[Basic Salary]]</f>
        <v>0.16203007176008244</v>
      </c>
      <c r="I581" s="10">
        <f ca="1">DATEDIF(Table1[[#This Row],[Date of Birth]],TODAY(),"y")</f>
        <v>14</v>
      </c>
      <c r="J581" s="34">
        <v>42673</v>
      </c>
      <c r="K581" s="33" t="str" cm="1">
        <f t="array" aca="1" ref="K581" ca="1">_xlfn.IFS(L581&lt;3,"Junior",L581&lt;=7,"Mid-Level",L581&gt;7,"Senior")</f>
        <v>Senior</v>
      </c>
      <c r="L581" s="46">
        <f ca="1">INT(YEARFRAC(Table1[[#This Row],[Joining Date]],TODAY(),1))</f>
        <v>9</v>
      </c>
      <c r="M581" s="25" t="str">
        <f t="shared" ca="1" si="9"/>
        <v>Yes</v>
      </c>
      <c r="N581" s="26">
        <f>YEAR(Table1[[#This Row],[Joining Date]])</f>
        <v>2016</v>
      </c>
      <c r="O581" s="46">
        <f>MONTH(Table1[[#This Row],[Joining Date]])</f>
        <v>10</v>
      </c>
      <c r="P581" s="26">
        <f ca="1">NETWORKDAYS(Table1[[#This Row],[Joining Date]],TODAY())</f>
        <v>2521</v>
      </c>
      <c r="Q581" s="26" t="str">
        <f>LEFT(Table1[[#This Row],[Department]],5)&amp;"-"&amp;RIGHT(Table1[[#This Row],[Employee ID]],3)</f>
        <v>IT-531</v>
      </c>
      <c r="R581" s="26" t="str">
        <f>LEFT(Table1[[#This Row],[Department]],3)</f>
        <v>IT</v>
      </c>
      <c r="S581" s="37">
        <f>_xlfn.XLOOKUP(Table1[[#This Row],[City]],Table2[City],Table2[Bonus %])</f>
        <v>6</v>
      </c>
      <c r="U581" s="48" t="str">
        <v xml:space="preserve">Neha </v>
      </c>
      <c r="V581" s="48" t="str">
        <v>Kulkarni</v>
      </c>
    </row>
    <row r="582" spans="1:22" x14ac:dyDescent="0.35">
      <c r="A582" s="7" t="s">
        <v>639</v>
      </c>
      <c r="B582" s="40" t="str">
        <f>LEFT(Table1[[#This Row],[Employee Name]],FIND(" ",Table1[[#This Row],[Employee Name]]))</f>
        <v xml:space="preserve">Rahul </v>
      </c>
      <c r="C582" s="40" t="str">
        <f>RIGHT(Table1[[#This Row],[Employee Name]],LEN(Table1[[#This Row],[Employee Name]])-FIND(" ",Table1[[#This Row],[Employee Name]]))</f>
        <v>Verma</v>
      </c>
      <c r="D582" s="22">
        <f>Table1[[#This Row],[Basic Salary]]+Table1[[#This Row],[Bonus]]</f>
        <v>127435</v>
      </c>
      <c r="E582" s="8">
        <v>86</v>
      </c>
      <c r="F582" s="45">
        <v>55</v>
      </c>
      <c r="G582" s="8" t="str" cm="1">
        <f t="array" ref="G582">_xlfn.IFS(Table1[[#This Row],[Performance Score]]&gt;=80,"Excellent",Table1[[#This Row],[Performance Score]]&gt;=60,"Good",Table1[[#This Row],[Performance Score]]&gt;=40,"Need Improvement")</f>
        <v>Need Improvement</v>
      </c>
      <c r="H582" s="29">
        <f>Table1[[#This Row],[Bonus]]/Table1[[#This Row],[Basic Salary]]</f>
        <v>0.10829426958767818</v>
      </c>
      <c r="I582" s="8">
        <f ca="1">DATEDIF(Table1[[#This Row],[Date of Birth]],TODAY(),"y")</f>
        <v>18</v>
      </c>
      <c r="J582" s="33">
        <v>44513</v>
      </c>
      <c r="K582" s="33" t="str" cm="1">
        <f t="array" aca="1" ref="K582" ca="1">_xlfn.IFS(L582&lt;3,"Junior",L582&lt;=7,"Mid-Level",L582&gt;7,"Senior")</f>
        <v>Mid-Level</v>
      </c>
      <c r="L582" s="45">
        <f ca="1">INT(YEARFRAC(Table1[[#This Row],[Joining Date]],TODAY(),1))</f>
        <v>4</v>
      </c>
      <c r="M582" s="25" t="str">
        <f t="shared" ca="1" si="9"/>
        <v>No</v>
      </c>
      <c r="N582" s="25">
        <f>YEAR(Table1[[#This Row],[Joining Date]])</f>
        <v>2021</v>
      </c>
      <c r="O582" s="45">
        <f>MONTH(Table1[[#This Row],[Joining Date]])</f>
        <v>11</v>
      </c>
      <c r="P582" s="25">
        <f ca="1">NETWORKDAYS(Table1[[#This Row],[Joining Date]],TODAY())</f>
        <v>1206</v>
      </c>
      <c r="Q582" s="25" t="str">
        <f>LEFT(Table1[[#This Row],[Department]],5)&amp;"-"&amp;RIGHT(Table1[[#This Row],[Employee ID]],3)</f>
        <v>Opera-583</v>
      </c>
      <c r="R582" s="25" t="str">
        <f>LEFT(Table1[[#This Row],[Department]],3)</f>
        <v>Ope</v>
      </c>
      <c r="S582" s="36">
        <f>_xlfn.XLOOKUP(Table1[[#This Row],[City]],Table2[City],Table2[Bonus %])</f>
        <v>4</v>
      </c>
      <c r="U582" s="48" t="str">
        <v xml:space="preserve">Rahul </v>
      </c>
      <c r="V582" s="48" t="str">
        <v>Verma</v>
      </c>
    </row>
    <row r="583" spans="1:22" x14ac:dyDescent="0.35">
      <c r="A583" s="9" t="s">
        <v>3355</v>
      </c>
      <c r="B583" s="41" t="str">
        <f>LEFT(Table1[[#This Row],[Employee Name]],FIND(" ",Table1[[#This Row],[Employee Name]]))</f>
        <v xml:space="preserve">Vikram </v>
      </c>
      <c r="C583" s="41" t="str">
        <f>RIGHT(Table1[[#This Row],[Employee Name]],LEN(Table1[[#This Row],[Employee Name]])-FIND(" ",Table1[[#This Row],[Employee Name]]))</f>
        <v>Singh</v>
      </c>
      <c r="D583" s="23">
        <f>Table1[[#This Row],[Basic Salary]]+Table1[[#This Row],[Bonus]]</f>
        <v>127429</v>
      </c>
      <c r="E583" s="10">
        <v>72</v>
      </c>
      <c r="F583" s="46">
        <v>62</v>
      </c>
      <c r="G583" s="10" t="str" cm="1">
        <f t="array" ref="G583">_xlfn.IFS(Table1[[#This Row],[Performance Score]]&gt;=80,"Excellent",Table1[[#This Row],[Performance Score]]&gt;=60,"Good",Table1[[#This Row],[Performance Score]]&gt;=40,"Need Improvement")</f>
        <v>Good</v>
      </c>
      <c r="H583" s="30">
        <f>Table1[[#This Row],[Bonus]]/Table1[[#This Row],[Basic Salary]]</f>
        <v>0.20035983760208745</v>
      </c>
      <c r="I583" s="10">
        <f ca="1">DATEDIF(Table1[[#This Row],[Date of Birth]],TODAY(),"y")</f>
        <v>23</v>
      </c>
      <c r="J583" s="34">
        <v>42630</v>
      </c>
      <c r="K583" s="33" t="str" cm="1">
        <f t="array" aca="1" ref="K583" ca="1">_xlfn.IFS(L583&lt;3,"Junior",L583&lt;=7,"Mid-Level",L583&gt;7,"Senior")</f>
        <v>Senior</v>
      </c>
      <c r="L583" s="46">
        <f ca="1">INT(YEARFRAC(Table1[[#This Row],[Joining Date]],TODAY(),1))</f>
        <v>9</v>
      </c>
      <c r="M583" s="25" t="str">
        <f t="shared" ca="1" si="9"/>
        <v>Yes</v>
      </c>
      <c r="N583" s="26">
        <f>YEAR(Table1[[#This Row],[Joining Date]])</f>
        <v>2016</v>
      </c>
      <c r="O583" s="46">
        <f>MONTH(Table1[[#This Row],[Joining Date]])</f>
        <v>9</v>
      </c>
      <c r="P583" s="26">
        <f ca="1">NETWORKDAYS(Table1[[#This Row],[Joining Date]],TODAY())</f>
        <v>2551</v>
      </c>
      <c r="Q583" s="26" t="str">
        <f>LEFT(Table1[[#This Row],[Department]],5)&amp;"-"&amp;RIGHT(Table1[[#This Row],[Employee ID]],3)</f>
        <v>Suppo-299</v>
      </c>
      <c r="R583" s="26" t="str">
        <f>LEFT(Table1[[#This Row],[Department]],3)</f>
        <v>Sup</v>
      </c>
      <c r="S583" s="37">
        <f>_xlfn.XLOOKUP(Table1[[#This Row],[City]],Table2[City],Table2[Bonus %])</f>
        <v>5</v>
      </c>
      <c r="U583" s="48" t="str">
        <v xml:space="preserve">Vikram </v>
      </c>
      <c r="V583" s="48" t="str">
        <v>Singh</v>
      </c>
    </row>
    <row r="584" spans="1:22" x14ac:dyDescent="0.35">
      <c r="A584" s="7" t="s">
        <v>3458</v>
      </c>
      <c r="B584" s="40" t="str">
        <f>LEFT(Table1[[#This Row],[Employee Name]],FIND(" ",Table1[[#This Row],[Employee Name]]))</f>
        <v xml:space="preserve">Swathi </v>
      </c>
      <c r="C584" s="40" t="str">
        <f>RIGHT(Table1[[#This Row],[Employee Name]],LEN(Table1[[#This Row],[Employee Name]])-FIND(" ",Table1[[#This Row],[Employee Name]]))</f>
        <v>Ramesh</v>
      </c>
      <c r="D584" s="22">
        <f>Table1[[#This Row],[Basic Salary]]+Table1[[#This Row],[Bonus]]</f>
        <v>127359</v>
      </c>
      <c r="E584" s="8">
        <v>85</v>
      </c>
      <c r="F584" s="45">
        <v>72</v>
      </c>
      <c r="G584" s="8" t="str" cm="1">
        <f t="array" ref="G584">_xlfn.IFS(Table1[[#This Row],[Performance Score]]&gt;=80,"Excellent",Table1[[#This Row],[Performance Score]]&gt;=60,"Good",Table1[[#This Row],[Performance Score]]&gt;=40,"Need Improvement")</f>
        <v>Good</v>
      </c>
      <c r="H584" s="29">
        <f>Table1[[#This Row],[Bonus]]/Table1[[#This Row],[Basic Salary]]</f>
        <v>0.20629102378313868</v>
      </c>
      <c r="I584" s="8">
        <f ca="1">DATEDIF(Table1[[#This Row],[Date of Birth]],TODAY(),"y")</f>
        <v>21</v>
      </c>
      <c r="J584" s="33">
        <v>45950</v>
      </c>
      <c r="K584" s="33" t="str" cm="1">
        <f t="array" aca="1" ref="K584" ca="1">_xlfn.IFS(L584&lt;3,"Junior",L584&lt;=7,"Mid-Level",L584&gt;7,"Senior")</f>
        <v>Junior</v>
      </c>
      <c r="L584" s="45">
        <f ca="1">INT(YEARFRAC(Table1[[#This Row],[Joining Date]],TODAY(),1))</f>
        <v>0</v>
      </c>
      <c r="M584" s="25" t="str">
        <f t="shared" ca="1" si="9"/>
        <v>No</v>
      </c>
      <c r="N584" s="25">
        <f>YEAR(Table1[[#This Row],[Joining Date]])</f>
        <v>2025</v>
      </c>
      <c r="O584" s="45">
        <f>MONTH(Table1[[#This Row],[Joining Date]])</f>
        <v>10</v>
      </c>
      <c r="P584" s="25">
        <f ca="1">NETWORKDAYS(Table1[[#This Row],[Joining Date]],TODAY())</f>
        <v>181</v>
      </c>
      <c r="Q584" s="25" t="str">
        <f>LEFT(Table1[[#This Row],[Department]],5)&amp;"-"&amp;RIGHT(Table1[[#This Row],[Employee ID]],3)</f>
        <v>Marke-402</v>
      </c>
      <c r="R584" s="25" t="str">
        <f>LEFT(Table1[[#This Row],[Department]],3)</f>
        <v>Mar</v>
      </c>
      <c r="S584" s="36">
        <f>_xlfn.XLOOKUP(Table1[[#This Row],[City]],Table2[City],Table2[Bonus %])</f>
        <v>6</v>
      </c>
      <c r="U584" s="48" t="str">
        <v xml:space="preserve">Swathi </v>
      </c>
      <c r="V584" s="48" t="str">
        <v>Ramesh</v>
      </c>
    </row>
    <row r="585" spans="1:22" x14ac:dyDescent="0.35">
      <c r="A585" s="9" t="s">
        <v>2470</v>
      </c>
      <c r="B585" s="41" t="str">
        <f>LEFT(Table1[[#This Row],[Employee Name]],FIND(" ",Table1[[#This Row],[Employee Name]]))</f>
        <v xml:space="preserve">Ishita </v>
      </c>
      <c r="C585" s="41" t="str">
        <f>RIGHT(Table1[[#This Row],[Employee Name]],LEN(Table1[[#This Row],[Employee Name]])-FIND(" ",Table1[[#This Row],[Employee Name]]))</f>
        <v>Roy</v>
      </c>
      <c r="D585" s="23">
        <f>Table1[[#This Row],[Basic Salary]]+Table1[[#This Row],[Bonus]]</f>
        <v>127310</v>
      </c>
      <c r="E585" s="10">
        <v>72</v>
      </c>
      <c r="F585" s="46">
        <v>91</v>
      </c>
      <c r="G585" s="10" t="str" cm="1">
        <f t="array" ref="G585">_xlfn.IFS(Table1[[#This Row],[Performance Score]]&gt;=80,"Excellent",Table1[[#This Row],[Performance Score]]&gt;=60,"Good",Table1[[#This Row],[Performance Score]]&gt;=40,"Need Improvement")</f>
        <v>Excellent</v>
      </c>
      <c r="H585" s="30">
        <f>Table1[[#This Row],[Bonus]]/Table1[[#This Row],[Basic Salary]]</f>
        <v>0.12959611016467915</v>
      </c>
      <c r="I585" s="10">
        <f ca="1">DATEDIF(Table1[[#This Row],[Date of Birth]],TODAY(),"y")</f>
        <v>34</v>
      </c>
      <c r="J585" s="34">
        <v>44672</v>
      </c>
      <c r="K585" s="33" t="str" cm="1">
        <f t="array" aca="1" ref="K585" ca="1">_xlfn.IFS(L585&lt;3,"Junior",L585&lt;=7,"Mid-Level",L585&gt;7,"Senior")</f>
        <v>Mid-Level</v>
      </c>
      <c r="L585" s="46">
        <f ca="1">INT(YEARFRAC(Table1[[#This Row],[Joining Date]],TODAY(),1))</f>
        <v>4</v>
      </c>
      <c r="M585" s="25" t="str">
        <f t="shared" ca="1" si="9"/>
        <v>No</v>
      </c>
      <c r="N585" s="26">
        <f>YEAR(Table1[[#This Row],[Joining Date]])</f>
        <v>2022</v>
      </c>
      <c r="O585" s="46">
        <f>MONTH(Table1[[#This Row],[Joining Date]])</f>
        <v>4</v>
      </c>
      <c r="P585" s="26">
        <f ca="1">NETWORKDAYS(Table1[[#This Row],[Joining Date]],TODAY())</f>
        <v>1093</v>
      </c>
      <c r="Q585" s="26" t="str">
        <f>LEFT(Table1[[#This Row],[Department]],5)&amp;"-"&amp;RIGHT(Table1[[#This Row],[Employee ID]],3)</f>
        <v>HR-414</v>
      </c>
      <c r="R585" s="26" t="str">
        <f>LEFT(Table1[[#This Row],[Department]],3)</f>
        <v>HR</v>
      </c>
      <c r="S585" s="37">
        <f>_xlfn.XLOOKUP(Table1[[#This Row],[City]],Table2[City],Table2[Bonus %])</f>
        <v>5</v>
      </c>
      <c r="U585" s="48" t="str">
        <v xml:space="preserve">Ishita </v>
      </c>
      <c r="V585" s="48" t="str">
        <v>Roy</v>
      </c>
    </row>
    <row r="586" spans="1:22" x14ac:dyDescent="0.35">
      <c r="A586" s="7" t="s">
        <v>916</v>
      </c>
      <c r="B586" s="40" t="str">
        <f>LEFT(Table1[[#This Row],[Employee Name]],FIND(" ",Table1[[#This Row],[Employee Name]]))</f>
        <v xml:space="preserve">Karan </v>
      </c>
      <c r="C586" s="40" t="str">
        <f>RIGHT(Table1[[#This Row],[Employee Name]],LEN(Table1[[#This Row],[Employee Name]])-FIND(" ",Table1[[#This Row],[Employee Name]]))</f>
        <v>Malhotra</v>
      </c>
      <c r="D586" s="22">
        <f>Table1[[#This Row],[Basic Salary]]+Table1[[#This Row],[Bonus]]</f>
        <v>127296</v>
      </c>
      <c r="E586" s="8">
        <v>88</v>
      </c>
      <c r="F586" s="45">
        <v>84</v>
      </c>
      <c r="G586" s="8" t="str" cm="1">
        <f t="array" ref="G586">_xlfn.IFS(Table1[[#This Row],[Performance Score]]&gt;=80,"Excellent",Table1[[#This Row],[Performance Score]]&gt;=60,"Good",Table1[[#This Row],[Performance Score]]&gt;=40,"Need Improvement")</f>
        <v>Excellent</v>
      </c>
      <c r="H586" s="29">
        <f>Table1[[#This Row],[Bonus]]/Table1[[#This Row],[Basic Salary]]</f>
        <v>0.17407906144509416</v>
      </c>
      <c r="I586" s="8">
        <f ca="1">DATEDIF(Table1[[#This Row],[Date of Birth]],TODAY(),"y")</f>
        <v>24</v>
      </c>
      <c r="J586" s="33">
        <v>44398</v>
      </c>
      <c r="K586" s="33" t="str" cm="1">
        <f t="array" aca="1" ref="K586" ca="1">_xlfn.IFS(L586&lt;3,"Junior",L586&lt;=7,"Mid-Level",L586&gt;7,"Senior")</f>
        <v>Mid-Level</v>
      </c>
      <c r="L586" s="45">
        <f ca="1">INT(YEARFRAC(Table1[[#This Row],[Joining Date]],TODAY(),1))</f>
        <v>4</v>
      </c>
      <c r="M586" s="25" t="str">
        <f t="shared" ca="1" si="9"/>
        <v>No</v>
      </c>
      <c r="N586" s="25">
        <f>YEAR(Table1[[#This Row],[Joining Date]])</f>
        <v>2021</v>
      </c>
      <c r="O586" s="45">
        <f>MONTH(Table1[[#This Row],[Joining Date]])</f>
        <v>7</v>
      </c>
      <c r="P586" s="25">
        <f ca="1">NETWORKDAYS(Table1[[#This Row],[Joining Date]],TODAY())</f>
        <v>1289</v>
      </c>
      <c r="Q586" s="25" t="str">
        <f>LEFT(Table1[[#This Row],[Department]],5)&amp;"-"&amp;RIGHT(Table1[[#This Row],[Employee ID]],3)</f>
        <v>Suppo-860</v>
      </c>
      <c r="R586" s="25" t="str">
        <f>LEFT(Table1[[#This Row],[Department]],3)</f>
        <v>Sup</v>
      </c>
      <c r="S586" s="36">
        <f>_xlfn.XLOOKUP(Table1[[#This Row],[City]],Table2[City],Table2[Bonus %])</f>
        <v>8</v>
      </c>
      <c r="U586" s="48" t="str">
        <v xml:space="preserve">Karan </v>
      </c>
      <c r="V586" s="48" t="str">
        <v>Malhotra</v>
      </c>
    </row>
    <row r="587" spans="1:22" x14ac:dyDescent="0.35">
      <c r="A587" s="9" t="s">
        <v>2820</v>
      </c>
      <c r="B587" s="41" t="str">
        <f>LEFT(Table1[[#This Row],[Employee Name]],FIND(" ",Table1[[#This Row],[Employee Name]]))</f>
        <v xml:space="preserve">Vikram </v>
      </c>
      <c r="C587" s="41" t="str">
        <f>RIGHT(Table1[[#This Row],[Employee Name]],LEN(Table1[[#This Row],[Employee Name]])-FIND(" ",Table1[[#This Row],[Employee Name]]))</f>
        <v>Singh</v>
      </c>
      <c r="D587" s="23">
        <f>Table1[[#This Row],[Basic Salary]]+Table1[[#This Row],[Bonus]]</f>
        <v>127249</v>
      </c>
      <c r="E587" s="10">
        <v>97</v>
      </c>
      <c r="F587" s="46">
        <v>82</v>
      </c>
      <c r="G587" s="10" t="str" cm="1">
        <f t="array" ref="G587">_xlfn.IFS(Table1[[#This Row],[Performance Score]]&gt;=80,"Excellent",Table1[[#This Row],[Performance Score]]&gt;=60,"Good",Table1[[#This Row],[Performance Score]]&gt;=40,"Need Improvement")</f>
        <v>Excellent</v>
      </c>
      <c r="H587" s="30">
        <f>Table1[[#This Row],[Bonus]]/Table1[[#This Row],[Basic Salary]]</f>
        <v>0.26234078012777273</v>
      </c>
      <c r="I587" s="10">
        <f ca="1">DATEDIF(Table1[[#This Row],[Date of Birth]],TODAY(),"y")</f>
        <v>33</v>
      </c>
      <c r="J587" s="34">
        <v>42047</v>
      </c>
      <c r="K587" s="33" t="str" cm="1">
        <f t="array" aca="1" ref="K587" ca="1">_xlfn.IFS(L587&lt;3,"Junior",L587&lt;=7,"Mid-Level",L587&gt;7,"Senior")</f>
        <v>Senior</v>
      </c>
      <c r="L587" s="46">
        <f ca="1">INT(YEARFRAC(Table1[[#This Row],[Joining Date]],TODAY(),1))</f>
        <v>11</v>
      </c>
      <c r="M587" s="25" t="str">
        <f t="shared" ca="1" si="9"/>
        <v>Yes</v>
      </c>
      <c r="N587" s="26">
        <f>YEAR(Table1[[#This Row],[Joining Date]])</f>
        <v>2015</v>
      </c>
      <c r="O587" s="46">
        <f>MONTH(Table1[[#This Row],[Joining Date]])</f>
        <v>2</v>
      </c>
      <c r="P587" s="26">
        <f ca="1">NETWORKDAYS(Table1[[#This Row],[Joining Date]],TODAY())</f>
        <v>2968</v>
      </c>
      <c r="Q587" s="26" t="str">
        <f>LEFT(Table1[[#This Row],[Department]],5)&amp;"-"&amp;RIGHT(Table1[[#This Row],[Employee ID]],3)</f>
        <v>HR-764</v>
      </c>
      <c r="R587" s="26" t="str">
        <f>LEFT(Table1[[#This Row],[Department]],3)</f>
        <v>HR</v>
      </c>
      <c r="S587" s="37">
        <f>_xlfn.XLOOKUP(Table1[[#This Row],[City]],Table2[City],Table2[Bonus %])</f>
        <v>6</v>
      </c>
      <c r="U587" s="48" t="str">
        <v xml:space="preserve">Vikram </v>
      </c>
      <c r="V587" s="48" t="str">
        <v>Singh</v>
      </c>
    </row>
    <row r="588" spans="1:22" x14ac:dyDescent="0.35">
      <c r="A588" s="7" t="s">
        <v>4452</v>
      </c>
      <c r="B588" s="40" t="str">
        <f>LEFT(Table1[[#This Row],[Employee Name]],FIND(" ",Table1[[#This Row],[Employee Name]]))</f>
        <v xml:space="preserve">Karan </v>
      </c>
      <c r="C588" s="40" t="str">
        <f>RIGHT(Table1[[#This Row],[Employee Name]],LEN(Table1[[#This Row],[Employee Name]])-FIND(" ",Table1[[#This Row],[Employee Name]]))</f>
        <v>Malhotra</v>
      </c>
      <c r="D588" s="22">
        <f>Table1[[#This Row],[Basic Salary]]+Table1[[#This Row],[Bonus]]</f>
        <v>127208</v>
      </c>
      <c r="E588" s="8">
        <v>74</v>
      </c>
      <c r="F588" s="45">
        <v>45</v>
      </c>
      <c r="G588" s="8" t="str" cm="1">
        <f t="array" ref="G588">_xlfn.IFS(Table1[[#This Row],[Performance Score]]&gt;=80,"Excellent",Table1[[#This Row],[Performance Score]]&gt;=60,"Good",Table1[[#This Row],[Performance Score]]&gt;=40,"Need Improvement")</f>
        <v>Need Improvement</v>
      </c>
      <c r="H588" s="29">
        <f>Table1[[#This Row],[Bonus]]/Table1[[#This Row],[Basic Salary]]</f>
        <v>0.19146544780173463</v>
      </c>
      <c r="I588" s="8">
        <f ca="1">DATEDIF(Table1[[#This Row],[Date of Birth]],TODAY(),"y")</f>
        <v>15</v>
      </c>
      <c r="J588" s="33">
        <v>42125</v>
      </c>
      <c r="K588" s="33" t="str" cm="1">
        <f t="array" aca="1" ref="K588" ca="1">_xlfn.IFS(L588&lt;3,"Junior",L588&lt;=7,"Mid-Level",L588&gt;7,"Senior")</f>
        <v>Senior</v>
      </c>
      <c r="L588" s="45">
        <f ca="1">INT(YEARFRAC(Table1[[#This Row],[Joining Date]],TODAY(),1))</f>
        <v>11</v>
      </c>
      <c r="M588" s="25" t="str">
        <f t="shared" ca="1" si="9"/>
        <v>Yes</v>
      </c>
      <c r="N588" s="25">
        <f>YEAR(Table1[[#This Row],[Joining Date]])</f>
        <v>2015</v>
      </c>
      <c r="O588" s="45">
        <f>MONTH(Table1[[#This Row],[Joining Date]])</f>
        <v>5</v>
      </c>
      <c r="P588" s="25">
        <f ca="1">NETWORKDAYS(Table1[[#This Row],[Joining Date]],TODAY())</f>
        <v>2912</v>
      </c>
      <c r="Q588" s="25" t="str">
        <f>LEFT(Table1[[#This Row],[Department]],5)&amp;"-"&amp;RIGHT(Table1[[#This Row],[Employee ID]],3)</f>
        <v>Finan-396</v>
      </c>
      <c r="R588" s="25" t="str">
        <f>LEFT(Table1[[#This Row],[Department]],3)</f>
        <v>Fin</v>
      </c>
      <c r="S588" s="36">
        <f>_xlfn.XLOOKUP(Table1[[#This Row],[City]],Table2[City],Table2[Bonus %])</f>
        <v>5</v>
      </c>
      <c r="U588" s="48" t="str">
        <v xml:space="preserve">Karan </v>
      </c>
      <c r="V588" s="48" t="str">
        <v>Malhotra</v>
      </c>
    </row>
    <row r="589" spans="1:22" x14ac:dyDescent="0.35">
      <c r="A589" s="9" t="s">
        <v>1444</v>
      </c>
      <c r="B589" s="41" t="str">
        <f>LEFT(Table1[[#This Row],[Employee Name]],FIND(" ",Table1[[#This Row],[Employee Name]]))</f>
        <v xml:space="preserve">Gayathri </v>
      </c>
      <c r="C589" s="41" t="str">
        <f>RIGHT(Table1[[#This Row],[Employee Name]],LEN(Table1[[#This Row],[Employee Name]])-FIND(" ",Table1[[#This Row],[Employee Name]]))</f>
        <v>Iyer</v>
      </c>
      <c r="D589" s="23">
        <f>Table1[[#This Row],[Basic Salary]]+Table1[[#This Row],[Bonus]]</f>
        <v>127188</v>
      </c>
      <c r="E589" s="10">
        <v>69</v>
      </c>
      <c r="F589" s="46">
        <v>98</v>
      </c>
      <c r="G589" s="10" t="str" cm="1">
        <f t="array" ref="G589">_xlfn.IFS(Table1[[#This Row],[Performance Score]]&gt;=80,"Excellent",Table1[[#This Row],[Performance Score]]&gt;=60,"Good",Table1[[#This Row],[Performance Score]]&gt;=40,"Need Improvement")</f>
        <v>Excellent</v>
      </c>
      <c r="H589" s="30">
        <f>Table1[[#This Row],[Bonus]]/Table1[[#This Row],[Basic Salary]]</f>
        <v>0.14529098718629843</v>
      </c>
      <c r="I589" s="10">
        <f ca="1">DATEDIF(Table1[[#This Row],[Date of Birth]],TODAY(),"y")</f>
        <v>27</v>
      </c>
      <c r="J589" s="34">
        <v>43506</v>
      </c>
      <c r="K589" s="33" t="str" cm="1">
        <f t="array" aca="1" ref="K589" ca="1">_xlfn.IFS(L589&lt;3,"Junior",L589&lt;=7,"Mid-Level",L589&gt;7,"Senior")</f>
        <v>Mid-Level</v>
      </c>
      <c r="L589" s="46">
        <f ca="1">INT(YEARFRAC(Table1[[#This Row],[Joining Date]],TODAY(),1))</f>
        <v>7</v>
      </c>
      <c r="M589" s="25" t="str">
        <f t="shared" ca="1" si="9"/>
        <v>Yes</v>
      </c>
      <c r="N589" s="26">
        <f>YEAR(Table1[[#This Row],[Joining Date]])</f>
        <v>2019</v>
      </c>
      <c r="O589" s="46">
        <f>MONTH(Table1[[#This Row],[Joining Date]])</f>
        <v>2</v>
      </c>
      <c r="P589" s="26">
        <f ca="1">NETWORKDAYS(Table1[[#This Row],[Joining Date]],TODAY())</f>
        <v>1926</v>
      </c>
      <c r="Q589" s="26" t="str">
        <f>LEFT(Table1[[#This Row],[Department]],5)&amp;"-"&amp;RIGHT(Table1[[#This Row],[Employee ID]],3)</f>
        <v>Marke-388</v>
      </c>
      <c r="R589" s="26" t="str">
        <f>LEFT(Table1[[#This Row],[Department]],3)</f>
        <v>Mar</v>
      </c>
      <c r="S589" s="37">
        <f>_xlfn.XLOOKUP(Table1[[#This Row],[City]],Table2[City],Table2[Bonus %])</f>
        <v>7</v>
      </c>
      <c r="U589" s="48" t="str">
        <v xml:space="preserve">Gayathri </v>
      </c>
      <c r="V589" s="48" t="str">
        <v>Iyer</v>
      </c>
    </row>
    <row r="590" spans="1:22" x14ac:dyDescent="0.35">
      <c r="A590" s="7" t="s">
        <v>4203</v>
      </c>
      <c r="B590" s="40" t="str">
        <f>LEFT(Table1[[#This Row],[Employee Name]],FIND(" ",Table1[[#This Row],[Employee Name]]))</f>
        <v xml:space="preserve">Nisha </v>
      </c>
      <c r="C590" s="40" t="str">
        <f>RIGHT(Table1[[#This Row],[Employee Name]],LEN(Table1[[#This Row],[Employee Name]])-FIND(" ",Table1[[#This Row],[Employee Name]]))</f>
        <v>Kapoor</v>
      </c>
      <c r="D590" s="22">
        <f>Table1[[#This Row],[Basic Salary]]+Table1[[#This Row],[Bonus]]</f>
        <v>127149</v>
      </c>
      <c r="E590" s="8">
        <v>89</v>
      </c>
      <c r="F590" s="45">
        <v>43</v>
      </c>
      <c r="G590" s="8" t="str" cm="1">
        <f t="array" ref="G590">_xlfn.IFS(Table1[[#This Row],[Performance Score]]&gt;=80,"Excellent",Table1[[#This Row],[Performance Score]]&gt;=60,"Good",Table1[[#This Row],[Performance Score]]&gt;=40,"Need Improvement")</f>
        <v>Need Improvement</v>
      </c>
      <c r="H590" s="29">
        <f>Table1[[#This Row],[Bonus]]/Table1[[#This Row],[Basic Salary]]</f>
        <v>6.6310528169604671E-2</v>
      </c>
      <c r="I590" s="8">
        <f ca="1">DATEDIF(Table1[[#This Row],[Date of Birth]],TODAY(),"y")</f>
        <v>43</v>
      </c>
      <c r="J590" s="33">
        <v>45289</v>
      </c>
      <c r="K590" s="33" t="str" cm="1">
        <f t="array" aca="1" ref="K590" ca="1">_xlfn.IFS(L590&lt;3,"Junior",L590&lt;=7,"Mid-Level",L590&gt;7,"Senior")</f>
        <v>Junior</v>
      </c>
      <c r="L590" s="45">
        <f ca="1">INT(YEARFRAC(Table1[[#This Row],[Joining Date]],TODAY(),1))</f>
        <v>2</v>
      </c>
      <c r="M590" s="25" t="str">
        <f t="shared" ca="1" si="9"/>
        <v>No</v>
      </c>
      <c r="N590" s="25">
        <f>YEAR(Table1[[#This Row],[Joining Date]])</f>
        <v>2023</v>
      </c>
      <c r="O590" s="45">
        <f>MONTH(Table1[[#This Row],[Joining Date]])</f>
        <v>12</v>
      </c>
      <c r="P590" s="25">
        <f ca="1">NETWORKDAYS(Table1[[#This Row],[Joining Date]],TODAY())</f>
        <v>652</v>
      </c>
      <c r="Q590" s="25" t="str">
        <f>LEFT(Table1[[#This Row],[Department]],5)&amp;"-"&amp;RIGHT(Table1[[#This Row],[Employee ID]],3)</f>
        <v>Suppo-147</v>
      </c>
      <c r="R590" s="25" t="str">
        <f>LEFT(Table1[[#This Row],[Department]],3)</f>
        <v>Sup</v>
      </c>
      <c r="S590" s="36">
        <f>_xlfn.XLOOKUP(Table1[[#This Row],[City]],Table2[City],Table2[Bonus %])</f>
        <v>6</v>
      </c>
      <c r="U590" s="48" t="str">
        <v xml:space="preserve">Nisha </v>
      </c>
      <c r="V590" s="48" t="str">
        <v>Kapoor</v>
      </c>
    </row>
    <row r="591" spans="1:22" x14ac:dyDescent="0.35">
      <c r="A591" s="9" t="s">
        <v>4362</v>
      </c>
      <c r="B591" s="41" t="str">
        <f>LEFT(Table1[[#This Row],[Employee Name]],FIND(" ",Table1[[#This Row],[Employee Name]]))</f>
        <v xml:space="preserve">Neha </v>
      </c>
      <c r="C591" s="41" t="str">
        <f>RIGHT(Table1[[#This Row],[Employee Name]],LEN(Table1[[#This Row],[Employee Name]])-FIND(" ",Table1[[#This Row],[Employee Name]]))</f>
        <v>Kulkarni</v>
      </c>
      <c r="D591" s="23">
        <f>Table1[[#This Row],[Basic Salary]]+Table1[[#This Row],[Bonus]]</f>
        <v>127133</v>
      </c>
      <c r="E591" s="10">
        <v>63</v>
      </c>
      <c r="F591" s="46">
        <v>82</v>
      </c>
      <c r="G591" s="10" t="str" cm="1">
        <f t="array" ref="G591">_xlfn.IFS(Table1[[#This Row],[Performance Score]]&gt;=80,"Excellent",Table1[[#This Row],[Performance Score]]&gt;=60,"Good",Table1[[#This Row],[Performance Score]]&gt;=40,"Need Improvement")</f>
        <v>Excellent</v>
      </c>
      <c r="H591" s="30">
        <f>Table1[[#This Row],[Bonus]]/Table1[[#This Row],[Basic Salary]]</f>
        <v>0.15506150854941581</v>
      </c>
      <c r="I591" s="10">
        <f ca="1">DATEDIF(Table1[[#This Row],[Date of Birth]],TODAY(),"y")</f>
        <v>44</v>
      </c>
      <c r="J591" s="34">
        <v>44030</v>
      </c>
      <c r="K591" s="33" t="str" cm="1">
        <f t="array" aca="1" ref="K591" ca="1">_xlfn.IFS(L591&lt;3,"Junior",L591&lt;=7,"Mid-Level",L591&gt;7,"Senior")</f>
        <v>Mid-Level</v>
      </c>
      <c r="L591" s="46">
        <f ca="1">INT(YEARFRAC(Table1[[#This Row],[Joining Date]],TODAY(),1))</f>
        <v>5</v>
      </c>
      <c r="M591" s="25" t="str">
        <f t="shared" ca="1" si="9"/>
        <v>No</v>
      </c>
      <c r="N591" s="26">
        <f>YEAR(Table1[[#This Row],[Joining Date]])</f>
        <v>2020</v>
      </c>
      <c r="O591" s="46">
        <f>MONTH(Table1[[#This Row],[Joining Date]])</f>
        <v>7</v>
      </c>
      <c r="P591" s="26">
        <f ca="1">NETWORKDAYS(Table1[[#This Row],[Joining Date]],TODAY())</f>
        <v>1551</v>
      </c>
      <c r="Q591" s="26" t="str">
        <f>LEFT(Table1[[#This Row],[Department]],5)&amp;"-"&amp;RIGHT(Table1[[#This Row],[Employee ID]],3)</f>
        <v>Marke-306</v>
      </c>
      <c r="R591" s="26" t="str">
        <f>LEFT(Table1[[#This Row],[Department]],3)</f>
        <v>Mar</v>
      </c>
      <c r="S591" s="37">
        <f>_xlfn.XLOOKUP(Table1[[#This Row],[City]],Table2[City],Table2[Bonus %])</f>
        <v>8</v>
      </c>
      <c r="U591" s="48" t="str">
        <v xml:space="preserve">Neha </v>
      </c>
      <c r="V591" s="48" t="str">
        <v>Kulkarni</v>
      </c>
    </row>
    <row r="592" spans="1:22" x14ac:dyDescent="0.35">
      <c r="A592" s="7" t="s">
        <v>4656</v>
      </c>
      <c r="B592" s="40" t="str">
        <f>LEFT(Table1[[#This Row],[Employee Name]],FIND(" ",Table1[[#This Row],[Employee Name]]))</f>
        <v xml:space="preserve">Ananya </v>
      </c>
      <c r="C592" s="40" t="str">
        <f>RIGHT(Table1[[#This Row],[Employee Name]],LEN(Table1[[#This Row],[Employee Name]])-FIND(" ",Table1[[#This Row],[Employee Name]]))</f>
        <v>Rao</v>
      </c>
      <c r="D592" s="22">
        <f>Table1[[#This Row],[Basic Salary]]+Table1[[#This Row],[Bonus]]</f>
        <v>127116</v>
      </c>
      <c r="E592" s="8">
        <v>61</v>
      </c>
      <c r="F592" s="45">
        <v>57</v>
      </c>
      <c r="G592" s="8" t="str" cm="1">
        <f t="array" ref="G592">_xlfn.IFS(Table1[[#This Row],[Performance Score]]&gt;=80,"Excellent",Table1[[#This Row],[Performance Score]]&gt;=60,"Good",Table1[[#This Row],[Performance Score]]&gt;=40,"Need Improvement")</f>
        <v>Need Improvement</v>
      </c>
      <c r="H592" s="29">
        <f>Table1[[#This Row],[Bonus]]/Table1[[#This Row],[Basic Salary]]</f>
        <v>0.15413110586526238</v>
      </c>
      <c r="I592" s="8">
        <f ca="1">DATEDIF(Table1[[#This Row],[Date of Birth]],TODAY(),"y")</f>
        <v>17</v>
      </c>
      <c r="J592" s="33">
        <v>43477</v>
      </c>
      <c r="K592" s="33" t="str" cm="1">
        <f t="array" aca="1" ref="K592" ca="1">_xlfn.IFS(L592&lt;3,"Junior",L592&lt;=7,"Mid-Level",L592&gt;7,"Senior")</f>
        <v>Mid-Level</v>
      </c>
      <c r="L592" s="45">
        <f ca="1">INT(YEARFRAC(Table1[[#This Row],[Joining Date]],TODAY(),1))</f>
        <v>7</v>
      </c>
      <c r="M592" s="25" t="str">
        <f t="shared" ca="1" si="9"/>
        <v>Yes</v>
      </c>
      <c r="N592" s="25">
        <f>YEAR(Table1[[#This Row],[Joining Date]])</f>
        <v>2019</v>
      </c>
      <c r="O592" s="45">
        <f>MONTH(Table1[[#This Row],[Joining Date]])</f>
        <v>1</v>
      </c>
      <c r="P592" s="25">
        <f ca="1">NETWORKDAYS(Table1[[#This Row],[Joining Date]],TODAY())</f>
        <v>1946</v>
      </c>
      <c r="Q592" s="25" t="str">
        <f>LEFT(Table1[[#This Row],[Department]],5)&amp;"-"&amp;RIGHT(Table1[[#This Row],[Employee ID]],3)</f>
        <v>Suppo-600</v>
      </c>
      <c r="R592" s="25" t="str">
        <f>LEFT(Table1[[#This Row],[Department]],3)</f>
        <v>Sup</v>
      </c>
      <c r="S592" s="36">
        <f>_xlfn.XLOOKUP(Table1[[#This Row],[City]],Table2[City],Table2[Bonus %])</f>
        <v>5</v>
      </c>
      <c r="U592" s="48" t="str">
        <v xml:space="preserve">Ananya </v>
      </c>
      <c r="V592" s="48" t="str">
        <v>Rao</v>
      </c>
    </row>
    <row r="593" spans="1:22" x14ac:dyDescent="0.35">
      <c r="A593" s="9" t="s">
        <v>913</v>
      </c>
      <c r="B593" s="41" t="str">
        <f>LEFT(Table1[[#This Row],[Employee Name]],FIND(" ",Table1[[#This Row],[Employee Name]]))</f>
        <v xml:space="preserve">Meera </v>
      </c>
      <c r="C593" s="41" t="str">
        <f>RIGHT(Table1[[#This Row],[Employee Name]],LEN(Table1[[#This Row],[Employee Name]])-FIND(" ",Table1[[#This Row],[Employee Name]]))</f>
        <v>Joshi</v>
      </c>
      <c r="D593" s="23">
        <f>Table1[[#This Row],[Basic Salary]]+Table1[[#This Row],[Bonus]]</f>
        <v>127107</v>
      </c>
      <c r="E593" s="10">
        <v>68</v>
      </c>
      <c r="F593" s="46">
        <v>85</v>
      </c>
      <c r="G593" s="10" t="str" cm="1">
        <f t="array" ref="G593">_xlfn.IFS(Table1[[#This Row],[Performance Score]]&gt;=80,"Excellent",Table1[[#This Row],[Performance Score]]&gt;=60,"Good",Table1[[#This Row],[Performance Score]]&gt;=40,"Need Improvement")</f>
        <v>Excellent</v>
      </c>
      <c r="H593" s="30">
        <f>Table1[[#This Row],[Bonus]]/Table1[[#This Row],[Basic Salary]]</f>
        <v>0.27014279575909583</v>
      </c>
      <c r="I593" s="10">
        <f ca="1">DATEDIF(Table1[[#This Row],[Date of Birth]],TODAY(),"y")</f>
        <v>14</v>
      </c>
      <c r="J593" s="34">
        <v>45219</v>
      </c>
      <c r="K593" s="33" t="str" cm="1">
        <f t="array" aca="1" ref="K593" ca="1">_xlfn.IFS(L593&lt;3,"Junior",L593&lt;=7,"Mid-Level",L593&gt;7,"Senior")</f>
        <v>Junior</v>
      </c>
      <c r="L593" s="46">
        <f ca="1">INT(YEARFRAC(Table1[[#This Row],[Joining Date]],TODAY(),1))</f>
        <v>2</v>
      </c>
      <c r="M593" s="25" t="str">
        <f t="shared" ca="1" si="9"/>
        <v>No</v>
      </c>
      <c r="N593" s="26">
        <f>YEAR(Table1[[#This Row],[Joining Date]])</f>
        <v>2023</v>
      </c>
      <c r="O593" s="46">
        <f>MONTH(Table1[[#This Row],[Joining Date]])</f>
        <v>10</v>
      </c>
      <c r="P593" s="26">
        <f ca="1">NETWORKDAYS(Table1[[#This Row],[Joining Date]],TODAY())</f>
        <v>702</v>
      </c>
      <c r="Q593" s="26" t="str">
        <f>LEFT(Table1[[#This Row],[Department]],5)&amp;"-"&amp;RIGHT(Table1[[#This Row],[Employee ID]],3)</f>
        <v>Sales-857</v>
      </c>
      <c r="R593" s="26" t="str">
        <f>LEFT(Table1[[#This Row],[Department]],3)</f>
        <v>Sal</v>
      </c>
      <c r="S593" s="37">
        <f>_xlfn.XLOOKUP(Table1[[#This Row],[City]],Table2[City],Table2[Bonus %])</f>
        <v>8</v>
      </c>
      <c r="U593" s="48" t="str">
        <v xml:space="preserve">Meera </v>
      </c>
      <c r="V593" s="48" t="str">
        <v>Joshi</v>
      </c>
    </row>
    <row r="594" spans="1:22" x14ac:dyDescent="0.35">
      <c r="A594" s="7" t="s">
        <v>1645</v>
      </c>
      <c r="B594" s="40" t="str">
        <f>LEFT(Table1[[#This Row],[Employee Name]],FIND(" ",Table1[[#This Row],[Employee Name]]))</f>
        <v xml:space="preserve">Tarun </v>
      </c>
      <c r="C594" s="40" t="str">
        <f>RIGHT(Table1[[#This Row],[Employee Name]],LEN(Table1[[#This Row],[Employee Name]])-FIND(" ",Table1[[#This Row],[Employee Name]]))</f>
        <v>Verma</v>
      </c>
      <c r="D594" s="22">
        <f>Table1[[#This Row],[Basic Salary]]+Table1[[#This Row],[Bonus]]</f>
        <v>127099</v>
      </c>
      <c r="E594" s="8">
        <v>69</v>
      </c>
      <c r="F594" s="45">
        <v>75</v>
      </c>
      <c r="G594" s="8" t="str" cm="1">
        <f t="array" ref="G594">_xlfn.IFS(Table1[[#This Row],[Performance Score]]&gt;=80,"Excellent",Table1[[#This Row],[Performance Score]]&gt;=60,"Good",Table1[[#This Row],[Performance Score]]&gt;=40,"Need Improvement")</f>
        <v>Good</v>
      </c>
      <c r="H594" s="29">
        <f>Table1[[#This Row],[Bonus]]/Table1[[#This Row],[Basic Salary]]</f>
        <v>0.16472086800337232</v>
      </c>
      <c r="I594" s="8">
        <f ca="1">DATEDIF(Table1[[#This Row],[Date of Birth]],TODAY(),"y")</f>
        <v>27</v>
      </c>
      <c r="J594" s="33">
        <v>44154</v>
      </c>
      <c r="K594" s="33" t="str" cm="1">
        <f t="array" aca="1" ref="K594" ca="1">_xlfn.IFS(L594&lt;3,"Junior",L594&lt;=7,"Mid-Level",L594&gt;7,"Senior")</f>
        <v>Mid-Level</v>
      </c>
      <c r="L594" s="45">
        <f ca="1">INT(YEARFRAC(Table1[[#This Row],[Joining Date]],TODAY(),1))</f>
        <v>5</v>
      </c>
      <c r="M594" s="25" t="str">
        <f t="shared" ca="1" si="9"/>
        <v>No</v>
      </c>
      <c r="N594" s="25">
        <f>YEAR(Table1[[#This Row],[Joining Date]])</f>
        <v>2020</v>
      </c>
      <c r="O594" s="45">
        <f>MONTH(Table1[[#This Row],[Joining Date]])</f>
        <v>11</v>
      </c>
      <c r="P594" s="25">
        <f ca="1">NETWORKDAYS(Table1[[#This Row],[Joining Date]],TODAY())</f>
        <v>1463</v>
      </c>
      <c r="Q594" s="25" t="str">
        <f>LEFT(Table1[[#This Row],[Department]],5)&amp;"-"&amp;RIGHT(Table1[[#This Row],[Employee ID]],3)</f>
        <v>Opera-589</v>
      </c>
      <c r="R594" s="25" t="str">
        <f>LEFT(Table1[[#This Row],[Department]],3)</f>
        <v>Ope</v>
      </c>
      <c r="S594" s="36">
        <f>_xlfn.XLOOKUP(Table1[[#This Row],[City]],Table2[City],Table2[Bonus %])</f>
        <v>5</v>
      </c>
      <c r="U594" s="48" t="str">
        <v xml:space="preserve">Tarun </v>
      </c>
      <c r="V594" s="48" t="str">
        <v>Verma</v>
      </c>
    </row>
    <row r="595" spans="1:22" x14ac:dyDescent="0.35">
      <c r="A595" s="9" t="s">
        <v>2515</v>
      </c>
      <c r="B595" s="41" t="str">
        <f>LEFT(Table1[[#This Row],[Employee Name]],FIND(" ",Table1[[#This Row],[Employee Name]]))</f>
        <v xml:space="preserve">Aarav </v>
      </c>
      <c r="C595" s="41" t="str">
        <f>RIGHT(Table1[[#This Row],[Employee Name]],LEN(Table1[[#This Row],[Employee Name]])-FIND(" ",Table1[[#This Row],[Employee Name]]))</f>
        <v>Sharma</v>
      </c>
      <c r="D595" s="23">
        <f>Table1[[#This Row],[Basic Salary]]+Table1[[#This Row],[Bonus]]</f>
        <v>127083</v>
      </c>
      <c r="E595" s="10">
        <v>96</v>
      </c>
      <c r="F595" s="46">
        <v>93</v>
      </c>
      <c r="G595" s="10" t="str" cm="1">
        <f t="array" ref="G595">_xlfn.IFS(Table1[[#This Row],[Performance Score]]&gt;=80,"Excellent",Table1[[#This Row],[Performance Score]]&gt;=60,"Good",Table1[[#This Row],[Performance Score]]&gt;=40,"Need Improvement")</f>
        <v>Excellent</v>
      </c>
      <c r="H595" s="30">
        <f>Table1[[#This Row],[Bonus]]/Table1[[#This Row],[Basic Salary]]</f>
        <v>7.0632440037405542E-2</v>
      </c>
      <c r="I595" s="10">
        <f ca="1">DATEDIF(Table1[[#This Row],[Date of Birth]],TODAY(),"y")</f>
        <v>16</v>
      </c>
      <c r="J595" s="34">
        <v>42046</v>
      </c>
      <c r="K595" s="33" t="str" cm="1">
        <f t="array" aca="1" ref="K595" ca="1">_xlfn.IFS(L595&lt;3,"Junior",L595&lt;=7,"Mid-Level",L595&gt;7,"Senior")</f>
        <v>Senior</v>
      </c>
      <c r="L595" s="46">
        <f ca="1">INT(YEARFRAC(Table1[[#This Row],[Joining Date]],TODAY(),1))</f>
        <v>11</v>
      </c>
      <c r="M595" s="25" t="str">
        <f t="shared" ca="1" si="9"/>
        <v>Yes</v>
      </c>
      <c r="N595" s="26">
        <f>YEAR(Table1[[#This Row],[Joining Date]])</f>
        <v>2015</v>
      </c>
      <c r="O595" s="46">
        <f>MONTH(Table1[[#This Row],[Joining Date]])</f>
        <v>2</v>
      </c>
      <c r="P595" s="26">
        <f ca="1">NETWORKDAYS(Table1[[#This Row],[Joining Date]],TODAY())</f>
        <v>2969</v>
      </c>
      <c r="Q595" s="26" t="str">
        <f>LEFT(Table1[[#This Row],[Department]],5)&amp;"-"&amp;RIGHT(Table1[[#This Row],[Employee ID]],3)</f>
        <v>HR-459</v>
      </c>
      <c r="R595" s="26" t="str">
        <f>LEFT(Table1[[#This Row],[Department]],3)</f>
        <v>HR</v>
      </c>
      <c r="S595" s="37">
        <f>_xlfn.XLOOKUP(Table1[[#This Row],[City]],Table2[City],Table2[Bonus %])</f>
        <v>5</v>
      </c>
      <c r="U595" s="48" t="str">
        <v xml:space="preserve">Aarav </v>
      </c>
      <c r="V595" s="48" t="str">
        <v>Sharma</v>
      </c>
    </row>
    <row r="596" spans="1:22" x14ac:dyDescent="0.35">
      <c r="A596" s="7" t="s">
        <v>1844</v>
      </c>
      <c r="B596" s="40" t="str">
        <f>LEFT(Table1[[#This Row],[Employee Name]],FIND(" ",Table1[[#This Row],[Employee Name]]))</f>
        <v xml:space="preserve">Rohan </v>
      </c>
      <c r="C596" s="40" t="str">
        <f>RIGHT(Table1[[#This Row],[Employee Name]],LEN(Table1[[#This Row],[Employee Name]])-FIND(" ",Table1[[#This Row],[Employee Name]]))</f>
        <v>Gupta</v>
      </c>
      <c r="D596" s="22">
        <f>Table1[[#This Row],[Basic Salary]]+Table1[[#This Row],[Bonus]]</f>
        <v>127049</v>
      </c>
      <c r="E596" s="8">
        <v>63</v>
      </c>
      <c r="F596" s="45">
        <v>90</v>
      </c>
      <c r="G596" s="8" t="str" cm="1">
        <f t="array" ref="G596">_xlfn.IFS(Table1[[#This Row],[Performance Score]]&gt;=80,"Excellent",Table1[[#This Row],[Performance Score]]&gt;=60,"Good",Table1[[#This Row],[Performance Score]]&gt;=40,"Need Improvement")</f>
        <v>Excellent</v>
      </c>
      <c r="H596" s="29">
        <f>Table1[[#This Row],[Bonus]]/Table1[[#This Row],[Basic Salary]]</f>
        <v>0.15630489192263936</v>
      </c>
      <c r="I596" s="8">
        <f ca="1">DATEDIF(Table1[[#This Row],[Date of Birth]],TODAY(),"y")</f>
        <v>22</v>
      </c>
      <c r="J596" s="33">
        <v>43803</v>
      </c>
      <c r="K596" s="33" t="str" cm="1">
        <f t="array" aca="1" ref="K596" ca="1">_xlfn.IFS(L596&lt;3,"Junior",L596&lt;=7,"Mid-Level",L596&gt;7,"Senior")</f>
        <v>Mid-Level</v>
      </c>
      <c r="L596" s="45">
        <f ca="1">INT(YEARFRAC(Table1[[#This Row],[Joining Date]],TODAY(),1))</f>
        <v>6</v>
      </c>
      <c r="M596" s="25" t="str">
        <f t="shared" ca="1" si="9"/>
        <v>Yes</v>
      </c>
      <c r="N596" s="25">
        <f>YEAR(Table1[[#This Row],[Joining Date]])</f>
        <v>2019</v>
      </c>
      <c r="O596" s="45">
        <f>MONTH(Table1[[#This Row],[Joining Date]])</f>
        <v>12</v>
      </c>
      <c r="P596" s="25">
        <f ca="1">NETWORKDAYS(Table1[[#This Row],[Joining Date]],TODAY())</f>
        <v>1714</v>
      </c>
      <c r="Q596" s="25" t="str">
        <f>LEFT(Table1[[#This Row],[Department]],5)&amp;"-"&amp;RIGHT(Table1[[#This Row],[Employee ID]],3)</f>
        <v>Suppo-788</v>
      </c>
      <c r="R596" s="25" t="str">
        <f>LEFT(Table1[[#This Row],[Department]],3)</f>
        <v>Sup</v>
      </c>
      <c r="S596" s="36">
        <f>_xlfn.XLOOKUP(Table1[[#This Row],[City]],Table2[City],Table2[Bonus %])</f>
        <v>6</v>
      </c>
      <c r="U596" s="48" t="str">
        <v xml:space="preserve">Rohan </v>
      </c>
      <c r="V596" s="48" t="str">
        <v>Gupta</v>
      </c>
    </row>
    <row r="597" spans="1:22" x14ac:dyDescent="0.35">
      <c r="A597" s="9" t="s">
        <v>3793</v>
      </c>
      <c r="B597" s="41" t="str">
        <f>LEFT(Table1[[#This Row],[Employee Name]],FIND(" ",Table1[[#This Row],[Employee Name]]))</f>
        <v xml:space="preserve">Ishita </v>
      </c>
      <c r="C597" s="41" t="str">
        <f>RIGHT(Table1[[#This Row],[Employee Name]],LEN(Table1[[#This Row],[Employee Name]])-FIND(" ",Table1[[#This Row],[Employee Name]]))</f>
        <v>Roy</v>
      </c>
      <c r="D597" s="23">
        <f>Table1[[#This Row],[Basic Salary]]+Table1[[#This Row],[Bonus]]</f>
        <v>127044</v>
      </c>
      <c r="E597" s="10">
        <v>77</v>
      </c>
      <c r="F597" s="46">
        <v>83</v>
      </c>
      <c r="G597" s="10" t="str" cm="1">
        <f t="array" ref="G597">_xlfn.IFS(Table1[[#This Row],[Performance Score]]&gt;=80,"Excellent",Table1[[#This Row],[Performance Score]]&gt;=60,"Good",Table1[[#This Row],[Performance Score]]&gt;=40,"Need Improvement")</f>
        <v>Excellent</v>
      </c>
      <c r="H597" s="30">
        <f>Table1[[#This Row],[Bonus]]/Table1[[#This Row],[Basic Salary]]</f>
        <v>0.29255562677410496</v>
      </c>
      <c r="I597" s="10">
        <f ca="1">DATEDIF(Table1[[#This Row],[Date of Birth]],TODAY(),"y")</f>
        <v>46</v>
      </c>
      <c r="J597" s="34">
        <v>44656</v>
      </c>
      <c r="K597" s="33" t="str" cm="1">
        <f t="array" aca="1" ref="K597" ca="1">_xlfn.IFS(L597&lt;3,"Junior",L597&lt;=7,"Mid-Level",L597&gt;7,"Senior")</f>
        <v>Mid-Level</v>
      </c>
      <c r="L597" s="46">
        <f ca="1">INT(YEARFRAC(Table1[[#This Row],[Joining Date]],TODAY(),1))</f>
        <v>4</v>
      </c>
      <c r="M597" s="25" t="str">
        <f t="shared" ca="1" si="9"/>
        <v>No</v>
      </c>
      <c r="N597" s="26">
        <f>YEAR(Table1[[#This Row],[Joining Date]])</f>
        <v>2022</v>
      </c>
      <c r="O597" s="46">
        <f>MONTH(Table1[[#This Row],[Joining Date]])</f>
        <v>4</v>
      </c>
      <c r="P597" s="26">
        <f ca="1">NETWORKDAYS(Table1[[#This Row],[Joining Date]],TODAY())</f>
        <v>1105</v>
      </c>
      <c r="Q597" s="26" t="str">
        <f>LEFT(Table1[[#This Row],[Department]],5)&amp;"-"&amp;RIGHT(Table1[[#This Row],[Employee ID]],3)</f>
        <v>Finan-737</v>
      </c>
      <c r="R597" s="26" t="str">
        <f>LEFT(Table1[[#This Row],[Department]],3)</f>
        <v>Fin</v>
      </c>
      <c r="S597" s="37">
        <f>_xlfn.XLOOKUP(Table1[[#This Row],[City]],Table2[City],Table2[Bonus %])</f>
        <v>5</v>
      </c>
      <c r="U597" s="48" t="str">
        <v xml:space="preserve">Ishita </v>
      </c>
      <c r="V597" s="48" t="str">
        <v>Roy</v>
      </c>
    </row>
    <row r="598" spans="1:22" x14ac:dyDescent="0.35">
      <c r="A598" s="7" t="s">
        <v>3416</v>
      </c>
      <c r="B598" s="40" t="str">
        <f>LEFT(Table1[[#This Row],[Employee Name]],FIND(" ",Table1[[#This Row],[Employee Name]]))</f>
        <v xml:space="preserve">Krishna </v>
      </c>
      <c r="C598" s="40" t="str">
        <f>RIGHT(Table1[[#This Row],[Employee Name]],LEN(Table1[[#This Row],[Employee Name]])-FIND(" ",Table1[[#This Row],[Employee Name]]))</f>
        <v>Chaitanya</v>
      </c>
      <c r="D598" s="22">
        <f>Table1[[#This Row],[Basic Salary]]+Table1[[#This Row],[Bonus]]</f>
        <v>127034</v>
      </c>
      <c r="E598" s="8">
        <v>90</v>
      </c>
      <c r="F598" s="45">
        <v>73</v>
      </c>
      <c r="G598" s="8" t="str" cm="1">
        <f t="array" ref="G598">_xlfn.IFS(Table1[[#This Row],[Performance Score]]&gt;=80,"Excellent",Table1[[#This Row],[Performance Score]]&gt;=60,"Good",Table1[[#This Row],[Performance Score]]&gt;=40,"Need Improvement")</f>
        <v>Good</v>
      </c>
      <c r="H598" s="29">
        <f>Table1[[#This Row],[Bonus]]/Table1[[#This Row],[Basic Salary]]</f>
        <v>8.9803201619683276E-2</v>
      </c>
      <c r="I598" s="8">
        <f ca="1">DATEDIF(Table1[[#This Row],[Date of Birth]],TODAY(),"y")</f>
        <v>29</v>
      </c>
      <c r="J598" s="33">
        <v>45731</v>
      </c>
      <c r="K598" s="33" t="str" cm="1">
        <f t="array" aca="1" ref="K598" ca="1">_xlfn.IFS(L598&lt;3,"Junior",L598&lt;=7,"Mid-Level",L598&gt;7,"Senior")</f>
        <v>Junior</v>
      </c>
      <c r="L598" s="45">
        <f ca="1">INT(YEARFRAC(Table1[[#This Row],[Joining Date]],TODAY(),1))</f>
        <v>1</v>
      </c>
      <c r="M598" s="25" t="str">
        <f t="shared" ca="1" si="9"/>
        <v>No</v>
      </c>
      <c r="N598" s="25">
        <f>YEAR(Table1[[#This Row],[Joining Date]])</f>
        <v>2025</v>
      </c>
      <c r="O598" s="45">
        <f>MONTH(Table1[[#This Row],[Joining Date]])</f>
        <v>3</v>
      </c>
      <c r="P598" s="25">
        <f ca="1">NETWORKDAYS(Table1[[#This Row],[Joining Date]],TODAY())</f>
        <v>336</v>
      </c>
      <c r="Q598" s="25" t="str">
        <f>LEFT(Table1[[#This Row],[Department]],5)&amp;"-"&amp;RIGHT(Table1[[#This Row],[Employee ID]],3)</f>
        <v>Suppo-360</v>
      </c>
      <c r="R598" s="25" t="str">
        <f>LEFT(Table1[[#This Row],[Department]],3)</f>
        <v>Sup</v>
      </c>
      <c r="S598" s="36">
        <f>_xlfn.XLOOKUP(Table1[[#This Row],[City]],Table2[City],Table2[Bonus %])</f>
        <v>8</v>
      </c>
      <c r="U598" s="48" t="str">
        <v xml:space="preserve">Krishna </v>
      </c>
      <c r="V598" s="48" t="str">
        <v>Chaitanya</v>
      </c>
    </row>
    <row r="599" spans="1:22" x14ac:dyDescent="0.35">
      <c r="A599" s="9" t="s">
        <v>2455</v>
      </c>
      <c r="B599" s="41" t="str">
        <f>LEFT(Table1[[#This Row],[Employee Name]],FIND(" ",Table1[[#This Row],[Employee Name]]))</f>
        <v xml:space="preserve">Aditya </v>
      </c>
      <c r="C599" s="41" t="str">
        <f>RIGHT(Table1[[#This Row],[Employee Name]],LEN(Table1[[#This Row],[Employee Name]])-FIND(" ",Table1[[#This Row],[Employee Name]]))</f>
        <v>Kapoor</v>
      </c>
      <c r="D599" s="23">
        <f>Table1[[#This Row],[Basic Salary]]+Table1[[#This Row],[Bonus]]</f>
        <v>127020</v>
      </c>
      <c r="E599" s="10">
        <v>93</v>
      </c>
      <c r="F599" s="46">
        <v>73</v>
      </c>
      <c r="G599" s="10" t="str" cm="1">
        <f t="array" ref="G599">_xlfn.IFS(Table1[[#This Row],[Performance Score]]&gt;=80,"Excellent",Table1[[#This Row],[Performance Score]]&gt;=60,"Good",Table1[[#This Row],[Performance Score]]&gt;=40,"Need Improvement")</f>
        <v>Good</v>
      </c>
      <c r="H599" s="30">
        <f>Table1[[#This Row],[Bonus]]/Table1[[#This Row],[Basic Salary]]</f>
        <v>5.9400490416854329E-2</v>
      </c>
      <c r="I599" s="10">
        <f ca="1">DATEDIF(Table1[[#This Row],[Date of Birth]],TODAY(),"y")</f>
        <v>38</v>
      </c>
      <c r="J599" s="34">
        <v>45307</v>
      </c>
      <c r="K599" s="33" t="str" cm="1">
        <f t="array" aca="1" ref="K599" ca="1">_xlfn.IFS(L599&lt;3,"Junior",L599&lt;=7,"Mid-Level",L599&gt;7,"Senior")</f>
        <v>Junior</v>
      </c>
      <c r="L599" s="46">
        <f ca="1">INT(YEARFRAC(Table1[[#This Row],[Joining Date]],TODAY(),1))</f>
        <v>2</v>
      </c>
      <c r="M599" s="25" t="str">
        <f t="shared" ca="1" si="9"/>
        <v>No</v>
      </c>
      <c r="N599" s="26">
        <f>YEAR(Table1[[#This Row],[Joining Date]])</f>
        <v>2024</v>
      </c>
      <c r="O599" s="46">
        <f>MONTH(Table1[[#This Row],[Joining Date]])</f>
        <v>1</v>
      </c>
      <c r="P599" s="26">
        <f ca="1">NETWORKDAYS(Table1[[#This Row],[Joining Date]],TODAY())</f>
        <v>640</v>
      </c>
      <c r="Q599" s="26" t="str">
        <f>LEFT(Table1[[#This Row],[Department]],5)&amp;"-"&amp;RIGHT(Table1[[#This Row],[Employee ID]],3)</f>
        <v>Opera-399</v>
      </c>
      <c r="R599" s="26" t="str">
        <f>LEFT(Table1[[#This Row],[Department]],3)</f>
        <v>Ope</v>
      </c>
      <c r="S599" s="37">
        <f>_xlfn.XLOOKUP(Table1[[#This Row],[City]],Table2[City],Table2[Bonus %])</f>
        <v>6</v>
      </c>
      <c r="U599" s="48" t="str">
        <v xml:space="preserve">Aditya </v>
      </c>
      <c r="V599" s="48" t="str">
        <v>Kapoor</v>
      </c>
    </row>
    <row r="600" spans="1:22" x14ac:dyDescent="0.35">
      <c r="A600" s="7" t="s">
        <v>466</v>
      </c>
      <c r="B600" s="40" t="str">
        <f>LEFT(Table1[[#This Row],[Employee Name]],FIND(" ",Table1[[#This Row],[Employee Name]]))</f>
        <v xml:space="preserve">Ishita </v>
      </c>
      <c r="C600" s="40" t="str">
        <f>RIGHT(Table1[[#This Row],[Employee Name]],LEN(Table1[[#This Row],[Employee Name]])-FIND(" ",Table1[[#This Row],[Employee Name]]))</f>
        <v>Roy</v>
      </c>
      <c r="D600" s="22">
        <f>Table1[[#This Row],[Basic Salary]]+Table1[[#This Row],[Bonus]]</f>
        <v>127012</v>
      </c>
      <c r="E600" s="8">
        <v>73</v>
      </c>
      <c r="F600" s="45">
        <v>84</v>
      </c>
      <c r="G600" s="8" t="str" cm="1">
        <f t="array" ref="G600">_xlfn.IFS(Table1[[#This Row],[Performance Score]]&gt;=80,"Excellent",Table1[[#This Row],[Performance Score]]&gt;=60,"Good",Table1[[#This Row],[Performance Score]]&gt;=40,"Need Improvement")</f>
        <v>Excellent</v>
      </c>
      <c r="H600" s="29">
        <f>Table1[[#This Row],[Bonus]]/Table1[[#This Row],[Basic Salary]]</f>
        <v>8.5619043548869608E-2</v>
      </c>
      <c r="I600" s="8">
        <f ca="1">DATEDIF(Table1[[#This Row],[Date of Birth]],TODAY(),"y")</f>
        <v>25</v>
      </c>
      <c r="J600" s="33">
        <v>43040</v>
      </c>
      <c r="K600" s="33" t="str" cm="1">
        <f t="array" aca="1" ref="K600" ca="1">_xlfn.IFS(L600&lt;3,"Junior",L600&lt;=7,"Mid-Level",L600&gt;7,"Senior")</f>
        <v>Senior</v>
      </c>
      <c r="L600" s="45">
        <f ca="1">INT(YEARFRAC(Table1[[#This Row],[Joining Date]],TODAY(),1))</f>
        <v>8</v>
      </c>
      <c r="M600" s="25" t="str">
        <f t="shared" ca="1" si="9"/>
        <v>Yes</v>
      </c>
      <c r="N600" s="25">
        <f>YEAR(Table1[[#This Row],[Joining Date]])</f>
        <v>2017</v>
      </c>
      <c r="O600" s="45">
        <f>MONTH(Table1[[#This Row],[Joining Date]])</f>
        <v>11</v>
      </c>
      <c r="P600" s="25">
        <f ca="1">NETWORKDAYS(Table1[[#This Row],[Joining Date]],TODAY())</f>
        <v>2259</v>
      </c>
      <c r="Q600" s="25" t="str">
        <f>LEFT(Table1[[#This Row],[Department]],5)&amp;"-"&amp;RIGHT(Table1[[#This Row],[Employee ID]],3)</f>
        <v>HR-410</v>
      </c>
      <c r="R600" s="25" t="str">
        <f>LEFT(Table1[[#This Row],[Department]],3)</f>
        <v>HR</v>
      </c>
      <c r="S600" s="36">
        <f>_xlfn.XLOOKUP(Table1[[#This Row],[City]],Table2[City],Table2[Bonus %])</f>
        <v>6</v>
      </c>
      <c r="U600" s="48" t="str">
        <v xml:space="preserve">Ishita </v>
      </c>
      <c r="V600" s="48" t="str">
        <v>Roy</v>
      </c>
    </row>
    <row r="601" spans="1:22" x14ac:dyDescent="0.35">
      <c r="A601" s="9" t="s">
        <v>2696</v>
      </c>
      <c r="B601" s="41" t="str">
        <f>LEFT(Table1[[#This Row],[Employee Name]],FIND(" ",Table1[[#This Row],[Employee Name]]))</f>
        <v xml:space="preserve">Aarav </v>
      </c>
      <c r="C601" s="41" t="str">
        <f>RIGHT(Table1[[#This Row],[Employee Name]],LEN(Table1[[#This Row],[Employee Name]])-FIND(" ",Table1[[#This Row],[Employee Name]]))</f>
        <v>Sharma</v>
      </c>
      <c r="D601" s="23">
        <f>Table1[[#This Row],[Basic Salary]]+Table1[[#This Row],[Bonus]]</f>
        <v>126972</v>
      </c>
      <c r="E601" s="10">
        <v>68</v>
      </c>
      <c r="F601" s="46">
        <v>98</v>
      </c>
      <c r="G601" s="10" t="str" cm="1">
        <f t="array" ref="G601">_xlfn.IFS(Table1[[#This Row],[Performance Score]]&gt;=80,"Excellent",Table1[[#This Row],[Performance Score]]&gt;=60,"Good",Table1[[#This Row],[Performance Score]]&gt;=40,"Need Improvement")</f>
        <v>Excellent</v>
      </c>
      <c r="H601" s="30">
        <f>Table1[[#This Row],[Bonus]]/Table1[[#This Row],[Basic Salary]]</f>
        <v>8.8766935345566803E-2</v>
      </c>
      <c r="I601" s="10">
        <f ca="1">DATEDIF(Table1[[#This Row],[Date of Birth]],TODAY(),"y")</f>
        <v>26</v>
      </c>
      <c r="J601" s="34">
        <v>43849</v>
      </c>
      <c r="K601" s="33" t="str" cm="1">
        <f t="array" aca="1" ref="K601" ca="1">_xlfn.IFS(L601&lt;3,"Junior",L601&lt;=7,"Mid-Level",L601&gt;7,"Senior")</f>
        <v>Mid-Level</v>
      </c>
      <c r="L601" s="46">
        <f ca="1">INT(YEARFRAC(Table1[[#This Row],[Joining Date]],TODAY(),1))</f>
        <v>6</v>
      </c>
      <c r="M601" s="25" t="str">
        <f t="shared" ca="1" si="9"/>
        <v>Yes</v>
      </c>
      <c r="N601" s="26">
        <f>YEAR(Table1[[#This Row],[Joining Date]])</f>
        <v>2020</v>
      </c>
      <c r="O601" s="46">
        <f>MONTH(Table1[[#This Row],[Joining Date]])</f>
        <v>1</v>
      </c>
      <c r="P601" s="26">
        <f ca="1">NETWORKDAYS(Table1[[#This Row],[Joining Date]],TODAY())</f>
        <v>1681</v>
      </c>
      <c r="Q601" s="26" t="str">
        <f>LEFT(Table1[[#This Row],[Department]],5)&amp;"-"&amp;RIGHT(Table1[[#This Row],[Employee ID]],3)</f>
        <v>Finan-640</v>
      </c>
      <c r="R601" s="26" t="str">
        <f>LEFT(Table1[[#This Row],[Department]],3)</f>
        <v>Fin</v>
      </c>
      <c r="S601" s="37">
        <f>_xlfn.XLOOKUP(Table1[[#This Row],[City]],Table2[City],Table2[Bonus %])</f>
        <v>7</v>
      </c>
      <c r="U601" s="48" t="str">
        <v xml:space="preserve">Aarav </v>
      </c>
      <c r="V601" s="48" t="str">
        <v>Sharma</v>
      </c>
    </row>
    <row r="602" spans="1:22" x14ac:dyDescent="0.35">
      <c r="A602" s="7" t="s">
        <v>3332</v>
      </c>
      <c r="B602" s="40" t="str">
        <f>LEFT(Table1[[#This Row],[Employee Name]],FIND(" ",Table1[[#This Row],[Employee Name]]))</f>
        <v xml:space="preserve">Ajay </v>
      </c>
      <c r="C602" s="40" t="str">
        <f>RIGHT(Table1[[#This Row],[Employee Name]],LEN(Table1[[#This Row],[Employee Name]])-FIND(" ",Table1[[#This Row],[Employee Name]]))</f>
        <v>Singh</v>
      </c>
      <c r="D602" s="22">
        <f>Table1[[#This Row],[Basic Salary]]+Table1[[#This Row],[Bonus]]</f>
        <v>126964</v>
      </c>
      <c r="E602" s="8">
        <v>87</v>
      </c>
      <c r="F602" s="45">
        <v>41</v>
      </c>
      <c r="G602" s="8" t="str" cm="1">
        <f t="array" ref="G602">_xlfn.IFS(Table1[[#This Row],[Performance Score]]&gt;=80,"Excellent",Table1[[#This Row],[Performance Score]]&gt;=60,"Good",Table1[[#This Row],[Performance Score]]&gt;=40,"Need Improvement")</f>
        <v>Need Improvement</v>
      </c>
      <c r="H602" s="29">
        <f>Table1[[#This Row],[Bonus]]/Table1[[#This Row],[Basic Salary]]</f>
        <v>0.10505335352585862</v>
      </c>
      <c r="I602" s="8">
        <f ca="1">DATEDIF(Table1[[#This Row],[Date of Birth]],TODAY(),"y")</f>
        <v>37</v>
      </c>
      <c r="J602" s="33">
        <v>43258</v>
      </c>
      <c r="K602" s="33" t="str" cm="1">
        <f t="array" aca="1" ref="K602" ca="1">_xlfn.IFS(L602&lt;3,"Junior",L602&lt;=7,"Mid-Level",L602&gt;7,"Senior")</f>
        <v>Senior</v>
      </c>
      <c r="L602" s="45">
        <f ca="1">INT(YEARFRAC(Table1[[#This Row],[Joining Date]],TODAY(),1))</f>
        <v>8</v>
      </c>
      <c r="M602" s="25" t="str">
        <f t="shared" ca="1" si="9"/>
        <v>Yes</v>
      </c>
      <c r="N602" s="25">
        <f>YEAR(Table1[[#This Row],[Joining Date]])</f>
        <v>2018</v>
      </c>
      <c r="O602" s="45">
        <f>MONTH(Table1[[#This Row],[Joining Date]])</f>
        <v>6</v>
      </c>
      <c r="P602" s="25">
        <f ca="1">NETWORKDAYS(Table1[[#This Row],[Joining Date]],TODAY())</f>
        <v>2103</v>
      </c>
      <c r="Q602" s="25" t="str">
        <f>LEFT(Table1[[#This Row],[Department]],5)&amp;"-"&amp;RIGHT(Table1[[#This Row],[Employee ID]],3)</f>
        <v>IT-276</v>
      </c>
      <c r="R602" s="25" t="str">
        <f>LEFT(Table1[[#This Row],[Department]],3)</f>
        <v>IT</v>
      </c>
      <c r="S602" s="36">
        <f>_xlfn.XLOOKUP(Table1[[#This Row],[City]],Table2[City],Table2[Bonus %])</f>
        <v>4</v>
      </c>
      <c r="U602" s="48" t="str">
        <v xml:space="preserve">Ajay </v>
      </c>
      <c r="V602" s="48" t="str">
        <v>Singh</v>
      </c>
    </row>
    <row r="603" spans="1:22" x14ac:dyDescent="0.35">
      <c r="A603" s="9" t="s">
        <v>1606</v>
      </c>
      <c r="B603" s="41" t="str">
        <f>LEFT(Table1[[#This Row],[Employee Name]],FIND(" ",Table1[[#This Row],[Employee Name]]))</f>
        <v xml:space="preserve">Rohan </v>
      </c>
      <c r="C603" s="41" t="str">
        <f>RIGHT(Table1[[#This Row],[Employee Name]],LEN(Table1[[#This Row],[Employee Name]])-FIND(" ",Table1[[#This Row],[Employee Name]]))</f>
        <v>Gupta</v>
      </c>
      <c r="D603" s="23">
        <f>Table1[[#This Row],[Basic Salary]]+Table1[[#This Row],[Bonus]]</f>
        <v>126923</v>
      </c>
      <c r="E603" s="10">
        <v>84</v>
      </c>
      <c r="F603" s="46">
        <v>61</v>
      </c>
      <c r="G603" s="10" t="str" cm="1">
        <f t="array" ref="G603">_xlfn.IFS(Table1[[#This Row],[Performance Score]]&gt;=80,"Excellent",Table1[[#This Row],[Performance Score]]&gt;=60,"Good",Table1[[#This Row],[Performance Score]]&gt;=40,"Need Improvement")</f>
        <v>Good</v>
      </c>
      <c r="H603" s="30">
        <f>Table1[[#This Row],[Bonus]]/Table1[[#This Row],[Basic Salary]]</f>
        <v>0.12254680852945599</v>
      </c>
      <c r="I603" s="10">
        <f ca="1">DATEDIF(Table1[[#This Row],[Date of Birth]],TODAY(),"y")</f>
        <v>15</v>
      </c>
      <c r="J603" s="34">
        <v>42152</v>
      </c>
      <c r="K603" s="33" t="str" cm="1">
        <f t="array" aca="1" ref="K603" ca="1">_xlfn.IFS(L603&lt;3,"Junior",L603&lt;=7,"Mid-Level",L603&gt;7,"Senior")</f>
        <v>Senior</v>
      </c>
      <c r="L603" s="46">
        <f ca="1">INT(YEARFRAC(Table1[[#This Row],[Joining Date]],TODAY(),1))</f>
        <v>11</v>
      </c>
      <c r="M603" s="25" t="str">
        <f t="shared" ca="1" si="9"/>
        <v>Yes</v>
      </c>
      <c r="N603" s="26">
        <f>YEAR(Table1[[#This Row],[Joining Date]])</f>
        <v>2015</v>
      </c>
      <c r="O603" s="46">
        <f>MONTH(Table1[[#This Row],[Joining Date]])</f>
        <v>5</v>
      </c>
      <c r="P603" s="26">
        <f ca="1">NETWORKDAYS(Table1[[#This Row],[Joining Date]],TODAY())</f>
        <v>2893</v>
      </c>
      <c r="Q603" s="26" t="str">
        <f>LEFT(Table1[[#This Row],[Department]],5)&amp;"-"&amp;RIGHT(Table1[[#This Row],[Employee ID]],3)</f>
        <v>IT-550</v>
      </c>
      <c r="R603" s="26" t="str">
        <f>LEFT(Table1[[#This Row],[Department]],3)</f>
        <v>IT</v>
      </c>
      <c r="S603" s="37">
        <f>_xlfn.XLOOKUP(Table1[[#This Row],[City]],Table2[City],Table2[Bonus %])</f>
        <v>6</v>
      </c>
      <c r="U603" s="48" t="str">
        <v xml:space="preserve">Rohan </v>
      </c>
      <c r="V603" s="48" t="str">
        <v>Gupta</v>
      </c>
    </row>
    <row r="604" spans="1:22" x14ac:dyDescent="0.35">
      <c r="A604" s="7" t="s">
        <v>1126</v>
      </c>
      <c r="B604" s="40" t="str">
        <f>LEFT(Table1[[#This Row],[Employee Name]],FIND(" ",Table1[[#This Row],[Employee Name]]))</f>
        <v xml:space="preserve">Rohan </v>
      </c>
      <c r="C604" s="40" t="str">
        <f>RIGHT(Table1[[#This Row],[Employee Name]],LEN(Table1[[#This Row],[Employee Name]])-FIND(" ",Table1[[#This Row],[Employee Name]]))</f>
        <v>Gupta</v>
      </c>
      <c r="D604" s="22">
        <f>Table1[[#This Row],[Basic Salary]]+Table1[[#This Row],[Bonus]]</f>
        <v>126876</v>
      </c>
      <c r="E604" s="8">
        <v>85</v>
      </c>
      <c r="F604" s="45">
        <v>49</v>
      </c>
      <c r="G604" s="8" t="str" cm="1">
        <f t="array" ref="G604">_xlfn.IFS(Table1[[#This Row],[Performance Score]]&gt;=80,"Excellent",Table1[[#This Row],[Performance Score]]&gt;=60,"Good",Table1[[#This Row],[Performance Score]]&gt;=40,"Need Improvement")</f>
        <v>Need Improvement</v>
      </c>
      <c r="H604" s="29">
        <f>Table1[[#This Row],[Bonus]]/Table1[[#This Row],[Basic Salary]]</f>
        <v>0.25323244994517924</v>
      </c>
      <c r="I604" s="8">
        <f ca="1">DATEDIF(Table1[[#This Row],[Date of Birth]],TODAY(),"y")</f>
        <v>37</v>
      </c>
      <c r="J604" s="33">
        <v>43105</v>
      </c>
      <c r="K604" s="33" t="str" cm="1">
        <f t="array" aca="1" ref="K604" ca="1">_xlfn.IFS(L604&lt;3,"Junior",L604&lt;=7,"Mid-Level",L604&gt;7,"Senior")</f>
        <v>Senior</v>
      </c>
      <c r="L604" s="45">
        <f ca="1">INT(YEARFRAC(Table1[[#This Row],[Joining Date]],TODAY(),1))</f>
        <v>8</v>
      </c>
      <c r="M604" s="25" t="str">
        <f t="shared" ca="1" si="9"/>
        <v>Yes</v>
      </c>
      <c r="N604" s="25">
        <f>YEAR(Table1[[#This Row],[Joining Date]])</f>
        <v>2018</v>
      </c>
      <c r="O604" s="45">
        <f>MONTH(Table1[[#This Row],[Joining Date]])</f>
        <v>1</v>
      </c>
      <c r="P604" s="25">
        <f ca="1">NETWORKDAYS(Table1[[#This Row],[Joining Date]],TODAY())</f>
        <v>2212</v>
      </c>
      <c r="Q604" s="25" t="str">
        <f>LEFT(Table1[[#This Row],[Department]],5)&amp;"-"&amp;RIGHT(Table1[[#This Row],[Employee ID]],3)</f>
        <v>Finan-070</v>
      </c>
      <c r="R604" s="25" t="str">
        <f>LEFT(Table1[[#This Row],[Department]],3)</f>
        <v>Fin</v>
      </c>
      <c r="S604" s="36">
        <f>_xlfn.XLOOKUP(Table1[[#This Row],[City]],Table2[City],Table2[Bonus %])</f>
        <v>8</v>
      </c>
      <c r="U604" s="48" t="str">
        <v xml:space="preserve">Rohan </v>
      </c>
      <c r="V604" s="48" t="str">
        <v>Gupta</v>
      </c>
    </row>
    <row r="605" spans="1:22" x14ac:dyDescent="0.35">
      <c r="A605" s="9" t="s">
        <v>3156</v>
      </c>
      <c r="B605" s="41" t="str">
        <f>LEFT(Table1[[#This Row],[Employee Name]],FIND(" ",Table1[[#This Row],[Employee Name]]))</f>
        <v xml:space="preserve">Priya </v>
      </c>
      <c r="C605" s="41" t="str">
        <f>RIGHT(Table1[[#This Row],[Employee Name]],LEN(Table1[[#This Row],[Employee Name]])-FIND(" ",Table1[[#This Row],[Employee Name]]))</f>
        <v>Reddy</v>
      </c>
      <c r="D605" s="23">
        <f>Table1[[#This Row],[Basic Salary]]+Table1[[#This Row],[Bonus]]</f>
        <v>126864</v>
      </c>
      <c r="E605" s="10">
        <v>68</v>
      </c>
      <c r="F605" s="46">
        <v>56</v>
      </c>
      <c r="G605" s="10" t="str" cm="1">
        <f t="array" ref="G605">_xlfn.IFS(Table1[[#This Row],[Performance Score]]&gt;=80,"Excellent",Table1[[#This Row],[Performance Score]]&gt;=60,"Good",Table1[[#This Row],[Performance Score]]&gt;=40,"Need Improvement")</f>
        <v>Need Improvement</v>
      </c>
      <c r="H605" s="30">
        <f>Table1[[#This Row],[Bonus]]/Table1[[#This Row],[Basic Salary]]</f>
        <v>0.200238412851588</v>
      </c>
      <c r="I605" s="10">
        <f ca="1">DATEDIF(Table1[[#This Row],[Date of Birth]],TODAY(),"y")</f>
        <v>31</v>
      </c>
      <c r="J605" s="34">
        <v>44294</v>
      </c>
      <c r="K605" s="33" t="str" cm="1">
        <f t="array" aca="1" ref="K605" ca="1">_xlfn.IFS(L605&lt;3,"Junior",L605&lt;=7,"Mid-Level",L605&gt;7,"Senior")</f>
        <v>Mid-Level</v>
      </c>
      <c r="L605" s="46">
        <f ca="1">INT(YEARFRAC(Table1[[#This Row],[Joining Date]],TODAY(),1))</f>
        <v>5</v>
      </c>
      <c r="M605" s="25" t="str">
        <f t="shared" ca="1" si="9"/>
        <v>No</v>
      </c>
      <c r="N605" s="26">
        <f>YEAR(Table1[[#This Row],[Joining Date]])</f>
        <v>2021</v>
      </c>
      <c r="O605" s="46">
        <f>MONTH(Table1[[#This Row],[Joining Date]])</f>
        <v>4</v>
      </c>
      <c r="P605" s="26">
        <f ca="1">NETWORKDAYS(Table1[[#This Row],[Joining Date]],TODAY())</f>
        <v>1363</v>
      </c>
      <c r="Q605" s="26" t="str">
        <f>LEFT(Table1[[#This Row],[Department]],5)&amp;"-"&amp;RIGHT(Table1[[#This Row],[Employee ID]],3)</f>
        <v>Suppo-100</v>
      </c>
      <c r="R605" s="26" t="str">
        <f>LEFT(Table1[[#This Row],[Department]],3)</f>
        <v>Sup</v>
      </c>
      <c r="S605" s="37">
        <f>_xlfn.XLOOKUP(Table1[[#This Row],[City]],Table2[City],Table2[Bonus %])</f>
        <v>5</v>
      </c>
      <c r="U605" s="48" t="str">
        <v xml:space="preserve">Priya </v>
      </c>
      <c r="V605" s="48" t="str">
        <v>Reddy</v>
      </c>
    </row>
    <row r="606" spans="1:22" x14ac:dyDescent="0.35">
      <c r="A606" s="7" t="s">
        <v>1798</v>
      </c>
      <c r="B606" s="40" t="str">
        <f>LEFT(Table1[[#This Row],[Employee Name]],FIND(" ",Table1[[#This Row],[Employee Name]]))</f>
        <v xml:space="preserve">Gayathri </v>
      </c>
      <c r="C606" s="40" t="str">
        <f>RIGHT(Table1[[#This Row],[Employee Name]],LEN(Table1[[#This Row],[Employee Name]])-FIND(" ",Table1[[#This Row],[Employee Name]]))</f>
        <v>Iyer</v>
      </c>
      <c r="D606" s="22">
        <f>Table1[[#This Row],[Basic Salary]]+Table1[[#This Row],[Bonus]]</f>
        <v>126850</v>
      </c>
      <c r="E606" s="8">
        <v>94</v>
      </c>
      <c r="F606" s="45">
        <v>98</v>
      </c>
      <c r="G606" s="8" t="str" cm="1">
        <f t="array" ref="G606">_xlfn.IFS(Table1[[#This Row],[Performance Score]]&gt;=80,"Excellent",Table1[[#This Row],[Performance Score]]&gt;=60,"Good",Table1[[#This Row],[Performance Score]]&gt;=40,"Need Improvement")</f>
        <v>Excellent</v>
      </c>
      <c r="H606" s="29">
        <f>Table1[[#This Row],[Bonus]]/Table1[[#This Row],[Basic Salary]]</f>
        <v>0.30616994110136331</v>
      </c>
      <c r="I606" s="8">
        <f ca="1">DATEDIF(Table1[[#This Row],[Date of Birth]],TODAY(),"y")</f>
        <v>32</v>
      </c>
      <c r="J606" s="33">
        <v>43137</v>
      </c>
      <c r="K606" s="33" t="str" cm="1">
        <f t="array" aca="1" ref="K606" ca="1">_xlfn.IFS(L606&lt;3,"Junior",L606&lt;=7,"Mid-Level",L606&gt;7,"Senior")</f>
        <v>Senior</v>
      </c>
      <c r="L606" s="45">
        <f ca="1">INT(YEARFRAC(Table1[[#This Row],[Joining Date]],TODAY(),1))</f>
        <v>8</v>
      </c>
      <c r="M606" s="25" t="str">
        <f t="shared" ca="1" si="9"/>
        <v>Yes</v>
      </c>
      <c r="N606" s="25">
        <f>YEAR(Table1[[#This Row],[Joining Date]])</f>
        <v>2018</v>
      </c>
      <c r="O606" s="45">
        <f>MONTH(Table1[[#This Row],[Joining Date]])</f>
        <v>2</v>
      </c>
      <c r="P606" s="25">
        <f ca="1">NETWORKDAYS(Table1[[#This Row],[Joining Date]],TODAY())</f>
        <v>2190</v>
      </c>
      <c r="Q606" s="25" t="str">
        <f>LEFT(Table1[[#This Row],[Department]],5)&amp;"-"&amp;RIGHT(Table1[[#This Row],[Employee ID]],3)</f>
        <v>Finan-742</v>
      </c>
      <c r="R606" s="25" t="str">
        <f>LEFT(Table1[[#This Row],[Department]],3)</f>
        <v>Fin</v>
      </c>
      <c r="S606" s="36">
        <f>_xlfn.XLOOKUP(Table1[[#This Row],[City]],Table2[City],Table2[Bonus %])</f>
        <v>5</v>
      </c>
      <c r="U606" s="48" t="str">
        <v xml:space="preserve">Gayathri </v>
      </c>
      <c r="V606" s="48" t="str">
        <v>Iyer</v>
      </c>
    </row>
    <row r="607" spans="1:22" x14ac:dyDescent="0.35">
      <c r="A607" s="9" t="s">
        <v>3579</v>
      </c>
      <c r="B607" s="41" t="str">
        <f>LEFT(Table1[[#This Row],[Employee Name]],FIND(" ",Table1[[#This Row],[Employee Name]]))</f>
        <v xml:space="preserve">Pooja </v>
      </c>
      <c r="C607" s="41" t="str">
        <f>RIGHT(Table1[[#This Row],[Employee Name]],LEN(Table1[[#This Row],[Employee Name]])-FIND(" ",Table1[[#This Row],[Employee Name]]))</f>
        <v>Das</v>
      </c>
      <c r="D607" s="23">
        <f>Table1[[#This Row],[Basic Salary]]+Table1[[#This Row],[Bonus]]</f>
        <v>126820</v>
      </c>
      <c r="E607" s="10">
        <v>95</v>
      </c>
      <c r="F607" s="46">
        <v>97</v>
      </c>
      <c r="G607" s="10" t="str" cm="1">
        <f t="array" ref="G607">_xlfn.IFS(Table1[[#This Row],[Performance Score]]&gt;=80,"Excellent",Table1[[#This Row],[Performance Score]]&gt;=60,"Good",Table1[[#This Row],[Performance Score]]&gt;=40,"Need Improvement")</f>
        <v>Excellent</v>
      </c>
      <c r="H607" s="30">
        <f>Table1[[#This Row],[Bonus]]/Table1[[#This Row],[Basic Salary]]</f>
        <v>6.6440181972603207E-2</v>
      </c>
      <c r="I607" s="10">
        <f ca="1">DATEDIF(Table1[[#This Row],[Date of Birth]],TODAY(),"y")</f>
        <v>38</v>
      </c>
      <c r="J607" s="34">
        <v>42374</v>
      </c>
      <c r="K607" s="33" t="str" cm="1">
        <f t="array" aca="1" ref="K607" ca="1">_xlfn.IFS(L607&lt;3,"Junior",L607&lt;=7,"Mid-Level",L607&gt;7,"Senior")</f>
        <v>Senior</v>
      </c>
      <c r="L607" s="46">
        <f ca="1">INT(YEARFRAC(Table1[[#This Row],[Joining Date]],TODAY(),1))</f>
        <v>10</v>
      </c>
      <c r="M607" s="25" t="str">
        <f t="shared" ca="1" si="9"/>
        <v>Yes</v>
      </c>
      <c r="N607" s="26">
        <f>YEAR(Table1[[#This Row],[Joining Date]])</f>
        <v>2016</v>
      </c>
      <c r="O607" s="46">
        <f>MONTH(Table1[[#This Row],[Joining Date]])</f>
        <v>1</v>
      </c>
      <c r="P607" s="26">
        <f ca="1">NETWORKDAYS(Table1[[#This Row],[Joining Date]],TODAY())</f>
        <v>2735</v>
      </c>
      <c r="Q607" s="26" t="str">
        <f>LEFT(Table1[[#This Row],[Department]],5)&amp;"-"&amp;RIGHT(Table1[[#This Row],[Employee ID]],3)</f>
        <v>Opera-523</v>
      </c>
      <c r="R607" s="26" t="str">
        <f>LEFT(Table1[[#This Row],[Department]],3)</f>
        <v>Ope</v>
      </c>
      <c r="S607" s="37">
        <f>_xlfn.XLOOKUP(Table1[[#This Row],[City]],Table2[City],Table2[Bonus %])</f>
        <v>5</v>
      </c>
      <c r="U607" s="48" t="str">
        <v xml:space="preserve">Pooja </v>
      </c>
      <c r="V607" s="48" t="str">
        <v>Das</v>
      </c>
    </row>
    <row r="608" spans="1:22" x14ac:dyDescent="0.35">
      <c r="A608" s="7" t="s">
        <v>2347</v>
      </c>
      <c r="B608" s="40" t="str">
        <f>LEFT(Table1[[#This Row],[Employee Name]],FIND(" ",Table1[[#This Row],[Employee Name]]))</f>
        <v xml:space="preserve">Swathi </v>
      </c>
      <c r="C608" s="40" t="str">
        <f>RIGHT(Table1[[#This Row],[Employee Name]],LEN(Table1[[#This Row],[Employee Name]])-FIND(" ",Table1[[#This Row],[Employee Name]]))</f>
        <v>Ramesh</v>
      </c>
      <c r="D608" s="22">
        <f>Table1[[#This Row],[Basic Salary]]+Table1[[#This Row],[Bonus]]</f>
        <v>126814</v>
      </c>
      <c r="E608" s="8">
        <v>75</v>
      </c>
      <c r="F608" s="45">
        <v>92</v>
      </c>
      <c r="G608" s="8" t="str" cm="1">
        <f t="array" ref="G608">_xlfn.IFS(Table1[[#This Row],[Performance Score]]&gt;=80,"Excellent",Table1[[#This Row],[Performance Score]]&gt;=60,"Good",Table1[[#This Row],[Performance Score]]&gt;=40,"Need Improvement")</f>
        <v>Excellent</v>
      </c>
      <c r="H608" s="29">
        <f>Table1[[#This Row],[Bonus]]/Table1[[#This Row],[Basic Salary]]</f>
        <v>0.10055802893419077</v>
      </c>
      <c r="I608" s="8">
        <f ca="1">DATEDIF(Table1[[#This Row],[Date of Birth]],TODAY(),"y")</f>
        <v>43</v>
      </c>
      <c r="J608" s="33">
        <v>45584</v>
      </c>
      <c r="K608" s="33" t="str" cm="1">
        <f t="array" aca="1" ref="K608" ca="1">_xlfn.IFS(L608&lt;3,"Junior",L608&lt;=7,"Mid-Level",L608&gt;7,"Senior")</f>
        <v>Junior</v>
      </c>
      <c r="L608" s="45">
        <f ca="1">INT(YEARFRAC(Table1[[#This Row],[Joining Date]],TODAY(),1))</f>
        <v>1</v>
      </c>
      <c r="M608" s="25" t="str">
        <f t="shared" ca="1" si="9"/>
        <v>No</v>
      </c>
      <c r="N608" s="25">
        <f>YEAR(Table1[[#This Row],[Joining Date]])</f>
        <v>2024</v>
      </c>
      <c r="O608" s="45">
        <f>MONTH(Table1[[#This Row],[Joining Date]])</f>
        <v>10</v>
      </c>
      <c r="P608" s="25">
        <f ca="1">NETWORKDAYS(Table1[[#This Row],[Joining Date]],TODAY())</f>
        <v>441</v>
      </c>
      <c r="Q608" s="25" t="str">
        <f>LEFT(Table1[[#This Row],[Department]],5)&amp;"-"&amp;RIGHT(Table1[[#This Row],[Employee ID]],3)</f>
        <v>IT-291</v>
      </c>
      <c r="R608" s="25" t="str">
        <f>LEFT(Table1[[#This Row],[Department]],3)</f>
        <v>IT</v>
      </c>
      <c r="S608" s="36">
        <f>_xlfn.XLOOKUP(Table1[[#This Row],[City]],Table2[City],Table2[Bonus %])</f>
        <v>6</v>
      </c>
      <c r="U608" s="48" t="str">
        <v xml:space="preserve">Swathi </v>
      </c>
      <c r="V608" s="48" t="str">
        <v>Ramesh</v>
      </c>
    </row>
    <row r="609" spans="1:22" x14ac:dyDescent="0.35">
      <c r="A609" s="9" t="s">
        <v>542</v>
      </c>
      <c r="B609" s="41" t="str">
        <f>LEFT(Table1[[#This Row],[Employee Name]],FIND(" ",Table1[[#This Row],[Employee Name]]))</f>
        <v xml:space="preserve">Swathi </v>
      </c>
      <c r="C609" s="41" t="str">
        <f>RIGHT(Table1[[#This Row],[Employee Name]],LEN(Table1[[#This Row],[Employee Name]])-FIND(" ",Table1[[#This Row],[Employee Name]]))</f>
        <v>Ramesh</v>
      </c>
      <c r="D609" s="23">
        <f>Table1[[#This Row],[Basic Salary]]+Table1[[#This Row],[Bonus]]</f>
        <v>126769</v>
      </c>
      <c r="E609" s="10">
        <v>60</v>
      </c>
      <c r="F609" s="46">
        <v>97</v>
      </c>
      <c r="G609" s="10" t="str" cm="1">
        <f t="array" ref="G609">_xlfn.IFS(Table1[[#This Row],[Performance Score]]&gt;=80,"Excellent",Table1[[#This Row],[Performance Score]]&gt;=60,"Good",Table1[[#This Row],[Performance Score]]&gt;=40,"Need Improvement")</f>
        <v>Excellent</v>
      </c>
      <c r="H609" s="30">
        <f>Table1[[#This Row],[Bonus]]/Table1[[#This Row],[Basic Salary]]</f>
        <v>0.21778516398009568</v>
      </c>
      <c r="I609" s="10">
        <f ca="1">DATEDIF(Table1[[#This Row],[Date of Birth]],TODAY(),"y")</f>
        <v>40</v>
      </c>
      <c r="J609" s="34">
        <v>44705</v>
      </c>
      <c r="K609" s="33" t="str" cm="1">
        <f t="array" aca="1" ref="K609" ca="1">_xlfn.IFS(L609&lt;3,"Junior",L609&lt;=7,"Mid-Level",L609&gt;7,"Senior")</f>
        <v>Mid-Level</v>
      </c>
      <c r="L609" s="46">
        <f ca="1">INT(YEARFRAC(Table1[[#This Row],[Joining Date]],TODAY(),1))</f>
        <v>4</v>
      </c>
      <c r="M609" s="25" t="str">
        <f t="shared" ca="1" si="9"/>
        <v>No</v>
      </c>
      <c r="N609" s="26">
        <f>YEAR(Table1[[#This Row],[Joining Date]])</f>
        <v>2022</v>
      </c>
      <c r="O609" s="46">
        <f>MONTH(Table1[[#This Row],[Joining Date]])</f>
        <v>5</v>
      </c>
      <c r="P609" s="26">
        <f ca="1">NETWORKDAYS(Table1[[#This Row],[Joining Date]],TODAY())</f>
        <v>1070</v>
      </c>
      <c r="Q609" s="26" t="str">
        <f>LEFT(Table1[[#This Row],[Department]],5)&amp;"-"&amp;RIGHT(Table1[[#This Row],[Employee ID]],3)</f>
        <v>HR-486</v>
      </c>
      <c r="R609" s="26" t="str">
        <f>LEFT(Table1[[#This Row],[Department]],3)</f>
        <v>HR</v>
      </c>
      <c r="S609" s="37">
        <f>_xlfn.XLOOKUP(Table1[[#This Row],[City]],Table2[City],Table2[Bonus %])</f>
        <v>5</v>
      </c>
      <c r="U609" s="48" t="str">
        <v xml:space="preserve">Swathi </v>
      </c>
      <c r="V609" s="48" t="str">
        <v>Ramesh</v>
      </c>
    </row>
    <row r="610" spans="1:22" x14ac:dyDescent="0.35">
      <c r="A610" s="7" t="s">
        <v>4955</v>
      </c>
      <c r="B610" s="40" t="str">
        <f>LEFT(Table1[[#This Row],[Employee Name]],FIND(" ",Table1[[#This Row],[Employee Name]]))</f>
        <v xml:space="preserve">Rahul </v>
      </c>
      <c r="C610" s="40" t="str">
        <f>RIGHT(Table1[[#This Row],[Employee Name]],LEN(Table1[[#This Row],[Employee Name]])-FIND(" ",Table1[[#This Row],[Employee Name]]))</f>
        <v>Verma</v>
      </c>
      <c r="D610" s="22">
        <f>Table1[[#This Row],[Basic Salary]]+Table1[[#This Row],[Bonus]]</f>
        <v>126709</v>
      </c>
      <c r="E610" s="8">
        <v>84</v>
      </c>
      <c r="F610" s="45">
        <v>47</v>
      </c>
      <c r="G610" s="8" t="str" cm="1">
        <f t="array" ref="G610">_xlfn.IFS(Table1[[#This Row],[Performance Score]]&gt;=80,"Excellent",Table1[[#This Row],[Performance Score]]&gt;=60,"Good",Table1[[#This Row],[Performance Score]]&gt;=40,"Need Improvement")</f>
        <v>Need Improvement</v>
      </c>
      <c r="H610" s="29">
        <f>Table1[[#This Row],[Bonus]]/Table1[[#This Row],[Basic Salary]]</f>
        <v>0.2616397164250438</v>
      </c>
      <c r="I610" s="8">
        <f ca="1">DATEDIF(Table1[[#This Row],[Date of Birth]],TODAY(),"y")</f>
        <v>43</v>
      </c>
      <c r="J610" s="33">
        <v>42834</v>
      </c>
      <c r="K610" s="33" t="str" cm="1">
        <f t="array" aca="1" ref="K610" ca="1">_xlfn.IFS(L610&lt;3,"Junior",L610&lt;=7,"Mid-Level",L610&gt;7,"Senior")</f>
        <v>Senior</v>
      </c>
      <c r="L610" s="45">
        <f ca="1">INT(YEARFRAC(Table1[[#This Row],[Joining Date]],TODAY(),1))</f>
        <v>9</v>
      </c>
      <c r="M610" s="25" t="str">
        <f t="shared" ca="1" si="9"/>
        <v>Yes</v>
      </c>
      <c r="N610" s="25">
        <f>YEAR(Table1[[#This Row],[Joining Date]])</f>
        <v>2017</v>
      </c>
      <c r="O610" s="45">
        <f>MONTH(Table1[[#This Row],[Joining Date]])</f>
        <v>4</v>
      </c>
      <c r="P610" s="25">
        <f ca="1">NETWORKDAYS(Table1[[#This Row],[Joining Date]],TODAY())</f>
        <v>2406</v>
      </c>
      <c r="Q610" s="25" t="str">
        <f>LEFT(Table1[[#This Row],[Department]],5)&amp;"-"&amp;RIGHT(Table1[[#This Row],[Employee ID]],3)</f>
        <v>Finan-899</v>
      </c>
      <c r="R610" s="25" t="str">
        <f>LEFT(Table1[[#This Row],[Department]],3)</f>
        <v>Fin</v>
      </c>
      <c r="S610" s="36">
        <f>_xlfn.XLOOKUP(Table1[[#This Row],[City]],Table2[City],Table2[Bonus %])</f>
        <v>6</v>
      </c>
      <c r="U610" s="48" t="str">
        <v xml:space="preserve">Rahul </v>
      </c>
      <c r="V610" s="48" t="str">
        <v>Verma</v>
      </c>
    </row>
    <row r="611" spans="1:22" x14ac:dyDescent="0.35">
      <c r="A611" s="9" t="s">
        <v>1733</v>
      </c>
      <c r="B611" s="41" t="str">
        <f>LEFT(Table1[[#This Row],[Employee Name]],FIND(" ",Table1[[#This Row],[Employee Name]]))</f>
        <v xml:space="preserve">Meera </v>
      </c>
      <c r="C611" s="41" t="str">
        <f>RIGHT(Table1[[#This Row],[Employee Name]],LEN(Table1[[#This Row],[Employee Name]])-FIND(" ",Table1[[#This Row],[Employee Name]]))</f>
        <v>Joshi</v>
      </c>
      <c r="D611" s="23">
        <f>Table1[[#This Row],[Basic Salary]]+Table1[[#This Row],[Bonus]]</f>
        <v>126688</v>
      </c>
      <c r="E611" s="10">
        <v>75</v>
      </c>
      <c r="F611" s="46">
        <v>50</v>
      </c>
      <c r="G611" s="10" t="str" cm="1">
        <f t="array" ref="G611">_xlfn.IFS(Table1[[#This Row],[Performance Score]]&gt;=80,"Excellent",Table1[[#This Row],[Performance Score]]&gt;=60,"Good",Table1[[#This Row],[Performance Score]]&gt;=40,"Need Improvement")</f>
        <v>Need Improvement</v>
      </c>
      <c r="H611" s="30">
        <f>Table1[[#This Row],[Bonus]]/Table1[[#This Row],[Basic Salary]]</f>
        <v>7.2827044238195249E-2</v>
      </c>
      <c r="I611" s="10">
        <f ca="1">DATEDIF(Table1[[#This Row],[Date of Birth]],TODAY(),"y")</f>
        <v>38</v>
      </c>
      <c r="J611" s="34">
        <v>43868</v>
      </c>
      <c r="K611" s="33" t="str" cm="1">
        <f t="array" aca="1" ref="K611" ca="1">_xlfn.IFS(L611&lt;3,"Junior",L611&lt;=7,"Mid-Level",L611&gt;7,"Senior")</f>
        <v>Mid-Level</v>
      </c>
      <c r="L611" s="46">
        <f ca="1">INT(YEARFRAC(Table1[[#This Row],[Joining Date]],TODAY(),1))</f>
        <v>6</v>
      </c>
      <c r="M611" s="25" t="str">
        <f t="shared" ca="1" si="9"/>
        <v>Yes</v>
      </c>
      <c r="N611" s="26">
        <f>YEAR(Table1[[#This Row],[Joining Date]])</f>
        <v>2020</v>
      </c>
      <c r="O611" s="46">
        <f>MONTH(Table1[[#This Row],[Joining Date]])</f>
        <v>2</v>
      </c>
      <c r="P611" s="26">
        <f ca="1">NETWORKDAYS(Table1[[#This Row],[Joining Date]],TODAY())</f>
        <v>1667</v>
      </c>
      <c r="Q611" s="26" t="str">
        <f>LEFT(Table1[[#This Row],[Department]],5)&amp;"-"&amp;RIGHT(Table1[[#This Row],[Employee ID]],3)</f>
        <v>IT-677</v>
      </c>
      <c r="R611" s="26" t="str">
        <f>LEFT(Table1[[#This Row],[Department]],3)</f>
        <v>IT</v>
      </c>
      <c r="S611" s="37">
        <f>_xlfn.XLOOKUP(Table1[[#This Row],[City]],Table2[City],Table2[Bonus %])</f>
        <v>6</v>
      </c>
      <c r="U611" s="48" t="str">
        <v xml:space="preserve">Meera </v>
      </c>
      <c r="V611" s="48" t="str">
        <v>Joshi</v>
      </c>
    </row>
    <row r="612" spans="1:22" x14ac:dyDescent="0.35">
      <c r="A612" s="7" t="s">
        <v>805</v>
      </c>
      <c r="B612" s="40" t="str">
        <f>LEFT(Table1[[#This Row],[Employee Name]],FIND(" ",Table1[[#This Row],[Employee Name]]))</f>
        <v xml:space="preserve">Swathi </v>
      </c>
      <c r="C612" s="40" t="str">
        <f>RIGHT(Table1[[#This Row],[Employee Name]],LEN(Table1[[#This Row],[Employee Name]])-FIND(" ",Table1[[#This Row],[Employee Name]]))</f>
        <v>Ramesh</v>
      </c>
      <c r="D612" s="22">
        <f>Table1[[#This Row],[Basic Salary]]+Table1[[#This Row],[Bonus]]</f>
        <v>126686</v>
      </c>
      <c r="E612" s="8">
        <v>62</v>
      </c>
      <c r="F612" s="45">
        <v>45</v>
      </c>
      <c r="G612" s="8" t="str" cm="1">
        <f t="array" ref="G612">_xlfn.IFS(Table1[[#This Row],[Performance Score]]&gt;=80,"Excellent",Table1[[#This Row],[Performance Score]]&gt;=60,"Good",Table1[[#This Row],[Performance Score]]&gt;=40,"Need Improvement")</f>
        <v>Need Improvement</v>
      </c>
      <c r="H612" s="29">
        <f>Table1[[#This Row],[Bonus]]/Table1[[#This Row],[Basic Salary]]</f>
        <v>0.29239778013547701</v>
      </c>
      <c r="I612" s="8">
        <f ca="1">DATEDIF(Table1[[#This Row],[Date of Birth]],TODAY(),"y")</f>
        <v>33</v>
      </c>
      <c r="J612" s="33">
        <v>44891</v>
      </c>
      <c r="K612" s="33" t="str" cm="1">
        <f t="array" aca="1" ref="K612" ca="1">_xlfn.IFS(L612&lt;3,"Junior",L612&lt;=7,"Mid-Level",L612&gt;7,"Senior")</f>
        <v>Mid-Level</v>
      </c>
      <c r="L612" s="45">
        <f ca="1">INT(YEARFRAC(Table1[[#This Row],[Joining Date]],TODAY(),1))</f>
        <v>3</v>
      </c>
      <c r="M612" s="25" t="str">
        <f t="shared" ca="1" si="9"/>
        <v>No</v>
      </c>
      <c r="N612" s="25">
        <f>YEAR(Table1[[#This Row],[Joining Date]])</f>
        <v>2022</v>
      </c>
      <c r="O612" s="45">
        <f>MONTH(Table1[[#This Row],[Joining Date]])</f>
        <v>11</v>
      </c>
      <c r="P612" s="25">
        <f ca="1">NETWORKDAYS(Table1[[#This Row],[Joining Date]],TODAY())</f>
        <v>936</v>
      </c>
      <c r="Q612" s="25" t="str">
        <f>LEFT(Table1[[#This Row],[Department]],5)&amp;"-"&amp;RIGHT(Table1[[#This Row],[Employee ID]],3)</f>
        <v>IT-749</v>
      </c>
      <c r="R612" s="25" t="str">
        <f>LEFT(Table1[[#This Row],[Department]],3)</f>
        <v>IT</v>
      </c>
      <c r="S612" s="36">
        <f>_xlfn.XLOOKUP(Table1[[#This Row],[City]],Table2[City],Table2[Bonus %])</f>
        <v>6</v>
      </c>
      <c r="U612" s="48" t="str">
        <v xml:space="preserve">Swathi </v>
      </c>
      <c r="V612" s="48" t="str">
        <v>Ramesh</v>
      </c>
    </row>
    <row r="613" spans="1:22" x14ac:dyDescent="0.35">
      <c r="A613" s="9" t="s">
        <v>3838</v>
      </c>
      <c r="B613" s="41" t="str">
        <f>LEFT(Table1[[#This Row],[Employee Name]],FIND(" ",Table1[[#This Row],[Employee Name]]))</f>
        <v xml:space="preserve">Vikram </v>
      </c>
      <c r="C613" s="41" t="str">
        <f>RIGHT(Table1[[#This Row],[Employee Name]],LEN(Table1[[#This Row],[Employee Name]])-FIND(" ",Table1[[#This Row],[Employee Name]]))</f>
        <v>Singh</v>
      </c>
      <c r="D613" s="23">
        <f>Table1[[#This Row],[Basic Salary]]+Table1[[#This Row],[Bonus]]</f>
        <v>126653</v>
      </c>
      <c r="E613" s="10">
        <v>68</v>
      </c>
      <c r="F613" s="46">
        <v>53</v>
      </c>
      <c r="G613" s="10" t="str" cm="1">
        <f t="array" ref="G613">_xlfn.IFS(Table1[[#This Row],[Performance Score]]&gt;=80,"Excellent",Table1[[#This Row],[Performance Score]]&gt;=60,"Good",Table1[[#This Row],[Performance Score]]&gt;=40,"Need Improvement")</f>
        <v>Need Improvement</v>
      </c>
      <c r="H613" s="30">
        <f>Table1[[#This Row],[Bonus]]/Table1[[#This Row],[Basic Salary]]</f>
        <v>7.5116294862653227E-2</v>
      </c>
      <c r="I613" s="10">
        <f ca="1">DATEDIF(Table1[[#This Row],[Date of Birth]],TODAY(),"y")</f>
        <v>33</v>
      </c>
      <c r="J613" s="34">
        <v>43520</v>
      </c>
      <c r="K613" s="33" t="str" cm="1">
        <f t="array" aca="1" ref="K613" ca="1">_xlfn.IFS(L613&lt;3,"Junior",L613&lt;=7,"Mid-Level",L613&gt;7,"Senior")</f>
        <v>Mid-Level</v>
      </c>
      <c r="L613" s="46">
        <f ca="1">INT(YEARFRAC(Table1[[#This Row],[Joining Date]],TODAY(),1))</f>
        <v>7</v>
      </c>
      <c r="M613" s="25" t="str">
        <f t="shared" ca="1" si="9"/>
        <v>Yes</v>
      </c>
      <c r="N613" s="26">
        <f>YEAR(Table1[[#This Row],[Joining Date]])</f>
        <v>2019</v>
      </c>
      <c r="O613" s="46">
        <f>MONTH(Table1[[#This Row],[Joining Date]])</f>
        <v>2</v>
      </c>
      <c r="P613" s="26">
        <f ca="1">NETWORKDAYS(Table1[[#This Row],[Joining Date]],TODAY())</f>
        <v>1916</v>
      </c>
      <c r="Q613" s="26" t="str">
        <f>LEFT(Table1[[#This Row],[Department]],5)&amp;"-"&amp;RIGHT(Table1[[#This Row],[Employee ID]],3)</f>
        <v>Opera-782</v>
      </c>
      <c r="R613" s="26" t="str">
        <f>LEFT(Table1[[#This Row],[Department]],3)</f>
        <v>Ope</v>
      </c>
      <c r="S613" s="37">
        <f>_xlfn.XLOOKUP(Table1[[#This Row],[City]],Table2[City],Table2[Bonus %])</f>
        <v>4</v>
      </c>
      <c r="U613" s="48" t="str">
        <v xml:space="preserve">Vikram </v>
      </c>
      <c r="V613" s="48" t="str">
        <v>Singh</v>
      </c>
    </row>
    <row r="614" spans="1:22" x14ac:dyDescent="0.35">
      <c r="A614" s="7" t="s">
        <v>3511</v>
      </c>
      <c r="B614" s="40" t="str">
        <f>LEFT(Table1[[#This Row],[Employee Name]],FIND(" ",Table1[[#This Row],[Employee Name]]))</f>
        <v xml:space="preserve">Kavya </v>
      </c>
      <c r="C614" s="40" t="str">
        <f>RIGHT(Table1[[#This Row],[Employee Name]],LEN(Table1[[#This Row],[Employee Name]])-FIND(" ",Table1[[#This Row],[Employee Name]]))</f>
        <v>Nair</v>
      </c>
      <c r="D614" s="22">
        <f>Table1[[#This Row],[Basic Salary]]+Table1[[#This Row],[Bonus]]</f>
        <v>126650</v>
      </c>
      <c r="E614" s="8">
        <v>96</v>
      </c>
      <c r="F614" s="45">
        <v>70</v>
      </c>
      <c r="G614" s="8" t="str" cm="1">
        <f t="array" ref="G614">_xlfn.IFS(Table1[[#This Row],[Performance Score]]&gt;=80,"Excellent",Table1[[#This Row],[Performance Score]]&gt;=60,"Good",Table1[[#This Row],[Performance Score]]&gt;=40,"Need Improvement")</f>
        <v>Good</v>
      </c>
      <c r="H614" s="29">
        <f>Table1[[#This Row],[Bonus]]/Table1[[#This Row],[Basic Salary]]</f>
        <v>0.12899918879647707</v>
      </c>
      <c r="I614" s="8">
        <f ca="1">DATEDIF(Table1[[#This Row],[Date of Birth]],TODAY(),"y")</f>
        <v>30</v>
      </c>
      <c r="J614" s="33">
        <v>42613</v>
      </c>
      <c r="K614" s="33" t="str" cm="1">
        <f t="array" aca="1" ref="K614" ca="1">_xlfn.IFS(L614&lt;3,"Junior",L614&lt;=7,"Mid-Level",L614&gt;7,"Senior")</f>
        <v>Senior</v>
      </c>
      <c r="L614" s="45">
        <f ca="1">INT(YEARFRAC(Table1[[#This Row],[Joining Date]],TODAY(),1))</f>
        <v>9</v>
      </c>
      <c r="M614" s="25" t="str">
        <f t="shared" ca="1" si="9"/>
        <v>Yes</v>
      </c>
      <c r="N614" s="25">
        <f>YEAR(Table1[[#This Row],[Joining Date]])</f>
        <v>2016</v>
      </c>
      <c r="O614" s="45">
        <f>MONTH(Table1[[#This Row],[Joining Date]])</f>
        <v>8</v>
      </c>
      <c r="P614" s="25">
        <f ca="1">NETWORKDAYS(Table1[[#This Row],[Joining Date]],TODAY())</f>
        <v>2564</v>
      </c>
      <c r="Q614" s="25" t="str">
        <f>LEFT(Table1[[#This Row],[Department]],5)&amp;"-"&amp;RIGHT(Table1[[#This Row],[Employee ID]],3)</f>
        <v>Sales-455</v>
      </c>
      <c r="R614" s="25" t="str">
        <f>LEFT(Table1[[#This Row],[Department]],3)</f>
        <v>Sal</v>
      </c>
      <c r="S614" s="36">
        <f>_xlfn.XLOOKUP(Table1[[#This Row],[City]],Table2[City],Table2[Bonus %])</f>
        <v>7</v>
      </c>
      <c r="U614" s="48" t="str">
        <v xml:space="preserve">Kavya </v>
      </c>
      <c r="V614" s="48" t="str">
        <v>Nair</v>
      </c>
    </row>
    <row r="615" spans="1:22" x14ac:dyDescent="0.35">
      <c r="A615" s="9" t="s">
        <v>1475</v>
      </c>
      <c r="B615" s="41" t="str">
        <f>LEFT(Table1[[#This Row],[Employee Name]],FIND(" ",Table1[[#This Row],[Employee Name]]))</f>
        <v xml:space="preserve">Rohan </v>
      </c>
      <c r="C615" s="41" t="str">
        <f>RIGHT(Table1[[#This Row],[Employee Name]],LEN(Table1[[#This Row],[Employee Name]])-FIND(" ",Table1[[#This Row],[Employee Name]]))</f>
        <v>Gupta</v>
      </c>
      <c r="D615" s="23">
        <f>Table1[[#This Row],[Basic Salary]]+Table1[[#This Row],[Bonus]]</f>
        <v>126637</v>
      </c>
      <c r="E615" s="10">
        <v>76</v>
      </c>
      <c r="F615" s="46">
        <v>75</v>
      </c>
      <c r="G615" s="10" t="str" cm="1">
        <f t="array" ref="G615">_xlfn.IFS(Table1[[#This Row],[Performance Score]]&gt;=80,"Excellent",Table1[[#This Row],[Performance Score]]&gt;=60,"Good",Table1[[#This Row],[Performance Score]]&gt;=40,"Need Improvement")</f>
        <v>Good</v>
      </c>
      <c r="H615" s="30">
        <f>Table1[[#This Row],[Bonus]]/Table1[[#This Row],[Basic Salary]]</f>
        <v>0.31037230189772563</v>
      </c>
      <c r="I615" s="10">
        <f ca="1">DATEDIF(Table1[[#This Row],[Date of Birth]],TODAY(),"y")</f>
        <v>20</v>
      </c>
      <c r="J615" s="34">
        <v>43347</v>
      </c>
      <c r="K615" s="33" t="str" cm="1">
        <f t="array" aca="1" ref="K615" ca="1">_xlfn.IFS(L615&lt;3,"Junior",L615&lt;=7,"Mid-Level",L615&gt;7,"Senior")</f>
        <v>Mid-Level</v>
      </c>
      <c r="L615" s="46">
        <f ca="1">INT(YEARFRAC(Table1[[#This Row],[Joining Date]],TODAY(),1))</f>
        <v>7</v>
      </c>
      <c r="M615" s="25" t="str">
        <f t="shared" ca="1" si="9"/>
        <v>Yes</v>
      </c>
      <c r="N615" s="26">
        <f>YEAR(Table1[[#This Row],[Joining Date]])</f>
        <v>2018</v>
      </c>
      <c r="O615" s="46">
        <f>MONTH(Table1[[#This Row],[Joining Date]])</f>
        <v>9</v>
      </c>
      <c r="P615" s="26">
        <f ca="1">NETWORKDAYS(Table1[[#This Row],[Joining Date]],TODAY())</f>
        <v>2040</v>
      </c>
      <c r="Q615" s="26" t="str">
        <f>LEFT(Table1[[#This Row],[Department]],5)&amp;"-"&amp;RIGHT(Table1[[#This Row],[Employee ID]],3)</f>
        <v>IT-419</v>
      </c>
      <c r="R615" s="26" t="str">
        <f>LEFT(Table1[[#This Row],[Department]],3)</f>
        <v>IT</v>
      </c>
      <c r="S615" s="37">
        <f>_xlfn.XLOOKUP(Table1[[#This Row],[City]],Table2[City],Table2[Bonus %])</f>
        <v>4</v>
      </c>
      <c r="U615" s="48" t="str">
        <v xml:space="preserve">Rohan </v>
      </c>
      <c r="V615" s="48" t="str">
        <v>Gupta</v>
      </c>
    </row>
    <row r="616" spans="1:22" x14ac:dyDescent="0.35">
      <c r="A616" s="7" t="s">
        <v>1235</v>
      </c>
      <c r="B616" s="40" t="str">
        <f>LEFT(Table1[[#This Row],[Employee Name]],FIND(" ",Table1[[#This Row],[Employee Name]]))</f>
        <v xml:space="preserve">Ananya </v>
      </c>
      <c r="C616" s="40" t="str">
        <f>RIGHT(Table1[[#This Row],[Employee Name]],LEN(Table1[[#This Row],[Employee Name]])-FIND(" ",Table1[[#This Row],[Employee Name]]))</f>
        <v>Rao</v>
      </c>
      <c r="D616" s="22">
        <f>Table1[[#This Row],[Basic Salary]]+Table1[[#This Row],[Bonus]]</f>
        <v>126635</v>
      </c>
      <c r="E616" s="8">
        <v>78</v>
      </c>
      <c r="F616" s="45">
        <v>93</v>
      </c>
      <c r="G616" s="8" t="str" cm="1">
        <f t="array" ref="G616">_xlfn.IFS(Table1[[#This Row],[Performance Score]]&gt;=80,"Excellent",Table1[[#This Row],[Performance Score]]&gt;=60,"Good",Table1[[#This Row],[Performance Score]]&gt;=40,"Need Improvement")</f>
        <v>Excellent</v>
      </c>
      <c r="H616" s="29">
        <f>Table1[[#This Row],[Bonus]]/Table1[[#This Row],[Basic Salary]]</f>
        <v>0.2746094693614623</v>
      </c>
      <c r="I616" s="8">
        <f ca="1">DATEDIF(Table1[[#This Row],[Date of Birth]],TODAY(),"y")</f>
        <v>45</v>
      </c>
      <c r="J616" s="33">
        <v>45359</v>
      </c>
      <c r="K616" s="33" t="str" cm="1">
        <f t="array" aca="1" ref="K616" ca="1">_xlfn.IFS(L616&lt;3,"Junior",L616&lt;=7,"Mid-Level",L616&gt;7,"Senior")</f>
        <v>Junior</v>
      </c>
      <c r="L616" s="45">
        <f ca="1">INT(YEARFRAC(Table1[[#This Row],[Joining Date]],TODAY(),1))</f>
        <v>2</v>
      </c>
      <c r="M616" s="25" t="str">
        <f t="shared" ca="1" si="9"/>
        <v>No</v>
      </c>
      <c r="N616" s="25">
        <f>YEAR(Table1[[#This Row],[Joining Date]])</f>
        <v>2024</v>
      </c>
      <c r="O616" s="45">
        <f>MONTH(Table1[[#This Row],[Joining Date]])</f>
        <v>3</v>
      </c>
      <c r="P616" s="25">
        <f ca="1">NETWORKDAYS(Table1[[#This Row],[Joining Date]],TODAY())</f>
        <v>602</v>
      </c>
      <c r="Q616" s="25" t="str">
        <f>LEFT(Table1[[#This Row],[Department]],5)&amp;"-"&amp;RIGHT(Table1[[#This Row],[Employee ID]],3)</f>
        <v>HR-179</v>
      </c>
      <c r="R616" s="25" t="str">
        <f>LEFT(Table1[[#This Row],[Department]],3)</f>
        <v>HR</v>
      </c>
      <c r="S616" s="36">
        <f>_xlfn.XLOOKUP(Table1[[#This Row],[City]],Table2[City],Table2[Bonus %])</f>
        <v>7</v>
      </c>
      <c r="U616" s="48" t="str">
        <v xml:space="preserve">Ananya </v>
      </c>
      <c r="V616" s="48" t="str">
        <v>Rao</v>
      </c>
    </row>
    <row r="617" spans="1:22" x14ac:dyDescent="0.35">
      <c r="A617" s="9" t="s">
        <v>4496</v>
      </c>
      <c r="B617" s="41" t="str">
        <f>LEFT(Table1[[#This Row],[Employee Name]],FIND(" ",Table1[[#This Row],[Employee Name]]))</f>
        <v xml:space="preserve">Tarun </v>
      </c>
      <c r="C617" s="41" t="str">
        <f>RIGHT(Table1[[#This Row],[Employee Name]],LEN(Table1[[#This Row],[Employee Name]])-FIND(" ",Table1[[#This Row],[Employee Name]]))</f>
        <v>Verma</v>
      </c>
      <c r="D617" s="23">
        <f>Table1[[#This Row],[Basic Salary]]+Table1[[#This Row],[Bonus]]</f>
        <v>126576</v>
      </c>
      <c r="E617" s="10">
        <v>65</v>
      </c>
      <c r="F617" s="46">
        <v>82</v>
      </c>
      <c r="G617" s="10" t="str" cm="1">
        <f t="array" ref="G617">_xlfn.IFS(Table1[[#This Row],[Performance Score]]&gt;=80,"Excellent",Table1[[#This Row],[Performance Score]]&gt;=60,"Good",Table1[[#This Row],[Performance Score]]&gt;=40,"Need Improvement")</f>
        <v>Excellent</v>
      </c>
      <c r="H617" s="30">
        <f>Table1[[#This Row],[Bonus]]/Table1[[#This Row],[Basic Salary]]</f>
        <v>6.9243700318468646E-2</v>
      </c>
      <c r="I617" s="10">
        <f ca="1">DATEDIF(Table1[[#This Row],[Date of Birth]],TODAY(),"y")</f>
        <v>44</v>
      </c>
      <c r="J617" s="34">
        <v>42561</v>
      </c>
      <c r="K617" s="33" t="str" cm="1">
        <f t="array" aca="1" ref="K617" ca="1">_xlfn.IFS(L617&lt;3,"Junior",L617&lt;=7,"Mid-Level",L617&gt;7,"Senior")</f>
        <v>Senior</v>
      </c>
      <c r="L617" s="46">
        <f ca="1">INT(YEARFRAC(Table1[[#This Row],[Joining Date]],TODAY(),1))</f>
        <v>9</v>
      </c>
      <c r="M617" s="25" t="str">
        <f t="shared" ca="1" si="9"/>
        <v>Yes</v>
      </c>
      <c r="N617" s="26">
        <f>YEAR(Table1[[#This Row],[Joining Date]])</f>
        <v>2016</v>
      </c>
      <c r="O617" s="46">
        <f>MONTH(Table1[[#This Row],[Joining Date]])</f>
        <v>7</v>
      </c>
      <c r="P617" s="26">
        <f ca="1">NETWORKDAYS(Table1[[#This Row],[Joining Date]],TODAY())</f>
        <v>2601</v>
      </c>
      <c r="Q617" s="26" t="str">
        <f>LEFT(Table1[[#This Row],[Department]],5)&amp;"-"&amp;RIGHT(Table1[[#This Row],[Employee ID]],3)</f>
        <v>Marke-440</v>
      </c>
      <c r="R617" s="26" t="str">
        <f>LEFT(Table1[[#This Row],[Department]],3)</f>
        <v>Mar</v>
      </c>
      <c r="S617" s="37">
        <f>_xlfn.XLOOKUP(Table1[[#This Row],[City]],Table2[City],Table2[Bonus %])</f>
        <v>5</v>
      </c>
      <c r="U617" s="48" t="str">
        <v xml:space="preserve">Tarun </v>
      </c>
      <c r="V617" s="48" t="str">
        <v>Verma</v>
      </c>
    </row>
    <row r="618" spans="1:22" x14ac:dyDescent="0.35">
      <c r="A618" s="7" t="s">
        <v>2914</v>
      </c>
      <c r="B618" s="40" t="str">
        <f>LEFT(Table1[[#This Row],[Employee Name]],FIND(" ",Table1[[#This Row],[Employee Name]]))</f>
        <v xml:space="preserve">Ravi </v>
      </c>
      <c r="C618" s="40" t="str">
        <f>RIGHT(Table1[[#This Row],[Employee Name]],LEN(Table1[[#This Row],[Employee Name]])-FIND(" ",Table1[[#This Row],[Employee Name]]))</f>
        <v>Teja</v>
      </c>
      <c r="D618" s="22">
        <f>Table1[[#This Row],[Basic Salary]]+Table1[[#This Row],[Bonus]]</f>
        <v>126574</v>
      </c>
      <c r="E618" s="8">
        <v>62</v>
      </c>
      <c r="F618" s="45">
        <v>58</v>
      </c>
      <c r="G618" s="8" t="str" cm="1">
        <f t="array" ref="G618">_xlfn.IFS(Table1[[#This Row],[Performance Score]]&gt;=80,"Excellent",Table1[[#This Row],[Performance Score]]&gt;=60,"Good",Table1[[#This Row],[Performance Score]]&gt;=40,"Need Improvement")</f>
        <v>Need Improvement</v>
      </c>
      <c r="H618" s="29">
        <f>Table1[[#This Row],[Bonus]]/Table1[[#This Row],[Basic Salary]]</f>
        <v>0.25771577336592538</v>
      </c>
      <c r="I618" s="8">
        <f ca="1">DATEDIF(Table1[[#This Row],[Date of Birth]],TODAY(),"y")</f>
        <v>23</v>
      </c>
      <c r="J618" s="33">
        <v>45010</v>
      </c>
      <c r="K618" s="33" t="str" cm="1">
        <f t="array" aca="1" ref="K618" ca="1">_xlfn.IFS(L618&lt;3,"Junior",L618&lt;=7,"Mid-Level",L618&gt;7,"Senior")</f>
        <v>Mid-Level</v>
      </c>
      <c r="L618" s="45">
        <f ca="1">INT(YEARFRAC(Table1[[#This Row],[Joining Date]],TODAY(),1))</f>
        <v>3</v>
      </c>
      <c r="M618" s="25" t="str">
        <f t="shared" ca="1" si="9"/>
        <v>No</v>
      </c>
      <c r="N618" s="25">
        <f>YEAR(Table1[[#This Row],[Joining Date]])</f>
        <v>2023</v>
      </c>
      <c r="O618" s="45">
        <f>MONTH(Table1[[#This Row],[Joining Date]])</f>
        <v>3</v>
      </c>
      <c r="P618" s="25">
        <f ca="1">NETWORKDAYS(Table1[[#This Row],[Joining Date]],TODAY())</f>
        <v>851</v>
      </c>
      <c r="Q618" s="25" t="str">
        <f>LEFT(Table1[[#This Row],[Department]],5)&amp;"-"&amp;RIGHT(Table1[[#This Row],[Employee ID]],3)</f>
        <v>Finan-858</v>
      </c>
      <c r="R618" s="25" t="str">
        <f>LEFT(Table1[[#This Row],[Department]],3)</f>
        <v>Fin</v>
      </c>
      <c r="S618" s="36">
        <f>_xlfn.XLOOKUP(Table1[[#This Row],[City]],Table2[City],Table2[Bonus %])</f>
        <v>6</v>
      </c>
      <c r="U618" s="48" t="str">
        <v xml:space="preserve">Ravi </v>
      </c>
      <c r="V618" s="48" t="str">
        <v>Teja</v>
      </c>
    </row>
    <row r="619" spans="1:22" x14ac:dyDescent="0.35">
      <c r="A619" s="9" t="s">
        <v>4588</v>
      </c>
      <c r="B619" s="41" t="str">
        <f>LEFT(Table1[[#This Row],[Employee Name]],FIND(" ",Table1[[#This Row],[Employee Name]]))</f>
        <v xml:space="preserve">Sneha </v>
      </c>
      <c r="C619" s="41" t="str">
        <f>RIGHT(Table1[[#This Row],[Employee Name]],LEN(Table1[[#This Row],[Employee Name]])-FIND(" ",Table1[[#This Row],[Employee Name]]))</f>
        <v>Iyer</v>
      </c>
      <c r="D619" s="23">
        <f>Table1[[#This Row],[Basic Salary]]+Table1[[#This Row],[Bonus]]</f>
        <v>126539</v>
      </c>
      <c r="E619" s="10">
        <v>96</v>
      </c>
      <c r="F619" s="46">
        <v>42</v>
      </c>
      <c r="G619" s="10" t="str" cm="1">
        <f t="array" ref="G619">_xlfn.IFS(Table1[[#This Row],[Performance Score]]&gt;=80,"Excellent",Table1[[#This Row],[Performance Score]]&gt;=60,"Good",Table1[[#This Row],[Performance Score]]&gt;=40,"Need Improvement")</f>
        <v>Need Improvement</v>
      </c>
      <c r="H619" s="30">
        <f>Table1[[#This Row],[Bonus]]/Table1[[#This Row],[Basic Salary]]</f>
        <v>9.8038024661361842E-2</v>
      </c>
      <c r="I619" s="10">
        <f ca="1">DATEDIF(Table1[[#This Row],[Date of Birth]],TODAY(),"y")</f>
        <v>27</v>
      </c>
      <c r="J619" s="34">
        <v>45571</v>
      </c>
      <c r="K619" s="33" t="str" cm="1">
        <f t="array" aca="1" ref="K619" ca="1">_xlfn.IFS(L619&lt;3,"Junior",L619&lt;=7,"Mid-Level",L619&gt;7,"Senior")</f>
        <v>Junior</v>
      </c>
      <c r="L619" s="46">
        <f ca="1">INT(YEARFRAC(Table1[[#This Row],[Joining Date]],TODAY(),1))</f>
        <v>1</v>
      </c>
      <c r="M619" s="25" t="str">
        <f t="shared" ca="1" si="9"/>
        <v>No</v>
      </c>
      <c r="N619" s="26">
        <f>YEAR(Table1[[#This Row],[Joining Date]])</f>
        <v>2024</v>
      </c>
      <c r="O619" s="46">
        <f>MONTH(Table1[[#This Row],[Joining Date]])</f>
        <v>10</v>
      </c>
      <c r="P619" s="26">
        <f ca="1">NETWORKDAYS(Table1[[#This Row],[Joining Date]],TODAY())</f>
        <v>451</v>
      </c>
      <c r="Q619" s="26" t="str">
        <f>LEFT(Table1[[#This Row],[Department]],5)&amp;"-"&amp;RIGHT(Table1[[#This Row],[Employee ID]],3)</f>
        <v>Finan-532</v>
      </c>
      <c r="R619" s="26" t="str">
        <f>LEFT(Table1[[#This Row],[Department]],3)</f>
        <v>Fin</v>
      </c>
      <c r="S619" s="37">
        <f>_xlfn.XLOOKUP(Table1[[#This Row],[City]],Table2[City],Table2[Bonus %])</f>
        <v>5</v>
      </c>
      <c r="U619" s="48" t="str">
        <v xml:space="preserve">Sneha </v>
      </c>
      <c r="V619" s="48" t="str">
        <v>Iyer</v>
      </c>
    </row>
    <row r="620" spans="1:22" x14ac:dyDescent="0.35">
      <c r="A620" s="7" t="s">
        <v>615</v>
      </c>
      <c r="B620" s="40" t="str">
        <f>LEFT(Table1[[#This Row],[Employee Name]],FIND(" ",Table1[[#This Row],[Employee Name]]))</f>
        <v xml:space="preserve">Ajay </v>
      </c>
      <c r="C620" s="40" t="str">
        <f>RIGHT(Table1[[#This Row],[Employee Name]],LEN(Table1[[#This Row],[Employee Name]])-FIND(" ",Table1[[#This Row],[Employee Name]]))</f>
        <v>Singh</v>
      </c>
      <c r="D620" s="22">
        <f>Table1[[#This Row],[Basic Salary]]+Table1[[#This Row],[Bonus]]</f>
        <v>126518</v>
      </c>
      <c r="E620" s="8">
        <v>76</v>
      </c>
      <c r="F620" s="45">
        <v>63</v>
      </c>
      <c r="G620" s="8" t="str" cm="1">
        <f t="array" ref="G620">_xlfn.IFS(Table1[[#This Row],[Performance Score]]&gt;=80,"Excellent",Table1[[#This Row],[Performance Score]]&gt;=60,"Good",Table1[[#This Row],[Performance Score]]&gt;=40,"Need Improvement")</f>
        <v>Good</v>
      </c>
      <c r="H620" s="29">
        <f>Table1[[#This Row],[Bonus]]/Table1[[#This Row],[Basic Salary]]</f>
        <v>0.30269769357495879</v>
      </c>
      <c r="I620" s="8">
        <f ca="1">DATEDIF(Table1[[#This Row],[Date of Birth]],TODAY(),"y")</f>
        <v>29</v>
      </c>
      <c r="J620" s="33">
        <v>42881</v>
      </c>
      <c r="K620" s="33" t="str" cm="1">
        <f t="array" aca="1" ref="K620" ca="1">_xlfn.IFS(L620&lt;3,"Junior",L620&lt;=7,"Mid-Level",L620&gt;7,"Senior")</f>
        <v>Senior</v>
      </c>
      <c r="L620" s="45">
        <f ca="1">INT(YEARFRAC(Table1[[#This Row],[Joining Date]],TODAY(),1))</f>
        <v>9</v>
      </c>
      <c r="M620" s="25" t="str">
        <f t="shared" ca="1" si="9"/>
        <v>Yes</v>
      </c>
      <c r="N620" s="25">
        <f>YEAR(Table1[[#This Row],[Joining Date]])</f>
        <v>2017</v>
      </c>
      <c r="O620" s="45">
        <f>MONTH(Table1[[#This Row],[Joining Date]])</f>
        <v>5</v>
      </c>
      <c r="P620" s="25">
        <f ca="1">NETWORKDAYS(Table1[[#This Row],[Joining Date]],TODAY())</f>
        <v>2372</v>
      </c>
      <c r="Q620" s="25" t="str">
        <f>LEFT(Table1[[#This Row],[Department]],5)&amp;"-"&amp;RIGHT(Table1[[#This Row],[Employee ID]],3)</f>
        <v>Opera-559</v>
      </c>
      <c r="R620" s="25" t="str">
        <f>LEFT(Table1[[#This Row],[Department]],3)</f>
        <v>Ope</v>
      </c>
      <c r="S620" s="36">
        <f>_xlfn.XLOOKUP(Table1[[#This Row],[City]],Table2[City],Table2[Bonus %])</f>
        <v>8</v>
      </c>
      <c r="U620" s="48" t="str">
        <v xml:space="preserve">Ajay </v>
      </c>
      <c r="V620" s="48" t="str">
        <v>Singh</v>
      </c>
    </row>
    <row r="621" spans="1:22" x14ac:dyDescent="0.35">
      <c r="A621" s="9" t="s">
        <v>1279</v>
      </c>
      <c r="B621" s="41" t="str">
        <f>LEFT(Table1[[#This Row],[Employee Name]],FIND(" ",Table1[[#This Row],[Employee Name]]))</f>
        <v xml:space="preserve">Pooja </v>
      </c>
      <c r="C621" s="41" t="str">
        <f>RIGHT(Table1[[#This Row],[Employee Name]],LEN(Table1[[#This Row],[Employee Name]])-FIND(" ",Table1[[#This Row],[Employee Name]]))</f>
        <v>Das</v>
      </c>
      <c r="D621" s="23">
        <f>Table1[[#This Row],[Basic Salary]]+Table1[[#This Row],[Bonus]]</f>
        <v>126502</v>
      </c>
      <c r="E621" s="10">
        <v>79</v>
      </c>
      <c r="F621" s="46">
        <v>65</v>
      </c>
      <c r="G621" s="10" t="str" cm="1">
        <f t="array" ref="G621">_xlfn.IFS(Table1[[#This Row],[Performance Score]]&gt;=80,"Excellent",Table1[[#This Row],[Performance Score]]&gt;=60,"Good",Table1[[#This Row],[Performance Score]]&gt;=40,"Need Improvement")</f>
        <v>Good</v>
      </c>
      <c r="H621" s="30">
        <f>Table1[[#This Row],[Bonus]]/Table1[[#This Row],[Basic Salary]]</f>
        <v>0.20343997640724146</v>
      </c>
      <c r="I621" s="10">
        <f ca="1">DATEDIF(Table1[[#This Row],[Date of Birth]],TODAY(),"y")</f>
        <v>23</v>
      </c>
      <c r="J621" s="34">
        <v>42993</v>
      </c>
      <c r="K621" s="33" t="str" cm="1">
        <f t="array" aca="1" ref="K621" ca="1">_xlfn.IFS(L621&lt;3,"Junior",L621&lt;=7,"Mid-Level",L621&gt;7,"Senior")</f>
        <v>Senior</v>
      </c>
      <c r="L621" s="46">
        <f ca="1">INT(YEARFRAC(Table1[[#This Row],[Joining Date]],TODAY(),1))</f>
        <v>8</v>
      </c>
      <c r="M621" s="25" t="str">
        <f t="shared" ca="1" si="9"/>
        <v>Yes</v>
      </c>
      <c r="N621" s="26">
        <f>YEAR(Table1[[#This Row],[Joining Date]])</f>
        <v>2017</v>
      </c>
      <c r="O621" s="46">
        <f>MONTH(Table1[[#This Row],[Joining Date]])</f>
        <v>9</v>
      </c>
      <c r="P621" s="26">
        <f ca="1">NETWORKDAYS(Table1[[#This Row],[Joining Date]],TODAY())</f>
        <v>2292</v>
      </c>
      <c r="Q621" s="26" t="str">
        <f>LEFT(Table1[[#This Row],[Department]],5)&amp;"-"&amp;RIGHT(Table1[[#This Row],[Employee ID]],3)</f>
        <v>Opera-223</v>
      </c>
      <c r="R621" s="26" t="str">
        <f>LEFT(Table1[[#This Row],[Department]],3)</f>
        <v>Ope</v>
      </c>
      <c r="S621" s="37">
        <f>_xlfn.XLOOKUP(Table1[[#This Row],[City]],Table2[City],Table2[Bonus %])</f>
        <v>4</v>
      </c>
      <c r="U621" s="48" t="str">
        <v xml:space="preserve">Pooja </v>
      </c>
      <c r="V621" s="48" t="str">
        <v>Das</v>
      </c>
    </row>
    <row r="622" spans="1:22" x14ac:dyDescent="0.35">
      <c r="A622" s="7" t="s">
        <v>4601</v>
      </c>
      <c r="B622" s="40" t="str">
        <f>LEFT(Table1[[#This Row],[Employee Name]],FIND(" ",Table1[[#This Row],[Employee Name]]))</f>
        <v xml:space="preserve">Pooja </v>
      </c>
      <c r="C622" s="40" t="str">
        <f>RIGHT(Table1[[#This Row],[Employee Name]],LEN(Table1[[#This Row],[Employee Name]])-FIND(" ",Table1[[#This Row],[Employee Name]]))</f>
        <v>Das</v>
      </c>
      <c r="D622" s="22">
        <f>Table1[[#This Row],[Basic Salary]]+Table1[[#This Row],[Bonus]]</f>
        <v>126494</v>
      </c>
      <c r="E622" s="8">
        <v>92</v>
      </c>
      <c r="F622" s="45">
        <v>100</v>
      </c>
      <c r="G622" s="8" t="str" cm="1">
        <f t="array" ref="G622">_xlfn.IFS(Table1[[#This Row],[Performance Score]]&gt;=80,"Excellent",Table1[[#This Row],[Performance Score]]&gt;=60,"Good",Table1[[#This Row],[Performance Score]]&gt;=40,"Need Improvement")</f>
        <v>Excellent</v>
      </c>
      <c r="H622" s="29">
        <f>Table1[[#This Row],[Bonus]]/Table1[[#This Row],[Basic Salary]]</f>
        <v>0.14908886103086791</v>
      </c>
      <c r="I622" s="8">
        <f ca="1">DATEDIF(Table1[[#This Row],[Date of Birth]],TODAY(),"y")</f>
        <v>26</v>
      </c>
      <c r="J622" s="33">
        <v>43365</v>
      </c>
      <c r="K622" s="33" t="str" cm="1">
        <f t="array" aca="1" ref="K622" ca="1">_xlfn.IFS(L622&lt;3,"Junior",L622&lt;=7,"Mid-Level",L622&gt;7,"Senior")</f>
        <v>Mid-Level</v>
      </c>
      <c r="L622" s="45">
        <f ca="1">INT(YEARFRAC(Table1[[#This Row],[Joining Date]],TODAY(),1))</f>
        <v>7</v>
      </c>
      <c r="M622" s="25" t="str">
        <f t="shared" ca="1" si="9"/>
        <v>Yes</v>
      </c>
      <c r="N622" s="25">
        <f>YEAR(Table1[[#This Row],[Joining Date]])</f>
        <v>2018</v>
      </c>
      <c r="O622" s="45">
        <f>MONTH(Table1[[#This Row],[Joining Date]])</f>
        <v>9</v>
      </c>
      <c r="P622" s="25">
        <f ca="1">NETWORKDAYS(Table1[[#This Row],[Joining Date]],TODAY())</f>
        <v>2026</v>
      </c>
      <c r="Q622" s="25" t="str">
        <f>LEFT(Table1[[#This Row],[Department]],5)&amp;"-"&amp;RIGHT(Table1[[#This Row],[Employee ID]],3)</f>
        <v>Opera-545</v>
      </c>
      <c r="R622" s="25" t="str">
        <f>LEFT(Table1[[#This Row],[Department]],3)</f>
        <v>Ope</v>
      </c>
      <c r="S622" s="36">
        <f>_xlfn.XLOOKUP(Table1[[#This Row],[City]],Table2[City],Table2[Bonus %])</f>
        <v>5</v>
      </c>
      <c r="U622" s="48" t="str">
        <v xml:space="preserve">Pooja </v>
      </c>
      <c r="V622" s="48" t="str">
        <v>Das</v>
      </c>
    </row>
    <row r="623" spans="1:22" x14ac:dyDescent="0.35">
      <c r="A623" s="9" t="s">
        <v>1511</v>
      </c>
      <c r="B623" s="41" t="str">
        <f>LEFT(Table1[[#This Row],[Employee Name]],FIND(" ",Table1[[#This Row],[Employee Name]]))</f>
        <v xml:space="preserve">Swathi </v>
      </c>
      <c r="C623" s="41" t="str">
        <f>RIGHT(Table1[[#This Row],[Employee Name]],LEN(Table1[[#This Row],[Employee Name]])-FIND(" ",Table1[[#This Row],[Employee Name]]))</f>
        <v>Ramesh</v>
      </c>
      <c r="D623" s="23">
        <f>Table1[[#This Row],[Basic Salary]]+Table1[[#This Row],[Bonus]]</f>
        <v>126473</v>
      </c>
      <c r="E623" s="10">
        <v>61</v>
      </c>
      <c r="F623" s="46">
        <v>52</v>
      </c>
      <c r="G623" s="10" t="str" cm="1">
        <f t="array" ref="G623">_xlfn.IFS(Table1[[#This Row],[Performance Score]]&gt;=80,"Excellent",Table1[[#This Row],[Performance Score]]&gt;=60,"Good",Table1[[#This Row],[Performance Score]]&gt;=40,"Need Improvement")</f>
        <v>Need Improvement</v>
      </c>
      <c r="H623" s="30">
        <f>Table1[[#This Row],[Bonus]]/Table1[[#This Row],[Basic Salary]]</f>
        <v>0.10743056285243949</v>
      </c>
      <c r="I623" s="10">
        <f ca="1">DATEDIF(Table1[[#This Row],[Date of Birth]],TODAY(),"y")</f>
        <v>40</v>
      </c>
      <c r="J623" s="34">
        <v>42803</v>
      </c>
      <c r="K623" s="33" t="str" cm="1">
        <f t="array" aca="1" ref="K623" ca="1">_xlfn.IFS(L623&lt;3,"Junior",L623&lt;=7,"Mid-Level",L623&gt;7,"Senior")</f>
        <v>Senior</v>
      </c>
      <c r="L623" s="46">
        <f ca="1">INT(YEARFRAC(Table1[[#This Row],[Joining Date]],TODAY(),1))</f>
        <v>9</v>
      </c>
      <c r="M623" s="25" t="str">
        <f t="shared" ca="1" si="9"/>
        <v>Yes</v>
      </c>
      <c r="N623" s="26">
        <f>YEAR(Table1[[#This Row],[Joining Date]])</f>
        <v>2017</v>
      </c>
      <c r="O623" s="46">
        <f>MONTH(Table1[[#This Row],[Joining Date]])</f>
        <v>3</v>
      </c>
      <c r="P623" s="26">
        <f ca="1">NETWORKDAYS(Table1[[#This Row],[Joining Date]],TODAY())</f>
        <v>2428</v>
      </c>
      <c r="Q623" s="26" t="str">
        <f>LEFT(Table1[[#This Row],[Department]],5)&amp;"-"&amp;RIGHT(Table1[[#This Row],[Employee ID]],3)</f>
        <v>IT-455</v>
      </c>
      <c r="R623" s="26" t="str">
        <f>LEFT(Table1[[#This Row],[Department]],3)</f>
        <v>IT</v>
      </c>
      <c r="S623" s="37">
        <f>_xlfn.XLOOKUP(Table1[[#This Row],[City]],Table2[City],Table2[Bonus %])</f>
        <v>6</v>
      </c>
      <c r="U623" s="48" t="str">
        <v xml:space="preserve">Swathi </v>
      </c>
      <c r="V623" s="48" t="str">
        <v>Ramesh</v>
      </c>
    </row>
    <row r="624" spans="1:22" x14ac:dyDescent="0.35">
      <c r="A624" s="7" t="s">
        <v>4232</v>
      </c>
      <c r="B624" s="40" t="str">
        <f>LEFT(Table1[[#This Row],[Employee Name]],FIND(" ",Table1[[#This Row],[Employee Name]]))</f>
        <v xml:space="preserve">Rohan </v>
      </c>
      <c r="C624" s="40" t="str">
        <f>RIGHT(Table1[[#This Row],[Employee Name]],LEN(Table1[[#This Row],[Employee Name]])-FIND(" ",Table1[[#This Row],[Employee Name]]))</f>
        <v>Gupta</v>
      </c>
      <c r="D624" s="22">
        <f>Table1[[#This Row],[Basic Salary]]+Table1[[#This Row],[Bonus]]</f>
        <v>126447</v>
      </c>
      <c r="E624" s="8">
        <v>60</v>
      </c>
      <c r="F624" s="45">
        <v>67</v>
      </c>
      <c r="G624" s="8" t="str" cm="1">
        <f t="array" ref="G624">_xlfn.IFS(Table1[[#This Row],[Performance Score]]&gt;=80,"Excellent",Table1[[#This Row],[Performance Score]]&gt;=60,"Good",Table1[[#This Row],[Performance Score]]&gt;=40,"Need Improvement")</f>
        <v>Good</v>
      </c>
      <c r="H624" s="29">
        <f>Table1[[#This Row],[Bonus]]/Table1[[#This Row],[Basic Salary]]</f>
        <v>0.17271664935450365</v>
      </c>
      <c r="I624" s="8">
        <f ca="1">DATEDIF(Table1[[#This Row],[Date of Birth]],TODAY(),"y")</f>
        <v>34</v>
      </c>
      <c r="J624" s="33">
        <v>42295</v>
      </c>
      <c r="K624" s="33" t="str" cm="1">
        <f t="array" aca="1" ref="K624" ca="1">_xlfn.IFS(L624&lt;3,"Junior",L624&lt;=7,"Mid-Level",L624&gt;7,"Senior")</f>
        <v>Senior</v>
      </c>
      <c r="L624" s="45">
        <f ca="1">INT(YEARFRAC(Table1[[#This Row],[Joining Date]],TODAY(),1))</f>
        <v>10</v>
      </c>
      <c r="M624" s="25" t="str">
        <f t="shared" ca="1" si="9"/>
        <v>Yes</v>
      </c>
      <c r="N624" s="25">
        <f>YEAR(Table1[[#This Row],[Joining Date]])</f>
        <v>2015</v>
      </c>
      <c r="O624" s="45">
        <f>MONTH(Table1[[#This Row],[Joining Date]])</f>
        <v>10</v>
      </c>
      <c r="P624" s="25">
        <f ca="1">NETWORKDAYS(Table1[[#This Row],[Joining Date]],TODAY())</f>
        <v>2791</v>
      </c>
      <c r="Q624" s="25" t="str">
        <f>LEFT(Table1[[#This Row],[Department]],5)&amp;"-"&amp;RIGHT(Table1[[#This Row],[Employee ID]],3)</f>
        <v>Suppo-176</v>
      </c>
      <c r="R624" s="25" t="str">
        <f>LEFT(Table1[[#This Row],[Department]],3)</f>
        <v>Sup</v>
      </c>
      <c r="S624" s="36">
        <f>_xlfn.XLOOKUP(Table1[[#This Row],[City]],Table2[City],Table2[Bonus %])</f>
        <v>8</v>
      </c>
      <c r="U624" s="48" t="str">
        <v xml:space="preserve">Rohan </v>
      </c>
      <c r="V624" s="48" t="str">
        <v>Gupta</v>
      </c>
    </row>
    <row r="625" spans="1:22" x14ac:dyDescent="0.35">
      <c r="A625" s="9" t="s">
        <v>393</v>
      </c>
      <c r="B625" s="41" t="str">
        <f>LEFT(Table1[[#This Row],[Employee Name]],FIND(" ",Table1[[#This Row],[Employee Name]]))</f>
        <v xml:space="preserve">Ishita </v>
      </c>
      <c r="C625" s="41" t="str">
        <f>RIGHT(Table1[[#This Row],[Employee Name]],LEN(Table1[[#This Row],[Employee Name]])-FIND(" ",Table1[[#This Row],[Employee Name]]))</f>
        <v>Roy</v>
      </c>
      <c r="D625" s="23">
        <f>Table1[[#This Row],[Basic Salary]]+Table1[[#This Row],[Bonus]]</f>
        <v>126443</v>
      </c>
      <c r="E625" s="10">
        <v>64</v>
      </c>
      <c r="F625" s="46">
        <v>77</v>
      </c>
      <c r="G625" s="10" t="str" cm="1">
        <f t="array" ref="G625">_xlfn.IFS(Table1[[#This Row],[Performance Score]]&gt;=80,"Excellent",Table1[[#This Row],[Performance Score]]&gt;=60,"Good",Table1[[#This Row],[Performance Score]]&gt;=40,"Need Improvement")</f>
        <v>Good</v>
      </c>
      <c r="H625" s="30">
        <f>Table1[[#This Row],[Bonus]]/Table1[[#This Row],[Basic Salary]]</f>
        <v>0.16514775941983578</v>
      </c>
      <c r="I625" s="10">
        <f ca="1">DATEDIF(Table1[[#This Row],[Date of Birth]],TODAY(),"y")</f>
        <v>40</v>
      </c>
      <c r="J625" s="34">
        <v>44075</v>
      </c>
      <c r="K625" s="33" t="str" cm="1">
        <f t="array" aca="1" ref="K625" ca="1">_xlfn.IFS(L625&lt;3,"Junior",L625&lt;=7,"Mid-Level",L625&gt;7,"Senior")</f>
        <v>Mid-Level</v>
      </c>
      <c r="L625" s="46">
        <f ca="1">INT(YEARFRAC(Table1[[#This Row],[Joining Date]],TODAY(),1))</f>
        <v>5</v>
      </c>
      <c r="M625" s="25" t="str">
        <f t="shared" ca="1" si="9"/>
        <v>No</v>
      </c>
      <c r="N625" s="26">
        <f>YEAR(Table1[[#This Row],[Joining Date]])</f>
        <v>2020</v>
      </c>
      <c r="O625" s="46">
        <f>MONTH(Table1[[#This Row],[Joining Date]])</f>
        <v>9</v>
      </c>
      <c r="P625" s="26">
        <f ca="1">NETWORKDAYS(Table1[[#This Row],[Joining Date]],TODAY())</f>
        <v>1520</v>
      </c>
      <c r="Q625" s="26" t="str">
        <f>LEFT(Table1[[#This Row],[Department]],5)&amp;"-"&amp;RIGHT(Table1[[#This Row],[Employee ID]],3)</f>
        <v>Opera-337</v>
      </c>
      <c r="R625" s="26" t="str">
        <f>LEFT(Table1[[#This Row],[Department]],3)</f>
        <v>Ope</v>
      </c>
      <c r="S625" s="37">
        <f>_xlfn.XLOOKUP(Table1[[#This Row],[City]],Table2[City],Table2[Bonus %])</f>
        <v>4</v>
      </c>
      <c r="U625" s="48" t="str">
        <v xml:space="preserve">Ishita </v>
      </c>
      <c r="V625" s="48" t="str">
        <v>Roy</v>
      </c>
    </row>
    <row r="626" spans="1:22" x14ac:dyDescent="0.35">
      <c r="A626" s="7" t="s">
        <v>3263</v>
      </c>
      <c r="B626" s="40" t="str">
        <f>LEFT(Table1[[#This Row],[Employee Name]],FIND(" ",Table1[[#This Row],[Employee Name]]))</f>
        <v xml:space="preserve">Krishna </v>
      </c>
      <c r="C626" s="40" t="str">
        <f>RIGHT(Table1[[#This Row],[Employee Name]],LEN(Table1[[#This Row],[Employee Name]])-FIND(" ",Table1[[#This Row],[Employee Name]]))</f>
        <v>Chaitanya</v>
      </c>
      <c r="D626" s="22">
        <f>Table1[[#This Row],[Basic Salary]]+Table1[[#This Row],[Bonus]]</f>
        <v>126431</v>
      </c>
      <c r="E626" s="8">
        <v>76</v>
      </c>
      <c r="F626" s="45">
        <v>83</v>
      </c>
      <c r="G626" s="8" t="str" cm="1">
        <f t="array" ref="G626">_xlfn.IFS(Table1[[#This Row],[Performance Score]]&gt;=80,"Excellent",Table1[[#This Row],[Performance Score]]&gt;=60,"Good",Table1[[#This Row],[Performance Score]]&gt;=40,"Need Improvement")</f>
        <v>Excellent</v>
      </c>
      <c r="H626" s="29">
        <f>Table1[[#This Row],[Bonus]]/Table1[[#This Row],[Basic Salary]]</f>
        <v>0.20636813831665124</v>
      </c>
      <c r="I626" s="8">
        <f ca="1">DATEDIF(Table1[[#This Row],[Date of Birth]],TODAY(),"y")</f>
        <v>46</v>
      </c>
      <c r="J626" s="33">
        <v>44380</v>
      </c>
      <c r="K626" s="33" t="str" cm="1">
        <f t="array" aca="1" ref="K626" ca="1">_xlfn.IFS(L626&lt;3,"Junior",L626&lt;=7,"Mid-Level",L626&gt;7,"Senior")</f>
        <v>Mid-Level</v>
      </c>
      <c r="L626" s="45">
        <f ca="1">INT(YEARFRAC(Table1[[#This Row],[Joining Date]],TODAY(),1))</f>
        <v>4</v>
      </c>
      <c r="M626" s="25" t="str">
        <f t="shared" ca="1" si="9"/>
        <v>No</v>
      </c>
      <c r="N626" s="25">
        <f>YEAR(Table1[[#This Row],[Joining Date]])</f>
        <v>2021</v>
      </c>
      <c r="O626" s="45">
        <f>MONTH(Table1[[#This Row],[Joining Date]])</f>
        <v>7</v>
      </c>
      <c r="P626" s="25">
        <f ca="1">NETWORKDAYS(Table1[[#This Row],[Joining Date]],TODAY())</f>
        <v>1301</v>
      </c>
      <c r="Q626" s="25" t="str">
        <f>LEFT(Table1[[#This Row],[Department]],5)&amp;"-"&amp;RIGHT(Table1[[#This Row],[Employee ID]],3)</f>
        <v>Suppo-207</v>
      </c>
      <c r="R626" s="25" t="str">
        <f>LEFT(Table1[[#This Row],[Department]],3)</f>
        <v>Sup</v>
      </c>
      <c r="S626" s="36">
        <f>_xlfn.XLOOKUP(Table1[[#This Row],[City]],Table2[City],Table2[Bonus %])</f>
        <v>8</v>
      </c>
      <c r="U626" s="48" t="str">
        <v xml:space="preserve">Krishna </v>
      </c>
      <c r="V626" s="48" t="str">
        <v>Chaitanya</v>
      </c>
    </row>
    <row r="627" spans="1:22" x14ac:dyDescent="0.35">
      <c r="A627" s="9" t="s">
        <v>608</v>
      </c>
      <c r="B627" s="41" t="str">
        <f>LEFT(Table1[[#This Row],[Employee Name]],FIND(" ",Table1[[#This Row],[Employee Name]]))</f>
        <v xml:space="preserve">Ajay </v>
      </c>
      <c r="C627" s="41" t="str">
        <f>RIGHT(Table1[[#This Row],[Employee Name]],LEN(Table1[[#This Row],[Employee Name]])-FIND(" ",Table1[[#This Row],[Employee Name]]))</f>
        <v>Singh</v>
      </c>
      <c r="D627" s="23">
        <f>Table1[[#This Row],[Basic Salary]]+Table1[[#This Row],[Bonus]]</f>
        <v>126411</v>
      </c>
      <c r="E627" s="10">
        <v>60</v>
      </c>
      <c r="F627" s="46">
        <v>99</v>
      </c>
      <c r="G627" s="10" t="str" cm="1">
        <f t="array" ref="G627">_xlfn.IFS(Table1[[#This Row],[Performance Score]]&gt;=80,"Excellent",Table1[[#This Row],[Performance Score]]&gt;=60,"Good",Table1[[#This Row],[Performance Score]]&gt;=40,"Need Improvement")</f>
        <v>Excellent</v>
      </c>
      <c r="H627" s="30">
        <f>Table1[[#This Row],[Bonus]]/Table1[[#This Row],[Basic Salary]]</f>
        <v>6.1483428360301962E-2</v>
      </c>
      <c r="I627" s="10">
        <f ca="1">DATEDIF(Table1[[#This Row],[Date of Birth]],TODAY(),"y")</f>
        <v>19</v>
      </c>
      <c r="J627" s="34">
        <v>42909</v>
      </c>
      <c r="K627" s="33" t="str" cm="1">
        <f t="array" aca="1" ref="K627" ca="1">_xlfn.IFS(L627&lt;3,"Junior",L627&lt;=7,"Mid-Level",L627&gt;7,"Senior")</f>
        <v>Senior</v>
      </c>
      <c r="L627" s="46">
        <f ca="1">INT(YEARFRAC(Table1[[#This Row],[Joining Date]],TODAY(),1))</f>
        <v>9</v>
      </c>
      <c r="M627" s="25" t="str">
        <f t="shared" ca="1" si="9"/>
        <v>Yes</v>
      </c>
      <c r="N627" s="26">
        <f>YEAR(Table1[[#This Row],[Joining Date]])</f>
        <v>2017</v>
      </c>
      <c r="O627" s="46">
        <f>MONTH(Table1[[#This Row],[Joining Date]])</f>
        <v>6</v>
      </c>
      <c r="P627" s="26">
        <f ca="1">NETWORKDAYS(Table1[[#This Row],[Joining Date]],TODAY())</f>
        <v>2352</v>
      </c>
      <c r="Q627" s="26" t="str">
        <f>LEFT(Table1[[#This Row],[Department]],5)&amp;"-"&amp;RIGHT(Table1[[#This Row],[Employee ID]],3)</f>
        <v>HR-552</v>
      </c>
      <c r="R627" s="26" t="str">
        <f>LEFT(Table1[[#This Row],[Department]],3)</f>
        <v>HR</v>
      </c>
      <c r="S627" s="37">
        <f>_xlfn.XLOOKUP(Table1[[#This Row],[City]],Table2[City],Table2[Bonus %])</f>
        <v>7</v>
      </c>
      <c r="U627" s="48" t="str">
        <v xml:space="preserve">Ajay </v>
      </c>
      <c r="V627" s="48" t="str">
        <v>Singh</v>
      </c>
    </row>
    <row r="628" spans="1:22" x14ac:dyDescent="0.35">
      <c r="A628" s="7" t="s">
        <v>210</v>
      </c>
      <c r="B628" s="40" t="str">
        <f>LEFT(Table1[[#This Row],[Employee Name]],FIND(" ",Table1[[#This Row],[Employee Name]]))</f>
        <v xml:space="preserve">Swathi </v>
      </c>
      <c r="C628" s="40" t="str">
        <f>RIGHT(Table1[[#This Row],[Employee Name]],LEN(Table1[[#This Row],[Employee Name]])-FIND(" ",Table1[[#This Row],[Employee Name]]))</f>
        <v>Ramesh</v>
      </c>
      <c r="D628" s="22">
        <f>Table1[[#This Row],[Basic Salary]]+Table1[[#This Row],[Bonus]]</f>
        <v>126389</v>
      </c>
      <c r="E628" s="8">
        <v>92</v>
      </c>
      <c r="F628" s="45">
        <v>81</v>
      </c>
      <c r="G628" s="8" t="str" cm="1">
        <f t="array" ref="G628">_xlfn.IFS(Table1[[#This Row],[Performance Score]]&gt;=80,"Excellent",Table1[[#This Row],[Performance Score]]&gt;=60,"Good",Table1[[#This Row],[Performance Score]]&gt;=40,"Need Improvement")</f>
        <v>Excellent</v>
      </c>
      <c r="H628" s="29">
        <f>Table1[[#This Row],[Bonus]]/Table1[[#This Row],[Basic Salary]]</f>
        <v>6.5440965724208863E-2</v>
      </c>
      <c r="I628" s="8">
        <f ca="1">DATEDIF(Table1[[#This Row],[Date of Birth]],TODAY(),"y")</f>
        <v>31</v>
      </c>
      <c r="J628" s="33">
        <v>42428</v>
      </c>
      <c r="K628" s="33" t="str" cm="1">
        <f t="array" aca="1" ref="K628" ca="1">_xlfn.IFS(L628&lt;3,"Junior",L628&lt;=7,"Mid-Level",L628&gt;7,"Senior")</f>
        <v>Senior</v>
      </c>
      <c r="L628" s="45">
        <f ca="1">INT(YEARFRAC(Table1[[#This Row],[Joining Date]],TODAY(),1))</f>
        <v>10</v>
      </c>
      <c r="M628" s="25" t="str">
        <f t="shared" ca="1" si="9"/>
        <v>Yes</v>
      </c>
      <c r="N628" s="25">
        <f>YEAR(Table1[[#This Row],[Joining Date]])</f>
        <v>2016</v>
      </c>
      <c r="O628" s="45">
        <f>MONTH(Table1[[#This Row],[Joining Date]])</f>
        <v>2</v>
      </c>
      <c r="P628" s="25">
        <f ca="1">NETWORKDAYS(Table1[[#This Row],[Joining Date]],TODAY())</f>
        <v>2696</v>
      </c>
      <c r="Q628" s="25" t="str">
        <f>LEFT(Table1[[#This Row],[Department]],5)&amp;"-"&amp;RIGHT(Table1[[#This Row],[Employee ID]],3)</f>
        <v>HR-154</v>
      </c>
      <c r="R628" s="25" t="str">
        <f>LEFT(Table1[[#This Row],[Department]],3)</f>
        <v>HR</v>
      </c>
      <c r="S628" s="36">
        <f>_xlfn.XLOOKUP(Table1[[#This Row],[City]],Table2[City],Table2[Bonus %])</f>
        <v>7</v>
      </c>
      <c r="U628" s="48" t="str">
        <v xml:space="preserve">Swathi </v>
      </c>
      <c r="V628" s="48" t="str">
        <v>Ramesh</v>
      </c>
    </row>
    <row r="629" spans="1:22" x14ac:dyDescent="0.35">
      <c r="A629" s="9" t="s">
        <v>4360</v>
      </c>
      <c r="B629" s="41" t="str">
        <f>LEFT(Table1[[#This Row],[Employee Name]],FIND(" ",Table1[[#This Row],[Employee Name]]))</f>
        <v xml:space="preserve">Arjun </v>
      </c>
      <c r="C629" s="41" t="str">
        <f>RIGHT(Table1[[#This Row],[Employee Name]],LEN(Table1[[#This Row],[Employee Name]])-FIND(" ",Table1[[#This Row],[Employee Name]]))</f>
        <v>Mehta</v>
      </c>
      <c r="D629" s="23">
        <f>Table1[[#This Row],[Basic Salary]]+Table1[[#This Row],[Bonus]]</f>
        <v>126379</v>
      </c>
      <c r="E629" s="10">
        <v>93</v>
      </c>
      <c r="F629" s="46">
        <v>63</v>
      </c>
      <c r="G629" s="10" t="str" cm="1">
        <f t="array" ref="G629">_xlfn.IFS(Table1[[#This Row],[Performance Score]]&gt;=80,"Excellent",Table1[[#This Row],[Performance Score]]&gt;=60,"Good",Table1[[#This Row],[Performance Score]]&gt;=40,"Need Improvement")</f>
        <v>Good</v>
      </c>
      <c r="H629" s="30">
        <f>Table1[[#This Row],[Bonus]]/Table1[[#This Row],[Basic Salary]]</f>
        <v>7.3802180248612917E-2</v>
      </c>
      <c r="I629" s="10">
        <f ca="1">DATEDIF(Table1[[#This Row],[Date of Birth]],TODAY(),"y")</f>
        <v>44</v>
      </c>
      <c r="J629" s="34">
        <v>44353</v>
      </c>
      <c r="K629" s="33" t="str" cm="1">
        <f t="array" aca="1" ref="K629" ca="1">_xlfn.IFS(L629&lt;3,"Junior",L629&lt;=7,"Mid-Level",L629&gt;7,"Senior")</f>
        <v>Mid-Level</v>
      </c>
      <c r="L629" s="46">
        <f ca="1">INT(YEARFRAC(Table1[[#This Row],[Joining Date]],TODAY(),1))</f>
        <v>5</v>
      </c>
      <c r="M629" s="25" t="str">
        <f t="shared" ca="1" si="9"/>
        <v>No</v>
      </c>
      <c r="N629" s="26">
        <f>YEAR(Table1[[#This Row],[Joining Date]])</f>
        <v>2021</v>
      </c>
      <c r="O629" s="46">
        <f>MONTH(Table1[[#This Row],[Joining Date]])</f>
        <v>6</v>
      </c>
      <c r="P629" s="26">
        <f ca="1">NETWORKDAYS(Table1[[#This Row],[Joining Date]],TODAY())</f>
        <v>1321</v>
      </c>
      <c r="Q629" s="26" t="str">
        <f>LEFT(Table1[[#This Row],[Department]],5)&amp;"-"&amp;RIGHT(Table1[[#This Row],[Employee ID]],3)</f>
        <v>Marke-304</v>
      </c>
      <c r="R629" s="26" t="str">
        <f>LEFT(Table1[[#This Row],[Department]],3)</f>
        <v>Mar</v>
      </c>
      <c r="S629" s="37">
        <f>_xlfn.XLOOKUP(Table1[[#This Row],[City]],Table2[City],Table2[Bonus %])</f>
        <v>5</v>
      </c>
      <c r="U629" s="48" t="str">
        <v xml:space="preserve">Arjun </v>
      </c>
      <c r="V629" s="48" t="str">
        <v>Mehta</v>
      </c>
    </row>
    <row r="630" spans="1:22" x14ac:dyDescent="0.35">
      <c r="A630" s="7" t="s">
        <v>3028</v>
      </c>
      <c r="B630" s="40" t="str">
        <f>LEFT(Table1[[#This Row],[Employee Name]],FIND(" ",Table1[[#This Row],[Employee Name]]))</f>
        <v xml:space="preserve">Kavya </v>
      </c>
      <c r="C630" s="40" t="str">
        <f>RIGHT(Table1[[#This Row],[Employee Name]],LEN(Table1[[#This Row],[Employee Name]])-FIND(" ",Table1[[#This Row],[Employee Name]]))</f>
        <v>Nair</v>
      </c>
      <c r="D630" s="22">
        <f>Table1[[#This Row],[Basic Salary]]+Table1[[#This Row],[Bonus]]</f>
        <v>126367</v>
      </c>
      <c r="E630" s="8">
        <v>72</v>
      </c>
      <c r="F630" s="45">
        <v>83</v>
      </c>
      <c r="G630" s="8" t="str" cm="1">
        <f t="array" ref="G630">_xlfn.IFS(Table1[[#This Row],[Performance Score]]&gt;=80,"Excellent",Table1[[#This Row],[Performance Score]]&gt;=60,"Good",Table1[[#This Row],[Performance Score]]&gt;=40,"Need Improvement")</f>
        <v>Excellent</v>
      </c>
      <c r="H630" s="29">
        <f>Table1[[#This Row],[Bonus]]/Table1[[#This Row],[Basic Salary]]</f>
        <v>0.30125010297388582</v>
      </c>
      <c r="I630" s="8">
        <f ca="1">DATEDIF(Table1[[#This Row],[Date of Birth]],TODAY(),"y")</f>
        <v>45</v>
      </c>
      <c r="J630" s="33">
        <v>42716</v>
      </c>
      <c r="K630" s="33" t="str" cm="1">
        <f t="array" aca="1" ref="K630" ca="1">_xlfn.IFS(L630&lt;3,"Junior",L630&lt;=7,"Mid-Level",L630&gt;7,"Senior")</f>
        <v>Senior</v>
      </c>
      <c r="L630" s="45">
        <f ca="1">INT(YEARFRAC(Table1[[#This Row],[Joining Date]],TODAY(),1))</f>
        <v>9</v>
      </c>
      <c r="M630" s="25" t="str">
        <f t="shared" ca="1" si="9"/>
        <v>Yes</v>
      </c>
      <c r="N630" s="25">
        <f>YEAR(Table1[[#This Row],[Joining Date]])</f>
        <v>2016</v>
      </c>
      <c r="O630" s="45">
        <f>MONTH(Table1[[#This Row],[Joining Date]])</f>
        <v>12</v>
      </c>
      <c r="P630" s="25">
        <f ca="1">NETWORKDAYS(Table1[[#This Row],[Joining Date]],TODAY())</f>
        <v>2491</v>
      </c>
      <c r="Q630" s="25" t="str">
        <f>LEFT(Table1[[#This Row],[Department]],5)&amp;"-"&amp;RIGHT(Table1[[#This Row],[Employee ID]],3)</f>
        <v>Suppo-972</v>
      </c>
      <c r="R630" s="25" t="str">
        <f>LEFT(Table1[[#This Row],[Department]],3)</f>
        <v>Sup</v>
      </c>
      <c r="S630" s="36">
        <f>_xlfn.XLOOKUP(Table1[[#This Row],[City]],Table2[City],Table2[Bonus %])</f>
        <v>6</v>
      </c>
      <c r="U630" s="48" t="str">
        <v xml:space="preserve">Kavya </v>
      </c>
      <c r="V630" s="48" t="str">
        <v>Nair</v>
      </c>
    </row>
    <row r="631" spans="1:22" x14ac:dyDescent="0.35">
      <c r="A631" s="9" t="s">
        <v>3050</v>
      </c>
      <c r="B631" s="41" t="str">
        <f>LEFT(Table1[[#This Row],[Employee Name]],FIND(" ",Table1[[#This Row],[Employee Name]]))</f>
        <v xml:space="preserve">Swathi </v>
      </c>
      <c r="C631" s="41" t="str">
        <f>RIGHT(Table1[[#This Row],[Employee Name]],LEN(Table1[[#This Row],[Employee Name]])-FIND(" ",Table1[[#This Row],[Employee Name]]))</f>
        <v>Ramesh</v>
      </c>
      <c r="D631" s="23">
        <f>Table1[[#This Row],[Basic Salary]]+Table1[[#This Row],[Bonus]]</f>
        <v>126365</v>
      </c>
      <c r="E631" s="10">
        <v>88</v>
      </c>
      <c r="F631" s="46">
        <v>79</v>
      </c>
      <c r="G631" s="10" t="str" cm="1">
        <f t="array" ref="G631">_xlfn.IFS(Table1[[#This Row],[Performance Score]]&gt;=80,"Excellent",Table1[[#This Row],[Performance Score]]&gt;=60,"Good",Table1[[#This Row],[Performance Score]]&gt;=40,"Need Improvement")</f>
        <v>Good</v>
      </c>
      <c r="H631" s="30">
        <f>Table1[[#This Row],[Bonus]]/Table1[[#This Row],[Basic Salary]]</f>
        <v>0.24822197637204158</v>
      </c>
      <c r="I631" s="10">
        <f ca="1">DATEDIF(Table1[[#This Row],[Date of Birth]],TODAY(),"y")</f>
        <v>33</v>
      </c>
      <c r="J631" s="34">
        <v>43959</v>
      </c>
      <c r="K631" s="33" t="str" cm="1">
        <f t="array" aca="1" ref="K631" ca="1">_xlfn.IFS(L631&lt;3,"Junior",L631&lt;=7,"Mid-Level",L631&gt;7,"Senior")</f>
        <v>Mid-Level</v>
      </c>
      <c r="L631" s="46">
        <f ca="1">INT(YEARFRAC(Table1[[#This Row],[Joining Date]],TODAY(),1))</f>
        <v>6</v>
      </c>
      <c r="M631" s="25" t="str">
        <f t="shared" ca="1" si="9"/>
        <v>Yes</v>
      </c>
      <c r="N631" s="26">
        <f>YEAR(Table1[[#This Row],[Joining Date]])</f>
        <v>2020</v>
      </c>
      <c r="O631" s="46">
        <f>MONTH(Table1[[#This Row],[Joining Date]])</f>
        <v>5</v>
      </c>
      <c r="P631" s="26">
        <f ca="1">NETWORKDAYS(Table1[[#This Row],[Joining Date]],TODAY())</f>
        <v>1602</v>
      </c>
      <c r="Q631" s="26" t="str">
        <f>LEFT(Table1[[#This Row],[Department]],5)&amp;"-"&amp;RIGHT(Table1[[#This Row],[Employee ID]],3)</f>
        <v>Suppo-994</v>
      </c>
      <c r="R631" s="26" t="str">
        <f>LEFT(Table1[[#This Row],[Department]],3)</f>
        <v>Sup</v>
      </c>
      <c r="S631" s="37">
        <f>_xlfn.XLOOKUP(Table1[[#This Row],[City]],Table2[City],Table2[Bonus %])</f>
        <v>4</v>
      </c>
      <c r="U631" s="48" t="str">
        <v xml:space="preserve">Swathi </v>
      </c>
      <c r="V631" s="48" t="str">
        <v>Ramesh</v>
      </c>
    </row>
    <row r="632" spans="1:22" x14ac:dyDescent="0.35">
      <c r="A632" s="7" t="s">
        <v>4259</v>
      </c>
      <c r="B632" s="40" t="str">
        <f>LEFT(Table1[[#This Row],[Employee Name]],FIND(" ",Table1[[#This Row],[Employee Name]]))</f>
        <v xml:space="preserve">Ravi </v>
      </c>
      <c r="C632" s="40" t="str">
        <f>RIGHT(Table1[[#This Row],[Employee Name]],LEN(Table1[[#This Row],[Employee Name]])-FIND(" ",Table1[[#This Row],[Employee Name]]))</f>
        <v>Teja</v>
      </c>
      <c r="D632" s="22">
        <f>Table1[[#This Row],[Basic Salary]]+Table1[[#This Row],[Bonus]]</f>
        <v>126341</v>
      </c>
      <c r="E632" s="8">
        <v>68</v>
      </c>
      <c r="F632" s="45">
        <v>58</v>
      </c>
      <c r="G632" s="8" t="str" cm="1">
        <f t="array" ref="G632">_xlfn.IFS(Table1[[#This Row],[Performance Score]]&gt;=80,"Excellent",Table1[[#This Row],[Performance Score]]&gt;=60,"Good",Table1[[#This Row],[Performance Score]]&gt;=40,"Need Improvement")</f>
        <v>Need Improvement</v>
      </c>
      <c r="H632" s="29">
        <f>Table1[[#This Row],[Bonus]]/Table1[[#This Row],[Basic Salary]]</f>
        <v>6.4820901812052259E-2</v>
      </c>
      <c r="I632" s="8">
        <f ca="1">DATEDIF(Table1[[#This Row],[Date of Birth]],TODAY(),"y")</f>
        <v>20</v>
      </c>
      <c r="J632" s="33">
        <v>43407</v>
      </c>
      <c r="K632" s="33" t="str" cm="1">
        <f t="array" aca="1" ref="K632" ca="1">_xlfn.IFS(L632&lt;3,"Junior",L632&lt;=7,"Mid-Level",L632&gt;7,"Senior")</f>
        <v>Mid-Level</v>
      </c>
      <c r="L632" s="45">
        <f ca="1">INT(YEARFRAC(Table1[[#This Row],[Joining Date]],TODAY(),1))</f>
        <v>7</v>
      </c>
      <c r="M632" s="25" t="str">
        <f t="shared" ca="1" si="9"/>
        <v>Yes</v>
      </c>
      <c r="N632" s="25">
        <f>YEAR(Table1[[#This Row],[Joining Date]])</f>
        <v>2018</v>
      </c>
      <c r="O632" s="45">
        <f>MONTH(Table1[[#This Row],[Joining Date]])</f>
        <v>11</v>
      </c>
      <c r="P632" s="25">
        <f ca="1">NETWORKDAYS(Table1[[#This Row],[Joining Date]],TODAY())</f>
        <v>1996</v>
      </c>
      <c r="Q632" s="25" t="str">
        <f>LEFT(Table1[[#This Row],[Department]],5)&amp;"-"&amp;RIGHT(Table1[[#This Row],[Employee ID]],3)</f>
        <v>Suppo-203</v>
      </c>
      <c r="R632" s="25" t="str">
        <f>LEFT(Table1[[#This Row],[Department]],3)</f>
        <v>Sup</v>
      </c>
      <c r="S632" s="36">
        <f>_xlfn.XLOOKUP(Table1[[#This Row],[City]],Table2[City],Table2[Bonus %])</f>
        <v>7</v>
      </c>
      <c r="U632" s="48" t="str">
        <v xml:space="preserve">Ravi </v>
      </c>
      <c r="V632" s="48" t="str">
        <v>Teja</v>
      </c>
    </row>
    <row r="633" spans="1:22" x14ac:dyDescent="0.35">
      <c r="A633" s="9" t="s">
        <v>2700</v>
      </c>
      <c r="B633" s="41" t="str">
        <f>LEFT(Table1[[#This Row],[Employee Name]],FIND(" ",Table1[[#This Row],[Employee Name]]))</f>
        <v xml:space="preserve">Rahul </v>
      </c>
      <c r="C633" s="41" t="str">
        <f>RIGHT(Table1[[#This Row],[Employee Name]],LEN(Table1[[#This Row],[Employee Name]])-FIND(" ",Table1[[#This Row],[Employee Name]]))</f>
        <v>Verma</v>
      </c>
      <c r="D633" s="23">
        <f>Table1[[#This Row],[Basic Salary]]+Table1[[#This Row],[Bonus]]</f>
        <v>126331</v>
      </c>
      <c r="E633" s="10">
        <v>85</v>
      </c>
      <c r="F633" s="46">
        <v>59</v>
      </c>
      <c r="G633" s="10" t="str" cm="1">
        <f t="array" ref="G633">_xlfn.IFS(Table1[[#This Row],[Performance Score]]&gt;=80,"Excellent",Table1[[#This Row],[Performance Score]]&gt;=60,"Good",Table1[[#This Row],[Performance Score]]&gt;=40,"Need Improvement")</f>
        <v>Need Improvement</v>
      </c>
      <c r="H633" s="30">
        <f>Table1[[#This Row],[Bonus]]/Table1[[#This Row],[Basic Salary]]</f>
        <v>0.15682432123071288</v>
      </c>
      <c r="I633" s="10">
        <f ca="1">DATEDIF(Table1[[#This Row],[Date of Birth]],TODAY(),"y")</f>
        <v>20</v>
      </c>
      <c r="J633" s="34">
        <v>43051</v>
      </c>
      <c r="K633" s="33" t="str" cm="1">
        <f t="array" aca="1" ref="K633" ca="1">_xlfn.IFS(L633&lt;3,"Junior",L633&lt;=7,"Mid-Level",L633&gt;7,"Senior")</f>
        <v>Senior</v>
      </c>
      <c r="L633" s="46">
        <f ca="1">INT(YEARFRAC(Table1[[#This Row],[Joining Date]],TODAY(),1))</f>
        <v>8</v>
      </c>
      <c r="M633" s="25" t="str">
        <f t="shared" ca="1" si="9"/>
        <v>Yes</v>
      </c>
      <c r="N633" s="26">
        <f>YEAR(Table1[[#This Row],[Joining Date]])</f>
        <v>2017</v>
      </c>
      <c r="O633" s="46">
        <f>MONTH(Table1[[#This Row],[Joining Date]])</f>
        <v>11</v>
      </c>
      <c r="P633" s="26">
        <f ca="1">NETWORKDAYS(Table1[[#This Row],[Joining Date]],TODAY())</f>
        <v>2251</v>
      </c>
      <c r="Q633" s="26" t="str">
        <f>LEFT(Table1[[#This Row],[Department]],5)&amp;"-"&amp;RIGHT(Table1[[#This Row],[Employee ID]],3)</f>
        <v>Marke-644</v>
      </c>
      <c r="R633" s="26" t="str">
        <f>LEFT(Table1[[#This Row],[Department]],3)</f>
        <v>Mar</v>
      </c>
      <c r="S633" s="37">
        <f>_xlfn.XLOOKUP(Table1[[#This Row],[City]],Table2[City],Table2[Bonus %])</f>
        <v>8</v>
      </c>
      <c r="U633" s="48" t="str">
        <v xml:space="preserve">Rahul </v>
      </c>
      <c r="V633" s="48" t="str">
        <v>Verma</v>
      </c>
    </row>
    <row r="634" spans="1:22" x14ac:dyDescent="0.35">
      <c r="A634" s="7" t="s">
        <v>4807</v>
      </c>
      <c r="B634" s="40" t="str">
        <f>LEFT(Table1[[#This Row],[Employee Name]],FIND(" ",Table1[[#This Row],[Employee Name]]))</f>
        <v xml:space="preserve">Priya </v>
      </c>
      <c r="C634" s="40" t="str">
        <f>RIGHT(Table1[[#This Row],[Employee Name]],LEN(Table1[[#This Row],[Employee Name]])-FIND(" ",Table1[[#This Row],[Employee Name]]))</f>
        <v>Reddy</v>
      </c>
      <c r="D634" s="22">
        <f>Table1[[#This Row],[Basic Salary]]+Table1[[#This Row],[Bonus]]</f>
        <v>126326</v>
      </c>
      <c r="E634" s="8">
        <v>61</v>
      </c>
      <c r="F634" s="45">
        <v>90</v>
      </c>
      <c r="G634" s="8" t="str" cm="1">
        <f t="array" ref="G634">_xlfn.IFS(Table1[[#This Row],[Performance Score]]&gt;=80,"Excellent",Table1[[#This Row],[Performance Score]]&gt;=60,"Good",Table1[[#This Row],[Performance Score]]&gt;=40,"Need Improvement")</f>
        <v>Excellent</v>
      </c>
      <c r="H634" s="29">
        <f>Table1[[#This Row],[Bonus]]/Table1[[#This Row],[Basic Salary]]</f>
        <v>0.28876465247242938</v>
      </c>
      <c r="I634" s="8">
        <f ca="1">DATEDIF(Table1[[#This Row],[Date of Birth]],TODAY(),"y")</f>
        <v>43</v>
      </c>
      <c r="J634" s="33">
        <v>42346</v>
      </c>
      <c r="K634" s="33" t="str" cm="1">
        <f t="array" aca="1" ref="K634" ca="1">_xlfn.IFS(L634&lt;3,"Junior",L634&lt;=7,"Mid-Level",L634&gt;7,"Senior")</f>
        <v>Senior</v>
      </c>
      <c r="L634" s="45">
        <f ca="1">INT(YEARFRAC(Table1[[#This Row],[Joining Date]],TODAY(),1))</f>
        <v>10</v>
      </c>
      <c r="M634" s="25" t="str">
        <f t="shared" ca="1" si="9"/>
        <v>Yes</v>
      </c>
      <c r="N634" s="25">
        <f>YEAR(Table1[[#This Row],[Joining Date]])</f>
        <v>2015</v>
      </c>
      <c r="O634" s="45">
        <f>MONTH(Table1[[#This Row],[Joining Date]])</f>
        <v>12</v>
      </c>
      <c r="P634" s="25">
        <f ca="1">NETWORKDAYS(Table1[[#This Row],[Joining Date]],TODAY())</f>
        <v>2755</v>
      </c>
      <c r="Q634" s="25" t="str">
        <f>LEFT(Table1[[#This Row],[Department]],5)&amp;"-"&amp;RIGHT(Table1[[#This Row],[Employee ID]],3)</f>
        <v>Suppo-751</v>
      </c>
      <c r="R634" s="25" t="str">
        <f>LEFT(Table1[[#This Row],[Department]],3)</f>
        <v>Sup</v>
      </c>
      <c r="S634" s="36">
        <f>_xlfn.XLOOKUP(Table1[[#This Row],[City]],Table2[City],Table2[Bonus %])</f>
        <v>5</v>
      </c>
      <c r="U634" s="48" t="str">
        <v xml:space="preserve">Priya </v>
      </c>
      <c r="V634" s="48" t="str">
        <v>Reddy</v>
      </c>
    </row>
    <row r="635" spans="1:22" x14ac:dyDescent="0.35">
      <c r="A635" s="9" t="s">
        <v>2491</v>
      </c>
      <c r="B635" s="41" t="str">
        <f>LEFT(Table1[[#This Row],[Employee Name]],FIND(" ",Table1[[#This Row],[Employee Name]]))</f>
        <v xml:space="preserve">Vikram </v>
      </c>
      <c r="C635" s="41" t="str">
        <f>RIGHT(Table1[[#This Row],[Employee Name]],LEN(Table1[[#This Row],[Employee Name]])-FIND(" ",Table1[[#This Row],[Employee Name]]))</f>
        <v>Singh</v>
      </c>
      <c r="D635" s="23">
        <f>Table1[[#This Row],[Basic Salary]]+Table1[[#This Row],[Bonus]]</f>
        <v>126325</v>
      </c>
      <c r="E635" s="10">
        <v>69</v>
      </c>
      <c r="F635" s="46">
        <v>70</v>
      </c>
      <c r="G635" s="10" t="str" cm="1">
        <f t="array" ref="G635">_xlfn.IFS(Table1[[#This Row],[Performance Score]]&gt;=80,"Excellent",Table1[[#This Row],[Performance Score]]&gt;=60,"Good",Table1[[#This Row],[Performance Score]]&gt;=40,"Need Improvement")</f>
        <v>Good</v>
      </c>
      <c r="H635" s="30">
        <f>Table1[[#This Row],[Bonus]]/Table1[[#This Row],[Basic Salary]]</f>
        <v>0.10282242223716029</v>
      </c>
      <c r="I635" s="10">
        <f ca="1">DATEDIF(Table1[[#This Row],[Date of Birth]],TODAY(),"y")</f>
        <v>29</v>
      </c>
      <c r="J635" s="34">
        <v>44678</v>
      </c>
      <c r="K635" s="33" t="str" cm="1">
        <f t="array" aca="1" ref="K635" ca="1">_xlfn.IFS(L635&lt;3,"Junior",L635&lt;=7,"Mid-Level",L635&gt;7,"Senior")</f>
        <v>Mid-Level</v>
      </c>
      <c r="L635" s="46">
        <f ca="1">INT(YEARFRAC(Table1[[#This Row],[Joining Date]],TODAY(),1))</f>
        <v>4</v>
      </c>
      <c r="M635" s="25" t="str">
        <f t="shared" ca="1" si="9"/>
        <v>No</v>
      </c>
      <c r="N635" s="26">
        <f>YEAR(Table1[[#This Row],[Joining Date]])</f>
        <v>2022</v>
      </c>
      <c r="O635" s="46">
        <f>MONTH(Table1[[#This Row],[Joining Date]])</f>
        <v>4</v>
      </c>
      <c r="P635" s="26">
        <f ca="1">NETWORKDAYS(Table1[[#This Row],[Joining Date]],TODAY())</f>
        <v>1089</v>
      </c>
      <c r="Q635" s="26" t="str">
        <f>LEFT(Table1[[#This Row],[Department]],5)&amp;"-"&amp;RIGHT(Table1[[#This Row],[Employee ID]],3)</f>
        <v>HR-435</v>
      </c>
      <c r="R635" s="26" t="str">
        <f>LEFT(Table1[[#This Row],[Department]],3)</f>
        <v>HR</v>
      </c>
      <c r="S635" s="37">
        <f>_xlfn.XLOOKUP(Table1[[#This Row],[City]],Table2[City],Table2[Bonus %])</f>
        <v>5</v>
      </c>
      <c r="U635" s="48" t="str">
        <v xml:space="preserve">Vikram </v>
      </c>
      <c r="V635" s="48" t="str">
        <v>Singh</v>
      </c>
    </row>
    <row r="636" spans="1:22" x14ac:dyDescent="0.35">
      <c r="A636" s="7" t="s">
        <v>4912</v>
      </c>
      <c r="B636" s="40" t="str">
        <f>LEFT(Table1[[#This Row],[Employee Name]],FIND(" ",Table1[[#This Row],[Employee Name]]))</f>
        <v xml:space="preserve">Pooja </v>
      </c>
      <c r="C636" s="40" t="str">
        <f>RIGHT(Table1[[#This Row],[Employee Name]],LEN(Table1[[#This Row],[Employee Name]])-FIND(" ",Table1[[#This Row],[Employee Name]]))</f>
        <v>Das</v>
      </c>
      <c r="D636" s="22">
        <f>Table1[[#This Row],[Basic Salary]]+Table1[[#This Row],[Bonus]]</f>
        <v>126310</v>
      </c>
      <c r="E636" s="8">
        <v>77</v>
      </c>
      <c r="F636" s="45">
        <v>98</v>
      </c>
      <c r="G636" s="8" t="str" cm="1">
        <f t="array" ref="G636">_xlfn.IFS(Table1[[#This Row],[Performance Score]]&gt;=80,"Excellent",Table1[[#This Row],[Performance Score]]&gt;=60,"Good",Table1[[#This Row],[Performance Score]]&gt;=40,"Need Improvement")</f>
        <v>Excellent</v>
      </c>
      <c r="H636" s="29">
        <f>Table1[[#This Row],[Bonus]]/Table1[[#This Row],[Basic Salary]]</f>
        <v>0.16499571116296657</v>
      </c>
      <c r="I636" s="8">
        <f ca="1">DATEDIF(Table1[[#This Row],[Date of Birth]],TODAY(),"y")</f>
        <v>17</v>
      </c>
      <c r="J636" s="33">
        <v>43077</v>
      </c>
      <c r="K636" s="33" t="str" cm="1">
        <f t="array" aca="1" ref="K636" ca="1">_xlfn.IFS(L636&lt;3,"Junior",L636&lt;=7,"Mid-Level",L636&gt;7,"Senior")</f>
        <v>Senior</v>
      </c>
      <c r="L636" s="45">
        <f ca="1">INT(YEARFRAC(Table1[[#This Row],[Joining Date]],TODAY(),1))</f>
        <v>8</v>
      </c>
      <c r="M636" s="25" t="str">
        <f t="shared" ca="1" si="9"/>
        <v>Yes</v>
      </c>
      <c r="N636" s="25">
        <f>YEAR(Table1[[#This Row],[Joining Date]])</f>
        <v>2017</v>
      </c>
      <c r="O636" s="45">
        <f>MONTH(Table1[[#This Row],[Joining Date]])</f>
        <v>12</v>
      </c>
      <c r="P636" s="25">
        <f ca="1">NETWORKDAYS(Table1[[#This Row],[Joining Date]],TODAY())</f>
        <v>2232</v>
      </c>
      <c r="Q636" s="25" t="str">
        <f>LEFT(Table1[[#This Row],[Department]],5)&amp;"-"&amp;RIGHT(Table1[[#This Row],[Employee ID]],3)</f>
        <v>IT-856</v>
      </c>
      <c r="R636" s="25" t="str">
        <f>LEFT(Table1[[#This Row],[Department]],3)</f>
        <v>IT</v>
      </c>
      <c r="S636" s="36">
        <f>_xlfn.XLOOKUP(Table1[[#This Row],[City]],Table2[City],Table2[Bonus %])</f>
        <v>4</v>
      </c>
      <c r="U636" s="48" t="str">
        <v xml:space="preserve">Pooja </v>
      </c>
      <c r="V636" s="48" t="str">
        <v>Das</v>
      </c>
    </row>
    <row r="637" spans="1:22" x14ac:dyDescent="0.35">
      <c r="A637" s="9" t="s">
        <v>4350</v>
      </c>
      <c r="B637" s="41" t="str">
        <f>LEFT(Table1[[#This Row],[Employee Name]],FIND(" ",Table1[[#This Row],[Employee Name]]))</f>
        <v xml:space="preserve">Swathi </v>
      </c>
      <c r="C637" s="41" t="str">
        <f>RIGHT(Table1[[#This Row],[Employee Name]],LEN(Table1[[#This Row],[Employee Name]])-FIND(" ",Table1[[#This Row],[Employee Name]]))</f>
        <v>Ramesh</v>
      </c>
      <c r="D637" s="23">
        <f>Table1[[#This Row],[Basic Salary]]+Table1[[#This Row],[Bonus]]</f>
        <v>126285</v>
      </c>
      <c r="E637" s="10">
        <v>73</v>
      </c>
      <c r="F637" s="46">
        <v>80</v>
      </c>
      <c r="G637" s="10" t="str" cm="1">
        <f t="array" ref="G637">_xlfn.IFS(Table1[[#This Row],[Performance Score]]&gt;=80,"Excellent",Table1[[#This Row],[Performance Score]]&gt;=60,"Good",Table1[[#This Row],[Performance Score]]&gt;=40,"Need Improvement")</f>
        <v>Excellent</v>
      </c>
      <c r="H637" s="30">
        <f>Table1[[#This Row],[Bonus]]/Table1[[#This Row],[Basic Salary]]</f>
        <v>0.26905568228638038</v>
      </c>
      <c r="I637" s="10">
        <f ca="1">DATEDIF(Table1[[#This Row],[Date of Birth]],TODAY(),"y")</f>
        <v>15</v>
      </c>
      <c r="J637" s="34">
        <v>42664</v>
      </c>
      <c r="K637" s="33" t="str" cm="1">
        <f t="array" aca="1" ref="K637" ca="1">_xlfn.IFS(L637&lt;3,"Junior",L637&lt;=7,"Mid-Level",L637&gt;7,"Senior")</f>
        <v>Senior</v>
      </c>
      <c r="L637" s="46">
        <f ca="1">INT(YEARFRAC(Table1[[#This Row],[Joining Date]],TODAY(),1))</f>
        <v>9</v>
      </c>
      <c r="M637" s="25" t="str">
        <f t="shared" ca="1" si="9"/>
        <v>Yes</v>
      </c>
      <c r="N637" s="26">
        <f>YEAR(Table1[[#This Row],[Joining Date]])</f>
        <v>2016</v>
      </c>
      <c r="O637" s="46">
        <f>MONTH(Table1[[#This Row],[Joining Date]])</f>
        <v>10</v>
      </c>
      <c r="P637" s="26">
        <f ca="1">NETWORKDAYS(Table1[[#This Row],[Joining Date]],TODAY())</f>
        <v>2527</v>
      </c>
      <c r="Q637" s="26" t="str">
        <f>LEFT(Table1[[#This Row],[Department]],5)&amp;"-"&amp;RIGHT(Table1[[#This Row],[Employee ID]],3)</f>
        <v>IT-294</v>
      </c>
      <c r="R637" s="26" t="str">
        <f>LEFT(Table1[[#This Row],[Department]],3)</f>
        <v>IT</v>
      </c>
      <c r="S637" s="37">
        <f>_xlfn.XLOOKUP(Table1[[#This Row],[City]],Table2[City],Table2[Bonus %])</f>
        <v>4</v>
      </c>
      <c r="U637" s="48" t="str">
        <v xml:space="preserve">Swathi </v>
      </c>
      <c r="V637" s="48" t="str">
        <v>Ramesh</v>
      </c>
    </row>
    <row r="638" spans="1:22" x14ac:dyDescent="0.35">
      <c r="A638" s="7" t="s">
        <v>1768</v>
      </c>
      <c r="B638" s="40" t="str">
        <f>LEFT(Table1[[#This Row],[Employee Name]],FIND(" ",Table1[[#This Row],[Employee Name]]))</f>
        <v xml:space="preserve">Neha </v>
      </c>
      <c r="C638" s="40" t="str">
        <f>RIGHT(Table1[[#This Row],[Employee Name]],LEN(Table1[[#This Row],[Employee Name]])-FIND(" ",Table1[[#This Row],[Employee Name]]))</f>
        <v>Kulkarni</v>
      </c>
      <c r="D638" s="22">
        <f>Table1[[#This Row],[Basic Salary]]+Table1[[#This Row],[Bonus]]</f>
        <v>126267</v>
      </c>
      <c r="E638" s="8">
        <v>97</v>
      </c>
      <c r="F638" s="45">
        <v>59</v>
      </c>
      <c r="G638" s="8" t="str" cm="1">
        <f t="array" ref="G638">_xlfn.IFS(Table1[[#This Row],[Performance Score]]&gt;=80,"Excellent",Table1[[#This Row],[Performance Score]]&gt;=60,"Good",Table1[[#This Row],[Performance Score]]&gt;=40,"Need Improvement")</f>
        <v>Need Improvement</v>
      </c>
      <c r="H638" s="29">
        <f>Table1[[#This Row],[Bonus]]/Table1[[#This Row],[Basic Salary]]</f>
        <v>0.29681514270748816</v>
      </c>
      <c r="I638" s="8">
        <f ca="1">DATEDIF(Table1[[#This Row],[Date of Birth]],TODAY(),"y")</f>
        <v>16</v>
      </c>
      <c r="J638" s="33">
        <v>44742</v>
      </c>
      <c r="K638" s="33" t="str" cm="1">
        <f t="array" aca="1" ref="K638" ca="1">_xlfn.IFS(L638&lt;3,"Junior",L638&lt;=7,"Mid-Level",L638&gt;7,"Senior")</f>
        <v>Mid-Level</v>
      </c>
      <c r="L638" s="45">
        <f ca="1">INT(YEARFRAC(Table1[[#This Row],[Joining Date]],TODAY(),1))</f>
        <v>3</v>
      </c>
      <c r="M638" s="25" t="str">
        <f t="shared" ca="1" si="9"/>
        <v>No</v>
      </c>
      <c r="N638" s="25">
        <f>YEAR(Table1[[#This Row],[Joining Date]])</f>
        <v>2022</v>
      </c>
      <c r="O638" s="45">
        <f>MONTH(Table1[[#This Row],[Joining Date]])</f>
        <v>6</v>
      </c>
      <c r="P638" s="25">
        <f ca="1">NETWORKDAYS(Table1[[#This Row],[Joining Date]],TODAY())</f>
        <v>1043</v>
      </c>
      <c r="Q638" s="25" t="str">
        <f>LEFT(Table1[[#This Row],[Department]],5)&amp;"-"&amp;RIGHT(Table1[[#This Row],[Employee ID]],3)</f>
        <v>HR-712</v>
      </c>
      <c r="R638" s="25" t="str">
        <f>LEFT(Table1[[#This Row],[Department]],3)</f>
        <v>HR</v>
      </c>
      <c r="S638" s="36">
        <f>_xlfn.XLOOKUP(Table1[[#This Row],[City]],Table2[City],Table2[Bonus %])</f>
        <v>6</v>
      </c>
      <c r="U638" s="48" t="str">
        <v xml:space="preserve">Neha </v>
      </c>
      <c r="V638" s="48" t="str">
        <v>Kulkarni</v>
      </c>
    </row>
    <row r="639" spans="1:22" x14ac:dyDescent="0.35">
      <c r="A639" s="9" t="s">
        <v>3916</v>
      </c>
      <c r="B639" s="41" t="str">
        <f>LEFT(Table1[[#This Row],[Employee Name]],FIND(" ",Table1[[#This Row],[Employee Name]]))</f>
        <v xml:space="preserve">Rohan </v>
      </c>
      <c r="C639" s="41" t="str">
        <f>RIGHT(Table1[[#This Row],[Employee Name]],LEN(Table1[[#This Row],[Employee Name]])-FIND(" ",Table1[[#This Row],[Employee Name]]))</f>
        <v>Gupta</v>
      </c>
      <c r="D639" s="23">
        <f>Table1[[#This Row],[Basic Salary]]+Table1[[#This Row],[Bonus]]</f>
        <v>126257</v>
      </c>
      <c r="E639" s="10">
        <v>67</v>
      </c>
      <c r="F639" s="46">
        <v>77</v>
      </c>
      <c r="G639" s="10" t="str" cm="1">
        <f t="array" ref="G639">_xlfn.IFS(Table1[[#This Row],[Performance Score]]&gt;=80,"Excellent",Table1[[#This Row],[Performance Score]]&gt;=60,"Good",Table1[[#This Row],[Performance Score]]&gt;=40,"Need Improvement")</f>
        <v>Good</v>
      </c>
      <c r="H639" s="30">
        <f>Table1[[#This Row],[Bonus]]/Table1[[#This Row],[Basic Salary]]</f>
        <v>0.2781118399740849</v>
      </c>
      <c r="I639" s="10">
        <f ca="1">DATEDIF(Table1[[#This Row],[Date of Birth]],TODAY(),"y")</f>
        <v>15</v>
      </c>
      <c r="J639" s="34">
        <v>43603</v>
      </c>
      <c r="K639" s="33" t="str" cm="1">
        <f t="array" aca="1" ref="K639" ca="1">_xlfn.IFS(L639&lt;3,"Junior",L639&lt;=7,"Mid-Level",L639&gt;7,"Senior")</f>
        <v>Mid-Level</v>
      </c>
      <c r="L639" s="46">
        <f ca="1">INT(YEARFRAC(Table1[[#This Row],[Joining Date]],TODAY(),1))</f>
        <v>7</v>
      </c>
      <c r="M639" s="25" t="str">
        <f t="shared" ca="1" si="9"/>
        <v>Yes</v>
      </c>
      <c r="N639" s="26">
        <f>YEAR(Table1[[#This Row],[Joining Date]])</f>
        <v>2019</v>
      </c>
      <c r="O639" s="46">
        <f>MONTH(Table1[[#This Row],[Joining Date]])</f>
        <v>5</v>
      </c>
      <c r="P639" s="26">
        <f ca="1">NETWORKDAYS(Table1[[#This Row],[Joining Date]],TODAY())</f>
        <v>1856</v>
      </c>
      <c r="Q639" s="26" t="str">
        <f>LEFT(Table1[[#This Row],[Department]],5)&amp;"-"&amp;RIGHT(Table1[[#This Row],[Employee ID]],3)</f>
        <v>Opera-860</v>
      </c>
      <c r="R639" s="26" t="str">
        <f>LEFT(Table1[[#This Row],[Department]],3)</f>
        <v>Ope</v>
      </c>
      <c r="S639" s="37">
        <f>_xlfn.XLOOKUP(Table1[[#This Row],[City]],Table2[City],Table2[Bonus %])</f>
        <v>5</v>
      </c>
      <c r="U639" s="48" t="str">
        <v xml:space="preserve">Rohan </v>
      </c>
      <c r="V639" s="48" t="str">
        <v>Gupta</v>
      </c>
    </row>
    <row r="640" spans="1:22" x14ac:dyDescent="0.35">
      <c r="A640" s="7" t="s">
        <v>2931</v>
      </c>
      <c r="B640" s="40" t="str">
        <f>LEFT(Table1[[#This Row],[Employee Name]],FIND(" ",Table1[[#This Row],[Employee Name]]))</f>
        <v xml:space="preserve">Arjun </v>
      </c>
      <c r="C640" s="40" t="str">
        <f>RIGHT(Table1[[#This Row],[Employee Name]],LEN(Table1[[#This Row],[Employee Name]])-FIND(" ",Table1[[#This Row],[Employee Name]]))</f>
        <v>Mehta</v>
      </c>
      <c r="D640" s="22">
        <f>Table1[[#This Row],[Basic Salary]]+Table1[[#This Row],[Bonus]]</f>
        <v>126248</v>
      </c>
      <c r="E640" s="8">
        <v>70</v>
      </c>
      <c r="F640" s="45">
        <v>100</v>
      </c>
      <c r="G640" s="8" t="str" cm="1">
        <f t="array" ref="G640">_xlfn.IFS(Table1[[#This Row],[Performance Score]]&gt;=80,"Excellent",Table1[[#This Row],[Performance Score]]&gt;=60,"Good",Table1[[#This Row],[Performance Score]]&gt;=40,"Need Improvement")</f>
        <v>Excellent</v>
      </c>
      <c r="H640" s="29">
        <f>Table1[[#This Row],[Bonus]]/Table1[[#This Row],[Basic Salary]]</f>
        <v>0.29062860998374551</v>
      </c>
      <c r="I640" s="8">
        <f ca="1">DATEDIF(Table1[[#This Row],[Date of Birth]],TODAY(),"y")</f>
        <v>36</v>
      </c>
      <c r="J640" s="33">
        <v>45140</v>
      </c>
      <c r="K640" s="33" t="str" cm="1">
        <f t="array" aca="1" ref="K640" ca="1">_xlfn.IFS(L640&lt;3,"Junior",L640&lt;=7,"Mid-Level",L640&gt;7,"Senior")</f>
        <v>Junior</v>
      </c>
      <c r="L640" s="45">
        <f ca="1">INT(YEARFRAC(Table1[[#This Row],[Joining Date]],TODAY(),1))</f>
        <v>2</v>
      </c>
      <c r="M640" s="25" t="str">
        <f t="shared" ca="1" si="9"/>
        <v>No</v>
      </c>
      <c r="N640" s="25">
        <f>YEAR(Table1[[#This Row],[Joining Date]])</f>
        <v>2023</v>
      </c>
      <c r="O640" s="45">
        <f>MONTH(Table1[[#This Row],[Joining Date]])</f>
        <v>8</v>
      </c>
      <c r="P640" s="25">
        <f ca="1">NETWORKDAYS(Table1[[#This Row],[Joining Date]],TODAY())</f>
        <v>759</v>
      </c>
      <c r="Q640" s="25" t="str">
        <f>LEFT(Table1[[#This Row],[Department]],5)&amp;"-"&amp;RIGHT(Table1[[#This Row],[Employee ID]],3)</f>
        <v>Marke-875</v>
      </c>
      <c r="R640" s="25" t="str">
        <f>LEFT(Table1[[#This Row],[Department]],3)</f>
        <v>Mar</v>
      </c>
      <c r="S640" s="36">
        <f>_xlfn.XLOOKUP(Table1[[#This Row],[City]],Table2[City],Table2[Bonus %])</f>
        <v>8</v>
      </c>
      <c r="U640" s="48" t="str">
        <v xml:space="preserve">Arjun </v>
      </c>
      <c r="V640" s="48" t="str">
        <v>Mehta</v>
      </c>
    </row>
    <row r="641" spans="1:22" x14ac:dyDescent="0.35">
      <c r="A641" s="9" t="s">
        <v>4473</v>
      </c>
      <c r="B641" s="41" t="str">
        <f>LEFT(Table1[[#This Row],[Employee Name]],FIND(" ",Table1[[#This Row],[Employee Name]]))</f>
        <v xml:space="preserve">Aditya </v>
      </c>
      <c r="C641" s="41" t="str">
        <f>RIGHT(Table1[[#This Row],[Employee Name]],LEN(Table1[[#This Row],[Employee Name]])-FIND(" ",Table1[[#This Row],[Employee Name]]))</f>
        <v>Kapoor</v>
      </c>
      <c r="D641" s="23">
        <f>Table1[[#This Row],[Basic Salary]]+Table1[[#This Row],[Bonus]]</f>
        <v>126176</v>
      </c>
      <c r="E641" s="10">
        <v>81</v>
      </c>
      <c r="F641" s="46">
        <v>64</v>
      </c>
      <c r="G641" s="10" t="str" cm="1">
        <f t="array" ref="G641">_xlfn.IFS(Table1[[#This Row],[Performance Score]]&gt;=80,"Excellent",Table1[[#This Row],[Performance Score]]&gt;=60,"Good",Table1[[#This Row],[Performance Score]]&gt;=40,"Need Improvement")</f>
        <v>Good</v>
      </c>
      <c r="H641" s="30">
        <f>Table1[[#This Row],[Bonus]]/Table1[[#This Row],[Basic Salary]]</f>
        <v>5.5018562493728884E-2</v>
      </c>
      <c r="I641" s="10">
        <f ca="1">DATEDIF(Table1[[#This Row],[Date of Birth]],TODAY(),"y")</f>
        <v>15</v>
      </c>
      <c r="J641" s="34">
        <v>42465</v>
      </c>
      <c r="K641" s="33" t="str" cm="1">
        <f t="array" aca="1" ref="K641" ca="1">_xlfn.IFS(L641&lt;3,"Junior",L641&lt;=7,"Mid-Level",L641&gt;7,"Senior")</f>
        <v>Senior</v>
      </c>
      <c r="L641" s="46">
        <f ca="1">INT(YEARFRAC(Table1[[#This Row],[Joining Date]],TODAY(),1))</f>
        <v>10</v>
      </c>
      <c r="M641" s="25" t="str">
        <f t="shared" ca="1" si="9"/>
        <v>Yes</v>
      </c>
      <c r="N641" s="26">
        <f>YEAR(Table1[[#This Row],[Joining Date]])</f>
        <v>2016</v>
      </c>
      <c r="O641" s="46">
        <f>MONTH(Table1[[#This Row],[Joining Date]])</f>
        <v>4</v>
      </c>
      <c r="P641" s="26">
        <f ca="1">NETWORKDAYS(Table1[[#This Row],[Joining Date]],TODAY())</f>
        <v>2670</v>
      </c>
      <c r="Q641" s="26" t="str">
        <f>LEFT(Table1[[#This Row],[Department]],5)&amp;"-"&amp;RIGHT(Table1[[#This Row],[Employee ID]],3)</f>
        <v>Opera-417</v>
      </c>
      <c r="R641" s="26" t="str">
        <f>LEFT(Table1[[#This Row],[Department]],3)</f>
        <v>Ope</v>
      </c>
      <c r="S641" s="37">
        <f>_xlfn.XLOOKUP(Table1[[#This Row],[City]],Table2[City],Table2[Bonus %])</f>
        <v>6</v>
      </c>
      <c r="U641" s="48" t="str">
        <v xml:space="preserve">Aditya </v>
      </c>
      <c r="V641" s="48" t="str">
        <v>Kapoor</v>
      </c>
    </row>
    <row r="642" spans="1:22" x14ac:dyDescent="0.35">
      <c r="A642" s="7" t="s">
        <v>1322</v>
      </c>
      <c r="B642" s="40" t="str">
        <f>LEFT(Table1[[#This Row],[Employee Name]],FIND(" ",Table1[[#This Row],[Employee Name]]))</f>
        <v xml:space="preserve">Neha </v>
      </c>
      <c r="C642" s="40" t="str">
        <f>RIGHT(Table1[[#This Row],[Employee Name]],LEN(Table1[[#This Row],[Employee Name]])-FIND(" ",Table1[[#This Row],[Employee Name]]))</f>
        <v>Kulkarni</v>
      </c>
      <c r="D642" s="22">
        <f>Table1[[#This Row],[Basic Salary]]+Table1[[#This Row],[Bonus]]</f>
        <v>126175</v>
      </c>
      <c r="E642" s="8">
        <v>71</v>
      </c>
      <c r="F642" s="45">
        <v>86</v>
      </c>
      <c r="G642" s="8" t="str" cm="1">
        <f t="array" ref="G642">_xlfn.IFS(Table1[[#This Row],[Performance Score]]&gt;=80,"Excellent",Table1[[#This Row],[Performance Score]]&gt;=60,"Good",Table1[[#This Row],[Performance Score]]&gt;=40,"Need Improvement")</f>
        <v>Excellent</v>
      </c>
      <c r="H642" s="29">
        <f>Table1[[#This Row],[Bonus]]/Table1[[#This Row],[Basic Salary]]</f>
        <v>8.0589217659401358E-2</v>
      </c>
      <c r="I642" s="8">
        <f ca="1">DATEDIF(Table1[[#This Row],[Date of Birth]],TODAY(),"y")</f>
        <v>25</v>
      </c>
      <c r="J642" s="33">
        <v>43189</v>
      </c>
      <c r="K642" s="33" t="str" cm="1">
        <f t="array" aca="1" ref="K642" ca="1">_xlfn.IFS(L642&lt;3,"Junior",L642&lt;=7,"Mid-Level",L642&gt;7,"Senior")</f>
        <v>Senior</v>
      </c>
      <c r="L642" s="45">
        <f ca="1">INT(YEARFRAC(Table1[[#This Row],[Joining Date]],TODAY(),1))</f>
        <v>8</v>
      </c>
      <c r="M642" s="25" t="str">
        <f t="shared" ref="M642:M705" ca="1" si="10">IF(L642&gt;5,"Yes","No")</f>
        <v>Yes</v>
      </c>
      <c r="N642" s="25">
        <f>YEAR(Table1[[#This Row],[Joining Date]])</f>
        <v>2018</v>
      </c>
      <c r="O642" s="45">
        <f>MONTH(Table1[[#This Row],[Joining Date]])</f>
        <v>3</v>
      </c>
      <c r="P642" s="25">
        <f ca="1">NETWORKDAYS(Table1[[#This Row],[Joining Date]],TODAY())</f>
        <v>2152</v>
      </c>
      <c r="Q642" s="25" t="str">
        <f>LEFT(Table1[[#This Row],[Department]],5)&amp;"-"&amp;RIGHT(Table1[[#This Row],[Employee ID]],3)</f>
        <v>Marke-266</v>
      </c>
      <c r="R642" s="25" t="str">
        <f>LEFT(Table1[[#This Row],[Department]],3)</f>
        <v>Mar</v>
      </c>
      <c r="S642" s="36">
        <f>_xlfn.XLOOKUP(Table1[[#This Row],[City]],Table2[City],Table2[Bonus %])</f>
        <v>5</v>
      </c>
      <c r="U642" s="48" t="str">
        <v xml:space="preserve">Neha </v>
      </c>
      <c r="V642" s="48" t="str">
        <v>Kulkarni</v>
      </c>
    </row>
    <row r="643" spans="1:22" x14ac:dyDescent="0.35">
      <c r="A643" s="9" t="s">
        <v>1321</v>
      </c>
      <c r="B643" s="41" t="str">
        <f>LEFT(Table1[[#This Row],[Employee Name]],FIND(" ",Table1[[#This Row],[Employee Name]]))</f>
        <v xml:space="preserve">Aditya </v>
      </c>
      <c r="C643" s="41" t="str">
        <f>RIGHT(Table1[[#This Row],[Employee Name]],LEN(Table1[[#This Row],[Employee Name]])-FIND(" ",Table1[[#This Row],[Employee Name]]))</f>
        <v>Kapoor</v>
      </c>
      <c r="D643" s="23">
        <f>Table1[[#This Row],[Basic Salary]]+Table1[[#This Row],[Bonus]]</f>
        <v>126139</v>
      </c>
      <c r="E643" s="10">
        <v>64</v>
      </c>
      <c r="F643" s="46">
        <v>87</v>
      </c>
      <c r="G643" s="10" t="str" cm="1">
        <f t="array" ref="G643">_xlfn.IFS(Table1[[#This Row],[Performance Score]]&gt;=80,"Excellent",Table1[[#This Row],[Performance Score]]&gt;=60,"Good",Table1[[#This Row],[Performance Score]]&gt;=40,"Need Improvement")</f>
        <v>Excellent</v>
      </c>
      <c r="H643" s="30">
        <f>Table1[[#This Row],[Bonus]]/Table1[[#This Row],[Basic Salary]]</f>
        <v>5.4171506890528763E-2</v>
      </c>
      <c r="I643" s="10">
        <f ca="1">DATEDIF(Table1[[#This Row],[Date of Birth]],TODAY(),"y")</f>
        <v>41</v>
      </c>
      <c r="J643" s="34">
        <v>44530</v>
      </c>
      <c r="K643" s="33" t="str" cm="1">
        <f t="array" aca="1" ref="K643" ca="1">_xlfn.IFS(L643&lt;3,"Junior",L643&lt;=7,"Mid-Level",L643&gt;7,"Senior")</f>
        <v>Mid-Level</v>
      </c>
      <c r="L643" s="46">
        <f ca="1">INT(YEARFRAC(Table1[[#This Row],[Joining Date]],TODAY(),1))</f>
        <v>4</v>
      </c>
      <c r="M643" s="25" t="str">
        <f t="shared" ca="1" si="10"/>
        <v>No</v>
      </c>
      <c r="N643" s="26">
        <f>YEAR(Table1[[#This Row],[Joining Date]])</f>
        <v>2021</v>
      </c>
      <c r="O643" s="46">
        <f>MONTH(Table1[[#This Row],[Joining Date]])</f>
        <v>11</v>
      </c>
      <c r="P643" s="26">
        <f ca="1">NETWORKDAYS(Table1[[#This Row],[Joining Date]],TODAY())</f>
        <v>1195</v>
      </c>
      <c r="Q643" s="26" t="str">
        <f>LEFT(Table1[[#This Row],[Department]],5)&amp;"-"&amp;RIGHT(Table1[[#This Row],[Employee ID]],3)</f>
        <v>Opera-265</v>
      </c>
      <c r="R643" s="26" t="str">
        <f>LEFT(Table1[[#This Row],[Department]],3)</f>
        <v>Ope</v>
      </c>
      <c r="S643" s="37">
        <f>_xlfn.XLOOKUP(Table1[[#This Row],[City]],Table2[City],Table2[Bonus %])</f>
        <v>6</v>
      </c>
      <c r="U643" s="48" t="str">
        <v xml:space="preserve">Aditya </v>
      </c>
      <c r="V643" s="48" t="str">
        <v>Kapoor</v>
      </c>
    </row>
    <row r="644" spans="1:22" x14ac:dyDescent="0.35">
      <c r="A644" s="7" t="s">
        <v>1791</v>
      </c>
      <c r="B644" s="40" t="str">
        <f>LEFT(Table1[[#This Row],[Employee Name]],FIND(" ",Table1[[#This Row],[Employee Name]]))</f>
        <v xml:space="preserve">Gayathri </v>
      </c>
      <c r="C644" s="40" t="str">
        <f>RIGHT(Table1[[#This Row],[Employee Name]],LEN(Table1[[#This Row],[Employee Name]])-FIND(" ",Table1[[#This Row],[Employee Name]]))</f>
        <v>Iyer</v>
      </c>
      <c r="D644" s="22">
        <f>Table1[[#This Row],[Basic Salary]]+Table1[[#This Row],[Bonus]]</f>
        <v>126127</v>
      </c>
      <c r="E644" s="8">
        <v>86</v>
      </c>
      <c r="F644" s="45">
        <v>87</v>
      </c>
      <c r="G644" s="8" t="str" cm="1">
        <f t="array" ref="G644">_xlfn.IFS(Table1[[#This Row],[Performance Score]]&gt;=80,"Excellent",Table1[[#This Row],[Performance Score]]&gt;=60,"Good",Table1[[#This Row],[Performance Score]]&gt;=40,"Need Improvement")</f>
        <v>Excellent</v>
      </c>
      <c r="H644" s="29">
        <f>Table1[[#This Row],[Bonus]]/Table1[[#This Row],[Basic Salary]]</f>
        <v>0.14631730105064167</v>
      </c>
      <c r="I644" s="8">
        <f ca="1">DATEDIF(Table1[[#This Row],[Date of Birth]],TODAY(),"y")</f>
        <v>29</v>
      </c>
      <c r="J644" s="33">
        <v>45830</v>
      </c>
      <c r="K644" s="33" t="str" cm="1">
        <f t="array" aca="1" ref="K644" ca="1">_xlfn.IFS(L644&lt;3,"Junior",L644&lt;=7,"Mid-Level",L644&gt;7,"Senior")</f>
        <v>Junior</v>
      </c>
      <c r="L644" s="45">
        <f ca="1">INT(YEARFRAC(Table1[[#This Row],[Joining Date]],TODAY(),1))</f>
        <v>1</v>
      </c>
      <c r="M644" s="25" t="str">
        <f t="shared" ca="1" si="10"/>
        <v>No</v>
      </c>
      <c r="N644" s="25">
        <f>YEAR(Table1[[#This Row],[Joining Date]])</f>
        <v>2025</v>
      </c>
      <c r="O644" s="45">
        <f>MONTH(Table1[[#This Row],[Joining Date]])</f>
        <v>6</v>
      </c>
      <c r="P644" s="25">
        <f ca="1">NETWORKDAYS(Table1[[#This Row],[Joining Date]],TODAY())</f>
        <v>266</v>
      </c>
      <c r="Q644" s="25" t="str">
        <f>LEFT(Table1[[#This Row],[Department]],5)&amp;"-"&amp;RIGHT(Table1[[#This Row],[Employee ID]],3)</f>
        <v>HR-735</v>
      </c>
      <c r="R644" s="25" t="str">
        <f>LEFT(Table1[[#This Row],[Department]],3)</f>
        <v>HR</v>
      </c>
      <c r="S644" s="36">
        <f>_xlfn.XLOOKUP(Table1[[#This Row],[City]],Table2[City],Table2[Bonus %])</f>
        <v>5</v>
      </c>
      <c r="U644" s="48" t="str">
        <v xml:space="preserve">Gayathri </v>
      </c>
      <c r="V644" s="48" t="str">
        <v>Iyer</v>
      </c>
    </row>
    <row r="645" spans="1:22" x14ac:dyDescent="0.35">
      <c r="A645" s="9" t="s">
        <v>1807</v>
      </c>
      <c r="B645" s="41" t="str">
        <f>LEFT(Table1[[#This Row],[Employee Name]],FIND(" ",Table1[[#This Row],[Employee Name]]))</f>
        <v xml:space="preserve">Arjun </v>
      </c>
      <c r="C645" s="41" t="str">
        <f>RIGHT(Table1[[#This Row],[Employee Name]],LEN(Table1[[#This Row],[Employee Name]])-FIND(" ",Table1[[#This Row],[Employee Name]]))</f>
        <v>Mehta</v>
      </c>
      <c r="D645" s="23">
        <f>Table1[[#This Row],[Basic Salary]]+Table1[[#This Row],[Bonus]]</f>
        <v>126104</v>
      </c>
      <c r="E645" s="10">
        <v>68</v>
      </c>
      <c r="F645" s="46">
        <v>85</v>
      </c>
      <c r="G645" s="10" t="str" cm="1">
        <f t="array" ref="G645">_xlfn.IFS(Table1[[#This Row],[Performance Score]]&gt;=80,"Excellent",Table1[[#This Row],[Performance Score]]&gt;=60,"Good",Table1[[#This Row],[Performance Score]]&gt;=40,"Need Improvement")</f>
        <v>Excellent</v>
      </c>
      <c r="H645" s="30">
        <f>Table1[[#This Row],[Bonus]]/Table1[[#This Row],[Basic Salary]]</f>
        <v>0.11643884127771088</v>
      </c>
      <c r="I645" s="10">
        <f ca="1">DATEDIF(Table1[[#This Row],[Date of Birth]],TODAY(),"y")</f>
        <v>41</v>
      </c>
      <c r="J645" s="34">
        <v>44381</v>
      </c>
      <c r="K645" s="33" t="str" cm="1">
        <f t="array" aca="1" ref="K645" ca="1">_xlfn.IFS(L645&lt;3,"Junior",L645&lt;=7,"Mid-Level",L645&gt;7,"Senior")</f>
        <v>Mid-Level</v>
      </c>
      <c r="L645" s="46">
        <f ca="1">INT(YEARFRAC(Table1[[#This Row],[Joining Date]],TODAY(),1))</f>
        <v>4</v>
      </c>
      <c r="M645" s="25" t="str">
        <f t="shared" ca="1" si="10"/>
        <v>No</v>
      </c>
      <c r="N645" s="26">
        <f>YEAR(Table1[[#This Row],[Joining Date]])</f>
        <v>2021</v>
      </c>
      <c r="O645" s="46">
        <f>MONTH(Table1[[#This Row],[Joining Date]])</f>
        <v>7</v>
      </c>
      <c r="P645" s="26">
        <f ca="1">NETWORKDAYS(Table1[[#This Row],[Joining Date]],TODAY())</f>
        <v>1301</v>
      </c>
      <c r="Q645" s="26" t="str">
        <f>LEFT(Table1[[#This Row],[Department]],5)&amp;"-"&amp;RIGHT(Table1[[#This Row],[Employee ID]],3)</f>
        <v>Suppo-751</v>
      </c>
      <c r="R645" s="26" t="str">
        <f>LEFT(Table1[[#This Row],[Department]],3)</f>
        <v>Sup</v>
      </c>
      <c r="S645" s="37">
        <f>_xlfn.XLOOKUP(Table1[[#This Row],[City]],Table2[City],Table2[Bonus %])</f>
        <v>5</v>
      </c>
      <c r="U645" s="48" t="str">
        <v xml:space="preserve">Arjun </v>
      </c>
      <c r="V645" s="48" t="str">
        <v>Mehta</v>
      </c>
    </row>
    <row r="646" spans="1:22" x14ac:dyDescent="0.35">
      <c r="A646" s="7" t="s">
        <v>1570</v>
      </c>
      <c r="B646" s="40" t="str">
        <f>LEFT(Table1[[#This Row],[Employee Name]],FIND(" ",Table1[[#This Row],[Employee Name]]))</f>
        <v xml:space="preserve">Priya </v>
      </c>
      <c r="C646" s="40" t="str">
        <f>RIGHT(Table1[[#This Row],[Employee Name]],LEN(Table1[[#This Row],[Employee Name]])-FIND(" ",Table1[[#This Row],[Employee Name]]))</f>
        <v>Reddy</v>
      </c>
      <c r="D646" s="22">
        <f>Table1[[#This Row],[Basic Salary]]+Table1[[#This Row],[Bonus]]</f>
        <v>126085</v>
      </c>
      <c r="E646" s="8">
        <v>87</v>
      </c>
      <c r="F646" s="45">
        <v>83</v>
      </c>
      <c r="G646" s="8" t="str" cm="1">
        <f t="array" ref="G646">_xlfn.IFS(Table1[[#This Row],[Performance Score]]&gt;=80,"Excellent",Table1[[#This Row],[Performance Score]]&gt;=60,"Good",Table1[[#This Row],[Performance Score]]&gt;=40,"Need Improvement")</f>
        <v>Excellent</v>
      </c>
      <c r="H646" s="29">
        <f>Table1[[#This Row],[Bonus]]/Table1[[#This Row],[Basic Salary]]</f>
        <v>0.11951165371809101</v>
      </c>
      <c r="I646" s="8">
        <f ca="1">DATEDIF(Table1[[#This Row],[Date of Birth]],TODAY(),"y")</f>
        <v>18</v>
      </c>
      <c r="J646" s="33">
        <v>43013</v>
      </c>
      <c r="K646" s="33" t="str" cm="1">
        <f t="array" aca="1" ref="K646" ca="1">_xlfn.IFS(L646&lt;3,"Junior",L646&lt;=7,"Mid-Level",L646&gt;7,"Senior")</f>
        <v>Senior</v>
      </c>
      <c r="L646" s="45">
        <f ca="1">INT(YEARFRAC(Table1[[#This Row],[Joining Date]],TODAY(),1))</f>
        <v>8</v>
      </c>
      <c r="M646" s="25" t="str">
        <f t="shared" ca="1" si="10"/>
        <v>Yes</v>
      </c>
      <c r="N646" s="25">
        <f>YEAR(Table1[[#This Row],[Joining Date]])</f>
        <v>2017</v>
      </c>
      <c r="O646" s="45">
        <f>MONTH(Table1[[#This Row],[Joining Date]])</f>
        <v>10</v>
      </c>
      <c r="P646" s="25">
        <f ca="1">NETWORKDAYS(Table1[[#This Row],[Joining Date]],TODAY())</f>
        <v>2278</v>
      </c>
      <c r="Q646" s="25" t="str">
        <f>LEFT(Table1[[#This Row],[Department]],5)&amp;"-"&amp;RIGHT(Table1[[#This Row],[Employee ID]],3)</f>
        <v>Finan-514</v>
      </c>
      <c r="R646" s="25" t="str">
        <f>LEFT(Table1[[#This Row],[Department]],3)</f>
        <v>Fin</v>
      </c>
      <c r="S646" s="36">
        <f>_xlfn.XLOOKUP(Table1[[#This Row],[City]],Table2[City],Table2[Bonus %])</f>
        <v>4</v>
      </c>
      <c r="U646" s="48" t="str">
        <v xml:space="preserve">Priya </v>
      </c>
      <c r="V646" s="48" t="str">
        <v>Reddy</v>
      </c>
    </row>
    <row r="647" spans="1:22" x14ac:dyDescent="0.35">
      <c r="A647" s="9" t="s">
        <v>123</v>
      </c>
      <c r="B647" s="41" t="str">
        <f>LEFT(Table1[[#This Row],[Employee Name]],FIND(" ",Table1[[#This Row],[Employee Name]]))</f>
        <v xml:space="preserve">Meera </v>
      </c>
      <c r="C647" s="41" t="str">
        <f>RIGHT(Table1[[#This Row],[Employee Name]],LEN(Table1[[#This Row],[Employee Name]])-FIND(" ",Table1[[#This Row],[Employee Name]]))</f>
        <v>Joshi</v>
      </c>
      <c r="D647" s="23">
        <f>Table1[[#This Row],[Basic Salary]]+Table1[[#This Row],[Bonus]]</f>
        <v>126055</v>
      </c>
      <c r="E647" s="10">
        <v>60</v>
      </c>
      <c r="F647" s="46">
        <v>94</v>
      </c>
      <c r="G647" s="10" t="str" cm="1">
        <f t="array" ref="G647">_xlfn.IFS(Table1[[#This Row],[Performance Score]]&gt;=80,"Excellent",Table1[[#This Row],[Performance Score]]&gt;=60,"Good",Table1[[#This Row],[Performance Score]]&gt;=40,"Need Improvement")</f>
        <v>Excellent</v>
      </c>
      <c r="H647" s="30">
        <f>Table1[[#This Row],[Bonus]]/Table1[[#This Row],[Basic Salary]]</f>
        <v>0.14726868958989389</v>
      </c>
      <c r="I647" s="10">
        <f ca="1">DATEDIF(Table1[[#This Row],[Date of Birth]],TODAY(),"y")</f>
        <v>23</v>
      </c>
      <c r="J647" s="34">
        <v>42287</v>
      </c>
      <c r="K647" s="33" t="str" cm="1">
        <f t="array" aca="1" ref="K647" ca="1">_xlfn.IFS(L647&lt;3,"Junior",L647&lt;=7,"Mid-Level",L647&gt;7,"Senior")</f>
        <v>Senior</v>
      </c>
      <c r="L647" s="46">
        <f ca="1">INT(YEARFRAC(Table1[[#This Row],[Joining Date]],TODAY(),1))</f>
        <v>10</v>
      </c>
      <c r="M647" s="25" t="str">
        <f t="shared" ca="1" si="10"/>
        <v>Yes</v>
      </c>
      <c r="N647" s="26">
        <f>YEAR(Table1[[#This Row],[Joining Date]])</f>
        <v>2015</v>
      </c>
      <c r="O647" s="46">
        <f>MONTH(Table1[[#This Row],[Joining Date]])</f>
        <v>10</v>
      </c>
      <c r="P647" s="26">
        <f ca="1">NETWORKDAYS(Table1[[#This Row],[Joining Date]],TODAY())</f>
        <v>2796</v>
      </c>
      <c r="Q647" s="26" t="str">
        <f>LEFT(Table1[[#This Row],[Department]],5)&amp;"-"&amp;RIGHT(Table1[[#This Row],[Employee ID]],3)</f>
        <v>Marke-068</v>
      </c>
      <c r="R647" s="26" t="str">
        <f>LEFT(Table1[[#This Row],[Department]],3)</f>
        <v>Mar</v>
      </c>
      <c r="S647" s="37">
        <f>_xlfn.XLOOKUP(Table1[[#This Row],[City]],Table2[City],Table2[Bonus %])</f>
        <v>8</v>
      </c>
      <c r="U647" s="48" t="str">
        <v xml:space="preserve">Meera </v>
      </c>
      <c r="V647" s="48" t="str">
        <v>Joshi</v>
      </c>
    </row>
    <row r="648" spans="1:22" x14ac:dyDescent="0.35">
      <c r="A648" s="7" t="s">
        <v>4580</v>
      </c>
      <c r="B648" s="40" t="str">
        <f>LEFT(Table1[[#This Row],[Employee Name]],FIND(" ",Table1[[#This Row],[Employee Name]]))</f>
        <v xml:space="preserve">Rahul </v>
      </c>
      <c r="C648" s="40" t="str">
        <f>RIGHT(Table1[[#This Row],[Employee Name]],LEN(Table1[[#This Row],[Employee Name]])-FIND(" ",Table1[[#This Row],[Employee Name]]))</f>
        <v>Verma</v>
      </c>
      <c r="D648" s="22">
        <f>Table1[[#This Row],[Basic Salary]]+Table1[[#This Row],[Bonus]]</f>
        <v>125998</v>
      </c>
      <c r="E648" s="8">
        <v>88</v>
      </c>
      <c r="F648" s="45">
        <v>50</v>
      </c>
      <c r="G648" s="8" t="str" cm="1">
        <f t="array" ref="G648">_xlfn.IFS(Table1[[#This Row],[Performance Score]]&gt;=80,"Excellent",Table1[[#This Row],[Performance Score]]&gt;=60,"Good",Table1[[#This Row],[Performance Score]]&gt;=40,"Need Improvement")</f>
        <v>Need Improvement</v>
      </c>
      <c r="H648" s="29">
        <f>Table1[[#This Row],[Bonus]]/Table1[[#This Row],[Basic Salary]]</f>
        <v>0.29575581813881263</v>
      </c>
      <c r="I648" s="8">
        <f ca="1">DATEDIF(Table1[[#This Row],[Date of Birth]],TODAY(),"y")</f>
        <v>20</v>
      </c>
      <c r="J648" s="33">
        <v>42837</v>
      </c>
      <c r="K648" s="33" t="str" cm="1">
        <f t="array" aca="1" ref="K648" ca="1">_xlfn.IFS(L648&lt;3,"Junior",L648&lt;=7,"Mid-Level",L648&gt;7,"Senior")</f>
        <v>Senior</v>
      </c>
      <c r="L648" s="45">
        <f ca="1">INT(YEARFRAC(Table1[[#This Row],[Joining Date]],TODAY(),1))</f>
        <v>9</v>
      </c>
      <c r="M648" s="25" t="str">
        <f t="shared" ca="1" si="10"/>
        <v>Yes</v>
      </c>
      <c r="N648" s="25">
        <f>YEAR(Table1[[#This Row],[Joining Date]])</f>
        <v>2017</v>
      </c>
      <c r="O648" s="45">
        <f>MONTH(Table1[[#This Row],[Joining Date]])</f>
        <v>4</v>
      </c>
      <c r="P648" s="25">
        <f ca="1">NETWORKDAYS(Table1[[#This Row],[Joining Date]],TODAY())</f>
        <v>2404</v>
      </c>
      <c r="Q648" s="25" t="str">
        <f>LEFT(Table1[[#This Row],[Department]],5)&amp;"-"&amp;RIGHT(Table1[[#This Row],[Employee ID]],3)</f>
        <v>IT-524</v>
      </c>
      <c r="R648" s="25" t="str">
        <f>LEFT(Table1[[#This Row],[Department]],3)</f>
        <v>IT</v>
      </c>
      <c r="S648" s="36">
        <f>_xlfn.XLOOKUP(Table1[[#This Row],[City]],Table2[City],Table2[Bonus %])</f>
        <v>6</v>
      </c>
      <c r="U648" s="48" t="str">
        <v xml:space="preserve">Rahul </v>
      </c>
      <c r="V648" s="48" t="str">
        <v>Verma</v>
      </c>
    </row>
    <row r="649" spans="1:22" x14ac:dyDescent="0.35">
      <c r="A649" s="9" t="s">
        <v>846</v>
      </c>
      <c r="B649" s="41" t="str">
        <f>LEFT(Table1[[#This Row],[Employee Name]],FIND(" ",Table1[[#This Row],[Employee Name]]))</f>
        <v xml:space="preserve">Swathi </v>
      </c>
      <c r="C649" s="41" t="str">
        <f>RIGHT(Table1[[#This Row],[Employee Name]],LEN(Table1[[#This Row],[Employee Name]])-FIND(" ",Table1[[#This Row],[Employee Name]]))</f>
        <v>Ramesh</v>
      </c>
      <c r="D649" s="23">
        <f>Table1[[#This Row],[Basic Salary]]+Table1[[#This Row],[Bonus]]</f>
        <v>125966</v>
      </c>
      <c r="E649" s="10">
        <v>80</v>
      </c>
      <c r="F649" s="46">
        <v>69</v>
      </c>
      <c r="G649" s="10" t="str" cm="1">
        <f t="array" ref="G649">_xlfn.IFS(Table1[[#This Row],[Performance Score]]&gt;=80,"Excellent",Table1[[#This Row],[Performance Score]]&gt;=60,"Good",Table1[[#This Row],[Performance Score]]&gt;=40,"Need Improvement")</f>
        <v>Good</v>
      </c>
      <c r="H649" s="30">
        <f>Table1[[#This Row],[Bonus]]/Table1[[#This Row],[Basic Salary]]</f>
        <v>0.30142265293260739</v>
      </c>
      <c r="I649" s="10">
        <f ca="1">DATEDIF(Table1[[#This Row],[Date of Birth]],TODAY(),"y")</f>
        <v>13</v>
      </c>
      <c r="J649" s="34">
        <v>44471</v>
      </c>
      <c r="K649" s="33" t="str" cm="1">
        <f t="array" aca="1" ref="K649" ca="1">_xlfn.IFS(L649&lt;3,"Junior",L649&lt;=7,"Mid-Level",L649&gt;7,"Senior")</f>
        <v>Mid-Level</v>
      </c>
      <c r="L649" s="46">
        <f ca="1">INT(YEARFRAC(Table1[[#This Row],[Joining Date]],TODAY(),1))</f>
        <v>4</v>
      </c>
      <c r="M649" s="25" t="str">
        <f t="shared" ca="1" si="10"/>
        <v>No</v>
      </c>
      <c r="N649" s="26">
        <f>YEAR(Table1[[#This Row],[Joining Date]])</f>
        <v>2021</v>
      </c>
      <c r="O649" s="46">
        <f>MONTH(Table1[[#This Row],[Joining Date]])</f>
        <v>10</v>
      </c>
      <c r="P649" s="26">
        <f ca="1">NETWORKDAYS(Table1[[#This Row],[Joining Date]],TODAY())</f>
        <v>1236</v>
      </c>
      <c r="Q649" s="26" t="str">
        <f>LEFT(Table1[[#This Row],[Department]],5)&amp;"-"&amp;RIGHT(Table1[[#This Row],[Employee ID]],3)</f>
        <v>Sales-790</v>
      </c>
      <c r="R649" s="26" t="str">
        <f>LEFT(Table1[[#This Row],[Department]],3)</f>
        <v>Sal</v>
      </c>
      <c r="S649" s="37">
        <f>_xlfn.XLOOKUP(Table1[[#This Row],[City]],Table2[City],Table2[Bonus %])</f>
        <v>6</v>
      </c>
      <c r="U649" s="48" t="str">
        <v xml:space="preserve">Swathi </v>
      </c>
      <c r="V649" s="48" t="str">
        <v>Ramesh</v>
      </c>
    </row>
    <row r="650" spans="1:22" x14ac:dyDescent="0.35">
      <c r="A650" s="7" t="s">
        <v>112</v>
      </c>
      <c r="B650" s="40" t="str">
        <f>LEFT(Table1[[#This Row],[Employee Name]],FIND(" ",Table1[[#This Row],[Employee Name]]))</f>
        <v xml:space="preserve">Aditya </v>
      </c>
      <c r="C650" s="40" t="str">
        <f>RIGHT(Table1[[#This Row],[Employee Name]],LEN(Table1[[#This Row],[Employee Name]])-FIND(" ",Table1[[#This Row],[Employee Name]]))</f>
        <v>Kapoor</v>
      </c>
      <c r="D650" s="22">
        <f>Table1[[#This Row],[Basic Salary]]+Table1[[#This Row],[Bonus]]</f>
        <v>125964</v>
      </c>
      <c r="E650" s="8">
        <v>73</v>
      </c>
      <c r="F650" s="45">
        <v>44</v>
      </c>
      <c r="G650" s="8" t="str" cm="1">
        <f t="array" ref="G650">_xlfn.IFS(Table1[[#This Row],[Performance Score]]&gt;=80,"Excellent",Table1[[#This Row],[Performance Score]]&gt;=60,"Good",Table1[[#This Row],[Performance Score]]&gt;=40,"Need Improvement")</f>
        <v>Need Improvement</v>
      </c>
      <c r="H650" s="29">
        <f>Table1[[#This Row],[Bonus]]/Table1[[#This Row],[Basic Salary]]</f>
        <v>8.6299231611718139E-2</v>
      </c>
      <c r="I650" s="8">
        <f ca="1">DATEDIF(Table1[[#This Row],[Date of Birth]],TODAY(),"y")</f>
        <v>29</v>
      </c>
      <c r="J650" s="33">
        <v>42952</v>
      </c>
      <c r="K650" s="33" t="str" cm="1">
        <f t="array" aca="1" ref="K650" ca="1">_xlfn.IFS(L650&lt;3,"Junior",L650&lt;=7,"Mid-Level",L650&gt;7,"Senior")</f>
        <v>Senior</v>
      </c>
      <c r="L650" s="45">
        <f ca="1">INT(YEARFRAC(Table1[[#This Row],[Joining Date]],TODAY(),1))</f>
        <v>8</v>
      </c>
      <c r="M650" s="25" t="str">
        <f t="shared" ca="1" si="10"/>
        <v>Yes</v>
      </c>
      <c r="N650" s="25">
        <f>YEAR(Table1[[#This Row],[Joining Date]])</f>
        <v>2017</v>
      </c>
      <c r="O650" s="45">
        <f>MONTH(Table1[[#This Row],[Joining Date]])</f>
        <v>8</v>
      </c>
      <c r="P650" s="25">
        <f ca="1">NETWORKDAYS(Table1[[#This Row],[Joining Date]],TODAY())</f>
        <v>2321</v>
      </c>
      <c r="Q650" s="25" t="str">
        <f>LEFT(Table1[[#This Row],[Department]],5)&amp;"-"&amp;RIGHT(Table1[[#This Row],[Employee ID]],3)</f>
        <v>Finan-057</v>
      </c>
      <c r="R650" s="25" t="str">
        <f>LEFT(Table1[[#This Row],[Department]],3)</f>
        <v>Fin</v>
      </c>
      <c r="S650" s="36">
        <f>_xlfn.XLOOKUP(Table1[[#This Row],[City]],Table2[City],Table2[Bonus %])</f>
        <v>8</v>
      </c>
      <c r="U650" s="48" t="str">
        <v xml:space="preserve">Aditya </v>
      </c>
      <c r="V650" s="48" t="str">
        <v>Kapoor</v>
      </c>
    </row>
    <row r="651" spans="1:22" x14ac:dyDescent="0.35">
      <c r="A651" s="9" t="s">
        <v>3812</v>
      </c>
      <c r="B651" s="41" t="str">
        <f>LEFT(Table1[[#This Row],[Employee Name]],FIND(" ",Table1[[#This Row],[Employee Name]]))</f>
        <v xml:space="preserve">Gayathri </v>
      </c>
      <c r="C651" s="41" t="str">
        <f>RIGHT(Table1[[#This Row],[Employee Name]],LEN(Table1[[#This Row],[Employee Name]])-FIND(" ",Table1[[#This Row],[Employee Name]]))</f>
        <v>Iyer</v>
      </c>
      <c r="D651" s="23">
        <f>Table1[[#This Row],[Basic Salary]]+Table1[[#This Row],[Bonus]]</f>
        <v>125946</v>
      </c>
      <c r="E651" s="10">
        <v>67</v>
      </c>
      <c r="F651" s="46">
        <v>96</v>
      </c>
      <c r="G651" s="10" t="str" cm="1">
        <f t="array" ref="G651">_xlfn.IFS(Table1[[#This Row],[Performance Score]]&gt;=80,"Excellent",Table1[[#This Row],[Performance Score]]&gt;=60,"Good",Table1[[#This Row],[Performance Score]]&gt;=40,"Need Improvement")</f>
        <v>Excellent</v>
      </c>
      <c r="H651" s="30">
        <f>Table1[[#This Row],[Bonus]]/Table1[[#This Row],[Basic Salary]]</f>
        <v>0.15504402054292002</v>
      </c>
      <c r="I651" s="10">
        <f ca="1">DATEDIF(Table1[[#This Row],[Date of Birth]],TODAY(),"y")</f>
        <v>28</v>
      </c>
      <c r="J651" s="34">
        <v>44577</v>
      </c>
      <c r="K651" s="33" t="str" cm="1">
        <f t="array" aca="1" ref="K651" ca="1">_xlfn.IFS(L651&lt;3,"Junior",L651&lt;=7,"Mid-Level",L651&gt;7,"Senior")</f>
        <v>Mid-Level</v>
      </c>
      <c r="L651" s="46">
        <f ca="1">INT(YEARFRAC(Table1[[#This Row],[Joining Date]],TODAY(),1))</f>
        <v>4</v>
      </c>
      <c r="M651" s="25" t="str">
        <f t="shared" ca="1" si="10"/>
        <v>No</v>
      </c>
      <c r="N651" s="26">
        <f>YEAR(Table1[[#This Row],[Joining Date]])</f>
        <v>2022</v>
      </c>
      <c r="O651" s="46">
        <f>MONTH(Table1[[#This Row],[Joining Date]])</f>
        <v>1</v>
      </c>
      <c r="P651" s="26">
        <f ca="1">NETWORKDAYS(Table1[[#This Row],[Joining Date]],TODAY())</f>
        <v>1161</v>
      </c>
      <c r="Q651" s="26" t="str">
        <f>LEFT(Table1[[#This Row],[Department]],5)&amp;"-"&amp;RIGHT(Table1[[#This Row],[Employee ID]],3)</f>
        <v>Suppo-756</v>
      </c>
      <c r="R651" s="26" t="str">
        <f>LEFT(Table1[[#This Row],[Department]],3)</f>
        <v>Sup</v>
      </c>
      <c r="S651" s="37">
        <f>_xlfn.XLOOKUP(Table1[[#This Row],[City]],Table2[City],Table2[Bonus %])</f>
        <v>5</v>
      </c>
      <c r="U651" s="48" t="str">
        <v xml:space="preserve">Gayathri </v>
      </c>
      <c r="V651" s="48" t="str">
        <v>Iyer</v>
      </c>
    </row>
    <row r="652" spans="1:22" x14ac:dyDescent="0.35">
      <c r="A652" s="7" t="s">
        <v>1312</v>
      </c>
      <c r="B652" s="40" t="str">
        <f>LEFT(Table1[[#This Row],[Employee Name]],FIND(" ",Table1[[#This Row],[Employee Name]]))</f>
        <v xml:space="preserve">Rahul </v>
      </c>
      <c r="C652" s="40" t="str">
        <f>RIGHT(Table1[[#This Row],[Employee Name]],LEN(Table1[[#This Row],[Employee Name]])-FIND(" ",Table1[[#This Row],[Employee Name]]))</f>
        <v>Verma</v>
      </c>
      <c r="D652" s="22">
        <f>Table1[[#This Row],[Basic Salary]]+Table1[[#This Row],[Bonus]]</f>
        <v>125907</v>
      </c>
      <c r="E652" s="8">
        <v>86</v>
      </c>
      <c r="F652" s="45">
        <v>74</v>
      </c>
      <c r="G652" s="8" t="str" cm="1">
        <f t="array" ref="G652">_xlfn.IFS(Table1[[#This Row],[Performance Score]]&gt;=80,"Excellent",Table1[[#This Row],[Performance Score]]&gt;=60,"Good",Table1[[#This Row],[Performance Score]]&gt;=40,"Need Improvement")</f>
        <v>Good</v>
      </c>
      <c r="H652" s="29">
        <f>Table1[[#This Row],[Bonus]]/Table1[[#This Row],[Basic Salary]]</f>
        <v>0.29992669605707384</v>
      </c>
      <c r="I652" s="8">
        <f ca="1">DATEDIF(Table1[[#This Row],[Date of Birth]],TODAY(),"y")</f>
        <v>18</v>
      </c>
      <c r="J652" s="33">
        <v>44357</v>
      </c>
      <c r="K652" s="33" t="str" cm="1">
        <f t="array" aca="1" ref="K652" ca="1">_xlfn.IFS(L652&lt;3,"Junior",L652&lt;=7,"Mid-Level",L652&gt;7,"Senior")</f>
        <v>Mid-Level</v>
      </c>
      <c r="L652" s="45">
        <f ca="1">INT(YEARFRAC(Table1[[#This Row],[Joining Date]],TODAY(),1))</f>
        <v>5</v>
      </c>
      <c r="M652" s="25" t="str">
        <f t="shared" ca="1" si="10"/>
        <v>No</v>
      </c>
      <c r="N652" s="25">
        <f>YEAR(Table1[[#This Row],[Joining Date]])</f>
        <v>2021</v>
      </c>
      <c r="O652" s="45">
        <f>MONTH(Table1[[#This Row],[Joining Date]])</f>
        <v>6</v>
      </c>
      <c r="P652" s="25">
        <f ca="1">NETWORKDAYS(Table1[[#This Row],[Joining Date]],TODAY())</f>
        <v>1318</v>
      </c>
      <c r="Q652" s="25" t="str">
        <f>LEFT(Table1[[#This Row],[Department]],5)&amp;"-"&amp;RIGHT(Table1[[#This Row],[Employee ID]],3)</f>
        <v>Opera-256</v>
      </c>
      <c r="R652" s="25" t="str">
        <f>LEFT(Table1[[#This Row],[Department]],3)</f>
        <v>Ope</v>
      </c>
      <c r="S652" s="36">
        <f>_xlfn.XLOOKUP(Table1[[#This Row],[City]],Table2[City],Table2[Bonus %])</f>
        <v>6</v>
      </c>
      <c r="U652" s="48" t="str">
        <v xml:space="preserve">Rahul </v>
      </c>
      <c r="V652" s="48" t="str">
        <v>Verma</v>
      </c>
    </row>
    <row r="653" spans="1:22" x14ac:dyDescent="0.35">
      <c r="A653" s="9" t="s">
        <v>2094</v>
      </c>
      <c r="B653" s="41" t="str">
        <f>LEFT(Table1[[#This Row],[Employee Name]],FIND(" ",Table1[[#This Row],[Employee Name]]))</f>
        <v xml:space="preserve">Aarav </v>
      </c>
      <c r="C653" s="41" t="str">
        <f>RIGHT(Table1[[#This Row],[Employee Name]],LEN(Table1[[#This Row],[Employee Name]])-FIND(" ",Table1[[#This Row],[Employee Name]]))</f>
        <v>Sharma</v>
      </c>
      <c r="D653" s="23">
        <f>Table1[[#This Row],[Basic Salary]]+Table1[[#This Row],[Bonus]]</f>
        <v>125882</v>
      </c>
      <c r="E653" s="10">
        <v>74</v>
      </c>
      <c r="F653" s="46">
        <v>58</v>
      </c>
      <c r="G653" s="10" t="str" cm="1">
        <f t="array" ref="G653">_xlfn.IFS(Table1[[#This Row],[Performance Score]]&gt;=80,"Excellent",Table1[[#This Row],[Performance Score]]&gt;=60,"Good",Table1[[#This Row],[Performance Score]]&gt;=40,"Need Improvement")</f>
        <v>Need Improvement</v>
      </c>
      <c r="H653" s="30">
        <f>Table1[[#This Row],[Bonus]]/Table1[[#This Row],[Basic Salary]]</f>
        <v>6.7484142328957636E-2</v>
      </c>
      <c r="I653" s="10">
        <f ca="1">DATEDIF(Table1[[#This Row],[Date of Birth]],TODAY(),"y")</f>
        <v>42</v>
      </c>
      <c r="J653" s="34">
        <v>45558</v>
      </c>
      <c r="K653" s="33" t="str" cm="1">
        <f t="array" aca="1" ref="K653" ca="1">_xlfn.IFS(L653&lt;3,"Junior",L653&lt;=7,"Mid-Level",L653&gt;7,"Senior")</f>
        <v>Junior</v>
      </c>
      <c r="L653" s="46">
        <f ca="1">INT(YEARFRAC(Table1[[#This Row],[Joining Date]],TODAY(),1))</f>
        <v>1</v>
      </c>
      <c r="M653" s="25" t="str">
        <f t="shared" ca="1" si="10"/>
        <v>No</v>
      </c>
      <c r="N653" s="26">
        <f>YEAR(Table1[[#This Row],[Joining Date]])</f>
        <v>2024</v>
      </c>
      <c r="O653" s="46">
        <f>MONTH(Table1[[#This Row],[Joining Date]])</f>
        <v>9</v>
      </c>
      <c r="P653" s="26">
        <f ca="1">NETWORKDAYS(Table1[[#This Row],[Joining Date]],TODAY())</f>
        <v>461</v>
      </c>
      <c r="Q653" s="26" t="str">
        <f>LEFT(Table1[[#This Row],[Department]],5)&amp;"-"&amp;RIGHT(Table1[[#This Row],[Employee ID]],3)</f>
        <v>Sales-038</v>
      </c>
      <c r="R653" s="26" t="str">
        <f>LEFT(Table1[[#This Row],[Department]],3)</f>
        <v>Sal</v>
      </c>
      <c r="S653" s="37">
        <f>_xlfn.XLOOKUP(Table1[[#This Row],[City]],Table2[City],Table2[Bonus %])</f>
        <v>5</v>
      </c>
      <c r="U653" s="48" t="str">
        <v xml:space="preserve">Aarav </v>
      </c>
      <c r="V653" s="48" t="str">
        <v>Sharma</v>
      </c>
    </row>
    <row r="654" spans="1:22" x14ac:dyDescent="0.35">
      <c r="A654" s="7" t="s">
        <v>3583</v>
      </c>
      <c r="B654" s="40" t="str">
        <f>LEFT(Table1[[#This Row],[Employee Name]],FIND(" ",Table1[[#This Row],[Employee Name]]))</f>
        <v xml:space="preserve">Rahul </v>
      </c>
      <c r="C654" s="40" t="str">
        <f>RIGHT(Table1[[#This Row],[Employee Name]],LEN(Table1[[#This Row],[Employee Name]])-FIND(" ",Table1[[#This Row],[Employee Name]]))</f>
        <v>Verma</v>
      </c>
      <c r="D654" s="22">
        <f>Table1[[#This Row],[Basic Salary]]+Table1[[#This Row],[Bonus]]</f>
        <v>125880</v>
      </c>
      <c r="E654" s="8">
        <v>71</v>
      </c>
      <c r="F654" s="45">
        <v>97</v>
      </c>
      <c r="G654" s="8" t="str" cm="1">
        <f t="array" ref="G654">_xlfn.IFS(Table1[[#This Row],[Performance Score]]&gt;=80,"Excellent",Table1[[#This Row],[Performance Score]]&gt;=60,"Good",Table1[[#This Row],[Performance Score]]&gt;=40,"Need Improvement")</f>
        <v>Excellent</v>
      </c>
      <c r="H654" s="29">
        <f>Table1[[#This Row],[Bonus]]/Table1[[#This Row],[Basic Salary]]</f>
        <v>0.17963471432185998</v>
      </c>
      <c r="I654" s="8">
        <f ca="1">DATEDIF(Table1[[#This Row],[Date of Birth]],TODAY(),"y")</f>
        <v>15</v>
      </c>
      <c r="J654" s="33">
        <v>45147</v>
      </c>
      <c r="K654" s="33" t="str" cm="1">
        <f t="array" aca="1" ref="K654" ca="1">_xlfn.IFS(L654&lt;3,"Junior",L654&lt;=7,"Mid-Level",L654&gt;7,"Senior")</f>
        <v>Junior</v>
      </c>
      <c r="L654" s="45">
        <f ca="1">INT(YEARFRAC(Table1[[#This Row],[Joining Date]],TODAY(),1))</f>
        <v>2</v>
      </c>
      <c r="M654" s="25" t="str">
        <f t="shared" ca="1" si="10"/>
        <v>No</v>
      </c>
      <c r="N654" s="25">
        <f>YEAR(Table1[[#This Row],[Joining Date]])</f>
        <v>2023</v>
      </c>
      <c r="O654" s="45">
        <f>MONTH(Table1[[#This Row],[Joining Date]])</f>
        <v>8</v>
      </c>
      <c r="P654" s="25">
        <f ca="1">NETWORKDAYS(Table1[[#This Row],[Joining Date]],TODAY())</f>
        <v>754</v>
      </c>
      <c r="Q654" s="25" t="str">
        <f>LEFT(Table1[[#This Row],[Department]],5)&amp;"-"&amp;RIGHT(Table1[[#This Row],[Employee ID]],3)</f>
        <v>Finan-527</v>
      </c>
      <c r="R654" s="25" t="str">
        <f>LEFT(Table1[[#This Row],[Department]],3)</f>
        <v>Fin</v>
      </c>
      <c r="S654" s="36">
        <f>_xlfn.XLOOKUP(Table1[[#This Row],[City]],Table2[City],Table2[Bonus %])</f>
        <v>8</v>
      </c>
      <c r="U654" s="48" t="str">
        <v xml:space="preserve">Rahul </v>
      </c>
      <c r="V654" s="48" t="str">
        <v>Verma</v>
      </c>
    </row>
    <row r="655" spans="1:22" x14ac:dyDescent="0.35">
      <c r="A655" s="9" t="s">
        <v>325</v>
      </c>
      <c r="B655" s="41" t="str">
        <f>LEFT(Table1[[#This Row],[Employee Name]],FIND(" ",Table1[[#This Row],[Employee Name]]))</f>
        <v xml:space="preserve">Kavya </v>
      </c>
      <c r="C655" s="41" t="str">
        <f>RIGHT(Table1[[#This Row],[Employee Name]],LEN(Table1[[#This Row],[Employee Name]])-FIND(" ",Table1[[#This Row],[Employee Name]]))</f>
        <v>Nair</v>
      </c>
      <c r="D655" s="23">
        <f>Table1[[#This Row],[Basic Salary]]+Table1[[#This Row],[Bonus]]</f>
        <v>125876</v>
      </c>
      <c r="E655" s="10">
        <v>65</v>
      </c>
      <c r="F655" s="46">
        <v>57</v>
      </c>
      <c r="G655" s="10" t="str" cm="1">
        <f t="array" ref="G655">_xlfn.IFS(Table1[[#This Row],[Performance Score]]&gt;=80,"Excellent",Table1[[#This Row],[Performance Score]]&gt;=60,"Good",Table1[[#This Row],[Performance Score]]&gt;=40,"Need Improvement")</f>
        <v>Need Improvement</v>
      </c>
      <c r="H655" s="30">
        <f>Table1[[#This Row],[Bonus]]/Table1[[#This Row],[Basic Salary]]</f>
        <v>6.2531654117567614E-2</v>
      </c>
      <c r="I655" s="10">
        <f ca="1">DATEDIF(Table1[[#This Row],[Date of Birth]],TODAY(),"y")</f>
        <v>35</v>
      </c>
      <c r="J655" s="34">
        <v>43214</v>
      </c>
      <c r="K655" s="33" t="str" cm="1">
        <f t="array" aca="1" ref="K655" ca="1">_xlfn.IFS(L655&lt;3,"Junior",L655&lt;=7,"Mid-Level",L655&gt;7,"Senior")</f>
        <v>Senior</v>
      </c>
      <c r="L655" s="46">
        <f ca="1">INT(YEARFRAC(Table1[[#This Row],[Joining Date]],TODAY(),1))</f>
        <v>8</v>
      </c>
      <c r="M655" s="25" t="str">
        <f t="shared" ca="1" si="10"/>
        <v>Yes</v>
      </c>
      <c r="N655" s="26">
        <f>YEAR(Table1[[#This Row],[Joining Date]])</f>
        <v>2018</v>
      </c>
      <c r="O655" s="46">
        <f>MONTH(Table1[[#This Row],[Joining Date]])</f>
        <v>4</v>
      </c>
      <c r="P655" s="26">
        <f ca="1">NETWORKDAYS(Table1[[#This Row],[Joining Date]],TODAY())</f>
        <v>2135</v>
      </c>
      <c r="Q655" s="26" t="str">
        <f>LEFT(Table1[[#This Row],[Department]],5)&amp;"-"&amp;RIGHT(Table1[[#This Row],[Employee ID]],3)</f>
        <v>HR-269</v>
      </c>
      <c r="R655" s="26" t="str">
        <f>LEFT(Table1[[#This Row],[Department]],3)</f>
        <v>HR</v>
      </c>
      <c r="S655" s="37">
        <f>_xlfn.XLOOKUP(Table1[[#This Row],[City]],Table2[City],Table2[Bonus %])</f>
        <v>7</v>
      </c>
      <c r="U655" s="48" t="str">
        <v xml:space="preserve">Kavya </v>
      </c>
      <c r="V655" s="48" t="str">
        <v>Nair</v>
      </c>
    </row>
    <row r="656" spans="1:22" x14ac:dyDescent="0.35">
      <c r="A656" s="7" t="s">
        <v>607</v>
      </c>
      <c r="B656" s="40" t="str">
        <f>LEFT(Table1[[#This Row],[Employee Name]],FIND(" ",Table1[[#This Row],[Employee Name]]))</f>
        <v xml:space="preserve">Rohan </v>
      </c>
      <c r="C656" s="40" t="str">
        <f>RIGHT(Table1[[#This Row],[Employee Name]],LEN(Table1[[#This Row],[Employee Name]])-FIND(" ",Table1[[#This Row],[Employee Name]]))</f>
        <v>Gupta</v>
      </c>
      <c r="D656" s="22">
        <f>Table1[[#This Row],[Basic Salary]]+Table1[[#This Row],[Bonus]]</f>
        <v>125871</v>
      </c>
      <c r="E656" s="8">
        <v>84</v>
      </c>
      <c r="F656" s="45">
        <v>82</v>
      </c>
      <c r="G656" s="8" t="str" cm="1">
        <f t="array" ref="G656">_xlfn.IFS(Table1[[#This Row],[Performance Score]]&gt;=80,"Excellent",Table1[[#This Row],[Performance Score]]&gt;=60,"Good",Table1[[#This Row],[Performance Score]]&gt;=40,"Need Improvement")</f>
        <v>Excellent</v>
      </c>
      <c r="H656" s="29">
        <f>Table1[[#This Row],[Bonus]]/Table1[[#This Row],[Basic Salary]]</f>
        <v>0.26068928217301163</v>
      </c>
      <c r="I656" s="8">
        <f ca="1">DATEDIF(Table1[[#This Row],[Date of Birth]],TODAY(),"y")</f>
        <v>45</v>
      </c>
      <c r="J656" s="33">
        <v>42409</v>
      </c>
      <c r="K656" s="33" t="str" cm="1">
        <f t="array" aca="1" ref="K656" ca="1">_xlfn.IFS(L656&lt;3,"Junior",L656&lt;=7,"Mid-Level",L656&gt;7,"Senior")</f>
        <v>Senior</v>
      </c>
      <c r="L656" s="45">
        <f ca="1">INT(YEARFRAC(Table1[[#This Row],[Joining Date]],TODAY(),1))</f>
        <v>10</v>
      </c>
      <c r="M656" s="25" t="str">
        <f t="shared" ca="1" si="10"/>
        <v>Yes</v>
      </c>
      <c r="N656" s="25">
        <f>YEAR(Table1[[#This Row],[Joining Date]])</f>
        <v>2016</v>
      </c>
      <c r="O656" s="45">
        <f>MONTH(Table1[[#This Row],[Joining Date]])</f>
        <v>2</v>
      </c>
      <c r="P656" s="25">
        <f ca="1">NETWORKDAYS(Table1[[#This Row],[Joining Date]],TODAY())</f>
        <v>2710</v>
      </c>
      <c r="Q656" s="25" t="str">
        <f>LEFT(Table1[[#This Row],[Department]],5)&amp;"-"&amp;RIGHT(Table1[[#This Row],[Employee ID]],3)</f>
        <v>IT-551</v>
      </c>
      <c r="R656" s="25" t="str">
        <f>LEFT(Table1[[#This Row],[Department]],3)</f>
        <v>IT</v>
      </c>
      <c r="S656" s="36">
        <f>_xlfn.XLOOKUP(Table1[[#This Row],[City]],Table2[City],Table2[Bonus %])</f>
        <v>8</v>
      </c>
      <c r="U656" s="48" t="str">
        <v xml:space="preserve">Rohan </v>
      </c>
      <c r="V656" s="48" t="str">
        <v>Gupta</v>
      </c>
    </row>
    <row r="657" spans="1:22" x14ac:dyDescent="0.35">
      <c r="A657" s="9" t="s">
        <v>4064</v>
      </c>
      <c r="B657" s="41" t="str">
        <f>LEFT(Table1[[#This Row],[Employee Name]],FIND(" ",Table1[[#This Row],[Employee Name]]))</f>
        <v xml:space="preserve">Ishita </v>
      </c>
      <c r="C657" s="41" t="str">
        <f>RIGHT(Table1[[#This Row],[Employee Name]],LEN(Table1[[#This Row],[Employee Name]])-FIND(" ",Table1[[#This Row],[Employee Name]]))</f>
        <v>Roy</v>
      </c>
      <c r="D657" s="23">
        <f>Table1[[#This Row],[Basic Salary]]+Table1[[#This Row],[Bonus]]</f>
        <v>125863</v>
      </c>
      <c r="E657" s="10">
        <v>72</v>
      </c>
      <c r="F657" s="46">
        <v>96</v>
      </c>
      <c r="G657" s="10" t="str" cm="1">
        <f t="array" ref="G657">_xlfn.IFS(Table1[[#This Row],[Performance Score]]&gt;=80,"Excellent",Table1[[#This Row],[Performance Score]]&gt;=60,"Good",Table1[[#This Row],[Performance Score]]&gt;=40,"Need Improvement")</f>
        <v>Excellent</v>
      </c>
      <c r="H657" s="30">
        <f>Table1[[#This Row],[Bonus]]/Table1[[#This Row],[Basic Salary]]</f>
        <v>0.19579117381597075</v>
      </c>
      <c r="I657" s="10">
        <f ca="1">DATEDIF(Table1[[#This Row],[Date of Birth]],TODAY(),"y")</f>
        <v>40</v>
      </c>
      <c r="J657" s="34">
        <v>42436</v>
      </c>
      <c r="K657" s="33" t="str" cm="1">
        <f t="array" aca="1" ref="K657" ca="1">_xlfn.IFS(L657&lt;3,"Junior",L657&lt;=7,"Mid-Level",L657&gt;7,"Senior")</f>
        <v>Senior</v>
      </c>
      <c r="L657" s="46">
        <f ca="1">INT(YEARFRAC(Table1[[#This Row],[Joining Date]],TODAY(),1))</f>
        <v>10</v>
      </c>
      <c r="M657" s="25" t="str">
        <f t="shared" ca="1" si="10"/>
        <v>Yes</v>
      </c>
      <c r="N657" s="26">
        <f>YEAR(Table1[[#This Row],[Joining Date]])</f>
        <v>2016</v>
      </c>
      <c r="O657" s="46">
        <f>MONTH(Table1[[#This Row],[Joining Date]])</f>
        <v>3</v>
      </c>
      <c r="P657" s="26">
        <f ca="1">NETWORKDAYS(Table1[[#This Row],[Joining Date]],TODAY())</f>
        <v>2691</v>
      </c>
      <c r="Q657" s="26" t="str">
        <f>LEFT(Table1[[#This Row],[Department]],5)&amp;"-"&amp;RIGHT(Table1[[#This Row],[Employee ID]],3)</f>
        <v>Suppo-008</v>
      </c>
      <c r="R657" s="26" t="str">
        <f>LEFT(Table1[[#This Row],[Department]],3)</f>
        <v>Sup</v>
      </c>
      <c r="S657" s="37">
        <f>_xlfn.XLOOKUP(Table1[[#This Row],[City]],Table2[City],Table2[Bonus %])</f>
        <v>6</v>
      </c>
      <c r="U657" s="48" t="str">
        <v xml:space="preserve">Ishita </v>
      </c>
      <c r="V657" s="48" t="str">
        <v>Roy</v>
      </c>
    </row>
    <row r="658" spans="1:22" x14ac:dyDescent="0.35">
      <c r="A658" s="7" t="s">
        <v>500</v>
      </c>
      <c r="B658" s="40" t="str">
        <f>LEFT(Table1[[#This Row],[Employee Name]],FIND(" ",Table1[[#This Row],[Employee Name]]))</f>
        <v xml:space="preserve">Ravi </v>
      </c>
      <c r="C658" s="40" t="str">
        <f>RIGHT(Table1[[#This Row],[Employee Name]],LEN(Table1[[#This Row],[Employee Name]])-FIND(" ",Table1[[#This Row],[Employee Name]]))</f>
        <v>Teja</v>
      </c>
      <c r="D658" s="22">
        <f>Table1[[#This Row],[Basic Salary]]+Table1[[#This Row],[Bonus]]</f>
        <v>125856</v>
      </c>
      <c r="E658" s="8">
        <v>74</v>
      </c>
      <c r="F658" s="45">
        <v>98</v>
      </c>
      <c r="G658" s="8" t="str" cm="1">
        <f t="array" ref="G658">_xlfn.IFS(Table1[[#This Row],[Performance Score]]&gt;=80,"Excellent",Table1[[#This Row],[Performance Score]]&gt;=60,"Good",Table1[[#This Row],[Performance Score]]&gt;=40,"Need Improvement")</f>
        <v>Excellent</v>
      </c>
      <c r="H658" s="29">
        <f>Table1[[#This Row],[Bonus]]/Table1[[#This Row],[Basic Salary]]</f>
        <v>0.18354680358855724</v>
      </c>
      <c r="I658" s="8">
        <f ca="1">DATEDIF(Table1[[#This Row],[Date of Birth]],TODAY(),"y")</f>
        <v>37</v>
      </c>
      <c r="J658" s="33">
        <v>43034</v>
      </c>
      <c r="K658" s="33" t="str" cm="1">
        <f t="array" aca="1" ref="K658" ca="1">_xlfn.IFS(L658&lt;3,"Junior",L658&lt;=7,"Mid-Level",L658&gt;7,"Senior")</f>
        <v>Senior</v>
      </c>
      <c r="L658" s="45">
        <f ca="1">INT(YEARFRAC(Table1[[#This Row],[Joining Date]],TODAY(),1))</f>
        <v>8</v>
      </c>
      <c r="M658" s="25" t="str">
        <f t="shared" ca="1" si="10"/>
        <v>Yes</v>
      </c>
      <c r="N658" s="25">
        <f>YEAR(Table1[[#This Row],[Joining Date]])</f>
        <v>2017</v>
      </c>
      <c r="O658" s="45">
        <f>MONTH(Table1[[#This Row],[Joining Date]])</f>
        <v>10</v>
      </c>
      <c r="P658" s="25">
        <f ca="1">NETWORKDAYS(Table1[[#This Row],[Joining Date]],TODAY())</f>
        <v>2263</v>
      </c>
      <c r="Q658" s="25" t="str">
        <f>LEFT(Table1[[#This Row],[Department]],5)&amp;"-"&amp;RIGHT(Table1[[#This Row],[Employee ID]],3)</f>
        <v>HR-444</v>
      </c>
      <c r="R658" s="25" t="str">
        <f>LEFT(Table1[[#This Row],[Department]],3)</f>
        <v>HR</v>
      </c>
      <c r="S658" s="36">
        <f>_xlfn.XLOOKUP(Table1[[#This Row],[City]],Table2[City],Table2[Bonus %])</f>
        <v>6</v>
      </c>
      <c r="U658" s="48" t="str">
        <v xml:space="preserve">Ravi </v>
      </c>
      <c r="V658" s="48" t="str">
        <v>Teja</v>
      </c>
    </row>
    <row r="659" spans="1:22" x14ac:dyDescent="0.35">
      <c r="A659" s="9" t="s">
        <v>2354</v>
      </c>
      <c r="B659" s="41" t="str">
        <f>LEFT(Table1[[#This Row],[Employee Name]],FIND(" ",Table1[[#This Row],[Employee Name]]))</f>
        <v xml:space="preserve">Nisha </v>
      </c>
      <c r="C659" s="41" t="str">
        <f>RIGHT(Table1[[#This Row],[Employee Name]],LEN(Table1[[#This Row],[Employee Name]])-FIND(" ",Table1[[#This Row],[Employee Name]]))</f>
        <v>Kapoor</v>
      </c>
      <c r="D659" s="23">
        <f>Table1[[#This Row],[Basic Salary]]+Table1[[#This Row],[Bonus]]</f>
        <v>125855</v>
      </c>
      <c r="E659" s="10">
        <v>97</v>
      </c>
      <c r="F659" s="46">
        <v>90</v>
      </c>
      <c r="G659" s="10" t="str" cm="1">
        <f t="array" ref="G659">_xlfn.IFS(Table1[[#This Row],[Performance Score]]&gt;=80,"Excellent",Table1[[#This Row],[Performance Score]]&gt;=60,"Good",Table1[[#This Row],[Performance Score]]&gt;=40,"Need Improvement")</f>
        <v>Excellent</v>
      </c>
      <c r="H659" s="30">
        <f>Table1[[#This Row],[Bonus]]/Table1[[#This Row],[Basic Salary]]</f>
        <v>0.23375159298108028</v>
      </c>
      <c r="I659" s="10">
        <f ca="1">DATEDIF(Table1[[#This Row],[Date of Birth]],TODAY(),"y")</f>
        <v>19</v>
      </c>
      <c r="J659" s="34">
        <v>42220</v>
      </c>
      <c r="K659" s="33" t="str" cm="1">
        <f t="array" aca="1" ref="K659" ca="1">_xlfn.IFS(L659&lt;3,"Junior",L659&lt;=7,"Mid-Level",L659&gt;7,"Senior")</f>
        <v>Senior</v>
      </c>
      <c r="L659" s="46">
        <f ca="1">INT(YEARFRAC(Table1[[#This Row],[Joining Date]],TODAY(),1))</f>
        <v>10</v>
      </c>
      <c r="M659" s="25" t="str">
        <f t="shared" ca="1" si="10"/>
        <v>Yes</v>
      </c>
      <c r="N659" s="26">
        <f>YEAR(Table1[[#This Row],[Joining Date]])</f>
        <v>2015</v>
      </c>
      <c r="O659" s="46">
        <f>MONTH(Table1[[#This Row],[Joining Date]])</f>
        <v>8</v>
      </c>
      <c r="P659" s="26">
        <f ca="1">NETWORKDAYS(Table1[[#This Row],[Joining Date]],TODAY())</f>
        <v>2845</v>
      </c>
      <c r="Q659" s="26" t="str">
        <f>LEFT(Table1[[#This Row],[Department]],5)&amp;"-"&amp;RIGHT(Table1[[#This Row],[Employee ID]],3)</f>
        <v>Sales-298</v>
      </c>
      <c r="R659" s="26" t="str">
        <f>LEFT(Table1[[#This Row],[Department]],3)</f>
        <v>Sal</v>
      </c>
      <c r="S659" s="37">
        <f>_xlfn.XLOOKUP(Table1[[#This Row],[City]],Table2[City],Table2[Bonus %])</f>
        <v>5</v>
      </c>
      <c r="U659" s="48" t="str">
        <v xml:space="preserve">Nisha </v>
      </c>
      <c r="V659" s="48" t="str">
        <v>Kapoor</v>
      </c>
    </row>
    <row r="660" spans="1:22" x14ac:dyDescent="0.35">
      <c r="A660" s="7" t="s">
        <v>2068</v>
      </c>
      <c r="B660" s="40" t="str">
        <f>LEFT(Table1[[#This Row],[Employee Name]],FIND(" ",Table1[[#This Row],[Employee Name]]))</f>
        <v xml:space="preserve">Swathi </v>
      </c>
      <c r="C660" s="40" t="str">
        <f>RIGHT(Table1[[#This Row],[Employee Name]],LEN(Table1[[#This Row],[Employee Name]])-FIND(" ",Table1[[#This Row],[Employee Name]]))</f>
        <v>Ramesh</v>
      </c>
      <c r="D660" s="22">
        <f>Table1[[#This Row],[Basic Salary]]+Table1[[#This Row],[Bonus]]</f>
        <v>125835</v>
      </c>
      <c r="E660" s="8">
        <v>74</v>
      </c>
      <c r="F660" s="45">
        <v>72</v>
      </c>
      <c r="G660" s="8" t="str" cm="1">
        <f t="array" ref="G660">_xlfn.IFS(Table1[[#This Row],[Performance Score]]&gt;=80,"Excellent",Table1[[#This Row],[Performance Score]]&gt;=60,"Good",Table1[[#This Row],[Performance Score]]&gt;=40,"Need Improvement")</f>
        <v>Good</v>
      </c>
      <c r="H660" s="29">
        <f>Table1[[#This Row],[Bonus]]/Table1[[#This Row],[Basic Salary]]</f>
        <v>0.28310101864975373</v>
      </c>
      <c r="I660" s="8">
        <f ca="1">DATEDIF(Table1[[#This Row],[Date of Birth]],TODAY(),"y")</f>
        <v>16</v>
      </c>
      <c r="J660" s="33">
        <v>42510</v>
      </c>
      <c r="K660" s="33" t="str" cm="1">
        <f t="array" aca="1" ref="K660" ca="1">_xlfn.IFS(L660&lt;3,"Junior",L660&lt;=7,"Mid-Level",L660&gt;7,"Senior")</f>
        <v>Senior</v>
      </c>
      <c r="L660" s="45">
        <f ca="1">INT(YEARFRAC(Table1[[#This Row],[Joining Date]],TODAY(),1))</f>
        <v>10</v>
      </c>
      <c r="M660" s="25" t="str">
        <f t="shared" ca="1" si="10"/>
        <v>Yes</v>
      </c>
      <c r="N660" s="25">
        <f>YEAR(Table1[[#This Row],[Joining Date]])</f>
        <v>2016</v>
      </c>
      <c r="O660" s="45">
        <f>MONTH(Table1[[#This Row],[Joining Date]])</f>
        <v>5</v>
      </c>
      <c r="P660" s="25">
        <f ca="1">NETWORKDAYS(Table1[[#This Row],[Joining Date]],TODAY())</f>
        <v>2637</v>
      </c>
      <c r="Q660" s="25" t="str">
        <f>LEFT(Table1[[#This Row],[Department]],5)&amp;"-"&amp;RIGHT(Table1[[#This Row],[Employee ID]],3)</f>
        <v>Sales-012</v>
      </c>
      <c r="R660" s="25" t="str">
        <f>LEFT(Table1[[#This Row],[Department]],3)</f>
        <v>Sal</v>
      </c>
      <c r="S660" s="36">
        <f>_xlfn.XLOOKUP(Table1[[#This Row],[City]],Table2[City],Table2[Bonus %])</f>
        <v>6</v>
      </c>
      <c r="U660" s="48" t="str">
        <v xml:space="preserve">Swathi </v>
      </c>
      <c r="V660" s="48" t="str">
        <v>Ramesh</v>
      </c>
    </row>
    <row r="661" spans="1:22" x14ac:dyDescent="0.35">
      <c r="A661" s="9" t="s">
        <v>1264</v>
      </c>
      <c r="B661" s="41" t="str">
        <f>LEFT(Table1[[#This Row],[Employee Name]],FIND(" ",Table1[[#This Row],[Employee Name]]))</f>
        <v xml:space="preserve">Gayathri </v>
      </c>
      <c r="C661" s="41" t="str">
        <f>RIGHT(Table1[[#This Row],[Employee Name]],LEN(Table1[[#This Row],[Employee Name]])-FIND(" ",Table1[[#This Row],[Employee Name]]))</f>
        <v>Iyer</v>
      </c>
      <c r="D661" s="23">
        <f>Table1[[#This Row],[Basic Salary]]+Table1[[#This Row],[Bonus]]</f>
        <v>125812</v>
      </c>
      <c r="E661" s="10">
        <v>62</v>
      </c>
      <c r="F661" s="46">
        <v>98</v>
      </c>
      <c r="G661" s="10" t="str" cm="1">
        <f t="array" ref="G661">_xlfn.IFS(Table1[[#This Row],[Performance Score]]&gt;=80,"Excellent",Table1[[#This Row],[Performance Score]]&gt;=60,"Good",Table1[[#This Row],[Performance Score]]&gt;=40,"Need Improvement")</f>
        <v>Excellent</v>
      </c>
      <c r="H661" s="30">
        <f>Table1[[#This Row],[Bonus]]/Table1[[#This Row],[Basic Salary]]</f>
        <v>0.1841352307808147</v>
      </c>
      <c r="I661" s="10">
        <f ca="1">DATEDIF(Table1[[#This Row],[Date of Birth]],TODAY(),"y")</f>
        <v>17</v>
      </c>
      <c r="J661" s="34">
        <v>44669</v>
      </c>
      <c r="K661" s="33" t="str" cm="1">
        <f t="array" aca="1" ref="K661" ca="1">_xlfn.IFS(L661&lt;3,"Junior",L661&lt;=7,"Mid-Level",L661&gt;7,"Senior")</f>
        <v>Mid-Level</v>
      </c>
      <c r="L661" s="46">
        <f ca="1">INT(YEARFRAC(Table1[[#This Row],[Joining Date]],TODAY(),1))</f>
        <v>4</v>
      </c>
      <c r="M661" s="25" t="str">
        <f t="shared" ca="1" si="10"/>
        <v>No</v>
      </c>
      <c r="N661" s="26">
        <f>YEAR(Table1[[#This Row],[Joining Date]])</f>
        <v>2022</v>
      </c>
      <c r="O661" s="46">
        <f>MONTH(Table1[[#This Row],[Joining Date]])</f>
        <v>4</v>
      </c>
      <c r="P661" s="26">
        <f ca="1">NETWORKDAYS(Table1[[#This Row],[Joining Date]],TODAY())</f>
        <v>1096</v>
      </c>
      <c r="Q661" s="26" t="str">
        <f>LEFT(Table1[[#This Row],[Department]],5)&amp;"-"&amp;RIGHT(Table1[[#This Row],[Employee ID]],3)</f>
        <v>HR-208</v>
      </c>
      <c r="R661" s="26" t="str">
        <f>LEFT(Table1[[#This Row],[Department]],3)</f>
        <v>HR</v>
      </c>
      <c r="S661" s="37">
        <f>_xlfn.XLOOKUP(Table1[[#This Row],[City]],Table2[City],Table2[Bonus %])</f>
        <v>6</v>
      </c>
      <c r="U661" s="48" t="str">
        <v xml:space="preserve">Gayathri </v>
      </c>
      <c r="V661" s="48" t="str">
        <v>Iyer</v>
      </c>
    </row>
    <row r="662" spans="1:22" x14ac:dyDescent="0.35">
      <c r="A662" s="7" t="s">
        <v>1615</v>
      </c>
      <c r="B662" s="40" t="str">
        <f>LEFT(Table1[[#This Row],[Employee Name]],FIND(" ",Table1[[#This Row],[Employee Name]]))</f>
        <v xml:space="preserve">Rohan </v>
      </c>
      <c r="C662" s="40" t="str">
        <f>RIGHT(Table1[[#This Row],[Employee Name]],LEN(Table1[[#This Row],[Employee Name]])-FIND(" ",Table1[[#This Row],[Employee Name]]))</f>
        <v>Gupta</v>
      </c>
      <c r="D662" s="22">
        <f>Table1[[#This Row],[Basic Salary]]+Table1[[#This Row],[Bonus]]</f>
        <v>125809</v>
      </c>
      <c r="E662" s="8">
        <v>64</v>
      </c>
      <c r="F662" s="45">
        <v>52</v>
      </c>
      <c r="G662" s="8" t="str" cm="1">
        <f t="array" ref="G662">_xlfn.IFS(Table1[[#This Row],[Performance Score]]&gt;=80,"Excellent",Table1[[#This Row],[Performance Score]]&gt;=60,"Good",Table1[[#This Row],[Performance Score]]&gt;=40,"Need Improvement")</f>
        <v>Need Improvement</v>
      </c>
      <c r="H662" s="29">
        <f>Table1[[#This Row],[Bonus]]/Table1[[#This Row],[Basic Salary]]</f>
        <v>7.7630068696143764E-2</v>
      </c>
      <c r="I662" s="8">
        <f ca="1">DATEDIF(Table1[[#This Row],[Date of Birth]],TODAY(),"y")</f>
        <v>38</v>
      </c>
      <c r="J662" s="33">
        <v>44361</v>
      </c>
      <c r="K662" s="33" t="str" cm="1">
        <f t="array" aca="1" ref="K662" ca="1">_xlfn.IFS(L662&lt;3,"Junior",L662&lt;=7,"Mid-Level",L662&gt;7,"Senior")</f>
        <v>Mid-Level</v>
      </c>
      <c r="L662" s="45">
        <f ca="1">INT(YEARFRAC(Table1[[#This Row],[Joining Date]],TODAY(),1))</f>
        <v>5</v>
      </c>
      <c r="M662" s="25" t="str">
        <f t="shared" ca="1" si="10"/>
        <v>No</v>
      </c>
      <c r="N662" s="25">
        <f>YEAR(Table1[[#This Row],[Joining Date]])</f>
        <v>2021</v>
      </c>
      <c r="O662" s="45">
        <f>MONTH(Table1[[#This Row],[Joining Date]])</f>
        <v>6</v>
      </c>
      <c r="P662" s="25">
        <f ca="1">NETWORKDAYS(Table1[[#This Row],[Joining Date]],TODAY())</f>
        <v>1316</v>
      </c>
      <c r="Q662" s="25" t="str">
        <f>LEFT(Table1[[#This Row],[Department]],5)&amp;"-"&amp;RIGHT(Table1[[#This Row],[Employee ID]],3)</f>
        <v>Finan-559</v>
      </c>
      <c r="R662" s="25" t="str">
        <f>LEFT(Table1[[#This Row],[Department]],3)</f>
        <v>Fin</v>
      </c>
      <c r="S662" s="36">
        <f>_xlfn.XLOOKUP(Table1[[#This Row],[City]],Table2[City],Table2[Bonus %])</f>
        <v>7</v>
      </c>
      <c r="U662" s="48" t="str">
        <v xml:space="preserve">Rohan </v>
      </c>
      <c r="V662" s="48" t="str">
        <v>Gupta</v>
      </c>
    </row>
    <row r="663" spans="1:22" x14ac:dyDescent="0.35">
      <c r="A663" s="9" t="s">
        <v>212</v>
      </c>
      <c r="B663" s="41" t="str">
        <f>LEFT(Table1[[#This Row],[Employee Name]],FIND(" ",Table1[[#This Row],[Employee Name]]))</f>
        <v xml:space="preserve">Neha </v>
      </c>
      <c r="C663" s="41" t="str">
        <f>RIGHT(Table1[[#This Row],[Employee Name]],LEN(Table1[[#This Row],[Employee Name]])-FIND(" ",Table1[[#This Row],[Employee Name]]))</f>
        <v>Kulkarni</v>
      </c>
      <c r="D663" s="23">
        <f>Table1[[#This Row],[Basic Salary]]+Table1[[#This Row],[Bonus]]</f>
        <v>125808</v>
      </c>
      <c r="E663" s="10">
        <v>64</v>
      </c>
      <c r="F663" s="46">
        <v>61</v>
      </c>
      <c r="G663" s="10" t="str" cm="1">
        <f t="array" ref="G663">_xlfn.IFS(Table1[[#This Row],[Performance Score]]&gt;=80,"Excellent",Table1[[#This Row],[Performance Score]]&gt;=60,"Good",Table1[[#This Row],[Performance Score]]&gt;=40,"Need Improvement")</f>
        <v>Good</v>
      </c>
      <c r="H663" s="30">
        <f>Table1[[#This Row],[Bonus]]/Table1[[#This Row],[Basic Salary]]</f>
        <v>0.14534380889087151</v>
      </c>
      <c r="I663" s="10">
        <f ca="1">DATEDIF(Table1[[#This Row],[Date of Birth]],TODAY(),"y")</f>
        <v>18</v>
      </c>
      <c r="J663" s="34">
        <v>42219</v>
      </c>
      <c r="K663" s="33" t="str" cm="1">
        <f t="array" aca="1" ref="K663" ca="1">_xlfn.IFS(L663&lt;3,"Junior",L663&lt;=7,"Mid-Level",L663&gt;7,"Senior")</f>
        <v>Senior</v>
      </c>
      <c r="L663" s="46">
        <f ca="1">INT(YEARFRAC(Table1[[#This Row],[Joining Date]],TODAY(),1))</f>
        <v>10</v>
      </c>
      <c r="M663" s="25" t="str">
        <f t="shared" ca="1" si="10"/>
        <v>Yes</v>
      </c>
      <c r="N663" s="26">
        <f>YEAR(Table1[[#This Row],[Joining Date]])</f>
        <v>2015</v>
      </c>
      <c r="O663" s="46">
        <f>MONTH(Table1[[#This Row],[Joining Date]])</f>
        <v>8</v>
      </c>
      <c r="P663" s="26">
        <f ca="1">NETWORKDAYS(Table1[[#This Row],[Joining Date]],TODAY())</f>
        <v>2846</v>
      </c>
      <c r="Q663" s="26" t="str">
        <f>LEFT(Table1[[#This Row],[Department]],5)&amp;"-"&amp;RIGHT(Table1[[#This Row],[Employee ID]],3)</f>
        <v>Marke-156</v>
      </c>
      <c r="R663" s="26" t="str">
        <f>LEFT(Table1[[#This Row],[Department]],3)</f>
        <v>Mar</v>
      </c>
      <c r="S663" s="37">
        <f>_xlfn.XLOOKUP(Table1[[#This Row],[City]],Table2[City],Table2[Bonus %])</f>
        <v>5</v>
      </c>
      <c r="U663" s="48" t="str">
        <v xml:space="preserve">Neha </v>
      </c>
      <c r="V663" s="48" t="str">
        <v>Kulkarni</v>
      </c>
    </row>
    <row r="664" spans="1:22" x14ac:dyDescent="0.35">
      <c r="A664" s="7" t="s">
        <v>665</v>
      </c>
      <c r="B664" s="40" t="str">
        <f>LEFT(Table1[[#This Row],[Employee Name]],FIND(" ",Table1[[#This Row],[Employee Name]]))</f>
        <v xml:space="preserve">Pooja </v>
      </c>
      <c r="C664" s="40" t="str">
        <f>RIGHT(Table1[[#This Row],[Employee Name]],LEN(Table1[[#This Row],[Employee Name]])-FIND(" ",Table1[[#This Row],[Employee Name]]))</f>
        <v>Das</v>
      </c>
      <c r="D664" s="22">
        <f>Table1[[#This Row],[Basic Salary]]+Table1[[#This Row],[Bonus]]</f>
        <v>125807</v>
      </c>
      <c r="E664" s="8">
        <v>82</v>
      </c>
      <c r="F664" s="45">
        <v>99</v>
      </c>
      <c r="G664" s="8" t="str" cm="1">
        <f t="array" ref="G664">_xlfn.IFS(Table1[[#This Row],[Performance Score]]&gt;=80,"Excellent",Table1[[#This Row],[Performance Score]]&gt;=60,"Good",Table1[[#This Row],[Performance Score]]&gt;=40,"Need Improvement")</f>
        <v>Excellent</v>
      </c>
      <c r="H664" s="29">
        <f>Table1[[#This Row],[Bonus]]/Table1[[#This Row],[Basic Salary]]</f>
        <v>0.25324500672411215</v>
      </c>
      <c r="I664" s="8">
        <f ca="1">DATEDIF(Table1[[#This Row],[Date of Birth]],TODAY(),"y")</f>
        <v>22</v>
      </c>
      <c r="J664" s="33">
        <v>43068</v>
      </c>
      <c r="K664" s="33" t="str" cm="1">
        <f t="array" aca="1" ref="K664" ca="1">_xlfn.IFS(L664&lt;3,"Junior",L664&lt;=7,"Mid-Level",L664&gt;7,"Senior")</f>
        <v>Senior</v>
      </c>
      <c r="L664" s="45">
        <f ca="1">INT(YEARFRAC(Table1[[#This Row],[Joining Date]],TODAY(),1))</f>
        <v>8</v>
      </c>
      <c r="M664" s="25" t="str">
        <f t="shared" ca="1" si="10"/>
        <v>Yes</v>
      </c>
      <c r="N664" s="25">
        <f>YEAR(Table1[[#This Row],[Joining Date]])</f>
        <v>2017</v>
      </c>
      <c r="O664" s="45">
        <f>MONTH(Table1[[#This Row],[Joining Date]])</f>
        <v>11</v>
      </c>
      <c r="P664" s="25">
        <f ca="1">NETWORKDAYS(Table1[[#This Row],[Joining Date]],TODAY())</f>
        <v>2239</v>
      </c>
      <c r="Q664" s="25" t="str">
        <f>LEFT(Table1[[#This Row],[Department]],5)&amp;"-"&amp;RIGHT(Table1[[#This Row],[Employee ID]],3)</f>
        <v>Opera-609</v>
      </c>
      <c r="R664" s="25" t="str">
        <f>LEFT(Table1[[#This Row],[Department]],3)</f>
        <v>Ope</v>
      </c>
      <c r="S664" s="36">
        <f>_xlfn.XLOOKUP(Table1[[#This Row],[City]],Table2[City],Table2[Bonus %])</f>
        <v>7</v>
      </c>
      <c r="U664" s="48" t="str">
        <v xml:space="preserve">Pooja </v>
      </c>
      <c r="V664" s="48" t="str">
        <v>Das</v>
      </c>
    </row>
    <row r="665" spans="1:22" x14ac:dyDescent="0.35">
      <c r="A665" s="9" t="s">
        <v>1888</v>
      </c>
      <c r="B665" s="41" t="str">
        <f>LEFT(Table1[[#This Row],[Employee Name]],FIND(" ",Table1[[#This Row],[Employee Name]]))</f>
        <v xml:space="preserve">Nisha </v>
      </c>
      <c r="C665" s="41" t="str">
        <f>RIGHT(Table1[[#This Row],[Employee Name]],LEN(Table1[[#This Row],[Employee Name]])-FIND(" ",Table1[[#This Row],[Employee Name]]))</f>
        <v>Kapoor</v>
      </c>
      <c r="D665" s="23">
        <f>Table1[[#This Row],[Basic Salary]]+Table1[[#This Row],[Bonus]]</f>
        <v>125796</v>
      </c>
      <c r="E665" s="10">
        <v>95</v>
      </c>
      <c r="F665" s="46">
        <v>81</v>
      </c>
      <c r="G665" s="10" t="str" cm="1">
        <f t="array" ref="G665">_xlfn.IFS(Table1[[#This Row],[Performance Score]]&gt;=80,"Excellent",Table1[[#This Row],[Performance Score]]&gt;=60,"Good",Table1[[#This Row],[Performance Score]]&gt;=40,"Need Improvement")</f>
        <v>Excellent</v>
      </c>
      <c r="H665" s="30">
        <f>Table1[[#This Row],[Bonus]]/Table1[[#This Row],[Basic Salary]]</f>
        <v>0.13244031543696663</v>
      </c>
      <c r="I665" s="10">
        <f ca="1">DATEDIF(Table1[[#This Row],[Date of Birth]],TODAY(),"y")</f>
        <v>29</v>
      </c>
      <c r="J665" s="34">
        <v>44350</v>
      </c>
      <c r="K665" s="33" t="str" cm="1">
        <f t="array" aca="1" ref="K665" ca="1">_xlfn.IFS(L665&lt;3,"Junior",L665&lt;=7,"Mid-Level",L665&gt;7,"Senior")</f>
        <v>Mid-Level</v>
      </c>
      <c r="L665" s="46">
        <f ca="1">INT(YEARFRAC(Table1[[#This Row],[Joining Date]],TODAY(),1))</f>
        <v>5</v>
      </c>
      <c r="M665" s="25" t="str">
        <f t="shared" ca="1" si="10"/>
        <v>No</v>
      </c>
      <c r="N665" s="26">
        <f>YEAR(Table1[[#This Row],[Joining Date]])</f>
        <v>2021</v>
      </c>
      <c r="O665" s="46">
        <f>MONTH(Table1[[#This Row],[Joining Date]])</f>
        <v>6</v>
      </c>
      <c r="P665" s="26">
        <f ca="1">NETWORKDAYS(Table1[[#This Row],[Joining Date]],TODAY())</f>
        <v>1323</v>
      </c>
      <c r="Q665" s="26" t="str">
        <f>LEFT(Table1[[#This Row],[Department]],5)&amp;"-"&amp;RIGHT(Table1[[#This Row],[Employee ID]],3)</f>
        <v>Suppo-832</v>
      </c>
      <c r="R665" s="26" t="str">
        <f>LEFT(Table1[[#This Row],[Department]],3)</f>
        <v>Sup</v>
      </c>
      <c r="S665" s="37">
        <f>_xlfn.XLOOKUP(Table1[[#This Row],[City]],Table2[City],Table2[Bonus %])</f>
        <v>4</v>
      </c>
      <c r="U665" s="48" t="str">
        <v xml:space="preserve">Nisha </v>
      </c>
      <c r="V665" s="48" t="str">
        <v>Kapoor</v>
      </c>
    </row>
    <row r="666" spans="1:22" x14ac:dyDescent="0.35">
      <c r="A666" s="7" t="s">
        <v>194</v>
      </c>
      <c r="B666" s="40" t="str">
        <f>LEFT(Table1[[#This Row],[Employee Name]],FIND(" ",Table1[[#This Row],[Employee Name]]))</f>
        <v xml:space="preserve">Aditya </v>
      </c>
      <c r="C666" s="40" t="str">
        <f>RIGHT(Table1[[#This Row],[Employee Name]],LEN(Table1[[#This Row],[Employee Name]])-FIND(" ",Table1[[#This Row],[Employee Name]]))</f>
        <v>Kapoor</v>
      </c>
      <c r="D666" s="22">
        <f>Table1[[#This Row],[Basic Salary]]+Table1[[#This Row],[Bonus]]</f>
        <v>125767</v>
      </c>
      <c r="E666" s="8">
        <v>85</v>
      </c>
      <c r="F666" s="45">
        <v>44</v>
      </c>
      <c r="G666" s="8" t="str" cm="1">
        <f t="array" ref="G666">_xlfn.IFS(Table1[[#This Row],[Performance Score]]&gt;=80,"Excellent",Table1[[#This Row],[Performance Score]]&gt;=60,"Good",Table1[[#This Row],[Performance Score]]&gt;=40,"Need Improvement")</f>
        <v>Need Improvement</v>
      </c>
      <c r="H666" s="29">
        <f>Table1[[#This Row],[Bonus]]/Table1[[#This Row],[Basic Salary]]</f>
        <v>0.26745475067521263</v>
      </c>
      <c r="I666" s="8">
        <f ca="1">DATEDIF(Table1[[#This Row],[Date of Birth]],TODAY(),"y")</f>
        <v>40</v>
      </c>
      <c r="J666" s="33">
        <v>45567</v>
      </c>
      <c r="K666" s="33" t="str" cm="1">
        <f t="array" aca="1" ref="K666" ca="1">_xlfn.IFS(L666&lt;3,"Junior",L666&lt;=7,"Mid-Level",L666&gt;7,"Senior")</f>
        <v>Junior</v>
      </c>
      <c r="L666" s="45">
        <f ca="1">INT(YEARFRAC(Table1[[#This Row],[Joining Date]],TODAY(),1))</f>
        <v>1</v>
      </c>
      <c r="M666" s="25" t="str">
        <f t="shared" ca="1" si="10"/>
        <v>No</v>
      </c>
      <c r="N666" s="25">
        <f>YEAR(Table1[[#This Row],[Joining Date]])</f>
        <v>2024</v>
      </c>
      <c r="O666" s="45">
        <f>MONTH(Table1[[#This Row],[Joining Date]])</f>
        <v>10</v>
      </c>
      <c r="P666" s="25">
        <f ca="1">NETWORKDAYS(Table1[[#This Row],[Joining Date]],TODAY())</f>
        <v>454</v>
      </c>
      <c r="Q666" s="25" t="str">
        <f>LEFT(Table1[[#This Row],[Department]],5)&amp;"-"&amp;RIGHT(Table1[[#This Row],[Employee ID]],3)</f>
        <v>HR-138</v>
      </c>
      <c r="R666" s="25" t="str">
        <f>LEFT(Table1[[#This Row],[Department]],3)</f>
        <v>HR</v>
      </c>
      <c r="S666" s="36">
        <f>_xlfn.XLOOKUP(Table1[[#This Row],[City]],Table2[City],Table2[Bonus %])</f>
        <v>7</v>
      </c>
      <c r="U666" s="48" t="str">
        <v xml:space="preserve">Aditya </v>
      </c>
      <c r="V666" s="48" t="str">
        <v>Kapoor</v>
      </c>
    </row>
    <row r="667" spans="1:22" x14ac:dyDescent="0.35">
      <c r="A667" s="9" t="s">
        <v>1281</v>
      </c>
      <c r="B667" s="41" t="str">
        <f>LEFT(Table1[[#This Row],[Employee Name]],FIND(" ",Table1[[#This Row],[Employee Name]]))</f>
        <v xml:space="preserve">Rohan </v>
      </c>
      <c r="C667" s="41" t="str">
        <f>RIGHT(Table1[[#This Row],[Employee Name]],LEN(Table1[[#This Row],[Employee Name]])-FIND(" ",Table1[[#This Row],[Employee Name]]))</f>
        <v>Gupta</v>
      </c>
      <c r="D667" s="23">
        <f>Table1[[#This Row],[Basic Salary]]+Table1[[#This Row],[Bonus]]</f>
        <v>125754</v>
      </c>
      <c r="E667" s="10">
        <v>81</v>
      </c>
      <c r="F667" s="46">
        <v>99</v>
      </c>
      <c r="G667" s="10" t="str" cm="1">
        <f t="array" ref="G667">_xlfn.IFS(Table1[[#This Row],[Performance Score]]&gt;=80,"Excellent",Table1[[#This Row],[Performance Score]]&gt;=60,"Good",Table1[[#This Row],[Performance Score]]&gt;=40,"Need Improvement")</f>
        <v>Excellent</v>
      </c>
      <c r="H667" s="30">
        <f>Table1[[#This Row],[Bonus]]/Table1[[#This Row],[Basic Salary]]</f>
        <v>0.30036088390705945</v>
      </c>
      <c r="I667" s="10">
        <f ca="1">DATEDIF(Table1[[#This Row],[Date of Birth]],TODAY(),"y")</f>
        <v>37</v>
      </c>
      <c r="J667" s="34">
        <v>42575</v>
      </c>
      <c r="K667" s="33" t="str" cm="1">
        <f t="array" aca="1" ref="K667" ca="1">_xlfn.IFS(L667&lt;3,"Junior",L667&lt;=7,"Mid-Level",L667&gt;7,"Senior")</f>
        <v>Senior</v>
      </c>
      <c r="L667" s="46">
        <f ca="1">INT(YEARFRAC(Table1[[#This Row],[Joining Date]],TODAY(),1))</f>
        <v>9</v>
      </c>
      <c r="M667" s="25" t="str">
        <f t="shared" ca="1" si="10"/>
        <v>Yes</v>
      </c>
      <c r="N667" s="26">
        <f>YEAR(Table1[[#This Row],[Joining Date]])</f>
        <v>2016</v>
      </c>
      <c r="O667" s="46">
        <f>MONTH(Table1[[#This Row],[Joining Date]])</f>
        <v>7</v>
      </c>
      <c r="P667" s="26">
        <f ca="1">NETWORKDAYS(Table1[[#This Row],[Joining Date]],TODAY())</f>
        <v>2591</v>
      </c>
      <c r="Q667" s="26" t="str">
        <f>LEFT(Table1[[#This Row],[Department]],5)&amp;"-"&amp;RIGHT(Table1[[#This Row],[Employee ID]],3)</f>
        <v>Suppo-225</v>
      </c>
      <c r="R667" s="26" t="str">
        <f>LEFT(Table1[[#This Row],[Department]],3)</f>
        <v>Sup</v>
      </c>
      <c r="S667" s="37">
        <f>_xlfn.XLOOKUP(Table1[[#This Row],[City]],Table2[City],Table2[Bonus %])</f>
        <v>5</v>
      </c>
      <c r="U667" s="48" t="str">
        <v xml:space="preserve">Rohan </v>
      </c>
      <c r="V667" s="48" t="str">
        <v>Gupta</v>
      </c>
    </row>
    <row r="668" spans="1:22" x14ac:dyDescent="0.35">
      <c r="A668" s="7" t="s">
        <v>3561</v>
      </c>
      <c r="B668" s="40" t="str">
        <f>LEFT(Table1[[#This Row],[Employee Name]],FIND(" ",Table1[[#This Row],[Employee Name]]))</f>
        <v xml:space="preserve">Rohan </v>
      </c>
      <c r="C668" s="40" t="str">
        <f>RIGHT(Table1[[#This Row],[Employee Name]],LEN(Table1[[#This Row],[Employee Name]])-FIND(" ",Table1[[#This Row],[Employee Name]]))</f>
        <v>Gupta</v>
      </c>
      <c r="D668" s="22">
        <f>Table1[[#This Row],[Basic Salary]]+Table1[[#This Row],[Bonus]]</f>
        <v>125753</v>
      </c>
      <c r="E668" s="8">
        <v>78</v>
      </c>
      <c r="F668" s="45">
        <v>74</v>
      </c>
      <c r="G668" s="8" t="str" cm="1">
        <f t="array" ref="G668">_xlfn.IFS(Table1[[#This Row],[Performance Score]]&gt;=80,"Excellent",Table1[[#This Row],[Performance Score]]&gt;=60,"Good",Table1[[#This Row],[Performance Score]]&gt;=40,"Need Improvement")</f>
        <v>Good</v>
      </c>
      <c r="H668" s="29">
        <f>Table1[[#This Row],[Bonus]]/Table1[[#This Row],[Basic Salary]]</f>
        <v>8.9610175806465589E-2</v>
      </c>
      <c r="I668" s="8">
        <f ca="1">DATEDIF(Table1[[#This Row],[Date of Birth]],TODAY(),"y")</f>
        <v>43</v>
      </c>
      <c r="J668" s="33">
        <v>44559</v>
      </c>
      <c r="K668" s="33" t="str" cm="1">
        <f t="array" aca="1" ref="K668" ca="1">_xlfn.IFS(L668&lt;3,"Junior",L668&lt;=7,"Mid-Level",L668&gt;7,"Senior")</f>
        <v>Mid-Level</v>
      </c>
      <c r="L668" s="45">
        <f ca="1">INT(YEARFRAC(Table1[[#This Row],[Joining Date]],TODAY(),1))</f>
        <v>4</v>
      </c>
      <c r="M668" s="25" t="str">
        <f t="shared" ca="1" si="10"/>
        <v>No</v>
      </c>
      <c r="N668" s="25">
        <f>YEAR(Table1[[#This Row],[Joining Date]])</f>
        <v>2021</v>
      </c>
      <c r="O668" s="45">
        <f>MONTH(Table1[[#This Row],[Joining Date]])</f>
        <v>12</v>
      </c>
      <c r="P668" s="25">
        <f ca="1">NETWORKDAYS(Table1[[#This Row],[Joining Date]],TODAY())</f>
        <v>1174</v>
      </c>
      <c r="Q668" s="25" t="str">
        <f>LEFT(Table1[[#This Row],[Department]],5)&amp;"-"&amp;RIGHT(Table1[[#This Row],[Employee ID]],3)</f>
        <v>Marke-505</v>
      </c>
      <c r="R668" s="25" t="str">
        <f>LEFT(Table1[[#This Row],[Department]],3)</f>
        <v>Mar</v>
      </c>
      <c r="S668" s="36">
        <f>_xlfn.XLOOKUP(Table1[[#This Row],[City]],Table2[City],Table2[Bonus %])</f>
        <v>4</v>
      </c>
      <c r="U668" s="48" t="str">
        <v xml:space="preserve">Rohan </v>
      </c>
      <c r="V668" s="48" t="str">
        <v>Gupta</v>
      </c>
    </row>
    <row r="669" spans="1:22" x14ac:dyDescent="0.35">
      <c r="A669" s="9" t="s">
        <v>3669</v>
      </c>
      <c r="B669" s="41" t="str">
        <f>LEFT(Table1[[#This Row],[Employee Name]],FIND(" ",Table1[[#This Row],[Employee Name]]))</f>
        <v xml:space="preserve">Ajay </v>
      </c>
      <c r="C669" s="41" t="str">
        <f>RIGHT(Table1[[#This Row],[Employee Name]],LEN(Table1[[#This Row],[Employee Name]])-FIND(" ",Table1[[#This Row],[Employee Name]]))</f>
        <v>Singh</v>
      </c>
      <c r="D669" s="23">
        <f>Table1[[#This Row],[Basic Salary]]+Table1[[#This Row],[Bonus]]</f>
        <v>125751</v>
      </c>
      <c r="E669" s="10">
        <v>65</v>
      </c>
      <c r="F669" s="46">
        <v>84</v>
      </c>
      <c r="G669" s="10" t="str" cm="1">
        <f t="array" ref="G669">_xlfn.IFS(Table1[[#This Row],[Performance Score]]&gt;=80,"Excellent",Table1[[#This Row],[Performance Score]]&gt;=60,"Good",Table1[[#This Row],[Performance Score]]&gt;=40,"Need Improvement")</f>
        <v>Excellent</v>
      </c>
      <c r="H669" s="30">
        <f>Table1[[#This Row],[Bonus]]/Table1[[#This Row],[Basic Salary]]</f>
        <v>0.10472634630589475</v>
      </c>
      <c r="I669" s="10">
        <f ca="1">DATEDIF(Table1[[#This Row],[Date of Birth]],TODAY(),"y")</f>
        <v>36</v>
      </c>
      <c r="J669" s="34">
        <v>44126</v>
      </c>
      <c r="K669" s="33" t="str" cm="1">
        <f t="array" aca="1" ref="K669" ca="1">_xlfn.IFS(L669&lt;3,"Junior",L669&lt;=7,"Mid-Level",L669&gt;7,"Senior")</f>
        <v>Mid-Level</v>
      </c>
      <c r="L669" s="46">
        <f ca="1">INT(YEARFRAC(Table1[[#This Row],[Joining Date]],TODAY(),1))</f>
        <v>5</v>
      </c>
      <c r="M669" s="25" t="str">
        <f t="shared" ca="1" si="10"/>
        <v>No</v>
      </c>
      <c r="N669" s="26">
        <f>YEAR(Table1[[#This Row],[Joining Date]])</f>
        <v>2020</v>
      </c>
      <c r="O669" s="46">
        <f>MONTH(Table1[[#This Row],[Joining Date]])</f>
        <v>10</v>
      </c>
      <c r="P669" s="26">
        <f ca="1">NETWORKDAYS(Table1[[#This Row],[Joining Date]],TODAY())</f>
        <v>1483</v>
      </c>
      <c r="Q669" s="26" t="str">
        <f>LEFT(Table1[[#This Row],[Department]],5)&amp;"-"&amp;RIGHT(Table1[[#This Row],[Employee ID]],3)</f>
        <v>Marke-613</v>
      </c>
      <c r="R669" s="26" t="str">
        <f>LEFT(Table1[[#This Row],[Department]],3)</f>
        <v>Mar</v>
      </c>
      <c r="S669" s="37">
        <f>_xlfn.XLOOKUP(Table1[[#This Row],[City]],Table2[City],Table2[Bonus %])</f>
        <v>6</v>
      </c>
      <c r="U669" s="48" t="str">
        <v xml:space="preserve">Ajay </v>
      </c>
      <c r="V669" s="48" t="str">
        <v>Singh</v>
      </c>
    </row>
    <row r="670" spans="1:22" x14ac:dyDescent="0.35">
      <c r="A670" s="7" t="s">
        <v>2051</v>
      </c>
      <c r="B670" s="40" t="str">
        <f>LEFT(Table1[[#This Row],[Employee Name]],FIND(" ",Table1[[#This Row],[Employee Name]]))</f>
        <v xml:space="preserve">Rahul </v>
      </c>
      <c r="C670" s="40" t="str">
        <f>RIGHT(Table1[[#This Row],[Employee Name]],LEN(Table1[[#This Row],[Employee Name]])-FIND(" ",Table1[[#This Row],[Employee Name]]))</f>
        <v>Verma</v>
      </c>
      <c r="D670" s="22">
        <f>Table1[[#This Row],[Basic Salary]]+Table1[[#This Row],[Bonus]]</f>
        <v>125742</v>
      </c>
      <c r="E670" s="8">
        <v>95</v>
      </c>
      <c r="F670" s="45">
        <v>91</v>
      </c>
      <c r="G670" s="8" t="str" cm="1">
        <f t="array" ref="G670">_xlfn.IFS(Table1[[#This Row],[Performance Score]]&gt;=80,"Excellent",Table1[[#This Row],[Performance Score]]&gt;=60,"Good",Table1[[#This Row],[Performance Score]]&gt;=40,"Need Improvement")</f>
        <v>Excellent</v>
      </c>
      <c r="H670" s="29">
        <f>Table1[[#This Row],[Bonus]]/Table1[[#This Row],[Basic Salary]]</f>
        <v>0.21938730980711604</v>
      </c>
      <c r="I670" s="8">
        <f ca="1">DATEDIF(Table1[[#This Row],[Date of Birth]],TODAY(),"y")</f>
        <v>36</v>
      </c>
      <c r="J670" s="33">
        <v>42258</v>
      </c>
      <c r="K670" s="33" t="str" cm="1">
        <f t="array" aca="1" ref="K670" ca="1">_xlfn.IFS(L670&lt;3,"Junior",L670&lt;=7,"Mid-Level",L670&gt;7,"Senior")</f>
        <v>Senior</v>
      </c>
      <c r="L670" s="45">
        <f ca="1">INT(YEARFRAC(Table1[[#This Row],[Joining Date]],TODAY(),1))</f>
        <v>10</v>
      </c>
      <c r="M670" s="25" t="str">
        <f t="shared" ca="1" si="10"/>
        <v>Yes</v>
      </c>
      <c r="N670" s="25">
        <f>YEAR(Table1[[#This Row],[Joining Date]])</f>
        <v>2015</v>
      </c>
      <c r="O670" s="45">
        <f>MONTH(Table1[[#This Row],[Joining Date]])</f>
        <v>9</v>
      </c>
      <c r="P670" s="25">
        <f ca="1">NETWORKDAYS(Table1[[#This Row],[Joining Date]],TODAY())</f>
        <v>2817</v>
      </c>
      <c r="Q670" s="25" t="str">
        <f>LEFT(Table1[[#This Row],[Department]],5)&amp;"-"&amp;RIGHT(Table1[[#This Row],[Employee ID]],3)</f>
        <v>Marke-995</v>
      </c>
      <c r="R670" s="25" t="str">
        <f>LEFT(Table1[[#This Row],[Department]],3)</f>
        <v>Mar</v>
      </c>
      <c r="S670" s="36">
        <f>_xlfn.XLOOKUP(Table1[[#This Row],[City]],Table2[City],Table2[Bonus %])</f>
        <v>8</v>
      </c>
      <c r="U670" s="48" t="str">
        <v xml:space="preserve">Rahul </v>
      </c>
      <c r="V670" s="48" t="str">
        <v>Verma</v>
      </c>
    </row>
    <row r="671" spans="1:22" x14ac:dyDescent="0.35">
      <c r="A671" s="9" t="s">
        <v>3931</v>
      </c>
      <c r="B671" s="41" t="str">
        <f>LEFT(Table1[[#This Row],[Employee Name]],FIND(" ",Table1[[#This Row],[Employee Name]]))</f>
        <v xml:space="preserve">Swathi </v>
      </c>
      <c r="C671" s="41" t="str">
        <f>RIGHT(Table1[[#This Row],[Employee Name]],LEN(Table1[[#This Row],[Employee Name]])-FIND(" ",Table1[[#This Row],[Employee Name]]))</f>
        <v>Ramesh</v>
      </c>
      <c r="D671" s="23">
        <f>Table1[[#This Row],[Basic Salary]]+Table1[[#This Row],[Bonus]]</f>
        <v>125736</v>
      </c>
      <c r="E671" s="10">
        <v>77</v>
      </c>
      <c r="F671" s="46">
        <v>83</v>
      </c>
      <c r="G671" s="10" t="str" cm="1">
        <f t="array" ref="G671">_xlfn.IFS(Table1[[#This Row],[Performance Score]]&gt;=80,"Excellent",Table1[[#This Row],[Performance Score]]&gt;=60,"Good",Table1[[#This Row],[Performance Score]]&gt;=40,"Need Improvement")</f>
        <v>Excellent</v>
      </c>
      <c r="H671" s="30">
        <f>Table1[[#This Row],[Bonus]]/Table1[[#This Row],[Basic Salary]]</f>
        <v>0.26489879682910145</v>
      </c>
      <c r="I671" s="10">
        <f ca="1">DATEDIF(Table1[[#This Row],[Date of Birth]],TODAY(),"y")</f>
        <v>35</v>
      </c>
      <c r="J671" s="34">
        <v>45254</v>
      </c>
      <c r="K671" s="33" t="str" cm="1">
        <f t="array" aca="1" ref="K671" ca="1">_xlfn.IFS(L671&lt;3,"Junior",L671&lt;=7,"Mid-Level",L671&gt;7,"Senior")</f>
        <v>Junior</v>
      </c>
      <c r="L671" s="46">
        <f ca="1">INT(YEARFRAC(Table1[[#This Row],[Joining Date]],TODAY(),1))</f>
        <v>2</v>
      </c>
      <c r="M671" s="25" t="str">
        <f t="shared" ca="1" si="10"/>
        <v>No</v>
      </c>
      <c r="N671" s="26">
        <f>YEAR(Table1[[#This Row],[Joining Date]])</f>
        <v>2023</v>
      </c>
      <c r="O671" s="46">
        <f>MONTH(Table1[[#This Row],[Joining Date]])</f>
        <v>11</v>
      </c>
      <c r="P671" s="26">
        <f ca="1">NETWORKDAYS(Table1[[#This Row],[Joining Date]],TODAY())</f>
        <v>677</v>
      </c>
      <c r="Q671" s="26" t="str">
        <f>LEFT(Table1[[#This Row],[Department]],5)&amp;"-"&amp;RIGHT(Table1[[#This Row],[Employee ID]],3)</f>
        <v>Sales-875</v>
      </c>
      <c r="R671" s="26" t="str">
        <f>LEFT(Table1[[#This Row],[Department]],3)</f>
        <v>Sal</v>
      </c>
      <c r="S671" s="37">
        <f>_xlfn.XLOOKUP(Table1[[#This Row],[City]],Table2[City],Table2[Bonus %])</f>
        <v>6</v>
      </c>
      <c r="U671" s="48" t="str">
        <v xml:space="preserve">Swathi </v>
      </c>
      <c r="V671" s="48" t="str">
        <v>Ramesh</v>
      </c>
    </row>
    <row r="672" spans="1:22" x14ac:dyDescent="0.35">
      <c r="A672" s="7" t="s">
        <v>1078</v>
      </c>
      <c r="B672" s="40" t="str">
        <f>LEFT(Table1[[#This Row],[Employee Name]],FIND(" ",Table1[[#This Row],[Employee Name]]))</f>
        <v xml:space="preserve">Karan </v>
      </c>
      <c r="C672" s="40" t="str">
        <f>RIGHT(Table1[[#This Row],[Employee Name]],LEN(Table1[[#This Row],[Employee Name]])-FIND(" ",Table1[[#This Row],[Employee Name]]))</f>
        <v>Malhotra</v>
      </c>
      <c r="D672" s="22">
        <f>Table1[[#This Row],[Basic Salary]]+Table1[[#This Row],[Bonus]]</f>
        <v>125724</v>
      </c>
      <c r="E672" s="8">
        <v>94</v>
      </c>
      <c r="F672" s="45">
        <v>53</v>
      </c>
      <c r="G672" s="8" t="str" cm="1">
        <f t="array" ref="G672">_xlfn.IFS(Table1[[#This Row],[Performance Score]]&gt;=80,"Excellent",Table1[[#This Row],[Performance Score]]&gt;=60,"Good",Table1[[#This Row],[Performance Score]]&gt;=40,"Need Improvement")</f>
        <v>Need Improvement</v>
      </c>
      <c r="H672" s="29">
        <f>Table1[[#This Row],[Bonus]]/Table1[[#This Row],[Basic Salary]]</f>
        <v>8.353802001189338E-2</v>
      </c>
      <c r="I672" s="8">
        <f ca="1">DATEDIF(Table1[[#This Row],[Date of Birth]],TODAY(),"y")</f>
        <v>27</v>
      </c>
      <c r="J672" s="33">
        <v>44776</v>
      </c>
      <c r="K672" s="33" t="str" cm="1">
        <f t="array" aca="1" ref="K672" ca="1">_xlfn.IFS(L672&lt;3,"Junior",L672&lt;=7,"Mid-Level",L672&gt;7,"Senior")</f>
        <v>Mid-Level</v>
      </c>
      <c r="L672" s="45">
        <f ca="1">INT(YEARFRAC(Table1[[#This Row],[Joining Date]],TODAY(),1))</f>
        <v>3</v>
      </c>
      <c r="M672" s="25" t="str">
        <f t="shared" ca="1" si="10"/>
        <v>No</v>
      </c>
      <c r="N672" s="25">
        <f>YEAR(Table1[[#This Row],[Joining Date]])</f>
        <v>2022</v>
      </c>
      <c r="O672" s="45">
        <f>MONTH(Table1[[#This Row],[Joining Date]])</f>
        <v>8</v>
      </c>
      <c r="P672" s="25">
        <f ca="1">NETWORKDAYS(Table1[[#This Row],[Joining Date]],TODAY())</f>
        <v>1019</v>
      </c>
      <c r="Q672" s="25" t="str">
        <f>LEFT(Table1[[#This Row],[Department]],5)&amp;"-"&amp;RIGHT(Table1[[#This Row],[Employee ID]],3)</f>
        <v>HR-022</v>
      </c>
      <c r="R672" s="25" t="str">
        <f>LEFT(Table1[[#This Row],[Department]],3)</f>
        <v>HR</v>
      </c>
      <c r="S672" s="36">
        <f>_xlfn.XLOOKUP(Table1[[#This Row],[City]],Table2[City],Table2[Bonus %])</f>
        <v>5</v>
      </c>
      <c r="U672" s="48" t="str">
        <v xml:space="preserve">Karan </v>
      </c>
      <c r="V672" s="48" t="str">
        <v>Malhotra</v>
      </c>
    </row>
    <row r="673" spans="1:22" x14ac:dyDescent="0.35">
      <c r="A673" s="9" t="s">
        <v>4158</v>
      </c>
      <c r="B673" s="41" t="str">
        <f>LEFT(Table1[[#This Row],[Employee Name]],FIND(" ",Table1[[#This Row],[Employee Name]]))</f>
        <v xml:space="preserve">Priya </v>
      </c>
      <c r="C673" s="41" t="str">
        <f>RIGHT(Table1[[#This Row],[Employee Name]],LEN(Table1[[#This Row],[Employee Name]])-FIND(" ",Table1[[#This Row],[Employee Name]]))</f>
        <v>Reddy</v>
      </c>
      <c r="D673" s="23">
        <f>Table1[[#This Row],[Basic Salary]]+Table1[[#This Row],[Bonus]]</f>
        <v>125711</v>
      </c>
      <c r="E673" s="10">
        <v>69</v>
      </c>
      <c r="F673" s="46">
        <v>47</v>
      </c>
      <c r="G673" s="10" t="str" cm="1">
        <f t="array" ref="G673">_xlfn.IFS(Table1[[#This Row],[Performance Score]]&gt;=80,"Excellent",Table1[[#This Row],[Performance Score]]&gt;=60,"Good",Table1[[#This Row],[Performance Score]]&gt;=40,"Need Improvement")</f>
        <v>Need Improvement</v>
      </c>
      <c r="H673" s="30">
        <f>Table1[[#This Row],[Bonus]]/Table1[[#This Row],[Basic Salary]]</f>
        <v>0.22793428147222006</v>
      </c>
      <c r="I673" s="10">
        <f ca="1">DATEDIF(Table1[[#This Row],[Date of Birth]],TODAY(),"y")</f>
        <v>38</v>
      </c>
      <c r="J673" s="34">
        <v>42640</v>
      </c>
      <c r="K673" s="33" t="str" cm="1">
        <f t="array" aca="1" ref="K673" ca="1">_xlfn.IFS(L673&lt;3,"Junior",L673&lt;=7,"Mid-Level",L673&gt;7,"Senior")</f>
        <v>Senior</v>
      </c>
      <c r="L673" s="46">
        <f ca="1">INT(YEARFRAC(Table1[[#This Row],[Joining Date]],TODAY(),1))</f>
        <v>9</v>
      </c>
      <c r="M673" s="25" t="str">
        <f t="shared" ca="1" si="10"/>
        <v>Yes</v>
      </c>
      <c r="N673" s="26">
        <f>YEAR(Table1[[#This Row],[Joining Date]])</f>
        <v>2016</v>
      </c>
      <c r="O673" s="46">
        <f>MONTH(Table1[[#This Row],[Joining Date]])</f>
        <v>9</v>
      </c>
      <c r="P673" s="26">
        <f ca="1">NETWORKDAYS(Table1[[#This Row],[Joining Date]],TODAY())</f>
        <v>2545</v>
      </c>
      <c r="Q673" s="26" t="str">
        <f>LEFT(Table1[[#This Row],[Department]],5)&amp;"-"&amp;RIGHT(Table1[[#This Row],[Employee ID]],3)</f>
        <v>Finan-102</v>
      </c>
      <c r="R673" s="26" t="str">
        <f>LEFT(Table1[[#This Row],[Department]],3)</f>
        <v>Fin</v>
      </c>
      <c r="S673" s="37">
        <f>_xlfn.XLOOKUP(Table1[[#This Row],[City]],Table2[City],Table2[Bonus %])</f>
        <v>5</v>
      </c>
      <c r="U673" s="48" t="str">
        <v xml:space="preserve">Priya </v>
      </c>
      <c r="V673" s="48" t="str">
        <v>Reddy</v>
      </c>
    </row>
    <row r="674" spans="1:22" x14ac:dyDescent="0.35">
      <c r="A674" s="7" t="s">
        <v>3564</v>
      </c>
      <c r="B674" s="40" t="str">
        <f>LEFT(Table1[[#This Row],[Employee Name]],FIND(" ",Table1[[#This Row],[Employee Name]]))</f>
        <v xml:space="preserve">Aarav </v>
      </c>
      <c r="C674" s="40" t="str">
        <f>RIGHT(Table1[[#This Row],[Employee Name]],LEN(Table1[[#This Row],[Employee Name]])-FIND(" ",Table1[[#This Row],[Employee Name]]))</f>
        <v>Sharma</v>
      </c>
      <c r="D674" s="22">
        <f>Table1[[#This Row],[Basic Salary]]+Table1[[#This Row],[Bonus]]</f>
        <v>125709</v>
      </c>
      <c r="E674" s="8">
        <v>74</v>
      </c>
      <c r="F674" s="45">
        <v>95</v>
      </c>
      <c r="G674" s="8" t="str" cm="1">
        <f t="array" ref="G674">_xlfn.IFS(Table1[[#This Row],[Performance Score]]&gt;=80,"Excellent",Table1[[#This Row],[Performance Score]]&gt;=60,"Good",Table1[[#This Row],[Performance Score]]&gt;=40,"Need Improvement")</f>
        <v>Excellent</v>
      </c>
      <c r="H674" s="29">
        <f>Table1[[#This Row],[Bonus]]/Table1[[#This Row],[Basic Salary]]</f>
        <v>5.4933158782507992E-2</v>
      </c>
      <c r="I674" s="8">
        <f ca="1">DATEDIF(Table1[[#This Row],[Date of Birth]],TODAY(),"y")</f>
        <v>40</v>
      </c>
      <c r="J674" s="33">
        <v>42353</v>
      </c>
      <c r="K674" s="33" t="str" cm="1">
        <f t="array" aca="1" ref="K674" ca="1">_xlfn.IFS(L674&lt;3,"Junior",L674&lt;=7,"Mid-Level",L674&gt;7,"Senior")</f>
        <v>Senior</v>
      </c>
      <c r="L674" s="45">
        <f ca="1">INT(YEARFRAC(Table1[[#This Row],[Joining Date]],TODAY(),1))</f>
        <v>10</v>
      </c>
      <c r="M674" s="25" t="str">
        <f t="shared" ca="1" si="10"/>
        <v>Yes</v>
      </c>
      <c r="N674" s="25">
        <f>YEAR(Table1[[#This Row],[Joining Date]])</f>
        <v>2015</v>
      </c>
      <c r="O674" s="45">
        <f>MONTH(Table1[[#This Row],[Joining Date]])</f>
        <v>12</v>
      </c>
      <c r="P674" s="25">
        <f ca="1">NETWORKDAYS(Table1[[#This Row],[Joining Date]],TODAY())</f>
        <v>2750</v>
      </c>
      <c r="Q674" s="25" t="str">
        <f>LEFT(Table1[[#This Row],[Department]],5)&amp;"-"&amp;RIGHT(Table1[[#This Row],[Employee ID]],3)</f>
        <v>Finan-508</v>
      </c>
      <c r="R674" s="25" t="str">
        <f>LEFT(Table1[[#This Row],[Department]],3)</f>
        <v>Fin</v>
      </c>
      <c r="S674" s="36">
        <f>_xlfn.XLOOKUP(Table1[[#This Row],[City]],Table2[City],Table2[Bonus %])</f>
        <v>7</v>
      </c>
      <c r="U674" s="48" t="str">
        <v xml:space="preserve">Aarav </v>
      </c>
      <c r="V674" s="48" t="str">
        <v>Sharma</v>
      </c>
    </row>
    <row r="675" spans="1:22" x14ac:dyDescent="0.35">
      <c r="A675" s="9" t="s">
        <v>959</v>
      </c>
      <c r="B675" s="41" t="str">
        <f>LEFT(Table1[[#This Row],[Employee Name]],FIND(" ",Table1[[#This Row],[Employee Name]]))</f>
        <v xml:space="preserve">Gayathri </v>
      </c>
      <c r="C675" s="41" t="str">
        <f>RIGHT(Table1[[#This Row],[Employee Name]],LEN(Table1[[#This Row],[Employee Name]])-FIND(" ",Table1[[#This Row],[Employee Name]]))</f>
        <v>Iyer</v>
      </c>
      <c r="D675" s="23">
        <f>Table1[[#This Row],[Basic Salary]]+Table1[[#This Row],[Bonus]]</f>
        <v>125706</v>
      </c>
      <c r="E675" s="10">
        <v>97</v>
      </c>
      <c r="F675" s="46">
        <v>90</v>
      </c>
      <c r="G675" s="10" t="str" cm="1">
        <f t="array" ref="G675">_xlfn.IFS(Table1[[#This Row],[Performance Score]]&gt;=80,"Excellent",Table1[[#This Row],[Performance Score]]&gt;=60,"Good",Table1[[#This Row],[Performance Score]]&gt;=40,"Need Improvement")</f>
        <v>Excellent</v>
      </c>
      <c r="H675" s="30">
        <f>Table1[[#This Row],[Bonus]]/Table1[[#This Row],[Basic Salary]]</f>
        <v>6.0872794173495483E-2</v>
      </c>
      <c r="I675" s="10">
        <f ca="1">DATEDIF(Table1[[#This Row],[Date of Birth]],TODAY(),"y")</f>
        <v>19</v>
      </c>
      <c r="J675" s="34">
        <v>42055</v>
      </c>
      <c r="K675" s="33" t="str" cm="1">
        <f t="array" aca="1" ref="K675" ca="1">_xlfn.IFS(L675&lt;3,"Junior",L675&lt;=7,"Mid-Level",L675&gt;7,"Senior")</f>
        <v>Senior</v>
      </c>
      <c r="L675" s="46">
        <f ca="1">INT(YEARFRAC(Table1[[#This Row],[Joining Date]],TODAY(),1))</f>
        <v>11</v>
      </c>
      <c r="M675" s="25" t="str">
        <f t="shared" ca="1" si="10"/>
        <v>Yes</v>
      </c>
      <c r="N675" s="26">
        <f>YEAR(Table1[[#This Row],[Joining Date]])</f>
        <v>2015</v>
      </c>
      <c r="O675" s="46">
        <f>MONTH(Table1[[#This Row],[Joining Date]])</f>
        <v>2</v>
      </c>
      <c r="P675" s="26">
        <f ca="1">NETWORKDAYS(Table1[[#This Row],[Joining Date]],TODAY())</f>
        <v>2962</v>
      </c>
      <c r="Q675" s="26" t="str">
        <f>LEFT(Table1[[#This Row],[Department]],5)&amp;"-"&amp;RIGHT(Table1[[#This Row],[Employee ID]],3)</f>
        <v>HR-903</v>
      </c>
      <c r="R675" s="26" t="str">
        <f>LEFT(Table1[[#This Row],[Department]],3)</f>
        <v>HR</v>
      </c>
      <c r="S675" s="37">
        <f>_xlfn.XLOOKUP(Table1[[#This Row],[City]],Table2[City],Table2[Bonus %])</f>
        <v>5</v>
      </c>
      <c r="U675" s="48" t="str">
        <v xml:space="preserve">Gayathri </v>
      </c>
      <c r="V675" s="48" t="str">
        <v>Iyer</v>
      </c>
    </row>
    <row r="676" spans="1:22" x14ac:dyDescent="0.35">
      <c r="A676" s="7" t="s">
        <v>4233</v>
      </c>
      <c r="B676" s="40" t="str">
        <f>LEFT(Table1[[#This Row],[Employee Name]],FIND(" ",Table1[[#This Row],[Employee Name]]))</f>
        <v xml:space="preserve">Karan </v>
      </c>
      <c r="C676" s="40" t="str">
        <f>RIGHT(Table1[[#This Row],[Employee Name]],LEN(Table1[[#This Row],[Employee Name]])-FIND(" ",Table1[[#This Row],[Employee Name]]))</f>
        <v>Malhotra</v>
      </c>
      <c r="D676" s="22">
        <f>Table1[[#This Row],[Basic Salary]]+Table1[[#This Row],[Bonus]]</f>
        <v>125676</v>
      </c>
      <c r="E676" s="8">
        <v>75</v>
      </c>
      <c r="F676" s="45">
        <v>87</v>
      </c>
      <c r="G676" s="8" t="str" cm="1">
        <f t="array" ref="G676">_xlfn.IFS(Table1[[#This Row],[Performance Score]]&gt;=80,"Excellent",Table1[[#This Row],[Performance Score]]&gt;=60,"Good",Table1[[#This Row],[Performance Score]]&gt;=40,"Need Improvement")</f>
        <v>Excellent</v>
      </c>
      <c r="H676" s="29">
        <f>Table1[[#This Row],[Bonus]]/Table1[[#This Row],[Basic Salary]]</f>
        <v>0.17305107526881722</v>
      </c>
      <c r="I676" s="8">
        <f ca="1">DATEDIF(Table1[[#This Row],[Date of Birth]],TODAY(),"y")</f>
        <v>19</v>
      </c>
      <c r="J676" s="33">
        <v>43551</v>
      </c>
      <c r="K676" s="33" t="str" cm="1">
        <f t="array" aca="1" ref="K676" ca="1">_xlfn.IFS(L676&lt;3,"Junior",L676&lt;=7,"Mid-Level",L676&gt;7,"Senior")</f>
        <v>Mid-Level</v>
      </c>
      <c r="L676" s="45">
        <f ca="1">INT(YEARFRAC(Table1[[#This Row],[Joining Date]],TODAY(),1))</f>
        <v>7</v>
      </c>
      <c r="M676" s="25" t="str">
        <f t="shared" ca="1" si="10"/>
        <v>Yes</v>
      </c>
      <c r="N676" s="25">
        <f>YEAR(Table1[[#This Row],[Joining Date]])</f>
        <v>2019</v>
      </c>
      <c r="O676" s="45">
        <f>MONTH(Table1[[#This Row],[Joining Date]])</f>
        <v>3</v>
      </c>
      <c r="P676" s="25">
        <f ca="1">NETWORKDAYS(Table1[[#This Row],[Joining Date]],TODAY())</f>
        <v>1894</v>
      </c>
      <c r="Q676" s="25" t="str">
        <f>LEFT(Table1[[#This Row],[Department]],5)&amp;"-"&amp;RIGHT(Table1[[#This Row],[Employee ID]],3)</f>
        <v>Marke-177</v>
      </c>
      <c r="R676" s="25" t="str">
        <f>LEFT(Table1[[#This Row],[Department]],3)</f>
        <v>Mar</v>
      </c>
      <c r="S676" s="36">
        <f>_xlfn.XLOOKUP(Table1[[#This Row],[City]],Table2[City],Table2[Bonus %])</f>
        <v>8</v>
      </c>
      <c r="U676" s="48" t="str">
        <v xml:space="preserve">Karan </v>
      </c>
      <c r="V676" s="48" t="str">
        <v>Malhotra</v>
      </c>
    </row>
    <row r="677" spans="1:22" x14ac:dyDescent="0.35">
      <c r="A677" s="9" t="s">
        <v>4614</v>
      </c>
      <c r="B677" s="41" t="str">
        <f>LEFT(Table1[[#This Row],[Employee Name]],FIND(" ",Table1[[#This Row],[Employee Name]]))</f>
        <v xml:space="preserve">Priya </v>
      </c>
      <c r="C677" s="41" t="str">
        <f>RIGHT(Table1[[#This Row],[Employee Name]],LEN(Table1[[#This Row],[Employee Name]])-FIND(" ",Table1[[#This Row],[Employee Name]]))</f>
        <v>Reddy</v>
      </c>
      <c r="D677" s="23">
        <f>Table1[[#This Row],[Basic Salary]]+Table1[[#This Row],[Bonus]]</f>
        <v>125646</v>
      </c>
      <c r="E677" s="10">
        <v>67</v>
      </c>
      <c r="F677" s="46">
        <v>69</v>
      </c>
      <c r="G677" s="10" t="str" cm="1">
        <f t="array" ref="G677">_xlfn.IFS(Table1[[#This Row],[Performance Score]]&gt;=80,"Excellent",Table1[[#This Row],[Performance Score]]&gt;=60,"Good",Table1[[#This Row],[Performance Score]]&gt;=40,"Need Improvement")</f>
        <v>Good</v>
      </c>
      <c r="H677" s="30">
        <f>Table1[[#This Row],[Bonus]]/Table1[[#This Row],[Basic Salary]]</f>
        <v>0.18694087306460602</v>
      </c>
      <c r="I677" s="10">
        <f ca="1">DATEDIF(Table1[[#This Row],[Date of Birth]],TODAY(),"y")</f>
        <v>23</v>
      </c>
      <c r="J677" s="34">
        <v>44657</v>
      </c>
      <c r="K677" s="33" t="str" cm="1">
        <f t="array" aca="1" ref="K677" ca="1">_xlfn.IFS(L677&lt;3,"Junior",L677&lt;=7,"Mid-Level",L677&gt;7,"Senior")</f>
        <v>Mid-Level</v>
      </c>
      <c r="L677" s="46">
        <f ca="1">INT(YEARFRAC(Table1[[#This Row],[Joining Date]],TODAY(),1))</f>
        <v>4</v>
      </c>
      <c r="M677" s="25" t="str">
        <f t="shared" ca="1" si="10"/>
        <v>No</v>
      </c>
      <c r="N677" s="26">
        <f>YEAR(Table1[[#This Row],[Joining Date]])</f>
        <v>2022</v>
      </c>
      <c r="O677" s="46">
        <f>MONTH(Table1[[#This Row],[Joining Date]])</f>
        <v>4</v>
      </c>
      <c r="P677" s="26">
        <f ca="1">NETWORKDAYS(Table1[[#This Row],[Joining Date]],TODAY())</f>
        <v>1104</v>
      </c>
      <c r="Q677" s="26" t="str">
        <f>LEFT(Table1[[#This Row],[Department]],5)&amp;"-"&amp;RIGHT(Table1[[#This Row],[Employee ID]],3)</f>
        <v>Marke-558</v>
      </c>
      <c r="R677" s="26" t="str">
        <f>LEFT(Table1[[#This Row],[Department]],3)</f>
        <v>Mar</v>
      </c>
      <c r="S677" s="37">
        <f>_xlfn.XLOOKUP(Table1[[#This Row],[City]],Table2[City],Table2[Bonus %])</f>
        <v>7</v>
      </c>
      <c r="U677" s="48" t="str">
        <v xml:space="preserve">Priya </v>
      </c>
      <c r="V677" s="48" t="str">
        <v>Reddy</v>
      </c>
    </row>
    <row r="678" spans="1:22" x14ac:dyDescent="0.35">
      <c r="A678" s="7" t="s">
        <v>4513</v>
      </c>
      <c r="B678" s="40" t="str">
        <f>LEFT(Table1[[#This Row],[Employee Name]],FIND(" ",Table1[[#This Row],[Employee Name]]))</f>
        <v xml:space="preserve">Ravi </v>
      </c>
      <c r="C678" s="40" t="str">
        <f>RIGHT(Table1[[#This Row],[Employee Name]],LEN(Table1[[#This Row],[Employee Name]])-FIND(" ",Table1[[#This Row],[Employee Name]]))</f>
        <v>Teja</v>
      </c>
      <c r="D678" s="22">
        <f>Table1[[#This Row],[Basic Salary]]+Table1[[#This Row],[Bonus]]</f>
        <v>125638</v>
      </c>
      <c r="E678" s="8">
        <v>67</v>
      </c>
      <c r="F678" s="45">
        <v>41</v>
      </c>
      <c r="G678" s="8" t="str" cm="1">
        <f t="array" ref="G678">_xlfn.IFS(Table1[[#This Row],[Performance Score]]&gt;=80,"Excellent",Table1[[#This Row],[Performance Score]]&gt;=60,"Good",Table1[[#This Row],[Performance Score]]&gt;=40,"Need Improvement")</f>
        <v>Need Improvement</v>
      </c>
      <c r="H678" s="29">
        <f>Table1[[#This Row],[Bonus]]/Table1[[#This Row],[Basic Salary]]</f>
        <v>0.29379659760266919</v>
      </c>
      <c r="I678" s="8">
        <f ca="1">DATEDIF(Table1[[#This Row],[Date of Birth]],TODAY(),"y")</f>
        <v>44</v>
      </c>
      <c r="J678" s="33">
        <v>42088</v>
      </c>
      <c r="K678" s="33" t="str" cm="1">
        <f t="array" aca="1" ref="K678" ca="1">_xlfn.IFS(L678&lt;3,"Junior",L678&lt;=7,"Mid-Level",L678&gt;7,"Senior")</f>
        <v>Senior</v>
      </c>
      <c r="L678" s="45">
        <f ca="1">INT(YEARFRAC(Table1[[#This Row],[Joining Date]],TODAY(),1))</f>
        <v>11</v>
      </c>
      <c r="M678" s="25" t="str">
        <f t="shared" ca="1" si="10"/>
        <v>Yes</v>
      </c>
      <c r="N678" s="25">
        <f>YEAR(Table1[[#This Row],[Joining Date]])</f>
        <v>2015</v>
      </c>
      <c r="O678" s="45">
        <f>MONTH(Table1[[#This Row],[Joining Date]])</f>
        <v>3</v>
      </c>
      <c r="P678" s="25">
        <f ca="1">NETWORKDAYS(Table1[[#This Row],[Joining Date]],TODAY())</f>
        <v>2939</v>
      </c>
      <c r="Q678" s="25" t="str">
        <f>LEFT(Table1[[#This Row],[Department]],5)&amp;"-"&amp;RIGHT(Table1[[#This Row],[Employee ID]],3)</f>
        <v>Suppo-457</v>
      </c>
      <c r="R678" s="25" t="str">
        <f>LEFT(Table1[[#This Row],[Department]],3)</f>
        <v>Sup</v>
      </c>
      <c r="S678" s="36">
        <f>_xlfn.XLOOKUP(Table1[[#This Row],[City]],Table2[City],Table2[Bonus %])</f>
        <v>5</v>
      </c>
      <c r="U678" s="48" t="str">
        <v xml:space="preserve">Ravi </v>
      </c>
      <c r="V678" s="48" t="str">
        <v>Teja</v>
      </c>
    </row>
    <row r="679" spans="1:22" x14ac:dyDescent="0.35">
      <c r="A679" s="9" t="s">
        <v>2151</v>
      </c>
      <c r="B679" s="41" t="str">
        <f>LEFT(Table1[[#This Row],[Employee Name]],FIND(" ",Table1[[#This Row],[Employee Name]]))</f>
        <v xml:space="preserve">Ananya </v>
      </c>
      <c r="C679" s="41" t="str">
        <f>RIGHT(Table1[[#This Row],[Employee Name]],LEN(Table1[[#This Row],[Employee Name]])-FIND(" ",Table1[[#This Row],[Employee Name]]))</f>
        <v>Rao</v>
      </c>
      <c r="D679" s="23">
        <f>Table1[[#This Row],[Basic Salary]]+Table1[[#This Row],[Bonus]]</f>
        <v>125627</v>
      </c>
      <c r="E679" s="10">
        <v>89</v>
      </c>
      <c r="F679" s="46">
        <v>63</v>
      </c>
      <c r="G679" s="10" t="str" cm="1">
        <f t="array" ref="G679">_xlfn.IFS(Table1[[#This Row],[Performance Score]]&gt;=80,"Excellent",Table1[[#This Row],[Performance Score]]&gt;=60,"Good",Table1[[#This Row],[Performance Score]]&gt;=40,"Need Improvement")</f>
        <v>Good</v>
      </c>
      <c r="H679" s="30">
        <f>Table1[[#This Row],[Bonus]]/Table1[[#This Row],[Basic Salary]]</f>
        <v>8.3066073522311878E-2</v>
      </c>
      <c r="I679" s="10">
        <f ca="1">DATEDIF(Table1[[#This Row],[Date of Birth]],TODAY(),"y")</f>
        <v>46</v>
      </c>
      <c r="J679" s="34">
        <v>45270</v>
      </c>
      <c r="K679" s="33" t="str" cm="1">
        <f t="array" aca="1" ref="K679" ca="1">_xlfn.IFS(L679&lt;3,"Junior",L679&lt;=7,"Mid-Level",L679&gt;7,"Senior")</f>
        <v>Junior</v>
      </c>
      <c r="L679" s="46">
        <f ca="1">INT(YEARFRAC(Table1[[#This Row],[Joining Date]],TODAY(),1))</f>
        <v>2</v>
      </c>
      <c r="M679" s="25" t="str">
        <f t="shared" ca="1" si="10"/>
        <v>No</v>
      </c>
      <c r="N679" s="26">
        <f>YEAR(Table1[[#This Row],[Joining Date]])</f>
        <v>2023</v>
      </c>
      <c r="O679" s="46">
        <f>MONTH(Table1[[#This Row],[Joining Date]])</f>
        <v>12</v>
      </c>
      <c r="P679" s="26">
        <f ca="1">NETWORKDAYS(Table1[[#This Row],[Joining Date]],TODAY())</f>
        <v>666</v>
      </c>
      <c r="Q679" s="26" t="str">
        <f>LEFT(Table1[[#This Row],[Department]],5)&amp;"-"&amp;RIGHT(Table1[[#This Row],[Employee ID]],3)</f>
        <v>Marke-095</v>
      </c>
      <c r="R679" s="26" t="str">
        <f>LEFT(Table1[[#This Row],[Department]],3)</f>
        <v>Mar</v>
      </c>
      <c r="S679" s="37">
        <f>_xlfn.XLOOKUP(Table1[[#This Row],[City]],Table2[City],Table2[Bonus %])</f>
        <v>6</v>
      </c>
      <c r="U679" s="48" t="str">
        <v xml:space="preserve">Ananya </v>
      </c>
      <c r="V679" s="48" t="str">
        <v>Rao</v>
      </c>
    </row>
    <row r="680" spans="1:22" x14ac:dyDescent="0.35">
      <c r="A680" s="7" t="s">
        <v>925</v>
      </c>
      <c r="B680" s="40" t="str">
        <f>LEFT(Table1[[#This Row],[Employee Name]],FIND(" ",Table1[[#This Row],[Employee Name]]))</f>
        <v xml:space="preserve">Nisha </v>
      </c>
      <c r="C680" s="40" t="str">
        <f>RIGHT(Table1[[#This Row],[Employee Name]],LEN(Table1[[#This Row],[Employee Name]])-FIND(" ",Table1[[#This Row],[Employee Name]]))</f>
        <v>Kapoor</v>
      </c>
      <c r="D680" s="22">
        <f>Table1[[#This Row],[Basic Salary]]+Table1[[#This Row],[Bonus]]</f>
        <v>125619</v>
      </c>
      <c r="E680" s="8">
        <v>79</v>
      </c>
      <c r="F680" s="45">
        <v>75</v>
      </c>
      <c r="G680" s="8" t="str" cm="1">
        <f t="array" ref="G680">_xlfn.IFS(Table1[[#This Row],[Performance Score]]&gt;=80,"Excellent",Table1[[#This Row],[Performance Score]]&gt;=60,"Good",Table1[[#This Row],[Performance Score]]&gt;=40,"Need Improvement")</f>
        <v>Good</v>
      </c>
      <c r="H680" s="29">
        <f>Table1[[#This Row],[Bonus]]/Table1[[#This Row],[Basic Salary]]</f>
        <v>0.25654183171287959</v>
      </c>
      <c r="I680" s="8">
        <f ca="1">DATEDIF(Table1[[#This Row],[Date of Birth]],TODAY(),"y")</f>
        <v>45</v>
      </c>
      <c r="J680" s="33">
        <v>44901</v>
      </c>
      <c r="K680" s="33" t="str" cm="1">
        <f t="array" aca="1" ref="K680" ca="1">_xlfn.IFS(L680&lt;3,"Junior",L680&lt;=7,"Mid-Level",L680&gt;7,"Senior")</f>
        <v>Mid-Level</v>
      </c>
      <c r="L680" s="45">
        <f ca="1">INT(YEARFRAC(Table1[[#This Row],[Joining Date]],TODAY(),1))</f>
        <v>3</v>
      </c>
      <c r="M680" s="25" t="str">
        <f t="shared" ca="1" si="10"/>
        <v>No</v>
      </c>
      <c r="N680" s="25">
        <f>YEAR(Table1[[#This Row],[Joining Date]])</f>
        <v>2022</v>
      </c>
      <c r="O680" s="45">
        <f>MONTH(Table1[[#This Row],[Joining Date]])</f>
        <v>12</v>
      </c>
      <c r="P680" s="25">
        <f ca="1">NETWORKDAYS(Table1[[#This Row],[Joining Date]],TODAY())</f>
        <v>930</v>
      </c>
      <c r="Q680" s="25" t="str">
        <f>LEFT(Table1[[#This Row],[Department]],5)&amp;"-"&amp;RIGHT(Table1[[#This Row],[Employee ID]],3)</f>
        <v>Suppo-869</v>
      </c>
      <c r="R680" s="25" t="str">
        <f>LEFT(Table1[[#This Row],[Department]],3)</f>
        <v>Sup</v>
      </c>
      <c r="S680" s="36">
        <f>_xlfn.XLOOKUP(Table1[[#This Row],[City]],Table2[City],Table2[Bonus %])</f>
        <v>6</v>
      </c>
      <c r="U680" s="48" t="str">
        <v xml:space="preserve">Nisha </v>
      </c>
      <c r="V680" s="48" t="str">
        <v>Kapoor</v>
      </c>
    </row>
    <row r="681" spans="1:22" x14ac:dyDescent="0.35">
      <c r="A681" s="9" t="s">
        <v>3099</v>
      </c>
      <c r="B681" s="41" t="str">
        <f>LEFT(Table1[[#This Row],[Employee Name]],FIND(" ",Table1[[#This Row],[Employee Name]]))</f>
        <v xml:space="preserve">Aditya </v>
      </c>
      <c r="C681" s="41" t="str">
        <f>RIGHT(Table1[[#This Row],[Employee Name]],LEN(Table1[[#This Row],[Employee Name]])-FIND(" ",Table1[[#This Row],[Employee Name]]))</f>
        <v>Kapoor</v>
      </c>
      <c r="D681" s="23">
        <f>Table1[[#This Row],[Basic Salary]]+Table1[[#This Row],[Bonus]]</f>
        <v>125615</v>
      </c>
      <c r="E681" s="10">
        <v>86</v>
      </c>
      <c r="F681" s="46">
        <v>66</v>
      </c>
      <c r="G681" s="10" t="str" cm="1">
        <f t="array" ref="G681">_xlfn.IFS(Table1[[#This Row],[Performance Score]]&gt;=80,"Excellent",Table1[[#This Row],[Performance Score]]&gt;=60,"Good",Table1[[#This Row],[Performance Score]]&gt;=40,"Need Improvement")</f>
        <v>Good</v>
      </c>
      <c r="H681" s="30">
        <f>Table1[[#This Row],[Bonus]]/Table1[[#This Row],[Basic Salary]]</f>
        <v>0.14576682416038819</v>
      </c>
      <c r="I681" s="10">
        <f ca="1">DATEDIF(Table1[[#This Row],[Date of Birth]],TODAY(),"y")</f>
        <v>45</v>
      </c>
      <c r="J681" s="34">
        <v>45115</v>
      </c>
      <c r="K681" s="33" t="str" cm="1">
        <f t="array" aca="1" ref="K681" ca="1">_xlfn.IFS(L681&lt;3,"Junior",L681&lt;=7,"Mid-Level",L681&gt;7,"Senior")</f>
        <v>Junior</v>
      </c>
      <c r="L681" s="46">
        <f ca="1">INT(YEARFRAC(Table1[[#This Row],[Joining Date]],TODAY(),1))</f>
        <v>2</v>
      </c>
      <c r="M681" s="25" t="str">
        <f t="shared" ca="1" si="10"/>
        <v>No</v>
      </c>
      <c r="N681" s="26">
        <f>YEAR(Table1[[#This Row],[Joining Date]])</f>
        <v>2023</v>
      </c>
      <c r="O681" s="46">
        <f>MONTH(Table1[[#This Row],[Joining Date]])</f>
        <v>7</v>
      </c>
      <c r="P681" s="26">
        <f ca="1">NETWORKDAYS(Table1[[#This Row],[Joining Date]],TODAY())</f>
        <v>776</v>
      </c>
      <c r="Q681" s="26" t="str">
        <f>LEFT(Table1[[#This Row],[Department]],5)&amp;"-"&amp;RIGHT(Table1[[#This Row],[Employee ID]],3)</f>
        <v>Sales-043</v>
      </c>
      <c r="R681" s="26" t="str">
        <f>LEFT(Table1[[#This Row],[Department]],3)</f>
        <v>Sal</v>
      </c>
      <c r="S681" s="37">
        <f>_xlfn.XLOOKUP(Table1[[#This Row],[City]],Table2[City],Table2[Bonus %])</f>
        <v>5</v>
      </c>
      <c r="U681" s="48" t="str">
        <v xml:space="preserve">Aditya </v>
      </c>
      <c r="V681" s="48" t="str">
        <v>Kapoor</v>
      </c>
    </row>
    <row r="682" spans="1:22" x14ac:dyDescent="0.35">
      <c r="A682" s="7" t="s">
        <v>3450</v>
      </c>
      <c r="B682" s="40" t="str">
        <f>LEFT(Table1[[#This Row],[Employee Name]],FIND(" ",Table1[[#This Row],[Employee Name]]))</f>
        <v xml:space="preserve">Tarun </v>
      </c>
      <c r="C682" s="40" t="str">
        <f>RIGHT(Table1[[#This Row],[Employee Name]],LEN(Table1[[#This Row],[Employee Name]])-FIND(" ",Table1[[#This Row],[Employee Name]]))</f>
        <v>Verma</v>
      </c>
      <c r="D682" s="22">
        <f>Table1[[#This Row],[Basic Salary]]+Table1[[#This Row],[Bonus]]</f>
        <v>125613</v>
      </c>
      <c r="E682" s="8">
        <v>74</v>
      </c>
      <c r="F682" s="45">
        <v>41</v>
      </c>
      <c r="G682" s="8" t="str" cm="1">
        <f t="array" ref="G682">_xlfn.IFS(Table1[[#This Row],[Performance Score]]&gt;=80,"Excellent",Table1[[#This Row],[Performance Score]]&gt;=60,"Good",Table1[[#This Row],[Performance Score]]&gt;=40,"Need Improvement")</f>
        <v>Need Improvement</v>
      </c>
      <c r="H682" s="29">
        <f>Table1[[#This Row],[Bonus]]/Table1[[#This Row],[Basic Salary]]</f>
        <v>0.22372574234276363</v>
      </c>
      <c r="I682" s="8">
        <f ca="1">DATEDIF(Table1[[#This Row],[Date of Birth]],TODAY(),"y")</f>
        <v>26</v>
      </c>
      <c r="J682" s="33">
        <v>42776</v>
      </c>
      <c r="K682" s="33" t="str" cm="1">
        <f t="array" aca="1" ref="K682" ca="1">_xlfn.IFS(L682&lt;3,"Junior",L682&lt;=7,"Mid-Level",L682&gt;7,"Senior")</f>
        <v>Senior</v>
      </c>
      <c r="L682" s="45">
        <f ca="1">INT(YEARFRAC(Table1[[#This Row],[Joining Date]],TODAY(),1))</f>
        <v>9</v>
      </c>
      <c r="M682" s="25" t="str">
        <f t="shared" ca="1" si="10"/>
        <v>Yes</v>
      </c>
      <c r="N682" s="25">
        <f>YEAR(Table1[[#This Row],[Joining Date]])</f>
        <v>2017</v>
      </c>
      <c r="O682" s="45">
        <f>MONTH(Table1[[#This Row],[Joining Date]])</f>
        <v>2</v>
      </c>
      <c r="P682" s="25">
        <f ca="1">NETWORKDAYS(Table1[[#This Row],[Joining Date]],TODAY())</f>
        <v>2447</v>
      </c>
      <c r="Q682" s="25" t="str">
        <f>LEFT(Table1[[#This Row],[Department]],5)&amp;"-"&amp;RIGHT(Table1[[#This Row],[Employee ID]],3)</f>
        <v>HR-394</v>
      </c>
      <c r="R682" s="25" t="str">
        <f>LEFT(Table1[[#This Row],[Department]],3)</f>
        <v>HR</v>
      </c>
      <c r="S682" s="36">
        <f>_xlfn.XLOOKUP(Table1[[#This Row],[City]],Table2[City],Table2[Bonus %])</f>
        <v>6</v>
      </c>
      <c r="U682" s="48" t="str">
        <v xml:space="preserve">Tarun </v>
      </c>
      <c r="V682" s="48" t="str">
        <v>Verma</v>
      </c>
    </row>
    <row r="683" spans="1:22" x14ac:dyDescent="0.35">
      <c r="A683" s="9" t="s">
        <v>270</v>
      </c>
      <c r="B683" s="41" t="str">
        <f>LEFT(Table1[[#This Row],[Employee Name]],FIND(" ",Table1[[#This Row],[Employee Name]]))</f>
        <v xml:space="preserve">Arjun </v>
      </c>
      <c r="C683" s="41" t="str">
        <f>RIGHT(Table1[[#This Row],[Employee Name]],LEN(Table1[[#This Row],[Employee Name]])-FIND(" ",Table1[[#This Row],[Employee Name]]))</f>
        <v>Mehta</v>
      </c>
      <c r="D683" s="23">
        <f>Table1[[#This Row],[Basic Salary]]+Table1[[#This Row],[Bonus]]</f>
        <v>125600</v>
      </c>
      <c r="E683" s="10">
        <v>63</v>
      </c>
      <c r="F683" s="46">
        <v>85</v>
      </c>
      <c r="G683" s="10" t="str" cm="1">
        <f t="array" ref="G683">_xlfn.IFS(Table1[[#This Row],[Performance Score]]&gt;=80,"Excellent",Table1[[#This Row],[Performance Score]]&gt;=60,"Good",Table1[[#This Row],[Performance Score]]&gt;=40,"Need Improvement")</f>
        <v>Excellent</v>
      </c>
      <c r="H683" s="30">
        <f>Table1[[#This Row],[Bonus]]/Table1[[#This Row],[Basic Salary]]</f>
        <v>0.19451815077938506</v>
      </c>
      <c r="I683" s="10">
        <f ca="1">DATEDIF(Table1[[#This Row],[Date of Birth]],TODAY(),"y")</f>
        <v>23</v>
      </c>
      <c r="J683" s="34">
        <v>43685</v>
      </c>
      <c r="K683" s="33" t="str" cm="1">
        <f t="array" aca="1" ref="K683" ca="1">_xlfn.IFS(L683&lt;3,"Junior",L683&lt;=7,"Mid-Level",L683&gt;7,"Senior")</f>
        <v>Mid-Level</v>
      </c>
      <c r="L683" s="46">
        <f ca="1">INT(YEARFRAC(Table1[[#This Row],[Joining Date]],TODAY(),1))</f>
        <v>6</v>
      </c>
      <c r="M683" s="25" t="str">
        <f t="shared" ca="1" si="10"/>
        <v>Yes</v>
      </c>
      <c r="N683" s="26">
        <f>YEAR(Table1[[#This Row],[Joining Date]])</f>
        <v>2019</v>
      </c>
      <c r="O683" s="46">
        <f>MONTH(Table1[[#This Row],[Joining Date]])</f>
        <v>8</v>
      </c>
      <c r="P683" s="26">
        <f ca="1">NETWORKDAYS(Table1[[#This Row],[Joining Date]],TODAY())</f>
        <v>1798</v>
      </c>
      <c r="Q683" s="26" t="str">
        <f>LEFT(Table1[[#This Row],[Department]],5)&amp;"-"&amp;RIGHT(Table1[[#This Row],[Employee ID]],3)</f>
        <v>Marke-214</v>
      </c>
      <c r="R683" s="26" t="str">
        <f>LEFT(Table1[[#This Row],[Department]],3)</f>
        <v>Mar</v>
      </c>
      <c r="S683" s="37">
        <f>_xlfn.XLOOKUP(Table1[[#This Row],[City]],Table2[City],Table2[Bonus %])</f>
        <v>7</v>
      </c>
      <c r="U683" s="48" t="str">
        <v xml:space="preserve">Arjun </v>
      </c>
      <c r="V683" s="48" t="str">
        <v>Mehta</v>
      </c>
    </row>
    <row r="684" spans="1:22" x14ac:dyDescent="0.35">
      <c r="A684" s="7" t="s">
        <v>161</v>
      </c>
      <c r="B684" s="40" t="str">
        <f>LEFT(Table1[[#This Row],[Employee Name]],FIND(" ",Table1[[#This Row],[Employee Name]]))</f>
        <v xml:space="preserve">Ananya </v>
      </c>
      <c r="C684" s="40" t="str">
        <f>RIGHT(Table1[[#This Row],[Employee Name]],LEN(Table1[[#This Row],[Employee Name]])-FIND(" ",Table1[[#This Row],[Employee Name]]))</f>
        <v>Rao</v>
      </c>
      <c r="D684" s="22">
        <f>Table1[[#This Row],[Basic Salary]]+Table1[[#This Row],[Bonus]]</f>
        <v>125553</v>
      </c>
      <c r="E684" s="8">
        <v>88</v>
      </c>
      <c r="F684" s="45">
        <v>50</v>
      </c>
      <c r="G684" s="8" t="str" cm="1">
        <f t="array" ref="G684">_xlfn.IFS(Table1[[#This Row],[Performance Score]]&gt;=80,"Excellent",Table1[[#This Row],[Performance Score]]&gt;=60,"Good",Table1[[#This Row],[Performance Score]]&gt;=40,"Need Improvement")</f>
        <v>Need Improvement</v>
      </c>
      <c r="H684" s="29">
        <f>Table1[[#This Row],[Bonus]]/Table1[[#This Row],[Basic Salary]]</f>
        <v>7.0723179259764624E-2</v>
      </c>
      <c r="I684" s="8">
        <f ca="1">DATEDIF(Table1[[#This Row],[Date of Birth]],TODAY(),"y")</f>
        <v>18</v>
      </c>
      <c r="J684" s="33">
        <v>45119</v>
      </c>
      <c r="K684" s="33" t="str" cm="1">
        <f t="array" aca="1" ref="K684" ca="1">_xlfn.IFS(L684&lt;3,"Junior",L684&lt;=7,"Mid-Level",L684&gt;7,"Senior")</f>
        <v>Junior</v>
      </c>
      <c r="L684" s="45">
        <f ca="1">INT(YEARFRAC(Table1[[#This Row],[Joining Date]],TODAY(),1))</f>
        <v>2</v>
      </c>
      <c r="M684" s="25" t="str">
        <f t="shared" ca="1" si="10"/>
        <v>No</v>
      </c>
      <c r="N684" s="25">
        <f>YEAR(Table1[[#This Row],[Joining Date]])</f>
        <v>2023</v>
      </c>
      <c r="O684" s="45">
        <f>MONTH(Table1[[#This Row],[Joining Date]])</f>
        <v>7</v>
      </c>
      <c r="P684" s="25">
        <f ca="1">NETWORKDAYS(Table1[[#This Row],[Joining Date]],TODAY())</f>
        <v>774</v>
      </c>
      <c r="Q684" s="25" t="str">
        <f>LEFT(Table1[[#This Row],[Department]],5)&amp;"-"&amp;RIGHT(Table1[[#This Row],[Employee ID]],3)</f>
        <v>IT-105</v>
      </c>
      <c r="R684" s="25" t="str">
        <f>LEFT(Table1[[#This Row],[Department]],3)</f>
        <v>IT</v>
      </c>
      <c r="S684" s="36">
        <f>_xlfn.XLOOKUP(Table1[[#This Row],[City]],Table2[City],Table2[Bonus %])</f>
        <v>6</v>
      </c>
      <c r="U684" s="48" t="str">
        <v xml:space="preserve">Ananya </v>
      </c>
      <c r="V684" s="48" t="str">
        <v>Rao</v>
      </c>
    </row>
    <row r="685" spans="1:22" x14ac:dyDescent="0.35">
      <c r="A685" s="9" t="s">
        <v>134</v>
      </c>
      <c r="B685" s="41" t="str">
        <f>LEFT(Table1[[#This Row],[Employee Name]],FIND(" ",Table1[[#This Row],[Employee Name]]))</f>
        <v xml:space="preserve">Arjun </v>
      </c>
      <c r="C685" s="41" t="str">
        <f>RIGHT(Table1[[#This Row],[Employee Name]],LEN(Table1[[#This Row],[Employee Name]])-FIND(" ",Table1[[#This Row],[Employee Name]]))</f>
        <v>Mehta</v>
      </c>
      <c r="D685" s="23">
        <f>Table1[[#This Row],[Basic Salary]]+Table1[[#This Row],[Bonus]]</f>
        <v>125548</v>
      </c>
      <c r="E685" s="10">
        <v>100</v>
      </c>
      <c r="F685" s="46">
        <v>95</v>
      </c>
      <c r="G685" s="10" t="str" cm="1">
        <f t="array" ref="G685">_xlfn.IFS(Table1[[#This Row],[Performance Score]]&gt;=80,"Excellent",Table1[[#This Row],[Performance Score]]&gt;=60,"Good",Table1[[#This Row],[Performance Score]]&gt;=40,"Need Improvement")</f>
        <v>Excellent</v>
      </c>
      <c r="H685" s="30">
        <f>Table1[[#This Row],[Bonus]]/Table1[[#This Row],[Basic Salary]]</f>
        <v>7.8489146214704791E-2</v>
      </c>
      <c r="I685" s="10">
        <f ca="1">DATEDIF(Table1[[#This Row],[Date of Birth]],TODAY(),"y")</f>
        <v>33</v>
      </c>
      <c r="J685" s="34">
        <v>44271</v>
      </c>
      <c r="K685" s="33" t="str" cm="1">
        <f t="array" aca="1" ref="K685" ca="1">_xlfn.IFS(L685&lt;3,"Junior",L685&lt;=7,"Mid-Level",L685&gt;7,"Senior")</f>
        <v>Mid-Level</v>
      </c>
      <c r="L685" s="46">
        <f ca="1">INT(YEARFRAC(Table1[[#This Row],[Joining Date]],TODAY(),1))</f>
        <v>5</v>
      </c>
      <c r="M685" s="25" t="str">
        <f t="shared" ca="1" si="10"/>
        <v>No</v>
      </c>
      <c r="N685" s="26">
        <f>YEAR(Table1[[#This Row],[Joining Date]])</f>
        <v>2021</v>
      </c>
      <c r="O685" s="46">
        <f>MONTH(Table1[[#This Row],[Joining Date]])</f>
        <v>3</v>
      </c>
      <c r="P685" s="26">
        <f ca="1">NETWORKDAYS(Table1[[#This Row],[Joining Date]],TODAY())</f>
        <v>1380</v>
      </c>
      <c r="Q685" s="26" t="str">
        <f>LEFT(Table1[[#This Row],[Department]],5)&amp;"-"&amp;RIGHT(Table1[[#This Row],[Employee ID]],3)</f>
        <v>HR-078</v>
      </c>
      <c r="R685" s="26" t="str">
        <f>LEFT(Table1[[#This Row],[Department]],3)</f>
        <v>HR</v>
      </c>
      <c r="S685" s="37">
        <f>_xlfn.XLOOKUP(Table1[[#This Row],[City]],Table2[City],Table2[Bonus %])</f>
        <v>5</v>
      </c>
      <c r="U685" s="48" t="str">
        <v xml:space="preserve">Arjun </v>
      </c>
      <c r="V685" s="48" t="str">
        <v>Mehta</v>
      </c>
    </row>
    <row r="686" spans="1:22" x14ac:dyDescent="0.35">
      <c r="A686" s="7" t="s">
        <v>3983</v>
      </c>
      <c r="B686" s="40" t="str">
        <f>LEFT(Table1[[#This Row],[Employee Name]],FIND(" ",Table1[[#This Row],[Employee Name]]))</f>
        <v xml:space="preserve">Neha </v>
      </c>
      <c r="C686" s="40" t="str">
        <f>RIGHT(Table1[[#This Row],[Employee Name]],LEN(Table1[[#This Row],[Employee Name]])-FIND(" ",Table1[[#This Row],[Employee Name]]))</f>
        <v>Kulkarni</v>
      </c>
      <c r="D686" s="22">
        <f>Table1[[#This Row],[Basic Salary]]+Table1[[#This Row],[Bonus]]</f>
        <v>125534</v>
      </c>
      <c r="E686" s="8">
        <v>61</v>
      </c>
      <c r="F686" s="45">
        <v>78</v>
      </c>
      <c r="G686" s="8" t="str" cm="1">
        <f t="array" ref="G686">_xlfn.IFS(Table1[[#This Row],[Performance Score]]&gt;=80,"Excellent",Table1[[#This Row],[Performance Score]]&gt;=60,"Good",Table1[[#This Row],[Performance Score]]&gt;=40,"Need Improvement")</f>
        <v>Good</v>
      </c>
      <c r="H686" s="29">
        <f>Table1[[#This Row],[Bonus]]/Table1[[#This Row],[Basic Salary]]</f>
        <v>7.0433344134249704E-2</v>
      </c>
      <c r="I686" s="8">
        <f ca="1">DATEDIF(Table1[[#This Row],[Date of Birth]],TODAY(),"y")</f>
        <v>41</v>
      </c>
      <c r="J686" s="33">
        <v>43456</v>
      </c>
      <c r="K686" s="33" t="str" cm="1">
        <f t="array" aca="1" ref="K686" ca="1">_xlfn.IFS(L686&lt;3,"Junior",L686&lt;=7,"Mid-Level",L686&gt;7,"Senior")</f>
        <v>Mid-Level</v>
      </c>
      <c r="L686" s="45">
        <f ca="1">INT(YEARFRAC(Table1[[#This Row],[Joining Date]],TODAY(),1))</f>
        <v>7</v>
      </c>
      <c r="M686" s="25" t="str">
        <f t="shared" ca="1" si="10"/>
        <v>Yes</v>
      </c>
      <c r="N686" s="25">
        <f>YEAR(Table1[[#This Row],[Joining Date]])</f>
        <v>2018</v>
      </c>
      <c r="O686" s="45">
        <f>MONTH(Table1[[#This Row],[Joining Date]])</f>
        <v>12</v>
      </c>
      <c r="P686" s="25">
        <f ca="1">NETWORKDAYS(Table1[[#This Row],[Joining Date]],TODAY())</f>
        <v>1961</v>
      </c>
      <c r="Q686" s="25" t="str">
        <f>LEFT(Table1[[#This Row],[Department]],5)&amp;"-"&amp;RIGHT(Table1[[#This Row],[Employee ID]],3)</f>
        <v>Marke-927</v>
      </c>
      <c r="R686" s="25" t="str">
        <f>LEFT(Table1[[#This Row],[Department]],3)</f>
        <v>Mar</v>
      </c>
      <c r="S686" s="36">
        <f>_xlfn.XLOOKUP(Table1[[#This Row],[City]],Table2[City],Table2[Bonus %])</f>
        <v>8</v>
      </c>
      <c r="U686" s="48" t="str">
        <v xml:space="preserve">Neha </v>
      </c>
      <c r="V686" s="48" t="str">
        <v>Kulkarni</v>
      </c>
    </row>
    <row r="687" spans="1:22" x14ac:dyDescent="0.35">
      <c r="A687" s="9" t="s">
        <v>2176</v>
      </c>
      <c r="B687" s="41" t="str">
        <f>LEFT(Table1[[#This Row],[Employee Name]],FIND(" ",Table1[[#This Row],[Employee Name]]))</f>
        <v xml:space="preserve">Krishna </v>
      </c>
      <c r="C687" s="41" t="str">
        <f>RIGHT(Table1[[#This Row],[Employee Name]],LEN(Table1[[#This Row],[Employee Name]])-FIND(" ",Table1[[#This Row],[Employee Name]]))</f>
        <v>Chaitanya</v>
      </c>
      <c r="D687" s="23">
        <f>Table1[[#This Row],[Basic Salary]]+Table1[[#This Row],[Bonus]]</f>
        <v>125506</v>
      </c>
      <c r="E687" s="10">
        <v>80</v>
      </c>
      <c r="F687" s="46">
        <v>57</v>
      </c>
      <c r="G687" s="10" t="str" cm="1">
        <f t="array" ref="G687">_xlfn.IFS(Table1[[#This Row],[Performance Score]]&gt;=80,"Excellent",Table1[[#This Row],[Performance Score]]&gt;=60,"Good",Table1[[#This Row],[Performance Score]]&gt;=40,"Need Improvement")</f>
        <v>Need Improvement</v>
      </c>
      <c r="H687" s="30">
        <f>Table1[[#This Row],[Bonus]]/Table1[[#This Row],[Basic Salary]]</f>
        <v>0.28435616410319386</v>
      </c>
      <c r="I687" s="10">
        <f ca="1">DATEDIF(Table1[[#This Row],[Date of Birth]],TODAY(),"y")</f>
        <v>17</v>
      </c>
      <c r="J687" s="34">
        <v>43412</v>
      </c>
      <c r="K687" s="33" t="str" cm="1">
        <f t="array" aca="1" ref="K687" ca="1">_xlfn.IFS(L687&lt;3,"Junior",L687&lt;=7,"Mid-Level",L687&gt;7,"Senior")</f>
        <v>Mid-Level</v>
      </c>
      <c r="L687" s="46">
        <f ca="1">INT(YEARFRAC(Table1[[#This Row],[Joining Date]],TODAY(),1))</f>
        <v>7</v>
      </c>
      <c r="M687" s="25" t="str">
        <f t="shared" ca="1" si="10"/>
        <v>Yes</v>
      </c>
      <c r="N687" s="26">
        <f>YEAR(Table1[[#This Row],[Joining Date]])</f>
        <v>2018</v>
      </c>
      <c r="O687" s="46">
        <f>MONTH(Table1[[#This Row],[Joining Date]])</f>
        <v>11</v>
      </c>
      <c r="P687" s="26">
        <f ca="1">NETWORKDAYS(Table1[[#This Row],[Joining Date]],TODAY())</f>
        <v>1993</v>
      </c>
      <c r="Q687" s="26" t="str">
        <f>LEFT(Table1[[#This Row],[Department]],5)&amp;"-"&amp;RIGHT(Table1[[#This Row],[Employee ID]],3)</f>
        <v>Suppo-120</v>
      </c>
      <c r="R687" s="26" t="str">
        <f>LEFT(Table1[[#This Row],[Department]],3)</f>
        <v>Sup</v>
      </c>
      <c r="S687" s="37">
        <f>_xlfn.XLOOKUP(Table1[[#This Row],[City]],Table2[City],Table2[Bonus %])</f>
        <v>6</v>
      </c>
      <c r="U687" s="48" t="str">
        <v xml:space="preserve">Krishna </v>
      </c>
      <c r="V687" s="48" t="str">
        <v>Chaitanya</v>
      </c>
    </row>
    <row r="688" spans="1:22" x14ac:dyDescent="0.35">
      <c r="A688" s="7" t="s">
        <v>5003</v>
      </c>
      <c r="B688" s="40" t="str">
        <f>LEFT(Table1[[#This Row],[Employee Name]],FIND(" ",Table1[[#This Row],[Employee Name]]))</f>
        <v xml:space="preserve">Sneha </v>
      </c>
      <c r="C688" s="40" t="str">
        <f>RIGHT(Table1[[#This Row],[Employee Name]],LEN(Table1[[#This Row],[Employee Name]])-FIND(" ",Table1[[#This Row],[Employee Name]]))</f>
        <v>Iyer</v>
      </c>
      <c r="D688" s="22">
        <f>Table1[[#This Row],[Basic Salary]]+Table1[[#This Row],[Bonus]]</f>
        <v>125478</v>
      </c>
      <c r="E688" s="8">
        <v>84</v>
      </c>
      <c r="F688" s="45">
        <v>42</v>
      </c>
      <c r="G688" s="8" t="str" cm="1">
        <f t="array" ref="G688">_xlfn.IFS(Table1[[#This Row],[Performance Score]]&gt;=80,"Excellent",Table1[[#This Row],[Performance Score]]&gt;=60,"Good",Table1[[#This Row],[Performance Score]]&gt;=40,"Need Improvement")</f>
        <v>Need Improvement</v>
      </c>
      <c r="H688" s="29">
        <f>Table1[[#This Row],[Bonus]]/Table1[[#This Row],[Basic Salary]]</f>
        <v>0.27688284199493229</v>
      </c>
      <c r="I688" s="8">
        <f ca="1">DATEDIF(Table1[[#This Row],[Date of Birth]],TODAY(),"y")</f>
        <v>43</v>
      </c>
      <c r="J688" s="33">
        <v>43838</v>
      </c>
      <c r="K688" s="33" t="str" cm="1">
        <f t="array" aca="1" ref="K688" ca="1">_xlfn.IFS(L688&lt;3,"Junior",L688&lt;=7,"Mid-Level",L688&gt;7,"Senior")</f>
        <v>Mid-Level</v>
      </c>
      <c r="L688" s="45">
        <f ca="1">INT(YEARFRAC(Table1[[#This Row],[Joining Date]],TODAY(),1))</f>
        <v>6</v>
      </c>
      <c r="M688" s="25" t="str">
        <f t="shared" ca="1" si="10"/>
        <v>Yes</v>
      </c>
      <c r="N688" s="25">
        <f>YEAR(Table1[[#This Row],[Joining Date]])</f>
        <v>2020</v>
      </c>
      <c r="O688" s="45">
        <f>MONTH(Table1[[#This Row],[Joining Date]])</f>
        <v>1</v>
      </c>
      <c r="P688" s="25">
        <f ca="1">NETWORKDAYS(Table1[[#This Row],[Joining Date]],TODAY())</f>
        <v>1689</v>
      </c>
      <c r="Q688" s="25" t="str">
        <f>LEFT(Table1[[#This Row],[Department]],5)&amp;"-"&amp;RIGHT(Table1[[#This Row],[Employee ID]],3)</f>
        <v>Opera-947</v>
      </c>
      <c r="R688" s="25" t="str">
        <f>LEFT(Table1[[#This Row],[Department]],3)</f>
        <v>Ope</v>
      </c>
      <c r="S688" s="36">
        <f>_xlfn.XLOOKUP(Table1[[#This Row],[City]],Table2[City],Table2[Bonus %])</f>
        <v>6</v>
      </c>
      <c r="U688" s="48" t="str">
        <v xml:space="preserve">Sneha </v>
      </c>
      <c r="V688" s="48" t="str">
        <v>Iyer</v>
      </c>
    </row>
    <row r="689" spans="1:22" x14ac:dyDescent="0.35">
      <c r="A689" s="9" t="s">
        <v>1115</v>
      </c>
      <c r="B689" s="41" t="str">
        <f>LEFT(Table1[[#This Row],[Employee Name]],FIND(" ",Table1[[#This Row],[Employee Name]]))</f>
        <v xml:space="preserve">Ravi </v>
      </c>
      <c r="C689" s="41" t="str">
        <f>RIGHT(Table1[[#This Row],[Employee Name]],LEN(Table1[[#This Row],[Employee Name]])-FIND(" ",Table1[[#This Row],[Employee Name]]))</f>
        <v>Teja</v>
      </c>
      <c r="D689" s="23">
        <f>Table1[[#This Row],[Basic Salary]]+Table1[[#This Row],[Bonus]]</f>
        <v>125471</v>
      </c>
      <c r="E689" s="10">
        <v>76</v>
      </c>
      <c r="F689" s="46">
        <v>97</v>
      </c>
      <c r="G689" s="10" t="str" cm="1">
        <f t="array" ref="G689">_xlfn.IFS(Table1[[#This Row],[Performance Score]]&gt;=80,"Excellent",Table1[[#This Row],[Performance Score]]&gt;=60,"Good",Table1[[#This Row],[Performance Score]]&gt;=40,"Need Improvement")</f>
        <v>Excellent</v>
      </c>
      <c r="H689" s="30">
        <f>Table1[[#This Row],[Bonus]]/Table1[[#This Row],[Basic Salary]]</f>
        <v>0.29146509665067832</v>
      </c>
      <c r="I689" s="10">
        <f ca="1">DATEDIF(Table1[[#This Row],[Date of Birth]],TODAY(),"y")</f>
        <v>27</v>
      </c>
      <c r="J689" s="34">
        <v>42790</v>
      </c>
      <c r="K689" s="33" t="str" cm="1">
        <f t="array" aca="1" ref="K689" ca="1">_xlfn.IFS(L689&lt;3,"Junior",L689&lt;=7,"Mid-Level",L689&gt;7,"Senior")</f>
        <v>Senior</v>
      </c>
      <c r="L689" s="46">
        <f ca="1">INT(YEARFRAC(Table1[[#This Row],[Joining Date]],TODAY(),1))</f>
        <v>9</v>
      </c>
      <c r="M689" s="25" t="str">
        <f t="shared" ca="1" si="10"/>
        <v>Yes</v>
      </c>
      <c r="N689" s="26">
        <f>YEAR(Table1[[#This Row],[Joining Date]])</f>
        <v>2017</v>
      </c>
      <c r="O689" s="46">
        <f>MONTH(Table1[[#This Row],[Joining Date]])</f>
        <v>2</v>
      </c>
      <c r="P689" s="26">
        <f ca="1">NETWORKDAYS(Table1[[#This Row],[Joining Date]],TODAY())</f>
        <v>2437</v>
      </c>
      <c r="Q689" s="26" t="str">
        <f>LEFT(Table1[[#This Row],[Department]],5)&amp;"-"&amp;RIGHT(Table1[[#This Row],[Employee ID]],3)</f>
        <v>HR-059</v>
      </c>
      <c r="R689" s="26" t="str">
        <f>LEFT(Table1[[#This Row],[Department]],3)</f>
        <v>HR</v>
      </c>
      <c r="S689" s="37">
        <f>_xlfn.XLOOKUP(Table1[[#This Row],[City]],Table2[City],Table2[Bonus %])</f>
        <v>5</v>
      </c>
      <c r="U689" s="48" t="str">
        <v xml:space="preserve">Ravi </v>
      </c>
      <c r="V689" s="48" t="str">
        <v>Teja</v>
      </c>
    </row>
    <row r="690" spans="1:22" x14ac:dyDescent="0.35">
      <c r="A690" s="7" t="s">
        <v>2223</v>
      </c>
      <c r="B690" s="40" t="str">
        <f>LEFT(Table1[[#This Row],[Employee Name]],FIND(" ",Table1[[#This Row],[Employee Name]]))</f>
        <v xml:space="preserve">Ananya </v>
      </c>
      <c r="C690" s="40" t="str">
        <f>RIGHT(Table1[[#This Row],[Employee Name]],LEN(Table1[[#This Row],[Employee Name]])-FIND(" ",Table1[[#This Row],[Employee Name]]))</f>
        <v>Rao</v>
      </c>
      <c r="D690" s="22">
        <f>Table1[[#This Row],[Basic Salary]]+Table1[[#This Row],[Bonus]]</f>
        <v>125465</v>
      </c>
      <c r="E690" s="8">
        <v>89</v>
      </c>
      <c r="F690" s="45">
        <v>65</v>
      </c>
      <c r="G690" s="8" t="str" cm="1">
        <f t="array" ref="G690">_xlfn.IFS(Table1[[#This Row],[Performance Score]]&gt;=80,"Excellent",Table1[[#This Row],[Performance Score]]&gt;=60,"Good",Table1[[#This Row],[Performance Score]]&gt;=40,"Need Improvement")</f>
        <v>Good</v>
      </c>
      <c r="H690" s="29">
        <f>Table1[[#This Row],[Bonus]]/Table1[[#This Row],[Basic Salary]]</f>
        <v>0.26405456597082294</v>
      </c>
      <c r="I690" s="8">
        <f ca="1">DATEDIF(Table1[[#This Row],[Date of Birth]],TODAY(),"y")</f>
        <v>22</v>
      </c>
      <c r="J690" s="33">
        <v>43900</v>
      </c>
      <c r="K690" s="33" t="str" cm="1">
        <f t="array" aca="1" ref="K690" ca="1">_xlfn.IFS(L690&lt;3,"Junior",L690&lt;=7,"Mid-Level",L690&gt;7,"Senior")</f>
        <v>Mid-Level</v>
      </c>
      <c r="L690" s="45">
        <f ca="1">INT(YEARFRAC(Table1[[#This Row],[Joining Date]],TODAY(),1))</f>
        <v>6</v>
      </c>
      <c r="M690" s="25" t="str">
        <f t="shared" ca="1" si="10"/>
        <v>Yes</v>
      </c>
      <c r="N690" s="25">
        <f>YEAR(Table1[[#This Row],[Joining Date]])</f>
        <v>2020</v>
      </c>
      <c r="O690" s="45">
        <f>MONTH(Table1[[#This Row],[Joining Date]])</f>
        <v>3</v>
      </c>
      <c r="P690" s="25">
        <f ca="1">NETWORKDAYS(Table1[[#This Row],[Joining Date]],TODAY())</f>
        <v>1645</v>
      </c>
      <c r="Q690" s="25" t="str">
        <f>LEFT(Table1[[#This Row],[Department]],5)&amp;"-"&amp;RIGHT(Table1[[#This Row],[Employee ID]],3)</f>
        <v>Opera-167</v>
      </c>
      <c r="R690" s="25" t="str">
        <f>LEFT(Table1[[#This Row],[Department]],3)</f>
        <v>Ope</v>
      </c>
      <c r="S690" s="36">
        <f>_xlfn.XLOOKUP(Table1[[#This Row],[City]],Table2[City],Table2[Bonus %])</f>
        <v>5</v>
      </c>
      <c r="U690" s="48" t="str">
        <v xml:space="preserve">Ananya </v>
      </c>
      <c r="V690" s="48" t="str">
        <v>Rao</v>
      </c>
    </row>
    <row r="691" spans="1:22" x14ac:dyDescent="0.35">
      <c r="A691" s="9" t="s">
        <v>1493</v>
      </c>
      <c r="B691" s="41" t="str">
        <f>LEFT(Table1[[#This Row],[Employee Name]],FIND(" ",Table1[[#This Row],[Employee Name]]))</f>
        <v xml:space="preserve">Nisha </v>
      </c>
      <c r="C691" s="41" t="str">
        <f>RIGHT(Table1[[#This Row],[Employee Name]],LEN(Table1[[#This Row],[Employee Name]])-FIND(" ",Table1[[#This Row],[Employee Name]]))</f>
        <v>Kapoor</v>
      </c>
      <c r="D691" s="23">
        <f>Table1[[#This Row],[Basic Salary]]+Table1[[#This Row],[Bonus]]</f>
        <v>125442</v>
      </c>
      <c r="E691" s="10">
        <v>62</v>
      </c>
      <c r="F691" s="46">
        <v>49</v>
      </c>
      <c r="G691" s="10" t="str" cm="1">
        <f t="array" ref="G691">_xlfn.IFS(Table1[[#This Row],[Performance Score]]&gt;=80,"Excellent",Table1[[#This Row],[Performance Score]]&gt;=60,"Good",Table1[[#This Row],[Performance Score]]&gt;=40,"Need Improvement")</f>
        <v>Need Improvement</v>
      </c>
      <c r="H691" s="30">
        <f>Table1[[#This Row],[Bonus]]/Table1[[#This Row],[Basic Salary]]</f>
        <v>0.14193900773782431</v>
      </c>
      <c r="I691" s="10">
        <f ca="1">DATEDIF(Table1[[#This Row],[Date of Birth]],TODAY(),"y")</f>
        <v>34</v>
      </c>
      <c r="J691" s="34">
        <v>45901</v>
      </c>
      <c r="K691" s="33" t="str" cm="1">
        <f t="array" aca="1" ref="K691" ca="1">_xlfn.IFS(L691&lt;3,"Junior",L691&lt;=7,"Mid-Level",L691&gt;7,"Senior")</f>
        <v>Junior</v>
      </c>
      <c r="L691" s="46">
        <f ca="1">INT(YEARFRAC(Table1[[#This Row],[Joining Date]],TODAY(),1))</f>
        <v>0</v>
      </c>
      <c r="M691" s="25" t="str">
        <f t="shared" ca="1" si="10"/>
        <v>No</v>
      </c>
      <c r="N691" s="26">
        <f>YEAR(Table1[[#This Row],[Joining Date]])</f>
        <v>2025</v>
      </c>
      <c r="O691" s="46">
        <f>MONTH(Table1[[#This Row],[Joining Date]])</f>
        <v>9</v>
      </c>
      <c r="P691" s="26">
        <f ca="1">NETWORKDAYS(Table1[[#This Row],[Joining Date]],TODAY())</f>
        <v>216</v>
      </c>
      <c r="Q691" s="26" t="str">
        <f>LEFT(Table1[[#This Row],[Department]],5)&amp;"-"&amp;RIGHT(Table1[[#This Row],[Employee ID]],3)</f>
        <v>IT-437</v>
      </c>
      <c r="R691" s="26" t="str">
        <f>LEFT(Table1[[#This Row],[Department]],3)</f>
        <v>IT</v>
      </c>
      <c r="S691" s="37">
        <f>_xlfn.XLOOKUP(Table1[[#This Row],[City]],Table2[City],Table2[Bonus %])</f>
        <v>5</v>
      </c>
      <c r="U691" s="48" t="str">
        <v xml:space="preserve">Nisha </v>
      </c>
      <c r="V691" s="48" t="str">
        <v>Kapoor</v>
      </c>
    </row>
    <row r="692" spans="1:22" x14ac:dyDescent="0.35">
      <c r="A692" s="7" t="s">
        <v>61</v>
      </c>
      <c r="B692" s="40" t="str">
        <f>LEFT(Table1[[#This Row],[Employee Name]],FIND(" ",Table1[[#This Row],[Employee Name]]))</f>
        <v xml:space="preserve">Kavya </v>
      </c>
      <c r="C692" s="40" t="str">
        <f>RIGHT(Table1[[#This Row],[Employee Name]],LEN(Table1[[#This Row],[Employee Name]])-FIND(" ",Table1[[#This Row],[Employee Name]]))</f>
        <v>Nair</v>
      </c>
      <c r="D692" s="22">
        <f>Table1[[#This Row],[Basic Salary]]+Table1[[#This Row],[Bonus]]</f>
        <v>125434</v>
      </c>
      <c r="E692" s="8">
        <v>72</v>
      </c>
      <c r="F692" s="45">
        <v>85</v>
      </c>
      <c r="G692" s="8" t="str" cm="1">
        <f t="array" ref="G692">_xlfn.IFS(Table1[[#This Row],[Performance Score]]&gt;=80,"Excellent",Table1[[#This Row],[Performance Score]]&gt;=60,"Good",Table1[[#This Row],[Performance Score]]&gt;=40,"Need Improvement")</f>
        <v>Excellent</v>
      </c>
      <c r="H692" s="29">
        <f>Table1[[#This Row],[Bonus]]/Table1[[#This Row],[Basic Salary]]</f>
        <v>0.31089187550947894</v>
      </c>
      <c r="I692" s="8">
        <f ca="1">DATEDIF(Table1[[#This Row],[Date of Birth]],TODAY(),"y")</f>
        <v>36</v>
      </c>
      <c r="J692" s="33">
        <v>43738</v>
      </c>
      <c r="K692" s="33" t="str" cm="1">
        <f t="array" aca="1" ref="K692" ca="1">_xlfn.IFS(L692&lt;3,"Junior",L692&lt;=7,"Mid-Level",L692&gt;7,"Senior")</f>
        <v>Mid-Level</v>
      </c>
      <c r="L692" s="45">
        <f ca="1">INT(YEARFRAC(Table1[[#This Row],[Joining Date]],TODAY(),1))</f>
        <v>6</v>
      </c>
      <c r="M692" s="25" t="str">
        <f t="shared" ca="1" si="10"/>
        <v>Yes</v>
      </c>
      <c r="N692" s="25">
        <f>YEAR(Table1[[#This Row],[Joining Date]])</f>
        <v>2019</v>
      </c>
      <c r="O692" s="45">
        <f>MONTH(Table1[[#This Row],[Joining Date]])</f>
        <v>9</v>
      </c>
      <c r="P692" s="25">
        <f ca="1">NETWORKDAYS(Table1[[#This Row],[Joining Date]],TODAY())</f>
        <v>1761</v>
      </c>
      <c r="Q692" s="25" t="str">
        <f>LEFT(Table1[[#This Row],[Department]],5)&amp;"-"&amp;RIGHT(Table1[[#This Row],[Employee ID]],3)</f>
        <v>Opera-018</v>
      </c>
      <c r="R692" s="25" t="str">
        <f>LEFT(Table1[[#This Row],[Department]],3)</f>
        <v>Ope</v>
      </c>
      <c r="S692" s="36">
        <f>_xlfn.XLOOKUP(Table1[[#This Row],[City]],Table2[City],Table2[Bonus %])</f>
        <v>6</v>
      </c>
      <c r="U692" s="48" t="str">
        <v xml:space="preserve">Kavya </v>
      </c>
      <c r="V692" s="48" t="str">
        <v>Nair</v>
      </c>
    </row>
    <row r="693" spans="1:22" x14ac:dyDescent="0.35">
      <c r="A693" s="9" t="s">
        <v>4073</v>
      </c>
      <c r="B693" s="41" t="str">
        <f>LEFT(Table1[[#This Row],[Employee Name]],FIND(" ",Table1[[#This Row],[Employee Name]]))</f>
        <v xml:space="preserve">Aditya </v>
      </c>
      <c r="C693" s="41" t="str">
        <f>RIGHT(Table1[[#This Row],[Employee Name]],LEN(Table1[[#This Row],[Employee Name]])-FIND(" ",Table1[[#This Row],[Employee Name]]))</f>
        <v>Kapoor</v>
      </c>
      <c r="D693" s="23">
        <f>Table1[[#This Row],[Basic Salary]]+Table1[[#This Row],[Bonus]]</f>
        <v>125425</v>
      </c>
      <c r="E693" s="10">
        <v>71</v>
      </c>
      <c r="F693" s="46">
        <v>97</v>
      </c>
      <c r="G693" s="10" t="str" cm="1">
        <f t="array" ref="G693">_xlfn.IFS(Table1[[#This Row],[Performance Score]]&gt;=80,"Excellent",Table1[[#This Row],[Performance Score]]&gt;=60,"Good",Table1[[#This Row],[Performance Score]]&gt;=40,"Need Improvement")</f>
        <v>Excellent</v>
      </c>
      <c r="H693" s="30">
        <f>Table1[[#This Row],[Bonus]]/Table1[[#This Row],[Basic Salary]]</f>
        <v>0.18234007654455986</v>
      </c>
      <c r="I693" s="10">
        <f ca="1">DATEDIF(Table1[[#This Row],[Date of Birth]],TODAY(),"y")</f>
        <v>33</v>
      </c>
      <c r="J693" s="34">
        <v>42181</v>
      </c>
      <c r="K693" s="33" t="str" cm="1">
        <f t="array" aca="1" ref="K693" ca="1">_xlfn.IFS(L693&lt;3,"Junior",L693&lt;=7,"Mid-Level",L693&gt;7,"Senior")</f>
        <v>Senior</v>
      </c>
      <c r="L693" s="46">
        <f ca="1">INT(YEARFRAC(Table1[[#This Row],[Joining Date]],TODAY(),1))</f>
        <v>11</v>
      </c>
      <c r="M693" s="25" t="str">
        <f t="shared" ca="1" si="10"/>
        <v>Yes</v>
      </c>
      <c r="N693" s="26">
        <f>YEAR(Table1[[#This Row],[Joining Date]])</f>
        <v>2015</v>
      </c>
      <c r="O693" s="46">
        <f>MONTH(Table1[[#This Row],[Joining Date]])</f>
        <v>6</v>
      </c>
      <c r="P693" s="26">
        <f ca="1">NETWORKDAYS(Table1[[#This Row],[Joining Date]],TODAY())</f>
        <v>2872</v>
      </c>
      <c r="Q693" s="26" t="str">
        <f>LEFT(Table1[[#This Row],[Department]],5)&amp;"-"&amp;RIGHT(Table1[[#This Row],[Employee ID]],3)</f>
        <v>Sales-017</v>
      </c>
      <c r="R693" s="26" t="str">
        <f>LEFT(Table1[[#This Row],[Department]],3)</f>
        <v>Sal</v>
      </c>
      <c r="S693" s="37">
        <f>_xlfn.XLOOKUP(Table1[[#This Row],[City]],Table2[City],Table2[Bonus %])</f>
        <v>7</v>
      </c>
      <c r="U693" s="48" t="str">
        <v xml:space="preserve">Aditya </v>
      </c>
      <c r="V693" s="48" t="str">
        <v>Kapoor</v>
      </c>
    </row>
    <row r="694" spans="1:22" x14ac:dyDescent="0.35">
      <c r="A694" s="7" t="s">
        <v>3683</v>
      </c>
      <c r="B694" s="40" t="str">
        <f>LEFT(Table1[[#This Row],[Employee Name]],FIND(" ",Table1[[#This Row],[Employee Name]]))</f>
        <v xml:space="preserve">Neha </v>
      </c>
      <c r="C694" s="40" t="str">
        <f>RIGHT(Table1[[#This Row],[Employee Name]],LEN(Table1[[#This Row],[Employee Name]])-FIND(" ",Table1[[#This Row],[Employee Name]]))</f>
        <v>Kulkarni</v>
      </c>
      <c r="D694" s="22">
        <f>Table1[[#This Row],[Basic Salary]]+Table1[[#This Row],[Bonus]]</f>
        <v>125420</v>
      </c>
      <c r="E694" s="8">
        <v>72</v>
      </c>
      <c r="F694" s="45">
        <v>82</v>
      </c>
      <c r="G694" s="8" t="str" cm="1">
        <f t="array" ref="G694">_xlfn.IFS(Table1[[#This Row],[Performance Score]]&gt;=80,"Excellent",Table1[[#This Row],[Performance Score]]&gt;=60,"Good",Table1[[#This Row],[Performance Score]]&gt;=40,"Need Improvement")</f>
        <v>Excellent</v>
      </c>
      <c r="H694" s="29">
        <f>Table1[[#This Row],[Bonus]]/Table1[[#This Row],[Basic Salary]]</f>
        <v>0.25615960899002443</v>
      </c>
      <c r="I694" s="8">
        <f ca="1">DATEDIF(Table1[[#This Row],[Date of Birth]],TODAY(),"y")</f>
        <v>21</v>
      </c>
      <c r="J694" s="33">
        <v>45173</v>
      </c>
      <c r="K694" s="33" t="str" cm="1">
        <f t="array" aca="1" ref="K694" ca="1">_xlfn.IFS(L694&lt;3,"Junior",L694&lt;=7,"Mid-Level",L694&gt;7,"Senior")</f>
        <v>Junior</v>
      </c>
      <c r="L694" s="45">
        <f ca="1">INT(YEARFRAC(Table1[[#This Row],[Joining Date]],TODAY(),1))</f>
        <v>2</v>
      </c>
      <c r="M694" s="25" t="str">
        <f t="shared" ca="1" si="10"/>
        <v>No</v>
      </c>
      <c r="N694" s="25">
        <f>YEAR(Table1[[#This Row],[Joining Date]])</f>
        <v>2023</v>
      </c>
      <c r="O694" s="45">
        <f>MONTH(Table1[[#This Row],[Joining Date]])</f>
        <v>9</v>
      </c>
      <c r="P694" s="25">
        <f ca="1">NETWORKDAYS(Table1[[#This Row],[Joining Date]],TODAY())</f>
        <v>736</v>
      </c>
      <c r="Q694" s="25" t="str">
        <f>LEFT(Table1[[#This Row],[Department]],5)&amp;"-"&amp;RIGHT(Table1[[#This Row],[Employee ID]],3)</f>
        <v>Sales-627</v>
      </c>
      <c r="R694" s="25" t="str">
        <f>LEFT(Table1[[#This Row],[Department]],3)</f>
        <v>Sal</v>
      </c>
      <c r="S694" s="36">
        <f>_xlfn.XLOOKUP(Table1[[#This Row],[City]],Table2[City],Table2[Bonus %])</f>
        <v>8</v>
      </c>
      <c r="U694" s="48" t="str">
        <v xml:space="preserve">Neha </v>
      </c>
      <c r="V694" s="48" t="str">
        <v>Kulkarni</v>
      </c>
    </row>
    <row r="695" spans="1:22" x14ac:dyDescent="0.35">
      <c r="A695" s="9" t="s">
        <v>2234</v>
      </c>
      <c r="B695" s="41" t="str">
        <f>LEFT(Table1[[#This Row],[Employee Name]],FIND(" ",Table1[[#This Row],[Employee Name]]))</f>
        <v xml:space="preserve">Ishita </v>
      </c>
      <c r="C695" s="41" t="str">
        <f>RIGHT(Table1[[#This Row],[Employee Name]],LEN(Table1[[#This Row],[Employee Name]])-FIND(" ",Table1[[#This Row],[Employee Name]]))</f>
        <v>Roy</v>
      </c>
      <c r="D695" s="23">
        <f>Table1[[#This Row],[Basic Salary]]+Table1[[#This Row],[Bonus]]</f>
        <v>125413</v>
      </c>
      <c r="E695" s="10">
        <v>82</v>
      </c>
      <c r="F695" s="46">
        <v>48</v>
      </c>
      <c r="G695" s="10" t="str" cm="1">
        <f t="array" ref="G695">_xlfn.IFS(Table1[[#This Row],[Performance Score]]&gt;=80,"Excellent",Table1[[#This Row],[Performance Score]]&gt;=60,"Good",Table1[[#This Row],[Performance Score]]&gt;=40,"Need Improvement")</f>
        <v>Need Improvement</v>
      </c>
      <c r="H695" s="30">
        <f>Table1[[#This Row],[Bonus]]/Table1[[#This Row],[Basic Salary]]</f>
        <v>0.26536645411251919</v>
      </c>
      <c r="I695" s="10">
        <f ca="1">DATEDIF(Table1[[#This Row],[Date of Birth]],TODAY(),"y")</f>
        <v>18</v>
      </c>
      <c r="J695" s="34">
        <v>45620</v>
      </c>
      <c r="K695" s="33" t="str" cm="1">
        <f t="array" aca="1" ref="K695" ca="1">_xlfn.IFS(L695&lt;3,"Junior",L695&lt;=7,"Mid-Level",L695&gt;7,"Senior")</f>
        <v>Junior</v>
      </c>
      <c r="L695" s="46">
        <f ca="1">INT(YEARFRAC(Table1[[#This Row],[Joining Date]],TODAY(),1))</f>
        <v>1</v>
      </c>
      <c r="M695" s="25" t="str">
        <f t="shared" ca="1" si="10"/>
        <v>No</v>
      </c>
      <c r="N695" s="26">
        <f>YEAR(Table1[[#This Row],[Joining Date]])</f>
        <v>2024</v>
      </c>
      <c r="O695" s="46">
        <f>MONTH(Table1[[#This Row],[Joining Date]])</f>
        <v>11</v>
      </c>
      <c r="P695" s="26">
        <f ca="1">NETWORKDAYS(Table1[[#This Row],[Joining Date]],TODAY())</f>
        <v>416</v>
      </c>
      <c r="Q695" s="26" t="str">
        <f>LEFT(Table1[[#This Row],[Department]],5)&amp;"-"&amp;RIGHT(Table1[[#This Row],[Employee ID]],3)</f>
        <v>HR-178</v>
      </c>
      <c r="R695" s="26" t="str">
        <f>LEFT(Table1[[#This Row],[Department]],3)</f>
        <v>HR</v>
      </c>
      <c r="S695" s="37">
        <f>_xlfn.XLOOKUP(Table1[[#This Row],[City]],Table2[City],Table2[Bonus %])</f>
        <v>4</v>
      </c>
      <c r="U695" s="48" t="str">
        <v xml:space="preserve">Ishita </v>
      </c>
      <c r="V695" s="48" t="str">
        <v>Roy</v>
      </c>
    </row>
    <row r="696" spans="1:22" x14ac:dyDescent="0.35">
      <c r="A696" s="7" t="s">
        <v>2162</v>
      </c>
      <c r="B696" s="40" t="str">
        <f>LEFT(Table1[[#This Row],[Employee Name]],FIND(" ",Table1[[#This Row],[Employee Name]]))</f>
        <v xml:space="preserve">Swathi </v>
      </c>
      <c r="C696" s="40" t="str">
        <f>RIGHT(Table1[[#This Row],[Employee Name]],LEN(Table1[[#This Row],[Employee Name]])-FIND(" ",Table1[[#This Row],[Employee Name]]))</f>
        <v>Ramesh</v>
      </c>
      <c r="D696" s="22">
        <f>Table1[[#This Row],[Basic Salary]]+Table1[[#This Row],[Bonus]]</f>
        <v>125404</v>
      </c>
      <c r="E696" s="8">
        <v>72</v>
      </c>
      <c r="F696" s="45">
        <v>84</v>
      </c>
      <c r="G696" s="8" t="str" cm="1">
        <f t="array" ref="G696">_xlfn.IFS(Table1[[#This Row],[Performance Score]]&gt;=80,"Excellent",Table1[[#This Row],[Performance Score]]&gt;=60,"Good",Table1[[#This Row],[Performance Score]]&gt;=40,"Need Improvement")</f>
        <v>Excellent</v>
      </c>
      <c r="H696" s="29">
        <f>Table1[[#This Row],[Bonus]]/Table1[[#This Row],[Basic Salary]]</f>
        <v>0.2457680998172137</v>
      </c>
      <c r="I696" s="8">
        <f ca="1">DATEDIF(Table1[[#This Row],[Date of Birth]],TODAY(),"y")</f>
        <v>30</v>
      </c>
      <c r="J696" s="33">
        <v>45994</v>
      </c>
      <c r="K696" s="33" t="str" cm="1">
        <f t="array" aca="1" ref="K696" ca="1">_xlfn.IFS(L696&lt;3,"Junior",L696&lt;=7,"Mid-Level",L696&gt;7,"Senior")</f>
        <v>Junior</v>
      </c>
      <c r="L696" s="45">
        <f ca="1">INT(YEARFRAC(Table1[[#This Row],[Joining Date]],TODAY(),1))</f>
        <v>0</v>
      </c>
      <c r="M696" s="25" t="str">
        <f t="shared" ca="1" si="10"/>
        <v>No</v>
      </c>
      <c r="N696" s="25">
        <f>YEAR(Table1[[#This Row],[Joining Date]])</f>
        <v>2025</v>
      </c>
      <c r="O696" s="45">
        <f>MONTH(Table1[[#This Row],[Joining Date]])</f>
        <v>12</v>
      </c>
      <c r="P696" s="25">
        <f ca="1">NETWORKDAYS(Table1[[#This Row],[Joining Date]],TODAY())</f>
        <v>149</v>
      </c>
      <c r="Q696" s="25" t="str">
        <f>LEFT(Table1[[#This Row],[Department]],5)&amp;"-"&amp;RIGHT(Table1[[#This Row],[Employee ID]],3)</f>
        <v>HR-106</v>
      </c>
      <c r="R696" s="25" t="str">
        <f>LEFT(Table1[[#This Row],[Department]],3)</f>
        <v>HR</v>
      </c>
      <c r="S696" s="36">
        <f>_xlfn.XLOOKUP(Table1[[#This Row],[City]],Table2[City],Table2[Bonus %])</f>
        <v>5</v>
      </c>
      <c r="U696" s="48" t="str">
        <v xml:space="preserve">Swathi </v>
      </c>
      <c r="V696" s="48" t="str">
        <v>Ramesh</v>
      </c>
    </row>
    <row r="697" spans="1:22" x14ac:dyDescent="0.35">
      <c r="A697" s="9" t="s">
        <v>3397</v>
      </c>
      <c r="B697" s="41" t="str">
        <f>LEFT(Table1[[#This Row],[Employee Name]],FIND(" ",Table1[[#This Row],[Employee Name]]))</f>
        <v xml:space="preserve">Ishita </v>
      </c>
      <c r="C697" s="41" t="str">
        <f>RIGHT(Table1[[#This Row],[Employee Name]],LEN(Table1[[#This Row],[Employee Name]])-FIND(" ",Table1[[#This Row],[Employee Name]]))</f>
        <v>Roy</v>
      </c>
      <c r="D697" s="23">
        <f>Table1[[#This Row],[Basic Salary]]+Table1[[#This Row],[Bonus]]</f>
        <v>125393</v>
      </c>
      <c r="E697" s="10">
        <v>83</v>
      </c>
      <c r="F697" s="46">
        <v>71</v>
      </c>
      <c r="G697" s="10" t="str" cm="1">
        <f t="array" ref="G697">_xlfn.IFS(Table1[[#This Row],[Performance Score]]&gt;=80,"Excellent",Table1[[#This Row],[Performance Score]]&gt;=60,"Good",Table1[[#This Row],[Performance Score]]&gt;=40,"Need Improvement")</f>
        <v>Good</v>
      </c>
      <c r="H697" s="30">
        <f>Table1[[#This Row],[Bonus]]/Table1[[#This Row],[Basic Salary]]</f>
        <v>0.14350201081554301</v>
      </c>
      <c r="I697" s="10">
        <f ca="1">DATEDIF(Table1[[#This Row],[Date of Birth]],TODAY(),"y")</f>
        <v>18</v>
      </c>
      <c r="J697" s="34">
        <v>44719</v>
      </c>
      <c r="K697" s="33" t="str" cm="1">
        <f t="array" aca="1" ref="K697" ca="1">_xlfn.IFS(L697&lt;3,"Junior",L697&lt;=7,"Mid-Level",L697&gt;7,"Senior")</f>
        <v>Mid-Level</v>
      </c>
      <c r="L697" s="46">
        <f ca="1">INT(YEARFRAC(Table1[[#This Row],[Joining Date]],TODAY(),1))</f>
        <v>4</v>
      </c>
      <c r="M697" s="25" t="str">
        <f t="shared" ca="1" si="10"/>
        <v>No</v>
      </c>
      <c r="N697" s="26">
        <f>YEAR(Table1[[#This Row],[Joining Date]])</f>
        <v>2022</v>
      </c>
      <c r="O697" s="46">
        <f>MONTH(Table1[[#This Row],[Joining Date]])</f>
        <v>6</v>
      </c>
      <c r="P697" s="26">
        <f ca="1">NETWORKDAYS(Table1[[#This Row],[Joining Date]],TODAY())</f>
        <v>1060</v>
      </c>
      <c r="Q697" s="26" t="str">
        <f>LEFT(Table1[[#This Row],[Department]],5)&amp;"-"&amp;RIGHT(Table1[[#This Row],[Employee ID]],3)</f>
        <v>HR-341</v>
      </c>
      <c r="R697" s="26" t="str">
        <f>LEFT(Table1[[#This Row],[Department]],3)</f>
        <v>HR</v>
      </c>
      <c r="S697" s="37">
        <f>_xlfn.XLOOKUP(Table1[[#This Row],[City]],Table2[City],Table2[Bonus %])</f>
        <v>5</v>
      </c>
      <c r="U697" s="48" t="str">
        <v xml:space="preserve">Ishita </v>
      </c>
      <c r="V697" s="48" t="str">
        <v>Roy</v>
      </c>
    </row>
    <row r="698" spans="1:22" x14ac:dyDescent="0.35">
      <c r="A698" s="7" t="s">
        <v>3183</v>
      </c>
      <c r="B698" s="40" t="str">
        <f>LEFT(Table1[[#This Row],[Employee Name]],FIND(" ",Table1[[#This Row],[Employee Name]]))</f>
        <v xml:space="preserve">Kavya </v>
      </c>
      <c r="C698" s="40" t="str">
        <f>RIGHT(Table1[[#This Row],[Employee Name]],LEN(Table1[[#This Row],[Employee Name]])-FIND(" ",Table1[[#This Row],[Employee Name]]))</f>
        <v>Nair</v>
      </c>
      <c r="D698" s="22">
        <f>Table1[[#This Row],[Basic Salary]]+Table1[[#This Row],[Bonus]]</f>
        <v>125383</v>
      </c>
      <c r="E698" s="8">
        <v>73</v>
      </c>
      <c r="F698" s="45">
        <v>59</v>
      </c>
      <c r="G698" s="8" t="str" cm="1">
        <f t="array" ref="G698">_xlfn.IFS(Table1[[#This Row],[Performance Score]]&gt;=80,"Excellent",Table1[[#This Row],[Performance Score]]&gt;=60,"Good",Table1[[#This Row],[Performance Score]]&gt;=40,"Need Improvement")</f>
        <v>Need Improvement</v>
      </c>
      <c r="H698" s="29">
        <f>Table1[[#This Row],[Bonus]]/Table1[[#This Row],[Basic Salary]]</f>
        <v>0.30650841947315771</v>
      </c>
      <c r="I698" s="8">
        <f ca="1">DATEDIF(Table1[[#This Row],[Date of Birth]],TODAY(),"y")</f>
        <v>33</v>
      </c>
      <c r="J698" s="33">
        <v>44152</v>
      </c>
      <c r="K698" s="33" t="str" cm="1">
        <f t="array" aca="1" ref="K698" ca="1">_xlfn.IFS(L698&lt;3,"Junior",L698&lt;=7,"Mid-Level",L698&gt;7,"Senior")</f>
        <v>Mid-Level</v>
      </c>
      <c r="L698" s="45">
        <f ca="1">INT(YEARFRAC(Table1[[#This Row],[Joining Date]],TODAY(),1))</f>
        <v>5</v>
      </c>
      <c r="M698" s="25" t="str">
        <f t="shared" ca="1" si="10"/>
        <v>No</v>
      </c>
      <c r="N698" s="25">
        <f>YEAR(Table1[[#This Row],[Joining Date]])</f>
        <v>2020</v>
      </c>
      <c r="O698" s="45">
        <f>MONTH(Table1[[#This Row],[Joining Date]])</f>
        <v>11</v>
      </c>
      <c r="P698" s="25">
        <f ca="1">NETWORKDAYS(Table1[[#This Row],[Joining Date]],TODAY())</f>
        <v>1465</v>
      </c>
      <c r="Q698" s="25" t="str">
        <f>LEFT(Table1[[#This Row],[Department]],5)&amp;"-"&amp;RIGHT(Table1[[#This Row],[Employee ID]],3)</f>
        <v>Finan-127</v>
      </c>
      <c r="R698" s="25" t="str">
        <f>LEFT(Table1[[#This Row],[Department]],3)</f>
        <v>Fin</v>
      </c>
      <c r="S698" s="36">
        <f>_xlfn.XLOOKUP(Table1[[#This Row],[City]],Table2[City],Table2[Bonus %])</f>
        <v>5</v>
      </c>
      <c r="U698" s="48" t="str">
        <v xml:space="preserve">Kavya </v>
      </c>
      <c r="V698" s="48" t="str">
        <v>Nair</v>
      </c>
    </row>
    <row r="699" spans="1:22" x14ac:dyDescent="0.35">
      <c r="A699" s="9" t="s">
        <v>769</v>
      </c>
      <c r="B699" s="41" t="str">
        <f>LEFT(Table1[[#This Row],[Employee Name]],FIND(" ",Table1[[#This Row],[Employee Name]]))</f>
        <v xml:space="preserve">Swathi </v>
      </c>
      <c r="C699" s="41" t="str">
        <f>RIGHT(Table1[[#This Row],[Employee Name]],LEN(Table1[[#This Row],[Employee Name]])-FIND(" ",Table1[[#This Row],[Employee Name]]))</f>
        <v>Ramesh</v>
      </c>
      <c r="D699" s="23">
        <f>Table1[[#This Row],[Basic Salary]]+Table1[[#This Row],[Bonus]]</f>
        <v>125371</v>
      </c>
      <c r="E699" s="10">
        <v>91</v>
      </c>
      <c r="F699" s="46">
        <v>77</v>
      </c>
      <c r="G699" s="10" t="str" cm="1">
        <f t="array" ref="G699">_xlfn.IFS(Table1[[#This Row],[Performance Score]]&gt;=80,"Excellent",Table1[[#This Row],[Performance Score]]&gt;=60,"Good",Table1[[#This Row],[Performance Score]]&gt;=40,"Need Improvement")</f>
        <v>Good</v>
      </c>
      <c r="H699" s="30">
        <f>Table1[[#This Row],[Bonus]]/Table1[[#This Row],[Basic Salary]]</f>
        <v>0.1430720557262557</v>
      </c>
      <c r="I699" s="10">
        <f ca="1">DATEDIF(Table1[[#This Row],[Date of Birth]],TODAY(),"y")</f>
        <v>17</v>
      </c>
      <c r="J699" s="34">
        <v>43409</v>
      </c>
      <c r="K699" s="33" t="str" cm="1">
        <f t="array" aca="1" ref="K699" ca="1">_xlfn.IFS(L699&lt;3,"Junior",L699&lt;=7,"Mid-Level",L699&gt;7,"Senior")</f>
        <v>Mid-Level</v>
      </c>
      <c r="L699" s="46">
        <f ca="1">INT(YEARFRAC(Table1[[#This Row],[Joining Date]],TODAY(),1))</f>
        <v>7</v>
      </c>
      <c r="M699" s="25" t="str">
        <f t="shared" ca="1" si="10"/>
        <v>Yes</v>
      </c>
      <c r="N699" s="26">
        <f>YEAR(Table1[[#This Row],[Joining Date]])</f>
        <v>2018</v>
      </c>
      <c r="O699" s="46">
        <f>MONTH(Table1[[#This Row],[Joining Date]])</f>
        <v>11</v>
      </c>
      <c r="P699" s="26">
        <f ca="1">NETWORKDAYS(Table1[[#This Row],[Joining Date]],TODAY())</f>
        <v>1996</v>
      </c>
      <c r="Q699" s="26" t="str">
        <f>LEFT(Table1[[#This Row],[Department]],5)&amp;"-"&amp;RIGHT(Table1[[#This Row],[Employee ID]],3)</f>
        <v>IT-713</v>
      </c>
      <c r="R699" s="26" t="str">
        <f>LEFT(Table1[[#This Row],[Department]],3)</f>
        <v>IT</v>
      </c>
      <c r="S699" s="37">
        <f>_xlfn.XLOOKUP(Table1[[#This Row],[City]],Table2[City],Table2[Bonus %])</f>
        <v>6</v>
      </c>
      <c r="U699" s="48" t="str">
        <v xml:space="preserve">Swathi </v>
      </c>
      <c r="V699" s="48" t="str">
        <v>Ramesh</v>
      </c>
    </row>
    <row r="700" spans="1:22" x14ac:dyDescent="0.35">
      <c r="A700" s="7" t="s">
        <v>1344</v>
      </c>
      <c r="B700" s="40" t="str">
        <f>LEFT(Table1[[#This Row],[Employee Name]],FIND(" ",Table1[[#This Row],[Employee Name]]))</f>
        <v xml:space="preserve">Ajay </v>
      </c>
      <c r="C700" s="40" t="str">
        <f>RIGHT(Table1[[#This Row],[Employee Name]],LEN(Table1[[#This Row],[Employee Name]])-FIND(" ",Table1[[#This Row],[Employee Name]]))</f>
        <v>Singh</v>
      </c>
      <c r="D700" s="22">
        <f>Table1[[#This Row],[Basic Salary]]+Table1[[#This Row],[Bonus]]</f>
        <v>125354</v>
      </c>
      <c r="E700" s="8">
        <v>84</v>
      </c>
      <c r="F700" s="45">
        <v>45</v>
      </c>
      <c r="G700" s="8" t="str" cm="1">
        <f t="array" ref="G700">_xlfn.IFS(Table1[[#This Row],[Performance Score]]&gt;=80,"Excellent",Table1[[#This Row],[Performance Score]]&gt;=60,"Good",Table1[[#This Row],[Performance Score]]&gt;=40,"Need Improvement")</f>
        <v>Need Improvement</v>
      </c>
      <c r="H700" s="29">
        <f>Table1[[#This Row],[Bonus]]/Table1[[#This Row],[Basic Salary]]</f>
        <v>4.7558560290148169E-2</v>
      </c>
      <c r="I700" s="8">
        <f ca="1">DATEDIF(Table1[[#This Row],[Date of Birth]],TODAY(),"y")</f>
        <v>45</v>
      </c>
      <c r="J700" s="33">
        <v>44215</v>
      </c>
      <c r="K700" s="33" t="str" cm="1">
        <f t="array" aca="1" ref="K700" ca="1">_xlfn.IFS(L700&lt;3,"Junior",L700&lt;=7,"Mid-Level",L700&gt;7,"Senior")</f>
        <v>Mid-Level</v>
      </c>
      <c r="L700" s="45">
        <f ca="1">INT(YEARFRAC(Table1[[#This Row],[Joining Date]],TODAY(),1))</f>
        <v>5</v>
      </c>
      <c r="M700" s="25" t="str">
        <f t="shared" ca="1" si="10"/>
        <v>No</v>
      </c>
      <c r="N700" s="25">
        <f>YEAR(Table1[[#This Row],[Joining Date]])</f>
        <v>2021</v>
      </c>
      <c r="O700" s="45">
        <f>MONTH(Table1[[#This Row],[Joining Date]])</f>
        <v>1</v>
      </c>
      <c r="P700" s="25">
        <f ca="1">NETWORKDAYS(Table1[[#This Row],[Joining Date]],TODAY())</f>
        <v>1420</v>
      </c>
      <c r="Q700" s="25" t="str">
        <f>LEFT(Table1[[#This Row],[Department]],5)&amp;"-"&amp;RIGHT(Table1[[#This Row],[Employee ID]],3)</f>
        <v>Finan-288</v>
      </c>
      <c r="R700" s="25" t="str">
        <f>LEFT(Table1[[#This Row],[Department]],3)</f>
        <v>Fin</v>
      </c>
      <c r="S700" s="36">
        <f>_xlfn.XLOOKUP(Table1[[#This Row],[City]],Table2[City],Table2[Bonus %])</f>
        <v>5</v>
      </c>
      <c r="U700" s="48" t="str">
        <v xml:space="preserve">Ajay </v>
      </c>
      <c r="V700" s="48" t="str">
        <v>Singh</v>
      </c>
    </row>
    <row r="701" spans="1:22" x14ac:dyDescent="0.35">
      <c r="A701" s="9" t="s">
        <v>3652</v>
      </c>
      <c r="B701" s="41" t="str">
        <f>LEFT(Table1[[#This Row],[Employee Name]],FIND(" ",Table1[[#This Row],[Employee Name]]))</f>
        <v xml:space="preserve">Ajay </v>
      </c>
      <c r="C701" s="41" t="str">
        <f>RIGHT(Table1[[#This Row],[Employee Name]],LEN(Table1[[#This Row],[Employee Name]])-FIND(" ",Table1[[#This Row],[Employee Name]]))</f>
        <v>Singh</v>
      </c>
      <c r="D701" s="23">
        <f>Table1[[#This Row],[Basic Salary]]+Table1[[#This Row],[Bonus]]</f>
        <v>125318</v>
      </c>
      <c r="E701" s="10">
        <v>82</v>
      </c>
      <c r="F701" s="46">
        <v>50</v>
      </c>
      <c r="G701" s="10" t="str" cm="1">
        <f t="array" ref="G701">_xlfn.IFS(Table1[[#This Row],[Performance Score]]&gt;=80,"Excellent",Table1[[#This Row],[Performance Score]]&gt;=60,"Good",Table1[[#This Row],[Performance Score]]&gt;=40,"Need Improvement")</f>
        <v>Need Improvement</v>
      </c>
      <c r="H701" s="30">
        <f>Table1[[#This Row],[Bonus]]/Table1[[#This Row],[Basic Salary]]</f>
        <v>0.11951045202787207</v>
      </c>
      <c r="I701" s="10">
        <f ca="1">DATEDIF(Table1[[#This Row],[Date of Birth]],TODAY(),"y")</f>
        <v>29</v>
      </c>
      <c r="J701" s="34">
        <v>42517</v>
      </c>
      <c r="K701" s="33" t="str" cm="1">
        <f t="array" aca="1" ref="K701" ca="1">_xlfn.IFS(L701&lt;3,"Junior",L701&lt;=7,"Mid-Level",L701&gt;7,"Senior")</f>
        <v>Senior</v>
      </c>
      <c r="L701" s="46">
        <f ca="1">INT(YEARFRAC(Table1[[#This Row],[Joining Date]],TODAY(),1))</f>
        <v>10</v>
      </c>
      <c r="M701" s="25" t="str">
        <f t="shared" ca="1" si="10"/>
        <v>Yes</v>
      </c>
      <c r="N701" s="26">
        <f>YEAR(Table1[[#This Row],[Joining Date]])</f>
        <v>2016</v>
      </c>
      <c r="O701" s="46">
        <f>MONTH(Table1[[#This Row],[Joining Date]])</f>
        <v>5</v>
      </c>
      <c r="P701" s="26">
        <f ca="1">NETWORKDAYS(Table1[[#This Row],[Joining Date]],TODAY())</f>
        <v>2632</v>
      </c>
      <c r="Q701" s="26" t="str">
        <f>LEFT(Table1[[#This Row],[Department]],5)&amp;"-"&amp;RIGHT(Table1[[#This Row],[Employee ID]],3)</f>
        <v>HR-596</v>
      </c>
      <c r="R701" s="26" t="str">
        <f>LEFT(Table1[[#This Row],[Department]],3)</f>
        <v>HR</v>
      </c>
      <c r="S701" s="37">
        <f>_xlfn.XLOOKUP(Table1[[#This Row],[City]],Table2[City],Table2[Bonus %])</f>
        <v>6</v>
      </c>
      <c r="U701" s="48" t="str">
        <v xml:space="preserve">Ajay </v>
      </c>
      <c r="V701" s="48" t="str">
        <v>Singh</v>
      </c>
    </row>
    <row r="702" spans="1:22" x14ac:dyDescent="0.35">
      <c r="A702" s="7" t="s">
        <v>1019</v>
      </c>
      <c r="B702" s="40" t="str">
        <f>LEFT(Table1[[#This Row],[Employee Name]],FIND(" ",Table1[[#This Row],[Employee Name]]))</f>
        <v xml:space="preserve">Aditya </v>
      </c>
      <c r="C702" s="40" t="str">
        <f>RIGHT(Table1[[#This Row],[Employee Name]],LEN(Table1[[#This Row],[Employee Name]])-FIND(" ",Table1[[#This Row],[Employee Name]]))</f>
        <v>Kapoor</v>
      </c>
      <c r="D702" s="22">
        <f>Table1[[#This Row],[Basic Salary]]+Table1[[#This Row],[Bonus]]</f>
        <v>125300</v>
      </c>
      <c r="E702" s="8">
        <v>74</v>
      </c>
      <c r="F702" s="45">
        <v>78</v>
      </c>
      <c r="G702" s="8" t="str" cm="1">
        <f t="array" ref="G702">_xlfn.IFS(Table1[[#This Row],[Performance Score]]&gt;=80,"Excellent",Table1[[#This Row],[Performance Score]]&gt;=60,"Good",Table1[[#This Row],[Performance Score]]&gt;=40,"Need Improvement")</f>
        <v>Good</v>
      </c>
      <c r="H702" s="29">
        <f>Table1[[#This Row],[Bonus]]/Table1[[#This Row],[Basic Salary]]</f>
        <v>0.11712418533741073</v>
      </c>
      <c r="I702" s="8">
        <f ca="1">DATEDIF(Table1[[#This Row],[Date of Birth]],TODAY(),"y")</f>
        <v>44</v>
      </c>
      <c r="J702" s="33">
        <v>44214</v>
      </c>
      <c r="K702" s="33" t="str" cm="1">
        <f t="array" aca="1" ref="K702" ca="1">_xlfn.IFS(L702&lt;3,"Junior",L702&lt;=7,"Mid-Level",L702&gt;7,"Senior")</f>
        <v>Mid-Level</v>
      </c>
      <c r="L702" s="45">
        <f ca="1">INT(YEARFRAC(Table1[[#This Row],[Joining Date]],TODAY(),1))</f>
        <v>5</v>
      </c>
      <c r="M702" s="25" t="str">
        <f t="shared" ca="1" si="10"/>
        <v>No</v>
      </c>
      <c r="N702" s="25">
        <f>YEAR(Table1[[#This Row],[Joining Date]])</f>
        <v>2021</v>
      </c>
      <c r="O702" s="45">
        <f>MONTH(Table1[[#This Row],[Joining Date]])</f>
        <v>1</v>
      </c>
      <c r="P702" s="25">
        <f ca="1">NETWORKDAYS(Table1[[#This Row],[Joining Date]],TODAY())</f>
        <v>1421</v>
      </c>
      <c r="Q702" s="25" t="str">
        <f>LEFT(Table1[[#This Row],[Department]],5)&amp;"-"&amp;RIGHT(Table1[[#This Row],[Employee ID]],3)</f>
        <v>Finan-963</v>
      </c>
      <c r="R702" s="25" t="str">
        <f>LEFT(Table1[[#This Row],[Department]],3)</f>
        <v>Fin</v>
      </c>
      <c r="S702" s="36">
        <f>_xlfn.XLOOKUP(Table1[[#This Row],[City]],Table2[City],Table2[Bonus %])</f>
        <v>5</v>
      </c>
      <c r="U702" s="48" t="str">
        <v xml:space="preserve">Aditya </v>
      </c>
      <c r="V702" s="48" t="str">
        <v>Kapoor</v>
      </c>
    </row>
    <row r="703" spans="1:22" x14ac:dyDescent="0.35">
      <c r="A703" s="9" t="s">
        <v>299</v>
      </c>
      <c r="B703" s="41" t="str">
        <f>LEFT(Table1[[#This Row],[Employee Name]],FIND(" ",Table1[[#This Row],[Employee Name]]))</f>
        <v xml:space="preserve">Arjun </v>
      </c>
      <c r="C703" s="41" t="str">
        <f>RIGHT(Table1[[#This Row],[Employee Name]],LEN(Table1[[#This Row],[Employee Name]])-FIND(" ",Table1[[#This Row],[Employee Name]]))</f>
        <v>Mehta</v>
      </c>
      <c r="D703" s="23">
        <f>Table1[[#This Row],[Basic Salary]]+Table1[[#This Row],[Bonus]]</f>
        <v>125282</v>
      </c>
      <c r="E703" s="10">
        <v>80</v>
      </c>
      <c r="F703" s="46">
        <v>55</v>
      </c>
      <c r="G703" s="10" t="str" cm="1">
        <f t="array" ref="G703">_xlfn.IFS(Table1[[#This Row],[Performance Score]]&gt;=80,"Excellent",Table1[[#This Row],[Performance Score]]&gt;=60,"Good",Table1[[#This Row],[Performance Score]]&gt;=40,"Need Improvement")</f>
        <v>Need Improvement</v>
      </c>
      <c r="H703" s="30">
        <f>Table1[[#This Row],[Bonus]]/Table1[[#This Row],[Basic Salary]]</f>
        <v>0.24423478001787666</v>
      </c>
      <c r="I703" s="10">
        <f ca="1">DATEDIF(Table1[[#This Row],[Date of Birth]],TODAY(),"y")</f>
        <v>32</v>
      </c>
      <c r="J703" s="34">
        <v>44364</v>
      </c>
      <c r="K703" s="33" t="str" cm="1">
        <f t="array" aca="1" ref="K703" ca="1">_xlfn.IFS(L703&lt;3,"Junior",L703&lt;=7,"Mid-Level",L703&gt;7,"Senior")</f>
        <v>Mid-Level</v>
      </c>
      <c r="L703" s="46">
        <f ca="1">INT(YEARFRAC(Table1[[#This Row],[Joining Date]],TODAY(),1))</f>
        <v>5</v>
      </c>
      <c r="M703" s="25" t="str">
        <f t="shared" ca="1" si="10"/>
        <v>No</v>
      </c>
      <c r="N703" s="26">
        <f>YEAR(Table1[[#This Row],[Joining Date]])</f>
        <v>2021</v>
      </c>
      <c r="O703" s="46">
        <f>MONTH(Table1[[#This Row],[Joining Date]])</f>
        <v>6</v>
      </c>
      <c r="P703" s="26">
        <f ca="1">NETWORKDAYS(Table1[[#This Row],[Joining Date]],TODAY())</f>
        <v>1313</v>
      </c>
      <c r="Q703" s="26" t="str">
        <f>LEFT(Table1[[#This Row],[Department]],5)&amp;"-"&amp;RIGHT(Table1[[#This Row],[Employee ID]],3)</f>
        <v>Finan-243</v>
      </c>
      <c r="R703" s="26" t="str">
        <f>LEFT(Table1[[#This Row],[Department]],3)</f>
        <v>Fin</v>
      </c>
      <c r="S703" s="37">
        <f>_xlfn.XLOOKUP(Table1[[#This Row],[City]],Table2[City],Table2[Bonus %])</f>
        <v>6</v>
      </c>
      <c r="U703" s="48" t="str">
        <v xml:space="preserve">Arjun </v>
      </c>
      <c r="V703" s="48" t="str">
        <v>Mehta</v>
      </c>
    </row>
    <row r="704" spans="1:22" x14ac:dyDescent="0.35">
      <c r="A704" s="7" t="s">
        <v>4117</v>
      </c>
      <c r="B704" s="40" t="str">
        <f>LEFT(Table1[[#This Row],[Employee Name]],FIND(" ",Table1[[#This Row],[Employee Name]]))</f>
        <v xml:space="preserve">Ravi </v>
      </c>
      <c r="C704" s="40" t="str">
        <f>RIGHT(Table1[[#This Row],[Employee Name]],LEN(Table1[[#This Row],[Employee Name]])-FIND(" ",Table1[[#This Row],[Employee Name]]))</f>
        <v>Teja</v>
      </c>
      <c r="D704" s="22">
        <f>Table1[[#This Row],[Basic Salary]]+Table1[[#This Row],[Bonus]]</f>
        <v>125273</v>
      </c>
      <c r="E704" s="8">
        <v>64</v>
      </c>
      <c r="F704" s="45">
        <v>69</v>
      </c>
      <c r="G704" s="8" t="str" cm="1">
        <f t="array" ref="G704">_xlfn.IFS(Table1[[#This Row],[Performance Score]]&gt;=80,"Excellent",Table1[[#This Row],[Performance Score]]&gt;=60,"Good",Table1[[#This Row],[Performance Score]]&gt;=40,"Need Improvement")</f>
        <v>Good</v>
      </c>
      <c r="H704" s="29">
        <f>Table1[[#This Row],[Bonus]]/Table1[[#This Row],[Basic Salary]]</f>
        <v>0.11781029713571875</v>
      </c>
      <c r="I704" s="8">
        <f ca="1">DATEDIF(Table1[[#This Row],[Date of Birth]],TODAY(),"y")</f>
        <v>26</v>
      </c>
      <c r="J704" s="33">
        <v>44205</v>
      </c>
      <c r="K704" s="33" t="str" cm="1">
        <f t="array" aca="1" ref="K704" ca="1">_xlfn.IFS(L704&lt;3,"Junior",L704&lt;=7,"Mid-Level",L704&gt;7,"Senior")</f>
        <v>Mid-Level</v>
      </c>
      <c r="L704" s="45">
        <f ca="1">INT(YEARFRAC(Table1[[#This Row],[Joining Date]],TODAY(),1))</f>
        <v>5</v>
      </c>
      <c r="M704" s="25" t="str">
        <f t="shared" ca="1" si="10"/>
        <v>No</v>
      </c>
      <c r="N704" s="25">
        <f>YEAR(Table1[[#This Row],[Joining Date]])</f>
        <v>2021</v>
      </c>
      <c r="O704" s="45">
        <f>MONTH(Table1[[#This Row],[Joining Date]])</f>
        <v>1</v>
      </c>
      <c r="P704" s="25">
        <f ca="1">NETWORKDAYS(Table1[[#This Row],[Joining Date]],TODAY())</f>
        <v>1426</v>
      </c>
      <c r="Q704" s="25" t="str">
        <f>LEFT(Table1[[#This Row],[Department]],5)&amp;"-"&amp;RIGHT(Table1[[#This Row],[Employee ID]],3)</f>
        <v>Marke-061</v>
      </c>
      <c r="R704" s="25" t="str">
        <f>LEFT(Table1[[#This Row],[Department]],3)</f>
        <v>Mar</v>
      </c>
      <c r="S704" s="36">
        <f>_xlfn.XLOOKUP(Table1[[#This Row],[City]],Table2[City],Table2[Bonus %])</f>
        <v>6</v>
      </c>
      <c r="U704" s="48" t="str">
        <v xml:space="preserve">Ravi </v>
      </c>
      <c r="V704" s="48" t="str">
        <v>Teja</v>
      </c>
    </row>
    <row r="705" spans="1:22" x14ac:dyDescent="0.35">
      <c r="A705" s="9" t="s">
        <v>1802</v>
      </c>
      <c r="B705" s="41" t="str">
        <f>LEFT(Table1[[#This Row],[Employee Name]],FIND(" ",Table1[[#This Row],[Employee Name]]))</f>
        <v xml:space="preserve">Rahul </v>
      </c>
      <c r="C705" s="41" t="str">
        <f>RIGHT(Table1[[#This Row],[Employee Name]],LEN(Table1[[#This Row],[Employee Name]])-FIND(" ",Table1[[#This Row],[Employee Name]]))</f>
        <v>Verma</v>
      </c>
      <c r="D705" s="23">
        <f>Table1[[#This Row],[Basic Salary]]+Table1[[#This Row],[Bonus]]</f>
        <v>125244</v>
      </c>
      <c r="E705" s="10">
        <v>100</v>
      </c>
      <c r="F705" s="46">
        <v>91</v>
      </c>
      <c r="G705" s="10" t="str" cm="1">
        <f t="array" ref="G705">_xlfn.IFS(Table1[[#This Row],[Performance Score]]&gt;=80,"Excellent",Table1[[#This Row],[Performance Score]]&gt;=60,"Good",Table1[[#This Row],[Performance Score]]&gt;=40,"Need Improvement")</f>
        <v>Excellent</v>
      </c>
      <c r="H705" s="30">
        <f>Table1[[#This Row],[Bonus]]/Table1[[#This Row],[Basic Salary]]</f>
        <v>7.191824787531774E-2</v>
      </c>
      <c r="I705" s="10">
        <f ca="1">DATEDIF(Table1[[#This Row],[Date of Birth]],TODAY(),"y")</f>
        <v>20</v>
      </c>
      <c r="J705" s="34">
        <v>44661</v>
      </c>
      <c r="K705" s="33" t="str" cm="1">
        <f t="array" aca="1" ref="K705" ca="1">_xlfn.IFS(L705&lt;3,"Junior",L705&lt;=7,"Mid-Level",L705&gt;7,"Senior")</f>
        <v>Mid-Level</v>
      </c>
      <c r="L705" s="46">
        <f ca="1">INT(YEARFRAC(Table1[[#This Row],[Joining Date]],TODAY(),1))</f>
        <v>4</v>
      </c>
      <c r="M705" s="25" t="str">
        <f t="shared" ca="1" si="10"/>
        <v>No</v>
      </c>
      <c r="N705" s="26">
        <f>YEAR(Table1[[#This Row],[Joining Date]])</f>
        <v>2022</v>
      </c>
      <c r="O705" s="46">
        <f>MONTH(Table1[[#This Row],[Joining Date]])</f>
        <v>4</v>
      </c>
      <c r="P705" s="26">
        <f ca="1">NETWORKDAYS(Table1[[#This Row],[Joining Date]],TODAY())</f>
        <v>1101</v>
      </c>
      <c r="Q705" s="26" t="str">
        <f>LEFT(Table1[[#This Row],[Department]],5)&amp;"-"&amp;RIGHT(Table1[[#This Row],[Employee ID]],3)</f>
        <v>Finan-746</v>
      </c>
      <c r="R705" s="26" t="str">
        <f>LEFT(Table1[[#This Row],[Department]],3)</f>
        <v>Fin</v>
      </c>
      <c r="S705" s="37">
        <f>_xlfn.XLOOKUP(Table1[[#This Row],[City]],Table2[City],Table2[Bonus %])</f>
        <v>5</v>
      </c>
      <c r="U705" s="48" t="str">
        <v xml:space="preserve">Rahul </v>
      </c>
      <c r="V705" s="48" t="str">
        <v>Verma</v>
      </c>
    </row>
    <row r="706" spans="1:22" x14ac:dyDescent="0.35">
      <c r="A706" s="7" t="s">
        <v>153</v>
      </c>
      <c r="B706" s="40" t="str">
        <f>LEFT(Table1[[#This Row],[Employee Name]],FIND(" ",Table1[[#This Row],[Employee Name]]))</f>
        <v xml:space="preserve">Ananya </v>
      </c>
      <c r="C706" s="40" t="str">
        <f>RIGHT(Table1[[#This Row],[Employee Name]],LEN(Table1[[#This Row],[Employee Name]])-FIND(" ",Table1[[#This Row],[Employee Name]]))</f>
        <v>Rao</v>
      </c>
      <c r="D706" s="22">
        <f>Table1[[#This Row],[Basic Salary]]+Table1[[#This Row],[Bonus]]</f>
        <v>125215</v>
      </c>
      <c r="E706" s="8">
        <v>68</v>
      </c>
      <c r="F706" s="45">
        <v>95</v>
      </c>
      <c r="G706" s="8" t="str" cm="1">
        <f t="array" ref="G706">_xlfn.IFS(Table1[[#This Row],[Performance Score]]&gt;=80,"Excellent",Table1[[#This Row],[Performance Score]]&gt;=60,"Good",Table1[[#This Row],[Performance Score]]&gt;=40,"Need Improvement")</f>
        <v>Excellent</v>
      </c>
      <c r="H706" s="29">
        <f>Table1[[#This Row],[Bonus]]/Table1[[#This Row],[Basic Salary]]</f>
        <v>0.2090941570668495</v>
      </c>
      <c r="I706" s="8">
        <f ca="1">DATEDIF(Table1[[#This Row],[Date of Birth]],TODAY(),"y")</f>
        <v>37</v>
      </c>
      <c r="J706" s="33">
        <v>43576</v>
      </c>
      <c r="K706" s="33" t="str" cm="1">
        <f t="array" aca="1" ref="K706" ca="1">_xlfn.IFS(L706&lt;3,"Junior",L706&lt;=7,"Mid-Level",L706&gt;7,"Senior")</f>
        <v>Mid-Level</v>
      </c>
      <c r="L706" s="45">
        <f ca="1">INT(YEARFRAC(Table1[[#This Row],[Joining Date]],TODAY(),1))</f>
        <v>7</v>
      </c>
      <c r="M706" s="25" t="str">
        <f t="shared" ref="M706:M769" ca="1" si="11">IF(L706&gt;5,"Yes","No")</f>
        <v>Yes</v>
      </c>
      <c r="N706" s="25">
        <f>YEAR(Table1[[#This Row],[Joining Date]])</f>
        <v>2019</v>
      </c>
      <c r="O706" s="45">
        <f>MONTH(Table1[[#This Row],[Joining Date]])</f>
        <v>4</v>
      </c>
      <c r="P706" s="25">
        <f ca="1">NETWORKDAYS(Table1[[#This Row],[Joining Date]],TODAY())</f>
        <v>1876</v>
      </c>
      <c r="Q706" s="25" t="str">
        <f>LEFT(Table1[[#This Row],[Department]],5)&amp;"-"&amp;RIGHT(Table1[[#This Row],[Employee ID]],3)</f>
        <v>Opera-097</v>
      </c>
      <c r="R706" s="25" t="str">
        <f>LEFT(Table1[[#This Row],[Department]],3)</f>
        <v>Ope</v>
      </c>
      <c r="S706" s="36">
        <f>_xlfn.XLOOKUP(Table1[[#This Row],[City]],Table2[City],Table2[Bonus %])</f>
        <v>5</v>
      </c>
      <c r="U706" s="48" t="str">
        <v xml:space="preserve">Ananya </v>
      </c>
      <c r="V706" s="48" t="str">
        <v>Rao</v>
      </c>
    </row>
    <row r="707" spans="1:22" x14ac:dyDescent="0.35">
      <c r="A707" s="9" t="s">
        <v>132</v>
      </c>
      <c r="B707" s="41" t="str">
        <f>LEFT(Table1[[#This Row],[Employee Name]],FIND(" ",Table1[[#This Row],[Employee Name]]))</f>
        <v xml:space="preserve">Ananya </v>
      </c>
      <c r="C707" s="41" t="str">
        <f>RIGHT(Table1[[#This Row],[Employee Name]],LEN(Table1[[#This Row],[Employee Name]])-FIND(" ",Table1[[#This Row],[Employee Name]]))</f>
        <v>Rao</v>
      </c>
      <c r="D707" s="23">
        <f>Table1[[#This Row],[Basic Salary]]+Table1[[#This Row],[Bonus]]</f>
        <v>125211</v>
      </c>
      <c r="E707" s="10">
        <v>71</v>
      </c>
      <c r="F707" s="46">
        <v>52</v>
      </c>
      <c r="G707" s="10" t="str" cm="1">
        <f t="array" ref="G707">_xlfn.IFS(Table1[[#This Row],[Performance Score]]&gt;=80,"Excellent",Table1[[#This Row],[Performance Score]]&gt;=60,"Good",Table1[[#This Row],[Performance Score]]&gt;=40,"Need Improvement")</f>
        <v>Need Improvement</v>
      </c>
      <c r="H707" s="30">
        <f>Table1[[#This Row],[Bonus]]/Table1[[#This Row],[Basic Salary]]</f>
        <v>0.3147444243773363</v>
      </c>
      <c r="I707" s="10">
        <f ca="1">DATEDIF(Table1[[#This Row],[Date of Birth]],TODAY(),"y")</f>
        <v>41</v>
      </c>
      <c r="J707" s="34">
        <v>43297</v>
      </c>
      <c r="K707" s="33" t="str" cm="1">
        <f t="array" aca="1" ref="K707" ca="1">_xlfn.IFS(L707&lt;3,"Junior",L707&lt;=7,"Mid-Level",L707&gt;7,"Senior")</f>
        <v>Mid-Level</v>
      </c>
      <c r="L707" s="46">
        <f ca="1">INT(YEARFRAC(Table1[[#This Row],[Joining Date]],TODAY(),1))</f>
        <v>7</v>
      </c>
      <c r="M707" s="25" t="str">
        <f t="shared" ca="1" si="11"/>
        <v>Yes</v>
      </c>
      <c r="N707" s="26">
        <f>YEAR(Table1[[#This Row],[Joining Date]])</f>
        <v>2018</v>
      </c>
      <c r="O707" s="46">
        <f>MONTH(Table1[[#This Row],[Joining Date]])</f>
        <v>7</v>
      </c>
      <c r="P707" s="26">
        <f ca="1">NETWORKDAYS(Table1[[#This Row],[Joining Date]],TODAY())</f>
        <v>2076</v>
      </c>
      <c r="Q707" s="26" t="str">
        <f>LEFT(Table1[[#This Row],[Department]],5)&amp;"-"&amp;RIGHT(Table1[[#This Row],[Employee ID]],3)</f>
        <v>Marke-076</v>
      </c>
      <c r="R707" s="26" t="str">
        <f>LEFT(Table1[[#This Row],[Department]],3)</f>
        <v>Mar</v>
      </c>
      <c r="S707" s="37">
        <f>_xlfn.XLOOKUP(Table1[[#This Row],[City]],Table2[City],Table2[Bonus %])</f>
        <v>7</v>
      </c>
      <c r="U707" s="48" t="str">
        <v xml:space="preserve">Ananya </v>
      </c>
      <c r="V707" s="48" t="str">
        <v>Rao</v>
      </c>
    </row>
    <row r="708" spans="1:22" x14ac:dyDescent="0.35">
      <c r="A708" s="7" t="s">
        <v>4551</v>
      </c>
      <c r="B708" s="40" t="str">
        <f>LEFT(Table1[[#This Row],[Employee Name]],FIND(" ",Table1[[#This Row],[Employee Name]]))</f>
        <v xml:space="preserve">Aditya </v>
      </c>
      <c r="C708" s="40" t="str">
        <f>RIGHT(Table1[[#This Row],[Employee Name]],LEN(Table1[[#This Row],[Employee Name]])-FIND(" ",Table1[[#This Row],[Employee Name]]))</f>
        <v>Kapoor</v>
      </c>
      <c r="D708" s="22">
        <f>Table1[[#This Row],[Basic Salary]]+Table1[[#This Row],[Bonus]]</f>
        <v>125179</v>
      </c>
      <c r="E708" s="8">
        <v>86</v>
      </c>
      <c r="F708" s="45">
        <v>71</v>
      </c>
      <c r="G708" s="8" t="str" cm="1">
        <f t="array" ref="G708">_xlfn.IFS(Table1[[#This Row],[Performance Score]]&gt;=80,"Excellent",Table1[[#This Row],[Performance Score]]&gt;=60,"Good",Table1[[#This Row],[Performance Score]]&gt;=40,"Need Improvement")</f>
        <v>Good</v>
      </c>
      <c r="H708" s="29">
        <f>Table1[[#This Row],[Bonus]]/Table1[[#This Row],[Basic Salary]]</f>
        <v>0.2788635411664947</v>
      </c>
      <c r="I708" s="8">
        <f ca="1">DATEDIF(Table1[[#This Row],[Date of Birth]],TODAY(),"y")</f>
        <v>17</v>
      </c>
      <c r="J708" s="33">
        <v>44307</v>
      </c>
      <c r="K708" s="33" t="str" cm="1">
        <f t="array" aca="1" ref="K708" ca="1">_xlfn.IFS(L708&lt;3,"Junior",L708&lt;=7,"Mid-Level",L708&gt;7,"Senior")</f>
        <v>Mid-Level</v>
      </c>
      <c r="L708" s="45">
        <f ca="1">INT(YEARFRAC(Table1[[#This Row],[Joining Date]],TODAY(),1))</f>
        <v>5</v>
      </c>
      <c r="M708" s="25" t="str">
        <f t="shared" ca="1" si="11"/>
        <v>No</v>
      </c>
      <c r="N708" s="25">
        <f>YEAR(Table1[[#This Row],[Joining Date]])</f>
        <v>2021</v>
      </c>
      <c r="O708" s="45">
        <f>MONTH(Table1[[#This Row],[Joining Date]])</f>
        <v>4</v>
      </c>
      <c r="P708" s="25">
        <f ca="1">NETWORKDAYS(Table1[[#This Row],[Joining Date]],TODAY())</f>
        <v>1354</v>
      </c>
      <c r="Q708" s="25" t="str">
        <f>LEFT(Table1[[#This Row],[Department]],5)&amp;"-"&amp;RIGHT(Table1[[#This Row],[Employee ID]],3)</f>
        <v>HR-495</v>
      </c>
      <c r="R708" s="25" t="str">
        <f>LEFT(Table1[[#This Row],[Department]],3)</f>
        <v>HR</v>
      </c>
      <c r="S708" s="36">
        <f>_xlfn.XLOOKUP(Table1[[#This Row],[City]],Table2[City],Table2[Bonus %])</f>
        <v>4</v>
      </c>
      <c r="U708" s="48" t="str">
        <v xml:space="preserve">Aditya </v>
      </c>
      <c r="V708" s="48" t="str">
        <v>Kapoor</v>
      </c>
    </row>
    <row r="709" spans="1:22" x14ac:dyDescent="0.35">
      <c r="A709" s="9" t="s">
        <v>2236</v>
      </c>
      <c r="B709" s="41" t="str">
        <f>LEFT(Table1[[#This Row],[Employee Name]],FIND(" ",Table1[[#This Row],[Employee Name]]))</f>
        <v xml:space="preserve">Sneha </v>
      </c>
      <c r="C709" s="41" t="str">
        <f>RIGHT(Table1[[#This Row],[Employee Name]],LEN(Table1[[#This Row],[Employee Name]])-FIND(" ",Table1[[#This Row],[Employee Name]]))</f>
        <v>Iyer</v>
      </c>
      <c r="D709" s="23">
        <f>Table1[[#This Row],[Basic Salary]]+Table1[[#This Row],[Bonus]]</f>
        <v>125159</v>
      </c>
      <c r="E709" s="10">
        <v>87</v>
      </c>
      <c r="F709" s="46">
        <v>59</v>
      </c>
      <c r="G709" s="10" t="str" cm="1">
        <f t="array" ref="G709">_xlfn.IFS(Table1[[#This Row],[Performance Score]]&gt;=80,"Excellent",Table1[[#This Row],[Performance Score]]&gt;=60,"Good",Table1[[#This Row],[Performance Score]]&gt;=40,"Need Improvement")</f>
        <v>Need Improvement</v>
      </c>
      <c r="H709" s="30">
        <f>Table1[[#This Row],[Bonus]]/Table1[[#This Row],[Basic Salary]]</f>
        <v>0.10372408441140418</v>
      </c>
      <c r="I709" s="10">
        <f ca="1">DATEDIF(Table1[[#This Row],[Date of Birth]],TODAY(),"y")</f>
        <v>27</v>
      </c>
      <c r="J709" s="34">
        <v>43900</v>
      </c>
      <c r="K709" s="33" t="str" cm="1">
        <f t="array" aca="1" ref="K709" ca="1">_xlfn.IFS(L709&lt;3,"Junior",L709&lt;=7,"Mid-Level",L709&gt;7,"Senior")</f>
        <v>Mid-Level</v>
      </c>
      <c r="L709" s="46">
        <f ca="1">INT(YEARFRAC(Table1[[#This Row],[Joining Date]],TODAY(),1))</f>
        <v>6</v>
      </c>
      <c r="M709" s="25" t="str">
        <f t="shared" ca="1" si="11"/>
        <v>Yes</v>
      </c>
      <c r="N709" s="26">
        <f>YEAR(Table1[[#This Row],[Joining Date]])</f>
        <v>2020</v>
      </c>
      <c r="O709" s="46">
        <f>MONTH(Table1[[#This Row],[Joining Date]])</f>
        <v>3</v>
      </c>
      <c r="P709" s="26">
        <f ca="1">NETWORKDAYS(Table1[[#This Row],[Joining Date]],TODAY())</f>
        <v>1645</v>
      </c>
      <c r="Q709" s="26" t="str">
        <f>LEFT(Table1[[#This Row],[Department]],5)&amp;"-"&amp;RIGHT(Table1[[#This Row],[Employee ID]],3)</f>
        <v>Opera-180</v>
      </c>
      <c r="R709" s="26" t="str">
        <f>LEFT(Table1[[#This Row],[Department]],3)</f>
        <v>Ope</v>
      </c>
      <c r="S709" s="37">
        <f>_xlfn.XLOOKUP(Table1[[#This Row],[City]],Table2[City],Table2[Bonus %])</f>
        <v>7</v>
      </c>
      <c r="U709" s="48" t="str">
        <v xml:space="preserve">Sneha </v>
      </c>
      <c r="V709" s="48" t="str">
        <v>Iyer</v>
      </c>
    </row>
    <row r="710" spans="1:22" x14ac:dyDescent="0.35">
      <c r="A710" s="7" t="s">
        <v>3337</v>
      </c>
      <c r="B710" s="40" t="str">
        <f>LEFT(Table1[[#This Row],[Employee Name]],FIND(" ",Table1[[#This Row],[Employee Name]]))</f>
        <v xml:space="preserve">Krishna </v>
      </c>
      <c r="C710" s="40" t="str">
        <f>RIGHT(Table1[[#This Row],[Employee Name]],LEN(Table1[[#This Row],[Employee Name]])-FIND(" ",Table1[[#This Row],[Employee Name]]))</f>
        <v>Chaitanya</v>
      </c>
      <c r="D710" s="22">
        <f>Table1[[#This Row],[Basic Salary]]+Table1[[#This Row],[Bonus]]</f>
        <v>125153</v>
      </c>
      <c r="E710" s="8">
        <v>70</v>
      </c>
      <c r="F710" s="45">
        <v>64</v>
      </c>
      <c r="G710" s="8" t="str" cm="1">
        <f t="array" ref="G710">_xlfn.IFS(Table1[[#This Row],[Performance Score]]&gt;=80,"Excellent",Table1[[#This Row],[Performance Score]]&gt;=60,"Good",Table1[[#This Row],[Performance Score]]&gt;=40,"Need Improvement")</f>
        <v>Good</v>
      </c>
      <c r="H710" s="29">
        <f>Table1[[#This Row],[Bonus]]/Table1[[#This Row],[Basic Salary]]</f>
        <v>0.31333557201922474</v>
      </c>
      <c r="I710" s="8">
        <f ca="1">DATEDIF(Table1[[#This Row],[Date of Birth]],TODAY(),"y")</f>
        <v>21</v>
      </c>
      <c r="J710" s="33">
        <v>45112</v>
      </c>
      <c r="K710" s="33" t="str" cm="1">
        <f t="array" aca="1" ref="K710" ca="1">_xlfn.IFS(L710&lt;3,"Junior",L710&lt;=7,"Mid-Level",L710&gt;7,"Senior")</f>
        <v>Junior</v>
      </c>
      <c r="L710" s="45">
        <f ca="1">INT(YEARFRAC(Table1[[#This Row],[Joining Date]],TODAY(),1))</f>
        <v>2</v>
      </c>
      <c r="M710" s="25" t="str">
        <f t="shared" ca="1" si="11"/>
        <v>No</v>
      </c>
      <c r="N710" s="25">
        <f>YEAR(Table1[[#This Row],[Joining Date]])</f>
        <v>2023</v>
      </c>
      <c r="O710" s="45">
        <f>MONTH(Table1[[#This Row],[Joining Date]])</f>
        <v>7</v>
      </c>
      <c r="P710" s="25">
        <f ca="1">NETWORKDAYS(Table1[[#This Row],[Joining Date]],TODAY())</f>
        <v>779</v>
      </c>
      <c r="Q710" s="25" t="str">
        <f>LEFT(Table1[[#This Row],[Department]],5)&amp;"-"&amp;RIGHT(Table1[[#This Row],[Employee ID]],3)</f>
        <v>Sales-281</v>
      </c>
      <c r="R710" s="25" t="str">
        <f>LEFT(Table1[[#This Row],[Department]],3)</f>
        <v>Sal</v>
      </c>
      <c r="S710" s="36">
        <f>_xlfn.XLOOKUP(Table1[[#This Row],[City]],Table2[City],Table2[Bonus %])</f>
        <v>8</v>
      </c>
      <c r="U710" s="48" t="str">
        <v xml:space="preserve">Krishna </v>
      </c>
      <c r="V710" s="48" t="str">
        <v>Chaitanya</v>
      </c>
    </row>
    <row r="711" spans="1:22" x14ac:dyDescent="0.35">
      <c r="A711" s="9" t="s">
        <v>2329</v>
      </c>
      <c r="B711" s="41" t="str">
        <f>LEFT(Table1[[#This Row],[Employee Name]],FIND(" ",Table1[[#This Row],[Employee Name]]))</f>
        <v xml:space="preserve">Neha </v>
      </c>
      <c r="C711" s="41" t="str">
        <f>RIGHT(Table1[[#This Row],[Employee Name]],LEN(Table1[[#This Row],[Employee Name]])-FIND(" ",Table1[[#This Row],[Employee Name]]))</f>
        <v>Kulkarni</v>
      </c>
      <c r="D711" s="23">
        <f>Table1[[#This Row],[Basic Salary]]+Table1[[#This Row],[Bonus]]</f>
        <v>125143</v>
      </c>
      <c r="E711" s="10">
        <v>67</v>
      </c>
      <c r="F711" s="46">
        <v>73</v>
      </c>
      <c r="G711" s="10" t="str" cm="1">
        <f t="array" ref="G711">_xlfn.IFS(Table1[[#This Row],[Performance Score]]&gt;=80,"Excellent",Table1[[#This Row],[Performance Score]]&gt;=60,"Good",Table1[[#This Row],[Performance Score]]&gt;=40,"Need Improvement")</f>
        <v>Good</v>
      </c>
      <c r="H711" s="30">
        <f>Table1[[#This Row],[Bonus]]/Table1[[#This Row],[Basic Salary]]</f>
        <v>4.7186705047529788E-2</v>
      </c>
      <c r="I711" s="10">
        <f ca="1">DATEDIF(Table1[[#This Row],[Date of Birth]],TODAY(),"y")</f>
        <v>24</v>
      </c>
      <c r="J711" s="34">
        <v>44063</v>
      </c>
      <c r="K711" s="33" t="str" cm="1">
        <f t="array" aca="1" ref="K711" ca="1">_xlfn.IFS(L711&lt;3,"Junior",L711&lt;=7,"Mid-Level",L711&gt;7,"Senior")</f>
        <v>Mid-Level</v>
      </c>
      <c r="L711" s="46">
        <f ca="1">INT(YEARFRAC(Table1[[#This Row],[Joining Date]],TODAY(),1))</f>
        <v>5</v>
      </c>
      <c r="M711" s="25" t="str">
        <f t="shared" ca="1" si="11"/>
        <v>No</v>
      </c>
      <c r="N711" s="26">
        <f>YEAR(Table1[[#This Row],[Joining Date]])</f>
        <v>2020</v>
      </c>
      <c r="O711" s="46">
        <f>MONTH(Table1[[#This Row],[Joining Date]])</f>
        <v>8</v>
      </c>
      <c r="P711" s="26">
        <f ca="1">NETWORKDAYS(Table1[[#This Row],[Joining Date]],TODAY())</f>
        <v>1528</v>
      </c>
      <c r="Q711" s="26" t="str">
        <f>LEFT(Table1[[#This Row],[Department]],5)&amp;"-"&amp;RIGHT(Table1[[#This Row],[Employee ID]],3)</f>
        <v>Opera-273</v>
      </c>
      <c r="R711" s="26" t="str">
        <f>LEFT(Table1[[#This Row],[Department]],3)</f>
        <v>Ope</v>
      </c>
      <c r="S711" s="37">
        <f>_xlfn.XLOOKUP(Table1[[#This Row],[City]],Table2[City],Table2[Bonus %])</f>
        <v>8</v>
      </c>
      <c r="U711" s="48" t="str">
        <v xml:space="preserve">Neha </v>
      </c>
      <c r="V711" s="48" t="str">
        <v>Kulkarni</v>
      </c>
    </row>
    <row r="712" spans="1:22" x14ac:dyDescent="0.35">
      <c r="A712" s="7" t="s">
        <v>4318</v>
      </c>
      <c r="B712" s="40" t="str">
        <f>LEFT(Table1[[#This Row],[Employee Name]],FIND(" ",Table1[[#This Row],[Employee Name]]))</f>
        <v xml:space="preserve">Pooja </v>
      </c>
      <c r="C712" s="40" t="str">
        <f>RIGHT(Table1[[#This Row],[Employee Name]],LEN(Table1[[#This Row],[Employee Name]])-FIND(" ",Table1[[#This Row],[Employee Name]]))</f>
        <v>Das</v>
      </c>
      <c r="D712" s="22">
        <f>Table1[[#This Row],[Basic Salary]]+Table1[[#This Row],[Bonus]]</f>
        <v>125121</v>
      </c>
      <c r="E712" s="8">
        <v>75</v>
      </c>
      <c r="F712" s="45">
        <v>72</v>
      </c>
      <c r="G712" s="8" t="str" cm="1">
        <f t="array" ref="G712">_xlfn.IFS(Table1[[#This Row],[Performance Score]]&gt;=80,"Excellent",Table1[[#This Row],[Performance Score]]&gt;=60,"Good",Table1[[#This Row],[Performance Score]]&gt;=40,"Need Improvement")</f>
        <v>Good</v>
      </c>
      <c r="H712" s="29">
        <f>Table1[[#This Row],[Bonus]]/Table1[[#This Row],[Basic Salary]]</f>
        <v>0.20816314706989947</v>
      </c>
      <c r="I712" s="8">
        <f ca="1">DATEDIF(Table1[[#This Row],[Date of Birth]],TODAY(),"y")</f>
        <v>14</v>
      </c>
      <c r="J712" s="33">
        <v>42660</v>
      </c>
      <c r="K712" s="33" t="str" cm="1">
        <f t="array" aca="1" ref="K712" ca="1">_xlfn.IFS(L712&lt;3,"Junior",L712&lt;=7,"Mid-Level",L712&gt;7,"Senior")</f>
        <v>Senior</v>
      </c>
      <c r="L712" s="45">
        <f ca="1">INT(YEARFRAC(Table1[[#This Row],[Joining Date]],TODAY(),1))</f>
        <v>9</v>
      </c>
      <c r="M712" s="25" t="str">
        <f t="shared" ca="1" si="11"/>
        <v>Yes</v>
      </c>
      <c r="N712" s="25">
        <f>YEAR(Table1[[#This Row],[Joining Date]])</f>
        <v>2016</v>
      </c>
      <c r="O712" s="45">
        <f>MONTH(Table1[[#This Row],[Joining Date]])</f>
        <v>10</v>
      </c>
      <c r="P712" s="25">
        <f ca="1">NETWORKDAYS(Table1[[#This Row],[Joining Date]],TODAY())</f>
        <v>2531</v>
      </c>
      <c r="Q712" s="25" t="str">
        <f>LEFT(Table1[[#This Row],[Department]],5)&amp;"-"&amp;RIGHT(Table1[[#This Row],[Employee ID]],3)</f>
        <v>Opera-262</v>
      </c>
      <c r="R712" s="25" t="str">
        <f>LEFT(Table1[[#This Row],[Department]],3)</f>
        <v>Ope</v>
      </c>
      <c r="S712" s="36">
        <f>_xlfn.XLOOKUP(Table1[[#This Row],[City]],Table2[City],Table2[Bonus %])</f>
        <v>4</v>
      </c>
      <c r="U712" s="48" t="str">
        <v xml:space="preserve">Pooja </v>
      </c>
      <c r="V712" s="48" t="str">
        <v>Das</v>
      </c>
    </row>
    <row r="713" spans="1:22" x14ac:dyDescent="0.35">
      <c r="A713" s="9" t="s">
        <v>3589</v>
      </c>
      <c r="B713" s="41" t="str">
        <f>LEFT(Table1[[#This Row],[Employee Name]],FIND(" ",Table1[[#This Row],[Employee Name]]))</f>
        <v xml:space="preserve">Sneha </v>
      </c>
      <c r="C713" s="41" t="str">
        <f>RIGHT(Table1[[#This Row],[Employee Name]],LEN(Table1[[#This Row],[Employee Name]])-FIND(" ",Table1[[#This Row],[Employee Name]]))</f>
        <v>Iyer</v>
      </c>
      <c r="D713" s="23">
        <f>Table1[[#This Row],[Basic Salary]]+Table1[[#This Row],[Bonus]]</f>
        <v>125119</v>
      </c>
      <c r="E713" s="10">
        <v>91</v>
      </c>
      <c r="F713" s="46">
        <v>43</v>
      </c>
      <c r="G713" s="10" t="str" cm="1">
        <f t="array" ref="G713">_xlfn.IFS(Table1[[#This Row],[Performance Score]]&gt;=80,"Excellent",Table1[[#This Row],[Performance Score]]&gt;=60,"Good",Table1[[#This Row],[Performance Score]]&gt;=40,"Need Improvement")</f>
        <v>Need Improvement</v>
      </c>
      <c r="H713" s="30">
        <f>Table1[[#This Row],[Bonus]]/Table1[[#This Row],[Basic Salary]]</f>
        <v>0.16873569660454907</v>
      </c>
      <c r="I713" s="10">
        <f ca="1">DATEDIF(Table1[[#This Row],[Date of Birth]],TODAY(),"y")</f>
        <v>27</v>
      </c>
      <c r="J713" s="34">
        <v>45119</v>
      </c>
      <c r="K713" s="33" t="str" cm="1">
        <f t="array" aca="1" ref="K713" ca="1">_xlfn.IFS(L713&lt;3,"Junior",L713&lt;=7,"Mid-Level",L713&gt;7,"Senior")</f>
        <v>Junior</v>
      </c>
      <c r="L713" s="46">
        <f ca="1">INT(YEARFRAC(Table1[[#This Row],[Joining Date]],TODAY(),1))</f>
        <v>2</v>
      </c>
      <c r="M713" s="25" t="str">
        <f t="shared" ca="1" si="11"/>
        <v>No</v>
      </c>
      <c r="N713" s="26">
        <f>YEAR(Table1[[#This Row],[Joining Date]])</f>
        <v>2023</v>
      </c>
      <c r="O713" s="46">
        <f>MONTH(Table1[[#This Row],[Joining Date]])</f>
        <v>7</v>
      </c>
      <c r="P713" s="26">
        <f ca="1">NETWORKDAYS(Table1[[#This Row],[Joining Date]],TODAY())</f>
        <v>774</v>
      </c>
      <c r="Q713" s="26" t="str">
        <f>LEFT(Table1[[#This Row],[Department]],5)&amp;"-"&amp;RIGHT(Table1[[#This Row],[Employee ID]],3)</f>
        <v>Finan-533</v>
      </c>
      <c r="R713" s="26" t="str">
        <f>LEFT(Table1[[#This Row],[Department]],3)</f>
        <v>Fin</v>
      </c>
      <c r="S713" s="37">
        <f>_xlfn.XLOOKUP(Table1[[#This Row],[City]],Table2[City],Table2[Bonus %])</f>
        <v>6</v>
      </c>
      <c r="U713" s="48" t="str">
        <v xml:space="preserve">Sneha </v>
      </c>
      <c r="V713" s="48" t="str">
        <v>Iyer</v>
      </c>
    </row>
    <row r="714" spans="1:22" x14ac:dyDescent="0.35">
      <c r="A714" s="7" t="s">
        <v>989</v>
      </c>
      <c r="B714" s="40" t="str">
        <f>LEFT(Table1[[#This Row],[Employee Name]],FIND(" ",Table1[[#This Row],[Employee Name]]))</f>
        <v xml:space="preserve">Gayathri </v>
      </c>
      <c r="C714" s="40" t="str">
        <f>RIGHT(Table1[[#This Row],[Employee Name]],LEN(Table1[[#This Row],[Employee Name]])-FIND(" ",Table1[[#This Row],[Employee Name]]))</f>
        <v>Iyer</v>
      </c>
      <c r="D714" s="22">
        <f>Table1[[#This Row],[Basic Salary]]+Table1[[#This Row],[Bonus]]</f>
        <v>125111</v>
      </c>
      <c r="E714" s="8">
        <v>98</v>
      </c>
      <c r="F714" s="45">
        <v>98</v>
      </c>
      <c r="G714" s="8" t="str" cm="1">
        <f t="array" ref="G714">_xlfn.IFS(Table1[[#This Row],[Performance Score]]&gt;=80,"Excellent",Table1[[#This Row],[Performance Score]]&gt;=60,"Good",Table1[[#This Row],[Performance Score]]&gt;=40,"Need Improvement")</f>
        <v>Excellent</v>
      </c>
      <c r="H714" s="29">
        <f>Table1[[#This Row],[Bonus]]/Table1[[#This Row],[Basic Salary]]</f>
        <v>0.25773828073949717</v>
      </c>
      <c r="I714" s="8">
        <f ca="1">DATEDIF(Table1[[#This Row],[Date of Birth]],TODAY(),"y")</f>
        <v>31</v>
      </c>
      <c r="J714" s="33">
        <v>45907</v>
      </c>
      <c r="K714" s="33" t="str" cm="1">
        <f t="array" aca="1" ref="K714" ca="1">_xlfn.IFS(L714&lt;3,"Junior",L714&lt;=7,"Mid-Level",L714&gt;7,"Senior")</f>
        <v>Junior</v>
      </c>
      <c r="L714" s="45">
        <f ca="1">INT(YEARFRAC(Table1[[#This Row],[Joining Date]],TODAY(),1))</f>
        <v>0</v>
      </c>
      <c r="M714" s="25" t="str">
        <f t="shared" ca="1" si="11"/>
        <v>No</v>
      </c>
      <c r="N714" s="25">
        <f>YEAR(Table1[[#This Row],[Joining Date]])</f>
        <v>2025</v>
      </c>
      <c r="O714" s="45">
        <f>MONTH(Table1[[#This Row],[Joining Date]])</f>
        <v>9</v>
      </c>
      <c r="P714" s="25">
        <f ca="1">NETWORKDAYS(Table1[[#This Row],[Joining Date]],TODAY())</f>
        <v>211</v>
      </c>
      <c r="Q714" s="25" t="str">
        <f>LEFT(Table1[[#This Row],[Department]],5)&amp;"-"&amp;RIGHT(Table1[[#This Row],[Employee ID]],3)</f>
        <v>Finan-933</v>
      </c>
      <c r="R714" s="25" t="str">
        <f>LEFT(Table1[[#This Row],[Department]],3)</f>
        <v>Fin</v>
      </c>
      <c r="S714" s="36">
        <f>_xlfn.XLOOKUP(Table1[[#This Row],[City]],Table2[City],Table2[Bonus %])</f>
        <v>4</v>
      </c>
      <c r="U714" s="48" t="str">
        <v xml:space="preserve">Gayathri </v>
      </c>
      <c r="V714" s="48" t="str">
        <v>Iyer</v>
      </c>
    </row>
    <row r="715" spans="1:22" x14ac:dyDescent="0.35">
      <c r="A715" s="9" t="s">
        <v>4747</v>
      </c>
      <c r="B715" s="41" t="str">
        <f>LEFT(Table1[[#This Row],[Employee Name]],FIND(" ",Table1[[#This Row],[Employee Name]]))</f>
        <v xml:space="preserve">Meera </v>
      </c>
      <c r="C715" s="41" t="str">
        <f>RIGHT(Table1[[#This Row],[Employee Name]],LEN(Table1[[#This Row],[Employee Name]])-FIND(" ",Table1[[#This Row],[Employee Name]]))</f>
        <v>Joshi</v>
      </c>
      <c r="D715" s="23">
        <f>Table1[[#This Row],[Basic Salary]]+Table1[[#This Row],[Bonus]]</f>
        <v>125109</v>
      </c>
      <c r="E715" s="10">
        <v>67</v>
      </c>
      <c r="F715" s="46">
        <v>63</v>
      </c>
      <c r="G715" s="10" t="str" cm="1">
        <f t="array" ref="G715">_xlfn.IFS(Table1[[#This Row],[Performance Score]]&gt;=80,"Excellent",Table1[[#This Row],[Performance Score]]&gt;=60,"Good",Table1[[#This Row],[Performance Score]]&gt;=40,"Need Improvement")</f>
        <v>Good</v>
      </c>
      <c r="H715" s="30">
        <f>Table1[[#This Row],[Bonus]]/Table1[[#This Row],[Basic Salary]]</f>
        <v>0.27675272987039495</v>
      </c>
      <c r="I715" s="10">
        <f ca="1">DATEDIF(Table1[[#This Row],[Date of Birth]],TODAY(),"y")</f>
        <v>43</v>
      </c>
      <c r="J715" s="34">
        <v>43532</v>
      </c>
      <c r="K715" s="33" t="str" cm="1">
        <f t="array" aca="1" ref="K715" ca="1">_xlfn.IFS(L715&lt;3,"Junior",L715&lt;=7,"Mid-Level",L715&gt;7,"Senior")</f>
        <v>Mid-Level</v>
      </c>
      <c r="L715" s="46">
        <f ca="1">INT(YEARFRAC(Table1[[#This Row],[Joining Date]],TODAY(),1))</f>
        <v>7</v>
      </c>
      <c r="M715" s="25" t="str">
        <f t="shared" ca="1" si="11"/>
        <v>Yes</v>
      </c>
      <c r="N715" s="26">
        <f>YEAR(Table1[[#This Row],[Joining Date]])</f>
        <v>2019</v>
      </c>
      <c r="O715" s="46">
        <f>MONTH(Table1[[#This Row],[Joining Date]])</f>
        <v>3</v>
      </c>
      <c r="P715" s="26">
        <f ca="1">NETWORKDAYS(Table1[[#This Row],[Joining Date]],TODAY())</f>
        <v>1907</v>
      </c>
      <c r="Q715" s="26" t="str">
        <f>LEFT(Table1[[#This Row],[Department]],5)&amp;"-"&amp;RIGHT(Table1[[#This Row],[Employee ID]],3)</f>
        <v>Marke-691</v>
      </c>
      <c r="R715" s="26" t="str">
        <f>LEFT(Table1[[#This Row],[Department]],3)</f>
        <v>Mar</v>
      </c>
      <c r="S715" s="37">
        <f>_xlfn.XLOOKUP(Table1[[#This Row],[City]],Table2[City],Table2[Bonus %])</f>
        <v>4</v>
      </c>
      <c r="U715" s="48" t="str">
        <v xml:space="preserve">Meera </v>
      </c>
      <c r="V715" s="48" t="str">
        <v>Joshi</v>
      </c>
    </row>
    <row r="716" spans="1:22" x14ac:dyDescent="0.35">
      <c r="A716" s="7" t="s">
        <v>4646</v>
      </c>
      <c r="B716" s="40" t="str">
        <f>LEFT(Table1[[#This Row],[Employee Name]],FIND(" ",Table1[[#This Row],[Employee Name]]))</f>
        <v xml:space="preserve">Ravi </v>
      </c>
      <c r="C716" s="40" t="str">
        <f>RIGHT(Table1[[#This Row],[Employee Name]],LEN(Table1[[#This Row],[Employee Name]])-FIND(" ",Table1[[#This Row],[Employee Name]]))</f>
        <v>Teja</v>
      </c>
      <c r="D716" s="22">
        <f>Table1[[#This Row],[Basic Salary]]+Table1[[#This Row],[Bonus]]</f>
        <v>125100</v>
      </c>
      <c r="E716" s="8">
        <v>70</v>
      </c>
      <c r="F716" s="45">
        <v>47</v>
      </c>
      <c r="G716" s="8" t="str" cm="1">
        <f t="array" ref="G716">_xlfn.IFS(Table1[[#This Row],[Performance Score]]&gt;=80,"Excellent",Table1[[#This Row],[Performance Score]]&gt;=60,"Good",Table1[[#This Row],[Performance Score]]&gt;=40,"Need Improvement")</f>
        <v>Need Improvement</v>
      </c>
      <c r="H716" s="29">
        <f>Table1[[#This Row],[Bonus]]/Table1[[#This Row],[Basic Salary]]</f>
        <v>0.27617901190488336</v>
      </c>
      <c r="I716" s="8">
        <f ca="1">DATEDIF(Table1[[#This Row],[Date of Birth]],TODAY(),"y")</f>
        <v>28</v>
      </c>
      <c r="J716" s="33">
        <v>42385</v>
      </c>
      <c r="K716" s="33" t="str" cm="1">
        <f t="array" aca="1" ref="K716" ca="1">_xlfn.IFS(L716&lt;3,"Junior",L716&lt;=7,"Mid-Level",L716&gt;7,"Senior")</f>
        <v>Senior</v>
      </c>
      <c r="L716" s="45">
        <f ca="1">INT(YEARFRAC(Table1[[#This Row],[Joining Date]],TODAY(),1))</f>
        <v>10</v>
      </c>
      <c r="M716" s="25" t="str">
        <f t="shared" ca="1" si="11"/>
        <v>Yes</v>
      </c>
      <c r="N716" s="25">
        <f>YEAR(Table1[[#This Row],[Joining Date]])</f>
        <v>2016</v>
      </c>
      <c r="O716" s="45">
        <f>MONTH(Table1[[#This Row],[Joining Date]])</f>
        <v>1</v>
      </c>
      <c r="P716" s="25">
        <f ca="1">NETWORKDAYS(Table1[[#This Row],[Joining Date]],TODAY())</f>
        <v>2726</v>
      </c>
      <c r="Q716" s="25" t="str">
        <f>LEFT(Table1[[#This Row],[Department]],5)&amp;"-"&amp;RIGHT(Table1[[#This Row],[Employee ID]],3)</f>
        <v>IT-590</v>
      </c>
      <c r="R716" s="25" t="str">
        <f>LEFT(Table1[[#This Row],[Department]],3)</f>
        <v>IT</v>
      </c>
      <c r="S716" s="36">
        <f>_xlfn.XLOOKUP(Table1[[#This Row],[City]],Table2[City],Table2[Bonus %])</f>
        <v>6</v>
      </c>
      <c r="U716" s="48" t="str">
        <v xml:space="preserve">Ravi </v>
      </c>
      <c r="V716" s="48" t="str">
        <v>Teja</v>
      </c>
    </row>
    <row r="717" spans="1:22" x14ac:dyDescent="0.35">
      <c r="A717" s="9" t="s">
        <v>4266</v>
      </c>
      <c r="B717" s="41" t="str">
        <f>LEFT(Table1[[#This Row],[Employee Name]],FIND(" ",Table1[[#This Row],[Employee Name]]))</f>
        <v xml:space="preserve">Priya </v>
      </c>
      <c r="C717" s="41" t="str">
        <f>RIGHT(Table1[[#This Row],[Employee Name]],LEN(Table1[[#This Row],[Employee Name]])-FIND(" ",Table1[[#This Row],[Employee Name]]))</f>
        <v>Reddy</v>
      </c>
      <c r="D717" s="23">
        <f>Table1[[#This Row],[Basic Salary]]+Table1[[#This Row],[Bonus]]</f>
        <v>125085</v>
      </c>
      <c r="E717" s="10">
        <v>75</v>
      </c>
      <c r="F717" s="46">
        <v>66</v>
      </c>
      <c r="G717" s="10" t="str" cm="1">
        <f t="array" ref="G717">_xlfn.IFS(Table1[[#This Row],[Performance Score]]&gt;=80,"Excellent",Table1[[#This Row],[Performance Score]]&gt;=60,"Good",Table1[[#This Row],[Performance Score]]&gt;=40,"Need Improvement")</f>
        <v>Good</v>
      </c>
      <c r="H717" s="30">
        <f>Table1[[#This Row],[Bonus]]/Table1[[#This Row],[Basic Salary]]</f>
        <v>0.13496960348425732</v>
      </c>
      <c r="I717" s="10">
        <f ca="1">DATEDIF(Table1[[#This Row],[Date of Birth]],TODAY(),"y")</f>
        <v>22</v>
      </c>
      <c r="J717" s="34">
        <v>42360</v>
      </c>
      <c r="K717" s="33" t="str" cm="1">
        <f t="array" aca="1" ref="K717" ca="1">_xlfn.IFS(L717&lt;3,"Junior",L717&lt;=7,"Mid-Level",L717&gt;7,"Senior")</f>
        <v>Senior</v>
      </c>
      <c r="L717" s="46">
        <f ca="1">INT(YEARFRAC(Table1[[#This Row],[Joining Date]],TODAY(),1))</f>
        <v>10</v>
      </c>
      <c r="M717" s="25" t="str">
        <f t="shared" ca="1" si="11"/>
        <v>Yes</v>
      </c>
      <c r="N717" s="26">
        <f>YEAR(Table1[[#This Row],[Joining Date]])</f>
        <v>2015</v>
      </c>
      <c r="O717" s="46">
        <f>MONTH(Table1[[#This Row],[Joining Date]])</f>
        <v>12</v>
      </c>
      <c r="P717" s="26">
        <f ca="1">NETWORKDAYS(Table1[[#This Row],[Joining Date]],TODAY())</f>
        <v>2745</v>
      </c>
      <c r="Q717" s="26" t="str">
        <f>LEFT(Table1[[#This Row],[Department]],5)&amp;"-"&amp;RIGHT(Table1[[#This Row],[Employee ID]],3)</f>
        <v>Sales-210</v>
      </c>
      <c r="R717" s="26" t="str">
        <f>LEFT(Table1[[#This Row],[Department]],3)</f>
        <v>Sal</v>
      </c>
      <c r="S717" s="37">
        <f>_xlfn.XLOOKUP(Table1[[#This Row],[City]],Table2[City],Table2[Bonus %])</f>
        <v>6</v>
      </c>
      <c r="U717" s="48" t="str">
        <v xml:space="preserve">Priya </v>
      </c>
      <c r="V717" s="48" t="str">
        <v>Reddy</v>
      </c>
    </row>
    <row r="718" spans="1:22" x14ac:dyDescent="0.35">
      <c r="A718" s="7" t="s">
        <v>3829</v>
      </c>
      <c r="B718" s="40" t="str">
        <f>LEFT(Table1[[#This Row],[Employee Name]],FIND(" ",Table1[[#This Row],[Employee Name]]))</f>
        <v xml:space="preserve">Meera </v>
      </c>
      <c r="C718" s="40" t="str">
        <f>RIGHT(Table1[[#This Row],[Employee Name]],LEN(Table1[[#This Row],[Employee Name]])-FIND(" ",Table1[[#This Row],[Employee Name]]))</f>
        <v>Joshi</v>
      </c>
      <c r="D718" s="22">
        <f>Table1[[#This Row],[Basic Salary]]+Table1[[#This Row],[Bonus]]</f>
        <v>125084</v>
      </c>
      <c r="E718" s="8">
        <v>92</v>
      </c>
      <c r="F718" s="45">
        <v>95</v>
      </c>
      <c r="G718" s="8" t="str" cm="1">
        <f t="array" ref="G718">_xlfn.IFS(Table1[[#This Row],[Performance Score]]&gt;=80,"Excellent",Table1[[#This Row],[Performance Score]]&gt;=60,"Good",Table1[[#This Row],[Performance Score]]&gt;=40,"Need Improvement")</f>
        <v>Excellent</v>
      </c>
      <c r="H718" s="29">
        <f>Table1[[#This Row],[Bonus]]/Table1[[#This Row],[Basic Salary]]</f>
        <v>9.7892584107924965E-2</v>
      </c>
      <c r="I718" s="8">
        <f ca="1">DATEDIF(Table1[[#This Row],[Date of Birth]],TODAY(),"y")</f>
        <v>39</v>
      </c>
      <c r="J718" s="33">
        <v>43995</v>
      </c>
      <c r="K718" s="33" t="str" cm="1">
        <f t="array" aca="1" ref="K718" ca="1">_xlfn.IFS(L718&lt;3,"Junior",L718&lt;=7,"Mid-Level",L718&gt;7,"Senior")</f>
        <v>Mid-Level</v>
      </c>
      <c r="L718" s="45">
        <f ca="1">INT(YEARFRAC(Table1[[#This Row],[Joining Date]],TODAY(),1))</f>
        <v>6</v>
      </c>
      <c r="M718" s="25" t="str">
        <f t="shared" ca="1" si="11"/>
        <v>Yes</v>
      </c>
      <c r="N718" s="25">
        <f>YEAR(Table1[[#This Row],[Joining Date]])</f>
        <v>2020</v>
      </c>
      <c r="O718" s="45">
        <f>MONTH(Table1[[#This Row],[Joining Date]])</f>
        <v>6</v>
      </c>
      <c r="P718" s="25">
        <f ca="1">NETWORKDAYS(Table1[[#This Row],[Joining Date]],TODAY())</f>
        <v>1576</v>
      </c>
      <c r="Q718" s="25" t="str">
        <f>LEFT(Table1[[#This Row],[Department]],5)&amp;"-"&amp;RIGHT(Table1[[#This Row],[Employee ID]],3)</f>
        <v>Opera-773</v>
      </c>
      <c r="R718" s="25" t="str">
        <f>LEFT(Table1[[#This Row],[Department]],3)</f>
        <v>Ope</v>
      </c>
      <c r="S718" s="36">
        <f>_xlfn.XLOOKUP(Table1[[#This Row],[City]],Table2[City],Table2[Bonus %])</f>
        <v>7</v>
      </c>
      <c r="U718" s="48" t="str">
        <v xml:space="preserve">Meera </v>
      </c>
      <c r="V718" s="48" t="str">
        <v>Joshi</v>
      </c>
    </row>
    <row r="719" spans="1:22" x14ac:dyDescent="0.35">
      <c r="A719" s="9" t="s">
        <v>4545</v>
      </c>
      <c r="B719" s="41" t="str">
        <f>LEFT(Table1[[#This Row],[Employee Name]],FIND(" ",Table1[[#This Row],[Employee Name]]))</f>
        <v xml:space="preserve">Neha </v>
      </c>
      <c r="C719" s="41" t="str">
        <f>RIGHT(Table1[[#This Row],[Employee Name]],LEN(Table1[[#This Row],[Employee Name]])-FIND(" ",Table1[[#This Row],[Employee Name]]))</f>
        <v>Kulkarni</v>
      </c>
      <c r="D719" s="23">
        <f>Table1[[#This Row],[Basic Salary]]+Table1[[#This Row],[Bonus]]</f>
        <v>125067</v>
      </c>
      <c r="E719" s="10">
        <v>71</v>
      </c>
      <c r="F719" s="46">
        <v>78</v>
      </c>
      <c r="G719" s="10" t="str" cm="1">
        <f t="array" ref="G719">_xlfn.IFS(Table1[[#This Row],[Performance Score]]&gt;=80,"Excellent",Table1[[#This Row],[Performance Score]]&gt;=60,"Good",Table1[[#This Row],[Performance Score]]&gt;=40,"Need Improvement")</f>
        <v>Good</v>
      </c>
      <c r="H719" s="30">
        <f>Table1[[#This Row],[Bonus]]/Table1[[#This Row],[Basic Salary]]</f>
        <v>0.29351108720834024</v>
      </c>
      <c r="I719" s="10">
        <f ca="1">DATEDIF(Table1[[#This Row],[Date of Birth]],TODAY(),"y")</f>
        <v>39</v>
      </c>
      <c r="J719" s="34">
        <v>42624</v>
      </c>
      <c r="K719" s="33" t="str" cm="1">
        <f t="array" aca="1" ref="K719" ca="1">_xlfn.IFS(L719&lt;3,"Junior",L719&lt;=7,"Mid-Level",L719&gt;7,"Senior")</f>
        <v>Senior</v>
      </c>
      <c r="L719" s="46">
        <f ca="1">INT(YEARFRAC(Table1[[#This Row],[Joining Date]],TODAY(),1))</f>
        <v>9</v>
      </c>
      <c r="M719" s="25" t="str">
        <f t="shared" ca="1" si="11"/>
        <v>Yes</v>
      </c>
      <c r="N719" s="26">
        <f>YEAR(Table1[[#This Row],[Joining Date]])</f>
        <v>2016</v>
      </c>
      <c r="O719" s="46">
        <f>MONTH(Table1[[#This Row],[Joining Date]])</f>
        <v>9</v>
      </c>
      <c r="P719" s="26">
        <f ca="1">NETWORKDAYS(Table1[[#This Row],[Joining Date]],TODAY())</f>
        <v>2556</v>
      </c>
      <c r="Q719" s="26" t="str">
        <f>LEFT(Table1[[#This Row],[Department]],5)&amp;"-"&amp;RIGHT(Table1[[#This Row],[Employee ID]],3)</f>
        <v>HR-489</v>
      </c>
      <c r="R719" s="26" t="str">
        <f>LEFT(Table1[[#This Row],[Department]],3)</f>
        <v>HR</v>
      </c>
      <c r="S719" s="37">
        <f>_xlfn.XLOOKUP(Table1[[#This Row],[City]],Table2[City],Table2[Bonus %])</f>
        <v>7</v>
      </c>
      <c r="U719" s="48" t="str">
        <v xml:space="preserve">Neha </v>
      </c>
      <c r="V719" s="48" t="str">
        <v>Kulkarni</v>
      </c>
    </row>
    <row r="720" spans="1:22" x14ac:dyDescent="0.35">
      <c r="A720" s="7" t="s">
        <v>2466</v>
      </c>
      <c r="B720" s="40" t="str">
        <f>LEFT(Table1[[#This Row],[Employee Name]],FIND(" ",Table1[[#This Row],[Employee Name]]))</f>
        <v xml:space="preserve">Ishita </v>
      </c>
      <c r="C720" s="40" t="str">
        <f>RIGHT(Table1[[#This Row],[Employee Name]],LEN(Table1[[#This Row],[Employee Name]])-FIND(" ",Table1[[#This Row],[Employee Name]]))</f>
        <v>Roy</v>
      </c>
      <c r="D720" s="22">
        <f>Table1[[#This Row],[Basic Salary]]+Table1[[#This Row],[Bonus]]</f>
        <v>125038</v>
      </c>
      <c r="E720" s="8">
        <v>92</v>
      </c>
      <c r="F720" s="45">
        <v>47</v>
      </c>
      <c r="G720" s="8" t="str" cm="1">
        <f t="array" ref="G720">_xlfn.IFS(Table1[[#This Row],[Performance Score]]&gt;=80,"Excellent",Table1[[#This Row],[Performance Score]]&gt;=60,"Good",Table1[[#This Row],[Performance Score]]&gt;=40,"Need Improvement")</f>
        <v>Need Improvement</v>
      </c>
      <c r="H720" s="29">
        <f>Table1[[#This Row],[Bonus]]/Table1[[#This Row],[Basic Salary]]</f>
        <v>0.28349414904537057</v>
      </c>
      <c r="I720" s="8">
        <f ca="1">DATEDIF(Table1[[#This Row],[Date of Birth]],TODAY(),"y")</f>
        <v>45</v>
      </c>
      <c r="J720" s="33">
        <v>43752</v>
      </c>
      <c r="K720" s="33" t="str" cm="1">
        <f t="array" aca="1" ref="K720" ca="1">_xlfn.IFS(L720&lt;3,"Junior",L720&lt;=7,"Mid-Level",L720&gt;7,"Senior")</f>
        <v>Mid-Level</v>
      </c>
      <c r="L720" s="45">
        <f ca="1">INT(YEARFRAC(Table1[[#This Row],[Joining Date]],TODAY(),1))</f>
        <v>6</v>
      </c>
      <c r="M720" s="25" t="str">
        <f t="shared" ca="1" si="11"/>
        <v>Yes</v>
      </c>
      <c r="N720" s="25">
        <f>YEAR(Table1[[#This Row],[Joining Date]])</f>
        <v>2019</v>
      </c>
      <c r="O720" s="45">
        <f>MONTH(Table1[[#This Row],[Joining Date]])</f>
        <v>10</v>
      </c>
      <c r="P720" s="25">
        <f ca="1">NETWORKDAYS(Table1[[#This Row],[Joining Date]],TODAY())</f>
        <v>1751</v>
      </c>
      <c r="Q720" s="25" t="str">
        <f>LEFT(Table1[[#This Row],[Department]],5)&amp;"-"&amp;RIGHT(Table1[[#This Row],[Employee ID]],3)</f>
        <v>IT-410</v>
      </c>
      <c r="R720" s="25" t="str">
        <f>LEFT(Table1[[#This Row],[Department]],3)</f>
        <v>IT</v>
      </c>
      <c r="S720" s="36">
        <f>_xlfn.XLOOKUP(Table1[[#This Row],[City]],Table2[City],Table2[Bonus %])</f>
        <v>5</v>
      </c>
      <c r="U720" s="48" t="str">
        <v xml:space="preserve">Ishita </v>
      </c>
      <c r="V720" s="48" t="str">
        <v>Roy</v>
      </c>
    </row>
    <row r="721" spans="1:22" x14ac:dyDescent="0.35">
      <c r="A721" s="9" t="s">
        <v>3580</v>
      </c>
      <c r="B721" s="41" t="str">
        <f>LEFT(Table1[[#This Row],[Employee Name]],FIND(" ",Table1[[#This Row],[Employee Name]]))</f>
        <v xml:space="preserve">Krishna </v>
      </c>
      <c r="C721" s="41" t="str">
        <f>RIGHT(Table1[[#This Row],[Employee Name]],LEN(Table1[[#This Row],[Employee Name]])-FIND(" ",Table1[[#This Row],[Employee Name]]))</f>
        <v>Chaitanya</v>
      </c>
      <c r="D721" s="23">
        <f>Table1[[#This Row],[Basic Salary]]+Table1[[#This Row],[Bonus]]</f>
        <v>125032</v>
      </c>
      <c r="E721" s="10">
        <v>63</v>
      </c>
      <c r="F721" s="46">
        <v>85</v>
      </c>
      <c r="G721" s="10" t="str" cm="1">
        <f t="array" ref="G721">_xlfn.IFS(Table1[[#This Row],[Performance Score]]&gt;=80,"Excellent",Table1[[#This Row],[Performance Score]]&gt;=60,"Good",Table1[[#This Row],[Performance Score]]&gt;=40,"Need Improvement")</f>
        <v>Excellent</v>
      </c>
      <c r="H721" s="30">
        <f>Table1[[#This Row],[Bonus]]/Table1[[#This Row],[Basic Salary]]</f>
        <v>0.23288697812925238</v>
      </c>
      <c r="I721" s="10">
        <f ca="1">DATEDIF(Table1[[#This Row],[Date of Birth]],TODAY(),"y")</f>
        <v>32</v>
      </c>
      <c r="J721" s="34">
        <v>44346</v>
      </c>
      <c r="K721" s="33" t="str" cm="1">
        <f t="array" aca="1" ref="K721" ca="1">_xlfn.IFS(L721&lt;3,"Junior",L721&lt;=7,"Mid-Level",L721&gt;7,"Senior")</f>
        <v>Mid-Level</v>
      </c>
      <c r="L721" s="46">
        <f ca="1">INT(YEARFRAC(Table1[[#This Row],[Joining Date]],TODAY(),1))</f>
        <v>5</v>
      </c>
      <c r="M721" s="25" t="str">
        <f t="shared" ca="1" si="11"/>
        <v>No</v>
      </c>
      <c r="N721" s="26">
        <f>YEAR(Table1[[#This Row],[Joining Date]])</f>
        <v>2021</v>
      </c>
      <c r="O721" s="46">
        <f>MONTH(Table1[[#This Row],[Joining Date]])</f>
        <v>5</v>
      </c>
      <c r="P721" s="26">
        <f ca="1">NETWORKDAYS(Table1[[#This Row],[Joining Date]],TODAY())</f>
        <v>1326</v>
      </c>
      <c r="Q721" s="26" t="str">
        <f>LEFT(Table1[[#This Row],[Department]],5)&amp;"-"&amp;RIGHT(Table1[[#This Row],[Employee ID]],3)</f>
        <v>Sales-524</v>
      </c>
      <c r="R721" s="26" t="str">
        <f>LEFT(Table1[[#This Row],[Department]],3)</f>
        <v>Sal</v>
      </c>
      <c r="S721" s="37">
        <f>_xlfn.XLOOKUP(Table1[[#This Row],[City]],Table2[City],Table2[Bonus %])</f>
        <v>5</v>
      </c>
      <c r="U721" s="48" t="str">
        <v xml:space="preserve">Krishna </v>
      </c>
      <c r="V721" s="48" t="str">
        <v>Chaitanya</v>
      </c>
    </row>
    <row r="722" spans="1:22" x14ac:dyDescent="0.35">
      <c r="A722" s="7" t="s">
        <v>2432</v>
      </c>
      <c r="B722" s="40" t="str">
        <f>LEFT(Table1[[#This Row],[Employee Name]],FIND(" ",Table1[[#This Row],[Employee Name]]))</f>
        <v xml:space="preserve">Sneha </v>
      </c>
      <c r="C722" s="40" t="str">
        <f>RIGHT(Table1[[#This Row],[Employee Name]],LEN(Table1[[#This Row],[Employee Name]])-FIND(" ",Table1[[#This Row],[Employee Name]]))</f>
        <v>Iyer</v>
      </c>
      <c r="D722" s="22">
        <f>Table1[[#This Row],[Basic Salary]]+Table1[[#This Row],[Bonus]]</f>
        <v>125030</v>
      </c>
      <c r="E722" s="8">
        <v>68</v>
      </c>
      <c r="F722" s="45">
        <v>85</v>
      </c>
      <c r="G722" s="8" t="str" cm="1">
        <f t="array" ref="G722">_xlfn.IFS(Table1[[#This Row],[Performance Score]]&gt;=80,"Excellent",Table1[[#This Row],[Performance Score]]&gt;=60,"Good",Table1[[#This Row],[Performance Score]]&gt;=40,"Need Improvement")</f>
        <v>Excellent</v>
      </c>
      <c r="H722" s="29">
        <f>Table1[[#This Row],[Bonus]]/Table1[[#This Row],[Basic Salary]]</f>
        <v>4.6232375214426177E-2</v>
      </c>
      <c r="I722" s="8">
        <f ca="1">DATEDIF(Table1[[#This Row],[Date of Birth]],TODAY(),"y")</f>
        <v>17</v>
      </c>
      <c r="J722" s="33">
        <v>43098</v>
      </c>
      <c r="K722" s="33" t="str" cm="1">
        <f t="array" aca="1" ref="K722" ca="1">_xlfn.IFS(L722&lt;3,"Junior",L722&lt;=7,"Mid-Level",L722&gt;7,"Senior")</f>
        <v>Senior</v>
      </c>
      <c r="L722" s="45">
        <f ca="1">INT(YEARFRAC(Table1[[#This Row],[Joining Date]],TODAY(),1))</f>
        <v>8</v>
      </c>
      <c r="M722" s="25" t="str">
        <f t="shared" ca="1" si="11"/>
        <v>Yes</v>
      </c>
      <c r="N722" s="25">
        <f>YEAR(Table1[[#This Row],[Joining Date]])</f>
        <v>2017</v>
      </c>
      <c r="O722" s="45">
        <f>MONTH(Table1[[#This Row],[Joining Date]])</f>
        <v>12</v>
      </c>
      <c r="P722" s="25">
        <f ca="1">NETWORKDAYS(Table1[[#This Row],[Joining Date]],TODAY())</f>
        <v>2217</v>
      </c>
      <c r="Q722" s="25" t="str">
        <f>LEFT(Table1[[#This Row],[Department]],5)&amp;"-"&amp;RIGHT(Table1[[#This Row],[Employee ID]],3)</f>
        <v>Opera-376</v>
      </c>
      <c r="R722" s="25" t="str">
        <f>LEFT(Table1[[#This Row],[Department]],3)</f>
        <v>Ope</v>
      </c>
      <c r="S722" s="36">
        <f>_xlfn.XLOOKUP(Table1[[#This Row],[City]],Table2[City],Table2[Bonus %])</f>
        <v>5</v>
      </c>
      <c r="U722" s="48" t="str">
        <v xml:space="preserve">Sneha </v>
      </c>
      <c r="V722" s="48" t="str">
        <v>Iyer</v>
      </c>
    </row>
    <row r="723" spans="1:22" x14ac:dyDescent="0.35">
      <c r="A723" s="9" t="s">
        <v>3184</v>
      </c>
      <c r="B723" s="41" t="str">
        <f>LEFT(Table1[[#This Row],[Employee Name]],FIND(" ",Table1[[#This Row],[Employee Name]]))</f>
        <v xml:space="preserve">Kavya </v>
      </c>
      <c r="C723" s="41" t="str">
        <f>RIGHT(Table1[[#This Row],[Employee Name]],LEN(Table1[[#This Row],[Employee Name]])-FIND(" ",Table1[[#This Row],[Employee Name]]))</f>
        <v>Nair</v>
      </c>
      <c r="D723" s="23">
        <f>Table1[[#This Row],[Basic Salary]]+Table1[[#This Row],[Bonus]]</f>
        <v>125004</v>
      </c>
      <c r="E723" s="10">
        <v>93</v>
      </c>
      <c r="F723" s="46">
        <v>89</v>
      </c>
      <c r="G723" s="10" t="str" cm="1">
        <f t="array" ref="G723">_xlfn.IFS(Table1[[#This Row],[Performance Score]]&gt;=80,"Excellent",Table1[[#This Row],[Performance Score]]&gt;=60,"Good",Table1[[#This Row],[Performance Score]]&gt;=40,"Need Improvement")</f>
        <v>Excellent</v>
      </c>
      <c r="H723" s="30">
        <f>Table1[[#This Row],[Bonus]]/Table1[[#This Row],[Basic Salary]]</f>
        <v>0.25743371021607048</v>
      </c>
      <c r="I723" s="10">
        <f ca="1">DATEDIF(Table1[[#This Row],[Date of Birth]],TODAY(),"y")</f>
        <v>44</v>
      </c>
      <c r="J723" s="34">
        <v>44271</v>
      </c>
      <c r="K723" s="33" t="str" cm="1">
        <f t="array" aca="1" ref="K723" ca="1">_xlfn.IFS(L723&lt;3,"Junior",L723&lt;=7,"Mid-Level",L723&gt;7,"Senior")</f>
        <v>Mid-Level</v>
      </c>
      <c r="L723" s="46">
        <f ca="1">INT(YEARFRAC(Table1[[#This Row],[Joining Date]],TODAY(),1))</f>
        <v>5</v>
      </c>
      <c r="M723" s="25" t="str">
        <f t="shared" ca="1" si="11"/>
        <v>No</v>
      </c>
      <c r="N723" s="26">
        <f>YEAR(Table1[[#This Row],[Joining Date]])</f>
        <v>2021</v>
      </c>
      <c r="O723" s="46">
        <f>MONTH(Table1[[#This Row],[Joining Date]])</f>
        <v>3</v>
      </c>
      <c r="P723" s="26">
        <f ca="1">NETWORKDAYS(Table1[[#This Row],[Joining Date]],TODAY())</f>
        <v>1380</v>
      </c>
      <c r="Q723" s="26" t="str">
        <f>LEFT(Table1[[#This Row],[Department]],5)&amp;"-"&amp;RIGHT(Table1[[#This Row],[Employee ID]],3)</f>
        <v>IT-128</v>
      </c>
      <c r="R723" s="26" t="str">
        <f>LEFT(Table1[[#This Row],[Department]],3)</f>
        <v>IT</v>
      </c>
      <c r="S723" s="37">
        <f>_xlfn.XLOOKUP(Table1[[#This Row],[City]],Table2[City],Table2[Bonus %])</f>
        <v>6</v>
      </c>
      <c r="U723" s="48" t="str">
        <v xml:space="preserve">Kavya </v>
      </c>
      <c r="V723" s="48" t="str">
        <v>Nair</v>
      </c>
    </row>
    <row r="724" spans="1:22" x14ac:dyDescent="0.35">
      <c r="A724" s="7" t="s">
        <v>1792</v>
      </c>
      <c r="B724" s="40" t="str">
        <f>LEFT(Table1[[#This Row],[Employee Name]],FIND(" ",Table1[[#This Row],[Employee Name]]))</f>
        <v xml:space="preserve">Aditya </v>
      </c>
      <c r="C724" s="40" t="str">
        <f>RIGHT(Table1[[#This Row],[Employee Name]],LEN(Table1[[#This Row],[Employee Name]])-FIND(" ",Table1[[#This Row],[Employee Name]]))</f>
        <v>Kapoor</v>
      </c>
      <c r="D724" s="22">
        <f>Table1[[#This Row],[Basic Salary]]+Table1[[#This Row],[Bonus]]</f>
        <v>124997</v>
      </c>
      <c r="E724" s="8">
        <v>95</v>
      </c>
      <c r="F724" s="45">
        <v>89</v>
      </c>
      <c r="G724" s="8" t="str" cm="1">
        <f t="array" ref="G724">_xlfn.IFS(Table1[[#This Row],[Performance Score]]&gt;=80,"Excellent",Table1[[#This Row],[Performance Score]]&gt;=60,"Good",Table1[[#This Row],[Performance Score]]&gt;=40,"Need Improvement")</f>
        <v>Excellent</v>
      </c>
      <c r="H724" s="29">
        <f>Table1[[#This Row],[Bonus]]/Table1[[#This Row],[Basic Salary]]</f>
        <v>0.21425865301483374</v>
      </c>
      <c r="I724" s="8">
        <f ca="1">DATEDIF(Table1[[#This Row],[Date of Birth]],TODAY(),"y")</f>
        <v>42</v>
      </c>
      <c r="J724" s="33">
        <v>45458</v>
      </c>
      <c r="K724" s="33" t="str" cm="1">
        <f t="array" aca="1" ref="K724" ca="1">_xlfn.IFS(L724&lt;3,"Junior",L724&lt;=7,"Mid-Level",L724&gt;7,"Senior")</f>
        <v>Junior</v>
      </c>
      <c r="L724" s="45">
        <f ca="1">INT(YEARFRAC(Table1[[#This Row],[Joining Date]],TODAY(),1))</f>
        <v>2</v>
      </c>
      <c r="M724" s="25" t="str">
        <f t="shared" ca="1" si="11"/>
        <v>No</v>
      </c>
      <c r="N724" s="25">
        <f>YEAR(Table1[[#This Row],[Joining Date]])</f>
        <v>2024</v>
      </c>
      <c r="O724" s="45">
        <f>MONTH(Table1[[#This Row],[Joining Date]])</f>
        <v>6</v>
      </c>
      <c r="P724" s="25">
        <f ca="1">NETWORKDAYS(Table1[[#This Row],[Joining Date]],TODAY())</f>
        <v>531</v>
      </c>
      <c r="Q724" s="25" t="str">
        <f>LEFT(Table1[[#This Row],[Department]],5)&amp;"-"&amp;RIGHT(Table1[[#This Row],[Employee ID]],3)</f>
        <v>HR-736</v>
      </c>
      <c r="R724" s="25" t="str">
        <f>LEFT(Table1[[#This Row],[Department]],3)</f>
        <v>HR</v>
      </c>
      <c r="S724" s="36">
        <f>_xlfn.XLOOKUP(Table1[[#This Row],[City]],Table2[City],Table2[Bonus %])</f>
        <v>5</v>
      </c>
      <c r="U724" s="48" t="str">
        <v xml:space="preserve">Aditya </v>
      </c>
      <c r="V724" s="48" t="str">
        <v>Kapoor</v>
      </c>
    </row>
    <row r="725" spans="1:22" x14ac:dyDescent="0.35">
      <c r="A725" s="9" t="s">
        <v>4635</v>
      </c>
      <c r="B725" s="41" t="str">
        <f>LEFT(Table1[[#This Row],[Employee Name]],FIND(" ",Table1[[#This Row],[Employee Name]]))</f>
        <v xml:space="preserve">Aarav </v>
      </c>
      <c r="C725" s="41" t="str">
        <f>RIGHT(Table1[[#This Row],[Employee Name]],LEN(Table1[[#This Row],[Employee Name]])-FIND(" ",Table1[[#This Row],[Employee Name]]))</f>
        <v>Sharma</v>
      </c>
      <c r="D725" s="23">
        <f>Table1[[#This Row],[Basic Salary]]+Table1[[#This Row],[Bonus]]</f>
        <v>124990</v>
      </c>
      <c r="E725" s="10">
        <v>94</v>
      </c>
      <c r="F725" s="46">
        <v>54</v>
      </c>
      <c r="G725" s="10" t="str" cm="1">
        <f t="array" ref="G725">_xlfn.IFS(Table1[[#This Row],[Performance Score]]&gt;=80,"Excellent",Table1[[#This Row],[Performance Score]]&gt;=60,"Good",Table1[[#This Row],[Performance Score]]&gt;=40,"Need Improvement")</f>
        <v>Need Improvement</v>
      </c>
      <c r="H725" s="30">
        <f>Table1[[#This Row],[Bonus]]/Table1[[#This Row],[Basic Salary]]</f>
        <v>0.279468517437992</v>
      </c>
      <c r="I725" s="10">
        <f ca="1">DATEDIF(Table1[[#This Row],[Date of Birth]],TODAY(),"y")</f>
        <v>37</v>
      </c>
      <c r="J725" s="34">
        <v>42173</v>
      </c>
      <c r="K725" s="33" t="str" cm="1">
        <f t="array" aca="1" ref="K725" ca="1">_xlfn.IFS(L725&lt;3,"Junior",L725&lt;=7,"Mid-Level",L725&gt;7,"Senior")</f>
        <v>Senior</v>
      </c>
      <c r="L725" s="46">
        <f ca="1">INT(YEARFRAC(Table1[[#This Row],[Joining Date]],TODAY(),1))</f>
        <v>11</v>
      </c>
      <c r="M725" s="25" t="str">
        <f t="shared" ca="1" si="11"/>
        <v>Yes</v>
      </c>
      <c r="N725" s="26">
        <f>YEAR(Table1[[#This Row],[Joining Date]])</f>
        <v>2015</v>
      </c>
      <c r="O725" s="46">
        <f>MONTH(Table1[[#This Row],[Joining Date]])</f>
        <v>6</v>
      </c>
      <c r="P725" s="26">
        <f ca="1">NETWORKDAYS(Table1[[#This Row],[Joining Date]],TODAY())</f>
        <v>2878</v>
      </c>
      <c r="Q725" s="26" t="str">
        <f>LEFT(Table1[[#This Row],[Department]],5)&amp;"-"&amp;RIGHT(Table1[[#This Row],[Employee ID]],3)</f>
        <v>Finan-579</v>
      </c>
      <c r="R725" s="26" t="str">
        <f>LEFT(Table1[[#This Row],[Department]],3)</f>
        <v>Fin</v>
      </c>
      <c r="S725" s="37">
        <f>_xlfn.XLOOKUP(Table1[[#This Row],[City]],Table2[City],Table2[Bonus %])</f>
        <v>7</v>
      </c>
      <c r="U725" s="48" t="str">
        <v xml:space="preserve">Aarav </v>
      </c>
      <c r="V725" s="48" t="str">
        <v>Sharma</v>
      </c>
    </row>
    <row r="726" spans="1:22" x14ac:dyDescent="0.35">
      <c r="A726" s="7" t="s">
        <v>4642</v>
      </c>
      <c r="B726" s="40" t="str">
        <f>LEFT(Table1[[#This Row],[Employee Name]],FIND(" ",Table1[[#This Row],[Employee Name]]))</f>
        <v xml:space="preserve">Nisha </v>
      </c>
      <c r="C726" s="40" t="str">
        <f>RIGHT(Table1[[#This Row],[Employee Name]],LEN(Table1[[#This Row],[Employee Name]])-FIND(" ",Table1[[#This Row],[Employee Name]]))</f>
        <v>Kapoor</v>
      </c>
      <c r="D726" s="22">
        <f>Table1[[#This Row],[Basic Salary]]+Table1[[#This Row],[Bonus]]</f>
        <v>124939</v>
      </c>
      <c r="E726" s="8">
        <v>69</v>
      </c>
      <c r="F726" s="45">
        <v>95</v>
      </c>
      <c r="G726" s="8" t="str" cm="1">
        <f t="array" ref="G726">_xlfn.IFS(Table1[[#This Row],[Performance Score]]&gt;=80,"Excellent",Table1[[#This Row],[Performance Score]]&gt;=60,"Good",Table1[[#This Row],[Performance Score]]&gt;=40,"Need Improvement")</f>
        <v>Excellent</v>
      </c>
      <c r="H726" s="29">
        <f>Table1[[#This Row],[Bonus]]/Table1[[#This Row],[Basic Salary]]</f>
        <v>0.28639971994275298</v>
      </c>
      <c r="I726" s="8">
        <f ca="1">DATEDIF(Table1[[#This Row],[Date of Birth]],TODAY(),"y")</f>
        <v>17</v>
      </c>
      <c r="J726" s="33">
        <v>42434</v>
      </c>
      <c r="K726" s="33" t="str" cm="1">
        <f t="array" aca="1" ref="K726" ca="1">_xlfn.IFS(L726&lt;3,"Junior",L726&lt;=7,"Mid-Level",L726&gt;7,"Senior")</f>
        <v>Senior</v>
      </c>
      <c r="L726" s="45">
        <f ca="1">INT(YEARFRAC(Table1[[#This Row],[Joining Date]],TODAY(),1))</f>
        <v>10</v>
      </c>
      <c r="M726" s="25" t="str">
        <f t="shared" ca="1" si="11"/>
        <v>Yes</v>
      </c>
      <c r="N726" s="25">
        <f>YEAR(Table1[[#This Row],[Joining Date]])</f>
        <v>2016</v>
      </c>
      <c r="O726" s="45">
        <f>MONTH(Table1[[#This Row],[Joining Date]])</f>
        <v>3</v>
      </c>
      <c r="P726" s="25">
        <f ca="1">NETWORKDAYS(Table1[[#This Row],[Joining Date]],TODAY())</f>
        <v>2691</v>
      </c>
      <c r="Q726" s="25" t="str">
        <f>LEFT(Table1[[#This Row],[Department]],5)&amp;"-"&amp;RIGHT(Table1[[#This Row],[Employee ID]],3)</f>
        <v>Finan-586</v>
      </c>
      <c r="R726" s="25" t="str">
        <f>LEFT(Table1[[#This Row],[Department]],3)</f>
        <v>Fin</v>
      </c>
      <c r="S726" s="36">
        <f>_xlfn.XLOOKUP(Table1[[#This Row],[City]],Table2[City],Table2[Bonus %])</f>
        <v>8</v>
      </c>
      <c r="U726" s="48" t="str">
        <v xml:space="preserve">Nisha </v>
      </c>
      <c r="V726" s="48" t="str">
        <v>Kapoor</v>
      </c>
    </row>
    <row r="727" spans="1:22" x14ac:dyDescent="0.35">
      <c r="A727" s="9" t="s">
        <v>4511</v>
      </c>
      <c r="B727" s="41" t="str">
        <f>LEFT(Table1[[#This Row],[Employee Name]],FIND(" ",Table1[[#This Row],[Employee Name]]))</f>
        <v xml:space="preserve">Tarun </v>
      </c>
      <c r="C727" s="41" t="str">
        <f>RIGHT(Table1[[#This Row],[Employee Name]],LEN(Table1[[#This Row],[Employee Name]])-FIND(" ",Table1[[#This Row],[Employee Name]]))</f>
        <v>Verma</v>
      </c>
      <c r="D727" s="23">
        <f>Table1[[#This Row],[Basic Salary]]+Table1[[#This Row],[Bonus]]</f>
        <v>124877</v>
      </c>
      <c r="E727" s="10">
        <v>92</v>
      </c>
      <c r="F727" s="46">
        <v>98</v>
      </c>
      <c r="G727" s="10" t="str" cm="1">
        <f t="array" ref="G727">_xlfn.IFS(Table1[[#This Row],[Performance Score]]&gt;=80,"Excellent",Table1[[#This Row],[Performance Score]]&gt;=60,"Good",Table1[[#This Row],[Performance Score]]&gt;=40,"Need Improvement")</f>
        <v>Excellent</v>
      </c>
      <c r="H727" s="30">
        <f>Table1[[#This Row],[Bonus]]/Table1[[#This Row],[Basic Salary]]</f>
        <v>0.10089745398123987</v>
      </c>
      <c r="I727" s="10">
        <f ca="1">DATEDIF(Table1[[#This Row],[Date of Birth]],TODAY(),"y")</f>
        <v>28</v>
      </c>
      <c r="J727" s="34">
        <v>42568</v>
      </c>
      <c r="K727" s="33" t="str" cm="1">
        <f t="array" aca="1" ref="K727" ca="1">_xlfn.IFS(L727&lt;3,"Junior",L727&lt;=7,"Mid-Level",L727&gt;7,"Senior")</f>
        <v>Senior</v>
      </c>
      <c r="L727" s="46">
        <f ca="1">INT(YEARFRAC(Table1[[#This Row],[Joining Date]],TODAY(),1))</f>
        <v>9</v>
      </c>
      <c r="M727" s="25" t="str">
        <f t="shared" ca="1" si="11"/>
        <v>Yes</v>
      </c>
      <c r="N727" s="26">
        <f>YEAR(Table1[[#This Row],[Joining Date]])</f>
        <v>2016</v>
      </c>
      <c r="O727" s="46">
        <f>MONTH(Table1[[#This Row],[Joining Date]])</f>
        <v>7</v>
      </c>
      <c r="P727" s="26">
        <f ca="1">NETWORKDAYS(Table1[[#This Row],[Joining Date]],TODAY())</f>
        <v>2596</v>
      </c>
      <c r="Q727" s="26" t="str">
        <f>LEFT(Table1[[#This Row],[Department]],5)&amp;"-"&amp;RIGHT(Table1[[#This Row],[Employee ID]],3)</f>
        <v>Opera-455</v>
      </c>
      <c r="R727" s="26" t="str">
        <f>LEFT(Table1[[#This Row],[Department]],3)</f>
        <v>Ope</v>
      </c>
      <c r="S727" s="37">
        <f>_xlfn.XLOOKUP(Table1[[#This Row],[City]],Table2[City],Table2[Bonus %])</f>
        <v>5</v>
      </c>
      <c r="U727" s="48" t="str">
        <v xml:space="preserve">Tarun </v>
      </c>
      <c r="V727" s="48" t="str">
        <v>Verma</v>
      </c>
    </row>
    <row r="728" spans="1:22" x14ac:dyDescent="0.35">
      <c r="A728" s="7" t="s">
        <v>1161</v>
      </c>
      <c r="B728" s="40" t="str">
        <f>LEFT(Table1[[#This Row],[Employee Name]],FIND(" ",Table1[[#This Row],[Employee Name]]))</f>
        <v xml:space="preserve">Ananya </v>
      </c>
      <c r="C728" s="40" t="str">
        <f>RIGHT(Table1[[#This Row],[Employee Name]],LEN(Table1[[#This Row],[Employee Name]])-FIND(" ",Table1[[#This Row],[Employee Name]]))</f>
        <v>Rao</v>
      </c>
      <c r="D728" s="22">
        <f>Table1[[#This Row],[Basic Salary]]+Table1[[#This Row],[Bonus]]</f>
        <v>124875</v>
      </c>
      <c r="E728" s="8">
        <v>91</v>
      </c>
      <c r="F728" s="45">
        <v>46</v>
      </c>
      <c r="G728" s="8" t="str" cm="1">
        <f t="array" ref="G728">_xlfn.IFS(Table1[[#This Row],[Performance Score]]&gt;=80,"Excellent",Table1[[#This Row],[Performance Score]]&gt;=60,"Good",Table1[[#This Row],[Performance Score]]&gt;=40,"Need Improvement")</f>
        <v>Need Improvement</v>
      </c>
      <c r="H728" s="29">
        <f>Table1[[#This Row],[Bonus]]/Table1[[#This Row],[Basic Salary]]</f>
        <v>0.25750221541931845</v>
      </c>
      <c r="I728" s="8">
        <f ca="1">DATEDIF(Table1[[#This Row],[Date of Birth]],TODAY(),"y")</f>
        <v>39</v>
      </c>
      <c r="J728" s="33">
        <v>42312</v>
      </c>
      <c r="K728" s="33" t="str" cm="1">
        <f t="array" aca="1" ref="K728" ca="1">_xlfn.IFS(L728&lt;3,"Junior",L728&lt;=7,"Mid-Level",L728&gt;7,"Senior")</f>
        <v>Senior</v>
      </c>
      <c r="L728" s="45">
        <f ca="1">INT(YEARFRAC(Table1[[#This Row],[Joining Date]],TODAY(),1))</f>
        <v>10</v>
      </c>
      <c r="M728" s="25" t="str">
        <f t="shared" ca="1" si="11"/>
        <v>Yes</v>
      </c>
      <c r="N728" s="25">
        <f>YEAR(Table1[[#This Row],[Joining Date]])</f>
        <v>2015</v>
      </c>
      <c r="O728" s="45">
        <f>MONTH(Table1[[#This Row],[Joining Date]])</f>
        <v>11</v>
      </c>
      <c r="P728" s="25">
        <f ca="1">NETWORKDAYS(Table1[[#This Row],[Joining Date]],TODAY())</f>
        <v>2779</v>
      </c>
      <c r="Q728" s="25" t="str">
        <f>LEFT(Table1[[#This Row],[Department]],5)&amp;"-"&amp;RIGHT(Table1[[#This Row],[Employee ID]],3)</f>
        <v>Opera-105</v>
      </c>
      <c r="R728" s="25" t="str">
        <f>LEFT(Table1[[#This Row],[Department]],3)</f>
        <v>Ope</v>
      </c>
      <c r="S728" s="36">
        <f>_xlfn.XLOOKUP(Table1[[#This Row],[City]],Table2[City],Table2[Bonus %])</f>
        <v>5</v>
      </c>
      <c r="U728" s="48" t="str">
        <v xml:space="preserve">Ananya </v>
      </c>
      <c r="V728" s="48" t="str">
        <v>Rao</v>
      </c>
    </row>
    <row r="729" spans="1:22" x14ac:dyDescent="0.35">
      <c r="A729" s="9" t="s">
        <v>4424</v>
      </c>
      <c r="B729" s="41" t="str">
        <f>LEFT(Table1[[#This Row],[Employee Name]],FIND(" ",Table1[[#This Row],[Employee Name]]))</f>
        <v xml:space="preserve">Aarav </v>
      </c>
      <c r="C729" s="41" t="str">
        <f>RIGHT(Table1[[#This Row],[Employee Name]],LEN(Table1[[#This Row],[Employee Name]])-FIND(" ",Table1[[#This Row],[Employee Name]]))</f>
        <v>Sharma</v>
      </c>
      <c r="D729" s="23">
        <f>Table1[[#This Row],[Basic Salary]]+Table1[[#This Row],[Bonus]]</f>
        <v>124863</v>
      </c>
      <c r="E729" s="10">
        <v>97</v>
      </c>
      <c r="F729" s="46">
        <v>46</v>
      </c>
      <c r="G729" s="10" t="str" cm="1">
        <f t="array" ref="G729">_xlfn.IFS(Table1[[#This Row],[Performance Score]]&gt;=80,"Excellent",Table1[[#This Row],[Performance Score]]&gt;=60,"Good",Table1[[#This Row],[Performance Score]]&gt;=40,"Need Improvement")</f>
        <v>Need Improvement</v>
      </c>
      <c r="H729" s="30">
        <f>Table1[[#This Row],[Bonus]]/Table1[[#This Row],[Basic Salary]]</f>
        <v>0.30111706229289542</v>
      </c>
      <c r="I729" s="10">
        <f ca="1">DATEDIF(Table1[[#This Row],[Date of Birth]],TODAY(),"y")</f>
        <v>28</v>
      </c>
      <c r="J729" s="34">
        <v>45726</v>
      </c>
      <c r="K729" s="33" t="str" cm="1">
        <f t="array" aca="1" ref="K729" ca="1">_xlfn.IFS(L729&lt;3,"Junior",L729&lt;=7,"Mid-Level",L729&gt;7,"Senior")</f>
        <v>Junior</v>
      </c>
      <c r="L729" s="46">
        <f ca="1">INT(YEARFRAC(Table1[[#This Row],[Joining Date]],TODAY(),1))</f>
        <v>1</v>
      </c>
      <c r="M729" s="25" t="str">
        <f t="shared" ca="1" si="11"/>
        <v>No</v>
      </c>
      <c r="N729" s="26">
        <f>YEAR(Table1[[#This Row],[Joining Date]])</f>
        <v>2025</v>
      </c>
      <c r="O729" s="46">
        <f>MONTH(Table1[[#This Row],[Joining Date]])</f>
        <v>3</v>
      </c>
      <c r="P729" s="26">
        <f ca="1">NETWORKDAYS(Table1[[#This Row],[Joining Date]],TODAY())</f>
        <v>341</v>
      </c>
      <c r="Q729" s="26" t="str">
        <f>LEFT(Table1[[#This Row],[Department]],5)&amp;"-"&amp;RIGHT(Table1[[#This Row],[Employee ID]],3)</f>
        <v>IT-368</v>
      </c>
      <c r="R729" s="26" t="str">
        <f>LEFT(Table1[[#This Row],[Department]],3)</f>
        <v>IT</v>
      </c>
      <c r="S729" s="37">
        <f>_xlfn.XLOOKUP(Table1[[#This Row],[City]],Table2[City],Table2[Bonus %])</f>
        <v>5</v>
      </c>
      <c r="U729" s="48" t="str">
        <v xml:space="preserve">Aarav </v>
      </c>
      <c r="V729" s="48" t="str">
        <v>Sharma</v>
      </c>
    </row>
    <row r="730" spans="1:22" x14ac:dyDescent="0.35">
      <c r="A730" s="7" t="s">
        <v>1886</v>
      </c>
      <c r="B730" s="40" t="str">
        <f>LEFT(Table1[[#This Row],[Employee Name]],FIND(" ",Table1[[#This Row],[Employee Name]]))</f>
        <v xml:space="preserve">Ajay </v>
      </c>
      <c r="C730" s="40" t="str">
        <f>RIGHT(Table1[[#This Row],[Employee Name]],LEN(Table1[[#This Row],[Employee Name]])-FIND(" ",Table1[[#This Row],[Employee Name]]))</f>
        <v>Singh</v>
      </c>
      <c r="D730" s="22">
        <f>Table1[[#This Row],[Basic Salary]]+Table1[[#This Row],[Bonus]]</f>
        <v>124863</v>
      </c>
      <c r="E730" s="8">
        <v>78</v>
      </c>
      <c r="F730" s="45">
        <v>58</v>
      </c>
      <c r="G730" s="8" t="str" cm="1">
        <f t="array" ref="G730">_xlfn.IFS(Table1[[#This Row],[Performance Score]]&gt;=80,"Excellent",Table1[[#This Row],[Performance Score]]&gt;=60,"Good",Table1[[#This Row],[Performance Score]]&gt;=40,"Need Improvement")</f>
        <v>Need Improvement</v>
      </c>
      <c r="H730" s="29">
        <f>Table1[[#This Row],[Bonus]]/Table1[[#This Row],[Basic Salary]]</f>
        <v>6.0506714003006654E-2</v>
      </c>
      <c r="I730" s="8">
        <f ca="1">DATEDIF(Table1[[#This Row],[Date of Birth]],TODAY(),"y")</f>
        <v>20</v>
      </c>
      <c r="J730" s="33">
        <v>44317</v>
      </c>
      <c r="K730" s="33" t="str" cm="1">
        <f t="array" aca="1" ref="K730" ca="1">_xlfn.IFS(L730&lt;3,"Junior",L730&lt;=7,"Mid-Level",L730&gt;7,"Senior")</f>
        <v>Mid-Level</v>
      </c>
      <c r="L730" s="45">
        <f ca="1">INT(YEARFRAC(Table1[[#This Row],[Joining Date]],TODAY(),1))</f>
        <v>5</v>
      </c>
      <c r="M730" s="25" t="str">
        <f t="shared" ca="1" si="11"/>
        <v>No</v>
      </c>
      <c r="N730" s="25">
        <f>YEAR(Table1[[#This Row],[Joining Date]])</f>
        <v>2021</v>
      </c>
      <c r="O730" s="45">
        <f>MONTH(Table1[[#This Row],[Joining Date]])</f>
        <v>5</v>
      </c>
      <c r="P730" s="25">
        <f ca="1">NETWORKDAYS(Table1[[#This Row],[Joining Date]],TODAY())</f>
        <v>1346</v>
      </c>
      <c r="Q730" s="25" t="str">
        <f>LEFT(Table1[[#This Row],[Department]],5)&amp;"-"&amp;RIGHT(Table1[[#This Row],[Employee ID]],3)</f>
        <v>Opera-830</v>
      </c>
      <c r="R730" s="25" t="str">
        <f>LEFT(Table1[[#This Row],[Department]],3)</f>
        <v>Ope</v>
      </c>
      <c r="S730" s="36">
        <f>_xlfn.XLOOKUP(Table1[[#This Row],[City]],Table2[City],Table2[Bonus %])</f>
        <v>4</v>
      </c>
      <c r="U730" s="48" t="str">
        <v xml:space="preserve">Ajay </v>
      </c>
      <c r="V730" s="48" t="str">
        <v>Singh</v>
      </c>
    </row>
    <row r="731" spans="1:22" x14ac:dyDescent="0.35">
      <c r="A731" s="9" t="s">
        <v>238</v>
      </c>
      <c r="B731" s="41" t="str">
        <f>LEFT(Table1[[#This Row],[Employee Name]],FIND(" ",Table1[[#This Row],[Employee Name]]))</f>
        <v xml:space="preserve">Meera </v>
      </c>
      <c r="C731" s="41" t="str">
        <f>RIGHT(Table1[[#This Row],[Employee Name]],LEN(Table1[[#This Row],[Employee Name]])-FIND(" ",Table1[[#This Row],[Employee Name]]))</f>
        <v>Joshi</v>
      </c>
      <c r="D731" s="23">
        <f>Table1[[#This Row],[Basic Salary]]+Table1[[#This Row],[Bonus]]</f>
        <v>124841</v>
      </c>
      <c r="E731" s="10">
        <v>77</v>
      </c>
      <c r="F731" s="46">
        <v>80</v>
      </c>
      <c r="G731" s="10" t="str" cm="1">
        <f t="array" ref="G731">_xlfn.IFS(Table1[[#This Row],[Performance Score]]&gt;=80,"Excellent",Table1[[#This Row],[Performance Score]]&gt;=60,"Good",Table1[[#This Row],[Performance Score]]&gt;=40,"Need Improvement")</f>
        <v>Excellent</v>
      </c>
      <c r="H731" s="30">
        <f>Table1[[#This Row],[Bonus]]/Table1[[#This Row],[Basic Salary]]</f>
        <v>0.18232959872714014</v>
      </c>
      <c r="I731" s="10">
        <f ca="1">DATEDIF(Table1[[#This Row],[Date of Birth]],TODAY(),"y")</f>
        <v>30</v>
      </c>
      <c r="J731" s="34">
        <v>45568</v>
      </c>
      <c r="K731" s="33" t="str" cm="1">
        <f t="array" aca="1" ref="K731" ca="1">_xlfn.IFS(L731&lt;3,"Junior",L731&lt;=7,"Mid-Level",L731&gt;7,"Senior")</f>
        <v>Junior</v>
      </c>
      <c r="L731" s="46">
        <f ca="1">INT(YEARFRAC(Table1[[#This Row],[Joining Date]],TODAY(),1))</f>
        <v>1</v>
      </c>
      <c r="M731" s="25" t="str">
        <f t="shared" ca="1" si="11"/>
        <v>No</v>
      </c>
      <c r="N731" s="26">
        <f>YEAR(Table1[[#This Row],[Joining Date]])</f>
        <v>2024</v>
      </c>
      <c r="O731" s="46">
        <f>MONTH(Table1[[#This Row],[Joining Date]])</f>
        <v>10</v>
      </c>
      <c r="P731" s="26">
        <f ca="1">NETWORKDAYS(Table1[[#This Row],[Joining Date]],TODAY())</f>
        <v>453</v>
      </c>
      <c r="Q731" s="26" t="str">
        <f>LEFT(Table1[[#This Row],[Department]],5)&amp;"-"&amp;RIGHT(Table1[[#This Row],[Employee ID]],3)</f>
        <v>HR-182</v>
      </c>
      <c r="R731" s="26" t="str">
        <f>LEFT(Table1[[#This Row],[Department]],3)</f>
        <v>HR</v>
      </c>
      <c r="S731" s="37">
        <f>_xlfn.XLOOKUP(Table1[[#This Row],[City]],Table2[City],Table2[Bonus %])</f>
        <v>5</v>
      </c>
      <c r="U731" s="48" t="str">
        <v xml:space="preserve">Meera </v>
      </c>
      <c r="V731" s="48" t="str">
        <v>Joshi</v>
      </c>
    </row>
    <row r="732" spans="1:22" x14ac:dyDescent="0.35">
      <c r="A732" s="7" t="s">
        <v>1826</v>
      </c>
      <c r="B732" s="40" t="str">
        <f>LEFT(Table1[[#This Row],[Employee Name]],FIND(" ",Table1[[#This Row],[Employee Name]]))</f>
        <v xml:space="preserve">Sneha </v>
      </c>
      <c r="C732" s="40" t="str">
        <f>RIGHT(Table1[[#This Row],[Employee Name]],LEN(Table1[[#This Row],[Employee Name]])-FIND(" ",Table1[[#This Row],[Employee Name]]))</f>
        <v>Iyer</v>
      </c>
      <c r="D732" s="22">
        <f>Table1[[#This Row],[Basic Salary]]+Table1[[#This Row],[Bonus]]</f>
        <v>124829</v>
      </c>
      <c r="E732" s="8">
        <v>100</v>
      </c>
      <c r="F732" s="45">
        <v>100</v>
      </c>
      <c r="G732" s="8" t="str" cm="1">
        <f t="array" ref="G732">_xlfn.IFS(Table1[[#This Row],[Performance Score]]&gt;=80,"Excellent",Table1[[#This Row],[Performance Score]]&gt;=60,"Good",Table1[[#This Row],[Performance Score]]&gt;=40,"Need Improvement")</f>
        <v>Excellent</v>
      </c>
      <c r="H732" s="29">
        <f>Table1[[#This Row],[Bonus]]/Table1[[#This Row],[Basic Salary]]</f>
        <v>0.30887796080569563</v>
      </c>
      <c r="I732" s="8">
        <f ca="1">DATEDIF(Table1[[#This Row],[Date of Birth]],TODAY(),"y")</f>
        <v>19</v>
      </c>
      <c r="J732" s="33">
        <v>45245</v>
      </c>
      <c r="K732" s="33" t="str" cm="1">
        <f t="array" aca="1" ref="K732" ca="1">_xlfn.IFS(L732&lt;3,"Junior",L732&lt;=7,"Mid-Level",L732&gt;7,"Senior")</f>
        <v>Junior</v>
      </c>
      <c r="L732" s="45">
        <f ca="1">INT(YEARFRAC(Table1[[#This Row],[Joining Date]],TODAY(),1))</f>
        <v>2</v>
      </c>
      <c r="M732" s="25" t="str">
        <f t="shared" ca="1" si="11"/>
        <v>No</v>
      </c>
      <c r="N732" s="25">
        <f>YEAR(Table1[[#This Row],[Joining Date]])</f>
        <v>2023</v>
      </c>
      <c r="O732" s="45">
        <f>MONTH(Table1[[#This Row],[Joining Date]])</f>
        <v>11</v>
      </c>
      <c r="P732" s="25">
        <f ca="1">NETWORKDAYS(Table1[[#This Row],[Joining Date]],TODAY())</f>
        <v>684</v>
      </c>
      <c r="Q732" s="25" t="str">
        <f>LEFT(Table1[[#This Row],[Department]],5)&amp;"-"&amp;RIGHT(Table1[[#This Row],[Employee ID]],3)</f>
        <v>Suppo-770</v>
      </c>
      <c r="R732" s="25" t="str">
        <f>LEFT(Table1[[#This Row],[Department]],3)</f>
        <v>Sup</v>
      </c>
      <c r="S732" s="36">
        <f>_xlfn.XLOOKUP(Table1[[#This Row],[City]],Table2[City],Table2[Bonus %])</f>
        <v>5</v>
      </c>
      <c r="U732" s="48" t="str">
        <v xml:space="preserve">Sneha </v>
      </c>
      <c r="V732" s="48" t="str">
        <v>Iyer</v>
      </c>
    </row>
    <row r="733" spans="1:22" x14ac:dyDescent="0.35">
      <c r="A733" s="9" t="s">
        <v>4263</v>
      </c>
      <c r="B733" s="41" t="str">
        <f>LEFT(Table1[[#This Row],[Employee Name]],FIND(" ",Table1[[#This Row],[Employee Name]]))</f>
        <v xml:space="preserve">Rohan </v>
      </c>
      <c r="C733" s="41" t="str">
        <f>RIGHT(Table1[[#This Row],[Employee Name]],LEN(Table1[[#This Row],[Employee Name]])-FIND(" ",Table1[[#This Row],[Employee Name]]))</f>
        <v>Gupta</v>
      </c>
      <c r="D733" s="23">
        <f>Table1[[#This Row],[Basic Salary]]+Table1[[#This Row],[Bonus]]</f>
        <v>124812</v>
      </c>
      <c r="E733" s="10">
        <v>93</v>
      </c>
      <c r="F733" s="46">
        <v>71</v>
      </c>
      <c r="G733" s="10" t="str" cm="1">
        <f t="array" ref="G733">_xlfn.IFS(Table1[[#This Row],[Performance Score]]&gt;=80,"Excellent",Table1[[#This Row],[Performance Score]]&gt;=60,"Good",Table1[[#This Row],[Performance Score]]&gt;=40,"Need Improvement")</f>
        <v>Good</v>
      </c>
      <c r="H733" s="30">
        <f>Table1[[#This Row],[Bonus]]/Table1[[#This Row],[Basic Salary]]</f>
        <v>0.20605287569573283</v>
      </c>
      <c r="I733" s="10">
        <f ca="1">DATEDIF(Table1[[#This Row],[Date of Birth]],TODAY(),"y")</f>
        <v>22</v>
      </c>
      <c r="J733" s="34">
        <v>42287</v>
      </c>
      <c r="K733" s="33" t="str" cm="1">
        <f t="array" aca="1" ref="K733" ca="1">_xlfn.IFS(L733&lt;3,"Junior",L733&lt;=7,"Mid-Level",L733&gt;7,"Senior")</f>
        <v>Senior</v>
      </c>
      <c r="L733" s="46">
        <f ca="1">INT(YEARFRAC(Table1[[#This Row],[Joining Date]],TODAY(),1))</f>
        <v>10</v>
      </c>
      <c r="M733" s="25" t="str">
        <f t="shared" ca="1" si="11"/>
        <v>Yes</v>
      </c>
      <c r="N733" s="26">
        <f>YEAR(Table1[[#This Row],[Joining Date]])</f>
        <v>2015</v>
      </c>
      <c r="O733" s="46">
        <f>MONTH(Table1[[#This Row],[Joining Date]])</f>
        <v>10</v>
      </c>
      <c r="P733" s="26">
        <f ca="1">NETWORKDAYS(Table1[[#This Row],[Joining Date]],TODAY())</f>
        <v>2796</v>
      </c>
      <c r="Q733" s="26" t="str">
        <f>LEFT(Table1[[#This Row],[Department]],5)&amp;"-"&amp;RIGHT(Table1[[#This Row],[Employee ID]],3)</f>
        <v>IT-207</v>
      </c>
      <c r="R733" s="26" t="str">
        <f>LEFT(Table1[[#This Row],[Department]],3)</f>
        <v>IT</v>
      </c>
      <c r="S733" s="37">
        <f>_xlfn.XLOOKUP(Table1[[#This Row],[City]],Table2[City],Table2[Bonus %])</f>
        <v>7</v>
      </c>
      <c r="U733" s="48" t="str">
        <v xml:space="preserve">Rohan </v>
      </c>
      <c r="V733" s="48" t="str">
        <v>Gupta</v>
      </c>
    </row>
    <row r="734" spans="1:22" x14ac:dyDescent="0.35">
      <c r="A734" s="7" t="s">
        <v>749</v>
      </c>
      <c r="B734" s="40" t="str">
        <f>LEFT(Table1[[#This Row],[Employee Name]],FIND(" ",Table1[[#This Row],[Employee Name]]))</f>
        <v xml:space="preserve">Tarun </v>
      </c>
      <c r="C734" s="40" t="str">
        <f>RIGHT(Table1[[#This Row],[Employee Name]],LEN(Table1[[#This Row],[Employee Name]])-FIND(" ",Table1[[#This Row],[Employee Name]]))</f>
        <v>Verma</v>
      </c>
      <c r="D734" s="22">
        <f>Table1[[#This Row],[Basic Salary]]+Table1[[#This Row],[Bonus]]</f>
        <v>124788</v>
      </c>
      <c r="E734" s="8">
        <v>71</v>
      </c>
      <c r="F734" s="45">
        <v>64</v>
      </c>
      <c r="G734" s="8" t="str" cm="1">
        <f t="array" ref="G734">_xlfn.IFS(Table1[[#This Row],[Performance Score]]&gt;=80,"Excellent",Table1[[#This Row],[Performance Score]]&gt;=60,"Good",Table1[[#This Row],[Performance Score]]&gt;=40,"Need Improvement")</f>
        <v>Good</v>
      </c>
      <c r="H734" s="29">
        <f>Table1[[#This Row],[Bonus]]/Table1[[#This Row],[Basic Salary]]</f>
        <v>0.18982827830166191</v>
      </c>
      <c r="I734" s="8">
        <f ca="1">DATEDIF(Table1[[#This Row],[Date of Birth]],TODAY(),"y")</f>
        <v>36</v>
      </c>
      <c r="J734" s="33">
        <v>42598</v>
      </c>
      <c r="K734" s="33" t="str" cm="1">
        <f t="array" aca="1" ref="K734" ca="1">_xlfn.IFS(L734&lt;3,"Junior",L734&lt;=7,"Mid-Level",L734&gt;7,"Senior")</f>
        <v>Senior</v>
      </c>
      <c r="L734" s="45">
        <f ca="1">INT(YEARFRAC(Table1[[#This Row],[Joining Date]],TODAY(),1))</f>
        <v>9</v>
      </c>
      <c r="M734" s="25" t="str">
        <f t="shared" ca="1" si="11"/>
        <v>Yes</v>
      </c>
      <c r="N734" s="25">
        <f>YEAR(Table1[[#This Row],[Joining Date]])</f>
        <v>2016</v>
      </c>
      <c r="O734" s="45">
        <f>MONTH(Table1[[#This Row],[Joining Date]])</f>
        <v>8</v>
      </c>
      <c r="P734" s="25">
        <f ca="1">NETWORKDAYS(Table1[[#This Row],[Joining Date]],TODAY())</f>
        <v>2575</v>
      </c>
      <c r="Q734" s="25" t="str">
        <f>LEFT(Table1[[#This Row],[Department]],5)&amp;"-"&amp;RIGHT(Table1[[#This Row],[Employee ID]],3)</f>
        <v>HR-693</v>
      </c>
      <c r="R734" s="25" t="str">
        <f>LEFT(Table1[[#This Row],[Department]],3)</f>
        <v>HR</v>
      </c>
      <c r="S734" s="36">
        <f>_xlfn.XLOOKUP(Table1[[#This Row],[City]],Table2[City],Table2[Bonus %])</f>
        <v>6</v>
      </c>
      <c r="U734" s="48" t="str">
        <v xml:space="preserve">Tarun </v>
      </c>
      <c r="V734" s="48" t="str">
        <v>Verma</v>
      </c>
    </row>
    <row r="735" spans="1:22" x14ac:dyDescent="0.35">
      <c r="A735" s="9" t="s">
        <v>4118</v>
      </c>
      <c r="B735" s="41" t="str">
        <f>LEFT(Table1[[#This Row],[Employee Name]],FIND(" ",Table1[[#This Row],[Employee Name]]))</f>
        <v xml:space="preserve">Arjun </v>
      </c>
      <c r="C735" s="41" t="str">
        <f>RIGHT(Table1[[#This Row],[Employee Name]],LEN(Table1[[#This Row],[Employee Name]])-FIND(" ",Table1[[#This Row],[Employee Name]]))</f>
        <v>Mehta</v>
      </c>
      <c r="D735" s="23">
        <f>Table1[[#This Row],[Basic Salary]]+Table1[[#This Row],[Bonus]]</f>
        <v>124786</v>
      </c>
      <c r="E735" s="10">
        <v>98</v>
      </c>
      <c r="F735" s="46">
        <v>79</v>
      </c>
      <c r="G735" s="10" t="str" cm="1">
        <f t="array" ref="G735">_xlfn.IFS(Table1[[#This Row],[Performance Score]]&gt;=80,"Excellent",Table1[[#This Row],[Performance Score]]&gt;=60,"Good",Table1[[#This Row],[Performance Score]]&gt;=40,"Need Improvement")</f>
        <v>Good</v>
      </c>
      <c r="H735" s="30">
        <f>Table1[[#This Row],[Bonus]]/Table1[[#This Row],[Basic Salary]]</f>
        <v>7.790648457677922E-2</v>
      </c>
      <c r="I735" s="10">
        <f ca="1">DATEDIF(Table1[[#This Row],[Date of Birth]],TODAY(),"y")</f>
        <v>44</v>
      </c>
      <c r="J735" s="34">
        <v>45707</v>
      </c>
      <c r="K735" s="33" t="str" cm="1">
        <f t="array" aca="1" ref="K735" ca="1">_xlfn.IFS(L735&lt;3,"Junior",L735&lt;=7,"Mid-Level",L735&gt;7,"Senior")</f>
        <v>Junior</v>
      </c>
      <c r="L735" s="46">
        <f ca="1">INT(YEARFRAC(Table1[[#This Row],[Joining Date]],TODAY(),1))</f>
        <v>1</v>
      </c>
      <c r="M735" s="25" t="str">
        <f t="shared" ca="1" si="11"/>
        <v>No</v>
      </c>
      <c r="N735" s="26">
        <f>YEAR(Table1[[#This Row],[Joining Date]])</f>
        <v>2025</v>
      </c>
      <c r="O735" s="46">
        <f>MONTH(Table1[[#This Row],[Joining Date]])</f>
        <v>2</v>
      </c>
      <c r="P735" s="26">
        <f ca="1">NETWORKDAYS(Table1[[#This Row],[Joining Date]],TODAY())</f>
        <v>354</v>
      </c>
      <c r="Q735" s="26" t="str">
        <f>LEFT(Table1[[#This Row],[Department]],5)&amp;"-"&amp;RIGHT(Table1[[#This Row],[Employee ID]],3)</f>
        <v>Marke-062</v>
      </c>
      <c r="R735" s="26" t="str">
        <f>LEFT(Table1[[#This Row],[Department]],3)</f>
        <v>Mar</v>
      </c>
      <c r="S735" s="37">
        <f>_xlfn.XLOOKUP(Table1[[#This Row],[City]],Table2[City],Table2[Bonus %])</f>
        <v>6</v>
      </c>
      <c r="U735" s="48" t="str">
        <v xml:space="preserve">Arjun </v>
      </c>
      <c r="V735" s="48" t="str">
        <v>Mehta</v>
      </c>
    </row>
    <row r="736" spans="1:22" x14ac:dyDescent="0.35">
      <c r="A736" s="7" t="s">
        <v>2097</v>
      </c>
      <c r="B736" s="40" t="str">
        <f>LEFT(Table1[[#This Row],[Employee Name]],FIND(" ",Table1[[#This Row],[Employee Name]]))</f>
        <v xml:space="preserve">Arjun </v>
      </c>
      <c r="C736" s="40" t="str">
        <f>RIGHT(Table1[[#This Row],[Employee Name]],LEN(Table1[[#This Row],[Employee Name]])-FIND(" ",Table1[[#This Row],[Employee Name]]))</f>
        <v>Mehta</v>
      </c>
      <c r="D736" s="22">
        <f>Table1[[#This Row],[Basic Salary]]+Table1[[#This Row],[Bonus]]</f>
        <v>124783</v>
      </c>
      <c r="E736" s="8">
        <v>70</v>
      </c>
      <c r="F736" s="45">
        <v>64</v>
      </c>
      <c r="G736" s="8" t="str" cm="1">
        <f t="array" ref="G736">_xlfn.IFS(Table1[[#This Row],[Performance Score]]&gt;=80,"Excellent",Table1[[#This Row],[Performance Score]]&gt;=60,"Good",Table1[[#This Row],[Performance Score]]&gt;=40,"Need Improvement")</f>
        <v>Good</v>
      </c>
      <c r="H736" s="29">
        <f>Table1[[#This Row],[Bonus]]/Table1[[#This Row],[Basic Salary]]</f>
        <v>0.17162735671899648</v>
      </c>
      <c r="I736" s="8">
        <f ca="1">DATEDIF(Table1[[#This Row],[Date of Birth]],TODAY(),"y")</f>
        <v>21</v>
      </c>
      <c r="J736" s="33">
        <v>44329</v>
      </c>
      <c r="K736" s="33" t="str" cm="1">
        <f t="array" aca="1" ref="K736" ca="1">_xlfn.IFS(L736&lt;3,"Junior",L736&lt;=7,"Mid-Level",L736&gt;7,"Senior")</f>
        <v>Mid-Level</v>
      </c>
      <c r="L736" s="45">
        <f ca="1">INT(YEARFRAC(Table1[[#This Row],[Joining Date]],TODAY(),1))</f>
        <v>5</v>
      </c>
      <c r="M736" s="25" t="str">
        <f t="shared" ca="1" si="11"/>
        <v>No</v>
      </c>
      <c r="N736" s="25">
        <f>YEAR(Table1[[#This Row],[Joining Date]])</f>
        <v>2021</v>
      </c>
      <c r="O736" s="45">
        <f>MONTH(Table1[[#This Row],[Joining Date]])</f>
        <v>5</v>
      </c>
      <c r="P736" s="25">
        <f ca="1">NETWORKDAYS(Table1[[#This Row],[Joining Date]],TODAY())</f>
        <v>1338</v>
      </c>
      <c r="Q736" s="25" t="str">
        <f>LEFT(Table1[[#This Row],[Department]],5)&amp;"-"&amp;RIGHT(Table1[[#This Row],[Employee ID]],3)</f>
        <v>Opera-041</v>
      </c>
      <c r="R736" s="25" t="str">
        <f>LEFT(Table1[[#This Row],[Department]],3)</f>
        <v>Ope</v>
      </c>
      <c r="S736" s="36">
        <f>_xlfn.XLOOKUP(Table1[[#This Row],[City]],Table2[City],Table2[Bonus %])</f>
        <v>4</v>
      </c>
      <c r="U736" s="48" t="str">
        <v xml:space="preserve">Arjun </v>
      </c>
      <c r="V736" s="48" t="str">
        <v>Mehta</v>
      </c>
    </row>
    <row r="737" spans="1:22" x14ac:dyDescent="0.35">
      <c r="A737" s="9" t="s">
        <v>4011</v>
      </c>
      <c r="B737" s="41" t="str">
        <f>LEFT(Table1[[#This Row],[Employee Name]],FIND(" ",Table1[[#This Row],[Employee Name]]))</f>
        <v xml:space="preserve">Nisha </v>
      </c>
      <c r="C737" s="41" t="str">
        <f>RIGHT(Table1[[#This Row],[Employee Name]],LEN(Table1[[#This Row],[Employee Name]])-FIND(" ",Table1[[#This Row],[Employee Name]]))</f>
        <v>Kapoor</v>
      </c>
      <c r="D737" s="23">
        <f>Table1[[#This Row],[Basic Salary]]+Table1[[#This Row],[Bonus]]</f>
        <v>124778</v>
      </c>
      <c r="E737" s="10">
        <v>77</v>
      </c>
      <c r="F737" s="46">
        <v>51</v>
      </c>
      <c r="G737" s="10" t="str" cm="1">
        <f t="array" ref="G737">_xlfn.IFS(Table1[[#This Row],[Performance Score]]&gt;=80,"Excellent",Table1[[#This Row],[Performance Score]]&gt;=60,"Good",Table1[[#This Row],[Performance Score]]&gt;=40,"Need Improvement")</f>
        <v>Need Improvement</v>
      </c>
      <c r="H737" s="30">
        <f>Table1[[#This Row],[Bonus]]/Table1[[#This Row],[Basic Salary]]</f>
        <v>0.26988876337027651</v>
      </c>
      <c r="I737" s="10">
        <f ca="1">DATEDIF(Table1[[#This Row],[Date of Birth]],TODAY(),"y")</f>
        <v>25</v>
      </c>
      <c r="J737" s="34">
        <v>42812</v>
      </c>
      <c r="K737" s="33" t="str" cm="1">
        <f t="array" aca="1" ref="K737" ca="1">_xlfn.IFS(L737&lt;3,"Junior",L737&lt;=7,"Mid-Level",L737&gt;7,"Senior")</f>
        <v>Senior</v>
      </c>
      <c r="L737" s="46">
        <f ca="1">INT(YEARFRAC(Table1[[#This Row],[Joining Date]],TODAY(),1))</f>
        <v>9</v>
      </c>
      <c r="M737" s="25" t="str">
        <f t="shared" ca="1" si="11"/>
        <v>Yes</v>
      </c>
      <c r="N737" s="26">
        <f>YEAR(Table1[[#This Row],[Joining Date]])</f>
        <v>2017</v>
      </c>
      <c r="O737" s="46">
        <f>MONTH(Table1[[#This Row],[Joining Date]])</f>
        <v>3</v>
      </c>
      <c r="P737" s="26">
        <f ca="1">NETWORKDAYS(Table1[[#This Row],[Joining Date]],TODAY())</f>
        <v>2421</v>
      </c>
      <c r="Q737" s="26" t="str">
        <f>LEFT(Table1[[#This Row],[Department]],5)&amp;"-"&amp;RIGHT(Table1[[#This Row],[Employee ID]],3)</f>
        <v>Suppo-955</v>
      </c>
      <c r="R737" s="26" t="str">
        <f>LEFT(Table1[[#This Row],[Department]],3)</f>
        <v>Sup</v>
      </c>
      <c r="S737" s="37">
        <f>_xlfn.XLOOKUP(Table1[[#This Row],[City]],Table2[City],Table2[Bonus %])</f>
        <v>5</v>
      </c>
      <c r="U737" s="48" t="str">
        <v xml:space="preserve">Nisha </v>
      </c>
      <c r="V737" s="48" t="str">
        <v>Kapoor</v>
      </c>
    </row>
    <row r="738" spans="1:22" x14ac:dyDescent="0.35">
      <c r="A738" s="7" t="s">
        <v>2229</v>
      </c>
      <c r="B738" s="40" t="str">
        <f>LEFT(Table1[[#This Row],[Employee Name]],FIND(" ",Table1[[#This Row],[Employee Name]]))</f>
        <v xml:space="preserve">Aarav </v>
      </c>
      <c r="C738" s="40" t="str">
        <f>RIGHT(Table1[[#This Row],[Employee Name]],LEN(Table1[[#This Row],[Employee Name]])-FIND(" ",Table1[[#This Row],[Employee Name]]))</f>
        <v>Sharma</v>
      </c>
      <c r="D738" s="22">
        <f>Table1[[#This Row],[Basic Salary]]+Table1[[#This Row],[Bonus]]</f>
        <v>124772</v>
      </c>
      <c r="E738" s="8">
        <v>89</v>
      </c>
      <c r="F738" s="45">
        <v>91</v>
      </c>
      <c r="G738" s="8" t="str" cm="1">
        <f t="array" ref="G738">_xlfn.IFS(Table1[[#This Row],[Performance Score]]&gt;=80,"Excellent",Table1[[#This Row],[Performance Score]]&gt;=60,"Good",Table1[[#This Row],[Performance Score]]&gt;=40,"Need Improvement")</f>
        <v>Excellent</v>
      </c>
      <c r="H738" s="29">
        <f>Table1[[#This Row],[Bonus]]/Table1[[#This Row],[Basic Salary]]</f>
        <v>0.26290005870564181</v>
      </c>
      <c r="I738" s="8">
        <f ca="1">DATEDIF(Table1[[#This Row],[Date of Birth]],TODAY(),"y")</f>
        <v>33</v>
      </c>
      <c r="J738" s="33">
        <v>43120</v>
      </c>
      <c r="K738" s="33" t="str" cm="1">
        <f t="array" aca="1" ref="K738" ca="1">_xlfn.IFS(L738&lt;3,"Junior",L738&lt;=7,"Mid-Level",L738&gt;7,"Senior")</f>
        <v>Senior</v>
      </c>
      <c r="L738" s="45">
        <f ca="1">INT(YEARFRAC(Table1[[#This Row],[Joining Date]],TODAY(),1))</f>
        <v>8</v>
      </c>
      <c r="M738" s="25" t="str">
        <f t="shared" ca="1" si="11"/>
        <v>Yes</v>
      </c>
      <c r="N738" s="25">
        <f>YEAR(Table1[[#This Row],[Joining Date]])</f>
        <v>2018</v>
      </c>
      <c r="O738" s="45">
        <f>MONTH(Table1[[#This Row],[Joining Date]])</f>
        <v>1</v>
      </c>
      <c r="P738" s="25">
        <f ca="1">NETWORKDAYS(Table1[[#This Row],[Joining Date]],TODAY())</f>
        <v>2201</v>
      </c>
      <c r="Q738" s="25" t="str">
        <f>LEFT(Table1[[#This Row],[Department]],5)&amp;"-"&amp;RIGHT(Table1[[#This Row],[Employee ID]],3)</f>
        <v>IT-173</v>
      </c>
      <c r="R738" s="25" t="str">
        <f>LEFT(Table1[[#This Row],[Department]],3)</f>
        <v>IT</v>
      </c>
      <c r="S738" s="36">
        <f>_xlfn.XLOOKUP(Table1[[#This Row],[City]],Table2[City],Table2[Bonus %])</f>
        <v>6</v>
      </c>
      <c r="U738" s="48" t="str">
        <v xml:space="preserve">Aarav </v>
      </c>
      <c r="V738" s="48" t="str">
        <v>Sharma</v>
      </c>
    </row>
    <row r="739" spans="1:22" x14ac:dyDescent="0.35">
      <c r="A739" s="9" t="s">
        <v>3972</v>
      </c>
      <c r="B739" s="41" t="str">
        <f>LEFT(Table1[[#This Row],[Employee Name]],FIND(" ",Table1[[#This Row],[Employee Name]]))</f>
        <v xml:space="preserve">Rahul </v>
      </c>
      <c r="C739" s="41" t="str">
        <f>RIGHT(Table1[[#This Row],[Employee Name]],LEN(Table1[[#This Row],[Employee Name]])-FIND(" ",Table1[[#This Row],[Employee Name]]))</f>
        <v>Verma</v>
      </c>
      <c r="D739" s="23">
        <f>Table1[[#This Row],[Basic Salary]]+Table1[[#This Row],[Bonus]]</f>
        <v>124732</v>
      </c>
      <c r="E739" s="10">
        <v>97</v>
      </c>
      <c r="F739" s="46">
        <v>51</v>
      </c>
      <c r="G739" s="10" t="str" cm="1">
        <f t="array" ref="G739">_xlfn.IFS(Table1[[#This Row],[Performance Score]]&gt;=80,"Excellent",Table1[[#This Row],[Performance Score]]&gt;=60,"Good",Table1[[#This Row],[Performance Score]]&gt;=40,"Need Improvement")</f>
        <v>Need Improvement</v>
      </c>
      <c r="H739" s="30">
        <f>Table1[[#This Row],[Bonus]]/Table1[[#This Row],[Basic Salary]]</f>
        <v>0.10443875789156787</v>
      </c>
      <c r="I739" s="10">
        <f ca="1">DATEDIF(Table1[[#This Row],[Date of Birth]],TODAY(),"y")</f>
        <v>19</v>
      </c>
      <c r="J739" s="34">
        <v>44183</v>
      </c>
      <c r="K739" s="33" t="str" cm="1">
        <f t="array" aca="1" ref="K739" ca="1">_xlfn.IFS(L739&lt;3,"Junior",L739&lt;=7,"Mid-Level",L739&gt;7,"Senior")</f>
        <v>Mid-Level</v>
      </c>
      <c r="L739" s="46">
        <f ca="1">INT(YEARFRAC(Table1[[#This Row],[Joining Date]],TODAY(),1))</f>
        <v>5</v>
      </c>
      <c r="M739" s="25" t="str">
        <f t="shared" ca="1" si="11"/>
        <v>No</v>
      </c>
      <c r="N739" s="26">
        <f>YEAR(Table1[[#This Row],[Joining Date]])</f>
        <v>2020</v>
      </c>
      <c r="O739" s="46">
        <f>MONTH(Table1[[#This Row],[Joining Date]])</f>
        <v>12</v>
      </c>
      <c r="P739" s="26">
        <f ca="1">NETWORKDAYS(Table1[[#This Row],[Joining Date]],TODAY())</f>
        <v>1442</v>
      </c>
      <c r="Q739" s="26" t="str">
        <f>LEFT(Table1[[#This Row],[Department]],5)&amp;"-"&amp;RIGHT(Table1[[#This Row],[Employee ID]],3)</f>
        <v>Marke-916</v>
      </c>
      <c r="R739" s="26" t="str">
        <f>LEFT(Table1[[#This Row],[Department]],3)</f>
        <v>Mar</v>
      </c>
      <c r="S739" s="37">
        <f>_xlfn.XLOOKUP(Table1[[#This Row],[City]],Table2[City],Table2[Bonus %])</f>
        <v>8</v>
      </c>
      <c r="U739" s="48" t="str">
        <v xml:space="preserve">Rahul </v>
      </c>
      <c r="V739" s="48" t="str">
        <v>Verma</v>
      </c>
    </row>
    <row r="740" spans="1:22" x14ac:dyDescent="0.35">
      <c r="A740" s="7" t="s">
        <v>3461</v>
      </c>
      <c r="B740" s="40" t="str">
        <f>LEFT(Table1[[#This Row],[Employee Name]],FIND(" ",Table1[[#This Row],[Employee Name]]))</f>
        <v xml:space="preserve">Vikram </v>
      </c>
      <c r="C740" s="40" t="str">
        <f>RIGHT(Table1[[#This Row],[Employee Name]],LEN(Table1[[#This Row],[Employee Name]])-FIND(" ",Table1[[#This Row],[Employee Name]]))</f>
        <v>Singh</v>
      </c>
      <c r="D740" s="22">
        <f>Table1[[#This Row],[Basic Salary]]+Table1[[#This Row],[Bonus]]</f>
        <v>124713</v>
      </c>
      <c r="E740" s="8">
        <v>79</v>
      </c>
      <c r="F740" s="45">
        <v>57</v>
      </c>
      <c r="G740" s="8" t="str" cm="1">
        <f t="array" ref="G740">_xlfn.IFS(Table1[[#This Row],[Performance Score]]&gt;=80,"Excellent",Table1[[#This Row],[Performance Score]]&gt;=60,"Good",Table1[[#This Row],[Performance Score]]&gt;=40,"Need Improvement")</f>
        <v>Need Improvement</v>
      </c>
      <c r="H740" s="29">
        <f>Table1[[#This Row],[Bonus]]/Table1[[#This Row],[Basic Salary]]</f>
        <v>0.11915466415399112</v>
      </c>
      <c r="I740" s="8">
        <f ca="1">DATEDIF(Table1[[#This Row],[Date of Birth]],TODAY(),"y")</f>
        <v>17</v>
      </c>
      <c r="J740" s="33">
        <v>45694</v>
      </c>
      <c r="K740" s="33" t="str" cm="1">
        <f t="array" aca="1" ref="K740" ca="1">_xlfn.IFS(L740&lt;3,"Junior",L740&lt;=7,"Mid-Level",L740&gt;7,"Senior")</f>
        <v>Junior</v>
      </c>
      <c r="L740" s="45">
        <f ca="1">INT(YEARFRAC(Table1[[#This Row],[Joining Date]],TODAY(),1))</f>
        <v>1</v>
      </c>
      <c r="M740" s="25" t="str">
        <f t="shared" ca="1" si="11"/>
        <v>No</v>
      </c>
      <c r="N740" s="25">
        <f>YEAR(Table1[[#This Row],[Joining Date]])</f>
        <v>2025</v>
      </c>
      <c r="O740" s="45">
        <f>MONTH(Table1[[#This Row],[Joining Date]])</f>
        <v>2</v>
      </c>
      <c r="P740" s="25">
        <f ca="1">NETWORKDAYS(Table1[[#This Row],[Joining Date]],TODAY())</f>
        <v>363</v>
      </c>
      <c r="Q740" s="25" t="str">
        <f>LEFT(Table1[[#This Row],[Department]],5)&amp;"-"&amp;RIGHT(Table1[[#This Row],[Employee ID]],3)</f>
        <v>IT-405</v>
      </c>
      <c r="R740" s="25" t="str">
        <f>LEFT(Table1[[#This Row],[Department]],3)</f>
        <v>IT</v>
      </c>
      <c r="S740" s="36">
        <f>_xlfn.XLOOKUP(Table1[[#This Row],[City]],Table2[City],Table2[Bonus %])</f>
        <v>5</v>
      </c>
      <c r="U740" s="48" t="str">
        <v xml:space="preserve">Vikram </v>
      </c>
      <c r="V740" s="48" t="str">
        <v>Singh</v>
      </c>
    </row>
    <row r="741" spans="1:22" x14ac:dyDescent="0.35">
      <c r="A741" s="9" t="s">
        <v>126</v>
      </c>
      <c r="B741" s="41" t="str">
        <f>LEFT(Table1[[#This Row],[Employee Name]],FIND(" ",Table1[[#This Row],[Employee Name]]))</f>
        <v xml:space="preserve">Rahul </v>
      </c>
      <c r="C741" s="41" t="str">
        <f>RIGHT(Table1[[#This Row],[Employee Name]],LEN(Table1[[#This Row],[Employee Name]])-FIND(" ",Table1[[#This Row],[Employee Name]]))</f>
        <v>Verma</v>
      </c>
      <c r="D741" s="23">
        <f>Table1[[#This Row],[Basic Salary]]+Table1[[#This Row],[Bonus]]</f>
        <v>124690</v>
      </c>
      <c r="E741" s="10">
        <v>84</v>
      </c>
      <c r="F741" s="46">
        <v>61</v>
      </c>
      <c r="G741" s="10" t="str" cm="1">
        <f t="array" ref="G741">_xlfn.IFS(Table1[[#This Row],[Performance Score]]&gt;=80,"Excellent",Table1[[#This Row],[Performance Score]]&gt;=60,"Good",Table1[[#This Row],[Performance Score]]&gt;=40,"Need Improvement")</f>
        <v>Good</v>
      </c>
      <c r="H741" s="30">
        <f>Table1[[#This Row],[Bonus]]/Table1[[#This Row],[Basic Salary]]</f>
        <v>0.25076486342799248</v>
      </c>
      <c r="I741" s="10">
        <f ca="1">DATEDIF(Table1[[#This Row],[Date of Birth]],TODAY(),"y")</f>
        <v>25</v>
      </c>
      <c r="J741" s="34">
        <v>45078</v>
      </c>
      <c r="K741" s="33" t="str" cm="1">
        <f t="array" aca="1" ref="K741" ca="1">_xlfn.IFS(L741&lt;3,"Junior",L741&lt;=7,"Mid-Level",L741&gt;7,"Senior")</f>
        <v>Mid-Level</v>
      </c>
      <c r="L741" s="46">
        <f ca="1">INT(YEARFRAC(Table1[[#This Row],[Joining Date]],TODAY(),1))</f>
        <v>3</v>
      </c>
      <c r="M741" s="25" t="str">
        <f t="shared" ca="1" si="11"/>
        <v>No</v>
      </c>
      <c r="N741" s="26">
        <f>YEAR(Table1[[#This Row],[Joining Date]])</f>
        <v>2023</v>
      </c>
      <c r="O741" s="46">
        <f>MONTH(Table1[[#This Row],[Joining Date]])</f>
        <v>6</v>
      </c>
      <c r="P741" s="26">
        <f ca="1">NETWORKDAYS(Table1[[#This Row],[Joining Date]],TODAY())</f>
        <v>803</v>
      </c>
      <c r="Q741" s="26" t="str">
        <f>LEFT(Table1[[#This Row],[Department]],5)&amp;"-"&amp;RIGHT(Table1[[#This Row],[Employee ID]],3)</f>
        <v>IT-071</v>
      </c>
      <c r="R741" s="26" t="str">
        <f>LEFT(Table1[[#This Row],[Department]],3)</f>
        <v>IT</v>
      </c>
      <c r="S741" s="37">
        <f>_xlfn.XLOOKUP(Table1[[#This Row],[City]],Table2[City],Table2[Bonus %])</f>
        <v>5</v>
      </c>
      <c r="U741" s="48" t="str">
        <v xml:space="preserve">Rahul </v>
      </c>
      <c r="V741" s="48" t="str">
        <v>Verma</v>
      </c>
    </row>
    <row r="742" spans="1:22" x14ac:dyDescent="0.35">
      <c r="A742" s="7" t="s">
        <v>528</v>
      </c>
      <c r="B742" s="40" t="str">
        <f>LEFT(Table1[[#This Row],[Employee Name]],FIND(" ",Table1[[#This Row],[Employee Name]]))</f>
        <v xml:space="preserve">Swathi </v>
      </c>
      <c r="C742" s="40" t="str">
        <f>RIGHT(Table1[[#This Row],[Employee Name]],LEN(Table1[[#This Row],[Employee Name]])-FIND(" ",Table1[[#This Row],[Employee Name]]))</f>
        <v>Ramesh</v>
      </c>
      <c r="D742" s="22">
        <f>Table1[[#This Row],[Basic Salary]]+Table1[[#This Row],[Bonus]]</f>
        <v>124685</v>
      </c>
      <c r="E742" s="8">
        <v>99</v>
      </c>
      <c r="F742" s="45">
        <v>83</v>
      </c>
      <c r="G742" s="8" t="str" cm="1">
        <f t="array" ref="G742">_xlfn.IFS(Table1[[#This Row],[Performance Score]]&gt;=80,"Excellent",Table1[[#This Row],[Performance Score]]&gt;=60,"Good",Table1[[#This Row],[Performance Score]]&gt;=40,"Need Improvement")</f>
        <v>Excellent</v>
      </c>
      <c r="H742" s="29">
        <f>Table1[[#This Row],[Bonus]]/Table1[[#This Row],[Basic Salary]]</f>
        <v>0.11467217364873322</v>
      </c>
      <c r="I742" s="8">
        <f ca="1">DATEDIF(Table1[[#This Row],[Date of Birth]],TODAY(),"y")</f>
        <v>46</v>
      </c>
      <c r="J742" s="33">
        <v>44061</v>
      </c>
      <c r="K742" s="33" t="str" cm="1">
        <f t="array" aca="1" ref="K742" ca="1">_xlfn.IFS(L742&lt;3,"Junior",L742&lt;=7,"Mid-Level",L742&gt;7,"Senior")</f>
        <v>Mid-Level</v>
      </c>
      <c r="L742" s="45">
        <f ca="1">INT(YEARFRAC(Table1[[#This Row],[Joining Date]],TODAY(),1))</f>
        <v>5</v>
      </c>
      <c r="M742" s="25" t="str">
        <f t="shared" ca="1" si="11"/>
        <v>No</v>
      </c>
      <c r="N742" s="25">
        <f>YEAR(Table1[[#This Row],[Joining Date]])</f>
        <v>2020</v>
      </c>
      <c r="O742" s="45">
        <f>MONTH(Table1[[#This Row],[Joining Date]])</f>
        <v>8</v>
      </c>
      <c r="P742" s="25">
        <f ca="1">NETWORKDAYS(Table1[[#This Row],[Joining Date]],TODAY())</f>
        <v>1530</v>
      </c>
      <c r="Q742" s="25" t="str">
        <f>LEFT(Table1[[#This Row],[Department]],5)&amp;"-"&amp;RIGHT(Table1[[#This Row],[Employee ID]],3)</f>
        <v>IT-472</v>
      </c>
      <c r="R742" s="25" t="str">
        <f>LEFT(Table1[[#This Row],[Department]],3)</f>
        <v>IT</v>
      </c>
      <c r="S742" s="36">
        <f>_xlfn.XLOOKUP(Table1[[#This Row],[City]],Table2[City],Table2[Bonus %])</f>
        <v>7</v>
      </c>
      <c r="U742" s="48" t="str">
        <v xml:space="preserve">Swathi </v>
      </c>
      <c r="V742" s="48" t="str">
        <v>Ramesh</v>
      </c>
    </row>
    <row r="743" spans="1:22" x14ac:dyDescent="0.35">
      <c r="A743" s="9" t="s">
        <v>2055</v>
      </c>
      <c r="B743" s="41" t="str">
        <f>LEFT(Table1[[#This Row],[Employee Name]],FIND(" ",Table1[[#This Row],[Employee Name]]))</f>
        <v xml:space="preserve">Krishna </v>
      </c>
      <c r="C743" s="41" t="str">
        <f>RIGHT(Table1[[#This Row],[Employee Name]],LEN(Table1[[#This Row],[Employee Name]])-FIND(" ",Table1[[#This Row],[Employee Name]]))</f>
        <v>Chaitanya</v>
      </c>
      <c r="D743" s="23">
        <f>Table1[[#This Row],[Basic Salary]]+Table1[[#This Row],[Bonus]]</f>
        <v>124649</v>
      </c>
      <c r="E743" s="10">
        <v>87</v>
      </c>
      <c r="F743" s="46">
        <v>71</v>
      </c>
      <c r="G743" s="10" t="str" cm="1">
        <f t="array" ref="G743">_xlfn.IFS(Table1[[#This Row],[Performance Score]]&gt;=80,"Excellent",Table1[[#This Row],[Performance Score]]&gt;=60,"Good",Table1[[#This Row],[Performance Score]]&gt;=40,"Need Improvement")</f>
        <v>Good</v>
      </c>
      <c r="H743" s="30">
        <f>Table1[[#This Row],[Bonus]]/Table1[[#This Row],[Basic Salary]]</f>
        <v>0.18265052467788762</v>
      </c>
      <c r="I743" s="10">
        <f ca="1">DATEDIF(Table1[[#This Row],[Date of Birth]],TODAY(),"y")</f>
        <v>21</v>
      </c>
      <c r="J743" s="34">
        <v>45533</v>
      </c>
      <c r="K743" s="33" t="str" cm="1">
        <f t="array" aca="1" ref="K743" ca="1">_xlfn.IFS(L743&lt;3,"Junior",L743&lt;=7,"Mid-Level",L743&gt;7,"Senior")</f>
        <v>Junior</v>
      </c>
      <c r="L743" s="46">
        <f ca="1">INT(YEARFRAC(Table1[[#This Row],[Joining Date]],TODAY(),1))</f>
        <v>1</v>
      </c>
      <c r="M743" s="25" t="str">
        <f t="shared" ca="1" si="11"/>
        <v>No</v>
      </c>
      <c r="N743" s="26">
        <f>YEAR(Table1[[#This Row],[Joining Date]])</f>
        <v>2024</v>
      </c>
      <c r="O743" s="46">
        <f>MONTH(Table1[[#This Row],[Joining Date]])</f>
        <v>8</v>
      </c>
      <c r="P743" s="26">
        <f ca="1">NETWORKDAYS(Table1[[#This Row],[Joining Date]],TODAY())</f>
        <v>478</v>
      </c>
      <c r="Q743" s="26" t="str">
        <f>LEFT(Table1[[#This Row],[Department]],5)&amp;"-"&amp;RIGHT(Table1[[#This Row],[Employee ID]],3)</f>
        <v>Suppo-999</v>
      </c>
      <c r="R743" s="26" t="str">
        <f>LEFT(Table1[[#This Row],[Department]],3)</f>
        <v>Sup</v>
      </c>
      <c r="S743" s="37">
        <f>_xlfn.XLOOKUP(Table1[[#This Row],[City]],Table2[City],Table2[Bonus %])</f>
        <v>8</v>
      </c>
      <c r="U743" s="48" t="str">
        <v xml:space="preserve">Krishna </v>
      </c>
      <c r="V743" s="48" t="str">
        <v>Chaitanya</v>
      </c>
    </row>
    <row r="744" spans="1:22" x14ac:dyDescent="0.35">
      <c r="A744" s="7" t="s">
        <v>2928</v>
      </c>
      <c r="B744" s="40" t="str">
        <f>LEFT(Table1[[#This Row],[Employee Name]],FIND(" ",Table1[[#This Row],[Employee Name]]))</f>
        <v xml:space="preserve">Kavya </v>
      </c>
      <c r="C744" s="40" t="str">
        <f>RIGHT(Table1[[#This Row],[Employee Name]],LEN(Table1[[#This Row],[Employee Name]])-FIND(" ",Table1[[#This Row],[Employee Name]]))</f>
        <v>Nair</v>
      </c>
      <c r="D744" s="22">
        <f>Table1[[#This Row],[Basic Salary]]+Table1[[#This Row],[Bonus]]</f>
        <v>124635</v>
      </c>
      <c r="E744" s="8">
        <v>74</v>
      </c>
      <c r="F744" s="45">
        <v>56</v>
      </c>
      <c r="G744" s="8" t="str" cm="1">
        <f t="array" ref="G744">_xlfn.IFS(Table1[[#This Row],[Performance Score]]&gt;=80,"Excellent",Table1[[#This Row],[Performance Score]]&gt;=60,"Good",Table1[[#This Row],[Performance Score]]&gt;=40,"Need Improvement")</f>
        <v>Need Improvement</v>
      </c>
      <c r="H744" s="29">
        <f>Table1[[#This Row],[Bonus]]/Table1[[#This Row],[Basic Salary]]</f>
        <v>0.26631986425937026</v>
      </c>
      <c r="I744" s="8">
        <f ca="1">DATEDIF(Table1[[#This Row],[Date of Birth]],TODAY(),"y")</f>
        <v>19</v>
      </c>
      <c r="J744" s="33">
        <v>43766</v>
      </c>
      <c r="K744" s="33" t="str" cm="1">
        <f t="array" aca="1" ref="K744" ca="1">_xlfn.IFS(L744&lt;3,"Junior",L744&lt;=7,"Mid-Level",L744&gt;7,"Senior")</f>
        <v>Mid-Level</v>
      </c>
      <c r="L744" s="45">
        <f ca="1">INT(YEARFRAC(Table1[[#This Row],[Joining Date]],TODAY(),1))</f>
        <v>6</v>
      </c>
      <c r="M744" s="25" t="str">
        <f t="shared" ca="1" si="11"/>
        <v>Yes</v>
      </c>
      <c r="N744" s="25">
        <f>YEAR(Table1[[#This Row],[Joining Date]])</f>
        <v>2019</v>
      </c>
      <c r="O744" s="45">
        <f>MONTH(Table1[[#This Row],[Joining Date]])</f>
        <v>10</v>
      </c>
      <c r="P744" s="25">
        <f ca="1">NETWORKDAYS(Table1[[#This Row],[Joining Date]],TODAY())</f>
        <v>1741</v>
      </c>
      <c r="Q744" s="25" t="str">
        <f>LEFT(Table1[[#This Row],[Department]],5)&amp;"-"&amp;RIGHT(Table1[[#This Row],[Employee ID]],3)</f>
        <v>Suppo-872</v>
      </c>
      <c r="R744" s="25" t="str">
        <f>LEFT(Table1[[#This Row],[Department]],3)</f>
        <v>Sup</v>
      </c>
      <c r="S744" s="36">
        <f>_xlfn.XLOOKUP(Table1[[#This Row],[City]],Table2[City],Table2[Bonus %])</f>
        <v>6</v>
      </c>
      <c r="U744" s="48" t="str">
        <v xml:space="preserve">Kavya </v>
      </c>
      <c r="V744" s="48" t="str">
        <v>Nair</v>
      </c>
    </row>
    <row r="745" spans="1:22" x14ac:dyDescent="0.35">
      <c r="A745" s="9" t="s">
        <v>1650</v>
      </c>
      <c r="B745" s="41" t="str">
        <f>LEFT(Table1[[#This Row],[Employee Name]],FIND(" ",Table1[[#This Row],[Employee Name]]))</f>
        <v xml:space="preserve">Rohan </v>
      </c>
      <c r="C745" s="41" t="str">
        <f>RIGHT(Table1[[#This Row],[Employee Name]],LEN(Table1[[#This Row],[Employee Name]])-FIND(" ",Table1[[#This Row],[Employee Name]]))</f>
        <v>Gupta</v>
      </c>
      <c r="D745" s="23">
        <f>Table1[[#This Row],[Basic Salary]]+Table1[[#This Row],[Bonus]]</f>
        <v>124630</v>
      </c>
      <c r="E745" s="10">
        <v>97</v>
      </c>
      <c r="F745" s="46">
        <v>96</v>
      </c>
      <c r="G745" s="10" t="str" cm="1">
        <f t="array" ref="G745">_xlfn.IFS(Table1[[#This Row],[Performance Score]]&gt;=80,"Excellent",Table1[[#This Row],[Performance Score]]&gt;=60,"Good",Table1[[#This Row],[Performance Score]]&gt;=40,"Need Improvement")</f>
        <v>Excellent</v>
      </c>
      <c r="H745" s="30">
        <f>Table1[[#This Row],[Bonus]]/Table1[[#This Row],[Basic Salary]]</f>
        <v>6.5313832924462981E-2</v>
      </c>
      <c r="I745" s="10">
        <f ca="1">DATEDIF(Table1[[#This Row],[Date of Birth]],TODAY(),"y")</f>
        <v>30</v>
      </c>
      <c r="J745" s="34">
        <v>42034</v>
      </c>
      <c r="K745" s="33" t="str" cm="1">
        <f t="array" aca="1" ref="K745" ca="1">_xlfn.IFS(L745&lt;3,"Junior",L745&lt;=7,"Mid-Level",L745&gt;7,"Senior")</f>
        <v>Senior</v>
      </c>
      <c r="L745" s="46">
        <f ca="1">INT(YEARFRAC(Table1[[#This Row],[Joining Date]],TODAY(),1))</f>
        <v>11</v>
      </c>
      <c r="M745" s="25" t="str">
        <f t="shared" ca="1" si="11"/>
        <v>Yes</v>
      </c>
      <c r="N745" s="26">
        <f>YEAR(Table1[[#This Row],[Joining Date]])</f>
        <v>2015</v>
      </c>
      <c r="O745" s="46">
        <f>MONTH(Table1[[#This Row],[Joining Date]])</f>
        <v>1</v>
      </c>
      <c r="P745" s="26">
        <f ca="1">NETWORKDAYS(Table1[[#This Row],[Joining Date]],TODAY())</f>
        <v>2977</v>
      </c>
      <c r="Q745" s="26" t="str">
        <f>LEFT(Table1[[#This Row],[Department]],5)&amp;"-"&amp;RIGHT(Table1[[#This Row],[Employee ID]],3)</f>
        <v>Opera-594</v>
      </c>
      <c r="R745" s="26" t="str">
        <f>LEFT(Table1[[#This Row],[Department]],3)</f>
        <v>Ope</v>
      </c>
      <c r="S745" s="37">
        <f>_xlfn.XLOOKUP(Table1[[#This Row],[City]],Table2[City],Table2[Bonus %])</f>
        <v>6</v>
      </c>
      <c r="U745" s="48" t="str">
        <v xml:space="preserve">Rohan </v>
      </c>
      <c r="V745" s="48" t="str">
        <v>Gupta</v>
      </c>
    </row>
    <row r="746" spans="1:22" x14ac:dyDescent="0.35">
      <c r="A746" s="7" t="s">
        <v>1301</v>
      </c>
      <c r="B746" s="40" t="str">
        <f>LEFT(Table1[[#This Row],[Employee Name]],FIND(" ",Table1[[#This Row],[Employee Name]]))</f>
        <v xml:space="preserve">Karan </v>
      </c>
      <c r="C746" s="40" t="str">
        <f>RIGHT(Table1[[#This Row],[Employee Name]],LEN(Table1[[#This Row],[Employee Name]])-FIND(" ",Table1[[#This Row],[Employee Name]]))</f>
        <v>Malhotra</v>
      </c>
      <c r="D746" s="22">
        <f>Table1[[#This Row],[Basic Salary]]+Table1[[#This Row],[Bonus]]</f>
        <v>124614</v>
      </c>
      <c r="E746" s="8">
        <v>98</v>
      </c>
      <c r="F746" s="45">
        <v>40</v>
      </c>
      <c r="G746" s="8" t="str" cm="1">
        <f t="array" ref="G746">_xlfn.IFS(Table1[[#This Row],[Performance Score]]&gt;=80,"Excellent",Table1[[#This Row],[Performance Score]]&gt;=60,"Good",Table1[[#This Row],[Performance Score]]&gt;=40,"Need Improvement")</f>
        <v>Need Improvement</v>
      </c>
      <c r="H746" s="29">
        <f>Table1[[#This Row],[Bonus]]/Table1[[#This Row],[Basic Salary]]</f>
        <v>0.11855734879629463</v>
      </c>
      <c r="I746" s="8">
        <f ca="1">DATEDIF(Table1[[#This Row],[Date of Birth]],TODAY(),"y")</f>
        <v>34</v>
      </c>
      <c r="J746" s="33">
        <v>43486</v>
      </c>
      <c r="K746" s="33" t="str" cm="1">
        <f t="array" aca="1" ref="K746" ca="1">_xlfn.IFS(L746&lt;3,"Junior",L746&lt;=7,"Mid-Level",L746&gt;7,"Senior")</f>
        <v>Mid-Level</v>
      </c>
      <c r="L746" s="45">
        <f ca="1">INT(YEARFRAC(Table1[[#This Row],[Joining Date]],TODAY(),1))</f>
        <v>7</v>
      </c>
      <c r="M746" s="25" t="str">
        <f t="shared" ca="1" si="11"/>
        <v>Yes</v>
      </c>
      <c r="N746" s="25">
        <f>YEAR(Table1[[#This Row],[Joining Date]])</f>
        <v>2019</v>
      </c>
      <c r="O746" s="45">
        <f>MONTH(Table1[[#This Row],[Joining Date]])</f>
        <v>1</v>
      </c>
      <c r="P746" s="25">
        <f ca="1">NETWORKDAYS(Table1[[#This Row],[Joining Date]],TODAY())</f>
        <v>1941</v>
      </c>
      <c r="Q746" s="25" t="str">
        <f>LEFT(Table1[[#This Row],[Department]],5)&amp;"-"&amp;RIGHT(Table1[[#This Row],[Employee ID]],3)</f>
        <v>Opera-245</v>
      </c>
      <c r="R746" s="25" t="str">
        <f>LEFT(Table1[[#This Row],[Department]],3)</f>
        <v>Ope</v>
      </c>
      <c r="S746" s="36">
        <f>_xlfn.XLOOKUP(Table1[[#This Row],[City]],Table2[City],Table2[Bonus %])</f>
        <v>5</v>
      </c>
      <c r="U746" s="48" t="str">
        <v xml:space="preserve">Karan </v>
      </c>
      <c r="V746" s="48" t="str">
        <v>Malhotra</v>
      </c>
    </row>
    <row r="747" spans="1:22" x14ac:dyDescent="0.35">
      <c r="A747" s="9" t="s">
        <v>536</v>
      </c>
      <c r="B747" s="41" t="str">
        <f>LEFT(Table1[[#This Row],[Employee Name]],FIND(" ",Table1[[#This Row],[Employee Name]]))</f>
        <v xml:space="preserve">Kavya </v>
      </c>
      <c r="C747" s="41" t="str">
        <f>RIGHT(Table1[[#This Row],[Employee Name]],LEN(Table1[[#This Row],[Employee Name]])-FIND(" ",Table1[[#This Row],[Employee Name]]))</f>
        <v>Nair</v>
      </c>
      <c r="D747" s="23">
        <f>Table1[[#This Row],[Basic Salary]]+Table1[[#This Row],[Bonus]]</f>
        <v>124578</v>
      </c>
      <c r="E747" s="10">
        <v>70</v>
      </c>
      <c r="F747" s="46">
        <v>48</v>
      </c>
      <c r="G747" s="10" t="str" cm="1">
        <f t="array" ref="G747">_xlfn.IFS(Table1[[#This Row],[Performance Score]]&gt;=80,"Excellent",Table1[[#This Row],[Performance Score]]&gt;=60,"Good",Table1[[#This Row],[Performance Score]]&gt;=40,"Need Improvement")</f>
        <v>Need Improvement</v>
      </c>
      <c r="H747" s="30">
        <f>Table1[[#This Row],[Bonus]]/Table1[[#This Row],[Basic Salary]]</f>
        <v>0.24369059979234886</v>
      </c>
      <c r="I747" s="10">
        <f ca="1">DATEDIF(Table1[[#This Row],[Date of Birth]],TODAY(),"y")</f>
        <v>40</v>
      </c>
      <c r="J747" s="34">
        <v>42181</v>
      </c>
      <c r="K747" s="33" t="str" cm="1">
        <f t="array" aca="1" ref="K747" ca="1">_xlfn.IFS(L747&lt;3,"Junior",L747&lt;=7,"Mid-Level",L747&gt;7,"Senior")</f>
        <v>Senior</v>
      </c>
      <c r="L747" s="46">
        <f ca="1">INT(YEARFRAC(Table1[[#This Row],[Joining Date]],TODAY(),1))</f>
        <v>11</v>
      </c>
      <c r="M747" s="25" t="str">
        <f t="shared" ca="1" si="11"/>
        <v>Yes</v>
      </c>
      <c r="N747" s="26">
        <f>YEAR(Table1[[#This Row],[Joining Date]])</f>
        <v>2015</v>
      </c>
      <c r="O747" s="46">
        <f>MONTH(Table1[[#This Row],[Joining Date]])</f>
        <v>6</v>
      </c>
      <c r="P747" s="26">
        <f ca="1">NETWORKDAYS(Table1[[#This Row],[Joining Date]],TODAY())</f>
        <v>2872</v>
      </c>
      <c r="Q747" s="26" t="str">
        <f>LEFT(Table1[[#This Row],[Department]],5)&amp;"-"&amp;RIGHT(Table1[[#This Row],[Employee ID]],3)</f>
        <v>HR-480</v>
      </c>
      <c r="R747" s="26" t="str">
        <f>LEFT(Table1[[#This Row],[Department]],3)</f>
        <v>HR</v>
      </c>
      <c r="S747" s="37">
        <f>_xlfn.XLOOKUP(Table1[[#This Row],[City]],Table2[City],Table2[Bonus %])</f>
        <v>6</v>
      </c>
      <c r="U747" s="48" t="str">
        <v xml:space="preserve">Kavya </v>
      </c>
      <c r="V747" s="48" t="str">
        <v>Nair</v>
      </c>
    </row>
    <row r="748" spans="1:22" x14ac:dyDescent="0.35">
      <c r="A748" s="7" t="s">
        <v>2642</v>
      </c>
      <c r="B748" s="40" t="str">
        <f>LEFT(Table1[[#This Row],[Employee Name]],FIND(" ",Table1[[#This Row],[Employee Name]]))</f>
        <v xml:space="preserve">Krishna </v>
      </c>
      <c r="C748" s="40" t="str">
        <f>RIGHT(Table1[[#This Row],[Employee Name]],LEN(Table1[[#This Row],[Employee Name]])-FIND(" ",Table1[[#This Row],[Employee Name]]))</f>
        <v>Chaitanya</v>
      </c>
      <c r="D748" s="22">
        <f>Table1[[#This Row],[Basic Salary]]+Table1[[#This Row],[Bonus]]</f>
        <v>124577</v>
      </c>
      <c r="E748" s="8">
        <v>100</v>
      </c>
      <c r="F748" s="45">
        <v>96</v>
      </c>
      <c r="G748" s="8" t="str" cm="1">
        <f t="array" ref="G748">_xlfn.IFS(Table1[[#This Row],[Performance Score]]&gt;=80,"Excellent",Table1[[#This Row],[Performance Score]]&gt;=60,"Good",Table1[[#This Row],[Performance Score]]&gt;=40,"Need Improvement")</f>
        <v>Excellent</v>
      </c>
      <c r="H748" s="29">
        <f>Table1[[#This Row],[Bonus]]/Table1[[#This Row],[Basic Salary]]</f>
        <v>0.29916571071018877</v>
      </c>
      <c r="I748" s="8">
        <f ca="1">DATEDIF(Table1[[#This Row],[Date of Birth]],TODAY(),"y")</f>
        <v>42</v>
      </c>
      <c r="J748" s="33">
        <v>44524</v>
      </c>
      <c r="K748" s="33" t="str" cm="1">
        <f t="array" aca="1" ref="K748" ca="1">_xlfn.IFS(L748&lt;3,"Junior",L748&lt;=7,"Mid-Level",L748&gt;7,"Senior")</f>
        <v>Mid-Level</v>
      </c>
      <c r="L748" s="45">
        <f ca="1">INT(YEARFRAC(Table1[[#This Row],[Joining Date]],TODAY(),1))</f>
        <v>4</v>
      </c>
      <c r="M748" s="25" t="str">
        <f t="shared" ca="1" si="11"/>
        <v>No</v>
      </c>
      <c r="N748" s="25">
        <f>YEAR(Table1[[#This Row],[Joining Date]])</f>
        <v>2021</v>
      </c>
      <c r="O748" s="45">
        <f>MONTH(Table1[[#This Row],[Joining Date]])</f>
        <v>11</v>
      </c>
      <c r="P748" s="25">
        <f ca="1">NETWORKDAYS(Table1[[#This Row],[Joining Date]],TODAY())</f>
        <v>1199</v>
      </c>
      <c r="Q748" s="25" t="str">
        <f>LEFT(Table1[[#This Row],[Department]],5)&amp;"-"&amp;RIGHT(Table1[[#This Row],[Employee ID]],3)</f>
        <v>Opera-586</v>
      </c>
      <c r="R748" s="25" t="str">
        <f>LEFT(Table1[[#This Row],[Department]],3)</f>
        <v>Ope</v>
      </c>
      <c r="S748" s="36">
        <f>_xlfn.XLOOKUP(Table1[[#This Row],[City]],Table2[City],Table2[Bonus %])</f>
        <v>6</v>
      </c>
      <c r="U748" s="48" t="str">
        <v xml:space="preserve">Krishna </v>
      </c>
      <c r="V748" s="48" t="str">
        <v>Chaitanya</v>
      </c>
    </row>
    <row r="749" spans="1:22" x14ac:dyDescent="0.35">
      <c r="A749" s="9" t="s">
        <v>2863</v>
      </c>
      <c r="B749" s="41" t="str">
        <f>LEFT(Table1[[#This Row],[Employee Name]],FIND(" ",Table1[[#This Row],[Employee Name]]))</f>
        <v xml:space="preserve">Kavya </v>
      </c>
      <c r="C749" s="41" t="str">
        <f>RIGHT(Table1[[#This Row],[Employee Name]],LEN(Table1[[#This Row],[Employee Name]])-FIND(" ",Table1[[#This Row],[Employee Name]]))</f>
        <v>Nair</v>
      </c>
      <c r="D749" s="23">
        <f>Table1[[#This Row],[Basic Salary]]+Table1[[#This Row],[Bonus]]</f>
        <v>124549</v>
      </c>
      <c r="E749" s="10">
        <v>75</v>
      </c>
      <c r="F749" s="46">
        <v>87</v>
      </c>
      <c r="G749" s="10" t="str" cm="1">
        <f t="array" ref="G749">_xlfn.IFS(Table1[[#This Row],[Performance Score]]&gt;=80,"Excellent",Table1[[#This Row],[Performance Score]]&gt;=60,"Good",Table1[[#This Row],[Performance Score]]&gt;=40,"Need Improvement")</f>
        <v>Excellent</v>
      </c>
      <c r="H749" s="30">
        <f>Table1[[#This Row],[Bonus]]/Table1[[#This Row],[Basic Salary]]</f>
        <v>9.7212678612329753E-2</v>
      </c>
      <c r="I749" s="10">
        <f ca="1">DATEDIF(Table1[[#This Row],[Date of Birth]],TODAY(),"y")</f>
        <v>33</v>
      </c>
      <c r="J749" s="34">
        <v>44182</v>
      </c>
      <c r="K749" s="33" t="str" cm="1">
        <f t="array" aca="1" ref="K749" ca="1">_xlfn.IFS(L749&lt;3,"Junior",L749&lt;=7,"Mid-Level",L749&gt;7,"Senior")</f>
        <v>Mid-Level</v>
      </c>
      <c r="L749" s="46">
        <f ca="1">INT(YEARFRAC(Table1[[#This Row],[Joining Date]],TODAY(),1))</f>
        <v>5</v>
      </c>
      <c r="M749" s="25" t="str">
        <f t="shared" ca="1" si="11"/>
        <v>No</v>
      </c>
      <c r="N749" s="26">
        <f>YEAR(Table1[[#This Row],[Joining Date]])</f>
        <v>2020</v>
      </c>
      <c r="O749" s="46">
        <f>MONTH(Table1[[#This Row],[Joining Date]])</f>
        <v>12</v>
      </c>
      <c r="P749" s="26">
        <f ca="1">NETWORKDAYS(Table1[[#This Row],[Joining Date]],TODAY())</f>
        <v>1443</v>
      </c>
      <c r="Q749" s="26" t="str">
        <f>LEFT(Table1[[#This Row],[Department]],5)&amp;"-"&amp;RIGHT(Table1[[#This Row],[Employee ID]],3)</f>
        <v>Suppo-807</v>
      </c>
      <c r="R749" s="26" t="str">
        <f>LEFT(Table1[[#This Row],[Department]],3)</f>
        <v>Sup</v>
      </c>
      <c r="S749" s="37">
        <f>_xlfn.XLOOKUP(Table1[[#This Row],[City]],Table2[City],Table2[Bonus %])</f>
        <v>7</v>
      </c>
      <c r="U749" s="48" t="str">
        <v xml:space="preserve">Kavya </v>
      </c>
      <c r="V749" s="48" t="str">
        <v>Nair</v>
      </c>
    </row>
    <row r="750" spans="1:22" x14ac:dyDescent="0.35">
      <c r="A750" s="7" t="s">
        <v>2164</v>
      </c>
      <c r="B750" s="40" t="str">
        <f>LEFT(Table1[[#This Row],[Employee Name]],FIND(" ",Table1[[#This Row],[Employee Name]]))</f>
        <v xml:space="preserve">Arjun </v>
      </c>
      <c r="C750" s="40" t="str">
        <f>RIGHT(Table1[[#This Row],[Employee Name]],LEN(Table1[[#This Row],[Employee Name]])-FIND(" ",Table1[[#This Row],[Employee Name]]))</f>
        <v>Mehta</v>
      </c>
      <c r="D750" s="22">
        <f>Table1[[#This Row],[Basic Salary]]+Table1[[#This Row],[Bonus]]</f>
        <v>124536</v>
      </c>
      <c r="E750" s="8">
        <v>75</v>
      </c>
      <c r="F750" s="45">
        <v>63</v>
      </c>
      <c r="G750" s="8" t="str" cm="1">
        <f t="array" ref="G750">_xlfn.IFS(Table1[[#This Row],[Performance Score]]&gt;=80,"Excellent",Table1[[#This Row],[Performance Score]]&gt;=60,"Good",Table1[[#This Row],[Performance Score]]&gt;=40,"Need Improvement")</f>
        <v>Good</v>
      </c>
      <c r="H750" s="29">
        <f>Table1[[#This Row],[Bonus]]/Table1[[#This Row],[Basic Salary]]</f>
        <v>7.216281832739295E-2</v>
      </c>
      <c r="I750" s="8">
        <f ca="1">DATEDIF(Table1[[#This Row],[Date of Birth]],TODAY(),"y")</f>
        <v>40</v>
      </c>
      <c r="J750" s="33">
        <v>45488</v>
      </c>
      <c r="K750" s="33" t="str" cm="1">
        <f t="array" aca="1" ref="K750" ca="1">_xlfn.IFS(L750&lt;3,"Junior",L750&lt;=7,"Mid-Level",L750&gt;7,"Senior")</f>
        <v>Junior</v>
      </c>
      <c r="L750" s="45">
        <f ca="1">INT(YEARFRAC(Table1[[#This Row],[Joining Date]],TODAY(),1))</f>
        <v>1</v>
      </c>
      <c r="M750" s="25" t="str">
        <f t="shared" ca="1" si="11"/>
        <v>No</v>
      </c>
      <c r="N750" s="25">
        <f>YEAR(Table1[[#This Row],[Joining Date]])</f>
        <v>2024</v>
      </c>
      <c r="O750" s="45">
        <f>MONTH(Table1[[#This Row],[Joining Date]])</f>
        <v>7</v>
      </c>
      <c r="P750" s="25">
        <f ca="1">NETWORKDAYS(Table1[[#This Row],[Joining Date]],TODAY())</f>
        <v>511</v>
      </c>
      <c r="Q750" s="25" t="str">
        <f>LEFT(Table1[[#This Row],[Department]],5)&amp;"-"&amp;RIGHT(Table1[[#This Row],[Employee ID]],3)</f>
        <v>IT-108</v>
      </c>
      <c r="R750" s="25" t="str">
        <f>LEFT(Table1[[#This Row],[Department]],3)</f>
        <v>IT</v>
      </c>
      <c r="S750" s="36">
        <f>_xlfn.XLOOKUP(Table1[[#This Row],[City]],Table2[City],Table2[Bonus %])</f>
        <v>6</v>
      </c>
      <c r="U750" s="48" t="str">
        <v xml:space="preserve">Arjun </v>
      </c>
      <c r="V750" s="48" t="str">
        <v>Mehta</v>
      </c>
    </row>
    <row r="751" spans="1:22" x14ac:dyDescent="0.35">
      <c r="A751" s="9" t="s">
        <v>74</v>
      </c>
      <c r="B751" s="41" t="str">
        <f>LEFT(Table1[[#This Row],[Employee Name]],FIND(" ",Table1[[#This Row],[Employee Name]]))</f>
        <v xml:space="preserve">Ishita </v>
      </c>
      <c r="C751" s="41" t="str">
        <f>RIGHT(Table1[[#This Row],[Employee Name]],LEN(Table1[[#This Row],[Employee Name]])-FIND(" ",Table1[[#This Row],[Employee Name]]))</f>
        <v>Roy</v>
      </c>
      <c r="D751" s="23">
        <f>Table1[[#This Row],[Basic Salary]]+Table1[[#This Row],[Bonus]]</f>
        <v>124533</v>
      </c>
      <c r="E751" s="10">
        <v>91</v>
      </c>
      <c r="F751" s="46">
        <v>49</v>
      </c>
      <c r="G751" s="10" t="str" cm="1">
        <f t="array" ref="G751">_xlfn.IFS(Table1[[#This Row],[Performance Score]]&gt;=80,"Excellent",Table1[[#This Row],[Performance Score]]&gt;=60,"Good",Table1[[#This Row],[Performance Score]]&gt;=40,"Need Improvement")</f>
        <v>Need Improvement</v>
      </c>
      <c r="H751" s="30">
        <f>Table1[[#This Row],[Bonus]]/Table1[[#This Row],[Basic Salary]]</f>
        <v>0.27275793346619653</v>
      </c>
      <c r="I751" s="10">
        <f ca="1">DATEDIF(Table1[[#This Row],[Date of Birth]],TODAY(),"y")</f>
        <v>13</v>
      </c>
      <c r="J751" s="34">
        <v>45926</v>
      </c>
      <c r="K751" s="33" t="str" cm="1">
        <f t="array" aca="1" ref="K751" ca="1">_xlfn.IFS(L751&lt;3,"Junior",L751&lt;=7,"Mid-Level",L751&gt;7,"Senior")</f>
        <v>Junior</v>
      </c>
      <c r="L751" s="46">
        <f ca="1">INT(YEARFRAC(Table1[[#This Row],[Joining Date]],TODAY(),1))</f>
        <v>0</v>
      </c>
      <c r="M751" s="25" t="str">
        <f t="shared" ca="1" si="11"/>
        <v>No</v>
      </c>
      <c r="N751" s="26">
        <f>YEAR(Table1[[#This Row],[Joining Date]])</f>
        <v>2025</v>
      </c>
      <c r="O751" s="46">
        <f>MONTH(Table1[[#This Row],[Joining Date]])</f>
        <v>9</v>
      </c>
      <c r="P751" s="26">
        <f ca="1">NETWORKDAYS(Table1[[#This Row],[Joining Date]],TODAY())</f>
        <v>197</v>
      </c>
      <c r="Q751" s="26" t="str">
        <f>LEFT(Table1[[#This Row],[Department]],5)&amp;"-"&amp;RIGHT(Table1[[#This Row],[Employee ID]],3)</f>
        <v>IT-027</v>
      </c>
      <c r="R751" s="26" t="str">
        <f>LEFT(Table1[[#This Row],[Department]],3)</f>
        <v>IT</v>
      </c>
      <c r="S751" s="37">
        <f>_xlfn.XLOOKUP(Table1[[#This Row],[City]],Table2[City],Table2[Bonus %])</f>
        <v>7</v>
      </c>
      <c r="U751" s="48" t="str">
        <v xml:space="preserve">Ishita </v>
      </c>
      <c r="V751" s="48" t="str">
        <v>Roy</v>
      </c>
    </row>
    <row r="752" spans="1:22" x14ac:dyDescent="0.35">
      <c r="A752" s="7" t="s">
        <v>755</v>
      </c>
      <c r="B752" s="40" t="str">
        <f>LEFT(Table1[[#This Row],[Employee Name]],FIND(" ",Table1[[#This Row],[Employee Name]]))</f>
        <v xml:space="preserve">Tarun </v>
      </c>
      <c r="C752" s="40" t="str">
        <f>RIGHT(Table1[[#This Row],[Employee Name]],LEN(Table1[[#This Row],[Employee Name]])-FIND(" ",Table1[[#This Row],[Employee Name]]))</f>
        <v>Verma</v>
      </c>
      <c r="D752" s="22">
        <f>Table1[[#This Row],[Basic Salary]]+Table1[[#This Row],[Bonus]]</f>
        <v>124522</v>
      </c>
      <c r="E752" s="8">
        <v>88</v>
      </c>
      <c r="F752" s="45">
        <v>71</v>
      </c>
      <c r="G752" s="8" t="str" cm="1">
        <f t="array" ref="G752">_xlfn.IFS(Table1[[#This Row],[Performance Score]]&gt;=80,"Excellent",Table1[[#This Row],[Performance Score]]&gt;=60,"Good",Table1[[#This Row],[Performance Score]]&gt;=40,"Need Improvement")</f>
        <v>Good</v>
      </c>
      <c r="H752" s="29">
        <f>Table1[[#This Row],[Bonus]]/Table1[[#This Row],[Basic Salary]]</f>
        <v>7.0595214554083449E-2</v>
      </c>
      <c r="I752" s="8">
        <f ca="1">DATEDIF(Table1[[#This Row],[Date of Birth]],TODAY(),"y")</f>
        <v>24</v>
      </c>
      <c r="J752" s="33">
        <v>43620</v>
      </c>
      <c r="K752" s="33" t="str" cm="1">
        <f t="array" aca="1" ref="K752" ca="1">_xlfn.IFS(L752&lt;3,"Junior",L752&lt;=7,"Mid-Level",L752&gt;7,"Senior")</f>
        <v>Mid-Level</v>
      </c>
      <c r="L752" s="45">
        <f ca="1">INT(YEARFRAC(Table1[[#This Row],[Joining Date]],TODAY(),1))</f>
        <v>7</v>
      </c>
      <c r="M752" s="25" t="str">
        <f t="shared" ca="1" si="11"/>
        <v>Yes</v>
      </c>
      <c r="N752" s="25">
        <f>YEAR(Table1[[#This Row],[Joining Date]])</f>
        <v>2019</v>
      </c>
      <c r="O752" s="45">
        <f>MONTH(Table1[[#This Row],[Joining Date]])</f>
        <v>6</v>
      </c>
      <c r="P752" s="25">
        <f ca="1">NETWORKDAYS(Table1[[#This Row],[Joining Date]],TODAY())</f>
        <v>1845</v>
      </c>
      <c r="Q752" s="25" t="str">
        <f>LEFT(Table1[[#This Row],[Department]],5)&amp;"-"&amp;RIGHT(Table1[[#This Row],[Employee ID]],3)</f>
        <v>IT-699</v>
      </c>
      <c r="R752" s="25" t="str">
        <f>LEFT(Table1[[#This Row],[Department]],3)</f>
        <v>IT</v>
      </c>
      <c r="S752" s="36">
        <f>_xlfn.XLOOKUP(Table1[[#This Row],[City]],Table2[City],Table2[Bonus %])</f>
        <v>7</v>
      </c>
      <c r="U752" s="48" t="str">
        <v xml:space="preserve">Tarun </v>
      </c>
      <c r="V752" s="48" t="str">
        <v>Verma</v>
      </c>
    </row>
    <row r="753" spans="1:22" x14ac:dyDescent="0.35">
      <c r="A753" s="9" t="s">
        <v>1112</v>
      </c>
      <c r="B753" s="41" t="str">
        <f>LEFT(Table1[[#This Row],[Employee Name]],FIND(" ",Table1[[#This Row],[Employee Name]]))</f>
        <v xml:space="preserve">Arjun </v>
      </c>
      <c r="C753" s="41" t="str">
        <f>RIGHT(Table1[[#This Row],[Employee Name]],LEN(Table1[[#This Row],[Employee Name]])-FIND(" ",Table1[[#This Row],[Employee Name]]))</f>
        <v>Mehta</v>
      </c>
      <c r="D753" s="23">
        <f>Table1[[#This Row],[Basic Salary]]+Table1[[#This Row],[Bonus]]</f>
        <v>124518</v>
      </c>
      <c r="E753" s="10">
        <v>98</v>
      </c>
      <c r="F753" s="46">
        <v>63</v>
      </c>
      <c r="G753" s="10" t="str" cm="1">
        <f t="array" ref="G753">_xlfn.IFS(Table1[[#This Row],[Performance Score]]&gt;=80,"Excellent",Table1[[#This Row],[Performance Score]]&gt;=60,"Good",Table1[[#This Row],[Performance Score]]&gt;=40,"Need Improvement")</f>
        <v>Good</v>
      </c>
      <c r="H753" s="30">
        <f>Table1[[#This Row],[Bonus]]/Table1[[#This Row],[Basic Salary]]</f>
        <v>0.21850688430261575</v>
      </c>
      <c r="I753" s="10">
        <f ca="1">DATEDIF(Table1[[#This Row],[Date of Birth]],TODAY(),"y")</f>
        <v>30</v>
      </c>
      <c r="J753" s="34">
        <v>45322</v>
      </c>
      <c r="K753" s="33" t="str" cm="1">
        <f t="array" aca="1" ref="K753" ca="1">_xlfn.IFS(L753&lt;3,"Junior",L753&lt;=7,"Mid-Level",L753&gt;7,"Senior")</f>
        <v>Junior</v>
      </c>
      <c r="L753" s="46">
        <f ca="1">INT(YEARFRAC(Table1[[#This Row],[Joining Date]],TODAY(),1))</f>
        <v>2</v>
      </c>
      <c r="M753" s="25" t="str">
        <f t="shared" ca="1" si="11"/>
        <v>No</v>
      </c>
      <c r="N753" s="26">
        <f>YEAR(Table1[[#This Row],[Joining Date]])</f>
        <v>2024</v>
      </c>
      <c r="O753" s="46">
        <f>MONTH(Table1[[#This Row],[Joining Date]])</f>
        <v>1</v>
      </c>
      <c r="P753" s="26">
        <f ca="1">NETWORKDAYS(Table1[[#This Row],[Joining Date]],TODAY())</f>
        <v>629</v>
      </c>
      <c r="Q753" s="26" t="str">
        <f>LEFT(Table1[[#This Row],[Department]],5)&amp;"-"&amp;RIGHT(Table1[[#This Row],[Employee ID]],3)</f>
        <v>Sales-056</v>
      </c>
      <c r="R753" s="26" t="str">
        <f>LEFT(Table1[[#This Row],[Department]],3)</f>
        <v>Sal</v>
      </c>
      <c r="S753" s="37">
        <f>_xlfn.XLOOKUP(Table1[[#This Row],[City]],Table2[City],Table2[Bonus %])</f>
        <v>7</v>
      </c>
      <c r="U753" s="48" t="str">
        <v xml:space="preserve">Arjun </v>
      </c>
      <c r="V753" s="48" t="str">
        <v>Mehta</v>
      </c>
    </row>
    <row r="754" spans="1:22" x14ac:dyDescent="0.35">
      <c r="A754" s="7" t="s">
        <v>3065</v>
      </c>
      <c r="B754" s="40" t="str">
        <f>LEFT(Table1[[#This Row],[Employee Name]],FIND(" ",Table1[[#This Row],[Employee Name]]))</f>
        <v xml:space="preserve">Priya </v>
      </c>
      <c r="C754" s="40" t="str">
        <f>RIGHT(Table1[[#This Row],[Employee Name]],LEN(Table1[[#This Row],[Employee Name]])-FIND(" ",Table1[[#This Row],[Employee Name]]))</f>
        <v>Reddy</v>
      </c>
      <c r="D754" s="22">
        <f>Table1[[#This Row],[Basic Salary]]+Table1[[#This Row],[Bonus]]</f>
        <v>124502</v>
      </c>
      <c r="E754" s="8">
        <v>76</v>
      </c>
      <c r="F754" s="45">
        <v>62</v>
      </c>
      <c r="G754" s="8" t="str" cm="1">
        <f t="array" ref="G754">_xlfn.IFS(Table1[[#This Row],[Performance Score]]&gt;=80,"Excellent",Table1[[#This Row],[Performance Score]]&gt;=60,"Good",Table1[[#This Row],[Performance Score]]&gt;=40,"Need Improvement")</f>
        <v>Good</v>
      </c>
      <c r="H754" s="29">
        <f>Table1[[#This Row],[Bonus]]/Table1[[#This Row],[Basic Salary]]</f>
        <v>0.24626626626626627</v>
      </c>
      <c r="I754" s="8">
        <f ca="1">DATEDIF(Table1[[#This Row],[Date of Birth]],TODAY(),"y")</f>
        <v>36</v>
      </c>
      <c r="J754" s="33">
        <v>43623</v>
      </c>
      <c r="K754" s="33" t="str" cm="1">
        <f t="array" aca="1" ref="K754" ca="1">_xlfn.IFS(L754&lt;3,"Junior",L754&lt;=7,"Mid-Level",L754&gt;7,"Senior")</f>
        <v>Mid-Level</v>
      </c>
      <c r="L754" s="45">
        <f ca="1">INT(YEARFRAC(Table1[[#This Row],[Joining Date]],TODAY(),1))</f>
        <v>7</v>
      </c>
      <c r="M754" s="25" t="str">
        <f t="shared" ca="1" si="11"/>
        <v>Yes</v>
      </c>
      <c r="N754" s="25">
        <f>YEAR(Table1[[#This Row],[Joining Date]])</f>
        <v>2019</v>
      </c>
      <c r="O754" s="45">
        <f>MONTH(Table1[[#This Row],[Joining Date]])</f>
        <v>6</v>
      </c>
      <c r="P754" s="25">
        <f ca="1">NETWORKDAYS(Table1[[#This Row],[Joining Date]],TODAY())</f>
        <v>1842</v>
      </c>
      <c r="Q754" s="25" t="str">
        <f>LEFT(Table1[[#This Row],[Department]],5)&amp;"-"&amp;RIGHT(Table1[[#This Row],[Employee ID]],3)</f>
        <v>Marke-009</v>
      </c>
      <c r="R754" s="25" t="str">
        <f>LEFT(Table1[[#This Row],[Department]],3)</f>
        <v>Mar</v>
      </c>
      <c r="S754" s="36">
        <f>_xlfn.XLOOKUP(Table1[[#This Row],[City]],Table2[City],Table2[Bonus %])</f>
        <v>6</v>
      </c>
      <c r="U754" s="48" t="str">
        <v xml:space="preserve">Priya </v>
      </c>
      <c r="V754" s="48" t="str">
        <v>Reddy</v>
      </c>
    </row>
    <row r="755" spans="1:22" x14ac:dyDescent="0.35">
      <c r="A755" s="9" t="s">
        <v>2309</v>
      </c>
      <c r="B755" s="41" t="str">
        <f>LEFT(Table1[[#This Row],[Employee Name]],FIND(" ",Table1[[#This Row],[Employee Name]]))</f>
        <v xml:space="preserve">Kavya </v>
      </c>
      <c r="C755" s="41" t="str">
        <f>RIGHT(Table1[[#This Row],[Employee Name]],LEN(Table1[[#This Row],[Employee Name]])-FIND(" ",Table1[[#This Row],[Employee Name]]))</f>
        <v>Nair</v>
      </c>
      <c r="D755" s="23">
        <f>Table1[[#This Row],[Basic Salary]]+Table1[[#This Row],[Bonus]]</f>
        <v>124474</v>
      </c>
      <c r="E755" s="10">
        <v>75</v>
      </c>
      <c r="F755" s="46">
        <v>89</v>
      </c>
      <c r="G755" s="10" t="str" cm="1">
        <f t="array" ref="G755">_xlfn.IFS(Table1[[#This Row],[Performance Score]]&gt;=80,"Excellent",Table1[[#This Row],[Performance Score]]&gt;=60,"Good",Table1[[#This Row],[Performance Score]]&gt;=40,"Need Improvement")</f>
        <v>Excellent</v>
      </c>
      <c r="H755" s="30">
        <f>Table1[[#This Row],[Bonus]]/Table1[[#This Row],[Basic Salary]]</f>
        <v>0.12396947943473746</v>
      </c>
      <c r="I755" s="10">
        <f ca="1">DATEDIF(Table1[[#This Row],[Date of Birth]],TODAY(),"y")</f>
        <v>41</v>
      </c>
      <c r="J755" s="34">
        <v>44145</v>
      </c>
      <c r="K755" s="33" t="str" cm="1">
        <f t="array" aca="1" ref="K755" ca="1">_xlfn.IFS(L755&lt;3,"Junior",L755&lt;=7,"Mid-Level",L755&gt;7,"Senior")</f>
        <v>Mid-Level</v>
      </c>
      <c r="L755" s="46">
        <f ca="1">INT(YEARFRAC(Table1[[#This Row],[Joining Date]],TODAY(),1))</f>
        <v>5</v>
      </c>
      <c r="M755" s="25" t="str">
        <f t="shared" ca="1" si="11"/>
        <v>No</v>
      </c>
      <c r="N755" s="26">
        <f>YEAR(Table1[[#This Row],[Joining Date]])</f>
        <v>2020</v>
      </c>
      <c r="O755" s="46">
        <f>MONTH(Table1[[#This Row],[Joining Date]])</f>
        <v>11</v>
      </c>
      <c r="P755" s="26">
        <f ca="1">NETWORKDAYS(Table1[[#This Row],[Joining Date]],TODAY())</f>
        <v>1470</v>
      </c>
      <c r="Q755" s="26" t="str">
        <f>LEFT(Table1[[#This Row],[Department]],5)&amp;"-"&amp;RIGHT(Table1[[#This Row],[Employee ID]],3)</f>
        <v>Marke-253</v>
      </c>
      <c r="R755" s="26" t="str">
        <f>LEFT(Table1[[#This Row],[Department]],3)</f>
        <v>Mar</v>
      </c>
      <c r="S755" s="37">
        <f>_xlfn.XLOOKUP(Table1[[#This Row],[City]],Table2[City],Table2[Bonus %])</f>
        <v>5</v>
      </c>
      <c r="U755" s="48" t="str">
        <v xml:space="preserve">Kavya </v>
      </c>
      <c r="V755" s="48" t="str">
        <v>Nair</v>
      </c>
    </row>
    <row r="756" spans="1:22" x14ac:dyDescent="0.35">
      <c r="A756" s="7" t="s">
        <v>3398</v>
      </c>
      <c r="B756" s="40" t="str">
        <f>LEFT(Table1[[#This Row],[Employee Name]],FIND(" ",Table1[[#This Row],[Employee Name]]))</f>
        <v xml:space="preserve">Ajay </v>
      </c>
      <c r="C756" s="40" t="str">
        <f>RIGHT(Table1[[#This Row],[Employee Name]],LEN(Table1[[#This Row],[Employee Name]])-FIND(" ",Table1[[#This Row],[Employee Name]]))</f>
        <v>Singh</v>
      </c>
      <c r="D756" s="22">
        <f>Table1[[#This Row],[Basic Salary]]+Table1[[#This Row],[Bonus]]</f>
        <v>124420</v>
      </c>
      <c r="E756" s="8">
        <v>94</v>
      </c>
      <c r="F756" s="45">
        <v>65</v>
      </c>
      <c r="G756" s="8" t="str" cm="1">
        <f t="array" ref="G756">_xlfn.IFS(Table1[[#This Row],[Performance Score]]&gt;=80,"Excellent",Table1[[#This Row],[Performance Score]]&gt;=60,"Good",Table1[[#This Row],[Performance Score]]&gt;=40,"Need Improvement")</f>
        <v>Good</v>
      </c>
      <c r="H756" s="29">
        <f>Table1[[#This Row],[Bonus]]/Table1[[#This Row],[Basic Salary]]</f>
        <v>7.0970518614159678E-2</v>
      </c>
      <c r="I756" s="8">
        <f ca="1">DATEDIF(Table1[[#This Row],[Date of Birth]],TODAY(),"y")</f>
        <v>25</v>
      </c>
      <c r="J756" s="33">
        <v>42546</v>
      </c>
      <c r="K756" s="33" t="str" cm="1">
        <f t="array" aca="1" ref="K756" ca="1">_xlfn.IFS(L756&lt;3,"Junior",L756&lt;=7,"Mid-Level",L756&gt;7,"Senior")</f>
        <v>Senior</v>
      </c>
      <c r="L756" s="45">
        <f ca="1">INT(YEARFRAC(Table1[[#This Row],[Joining Date]],TODAY(),1))</f>
        <v>10</v>
      </c>
      <c r="M756" s="25" t="str">
        <f t="shared" ca="1" si="11"/>
        <v>Yes</v>
      </c>
      <c r="N756" s="25">
        <f>YEAR(Table1[[#This Row],[Joining Date]])</f>
        <v>2016</v>
      </c>
      <c r="O756" s="45">
        <f>MONTH(Table1[[#This Row],[Joining Date]])</f>
        <v>6</v>
      </c>
      <c r="P756" s="25">
        <f ca="1">NETWORKDAYS(Table1[[#This Row],[Joining Date]],TODAY())</f>
        <v>2611</v>
      </c>
      <c r="Q756" s="25" t="str">
        <f>LEFT(Table1[[#This Row],[Department]],5)&amp;"-"&amp;RIGHT(Table1[[#This Row],[Employee ID]],3)</f>
        <v>Sales-342</v>
      </c>
      <c r="R756" s="25" t="str">
        <f>LEFT(Table1[[#This Row],[Department]],3)</f>
        <v>Sal</v>
      </c>
      <c r="S756" s="36">
        <f>_xlfn.XLOOKUP(Table1[[#This Row],[City]],Table2[City],Table2[Bonus %])</f>
        <v>8</v>
      </c>
      <c r="U756" s="48" t="str">
        <v xml:space="preserve">Ajay </v>
      </c>
      <c r="V756" s="48" t="str">
        <v>Singh</v>
      </c>
    </row>
    <row r="757" spans="1:22" x14ac:dyDescent="0.35">
      <c r="A757" s="9" t="s">
        <v>4493</v>
      </c>
      <c r="B757" s="41" t="str">
        <f>LEFT(Table1[[#This Row],[Employee Name]],FIND(" ",Table1[[#This Row],[Employee Name]]))</f>
        <v xml:space="preserve">Karan </v>
      </c>
      <c r="C757" s="41" t="str">
        <f>RIGHT(Table1[[#This Row],[Employee Name]],LEN(Table1[[#This Row],[Employee Name]])-FIND(" ",Table1[[#This Row],[Employee Name]]))</f>
        <v>Malhotra</v>
      </c>
      <c r="D757" s="23">
        <f>Table1[[#This Row],[Basic Salary]]+Table1[[#This Row],[Bonus]]</f>
        <v>124414</v>
      </c>
      <c r="E757" s="10">
        <v>77</v>
      </c>
      <c r="F757" s="46">
        <v>46</v>
      </c>
      <c r="G757" s="10" t="str" cm="1">
        <f t="array" ref="G757">_xlfn.IFS(Table1[[#This Row],[Performance Score]]&gt;=80,"Excellent",Table1[[#This Row],[Performance Score]]&gt;=60,"Good",Table1[[#This Row],[Performance Score]]&gt;=40,"Need Improvement")</f>
        <v>Need Improvement</v>
      </c>
      <c r="H757" s="30">
        <f>Table1[[#This Row],[Bonus]]/Table1[[#This Row],[Basic Salary]]</f>
        <v>0.1067187347109423</v>
      </c>
      <c r="I757" s="10">
        <f ca="1">DATEDIF(Table1[[#This Row],[Date of Birth]],TODAY(),"y")</f>
        <v>30</v>
      </c>
      <c r="J757" s="34">
        <v>42919</v>
      </c>
      <c r="K757" s="33" t="str" cm="1">
        <f t="array" aca="1" ref="K757" ca="1">_xlfn.IFS(L757&lt;3,"Junior",L757&lt;=7,"Mid-Level",L757&gt;7,"Senior")</f>
        <v>Senior</v>
      </c>
      <c r="L757" s="46">
        <f ca="1">INT(YEARFRAC(Table1[[#This Row],[Joining Date]],TODAY(),1))</f>
        <v>8</v>
      </c>
      <c r="M757" s="25" t="str">
        <f t="shared" ca="1" si="11"/>
        <v>Yes</v>
      </c>
      <c r="N757" s="26">
        <f>YEAR(Table1[[#This Row],[Joining Date]])</f>
        <v>2017</v>
      </c>
      <c r="O757" s="46">
        <f>MONTH(Table1[[#This Row],[Joining Date]])</f>
        <v>7</v>
      </c>
      <c r="P757" s="26">
        <f ca="1">NETWORKDAYS(Table1[[#This Row],[Joining Date]],TODAY())</f>
        <v>2346</v>
      </c>
      <c r="Q757" s="26" t="str">
        <f>LEFT(Table1[[#This Row],[Department]],5)&amp;"-"&amp;RIGHT(Table1[[#This Row],[Employee ID]],3)</f>
        <v>Sales-437</v>
      </c>
      <c r="R757" s="26" t="str">
        <f>LEFT(Table1[[#This Row],[Department]],3)</f>
        <v>Sal</v>
      </c>
      <c r="S757" s="37">
        <f>_xlfn.XLOOKUP(Table1[[#This Row],[City]],Table2[City],Table2[Bonus %])</f>
        <v>5</v>
      </c>
      <c r="U757" s="48" t="str">
        <v xml:space="preserve">Karan </v>
      </c>
      <c r="V757" s="48" t="str">
        <v>Malhotra</v>
      </c>
    </row>
    <row r="758" spans="1:22" x14ac:dyDescent="0.35">
      <c r="A758" s="7" t="s">
        <v>3719</v>
      </c>
      <c r="B758" s="40" t="str">
        <f>LEFT(Table1[[#This Row],[Employee Name]],FIND(" ",Table1[[#This Row],[Employee Name]]))</f>
        <v xml:space="preserve">Vikram </v>
      </c>
      <c r="C758" s="40" t="str">
        <f>RIGHT(Table1[[#This Row],[Employee Name]],LEN(Table1[[#This Row],[Employee Name]])-FIND(" ",Table1[[#This Row],[Employee Name]]))</f>
        <v>Singh</v>
      </c>
      <c r="D758" s="22">
        <f>Table1[[#This Row],[Basic Salary]]+Table1[[#This Row],[Bonus]]</f>
        <v>124411</v>
      </c>
      <c r="E758" s="8">
        <v>99</v>
      </c>
      <c r="F758" s="45">
        <v>71</v>
      </c>
      <c r="G758" s="8" t="str" cm="1">
        <f t="array" ref="G758">_xlfn.IFS(Table1[[#This Row],[Performance Score]]&gt;=80,"Excellent",Table1[[#This Row],[Performance Score]]&gt;=60,"Good",Table1[[#This Row],[Performance Score]]&gt;=40,"Need Improvement")</f>
        <v>Good</v>
      </c>
      <c r="H758" s="29">
        <f>Table1[[#This Row],[Bonus]]/Table1[[#This Row],[Basic Salary]]</f>
        <v>6.3869268526277986E-2</v>
      </c>
      <c r="I758" s="8">
        <f ca="1">DATEDIF(Table1[[#This Row],[Date of Birth]],TODAY(),"y")</f>
        <v>22</v>
      </c>
      <c r="J758" s="33">
        <v>45594</v>
      </c>
      <c r="K758" s="33" t="str" cm="1">
        <f t="array" aca="1" ref="K758" ca="1">_xlfn.IFS(L758&lt;3,"Junior",L758&lt;=7,"Mid-Level",L758&gt;7,"Senior")</f>
        <v>Junior</v>
      </c>
      <c r="L758" s="45">
        <f ca="1">INT(YEARFRAC(Table1[[#This Row],[Joining Date]],TODAY(),1))</f>
        <v>1</v>
      </c>
      <c r="M758" s="25" t="str">
        <f t="shared" ca="1" si="11"/>
        <v>No</v>
      </c>
      <c r="N758" s="25">
        <f>YEAR(Table1[[#This Row],[Joining Date]])</f>
        <v>2024</v>
      </c>
      <c r="O758" s="45">
        <f>MONTH(Table1[[#This Row],[Joining Date]])</f>
        <v>10</v>
      </c>
      <c r="P758" s="25">
        <f ca="1">NETWORKDAYS(Table1[[#This Row],[Joining Date]],TODAY())</f>
        <v>435</v>
      </c>
      <c r="Q758" s="25" t="str">
        <f>LEFT(Table1[[#This Row],[Department]],5)&amp;"-"&amp;RIGHT(Table1[[#This Row],[Employee ID]],3)</f>
        <v>Suppo-663</v>
      </c>
      <c r="R758" s="25" t="str">
        <f>LEFT(Table1[[#This Row],[Department]],3)</f>
        <v>Sup</v>
      </c>
      <c r="S758" s="36">
        <f>_xlfn.XLOOKUP(Table1[[#This Row],[City]],Table2[City],Table2[Bonus %])</f>
        <v>5</v>
      </c>
      <c r="U758" s="48" t="str">
        <v xml:space="preserve">Vikram </v>
      </c>
      <c r="V758" s="48" t="str">
        <v>Singh</v>
      </c>
    </row>
    <row r="759" spans="1:22" x14ac:dyDescent="0.35">
      <c r="A759" s="9" t="s">
        <v>4141</v>
      </c>
      <c r="B759" s="41" t="str">
        <f>LEFT(Table1[[#This Row],[Employee Name]],FIND(" ",Table1[[#This Row],[Employee Name]]))</f>
        <v xml:space="preserve">Pooja </v>
      </c>
      <c r="C759" s="41" t="str">
        <f>RIGHT(Table1[[#This Row],[Employee Name]],LEN(Table1[[#This Row],[Employee Name]])-FIND(" ",Table1[[#This Row],[Employee Name]]))</f>
        <v>Das</v>
      </c>
      <c r="D759" s="23">
        <f>Table1[[#This Row],[Basic Salary]]+Table1[[#This Row],[Bonus]]</f>
        <v>124382</v>
      </c>
      <c r="E759" s="10">
        <v>71</v>
      </c>
      <c r="F759" s="46">
        <v>42</v>
      </c>
      <c r="G759" s="10" t="str" cm="1">
        <f t="array" ref="G759">_xlfn.IFS(Table1[[#This Row],[Performance Score]]&gt;=80,"Excellent",Table1[[#This Row],[Performance Score]]&gt;=60,"Good",Table1[[#This Row],[Performance Score]]&gt;=40,"Need Improvement")</f>
        <v>Need Improvement</v>
      </c>
      <c r="H759" s="30">
        <f>Table1[[#This Row],[Bonus]]/Table1[[#This Row],[Basic Salary]]</f>
        <v>9.823762096489369E-2</v>
      </c>
      <c r="I759" s="10">
        <f ca="1">DATEDIF(Table1[[#This Row],[Date of Birth]],TODAY(),"y")</f>
        <v>27</v>
      </c>
      <c r="J759" s="34">
        <v>42371</v>
      </c>
      <c r="K759" s="33" t="str" cm="1">
        <f t="array" aca="1" ref="K759" ca="1">_xlfn.IFS(L759&lt;3,"Junior",L759&lt;=7,"Mid-Level",L759&gt;7,"Senior")</f>
        <v>Senior</v>
      </c>
      <c r="L759" s="46">
        <f ca="1">INT(YEARFRAC(Table1[[#This Row],[Joining Date]],TODAY(),1))</f>
        <v>10</v>
      </c>
      <c r="M759" s="25" t="str">
        <f t="shared" ca="1" si="11"/>
        <v>Yes</v>
      </c>
      <c r="N759" s="26">
        <f>YEAR(Table1[[#This Row],[Joining Date]])</f>
        <v>2016</v>
      </c>
      <c r="O759" s="46">
        <f>MONTH(Table1[[#This Row],[Joining Date]])</f>
        <v>1</v>
      </c>
      <c r="P759" s="26">
        <f ca="1">NETWORKDAYS(Table1[[#This Row],[Joining Date]],TODAY())</f>
        <v>2736</v>
      </c>
      <c r="Q759" s="26" t="str">
        <f>LEFT(Table1[[#This Row],[Department]],5)&amp;"-"&amp;RIGHT(Table1[[#This Row],[Employee ID]],3)</f>
        <v>HR-085</v>
      </c>
      <c r="R759" s="26" t="str">
        <f>LEFT(Table1[[#This Row],[Department]],3)</f>
        <v>HR</v>
      </c>
      <c r="S759" s="37">
        <f>_xlfn.XLOOKUP(Table1[[#This Row],[City]],Table2[City],Table2[Bonus %])</f>
        <v>5</v>
      </c>
      <c r="U759" s="48" t="str">
        <v xml:space="preserve">Pooja </v>
      </c>
      <c r="V759" s="48" t="str">
        <v>Das</v>
      </c>
    </row>
    <row r="760" spans="1:22" x14ac:dyDescent="0.35">
      <c r="A760" s="7" t="s">
        <v>862</v>
      </c>
      <c r="B760" s="40" t="str">
        <f>LEFT(Table1[[#This Row],[Employee Name]],FIND(" ",Table1[[#This Row],[Employee Name]]))</f>
        <v xml:space="preserve">Kavya </v>
      </c>
      <c r="C760" s="40" t="str">
        <f>RIGHT(Table1[[#This Row],[Employee Name]],LEN(Table1[[#This Row],[Employee Name]])-FIND(" ",Table1[[#This Row],[Employee Name]]))</f>
        <v>Nair</v>
      </c>
      <c r="D760" s="22">
        <f>Table1[[#This Row],[Basic Salary]]+Table1[[#This Row],[Bonus]]</f>
        <v>124375</v>
      </c>
      <c r="E760" s="8">
        <v>100</v>
      </c>
      <c r="F760" s="45">
        <v>91</v>
      </c>
      <c r="G760" s="8" t="str" cm="1">
        <f t="array" ref="G760">_xlfn.IFS(Table1[[#This Row],[Performance Score]]&gt;=80,"Excellent",Table1[[#This Row],[Performance Score]]&gt;=60,"Good",Table1[[#This Row],[Performance Score]]&gt;=40,"Need Improvement")</f>
        <v>Excellent</v>
      </c>
      <c r="H760" s="29">
        <f>Table1[[#This Row],[Bonus]]/Table1[[#This Row],[Basic Salary]]</f>
        <v>0.271299050422659</v>
      </c>
      <c r="I760" s="8">
        <f ca="1">DATEDIF(Table1[[#This Row],[Date of Birth]],TODAY(),"y")</f>
        <v>39</v>
      </c>
      <c r="J760" s="33">
        <v>45133</v>
      </c>
      <c r="K760" s="33" t="str" cm="1">
        <f t="array" aca="1" ref="K760" ca="1">_xlfn.IFS(L760&lt;3,"Junior",L760&lt;=7,"Mid-Level",L760&gt;7,"Senior")</f>
        <v>Junior</v>
      </c>
      <c r="L760" s="45">
        <f ca="1">INT(YEARFRAC(Table1[[#This Row],[Joining Date]],TODAY(),1))</f>
        <v>2</v>
      </c>
      <c r="M760" s="25" t="str">
        <f t="shared" ca="1" si="11"/>
        <v>No</v>
      </c>
      <c r="N760" s="25">
        <f>YEAR(Table1[[#This Row],[Joining Date]])</f>
        <v>2023</v>
      </c>
      <c r="O760" s="45">
        <f>MONTH(Table1[[#This Row],[Joining Date]])</f>
        <v>7</v>
      </c>
      <c r="P760" s="25">
        <f ca="1">NETWORKDAYS(Table1[[#This Row],[Joining Date]],TODAY())</f>
        <v>764</v>
      </c>
      <c r="Q760" s="25" t="str">
        <f>LEFT(Table1[[#This Row],[Department]],5)&amp;"-"&amp;RIGHT(Table1[[#This Row],[Employee ID]],3)</f>
        <v>Marke-806</v>
      </c>
      <c r="R760" s="25" t="str">
        <f>LEFT(Table1[[#This Row],[Department]],3)</f>
        <v>Mar</v>
      </c>
      <c r="S760" s="36">
        <f>_xlfn.XLOOKUP(Table1[[#This Row],[City]],Table2[City],Table2[Bonus %])</f>
        <v>8</v>
      </c>
      <c r="U760" s="48" t="str">
        <v xml:space="preserve">Kavya </v>
      </c>
      <c r="V760" s="48" t="str">
        <v>Nair</v>
      </c>
    </row>
    <row r="761" spans="1:22" x14ac:dyDescent="0.35">
      <c r="A761" s="9" t="s">
        <v>2586</v>
      </c>
      <c r="B761" s="41" t="str">
        <f>LEFT(Table1[[#This Row],[Employee Name]],FIND(" ",Table1[[#This Row],[Employee Name]]))</f>
        <v xml:space="preserve">Vikram </v>
      </c>
      <c r="C761" s="41" t="str">
        <f>RIGHT(Table1[[#This Row],[Employee Name]],LEN(Table1[[#This Row],[Employee Name]])-FIND(" ",Table1[[#This Row],[Employee Name]]))</f>
        <v>Singh</v>
      </c>
      <c r="D761" s="23">
        <f>Table1[[#This Row],[Basic Salary]]+Table1[[#This Row],[Bonus]]</f>
        <v>124374</v>
      </c>
      <c r="E761" s="10">
        <v>63</v>
      </c>
      <c r="F761" s="46">
        <v>84</v>
      </c>
      <c r="G761" s="10" t="str" cm="1">
        <f t="array" ref="G761">_xlfn.IFS(Table1[[#This Row],[Performance Score]]&gt;=80,"Excellent",Table1[[#This Row],[Performance Score]]&gt;=60,"Good",Table1[[#This Row],[Performance Score]]&gt;=40,"Need Improvement")</f>
        <v>Excellent</v>
      </c>
      <c r="H761" s="30">
        <f>Table1[[#This Row],[Bonus]]/Table1[[#This Row],[Basic Salary]]</f>
        <v>0.11711501324830467</v>
      </c>
      <c r="I761" s="10">
        <f ca="1">DATEDIF(Table1[[#This Row],[Date of Birth]],TODAY(),"y")</f>
        <v>34</v>
      </c>
      <c r="J761" s="34">
        <v>45046</v>
      </c>
      <c r="K761" s="33" t="str" cm="1">
        <f t="array" aca="1" ref="K761" ca="1">_xlfn.IFS(L761&lt;3,"Junior",L761&lt;=7,"Mid-Level",L761&gt;7,"Senior")</f>
        <v>Mid-Level</v>
      </c>
      <c r="L761" s="46">
        <f ca="1">INT(YEARFRAC(Table1[[#This Row],[Joining Date]],TODAY(),1))</f>
        <v>3</v>
      </c>
      <c r="M761" s="25" t="str">
        <f t="shared" ca="1" si="11"/>
        <v>No</v>
      </c>
      <c r="N761" s="26">
        <f>YEAR(Table1[[#This Row],[Joining Date]])</f>
        <v>2023</v>
      </c>
      <c r="O761" s="46">
        <f>MONTH(Table1[[#This Row],[Joining Date]])</f>
        <v>4</v>
      </c>
      <c r="P761" s="26">
        <f ca="1">NETWORKDAYS(Table1[[#This Row],[Joining Date]],TODAY())</f>
        <v>826</v>
      </c>
      <c r="Q761" s="26" t="str">
        <f>LEFT(Table1[[#This Row],[Department]],5)&amp;"-"&amp;RIGHT(Table1[[#This Row],[Employee ID]],3)</f>
        <v>Opera-530</v>
      </c>
      <c r="R761" s="26" t="str">
        <f>LEFT(Table1[[#This Row],[Department]],3)</f>
        <v>Ope</v>
      </c>
      <c r="S761" s="37">
        <f>_xlfn.XLOOKUP(Table1[[#This Row],[City]],Table2[City],Table2[Bonus %])</f>
        <v>7</v>
      </c>
      <c r="U761" s="48" t="str">
        <v xml:space="preserve">Vikram </v>
      </c>
      <c r="V761" s="48" t="str">
        <v>Singh</v>
      </c>
    </row>
    <row r="762" spans="1:22" x14ac:dyDescent="0.35">
      <c r="A762" s="7" t="s">
        <v>1558</v>
      </c>
      <c r="B762" s="40" t="str">
        <f>LEFT(Table1[[#This Row],[Employee Name]],FIND(" ",Table1[[#This Row],[Employee Name]]))</f>
        <v xml:space="preserve">Pooja </v>
      </c>
      <c r="C762" s="40" t="str">
        <f>RIGHT(Table1[[#This Row],[Employee Name]],LEN(Table1[[#This Row],[Employee Name]])-FIND(" ",Table1[[#This Row],[Employee Name]]))</f>
        <v>Das</v>
      </c>
      <c r="D762" s="22">
        <f>Table1[[#This Row],[Basic Salary]]+Table1[[#This Row],[Bonus]]</f>
        <v>124335</v>
      </c>
      <c r="E762" s="8">
        <v>70</v>
      </c>
      <c r="F762" s="45">
        <v>97</v>
      </c>
      <c r="G762" s="8" t="str" cm="1">
        <f t="array" ref="G762">_xlfn.IFS(Table1[[#This Row],[Performance Score]]&gt;=80,"Excellent",Table1[[#This Row],[Performance Score]]&gt;=60,"Good",Table1[[#This Row],[Performance Score]]&gt;=40,"Need Improvement")</f>
        <v>Excellent</v>
      </c>
      <c r="H762" s="29">
        <f>Table1[[#This Row],[Bonus]]/Table1[[#This Row],[Basic Salary]]</f>
        <v>0.21484962773337501</v>
      </c>
      <c r="I762" s="8">
        <f ca="1">DATEDIF(Table1[[#This Row],[Date of Birth]],TODAY(),"y")</f>
        <v>38</v>
      </c>
      <c r="J762" s="33">
        <v>44802</v>
      </c>
      <c r="K762" s="33" t="str" cm="1">
        <f t="array" aca="1" ref="K762" ca="1">_xlfn.IFS(L762&lt;3,"Junior",L762&lt;=7,"Mid-Level",L762&gt;7,"Senior")</f>
        <v>Mid-Level</v>
      </c>
      <c r="L762" s="45">
        <f ca="1">INT(YEARFRAC(Table1[[#This Row],[Joining Date]],TODAY(),1))</f>
        <v>3</v>
      </c>
      <c r="M762" s="25" t="str">
        <f t="shared" ca="1" si="11"/>
        <v>No</v>
      </c>
      <c r="N762" s="25">
        <f>YEAR(Table1[[#This Row],[Joining Date]])</f>
        <v>2022</v>
      </c>
      <c r="O762" s="45">
        <f>MONTH(Table1[[#This Row],[Joining Date]])</f>
        <v>8</v>
      </c>
      <c r="P762" s="25">
        <f ca="1">NETWORKDAYS(Table1[[#This Row],[Joining Date]],TODAY())</f>
        <v>1001</v>
      </c>
      <c r="Q762" s="25" t="str">
        <f>LEFT(Table1[[#This Row],[Department]],5)&amp;"-"&amp;RIGHT(Table1[[#This Row],[Employee ID]],3)</f>
        <v>HR-502</v>
      </c>
      <c r="R762" s="25" t="str">
        <f>LEFT(Table1[[#This Row],[Department]],3)</f>
        <v>HR</v>
      </c>
      <c r="S762" s="36">
        <f>_xlfn.XLOOKUP(Table1[[#This Row],[City]],Table2[City],Table2[Bonus %])</f>
        <v>5</v>
      </c>
      <c r="U762" s="48" t="str">
        <v xml:space="preserve">Pooja </v>
      </c>
      <c r="V762" s="48" t="str">
        <v>Das</v>
      </c>
    </row>
    <row r="763" spans="1:22" x14ac:dyDescent="0.35">
      <c r="A763" s="9" t="s">
        <v>3747</v>
      </c>
      <c r="B763" s="41" t="str">
        <f>LEFT(Table1[[#This Row],[Employee Name]],FIND(" ",Table1[[#This Row],[Employee Name]]))</f>
        <v xml:space="preserve">Ishita </v>
      </c>
      <c r="C763" s="41" t="str">
        <f>RIGHT(Table1[[#This Row],[Employee Name]],LEN(Table1[[#This Row],[Employee Name]])-FIND(" ",Table1[[#This Row],[Employee Name]]))</f>
        <v>Roy</v>
      </c>
      <c r="D763" s="23">
        <f>Table1[[#This Row],[Basic Salary]]+Table1[[#This Row],[Bonus]]</f>
        <v>124326</v>
      </c>
      <c r="E763" s="10">
        <v>94</v>
      </c>
      <c r="F763" s="46">
        <v>48</v>
      </c>
      <c r="G763" s="10" t="str" cm="1">
        <f t="array" ref="G763">_xlfn.IFS(Table1[[#This Row],[Performance Score]]&gt;=80,"Excellent",Table1[[#This Row],[Performance Score]]&gt;=60,"Good",Table1[[#This Row],[Performance Score]]&gt;=40,"Need Improvement")</f>
        <v>Need Improvement</v>
      </c>
      <c r="H763" s="30">
        <f>Table1[[#This Row],[Bonus]]/Table1[[#This Row],[Basic Salary]]</f>
        <v>5.4718517764430416E-2</v>
      </c>
      <c r="I763" s="10">
        <f ca="1">DATEDIF(Table1[[#This Row],[Date of Birth]],TODAY(),"y")</f>
        <v>29</v>
      </c>
      <c r="J763" s="34">
        <v>43560</v>
      </c>
      <c r="K763" s="33" t="str" cm="1">
        <f t="array" aca="1" ref="K763" ca="1">_xlfn.IFS(L763&lt;3,"Junior",L763&lt;=7,"Mid-Level",L763&gt;7,"Senior")</f>
        <v>Mid-Level</v>
      </c>
      <c r="L763" s="46">
        <f ca="1">INT(YEARFRAC(Table1[[#This Row],[Joining Date]],TODAY(),1))</f>
        <v>7</v>
      </c>
      <c r="M763" s="25" t="str">
        <f t="shared" ca="1" si="11"/>
        <v>Yes</v>
      </c>
      <c r="N763" s="26">
        <f>YEAR(Table1[[#This Row],[Joining Date]])</f>
        <v>2019</v>
      </c>
      <c r="O763" s="46">
        <f>MONTH(Table1[[#This Row],[Joining Date]])</f>
        <v>4</v>
      </c>
      <c r="P763" s="26">
        <f ca="1">NETWORKDAYS(Table1[[#This Row],[Joining Date]],TODAY())</f>
        <v>1887</v>
      </c>
      <c r="Q763" s="26" t="str">
        <f>LEFT(Table1[[#This Row],[Department]],5)&amp;"-"&amp;RIGHT(Table1[[#This Row],[Employee ID]],3)</f>
        <v>IT-691</v>
      </c>
      <c r="R763" s="26" t="str">
        <f>LEFT(Table1[[#This Row],[Department]],3)</f>
        <v>IT</v>
      </c>
      <c r="S763" s="37">
        <f>_xlfn.XLOOKUP(Table1[[#This Row],[City]],Table2[City],Table2[Bonus %])</f>
        <v>4</v>
      </c>
      <c r="U763" s="48" t="str">
        <v xml:space="preserve">Ishita </v>
      </c>
      <c r="V763" s="48" t="str">
        <v>Roy</v>
      </c>
    </row>
    <row r="764" spans="1:22" x14ac:dyDescent="0.35">
      <c r="A764" s="7" t="s">
        <v>600</v>
      </c>
      <c r="B764" s="40" t="str">
        <f>LEFT(Table1[[#This Row],[Employee Name]],FIND(" ",Table1[[#This Row],[Employee Name]]))</f>
        <v xml:space="preserve">Ravi </v>
      </c>
      <c r="C764" s="40" t="str">
        <f>RIGHT(Table1[[#This Row],[Employee Name]],LEN(Table1[[#This Row],[Employee Name]])-FIND(" ",Table1[[#This Row],[Employee Name]]))</f>
        <v>Teja</v>
      </c>
      <c r="D764" s="22">
        <f>Table1[[#This Row],[Basic Salary]]+Table1[[#This Row],[Bonus]]</f>
        <v>124307</v>
      </c>
      <c r="E764" s="8">
        <v>82</v>
      </c>
      <c r="F764" s="45">
        <v>91</v>
      </c>
      <c r="G764" s="8" t="str" cm="1">
        <f t="array" ref="G764">_xlfn.IFS(Table1[[#This Row],[Performance Score]]&gt;=80,"Excellent",Table1[[#This Row],[Performance Score]]&gt;=60,"Good",Table1[[#This Row],[Performance Score]]&gt;=40,"Need Improvement")</f>
        <v>Excellent</v>
      </c>
      <c r="H764" s="29">
        <f>Table1[[#This Row],[Bonus]]/Table1[[#This Row],[Basic Salary]]</f>
        <v>0.26606168011081233</v>
      </c>
      <c r="I764" s="8">
        <f ca="1">DATEDIF(Table1[[#This Row],[Date of Birth]],TODAY(),"y")</f>
        <v>32</v>
      </c>
      <c r="J764" s="33">
        <v>42958</v>
      </c>
      <c r="K764" s="33" t="str" cm="1">
        <f t="array" aca="1" ref="K764" ca="1">_xlfn.IFS(L764&lt;3,"Junior",L764&lt;=7,"Mid-Level",L764&gt;7,"Senior")</f>
        <v>Senior</v>
      </c>
      <c r="L764" s="45">
        <f ca="1">INT(YEARFRAC(Table1[[#This Row],[Joining Date]],TODAY(),1))</f>
        <v>8</v>
      </c>
      <c r="M764" s="25" t="str">
        <f t="shared" ca="1" si="11"/>
        <v>Yes</v>
      </c>
      <c r="N764" s="25">
        <f>YEAR(Table1[[#This Row],[Joining Date]])</f>
        <v>2017</v>
      </c>
      <c r="O764" s="45">
        <f>MONTH(Table1[[#This Row],[Joining Date]])</f>
        <v>8</v>
      </c>
      <c r="P764" s="25">
        <f ca="1">NETWORKDAYS(Table1[[#This Row],[Joining Date]],TODAY())</f>
        <v>2317</v>
      </c>
      <c r="Q764" s="25" t="str">
        <f>LEFT(Table1[[#This Row],[Department]],5)&amp;"-"&amp;RIGHT(Table1[[#This Row],[Employee ID]],3)</f>
        <v>Finan-544</v>
      </c>
      <c r="R764" s="25" t="str">
        <f>LEFT(Table1[[#This Row],[Department]],3)</f>
        <v>Fin</v>
      </c>
      <c r="S764" s="36">
        <f>_xlfn.XLOOKUP(Table1[[#This Row],[City]],Table2[City],Table2[Bonus %])</f>
        <v>8</v>
      </c>
      <c r="U764" s="48" t="str">
        <v xml:space="preserve">Ravi </v>
      </c>
      <c r="V764" s="48" t="str">
        <v>Teja</v>
      </c>
    </row>
    <row r="765" spans="1:22" x14ac:dyDescent="0.35">
      <c r="A765" s="9" t="s">
        <v>3368</v>
      </c>
      <c r="B765" s="41" t="str">
        <f>LEFT(Table1[[#This Row],[Employee Name]],FIND(" ",Table1[[#This Row],[Employee Name]]))</f>
        <v xml:space="preserve">Arjun </v>
      </c>
      <c r="C765" s="41" t="str">
        <f>RIGHT(Table1[[#This Row],[Employee Name]],LEN(Table1[[#This Row],[Employee Name]])-FIND(" ",Table1[[#This Row],[Employee Name]]))</f>
        <v>Mehta</v>
      </c>
      <c r="D765" s="23">
        <f>Table1[[#This Row],[Basic Salary]]+Table1[[#This Row],[Bonus]]</f>
        <v>124303</v>
      </c>
      <c r="E765" s="10">
        <v>73</v>
      </c>
      <c r="F765" s="46">
        <v>58</v>
      </c>
      <c r="G765" s="10" t="str" cm="1">
        <f t="array" ref="G765">_xlfn.IFS(Table1[[#This Row],[Performance Score]]&gt;=80,"Excellent",Table1[[#This Row],[Performance Score]]&gt;=60,"Good",Table1[[#This Row],[Performance Score]]&gt;=40,"Need Improvement")</f>
        <v>Need Improvement</v>
      </c>
      <c r="H765" s="30">
        <f>Table1[[#This Row],[Bonus]]/Table1[[#This Row],[Basic Salary]]</f>
        <v>0.27648671684860188</v>
      </c>
      <c r="I765" s="10">
        <f ca="1">DATEDIF(Table1[[#This Row],[Date of Birth]],TODAY(),"y")</f>
        <v>21</v>
      </c>
      <c r="J765" s="34">
        <v>43681</v>
      </c>
      <c r="K765" s="33" t="str" cm="1">
        <f t="array" aca="1" ref="K765" ca="1">_xlfn.IFS(L765&lt;3,"Junior",L765&lt;=7,"Mid-Level",L765&gt;7,"Senior")</f>
        <v>Mid-Level</v>
      </c>
      <c r="L765" s="46">
        <f ca="1">INT(YEARFRAC(Table1[[#This Row],[Joining Date]],TODAY(),1))</f>
        <v>6</v>
      </c>
      <c r="M765" s="25" t="str">
        <f t="shared" ca="1" si="11"/>
        <v>Yes</v>
      </c>
      <c r="N765" s="26">
        <f>YEAR(Table1[[#This Row],[Joining Date]])</f>
        <v>2019</v>
      </c>
      <c r="O765" s="46">
        <f>MONTH(Table1[[#This Row],[Joining Date]])</f>
        <v>8</v>
      </c>
      <c r="P765" s="26">
        <f ca="1">NETWORKDAYS(Table1[[#This Row],[Joining Date]],TODAY())</f>
        <v>1801</v>
      </c>
      <c r="Q765" s="26" t="str">
        <f>LEFT(Table1[[#This Row],[Department]],5)&amp;"-"&amp;RIGHT(Table1[[#This Row],[Employee ID]],3)</f>
        <v>Marke-312</v>
      </c>
      <c r="R765" s="26" t="str">
        <f>LEFT(Table1[[#This Row],[Department]],3)</f>
        <v>Mar</v>
      </c>
      <c r="S765" s="37">
        <f>_xlfn.XLOOKUP(Table1[[#This Row],[City]],Table2[City],Table2[Bonus %])</f>
        <v>5</v>
      </c>
      <c r="U765" s="48" t="str">
        <v xml:space="preserve">Arjun </v>
      </c>
      <c r="V765" s="48" t="str">
        <v>Mehta</v>
      </c>
    </row>
    <row r="766" spans="1:22" x14ac:dyDescent="0.35">
      <c r="A766" s="7" t="s">
        <v>2571</v>
      </c>
      <c r="B766" s="40" t="str">
        <f>LEFT(Table1[[#This Row],[Employee Name]],FIND(" ",Table1[[#This Row],[Employee Name]]))</f>
        <v xml:space="preserve">Ananya </v>
      </c>
      <c r="C766" s="40" t="str">
        <f>RIGHT(Table1[[#This Row],[Employee Name]],LEN(Table1[[#This Row],[Employee Name]])-FIND(" ",Table1[[#This Row],[Employee Name]]))</f>
        <v>Rao</v>
      </c>
      <c r="D766" s="22">
        <f>Table1[[#This Row],[Basic Salary]]+Table1[[#This Row],[Bonus]]</f>
        <v>124297</v>
      </c>
      <c r="E766" s="8">
        <v>75</v>
      </c>
      <c r="F766" s="45">
        <v>53</v>
      </c>
      <c r="G766" s="8" t="str" cm="1">
        <f t="array" ref="G766">_xlfn.IFS(Table1[[#This Row],[Performance Score]]&gt;=80,"Excellent",Table1[[#This Row],[Performance Score]]&gt;=60,"Good",Table1[[#This Row],[Performance Score]]&gt;=40,"Need Improvement")</f>
        <v>Need Improvement</v>
      </c>
      <c r="H766" s="29">
        <f>Table1[[#This Row],[Bonus]]/Table1[[#This Row],[Basic Salary]]</f>
        <v>0.21133005886251122</v>
      </c>
      <c r="I766" s="8">
        <f ca="1">DATEDIF(Table1[[#This Row],[Date of Birth]],TODAY(),"y")</f>
        <v>27</v>
      </c>
      <c r="J766" s="33">
        <v>45752</v>
      </c>
      <c r="K766" s="33" t="str" cm="1">
        <f t="array" aca="1" ref="K766" ca="1">_xlfn.IFS(L766&lt;3,"Junior",L766&lt;=7,"Mid-Level",L766&gt;7,"Senior")</f>
        <v>Junior</v>
      </c>
      <c r="L766" s="45">
        <f ca="1">INT(YEARFRAC(Table1[[#This Row],[Joining Date]],TODAY(),1))</f>
        <v>1</v>
      </c>
      <c r="M766" s="25" t="str">
        <f t="shared" ca="1" si="11"/>
        <v>No</v>
      </c>
      <c r="N766" s="25">
        <f>YEAR(Table1[[#This Row],[Joining Date]])</f>
        <v>2025</v>
      </c>
      <c r="O766" s="45">
        <f>MONTH(Table1[[#This Row],[Joining Date]])</f>
        <v>4</v>
      </c>
      <c r="P766" s="25">
        <f ca="1">NETWORKDAYS(Table1[[#This Row],[Joining Date]],TODAY())</f>
        <v>321</v>
      </c>
      <c r="Q766" s="25" t="str">
        <f>LEFT(Table1[[#This Row],[Department]],5)&amp;"-"&amp;RIGHT(Table1[[#This Row],[Employee ID]],3)</f>
        <v>IT-515</v>
      </c>
      <c r="R766" s="25" t="str">
        <f>LEFT(Table1[[#This Row],[Department]],3)</f>
        <v>IT</v>
      </c>
      <c r="S766" s="36">
        <f>_xlfn.XLOOKUP(Table1[[#This Row],[City]],Table2[City],Table2[Bonus %])</f>
        <v>5</v>
      </c>
      <c r="U766" s="48" t="str">
        <v xml:space="preserve">Ananya </v>
      </c>
      <c r="V766" s="48" t="str">
        <v>Rao</v>
      </c>
    </row>
    <row r="767" spans="1:22" x14ac:dyDescent="0.35">
      <c r="A767" s="9" t="s">
        <v>4287</v>
      </c>
      <c r="B767" s="41" t="str">
        <f>LEFT(Table1[[#This Row],[Employee Name]],FIND(" ",Table1[[#This Row],[Employee Name]]))</f>
        <v xml:space="preserve">Priya </v>
      </c>
      <c r="C767" s="41" t="str">
        <f>RIGHT(Table1[[#This Row],[Employee Name]],LEN(Table1[[#This Row],[Employee Name]])-FIND(" ",Table1[[#This Row],[Employee Name]]))</f>
        <v>Reddy</v>
      </c>
      <c r="D767" s="23">
        <f>Table1[[#This Row],[Basic Salary]]+Table1[[#This Row],[Bonus]]</f>
        <v>124266</v>
      </c>
      <c r="E767" s="10">
        <v>100</v>
      </c>
      <c r="F767" s="46">
        <v>71</v>
      </c>
      <c r="G767" s="10" t="str" cm="1">
        <f t="array" ref="G767">_xlfn.IFS(Table1[[#This Row],[Performance Score]]&gt;=80,"Excellent",Table1[[#This Row],[Performance Score]]&gt;=60,"Good",Table1[[#This Row],[Performance Score]]&gt;=40,"Need Improvement")</f>
        <v>Good</v>
      </c>
      <c r="H767" s="30">
        <f>Table1[[#This Row],[Bonus]]/Table1[[#This Row],[Basic Salary]]</f>
        <v>5.12931143879597E-2</v>
      </c>
      <c r="I767" s="10">
        <f ca="1">DATEDIF(Table1[[#This Row],[Date of Birth]],TODAY(),"y")</f>
        <v>24</v>
      </c>
      <c r="J767" s="34">
        <v>43895</v>
      </c>
      <c r="K767" s="33" t="str" cm="1">
        <f t="array" aca="1" ref="K767" ca="1">_xlfn.IFS(L767&lt;3,"Junior",L767&lt;=7,"Mid-Level",L767&gt;7,"Senior")</f>
        <v>Mid-Level</v>
      </c>
      <c r="L767" s="46">
        <f ca="1">INT(YEARFRAC(Table1[[#This Row],[Joining Date]],TODAY(),1))</f>
        <v>6</v>
      </c>
      <c r="M767" s="25" t="str">
        <f t="shared" ca="1" si="11"/>
        <v>Yes</v>
      </c>
      <c r="N767" s="26">
        <f>YEAR(Table1[[#This Row],[Joining Date]])</f>
        <v>2020</v>
      </c>
      <c r="O767" s="46">
        <f>MONTH(Table1[[#This Row],[Joining Date]])</f>
        <v>3</v>
      </c>
      <c r="P767" s="26">
        <f ca="1">NETWORKDAYS(Table1[[#This Row],[Joining Date]],TODAY())</f>
        <v>1648</v>
      </c>
      <c r="Q767" s="26" t="str">
        <f>LEFT(Table1[[#This Row],[Department]],5)&amp;"-"&amp;RIGHT(Table1[[#This Row],[Employee ID]],3)</f>
        <v>Marke-231</v>
      </c>
      <c r="R767" s="26" t="str">
        <f>LEFT(Table1[[#This Row],[Department]],3)</f>
        <v>Mar</v>
      </c>
      <c r="S767" s="37">
        <f>_xlfn.XLOOKUP(Table1[[#This Row],[City]],Table2[City],Table2[Bonus %])</f>
        <v>7</v>
      </c>
      <c r="U767" s="48" t="str">
        <v xml:space="preserve">Priya </v>
      </c>
      <c r="V767" s="48" t="str">
        <v>Reddy</v>
      </c>
    </row>
    <row r="768" spans="1:22" x14ac:dyDescent="0.35">
      <c r="A768" s="7" t="s">
        <v>514</v>
      </c>
      <c r="B768" s="40" t="str">
        <f>LEFT(Table1[[#This Row],[Employee Name]],FIND(" ",Table1[[#This Row],[Employee Name]]))</f>
        <v xml:space="preserve">Aarav </v>
      </c>
      <c r="C768" s="40" t="str">
        <f>RIGHT(Table1[[#This Row],[Employee Name]],LEN(Table1[[#This Row],[Employee Name]])-FIND(" ",Table1[[#This Row],[Employee Name]]))</f>
        <v>Sharma</v>
      </c>
      <c r="D768" s="22">
        <f>Table1[[#This Row],[Basic Salary]]+Table1[[#This Row],[Bonus]]</f>
        <v>124244</v>
      </c>
      <c r="E768" s="8">
        <v>82</v>
      </c>
      <c r="F768" s="45">
        <v>99</v>
      </c>
      <c r="G768" s="8" t="str" cm="1">
        <f t="array" ref="G768">_xlfn.IFS(Table1[[#This Row],[Performance Score]]&gt;=80,"Excellent",Table1[[#This Row],[Performance Score]]&gt;=60,"Good",Table1[[#This Row],[Performance Score]]&gt;=40,"Need Improvement")</f>
        <v>Excellent</v>
      </c>
      <c r="H768" s="29">
        <f>Table1[[#This Row],[Bonus]]/Table1[[#This Row],[Basic Salary]]</f>
        <v>6.3132134239214141E-2</v>
      </c>
      <c r="I768" s="8">
        <f ca="1">DATEDIF(Table1[[#This Row],[Date of Birth]],TODAY(),"y")</f>
        <v>44</v>
      </c>
      <c r="J768" s="33">
        <v>44403</v>
      </c>
      <c r="K768" s="33" t="str" cm="1">
        <f t="array" aca="1" ref="K768" ca="1">_xlfn.IFS(L768&lt;3,"Junior",L768&lt;=7,"Mid-Level",L768&gt;7,"Senior")</f>
        <v>Mid-Level</v>
      </c>
      <c r="L768" s="45">
        <f ca="1">INT(YEARFRAC(Table1[[#This Row],[Joining Date]],TODAY(),1))</f>
        <v>4</v>
      </c>
      <c r="M768" s="25" t="str">
        <f t="shared" ca="1" si="11"/>
        <v>No</v>
      </c>
      <c r="N768" s="25">
        <f>YEAR(Table1[[#This Row],[Joining Date]])</f>
        <v>2021</v>
      </c>
      <c r="O768" s="45">
        <f>MONTH(Table1[[#This Row],[Joining Date]])</f>
        <v>7</v>
      </c>
      <c r="P768" s="25">
        <f ca="1">NETWORKDAYS(Table1[[#This Row],[Joining Date]],TODAY())</f>
        <v>1286</v>
      </c>
      <c r="Q768" s="25" t="str">
        <f>LEFT(Table1[[#This Row],[Department]],5)&amp;"-"&amp;RIGHT(Table1[[#This Row],[Employee ID]],3)</f>
        <v>Suppo-458</v>
      </c>
      <c r="R768" s="25" t="str">
        <f>LEFT(Table1[[#This Row],[Department]],3)</f>
        <v>Sup</v>
      </c>
      <c r="S768" s="36">
        <f>_xlfn.XLOOKUP(Table1[[#This Row],[City]],Table2[City],Table2[Bonus %])</f>
        <v>4</v>
      </c>
      <c r="U768" s="48" t="str">
        <v xml:space="preserve">Aarav </v>
      </c>
      <c r="V768" s="48" t="str">
        <v>Sharma</v>
      </c>
    </row>
    <row r="769" spans="1:22" x14ac:dyDescent="0.35">
      <c r="A769" s="9" t="s">
        <v>1983</v>
      </c>
      <c r="B769" s="41" t="str">
        <f>LEFT(Table1[[#This Row],[Employee Name]],FIND(" ",Table1[[#This Row],[Employee Name]]))</f>
        <v xml:space="preserve">Aarav </v>
      </c>
      <c r="C769" s="41" t="str">
        <f>RIGHT(Table1[[#This Row],[Employee Name]],LEN(Table1[[#This Row],[Employee Name]])-FIND(" ",Table1[[#This Row],[Employee Name]]))</f>
        <v>Sharma</v>
      </c>
      <c r="D769" s="23">
        <f>Table1[[#This Row],[Basic Salary]]+Table1[[#This Row],[Bonus]]</f>
        <v>124168</v>
      </c>
      <c r="E769" s="10">
        <v>65</v>
      </c>
      <c r="F769" s="46">
        <v>78</v>
      </c>
      <c r="G769" s="10" t="str" cm="1">
        <f t="array" ref="G769">_xlfn.IFS(Table1[[#This Row],[Performance Score]]&gt;=80,"Excellent",Table1[[#This Row],[Performance Score]]&gt;=60,"Good",Table1[[#This Row],[Performance Score]]&gt;=40,"Need Improvement")</f>
        <v>Good</v>
      </c>
      <c r="H769" s="30">
        <f>Table1[[#This Row],[Bonus]]/Table1[[#This Row],[Basic Salary]]</f>
        <v>0.20798918172177958</v>
      </c>
      <c r="I769" s="10">
        <f ca="1">DATEDIF(Table1[[#This Row],[Date of Birth]],TODAY(),"y")</f>
        <v>15</v>
      </c>
      <c r="J769" s="34">
        <v>42866</v>
      </c>
      <c r="K769" s="33" t="str" cm="1">
        <f t="array" aca="1" ref="K769" ca="1">_xlfn.IFS(L769&lt;3,"Junior",L769&lt;=7,"Mid-Level",L769&gt;7,"Senior")</f>
        <v>Senior</v>
      </c>
      <c r="L769" s="46">
        <f ca="1">INT(YEARFRAC(Table1[[#This Row],[Joining Date]],TODAY(),1))</f>
        <v>9</v>
      </c>
      <c r="M769" s="25" t="str">
        <f t="shared" ca="1" si="11"/>
        <v>Yes</v>
      </c>
      <c r="N769" s="26">
        <f>YEAR(Table1[[#This Row],[Joining Date]])</f>
        <v>2017</v>
      </c>
      <c r="O769" s="46">
        <f>MONTH(Table1[[#This Row],[Joining Date]])</f>
        <v>5</v>
      </c>
      <c r="P769" s="26">
        <f ca="1">NETWORKDAYS(Table1[[#This Row],[Joining Date]],TODAY())</f>
        <v>2383</v>
      </c>
      <c r="Q769" s="26" t="str">
        <f>LEFT(Table1[[#This Row],[Department]],5)&amp;"-"&amp;RIGHT(Table1[[#This Row],[Employee ID]],3)</f>
        <v>IT-927</v>
      </c>
      <c r="R769" s="26" t="str">
        <f>LEFT(Table1[[#This Row],[Department]],3)</f>
        <v>IT</v>
      </c>
      <c r="S769" s="37">
        <f>_xlfn.XLOOKUP(Table1[[#This Row],[City]],Table2[City],Table2[Bonus %])</f>
        <v>5</v>
      </c>
      <c r="U769" s="48" t="str">
        <v xml:space="preserve">Aarav </v>
      </c>
      <c r="V769" s="48" t="str">
        <v>Sharma</v>
      </c>
    </row>
    <row r="770" spans="1:22" x14ac:dyDescent="0.35">
      <c r="A770" s="7" t="s">
        <v>3617</v>
      </c>
      <c r="B770" s="40" t="str">
        <f>LEFT(Table1[[#This Row],[Employee Name]],FIND(" ",Table1[[#This Row],[Employee Name]]))</f>
        <v xml:space="preserve">Ananya </v>
      </c>
      <c r="C770" s="40" t="str">
        <f>RIGHT(Table1[[#This Row],[Employee Name]],LEN(Table1[[#This Row],[Employee Name]])-FIND(" ",Table1[[#This Row],[Employee Name]]))</f>
        <v>Rao</v>
      </c>
      <c r="D770" s="22">
        <f>Table1[[#This Row],[Basic Salary]]+Table1[[#This Row],[Bonus]]</f>
        <v>124164</v>
      </c>
      <c r="E770" s="8">
        <v>66</v>
      </c>
      <c r="F770" s="45">
        <v>81</v>
      </c>
      <c r="G770" s="8" t="str" cm="1">
        <f t="array" ref="G770">_xlfn.IFS(Table1[[#This Row],[Performance Score]]&gt;=80,"Excellent",Table1[[#This Row],[Performance Score]]&gt;=60,"Good",Table1[[#This Row],[Performance Score]]&gt;=40,"Need Improvement")</f>
        <v>Excellent</v>
      </c>
      <c r="H770" s="29">
        <f>Table1[[#This Row],[Bonus]]/Table1[[#This Row],[Basic Salary]]</f>
        <v>7.9264635577382767E-2</v>
      </c>
      <c r="I770" s="8">
        <f ca="1">DATEDIF(Table1[[#This Row],[Date of Birth]],TODAY(),"y")</f>
        <v>34</v>
      </c>
      <c r="J770" s="33">
        <v>43936</v>
      </c>
      <c r="K770" s="33" t="str" cm="1">
        <f t="array" aca="1" ref="K770" ca="1">_xlfn.IFS(L770&lt;3,"Junior",L770&lt;=7,"Mid-Level",L770&gt;7,"Senior")</f>
        <v>Mid-Level</v>
      </c>
      <c r="L770" s="45">
        <f ca="1">INT(YEARFRAC(Table1[[#This Row],[Joining Date]],TODAY(),1))</f>
        <v>6</v>
      </c>
      <c r="M770" s="25" t="str">
        <f t="shared" ref="M770:M833" ca="1" si="12">IF(L770&gt;5,"Yes","No")</f>
        <v>Yes</v>
      </c>
      <c r="N770" s="25">
        <f>YEAR(Table1[[#This Row],[Joining Date]])</f>
        <v>2020</v>
      </c>
      <c r="O770" s="45">
        <f>MONTH(Table1[[#This Row],[Joining Date]])</f>
        <v>4</v>
      </c>
      <c r="P770" s="25">
        <f ca="1">NETWORKDAYS(Table1[[#This Row],[Joining Date]],TODAY())</f>
        <v>1619</v>
      </c>
      <c r="Q770" s="25" t="str">
        <f>LEFT(Table1[[#This Row],[Department]],5)&amp;"-"&amp;RIGHT(Table1[[#This Row],[Employee ID]],3)</f>
        <v>Suppo-561</v>
      </c>
      <c r="R770" s="25" t="str">
        <f>LEFT(Table1[[#This Row],[Department]],3)</f>
        <v>Sup</v>
      </c>
      <c r="S770" s="36">
        <f>_xlfn.XLOOKUP(Table1[[#This Row],[City]],Table2[City],Table2[Bonus %])</f>
        <v>5</v>
      </c>
      <c r="U770" s="48" t="str">
        <v xml:space="preserve">Ananya </v>
      </c>
      <c r="V770" s="48" t="str">
        <v>Rao</v>
      </c>
    </row>
    <row r="771" spans="1:22" x14ac:dyDescent="0.35">
      <c r="A771" s="9" t="s">
        <v>1968</v>
      </c>
      <c r="B771" s="41" t="str">
        <f>LEFT(Table1[[#This Row],[Employee Name]],FIND(" ",Table1[[#This Row],[Employee Name]]))</f>
        <v xml:space="preserve">Kavya </v>
      </c>
      <c r="C771" s="41" t="str">
        <f>RIGHT(Table1[[#This Row],[Employee Name]],LEN(Table1[[#This Row],[Employee Name]])-FIND(" ",Table1[[#This Row],[Employee Name]]))</f>
        <v>Nair</v>
      </c>
      <c r="D771" s="23">
        <f>Table1[[#This Row],[Basic Salary]]+Table1[[#This Row],[Bonus]]</f>
        <v>124157</v>
      </c>
      <c r="E771" s="10">
        <v>99</v>
      </c>
      <c r="F771" s="46">
        <v>53</v>
      </c>
      <c r="G771" s="10" t="str" cm="1">
        <f t="array" ref="G771">_xlfn.IFS(Table1[[#This Row],[Performance Score]]&gt;=80,"Excellent",Table1[[#This Row],[Performance Score]]&gt;=60,"Good",Table1[[#This Row],[Performance Score]]&gt;=40,"Need Improvement")</f>
        <v>Need Improvement</v>
      </c>
      <c r="H771" s="30">
        <f>Table1[[#This Row],[Bonus]]/Table1[[#This Row],[Basic Salary]]</f>
        <v>0.23438587421208565</v>
      </c>
      <c r="I771" s="10">
        <f ca="1">DATEDIF(Table1[[#This Row],[Date of Birth]],TODAY(),"y")</f>
        <v>39</v>
      </c>
      <c r="J771" s="34">
        <v>42711</v>
      </c>
      <c r="K771" s="33" t="str" cm="1">
        <f t="array" aca="1" ref="K771" ca="1">_xlfn.IFS(L771&lt;3,"Junior",L771&lt;=7,"Mid-Level",L771&gt;7,"Senior")</f>
        <v>Senior</v>
      </c>
      <c r="L771" s="46">
        <f ca="1">INT(YEARFRAC(Table1[[#This Row],[Joining Date]],TODAY(),1))</f>
        <v>9</v>
      </c>
      <c r="M771" s="25" t="str">
        <f t="shared" ca="1" si="12"/>
        <v>Yes</v>
      </c>
      <c r="N771" s="26">
        <f>YEAR(Table1[[#This Row],[Joining Date]])</f>
        <v>2016</v>
      </c>
      <c r="O771" s="46">
        <f>MONTH(Table1[[#This Row],[Joining Date]])</f>
        <v>12</v>
      </c>
      <c r="P771" s="26">
        <f ca="1">NETWORKDAYS(Table1[[#This Row],[Joining Date]],TODAY())</f>
        <v>2494</v>
      </c>
      <c r="Q771" s="26" t="str">
        <f>LEFT(Table1[[#This Row],[Department]],5)&amp;"-"&amp;RIGHT(Table1[[#This Row],[Employee ID]],3)</f>
        <v>Sales-912</v>
      </c>
      <c r="R771" s="26" t="str">
        <f>LEFT(Table1[[#This Row],[Department]],3)</f>
        <v>Sal</v>
      </c>
      <c r="S771" s="37">
        <f>_xlfn.XLOOKUP(Table1[[#This Row],[City]],Table2[City],Table2[Bonus %])</f>
        <v>6</v>
      </c>
      <c r="U771" s="48" t="str">
        <v xml:space="preserve">Kavya </v>
      </c>
      <c r="V771" s="48" t="str">
        <v>Nair</v>
      </c>
    </row>
    <row r="772" spans="1:22" x14ac:dyDescent="0.35">
      <c r="A772" s="7" t="s">
        <v>2576</v>
      </c>
      <c r="B772" s="40" t="str">
        <f>LEFT(Table1[[#This Row],[Employee Name]],FIND(" ",Table1[[#This Row],[Employee Name]]))</f>
        <v xml:space="preserve">Tarun </v>
      </c>
      <c r="C772" s="40" t="str">
        <f>RIGHT(Table1[[#This Row],[Employee Name]],LEN(Table1[[#This Row],[Employee Name]])-FIND(" ",Table1[[#This Row],[Employee Name]]))</f>
        <v>Verma</v>
      </c>
      <c r="D772" s="22">
        <f>Table1[[#This Row],[Basic Salary]]+Table1[[#This Row],[Bonus]]</f>
        <v>124154</v>
      </c>
      <c r="E772" s="8">
        <v>61</v>
      </c>
      <c r="F772" s="45">
        <v>94</v>
      </c>
      <c r="G772" s="8" t="str" cm="1">
        <f t="array" ref="G772">_xlfn.IFS(Table1[[#This Row],[Performance Score]]&gt;=80,"Excellent",Table1[[#This Row],[Performance Score]]&gt;=60,"Good",Table1[[#This Row],[Performance Score]]&gt;=40,"Need Improvement")</f>
        <v>Excellent</v>
      </c>
      <c r="H772" s="29">
        <f>Table1[[#This Row],[Bonus]]/Table1[[#This Row],[Basic Salary]]</f>
        <v>0.14341235195520435</v>
      </c>
      <c r="I772" s="8">
        <f ca="1">DATEDIF(Table1[[#This Row],[Date of Birth]],TODAY(),"y")</f>
        <v>32</v>
      </c>
      <c r="J772" s="33">
        <v>45461</v>
      </c>
      <c r="K772" s="33" t="str" cm="1">
        <f t="array" aca="1" ref="K772" ca="1">_xlfn.IFS(L772&lt;3,"Junior",L772&lt;=7,"Mid-Level",L772&gt;7,"Senior")</f>
        <v>Junior</v>
      </c>
      <c r="L772" s="45">
        <f ca="1">INT(YEARFRAC(Table1[[#This Row],[Joining Date]],TODAY(),1))</f>
        <v>2</v>
      </c>
      <c r="M772" s="25" t="str">
        <f t="shared" ca="1" si="12"/>
        <v>No</v>
      </c>
      <c r="N772" s="25">
        <f>YEAR(Table1[[#This Row],[Joining Date]])</f>
        <v>2024</v>
      </c>
      <c r="O772" s="45">
        <f>MONTH(Table1[[#This Row],[Joining Date]])</f>
        <v>6</v>
      </c>
      <c r="P772" s="25">
        <f ca="1">NETWORKDAYS(Table1[[#This Row],[Joining Date]],TODAY())</f>
        <v>530</v>
      </c>
      <c r="Q772" s="25" t="str">
        <f>LEFT(Table1[[#This Row],[Department]],5)&amp;"-"&amp;RIGHT(Table1[[#This Row],[Employee ID]],3)</f>
        <v>HR-520</v>
      </c>
      <c r="R772" s="25" t="str">
        <f>LEFT(Table1[[#This Row],[Department]],3)</f>
        <v>HR</v>
      </c>
      <c r="S772" s="36">
        <f>_xlfn.XLOOKUP(Table1[[#This Row],[City]],Table2[City],Table2[Bonus %])</f>
        <v>6</v>
      </c>
      <c r="U772" s="48" t="str">
        <v xml:space="preserve">Tarun </v>
      </c>
      <c r="V772" s="48" t="str">
        <v>Verma</v>
      </c>
    </row>
    <row r="773" spans="1:22" x14ac:dyDescent="0.35">
      <c r="A773" s="9" t="s">
        <v>4895</v>
      </c>
      <c r="B773" s="41" t="str">
        <f>LEFT(Table1[[#This Row],[Employee Name]],FIND(" ",Table1[[#This Row],[Employee Name]]))</f>
        <v xml:space="preserve">Gayathri </v>
      </c>
      <c r="C773" s="41" t="str">
        <f>RIGHT(Table1[[#This Row],[Employee Name]],LEN(Table1[[#This Row],[Employee Name]])-FIND(" ",Table1[[#This Row],[Employee Name]]))</f>
        <v>Iyer</v>
      </c>
      <c r="D773" s="23">
        <f>Table1[[#This Row],[Basic Salary]]+Table1[[#This Row],[Bonus]]</f>
        <v>124149</v>
      </c>
      <c r="E773" s="10">
        <v>60</v>
      </c>
      <c r="F773" s="46">
        <v>81</v>
      </c>
      <c r="G773" s="10" t="str" cm="1">
        <f t="array" ref="G773">_xlfn.IFS(Table1[[#This Row],[Performance Score]]&gt;=80,"Excellent",Table1[[#This Row],[Performance Score]]&gt;=60,"Good",Table1[[#This Row],[Performance Score]]&gt;=40,"Need Improvement")</f>
        <v>Excellent</v>
      </c>
      <c r="H773" s="30">
        <f>Table1[[#This Row],[Bonus]]/Table1[[#This Row],[Basic Salary]]</f>
        <v>0.1584521498954912</v>
      </c>
      <c r="I773" s="10">
        <f ca="1">DATEDIF(Table1[[#This Row],[Date of Birth]],TODAY(),"y")</f>
        <v>36</v>
      </c>
      <c r="J773" s="34">
        <v>43975</v>
      </c>
      <c r="K773" s="33" t="str" cm="1">
        <f t="array" aca="1" ref="K773" ca="1">_xlfn.IFS(L773&lt;3,"Junior",L773&lt;=7,"Mid-Level",L773&gt;7,"Senior")</f>
        <v>Mid-Level</v>
      </c>
      <c r="L773" s="46">
        <f ca="1">INT(YEARFRAC(Table1[[#This Row],[Joining Date]],TODAY(),1))</f>
        <v>6</v>
      </c>
      <c r="M773" s="25" t="str">
        <f t="shared" ca="1" si="12"/>
        <v>Yes</v>
      </c>
      <c r="N773" s="26">
        <f>YEAR(Table1[[#This Row],[Joining Date]])</f>
        <v>2020</v>
      </c>
      <c r="O773" s="46">
        <f>MONTH(Table1[[#This Row],[Joining Date]])</f>
        <v>5</v>
      </c>
      <c r="P773" s="26">
        <f ca="1">NETWORKDAYS(Table1[[#This Row],[Joining Date]],TODAY())</f>
        <v>1591</v>
      </c>
      <c r="Q773" s="26" t="str">
        <f>LEFT(Table1[[#This Row],[Department]],5)&amp;"-"&amp;RIGHT(Table1[[#This Row],[Employee ID]],3)</f>
        <v>IT-839</v>
      </c>
      <c r="R773" s="26" t="str">
        <f>LEFT(Table1[[#This Row],[Department]],3)</f>
        <v>IT</v>
      </c>
      <c r="S773" s="37">
        <f>_xlfn.XLOOKUP(Table1[[#This Row],[City]],Table2[City],Table2[Bonus %])</f>
        <v>8</v>
      </c>
      <c r="U773" s="48" t="str">
        <v xml:space="preserve">Gayathri </v>
      </c>
      <c r="V773" s="48" t="str">
        <v>Iyer</v>
      </c>
    </row>
    <row r="774" spans="1:22" x14ac:dyDescent="0.35">
      <c r="A774" s="7" t="s">
        <v>344</v>
      </c>
      <c r="B774" s="40" t="str">
        <f>LEFT(Table1[[#This Row],[Employee Name]],FIND(" ",Table1[[#This Row],[Employee Name]]))</f>
        <v xml:space="preserve">Priya </v>
      </c>
      <c r="C774" s="40" t="str">
        <f>RIGHT(Table1[[#This Row],[Employee Name]],LEN(Table1[[#This Row],[Employee Name]])-FIND(" ",Table1[[#This Row],[Employee Name]]))</f>
        <v>Reddy</v>
      </c>
      <c r="D774" s="22">
        <f>Table1[[#This Row],[Basic Salary]]+Table1[[#This Row],[Bonus]]</f>
        <v>124139</v>
      </c>
      <c r="E774" s="8">
        <v>75</v>
      </c>
      <c r="F774" s="45">
        <v>73</v>
      </c>
      <c r="G774" s="8" t="str" cm="1">
        <f t="array" ref="G774">_xlfn.IFS(Table1[[#This Row],[Performance Score]]&gt;=80,"Excellent",Table1[[#This Row],[Performance Score]]&gt;=60,"Good",Table1[[#This Row],[Performance Score]]&gt;=40,"Need Improvement")</f>
        <v>Good</v>
      </c>
      <c r="H774" s="29">
        <f>Table1[[#This Row],[Bonus]]/Table1[[#This Row],[Basic Salary]]</f>
        <v>9.1293492976071172E-2</v>
      </c>
      <c r="I774" s="8">
        <f ca="1">DATEDIF(Table1[[#This Row],[Date of Birth]],TODAY(),"y")</f>
        <v>41</v>
      </c>
      <c r="J774" s="33">
        <v>44659</v>
      </c>
      <c r="K774" s="33" t="str" cm="1">
        <f t="array" aca="1" ref="K774" ca="1">_xlfn.IFS(L774&lt;3,"Junior",L774&lt;=7,"Mid-Level",L774&gt;7,"Senior")</f>
        <v>Mid-Level</v>
      </c>
      <c r="L774" s="45">
        <f ca="1">INT(YEARFRAC(Table1[[#This Row],[Joining Date]],TODAY(),1))</f>
        <v>4</v>
      </c>
      <c r="M774" s="25" t="str">
        <f t="shared" ca="1" si="12"/>
        <v>No</v>
      </c>
      <c r="N774" s="25">
        <f>YEAR(Table1[[#This Row],[Joining Date]])</f>
        <v>2022</v>
      </c>
      <c r="O774" s="45">
        <f>MONTH(Table1[[#This Row],[Joining Date]])</f>
        <v>4</v>
      </c>
      <c r="P774" s="25">
        <f ca="1">NETWORKDAYS(Table1[[#This Row],[Joining Date]],TODAY())</f>
        <v>1102</v>
      </c>
      <c r="Q774" s="25" t="str">
        <f>LEFT(Table1[[#This Row],[Department]],5)&amp;"-"&amp;RIGHT(Table1[[#This Row],[Employee ID]],3)</f>
        <v>HR-288</v>
      </c>
      <c r="R774" s="25" t="str">
        <f>LEFT(Table1[[#This Row],[Department]],3)</f>
        <v>HR</v>
      </c>
      <c r="S774" s="36">
        <f>_xlfn.XLOOKUP(Table1[[#This Row],[City]],Table2[City],Table2[Bonus %])</f>
        <v>7</v>
      </c>
      <c r="U774" s="48" t="str">
        <v xml:space="preserve">Priya </v>
      </c>
      <c r="V774" s="48" t="str">
        <v>Reddy</v>
      </c>
    </row>
    <row r="775" spans="1:22" x14ac:dyDescent="0.35">
      <c r="A775" s="9" t="s">
        <v>1125</v>
      </c>
      <c r="B775" s="41" t="str">
        <f>LEFT(Table1[[#This Row],[Employee Name]],FIND(" ",Table1[[#This Row],[Employee Name]]))</f>
        <v xml:space="preserve">Ravi </v>
      </c>
      <c r="C775" s="41" t="str">
        <f>RIGHT(Table1[[#This Row],[Employee Name]],LEN(Table1[[#This Row],[Employee Name]])-FIND(" ",Table1[[#This Row],[Employee Name]]))</f>
        <v>Teja</v>
      </c>
      <c r="D775" s="23">
        <f>Table1[[#This Row],[Basic Salary]]+Table1[[#This Row],[Bonus]]</f>
        <v>124130</v>
      </c>
      <c r="E775" s="10">
        <v>100</v>
      </c>
      <c r="F775" s="46">
        <v>80</v>
      </c>
      <c r="G775" s="10" t="str" cm="1">
        <f t="array" ref="G775">_xlfn.IFS(Table1[[#This Row],[Performance Score]]&gt;=80,"Excellent",Table1[[#This Row],[Performance Score]]&gt;=60,"Good",Table1[[#This Row],[Performance Score]]&gt;=40,"Need Improvement")</f>
        <v>Excellent</v>
      </c>
      <c r="H775" s="30">
        <f>Table1[[#This Row],[Bonus]]/Table1[[#This Row],[Basic Salary]]</f>
        <v>0.12133913891849898</v>
      </c>
      <c r="I775" s="10">
        <f ca="1">DATEDIF(Table1[[#This Row],[Date of Birth]],TODAY(),"y")</f>
        <v>29</v>
      </c>
      <c r="J775" s="34">
        <v>44823</v>
      </c>
      <c r="K775" s="33" t="str" cm="1">
        <f t="array" aca="1" ref="K775" ca="1">_xlfn.IFS(L775&lt;3,"Junior",L775&lt;=7,"Mid-Level",L775&gt;7,"Senior")</f>
        <v>Mid-Level</v>
      </c>
      <c r="L775" s="46">
        <f ca="1">INT(YEARFRAC(Table1[[#This Row],[Joining Date]],TODAY(),1))</f>
        <v>3</v>
      </c>
      <c r="M775" s="25" t="str">
        <f t="shared" ca="1" si="12"/>
        <v>No</v>
      </c>
      <c r="N775" s="26">
        <f>YEAR(Table1[[#This Row],[Joining Date]])</f>
        <v>2022</v>
      </c>
      <c r="O775" s="46">
        <f>MONTH(Table1[[#This Row],[Joining Date]])</f>
        <v>9</v>
      </c>
      <c r="P775" s="26">
        <f ca="1">NETWORKDAYS(Table1[[#This Row],[Joining Date]],TODAY())</f>
        <v>986</v>
      </c>
      <c r="Q775" s="26" t="str">
        <f>LEFT(Table1[[#This Row],[Department]],5)&amp;"-"&amp;RIGHT(Table1[[#This Row],[Employee ID]],3)</f>
        <v>Marke-069</v>
      </c>
      <c r="R775" s="26" t="str">
        <f>LEFT(Table1[[#This Row],[Department]],3)</f>
        <v>Mar</v>
      </c>
      <c r="S775" s="37">
        <f>_xlfn.XLOOKUP(Table1[[#This Row],[City]],Table2[City],Table2[Bonus %])</f>
        <v>4</v>
      </c>
      <c r="U775" s="48" t="str">
        <v xml:space="preserve">Ravi </v>
      </c>
      <c r="V775" s="48" t="str">
        <v>Teja</v>
      </c>
    </row>
    <row r="776" spans="1:22" x14ac:dyDescent="0.35">
      <c r="A776" s="7" t="s">
        <v>4907</v>
      </c>
      <c r="B776" s="40" t="str">
        <f>LEFT(Table1[[#This Row],[Employee Name]],FIND(" ",Table1[[#This Row],[Employee Name]]))</f>
        <v xml:space="preserve">Meera </v>
      </c>
      <c r="C776" s="40" t="str">
        <f>RIGHT(Table1[[#This Row],[Employee Name]],LEN(Table1[[#This Row],[Employee Name]])-FIND(" ",Table1[[#This Row],[Employee Name]]))</f>
        <v>Joshi</v>
      </c>
      <c r="D776" s="22">
        <f>Table1[[#This Row],[Basic Salary]]+Table1[[#This Row],[Bonus]]</f>
        <v>124080</v>
      </c>
      <c r="E776" s="8">
        <v>91</v>
      </c>
      <c r="F776" s="45">
        <v>61</v>
      </c>
      <c r="G776" s="8" t="str" cm="1">
        <f t="array" ref="G776">_xlfn.IFS(Table1[[#This Row],[Performance Score]]&gt;=80,"Excellent",Table1[[#This Row],[Performance Score]]&gt;=60,"Good",Table1[[#This Row],[Performance Score]]&gt;=40,"Need Improvement")</f>
        <v>Good</v>
      </c>
      <c r="H776" s="29">
        <f>Table1[[#This Row],[Bonus]]/Table1[[#This Row],[Basic Salary]]</f>
        <v>0.2999612358432252</v>
      </c>
      <c r="I776" s="8">
        <f ca="1">DATEDIF(Table1[[#This Row],[Date of Birth]],TODAY(),"y")</f>
        <v>21</v>
      </c>
      <c r="J776" s="33">
        <v>45439</v>
      </c>
      <c r="K776" s="33" t="str" cm="1">
        <f t="array" aca="1" ref="K776" ca="1">_xlfn.IFS(L776&lt;3,"Junior",L776&lt;=7,"Mid-Level",L776&gt;7,"Senior")</f>
        <v>Junior</v>
      </c>
      <c r="L776" s="45">
        <f ca="1">INT(YEARFRAC(Table1[[#This Row],[Joining Date]],TODAY(),1))</f>
        <v>2</v>
      </c>
      <c r="M776" s="25" t="str">
        <f t="shared" ca="1" si="12"/>
        <v>No</v>
      </c>
      <c r="N776" s="25">
        <f>YEAR(Table1[[#This Row],[Joining Date]])</f>
        <v>2024</v>
      </c>
      <c r="O776" s="45">
        <f>MONTH(Table1[[#This Row],[Joining Date]])</f>
        <v>5</v>
      </c>
      <c r="P776" s="25">
        <f ca="1">NETWORKDAYS(Table1[[#This Row],[Joining Date]],TODAY())</f>
        <v>546</v>
      </c>
      <c r="Q776" s="25" t="str">
        <f>LEFT(Table1[[#This Row],[Department]],5)&amp;"-"&amp;RIGHT(Table1[[#This Row],[Employee ID]],3)</f>
        <v>Finan-851</v>
      </c>
      <c r="R776" s="25" t="str">
        <f>LEFT(Table1[[#This Row],[Department]],3)</f>
        <v>Fin</v>
      </c>
      <c r="S776" s="36">
        <f>_xlfn.XLOOKUP(Table1[[#This Row],[City]],Table2[City],Table2[Bonus %])</f>
        <v>6</v>
      </c>
      <c r="U776" s="48" t="str">
        <v xml:space="preserve">Meera </v>
      </c>
      <c r="V776" s="48" t="str">
        <v>Joshi</v>
      </c>
    </row>
    <row r="777" spans="1:22" x14ac:dyDescent="0.35">
      <c r="A777" s="9" t="s">
        <v>4526</v>
      </c>
      <c r="B777" s="41" t="str">
        <f>LEFT(Table1[[#This Row],[Employee Name]],FIND(" ",Table1[[#This Row],[Employee Name]]))</f>
        <v xml:space="preserve">Pooja </v>
      </c>
      <c r="C777" s="41" t="str">
        <f>RIGHT(Table1[[#This Row],[Employee Name]],LEN(Table1[[#This Row],[Employee Name]])-FIND(" ",Table1[[#This Row],[Employee Name]]))</f>
        <v>Das</v>
      </c>
      <c r="D777" s="23">
        <f>Table1[[#This Row],[Basic Salary]]+Table1[[#This Row],[Bonus]]</f>
        <v>124067</v>
      </c>
      <c r="E777" s="10">
        <v>63</v>
      </c>
      <c r="F777" s="46">
        <v>53</v>
      </c>
      <c r="G777" s="10" t="str" cm="1">
        <f t="array" ref="G777">_xlfn.IFS(Table1[[#This Row],[Performance Score]]&gt;=80,"Excellent",Table1[[#This Row],[Performance Score]]&gt;=60,"Good",Table1[[#This Row],[Performance Score]]&gt;=40,"Need Improvement")</f>
        <v>Need Improvement</v>
      </c>
      <c r="H777" s="30">
        <f>Table1[[#This Row],[Bonus]]/Table1[[#This Row],[Basic Salary]]</f>
        <v>0.11731808357348703</v>
      </c>
      <c r="I777" s="10">
        <f ca="1">DATEDIF(Table1[[#This Row],[Date of Birth]],TODAY(),"y")</f>
        <v>24</v>
      </c>
      <c r="J777" s="34">
        <v>43738</v>
      </c>
      <c r="K777" s="33" t="str" cm="1">
        <f t="array" aca="1" ref="K777" ca="1">_xlfn.IFS(L777&lt;3,"Junior",L777&lt;=7,"Mid-Level",L777&gt;7,"Senior")</f>
        <v>Mid-Level</v>
      </c>
      <c r="L777" s="46">
        <f ca="1">INT(YEARFRAC(Table1[[#This Row],[Joining Date]],TODAY(),1))</f>
        <v>6</v>
      </c>
      <c r="M777" s="25" t="str">
        <f t="shared" ca="1" si="12"/>
        <v>Yes</v>
      </c>
      <c r="N777" s="26">
        <f>YEAR(Table1[[#This Row],[Joining Date]])</f>
        <v>2019</v>
      </c>
      <c r="O777" s="46">
        <f>MONTH(Table1[[#This Row],[Joining Date]])</f>
        <v>9</v>
      </c>
      <c r="P777" s="26">
        <f ca="1">NETWORKDAYS(Table1[[#This Row],[Joining Date]],TODAY())</f>
        <v>1761</v>
      </c>
      <c r="Q777" s="26" t="str">
        <f>LEFT(Table1[[#This Row],[Department]],5)&amp;"-"&amp;RIGHT(Table1[[#This Row],[Employee ID]],3)</f>
        <v>Sales-470</v>
      </c>
      <c r="R777" s="26" t="str">
        <f>LEFT(Table1[[#This Row],[Department]],3)</f>
        <v>Sal</v>
      </c>
      <c r="S777" s="37">
        <f>_xlfn.XLOOKUP(Table1[[#This Row],[City]],Table2[City],Table2[Bonus %])</f>
        <v>7</v>
      </c>
      <c r="U777" s="48" t="str">
        <v xml:space="preserve">Pooja </v>
      </c>
      <c r="V777" s="48" t="str">
        <v>Das</v>
      </c>
    </row>
    <row r="778" spans="1:22" x14ac:dyDescent="0.35">
      <c r="A778" s="7" t="s">
        <v>254</v>
      </c>
      <c r="B778" s="40" t="str">
        <f>LEFT(Table1[[#This Row],[Employee Name]],FIND(" ",Table1[[#This Row],[Employee Name]]))</f>
        <v xml:space="preserve">Ajay </v>
      </c>
      <c r="C778" s="40" t="str">
        <f>RIGHT(Table1[[#This Row],[Employee Name]],LEN(Table1[[#This Row],[Employee Name]])-FIND(" ",Table1[[#This Row],[Employee Name]]))</f>
        <v>Singh</v>
      </c>
      <c r="D778" s="22">
        <f>Table1[[#This Row],[Basic Salary]]+Table1[[#This Row],[Bonus]]</f>
        <v>124035</v>
      </c>
      <c r="E778" s="8">
        <v>90</v>
      </c>
      <c r="F778" s="45">
        <v>55</v>
      </c>
      <c r="G778" s="8" t="str" cm="1">
        <f t="array" ref="G778">_xlfn.IFS(Table1[[#This Row],[Performance Score]]&gt;=80,"Excellent",Table1[[#This Row],[Performance Score]]&gt;=60,"Good",Table1[[#This Row],[Performance Score]]&gt;=40,"Need Improvement")</f>
        <v>Need Improvement</v>
      </c>
      <c r="H778" s="29">
        <f>Table1[[#This Row],[Bonus]]/Table1[[#This Row],[Basic Salary]]</f>
        <v>0.13651773933440844</v>
      </c>
      <c r="I778" s="8">
        <f ca="1">DATEDIF(Table1[[#This Row],[Date of Birth]],TODAY(),"y")</f>
        <v>33</v>
      </c>
      <c r="J778" s="33">
        <v>44239</v>
      </c>
      <c r="K778" s="33" t="str" cm="1">
        <f t="array" aca="1" ref="K778" ca="1">_xlfn.IFS(L778&lt;3,"Junior",L778&lt;=7,"Mid-Level",L778&gt;7,"Senior")</f>
        <v>Mid-Level</v>
      </c>
      <c r="L778" s="45">
        <f ca="1">INT(YEARFRAC(Table1[[#This Row],[Joining Date]],TODAY(),1))</f>
        <v>5</v>
      </c>
      <c r="M778" s="25" t="str">
        <f t="shared" ca="1" si="12"/>
        <v>No</v>
      </c>
      <c r="N778" s="25">
        <f>YEAR(Table1[[#This Row],[Joining Date]])</f>
        <v>2021</v>
      </c>
      <c r="O778" s="45">
        <f>MONTH(Table1[[#This Row],[Joining Date]])</f>
        <v>2</v>
      </c>
      <c r="P778" s="25">
        <f ca="1">NETWORKDAYS(Table1[[#This Row],[Joining Date]],TODAY())</f>
        <v>1402</v>
      </c>
      <c r="Q778" s="25" t="str">
        <f>LEFT(Table1[[#This Row],[Department]],5)&amp;"-"&amp;RIGHT(Table1[[#This Row],[Employee ID]],3)</f>
        <v>IT-198</v>
      </c>
      <c r="R778" s="25" t="str">
        <f>LEFT(Table1[[#This Row],[Department]],3)</f>
        <v>IT</v>
      </c>
      <c r="S778" s="36">
        <f>_xlfn.XLOOKUP(Table1[[#This Row],[City]],Table2[City],Table2[Bonus %])</f>
        <v>5</v>
      </c>
      <c r="U778" s="48" t="str">
        <v xml:space="preserve">Ajay </v>
      </c>
      <c r="V778" s="48" t="str">
        <v>Singh</v>
      </c>
    </row>
    <row r="779" spans="1:22" x14ac:dyDescent="0.35">
      <c r="A779" s="9" t="s">
        <v>578</v>
      </c>
      <c r="B779" s="41" t="str">
        <f>LEFT(Table1[[#This Row],[Employee Name]],FIND(" ",Table1[[#This Row],[Employee Name]]))</f>
        <v xml:space="preserve">Vikram </v>
      </c>
      <c r="C779" s="41" t="str">
        <f>RIGHT(Table1[[#This Row],[Employee Name]],LEN(Table1[[#This Row],[Employee Name]])-FIND(" ",Table1[[#This Row],[Employee Name]]))</f>
        <v>Singh</v>
      </c>
      <c r="D779" s="23">
        <f>Table1[[#This Row],[Basic Salary]]+Table1[[#This Row],[Bonus]]</f>
        <v>123998</v>
      </c>
      <c r="E779" s="10">
        <v>88</v>
      </c>
      <c r="F779" s="46">
        <v>66</v>
      </c>
      <c r="G779" s="10" t="str" cm="1">
        <f t="array" ref="G779">_xlfn.IFS(Table1[[#This Row],[Performance Score]]&gt;=80,"Excellent",Table1[[#This Row],[Performance Score]]&gt;=60,"Good",Table1[[#This Row],[Performance Score]]&gt;=40,"Need Improvement")</f>
        <v>Good</v>
      </c>
      <c r="H779" s="30">
        <f>Table1[[#This Row],[Bonus]]/Table1[[#This Row],[Basic Salary]]</f>
        <v>0.21652539047170552</v>
      </c>
      <c r="I779" s="10">
        <f ca="1">DATEDIF(Table1[[#This Row],[Date of Birth]],TODAY(),"y")</f>
        <v>30</v>
      </c>
      <c r="J779" s="34">
        <v>45203</v>
      </c>
      <c r="K779" s="33" t="str" cm="1">
        <f t="array" aca="1" ref="K779" ca="1">_xlfn.IFS(L779&lt;3,"Junior",L779&lt;=7,"Mid-Level",L779&gt;7,"Senior")</f>
        <v>Junior</v>
      </c>
      <c r="L779" s="46">
        <f ca="1">INT(YEARFRAC(Table1[[#This Row],[Joining Date]],TODAY(),1))</f>
        <v>2</v>
      </c>
      <c r="M779" s="25" t="str">
        <f t="shared" ca="1" si="12"/>
        <v>No</v>
      </c>
      <c r="N779" s="26">
        <f>YEAR(Table1[[#This Row],[Joining Date]])</f>
        <v>2023</v>
      </c>
      <c r="O779" s="46">
        <f>MONTH(Table1[[#This Row],[Joining Date]])</f>
        <v>10</v>
      </c>
      <c r="P779" s="26">
        <f ca="1">NETWORKDAYS(Table1[[#This Row],[Joining Date]],TODAY())</f>
        <v>714</v>
      </c>
      <c r="Q779" s="26" t="str">
        <f>LEFT(Table1[[#This Row],[Department]],5)&amp;"-"&amp;RIGHT(Table1[[#This Row],[Employee ID]],3)</f>
        <v>Sales-522</v>
      </c>
      <c r="R779" s="26" t="str">
        <f>LEFT(Table1[[#This Row],[Department]],3)</f>
        <v>Sal</v>
      </c>
      <c r="S779" s="37">
        <f>_xlfn.XLOOKUP(Table1[[#This Row],[City]],Table2[City],Table2[Bonus %])</f>
        <v>7</v>
      </c>
      <c r="U779" s="48" t="str">
        <v xml:space="preserve">Vikram </v>
      </c>
      <c r="V779" s="48" t="str">
        <v>Singh</v>
      </c>
    </row>
    <row r="780" spans="1:22" x14ac:dyDescent="0.35">
      <c r="A780" s="7" t="s">
        <v>1952</v>
      </c>
      <c r="B780" s="40" t="str">
        <f>LEFT(Table1[[#This Row],[Employee Name]],FIND(" ",Table1[[#This Row],[Employee Name]]))</f>
        <v xml:space="preserve">Swathi </v>
      </c>
      <c r="C780" s="40" t="str">
        <f>RIGHT(Table1[[#This Row],[Employee Name]],LEN(Table1[[#This Row],[Employee Name]])-FIND(" ",Table1[[#This Row],[Employee Name]]))</f>
        <v>Ramesh</v>
      </c>
      <c r="D780" s="22">
        <f>Table1[[#This Row],[Basic Salary]]+Table1[[#This Row],[Bonus]]</f>
        <v>123985</v>
      </c>
      <c r="E780" s="8">
        <v>97</v>
      </c>
      <c r="F780" s="45">
        <v>67</v>
      </c>
      <c r="G780" s="8" t="str" cm="1">
        <f t="array" ref="G780">_xlfn.IFS(Table1[[#This Row],[Performance Score]]&gt;=80,"Excellent",Table1[[#This Row],[Performance Score]]&gt;=60,"Good",Table1[[#This Row],[Performance Score]]&gt;=40,"Need Improvement")</f>
        <v>Good</v>
      </c>
      <c r="H780" s="29">
        <f>Table1[[#This Row],[Bonus]]/Table1[[#This Row],[Basic Salary]]</f>
        <v>0.14949935101056927</v>
      </c>
      <c r="I780" s="8">
        <f ca="1">DATEDIF(Table1[[#This Row],[Date of Birth]],TODAY(),"y")</f>
        <v>22</v>
      </c>
      <c r="J780" s="33">
        <v>43150</v>
      </c>
      <c r="K780" s="33" t="str" cm="1">
        <f t="array" aca="1" ref="K780" ca="1">_xlfn.IFS(L780&lt;3,"Junior",L780&lt;=7,"Mid-Level",L780&gt;7,"Senior")</f>
        <v>Senior</v>
      </c>
      <c r="L780" s="45">
        <f ca="1">INT(YEARFRAC(Table1[[#This Row],[Joining Date]],TODAY(),1))</f>
        <v>8</v>
      </c>
      <c r="M780" s="25" t="str">
        <f t="shared" ca="1" si="12"/>
        <v>Yes</v>
      </c>
      <c r="N780" s="25">
        <f>YEAR(Table1[[#This Row],[Joining Date]])</f>
        <v>2018</v>
      </c>
      <c r="O780" s="45">
        <f>MONTH(Table1[[#This Row],[Joining Date]])</f>
        <v>2</v>
      </c>
      <c r="P780" s="25">
        <f ca="1">NETWORKDAYS(Table1[[#This Row],[Joining Date]],TODAY())</f>
        <v>2181</v>
      </c>
      <c r="Q780" s="25" t="str">
        <f>LEFT(Table1[[#This Row],[Department]],5)&amp;"-"&amp;RIGHT(Table1[[#This Row],[Employee ID]],3)</f>
        <v>Marke-896</v>
      </c>
      <c r="R780" s="25" t="str">
        <f>LEFT(Table1[[#This Row],[Department]],3)</f>
        <v>Mar</v>
      </c>
      <c r="S780" s="36">
        <f>_xlfn.XLOOKUP(Table1[[#This Row],[City]],Table2[City],Table2[Bonus %])</f>
        <v>6</v>
      </c>
      <c r="U780" s="48" t="str">
        <v xml:space="preserve">Swathi </v>
      </c>
      <c r="V780" s="48" t="str">
        <v>Ramesh</v>
      </c>
    </row>
    <row r="781" spans="1:22" x14ac:dyDescent="0.35">
      <c r="A781" s="9" t="s">
        <v>2428</v>
      </c>
      <c r="B781" s="41" t="str">
        <f>LEFT(Table1[[#This Row],[Employee Name]],FIND(" ",Table1[[#This Row],[Employee Name]]))</f>
        <v xml:space="preserve">Sneha </v>
      </c>
      <c r="C781" s="41" t="str">
        <f>RIGHT(Table1[[#This Row],[Employee Name]],LEN(Table1[[#This Row],[Employee Name]])-FIND(" ",Table1[[#This Row],[Employee Name]]))</f>
        <v>Iyer</v>
      </c>
      <c r="D781" s="23">
        <f>Table1[[#This Row],[Basic Salary]]+Table1[[#This Row],[Bonus]]</f>
        <v>123943</v>
      </c>
      <c r="E781" s="10">
        <v>83</v>
      </c>
      <c r="F781" s="46">
        <v>84</v>
      </c>
      <c r="G781" s="10" t="str" cm="1">
        <f t="array" ref="G781">_xlfn.IFS(Table1[[#This Row],[Performance Score]]&gt;=80,"Excellent",Table1[[#This Row],[Performance Score]]&gt;=60,"Good",Table1[[#This Row],[Performance Score]]&gt;=40,"Need Improvement")</f>
        <v>Excellent</v>
      </c>
      <c r="H781" s="30">
        <f>Table1[[#This Row],[Bonus]]/Table1[[#This Row],[Basic Salary]]</f>
        <v>0.26753116594909138</v>
      </c>
      <c r="I781" s="10">
        <f ca="1">DATEDIF(Table1[[#This Row],[Date of Birth]],TODAY(),"y")</f>
        <v>19</v>
      </c>
      <c r="J781" s="34">
        <v>44717</v>
      </c>
      <c r="K781" s="33" t="str" cm="1">
        <f t="array" aca="1" ref="K781" ca="1">_xlfn.IFS(L781&lt;3,"Junior",L781&lt;=7,"Mid-Level",L781&gt;7,"Senior")</f>
        <v>Mid-Level</v>
      </c>
      <c r="L781" s="46">
        <f ca="1">INT(YEARFRAC(Table1[[#This Row],[Joining Date]],TODAY(),1))</f>
        <v>4</v>
      </c>
      <c r="M781" s="25" t="str">
        <f t="shared" ca="1" si="12"/>
        <v>No</v>
      </c>
      <c r="N781" s="26">
        <f>YEAR(Table1[[#This Row],[Joining Date]])</f>
        <v>2022</v>
      </c>
      <c r="O781" s="46">
        <f>MONTH(Table1[[#This Row],[Joining Date]])</f>
        <v>6</v>
      </c>
      <c r="P781" s="26">
        <f ca="1">NETWORKDAYS(Table1[[#This Row],[Joining Date]],TODAY())</f>
        <v>1061</v>
      </c>
      <c r="Q781" s="26" t="str">
        <f>LEFT(Table1[[#This Row],[Department]],5)&amp;"-"&amp;RIGHT(Table1[[#This Row],[Employee ID]],3)</f>
        <v>Sales-372</v>
      </c>
      <c r="R781" s="26" t="str">
        <f>LEFT(Table1[[#This Row],[Department]],3)</f>
        <v>Sal</v>
      </c>
      <c r="S781" s="37">
        <f>_xlfn.XLOOKUP(Table1[[#This Row],[City]],Table2[City],Table2[Bonus %])</f>
        <v>6</v>
      </c>
      <c r="U781" s="48" t="str">
        <v xml:space="preserve">Sneha </v>
      </c>
      <c r="V781" s="48" t="str">
        <v>Iyer</v>
      </c>
    </row>
    <row r="782" spans="1:22" x14ac:dyDescent="0.35">
      <c r="A782" s="7" t="s">
        <v>2776</v>
      </c>
      <c r="B782" s="40" t="str">
        <f>LEFT(Table1[[#This Row],[Employee Name]],FIND(" ",Table1[[#This Row],[Employee Name]]))</f>
        <v xml:space="preserve">Ananya </v>
      </c>
      <c r="C782" s="40" t="str">
        <f>RIGHT(Table1[[#This Row],[Employee Name]],LEN(Table1[[#This Row],[Employee Name]])-FIND(" ",Table1[[#This Row],[Employee Name]]))</f>
        <v>Rao</v>
      </c>
      <c r="D782" s="22">
        <f>Table1[[#This Row],[Basic Salary]]+Table1[[#This Row],[Bonus]]</f>
        <v>123936</v>
      </c>
      <c r="E782" s="8">
        <v>83</v>
      </c>
      <c r="F782" s="45">
        <v>83</v>
      </c>
      <c r="G782" s="8" t="str" cm="1">
        <f t="array" ref="G782">_xlfn.IFS(Table1[[#This Row],[Performance Score]]&gt;=80,"Excellent",Table1[[#This Row],[Performance Score]]&gt;=60,"Good",Table1[[#This Row],[Performance Score]]&gt;=40,"Need Improvement")</f>
        <v>Excellent</v>
      </c>
      <c r="H782" s="29">
        <f>Table1[[#This Row],[Bonus]]/Table1[[#This Row],[Basic Salary]]</f>
        <v>6.6629946468836604E-2</v>
      </c>
      <c r="I782" s="8">
        <f ca="1">DATEDIF(Table1[[#This Row],[Date of Birth]],TODAY(),"y")</f>
        <v>29</v>
      </c>
      <c r="J782" s="33">
        <v>43135</v>
      </c>
      <c r="K782" s="33" t="str" cm="1">
        <f t="array" aca="1" ref="K782" ca="1">_xlfn.IFS(L782&lt;3,"Junior",L782&lt;=7,"Mid-Level",L782&gt;7,"Senior")</f>
        <v>Senior</v>
      </c>
      <c r="L782" s="45">
        <f ca="1">INT(YEARFRAC(Table1[[#This Row],[Joining Date]],TODAY(),1))</f>
        <v>8</v>
      </c>
      <c r="M782" s="25" t="str">
        <f t="shared" ca="1" si="12"/>
        <v>Yes</v>
      </c>
      <c r="N782" s="25">
        <f>YEAR(Table1[[#This Row],[Joining Date]])</f>
        <v>2018</v>
      </c>
      <c r="O782" s="45">
        <f>MONTH(Table1[[#This Row],[Joining Date]])</f>
        <v>2</v>
      </c>
      <c r="P782" s="25">
        <f ca="1">NETWORKDAYS(Table1[[#This Row],[Joining Date]],TODAY())</f>
        <v>2191</v>
      </c>
      <c r="Q782" s="25" t="str">
        <f>LEFT(Table1[[#This Row],[Department]],5)&amp;"-"&amp;RIGHT(Table1[[#This Row],[Employee ID]],3)</f>
        <v>Sales-720</v>
      </c>
      <c r="R782" s="25" t="str">
        <f>LEFT(Table1[[#This Row],[Department]],3)</f>
        <v>Sal</v>
      </c>
      <c r="S782" s="36">
        <f>_xlfn.XLOOKUP(Table1[[#This Row],[City]],Table2[City],Table2[Bonus %])</f>
        <v>8</v>
      </c>
      <c r="U782" s="48" t="str">
        <v xml:space="preserve">Ananya </v>
      </c>
      <c r="V782" s="48" t="str">
        <v>Rao</v>
      </c>
    </row>
    <row r="783" spans="1:22" x14ac:dyDescent="0.35">
      <c r="A783" s="9" t="s">
        <v>4439</v>
      </c>
      <c r="B783" s="41" t="str">
        <f>LEFT(Table1[[#This Row],[Employee Name]],FIND(" ",Table1[[#This Row],[Employee Name]]))</f>
        <v xml:space="preserve">Gayathri </v>
      </c>
      <c r="C783" s="41" t="str">
        <f>RIGHT(Table1[[#This Row],[Employee Name]],LEN(Table1[[#This Row],[Employee Name]])-FIND(" ",Table1[[#This Row],[Employee Name]]))</f>
        <v>Iyer</v>
      </c>
      <c r="D783" s="23">
        <f>Table1[[#This Row],[Basic Salary]]+Table1[[#This Row],[Bonus]]</f>
        <v>123935</v>
      </c>
      <c r="E783" s="10">
        <v>72</v>
      </c>
      <c r="F783" s="46">
        <v>91</v>
      </c>
      <c r="G783" s="10" t="str" cm="1">
        <f t="array" ref="G783">_xlfn.IFS(Table1[[#This Row],[Performance Score]]&gt;=80,"Excellent",Table1[[#This Row],[Performance Score]]&gt;=60,"Good",Table1[[#This Row],[Performance Score]]&gt;=40,"Need Improvement")</f>
        <v>Excellent</v>
      </c>
      <c r="H783" s="30">
        <f>Table1[[#This Row],[Bonus]]/Table1[[#This Row],[Basic Salary]]</f>
        <v>0.20101364446856346</v>
      </c>
      <c r="I783" s="10">
        <f ca="1">DATEDIF(Table1[[#This Row],[Date of Birth]],TODAY(),"y")</f>
        <v>17</v>
      </c>
      <c r="J783" s="34">
        <v>42475</v>
      </c>
      <c r="K783" s="33" t="str" cm="1">
        <f t="array" aca="1" ref="K783" ca="1">_xlfn.IFS(L783&lt;3,"Junior",L783&lt;=7,"Mid-Level",L783&gt;7,"Senior")</f>
        <v>Senior</v>
      </c>
      <c r="L783" s="46">
        <f ca="1">INT(YEARFRAC(Table1[[#This Row],[Joining Date]],TODAY(),1))</f>
        <v>10</v>
      </c>
      <c r="M783" s="25" t="str">
        <f t="shared" ca="1" si="12"/>
        <v>Yes</v>
      </c>
      <c r="N783" s="26">
        <f>YEAR(Table1[[#This Row],[Joining Date]])</f>
        <v>2016</v>
      </c>
      <c r="O783" s="46">
        <f>MONTH(Table1[[#This Row],[Joining Date]])</f>
        <v>4</v>
      </c>
      <c r="P783" s="26">
        <f ca="1">NETWORKDAYS(Table1[[#This Row],[Joining Date]],TODAY())</f>
        <v>2662</v>
      </c>
      <c r="Q783" s="26" t="str">
        <f>LEFT(Table1[[#This Row],[Department]],5)&amp;"-"&amp;RIGHT(Table1[[#This Row],[Employee ID]],3)</f>
        <v>Suppo-383</v>
      </c>
      <c r="R783" s="26" t="str">
        <f>LEFT(Table1[[#This Row],[Department]],3)</f>
        <v>Sup</v>
      </c>
      <c r="S783" s="37">
        <f>_xlfn.XLOOKUP(Table1[[#This Row],[City]],Table2[City],Table2[Bonus %])</f>
        <v>8</v>
      </c>
      <c r="U783" s="48" t="str">
        <v xml:space="preserve">Gayathri </v>
      </c>
      <c r="V783" s="48" t="str">
        <v>Iyer</v>
      </c>
    </row>
    <row r="784" spans="1:22" x14ac:dyDescent="0.35">
      <c r="A784" s="7" t="s">
        <v>2904</v>
      </c>
      <c r="B784" s="40" t="str">
        <f>LEFT(Table1[[#This Row],[Employee Name]],FIND(" ",Table1[[#This Row],[Employee Name]]))</f>
        <v xml:space="preserve">Ananya </v>
      </c>
      <c r="C784" s="40" t="str">
        <f>RIGHT(Table1[[#This Row],[Employee Name]],LEN(Table1[[#This Row],[Employee Name]])-FIND(" ",Table1[[#This Row],[Employee Name]]))</f>
        <v>Rao</v>
      </c>
      <c r="D784" s="22">
        <f>Table1[[#This Row],[Basic Salary]]+Table1[[#This Row],[Bonus]]</f>
        <v>123931</v>
      </c>
      <c r="E784" s="8">
        <v>75</v>
      </c>
      <c r="F784" s="45">
        <v>52</v>
      </c>
      <c r="G784" s="8" t="str" cm="1">
        <f t="array" ref="G784">_xlfn.IFS(Table1[[#This Row],[Performance Score]]&gt;=80,"Excellent",Table1[[#This Row],[Performance Score]]&gt;=60,"Good",Table1[[#This Row],[Performance Score]]&gt;=40,"Need Improvement")</f>
        <v>Need Improvement</v>
      </c>
      <c r="H784" s="29">
        <f>Table1[[#This Row],[Bonus]]/Table1[[#This Row],[Basic Salary]]</f>
        <v>8.5096137008370404E-2</v>
      </c>
      <c r="I784" s="8">
        <f ca="1">DATEDIF(Table1[[#This Row],[Date of Birth]],TODAY(),"y")</f>
        <v>21</v>
      </c>
      <c r="J784" s="33">
        <v>43859</v>
      </c>
      <c r="K784" s="33" t="str" cm="1">
        <f t="array" aca="1" ref="K784" ca="1">_xlfn.IFS(L784&lt;3,"Junior",L784&lt;=7,"Mid-Level",L784&gt;7,"Senior")</f>
        <v>Mid-Level</v>
      </c>
      <c r="L784" s="45">
        <f ca="1">INT(YEARFRAC(Table1[[#This Row],[Joining Date]],TODAY(),1))</f>
        <v>6</v>
      </c>
      <c r="M784" s="25" t="str">
        <f t="shared" ca="1" si="12"/>
        <v>Yes</v>
      </c>
      <c r="N784" s="25">
        <f>YEAR(Table1[[#This Row],[Joining Date]])</f>
        <v>2020</v>
      </c>
      <c r="O784" s="45">
        <f>MONTH(Table1[[#This Row],[Joining Date]])</f>
        <v>1</v>
      </c>
      <c r="P784" s="25">
        <f ca="1">NETWORKDAYS(Table1[[#This Row],[Joining Date]],TODAY())</f>
        <v>1674</v>
      </c>
      <c r="Q784" s="25" t="str">
        <f>LEFT(Table1[[#This Row],[Department]],5)&amp;"-"&amp;RIGHT(Table1[[#This Row],[Employee ID]],3)</f>
        <v>HR-848</v>
      </c>
      <c r="R784" s="25" t="str">
        <f>LEFT(Table1[[#This Row],[Department]],3)</f>
        <v>HR</v>
      </c>
      <c r="S784" s="36">
        <f>_xlfn.XLOOKUP(Table1[[#This Row],[City]],Table2[City],Table2[Bonus %])</f>
        <v>8</v>
      </c>
      <c r="U784" s="48" t="str">
        <v xml:space="preserve">Ananya </v>
      </c>
      <c r="V784" s="48" t="str">
        <v>Rao</v>
      </c>
    </row>
    <row r="785" spans="1:22" x14ac:dyDescent="0.35">
      <c r="A785" s="9" t="s">
        <v>1133</v>
      </c>
      <c r="B785" s="41" t="str">
        <f>LEFT(Table1[[#This Row],[Employee Name]],FIND(" ",Table1[[#This Row],[Employee Name]]))</f>
        <v xml:space="preserve">Pooja </v>
      </c>
      <c r="C785" s="41" t="str">
        <f>RIGHT(Table1[[#This Row],[Employee Name]],LEN(Table1[[#This Row],[Employee Name]])-FIND(" ",Table1[[#This Row],[Employee Name]]))</f>
        <v>Das</v>
      </c>
      <c r="D785" s="23">
        <f>Table1[[#This Row],[Basic Salary]]+Table1[[#This Row],[Bonus]]</f>
        <v>123917</v>
      </c>
      <c r="E785" s="10">
        <v>77</v>
      </c>
      <c r="F785" s="46">
        <v>80</v>
      </c>
      <c r="G785" s="10" t="str" cm="1">
        <f t="array" ref="G785">_xlfn.IFS(Table1[[#This Row],[Performance Score]]&gt;=80,"Excellent",Table1[[#This Row],[Performance Score]]&gt;=60,"Good",Table1[[#This Row],[Performance Score]]&gt;=40,"Need Improvement")</f>
        <v>Excellent</v>
      </c>
      <c r="H785" s="30">
        <f>Table1[[#This Row],[Bonus]]/Table1[[#This Row],[Basic Salary]]</f>
        <v>0.28756974678151725</v>
      </c>
      <c r="I785" s="10">
        <f ca="1">DATEDIF(Table1[[#This Row],[Date of Birth]],TODAY(),"y")</f>
        <v>43</v>
      </c>
      <c r="J785" s="34">
        <v>43003</v>
      </c>
      <c r="K785" s="33" t="str" cm="1">
        <f t="array" aca="1" ref="K785" ca="1">_xlfn.IFS(L785&lt;3,"Junior",L785&lt;=7,"Mid-Level",L785&gt;7,"Senior")</f>
        <v>Senior</v>
      </c>
      <c r="L785" s="46">
        <f ca="1">INT(YEARFRAC(Table1[[#This Row],[Joining Date]],TODAY(),1))</f>
        <v>8</v>
      </c>
      <c r="M785" s="25" t="str">
        <f t="shared" ca="1" si="12"/>
        <v>Yes</v>
      </c>
      <c r="N785" s="26">
        <f>YEAR(Table1[[#This Row],[Joining Date]])</f>
        <v>2017</v>
      </c>
      <c r="O785" s="46">
        <f>MONTH(Table1[[#This Row],[Joining Date]])</f>
        <v>9</v>
      </c>
      <c r="P785" s="26">
        <f ca="1">NETWORKDAYS(Table1[[#This Row],[Joining Date]],TODAY())</f>
        <v>2286</v>
      </c>
      <c r="Q785" s="26" t="str">
        <f>LEFT(Table1[[#This Row],[Department]],5)&amp;"-"&amp;RIGHT(Table1[[#This Row],[Employee ID]],3)</f>
        <v>IT-077</v>
      </c>
      <c r="R785" s="26" t="str">
        <f>LEFT(Table1[[#This Row],[Department]],3)</f>
        <v>IT</v>
      </c>
      <c r="S785" s="37">
        <f>_xlfn.XLOOKUP(Table1[[#This Row],[City]],Table2[City],Table2[Bonus %])</f>
        <v>4</v>
      </c>
      <c r="U785" s="48" t="str">
        <v xml:space="preserve">Pooja </v>
      </c>
      <c r="V785" s="48" t="str">
        <v>Das</v>
      </c>
    </row>
    <row r="786" spans="1:22" x14ac:dyDescent="0.35">
      <c r="A786" s="7" t="s">
        <v>3548</v>
      </c>
      <c r="B786" s="40" t="str">
        <f>LEFT(Table1[[#This Row],[Employee Name]],FIND(" ",Table1[[#This Row],[Employee Name]]))</f>
        <v xml:space="preserve">Arjun </v>
      </c>
      <c r="C786" s="40" t="str">
        <f>RIGHT(Table1[[#This Row],[Employee Name]],LEN(Table1[[#This Row],[Employee Name]])-FIND(" ",Table1[[#This Row],[Employee Name]]))</f>
        <v>Mehta</v>
      </c>
      <c r="D786" s="22">
        <f>Table1[[#This Row],[Basic Salary]]+Table1[[#This Row],[Bonus]]</f>
        <v>123899</v>
      </c>
      <c r="E786" s="8">
        <v>99</v>
      </c>
      <c r="F786" s="45">
        <v>74</v>
      </c>
      <c r="G786" s="8" t="str" cm="1">
        <f t="array" ref="G786">_xlfn.IFS(Table1[[#This Row],[Performance Score]]&gt;=80,"Excellent",Table1[[#This Row],[Performance Score]]&gt;=60,"Good",Table1[[#This Row],[Performance Score]]&gt;=40,"Need Improvement")</f>
        <v>Good</v>
      </c>
      <c r="H786" s="29">
        <f>Table1[[#This Row],[Bonus]]/Table1[[#This Row],[Basic Salary]]</f>
        <v>9.2497068133922347E-2</v>
      </c>
      <c r="I786" s="8">
        <f ca="1">DATEDIF(Table1[[#This Row],[Date of Birth]],TODAY(),"y")</f>
        <v>36</v>
      </c>
      <c r="J786" s="33">
        <v>44748</v>
      </c>
      <c r="K786" s="33" t="str" cm="1">
        <f t="array" aca="1" ref="K786" ca="1">_xlfn.IFS(L786&lt;3,"Junior",L786&lt;=7,"Mid-Level",L786&gt;7,"Senior")</f>
        <v>Mid-Level</v>
      </c>
      <c r="L786" s="45">
        <f ca="1">INT(YEARFRAC(Table1[[#This Row],[Joining Date]],TODAY(),1))</f>
        <v>3</v>
      </c>
      <c r="M786" s="25" t="str">
        <f t="shared" ca="1" si="12"/>
        <v>No</v>
      </c>
      <c r="N786" s="25">
        <f>YEAR(Table1[[#This Row],[Joining Date]])</f>
        <v>2022</v>
      </c>
      <c r="O786" s="45">
        <f>MONTH(Table1[[#This Row],[Joining Date]])</f>
        <v>7</v>
      </c>
      <c r="P786" s="25">
        <f ca="1">NETWORKDAYS(Table1[[#This Row],[Joining Date]],TODAY())</f>
        <v>1039</v>
      </c>
      <c r="Q786" s="25" t="str">
        <f>LEFT(Table1[[#This Row],[Department]],5)&amp;"-"&amp;RIGHT(Table1[[#This Row],[Employee ID]],3)</f>
        <v>Finan-492</v>
      </c>
      <c r="R786" s="25" t="str">
        <f>LEFT(Table1[[#This Row],[Department]],3)</f>
        <v>Fin</v>
      </c>
      <c r="S786" s="36">
        <f>_xlfn.XLOOKUP(Table1[[#This Row],[City]],Table2[City],Table2[Bonus %])</f>
        <v>4</v>
      </c>
      <c r="U786" s="48" t="str">
        <v xml:space="preserve">Arjun </v>
      </c>
      <c r="V786" s="48" t="str">
        <v>Mehta</v>
      </c>
    </row>
    <row r="787" spans="1:22" x14ac:dyDescent="0.35">
      <c r="A787" s="9" t="s">
        <v>1289</v>
      </c>
      <c r="B787" s="41" t="str">
        <f>LEFT(Table1[[#This Row],[Employee Name]],FIND(" ",Table1[[#This Row],[Employee Name]]))</f>
        <v xml:space="preserve">Kavya </v>
      </c>
      <c r="C787" s="41" t="str">
        <f>RIGHT(Table1[[#This Row],[Employee Name]],LEN(Table1[[#This Row],[Employee Name]])-FIND(" ",Table1[[#This Row],[Employee Name]]))</f>
        <v>Nair</v>
      </c>
      <c r="D787" s="23">
        <f>Table1[[#This Row],[Basic Salary]]+Table1[[#This Row],[Bonus]]</f>
        <v>123882</v>
      </c>
      <c r="E787" s="10">
        <v>78</v>
      </c>
      <c r="F787" s="46">
        <v>48</v>
      </c>
      <c r="G787" s="10" t="str" cm="1">
        <f t="array" ref="G787">_xlfn.IFS(Table1[[#This Row],[Performance Score]]&gt;=80,"Excellent",Table1[[#This Row],[Performance Score]]&gt;=60,"Good",Table1[[#This Row],[Performance Score]]&gt;=40,"Need Improvement")</f>
        <v>Need Improvement</v>
      </c>
      <c r="H787" s="30">
        <f>Table1[[#This Row],[Bonus]]/Table1[[#This Row],[Basic Salary]]</f>
        <v>0.11727198116866133</v>
      </c>
      <c r="I787" s="10">
        <f ca="1">DATEDIF(Table1[[#This Row],[Date of Birth]],TODAY(),"y")</f>
        <v>19</v>
      </c>
      <c r="J787" s="34">
        <v>43437</v>
      </c>
      <c r="K787" s="33" t="str" cm="1">
        <f t="array" aca="1" ref="K787" ca="1">_xlfn.IFS(L787&lt;3,"Junior",L787&lt;=7,"Mid-Level",L787&gt;7,"Senior")</f>
        <v>Mid-Level</v>
      </c>
      <c r="L787" s="46">
        <f ca="1">INT(YEARFRAC(Table1[[#This Row],[Joining Date]],TODAY(),1))</f>
        <v>7</v>
      </c>
      <c r="M787" s="25" t="str">
        <f t="shared" ca="1" si="12"/>
        <v>Yes</v>
      </c>
      <c r="N787" s="26">
        <f>YEAR(Table1[[#This Row],[Joining Date]])</f>
        <v>2018</v>
      </c>
      <c r="O787" s="46">
        <f>MONTH(Table1[[#This Row],[Joining Date]])</f>
        <v>12</v>
      </c>
      <c r="P787" s="26">
        <f ca="1">NETWORKDAYS(Table1[[#This Row],[Joining Date]],TODAY())</f>
        <v>1976</v>
      </c>
      <c r="Q787" s="26" t="str">
        <f>LEFT(Table1[[#This Row],[Department]],5)&amp;"-"&amp;RIGHT(Table1[[#This Row],[Employee ID]],3)</f>
        <v>HR-233</v>
      </c>
      <c r="R787" s="26" t="str">
        <f>LEFT(Table1[[#This Row],[Department]],3)</f>
        <v>HR</v>
      </c>
      <c r="S787" s="37">
        <f>_xlfn.XLOOKUP(Table1[[#This Row],[City]],Table2[City],Table2[Bonus %])</f>
        <v>4</v>
      </c>
      <c r="U787" s="48" t="str">
        <v xml:space="preserve">Kavya </v>
      </c>
      <c r="V787" s="48" t="str">
        <v>Nair</v>
      </c>
    </row>
    <row r="788" spans="1:22" x14ac:dyDescent="0.35">
      <c r="A788" s="7" t="s">
        <v>4459</v>
      </c>
      <c r="B788" s="40" t="str">
        <f>LEFT(Table1[[#This Row],[Employee Name]],FIND(" ",Table1[[#This Row],[Employee Name]]))</f>
        <v xml:space="preserve">Krishna </v>
      </c>
      <c r="C788" s="40" t="str">
        <f>RIGHT(Table1[[#This Row],[Employee Name]],LEN(Table1[[#This Row],[Employee Name]])-FIND(" ",Table1[[#This Row],[Employee Name]]))</f>
        <v>Chaitanya</v>
      </c>
      <c r="D788" s="22">
        <f>Table1[[#This Row],[Basic Salary]]+Table1[[#This Row],[Bonus]]</f>
        <v>123882</v>
      </c>
      <c r="E788" s="8">
        <v>62</v>
      </c>
      <c r="F788" s="45">
        <v>75</v>
      </c>
      <c r="G788" s="8" t="str" cm="1">
        <f t="array" ref="G788">_xlfn.IFS(Table1[[#This Row],[Performance Score]]&gt;=80,"Excellent",Table1[[#This Row],[Performance Score]]&gt;=60,"Good",Table1[[#This Row],[Performance Score]]&gt;=40,"Need Improvement")</f>
        <v>Good</v>
      </c>
      <c r="H788" s="29">
        <f>Table1[[#This Row],[Bonus]]/Table1[[#This Row],[Basic Salary]]</f>
        <v>0.16164059862720828</v>
      </c>
      <c r="I788" s="8">
        <f ca="1">DATEDIF(Table1[[#This Row],[Date of Birth]],TODAY(),"y")</f>
        <v>39</v>
      </c>
      <c r="J788" s="33">
        <v>43496</v>
      </c>
      <c r="K788" s="33" t="str" cm="1">
        <f t="array" aca="1" ref="K788" ca="1">_xlfn.IFS(L788&lt;3,"Junior",L788&lt;=7,"Mid-Level",L788&gt;7,"Senior")</f>
        <v>Mid-Level</v>
      </c>
      <c r="L788" s="45">
        <f ca="1">INT(YEARFRAC(Table1[[#This Row],[Joining Date]],TODAY(),1))</f>
        <v>7</v>
      </c>
      <c r="M788" s="25" t="str">
        <f t="shared" ca="1" si="12"/>
        <v>Yes</v>
      </c>
      <c r="N788" s="25">
        <f>YEAR(Table1[[#This Row],[Joining Date]])</f>
        <v>2019</v>
      </c>
      <c r="O788" s="45">
        <f>MONTH(Table1[[#This Row],[Joining Date]])</f>
        <v>1</v>
      </c>
      <c r="P788" s="25">
        <f ca="1">NETWORKDAYS(Table1[[#This Row],[Joining Date]],TODAY())</f>
        <v>1933</v>
      </c>
      <c r="Q788" s="25" t="str">
        <f>LEFT(Table1[[#This Row],[Department]],5)&amp;"-"&amp;RIGHT(Table1[[#This Row],[Employee ID]],3)</f>
        <v>IT-403</v>
      </c>
      <c r="R788" s="25" t="str">
        <f>LEFT(Table1[[#This Row],[Department]],3)</f>
        <v>IT</v>
      </c>
      <c r="S788" s="36">
        <f>_xlfn.XLOOKUP(Table1[[#This Row],[City]],Table2[City],Table2[Bonus %])</f>
        <v>8</v>
      </c>
      <c r="U788" s="48" t="str">
        <v xml:space="preserve">Krishna </v>
      </c>
      <c r="V788" s="48" t="str">
        <v>Chaitanya</v>
      </c>
    </row>
    <row r="789" spans="1:22" x14ac:dyDescent="0.35">
      <c r="A789" s="9" t="s">
        <v>941</v>
      </c>
      <c r="B789" s="41" t="str">
        <f>LEFT(Table1[[#This Row],[Employee Name]],FIND(" ",Table1[[#This Row],[Employee Name]]))</f>
        <v xml:space="preserve">Nisha </v>
      </c>
      <c r="C789" s="41" t="str">
        <f>RIGHT(Table1[[#This Row],[Employee Name]],LEN(Table1[[#This Row],[Employee Name]])-FIND(" ",Table1[[#This Row],[Employee Name]]))</f>
        <v>Kapoor</v>
      </c>
      <c r="D789" s="23">
        <f>Table1[[#This Row],[Basic Salary]]+Table1[[#This Row],[Bonus]]</f>
        <v>123858</v>
      </c>
      <c r="E789" s="10">
        <v>86</v>
      </c>
      <c r="F789" s="46">
        <v>75</v>
      </c>
      <c r="G789" s="10" t="str" cm="1">
        <f t="array" ref="G789">_xlfn.IFS(Table1[[#This Row],[Performance Score]]&gt;=80,"Excellent",Table1[[#This Row],[Performance Score]]&gt;=60,"Good",Table1[[#This Row],[Performance Score]]&gt;=40,"Need Improvement")</f>
        <v>Good</v>
      </c>
      <c r="H789" s="30">
        <f>Table1[[#This Row],[Bonus]]/Table1[[#This Row],[Basic Salary]]</f>
        <v>9.4422648711695478E-2</v>
      </c>
      <c r="I789" s="10">
        <f ca="1">DATEDIF(Table1[[#This Row],[Date of Birth]],TODAY(),"y")</f>
        <v>46</v>
      </c>
      <c r="J789" s="34">
        <v>42022</v>
      </c>
      <c r="K789" s="33" t="str" cm="1">
        <f t="array" aca="1" ref="K789" ca="1">_xlfn.IFS(L789&lt;3,"Junior",L789&lt;=7,"Mid-Level",L789&gt;7,"Senior")</f>
        <v>Senior</v>
      </c>
      <c r="L789" s="46">
        <f ca="1">INT(YEARFRAC(Table1[[#This Row],[Joining Date]],TODAY(),1))</f>
        <v>11</v>
      </c>
      <c r="M789" s="25" t="str">
        <f t="shared" ca="1" si="12"/>
        <v>Yes</v>
      </c>
      <c r="N789" s="26">
        <f>YEAR(Table1[[#This Row],[Joining Date]])</f>
        <v>2015</v>
      </c>
      <c r="O789" s="46">
        <f>MONTH(Table1[[#This Row],[Joining Date]])</f>
        <v>1</v>
      </c>
      <c r="P789" s="26">
        <f ca="1">NETWORKDAYS(Table1[[#This Row],[Joining Date]],TODAY())</f>
        <v>2986</v>
      </c>
      <c r="Q789" s="26" t="str">
        <f>LEFT(Table1[[#This Row],[Department]],5)&amp;"-"&amp;RIGHT(Table1[[#This Row],[Employee ID]],3)</f>
        <v>Opera-885</v>
      </c>
      <c r="R789" s="26" t="str">
        <f>LEFT(Table1[[#This Row],[Department]],3)</f>
        <v>Ope</v>
      </c>
      <c r="S789" s="37">
        <f>_xlfn.XLOOKUP(Table1[[#This Row],[City]],Table2[City],Table2[Bonus %])</f>
        <v>6</v>
      </c>
      <c r="U789" s="48" t="str">
        <v xml:space="preserve">Nisha </v>
      </c>
      <c r="V789" s="48" t="str">
        <v>Kapoor</v>
      </c>
    </row>
    <row r="790" spans="1:22" x14ac:dyDescent="0.35">
      <c r="A790" s="7" t="s">
        <v>1697</v>
      </c>
      <c r="B790" s="40" t="str">
        <f>LEFT(Table1[[#This Row],[Employee Name]],FIND(" ",Table1[[#This Row],[Employee Name]]))</f>
        <v xml:space="preserve">Gayathri </v>
      </c>
      <c r="C790" s="40" t="str">
        <f>RIGHT(Table1[[#This Row],[Employee Name]],LEN(Table1[[#This Row],[Employee Name]])-FIND(" ",Table1[[#This Row],[Employee Name]]))</f>
        <v>Iyer</v>
      </c>
      <c r="D790" s="22">
        <f>Table1[[#This Row],[Basic Salary]]+Table1[[#This Row],[Bonus]]</f>
        <v>123853</v>
      </c>
      <c r="E790" s="8">
        <v>74</v>
      </c>
      <c r="F790" s="45">
        <v>92</v>
      </c>
      <c r="G790" s="8" t="str" cm="1">
        <f t="array" ref="G790">_xlfn.IFS(Table1[[#This Row],[Performance Score]]&gt;=80,"Excellent",Table1[[#This Row],[Performance Score]]&gt;=60,"Good",Table1[[#This Row],[Performance Score]]&gt;=40,"Need Improvement")</f>
        <v>Excellent</v>
      </c>
      <c r="H790" s="29">
        <f>Table1[[#This Row],[Bonus]]/Table1[[#This Row],[Basic Salary]]</f>
        <v>0.15749385519761497</v>
      </c>
      <c r="I790" s="8">
        <f ca="1">DATEDIF(Table1[[#This Row],[Date of Birth]],TODAY(),"y")</f>
        <v>27</v>
      </c>
      <c r="J790" s="33">
        <v>45090</v>
      </c>
      <c r="K790" s="33" t="str" cm="1">
        <f t="array" aca="1" ref="K790" ca="1">_xlfn.IFS(L790&lt;3,"Junior",L790&lt;=7,"Mid-Level",L790&gt;7,"Senior")</f>
        <v>Mid-Level</v>
      </c>
      <c r="L790" s="45">
        <f ca="1">INT(YEARFRAC(Table1[[#This Row],[Joining Date]],TODAY(),1))</f>
        <v>3</v>
      </c>
      <c r="M790" s="25" t="str">
        <f t="shared" ca="1" si="12"/>
        <v>No</v>
      </c>
      <c r="N790" s="25">
        <f>YEAR(Table1[[#This Row],[Joining Date]])</f>
        <v>2023</v>
      </c>
      <c r="O790" s="45">
        <f>MONTH(Table1[[#This Row],[Joining Date]])</f>
        <v>6</v>
      </c>
      <c r="P790" s="25">
        <f ca="1">NETWORKDAYS(Table1[[#This Row],[Joining Date]],TODAY())</f>
        <v>795</v>
      </c>
      <c r="Q790" s="25" t="str">
        <f>LEFT(Table1[[#This Row],[Department]],5)&amp;"-"&amp;RIGHT(Table1[[#This Row],[Employee ID]],3)</f>
        <v>Finan-641</v>
      </c>
      <c r="R790" s="25" t="str">
        <f>LEFT(Table1[[#This Row],[Department]],3)</f>
        <v>Fin</v>
      </c>
      <c r="S790" s="36">
        <f>_xlfn.XLOOKUP(Table1[[#This Row],[City]],Table2[City],Table2[Bonus %])</f>
        <v>6</v>
      </c>
      <c r="U790" s="48" t="str">
        <v xml:space="preserve">Gayathri </v>
      </c>
      <c r="V790" s="48" t="str">
        <v>Iyer</v>
      </c>
    </row>
    <row r="791" spans="1:22" x14ac:dyDescent="0.35">
      <c r="A791" s="9" t="s">
        <v>489</v>
      </c>
      <c r="B791" s="41" t="str">
        <f>LEFT(Table1[[#This Row],[Employee Name]],FIND(" ",Table1[[#This Row],[Employee Name]]))</f>
        <v xml:space="preserve">Nisha </v>
      </c>
      <c r="C791" s="41" t="str">
        <f>RIGHT(Table1[[#This Row],[Employee Name]],LEN(Table1[[#This Row],[Employee Name]])-FIND(" ",Table1[[#This Row],[Employee Name]]))</f>
        <v>Kapoor</v>
      </c>
      <c r="D791" s="23">
        <f>Table1[[#This Row],[Basic Salary]]+Table1[[#This Row],[Bonus]]</f>
        <v>123763</v>
      </c>
      <c r="E791" s="10">
        <v>68</v>
      </c>
      <c r="F791" s="46">
        <v>71</v>
      </c>
      <c r="G791" s="10" t="str" cm="1">
        <f t="array" ref="G791">_xlfn.IFS(Table1[[#This Row],[Performance Score]]&gt;=80,"Excellent",Table1[[#This Row],[Performance Score]]&gt;=60,"Good",Table1[[#This Row],[Performance Score]]&gt;=40,"Need Improvement")</f>
        <v>Good</v>
      </c>
      <c r="H791" s="30">
        <f>Table1[[#This Row],[Bonus]]/Table1[[#This Row],[Basic Salary]]</f>
        <v>0.21049079634592438</v>
      </c>
      <c r="I791" s="10">
        <f ca="1">DATEDIF(Table1[[#This Row],[Date of Birth]],TODAY(),"y")</f>
        <v>16</v>
      </c>
      <c r="J791" s="34">
        <v>43878</v>
      </c>
      <c r="K791" s="33" t="str" cm="1">
        <f t="array" aca="1" ref="K791" ca="1">_xlfn.IFS(L791&lt;3,"Junior",L791&lt;=7,"Mid-Level",L791&gt;7,"Senior")</f>
        <v>Mid-Level</v>
      </c>
      <c r="L791" s="46">
        <f ca="1">INT(YEARFRAC(Table1[[#This Row],[Joining Date]],TODAY(),1))</f>
        <v>6</v>
      </c>
      <c r="M791" s="25" t="str">
        <f t="shared" ca="1" si="12"/>
        <v>Yes</v>
      </c>
      <c r="N791" s="26">
        <f>YEAR(Table1[[#This Row],[Joining Date]])</f>
        <v>2020</v>
      </c>
      <c r="O791" s="46">
        <f>MONTH(Table1[[#This Row],[Joining Date]])</f>
        <v>2</v>
      </c>
      <c r="P791" s="26">
        <f ca="1">NETWORKDAYS(Table1[[#This Row],[Joining Date]],TODAY())</f>
        <v>1661</v>
      </c>
      <c r="Q791" s="26" t="str">
        <f>LEFT(Table1[[#This Row],[Department]],5)&amp;"-"&amp;RIGHT(Table1[[#This Row],[Employee ID]],3)</f>
        <v>Suppo-433</v>
      </c>
      <c r="R791" s="26" t="str">
        <f>LEFT(Table1[[#This Row],[Department]],3)</f>
        <v>Sup</v>
      </c>
      <c r="S791" s="37">
        <f>_xlfn.XLOOKUP(Table1[[#This Row],[City]],Table2[City],Table2[Bonus %])</f>
        <v>5</v>
      </c>
      <c r="U791" s="48" t="str">
        <v xml:space="preserve">Nisha </v>
      </c>
      <c r="V791" s="48" t="str">
        <v>Kapoor</v>
      </c>
    </row>
    <row r="792" spans="1:22" x14ac:dyDescent="0.35">
      <c r="A792" s="7" t="s">
        <v>2608</v>
      </c>
      <c r="B792" s="40" t="str">
        <f>LEFT(Table1[[#This Row],[Employee Name]],FIND(" ",Table1[[#This Row],[Employee Name]]))</f>
        <v xml:space="preserve">Karan </v>
      </c>
      <c r="C792" s="40" t="str">
        <f>RIGHT(Table1[[#This Row],[Employee Name]],LEN(Table1[[#This Row],[Employee Name]])-FIND(" ",Table1[[#This Row],[Employee Name]]))</f>
        <v>Malhotra</v>
      </c>
      <c r="D792" s="22">
        <f>Table1[[#This Row],[Basic Salary]]+Table1[[#This Row],[Bonus]]</f>
        <v>123722</v>
      </c>
      <c r="E792" s="8">
        <v>86</v>
      </c>
      <c r="F792" s="45">
        <v>51</v>
      </c>
      <c r="G792" s="8" t="str" cm="1">
        <f t="array" ref="G792">_xlfn.IFS(Table1[[#This Row],[Performance Score]]&gt;=80,"Excellent",Table1[[#This Row],[Performance Score]]&gt;=60,"Good",Table1[[#This Row],[Performance Score]]&gt;=40,"Need Improvement")</f>
        <v>Need Improvement</v>
      </c>
      <c r="H792" s="29">
        <f>Table1[[#This Row],[Bonus]]/Table1[[#This Row],[Basic Salary]]</f>
        <v>0.24212639927714472</v>
      </c>
      <c r="I792" s="8">
        <f ca="1">DATEDIF(Table1[[#This Row],[Date of Birth]],TODAY(),"y")</f>
        <v>26</v>
      </c>
      <c r="J792" s="33">
        <v>45963</v>
      </c>
      <c r="K792" s="33" t="str" cm="1">
        <f t="array" aca="1" ref="K792" ca="1">_xlfn.IFS(L792&lt;3,"Junior",L792&lt;=7,"Mid-Level",L792&gt;7,"Senior")</f>
        <v>Junior</v>
      </c>
      <c r="L792" s="45">
        <f ca="1">INT(YEARFRAC(Table1[[#This Row],[Joining Date]],TODAY(),1))</f>
        <v>0</v>
      </c>
      <c r="M792" s="25" t="str">
        <f t="shared" ca="1" si="12"/>
        <v>No</v>
      </c>
      <c r="N792" s="25">
        <f>YEAR(Table1[[#This Row],[Joining Date]])</f>
        <v>2025</v>
      </c>
      <c r="O792" s="45">
        <f>MONTH(Table1[[#This Row],[Joining Date]])</f>
        <v>11</v>
      </c>
      <c r="P792" s="25">
        <f ca="1">NETWORKDAYS(Table1[[#This Row],[Joining Date]],TODAY())</f>
        <v>171</v>
      </c>
      <c r="Q792" s="25" t="str">
        <f>LEFT(Table1[[#This Row],[Department]],5)&amp;"-"&amp;RIGHT(Table1[[#This Row],[Employee ID]],3)</f>
        <v>IT-552</v>
      </c>
      <c r="R792" s="25" t="str">
        <f>LEFT(Table1[[#This Row],[Department]],3)</f>
        <v>IT</v>
      </c>
      <c r="S792" s="36">
        <f>_xlfn.XLOOKUP(Table1[[#This Row],[City]],Table2[City],Table2[Bonus %])</f>
        <v>7</v>
      </c>
      <c r="U792" s="48" t="str">
        <v xml:space="preserve">Karan </v>
      </c>
      <c r="V792" s="48" t="str">
        <v>Malhotra</v>
      </c>
    </row>
    <row r="793" spans="1:22" x14ac:dyDescent="0.35">
      <c r="A793" s="9" t="s">
        <v>3602</v>
      </c>
      <c r="B793" s="41" t="str">
        <f>LEFT(Table1[[#This Row],[Employee Name]],FIND(" ",Table1[[#This Row],[Employee Name]]))</f>
        <v xml:space="preserve">Tarun </v>
      </c>
      <c r="C793" s="41" t="str">
        <f>RIGHT(Table1[[#This Row],[Employee Name]],LEN(Table1[[#This Row],[Employee Name]])-FIND(" ",Table1[[#This Row],[Employee Name]]))</f>
        <v>Verma</v>
      </c>
      <c r="D793" s="23">
        <f>Table1[[#This Row],[Basic Salary]]+Table1[[#This Row],[Bonus]]</f>
        <v>123696</v>
      </c>
      <c r="E793" s="10">
        <v>69</v>
      </c>
      <c r="F793" s="46">
        <v>83</v>
      </c>
      <c r="G793" s="10" t="str" cm="1">
        <f t="array" ref="G793">_xlfn.IFS(Table1[[#This Row],[Performance Score]]&gt;=80,"Excellent",Table1[[#This Row],[Performance Score]]&gt;=60,"Good",Table1[[#This Row],[Performance Score]]&gt;=40,"Need Improvement")</f>
        <v>Excellent</v>
      </c>
      <c r="H793" s="30">
        <f>Table1[[#This Row],[Bonus]]/Table1[[#This Row],[Basic Salary]]</f>
        <v>0.28841947378288857</v>
      </c>
      <c r="I793" s="10">
        <f ca="1">DATEDIF(Table1[[#This Row],[Date of Birth]],TODAY(),"y")</f>
        <v>31</v>
      </c>
      <c r="J793" s="34">
        <v>45490</v>
      </c>
      <c r="K793" s="33" t="str" cm="1">
        <f t="array" aca="1" ref="K793" ca="1">_xlfn.IFS(L793&lt;3,"Junior",L793&lt;=7,"Mid-Level",L793&gt;7,"Senior")</f>
        <v>Junior</v>
      </c>
      <c r="L793" s="46">
        <f ca="1">INT(YEARFRAC(Table1[[#This Row],[Joining Date]],TODAY(),1))</f>
        <v>1</v>
      </c>
      <c r="M793" s="25" t="str">
        <f t="shared" ca="1" si="12"/>
        <v>No</v>
      </c>
      <c r="N793" s="26">
        <f>YEAR(Table1[[#This Row],[Joining Date]])</f>
        <v>2024</v>
      </c>
      <c r="O793" s="46">
        <f>MONTH(Table1[[#This Row],[Joining Date]])</f>
        <v>7</v>
      </c>
      <c r="P793" s="26">
        <f ca="1">NETWORKDAYS(Table1[[#This Row],[Joining Date]],TODAY())</f>
        <v>509</v>
      </c>
      <c r="Q793" s="26" t="str">
        <f>LEFT(Table1[[#This Row],[Department]],5)&amp;"-"&amp;RIGHT(Table1[[#This Row],[Employee ID]],3)</f>
        <v>Finan-546</v>
      </c>
      <c r="R793" s="26" t="str">
        <f>LEFT(Table1[[#This Row],[Department]],3)</f>
        <v>Fin</v>
      </c>
      <c r="S793" s="37">
        <f>_xlfn.XLOOKUP(Table1[[#This Row],[City]],Table2[City],Table2[Bonus %])</f>
        <v>6</v>
      </c>
      <c r="U793" s="48" t="str">
        <v xml:space="preserve">Tarun </v>
      </c>
      <c r="V793" s="48" t="str">
        <v>Verma</v>
      </c>
    </row>
    <row r="794" spans="1:22" x14ac:dyDescent="0.35">
      <c r="A794" s="7" t="s">
        <v>1642</v>
      </c>
      <c r="B794" s="40" t="str">
        <f>LEFT(Table1[[#This Row],[Employee Name]],FIND(" ",Table1[[#This Row],[Employee Name]]))</f>
        <v xml:space="preserve">Karan </v>
      </c>
      <c r="C794" s="40" t="str">
        <f>RIGHT(Table1[[#This Row],[Employee Name]],LEN(Table1[[#This Row],[Employee Name]])-FIND(" ",Table1[[#This Row],[Employee Name]]))</f>
        <v>Malhotra</v>
      </c>
      <c r="D794" s="22">
        <f>Table1[[#This Row],[Basic Salary]]+Table1[[#This Row],[Bonus]]</f>
        <v>123630</v>
      </c>
      <c r="E794" s="8">
        <v>80</v>
      </c>
      <c r="F794" s="45">
        <v>76</v>
      </c>
      <c r="G794" s="8" t="str" cm="1">
        <f t="array" ref="G794">_xlfn.IFS(Table1[[#This Row],[Performance Score]]&gt;=80,"Excellent",Table1[[#This Row],[Performance Score]]&gt;=60,"Good",Table1[[#This Row],[Performance Score]]&gt;=40,"Need Improvement")</f>
        <v>Good</v>
      </c>
      <c r="H794" s="29">
        <f>Table1[[#This Row],[Bonus]]/Table1[[#This Row],[Basic Salary]]</f>
        <v>0.13048646671543526</v>
      </c>
      <c r="I794" s="8">
        <f ca="1">DATEDIF(Table1[[#This Row],[Date of Birth]],TODAY(),"y")</f>
        <v>44</v>
      </c>
      <c r="J794" s="33">
        <v>45429</v>
      </c>
      <c r="K794" s="33" t="str" cm="1">
        <f t="array" aca="1" ref="K794" ca="1">_xlfn.IFS(L794&lt;3,"Junior",L794&lt;=7,"Mid-Level",L794&gt;7,"Senior")</f>
        <v>Junior</v>
      </c>
      <c r="L794" s="45">
        <f ca="1">INT(YEARFRAC(Table1[[#This Row],[Joining Date]],TODAY(),1))</f>
        <v>2</v>
      </c>
      <c r="M794" s="25" t="str">
        <f t="shared" ca="1" si="12"/>
        <v>No</v>
      </c>
      <c r="N794" s="25">
        <f>YEAR(Table1[[#This Row],[Joining Date]])</f>
        <v>2024</v>
      </c>
      <c r="O794" s="45">
        <f>MONTH(Table1[[#This Row],[Joining Date]])</f>
        <v>5</v>
      </c>
      <c r="P794" s="25">
        <f ca="1">NETWORKDAYS(Table1[[#This Row],[Joining Date]],TODAY())</f>
        <v>552</v>
      </c>
      <c r="Q794" s="25" t="str">
        <f>LEFT(Table1[[#This Row],[Department]],5)&amp;"-"&amp;RIGHT(Table1[[#This Row],[Employee ID]],3)</f>
        <v>Sales-586</v>
      </c>
      <c r="R794" s="25" t="str">
        <f>LEFT(Table1[[#This Row],[Department]],3)</f>
        <v>Sal</v>
      </c>
      <c r="S794" s="36">
        <f>_xlfn.XLOOKUP(Table1[[#This Row],[City]],Table2[City],Table2[Bonus %])</f>
        <v>5</v>
      </c>
      <c r="U794" s="48" t="str">
        <v xml:space="preserve">Karan </v>
      </c>
      <c r="V794" s="48" t="str">
        <v>Malhotra</v>
      </c>
    </row>
    <row r="795" spans="1:22" x14ac:dyDescent="0.35">
      <c r="A795" s="9" t="s">
        <v>2311</v>
      </c>
      <c r="B795" s="41" t="str">
        <f>LEFT(Table1[[#This Row],[Employee Name]],FIND(" ",Table1[[#This Row],[Employee Name]]))</f>
        <v xml:space="preserve">Gayathri </v>
      </c>
      <c r="C795" s="41" t="str">
        <f>RIGHT(Table1[[#This Row],[Employee Name]],LEN(Table1[[#This Row],[Employee Name]])-FIND(" ",Table1[[#This Row],[Employee Name]]))</f>
        <v>Iyer</v>
      </c>
      <c r="D795" s="23">
        <f>Table1[[#This Row],[Basic Salary]]+Table1[[#This Row],[Bonus]]</f>
        <v>123612</v>
      </c>
      <c r="E795" s="10">
        <v>79</v>
      </c>
      <c r="F795" s="46">
        <v>62</v>
      </c>
      <c r="G795" s="10" t="str" cm="1">
        <f t="array" ref="G795">_xlfn.IFS(Table1[[#This Row],[Performance Score]]&gt;=80,"Excellent",Table1[[#This Row],[Performance Score]]&gt;=60,"Good",Table1[[#This Row],[Performance Score]]&gt;=40,"Need Improvement")</f>
        <v>Good</v>
      </c>
      <c r="H795" s="30">
        <f>Table1[[#This Row],[Bonus]]/Table1[[#This Row],[Basic Salary]]</f>
        <v>0.28880640587204937</v>
      </c>
      <c r="I795" s="10">
        <f ca="1">DATEDIF(Table1[[#This Row],[Date of Birth]],TODAY(),"y")</f>
        <v>35</v>
      </c>
      <c r="J795" s="34">
        <v>44639</v>
      </c>
      <c r="K795" s="33" t="str" cm="1">
        <f t="array" aca="1" ref="K795" ca="1">_xlfn.IFS(L795&lt;3,"Junior",L795&lt;=7,"Mid-Level",L795&gt;7,"Senior")</f>
        <v>Mid-Level</v>
      </c>
      <c r="L795" s="46">
        <f ca="1">INT(YEARFRAC(Table1[[#This Row],[Joining Date]],TODAY(),1))</f>
        <v>4</v>
      </c>
      <c r="M795" s="25" t="str">
        <f t="shared" ca="1" si="12"/>
        <v>No</v>
      </c>
      <c r="N795" s="26">
        <f>YEAR(Table1[[#This Row],[Joining Date]])</f>
        <v>2022</v>
      </c>
      <c r="O795" s="46">
        <f>MONTH(Table1[[#This Row],[Joining Date]])</f>
        <v>3</v>
      </c>
      <c r="P795" s="26">
        <f ca="1">NETWORKDAYS(Table1[[#This Row],[Joining Date]],TODAY())</f>
        <v>1116</v>
      </c>
      <c r="Q795" s="26" t="str">
        <f>LEFT(Table1[[#This Row],[Department]],5)&amp;"-"&amp;RIGHT(Table1[[#This Row],[Employee ID]],3)</f>
        <v>Opera-255</v>
      </c>
      <c r="R795" s="26" t="str">
        <f>LEFT(Table1[[#This Row],[Department]],3)</f>
        <v>Ope</v>
      </c>
      <c r="S795" s="37">
        <f>_xlfn.XLOOKUP(Table1[[#This Row],[City]],Table2[City],Table2[Bonus %])</f>
        <v>6</v>
      </c>
      <c r="U795" s="48" t="str">
        <v xml:space="preserve">Gayathri </v>
      </c>
      <c r="V795" s="48" t="str">
        <v>Iyer</v>
      </c>
    </row>
    <row r="796" spans="1:22" x14ac:dyDescent="0.35">
      <c r="A796" s="7" t="s">
        <v>2446</v>
      </c>
      <c r="B796" s="40" t="str">
        <f>LEFT(Table1[[#This Row],[Employee Name]],FIND(" ",Table1[[#This Row],[Employee Name]]))</f>
        <v xml:space="preserve">Aditya </v>
      </c>
      <c r="C796" s="40" t="str">
        <f>RIGHT(Table1[[#This Row],[Employee Name]],LEN(Table1[[#This Row],[Employee Name]])-FIND(" ",Table1[[#This Row],[Employee Name]]))</f>
        <v>Kapoor</v>
      </c>
      <c r="D796" s="22">
        <f>Table1[[#This Row],[Basic Salary]]+Table1[[#This Row],[Bonus]]</f>
        <v>123584</v>
      </c>
      <c r="E796" s="8">
        <v>85</v>
      </c>
      <c r="F796" s="45">
        <v>68</v>
      </c>
      <c r="G796" s="8" t="str" cm="1">
        <f t="array" ref="G796">_xlfn.IFS(Table1[[#This Row],[Performance Score]]&gt;=80,"Excellent",Table1[[#This Row],[Performance Score]]&gt;=60,"Good",Table1[[#This Row],[Performance Score]]&gt;=40,"Need Improvement")</f>
        <v>Good</v>
      </c>
      <c r="H796" s="29">
        <f>Table1[[#This Row],[Bonus]]/Table1[[#This Row],[Basic Salary]]</f>
        <v>9.7753577487808566E-2</v>
      </c>
      <c r="I796" s="8">
        <f ca="1">DATEDIF(Table1[[#This Row],[Date of Birth]],TODAY(),"y")</f>
        <v>25</v>
      </c>
      <c r="J796" s="33">
        <v>42521</v>
      </c>
      <c r="K796" s="33" t="str" cm="1">
        <f t="array" aca="1" ref="K796" ca="1">_xlfn.IFS(L796&lt;3,"Junior",L796&lt;=7,"Mid-Level",L796&gt;7,"Senior")</f>
        <v>Senior</v>
      </c>
      <c r="L796" s="45">
        <f ca="1">INT(YEARFRAC(Table1[[#This Row],[Joining Date]],TODAY(),1))</f>
        <v>10</v>
      </c>
      <c r="M796" s="25" t="str">
        <f t="shared" ca="1" si="12"/>
        <v>Yes</v>
      </c>
      <c r="N796" s="25">
        <f>YEAR(Table1[[#This Row],[Joining Date]])</f>
        <v>2016</v>
      </c>
      <c r="O796" s="45">
        <f>MONTH(Table1[[#This Row],[Joining Date]])</f>
        <v>5</v>
      </c>
      <c r="P796" s="25">
        <f ca="1">NETWORKDAYS(Table1[[#This Row],[Joining Date]],TODAY())</f>
        <v>2630</v>
      </c>
      <c r="Q796" s="25" t="str">
        <f>LEFT(Table1[[#This Row],[Department]],5)&amp;"-"&amp;RIGHT(Table1[[#This Row],[Employee ID]],3)</f>
        <v>Marke-390</v>
      </c>
      <c r="R796" s="25" t="str">
        <f>LEFT(Table1[[#This Row],[Department]],3)</f>
        <v>Mar</v>
      </c>
      <c r="S796" s="36">
        <f>_xlfn.XLOOKUP(Table1[[#This Row],[City]],Table2[City],Table2[Bonus %])</f>
        <v>5</v>
      </c>
      <c r="U796" s="48" t="str">
        <v xml:space="preserve">Aditya </v>
      </c>
      <c r="V796" s="48" t="str">
        <v>Kapoor</v>
      </c>
    </row>
    <row r="797" spans="1:22" x14ac:dyDescent="0.35">
      <c r="A797" s="9" t="s">
        <v>4604</v>
      </c>
      <c r="B797" s="41" t="str">
        <f>LEFT(Table1[[#This Row],[Employee Name]],FIND(" ",Table1[[#This Row],[Employee Name]]))</f>
        <v xml:space="preserve">Meera </v>
      </c>
      <c r="C797" s="41" t="str">
        <f>RIGHT(Table1[[#This Row],[Employee Name]],LEN(Table1[[#This Row],[Employee Name]])-FIND(" ",Table1[[#This Row],[Employee Name]]))</f>
        <v>Joshi</v>
      </c>
      <c r="D797" s="23">
        <f>Table1[[#This Row],[Basic Salary]]+Table1[[#This Row],[Bonus]]</f>
        <v>123568</v>
      </c>
      <c r="E797" s="10">
        <v>76</v>
      </c>
      <c r="F797" s="46">
        <v>57</v>
      </c>
      <c r="G797" s="10" t="str" cm="1">
        <f t="array" ref="G797">_xlfn.IFS(Table1[[#This Row],[Performance Score]]&gt;=80,"Excellent",Table1[[#This Row],[Performance Score]]&gt;=60,"Good",Table1[[#This Row],[Performance Score]]&gt;=40,"Need Improvement")</f>
        <v>Need Improvement</v>
      </c>
      <c r="H797" s="30">
        <f>Table1[[#This Row],[Bonus]]/Table1[[#This Row],[Basic Salary]]</f>
        <v>9.799182512884308E-2</v>
      </c>
      <c r="I797" s="10">
        <f ca="1">DATEDIF(Table1[[#This Row],[Date of Birth]],TODAY(),"y")</f>
        <v>17</v>
      </c>
      <c r="J797" s="34">
        <v>45573</v>
      </c>
      <c r="K797" s="33" t="str" cm="1">
        <f t="array" aca="1" ref="K797" ca="1">_xlfn.IFS(L797&lt;3,"Junior",L797&lt;=7,"Mid-Level",L797&gt;7,"Senior")</f>
        <v>Junior</v>
      </c>
      <c r="L797" s="46">
        <f ca="1">INT(YEARFRAC(Table1[[#This Row],[Joining Date]],TODAY(),1))</f>
        <v>1</v>
      </c>
      <c r="M797" s="25" t="str">
        <f t="shared" ca="1" si="12"/>
        <v>No</v>
      </c>
      <c r="N797" s="26">
        <f>YEAR(Table1[[#This Row],[Joining Date]])</f>
        <v>2024</v>
      </c>
      <c r="O797" s="46">
        <f>MONTH(Table1[[#This Row],[Joining Date]])</f>
        <v>10</v>
      </c>
      <c r="P797" s="26">
        <f ca="1">NETWORKDAYS(Table1[[#This Row],[Joining Date]],TODAY())</f>
        <v>450</v>
      </c>
      <c r="Q797" s="26" t="str">
        <f>LEFT(Table1[[#This Row],[Department]],5)&amp;"-"&amp;RIGHT(Table1[[#This Row],[Employee ID]],3)</f>
        <v>Suppo-548</v>
      </c>
      <c r="R797" s="26" t="str">
        <f>LEFT(Table1[[#This Row],[Department]],3)</f>
        <v>Sup</v>
      </c>
      <c r="S797" s="37">
        <f>_xlfn.XLOOKUP(Table1[[#This Row],[City]],Table2[City],Table2[Bonus %])</f>
        <v>6</v>
      </c>
      <c r="U797" s="48" t="str">
        <v xml:space="preserve">Meera </v>
      </c>
      <c r="V797" s="48" t="str">
        <v>Joshi</v>
      </c>
    </row>
    <row r="798" spans="1:22" x14ac:dyDescent="0.35">
      <c r="A798" s="7" t="s">
        <v>1691</v>
      </c>
      <c r="B798" s="40" t="str">
        <f>LEFT(Table1[[#This Row],[Employee Name]],FIND(" ",Table1[[#This Row],[Employee Name]]))</f>
        <v xml:space="preserve">Sneha </v>
      </c>
      <c r="C798" s="40" t="str">
        <f>RIGHT(Table1[[#This Row],[Employee Name]],LEN(Table1[[#This Row],[Employee Name]])-FIND(" ",Table1[[#This Row],[Employee Name]]))</f>
        <v>Iyer</v>
      </c>
      <c r="D798" s="22">
        <f>Table1[[#This Row],[Basic Salary]]+Table1[[#This Row],[Bonus]]</f>
        <v>123554</v>
      </c>
      <c r="E798" s="8">
        <v>88</v>
      </c>
      <c r="F798" s="45">
        <v>82</v>
      </c>
      <c r="G798" s="8" t="str" cm="1">
        <f t="array" ref="G798">_xlfn.IFS(Table1[[#This Row],[Performance Score]]&gt;=80,"Excellent",Table1[[#This Row],[Performance Score]]&gt;=60,"Good",Table1[[#This Row],[Performance Score]]&gt;=40,"Need Improvement")</f>
        <v>Excellent</v>
      </c>
      <c r="H798" s="29">
        <f>Table1[[#This Row],[Bonus]]/Table1[[#This Row],[Basic Salary]]</f>
        <v>0.10202916648084556</v>
      </c>
      <c r="I798" s="8">
        <f ca="1">DATEDIF(Table1[[#This Row],[Date of Birth]],TODAY(),"y")</f>
        <v>38</v>
      </c>
      <c r="J798" s="33">
        <v>44341</v>
      </c>
      <c r="K798" s="33" t="str" cm="1">
        <f t="array" aca="1" ref="K798" ca="1">_xlfn.IFS(L798&lt;3,"Junior",L798&lt;=7,"Mid-Level",L798&gt;7,"Senior")</f>
        <v>Mid-Level</v>
      </c>
      <c r="L798" s="45">
        <f ca="1">INT(YEARFRAC(Table1[[#This Row],[Joining Date]],TODAY(),1))</f>
        <v>5</v>
      </c>
      <c r="M798" s="25" t="str">
        <f t="shared" ca="1" si="12"/>
        <v>No</v>
      </c>
      <c r="N798" s="25">
        <f>YEAR(Table1[[#This Row],[Joining Date]])</f>
        <v>2021</v>
      </c>
      <c r="O798" s="45">
        <f>MONTH(Table1[[#This Row],[Joining Date]])</f>
        <v>5</v>
      </c>
      <c r="P798" s="25">
        <f ca="1">NETWORKDAYS(Table1[[#This Row],[Joining Date]],TODAY())</f>
        <v>1330</v>
      </c>
      <c r="Q798" s="25" t="str">
        <f>LEFT(Table1[[#This Row],[Department]],5)&amp;"-"&amp;RIGHT(Table1[[#This Row],[Employee ID]],3)</f>
        <v>Finan-635</v>
      </c>
      <c r="R798" s="25" t="str">
        <f>LEFT(Table1[[#This Row],[Department]],3)</f>
        <v>Fin</v>
      </c>
      <c r="S798" s="36">
        <f>_xlfn.XLOOKUP(Table1[[#This Row],[City]],Table2[City],Table2[Bonus %])</f>
        <v>4</v>
      </c>
      <c r="U798" s="48" t="str">
        <v xml:space="preserve">Sneha </v>
      </c>
      <c r="V798" s="48" t="str">
        <v>Iyer</v>
      </c>
    </row>
    <row r="799" spans="1:22" x14ac:dyDescent="0.35">
      <c r="A799" s="9" t="s">
        <v>4223</v>
      </c>
      <c r="B799" s="41" t="str">
        <f>LEFT(Table1[[#This Row],[Employee Name]],FIND(" ",Table1[[#This Row],[Employee Name]]))</f>
        <v xml:space="preserve">Vikram </v>
      </c>
      <c r="C799" s="41" t="str">
        <f>RIGHT(Table1[[#This Row],[Employee Name]],LEN(Table1[[#This Row],[Employee Name]])-FIND(" ",Table1[[#This Row],[Employee Name]]))</f>
        <v>Singh</v>
      </c>
      <c r="D799" s="23">
        <f>Table1[[#This Row],[Basic Salary]]+Table1[[#This Row],[Bonus]]</f>
        <v>123552</v>
      </c>
      <c r="E799" s="10">
        <v>70</v>
      </c>
      <c r="F799" s="46">
        <v>88</v>
      </c>
      <c r="G799" s="10" t="str" cm="1">
        <f t="array" ref="G799">_xlfn.IFS(Table1[[#This Row],[Performance Score]]&gt;=80,"Excellent",Table1[[#This Row],[Performance Score]]&gt;=60,"Good",Table1[[#This Row],[Performance Score]]&gt;=40,"Need Improvement")</f>
        <v>Excellent</v>
      </c>
      <c r="H799" s="30">
        <f>Table1[[#This Row],[Bonus]]/Table1[[#This Row],[Basic Salary]]</f>
        <v>0.13259020240539748</v>
      </c>
      <c r="I799" s="10">
        <f ca="1">DATEDIF(Table1[[#This Row],[Date of Birth]],TODAY(),"y")</f>
        <v>25</v>
      </c>
      <c r="J799" s="34">
        <v>43366</v>
      </c>
      <c r="K799" s="33" t="str" cm="1">
        <f t="array" aca="1" ref="K799" ca="1">_xlfn.IFS(L799&lt;3,"Junior",L799&lt;=7,"Mid-Level",L799&gt;7,"Senior")</f>
        <v>Mid-Level</v>
      </c>
      <c r="L799" s="46">
        <f ca="1">INT(YEARFRAC(Table1[[#This Row],[Joining Date]],TODAY(),1))</f>
        <v>7</v>
      </c>
      <c r="M799" s="25" t="str">
        <f t="shared" ca="1" si="12"/>
        <v>Yes</v>
      </c>
      <c r="N799" s="26">
        <f>YEAR(Table1[[#This Row],[Joining Date]])</f>
        <v>2018</v>
      </c>
      <c r="O799" s="46">
        <f>MONTH(Table1[[#This Row],[Joining Date]])</f>
        <v>9</v>
      </c>
      <c r="P799" s="26">
        <f ca="1">NETWORKDAYS(Table1[[#This Row],[Joining Date]],TODAY())</f>
        <v>2026</v>
      </c>
      <c r="Q799" s="26" t="str">
        <f>LEFT(Table1[[#This Row],[Department]],5)&amp;"-"&amp;RIGHT(Table1[[#This Row],[Employee ID]],3)</f>
        <v>Sales-167</v>
      </c>
      <c r="R799" s="26" t="str">
        <f>LEFT(Table1[[#This Row],[Department]],3)</f>
        <v>Sal</v>
      </c>
      <c r="S799" s="37">
        <f>_xlfn.XLOOKUP(Table1[[#This Row],[City]],Table2[City],Table2[Bonus %])</f>
        <v>5</v>
      </c>
      <c r="U799" s="48" t="str">
        <v xml:space="preserve">Vikram </v>
      </c>
      <c r="V799" s="48" t="str">
        <v>Singh</v>
      </c>
    </row>
    <row r="800" spans="1:22" x14ac:dyDescent="0.35">
      <c r="A800" s="7" t="s">
        <v>1896</v>
      </c>
      <c r="B800" s="40" t="str">
        <f>LEFT(Table1[[#This Row],[Employee Name]],FIND(" ",Table1[[#This Row],[Employee Name]]))</f>
        <v xml:space="preserve">Ravi </v>
      </c>
      <c r="C800" s="40" t="str">
        <f>RIGHT(Table1[[#This Row],[Employee Name]],LEN(Table1[[#This Row],[Employee Name]])-FIND(" ",Table1[[#This Row],[Employee Name]]))</f>
        <v>Teja</v>
      </c>
      <c r="D800" s="22">
        <f>Table1[[#This Row],[Basic Salary]]+Table1[[#This Row],[Bonus]]</f>
        <v>123537</v>
      </c>
      <c r="E800" s="8">
        <v>69</v>
      </c>
      <c r="F800" s="45">
        <v>67</v>
      </c>
      <c r="G800" s="8" t="str" cm="1">
        <f t="array" ref="G800">_xlfn.IFS(Table1[[#This Row],[Performance Score]]&gt;=80,"Excellent",Table1[[#This Row],[Performance Score]]&gt;=60,"Good",Table1[[#This Row],[Performance Score]]&gt;=40,"Need Improvement")</f>
        <v>Good</v>
      </c>
      <c r="H800" s="29">
        <f>Table1[[#This Row],[Bonus]]/Table1[[#This Row],[Basic Salary]]</f>
        <v>0.28192968620288894</v>
      </c>
      <c r="I800" s="8">
        <f ca="1">DATEDIF(Table1[[#This Row],[Date of Birth]],TODAY(),"y")</f>
        <v>30</v>
      </c>
      <c r="J800" s="33">
        <v>45130</v>
      </c>
      <c r="K800" s="33" t="str" cm="1">
        <f t="array" aca="1" ref="K800" ca="1">_xlfn.IFS(L800&lt;3,"Junior",L800&lt;=7,"Mid-Level",L800&gt;7,"Senior")</f>
        <v>Junior</v>
      </c>
      <c r="L800" s="45">
        <f ca="1">INT(YEARFRAC(Table1[[#This Row],[Joining Date]],TODAY(),1))</f>
        <v>2</v>
      </c>
      <c r="M800" s="25" t="str">
        <f t="shared" ca="1" si="12"/>
        <v>No</v>
      </c>
      <c r="N800" s="25">
        <f>YEAR(Table1[[#This Row],[Joining Date]])</f>
        <v>2023</v>
      </c>
      <c r="O800" s="45">
        <f>MONTH(Table1[[#This Row],[Joining Date]])</f>
        <v>7</v>
      </c>
      <c r="P800" s="25">
        <f ca="1">NETWORKDAYS(Table1[[#This Row],[Joining Date]],TODAY())</f>
        <v>766</v>
      </c>
      <c r="Q800" s="25" t="str">
        <f>LEFT(Table1[[#This Row],[Department]],5)&amp;"-"&amp;RIGHT(Table1[[#This Row],[Employee ID]],3)</f>
        <v>IT-840</v>
      </c>
      <c r="R800" s="25" t="str">
        <f>LEFT(Table1[[#This Row],[Department]],3)</f>
        <v>IT</v>
      </c>
      <c r="S800" s="36">
        <f>_xlfn.XLOOKUP(Table1[[#This Row],[City]],Table2[City],Table2[Bonus %])</f>
        <v>6</v>
      </c>
      <c r="U800" s="48" t="str">
        <v xml:space="preserve">Ravi </v>
      </c>
      <c r="V800" s="48" t="str">
        <v>Teja</v>
      </c>
    </row>
    <row r="801" spans="1:22" x14ac:dyDescent="0.35">
      <c r="A801" s="9" t="s">
        <v>3220</v>
      </c>
      <c r="B801" s="41" t="str">
        <f>LEFT(Table1[[#This Row],[Employee Name]],FIND(" ",Table1[[#This Row],[Employee Name]]))</f>
        <v xml:space="preserve">Priya </v>
      </c>
      <c r="C801" s="41" t="str">
        <f>RIGHT(Table1[[#This Row],[Employee Name]],LEN(Table1[[#This Row],[Employee Name]])-FIND(" ",Table1[[#This Row],[Employee Name]]))</f>
        <v>Reddy</v>
      </c>
      <c r="D801" s="23">
        <f>Table1[[#This Row],[Basic Salary]]+Table1[[#This Row],[Bonus]]</f>
        <v>123413</v>
      </c>
      <c r="E801" s="10">
        <v>99</v>
      </c>
      <c r="F801" s="46">
        <v>54</v>
      </c>
      <c r="G801" s="10" t="str" cm="1">
        <f t="array" ref="G801">_xlfn.IFS(Table1[[#This Row],[Performance Score]]&gt;=80,"Excellent",Table1[[#This Row],[Performance Score]]&gt;=60,"Good",Table1[[#This Row],[Performance Score]]&gt;=40,"Need Improvement")</f>
        <v>Need Improvement</v>
      </c>
      <c r="H801" s="30">
        <f>Table1[[#This Row],[Bonus]]/Table1[[#This Row],[Basic Salary]]</f>
        <v>0.13993700525571987</v>
      </c>
      <c r="I801" s="10">
        <f ca="1">DATEDIF(Table1[[#This Row],[Date of Birth]],TODAY(),"y")</f>
        <v>24</v>
      </c>
      <c r="J801" s="34">
        <v>42680</v>
      </c>
      <c r="K801" s="33" t="str" cm="1">
        <f t="array" aca="1" ref="K801" ca="1">_xlfn.IFS(L801&lt;3,"Junior",L801&lt;=7,"Mid-Level",L801&gt;7,"Senior")</f>
        <v>Senior</v>
      </c>
      <c r="L801" s="46">
        <f ca="1">INT(YEARFRAC(Table1[[#This Row],[Joining Date]],TODAY(),1))</f>
        <v>9</v>
      </c>
      <c r="M801" s="25" t="str">
        <f t="shared" ca="1" si="12"/>
        <v>Yes</v>
      </c>
      <c r="N801" s="26">
        <f>YEAR(Table1[[#This Row],[Joining Date]])</f>
        <v>2016</v>
      </c>
      <c r="O801" s="46">
        <f>MONTH(Table1[[#This Row],[Joining Date]])</f>
        <v>11</v>
      </c>
      <c r="P801" s="26">
        <f ca="1">NETWORKDAYS(Table1[[#This Row],[Joining Date]],TODAY())</f>
        <v>2516</v>
      </c>
      <c r="Q801" s="26" t="str">
        <f>LEFT(Table1[[#This Row],[Department]],5)&amp;"-"&amp;RIGHT(Table1[[#This Row],[Employee ID]],3)</f>
        <v>Suppo-164</v>
      </c>
      <c r="R801" s="26" t="str">
        <f>LEFT(Table1[[#This Row],[Department]],3)</f>
        <v>Sup</v>
      </c>
      <c r="S801" s="37">
        <f>_xlfn.XLOOKUP(Table1[[#This Row],[City]],Table2[City],Table2[Bonus %])</f>
        <v>8</v>
      </c>
      <c r="U801" s="48" t="str">
        <v xml:space="preserve">Priya </v>
      </c>
      <c r="V801" s="48" t="str">
        <v>Reddy</v>
      </c>
    </row>
    <row r="802" spans="1:22" x14ac:dyDescent="0.35">
      <c r="A802" s="7" t="s">
        <v>1003</v>
      </c>
      <c r="B802" s="40" t="str">
        <f>LEFT(Table1[[#This Row],[Employee Name]],FIND(" ",Table1[[#This Row],[Employee Name]]))</f>
        <v xml:space="preserve">Aditya </v>
      </c>
      <c r="C802" s="40" t="str">
        <f>RIGHT(Table1[[#This Row],[Employee Name]],LEN(Table1[[#This Row],[Employee Name]])-FIND(" ",Table1[[#This Row],[Employee Name]]))</f>
        <v>Kapoor</v>
      </c>
      <c r="D802" s="22">
        <f>Table1[[#This Row],[Basic Salary]]+Table1[[#This Row],[Bonus]]</f>
        <v>123412</v>
      </c>
      <c r="E802" s="8">
        <v>75</v>
      </c>
      <c r="F802" s="45">
        <v>85</v>
      </c>
      <c r="G802" s="8" t="str" cm="1">
        <f t="array" ref="G802">_xlfn.IFS(Table1[[#This Row],[Performance Score]]&gt;=80,"Excellent",Table1[[#This Row],[Performance Score]]&gt;=60,"Good",Table1[[#This Row],[Performance Score]]&gt;=40,"Need Improvement")</f>
        <v>Excellent</v>
      </c>
      <c r="H802" s="29">
        <f>Table1[[#This Row],[Bonus]]/Table1[[#This Row],[Basic Salary]]</f>
        <v>0.27382512927964658</v>
      </c>
      <c r="I802" s="8">
        <f ca="1">DATEDIF(Table1[[#This Row],[Date of Birth]],TODAY(),"y")</f>
        <v>42</v>
      </c>
      <c r="J802" s="33">
        <v>42284</v>
      </c>
      <c r="K802" s="33" t="str" cm="1">
        <f t="array" aca="1" ref="K802" ca="1">_xlfn.IFS(L802&lt;3,"Junior",L802&lt;=7,"Mid-Level",L802&gt;7,"Senior")</f>
        <v>Senior</v>
      </c>
      <c r="L802" s="45">
        <f ca="1">INT(YEARFRAC(Table1[[#This Row],[Joining Date]],TODAY(),1))</f>
        <v>10</v>
      </c>
      <c r="M802" s="25" t="str">
        <f t="shared" ca="1" si="12"/>
        <v>Yes</v>
      </c>
      <c r="N802" s="25">
        <f>YEAR(Table1[[#This Row],[Joining Date]])</f>
        <v>2015</v>
      </c>
      <c r="O802" s="45">
        <f>MONTH(Table1[[#This Row],[Joining Date]])</f>
        <v>10</v>
      </c>
      <c r="P802" s="25">
        <f ca="1">NETWORKDAYS(Table1[[#This Row],[Joining Date]],TODAY())</f>
        <v>2799</v>
      </c>
      <c r="Q802" s="25" t="str">
        <f>LEFT(Table1[[#This Row],[Department]],5)&amp;"-"&amp;RIGHT(Table1[[#This Row],[Employee ID]],3)</f>
        <v>IT-947</v>
      </c>
      <c r="R802" s="25" t="str">
        <f>LEFT(Table1[[#This Row],[Department]],3)</f>
        <v>IT</v>
      </c>
      <c r="S802" s="36">
        <f>_xlfn.XLOOKUP(Table1[[#This Row],[City]],Table2[City],Table2[Bonus %])</f>
        <v>8</v>
      </c>
      <c r="U802" s="48" t="str">
        <v xml:space="preserve">Aditya </v>
      </c>
      <c r="V802" s="48" t="str">
        <v>Kapoor</v>
      </c>
    </row>
    <row r="803" spans="1:22" x14ac:dyDescent="0.35">
      <c r="A803" s="9" t="s">
        <v>2573</v>
      </c>
      <c r="B803" s="41" t="str">
        <f>LEFT(Table1[[#This Row],[Employee Name]],FIND(" ",Table1[[#This Row],[Employee Name]]))</f>
        <v xml:space="preserve">Kavya </v>
      </c>
      <c r="C803" s="41" t="str">
        <f>RIGHT(Table1[[#This Row],[Employee Name]],LEN(Table1[[#This Row],[Employee Name]])-FIND(" ",Table1[[#This Row],[Employee Name]]))</f>
        <v>Nair</v>
      </c>
      <c r="D803" s="23">
        <f>Table1[[#This Row],[Basic Salary]]+Table1[[#This Row],[Bonus]]</f>
        <v>123411</v>
      </c>
      <c r="E803" s="10">
        <v>65</v>
      </c>
      <c r="F803" s="46">
        <v>79</v>
      </c>
      <c r="G803" s="10" t="str" cm="1">
        <f t="array" ref="G803">_xlfn.IFS(Table1[[#This Row],[Performance Score]]&gt;=80,"Excellent",Table1[[#This Row],[Performance Score]]&gt;=60,"Good",Table1[[#This Row],[Performance Score]]&gt;=40,"Need Improvement")</f>
        <v>Good</v>
      </c>
      <c r="H803" s="30">
        <f>Table1[[#This Row],[Bonus]]/Table1[[#This Row],[Basic Salary]]</f>
        <v>0.13016841122008846</v>
      </c>
      <c r="I803" s="10">
        <f ca="1">DATEDIF(Table1[[#This Row],[Date of Birth]],TODAY(),"y")</f>
        <v>20</v>
      </c>
      <c r="J803" s="34">
        <v>45737</v>
      </c>
      <c r="K803" s="33" t="str" cm="1">
        <f t="array" aca="1" ref="K803" ca="1">_xlfn.IFS(L803&lt;3,"Junior",L803&lt;=7,"Mid-Level",L803&gt;7,"Senior")</f>
        <v>Junior</v>
      </c>
      <c r="L803" s="46">
        <f ca="1">INT(YEARFRAC(Table1[[#This Row],[Joining Date]],TODAY(),1))</f>
        <v>1</v>
      </c>
      <c r="M803" s="25" t="str">
        <f t="shared" ca="1" si="12"/>
        <v>No</v>
      </c>
      <c r="N803" s="26">
        <f>YEAR(Table1[[#This Row],[Joining Date]])</f>
        <v>2025</v>
      </c>
      <c r="O803" s="46">
        <f>MONTH(Table1[[#This Row],[Joining Date]])</f>
        <v>3</v>
      </c>
      <c r="P803" s="26">
        <f ca="1">NETWORKDAYS(Table1[[#This Row],[Joining Date]],TODAY())</f>
        <v>332</v>
      </c>
      <c r="Q803" s="26" t="str">
        <f>LEFT(Table1[[#This Row],[Department]],5)&amp;"-"&amp;RIGHT(Table1[[#This Row],[Employee ID]],3)</f>
        <v>IT-517</v>
      </c>
      <c r="R803" s="26" t="str">
        <f>LEFT(Table1[[#This Row],[Department]],3)</f>
        <v>IT</v>
      </c>
      <c r="S803" s="37">
        <f>_xlfn.XLOOKUP(Table1[[#This Row],[City]],Table2[City],Table2[Bonus %])</f>
        <v>5</v>
      </c>
      <c r="U803" s="48" t="str">
        <v xml:space="preserve">Kavya </v>
      </c>
      <c r="V803" s="48" t="str">
        <v>Nair</v>
      </c>
    </row>
    <row r="804" spans="1:22" x14ac:dyDescent="0.35">
      <c r="A804" s="7" t="s">
        <v>4665</v>
      </c>
      <c r="B804" s="40" t="str">
        <f>LEFT(Table1[[#This Row],[Employee Name]],FIND(" ",Table1[[#This Row],[Employee Name]]))</f>
        <v xml:space="preserve">Ajay </v>
      </c>
      <c r="C804" s="40" t="str">
        <f>RIGHT(Table1[[#This Row],[Employee Name]],LEN(Table1[[#This Row],[Employee Name]])-FIND(" ",Table1[[#This Row],[Employee Name]]))</f>
        <v>Singh</v>
      </c>
      <c r="D804" s="22">
        <f>Table1[[#This Row],[Basic Salary]]+Table1[[#This Row],[Bonus]]</f>
        <v>123408</v>
      </c>
      <c r="E804" s="8">
        <v>60</v>
      </c>
      <c r="F804" s="45">
        <v>93</v>
      </c>
      <c r="G804" s="8" t="str" cm="1">
        <f t="array" ref="G804">_xlfn.IFS(Table1[[#This Row],[Performance Score]]&gt;=80,"Excellent",Table1[[#This Row],[Performance Score]]&gt;=60,"Good",Table1[[#This Row],[Performance Score]]&gt;=40,"Need Improvement")</f>
        <v>Excellent</v>
      </c>
      <c r="H804" s="29">
        <f>Table1[[#This Row],[Bonus]]/Table1[[#This Row],[Basic Salary]]</f>
        <v>4.5582404175280443E-2</v>
      </c>
      <c r="I804" s="8">
        <f ca="1">DATEDIF(Table1[[#This Row],[Date of Birth]],TODAY(),"y")</f>
        <v>19</v>
      </c>
      <c r="J804" s="33">
        <v>42306</v>
      </c>
      <c r="K804" s="33" t="str" cm="1">
        <f t="array" aca="1" ref="K804" ca="1">_xlfn.IFS(L804&lt;3,"Junior",L804&lt;=7,"Mid-Level",L804&gt;7,"Senior")</f>
        <v>Senior</v>
      </c>
      <c r="L804" s="45">
        <f ca="1">INT(YEARFRAC(Table1[[#This Row],[Joining Date]],TODAY(),1))</f>
        <v>10</v>
      </c>
      <c r="M804" s="25" t="str">
        <f t="shared" ca="1" si="12"/>
        <v>Yes</v>
      </c>
      <c r="N804" s="25">
        <f>YEAR(Table1[[#This Row],[Joining Date]])</f>
        <v>2015</v>
      </c>
      <c r="O804" s="45">
        <f>MONTH(Table1[[#This Row],[Joining Date]])</f>
        <v>10</v>
      </c>
      <c r="P804" s="25">
        <f ca="1">NETWORKDAYS(Table1[[#This Row],[Joining Date]],TODAY())</f>
        <v>2783</v>
      </c>
      <c r="Q804" s="25" t="str">
        <f>LEFT(Table1[[#This Row],[Department]],5)&amp;"-"&amp;RIGHT(Table1[[#This Row],[Employee ID]],3)</f>
        <v>HR-609</v>
      </c>
      <c r="R804" s="25" t="str">
        <f>LEFT(Table1[[#This Row],[Department]],3)</f>
        <v>HR</v>
      </c>
      <c r="S804" s="36">
        <f>_xlfn.XLOOKUP(Table1[[#This Row],[City]],Table2[City],Table2[Bonus %])</f>
        <v>5</v>
      </c>
      <c r="U804" s="48" t="str">
        <v xml:space="preserve">Ajay </v>
      </c>
      <c r="V804" s="48" t="str">
        <v>Singh</v>
      </c>
    </row>
    <row r="805" spans="1:22" x14ac:dyDescent="0.35">
      <c r="A805" s="9" t="s">
        <v>422</v>
      </c>
      <c r="B805" s="41" t="str">
        <f>LEFT(Table1[[#This Row],[Employee Name]],FIND(" ",Table1[[#This Row],[Employee Name]]))</f>
        <v xml:space="preserve">Rahul </v>
      </c>
      <c r="C805" s="41" t="str">
        <f>RIGHT(Table1[[#This Row],[Employee Name]],LEN(Table1[[#This Row],[Employee Name]])-FIND(" ",Table1[[#This Row],[Employee Name]]))</f>
        <v>Verma</v>
      </c>
      <c r="D805" s="23">
        <f>Table1[[#This Row],[Basic Salary]]+Table1[[#This Row],[Bonus]]</f>
        <v>123355</v>
      </c>
      <c r="E805" s="10">
        <v>87</v>
      </c>
      <c r="F805" s="46">
        <v>100</v>
      </c>
      <c r="G805" s="10" t="str" cm="1">
        <f t="array" ref="G805">_xlfn.IFS(Table1[[#This Row],[Performance Score]]&gt;=80,"Excellent",Table1[[#This Row],[Performance Score]]&gt;=60,"Good",Table1[[#This Row],[Performance Score]]&gt;=40,"Need Improvement")</f>
        <v>Excellent</v>
      </c>
      <c r="H805" s="30">
        <f>Table1[[#This Row],[Bonus]]/Table1[[#This Row],[Basic Salary]]</f>
        <v>5.1261291972047041E-2</v>
      </c>
      <c r="I805" s="10">
        <f ca="1">DATEDIF(Table1[[#This Row],[Date of Birth]],TODAY(),"y")</f>
        <v>24</v>
      </c>
      <c r="J805" s="34">
        <v>44518</v>
      </c>
      <c r="K805" s="33" t="str" cm="1">
        <f t="array" aca="1" ref="K805" ca="1">_xlfn.IFS(L805&lt;3,"Junior",L805&lt;=7,"Mid-Level",L805&gt;7,"Senior")</f>
        <v>Mid-Level</v>
      </c>
      <c r="L805" s="46">
        <f ca="1">INT(YEARFRAC(Table1[[#This Row],[Joining Date]],TODAY(),1))</f>
        <v>4</v>
      </c>
      <c r="M805" s="25" t="str">
        <f t="shared" ca="1" si="12"/>
        <v>No</v>
      </c>
      <c r="N805" s="26">
        <f>YEAR(Table1[[#This Row],[Joining Date]])</f>
        <v>2021</v>
      </c>
      <c r="O805" s="46">
        <f>MONTH(Table1[[#This Row],[Joining Date]])</f>
        <v>11</v>
      </c>
      <c r="P805" s="26">
        <f ca="1">NETWORKDAYS(Table1[[#This Row],[Joining Date]],TODAY())</f>
        <v>1203</v>
      </c>
      <c r="Q805" s="26" t="str">
        <f>LEFT(Table1[[#This Row],[Department]],5)&amp;"-"&amp;RIGHT(Table1[[#This Row],[Employee ID]],3)</f>
        <v>Sales-366</v>
      </c>
      <c r="R805" s="26" t="str">
        <f>LEFT(Table1[[#This Row],[Department]],3)</f>
        <v>Sal</v>
      </c>
      <c r="S805" s="37">
        <f>_xlfn.XLOOKUP(Table1[[#This Row],[City]],Table2[City],Table2[Bonus %])</f>
        <v>6</v>
      </c>
      <c r="U805" s="48" t="str">
        <v xml:space="preserve">Rahul </v>
      </c>
      <c r="V805" s="48" t="str">
        <v>Verma</v>
      </c>
    </row>
    <row r="806" spans="1:22" x14ac:dyDescent="0.35">
      <c r="A806" s="7" t="s">
        <v>2645</v>
      </c>
      <c r="B806" s="40" t="str">
        <f>LEFT(Table1[[#This Row],[Employee Name]],FIND(" ",Table1[[#This Row],[Employee Name]]))</f>
        <v xml:space="preserve">Ajay </v>
      </c>
      <c r="C806" s="40" t="str">
        <f>RIGHT(Table1[[#This Row],[Employee Name]],LEN(Table1[[#This Row],[Employee Name]])-FIND(" ",Table1[[#This Row],[Employee Name]]))</f>
        <v>Singh</v>
      </c>
      <c r="D806" s="22">
        <f>Table1[[#This Row],[Basic Salary]]+Table1[[#This Row],[Bonus]]</f>
        <v>123318</v>
      </c>
      <c r="E806" s="8">
        <v>69</v>
      </c>
      <c r="F806" s="45">
        <v>41</v>
      </c>
      <c r="G806" s="8" t="str" cm="1">
        <f t="array" ref="G806">_xlfn.IFS(Table1[[#This Row],[Performance Score]]&gt;=80,"Excellent",Table1[[#This Row],[Performance Score]]&gt;=60,"Good",Table1[[#This Row],[Performance Score]]&gt;=40,"Need Improvement")</f>
        <v>Need Improvement</v>
      </c>
      <c r="H806" s="29">
        <f>Table1[[#This Row],[Bonus]]/Table1[[#This Row],[Basic Salary]]</f>
        <v>9.0238791983096256E-2</v>
      </c>
      <c r="I806" s="8">
        <f ca="1">DATEDIF(Table1[[#This Row],[Date of Birth]],TODAY(),"y")</f>
        <v>15</v>
      </c>
      <c r="J806" s="33">
        <v>43867</v>
      </c>
      <c r="K806" s="33" t="str" cm="1">
        <f t="array" aca="1" ref="K806" ca="1">_xlfn.IFS(L806&lt;3,"Junior",L806&lt;=7,"Mid-Level",L806&gt;7,"Senior")</f>
        <v>Mid-Level</v>
      </c>
      <c r="L806" s="45">
        <f ca="1">INT(YEARFRAC(Table1[[#This Row],[Joining Date]],TODAY(),1))</f>
        <v>6</v>
      </c>
      <c r="M806" s="25" t="str">
        <f t="shared" ca="1" si="12"/>
        <v>Yes</v>
      </c>
      <c r="N806" s="25">
        <f>YEAR(Table1[[#This Row],[Joining Date]])</f>
        <v>2020</v>
      </c>
      <c r="O806" s="45">
        <f>MONTH(Table1[[#This Row],[Joining Date]])</f>
        <v>2</v>
      </c>
      <c r="P806" s="25">
        <f ca="1">NETWORKDAYS(Table1[[#This Row],[Joining Date]],TODAY())</f>
        <v>1668</v>
      </c>
      <c r="Q806" s="25" t="str">
        <f>LEFT(Table1[[#This Row],[Department]],5)&amp;"-"&amp;RIGHT(Table1[[#This Row],[Employee ID]],3)</f>
        <v>HR-589</v>
      </c>
      <c r="R806" s="25" t="str">
        <f>LEFT(Table1[[#This Row],[Department]],3)</f>
        <v>HR</v>
      </c>
      <c r="S806" s="36">
        <f>_xlfn.XLOOKUP(Table1[[#This Row],[City]],Table2[City],Table2[Bonus %])</f>
        <v>6</v>
      </c>
      <c r="U806" s="48" t="str">
        <v xml:space="preserve">Ajay </v>
      </c>
      <c r="V806" s="48" t="str">
        <v>Singh</v>
      </c>
    </row>
    <row r="807" spans="1:22" x14ac:dyDescent="0.35">
      <c r="A807" s="9" t="s">
        <v>1282</v>
      </c>
      <c r="B807" s="41" t="str">
        <f>LEFT(Table1[[#This Row],[Employee Name]],FIND(" ",Table1[[#This Row],[Employee Name]]))</f>
        <v xml:space="preserve">Ananya </v>
      </c>
      <c r="C807" s="41" t="str">
        <f>RIGHT(Table1[[#This Row],[Employee Name]],LEN(Table1[[#This Row],[Employee Name]])-FIND(" ",Table1[[#This Row],[Employee Name]]))</f>
        <v>Rao</v>
      </c>
      <c r="D807" s="23">
        <f>Table1[[#This Row],[Basic Salary]]+Table1[[#This Row],[Bonus]]</f>
        <v>123313</v>
      </c>
      <c r="E807" s="10">
        <v>82</v>
      </c>
      <c r="F807" s="46">
        <v>44</v>
      </c>
      <c r="G807" s="10" t="str" cm="1">
        <f t="array" ref="G807">_xlfn.IFS(Table1[[#This Row],[Performance Score]]&gt;=80,"Excellent",Table1[[#This Row],[Performance Score]]&gt;=60,"Good",Table1[[#This Row],[Performance Score]]&gt;=40,"Need Improvement")</f>
        <v>Need Improvement</v>
      </c>
      <c r="H807" s="30">
        <f>Table1[[#This Row],[Bonus]]/Table1[[#This Row],[Basic Salary]]</f>
        <v>5.2562844095429134E-2</v>
      </c>
      <c r="I807" s="10">
        <f ca="1">DATEDIF(Table1[[#This Row],[Date of Birth]],TODAY(),"y")</f>
        <v>19</v>
      </c>
      <c r="J807" s="34">
        <v>45709</v>
      </c>
      <c r="K807" s="33" t="str" cm="1">
        <f t="array" aca="1" ref="K807" ca="1">_xlfn.IFS(L807&lt;3,"Junior",L807&lt;=7,"Mid-Level",L807&gt;7,"Senior")</f>
        <v>Junior</v>
      </c>
      <c r="L807" s="46">
        <f ca="1">INT(YEARFRAC(Table1[[#This Row],[Joining Date]],TODAY(),1))</f>
        <v>1</v>
      </c>
      <c r="M807" s="25" t="str">
        <f t="shared" ca="1" si="12"/>
        <v>No</v>
      </c>
      <c r="N807" s="26">
        <f>YEAR(Table1[[#This Row],[Joining Date]])</f>
        <v>2025</v>
      </c>
      <c r="O807" s="46">
        <f>MONTH(Table1[[#This Row],[Joining Date]])</f>
        <v>2</v>
      </c>
      <c r="P807" s="26">
        <f ca="1">NETWORKDAYS(Table1[[#This Row],[Joining Date]],TODAY())</f>
        <v>352</v>
      </c>
      <c r="Q807" s="26" t="str">
        <f>LEFT(Table1[[#This Row],[Department]],5)&amp;"-"&amp;RIGHT(Table1[[#This Row],[Employee ID]],3)</f>
        <v>HR-226</v>
      </c>
      <c r="R807" s="26" t="str">
        <f>LEFT(Table1[[#This Row],[Department]],3)</f>
        <v>HR</v>
      </c>
      <c r="S807" s="37">
        <f>_xlfn.XLOOKUP(Table1[[#This Row],[City]],Table2[City],Table2[Bonus %])</f>
        <v>8</v>
      </c>
      <c r="U807" s="48" t="str">
        <v xml:space="preserve">Ananya </v>
      </c>
      <c r="V807" s="48" t="str">
        <v>Rao</v>
      </c>
    </row>
    <row r="808" spans="1:22" x14ac:dyDescent="0.35">
      <c r="A808" s="7" t="s">
        <v>3109</v>
      </c>
      <c r="B808" s="40" t="str">
        <f>LEFT(Table1[[#This Row],[Employee Name]],FIND(" ",Table1[[#This Row],[Employee Name]]))</f>
        <v xml:space="preserve">Karan </v>
      </c>
      <c r="C808" s="40" t="str">
        <f>RIGHT(Table1[[#This Row],[Employee Name]],LEN(Table1[[#This Row],[Employee Name]])-FIND(" ",Table1[[#This Row],[Employee Name]]))</f>
        <v>Malhotra</v>
      </c>
      <c r="D808" s="22">
        <f>Table1[[#This Row],[Basic Salary]]+Table1[[#This Row],[Bonus]]</f>
        <v>123309</v>
      </c>
      <c r="E808" s="8">
        <v>72</v>
      </c>
      <c r="F808" s="45">
        <v>54</v>
      </c>
      <c r="G808" s="8" t="str" cm="1">
        <f t="array" ref="G808">_xlfn.IFS(Table1[[#This Row],[Performance Score]]&gt;=80,"Excellent",Table1[[#This Row],[Performance Score]]&gt;=60,"Good",Table1[[#This Row],[Performance Score]]&gt;=40,"Need Improvement")</f>
        <v>Need Improvement</v>
      </c>
      <c r="H808" s="29">
        <f>Table1[[#This Row],[Bonus]]/Table1[[#This Row],[Basic Salary]]</f>
        <v>8.7601541758910537E-2</v>
      </c>
      <c r="I808" s="8">
        <f ca="1">DATEDIF(Table1[[#This Row],[Date of Birth]],TODAY(),"y")</f>
        <v>43</v>
      </c>
      <c r="J808" s="33">
        <v>44205</v>
      </c>
      <c r="K808" s="33" t="str" cm="1">
        <f t="array" aca="1" ref="K808" ca="1">_xlfn.IFS(L808&lt;3,"Junior",L808&lt;=7,"Mid-Level",L808&gt;7,"Senior")</f>
        <v>Mid-Level</v>
      </c>
      <c r="L808" s="45">
        <f ca="1">INT(YEARFRAC(Table1[[#This Row],[Joining Date]],TODAY(),1))</f>
        <v>5</v>
      </c>
      <c r="M808" s="25" t="str">
        <f t="shared" ca="1" si="12"/>
        <v>No</v>
      </c>
      <c r="N808" s="25">
        <f>YEAR(Table1[[#This Row],[Joining Date]])</f>
        <v>2021</v>
      </c>
      <c r="O808" s="45">
        <f>MONTH(Table1[[#This Row],[Joining Date]])</f>
        <v>1</v>
      </c>
      <c r="P808" s="25">
        <f ca="1">NETWORKDAYS(Table1[[#This Row],[Joining Date]],TODAY())</f>
        <v>1426</v>
      </c>
      <c r="Q808" s="25" t="str">
        <f>LEFT(Table1[[#This Row],[Department]],5)&amp;"-"&amp;RIGHT(Table1[[#This Row],[Employee ID]],3)</f>
        <v>Finan-053</v>
      </c>
      <c r="R808" s="25" t="str">
        <f>LEFT(Table1[[#This Row],[Department]],3)</f>
        <v>Fin</v>
      </c>
      <c r="S808" s="36">
        <f>_xlfn.XLOOKUP(Table1[[#This Row],[City]],Table2[City],Table2[Bonus %])</f>
        <v>6</v>
      </c>
      <c r="U808" s="48" t="str">
        <v xml:space="preserve">Karan </v>
      </c>
      <c r="V808" s="48" t="str">
        <v>Malhotra</v>
      </c>
    </row>
    <row r="809" spans="1:22" x14ac:dyDescent="0.35">
      <c r="A809" s="9" t="s">
        <v>2944</v>
      </c>
      <c r="B809" s="41" t="str">
        <f>LEFT(Table1[[#This Row],[Employee Name]],FIND(" ",Table1[[#This Row],[Employee Name]]))</f>
        <v xml:space="preserve">Krishna </v>
      </c>
      <c r="C809" s="41" t="str">
        <f>RIGHT(Table1[[#This Row],[Employee Name]],LEN(Table1[[#This Row],[Employee Name]])-FIND(" ",Table1[[#This Row],[Employee Name]]))</f>
        <v>Chaitanya</v>
      </c>
      <c r="D809" s="23">
        <f>Table1[[#This Row],[Basic Salary]]+Table1[[#This Row],[Bonus]]</f>
        <v>123296</v>
      </c>
      <c r="E809" s="10">
        <v>95</v>
      </c>
      <c r="F809" s="46">
        <v>98</v>
      </c>
      <c r="G809" s="10" t="str" cm="1">
        <f t="array" ref="G809">_xlfn.IFS(Table1[[#This Row],[Performance Score]]&gt;=80,"Excellent",Table1[[#This Row],[Performance Score]]&gt;=60,"Good",Table1[[#This Row],[Performance Score]]&gt;=40,"Need Improvement")</f>
        <v>Excellent</v>
      </c>
      <c r="H809" s="30">
        <f>Table1[[#This Row],[Bonus]]/Table1[[#This Row],[Basic Salary]]</f>
        <v>0.19283309469447776</v>
      </c>
      <c r="I809" s="10">
        <f ca="1">DATEDIF(Table1[[#This Row],[Date of Birth]],TODAY(),"y")</f>
        <v>31</v>
      </c>
      <c r="J809" s="34">
        <v>45731</v>
      </c>
      <c r="K809" s="33" t="str" cm="1">
        <f t="array" aca="1" ref="K809" ca="1">_xlfn.IFS(L809&lt;3,"Junior",L809&lt;=7,"Mid-Level",L809&gt;7,"Senior")</f>
        <v>Junior</v>
      </c>
      <c r="L809" s="46">
        <f ca="1">INT(YEARFRAC(Table1[[#This Row],[Joining Date]],TODAY(),1))</f>
        <v>1</v>
      </c>
      <c r="M809" s="25" t="str">
        <f t="shared" ca="1" si="12"/>
        <v>No</v>
      </c>
      <c r="N809" s="26">
        <f>YEAR(Table1[[#This Row],[Joining Date]])</f>
        <v>2025</v>
      </c>
      <c r="O809" s="46">
        <f>MONTH(Table1[[#This Row],[Joining Date]])</f>
        <v>3</v>
      </c>
      <c r="P809" s="26">
        <f ca="1">NETWORKDAYS(Table1[[#This Row],[Joining Date]],TODAY())</f>
        <v>336</v>
      </c>
      <c r="Q809" s="26" t="str">
        <f>LEFT(Table1[[#This Row],[Department]],5)&amp;"-"&amp;RIGHT(Table1[[#This Row],[Employee ID]],3)</f>
        <v>Suppo-888</v>
      </c>
      <c r="R809" s="26" t="str">
        <f>LEFT(Table1[[#This Row],[Department]],3)</f>
        <v>Sup</v>
      </c>
      <c r="S809" s="37">
        <f>_xlfn.XLOOKUP(Table1[[#This Row],[City]],Table2[City],Table2[Bonus %])</f>
        <v>5</v>
      </c>
      <c r="U809" s="48" t="str">
        <v xml:space="preserve">Krishna </v>
      </c>
      <c r="V809" s="48" t="str">
        <v>Chaitanya</v>
      </c>
    </row>
    <row r="810" spans="1:22" x14ac:dyDescent="0.35">
      <c r="A810" s="7" t="s">
        <v>2768</v>
      </c>
      <c r="B810" s="40" t="str">
        <f>LEFT(Table1[[#This Row],[Employee Name]],FIND(" ",Table1[[#This Row],[Employee Name]]))</f>
        <v xml:space="preserve">Tarun </v>
      </c>
      <c r="C810" s="40" t="str">
        <f>RIGHT(Table1[[#This Row],[Employee Name]],LEN(Table1[[#This Row],[Employee Name]])-FIND(" ",Table1[[#This Row],[Employee Name]]))</f>
        <v>Verma</v>
      </c>
      <c r="D810" s="22">
        <f>Table1[[#This Row],[Basic Salary]]+Table1[[#This Row],[Bonus]]</f>
        <v>123292</v>
      </c>
      <c r="E810" s="8">
        <v>77</v>
      </c>
      <c r="F810" s="45">
        <v>92</v>
      </c>
      <c r="G810" s="8" t="str" cm="1">
        <f t="array" ref="G810">_xlfn.IFS(Table1[[#This Row],[Performance Score]]&gt;=80,"Excellent",Table1[[#This Row],[Performance Score]]&gt;=60,"Good",Table1[[#This Row],[Performance Score]]&gt;=40,"Need Improvement")</f>
        <v>Excellent</v>
      </c>
      <c r="H810" s="29">
        <f>Table1[[#This Row],[Bonus]]/Table1[[#This Row],[Basic Salary]]</f>
        <v>0.13825161332016211</v>
      </c>
      <c r="I810" s="8">
        <f ca="1">DATEDIF(Table1[[#This Row],[Date of Birth]],TODAY(),"y")</f>
        <v>39</v>
      </c>
      <c r="J810" s="33">
        <v>43346</v>
      </c>
      <c r="K810" s="33" t="str" cm="1">
        <f t="array" aca="1" ref="K810" ca="1">_xlfn.IFS(L810&lt;3,"Junior",L810&lt;=7,"Mid-Level",L810&gt;7,"Senior")</f>
        <v>Mid-Level</v>
      </c>
      <c r="L810" s="45">
        <f ca="1">INT(YEARFRAC(Table1[[#This Row],[Joining Date]],TODAY(),1))</f>
        <v>7</v>
      </c>
      <c r="M810" s="25" t="str">
        <f t="shared" ca="1" si="12"/>
        <v>Yes</v>
      </c>
      <c r="N810" s="25">
        <f>YEAR(Table1[[#This Row],[Joining Date]])</f>
        <v>2018</v>
      </c>
      <c r="O810" s="45">
        <f>MONTH(Table1[[#This Row],[Joining Date]])</f>
        <v>9</v>
      </c>
      <c r="P810" s="25">
        <f ca="1">NETWORKDAYS(Table1[[#This Row],[Joining Date]],TODAY())</f>
        <v>2041</v>
      </c>
      <c r="Q810" s="25" t="str">
        <f>LEFT(Table1[[#This Row],[Department]],5)&amp;"-"&amp;RIGHT(Table1[[#This Row],[Employee ID]],3)</f>
        <v>Opera-712</v>
      </c>
      <c r="R810" s="25" t="str">
        <f>LEFT(Table1[[#This Row],[Department]],3)</f>
        <v>Ope</v>
      </c>
      <c r="S810" s="36">
        <f>_xlfn.XLOOKUP(Table1[[#This Row],[City]],Table2[City],Table2[Bonus %])</f>
        <v>8</v>
      </c>
      <c r="U810" s="48" t="str">
        <v xml:space="preserve">Tarun </v>
      </c>
      <c r="V810" s="48" t="str">
        <v>Verma</v>
      </c>
    </row>
    <row r="811" spans="1:22" x14ac:dyDescent="0.35">
      <c r="A811" s="9" t="s">
        <v>3827</v>
      </c>
      <c r="B811" s="41" t="str">
        <f>LEFT(Table1[[#This Row],[Employee Name]],FIND(" ",Table1[[#This Row],[Employee Name]]))</f>
        <v xml:space="preserve">Ishita </v>
      </c>
      <c r="C811" s="41" t="str">
        <f>RIGHT(Table1[[#This Row],[Employee Name]],LEN(Table1[[#This Row],[Employee Name]])-FIND(" ",Table1[[#This Row],[Employee Name]]))</f>
        <v>Roy</v>
      </c>
      <c r="D811" s="23">
        <f>Table1[[#This Row],[Basic Salary]]+Table1[[#This Row],[Bonus]]</f>
        <v>123292</v>
      </c>
      <c r="E811" s="10">
        <v>73</v>
      </c>
      <c r="F811" s="46">
        <v>77</v>
      </c>
      <c r="G811" s="10" t="str" cm="1">
        <f t="array" ref="G811">_xlfn.IFS(Table1[[#This Row],[Performance Score]]&gt;=80,"Excellent",Table1[[#This Row],[Performance Score]]&gt;=60,"Good",Table1[[#This Row],[Performance Score]]&gt;=40,"Need Improvement")</f>
        <v>Good</v>
      </c>
      <c r="H811" s="30">
        <f>Table1[[#This Row],[Bonus]]/Table1[[#This Row],[Basic Salary]]</f>
        <v>0.18958347404069739</v>
      </c>
      <c r="I811" s="10">
        <f ca="1">DATEDIF(Table1[[#This Row],[Date of Birth]],TODAY(),"y")</f>
        <v>24</v>
      </c>
      <c r="J811" s="34">
        <v>43821</v>
      </c>
      <c r="K811" s="33" t="str" cm="1">
        <f t="array" aca="1" ref="K811" ca="1">_xlfn.IFS(L811&lt;3,"Junior",L811&lt;=7,"Mid-Level",L811&gt;7,"Senior")</f>
        <v>Mid-Level</v>
      </c>
      <c r="L811" s="46">
        <f ca="1">INT(YEARFRAC(Table1[[#This Row],[Joining Date]],TODAY(),1))</f>
        <v>6</v>
      </c>
      <c r="M811" s="25" t="str">
        <f t="shared" ca="1" si="12"/>
        <v>Yes</v>
      </c>
      <c r="N811" s="26">
        <f>YEAR(Table1[[#This Row],[Joining Date]])</f>
        <v>2019</v>
      </c>
      <c r="O811" s="46">
        <f>MONTH(Table1[[#This Row],[Joining Date]])</f>
        <v>12</v>
      </c>
      <c r="P811" s="26">
        <f ca="1">NETWORKDAYS(Table1[[#This Row],[Joining Date]],TODAY())</f>
        <v>1701</v>
      </c>
      <c r="Q811" s="26" t="str">
        <f>LEFT(Table1[[#This Row],[Department]],5)&amp;"-"&amp;RIGHT(Table1[[#This Row],[Employee ID]],3)</f>
        <v>Opera-771</v>
      </c>
      <c r="R811" s="26" t="str">
        <f>LEFT(Table1[[#This Row],[Department]],3)</f>
        <v>Ope</v>
      </c>
      <c r="S811" s="37">
        <f>_xlfn.XLOOKUP(Table1[[#This Row],[City]],Table2[City],Table2[Bonus %])</f>
        <v>5</v>
      </c>
      <c r="U811" s="48" t="str">
        <v xml:space="preserve">Ishita </v>
      </c>
      <c r="V811" s="48" t="str">
        <v>Roy</v>
      </c>
    </row>
    <row r="812" spans="1:22" x14ac:dyDescent="0.35">
      <c r="A812" s="7" t="s">
        <v>3951</v>
      </c>
      <c r="B812" s="40" t="str">
        <f>LEFT(Table1[[#This Row],[Employee Name]],FIND(" ",Table1[[#This Row],[Employee Name]]))</f>
        <v xml:space="preserve">Ajay </v>
      </c>
      <c r="C812" s="40" t="str">
        <f>RIGHT(Table1[[#This Row],[Employee Name]],LEN(Table1[[#This Row],[Employee Name]])-FIND(" ",Table1[[#This Row],[Employee Name]]))</f>
        <v>Singh</v>
      </c>
      <c r="D812" s="22">
        <f>Table1[[#This Row],[Basic Salary]]+Table1[[#This Row],[Bonus]]</f>
        <v>123291</v>
      </c>
      <c r="E812" s="8">
        <v>81</v>
      </c>
      <c r="F812" s="45">
        <v>57</v>
      </c>
      <c r="G812" s="8" t="str" cm="1">
        <f t="array" ref="G812">_xlfn.IFS(Table1[[#This Row],[Performance Score]]&gt;=80,"Excellent",Table1[[#This Row],[Performance Score]]&gt;=60,"Good",Table1[[#This Row],[Performance Score]]&gt;=40,"Need Improvement")</f>
        <v>Need Improvement</v>
      </c>
      <c r="H812" s="29">
        <f>Table1[[#This Row],[Bonus]]/Table1[[#This Row],[Basic Salary]]</f>
        <v>0.30732281460745642</v>
      </c>
      <c r="I812" s="8">
        <f ca="1">DATEDIF(Table1[[#This Row],[Date of Birth]],TODAY(),"y")</f>
        <v>42</v>
      </c>
      <c r="J812" s="33">
        <v>44726</v>
      </c>
      <c r="K812" s="33" t="str" cm="1">
        <f t="array" aca="1" ref="K812" ca="1">_xlfn.IFS(L812&lt;3,"Junior",L812&lt;=7,"Mid-Level",L812&gt;7,"Senior")</f>
        <v>Mid-Level</v>
      </c>
      <c r="L812" s="45">
        <f ca="1">INT(YEARFRAC(Table1[[#This Row],[Joining Date]],TODAY(),1))</f>
        <v>4</v>
      </c>
      <c r="M812" s="25" t="str">
        <f t="shared" ca="1" si="12"/>
        <v>No</v>
      </c>
      <c r="N812" s="25">
        <f>YEAR(Table1[[#This Row],[Joining Date]])</f>
        <v>2022</v>
      </c>
      <c r="O812" s="45">
        <f>MONTH(Table1[[#This Row],[Joining Date]])</f>
        <v>6</v>
      </c>
      <c r="P812" s="25">
        <f ca="1">NETWORKDAYS(Table1[[#This Row],[Joining Date]],TODAY())</f>
        <v>1055</v>
      </c>
      <c r="Q812" s="25" t="str">
        <f>LEFT(Table1[[#This Row],[Department]],5)&amp;"-"&amp;RIGHT(Table1[[#This Row],[Employee ID]],3)</f>
        <v>IT-895</v>
      </c>
      <c r="R812" s="25" t="str">
        <f>LEFT(Table1[[#This Row],[Department]],3)</f>
        <v>IT</v>
      </c>
      <c r="S812" s="36">
        <f>_xlfn.XLOOKUP(Table1[[#This Row],[City]],Table2[City],Table2[Bonus %])</f>
        <v>5</v>
      </c>
      <c r="U812" s="48" t="str">
        <v xml:space="preserve">Ajay </v>
      </c>
      <c r="V812" s="48" t="str">
        <v>Singh</v>
      </c>
    </row>
    <row r="813" spans="1:22" x14ac:dyDescent="0.35">
      <c r="A813" s="9" t="s">
        <v>3348</v>
      </c>
      <c r="B813" s="41" t="str">
        <f>LEFT(Table1[[#This Row],[Employee Name]],FIND(" ",Table1[[#This Row],[Employee Name]]))</f>
        <v xml:space="preserve">Neha </v>
      </c>
      <c r="C813" s="41" t="str">
        <f>RIGHT(Table1[[#This Row],[Employee Name]],LEN(Table1[[#This Row],[Employee Name]])-FIND(" ",Table1[[#This Row],[Employee Name]]))</f>
        <v>Kulkarni</v>
      </c>
      <c r="D813" s="23">
        <f>Table1[[#This Row],[Basic Salary]]+Table1[[#This Row],[Bonus]]</f>
        <v>123286</v>
      </c>
      <c r="E813" s="10">
        <v>60</v>
      </c>
      <c r="F813" s="46">
        <v>94</v>
      </c>
      <c r="G813" s="10" t="str" cm="1">
        <f t="array" ref="G813">_xlfn.IFS(Table1[[#This Row],[Performance Score]]&gt;=80,"Excellent",Table1[[#This Row],[Performance Score]]&gt;=60,"Good",Table1[[#This Row],[Performance Score]]&gt;=40,"Need Improvement")</f>
        <v>Excellent</v>
      </c>
      <c r="H813" s="30">
        <f>Table1[[#This Row],[Bonus]]/Table1[[#This Row],[Basic Salary]]</f>
        <v>8.8618101545253861E-2</v>
      </c>
      <c r="I813" s="10">
        <f ca="1">DATEDIF(Table1[[#This Row],[Date of Birth]],TODAY(),"y")</f>
        <v>24</v>
      </c>
      <c r="J813" s="34">
        <v>44247</v>
      </c>
      <c r="K813" s="33" t="str" cm="1">
        <f t="array" aca="1" ref="K813" ca="1">_xlfn.IFS(L813&lt;3,"Junior",L813&lt;=7,"Mid-Level",L813&gt;7,"Senior")</f>
        <v>Mid-Level</v>
      </c>
      <c r="L813" s="46">
        <f ca="1">INT(YEARFRAC(Table1[[#This Row],[Joining Date]],TODAY(),1))</f>
        <v>5</v>
      </c>
      <c r="M813" s="25" t="str">
        <f t="shared" ca="1" si="12"/>
        <v>No</v>
      </c>
      <c r="N813" s="26">
        <f>YEAR(Table1[[#This Row],[Joining Date]])</f>
        <v>2021</v>
      </c>
      <c r="O813" s="46">
        <f>MONTH(Table1[[#This Row],[Joining Date]])</f>
        <v>2</v>
      </c>
      <c r="P813" s="26">
        <f ca="1">NETWORKDAYS(Table1[[#This Row],[Joining Date]],TODAY())</f>
        <v>1396</v>
      </c>
      <c r="Q813" s="26" t="str">
        <f>LEFT(Table1[[#This Row],[Department]],5)&amp;"-"&amp;RIGHT(Table1[[#This Row],[Employee ID]],3)</f>
        <v>Sales-292</v>
      </c>
      <c r="R813" s="26" t="str">
        <f>LEFT(Table1[[#This Row],[Department]],3)</f>
        <v>Sal</v>
      </c>
      <c r="S813" s="37">
        <f>_xlfn.XLOOKUP(Table1[[#This Row],[City]],Table2[City],Table2[Bonus %])</f>
        <v>5</v>
      </c>
      <c r="U813" s="48" t="str">
        <v xml:space="preserve">Neha </v>
      </c>
      <c r="V813" s="48" t="str">
        <v>Kulkarni</v>
      </c>
    </row>
    <row r="814" spans="1:22" x14ac:dyDescent="0.35">
      <c r="A814" s="7" t="s">
        <v>2795</v>
      </c>
      <c r="B814" s="40" t="str">
        <f>LEFT(Table1[[#This Row],[Employee Name]],FIND(" ",Table1[[#This Row],[Employee Name]]))</f>
        <v xml:space="preserve">Pooja </v>
      </c>
      <c r="C814" s="40" t="str">
        <f>RIGHT(Table1[[#This Row],[Employee Name]],LEN(Table1[[#This Row],[Employee Name]])-FIND(" ",Table1[[#This Row],[Employee Name]]))</f>
        <v>Das</v>
      </c>
      <c r="D814" s="22">
        <f>Table1[[#This Row],[Basic Salary]]+Table1[[#This Row],[Bonus]]</f>
        <v>123277</v>
      </c>
      <c r="E814" s="8">
        <v>87</v>
      </c>
      <c r="F814" s="45">
        <v>67</v>
      </c>
      <c r="G814" s="8" t="str" cm="1">
        <f t="array" ref="G814">_xlfn.IFS(Table1[[#This Row],[Performance Score]]&gt;=80,"Excellent",Table1[[#This Row],[Performance Score]]&gt;=60,"Good",Table1[[#This Row],[Performance Score]]&gt;=40,"Need Improvement")</f>
        <v>Good</v>
      </c>
      <c r="H814" s="29">
        <f>Table1[[#This Row],[Bonus]]/Table1[[#This Row],[Basic Salary]]</f>
        <v>0.21455172413793103</v>
      </c>
      <c r="I814" s="8">
        <f ca="1">DATEDIF(Table1[[#This Row],[Date of Birth]],TODAY(),"y")</f>
        <v>34</v>
      </c>
      <c r="J814" s="33">
        <v>42714</v>
      </c>
      <c r="K814" s="33" t="str" cm="1">
        <f t="array" aca="1" ref="K814" ca="1">_xlfn.IFS(L814&lt;3,"Junior",L814&lt;=7,"Mid-Level",L814&gt;7,"Senior")</f>
        <v>Senior</v>
      </c>
      <c r="L814" s="45">
        <f ca="1">INT(YEARFRAC(Table1[[#This Row],[Joining Date]],TODAY(),1))</f>
        <v>9</v>
      </c>
      <c r="M814" s="25" t="str">
        <f t="shared" ca="1" si="12"/>
        <v>Yes</v>
      </c>
      <c r="N814" s="25">
        <f>YEAR(Table1[[#This Row],[Joining Date]])</f>
        <v>2016</v>
      </c>
      <c r="O814" s="45">
        <f>MONTH(Table1[[#This Row],[Joining Date]])</f>
        <v>12</v>
      </c>
      <c r="P814" s="25">
        <f ca="1">NETWORKDAYS(Table1[[#This Row],[Joining Date]],TODAY())</f>
        <v>2491</v>
      </c>
      <c r="Q814" s="25" t="str">
        <f>LEFT(Table1[[#This Row],[Department]],5)&amp;"-"&amp;RIGHT(Table1[[#This Row],[Employee ID]],3)</f>
        <v>IT-739</v>
      </c>
      <c r="R814" s="25" t="str">
        <f>LEFT(Table1[[#This Row],[Department]],3)</f>
        <v>IT</v>
      </c>
      <c r="S814" s="36">
        <f>_xlfn.XLOOKUP(Table1[[#This Row],[City]],Table2[City],Table2[Bonus %])</f>
        <v>7</v>
      </c>
      <c r="U814" s="48" t="str">
        <v xml:space="preserve">Pooja </v>
      </c>
      <c r="V814" s="48" t="str">
        <v>Das</v>
      </c>
    </row>
    <row r="815" spans="1:22" x14ac:dyDescent="0.35">
      <c r="A815" s="9" t="s">
        <v>1846</v>
      </c>
      <c r="B815" s="41" t="str">
        <f>LEFT(Table1[[#This Row],[Employee Name]],FIND(" ",Table1[[#This Row],[Employee Name]]))</f>
        <v xml:space="preserve">Kavya </v>
      </c>
      <c r="C815" s="41" t="str">
        <f>RIGHT(Table1[[#This Row],[Employee Name]],LEN(Table1[[#This Row],[Employee Name]])-FIND(" ",Table1[[#This Row],[Employee Name]]))</f>
        <v>Nair</v>
      </c>
      <c r="D815" s="23">
        <f>Table1[[#This Row],[Basic Salary]]+Table1[[#This Row],[Bonus]]</f>
        <v>123242</v>
      </c>
      <c r="E815" s="10">
        <v>90</v>
      </c>
      <c r="F815" s="46">
        <v>58</v>
      </c>
      <c r="G815" s="10" t="str" cm="1">
        <f t="array" ref="G815">_xlfn.IFS(Table1[[#This Row],[Performance Score]]&gt;=80,"Excellent",Table1[[#This Row],[Performance Score]]&gt;=60,"Good",Table1[[#This Row],[Performance Score]]&gt;=40,"Need Improvement")</f>
        <v>Need Improvement</v>
      </c>
      <c r="H815" s="30">
        <f>Table1[[#This Row],[Bonus]]/Table1[[#This Row],[Basic Salary]]</f>
        <v>0.22571533710603001</v>
      </c>
      <c r="I815" s="10">
        <f ca="1">DATEDIF(Table1[[#This Row],[Date of Birth]],TODAY(),"y")</f>
        <v>16</v>
      </c>
      <c r="J815" s="34">
        <v>44464</v>
      </c>
      <c r="K815" s="33" t="str" cm="1">
        <f t="array" aca="1" ref="K815" ca="1">_xlfn.IFS(L815&lt;3,"Junior",L815&lt;=7,"Mid-Level",L815&gt;7,"Senior")</f>
        <v>Mid-Level</v>
      </c>
      <c r="L815" s="46">
        <f ca="1">INT(YEARFRAC(Table1[[#This Row],[Joining Date]],TODAY(),1))</f>
        <v>4</v>
      </c>
      <c r="M815" s="25" t="str">
        <f t="shared" ca="1" si="12"/>
        <v>No</v>
      </c>
      <c r="N815" s="26">
        <f>YEAR(Table1[[#This Row],[Joining Date]])</f>
        <v>2021</v>
      </c>
      <c r="O815" s="46">
        <f>MONTH(Table1[[#This Row],[Joining Date]])</f>
        <v>9</v>
      </c>
      <c r="P815" s="26">
        <f ca="1">NETWORKDAYS(Table1[[#This Row],[Joining Date]],TODAY())</f>
        <v>1241</v>
      </c>
      <c r="Q815" s="26" t="str">
        <f>LEFT(Table1[[#This Row],[Department]],5)&amp;"-"&amp;RIGHT(Table1[[#This Row],[Employee ID]],3)</f>
        <v>Opera-790</v>
      </c>
      <c r="R815" s="26" t="str">
        <f>LEFT(Table1[[#This Row],[Department]],3)</f>
        <v>Ope</v>
      </c>
      <c r="S815" s="37">
        <f>_xlfn.XLOOKUP(Table1[[#This Row],[City]],Table2[City],Table2[Bonus %])</f>
        <v>8</v>
      </c>
      <c r="U815" s="48" t="str">
        <v xml:space="preserve">Kavya </v>
      </c>
      <c r="V815" s="48" t="str">
        <v>Nair</v>
      </c>
    </row>
    <row r="816" spans="1:22" x14ac:dyDescent="0.35">
      <c r="A816" s="7" t="s">
        <v>2497</v>
      </c>
      <c r="B816" s="40" t="str">
        <f>LEFT(Table1[[#This Row],[Employee Name]],FIND(" ",Table1[[#This Row],[Employee Name]]))</f>
        <v xml:space="preserve">Neha </v>
      </c>
      <c r="C816" s="40" t="str">
        <f>RIGHT(Table1[[#This Row],[Employee Name]],LEN(Table1[[#This Row],[Employee Name]])-FIND(" ",Table1[[#This Row],[Employee Name]]))</f>
        <v>Kulkarni</v>
      </c>
      <c r="D816" s="22">
        <f>Table1[[#This Row],[Basic Salary]]+Table1[[#This Row],[Bonus]]</f>
        <v>123220</v>
      </c>
      <c r="E816" s="8">
        <v>91</v>
      </c>
      <c r="F816" s="45">
        <v>85</v>
      </c>
      <c r="G816" s="8" t="str" cm="1">
        <f t="array" ref="G816">_xlfn.IFS(Table1[[#This Row],[Performance Score]]&gt;=80,"Excellent",Table1[[#This Row],[Performance Score]]&gt;=60,"Good",Table1[[#This Row],[Performance Score]]&gt;=40,"Need Improvement")</f>
        <v>Excellent</v>
      </c>
      <c r="H816" s="29">
        <f>Table1[[#This Row],[Bonus]]/Table1[[#This Row],[Basic Salary]]</f>
        <v>0.19588109125847997</v>
      </c>
      <c r="I816" s="8">
        <f ca="1">DATEDIF(Table1[[#This Row],[Date of Birth]],TODAY(),"y")</f>
        <v>24</v>
      </c>
      <c r="J816" s="33">
        <v>43945</v>
      </c>
      <c r="K816" s="33" t="str" cm="1">
        <f t="array" aca="1" ref="K816" ca="1">_xlfn.IFS(L816&lt;3,"Junior",L816&lt;=7,"Mid-Level",L816&gt;7,"Senior")</f>
        <v>Mid-Level</v>
      </c>
      <c r="L816" s="45">
        <f ca="1">INT(YEARFRAC(Table1[[#This Row],[Joining Date]],TODAY(),1))</f>
        <v>6</v>
      </c>
      <c r="M816" s="25" t="str">
        <f t="shared" ca="1" si="12"/>
        <v>Yes</v>
      </c>
      <c r="N816" s="25">
        <f>YEAR(Table1[[#This Row],[Joining Date]])</f>
        <v>2020</v>
      </c>
      <c r="O816" s="45">
        <f>MONTH(Table1[[#This Row],[Joining Date]])</f>
        <v>4</v>
      </c>
      <c r="P816" s="25">
        <f ca="1">NETWORKDAYS(Table1[[#This Row],[Joining Date]],TODAY())</f>
        <v>1612</v>
      </c>
      <c r="Q816" s="25" t="str">
        <f>LEFT(Table1[[#This Row],[Department]],5)&amp;"-"&amp;RIGHT(Table1[[#This Row],[Employee ID]],3)</f>
        <v>HR-441</v>
      </c>
      <c r="R816" s="25" t="str">
        <f>LEFT(Table1[[#This Row],[Department]],3)</f>
        <v>HR</v>
      </c>
      <c r="S816" s="36">
        <f>_xlfn.XLOOKUP(Table1[[#This Row],[City]],Table2[City],Table2[Bonus %])</f>
        <v>6</v>
      </c>
      <c r="U816" s="48" t="str">
        <v xml:space="preserve">Neha </v>
      </c>
      <c r="V816" s="48" t="str">
        <v>Kulkarni</v>
      </c>
    </row>
    <row r="817" spans="1:22" x14ac:dyDescent="0.35">
      <c r="A817" s="9" t="s">
        <v>867</v>
      </c>
      <c r="B817" s="41" t="str">
        <f>LEFT(Table1[[#This Row],[Employee Name]],FIND(" ",Table1[[#This Row],[Employee Name]]))</f>
        <v xml:space="preserve">Krishna </v>
      </c>
      <c r="C817" s="41" t="str">
        <f>RIGHT(Table1[[#This Row],[Employee Name]],LEN(Table1[[#This Row],[Employee Name]])-FIND(" ",Table1[[#This Row],[Employee Name]]))</f>
        <v>Chaitanya</v>
      </c>
      <c r="D817" s="23">
        <f>Table1[[#This Row],[Basic Salary]]+Table1[[#This Row],[Bonus]]</f>
        <v>123209</v>
      </c>
      <c r="E817" s="10">
        <v>85</v>
      </c>
      <c r="F817" s="46">
        <v>63</v>
      </c>
      <c r="G817" s="10" t="str" cm="1">
        <f t="array" ref="G817">_xlfn.IFS(Table1[[#This Row],[Performance Score]]&gt;=80,"Excellent",Table1[[#This Row],[Performance Score]]&gt;=60,"Good",Table1[[#This Row],[Performance Score]]&gt;=40,"Need Improvement")</f>
        <v>Good</v>
      </c>
      <c r="H817" s="30">
        <f>Table1[[#This Row],[Bonus]]/Table1[[#This Row],[Basic Salary]]</f>
        <v>7.8774559590936155E-2</v>
      </c>
      <c r="I817" s="10">
        <f ca="1">DATEDIF(Table1[[#This Row],[Date of Birth]],TODAY(),"y")</f>
        <v>15</v>
      </c>
      <c r="J817" s="34">
        <v>43169</v>
      </c>
      <c r="K817" s="33" t="str" cm="1">
        <f t="array" aca="1" ref="K817" ca="1">_xlfn.IFS(L817&lt;3,"Junior",L817&lt;=7,"Mid-Level",L817&gt;7,"Senior")</f>
        <v>Senior</v>
      </c>
      <c r="L817" s="46">
        <f ca="1">INT(YEARFRAC(Table1[[#This Row],[Joining Date]],TODAY(),1))</f>
        <v>8</v>
      </c>
      <c r="M817" s="25" t="str">
        <f t="shared" ca="1" si="12"/>
        <v>Yes</v>
      </c>
      <c r="N817" s="26">
        <f>YEAR(Table1[[#This Row],[Joining Date]])</f>
        <v>2018</v>
      </c>
      <c r="O817" s="46">
        <f>MONTH(Table1[[#This Row],[Joining Date]])</f>
        <v>3</v>
      </c>
      <c r="P817" s="26">
        <f ca="1">NETWORKDAYS(Table1[[#This Row],[Joining Date]],TODAY())</f>
        <v>2166</v>
      </c>
      <c r="Q817" s="26" t="str">
        <f>LEFT(Table1[[#This Row],[Department]],5)&amp;"-"&amp;RIGHT(Table1[[#This Row],[Employee ID]],3)</f>
        <v>Sales-811</v>
      </c>
      <c r="R817" s="26" t="str">
        <f>LEFT(Table1[[#This Row],[Department]],3)</f>
        <v>Sal</v>
      </c>
      <c r="S817" s="37">
        <f>_xlfn.XLOOKUP(Table1[[#This Row],[City]],Table2[City],Table2[Bonus %])</f>
        <v>4</v>
      </c>
      <c r="U817" s="48" t="str">
        <v xml:space="preserve">Krishna </v>
      </c>
      <c r="V817" s="48" t="str">
        <v>Chaitanya</v>
      </c>
    </row>
    <row r="818" spans="1:22" x14ac:dyDescent="0.35">
      <c r="A818" s="7" t="s">
        <v>4164</v>
      </c>
      <c r="B818" s="40" t="str">
        <f>LEFT(Table1[[#This Row],[Employee Name]],FIND(" ",Table1[[#This Row],[Employee Name]]))</f>
        <v xml:space="preserve">Ananya </v>
      </c>
      <c r="C818" s="40" t="str">
        <f>RIGHT(Table1[[#This Row],[Employee Name]],LEN(Table1[[#This Row],[Employee Name]])-FIND(" ",Table1[[#This Row],[Employee Name]]))</f>
        <v>Rao</v>
      </c>
      <c r="D818" s="22">
        <f>Table1[[#This Row],[Basic Salary]]+Table1[[#This Row],[Bonus]]</f>
        <v>123206</v>
      </c>
      <c r="E818" s="8">
        <v>73</v>
      </c>
      <c r="F818" s="45">
        <v>73</v>
      </c>
      <c r="G818" s="8" t="str" cm="1">
        <f t="array" ref="G818">_xlfn.IFS(Table1[[#This Row],[Performance Score]]&gt;=80,"Excellent",Table1[[#This Row],[Performance Score]]&gt;=60,"Good",Table1[[#This Row],[Performance Score]]&gt;=40,"Need Improvement")</f>
        <v>Good</v>
      </c>
      <c r="H818" s="29">
        <f>Table1[[#This Row],[Bonus]]/Table1[[#This Row],[Basic Salary]]</f>
        <v>0.14004682107133273</v>
      </c>
      <c r="I818" s="8">
        <f ca="1">DATEDIF(Table1[[#This Row],[Date of Birth]],TODAY(),"y")</f>
        <v>21</v>
      </c>
      <c r="J818" s="33">
        <v>44790</v>
      </c>
      <c r="K818" s="33" t="str" cm="1">
        <f t="array" aca="1" ref="K818" ca="1">_xlfn.IFS(L818&lt;3,"Junior",L818&lt;=7,"Mid-Level",L818&gt;7,"Senior")</f>
        <v>Mid-Level</v>
      </c>
      <c r="L818" s="45">
        <f ca="1">INT(YEARFRAC(Table1[[#This Row],[Joining Date]],TODAY(),1))</f>
        <v>3</v>
      </c>
      <c r="M818" s="25" t="str">
        <f t="shared" ca="1" si="12"/>
        <v>No</v>
      </c>
      <c r="N818" s="25">
        <f>YEAR(Table1[[#This Row],[Joining Date]])</f>
        <v>2022</v>
      </c>
      <c r="O818" s="45">
        <f>MONTH(Table1[[#This Row],[Joining Date]])</f>
        <v>8</v>
      </c>
      <c r="P818" s="25">
        <f ca="1">NETWORKDAYS(Table1[[#This Row],[Joining Date]],TODAY())</f>
        <v>1009</v>
      </c>
      <c r="Q818" s="25" t="str">
        <f>LEFT(Table1[[#This Row],[Department]],5)&amp;"-"&amp;RIGHT(Table1[[#This Row],[Employee ID]],3)</f>
        <v>Marke-108</v>
      </c>
      <c r="R818" s="25" t="str">
        <f>LEFT(Table1[[#This Row],[Department]],3)</f>
        <v>Mar</v>
      </c>
      <c r="S818" s="36">
        <f>_xlfn.XLOOKUP(Table1[[#This Row],[City]],Table2[City],Table2[Bonus %])</f>
        <v>8</v>
      </c>
      <c r="U818" s="48" t="str">
        <v xml:space="preserve">Ananya </v>
      </c>
      <c r="V818" s="48" t="str">
        <v>Rao</v>
      </c>
    </row>
    <row r="819" spans="1:22" x14ac:dyDescent="0.35">
      <c r="A819" s="9" t="s">
        <v>604</v>
      </c>
      <c r="B819" s="41" t="str">
        <f>LEFT(Table1[[#This Row],[Employee Name]],FIND(" ",Table1[[#This Row],[Employee Name]]))</f>
        <v xml:space="preserve">Nisha </v>
      </c>
      <c r="C819" s="41" t="str">
        <f>RIGHT(Table1[[#This Row],[Employee Name]],LEN(Table1[[#This Row],[Employee Name]])-FIND(" ",Table1[[#This Row],[Employee Name]]))</f>
        <v>Kapoor</v>
      </c>
      <c r="D819" s="23">
        <f>Table1[[#This Row],[Basic Salary]]+Table1[[#This Row],[Bonus]]</f>
        <v>123159</v>
      </c>
      <c r="E819" s="10">
        <v>99</v>
      </c>
      <c r="F819" s="46">
        <v>55</v>
      </c>
      <c r="G819" s="10" t="str" cm="1">
        <f t="array" ref="G819">_xlfn.IFS(Table1[[#This Row],[Performance Score]]&gt;=80,"Excellent",Table1[[#This Row],[Performance Score]]&gt;=60,"Good",Table1[[#This Row],[Performance Score]]&gt;=40,"Need Improvement")</f>
        <v>Need Improvement</v>
      </c>
      <c r="H819" s="30">
        <f>Table1[[#This Row],[Bonus]]/Table1[[#This Row],[Basic Salary]]</f>
        <v>0.15937267601125871</v>
      </c>
      <c r="I819" s="10">
        <f ca="1">DATEDIF(Table1[[#This Row],[Date of Birth]],TODAY(),"y")</f>
        <v>45</v>
      </c>
      <c r="J819" s="34">
        <v>45621</v>
      </c>
      <c r="K819" s="33" t="str" cm="1">
        <f t="array" aca="1" ref="K819" ca="1">_xlfn.IFS(L819&lt;3,"Junior",L819&lt;=7,"Mid-Level",L819&gt;7,"Senior")</f>
        <v>Junior</v>
      </c>
      <c r="L819" s="46">
        <f ca="1">INT(YEARFRAC(Table1[[#This Row],[Joining Date]],TODAY(),1))</f>
        <v>1</v>
      </c>
      <c r="M819" s="25" t="str">
        <f t="shared" ca="1" si="12"/>
        <v>No</v>
      </c>
      <c r="N819" s="26">
        <f>YEAR(Table1[[#This Row],[Joining Date]])</f>
        <v>2024</v>
      </c>
      <c r="O819" s="46">
        <f>MONTH(Table1[[#This Row],[Joining Date]])</f>
        <v>11</v>
      </c>
      <c r="P819" s="26">
        <f ca="1">NETWORKDAYS(Table1[[#This Row],[Joining Date]],TODAY())</f>
        <v>416</v>
      </c>
      <c r="Q819" s="26" t="str">
        <f>LEFT(Table1[[#This Row],[Department]],5)&amp;"-"&amp;RIGHT(Table1[[#This Row],[Employee ID]],3)</f>
        <v>Marke-548</v>
      </c>
      <c r="R819" s="26" t="str">
        <f>LEFT(Table1[[#This Row],[Department]],3)</f>
        <v>Mar</v>
      </c>
      <c r="S819" s="37">
        <f>_xlfn.XLOOKUP(Table1[[#This Row],[City]],Table2[City],Table2[Bonus %])</f>
        <v>6</v>
      </c>
      <c r="U819" s="48" t="str">
        <v xml:space="preserve">Nisha </v>
      </c>
      <c r="V819" s="48" t="str">
        <v>Kapoor</v>
      </c>
    </row>
    <row r="820" spans="1:22" x14ac:dyDescent="0.35">
      <c r="A820" s="7" t="s">
        <v>2090</v>
      </c>
      <c r="B820" s="40" t="str">
        <f>LEFT(Table1[[#This Row],[Employee Name]],FIND(" ",Table1[[#This Row],[Employee Name]]))</f>
        <v xml:space="preserve">Swathi </v>
      </c>
      <c r="C820" s="40" t="str">
        <f>RIGHT(Table1[[#This Row],[Employee Name]],LEN(Table1[[#This Row],[Employee Name]])-FIND(" ",Table1[[#This Row],[Employee Name]]))</f>
        <v>Ramesh</v>
      </c>
      <c r="D820" s="22">
        <f>Table1[[#This Row],[Basic Salary]]+Table1[[#This Row],[Bonus]]</f>
        <v>123154</v>
      </c>
      <c r="E820" s="8">
        <v>68</v>
      </c>
      <c r="F820" s="45">
        <v>52</v>
      </c>
      <c r="G820" s="8" t="str" cm="1">
        <f t="array" ref="G820">_xlfn.IFS(Table1[[#This Row],[Performance Score]]&gt;=80,"Excellent",Table1[[#This Row],[Performance Score]]&gt;=60,"Good",Table1[[#This Row],[Performance Score]]&gt;=40,"Need Improvement")</f>
        <v>Need Improvement</v>
      </c>
      <c r="H820" s="29">
        <f>Table1[[#This Row],[Bonus]]/Table1[[#This Row],[Basic Salary]]</f>
        <v>0.26789041829244437</v>
      </c>
      <c r="I820" s="8">
        <f ca="1">DATEDIF(Table1[[#This Row],[Date of Birth]],TODAY(),"y")</f>
        <v>27</v>
      </c>
      <c r="J820" s="33">
        <v>43136</v>
      </c>
      <c r="K820" s="33" t="str" cm="1">
        <f t="array" aca="1" ref="K820" ca="1">_xlfn.IFS(L820&lt;3,"Junior",L820&lt;=7,"Mid-Level",L820&gt;7,"Senior")</f>
        <v>Senior</v>
      </c>
      <c r="L820" s="45">
        <f ca="1">INT(YEARFRAC(Table1[[#This Row],[Joining Date]],TODAY(),1))</f>
        <v>8</v>
      </c>
      <c r="M820" s="25" t="str">
        <f t="shared" ca="1" si="12"/>
        <v>Yes</v>
      </c>
      <c r="N820" s="25">
        <f>YEAR(Table1[[#This Row],[Joining Date]])</f>
        <v>2018</v>
      </c>
      <c r="O820" s="45">
        <f>MONTH(Table1[[#This Row],[Joining Date]])</f>
        <v>2</v>
      </c>
      <c r="P820" s="25">
        <f ca="1">NETWORKDAYS(Table1[[#This Row],[Joining Date]],TODAY())</f>
        <v>2191</v>
      </c>
      <c r="Q820" s="25" t="str">
        <f>LEFT(Table1[[#This Row],[Department]],5)&amp;"-"&amp;RIGHT(Table1[[#This Row],[Employee ID]],3)</f>
        <v>Suppo-034</v>
      </c>
      <c r="R820" s="25" t="str">
        <f>LEFT(Table1[[#This Row],[Department]],3)</f>
        <v>Sup</v>
      </c>
      <c r="S820" s="36">
        <f>_xlfn.XLOOKUP(Table1[[#This Row],[City]],Table2[City],Table2[Bonus %])</f>
        <v>6</v>
      </c>
      <c r="U820" s="48" t="str">
        <v xml:space="preserve">Swathi </v>
      </c>
      <c r="V820" s="48" t="str">
        <v>Ramesh</v>
      </c>
    </row>
    <row r="821" spans="1:22" x14ac:dyDescent="0.35">
      <c r="A821" s="9" t="s">
        <v>844</v>
      </c>
      <c r="B821" s="41" t="str">
        <f>LEFT(Table1[[#This Row],[Employee Name]],FIND(" ",Table1[[#This Row],[Employee Name]]))</f>
        <v xml:space="preserve">Pooja </v>
      </c>
      <c r="C821" s="41" t="str">
        <f>RIGHT(Table1[[#This Row],[Employee Name]],LEN(Table1[[#This Row],[Employee Name]])-FIND(" ",Table1[[#This Row],[Employee Name]]))</f>
        <v>Das</v>
      </c>
      <c r="D821" s="23">
        <f>Table1[[#This Row],[Basic Salary]]+Table1[[#This Row],[Bonus]]</f>
        <v>123145</v>
      </c>
      <c r="E821" s="10">
        <v>86</v>
      </c>
      <c r="F821" s="46">
        <v>90</v>
      </c>
      <c r="G821" s="10" t="str" cm="1">
        <f t="array" ref="G821">_xlfn.IFS(Table1[[#This Row],[Performance Score]]&gt;=80,"Excellent",Table1[[#This Row],[Performance Score]]&gt;=60,"Good",Table1[[#This Row],[Performance Score]]&gt;=40,"Need Improvement")</f>
        <v>Excellent</v>
      </c>
      <c r="H821" s="30">
        <f>Table1[[#This Row],[Bonus]]/Table1[[#This Row],[Basic Salary]]</f>
        <v>0.14285581706140024</v>
      </c>
      <c r="I821" s="10">
        <f ca="1">DATEDIF(Table1[[#This Row],[Date of Birth]],TODAY(),"y")</f>
        <v>26</v>
      </c>
      <c r="J821" s="34">
        <v>45756</v>
      </c>
      <c r="K821" s="33" t="str" cm="1">
        <f t="array" aca="1" ref="K821" ca="1">_xlfn.IFS(L821&lt;3,"Junior",L821&lt;=7,"Mid-Level",L821&gt;7,"Senior")</f>
        <v>Junior</v>
      </c>
      <c r="L821" s="46">
        <f ca="1">INT(YEARFRAC(Table1[[#This Row],[Joining Date]],TODAY(),1))</f>
        <v>1</v>
      </c>
      <c r="M821" s="25" t="str">
        <f t="shared" ca="1" si="12"/>
        <v>No</v>
      </c>
      <c r="N821" s="26">
        <f>YEAR(Table1[[#This Row],[Joining Date]])</f>
        <v>2025</v>
      </c>
      <c r="O821" s="46">
        <f>MONTH(Table1[[#This Row],[Joining Date]])</f>
        <v>4</v>
      </c>
      <c r="P821" s="26">
        <f ca="1">NETWORKDAYS(Table1[[#This Row],[Joining Date]],TODAY())</f>
        <v>319</v>
      </c>
      <c r="Q821" s="26" t="str">
        <f>LEFT(Table1[[#This Row],[Department]],5)&amp;"-"&amp;RIGHT(Table1[[#This Row],[Employee ID]],3)</f>
        <v>Suppo-788</v>
      </c>
      <c r="R821" s="26" t="str">
        <f>LEFT(Table1[[#This Row],[Department]],3)</f>
        <v>Sup</v>
      </c>
      <c r="S821" s="37">
        <f>_xlfn.XLOOKUP(Table1[[#This Row],[City]],Table2[City],Table2[Bonus %])</f>
        <v>5</v>
      </c>
      <c r="U821" s="48" t="str">
        <v xml:space="preserve">Pooja </v>
      </c>
      <c r="V821" s="48" t="str">
        <v>Das</v>
      </c>
    </row>
    <row r="822" spans="1:22" x14ac:dyDescent="0.35">
      <c r="A822" s="7" t="s">
        <v>3174</v>
      </c>
      <c r="B822" s="40" t="str">
        <f>LEFT(Table1[[#This Row],[Employee Name]],FIND(" ",Table1[[#This Row],[Employee Name]]))</f>
        <v xml:space="preserve">Tarun </v>
      </c>
      <c r="C822" s="40" t="str">
        <f>RIGHT(Table1[[#This Row],[Employee Name]],LEN(Table1[[#This Row],[Employee Name]])-FIND(" ",Table1[[#This Row],[Employee Name]]))</f>
        <v>Verma</v>
      </c>
      <c r="D822" s="22">
        <f>Table1[[#This Row],[Basic Salary]]+Table1[[#This Row],[Bonus]]</f>
        <v>123141</v>
      </c>
      <c r="E822" s="8">
        <v>77</v>
      </c>
      <c r="F822" s="45">
        <v>60</v>
      </c>
      <c r="G822" s="8" t="str" cm="1">
        <f t="array" ref="G822">_xlfn.IFS(Table1[[#This Row],[Performance Score]]&gt;=80,"Excellent",Table1[[#This Row],[Performance Score]]&gt;=60,"Good",Table1[[#This Row],[Performance Score]]&gt;=40,"Need Improvement")</f>
        <v>Good</v>
      </c>
      <c r="H822" s="29">
        <f>Table1[[#This Row],[Bonus]]/Table1[[#This Row],[Basic Salary]]</f>
        <v>0.17210165619645917</v>
      </c>
      <c r="I822" s="8">
        <f ca="1">DATEDIF(Table1[[#This Row],[Date of Birth]],TODAY(),"y")</f>
        <v>45</v>
      </c>
      <c r="J822" s="33">
        <v>44062</v>
      </c>
      <c r="K822" s="33" t="str" cm="1">
        <f t="array" aca="1" ref="K822" ca="1">_xlfn.IFS(L822&lt;3,"Junior",L822&lt;=7,"Mid-Level",L822&gt;7,"Senior")</f>
        <v>Mid-Level</v>
      </c>
      <c r="L822" s="45">
        <f ca="1">INT(YEARFRAC(Table1[[#This Row],[Joining Date]],TODAY(),1))</f>
        <v>5</v>
      </c>
      <c r="M822" s="25" t="str">
        <f t="shared" ca="1" si="12"/>
        <v>No</v>
      </c>
      <c r="N822" s="25">
        <f>YEAR(Table1[[#This Row],[Joining Date]])</f>
        <v>2020</v>
      </c>
      <c r="O822" s="45">
        <f>MONTH(Table1[[#This Row],[Joining Date]])</f>
        <v>8</v>
      </c>
      <c r="P822" s="25">
        <f ca="1">NETWORKDAYS(Table1[[#This Row],[Joining Date]],TODAY())</f>
        <v>1529</v>
      </c>
      <c r="Q822" s="25" t="str">
        <f>LEFT(Table1[[#This Row],[Department]],5)&amp;"-"&amp;RIGHT(Table1[[#This Row],[Employee ID]],3)</f>
        <v>Marke-118</v>
      </c>
      <c r="R822" s="25" t="str">
        <f>LEFT(Table1[[#This Row],[Department]],3)</f>
        <v>Mar</v>
      </c>
      <c r="S822" s="36">
        <f>_xlfn.XLOOKUP(Table1[[#This Row],[City]],Table2[City],Table2[Bonus %])</f>
        <v>5</v>
      </c>
      <c r="U822" s="48" t="str">
        <v xml:space="preserve">Tarun </v>
      </c>
      <c r="V822" s="48" t="str">
        <v>Verma</v>
      </c>
    </row>
    <row r="823" spans="1:22" x14ac:dyDescent="0.35">
      <c r="A823" s="9" t="s">
        <v>1576</v>
      </c>
      <c r="B823" s="41" t="str">
        <f>LEFT(Table1[[#This Row],[Employee Name]],FIND(" ",Table1[[#This Row],[Employee Name]]))</f>
        <v xml:space="preserve">Ananya </v>
      </c>
      <c r="C823" s="41" t="str">
        <f>RIGHT(Table1[[#This Row],[Employee Name]],LEN(Table1[[#This Row],[Employee Name]])-FIND(" ",Table1[[#This Row],[Employee Name]]))</f>
        <v>Rao</v>
      </c>
      <c r="D823" s="23">
        <f>Table1[[#This Row],[Basic Salary]]+Table1[[#This Row],[Bonus]]</f>
        <v>123121</v>
      </c>
      <c r="E823" s="10">
        <v>75</v>
      </c>
      <c r="F823" s="46">
        <v>67</v>
      </c>
      <c r="G823" s="10" t="str" cm="1">
        <f t="array" ref="G823">_xlfn.IFS(Table1[[#This Row],[Performance Score]]&gt;=80,"Excellent",Table1[[#This Row],[Performance Score]]&gt;=60,"Good",Table1[[#This Row],[Performance Score]]&gt;=40,"Need Improvement")</f>
        <v>Good</v>
      </c>
      <c r="H823" s="30">
        <f>Table1[[#This Row],[Bonus]]/Table1[[#This Row],[Basic Salary]]</f>
        <v>6.2184569461578944E-2</v>
      </c>
      <c r="I823" s="10">
        <f ca="1">DATEDIF(Table1[[#This Row],[Date of Birth]],TODAY(),"y")</f>
        <v>42</v>
      </c>
      <c r="J823" s="34">
        <v>42760</v>
      </c>
      <c r="K823" s="33" t="str" cm="1">
        <f t="array" aca="1" ref="K823" ca="1">_xlfn.IFS(L823&lt;3,"Junior",L823&lt;=7,"Mid-Level",L823&gt;7,"Senior")</f>
        <v>Senior</v>
      </c>
      <c r="L823" s="46">
        <f ca="1">INT(YEARFRAC(Table1[[#This Row],[Joining Date]],TODAY(),1))</f>
        <v>9</v>
      </c>
      <c r="M823" s="25" t="str">
        <f t="shared" ca="1" si="12"/>
        <v>Yes</v>
      </c>
      <c r="N823" s="26">
        <f>YEAR(Table1[[#This Row],[Joining Date]])</f>
        <v>2017</v>
      </c>
      <c r="O823" s="46">
        <f>MONTH(Table1[[#This Row],[Joining Date]])</f>
        <v>1</v>
      </c>
      <c r="P823" s="26">
        <f ca="1">NETWORKDAYS(Table1[[#This Row],[Joining Date]],TODAY())</f>
        <v>2459</v>
      </c>
      <c r="Q823" s="26" t="str">
        <f>LEFT(Table1[[#This Row],[Department]],5)&amp;"-"&amp;RIGHT(Table1[[#This Row],[Employee ID]],3)</f>
        <v>Suppo-520</v>
      </c>
      <c r="R823" s="26" t="str">
        <f>LEFT(Table1[[#This Row],[Department]],3)</f>
        <v>Sup</v>
      </c>
      <c r="S823" s="37">
        <f>_xlfn.XLOOKUP(Table1[[#This Row],[City]],Table2[City],Table2[Bonus %])</f>
        <v>4</v>
      </c>
      <c r="U823" s="48" t="str">
        <v xml:space="preserve">Ananya </v>
      </c>
      <c r="V823" s="48" t="str">
        <v>Rao</v>
      </c>
    </row>
    <row r="824" spans="1:22" x14ac:dyDescent="0.35">
      <c r="A824" s="7" t="s">
        <v>4028</v>
      </c>
      <c r="B824" s="40" t="str">
        <f>LEFT(Table1[[#This Row],[Employee Name]],FIND(" ",Table1[[#This Row],[Employee Name]]))</f>
        <v xml:space="preserve">Rohan </v>
      </c>
      <c r="C824" s="40" t="str">
        <f>RIGHT(Table1[[#This Row],[Employee Name]],LEN(Table1[[#This Row],[Employee Name]])-FIND(" ",Table1[[#This Row],[Employee Name]]))</f>
        <v>Gupta</v>
      </c>
      <c r="D824" s="22">
        <f>Table1[[#This Row],[Basic Salary]]+Table1[[#This Row],[Bonus]]</f>
        <v>123121</v>
      </c>
      <c r="E824" s="8">
        <v>73</v>
      </c>
      <c r="F824" s="45">
        <v>47</v>
      </c>
      <c r="G824" s="8" t="str" cm="1">
        <f t="array" ref="G824">_xlfn.IFS(Table1[[#This Row],[Performance Score]]&gt;=80,"Excellent",Table1[[#This Row],[Performance Score]]&gt;=60,"Good",Table1[[#This Row],[Performance Score]]&gt;=40,"Need Improvement")</f>
        <v>Need Improvement</v>
      </c>
      <c r="H824" s="29">
        <f>Table1[[#This Row],[Bonus]]/Table1[[#This Row],[Basic Salary]]</f>
        <v>8.9103743542565991E-2</v>
      </c>
      <c r="I824" s="8">
        <f ca="1">DATEDIF(Table1[[#This Row],[Date of Birth]],TODAY(),"y")</f>
        <v>17</v>
      </c>
      <c r="J824" s="33">
        <v>42379</v>
      </c>
      <c r="K824" s="33" t="str" cm="1">
        <f t="array" aca="1" ref="K824" ca="1">_xlfn.IFS(L824&lt;3,"Junior",L824&lt;=7,"Mid-Level",L824&gt;7,"Senior")</f>
        <v>Senior</v>
      </c>
      <c r="L824" s="45">
        <f ca="1">INT(YEARFRAC(Table1[[#This Row],[Joining Date]],TODAY(),1))</f>
        <v>10</v>
      </c>
      <c r="M824" s="25" t="str">
        <f t="shared" ca="1" si="12"/>
        <v>Yes</v>
      </c>
      <c r="N824" s="25">
        <f>YEAR(Table1[[#This Row],[Joining Date]])</f>
        <v>2016</v>
      </c>
      <c r="O824" s="45">
        <f>MONTH(Table1[[#This Row],[Joining Date]])</f>
        <v>1</v>
      </c>
      <c r="P824" s="25">
        <f ca="1">NETWORKDAYS(Table1[[#This Row],[Joining Date]],TODAY())</f>
        <v>2731</v>
      </c>
      <c r="Q824" s="25" t="str">
        <f>LEFT(Table1[[#This Row],[Department]],5)&amp;"-"&amp;RIGHT(Table1[[#This Row],[Employee ID]],3)</f>
        <v>Finan-972</v>
      </c>
      <c r="R824" s="25" t="str">
        <f>LEFT(Table1[[#This Row],[Department]],3)</f>
        <v>Fin</v>
      </c>
      <c r="S824" s="36">
        <f>_xlfn.XLOOKUP(Table1[[#This Row],[City]],Table2[City],Table2[Bonus %])</f>
        <v>5</v>
      </c>
      <c r="U824" s="48" t="str">
        <v xml:space="preserve">Rohan </v>
      </c>
      <c r="V824" s="48" t="str">
        <v>Gupta</v>
      </c>
    </row>
    <row r="825" spans="1:22" x14ac:dyDescent="0.35">
      <c r="A825" s="9" t="s">
        <v>4312</v>
      </c>
      <c r="B825" s="41" t="str">
        <f>LEFT(Table1[[#This Row],[Employee Name]],FIND(" ",Table1[[#This Row],[Employee Name]]))</f>
        <v xml:space="preserve">Nisha </v>
      </c>
      <c r="C825" s="41" t="str">
        <f>RIGHT(Table1[[#This Row],[Employee Name]],LEN(Table1[[#This Row],[Employee Name]])-FIND(" ",Table1[[#This Row],[Employee Name]]))</f>
        <v>Kapoor</v>
      </c>
      <c r="D825" s="23">
        <f>Table1[[#This Row],[Basic Salary]]+Table1[[#This Row],[Bonus]]</f>
        <v>123109</v>
      </c>
      <c r="E825" s="10">
        <v>77</v>
      </c>
      <c r="F825" s="46">
        <v>61</v>
      </c>
      <c r="G825" s="10" t="str" cm="1">
        <f t="array" ref="G825">_xlfn.IFS(Table1[[#This Row],[Performance Score]]&gt;=80,"Excellent",Table1[[#This Row],[Performance Score]]&gt;=60,"Good",Table1[[#This Row],[Performance Score]]&gt;=40,"Need Improvement")</f>
        <v>Good</v>
      </c>
      <c r="H825" s="30">
        <f>Table1[[#This Row],[Bonus]]/Table1[[#This Row],[Basic Salary]]</f>
        <v>0.21625172890733058</v>
      </c>
      <c r="I825" s="10">
        <f ca="1">DATEDIF(Table1[[#This Row],[Date of Birth]],TODAY(),"y")</f>
        <v>31</v>
      </c>
      <c r="J825" s="34">
        <v>45902</v>
      </c>
      <c r="K825" s="33" t="str" cm="1">
        <f t="array" aca="1" ref="K825" ca="1">_xlfn.IFS(L825&lt;3,"Junior",L825&lt;=7,"Mid-Level",L825&gt;7,"Senior")</f>
        <v>Junior</v>
      </c>
      <c r="L825" s="46">
        <f ca="1">INT(YEARFRAC(Table1[[#This Row],[Joining Date]],TODAY(),1))</f>
        <v>0</v>
      </c>
      <c r="M825" s="25" t="str">
        <f t="shared" ca="1" si="12"/>
        <v>No</v>
      </c>
      <c r="N825" s="26">
        <f>YEAR(Table1[[#This Row],[Joining Date]])</f>
        <v>2025</v>
      </c>
      <c r="O825" s="46">
        <f>MONTH(Table1[[#This Row],[Joining Date]])</f>
        <v>9</v>
      </c>
      <c r="P825" s="26">
        <f ca="1">NETWORKDAYS(Table1[[#This Row],[Joining Date]],TODAY())</f>
        <v>215</v>
      </c>
      <c r="Q825" s="26" t="str">
        <f>LEFT(Table1[[#This Row],[Department]],5)&amp;"-"&amp;RIGHT(Table1[[#This Row],[Employee ID]],3)</f>
        <v>Finan-256</v>
      </c>
      <c r="R825" s="26" t="str">
        <f>LEFT(Table1[[#This Row],[Department]],3)</f>
        <v>Fin</v>
      </c>
      <c r="S825" s="37">
        <f>_xlfn.XLOOKUP(Table1[[#This Row],[City]],Table2[City],Table2[Bonus %])</f>
        <v>5</v>
      </c>
      <c r="U825" s="48" t="str">
        <v xml:space="preserve">Nisha </v>
      </c>
      <c r="V825" s="48" t="str">
        <v>Kapoor</v>
      </c>
    </row>
    <row r="826" spans="1:22" x14ac:dyDescent="0.35">
      <c r="A826" s="7" t="s">
        <v>884</v>
      </c>
      <c r="B826" s="40" t="str">
        <f>LEFT(Table1[[#This Row],[Employee Name]],FIND(" ",Table1[[#This Row],[Employee Name]]))</f>
        <v xml:space="preserve">Rohan </v>
      </c>
      <c r="C826" s="40" t="str">
        <f>RIGHT(Table1[[#This Row],[Employee Name]],LEN(Table1[[#This Row],[Employee Name]])-FIND(" ",Table1[[#This Row],[Employee Name]]))</f>
        <v>Gupta</v>
      </c>
      <c r="D826" s="22">
        <f>Table1[[#This Row],[Basic Salary]]+Table1[[#This Row],[Bonus]]</f>
        <v>123084</v>
      </c>
      <c r="E826" s="8">
        <v>87</v>
      </c>
      <c r="F826" s="45">
        <v>93</v>
      </c>
      <c r="G826" s="8" t="str" cm="1">
        <f t="array" ref="G826">_xlfn.IFS(Table1[[#This Row],[Performance Score]]&gt;=80,"Excellent",Table1[[#This Row],[Performance Score]]&gt;=60,"Good",Table1[[#This Row],[Performance Score]]&gt;=40,"Need Improvement")</f>
        <v>Excellent</v>
      </c>
      <c r="H826" s="29">
        <f>Table1[[#This Row],[Bonus]]/Table1[[#This Row],[Basic Salary]]</f>
        <v>0.11729997639839509</v>
      </c>
      <c r="I826" s="8">
        <f ca="1">DATEDIF(Table1[[#This Row],[Date of Birth]],TODAY(),"y")</f>
        <v>39</v>
      </c>
      <c r="J826" s="33">
        <v>44661</v>
      </c>
      <c r="K826" s="33" t="str" cm="1">
        <f t="array" aca="1" ref="K826" ca="1">_xlfn.IFS(L826&lt;3,"Junior",L826&lt;=7,"Mid-Level",L826&gt;7,"Senior")</f>
        <v>Mid-Level</v>
      </c>
      <c r="L826" s="45">
        <f ca="1">INT(YEARFRAC(Table1[[#This Row],[Joining Date]],TODAY(),1))</f>
        <v>4</v>
      </c>
      <c r="M826" s="25" t="str">
        <f t="shared" ca="1" si="12"/>
        <v>No</v>
      </c>
      <c r="N826" s="25">
        <f>YEAR(Table1[[#This Row],[Joining Date]])</f>
        <v>2022</v>
      </c>
      <c r="O826" s="45">
        <f>MONTH(Table1[[#This Row],[Joining Date]])</f>
        <v>4</v>
      </c>
      <c r="P826" s="25">
        <f ca="1">NETWORKDAYS(Table1[[#This Row],[Joining Date]],TODAY())</f>
        <v>1101</v>
      </c>
      <c r="Q826" s="25" t="str">
        <f>LEFT(Table1[[#This Row],[Department]],5)&amp;"-"&amp;RIGHT(Table1[[#This Row],[Employee ID]],3)</f>
        <v>Finan-828</v>
      </c>
      <c r="R826" s="25" t="str">
        <f>LEFT(Table1[[#This Row],[Department]],3)</f>
        <v>Fin</v>
      </c>
      <c r="S826" s="36">
        <f>_xlfn.XLOOKUP(Table1[[#This Row],[City]],Table2[City],Table2[Bonus %])</f>
        <v>6</v>
      </c>
      <c r="U826" s="48" t="str">
        <v xml:space="preserve">Rohan </v>
      </c>
      <c r="V826" s="48" t="str">
        <v>Gupta</v>
      </c>
    </row>
    <row r="827" spans="1:22" x14ac:dyDescent="0.35">
      <c r="A827" s="9" t="s">
        <v>336</v>
      </c>
      <c r="B827" s="41" t="str">
        <f>LEFT(Table1[[#This Row],[Employee Name]],FIND(" ",Table1[[#This Row],[Employee Name]]))</f>
        <v xml:space="preserve">Aarav </v>
      </c>
      <c r="C827" s="41" t="str">
        <f>RIGHT(Table1[[#This Row],[Employee Name]],LEN(Table1[[#This Row],[Employee Name]])-FIND(" ",Table1[[#This Row],[Employee Name]]))</f>
        <v>Sharma</v>
      </c>
      <c r="D827" s="23">
        <f>Table1[[#This Row],[Basic Salary]]+Table1[[#This Row],[Bonus]]</f>
        <v>123077</v>
      </c>
      <c r="E827" s="10">
        <v>86</v>
      </c>
      <c r="F827" s="46">
        <v>83</v>
      </c>
      <c r="G827" s="10" t="str" cm="1">
        <f t="array" ref="G827">_xlfn.IFS(Table1[[#This Row],[Performance Score]]&gt;=80,"Excellent",Table1[[#This Row],[Performance Score]]&gt;=60,"Good",Table1[[#This Row],[Performance Score]]&gt;=40,"Need Improvement")</f>
        <v>Excellent</v>
      </c>
      <c r="H827" s="30">
        <f>Table1[[#This Row],[Bonus]]/Table1[[#This Row],[Basic Salary]]</f>
        <v>6.274015421678425E-2</v>
      </c>
      <c r="I827" s="10">
        <f ca="1">DATEDIF(Table1[[#This Row],[Date of Birth]],TODAY(),"y")</f>
        <v>33</v>
      </c>
      <c r="J827" s="34">
        <v>43800</v>
      </c>
      <c r="K827" s="33" t="str" cm="1">
        <f t="array" aca="1" ref="K827" ca="1">_xlfn.IFS(L827&lt;3,"Junior",L827&lt;=7,"Mid-Level",L827&gt;7,"Senior")</f>
        <v>Mid-Level</v>
      </c>
      <c r="L827" s="46">
        <f ca="1">INT(YEARFRAC(Table1[[#This Row],[Joining Date]],TODAY(),1))</f>
        <v>6</v>
      </c>
      <c r="M827" s="25" t="str">
        <f t="shared" ca="1" si="12"/>
        <v>Yes</v>
      </c>
      <c r="N827" s="26">
        <f>YEAR(Table1[[#This Row],[Joining Date]])</f>
        <v>2019</v>
      </c>
      <c r="O827" s="46">
        <f>MONTH(Table1[[#This Row],[Joining Date]])</f>
        <v>12</v>
      </c>
      <c r="P827" s="26">
        <f ca="1">NETWORKDAYS(Table1[[#This Row],[Joining Date]],TODAY())</f>
        <v>1716</v>
      </c>
      <c r="Q827" s="26" t="str">
        <f>LEFT(Table1[[#This Row],[Department]],5)&amp;"-"&amp;RIGHT(Table1[[#This Row],[Employee ID]],3)</f>
        <v>Marke-280</v>
      </c>
      <c r="R827" s="26" t="str">
        <f>LEFT(Table1[[#This Row],[Department]],3)</f>
        <v>Mar</v>
      </c>
      <c r="S827" s="37">
        <f>_xlfn.XLOOKUP(Table1[[#This Row],[City]],Table2[City],Table2[Bonus %])</f>
        <v>8</v>
      </c>
      <c r="U827" s="48" t="str">
        <v xml:space="preserve">Aarav </v>
      </c>
      <c r="V827" s="48" t="str">
        <v>Sharma</v>
      </c>
    </row>
    <row r="828" spans="1:22" x14ac:dyDescent="0.35">
      <c r="A828" s="7" t="s">
        <v>2235</v>
      </c>
      <c r="B828" s="40" t="str">
        <f>LEFT(Table1[[#This Row],[Employee Name]],FIND(" ",Table1[[#This Row],[Employee Name]]))</f>
        <v xml:space="preserve">Ananya </v>
      </c>
      <c r="C828" s="40" t="str">
        <f>RIGHT(Table1[[#This Row],[Employee Name]],LEN(Table1[[#This Row],[Employee Name]])-FIND(" ",Table1[[#This Row],[Employee Name]]))</f>
        <v>Rao</v>
      </c>
      <c r="D828" s="22">
        <f>Table1[[#This Row],[Basic Salary]]+Table1[[#This Row],[Bonus]]</f>
        <v>123067</v>
      </c>
      <c r="E828" s="8">
        <v>60</v>
      </c>
      <c r="F828" s="45">
        <v>51</v>
      </c>
      <c r="G828" s="8" t="str" cm="1">
        <f t="array" ref="G828">_xlfn.IFS(Table1[[#This Row],[Performance Score]]&gt;=80,"Excellent",Table1[[#This Row],[Performance Score]]&gt;=60,"Good",Table1[[#This Row],[Performance Score]]&gt;=40,"Need Improvement")</f>
        <v>Need Improvement</v>
      </c>
      <c r="H828" s="29">
        <f>Table1[[#This Row],[Bonus]]/Table1[[#This Row],[Basic Salary]]</f>
        <v>0.19716145098687732</v>
      </c>
      <c r="I828" s="8">
        <f ca="1">DATEDIF(Table1[[#This Row],[Date of Birth]],TODAY(),"y")</f>
        <v>29</v>
      </c>
      <c r="J828" s="33">
        <v>44850</v>
      </c>
      <c r="K828" s="33" t="str" cm="1">
        <f t="array" aca="1" ref="K828" ca="1">_xlfn.IFS(L828&lt;3,"Junior",L828&lt;=7,"Mid-Level",L828&gt;7,"Senior")</f>
        <v>Mid-Level</v>
      </c>
      <c r="L828" s="45">
        <f ca="1">INT(YEARFRAC(Table1[[#This Row],[Joining Date]],TODAY(),1))</f>
        <v>3</v>
      </c>
      <c r="M828" s="25" t="str">
        <f t="shared" ca="1" si="12"/>
        <v>No</v>
      </c>
      <c r="N828" s="25">
        <f>YEAR(Table1[[#This Row],[Joining Date]])</f>
        <v>2022</v>
      </c>
      <c r="O828" s="45">
        <f>MONTH(Table1[[#This Row],[Joining Date]])</f>
        <v>10</v>
      </c>
      <c r="P828" s="25">
        <f ca="1">NETWORKDAYS(Table1[[#This Row],[Joining Date]],TODAY())</f>
        <v>966</v>
      </c>
      <c r="Q828" s="25" t="str">
        <f>LEFT(Table1[[#This Row],[Department]],5)&amp;"-"&amp;RIGHT(Table1[[#This Row],[Employee ID]],3)</f>
        <v>Finan-179</v>
      </c>
      <c r="R828" s="25" t="str">
        <f>LEFT(Table1[[#This Row],[Department]],3)</f>
        <v>Fin</v>
      </c>
      <c r="S828" s="36">
        <f>_xlfn.XLOOKUP(Table1[[#This Row],[City]],Table2[City],Table2[Bonus %])</f>
        <v>6</v>
      </c>
      <c r="U828" s="48" t="str">
        <v xml:space="preserve">Ananya </v>
      </c>
      <c r="V828" s="48" t="str">
        <v>Rao</v>
      </c>
    </row>
    <row r="829" spans="1:22" x14ac:dyDescent="0.35">
      <c r="A829" s="9" t="s">
        <v>1367</v>
      </c>
      <c r="B829" s="41" t="str">
        <f>LEFT(Table1[[#This Row],[Employee Name]],FIND(" ",Table1[[#This Row],[Employee Name]]))</f>
        <v xml:space="preserve">Meera </v>
      </c>
      <c r="C829" s="41" t="str">
        <f>RIGHT(Table1[[#This Row],[Employee Name]],LEN(Table1[[#This Row],[Employee Name]])-FIND(" ",Table1[[#This Row],[Employee Name]]))</f>
        <v>Joshi</v>
      </c>
      <c r="D829" s="23">
        <f>Table1[[#This Row],[Basic Salary]]+Table1[[#This Row],[Bonus]]</f>
        <v>123062</v>
      </c>
      <c r="E829" s="10">
        <v>64</v>
      </c>
      <c r="F829" s="46">
        <v>77</v>
      </c>
      <c r="G829" s="10" t="str" cm="1">
        <f t="array" ref="G829">_xlfn.IFS(Table1[[#This Row],[Performance Score]]&gt;=80,"Excellent",Table1[[#This Row],[Performance Score]]&gt;=60,"Good",Table1[[#This Row],[Performance Score]]&gt;=40,"Need Improvement")</f>
        <v>Good</v>
      </c>
      <c r="H829" s="30">
        <f>Table1[[#This Row],[Bonus]]/Table1[[#This Row],[Basic Salary]]</f>
        <v>0.10444787478460654</v>
      </c>
      <c r="I829" s="10">
        <f ca="1">DATEDIF(Table1[[#This Row],[Date of Birth]],TODAY(),"y")</f>
        <v>17</v>
      </c>
      <c r="J829" s="34">
        <v>44221</v>
      </c>
      <c r="K829" s="33" t="str" cm="1">
        <f t="array" aca="1" ref="K829" ca="1">_xlfn.IFS(L829&lt;3,"Junior",L829&lt;=7,"Mid-Level",L829&gt;7,"Senior")</f>
        <v>Mid-Level</v>
      </c>
      <c r="L829" s="46">
        <f ca="1">INT(YEARFRAC(Table1[[#This Row],[Joining Date]],TODAY(),1))</f>
        <v>5</v>
      </c>
      <c r="M829" s="25" t="str">
        <f t="shared" ca="1" si="12"/>
        <v>No</v>
      </c>
      <c r="N829" s="26">
        <f>YEAR(Table1[[#This Row],[Joining Date]])</f>
        <v>2021</v>
      </c>
      <c r="O829" s="46">
        <f>MONTH(Table1[[#This Row],[Joining Date]])</f>
        <v>1</v>
      </c>
      <c r="P829" s="26">
        <f ca="1">NETWORKDAYS(Table1[[#This Row],[Joining Date]],TODAY())</f>
        <v>1416</v>
      </c>
      <c r="Q829" s="26" t="str">
        <f>LEFT(Table1[[#This Row],[Department]],5)&amp;"-"&amp;RIGHT(Table1[[#This Row],[Employee ID]],3)</f>
        <v>Sales-311</v>
      </c>
      <c r="R829" s="26" t="str">
        <f>LEFT(Table1[[#This Row],[Department]],3)</f>
        <v>Sal</v>
      </c>
      <c r="S829" s="37">
        <f>_xlfn.XLOOKUP(Table1[[#This Row],[City]],Table2[City],Table2[Bonus %])</f>
        <v>7</v>
      </c>
      <c r="U829" s="48" t="str">
        <v xml:space="preserve">Meera </v>
      </c>
      <c r="V829" s="48" t="str">
        <v>Joshi</v>
      </c>
    </row>
    <row r="830" spans="1:22" x14ac:dyDescent="0.35">
      <c r="A830" s="7" t="s">
        <v>3309</v>
      </c>
      <c r="B830" s="40" t="str">
        <f>LEFT(Table1[[#This Row],[Employee Name]],FIND(" ",Table1[[#This Row],[Employee Name]]))</f>
        <v xml:space="preserve">Aditya </v>
      </c>
      <c r="C830" s="40" t="str">
        <f>RIGHT(Table1[[#This Row],[Employee Name]],LEN(Table1[[#This Row],[Employee Name]])-FIND(" ",Table1[[#This Row],[Employee Name]]))</f>
        <v>Kapoor</v>
      </c>
      <c r="D830" s="22">
        <f>Table1[[#This Row],[Basic Salary]]+Table1[[#This Row],[Bonus]]</f>
        <v>123045</v>
      </c>
      <c r="E830" s="8">
        <v>100</v>
      </c>
      <c r="F830" s="45">
        <v>55</v>
      </c>
      <c r="G830" s="8" t="str" cm="1">
        <f t="array" ref="G830">_xlfn.IFS(Table1[[#This Row],[Performance Score]]&gt;=80,"Excellent",Table1[[#This Row],[Performance Score]]&gt;=60,"Good",Table1[[#This Row],[Performance Score]]&gt;=40,"Need Improvement")</f>
        <v>Need Improvement</v>
      </c>
      <c r="H830" s="29">
        <f>Table1[[#This Row],[Bonus]]/Table1[[#This Row],[Basic Salary]]</f>
        <v>0.22563326128315719</v>
      </c>
      <c r="I830" s="8">
        <f ca="1">DATEDIF(Table1[[#This Row],[Date of Birth]],TODAY(),"y")</f>
        <v>39</v>
      </c>
      <c r="J830" s="33">
        <v>42675</v>
      </c>
      <c r="K830" s="33" t="str" cm="1">
        <f t="array" aca="1" ref="K830" ca="1">_xlfn.IFS(L830&lt;3,"Junior",L830&lt;=7,"Mid-Level",L830&gt;7,"Senior")</f>
        <v>Senior</v>
      </c>
      <c r="L830" s="45">
        <f ca="1">INT(YEARFRAC(Table1[[#This Row],[Joining Date]],TODAY(),1))</f>
        <v>9</v>
      </c>
      <c r="M830" s="25" t="str">
        <f t="shared" ca="1" si="12"/>
        <v>Yes</v>
      </c>
      <c r="N830" s="25">
        <f>YEAR(Table1[[#This Row],[Joining Date]])</f>
        <v>2016</v>
      </c>
      <c r="O830" s="45">
        <f>MONTH(Table1[[#This Row],[Joining Date]])</f>
        <v>11</v>
      </c>
      <c r="P830" s="25">
        <f ca="1">NETWORKDAYS(Table1[[#This Row],[Joining Date]],TODAY())</f>
        <v>2520</v>
      </c>
      <c r="Q830" s="25" t="str">
        <f>LEFT(Table1[[#This Row],[Department]],5)&amp;"-"&amp;RIGHT(Table1[[#This Row],[Employee ID]],3)</f>
        <v>IT-253</v>
      </c>
      <c r="R830" s="25" t="str">
        <f>LEFT(Table1[[#This Row],[Department]],3)</f>
        <v>IT</v>
      </c>
      <c r="S830" s="36">
        <f>_xlfn.XLOOKUP(Table1[[#This Row],[City]],Table2[City],Table2[Bonus %])</f>
        <v>5</v>
      </c>
      <c r="U830" s="48" t="str">
        <v xml:space="preserve">Aditya </v>
      </c>
      <c r="V830" s="48" t="str">
        <v>Kapoor</v>
      </c>
    </row>
    <row r="831" spans="1:22" x14ac:dyDescent="0.35">
      <c r="A831" s="9" t="s">
        <v>2952</v>
      </c>
      <c r="B831" s="41" t="str">
        <f>LEFT(Table1[[#This Row],[Employee Name]],FIND(" ",Table1[[#This Row],[Employee Name]]))</f>
        <v xml:space="preserve">Priya </v>
      </c>
      <c r="C831" s="41" t="str">
        <f>RIGHT(Table1[[#This Row],[Employee Name]],LEN(Table1[[#This Row],[Employee Name]])-FIND(" ",Table1[[#This Row],[Employee Name]]))</f>
        <v>Reddy</v>
      </c>
      <c r="D831" s="23">
        <f>Table1[[#This Row],[Basic Salary]]+Table1[[#This Row],[Bonus]]</f>
        <v>123023</v>
      </c>
      <c r="E831" s="10">
        <v>84</v>
      </c>
      <c r="F831" s="46">
        <v>78</v>
      </c>
      <c r="G831" s="10" t="str" cm="1">
        <f t="array" ref="G831">_xlfn.IFS(Table1[[#This Row],[Performance Score]]&gt;=80,"Excellent",Table1[[#This Row],[Performance Score]]&gt;=60,"Good",Table1[[#This Row],[Performance Score]]&gt;=40,"Need Improvement")</f>
        <v>Good</v>
      </c>
      <c r="H831" s="30">
        <f>Table1[[#This Row],[Bonus]]/Table1[[#This Row],[Basic Salary]]</f>
        <v>0.10920467762440154</v>
      </c>
      <c r="I831" s="10">
        <f ca="1">DATEDIF(Table1[[#This Row],[Date of Birth]],TODAY(),"y")</f>
        <v>27</v>
      </c>
      <c r="J831" s="34">
        <v>45685</v>
      </c>
      <c r="K831" s="33" t="str" cm="1">
        <f t="array" aca="1" ref="K831" ca="1">_xlfn.IFS(L831&lt;3,"Junior",L831&lt;=7,"Mid-Level",L831&gt;7,"Senior")</f>
        <v>Junior</v>
      </c>
      <c r="L831" s="46">
        <f ca="1">INT(YEARFRAC(Table1[[#This Row],[Joining Date]],TODAY(),1))</f>
        <v>1</v>
      </c>
      <c r="M831" s="25" t="str">
        <f t="shared" ca="1" si="12"/>
        <v>No</v>
      </c>
      <c r="N831" s="26">
        <f>YEAR(Table1[[#This Row],[Joining Date]])</f>
        <v>2025</v>
      </c>
      <c r="O831" s="46">
        <f>MONTH(Table1[[#This Row],[Joining Date]])</f>
        <v>1</v>
      </c>
      <c r="P831" s="26">
        <f ca="1">NETWORKDAYS(Table1[[#This Row],[Joining Date]],TODAY())</f>
        <v>370</v>
      </c>
      <c r="Q831" s="26" t="str">
        <f>LEFT(Table1[[#This Row],[Department]],5)&amp;"-"&amp;RIGHT(Table1[[#This Row],[Employee ID]],3)</f>
        <v>Finan-896</v>
      </c>
      <c r="R831" s="26" t="str">
        <f>LEFT(Table1[[#This Row],[Department]],3)</f>
        <v>Fin</v>
      </c>
      <c r="S831" s="37">
        <f>_xlfn.XLOOKUP(Table1[[#This Row],[City]],Table2[City],Table2[Bonus %])</f>
        <v>6</v>
      </c>
      <c r="U831" s="48" t="str">
        <v xml:space="preserve">Priya </v>
      </c>
      <c r="V831" s="48" t="str">
        <v>Reddy</v>
      </c>
    </row>
    <row r="832" spans="1:22" x14ac:dyDescent="0.35">
      <c r="A832" s="7" t="s">
        <v>765</v>
      </c>
      <c r="B832" s="40" t="str">
        <f>LEFT(Table1[[#This Row],[Employee Name]],FIND(" ",Table1[[#This Row],[Employee Name]]))</f>
        <v xml:space="preserve">Pooja </v>
      </c>
      <c r="C832" s="40" t="str">
        <f>RIGHT(Table1[[#This Row],[Employee Name]],LEN(Table1[[#This Row],[Employee Name]])-FIND(" ",Table1[[#This Row],[Employee Name]]))</f>
        <v>Das</v>
      </c>
      <c r="D832" s="22">
        <f>Table1[[#This Row],[Basic Salary]]+Table1[[#This Row],[Bonus]]</f>
        <v>123012</v>
      </c>
      <c r="E832" s="8">
        <v>72</v>
      </c>
      <c r="F832" s="45">
        <v>97</v>
      </c>
      <c r="G832" s="8" t="str" cm="1">
        <f t="array" ref="G832">_xlfn.IFS(Table1[[#This Row],[Performance Score]]&gt;=80,"Excellent",Table1[[#This Row],[Performance Score]]&gt;=60,"Good",Table1[[#This Row],[Performance Score]]&gt;=40,"Need Improvement")</f>
        <v>Excellent</v>
      </c>
      <c r="H832" s="29">
        <f>Table1[[#This Row],[Bonus]]/Table1[[#This Row],[Basic Salary]]</f>
        <v>6.1711346256753723E-2</v>
      </c>
      <c r="I832" s="8">
        <f ca="1">DATEDIF(Table1[[#This Row],[Date of Birth]],TODAY(),"y")</f>
        <v>16</v>
      </c>
      <c r="J832" s="33">
        <v>45281</v>
      </c>
      <c r="K832" s="33" t="str" cm="1">
        <f t="array" aca="1" ref="K832" ca="1">_xlfn.IFS(L832&lt;3,"Junior",L832&lt;=7,"Mid-Level",L832&gt;7,"Senior")</f>
        <v>Junior</v>
      </c>
      <c r="L832" s="45">
        <f ca="1">INT(YEARFRAC(Table1[[#This Row],[Joining Date]],TODAY(),1))</f>
        <v>2</v>
      </c>
      <c r="M832" s="25" t="str">
        <f t="shared" ca="1" si="12"/>
        <v>No</v>
      </c>
      <c r="N832" s="25">
        <f>YEAR(Table1[[#This Row],[Joining Date]])</f>
        <v>2023</v>
      </c>
      <c r="O832" s="45">
        <f>MONTH(Table1[[#This Row],[Joining Date]])</f>
        <v>12</v>
      </c>
      <c r="P832" s="25">
        <f ca="1">NETWORKDAYS(Table1[[#This Row],[Joining Date]],TODAY())</f>
        <v>658</v>
      </c>
      <c r="Q832" s="25" t="str">
        <f>LEFT(Table1[[#This Row],[Department]],5)&amp;"-"&amp;RIGHT(Table1[[#This Row],[Employee ID]],3)</f>
        <v>Opera-709</v>
      </c>
      <c r="R832" s="25" t="str">
        <f>LEFT(Table1[[#This Row],[Department]],3)</f>
        <v>Ope</v>
      </c>
      <c r="S832" s="36">
        <f>_xlfn.XLOOKUP(Table1[[#This Row],[City]],Table2[City],Table2[Bonus %])</f>
        <v>8</v>
      </c>
      <c r="U832" s="48" t="str">
        <v xml:space="preserve">Pooja </v>
      </c>
      <c r="V832" s="48" t="str">
        <v>Das</v>
      </c>
    </row>
    <row r="833" spans="1:22" x14ac:dyDescent="0.35">
      <c r="A833" s="9" t="s">
        <v>4962</v>
      </c>
      <c r="B833" s="41" t="str">
        <f>LEFT(Table1[[#This Row],[Employee Name]],FIND(" ",Table1[[#This Row],[Employee Name]]))</f>
        <v xml:space="preserve">Ishita </v>
      </c>
      <c r="C833" s="41" t="str">
        <f>RIGHT(Table1[[#This Row],[Employee Name]],LEN(Table1[[#This Row],[Employee Name]])-FIND(" ",Table1[[#This Row],[Employee Name]]))</f>
        <v>Roy</v>
      </c>
      <c r="D833" s="23">
        <f>Table1[[#This Row],[Basic Salary]]+Table1[[#This Row],[Bonus]]</f>
        <v>122999</v>
      </c>
      <c r="E833" s="10">
        <v>87</v>
      </c>
      <c r="F833" s="46">
        <v>51</v>
      </c>
      <c r="G833" s="10" t="str" cm="1">
        <f t="array" ref="G833">_xlfn.IFS(Table1[[#This Row],[Performance Score]]&gt;=80,"Excellent",Table1[[#This Row],[Performance Score]]&gt;=60,"Good",Table1[[#This Row],[Performance Score]]&gt;=40,"Need Improvement")</f>
        <v>Need Improvement</v>
      </c>
      <c r="H833" s="30">
        <f>Table1[[#This Row],[Bonus]]/Table1[[#This Row],[Basic Salary]]</f>
        <v>0.28792067181839126</v>
      </c>
      <c r="I833" s="10">
        <f ca="1">DATEDIF(Table1[[#This Row],[Date of Birth]],TODAY(),"y")</f>
        <v>28</v>
      </c>
      <c r="J833" s="34">
        <v>44180</v>
      </c>
      <c r="K833" s="33" t="str" cm="1">
        <f t="array" aca="1" ref="K833" ca="1">_xlfn.IFS(L833&lt;3,"Junior",L833&lt;=7,"Mid-Level",L833&gt;7,"Senior")</f>
        <v>Mid-Level</v>
      </c>
      <c r="L833" s="46">
        <f ca="1">INT(YEARFRAC(Table1[[#This Row],[Joining Date]],TODAY(),1))</f>
        <v>5</v>
      </c>
      <c r="M833" s="25" t="str">
        <f t="shared" ca="1" si="12"/>
        <v>No</v>
      </c>
      <c r="N833" s="26">
        <f>YEAR(Table1[[#This Row],[Joining Date]])</f>
        <v>2020</v>
      </c>
      <c r="O833" s="46">
        <f>MONTH(Table1[[#This Row],[Joining Date]])</f>
        <v>12</v>
      </c>
      <c r="P833" s="26">
        <f ca="1">NETWORKDAYS(Table1[[#This Row],[Joining Date]],TODAY())</f>
        <v>1445</v>
      </c>
      <c r="Q833" s="26" t="str">
        <f>LEFT(Table1[[#This Row],[Department]],5)&amp;"-"&amp;RIGHT(Table1[[#This Row],[Employee ID]],3)</f>
        <v>Opera-906</v>
      </c>
      <c r="R833" s="26" t="str">
        <f>LEFT(Table1[[#This Row],[Department]],3)</f>
        <v>Ope</v>
      </c>
      <c r="S833" s="37">
        <f>_xlfn.XLOOKUP(Table1[[#This Row],[City]],Table2[City],Table2[Bonus %])</f>
        <v>8</v>
      </c>
      <c r="U833" s="48" t="str">
        <v xml:space="preserve">Ishita </v>
      </c>
      <c r="V833" s="48" t="str">
        <v>Roy</v>
      </c>
    </row>
    <row r="834" spans="1:22" x14ac:dyDescent="0.35">
      <c r="A834" s="7" t="s">
        <v>4144</v>
      </c>
      <c r="B834" s="40" t="str">
        <f>LEFT(Table1[[#This Row],[Employee Name]],FIND(" ",Table1[[#This Row],[Employee Name]]))</f>
        <v xml:space="preserve">Gayathri </v>
      </c>
      <c r="C834" s="40" t="str">
        <f>RIGHT(Table1[[#This Row],[Employee Name]],LEN(Table1[[#This Row],[Employee Name]])-FIND(" ",Table1[[#This Row],[Employee Name]]))</f>
        <v>Iyer</v>
      </c>
      <c r="D834" s="22">
        <f>Table1[[#This Row],[Basic Salary]]+Table1[[#This Row],[Bonus]]</f>
        <v>122983</v>
      </c>
      <c r="E834" s="8">
        <v>100</v>
      </c>
      <c r="F834" s="45">
        <v>43</v>
      </c>
      <c r="G834" s="8" t="str" cm="1">
        <f t="array" ref="G834">_xlfn.IFS(Table1[[#This Row],[Performance Score]]&gt;=80,"Excellent",Table1[[#This Row],[Performance Score]]&gt;=60,"Good",Table1[[#This Row],[Performance Score]]&gt;=40,"Need Improvement")</f>
        <v>Need Improvement</v>
      </c>
      <c r="H834" s="29">
        <f>Table1[[#This Row],[Bonus]]/Table1[[#This Row],[Basic Salary]]</f>
        <v>4.4539192620966714E-2</v>
      </c>
      <c r="I834" s="8">
        <f ca="1">DATEDIF(Table1[[#This Row],[Date of Birth]],TODAY(),"y")</f>
        <v>15</v>
      </c>
      <c r="J834" s="33">
        <v>42645</v>
      </c>
      <c r="K834" s="33" t="str" cm="1">
        <f t="array" aca="1" ref="K834" ca="1">_xlfn.IFS(L834&lt;3,"Junior",L834&lt;=7,"Mid-Level",L834&gt;7,"Senior")</f>
        <v>Senior</v>
      </c>
      <c r="L834" s="45">
        <f ca="1">INT(YEARFRAC(Table1[[#This Row],[Joining Date]],TODAY(),1))</f>
        <v>9</v>
      </c>
      <c r="M834" s="25" t="str">
        <f t="shared" ref="M834:M897" ca="1" si="13">IF(L834&gt;5,"Yes","No")</f>
        <v>Yes</v>
      </c>
      <c r="N834" s="25">
        <f>YEAR(Table1[[#This Row],[Joining Date]])</f>
        <v>2016</v>
      </c>
      <c r="O834" s="45">
        <f>MONTH(Table1[[#This Row],[Joining Date]])</f>
        <v>10</v>
      </c>
      <c r="P834" s="25">
        <f ca="1">NETWORKDAYS(Table1[[#This Row],[Joining Date]],TODAY())</f>
        <v>2541</v>
      </c>
      <c r="Q834" s="25" t="str">
        <f>LEFT(Table1[[#This Row],[Department]],5)&amp;"-"&amp;RIGHT(Table1[[#This Row],[Employee ID]],3)</f>
        <v>Sales-088</v>
      </c>
      <c r="R834" s="25" t="str">
        <f>LEFT(Table1[[#This Row],[Department]],3)</f>
        <v>Sal</v>
      </c>
      <c r="S834" s="36">
        <f>_xlfn.XLOOKUP(Table1[[#This Row],[City]],Table2[City],Table2[Bonus %])</f>
        <v>8</v>
      </c>
      <c r="U834" s="48" t="str">
        <v xml:space="preserve">Gayathri </v>
      </c>
      <c r="V834" s="48" t="str">
        <v>Iyer</v>
      </c>
    </row>
    <row r="835" spans="1:22" x14ac:dyDescent="0.35">
      <c r="A835" s="9" t="s">
        <v>438</v>
      </c>
      <c r="B835" s="41" t="str">
        <f>LEFT(Table1[[#This Row],[Employee Name]],FIND(" ",Table1[[#This Row],[Employee Name]]))</f>
        <v xml:space="preserve">Pooja </v>
      </c>
      <c r="C835" s="41" t="str">
        <f>RIGHT(Table1[[#This Row],[Employee Name]],LEN(Table1[[#This Row],[Employee Name]])-FIND(" ",Table1[[#This Row],[Employee Name]]))</f>
        <v>Das</v>
      </c>
      <c r="D835" s="23">
        <f>Table1[[#This Row],[Basic Salary]]+Table1[[#This Row],[Bonus]]</f>
        <v>122982</v>
      </c>
      <c r="E835" s="10">
        <v>74</v>
      </c>
      <c r="F835" s="46">
        <v>48</v>
      </c>
      <c r="G835" s="10" t="str" cm="1">
        <f t="array" ref="G835">_xlfn.IFS(Table1[[#This Row],[Performance Score]]&gt;=80,"Excellent",Table1[[#This Row],[Performance Score]]&gt;=60,"Good",Table1[[#This Row],[Performance Score]]&gt;=40,"Need Improvement")</f>
        <v>Need Improvement</v>
      </c>
      <c r="H835" s="30">
        <f>Table1[[#This Row],[Bonus]]/Table1[[#This Row],[Basic Salary]]</f>
        <v>7.1607821267993449E-2</v>
      </c>
      <c r="I835" s="10">
        <f ca="1">DATEDIF(Table1[[#This Row],[Date of Birth]],TODAY(),"y")</f>
        <v>15</v>
      </c>
      <c r="J835" s="34">
        <v>45520</v>
      </c>
      <c r="K835" s="33" t="str" cm="1">
        <f t="array" aca="1" ref="K835" ca="1">_xlfn.IFS(L835&lt;3,"Junior",L835&lt;=7,"Mid-Level",L835&gt;7,"Senior")</f>
        <v>Junior</v>
      </c>
      <c r="L835" s="46">
        <f ca="1">INT(YEARFRAC(Table1[[#This Row],[Joining Date]],TODAY(),1))</f>
        <v>1</v>
      </c>
      <c r="M835" s="25" t="str">
        <f t="shared" ca="1" si="13"/>
        <v>No</v>
      </c>
      <c r="N835" s="26">
        <f>YEAR(Table1[[#This Row],[Joining Date]])</f>
        <v>2024</v>
      </c>
      <c r="O835" s="46">
        <f>MONTH(Table1[[#This Row],[Joining Date]])</f>
        <v>8</v>
      </c>
      <c r="P835" s="26">
        <f ca="1">NETWORKDAYS(Table1[[#This Row],[Joining Date]],TODAY())</f>
        <v>487</v>
      </c>
      <c r="Q835" s="26" t="str">
        <f>LEFT(Table1[[#This Row],[Department]],5)&amp;"-"&amp;RIGHT(Table1[[#This Row],[Employee ID]],3)</f>
        <v>Suppo-382</v>
      </c>
      <c r="R835" s="26" t="str">
        <f>LEFT(Table1[[#This Row],[Department]],3)</f>
        <v>Sup</v>
      </c>
      <c r="S835" s="37">
        <f>_xlfn.XLOOKUP(Table1[[#This Row],[City]],Table2[City],Table2[Bonus %])</f>
        <v>6</v>
      </c>
      <c r="U835" s="48" t="str">
        <v xml:space="preserve">Pooja </v>
      </c>
      <c r="V835" s="48" t="str">
        <v>Das</v>
      </c>
    </row>
    <row r="836" spans="1:22" x14ac:dyDescent="0.35">
      <c r="A836" s="7" t="s">
        <v>743</v>
      </c>
      <c r="B836" s="40" t="str">
        <f>LEFT(Table1[[#This Row],[Employee Name]],FIND(" ",Table1[[#This Row],[Employee Name]]))</f>
        <v xml:space="preserve">Ananya </v>
      </c>
      <c r="C836" s="40" t="str">
        <f>RIGHT(Table1[[#This Row],[Employee Name]],LEN(Table1[[#This Row],[Employee Name]])-FIND(" ",Table1[[#This Row],[Employee Name]]))</f>
        <v>Rao</v>
      </c>
      <c r="D836" s="22">
        <f>Table1[[#This Row],[Basic Salary]]+Table1[[#This Row],[Bonus]]</f>
        <v>122981</v>
      </c>
      <c r="E836" s="8">
        <v>94</v>
      </c>
      <c r="F836" s="45">
        <v>72</v>
      </c>
      <c r="G836" s="8" t="str" cm="1">
        <f t="array" ref="G836">_xlfn.IFS(Table1[[#This Row],[Performance Score]]&gt;=80,"Excellent",Table1[[#This Row],[Performance Score]]&gt;=60,"Good",Table1[[#This Row],[Performance Score]]&gt;=40,"Need Improvement")</f>
        <v>Good</v>
      </c>
      <c r="H836" s="29">
        <f>Table1[[#This Row],[Bonus]]/Table1[[#This Row],[Basic Salary]]</f>
        <v>0.15885340595346908</v>
      </c>
      <c r="I836" s="8">
        <f ca="1">DATEDIF(Table1[[#This Row],[Date of Birth]],TODAY(),"y")</f>
        <v>42</v>
      </c>
      <c r="J836" s="33">
        <v>46005</v>
      </c>
      <c r="K836" s="33" t="str" cm="1">
        <f t="array" aca="1" ref="K836" ca="1">_xlfn.IFS(L836&lt;3,"Junior",L836&lt;=7,"Mid-Level",L836&gt;7,"Senior")</f>
        <v>Junior</v>
      </c>
      <c r="L836" s="45">
        <f ca="1">INT(YEARFRAC(Table1[[#This Row],[Joining Date]],TODAY(),1))</f>
        <v>0</v>
      </c>
      <c r="M836" s="25" t="str">
        <f t="shared" ca="1" si="13"/>
        <v>No</v>
      </c>
      <c r="N836" s="25">
        <f>YEAR(Table1[[#This Row],[Joining Date]])</f>
        <v>2025</v>
      </c>
      <c r="O836" s="45">
        <f>MONTH(Table1[[#This Row],[Joining Date]])</f>
        <v>12</v>
      </c>
      <c r="P836" s="25">
        <f ca="1">NETWORKDAYS(Table1[[#This Row],[Joining Date]],TODAY())</f>
        <v>141</v>
      </c>
      <c r="Q836" s="25" t="str">
        <f>LEFT(Table1[[#This Row],[Department]],5)&amp;"-"&amp;RIGHT(Table1[[#This Row],[Employee ID]],3)</f>
        <v>HR-687</v>
      </c>
      <c r="R836" s="25" t="str">
        <f>LEFT(Table1[[#This Row],[Department]],3)</f>
        <v>HR</v>
      </c>
      <c r="S836" s="36">
        <f>_xlfn.XLOOKUP(Table1[[#This Row],[City]],Table2[City],Table2[Bonus %])</f>
        <v>7</v>
      </c>
      <c r="U836" s="48" t="str">
        <v xml:space="preserve">Ananya </v>
      </c>
      <c r="V836" s="48" t="str">
        <v>Rao</v>
      </c>
    </row>
    <row r="837" spans="1:22" x14ac:dyDescent="0.35">
      <c r="A837" s="9" t="s">
        <v>3120</v>
      </c>
      <c r="B837" s="41" t="str">
        <f>LEFT(Table1[[#This Row],[Employee Name]],FIND(" ",Table1[[#This Row],[Employee Name]]))</f>
        <v xml:space="preserve">Meera </v>
      </c>
      <c r="C837" s="41" t="str">
        <f>RIGHT(Table1[[#This Row],[Employee Name]],LEN(Table1[[#This Row],[Employee Name]])-FIND(" ",Table1[[#This Row],[Employee Name]]))</f>
        <v>Joshi</v>
      </c>
      <c r="D837" s="23">
        <f>Table1[[#This Row],[Basic Salary]]+Table1[[#This Row],[Bonus]]</f>
        <v>122977</v>
      </c>
      <c r="E837" s="10">
        <v>86</v>
      </c>
      <c r="F837" s="46">
        <v>67</v>
      </c>
      <c r="G837" s="10" t="str" cm="1">
        <f t="array" ref="G837">_xlfn.IFS(Table1[[#This Row],[Performance Score]]&gt;=80,"Excellent",Table1[[#This Row],[Performance Score]]&gt;=60,"Good",Table1[[#This Row],[Performance Score]]&gt;=40,"Need Improvement")</f>
        <v>Good</v>
      </c>
      <c r="H837" s="30">
        <f>Table1[[#This Row],[Bonus]]/Table1[[#This Row],[Basic Salary]]</f>
        <v>8.1468257806935007E-2</v>
      </c>
      <c r="I837" s="10">
        <f ca="1">DATEDIF(Table1[[#This Row],[Date of Birth]],TODAY(),"y")</f>
        <v>37</v>
      </c>
      <c r="J837" s="34">
        <v>45747</v>
      </c>
      <c r="K837" s="33" t="str" cm="1">
        <f t="array" aca="1" ref="K837" ca="1">_xlfn.IFS(L837&lt;3,"Junior",L837&lt;=7,"Mid-Level",L837&gt;7,"Senior")</f>
        <v>Junior</v>
      </c>
      <c r="L837" s="46">
        <f ca="1">INT(YEARFRAC(Table1[[#This Row],[Joining Date]],TODAY(),1))</f>
        <v>1</v>
      </c>
      <c r="M837" s="25" t="str">
        <f t="shared" ca="1" si="13"/>
        <v>No</v>
      </c>
      <c r="N837" s="26">
        <f>YEAR(Table1[[#This Row],[Joining Date]])</f>
        <v>2025</v>
      </c>
      <c r="O837" s="46">
        <f>MONTH(Table1[[#This Row],[Joining Date]])</f>
        <v>3</v>
      </c>
      <c r="P837" s="26">
        <f ca="1">NETWORKDAYS(Table1[[#This Row],[Joining Date]],TODAY())</f>
        <v>326</v>
      </c>
      <c r="Q837" s="26" t="str">
        <f>LEFT(Table1[[#This Row],[Department]],5)&amp;"-"&amp;RIGHT(Table1[[#This Row],[Employee ID]],3)</f>
        <v>Sales-064</v>
      </c>
      <c r="R837" s="26" t="str">
        <f>LEFT(Table1[[#This Row],[Department]],3)</f>
        <v>Sal</v>
      </c>
      <c r="S837" s="37">
        <f>_xlfn.XLOOKUP(Table1[[#This Row],[City]],Table2[City],Table2[Bonus %])</f>
        <v>5</v>
      </c>
      <c r="U837" s="48" t="str">
        <v xml:space="preserve">Meera </v>
      </c>
      <c r="V837" s="48" t="str">
        <v>Joshi</v>
      </c>
    </row>
    <row r="838" spans="1:22" x14ac:dyDescent="0.35">
      <c r="A838" s="7" t="s">
        <v>5026</v>
      </c>
      <c r="B838" s="40" t="str">
        <f>LEFT(Table1[[#This Row],[Employee Name]],FIND(" ",Table1[[#This Row],[Employee Name]]))</f>
        <v xml:space="preserve">Priya </v>
      </c>
      <c r="C838" s="40" t="str">
        <f>RIGHT(Table1[[#This Row],[Employee Name]],LEN(Table1[[#This Row],[Employee Name]])-FIND(" ",Table1[[#This Row],[Employee Name]]))</f>
        <v>Reddy</v>
      </c>
      <c r="D838" s="22">
        <f>Table1[[#This Row],[Basic Salary]]+Table1[[#This Row],[Bonus]]</f>
        <v>122963</v>
      </c>
      <c r="E838" s="8">
        <v>60</v>
      </c>
      <c r="F838" s="45">
        <v>67</v>
      </c>
      <c r="G838" s="8" t="str" cm="1">
        <f t="array" ref="G838">_xlfn.IFS(Table1[[#This Row],[Performance Score]]&gt;=80,"Excellent",Table1[[#This Row],[Performance Score]]&gt;=60,"Good",Table1[[#This Row],[Performance Score]]&gt;=40,"Need Improvement")</f>
        <v>Good</v>
      </c>
      <c r="H838" s="29">
        <f>Table1[[#This Row],[Bonus]]/Table1[[#This Row],[Basic Salary]]</f>
        <v>0.23092246859202162</v>
      </c>
      <c r="I838" s="8">
        <f ca="1">DATEDIF(Table1[[#This Row],[Date of Birth]],TODAY(),"y")</f>
        <v>14</v>
      </c>
      <c r="J838" s="33">
        <v>44856</v>
      </c>
      <c r="K838" s="33" t="str" cm="1">
        <f t="array" aca="1" ref="K838" ca="1">_xlfn.IFS(L838&lt;3,"Junior",L838&lt;=7,"Mid-Level",L838&gt;7,"Senior")</f>
        <v>Mid-Level</v>
      </c>
      <c r="L838" s="45">
        <f ca="1">INT(YEARFRAC(Table1[[#This Row],[Joining Date]],TODAY(),1))</f>
        <v>3</v>
      </c>
      <c r="M838" s="25" t="str">
        <f t="shared" ca="1" si="13"/>
        <v>No</v>
      </c>
      <c r="N838" s="25">
        <f>YEAR(Table1[[#This Row],[Joining Date]])</f>
        <v>2022</v>
      </c>
      <c r="O838" s="45">
        <f>MONTH(Table1[[#This Row],[Joining Date]])</f>
        <v>10</v>
      </c>
      <c r="P838" s="25">
        <f ca="1">NETWORKDAYS(Table1[[#This Row],[Joining Date]],TODAY())</f>
        <v>961</v>
      </c>
      <c r="Q838" s="25" t="str">
        <f>LEFT(Table1[[#This Row],[Department]],5)&amp;"-"&amp;RIGHT(Table1[[#This Row],[Employee ID]],3)</f>
        <v>Sales-970</v>
      </c>
      <c r="R838" s="25" t="str">
        <f>LEFT(Table1[[#This Row],[Department]],3)</f>
        <v>Sal</v>
      </c>
      <c r="S838" s="36">
        <f>_xlfn.XLOOKUP(Table1[[#This Row],[City]],Table2[City],Table2[Bonus %])</f>
        <v>6</v>
      </c>
      <c r="U838" s="48" t="str">
        <v xml:space="preserve">Priya </v>
      </c>
      <c r="V838" s="48" t="str">
        <v>Reddy</v>
      </c>
    </row>
    <row r="839" spans="1:22" x14ac:dyDescent="0.35">
      <c r="A839" s="9" t="s">
        <v>4556</v>
      </c>
      <c r="B839" s="41" t="str">
        <f>LEFT(Table1[[#This Row],[Employee Name]],FIND(" ",Table1[[#This Row],[Employee Name]]))</f>
        <v xml:space="preserve">Aarav </v>
      </c>
      <c r="C839" s="41" t="str">
        <f>RIGHT(Table1[[#This Row],[Employee Name]],LEN(Table1[[#This Row],[Employee Name]])-FIND(" ",Table1[[#This Row],[Employee Name]]))</f>
        <v>Sharma</v>
      </c>
      <c r="D839" s="23">
        <f>Table1[[#This Row],[Basic Salary]]+Table1[[#This Row],[Bonus]]</f>
        <v>122944</v>
      </c>
      <c r="E839" s="10">
        <v>91</v>
      </c>
      <c r="F839" s="46">
        <v>55</v>
      </c>
      <c r="G839" s="10" t="str" cm="1">
        <f t="array" ref="G839">_xlfn.IFS(Table1[[#This Row],[Performance Score]]&gt;=80,"Excellent",Table1[[#This Row],[Performance Score]]&gt;=60,"Good",Table1[[#This Row],[Performance Score]]&gt;=40,"Need Improvement")</f>
        <v>Need Improvement</v>
      </c>
      <c r="H839" s="30">
        <f>Table1[[#This Row],[Bonus]]/Table1[[#This Row],[Basic Salary]]</f>
        <v>0.26730713726136973</v>
      </c>
      <c r="I839" s="10">
        <f ca="1">DATEDIF(Table1[[#This Row],[Date of Birth]],TODAY(),"y")</f>
        <v>37</v>
      </c>
      <c r="J839" s="34">
        <v>43193</v>
      </c>
      <c r="K839" s="33" t="str" cm="1">
        <f t="array" aca="1" ref="K839" ca="1">_xlfn.IFS(L839&lt;3,"Junior",L839&lt;=7,"Mid-Level",L839&gt;7,"Senior")</f>
        <v>Senior</v>
      </c>
      <c r="L839" s="46">
        <f ca="1">INT(YEARFRAC(Table1[[#This Row],[Joining Date]],TODAY(),1))</f>
        <v>8</v>
      </c>
      <c r="M839" s="25" t="str">
        <f t="shared" ca="1" si="13"/>
        <v>Yes</v>
      </c>
      <c r="N839" s="26">
        <f>YEAR(Table1[[#This Row],[Joining Date]])</f>
        <v>2018</v>
      </c>
      <c r="O839" s="46">
        <f>MONTH(Table1[[#This Row],[Joining Date]])</f>
        <v>4</v>
      </c>
      <c r="P839" s="26">
        <f ca="1">NETWORKDAYS(Table1[[#This Row],[Joining Date]],TODAY())</f>
        <v>2150</v>
      </c>
      <c r="Q839" s="26" t="str">
        <f>LEFT(Table1[[#This Row],[Department]],5)&amp;"-"&amp;RIGHT(Table1[[#This Row],[Employee ID]],3)</f>
        <v>Finan-500</v>
      </c>
      <c r="R839" s="26" t="str">
        <f>LEFT(Table1[[#This Row],[Department]],3)</f>
        <v>Fin</v>
      </c>
      <c r="S839" s="37">
        <f>_xlfn.XLOOKUP(Table1[[#This Row],[City]],Table2[City],Table2[Bonus %])</f>
        <v>6</v>
      </c>
      <c r="U839" s="48" t="str">
        <v xml:space="preserve">Aarav </v>
      </c>
      <c r="V839" s="48" t="str">
        <v>Sharma</v>
      </c>
    </row>
    <row r="840" spans="1:22" x14ac:dyDescent="0.35">
      <c r="A840" s="7" t="s">
        <v>3783</v>
      </c>
      <c r="B840" s="40" t="str">
        <f>LEFT(Table1[[#This Row],[Employee Name]],FIND(" ",Table1[[#This Row],[Employee Name]]))</f>
        <v xml:space="preserve">Krishna </v>
      </c>
      <c r="C840" s="40" t="str">
        <f>RIGHT(Table1[[#This Row],[Employee Name]],LEN(Table1[[#This Row],[Employee Name]])-FIND(" ",Table1[[#This Row],[Employee Name]]))</f>
        <v>Chaitanya</v>
      </c>
      <c r="D840" s="22">
        <f>Table1[[#This Row],[Basic Salary]]+Table1[[#This Row],[Bonus]]</f>
        <v>122941</v>
      </c>
      <c r="E840" s="8">
        <v>88</v>
      </c>
      <c r="F840" s="45">
        <v>50</v>
      </c>
      <c r="G840" s="8" t="str" cm="1">
        <f t="array" ref="G840">_xlfn.IFS(Table1[[#This Row],[Performance Score]]&gt;=80,"Excellent",Table1[[#This Row],[Performance Score]]&gt;=60,"Good",Table1[[#This Row],[Performance Score]]&gt;=40,"Need Improvement")</f>
        <v>Need Improvement</v>
      </c>
      <c r="H840" s="29">
        <f>Table1[[#This Row],[Bonus]]/Table1[[#This Row],[Basic Salary]]</f>
        <v>0.23685587235155636</v>
      </c>
      <c r="I840" s="8">
        <f ca="1">DATEDIF(Table1[[#This Row],[Date of Birth]],TODAY(),"y")</f>
        <v>29</v>
      </c>
      <c r="J840" s="33">
        <v>44089</v>
      </c>
      <c r="K840" s="33" t="str" cm="1">
        <f t="array" aca="1" ref="K840" ca="1">_xlfn.IFS(L840&lt;3,"Junior",L840&lt;=7,"Mid-Level",L840&gt;7,"Senior")</f>
        <v>Mid-Level</v>
      </c>
      <c r="L840" s="45">
        <f ca="1">INT(YEARFRAC(Table1[[#This Row],[Joining Date]],TODAY(),1))</f>
        <v>5</v>
      </c>
      <c r="M840" s="25" t="str">
        <f t="shared" ca="1" si="13"/>
        <v>No</v>
      </c>
      <c r="N840" s="25">
        <f>YEAR(Table1[[#This Row],[Joining Date]])</f>
        <v>2020</v>
      </c>
      <c r="O840" s="45">
        <f>MONTH(Table1[[#This Row],[Joining Date]])</f>
        <v>9</v>
      </c>
      <c r="P840" s="25">
        <f ca="1">NETWORKDAYS(Table1[[#This Row],[Joining Date]],TODAY())</f>
        <v>1510</v>
      </c>
      <c r="Q840" s="25" t="str">
        <f>LEFT(Table1[[#This Row],[Department]],5)&amp;"-"&amp;RIGHT(Table1[[#This Row],[Employee ID]],3)</f>
        <v>HR-727</v>
      </c>
      <c r="R840" s="25" t="str">
        <f>LEFT(Table1[[#This Row],[Department]],3)</f>
        <v>HR</v>
      </c>
      <c r="S840" s="36">
        <f>_xlfn.XLOOKUP(Table1[[#This Row],[City]],Table2[City],Table2[Bonus %])</f>
        <v>6</v>
      </c>
      <c r="U840" s="48" t="str">
        <v xml:space="preserve">Krishna </v>
      </c>
      <c r="V840" s="48" t="str">
        <v>Chaitanya</v>
      </c>
    </row>
    <row r="841" spans="1:22" x14ac:dyDescent="0.35">
      <c r="A841" s="9" t="s">
        <v>2285</v>
      </c>
      <c r="B841" s="41" t="str">
        <f>LEFT(Table1[[#This Row],[Employee Name]],FIND(" ",Table1[[#This Row],[Employee Name]]))</f>
        <v xml:space="preserve">Nisha </v>
      </c>
      <c r="C841" s="41" t="str">
        <f>RIGHT(Table1[[#This Row],[Employee Name]],LEN(Table1[[#This Row],[Employee Name]])-FIND(" ",Table1[[#This Row],[Employee Name]]))</f>
        <v>Kapoor</v>
      </c>
      <c r="D841" s="23">
        <f>Table1[[#This Row],[Basic Salary]]+Table1[[#This Row],[Bonus]]</f>
        <v>122936</v>
      </c>
      <c r="E841" s="10">
        <v>62</v>
      </c>
      <c r="F841" s="46">
        <v>67</v>
      </c>
      <c r="G841" s="10" t="str" cm="1">
        <f t="array" ref="G841">_xlfn.IFS(Table1[[#This Row],[Performance Score]]&gt;=80,"Excellent",Table1[[#This Row],[Performance Score]]&gt;=60,"Good",Table1[[#This Row],[Performance Score]]&gt;=40,"Need Improvement")</f>
        <v>Good</v>
      </c>
      <c r="H841" s="30">
        <f>Table1[[#This Row],[Bonus]]/Table1[[#This Row],[Basic Salary]]</f>
        <v>9.7231395369593548E-2</v>
      </c>
      <c r="I841" s="10">
        <f ca="1">DATEDIF(Table1[[#This Row],[Date of Birth]],TODAY(),"y")</f>
        <v>33</v>
      </c>
      <c r="J841" s="34">
        <v>44965</v>
      </c>
      <c r="K841" s="33" t="str" cm="1">
        <f t="array" aca="1" ref="K841" ca="1">_xlfn.IFS(L841&lt;3,"Junior",L841&lt;=7,"Mid-Level",L841&gt;7,"Senior")</f>
        <v>Mid-Level</v>
      </c>
      <c r="L841" s="46">
        <f ca="1">INT(YEARFRAC(Table1[[#This Row],[Joining Date]],TODAY(),1))</f>
        <v>3</v>
      </c>
      <c r="M841" s="25" t="str">
        <f t="shared" ca="1" si="13"/>
        <v>No</v>
      </c>
      <c r="N841" s="26">
        <f>YEAR(Table1[[#This Row],[Joining Date]])</f>
        <v>2023</v>
      </c>
      <c r="O841" s="46">
        <f>MONTH(Table1[[#This Row],[Joining Date]])</f>
        <v>2</v>
      </c>
      <c r="P841" s="26">
        <f ca="1">NETWORKDAYS(Table1[[#This Row],[Joining Date]],TODAY())</f>
        <v>884</v>
      </c>
      <c r="Q841" s="26" t="str">
        <f>LEFT(Table1[[#This Row],[Department]],5)&amp;"-"&amp;RIGHT(Table1[[#This Row],[Employee ID]],3)</f>
        <v>Finan-229</v>
      </c>
      <c r="R841" s="26" t="str">
        <f>LEFT(Table1[[#This Row],[Department]],3)</f>
        <v>Fin</v>
      </c>
      <c r="S841" s="37">
        <f>_xlfn.XLOOKUP(Table1[[#This Row],[City]],Table2[City],Table2[Bonus %])</f>
        <v>8</v>
      </c>
      <c r="U841" s="48" t="str">
        <v xml:space="preserve">Nisha </v>
      </c>
      <c r="V841" s="48" t="str">
        <v>Kapoor</v>
      </c>
    </row>
    <row r="842" spans="1:22" x14ac:dyDescent="0.35">
      <c r="A842" s="7" t="s">
        <v>3242</v>
      </c>
      <c r="B842" s="40" t="str">
        <f>LEFT(Table1[[#This Row],[Employee Name]],FIND(" ",Table1[[#This Row],[Employee Name]]))</f>
        <v xml:space="preserve">Pooja </v>
      </c>
      <c r="C842" s="40" t="str">
        <f>RIGHT(Table1[[#This Row],[Employee Name]],LEN(Table1[[#This Row],[Employee Name]])-FIND(" ",Table1[[#This Row],[Employee Name]]))</f>
        <v>Das</v>
      </c>
      <c r="D842" s="22">
        <f>Table1[[#This Row],[Basic Salary]]+Table1[[#This Row],[Bonus]]</f>
        <v>122908</v>
      </c>
      <c r="E842" s="8">
        <v>63</v>
      </c>
      <c r="F842" s="45">
        <v>47</v>
      </c>
      <c r="G842" s="8" t="str" cm="1">
        <f t="array" ref="G842">_xlfn.IFS(Table1[[#This Row],[Performance Score]]&gt;=80,"Excellent",Table1[[#This Row],[Performance Score]]&gt;=60,"Good",Table1[[#This Row],[Performance Score]]&gt;=40,"Need Improvement")</f>
        <v>Need Improvement</v>
      </c>
      <c r="H842" s="29">
        <f>Table1[[#This Row],[Bonus]]/Table1[[#This Row],[Basic Salary]]</f>
        <v>0.19163871167904442</v>
      </c>
      <c r="I842" s="8">
        <f ca="1">DATEDIF(Table1[[#This Row],[Date of Birth]],TODAY(),"y")</f>
        <v>14</v>
      </c>
      <c r="J842" s="33">
        <v>42473</v>
      </c>
      <c r="K842" s="33" t="str" cm="1">
        <f t="array" aca="1" ref="K842" ca="1">_xlfn.IFS(L842&lt;3,"Junior",L842&lt;=7,"Mid-Level",L842&gt;7,"Senior")</f>
        <v>Senior</v>
      </c>
      <c r="L842" s="45">
        <f ca="1">INT(YEARFRAC(Table1[[#This Row],[Joining Date]],TODAY(),1))</f>
        <v>10</v>
      </c>
      <c r="M842" s="25" t="str">
        <f t="shared" ca="1" si="13"/>
        <v>Yes</v>
      </c>
      <c r="N842" s="25">
        <f>YEAR(Table1[[#This Row],[Joining Date]])</f>
        <v>2016</v>
      </c>
      <c r="O842" s="45">
        <f>MONTH(Table1[[#This Row],[Joining Date]])</f>
        <v>4</v>
      </c>
      <c r="P842" s="25">
        <f ca="1">NETWORKDAYS(Table1[[#This Row],[Joining Date]],TODAY())</f>
        <v>2664</v>
      </c>
      <c r="Q842" s="25" t="str">
        <f>LEFT(Table1[[#This Row],[Department]],5)&amp;"-"&amp;RIGHT(Table1[[#This Row],[Employee ID]],3)</f>
        <v>Sales-186</v>
      </c>
      <c r="R842" s="25" t="str">
        <f>LEFT(Table1[[#This Row],[Department]],3)</f>
        <v>Sal</v>
      </c>
      <c r="S842" s="36">
        <f>_xlfn.XLOOKUP(Table1[[#This Row],[City]],Table2[City],Table2[Bonus %])</f>
        <v>4</v>
      </c>
      <c r="U842" s="48" t="str">
        <v xml:space="preserve">Pooja </v>
      </c>
      <c r="V842" s="48" t="str">
        <v>Das</v>
      </c>
    </row>
    <row r="843" spans="1:22" x14ac:dyDescent="0.35">
      <c r="A843" s="9" t="s">
        <v>1006</v>
      </c>
      <c r="B843" s="41" t="str">
        <f>LEFT(Table1[[#This Row],[Employee Name]],FIND(" ",Table1[[#This Row],[Employee Name]]))</f>
        <v xml:space="preserve">Rohan </v>
      </c>
      <c r="C843" s="41" t="str">
        <f>RIGHT(Table1[[#This Row],[Employee Name]],LEN(Table1[[#This Row],[Employee Name]])-FIND(" ",Table1[[#This Row],[Employee Name]]))</f>
        <v>Gupta</v>
      </c>
      <c r="D843" s="23">
        <f>Table1[[#This Row],[Basic Salary]]+Table1[[#This Row],[Bonus]]</f>
        <v>122887</v>
      </c>
      <c r="E843" s="10">
        <v>100</v>
      </c>
      <c r="F843" s="46">
        <v>91</v>
      </c>
      <c r="G843" s="10" t="str" cm="1">
        <f t="array" ref="G843">_xlfn.IFS(Table1[[#This Row],[Performance Score]]&gt;=80,"Excellent",Table1[[#This Row],[Performance Score]]&gt;=60,"Good",Table1[[#This Row],[Performance Score]]&gt;=40,"Need Improvement")</f>
        <v>Excellent</v>
      </c>
      <c r="H843" s="30">
        <f>Table1[[#This Row],[Bonus]]/Table1[[#This Row],[Basic Salary]]</f>
        <v>5.6429081093163004E-2</v>
      </c>
      <c r="I843" s="10">
        <f ca="1">DATEDIF(Table1[[#This Row],[Date of Birth]],TODAY(),"y")</f>
        <v>26</v>
      </c>
      <c r="J843" s="34">
        <v>42890</v>
      </c>
      <c r="K843" s="33" t="str" cm="1">
        <f t="array" aca="1" ref="K843" ca="1">_xlfn.IFS(L843&lt;3,"Junior",L843&lt;=7,"Mid-Level",L843&gt;7,"Senior")</f>
        <v>Senior</v>
      </c>
      <c r="L843" s="46">
        <f ca="1">INT(YEARFRAC(Table1[[#This Row],[Joining Date]],TODAY(),1))</f>
        <v>9</v>
      </c>
      <c r="M843" s="25" t="str">
        <f t="shared" ca="1" si="13"/>
        <v>Yes</v>
      </c>
      <c r="N843" s="26">
        <f>YEAR(Table1[[#This Row],[Joining Date]])</f>
        <v>2017</v>
      </c>
      <c r="O843" s="46">
        <f>MONTH(Table1[[#This Row],[Joining Date]])</f>
        <v>6</v>
      </c>
      <c r="P843" s="26">
        <f ca="1">NETWORKDAYS(Table1[[#This Row],[Joining Date]],TODAY())</f>
        <v>2366</v>
      </c>
      <c r="Q843" s="26" t="str">
        <f>LEFT(Table1[[#This Row],[Department]],5)&amp;"-"&amp;RIGHT(Table1[[#This Row],[Employee ID]],3)</f>
        <v>Marke-950</v>
      </c>
      <c r="R843" s="26" t="str">
        <f>LEFT(Table1[[#This Row],[Department]],3)</f>
        <v>Mar</v>
      </c>
      <c r="S843" s="37">
        <f>_xlfn.XLOOKUP(Table1[[#This Row],[City]],Table2[City],Table2[Bonus %])</f>
        <v>4</v>
      </c>
      <c r="U843" s="48" t="str">
        <v xml:space="preserve">Rohan </v>
      </c>
      <c r="V843" s="48" t="str">
        <v>Gupta</v>
      </c>
    </row>
    <row r="844" spans="1:22" x14ac:dyDescent="0.35">
      <c r="A844" s="7" t="s">
        <v>545</v>
      </c>
      <c r="B844" s="40" t="str">
        <f>LEFT(Table1[[#This Row],[Employee Name]],FIND(" ",Table1[[#This Row],[Employee Name]]))</f>
        <v xml:space="preserve">Vikram </v>
      </c>
      <c r="C844" s="40" t="str">
        <f>RIGHT(Table1[[#This Row],[Employee Name]],LEN(Table1[[#This Row],[Employee Name]])-FIND(" ",Table1[[#This Row],[Employee Name]]))</f>
        <v>Singh</v>
      </c>
      <c r="D844" s="22">
        <f>Table1[[#This Row],[Basic Salary]]+Table1[[#This Row],[Bonus]]</f>
        <v>122879</v>
      </c>
      <c r="E844" s="8">
        <v>67</v>
      </c>
      <c r="F844" s="45">
        <v>73</v>
      </c>
      <c r="G844" s="8" t="str" cm="1">
        <f t="array" ref="G844">_xlfn.IFS(Table1[[#This Row],[Performance Score]]&gt;=80,"Excellent",Table1[[#This Row],[Performance Score]]&gt;=60,"Good",Table1[[#This Row],[Performance Score]]&gt;=40,"Need Improvement")</f>
        <v>Good</v>
      </c>
      <c r="H844" s="29">
        <f>Table1[[#This Row],[Bonus]]/Table1[[#This Row],[Basic Salary]]</f>
        <v>0.21955794634615958</v>
      </c>
      <c r="I844" s="8">
        <f ca="1">DATEDIF(Table1[[#This Row],[Date of Birth]],TODAY(),"y")</f>
        <v>46</v>
      </c>
      <c r="J844" s="33">
        <v>45050</v>
      </c>
      <c r="K844" s="33" t="str" cm="1">
        <f t="array" aca="1" ref="K844" ca="1">_xlfn.IFS(L844&lt;3,"Junior",L844&lt;=7,"Mid-Level",L844&gt;7,"Senior")</f>
        <v>Mid-Level</v>
      </c>
      <c r="L844" s="45">
        <f ca="1">INT(YEARFRAC(Table1[[#This Row],[Joining Date]],TODAY(),1))</f>
        <v>3</v>
      </c>
      <c r="M844" s="25" t="str">
        <f t="shared" ca="1" si="13"/>
        <v>No</v>
      </c>
      <c r="N844" s="25">
        <f>YEAR(Table1[[#This Row],[Joining Date]])</f>
        <v>2023</v>
      </c>
      <c r="O844" s="45">
        <f>MONTH(Table1[[#This Row],[Joining Date]])</f>
        <v>5</v>
      </c>
      <c r="P844" s="25">
        <f ca="1">NETWORKDAYS(Table1[[#This Row],[Joining Date]],TODAY())</f>
        <v>823</v>
      </c>
      <c r="Q844" s="25" t="str">
        <f>LEFT(Table1[[#This Row],[Department]],5)&amp;"-"&amp;RIGHT(Table1[[#This Row],[Employee ID]],3)</f>
        <v>HR-489</v>
      </c>
      <c r="R844" s="25" t="str">
        <f>LEFT(Table1[[#This Row],[Department]],3)</f>
        <v>HR</v>
      </c>
      <c r="S844" s="36">
        <f>_xlfn.XLOOKUP(Table1[[#This Row],[City]],Table2[City],Table2[Bonus %])</f>
        <v>5</v>
      </c>
      <c r="U844" s="48" t="str">
        <v xml:space="preserve">Vikram </v>
      </c>
      <c r="V844" s="48" t="str">
        <v>Singh</v>
      </c>
    </row>
    <row r="845" spans="1:22" x14ac:dyDescent="0.35">
      <c r="A845" s="9" t="s">
        <v>723</v>
      </c>
      <c r="B845" s="41" t="str">
        <f>LEFT(Table1[[#This Row],[Employee Name]],FIND(" ",Table1[[#This Row],[Employee Name]]))</f>
        <v xml:space="preserve">Kavya </v>
      </c>
      <c r="C845" s="41" t="str">
        <f>RIGHT(Table1[[#This Row],[Employee Name]],LEN(Table1[[#This Row],[Employee Name]])-FIND(" ",Table1[[#This Row],[Employee Name]]))</f>
        <v>Nair</v>
      </c>
      <c r="D845" s="23">
        <f>Table1[[#This Row],[Basic Salary]]+Table1[[#This Row],[Bonus]]</f>
        <v>122858</v>
      </c>
      <c r="E845" s="10">
        <v>71</v>
      </c>
      <c r="F845" s="46">
        <v>81</v>
      </c>
      <c r="G845" s="10" t="str" cm="1">
        <f t="array" ref="G845">_xlfn.IFS(Table1[[#This Row],[Performance Score]]&gt;=80,"Excellent",Table1[[#This Row],[Performance Score]]&gt;=60,"Good",Table1[[#This Row],[Performance Score]]&gt;=40,"Need Improvement")</f>
        <v>Excellent</v>
      </c>
      <c r="H845" s="30">
        <f>Table1[[#This Row],[Bonus]]/Table1[[#This Row],[Basic Salary]]</f>
        <v>0.17015420075624088</v>
      </c>
      <c r="I845" s="10">
        <f ca="1">DATEDIF(Table1[[#This Row],[Date of Birth]],TODAY(),"y")</f>
        <v>37</v>
      </c>
      <c r="J845" s="34">
        <v>45808</v>
      </c>
      <c r="K845" s="33" t="str" cm="1">
        <f t="array" aca="1" ref="K845" ca="1">_xlfn.IFS(L845&lt;3,"Junior",L845&lt;=7,"Mid-Level",L845&gt;7,"Senior")</f>
        <v>Junior</v>
      </c>
      <c r="L845" s="46">
        <f ca="1">INT(YEARFRAC(Table1[[#This Row],[Joining Date]],TODAY(),1))</f>
        <v>1</v>
      </c>
      <c r="M845" s="25" t="str">
        <f t="shared" ca="1" si="13"/>
        <v>No</v>
      </c>
      <c r="N845" s="26">
        <f>YEAR(Table1[[#This Row],[Joining Date]])</f>
        <v>2025</v>
      </c>
      <c r="O845" s="46">
        <f>MONTH(Table1[[#This Row],[Joining Date]])</f>
        <v>5</v>
      </c>
      <c r="P845" s="26">
        <f ca="1">NETWORKDAYS(Table1[[#This Row],[Joining Date]],TODAY())</f>
        <v>281</v>
      </c>
      <c r="Q845" s="26" t="str">
        <f>LEFT(Table1[[#This Row],[Department]],5)&amp;"-"&amp;RIGHT(Table1[[#This Row],[Employee ID]],3)</f>
        <v>HR-667</v>
      </c>
      <c r="R845" s="26" t="str">
        <f>LEFT(Table1[[#This Row],[Department]],3)</f>
        <v>HR</v>
      </c>
      <c r="S845" s="37">
        <f>_xlfn.XLOOKUP(Table1[[#This Row],[City]],Table2[City],Table2[Bonus %])</f>
        <v>8</v>
      </c>
      <c r="U845" s="48" t="str">
        <v xml:space="preserve">Kavya </v>
      </c>
      <c r="V845" s="48" t="str">
        <v>Nair</v>
      </c>
    </row>
    <row r="846" spans="1:22" x14ac:dyDescent="0.35">
      <c r="A846" s="7" t="s">
        <v>4115</v>
      </c>
      <c r="B846" s="40" t="str">
        <f>LEFT(Table1[[#This Row],[Employee Name]],FIND(" ",Table1[[#This Row],[Employee Name]]))</f>
        <v xml:space="preserve">Ishita </v>
      </c>
      <c r="C846" s="40" t="str">
        <f>RIGHT(Table1[[#This Row],[Employee Name]],LEN(Table1[[#This Row],[Employee Name]])-FIND(" ",Table1[[#This Row],[Employee Name]]))</f>
        <v>Roy</v>
      </c>
      <c r="D846" s="22">
        <f>Table1[[#This Row],[Basic Salary]]+Table1[[#This Row],[Bonus]]</f>
        <v>122854</v>
      </c>
      <c r="E846" s="8">
        <v>72</v>
      </c>
      <c r="F846" s="45">
        <v>81</v>
      </c>
      <c r="G846" s="8" t="str" cm="1">
        <f t="array" ref="G846">_xlfn.IFS(Table1[[#This Row],[Performance Score]]&gt;=80,"Excellent",Table1[[#This Row],[Performance Score]]&gt;=60,"Good",Table1[[#This Row],[Performance Score]]&gt;=40,"Need Improvement")</f>
        <v>Excellent</v>
      </c>
      <c r="H846" s="29">
        <f>Table1[[#This Row],[Bonus]]/Table1[[#This Row],[Basic Salary]]</f>
        <v>0.22908079555004202</v>
      </c>
      <c r="I846" s="8">
        <f ca="1">DATEDIF(Table1[[#This Row],[Date of Birth]],TODAY(),"y")</f>
        <v>26</v>
      </c>
      <c r="J846" s="33">
        <v>45844</v>
      </c>
      <c r="K846" s="33" t="str" cm="1">
        <f t="array" aca="1" ref="K846" ca="1">_xlfn.IFS(L846&lt;3,"Junior",L846&lt;=7,"Mid-Level",L846&gt;7,"Senior")</f>
        <v>Junior</v>
      </c>
      <c r="L846" s="45">
        <f ca="1">INT(YEARFRAC(Table1[[#This Row],[Joining Date]],TODAY(),1))</f>
        <v>0</v>
      </c>
      <c r="M846" s="25" t="str">
        <f t="shared" ca="1" si="13"/>
        <v>No</v>
      </c>
      <c r="N846" s="25">
        <f>YEAR(Table1[[#This Row],[Joining Date]])</f>
        <v>2025</v>
      </c>
      <c r="O846" s="45">
        <f>MONTH(Table1[[#This Row],[Joining Date]])</f>
        <v>7</v>
      </c>
      <c r="P846" s="25">
        <f ca="1">NETWORKDAYS(Table1[[#This Row],[Joining Date]],TODAY())</f>
        <v>256</v>
      </c>
      <c r="Q846" s="25" t="str">
        <f>LEFT(Table1[[#This Row],[Department]],5)&amp;"-"&amp;RIGHT(Table1[[#This Row],[Employee ID]],3)</f>
        <v>Sales-059</v>
      </c>
      <c r="R846" s="25" t="str">
        <f>LEFT(Table1[[#This Row],[Department]],3)</f>
        <v>Sal</v>
      </c>
      <c r="S846" s="36">
        <f>_xlfn.XLOOKUP(Table1[[#This Row],[City]],Table2[City],Table2[Bonus %])</f>
        <v>4</v>
      </c>
      <c r="U846" s="48" t="str">
        <v xml:space="preserve">Ishita </v>
      </c>
      <c r="V846" s="48" t="str">
        <v>Roy</v>
      </c>
    </row>
    <row r="847" spans="1:22" x14ac:dyDescent="0.35">
      <c r="A847" s="9" t="s">
        <v>3478</v>
      </c>
      <c r="B847" s="41" t="str">
        <f>LEFT(Table1[[#This Row],[Employee Name]],FIND(" ",Table1[[#This Row],[Employee Name]]))</f>
        <v xml:space="preserve">Sneha </v>
      </c>
      <c r="C847" s="41" t="str">
        <f>RIGHT(Table1[[#This Row],[Employee Name]],LEN(Table1[[#This Row],[Employee Name]])-FIND(" ",Table1[[#This Row],[Employee Name]]))</f>
        <v>Iyer</v>
      </c>
      <c r="D847" s="23">
        <f>Table1[[#This Row],[Basic Salary]]+Table1[[#This Row],[Bonus]]</f>
        <v>122840</v>
      </c>
      <c r="E847" s="10">
        <v>100</v>
      </c>
      <c r="F847" s="46">
        <v>41</v>
      </c>
      <c r="G847" s="10" t="str" cm="1">
        <f t="array" ref="G847">_xlfn.IFS(Table1[[#This Row],[Performance Score]]&gt;=80,"Excellent",Table1[[#This Row],[Performance Score]]&gt;=60,"Good",Table1[[#This Row],[Performance Score]]&gt;=40,"Need Improvement")</f>
        <v>Need Improvement</v>
      </c>
      <c r="H847" s="30">
        <f>Table1[[#This Row],[Bonus]]/Table1[[#This Row],[Basic Salary]]</f>
        <v>0.11592583508207742</v>
      </c>
      <c r="I847" s="10">
        <f ca="1">DATEDIF(Table1[[#This Row],[Date of Birth]],TODAY(),"y")</f>
        <v>22</v>
      </c>
      <c r="J847" s="34">
        <v>45717</v>
      </c>
      <c r="K847" s="33" t="str" cm="1">
        <f t="array" aca="1" ref="K847" ca="1">_xlfn.IFS(L847&lt;3,"Junior",L847&lt;=7,"Mid-Level",L847&gt;7,"Senior")</f>
        <v>Junior</v>
      </c>
      <c r="L847" s="46">
        <f ca="1">INT(YEARFRAC(Table1[[#This Row],[Joining Date]],TODAY(),1))</f>
        <v>1</v>
      </c>
      <c r="M847" s="25" t="str">
        <f t="shared" ca="1" si="13"/>
        <v>No</v>
      </c>
      <c r="N847" s="26">
        <f>YEAR(Table1[[#This Row],[Joining Date]])</f>
        <v>2025</v>
      </c>
      <c r="O847" s="46">
        <f>MONTH(Table1[[#This Row],[Joining Date]])</f>
        <v>3</v>
      </c>
      <c r="P847" s="26">
        <f ca="1">NETWORKDAYS(Table1[[#This Row],[Joining Date]],TODAY())</f>
        <v>346</v>
      </c>
      <c r="Q847" s="26" t="str">
        <f>LEFT(Table1[[#This Row],[Department]],5)&amp;"-"&amp;RIGHT(Table1[[#This Row],[Employee ID]],3)</f>
        <v>Finan-422</v>
      </c>
      <c r="R847" s="26" t="str">
        <f>LEFT(Table1[[#This Row],[Department]],3)</f>
        <v>Fin</v>
      </c>
      <c r="S847" s="37">
        <f>_xlfn.XLOOKUP(Table1[[#This Row],[City]],Table2[City],Table2[Bonus %])</f>
        <v>6</v>
      </c>
      <c r="U847" s="48" t="str">
        <v xml:space="preserve">Sneha </v>
      </c>
      <c r="V847" s="48" t="str">
        <v>Iyer</v>
      </c>
    </row>
    <row r="848" spans="1:22" x14ac:dyDescent="0.35">
      <c r="A848" s="7" t="s">
        <v>4167</v>
      </c>
      <c r="B848" s="40" t="str">
        <f>LEFT(Table1[[#This Row],[Employee Name]],FIND(" ",Table1[[#This Row],[Employee Name]]))</f>
        <v xml:space="preserve">Aditya </v>
      </c>
      <c r="C848" s="40" t="str">
        <f>RIGHT(Table1[[#This Row],[Employee Name]],LEN(Table1[[#This Row],[Employee Name]])-FIND(" ",Table1[[#This Row],[Employee Name]]))</f>
        <v>Kapoor</v>
      </c>
      <c r="D848" s="22">
        <f>Table1[[#This Row],[Basic Salary]]+Table1[[#This Row],[Bonus]]</f>
        <v>122805</v>
      </c>
      <c r="E848" s="8">
        <v>86</v>
      </c>
      <c r="F848" s="45">
        <v>98</v>
      </c>
      <c r="G848" s="8" t="str" cm="1">
        <f t="array" ref="G848">_xlfn.IFS(Table1[[#This Row],[Performance Score]]&gt;=80,"Excellent",Table1[[#This Row],[Performance Score]]&gt;=60,"Good",Table1[[#This Row],[Performance Score]]&gt;=40,"Need Improvement")</f>
        <v>Excellent</v>
      </c>
      <c r="H848" s="29">
        <f>Table1[[#This Row],[Bonus]]/Table1[[#This Row],[Basic Salary]]</f>
        <v>0.1387915206142547</v>
      </c>
      <c r="I848" s="8">
        <f ca="1">DATEDIF(Table1[[#This Row],[Date of Birth]],TODAY(),"y")</f>
        <v>35</v>
      </c>
      <c r="J848" s="33">
        <v>44003</v>
      </c>
      <c r="K848" s="33" t="str" cm="1">
        <f t="array" aca="1" ref="K848" ca="1">_xlfn.IFS(L848&lt;3,"Junior",L848&lt;=7,"Mid-Level",L848&gt;7,"Senior")</f>
        <v>Mid-Level</v>
      </c>
      <c r="L848" s="45">
        <f ca="1">INT(YEARFRAC(Table1[[#This Row],[Joining Date]],TODAY(),1))</f>
        <v>6</v>
      </c>
      <c r="M848" s="25" t="str">
        <f t="shared" ca="1" si="13"/>
        <v>Yes</v>
      </c>
      <c r="N848" s="25">
        <f>YEAR(Table1[[#This Row],[Joining Date]])</f>
        <v>2020</v>
      </c>
      <c r="O848" s="45">
        <f>MONTH(Table1[[#This Row],[Joining Date]])</f>
        <v>6</v>
      </c>
      <c r="P848" s="25">
        <f ca="1">NETWORKDAYS(Table1[[#This Row],[Joining Date]],TODAY())</f>
        <v>1571</v>
      </c>
      <c r="Q848" s="25" t="str">
        <f>LEFT(Table1[[#This Row],[Department]],5)&amp;"-"&amp;RIGHT(Table1[[#This Row],[Employee ID]],3)</f>
        <v>Marke-111</v>
      </c>
      <c r="R848" s="25" t="str">
        <f>LEFT(Table1[[#This Row],[Department]],3)</f>
        <v>Mar</v>
      </c>
      <c r="S848" s="36">
        <f>_xlfn.XLOOKUP(Table1[[#This Row],[City]],Table2[City],Table2[Bonus %])</f>
        <v>4</v>
      </c>
      <c r="U848" s="48" t="str">
        <v xml:space="preserve">Aditya </v>
      </c>
      <c r="V848" s="48" t="str">
        <v>Kapoor</v>
      </c>
    </row>
    <row r="849" spans="1:22" x14ac:dyDescent="0.35">
      <c r="A849" s="9" t="s">
        <v>3052</v>
      </c>
      <c r="B849" s="41" t="str">
        <f>LEFT(Table1[[#This Row],[Employee Name]],FIND(" ",Table1[[#This Row],[Employee Name]]))</f>
        <v xml:space="preserve">Aditya </v>
      </c>
      <c r="C849" s="41" t="str">
        <f>RIGHT(Table1[[#This Row],[Employee Name]],LEN(Table1[[#This Row],[Employee Name]])-FIND(" ",Table1[[#This Row],[Employee Name]]))</f>
        <v>Kapoor</v>
      </c>
      <c r="D849" s="23">
        <f>Table1[[#This Row],[Basic Salary]]+Table1[[#This Row],[Bonus]]</f>
        <v>122777</v>
      </c>
      <c r="E849" s="10">
        <v>94</v>
      </c>
      <c r="F849" s="46">
        <v>82</v>
      </c>
      <c r="G849" s="10" t="str" cm="1">
        <f t="array" ref="G849">_xlfn.IFS(Table1[[#This Row],[Performance Score]]&gt;=80,"Excellent",Table1[[#This Row],[Performance Score]]&gt;=60,"Good",Table1[[#This Row],[Performance Score]]&gt;=40,"Need Improvement")</f>
        <v>Excellent</v>
      </c>
      <c r="H849" s="30">
        <f>Table1[[#This Row],[Bonus]]/Table1[[#This Row],[Basic Salary]]</f>
        <v>0.25966471046907702</v>
      </c>
      <c r="I849" s="10">
        <f ca="1">DATEDIF(Table1[[#This Row],[Date of Birth]],TODAY(),"y")</f>
        <v>42</v>
      </c>
      <c r="J849" s="34">
        <v>45026</v>
      </c>
      <c r="K849" s="33" t="str" cm="1">
        <f t="array" aca="1" ref="K849" ca="1">_xlfn.IFS(L849&lt;3,"Junior",L849&lt;=7,"Mid-Level",L849&gt;7,"Senior")</f>
        <v>Mid-Level</v>
      </c>
      <c r="L849" s="46">
        <f ca="1">INT(YEARFRAC(Table1[[#This Row],[Joining Date]],TODAY(),1))</f>
        <v>3</v>
      </c>
      <c r="M849" s="25" t="str">
        <f t="shared" ca="1" si="13"/>
        <v>No</v>
      </c>
      <c r="N849" s="26">
        <f>YEAR(Table1[[#This Row],[Joining Date]])</f>
        <v>2023</v>
      </c>
      <c r="O849" s="46">
        <f>MONTH(Table1[[#This Row],[Joining Date]])</f>
        <v>4</v>
      </c>
      <c r="P849" s="26">
        <f ca="1">NETWORKDAYS(Table1[[#This Row],[Joining Date]],TODAY())</f>
        <v>841</v>
      </c>
      <c r="Q849" s="26" t="str">
        <f>LEFT(Table1[[#This Row],[Department]],5)&amp;"-"&amp;RIGHT(Table1[[#This Row],[Employee ID]],3)</f>
        <v>Sales-996</v>
      </c>
      <c r="R849" s="26" t="str">
        <f>LEFT(Table1[[#This Row],[Department]],3)</f>
        <v>Sal</v>
      </c>
      <c r="S849" s="37">
        <f>_xlfn.XLOOKUP(Table1[[#This Row],[City]],Table2[City],Table2[Bonus %])</f>
        <v>5</v>
      </c>
      <c r="U849" s="48" t="str">
        <v xml:space="preserve">Aditya </v>
      </c>
      <c r="V849" s="48" t="str">
        <v>Kapoor</v>
      </c>
    </row>
    <row r="850" spans="1:22" x14ac:dyDescent="0.35">
      <c r="A850" s="7" t="s">
        <v>3922</v>
      </c>
      <c r="B850" s="40" t="str">
        <f>LEFT(Table1[[#This Row],[Employee Name]],FIND(" ",Table1[[#This Row],[Employee Name]]))</f>
        <v xml:space="preserve">Rohan </v>
      </c>
      <c r="C850" s="40" t="str">
        <f>RIGHT(Table1[[#This Row],[Employee Name]],LEN(Table1[[#This Row],[Employee Name]])-FIND(" ",Table1[[#This Row],[Employee Name]]))</f>
        <v>Gupta</v>
      </c>
      <c r="D850" s="22">
        <f>Table1[[#This Row],[Basic Salary]]+Table1[[#This Row],[Bonus]]</f>
        <v>122755</v>
      </c>
      <c r="E850" s="8">
        <v>67</v>
      </c>
      <c r="F850" s="45">
        <v>51</v>
      </c>
      <c r="G850" s="8" t="str" cm="1">
        <f t="array" ref="G850">_xlfn.IFS(Table1[[#This Row],[Performance Score]]&gt;=80,"Excellent",Table1[[#This Row],[Performance Score]]&gt;=60,"Good",Table1[[#This Row],[Performance Score]]&gt;=40,"Need Improvement")</f>
        <v>Need Improvement</v>
      </c>
      <c r="H850" s="29">
        <f>Table1[[#This Row],[Bonus]]/Table1[[#This Row],[Basic Salary]]</f>
        <v>0.19918917598788649</v>
      </c>
      <c r="I850" s="8">
        <f ca="1">DATEDIF(Table1[[#This Row],[Date of Birth]],TODAY(),"y")</f>
        <v>20</v>
      </c>
      <c r="J850" s="33">
        <v>44480</v>
      </c>
      <c r="K850" s="33" t="str" cm="1">
        <f t="array" aca="1" ref="K850" ca="1">_xlfn.IFS(L850&lt;3,"Junior",L850&lt;=7,"Mid-Level",L850&gt;7,"Senior")</f>
        <v>Mid-Level</v>
      </c>
      <c r="L850" s="45">
        <f ca="1">INT(YEARFRAC(Table1[[#This Row],[Joining Date]],TODAY(),1))</f>
        <v>4</v>
      </c>
      <c r="M850" s="25" t="str">
        <f t="shared" ca="1" si="13"/>
        <v>No</v>
      </c>
      <c r="N850" s="25">
        <f>YEAR(Table1[[#This Row],[Joining Date]])</f>
        <v>2021</v>
      </c>
      <c r="O850" s="45">
        <f>MONTH(Table1[[#This Row],[Joining Date]])</f>
        <v>10</v>
      </c>
      <c r="P850" s="25">
        <f ca="1">NETWORKDAYS(Table1[[#This Row],[Joining Date]],TODAY())</f>
        <v>1231</v>
      </c>
      <c r="Q850" s="25" t="str">
        <f>LEFT(Table1[[#This Row],[Department]],5)&amp;"-"&amp;RIGHT(Table1[[#This Row],[Employee ID]],3)</f>
        <v>Sales-866</v>
      </c>
      <c r="R850" s="25" t="str">
        <f>LEFT(Table1[[#This Row],[Department]],3)</f>
        <v>Sal</v>
      </c>
      <c r="S850" s="36">
        <f>_xlfn.XLOOKUP(Table1[[#This Row],[City]],Table2[City],Table2[Bonus %])</f>
        <v>6</v>
      </c>
      <c r="U850" s="48" t="str">
        <v xml:space="preserve">Rohan </v>
      </c>
      <c r="V850" s="48" t="str">
        <v>Gupta</v>
      </c>
    </row>
    <row r="851" spans="1:22" x14ac:dyDescent="0.35">
      <c r="A851" s="9" t="s">
        <v>563</v>
      </c>
      <c r="B851" s="41" t="str">
        <f>LEFT(Table1[[#This Row],[Employee Name]],FIND(" ",Table1[[#This Row],[Employee Name]]))</f>
        <v xml:space="preserve">Vikram </v>
      </c>
      <c r="C851" s="41" t="str">
        <f>RIGHT(Table1[[#This Row],[Employee Name]],LEN(Table1[[#This Row],[Employee Name]])-FIND(" ",Table1[[#This Row],[Employee Name]]))</f>
        <v>Singh</v>
      </c>
      <c r="D851" s="23">
        <f>Table1[[#This Row],[Basic Salary]]+Table1[[#This Row],[Bonus]]</f>
        <v>122746</v>
      </c>
      <c r="E851" s="10">
        <v>69</v>
      </c>
      <c r="F851" s="46">
        <v>89</v>
      </c>
      <c r="G851" s="10" t="str" cm="1">
        <f t="array" ref="G851">_xlfn.IFS(Table1[[#This Row],[Performance Score]]&gt;=80,"Excellent",Table1[[#This Row],[Performance Score]]&gt;=60,"Good",Table1[[#This Row],[Performance Score]]&gt;=40,"Need Improvement")</f>
        <v>Excellent</v>
      </c>
      <c r="H851" s="30">
        <f>Table1[[#This Row],[Bonus]]/Table1[[#This Row],[Basic Salary]]</f>
        <v>0.1571078431372549</v>
      </c>
      <c r="I851" s="10">
        <f ca="1">DATEDIF(Table1[[#This Row],[Date of Birth]],TODAY(),"y")</f>
        <v>35</v>
      </c>
      <c r="J851" s="34">
        <v>45424</v>
      </c>
      <c r="K851" s="33" t="str" cm="1">
        <f t="array" aca="1" ref="K851" ca="1">_xlfn.IFS(L851&lt;3,"Junior",L851&lt;=7,"Mid-Level",L851&gt;7,"Senior")</f>
        <v>Junior</v>
      </c>
      <c r="L851" s="46">
        <f ca="1">INT(YEARFRAC(Table1[[#This Row],[Joining Date]],TODAY(),1))</f>
        <v>2</v>
      </c>
      <c r="M851" s="25" t="str">
        <f t="shared" ca="1" si="13"/>
        <v>No</v>
      </c>
      <c r="N851" s="26">
        <f>YEAR(Table1[[#This Row],[Joining Date]])</f>
        <v>2024</v>
      </c>
      <c r="O851" s="46">
        <f>MONTH(Table1[[#This Row],[Joining Date]])</f>
        <v>5</v>
      </c>
      <c r="P851" s="26">
        <f ca="1">NETWORKDAYS(Table1[[#This Row],[Joining Date]],TODAY())</f>
        <v>556</v>
      </c>
      <c r="Q851" s="26" t="str">
        <f>LEFT(Table1[[#This Row],[Department]],5)&amp;"-"&amp;RIGHT(Table1[[#This Row],[Employee ID]],3)</f>
        <v>Finan-507</v>
      </c>
      <c r="R851" s="26" t="str">
        <f>LEFT(Table1[[#This Row],[Department]],3)</f>
        <v>Fin</v>
      </c>
      <c r="S851" s="37">
        <f>_xlfn.XLOOKUP(Table1[[#This Row],[City]],Table2[City],Table2[Bonus %])</f>
        <v>5</v>
      </c>
      <c r="U851" s="48" t="str">
        <v xml:space="preserve">Vikram </v>
      </c>
      <c r="V851" s="48" t="str">
        <v>Singh</v>
      </c>
    </row>
    <row r="852" spans="1:22" x14ac:dyDescent="0.35">
      <c r="A852" s="7" t="s">
        <v>2009</v>
      </c>
      <c r="B852" s="40" t="str">
        <f>LEFT(Table1[[#This Row],[Employee Name]],FIND(" ",Table1[[#This Row],[Employee Name]]))</f>
        <v xml:space="preserve">Ravi </v>
      </c>
      <c r="C852" s="40" t="str">
        <f>RIGHT(Table1[[#This Row],[Employee Name]],LEN(Table1[[#This Row],[Employee Name]])-FIND(" ",Table1[[#This Row],[Employee Name]]))</f>
        <v>Teja</v>
      </c>
      <c r="D852" s="22">
        <f>Table1[[#This Row],[Basic Salary]]+Table1[[#This Row],[Bonus]]</f>
        <v>122746</v>
      </c>
      <c r="E852" s="8">
        <v>70</v>
      </c>
      <c r="F852" s="45">
        <v>92</v>
      </c>
      <c r="G852" s="8" t="str" cm="1">
        <f t="array" ref="G852">_xlfn.IFS(Table1[[#This Row],[Performance Score]]&gt;=80,"Excellent",Table1[[#This Row],[Performance Score]]&gt;=60,"Good",Table1[[#This Row],[Performance Score]]&gt;=40,"Need Improvement")</f>
        <v>Excellent</v>
      </c>
      <c r="H852" s="29">
        <f>Table1[[#This Row],[Bonus]]/Table1[[#This Row],[Basic Salary]]</f>
        <v>0.17398498397972359</v>
      </c>
      <c r="I852" s="8">
        <f ca="1">DATEDIF(Table1[[#This Row],[Date of Birth]],TODAY(),"y")</f>
        <v>37</v>
      </c>
      <c r="J852" s="33">
        <v>44753</v>
      </c>
      <c r="K852" s="33" t="str" cm="1">
        <f t="array" aca="1" ref="K852" ca="1">_xlfn.IFS(L852&lt;3,"Junior",L852&lt;=7,"Mid-Level",L852&gt;7,"Senior")</f>
        <v>Mid-Level</v>
      </c>
      <c r="L852" s="45">
        <f ca="1">INT(YEARFRAC(Table1[[#This Row],[Joining Date]],TODAY(),1))</f>
        <v>3</v>
      </c>
      <c r="M852" s="25" t="str">
        <f t="shared" ca="1" si="13"/>
        <v>No</v>
      </c>
      <c r="N852" s="25">
        <f>YEAR(Table1[[#This Row],[Joining Date]])</f>
        <v>2022</v>
      </c>
      <c r="O852" s="45">
        <f>MONTH(Table1[[#This Row],[Joining Date]])</f>
        <v>7</v>
      </c>
      <c r="P852" s="25">
        <f ca="1">NETWORKDAYS(Table1[[#This Row],[Joining Date]],TODAY())</f>
        <v>1036</v>
      </c>
      <c r="Q852" s="25" t="str">
        <f>LEFT(Table1[[#This Row],[Department]],5)&amp;"-"&amp;RIGHT(Table1[[#This Row],[Employee ID]],3)</f>
        <v>Sales-953</v>
      </c>
      <c r="R852" s="25" t="str">
        <f>LEFT(Table1[[#This Row],[Department]],3)</f>
        <v>Sal</v>
      </c>
      <c r="S852" s="36">
        <f>_xlfn.XLOOKUP(Table1[[#This Row],[City]],Table2[City],Table2[Bonus %])</f>
        <v>5</v>
      </c>
      <c r="U852" s="48" t="str">
        <v xml:space="preserve">Ravi </v>
      </c>
      <c r="V852" s="48" t="str">
        <v>Teja</v>
      </c>
    </row>
    <row r="853" spans="1:22" x14ac:dyDescent="0.35">
      <c r="A853" s="9" t="s">
        <v>2528</v>
      </c>
      <c r="B853" s="41" t="str">
        <f>LEFT(Table1[[#This Row],[Employee Name]],FIND(" ",Table1[[#This Row],[Employee Name]]))</f>
        <v xml:space="preserve">Nisha </v>
      </c>
      <c r="C853" s="41" t="str">
        <f>RIGHT(Table1[[#This Row],[Employee Name]],LEN(Table1[[#This Row],[Employee Name]])-FIND(" ",Table1[[#This Row],[Employee Name]]))</f>
        <v>Kapoor</v>
      </c>
      <c r="D853" s="23">
        <f>Table1[[#This Row],[Basic Salary]]+Table1[[#This Row],[Bonus]]</f>
        <v>122742</v>
      </c>
      <c r="E853" s="10">
        <v>99</v>
      </c>
      <c r="F853" s="46">
        <v>67</v>
      </c>
      <c r="G853" s="10" t="str" cm="1">
        <f t="array" ref="G853">_xlfn.IFS(Table1[[#This Row],[Performance Score]]&gt;=80,"Excellent",Table1[[#This Row],[Performance Score]]&gt;=60,"Good",Table1[[#This Row],[Performance Score]]&gt;=40,"Need Improvement")</f>
        <v>Good</v>
      </c>
      <c r="H853" s="30">
        <f>Table1[[#This Row],[Bonus]]/Table1[[#This Row],[Basic Salary]]</f>
        <v>4.9884526558891452E-2</v>
      </c>
      <c r="I853" s="10">
        <f ca="1">DATEDIF(Table1[[#This Row],[Date of Birth]],TODAY(),"y")</f>
        <v>40</v>
      </c>
      <c r="J853" s="34">
        <v>42426</v>
      </c>
      <c r="K853" s="33" t="str" cm="1">
        <f t="array" aca="1" ref="K853" ca="1">_xlfn.IFS(L853&lt;3,"Junior",L853&lt;=7,"Mid-Level",L853&gt;7,"Senior")</f>
        <v>Senior</v>
      </c>
      <c r="L853" s="46">
        <f ca="1">INT(YEARFRAC(Table1[[#This Row],[Joining Date]],TODAY(),1))</f>
        <v>10</v>
      </c>
      <c r="M853" s="25" t="str">
        <f t="shared" ca="1" si="13"/>
        <v>Yes</v>
      </c>
      <c r="N853" s="26">
        <f>YEAR(Table1[[#This Row],[Joining Date]])</f>
        <v>2016</v>
      </c>
      <c r="O853" s="46">
        <f>MONTH(Table1[[#This Row],[Joining Date]])</f>
        <v>2</v>
      </c>
      <c r="P853" s="26">
        <f ca="1">NETWORKDAYS(Table1[[#This Row],[Joining Date]],TODAY())</f>
        <v>2697</v>
      </c>
      <c r="Q853" s="26" t="str">
        <f>LEFT(Table1[[#This Row],[Department]],5)&amp;"-"&amp;RIGHT(Table1[[#This Row],[Employee ID]],3)</f>
        <v>Sales-472</v>
      </c>
      <c r="R853" s="26" t="str">
        <f>LEFT(Table1[[#This Row],[Department]],3)</f>
        <v>Sal</v>
      </c>
      <c r="S853" s="37">
        <f>_xlfn.XLOOKUP(Table1[[#This Row],[City]],Table2[City],Table2[Bonus %])</f>
        <v>5</v>
      </c>
      <c r="U853" s="48" t="str">
        <v xml:space="preserve">Nisha </v>
      </c>
      <c r="V853" s="48" t="str">
        <v>Kapoor</v>
      </c>
    </row>
    <row r="854" spans="1:22" x14ac:dyDescent="0.35">
      <c r="A854" s="7" t="s">
        <v>1090</v>
      </c>
      <c r="B854" s="40" t="str">
        <f>LEFT(Table1[[#This Row],[Employee Name]],FIND(" ",Table1[[#This Row],[Employee Name]]))</f>
        <v xml:space="preserve">Arjun </v>
      </c>
      <c r="C854" s="40" t="str">
        <f>RIGHT(Table1[[#This Row],[Employee Name]],LEN(Table1[[#This Row],[Employee Name]])-FIND(" ",Table1[[#This Row],[Employee Name]]))</f>
        <v>Mehta</v>
      </c>
      <c r="D854" s="22">
        <f>Table1[[#This Row],[Basic Salary]]+Table1[[#This Row],[Bonus]]</f>
        <v>122651</v>
      </c>
      <c r="E854" s="8">
        <v>67</v>
      </c>
      <c r="F854" s="45">
        <v>65</v>
      </c>
      <c r="G854" s="8" t="str" cm="1">
        <f t="array" ref="G854">_xlfn.IFS(Table1[[#This Row],[Performance Score]]&gt;=80,"Excellent",Table1[[#This Row],[Performance Score]]&gt;=60,"Good",Table1[[#This Row],[Performance Score]]&gt;=40,"Need Improvement")</f>
        <v>Good</v>
      </c>
      <c r="H854" s="29">
        <f>Table1[[#This Row],[Bonus]]/Table1[[#This Row],[Basic Salary]]</f>
        <v>0.29401896964645557</v>
      </c>
      <c r="I854" s="8">
        <f ca="1">DATEDIF(Table1[[#This Row],[Date of Birth]],TODAY(),"y")</f>
        <v>16</v>
      </c>
      <c r="J854" s="33">
        <v>44811</v>
      </c>
      <c r="K854" s="33" t="str" cm="1">
        <f t="array" aca="1" ref="K854" ca="1">_xlfn.IFS(L854&lt;3,"Junior",L854&lt;=7,"Mid-Level",L854&gt;7,"Senior")</f>
        <v>Mid-Level</v>
      </c>
      <c r="L854" s="45">
        <f ca="1">INT(YEARFRAC(Table1[[#This Row],[Joining Date]],TODAY(),1))</f>
        <v>3</v>
      </c>
      <c r="M854" s="25" t="str">
        <f t="shared" ca="1" si="13"/>
        <v>No</v>
      </c>
      <c r="N854" s="25">
        <f>YEAR(Table1[[#This Row],[Joining Date]])</f>
        <v>2022</v>
      </c>
      <c r="O854" s="45">
        <f>MONTH(Table1[[#This Row],[Joining Date]])</f>
        <v>9</v>
      </c>
      <c r="P854" s="25">
        <f ca="1">NETWORKDAYS(Table1[[#This Row],[Joining Date]],TODAY())</f>
        <v>994</v>
      </c>
      <c r="Q854" s="25" t="str">
        <f>LEFT(Table1[[#This Row],[Department]],5)&amp;"-"&amp;RIGHT(Table1[[#This Row],[Employee ID]],3)</f>
        <v>IT-034</v>
      </c>
      <c r="R854" s="25" t="str">
        <f>LEFT(Table1[[#This Row],[Department]],3)</f>
        <v>IT</v>
      </c>
      <c r="S854" s="36">
        <f>_xlfn.XLOOKUP(Table1[[#This Row],[City]],Table2[City],Table2[Bonus %])</f>
        <v>5</v>
      </c>
      <c r="U854" s="48" t="str">
        <v xml:space="preserve">Arjun </v>
      </c>
      <c r="V854" s="48" t="str">
        <v>Mehta</v>
      </c>
    </row>
    <row r="855" spans="1:22" x14ac:dyDescent="0.35">
      <c r="A855" s="9" t="s">
        <v>3454</v>
      </c>
      <c r="B855" s="41" t="str">
        <f>LEFT(Table1[[#This Row],[Employee Name]],FIND(" ",Table1[[#This Row],[Employee Name]]))</f>
        <v xml:space="preserve">Neha </v>
      </c>
      <c r="C855" s="41" t="str">
        <f>RIGHT(Table1[[#This Row],[Employee Name]],LEN(Table1[[#This Row],[Employee Name]])-FIND(" ",Table1[[#This Row],[Employee Name]]))</f>
        <v>Kulkarni</v>
      </c>
      <c r="D855" s="23">
        <f>Table1[[#This Row],[Basic Salary]]+Table1[[#This Row],[Bonus]]</f>
        <v>122644</v>
      </c>
      <c r="E855" s="10">
        <v>97</v>
      </c>
      <c r="F855" s="46">
        <v>79</v>
      </c>
      <c r="G855" s="10" t="str" cm="1">
        <f t="array" ref="G855">_xlfn.IFS(Table1[[#This Row],[Performance Score]]&gt;=80,"Excellent",Table1[[#This Row],[Performance Score]]&gt;=60,"Good",Table1[[#This Row],[Performance Score]]&gt;=40,"Need Improvement")</f>
        <v>Good</v>
      </c>
      <c r="H855" s="30">
        <f>Table1[[#This Row],[Bonus]]/Table1[[#This Row],[Basic Salary]]</f>
        <v>0.21756395874077972</v>
      </c>
      <c r="I855" s="10">
        <f ca="1">DATEDIF(Table1[[#This Row],[Date of Birth]],TODAY(),"y")</f>
        <v>17</v>
      </c>
      <c r="J855" s="34">
        <v>44084</v>
      </c>
      <c r="K855" s="33" t="str" cm="1">
        <f t="array" aca="1" ref="K855" ca="1">_xlfn.IFS(L855&lt;3,"Junior",L855&lt;=7,"Mid-Level",L855&gt;7,"Senior")</f>
        <v>Mid-Level</v>
      </c>
      <c r="L855" s="46">
        <f ca="1">INT(YEARFRAC(Table1[[#This Row],[Joining Date]],TODAY(),1))</f>
        <v>5</v>
      </c>
      <c r="M855" s="25" t="str">
        <f t="shared" ca="1" si="13"/>
        <v>No</v>
      </c>
      <c r="N855" s="26">
        <f>YEAR(Table1[[#This Row],[Joining Date]])</f>
        <v>2020</v>
      </c>
      <c r="O855" s="46">
        <f>MONTH(Table1[[#This Row],[Joining Date]])</f>
        <v>9</v>
      </c>
      <c r="P855" s="26">
        <f ca="1">NETWORKDAYS(Table1[[#This Row],[Joining Date]],TODAY())</f>
        <v>1513</v>
      </c>
      <c r="Q855" s="26" t="str">
        <f>LEFT(Table1[[#This Row],[Department]],5)&amp;"-"&amp;RIGHT(Table1[[#This Row],[Employee ID]],3)</f>
        <v>Finan-398</v>
      </c>
      <c r="R855" s="26" t="str">
        <f>LEFT(Table1[[#This Row],[Department]],3)</f>
        <v>Fin</v>
      </c>
      <c r="S855" s="37">
        <f>_xlfn.XLOOKUP(Table1[[#This Row],[City]],Table2[City],Table2[Bonus %])</f>
        <v>6</v>
      </c>
      <c r="U855" s="48" t="str">
        <v xml:space="preserve">Neha </v>
      </c>
      <c r="V855" s="48" t="str">
        <v>Kulkarni</v>
      </c>
    </row>
    <row r="856" spans="1:22" x14ac:dyDescent="0.35">
      <c r="A856" s="7" t="s">
        <v>1425</v>
      </c>
      <c r="B856" s="40" t="str">
        <f>LEFT(Table1[[#This Row],[Employee Name]],FIND(" ",Table1[[#This Row],[Employee Name]]))</f>
        <v xml:space="preserve">Arjun </v>
      </c>
      <c r="C856" s="40" t="str">
        <f>RIGHT(Table1[[#This Row],[Employee Name]],LEN(Table1[[#This Row],[Employee Name]])-FIND(" ",Table1[[#This Row],[Employee Name]]))</f>
        <v>Mehta</v>
      </c>
      <c r="D856" s="22">
        <f>Table1[[#This Row],[Basic Salary]]+Table1[[#This Row],[Bonus]]</f>
        <v>122624</v>
      </c>
      <c r="E856" s="8">
        <v>70</v>
      </c>
      <c r="F856" s="45">
        <v>83</v>
      </c>
      <c r="G856" s="8" t="str" cm="1">
        <f t="array" ref="G856">_xlfn.IFS(Table1[[#This Row],[Performance Score]]&gt;=80,"Excellent",Table1[[#This Row],[Performance Score]]&gt;=60,"Good",Table1[[#This Row],[Performance Score]]&gt;=40,"Need Improvement")</f>
        <v>Excellent</v>
      </c>
      <c r="H856" s="29">
        <f>Table1[[#This Row],[Bonus]]/Table1[[#This Row],[Basic Salary]]</f>
        <v>0.29403446565570224</v>
      </c>
      <c r="I856" s="8">
        <f ca="1">DATEDIF(Table1[[#This Row],[Date of Birth]],TODAY(),"y")</f>
        <v>37</v>
      </c>
      <c r="J856" s="33">
        <v>44048</v>
      </c>
      <c r="K856" s="33" t="str" cm="1">
        <f t="array" aca="1" ref="K856" ca="1">_xlfn.IFS(L856&lt;3,"Junior",L856&lt;=7,"Mid-Level",L856&gt;7,"Senior")</f>
        <v>Mid-Level</v>
      </c>
      <c r="L856" s="45">
        <f ca="1">INT(YEARFRAC(Table1[[#This Row],[Joining Date]],TODAY(),1))</f>
        <v>5</v>
      </c>
      <c r="M856" s="25" t="str">
        <f t="shared" ca="1" si="13"/>
        <v>No</v>
      </c>
      <c r="N856" s="25">
        <f>YEAR(Table1[[#This Row],[Joining Date]])</f>
        <v>2020</v>
      </c>
      <c r="O856" s="45">
        <f>MONTH(Table1[[#This Row],[Joining Date]])</f>
        <v>8</v>
      </c>
      <c r="P856" s="25">
        <f ca="1">NETWORKDAYS(Table1[[#This Row],[Joining Date]],TODAY())</f>
        <v>1539</v>
      </c>
      <c r="Q856" s="25" t="str">
        <f>LEFT(Table1[[#This Row],[Department]],5)&amp;"-"&amp;RIGHT(Table1[[#This Row],[Employee ID]],3)</f>
        <v>Suppo-369</v>
      </c>
      <c r="R856" s="25" t="str">
        <f>LEFT(Table1[[#This Row],[Department]],3)</f>
        <v>Sup</v>
      </c>
      <c r="S856" s="36">
        <f>_xlfn.XLOOKUP(Table1[[#This Row],[City]],Table2[City],Table2[Bonus %])</f>
        <v>8</v>
      </c>
      <c r="U856" s="48" t="str">
        <v xml:space="preserve">Arjun </v>
      </c>
      <c r="V856" s="48" t="str">
        <v>Mehta</v>
      </c>
    </row>
    <row r="857" spans="1:22" x14ac:dyDescent="0.35">
      <c r="A857" s="9" t="s">
        <v>3846</v>
      </c>
      <c r="B857" s="41" t="str">
        <f>LEFT(Table1[[#This Row],[Employee Name]],FIND(" ",Table1[[#This Row],[Employee Name]]))</f>
        <v xml:space="preserve">Ravi </v>
      </c>
      <c r="C857" s="41" t="str">
        <f>RIGHT(Table1[[#This Row],[Employee Name]],LEN(Table1[[#This Row],[Employee Name]])-FIND(" ",Table1[[#This Row],[Employee Name]]))</f>
        <v>Teja</v>
      </c>
      <c r="D857" s="23">
        <f>Table1[[#This Row],[Basic Salary]]+Table1[[#This Row],[Bonus]]</f>
        <v>122606</v>
      </c>
      <c r="E857" s="10">
        <v>83</v>
      </c>
      <c r="F857" s="46">
        <v>99</v>
      </c>
      <c r="G857" s="10" t="str" cm="1">
        <f t="array" ref="G857">_xlfn.IFS(Table1[[#This Row],[Performance Score]]&gt;=80,"Excellent",Table1[[#This Row],[Performance Score]]&gt;=60,"Good",Table1[[#This Row],[Performance Score]]&gt;=40,"Need Improvement")</f>
        <v>Excellent</v>
      </c>
      <c r="H857" s="30">
        <f>Table1[[#This Row],[Bonus]]/Table1[[#This Row],[Basic Salary]]</f>
        <v>0.15025799793601652</v>
      </c>
      <c r="I857" s="10">
        <f ca="1">DATEDIF(Table1[[#This Row],[Date of Birth]],TODAY(),"y")</f>
        <v>30</v>
      </c>
      <c r="J857" s="34">
        <v>43451</v>
      </c>
      <c r="K857" s="33" t="str" cm="1">
        <f t="array" aca="1" ref="K857" ca="1">_xlfn.IFS(L857&lt;3,"Junior",L857&lt;=7,"Mid-Level",L857&gt;7,"Senior")</f>
        <v>Mid-Level</v>
      </c>
      <c r="L857" s="46">
        <f ca="1">INT(YEARFRAC(Table1[[#This Row],[Joining Date]],TODAY(),1))</f>
        <v>7</v>
      </c>
      <c r="M857" s="25" t="str">
        <f t="shared" ca="1" si="13"/>
        <v>Yes</v>
      </c>
      <c r="N857" s="26">
        <f>YEAR(Table1[[#This Row],[Joining Date]])</f>
        <v>2018</v>
      </c>
      <c r="O857" s="46">
        <f>MONTH(Table1[[#This Row],[Joining Date]])</f>
        <v>12</v>
      </c>
      <c r="P857" s="26">
        <f ca="1">NETWORKDAYS(Table1[[#This Row],[Joining Date]],TODAY())</f>
        <v>1966</v>
      </c>
      <c r="Q857" s="26" t="str">
        <f>LEFT(Table1[[#This Row],[Department]],5)&amp;"-"&amp;RIGHT(Table1[[#This Row],[Employee ID]],3)</f>
        <v>Suppo-790</v>
      </c>
      <c r="R857" s="26" t="str">
        <f>LEFT(Table1[[#This Row],[Department]],3)</f>
        <v>Sup</v>
      </c>
      <c r="S857" s="37">
        <f>_xlfn.XLOOKUP(Table1[[#This Row],[City]],Table2[City],Table2[Bonus %])</f>
        <v>8</v>
      </c>
      <c r="U857" s="48" t="str">
        <v xml:space="preserve">Ravi </v>
      </c>
      <c r="V857" s="48" t="str">
        <v>Teja</v>
      </c>
    </row>
    <row r="858" spans="1:22" x14ac:dyDescent="0.35">
      <c r="A858" s="7" t="s">
        <v>739</v>
      </c>
      <c r="B858" s="40" t="str">
        <f>LEFT(Table1[[#This Row],[Employee Name]],FIND(" ",Table1[[#This Row],[Employee Name]]))</f>
        <v xml:space="preserve">Ananya </v>
      </c>
      <c r="C858" s="40" t="str">
        <f>RIGHT(Table1[[#This Row],[Employee Name]],LEN(Table1[[#This Row],[Employee Name]])-FIND(" ",Table1[[#This Row],[Employee Name]]))</f>
        <v>Rao</v>
      </c>
      <c r="D858" s="22">
        <f>Table1[[#This Row],[Basic Salary]]+Table1[[#This Row],[Bonus]]</f>
        <v>122598</v>
      </c>
      <c r="E858" s="8">
        <v>70</v>
      </c>
      <c r="F858" s="45">
        <v>41</v>
      </c>
      <c r="G858" s="8" t="str" cm="1">
        <f t="array" ref="G858">_xlfn.IFS(Table1[[#This Row],[Performance Score]]&gt;=80,"Excellent",Table1[[#This Row],[Performance Score]]&gt;=60,"Good",Table1[[#This Row],[Performance Score]]&gt;=40,"Need Improvement")</f>
        <v>Need Improvement</v>
      </c>
      <c r="H858" s="29">
        <f>Table1[[#This Row],[Bonus]]/Table1[[#This Row],[Basic Salary]]</f>
        <v>0.16457211250748055</v>
      </c>
      <c r="I858" s="8">
        <f ca="1">DATEDIF(Table1[[#This Row],[Date of Birth]],TODAY(),"y")</f>
        <v>18</v>
      </c>
      <c r="J858" s="33">
        <v>45245</v>
      </c>
      <c r="K858" s="33" t="str" cm="1">
        <f t="array" aca="1" ref="K858" ca="1">_xlfn.IFS(L858&lt;3,"Junior",L858&lt;=7,"Mid-Level",L858&gt;7,"Senior")</f>
        <v>Junior</v>
      </c>
      <c r="L858" s="45">
        <f ca="1">INT(YEARFRAC(Table1[[#This Row],[Joining Date]],TODAY(),1))</f>
        <v>2</v>
      </c>
      <c r="M858" s="25" t="str">
        <f t="shared" ca="1" si="13"/>
        <v>No</v>
      </c>
      <c r="N858" s="25">
        <f>YEAR(Table1[[#This Row],[Joining Date]])</f>
        <v>2023</v>
      </c>
      <c r="O858" s="45">
        <f>MONTH(Table1[[#This Row],[Joining Date]])</f>
        <v>11</v>
      </c>
      <c r="P858" s="25">
        <f ca="1">NETWORKDAYS(Table1[[#This Row],[Joining Date]],TODAY())</f>
        <v>684</v>
      </c>
      <c r="Q858" s="25" t="str">
        <f>LEFT(Table1[[#This Row],[Department]],5)&amp;"-"&amp;RIGHT(Table1[[#This Row],[Employee ID]],3)</f>
        <v>Finan-683</v>
      </c>
      <c r="R858" s="25" t="str">
        <f>LEFT(Table1[[#This Row],[Department]],3)</f>
        <v>Fin</v>
      </c>
      <c r="S858" s="36">
        <f>_xlfn.XLOOKUP(Table1[[#This Row],[City]],Table2[City],Table2[Bonus %])</f>
        <v>8</v>
      </c>
      <c r="U858" s="48" t="str">
        <v xml:space="preserve">Ananya </v>
      </c>
      <c r="V858" s="48" t="str">
        <v>Rao</v>
      </c>
    </row>
    <row r="859" spans="1:22" x14ac:dyDescent="0.35">
      <c r="A859" s="9" t="s">
        <v>2461</v>
      </c>
      <c r="B859" s="41" t="str">
        <f>LEFT(Table1[[#This Row],[Employee Name]],FIND(" ",Table1[[#This Row],[Employee Name]]))</f>
        <v xml:space="preserve">Ananya </v>
      </c>
      <c r="C859" s="41" t="str">
        <f>RIGHT(Table1[[#This Row],[Employee Name]],LEN(Table1[[#This Row],[Employee Name]])-FIND(" ",Table1[[#This Row],[Employee Name]]))</f>
        <v>Rao</v>
      </c>
      <c r="D859" s="23">
        <f>Table1[[#This Row],[Basic Salary]]+Table1[[#This Row],[Bonus]]</f>
        <v>122582</v>
      </c>
      <c r="E859" s="10">
        <v>95</v>
      </c>
      <c r="F859" s="46">
        <v>66</v>
      </c>
      <c r="G859" s="10" t="str" cm="1">
        <f t="array" ref="G859">_xlfn.IFS(Table1[[#This Row],[Performance Score]]&gt;=80,"Excellent",Table1[[#This Row],[Performance Score]]&gt;=60,"Good",Table1[[#This Row],[Performance Score]]&gt;=40,"Need Improvement")</f>
        <v>Good</v>
      </c>
      <c r="H859" s="30">
        <f>Table1[[#This Row],[Bonus]]/Table1[[#This Row],[Basic Salary]]</f>
        <v>0.19835373245219567</v>
      </c>
      <c r="I859" s="10">
        <f ca="1">DATEDIF(Table1[[#This Row],[Date of Birth]],TODAY(),"y")</f>
        <v>42</v>
      </c>
      <c r="J859" s="34">
        <v>44038</v>
      </c>
      <c r="K859" s="33" t="str" cm="1">
        <f t="array" aca="1" ref="K859" ca="1">_xlfn.IFS(L859&lt;3,"Junior",L859&lt;=7,"Mid-Level",L859&gt;7,"Senior")</f>
        <v>Mid-Level</v>
      </c>
      <c r="L859" s="46">
        <f ca="1">INT(YEARFRAC(Table1[[#This Row],[Joining Date]],TODAY(),1))</f>
        <v>5</v>
      </c>
      <c r="M859" s="25" t="str">
        <f t="shared" ca="1" si="13"/>
        <v>No</v>
      </c>
      <c r="N859" s="26">
        <f>YEAR(Table1[[#This Row],[Joining Date]])</f>
        <v>2020</v>
      </c>
      <c r="O859" s="46">
        <f>MONTH(Table1[[#This Row],[Joining Date]])</f>
        <v>7</v>
      </c>
      <c r="P859" s="26">
        <f ca="1">NETWORKDAYS(Table1[[#This Row],[Joining Date]],TODAY())</f>
        <v>1546</v>
      </c>
      <c r="Q859" s="26" t="str">
        <f>LEFT(Table1[[#This Row],[Department]],5)&amp;"-"&amp;RIGHT(Table1[[#This Row],[Employee ID]],3)</f>
        <v>Suppo-405</v>
      </c>
      <c r="R859" s="26" t="str">
        <f>LEFT(Table1[[#This Row],[Department]],3)</f>
        <v>Sup</v>
      </c>
      <c r="S859" s="37">
        <f>_xlfn.XLOOKUP(Table1[[#This Row],[City]],Table2[City],Table2[Bonus %])</f>
        <v>5</v>
      </c>
      <c r="U859" s="48" t="str">
        <v xml:space="preserve">Ananya </v>
      </c>
      <c r="V859" s="48" t="str">
        <v>Rao</v>
      </c>
    </row>
    <row r="860" spans="1:22" x14ac:dyDescent="0.35">
      <c r="A860" s="7" t="s">
        <v>974</v>
      </c>
      <c r="B860" s="40" t="str">
        <f>LEFT(Table1[[#This Row],[Employee Name]],FIND(" ",Table1[[#This Row],[Employee Name]]))</f>
        <v xml:space="preserve">Nisha </v>
      </c>
      <c r="C860" s="40" t="str">
        <f>RIGHT(Table1[[#This Row],[Employee Name]],LEN(Table1[[#This Row],[Employee Name]])-FIND(" ",Table1[[#This Row],[Employee Name]]))</f>
        <v>Kapoor</v>
      </c>
      <c r="D860" s="22">
        <f>Table1[[#This Row],[Basic Salary]]+Table1[[#This Row],[Bonus]]</f>
        <v>122579</v>
      </c>
      <c r="E860" s="8">
        <v>73</v>
      </c>
      <c r="F860" s="45">
        <v>86</v>
      </c>
      <c r="G860" s="8" t="str" cm="1">
        <f t="array" ref="G860">_xlfn.IFS(Table1[[#This Row],[Performance Score]]&gt;=80,"Excellent",Table1[[#This Row],[Performance Score]]&gt;=60,"Good",Table1[[#This Row],[Performance Score]]&gt;=40,"Need Improvement")</f>
        <v>Excellent</v>
      </c>
      <c r="H860" s="29">
        <f>Table1[[#This Row],[Bonus]]/Table1[[#This Row],[Basic Salary]]</f>
        <v>0.20700894087990862</v>
      </c>
      <c r="I860" s="8">
        <f ca="1">DATEDIF(Table1[[#This Row],[Date of Birth]],TODAY(),"y")</f>
        <v>23</v>
      </c>
      <c r="J860" s="33">
        <v>45492</v>
      </c>
      <c r="K860" s="33" t="str" cm="1">
        <f t="array" aca="1" ref="K860" ca="1">_xlfn.IFS(L860&lt;3,"Junior",L860&lt;=7,"Mid-Level",L860&gt;7,"Senior")</f>
        <v>Junior</v>
      </c>
      <c r="L860" s="45">
        <f ca="1">INT(YEARFRAC(Table1[[#This Row],[Joining Date]],TODAY(),1))</f>
        <v>1</v>
      </c>
      <c r="M860" s="25" t="str">
        <f t="shared" ca="1" si="13"/>
        <v>No</v>
      </c>
      <c r="N860" s="25">
        <f>YEAR(Table1[[#This Row],[Joining Date]])</f>
        <v>2024</v>
      </c>
      <c r="O860" s="45">
        <f>MONTH(Table1[[#This Row],[Joining Date]])</f>
        <v>7</v>
      </c>
      <c r="P860" s="25">
        <f ca="1">NETWORKDAYS(Table1[[#This Row],[Joining Date]],TODAY())</f>
        <v>507</v>
      </c>
      <c r="Q860" s="25" t="str">
        <f>LEFT(Table1[[#This Row],[Department]],5)&amp;"-"&amp;RIGHT(Table1[[#This Row],[Employee ID]],3)</f>
        <v>Suppo-918</v>
      </c>
      <c r="R860" s="25" t="str">
        <f>LEFT(Table1[[#This Row],[Department]],3)</f>
        <v>Sup</v>
      </c>
      <c r="S860" s="36">
        <f>_xlfn.XLOOKUP(Table1[[#This Row],[City]],Table2[City],Table2[Bonus %])</f>
        <v>5</v>
      </c>
      <c r="U860" s="48" t="str">
        <v xml:space="preserve">Nisha </v>
      </c>
      <c r="V860" s="48" t="str">
        <v>Kapoor</v>
      </c>
    </row>
    <row r="861" spans="1:22" x14ac:dyDescent="0.35">
      <c r="A861" s="9" t="s">
        <v>2784</v>
      </c>
      <c r="B861" s="41" t="str">
        <f>LEFT(Table1[[#This Row],[Employee Name]],FIND(" ",Table1[[#This Row],[Employee Name]]))</f>
        <v xml:space="preserve">Neha </v>
      </c>
      <c r="C861" s="41" t="str">
        <f>RIGHT(Table1[[#This Row],[Employee Name]],LEN(Table1[[#This Row],[Employee Name]])-FIND(" ",Table1[[#This Row],[Employee Name]]))</f>
        <v>Kulkarni</v>
      </c>
      <c r="D861" s="23">
        <f>Table1[[#This Row],[Basic Salary]]+Table1[[#This Row],[Bonus]]</f>
        <v>122539</v>
      </c>
      <c r="E861" s="10">
        <v>75</v>
      </c>
      <c r="F861" s="46">
        <v>99</v>
      </c>
      <c r="G861" s="10" t="str" cm="1">
        <f t="array" ref="G861">_xlfn.IFS(Table1[[#This Row],[Performance Score]]&gt;=80,"Excellent",Table1[[#This Row],[Performance Score]]&gt;=60,"Good",Table1[[#This Row],[Performance Score]]&gt;=40,"Need Improvement")</f>
        <v>Excellent</v>
      </c>
      <c r="H861" s="30">
        <f>Table1[[#This Row],[Bonus]]/Table1[[#This Row],[Basic Salary]]</f>
        <v>0.10341815693266339</v>
      </c>
      <c r="I861" s="10">
        <f ca="1">DATEDIF(Table1[[#This Row],[Date of Birth]],TODAY(),"y")</f>
        <v>20</v>
      </c>
      <c r="J861" s="34">
        <v>45371</v>
      </c>
      <c r="K861" s="33" t="str" cm="1">
        <f t="array" aca="1" ref="K861" ca="1">_xlfn.IFS(L861&lt;3,"Junior",L861&lt;=7,"Mid-Level",L861&gt;7,"Senior")</f>
        <v>Junior</v>
      </c>
      <c r="L861" s="46">
        <f ca="1">INT(YEARFRAC(Table1[[#This Row],[Joining Date]],TODAY(),1))</f>
        <v>2</v>
      </c>
      <c r="M861" s="25" t="str">
        <f t="shared" ca="1" si="13"/>
        <v>No</v>
      </c>
      <c r="N861" s="26">
        <f>YEAR(Table1[[#This Row],[Joining Date]])</f>
        <v>2024</v>
      </c>
      <c r="O861" s="46">
        <f>MONTH(Table1[[#This Row],[Joining Date]])</f>
        <v>3</v>
      </c>
      <c r="P861" s="26">
        <f ca="1">NETWORKDAYS(Table1[[#This Row],[Joining Date]],TODAY())</f>
        <v>594</v>
      </c>
      <c r="Q861" s="26" t="str">
        <f>LEFT(Table1[[#This Row],[Department]],5)&amp;"-"&amp;RIGHT(Table1[[#This Row],[Employee ID]],3)</f>
        <v>Finan-728</v>
      </c>
      <c r="R861" s="26" t="str">
        <f>LEFT(Table1[[#This Row],[Department]],3)</f>
        <v>Fin</v>
      </c>
      <c r="S861" s="37">
        <f>_xlfn.XLOOKUP(Table1[[#This Row],[City]],Table2[City],Table2[Bonus %])</f>
        <v>5</v>
      </c>
      <c r="U861" s="48" t="str">
        <v xml:space="preserve">Neha </v>
      </c>
      <c r="V861" s="48" t="str">
        <v>Kulkarni</v>
      </c>
    </row>
    <row r="862" spans="1:22" x14ac:dyDescent="0.35">
      <c r="A862" s="7" t="s">
        <v>787</v>
      </c>
      <c r="B862" s="40" t="str">
        <f>LEFT(Table1[[#This Row],[Employee Name]],FIND(" ",Table1[[#This Row],[Employee Name]]))</f>
        <v xml:space="preserve">Sneha </v>
      </c>
      <c r="C862" s="40" t="str">
        <f>RIGHT(Table1[[#This Row],[Employee Name]],LEN(Table1[[#This Row],[Employee Name]])-FIND(" ",Table1[[#This Row],[Employee Name]]))</f>
        <v>Iyer</v>
      </c>
      <c r="D862" s="22">
        <f>Table1[[#This Row],[Basic Salary]]+Table1[[#This Row],[Bonus]]</f>
        <v>122532</v>
      </c>
      <c r="E862" s="8">
        <v>61</v>
      </c>
      <c r="F862" s="45">
        <v>47</v>
      </c>
      <c r="G862" s="8" t="str" cm="1">
        <f t="array" ref="G862">_xlfn.IFS(Table1[[#This Row],[Performance Score]]&gt;=80,"Excellent",Table1[[#This Row],[Performance Score]]&gt;=60,"Good",Table1[[#This Row],[Performance Score]]&gt;=40,"Need Improvement")</f>
        <v>Need Improvement</v>
      </c>
      <c r="H862" s="29">
        <f>Table1[[#This Row],[Bonus]]/Table1[[#This Row],[Basic Salary]]</f>
        <v>0.11888086345913271</v>
      </c>
      <c r="I862" s="8">
        <f ca="1">DATEDIF(Table1[[#This Row],[Date of Birth]],TODAY(),"y")</f>
        <v>15</v>
      </c>
      <c r="J862" s="33">
        <v>44019</v>
      </c>
      <c r="K862" s="33" t="str" cm="1">
        <f t="array" aca="1" ref="K862" ca="1">_xlfn.IFS(L862&lt;3,"Junior",L862&lt;=7,"Mid-Level",L862&gt;7,"Senior")</f>
        <v>Mid-Level</v>
      </c>
      <c r="L862" s="45">
        <f ca="1">INT(YEARFRAC(Table1[[#This Row],[Joining Date]],TODAY(),1))</f>
        <v>5</v>
      </c>
      <c r="M862" s="25" t="str">
        <f t="shared" ca="1" si="13"/>
        <v>No</v>
      </c>
      <c r="N862" s="25">
        <f>YEAR(Table1[[#This Row],[Joining Date]])</f>
        <v>2020</v>
      </c>
      <c r="O862" s="45">
        <f>MONTH(Table1[[#This Row],[Joining Date]])</f>
        <v>7</v>
      </c>
      <c r="P862" s="25">
        <f ca="1">NETWORKDAYS(Table1[[#This Row],[Joining Date]],TODAY())</f>
        <v>1560</v>
      </c>
      <c r="Q862" s="25" t="str">
        <f>LEFT(Table1[[#This Row],[Department]],5)&amp;"-"&amp;RIGHT(Table1[[#This Row],[Employee ID]],3)</f>
        <v>IT-731</v>
      </c>
      <c r="R862" s="25" t="str">
        <f>LEFT(Table1[[#This Row],[Department]],3)</f>
        <v>IT</v>
      </c>
      <c r="S862" s="36">
        <f>_xlfn.XLOOKUP(Table1[[#This Row],[City]],Table2[City],Table2[Bonus %])</f>
        <v>5</v>
      </c>
      <c r="U862" s="48" t="str">
        <v xml:space="preserve">Sneha </v>
      </c>
      <c r="V862" s="48" t="str">
        <v>Iyer</v>
      </c>
    </row>
    <row r="863" spans="1:22" x14ac:dyDescent="0.35">
      <c r="A863" s="9" t="s">
        <v>2050</v>
      </c>
      <c r="B863" s="41" t="str">
        <f>LEFT(Table1[[#This Row],[Employee Name]],FIND(" ",Table1[[#This Row],[Employee Name]]))</f>
        <v xml:space="preserve">Priya </v>
      </c>
      <c r="C863" s="41" t="str">
        <f>RIGHT(Table1[[#This Row],[Employee Name]],LEN(Table1[[#This Row],[Employee Name]])-FIND(" ",Table1[[#This Row],[Employee Name]]))</f>
        <v>Reddy</v>
      </c>
      <c r="D863" s="23">
        <f>Table1[[#This Row],[Basic Salary]]+Table1[[#This Row],[Bonus]]</f>
        <v>122521</v>
      </c>
      <c r="E863" s="10">
        <v>82</v>
      </c>
      <c r="F863" s="46">
        <v>47</v>
      </c>
      <c r="G863" s="10" t="str" cm="1">
        <f t="array" ref="G863">_xlfn.IFS(Table1[[#This Row],[Performance Score]]&gt;=80,"Excellent",Table1[[#This Row],[Performance Score]]&gt;=60,"Good",Table1[[#This Row],[Performance Score]]&gt;=40,"Need Improvement")</f>
        <v>Need Improvement</v>
      </c>
      <c r="H863" s="30">
        <f>Table1[[#This Row],[Bonus]]/Table1[[#This Row],[Basic Salary]]</f>
        <v>5.5633098979873175E-2</v>
      </c>
      <c r="I863" s="10">
        <f ca="1">DATEDIF(Table1[[#This Row],[Date of Birth]],TODAY(),"y")</f>
        <v>29</v>
      </c>
      <c r="J863" s="34">
        <v>44859</v>
      </c>
      <c r="K863" s="33" t="str" cm="1">
        <f t="array" aca="1" ref="K863" ca="1">_xlfn.IFS(L863&lt;3,"Junior",L863&lt;=7,"Mid-Level",L863&gt;7,"Senior")</f>
        <v>Mid-Level</v>
      </c>
      <c r="L863" s="46">
        <f ca="1">INT(YEARFRAC(Table1[[#This Row],[Joining Date]],TODAY(),1))</f>
        <v>3</v>
      </c>
      <c r="M863" s="25" t="str">
        <f t="shared" ca="1" si="13"/>
        <v>No</v>
      </c>
      <c r="N863" s="26">
        <f>YEAR(Table1[[#This Row],[Joining Date]])</f>
        <v>2022</v>
      </c>
      <c r="O863" s="46">
        <f>MONTH(Table1[[#This Row],[Joining Date]])</f>
        <v>10</v>
      </c>
      <c r="P863" s="26">
        <f ca="1">NETWORKDAYS(Table1[[#This Row],[Joining Date]],TODAY())</f>
        <v>960</v>
      </c>
      <c r="Q863" s="26" t="str">
        <f>LEFT(Table1[[#This Row],[Department]],5)&amp;"-"&amp;RIGHT(Table1[[#This Row],[Employee ID]],3)</f>
        <v>Sales-994</v>
      </c>
      <c r="R863" s="26" t="str">
        <f>LEFT(Table1[[#This Row],[Department]],3)</f>
        <v>Sal</v>
      </c>
      <c r="S863" s="37">
        <f>_xlfn.XLOOKUP(Table1[[#This Row],[City]],Table2[City],Table2[Bonus %])</f>
        <v>5</v>
      </c>
      <c r="U863" s="48" t="str">
        <v xml:space="preserve">Priya </v>
      </c>
      <c r="V863" s="48" t="str">
        <v>Reddy</v>
      </c>
    </row>
    <row r="864" spans="1:22" x14ac:dyDescent="0.35">
      <c r="A864" s="7" t="s">
        <v>1764</v>
      </c>
      <c r="B864" s="40" t="str">
        <f>LEFT(Table1[[#This Row],[Employee Name]],FIND(" ",Table1[[#This Row],[Employee Name]]))</f>
        <v xml:space="preserve">Ananya </v>
      </c>
      <c r="C864" s="40" t="str">
        <f>RIGHT(Table1[[#This Row],[Employee Name]],LEN(Table1[[#This Row],[Employee Name]])-FIND(" ",Table1[[#This Row],[Employee Name]]))</f>
        <v>Rao</v>
      </c>
      <c r="D864" s="22">
        <f>Table1[[#This Row],[Basic Salary]]+Table1[[#This Row],[Bonus]]</f>
        <v>122498</v>
      </c>
      <c r="E864" s="8">
        <v>90</v>
      </c>
      <c r="F864" s="45">
        <v>91</v>
      </c>
      <c r="G864" s="8" t="str" cm="1">
        <f t="array" ref="G864">_xlfn.IFS(Table1[[#This Row],[Performance Score]]&gt;=80,"Excellent",Table1[[#This Row],[Performance Score]]&gt;=60,"Good",Table1[[#This Row],[Performance Score]]&gt;=40,"Need Improvement")</f>
        <v>Excellent</v>
      </c>
      <c r="H864" s="29">
        <f>Table1[[#This Row],[Bonus]]/Table1[[#This Row],[Basic Salary]]</f>
        <v>9.2132948183017718E-2</v>
      </c>
      <c r="I864" s="8">
        <f ca="1">DATEDIF(Table1[[#This Row],[Date of Birth]],TODAY(),"y")</f>
        <v>31</v>
      </c>
      <c r="J864" s="33">
        <v>45495</v>
      </c>
      <c r="K864" s="33" t="str" cm="1">
        <f t="array" aca="1" ref="K864" ca="1">_xlfn.IFS(L864&lt;3,"Junior",L864&lt;=7,"Mid-Level",L864&gt;7,"Senior")</f>
        <v>Junior</v>
      </c>
      <c r="L864" s="45">
        <f ca="1">INT(YEARFRAC(Table1[[#This Row],[Joining Date]],TODAY(),1))</f>
        <v>1</v>
      </c>
      <c r="M864" s="25" t="str">
        <f t="shared" ca="1" si="13"/>
        <v>No</v>
      </c>
      <c r="N864" s="25">
        <f>YEAR(Table1[[#This Row],[Joining Date]])</f>
        <v>2024</v>
      </c>
      <c r="O864" s="45">
        <f>MONTH(Table1[[#This Row],[Joining Date]])</f>
        <v>7</v>
      </c>
      <c r="P864" s="25">
        <f ca="1">NETWORKDAYS(Table1[[#This Row],[Joining Date]],TODAY())</f>
        <v>506</v>
      </c>
      <c r="Q864" s="25" t="str">
        <f>LEFT(Table1[[#This Row],[Department]],5)&amp;"-"&amp;RIGHT(Table1[[#This Row],[Employee ID]],3)</f>
        <v>HR-708</v>
      </c>
      <c r="R864" s="25" t="str">
        <f>LEFT(Table1[[#This Row],[Department]],3)</f>
        <v>HR</v>
      </c>
      <c r="S864" s="36">
        <f>_xlfn.XLOOKUP(Table1[[#This Row],[City]],Table2[City],Table2[Bonus %])</f>
        <v>8</v>
      </c>
      <c r="U864" s="48" t="str">
        <v xml:space="preserve">Ananya </v>
      </c>
      <c r="V864" s="48" t="str">
        <v>Rao</v>
      </c>
    </row>
    <row r="865" spans="1:22" x14ac:dyDescent="0.35">
      <c r="A865" s="9" t="s">
        <v>4443</v>
      </c>
      <c r="B865" s="41" t="str">
        <f>LEFT(Table1[[#This Row],[Employee Name]],FIND(" ",Table1[[#This Row],[Employee Name]]))</f>
        <v xml:space="preserve">Aarav </v>
      </c>
      <c r="C865" s="41" t="str">
        <f>RIGHT(Table1[[#This Row],[Employee Name]],LEN(Table1[[#This Row],[Employee Name]])-FIND(" ",Table1[[#This Row],[Employee Name]]))</f>
        <v>Sharma</v>
      </c>
      <c r="D865" s="23">
        <f>Table1[[#This Row],[Basic Salary]]+Table1[[#This Row],[Bonus]]</f>
        <v>122490</v>
      </c>
      <c r="E865" s="10">
        <v>76</v>
      </c>
      <c r="F865" s="46">
        <v>43</v>
      </c>
      <c r="G865" s="10" t="str" cm="1">
        <f t="array" ref="G865">_xlfn.IFS(Table1[[#This Row],[Performance Score]]&gt;=80,"Excellent",Table1[[#This Row],[Performance Score]]&gt;=60,"Good",Table1[[#This Row],[Performance Score]]&gt;=40,"Need Improvement")</f>
        <v>Need Improvement</v>
      </c>
      <c r="H865" s="30">
        <f>Table1[[#This Row],[Bonus]]/Table1[[#This Row],[Basic Salary]]</f>
        <v>4.841056541760104E-2</v>
      </c>
      <c r="I865" s="10">
        <f ca="1">DATEDIF(Table1[[#This Row],[Date of Birth]],TODAY(),"y")</f>
        <v>36</v>
      </c>
      <c r="J865" s="34">
        <v>45807</v>
      </c>
      <c r="K865" s="33" t="str" cm="1">
        <f t="array" aca="1" ref="K865" ca="1">_xlfn.IFS(L865&lt;3,"Junior",L865&lt;=7,"Mid-Level",L865&gt;7,"Senior")</f>
        <v>Junior</v>
      </c>
      <c r="L865" s="46">
        <f ca="1">INT(YEARFRAC(Table1[[#This Row],[Joining Date]],TODAY(),1))</f>
        <v>1</v>
      </c>
      <c r="M865" s="25" t="str">
        <f t="shared" ca="1" si="13"/>
        <v>No</v>
      </c>
      <c r="N865" s="26">
        <f>YEAR(Table1[[#This Row],[Joining Date]])</f>
        <v>2025</v>
      </c>
      <c r="O865" s="46">
        <f>MONTH(Table1[[#This Row],[Joining Date]])</f>
        <v>5</v>
      </c>
      <c r="P865" s="26">
        <f ca="1">NETWORKDAYS(Table1[[#This Row],[Joining Date]],TODAY())</f>
        <v>282</v>
      </c>
      <c r="Q865" s="26" t="str">
        <f>LEFT(Table1[[#This Row],[Department]],5)&amp;"-"&amp;RIGHT(Table1[[#This Row],[Employee ID]],3)</f>
        <v>IT-387</v>
      </c>
      <c r="R865" s="26" t="str">
        <f>LEFT(Table1[[#This Row],[Department]],3)</f>
        <v>IT</v>
      </c>
      <c r="S865" s="37">
        <f>_xlfn.XLOOKUP(Table1[[#This Row],[City]],Table2[City],Table2[Bonus %])</f>
        <v>7</v>
      </c>
      <c r="U865" s="48" t="str">
        <v xml:space="preserve">Aarav </v>
      </c>
      <c r="V865" s="48" t="str">
        <v>Sharma</v>
      </c>
    </row>
    <row r="866" spans="1:22" x14ac:dyDescent="0.35">
      <c r="A866" s="7" t="s">
        <v>2590</v>
      </c>
      <c r="B866" s="40" t="str">
        <f>LEFT(Table1[[#This Row],[Employee Name]],FIND(" ",Table1[[#This Row],[Employee Name]]))</f>
        <v xml:space="preserve">Sneha </v>
      </c>
      <c r="C866" s="40" t="str">
        <f>RIGHT(Table1[[#This Row],[Employee Name]],LEN(Table1[[#This Row],[Employee Name]])-FIND(" ",Table1[[#This Row],[Employee Name]]))</f>
        <v>Iyer</v>
      </c>
      <c r="D866" s="22">
        <f>Table1[[#This Row],[Basic Salary]]+Table1[[#This Row],[Bonus]]</f>
        <v>122457</v>
      </c>
      <c r="E866" s="8">
        <v>62</v>
      </c>
      <c r="F866" s="45">
        <v>68</v>
      </c>
      <c r="G866" s="8" t="str" cm="1">
        <f t="array" ref="G866">_xlfn.IFS(Table1[[#This Row],[Performance Score]]&gt;=80,"Excellent",Table1[[#This Row],[Performance Score]]&gt;=60,"Good",Table1[[#This Row],[Performance Score]]&gt;=40,"Need Improvement")</f>
        <v>Good</v>
      </c>
      <c r="H866" s="29">
        <f>Table1[[#This Row],[Bonus]]/Table1[[#This Row],[Basic Salary]]</f>
        <v>0.13722012239856612</v>
      </c>
      <c r="I866" s="8">
        <f ca="1">DATEDIF(Table1[[#This Row],[Date of Birth]],TODAY(),"y")</f>
        <v>28</v>
      </c>
      <c r="J866" s="33">
        <v>42644</v>
      </c>
      <c r="K866" s="33" t="str" cm="1">
        <f t="array" aca="1" ref="K866" ca="1">_xlfn.IFS(L866&lt;3,"Junior",L866&lt;=7,"Mid-Level",L866&gt;7,"Senior")</f>
        <v>Senior</v>
      </c>
      <c r="L866" s="45">
        <f ca="1">INT(YEARFRAC(Table1[[#This Row],[Joining Date]],TODAY(),1))</f>
        <v>9</v>
      </c>
      <c r="M866" s="25" t="str">
        <f t="shared" ca="1" si="13"/>
        <v>Yes</v>
      </c>
      <c r="N866" s="25">
        <f>YEAR(Table1[[#This Row],[Joining Date]])</f>
        <v>2016</v>
      </c>
      <c r="O866" s="45">
        <f>MONTH(Table1[[#This Row],[Joining Date]])</f>
        <v>10</v>
      </c>
      <c r="P866" s="25">
        <f ca="1">NETWORKDAYS(Table1[[#This Row],[Joining Date]],TODAY())</f>
        <v>2541</v>
      </c>
      <c r="Q866" s="25" t="str">
        <f>LEFT(Table1[[#This Row],[Department]],5)&amp;"-"&amp;RIGHT(Table1[[#This Row],[Employee ID]],3)</f>
        <v>HR-534</v>
      </c>
      <c r="R866" s="25" t="str">
        <f>LEFT(Table1[[#This Row],[Department]],3)</f>
        <v>HR</v>
      </c>
      <c r="S866" s="36">
        <f>_xlfn.XLOOKUP(Table1[[#This Row],[City]],Table2[City],Table2[Bonus %])</f>
        <v>5</v>
      </c>
      <c r="U866" s="48" t="str">
        <v xml:space="preserve">Sneha </v>
      </c>
      <c r="V866" s="48" t="str">
        <v>Iyer</v>
      </c>
    </row>
    <row r="867" spans="1:22" x14ac:dyDescent="0.35">
      <c r="A867" s="9" t="s">
        <v>206</v>
      </c>
      <c r="B867" s="41" t="str">
        <f>LEFT(Table1[[#This Row],[Employee Name]],FIND(" ",Table1[[#This Row],[Employee Name]]))</f>
        <v xml:space="preserve">Gayathri </v>
      </c>
      <c r="C867" s="41" t="str">
        <f>RIGHT(Table1[[#This Row],[Employee Name]],LEN(Table1[[#This Row],[Employee Name]])-FIND(" ",Table1[[#This Row],[Employee Name]]))</f>
        <v>Iyer</v>
      </c>
      <c r="D867" s="23">
        <f>Table1[[#This Row],[Basic Salary]]+Table1[[#This Row],[Bonus]]</f>
        <v>122447</v>
      </c>
      <c r="E867" s="10">
        <v>100</v>
      </c>
      <c r="F867" s="46">
        <v>60</v>
      </c>
      <c r="G867" s="10" t="str" cm="1">
        <f t="array" ref="G867">_xlfn.IFS(Table1[[#This Row],[Performance Score]]&gt;=80,"Excellent",Table1[[#This Row],[Performance Score]]&gt;=60,"Good",Table1[[#This Row],[Performance Score]]&gt;=40,"Need Improvement")</f>
        <v>Good</v>
      </c>
      <c r="H867" s="30">
        <f>Table1[[#This Row],[Bonus]]/Table1[[#This Row],[Basic Salary]]</f>
        <v>0.14589591697315105</v>
      </c>
      <c r="I867" s="10">
        <f ca="1">DATEDIF(Table1[[#This Row],[Date of Birth]],TODAY(),"y")</f>
        <v>17</v>
      </c>
      <c r="J867" s="34">
        <v>44638</v>
      </c>
      <c r="K867" s="33" t="str" cm="1">
        <f t="array" aca="1" ref="K867" ca="1">_xlfn.IFS(L867&lt;3,"Junior",L867&lt;=7,"Mid-Level",L867&gt;7,"Senior")</f>
        <v>Mid-Level</v>
      </c>
      <c r="L867" s="46">
        <f ca="1">INT(YEARFRAC(Table1[[#This Row],[Joining Date]],TODAY(),1))</f>
        <v>4</v>
      </c>
      <c r="M867" s="25" t="str">
        <f t="shared" ca="1" si="13"/>
        <v>No</v>
      </c>
      <c r="N867" s="26">
        <f>YEAR(Table1[[#This Row],[Joining Date]])</f>
        <v>2022</v>
      </c>
      <c r="O867" s="46">
        <f>MONTH(Table1[[#This Row],[Joining Date]])</f>
        <v>3</v>
      </c>
      <c r="P867" s="26">
        <f ca="1">NETWORKDAYS(Table1[[#This Row],[Joining Date]],TODAY())</f>
        <v>1117</v>
      </c>
      <c r="Q867" s="26" t="str">
        <f>LEFT(Table1[[#This Row],[Department]],5)&amp;"-"&amp;RIGHT(Table1[[#This Row],[Employee ID]],3)</f>
        <v>Marke-150</v>
      </c>
      <c r="R867" s="26" t="str">
        <f>LEFT(Table1[[#This Row],[Department]],3)</f>
        <v>Mar</v>
      </c>
      <c r="S867" s="37">
        <f>_xlfn.XLOOKUP(Table1[[#This Row],[City]],Table2[City],Table2[Bonus %])</f>
        <v>7</v>
      </c>
      <c r="U867" s="48" t="str">
        <v xml:space="preserve">Gayathri </v>
      </c>
      <c r="V867" s="48" t="str">
        <v>Iyer</v>
      </c>
    </row>
    <row r="868" spans="1:22" x14ac:dyDescent="0.35">
      <c r="A868" s="7" t="s">
        <v>979</v>
      </c>
      <c r="B868" s="40" t="str">
        <f>LEFT(Table1[[#This Row],[Employee Name]],FIND(" ",Table1[[#This Row],[Employee Name]]))</f>
        <v xml:space="preserve">Meera </v>
      </c>
      <c r="C868" s="40" t="str">
        <f>RIGHT(Table1[[#This Row],[Employee Name]],LEN(Table1[[#This Row],[Employee Name]])-FIND(" ",Table1[[#This Row],[Employee Name]]))</f>
        <v>Joshi</v>
      </c>
      <c r="D868" s="22">
        <f>Table1[[#This Row],[Basic Salary]]+Table1[[#This Row],[Bonus]]</f>
        <v>122434</v>
      </c>
      <c r="E868" s="8">
        <v>87</v>
      </c>
      <c r="F868" s="45">
        <v>68</v>
      </c>
      <c r="G868" s="8" t="str" cm="1">
        <f t="array" ref="G868">_xlfn.IFS(Table1[[#This Row],[Performance Score]]&gt;=80,"Excellent",Table1[[#This Row],[Performance Score]]&gt;=60,"Good",Table1[[#This Row],[Performance Score]]&gt;=40,"Need Improvement")</f>
        <v>Good</v>
      </c>
      <c r="H868" s="29">
        <f>Table1[[#This Row],[Bonus]]/Table1[[#This Row],[Basic Salary]]</f>
        <v>0.1505657256700372</v>
      </c>
      <c r="I868" s="8">
        <f ca="1">DATEDIF(Table1[[#This Row],[Date of Birth]],TODAY(),"y")</f>
        <v>23</v>
      </c>
      <c r="J868" s="33">
        <v>43910</v>
      </c>
      <c r="K868" s="33" t="str" cm="1">
        <f t="array" aca="1" ref="K868" ca="1">_xlfn.IFS(L868&lt;3,"Junior",L868&lt;=7,"Mid-Level",L868&gt;7,"Senior")</f>
        <v>Mid-Level</v>
      </c>
      <c r="L868" s="45">
        <f ca="1">INT(YEARFRAC(Table1[[#This Row],[Joining Date]],TODAY(),1))</f>
        <v>6</v>
      </c>
      <c r="M868" s="25" t="str">
        <f t="shared" ca="1" si="13"/>
        <v>Yes</v>
      </c>
      <c r="N868" s="25">
        <f>YEAR(Table1[[#This Row],[Joining Date]])</f>
        <v>2020</v>
      </c>
      <c r="O868" s="45">
        <f>MONTH(Table1[[#This Row],[Joining Date]])</f>
        <v>3</v>
      </c>
      <c r="P868" s="25">
        <f ca="1">NETWORKDAYS(Table1[[#This Row],[Joining Date]],TODAY())</f>
        <v>1637</v>
      </c>
      <c r="Q868" s="25" t="str">
        <f>LEFT(Table1[[#This Row],[Department]],5)&amp;"-"&amp;RIGHT(Table1[[#This Row],[Employee ID]],3)</f>
        <v>Opera-923</v>
      </c>
      <c r="R868" s="25" t="str">
        <f>LEFT(Table1[[#This Row],[Department]],3)</f>
        <v>Ope</v>
      </c>
      <c r="S868" s="36">
        <f>_xlfn.XLOOKUP(Table1[[#This Row],[City]],Table2[City],Table2[Bonus %])</f>
        <v>8</v>
      </c>
      <c r="U868" s="48" t="str">
        <v xml:space="preserve">Meera </v>
      </c>
      <c r="V868" s="48" t="str">
        <v>Joshi</v>
      </c>
    </row>
    <row r="869" spans="1:22" x14ac:dyDescent="0.35">
      <c r="A869" s="9" t="s">
        <v>99</v>
      </c>
      <c r="B869" s="41" t="str">
        <f>LEFT(Table1[[#This Row],[Employee Name]],FIND(" ",Table1[[#This Row],[Employee Name]]))</f>
        <v xml:space="preserve">Vikram </v>
      </c>
      <c r="C869" s="41" t="str">
        <f>RIGHT(Table1[[#This Row],[Employee Name]],LEN(Table1[[#This Row],[Employee Name]])-FIND(" ",Table1[[#This Row],[Employee Name]]))</f>
        <v>Singh</v>
      </c>
      <c r="D869" s="23">
        <f>Table1[[#This Row],[Basic Salary]]+Table1[[#This Row],[Bonus]]</f>
        <v>122432</v>
      </c>
      <c r="E869" s="10">
        <v>82</v>
      </c>
      <c r="F869" s="46">
        <v>86</v>
      </c>
      <c r="G869" s="10" t="str" cm="1">
        <f t="array" ref="G869">_xlfn.IFS(Table1[[#This Row],[Performance Score]]&gt;=80,"Excellent",Table1[[#This Row],[Performance Score]]&gt;=60,"Good",Table1[[#This Row],[Performance Score]]&gt;=40,"Need Improvement")</f>
        <v>Excellent</v>
      </c>
      <c r="H869" s="30">
        <f>Table1[[#This Row],[Bonus]]/Table1[[#This Row],[Basic Salary]]</f>
        <v>0.18643706452957082</v>
      </c>
      <c r="I869" s="10">
        <f ca="1">DATEDIF(Table1[[#This Row],[Date of Birth]],TODAY(),"y")</f>
        <v>41</v>
      </c>
      <c r="J869" s="34">
        <v>42161</v>
      </c>
      <c r="K869" s="33" t="str" cm="1">
        <f t="array" aca="1" ref="K869" ca="1">_xlfn.IFS(L869&lt;3,"Junior",L869&lt;=7,"Mid-Level",L869&gt;7,"Senior")</f>
        <v>Senior</v>
      </c>
      <c r="L869" s="46">
        <f ca="1">INT(YEARFRAC(Table1[[#This Row],[Joining Date]],TODAY(),1))</f>
        <v>11</v>
      </c>
      <c r="M869" s="25" t="str">
        <f t="shared" ca="1" si="13"/>
        <v>Yes</v>
      </c>
      <c r="N869" s="26">
        <f>YEAR(Table1[[#This Row],[Joining Date]])</f>
        <v>2015</v>
      </c>
      <c r="O869" s="46">
        <f>MONTH(Table1[[#This Row],[Joining Date]])</f>
        <v>6</v>
      </c>
      <c r="P869" s="26">
        <f ca="1">NETWORKDAYS(Table1[[#This Row],[Joining Date]],TODAY())</f>
        <v>2886</v>
      </c>
      <c r="Q869" s="26" t="str">
        <f>LEFT(Table1[[#This Row],[Department]],5)&amp;"-"&amp;RIGHT(Table1[[#This Row],[Employee ID]],3)</f>
        <v>Opera-044</v>
      </c>
      <c r="R869" s="26" t="str">
        <f>LEFT(Table1[[#This Row],[Department]],3)</f>
        <v>Ope</v>
      </c>
      <c r="S869" s="37">
        <f>_xlfn.XLOOKUP(Table1[[#This Row],[City]],Table2[City],Table2[Bonus %])</f>
        <v>5</v>
      </c>
      <c r="U869" s="48" t="str">
        <v xml:space="preserve">Vikram </v>
      </c>
      <c r="V869" s="48" t="str">
        <v>Singh</v>
      </c>
    </row>
    <row r="870" spans="1:22" x14ac:dyDescent="0.35">
      <c r="A870" s="7" t="s">
        <v>4447</v>
      </c>
      <c r="B870" s="40" t="str">
        <f>LEFT(Table1[[#This Row],[Employee Name]],FIND(" ",Table1[[#This Row],[Employee Name]]))</f>
        <v xml:space="preserve">Kavya </v>
      </c>
      <c r="C870" s="40" t="str">
        <f>RIGHT(Table1[[#This Row],[Employee Name]],LEN(Table1[[#This Row],[Employee Name]])-FIND(" ",Table1[[#This Row],[Employee Name]]))</f>
        <v>Nair</v>
      </c>
      <c r="D870" s="22">
        <f>Table1[[#This Row],[Basic Salary]]+Table1[[#This Row],[Bonus]]</f>
        <v>122408</v>
      </c>
      <c r="E870" s="8">
        <v>66</v>
      </c>
      <c r="F870" s="45">
        <v>71</v>
      </c>
      <c r="G870" s="8" t="str" cm="1">
        <f t="array" ref="G870">_xlfn.IFS(Table1[[#This Row],[Performance Score]]&gt;=80,"Excellent",Table1[[#This Row],[Performance Score]]&gt;=60,"Good",Table1[[#This Row],[Performance Score]]&gt;=40,"Need Improvement")</f>
        <v>Good</v>
      </c>
      <c r="H870" s="29">
        <f>Table1[[#This Row],[Bonus]]/Table1[[#This Row],[Basic Salary]]</f>
        <v>0.26461077534996641</v>
      </c>
      <c r="I870" s="8">
        <f ca="1">DATEDIF(Table1[[#This Row],[Date of Birth]],TODAY(),"y")</f>
        <v>23</v>
      </c>
      <c r="J870" s="33">
        <v>42867</v>
      </c>
      <c r="K870" s="33" t="str" cm="1">
        <f t="array" aca="1" ref="K870" ca="1">_xlfn.IFS(L870&lt;3,"Junior",L870&lt;=7,"Mid-Level",L870&gt;7,"Senior")</f>
        <v>Senior</v>
      </c>
      <c r="L870" s="45">
        <f ca="1">INT(YEARFRAC(Table1[[#This Row],[Joining Date]],TODAY(),1))</f>
        <v>9</v>
      </c>
      <c r="M870" s="25" t="str">
        <f t="shared" ca="1" si="13"/>
        <v>Yes</v>
      </c>
      <c r="N870" s="25">
        <f>YEAR(Table1[[#This Row],[Joining Date]])</f>
        <v>2017</v>
      </c>
      <c r="O870" s="45">
        <f>MONTH(Table1[[#This Row],[Joining Date]])</f>
        <v>5</v>
      </c>
      <c r="P870" s="25">
        <f ca="1">NETWORKDAYS(Table1[[#This Row],[Joining Date]],TODAY())</f>
        <v>2382</v>
      </c>
      <c r="Q870" s="25" t="str">
        <f>LEFT(Table1[[#This Row],[Department]],5)&amp;"-"&amp;RIGHT(Table1[[#This Row],[Employee ID]],3)</f>
        <v>Marke-391</v>
      </c>
      <c r="R870" s="25" t="str">
        <f>LEFT(Table1[[#This Row],[Department]],3)</f>
        <v>Mar</v>
      </c>
      <c r="S870" s="36">
        <f>_xlfn.XLOOKUP(Table1[[#This Row],[City]],Table2[City],Table2[Bonus %])</f>
        <v>6</v>
      </c>
      <c r="U870" s="48" t="str">
        <v xml:space="preserve">Kavya </v>
      </c>
      <c r="V870" s="48" t="str">
        <v>Nair</v>
      </c>
    </row>
    <row r="871" spans="1:22" x14ac:dyDescent="0.35">
      <c r="A871" s="9" t="s">
        <v>592</v>
      </c>
      <c r="B871" s="41" t="str">
        <f>LEFT(Table1[[#This Row],[Employee Name]],FIND(" ",Table1[[#This Row],[Employee Name]]))</f>
        <v xml:space="preserve">Aditya </v>
      </c>
      <c r="C871" s="41" t="str">
        <f>RIGHT(Table1[[#This Row],[Employee Name]],LEN(Table1[[#This Row],[Employee Name]])-FIND(" ",Table1[[#This Row],[Employee Name]]))</f>
        <v>Kapoor</v>
      </c>
      <c r="D871" s="23">
        <f>Table1[[#This Row],[Basic Salary]]+Table1[[#This Row],[Bonus]]</f>
        <v>122387</v>
      </c>
      <c r="E871" s="10">
        <v>81</v>
      </c>
      <c r="F871" s="46">
        <v>45</v>
      </c>
      <c r="G871" s="10" t="str" cm="1">
        <f t="array" ref="G871">_xlfn.IFS(Table1[[#This Row],[Performance Score]]&gt;=80,"Excellent",Table1[[#This Row],[Performance Score]]&gt;=60,"Good",Table1[[#This Row],[Performance Score]]&gt;=40,"Need Improvement")</f>
        <v>Need Improvement</v>
      </c>
      <c r="H871" s="30">
        <f>Table1[[#This Row],[Bonus]]/Table1[[#This Row],[Basic Salary]]</f>
        <v>5.1904630934781863E-2</v>
      </c>
      <c r="I871" s="10">
        <f ca="1">DATEDIF(Table1[[#This Row],[Date of Birth]],TODAY(),"y")</f>
        <v>25</v>
      </c>
      <c r="J871" s="34">
        <v>43526</v>
      </c>
      <c r="K871" s="33" t="str" cm="1">
        <f t="array" aca="1" ref="K871" ca="1">_xlfn.IFS(L871&lt;3,"Junior",L871&lt;=7,"Mid-Level",L871&gt;7,"Senior")</f>
        <v>Mid-Level</v>
      </c>
      <c r="L871" s="46">
        <f ca="1">INT(YEARFRAC(Table1[[#This Row],[Joining Date]],TODAY(),1))</f>
        <v>7</v>
      </c>
      <c r="M871" s="25" t="str">
        <f t="shared" ca="1" si="13"/>
        <v>Yes</v>
      </c>
      <c r="N871" s="26">
        <f>YEAR(Table1[[#This Row],[Joining Date]])</f>
        <v>2019</v>
      </c>
      <c r="O871" s="46">
        <f>MONTH(Table1[[#This Row],[Joining Date]])</f>
        <v>3</v>
      </c>
      <c r="P871" s="26">
        <f ca="1">NETWORKDAYS(Table1[[#This Row],[Joining Date]],TODAY())</f>
        <v>1911</v>
      </c>
      <c r="Q871" s="26" t="str">
        <f>LEFT(Table1[[#This Row],[Department]],5)&amp;"-"&amp;RIGHT(Table1[[#This Row],[Employee ID]],3)</f>
        <v>Sales-536</v>
      </c>
      <c r="R871" s="26" t="str">
        <f>LEFT(Table1[[#This Row],[Department]],3)</f>
        <v>Sal</v>
      </c>
      <c r="S871" s="37">
        <f>_xlfn.XLOOKUP(Table1[[#This Row],[City]],Table2[City],Table2[Bonus %])</f>
        <v>5</v>
      </c>
      <c r="U871" s="48" t="str">
        <v xml:space="preserve">Aditya </v>
      </c>
      <c r="V871" s="48" t="str">
        <v>Kapoor</v>
      </c>
    </row>
    <row r="872" spans="1:22" x14ac:dyDescent="0.35">
      <c r="A872" s="7" t="s">
        <v>191</v>
      </c>
      <c r="B872" s="40" t="str">
        <f>LEFT(Table1[[#This Row],[Employee Name]],FIND(" ",Table1[[#This Row],[Employee Name]]))</f>
        <v xml:space="preserve">Priya </v>
      </c>
      <c r="C872" s="40" t="str">
        <f>RIGHT(Table1[[#This Row],[Employee Name]],LEN(Table1[[#This Row],[Employee Name]])-FIND(" ",Table1[[#This Row],[Employee Name]]))</f>
        <v>Reddy</v>
      </c>
      <c r="D872" s="22">
        <f>Table1[[#This Row],[Basic Salary]]+Table1[[#This Row],[Bonus]]</f>
        <v>122374</v>
      </c>
      <c r="E872" s="8">
        <v>73</v>
      </c>
      <c r="F872" s="45">
        <v>49</v>
      </c>
      <c r="G872" s="8" t="str" cm="1">
        <f t="array" ref="G872">_xlfn.IFS(Table1[[#This Row],[Performance Score]]&gt;=80,"Excellent",Table1[[#This Row],[Performance Score]]&gt;=60,"Good",Table1[[#This Row],[Performance Score]]&gt;=40,"Need Improvement")</f>
        <v>Need Improvement</v>
      </c>
      <c r="H872" s="29">
        <f>Table1[[#This Row],[Bonus]]/Table1[[#This Row],[Basic Salary]]</f>
        <v>0.21465438519871363</v>
      </c>
      <c r="I872" s="8">
        <f ca="1">DATEDIF(Table1[[#This Row],[Date of Birth]],TODAY(),"y")</f>
        <v>41</v>
      </c>
      <c r="J872" s="33">
        <v>43445</v>
      </c>
      <c r="K872" s="33" t="str" cm="1">
        <f t="array" aca="1" ref="K872" ca="1">_xlfn.IFS(L872&lt;3,"Junior",L872&lt;=7,"Mid-Level",L872&gt;7,"Senior")</f>
        <v>Mid-Level</v>
      </c>
      <c r="L872" s="45">
        <f ca="1">INT(YEARFRAC(Table1[[#This Row],[Joining Date]],TODAY(),1))</f>
        <v>7</v>
      </c>
      <c r="M872" s="25" t="str">
        <f t="shared" ca="1" si="13"/>
        <v>Yes</v>
      </c>
      <c r="N872" s="25">
        <f>YEAR(Table1[[#This Row],[Joining Date]])</f>
        <v>2018</v>
      </c>
      <c r="O872" s="45">
        <f>MONTH(Table1[[#This Row],[Joining Date]])</f>
        <v>12</v>
      </c>
      <c r="P872" s="25">
        <f ca="1">NETWORKDAYS(Table1[[#This Row],[Joining Date]],TODAY())</f>
        <v>1970</v>
      </c>
      <c r="Q872" s="25" t="str">
        <f>LEFT(Table1[[#This Row],[Department]],5)&amp;"-"&amp;RIGHT(Table1[[#This Row],[Employee ID]],3)</f>
        <v>Opera-135</v>
      </c>
      <c r="R872" s="25" t="str">
        <f>LEFT(Table1[[#This Row],[Department]],3)</f>
        <v>Ope</v>
      </c>
      <c r="S872" s="36">
        <f>_xlfn.XLOOKUP(Table1[[#This Row],[City]],Table2[City],Table2[Bonus %])</f>
        <v>6</v>
      </c>
      <c r="U872" s="48" t="str">
        <v xml:space="preserve">Priya </v>
      </c>
      <c r="V872" s="48" t="str">
        <v>Reddy</v>
      </c>
    </row>
    <row r="873" spans="1:22" x14ac:dyDescent="0.35">
      <c r="A873" s="9" t="s">
        <v>1114</v>
      </c>
      <c r="B873" s="41" t="str">
        <f>LEFT(Table1[[#This Row],[Employee Name]],FIND(" ",Table1[[#This Row],[Employee Name]]))</f>
        <v xml:space="preserve">Rohan </v>
      </c>
      <c r="C873" s="41" t="str">
        <f>RIGHT(Table1[[#This Row],[Employee Name]],LEN(Table1[[#This Row],[Employee Name]])-FIND(" ",Table1[[#This Row],[Employee Name]]))</f>
        <v>Gupta</v>
      </c>
      <c r="D873" s="23">
        <f>Table1[[#This Row],[Basic Salary]]+Table1[[#This Row],[Bonus]]</f>
        <v>122370</v>
      </c>
      <c r="E873" s="10">
        <v>79</v>
      </c>
      <c r="F873" s="46">
        <v>86</v>
      </c>
      <c r="G873" s="10" t="str" cm="1">
        <f t="array" ref="G873">_xlfn.IFS(Table1[[#This Row],[Performance Score]]&gt;=80,"Excellent",Table1[[#This Row],[Performance Score]]&gt;=60,"Good",Table1[[#This Row],[Performance Score]]&gt;=40,"Need Improvement")</f>
        <v>Excellent</v>
      </c>
      <c r="H873" s="30">
        <f>Table1[[#This Row],[Bonus]]/Table1[[#This Row],[Basic Salary]]</f>
        <v>0.15297642602747472</v>
      </c>
      <c r="I873" s="10">
        <f ca="1">DATEDIF(Table1[[#This Row],[Date of Birth]],TODAY(),"y")</f>
        <v>21</v>
      </c>
      <c r="J873" s="34">
        <v>45862</v>
      </c>
      <c r="K873" s="33" t="str" cm="1">
        <f t="array" aca="1" ref="K873" ca="1">_xlfn.IFS(L873&lt;3,"Junior",L873&lt;=7,"Mid-Level",L873&gt;7,"Senior")</f>
        <v>Junior</v>
      </c>
      <c r="L873" s="46">
        <f ca="1">INT(YEARFRAC(Table1[[#This Row],[Joining Date]],TODAY(),1))</f>
        <v>0</v>
      </c>
      <c r="M873" s="25" t="str">
        <f t="shared" ca="1" si="13"/>
        <v>No</v>
      </c>
      <c r="N873" s="26">
        <f>YEAR(Table1[[#This Row],[Joining Date]])</f>
        <v>2025</v>
      </c>
      <c r="O873" s="46">
        <f>MONTH(Table1[[#This Row],[Joining Date]])</f>
        <v>7</v>
      </c>
      <c r="P873" s="26">
        <f ca="1">NETWORKDAYS(Table1[[#This Row],[Joining Date]],TODAY())</f>
        <v>243</v>
      </c>
      <c r="Q873" s="26" t="str">
        <f>LEFT(Table1[[#This Row],[Department]],5)&amp;"-"&amp;RIGHT(Table1[[#This Row],[Employee ID]],3)</f>
        <v>HR-058</v>
      </c>
      <c r="R873" s="26" t="str">
        <f>LEFT(Table1[[#This Row],[Department]],3)</f>
        <v>HR</v>
      </c>
      <c r="S873" s="37">
        <f>_xlfn.XLOOKUP(Table1[[#This Row],[City]],Table2[City],Table2[Bonus %])</f>
        <v>8</v>
      </c>
      <c r="U873" s="48" t="str">
        <v xml:space="preserve">Rohan </v>
      </c>
      <c r="V873" s="48" t="str">
        <v>Gupta</v>
      </c>
    </row>
    <row r="874" spans="1:22" x14ac:dyDescent="0.35">
      <c r="A874" s="7" t="s">
        <v>2619</v>
      </c>
      <c r="B874" s="40" t="str">
        <f>LEFT(Table1[[#This Row],[Employee Name]],FIND(" ",Table1[[#This Row],[Employee Name]]))</f>
        <v xml:space="preserve">Ajay </v>
      </c>
      <c r="C874" s="40" t="str">
        <f>RIGHT(Table1[[#This Row],[Employee Name]],LEN(Table1[[#This Row],[Employee Name]])-FIND(" ",Table1[[#This Row],[Employee Name]]))</f>
        <v>Singh</v>
      </c>
      <c r="D874" s="22">
        <f>Table1[[#This Row],[Basic Salary]]+Table1[[#This Row],[Bonus]]</f>
        <v>122364</v>
      </c>
      <c r="E874" s="8">
        <v>62</v>
      </c>
      <c r="F874" s="45">
        <v>81</v>
      </c>
      <c r="G874" s="8" t="str" cm="1">
        <f t="array" ref="G874">_xlfn.IFS(Table1[[#This Row],[Performance Score]]&gt;=80,"Excellent",Table1[[#This Row],[Performance Score]]&gt;=60,"Good",Table1[[#This Row],[Performance Score]]&gt;=40,"Need Improvement")</f>
        <v>Excellent</v>
      </c>
      <c r="H874" s="29">
        <f>Table1[[#This Row],[Bonus]]/Table1[[#This Row],[Basic Salary]]</f>
        <v>0.22980130453572398</v>
      </c>
      <c r="I874" s="8">
        <f ca="1">DATEDIF(Table1[[#This Row],[Date of Birth]],TODAY(),"y")</f>
        <v>40</v>
      </c>
      <c r="J874" s="33">
        <v>43646</v>
      </c>
      <c r="K874" s="33" t="str" cm="1">
        <f t="array" aca="1" ref="K874" ca="1">_xlfn.IFS(L874&lt;3,"Junior",L874&lt;=7,"Mid-Level",L874&gt;7,"Senior")</f>
        <v>Mid-Level</v>
      </c>
      <c r="L874" s="45">
        <f ca="1">INT(YEARFRAC(Table1[[#This Row],[Joining Date]],TODAY(),1))</f>
        <v>6</v>
      </c>
      <c r="M874" s="25" t="str">
        <f t="shared" ca="1" si="13"/>
        <v>Yes</v>
      </c>
      <c r="N874" s="25">
        <f>YEAR(Table1[[#This Row],[Joining Date]])</f>
        <v>2019</v>
      </c>
      <c r="O874" s="45">
        <f>MONTH(Table1[[#This Row],[Joining Date]])</f>
        <v>6</v>
      </c>
      <c r="P874" s="25">
        <f ca="1">NETWORKDAYS(Table1[[#This Row],[Joining Date]],TODAY())</f>
        <v>1826</v>
      </c>
      <c r="Q874" s="25" t="str">
        <f>LEFT(Table1[[#This Row],[Department]],5)&amp;"-"&amp;RIGHT(Table1[[#This Row],[Employee ID]],3)</f>
        <v>Opera-563</v>
      </c>
      <c r="R874" s="25" t="str">
        <f>LEFT(Table1[[#This Row],[Department]],3)</f>
        <v>Ope</v>
      </c>
      <c r="S874" s="36">
        <f>_xlfn.XLOOKUP(Table1[[#This Row],[City]],Table2[City],Table2[Bonus %])</f>
        <v>5</v>
      </c>
      <c r="U874" s="48" t="str">
        <v xml:space="preserve">Ajay </v>
      </c>
      <c r="V874" s="48" t="str">
        <v>Singh</v>
      </c>
    </row>
    <row r="875" spans="1:22" x14ac:dyDescent="0.35">
      <c r="A875" s="9" t="s">
        <v>2999</v>
      </c>
      <c r="B875" s="41" t="str">
        <f>LEFT(Table1[[#This Row],[Employee Name]],FIND(" ",Table1[[#This Row],[Employee Name]]))</f>
        <v xml:space="preserve">Krishna </v>
      </c>
      <c r="C875" s="41" t="str">
        <f>RIGHT(Table1[[#This Row],[Employee Name]],LEN(Table1[[#This Row],[Employee Name]])-FIND(" ",Table1[[#This Row],[Employee Name]]))</f>
        <v>Chaitanya</v>
      </c>
      <c r="D875" s="23">
        <f>Table1[[#This Row],[Basic Salary]]+Table1[[#This Row],[Bonus]]</f>
        <v>122362</v>
      </c>
      <c r="E875" s="10">
        <v>93</v>
      </c>
      <c r="F875" s="46">
        <v>63</v>
      </c>
      <c r="G875" s="10" t="str" cm="1">
        <f t="array" ref="G875">_xlfn.IFS(Table1[[#This Row],[Performance Score]]&gt;=80,"Excellent",Table1[[#This Row],[Performance Score]]&gt;=60,"Good",Table1[[#This Row],[Performance Score]]&gt;=40,"Need Improvement")</f>
        <v>Good</v>
      </c>
      <c r="H875" s="30">
        <f>Table1[[#This Row],[Bonus]]/Table1[[#This Row],[Basic Salary]]</f>
        <v>5.7689648018809214E-2</v>
      </c>
      <c r="I875" s="10">
        <f ca="1">DATEDIF(Table1[[#This Row],[Date of Birth]],TODAY(),"y")</f>
        <v>41</v>
      </c>
      <c r="J875" s="34">
        <v>43413</v>
      </c>
      <c r="K875" s="33" t="str" cm="1">
        <f t="array" aca="1" ref="K875" ca="1">_xlfn.IFS(L875&lt;3,"Junior",L875&lt;=7,"Mid-Level",L875&gt;7,"Senior")</f>
        <v>Mid-Level</v>
      </c>
      <c r="L875" s="46">
        <f ca="1">INT(YEARFRAC(Table1[[#This Row],[Joining Date]],TODAY(),1))</f>
        <v>7</v>
      </c>
      <c r="M875" s="25" t="str">
        <f t="shared" ca="1" si="13"/>
        <v>Yes</v>
      </c>
      <c r="N875" s="26">
        <f>YEAR(Table1[[#This Row],[Joining Date]])</f>
        <v>2018</v>
      </c>
      <c r="O875" s="46">
        <f>MONTH(Table1[[#This Row],[Joining Date]])</f>
        <v>11</v>
      </c>
      <c r="P875" s="26">
        <f ca="1">NETWORKDAYS(Table1[[#This Row],[Joining Date]],TODAY())</f>
        <v>1992</v>
      </c>
      <c r="Q875" s="26" t="str">
        <f>LEFT(Table1[[#This Row],[Department]],5)&amp;"-"&amp;RIGHT(Table1[[#This Row],[Employee ID]],3)</f>
        <v>Finan-943</v>
      </c>
      <c r="R875" s="26" t="str">
        <f>LEFT(Table1[[#This Row],[Department]],3)</f>
        <v>Fin</v>
      </c>
      <c r="S875" s="37">
        <f>_xlfn.XLOOKUP(Table1[[#This Row],[City]],Table2[City],Table2[Bonus %])</f>
        <v>8</v>
      </c>
      <c r="U875" s="48" t="str">
        <v xml:space="preserve">Krishna </v>
      </c>
      <c r="V875" s="48" t="str">
        <v>Chaitanya</v>
      </c>
    </row>
    <row r="876" spans="1:22" x14ac:dyDescent="0.35">
      <c r="A876" s="7" t="s">
        <v>300</v>
      </c>
      <c r="B876" s="40" t="str">
        <f>LEFT(Table1[[#This Row],[Employee Name]],FIND(" ",Table1[[#This Row],[Employee Name]]))</f>
        <v xml:space="preserve">Krishna </v>
      </c>
      <c r="C876" s="40" t="str">
        <f>RIGHT(Table1[[#This Row],[Employee Name]],LEN(Table1[[#This Row],[Employee Name]])-FIND(" ",Table1[[#This Row],[Employee Name]]))</f>
        <v>Chaitanya</v>
      </c>
      <c r="D876" s="22">
        <f>Table1[[#This Row],[Basic Salary]]+Table1[[#This Row],[Bonus]]</f>
        <v>122357</v>
      </c>
      <c r="E876" s="8">
        <v>71</v>
      </c>
      <c r="F876" s="45">
        <v>80</v>
      </c>
      <c r="G876" s="8" t="str" cm="1">
        <f t="array" ref="G876">_xlfn.IFS(Table1[[#This Row],[Performance Score]]&gt;=80,"Excellent",Table1[[#This Row],[Performance Score]]&gt;=60,"Good",Table1[[#This Row],[Performance Score]]&gt;=40,"Need Improvement")</f>
        <v>Excellent</v>
      </c>
      <c r="H876" s="29">
        <f>Table1[[#This Row],[Bonus]]/Table1[[#This Row],[Basic Salary]]</f>
        <v>0.24892313973665409</v>
      </c>
      <c r="I876" s="8">
        <f ca="1">DATEDIF(Table1[[#This Row],[Date of Birth]],TODAY(),"y")</f>
        <v>43</v>
      </c>
      <c r="J876" s="33">
        <v>43132</v>
      </c>
      <c r="K876" s="33" t="str" cm="1">
        <f t="array" aca="1" ref="K876" ca="1">_xlfn.IFS(L876&lt;3,"Junior",L876&lt;=7,"Mid-Level",L876&gt;7,"Senior")</f>
        <v>Senior</v>
      </c>
      <c r="L876" s="45">
        <f ca="1">INT(YEARFRAC(Table1[[#This Row],[Joining Date]],TODAY(),1))</f>
        <v>8</v>
      </c>
      <c r="M876" s="25" t="str">
        <f t="shared" ca="1" si="13"/>
        <v>Yes</v>
      </c>
      <c r="N876" s="25">
        <f>YEAR(Table1[[#This Row],[Joining Date]])</f>
        <v>2018</v>
      </c>
      <c r="O876" s="45">
        <f>MONTH(Table1[[#This Row],[Joining Date]])</f>
        <v>2</v>
      </c>
      <c r="P876" s="25">
        <f ca="1">NETWORKDAYS(Table1[[#This Row],[Joining Date]],TODAY())</f>
        <v>2193</v>
      </c>
      <c r="Q876" s="25" t="str">
        <f>LEFT(Table1[[#This Row],[Department]],5)&amp;"-"&amp;RIGHT(Table1[[#This Row],[Employee ID]],3)</f>
        <v>IT-244</v>
      </c>
      <c r="R876" s="25" t="str">
        <f>LEFT(Table1[[#This Row],[Department]],3)</f>
        <v>IT</v>
      </c>
      <c r="S876" s="36">
        <f>_xlfn.XLOOKUP(Table1[[#This Row],[City]],Table2[City],Table2[Bonus %])</f>
        <v>6</v>
      </c>
      <c r="U876" s="48" t="str">
        <v xml:space="preserve">Krishna </v>
      </c>
      <c r="V876" s="48" t="str">
        <v>Chaitanya</v>
      </c>
    </row>
    <row r="877" spans="1:22" x14ac:dyDescent="0.35">
      <c r="A877" s="9" t="s">
        <v>2338</v>
      </c>
      <c r="B877" s="41" t="str">
        <f>LEFT(Table1[[#This Row],[Employee Name]],FIND(" ",Table1[[#This Row],[Employee Name]]))</f>
        <v xml:space="preserve">Priya </v>
      </c>
      <c r="C877" s="41" t="str">
        <f>RIGHT(Table1[[#This Row],[Employee Name]],LEN(Table1[[#This Row],[Employee Name]])-FIND(" ",Table1[[#This Row],[Employee Name]]))</f>
        <v>Reddy</v>
      </c>
      <c r="D877" s="23">
        <f>Table1[[#This Row],[Basic Salary]]+Table1[[#This Row],[Bonus]]</f>
        <v>122355</v>
      </c>
      <c r="E877" s="10">
        <v>65</v>
      </c>
      <c r="F877" s="46">
        <v>99</v>
      </c>
      <c r="G877" s="10" t="str" cm="1">
        <f t="array" ref="G877">_xlfn.IFS(Table1[[#This Row],[Performance Score]]&gt;=80,"Excellent",Table1[[#This Row],[Performance Score]]&gt;=60,"Good",Table1[[#This Row],[Performance Score]]&gt;=40,"Need Improvement")</f>
        <v>Excellent</v>
      </c>
      <c r="H877" s="30">
        <f>Table1[[#This Row],[Bonus]]/Table1[[#This Row],[Basic Salary]]</f>
        <v>9.9336022785469769E-2</v>
      </c>
      <c r="I877" s="10">
        <f ca="1">DATEDIF(Table1[[#This Row],[Date of Birth]],TODAY(),"y")</f>
        <v>40</v>
      </c>
      <c r="J877" s="34">
        <v>43620</v>
      </c>
      <c r="K877" s="33" t="str" cm="1">
        <f t="array" aca="1" ref="K877" ca="1">_xlfn.IFS(L877&lt;3,"Junior",L877&lt;=7,"Mid-Level",L877&gt;7,"Senior")</f>
        <v>Mid-Level</v>
      </c>
      <c r="L877" s="46">
        <f ca="1">INT(YEARFRAC(Table1[[#This Row],[Joining Date]],TODAY(),1))</f>
        <v>7</v>
      </c>
      <c r="M877" s="25" t="str">
        <f t="shared" ca="1" si="13"/>
        <v>Yes</v>
      </c>
      <c r="N877" s="26">
        <f>YEAR(Table1[[#This Row],[Joining Date]])</f>
        <v>2019</v>
      </c>
      <c r="O877" s="46">
        <f>MONTH(Table1[[#This Row],[Joining Date]])</f>
        <v>6</v>
      </c>
      <c r="P877" s="26">
        <f ca="1">NETWORKDAYS(Table1[[#This Row],[Joining Date]],TODAY())</f>
        <v>1845</v>
      </c>
      <c r="Q877" s="26" t="str">
        <f>LEFT(Table1[[#This Row],[Department]],5)&amp;"-"&amp;RIGHT(Table1[[#This Row],[Employee ID]],3)</f>
        <v>Marke-282</v>
      </c>
      <c r="R877" s="26" t="str">
        <f>LEFT(Table1[[#This Row],[Department]],3)</f>
        <v>Mar</v>
      </c>
      <c r="S877" s="37">
        <f>_xlfn.XLOOKUP(Table1[[#This Row],[City]],Table2[City],Table2[Bonus %])</f>
        <v>5</v>
      </c>
      <c r="U877" s="48" t="str">
        <v xml:space="preserve">Priya </v>
      </c>
      <c r="V877" s="48" t="str">
        <v>Reddy</v>
      </c>
    </row>
    <row r="878" spans="1:22" x14ac:dyDescent="0.35">
      <c r="A878" s="7" t="s">
        <v>3225</v>
      </c>
      <c r="B878" s="40" t="str">
        <f>LEFT(Table1[[#This Row],[Employee Name]],FIND(" ",Table1[[#This Row],[Employee Name]]))</f>
        <v xml:space="preserve">Karan </v>
      </c>
      <c r="C878" s="40" t="str">
        <f>RIGHT(Table1[[#This Row],[Employee Name]],LEN(Table1[[#This Row],[Employee Name]])-FIND(" ",Table1[[#This Row],[Employee Name]]))</f>
        <v>Malhotra</v>
      </c>
      <c r="D878" s="22">
        <f>Table1[[#This Row],[Basic Salary]]+Table1[[#This Row],[Bonus]]</f>
        <v>122317</v>
      </c>
      <c r="E878" s="8">
        <v>72</v>
      </c>
      <c r="F878" s="45">
        <v>90</v>
      </c>
      <c r="G878" s="8" t="str" cm="1">
        <f t="array" ref="G878">_xlfn.IFS(Table1[[#This Row],[Performance Score]]&gt;=80,"Excellent",Table1[[#This Row],[Performance Score]]&gt;=60,"Good",Table1[[#This Row],[Performance Score]]&gt;=40,"Need Improvement")</f>
        <v>Excellent</v>
      </c>
      <c r="H878" s="29">
        <f>Table1[[#This Row],[Bonus]]/Table1[[#This Row],[Basic Salary]]</f>
        <v>8.1408199170711432E-2</v>
      </c>
      <c r="I878" s="8">
        <f ca="1">DATEDIF(Table1[[#This Row],[Date of Birth]],TODAY(),"y")</f>
        <v>40</v>
      </c>
      <c r="J878" s="33">
        <v>42367</v>
      </c>
      <c r="K878" s="33" t="str" cm="1">
        <f t="array" aca="1" ref="K878" ca="1">_xlfn.IFS(L878&lt;3,"Junior",L878&lt;=7,"Mid-Level",L878&gt;7,"Senior")</f>
        <v>Senior</v>
      </c>
      <c r="L878" s="45">
        <f ca="1">INT(YEARFRAC(Table1[[#This Row],[Joining Date]],TODAY(),1))</f>
        <v>10</v>
      </c>
      <c r="M878" s="25" t="str">
        <f t="shared" ca="1" si="13"/>
        <v>Yes</v>
      </c>
      <c r="N878" s="25">
        <f>YEAR(Table1[[#This Row],[Joining Date]])</f>
        <v>2015</v>
      </c>
      <c r="O878" s="45">
        <f>MONTH(Table1[[#This Row],[Joining Date]])</f>
        <v>12</v>
      </c>
      <c r="P878" s="25">
        <f ca="1">NETWORKDAYS(Table1[[#This Row],[Joining Date]],TODAY())</f>
        <v>2740</v>
      </c>
      <c r="Q878" s="25" t="str">
        <f>LEFT(Table1[[#This Row],[Department]],5)&amp;"-"&amp;RIGHT(Table1[[#This Row],[Employee ID]],3)</f>
        <v>Opera-169</v>
      </c>
      <c r="R878" s="25" t="str">
        <f>LEFT(Table1[[#This Row],[Department]],3)</f>
        <v>Ope</v>
      </c>
      <c r="S878" s="36">
        <f>_xlfn.XLOOKUP(Table1[[#This Row],[City]],Table2[City],Table2[Bonus %])</f>
        <v>5</v>
      </c>
      <c r="U878" s="48" t="str">
        <v xml:space="preserve">Karan </v>
      </c>
      <c r="V878" s="48" t="str">
        <v>Malhotra</v>
      </c>
    </row>
    <row r="879" spans="1:22" x14ac:dyDescent="0.35">
      <c r="A879" s="9" t="s">
        <v>2568</v>
      </c>
      <c r="B879" s="41" t="str">
        <f>LEFT(Table1[[#This Row],[Employee Name]],FIND(" ",Table1[[#This Row],[Employee Name]]))</f>
        <v xml:space="preserve">Meera </v>
      </c>
      <c r="C879" s="41" t="str">
        <f>RIGHT(Table1[[#This Row],[Employee Name]],LEN(Table1[[#This Row],[Employee Name]])-FIND(" ",Table1[[#This Row],[Employee Name]]))</f>
        <v>Joshi</v>
      </c>
      <c r="D879" s="23">
        <f>Table1[[#This Row],[Basic Salary]]+Table1[[#This Row],[Bonus]]</f>
        <v>122295</v>
      </c>
      <c r="E879" s="10">
        <v>98</v>
      </c>
      <c r="F879" s="46">
        <v>76</v>
      </c>
      <c r="G879" s="10" t="str" cm="1">
        <f t="array" ref="G879">_xlfn.IFS(Table1[[#This Row],[Performance Score]]&gt;=80,"Excellent",Table1[[#This Row],[Performance Score]]&gt;=60,"Good",Table1[[#This Row],[Performance Score]]&gt;=40,"Need Improvement")</f>
        <v>Good</v>
      </c>
      <c r="H879" s="30">
        <f>Table1[[#This Row],[Bonus]]/Table1[[#This Row],[Basic Salary]]</f>
        <v>0.31736559197699094</v>
      </c>
      <c r="I879" s="10">
        <f ca="1">DATEDIF(Table1[[#This Row],[Date of Birth]],TODAY(),"y")</f>
        <v>29</v>
      </c>
      <c r="J879" s="34">
        <v>44132</v>
      </c>
      <c r="K879" s="33" t="str" cm="1">
        <f t="array" aca="1" ref="K879" ca="1">_xlfn.IFS(L879&lt;3,"Junior",L879&lt;=7,"Mid-Level",L879&gt;7,"Senior")</f>
        <v>Mid-Level</v>
      </c>
      <c r="L879" s="46">
        <f ca="1">INT(YEARFRAC(Table1[[#This Row],[Joining Date]],TODAY(),1))</f>
        <v>5</v>
      </c>
      <c r="M879" s="25" t="str">
        <f t="shared" ca="1" si="13"/>
        <v>No</v>
      </c>
      <c r="N879" s="26">
        <f>YEAR(Table1[[#This Row],[Joining Date]])</f>
        <v>2020</v>
      </c>
      <c r="O879" s="46">
        <f>MONTH(Table1[[#This Row],[Joining Date]])</f>
        <v>10</v>
      </c>
      <c r="P879" s="26">
        <f ca="1">NETWORKDAYS(Table1[[#This Row],[Joining Date]],TODAY())</f>
        <v>1479</v>
      </c>
      <c r="Q879" s="26" t="str">
        <f>LEFT(Table1[[#This Row],[Department]],5)&amp;"-"&amp;RIGHT(Table1[[#This Row],[Employee ID]],3)</f>
        <v>Marke-512</v>
      </c>
      <c r="R879" s="26" t="str">
        <f>LEFT(Table1[[#This Row],[Department]],3)</f>
        <v>Mar</v>
      </c>
      <c r="S879" s="37">
        <f>_xlfn.XLOOKUP(Table1[[#This Row],[City]],Table2[City],Table2[Bonus %])</f>
        <v>5</v>
      </c>
      <c r="U879" s="48" t="str">
        <v xml:space="preserve">Meera </v>
      </c>
      <c r="V879" s="48" t="str">
        <v>Joshi</v>
      </c>
    </row>
    <row r="880" spans="1:22" x14ac:dyDescent="0.35">
      <c r="A880" s="7" t="s">
        <v>5022</v>
      </c>
      <c r="B880" s="40" t="str">
        <f>LEFT(Table1[[#This Row],[Employee Name]],FIND(" ",Table1[[#This Row],[Employee Name]]))</f>
        <v xml:space="preserve">Priya </v>
      </c>
      <c r="C880" s="40" t="str">
        <f>RIGHT(Table1[[#This Row],[Employee Name]],LEN(Table1[[#This Row],[Employee Name]])-FIND(" ",Table1[[#This Row],[Employee Name]]))</f>
        <v>Reddy</v>
      </c>
      <c r="D880" s="22">
        <f>Table1[[#This Row],[Basic Salary]]+Table1[[#This Row],[Bonus]]</f>
        <v>122277</v>
      </c>
      <c r="E880" s="8">
        <v>80</v>
      </c>
      <c r="F880" s="45">
        <v>44</v>
      </c>
      <c r="G880" s="8" t="str" cm="1">
        <f t="array" ref="G880">_xlfn.IFS(Table1[[#This Row],[Performance Score]]&gt;=80,"Excellent",Table1[[#This Row],[Performance Score]]&gt;=60,"Good",Table1[[#This Row],[Performance Score]]&gt;=40,"Need Improvement")</f>
        <v>Need Improvement</v>
      </c>
      <c r="H880" s="29">
        <f>Table1[[#This Row],[Bonus]]/Table1[[#This Row],[Basic Salary]]</f>
        <v>9.8122154268933379E-2</v>
      </c>
      <c r="I880" s="8">
        <f ca="1">DATEDIF(Table1[[#This Row],[Date of Birth]],TODAY(),"y")</f>
        <v>19</v>
      </c>
      <c r="J880" s="33">
        <v>43887</v>
      </c>
      <c r="K880" s="33" t="str" cm="1">
        <f t="array" aca="1" ref="K880" ca="1">_xlfn.IFS(L880&lt;3,"Junior",L880&lt;=7,"Mid-Level",L880&gt;7,"Senior")</f>
        <v>Mid-Level</v>
      </c>
      <c r="L880" s="45">
        <f ca="1">INT(YEARFRAC(Table1[[#This Row],[Joining Date]],TODAY(),1))</f>
        <v>6</v>
      </c>
      <c r="M880" s="25" t="str">
        <f t="shared" ca="1" si="13"/>
        <v>Yes</v>
      </c>
      <c r="N880" s="25">
        <f>YEAR(Table1[[#This Row],[Joining Date]])</f>
        <v>2020</v>
      </c>
      <c r="O880" s="45">
        <f>MONTH(Table1[[#This Row],[Joining Date]])</f>
        <v>2</v>
      </c>
      <c r="P880" s="25">
        <f ca="1">NETWORKDAYS(Table1[[#This Row],[Joining Date]],TODAY())</f>
        <v>1654</v>
      </c>
      <c r="Q880" s="25" t="str">
        <f>LEFT(Table1[[#This Row],[Department]],5)&amp;"-"&amp;RIGHT(Table1[[#This Row],[Employee ID]],3)</f>
        <v>Suppo-966</v>
      </c>
      <c r="R880" s="25" t="str">
        <f>LEFT(Table1[[#This Row],[Department]],3)</f>
        <v>Sup</v>
      </c>
      <c r="S880" s="36">
        <f>_xlfn.XLOOKUP(Table1[[#This Row],[City]],Table2[City],Table2[Bonus %])</f>
        <v>7</v>
      </c>
      <c r="U880" s="48" t="str">
        <v xml:space="preserve">Priya </v>
      </c>
      <c r="V880" s="48" t="str">
        <v>Reddy</v>
      </c>
    </row>
    <row r="881" spans="1:22" x14ac:dyDescent="0.35">
      <c r="A881" s="9" t="s">
        <v>3117</v>
      </c>
      <c r="B881" s="41" t="str">
        <f>LEFT(Table1[[#This Row],[Employee Name]],FIND(" ",Table1[[#This Row],[Employee Name]]))</f>
        <v xml:space="preserve">Rahul </v>
      </c>
      <c r="C881" s="41" t="str">
        <f>RIGHT(Table1[[#This Row],[Employee Name]],LEN(Table1[[#This Row],[Employee Name]])-FIND(" ",Table1[[#This Row],[Employee Name]]))</f>
        <v>Verma</v>
      </c>
      <c r="D881" s="23">
        <f>Table1[[#This Row],[Basic Salary]]+Table1[[#This Row],[Bonus]]</f>
        <v>122238</v>
      </c>
      <c r="E881" s="10">
        <v>63</v>
      </c>
      <c r="F881" s="46">
        <v>79</v>
      </c>
      <c r="G881" s="10" t="str" cm="1">
        <f t="array" ref="G881">_xlfn.IFS(Table1[[#This Row],[Performance Score]]&gt;=80,"Excellent",Table1[[#This Row],[Performance Score]]&gt;=60,"Good",Table1[[#This Row],[Performance Score]]&gt;=40,"Need Improvement")</f>
        <v>Good</v>
      </c>
      <c r="H881" s="30">
        <f>Table1[[#This Row],[Bonus]]/Table1[[#This Row],[Basic Salary]]</f>
        <v>0.10698761138882852</v>
      </c>
      <c r="I881" s="10">
        <f ca="1">DATEDIF(Table1[[#This Row],[Date of Birth]],TODAY(),"y")</f>
        <v>37</v>
      </c>
      <c r="J881" s="34">
        <v>45144</v>
      </c>
      <c r="K881" s="33" t="str" cm="1">
        <f t="array" aca="1" ref="K881" ca="1">_xlfn.IFS(L881&lt;3,"Junior",L881&lt;=7,"Mid-Level",L881&gt;7,"Senior")</f>
        <v>Junior</v>
      </c>
      <c r="L881" s="46">
        <f ca="1">INT(YEARFRAC(Table1[[#This Row],[Joining Date]],TODAY(),1))</f>
        <v>2</v>
      </c>
      <c r="M881" s="25" t="str">
        <f t="shared" ca="1" si="13"/>
        <v>No</v>
      </c>
      <c r="N881" s="26">
        <f>YEAR(Table1[[#This Row],[Joining Date]])</f>
        <v>2023</v>
      </c>
      <c r="O881" s="46">
        <f>MONTH(Table1[[#This Row],[Joining Date]])</f>
        <v>8</v>
      </c>
      <c r="P881" s="26">
        <f ca="1">NETWORKDAYS(Table1[[#This Row],[Joining Date]],TODAY())</f>
        <v>756</v>
      </c>
      <c r="Q881" s="26" t="str">
        <f>LEFT(Table1[[#This Row],[Department]],5)&amp;"-"&amp;RIGHT(Table1[[#This Row],[Employee ID]],3)</f>
        <v>Sales-061</v>
      </c>
      <c r="R881" s="26" t="str">
        <f>LEFT(Table1[[#This Row],[Department]],3)</f>
        <v>Sal</v>
      </c>
      <c r="S881" s="37">
        <f>_xlfn.XLOOKUP(Table1[[#This Row],[City]],Table2[City],Table2[Bonus %])</f>
        <v>4</v>
      </c>
      <c r="U881" s="48" t="str">
        <v xml:space="preserve">Rahul </v>
      </c>
      <c r="V881" s="48" t="str">
        <v>Verma</v>
      </c>
    </row>
    <row r="882" spans="1:22" x14ac:dyDescent="0.35">
      <c r="A882" s="7" t="s">
        <v>288</v>
      </c>
      <c r="B882" s="40" t="str">
        <f>LEFT(Table1[[#This Row],[Employee Name]],FIND(" ",Table1[[#This Row],[Employee Name]]))</f>
        <v xml:space="preserve">Ajay </v>
      </c>
      <c r="C882" s="40" t="str">
        <f>RIGHT(Table1[[#This Row],[Employee Name]],LEN(Table1[[#This Row],[Employee Name]])-FIND(" ",Table1[[#This Row],[Employee Name]]))</f>
        <v>Singh</v>
      </c>
      <c r="D882" s="22">
        <f>Table1[[#This Row],[Basic Salary]]+Table1[[#This Row],[Bonus]]</f>
        <v>122214</v>
      </c>
      <c r="E882" s="8">
        <v>73</v>
      </c>
      <c r="F882" s="45">
        <v>88</v>
      </c>
      <c r="G882" s="8" t="str" cm="1">
        <f t="array" ref="G882">_xlfn.IFS(Table1[[#This Row],[Performance Score]]&gt;=80,"Excellent",Table1[[#This Row],[Performance Score]]&gt;=60,"Good",Table1[[#This Row],[Performance Score]]&gt;=40,"Need Improvement")</f>
        <v>Excellent</v>
      </c>
      <c r="H882" s="29">
        <f>Table1[[#This Row],[Bonus]]/Table1[[#This Row],[Basic Salary]]</f>
        <v>0.28035787246079225</v>
      </c>
      <c r="I882" s="8">
        <f ca="1">DATEDIF(Table1[[#This Row],[Date of Birth]],TODAY(),"y")</f>
        <v>25</v>
      </c>
      <c r="J882" s="33">
        <v>44254</v>
      </c>
      <c r="K882" s="33" t="str" cm="1">
        <f t="array" aca="1" ref="K882" ca="1">_xlfn.IFS(L882&lt;3,"Junior",L882&lt;=7,"Mid-Level",L882&gt;7,"Senior")</f>
        <v>Mid-Level</v>
      </c>
      <c r="L882" s="45">
        <f ca="1">INT(YEARFRAC(Table1[[#This Row],[Joining Date]],TODAY(),1))</f>
        <v>5</v>
      </c>
      <c r="M882" s="25" t="str">
        <f t="shared" ca="1" si="13"/>
        <v>No</v>
      </c>
      <c r="N882" s="25">
        <f>YEAR(Table1[[#This Row],[Joining Date]])</f>
        <v>2021</v>
      </c>
      <c r="O882" s="45">
        <f>MONTH(Table1[[#This Row],[Joining Date]])</f>
        <v>2</v>
      </c>
      <c r="P882" s="25">
        <f ca="1">NETWORKDAYS(Table1[[#This Row],[Joining Date]],TODAY())</f>
        <v>1391</v>
      </c>
      <c r="Q882" s="25" t="str">
        <f>LEFT(Table1[[#This Row],[Department]],5)&amp;"-"&amp;RIGHT(Table1[[#This Row],[Employee ID]],3)</f>
        <v>IT-232</v>
      </c>
      <c r="R882" s="25" t="str">
        <f>LEFT(Table1[[#This Row],[Department]],3)</f>
        <v>IT</v>
      </c>
      <c r="S882" s="36">
        <f>_xlfn.XLOOKUP(Table1[[#This Row],[City]],Table2[City],Table2[Bonus %])</f>
        <v>7</v>
      </c>
      <c r="U882" s="48" t="str">
        <v xml:space="preserve">Ajay </v>
      </c>
      <c r="V882" s="48" t="str">
        <v>Singh</v>
      </c>
    </row>
    <row r="883" spans="1:22" x14ac:dyDescent="0.35">
      <c r="A883" s="9" t="s">
        <v>1910</v>
      </c>
      <c r="B883" s="41" t="str">
        <f>LEFT(Table1[[#This Row],[Employee Name]],FIND(" ",Table1[[#This Row],[Employee Name]]))</f>
        <v xml:space="preserve">Rahul </v>
      </c>
      <c r="C883" s="41" t="str">
        <f>RIGHT(Table1[[#This Row],[Employee Name]],LEN(Table1[[#This Row],[Employee Name]])-FIND(" ",Table1[[#This Row],[Employee Name]]))</f>
        <v>Verma</v>
      </c>
      <c r="D883" s="23">
        <f>Table1[[#This Row],[Basic Salary]]+Table1[[#This Row],[Bonus]]</f>
        <v>122202</v>
      </c>
      <c r="E883" s="10">
        <v>65</v>
      </c>
      <c r="F883" s="46">
        <v>78</v>
      </c>
      <c r="G883" s="10" t="str" cm="1">
        <f t="array" ref="G883">_xlfn.IFS(Table1[[#This Row],[Performance Score]]&gt;=80,"Excellent",Table1[[#This Row],[Performance Score]]&gt;=60,"Good",Table1[[#This Row],[Performance Score]]&gt;=40,"Need Improvement")</f>
        <v>Good</v>
      </c>
      <c r="H883" s="30">
        <f>Table1[[#This Row],[Bonus]]/Table1[[#This Row],[Basic Salary]]</f>
        <v>7.3161735648233528E-2</v>
      </c>
      <c r="I883" s="10">
        <f ca="1">DATEDIF(Table1[[#This Row],[Date of Birth]],TODAY(),"y")</f>
        <v>39</v>
      </c>
      <c r="J883" s="34">
        <v>45484</v>
      </c>
      <c r="K883" s="33" t="str" cm="1">
        <f t="array" aca="1" ref="K883" ca="1">_xlfn.IFS(L883&lt;3,"Junior",L883&lt;=7,"Mid-Level",L883&gt;7,"Senior")</f>
        <v>Junior</v>
      </c>
      <c r="L883" s="46">
        <f ca="1">INT(YEARFRAC(Table1[[#This Row],[Joining Date]],TODAY(),1))</f>
        <v>1</v>
      </c>
      <c r="M883" s="25" t="str">
        <f t="shared" ca="1" si="13"/>
        <v>No</v>
      </c>
      <c r="N883" s="26">
        <f>YEAR(Table1[[#This Row],[Joining Date]])</f>
        <v>2024</v>
      </c>
      <c r="O883" s="46">
        <f>MONTH(Table1[[#This Row],[Joining Date]])</f>
        <v>7</v>
      </c>
      <c r="P883" s="26">
        <f ca="1">NETWORKDAYS(Table1[[#This Row],[Joining Date]],TODAY())</f>
        <v>513</v>
      </c>
      <c r="Q883" s="26" t="str">
        <f>LEFT(Table1[[#This Row],[Department]],5)&amp;"-"&amp;RIGHT(Table1[[#This Row],[Employee ID]],3)</f>
        <v>HR-854</v>
      </c>
      <c r="R883" s="26" t="str">
        <f>LEFT(Table1[[#This Row],[Department]],3)</f>
        <v>HR</v>
      </c>
      <c r="S883" s="37">
        <f>_xlfn.XLOOKUP(Table1[[#This Row],[City]],Table2[City],Table2[Bonus %])</f>
        <v>7</v>
      </c>
      <c r="U883" s="48" t="str">
        <v xml:space="preserve">Rahul </v>
      </c>
      <c r="V883" s="48" t="str">
        <v>Verma</v>
      </c>
    </row>
    <row r="884" spans="1:22" x14ac:dyDescent="0.35">
      <c r="A884" s="7" t="s">
        <v>2722</v>
      </c>
      <c r="B884" s="40" t="str">
        <f>LEFT(Table1[[#This Row],[Employee Name]],FIND(" ",Table1[[#This Row],[Employee Name]]))</f>
        <v xml:space="preserve">Swathi </v>
      </c>
      <c r="C884" s="40" t="str">
        <f>RIGHT(Table1[[#This Row],[Employee Name]],LEN(Table1[[#This Row],[Employee Name]])-FIND(" ",Table1[[#This Row],[Employee Name]]))</f>
        <v>Ramesh</v>
      </c>
      <c r="D884" s="22">
        <f>Table1[[#This Row],[Basic Salary]]+Table1[[#This Row],[Bonus]]</f>
        <v>122154</v>
      </c>
      <c r="E884" s="8">
        <v>70</v>
      </c>
      <c r="F884" s="45">
        <v>52</v>
      </c>
      <c r="G884" s="8" t="str" cm="1">
        <f t="array" ref="G884">_xlfn.IFS(Table1[[#This Row],[Performance Score]]&gt;=80,"Excellent",Table1[[#This Row],[Performance Score]]&gt;=60,"Good",Table1[[#This Row],[Performance Score]]&gt;=40,"Need Improvement")</f>
        <v>Need Improvement</v>
      </c>
      <c r="H884" s="29">
        <f>Table1[[#This Row],[Bonus]]/Table1[[#This Row],[Basic Salary]]</f>
        <v>0.30634811994695643</v>
      </c>
      <c r="I884" s="8">
        <f ca="1">DATEDIF(Table1[[#This Row],[Date of Birth]],TODAY(),"y")</f>
        <v>15</v>
      </c>
      <c r="J884" s="33">
        <v>45728</v>
      </c>
      <c r="K884" s="33" t="str" cm="1">
        <f t="array" aca="1" ref="K884" ca="1">_xlfn.IFS(L884&lt;3,"Junior",L884&lt;=7,"Mid-Level",L884&gt;7,"Senior")</f>
        <v>Junior</v>
      </c>
      <c r="L884" s="45">
        <f ca="1">INT(YEARFRAC(Table1[[#This Row],[Joining Date]],TODAY(),1))</f>
        <v>1</v>
      </c>
      <c r="M884" s="25" t="str">
        <f t="shared" ca="1" si="13"/>
        <v>No</v>
      </c>
      <c r="N884" s="25">
        <f>YEAR(Table1[[#This Row],[Joining Date]])</f>
        <v>2025</v>
      </c>
      <c r="O884" s="45">
        <f>MONTH(Table1[[#This Row],[Joining Date]])</f>
        <v>3</v>
      </c>
      <c r="P884" s="25">
        <f ca="1">NETWORKDAYS(Table1[[#This Row],[Joining Date]],TODAY())</f>
        <v>339</v>
      </c>
      <c r="Q884" s="25" t="str">
        <f>LEFT(Table1[[#This Row],[Department]],5)&amp;"-"&amp;RIGHT(Table1[[#This Row],[Employee ID]],3)</f>
        <v>Marke-666</v>
      </c>
      <c r="R884" s="25" t="str">
        <f>LEFT(Table1[[#This Row],[Department]],3)</f>
        <v>Mar</v>
      </c>
      <c r="S884" s="36">
        <f>_xlfn.XLOOKUP(Table1[[#This Row],[City]],Table2[City],Table2[Bonus %])</f>
        <v>5</v>
      </c>
      <c r="U884" s="48" t="str">
        <v xml:space="preserve">Swathi </v>
      </c>
      <c r="V884" s="48" t="str">
        <v>Ramesh</v>
      </c>
    </row>
    <row r="885" spans="1:22" x14ac:dyDescent="0.35">
      <c r="A885" s="9" t="s">
        <v>1934</v>
      </c>
      <c r="B885" s="41" t="str">
        <f>LEFT(Table1[[#This Row],[Employee Name]],FIND(" ",Table1[[#This Row],[Employee Name]]))</f>
        <v xml:space="preserve">Krishna </v>
      </c>
      <c r="C885" s="41" t="str">
        <f>RIGHT(Table1[[#This Row],[Employee Name]],LEN(Table1[[#This Row],[Employee Name]])-FIND(" ",Table1[[#This Row],[Employee Name]]))</f>
        <v>Chaitanya</v>
      </c>
      <c r="D885" s="23">
        <f>Table1[[#This Row],[Basic Salary]]+Table1[[#This Row],[Bonus]]</f>
        <v>122078</v>
      </c>
      <c r="E885" s="10">
        <v>89</v>
      </c>
      <c r="F885" s="46">
        <v>76</v>
      </c>
      <c r="G885" s="10" t="str" cm="1">
        <f t="array" ref="G885">_xlfn.IFS(Table1[[#This Row],[Performance Score]]&gt;=80,"Excellent",Table1[[#This Row],[Performance Score]]&gt;=60,"Good",Table1[[#This Row],[Performance Score]]&gt;=40,"Need Improvement")</f>
        <v>Good</v>
      </c>
      <c r="H885" s="30">
        <f>Table1[[#This Row],[Bonus]]/Table1[[#This Row],[Basic Salary]]</f>
        <v>0.14946706338744303</v>
      </c>
      <c r="I885" s="10">
        <f ca="1">DATEDIF(Table1[[#This Row],[Date of Birth]],TODAY(),"y")</f>
        <v>13</v>
      </c>
      <c r="J885" s="34">
        <v>43565</v>
      </c>
      <c r="K885" s="33" t="str" cm="1">
        <f t="array" aca="1" ref="K885" ca="1">_xlfn.IFS(L885&lt;3,"Junior",L885&lt;=7,"Mid-Level",L885&gt;7,"Senior")</f>
        <v>Mid-Level</v>
      </c>
      <c r="L885" s="46">
        <f ca="1">INT(YEARFRAC(Table1[[#This Row],[Joining Date]],TODAY(),1))</f>
        <v>7</v>
      </c>
      <c r="M885" s="25" t="str">
        <f t="shared" ca="1" si="13"/>
        <v>Yes</v>
      </c>
      <c r="N885" s="26">
        <f>YEAR(Table1[[#This Row],[Joining Date]])</f>
        <v>2019</v>
      </c>
      <c r="O885" s="46">
        <f>MONTH(Table1[[#This Row],[Joining Date]])</f>
        <v>4</v>
      </c>
      <c r="P885" s="26">
        <f ca="1">NETWORKDAYS(Table1[[#This Row],[Joining Date]],TODAY())</f>
        <v>1884</v>
      </c>
      <c r="Q885" s="26" t="str">
        <f>LEFT(Table1[[#This Row],[Department]],5)&amp;"-"&amp;RIGHT(Table1[[#This Row],[Employee ID]],3)</f>
        <v>Suppo-878</v>
      </c>
      <c r="R885" s="26" t="str">
        <f>LEFT(Table1[[#This Row],[Department]],3)</f>
        <v>Sup</v>
      </c>
      <c r="S885" s="37">
        <f>_xlfn.XLOOKUP(Table1[[#This Row],[City]],Table2[City],Table2[Bonus %])</f>
        <v>5</v>
      </c>
      <c r="U885" s="48" t="str">
        <v xml:space="preserve">Krishna </v>
      </c>
      <c r="V885" s="48" t="str">
        <v>Chaitanya</v>
      </c>
    </row>
    <row r="886" spans="1:22" x14ac:dyDescent="0.35">
      <c r="A886" s="7" t="s">
        <v>742</v>
      </c>
      <c r="B886" s="40" t="str">
        <f>LEFT(Table1[[#This Row],[Employee Name]],FIND(" ",Table1[[#This Row],[Employee Name]]))</f>
        <v xml:space="preserve">Priya </v>
      </c>
      <c r="C886" s="40" t="str">
        <f>RIGHT(Table1[[#This Row],[Employee Name]],LEN(Table1[[#This Row],[Employee Name]])-FIND(" ",Table1[[#This Row],[Employee Name]]))</f>
        <v>Reddy</v>
      </c>
      <c r="D886" s="22">
        <f>Table1[[#This Row],[Basic Salary]]+Table1[[#This Row],[Bonus]]</f>
        <v>122076</v>
      </c>
      <c r="E886" s="8">
        <v>82</v>
      </c>
      <c r="F886" s="45">
        <v>66</v>
      </c>
      <c r="G886" s="8" t="str" cm="1">
        <f t="array" ref="G886">_xlfn.IFS(Table1[[#This Row],[Performance Score]]&gt;=80,"Excellent",Table1[[#This Row],[Performance Score]]&gt;=60,"Good",Table1[[#This Row],[Performance Score]]&gt;=40,"Need Improvement")</f>
        <v>Good</v>
      </c>
      <c r="H886" s="29">
        <f>Table1[[#This Row],[Bonus]]/Table1[[#This Row],[Basic Salary]]</f>
        <v>0.13869430167806207</v>
      </c>
      <c r="I886" s="8">
        <f ca="1">DATEDIF(Table1[[#This Row],[Date of Birth]],TODAY(),"y")</f>
        <v>42</v>
      </c>
      <c r="J886" s="33">
        <v>44511</v>
      </c>
      <c r="K886" s="33" t="str" cm="1">
        <f t="array" aca="1" ref="K886" ca="1">_xlfn.IFS(L886&lt;3,"Junior",L886&lt;=7,"Mid-Level",L886&gt;7,"Senior")</f>
        <v>Mid-Level</v>
      </c>
      <c r="L886" s="45">
        <f ca="1">INT(YEARFRAC(Table1[[#This Row],[Joining Date]],TODAY(),1))</f>
        <v>4</v>
      </c>
      <c r="M886" s="25" t="str">
        <f t="shared" ca="1" si="13"/>
        <v>No</v>
      </c>
      <c r="N886" s="25">
        <f>YEAR(Table1[[#This Row],[Joining Date]])</f>
        <v>2021</v>
      </c>
      <c r="O886" s="45">
        <f>MONTH(Table1[[#This Row],[Joining Date]])</f>
        <v>11</v>
      </c>
      <c r="P886" s="25">
        <f ca="1">NETWORKDAYS(Table1[[#This Row],[Joining Date]],TODAY())</f>
        <v>1208</v>
      </c>
      <c r="Q886" s="25" t="str">
        <f>LEFT(Table1[[#This Row],[Department]],5)&amp;"-"&amp;RIGHT(Table1[[#This Row],[Employee ID]],3)</f>
        <v>Marke-686</v>
      </c>
      <c r="R886" s="25" t="str">
        <f>LEFT(Table1[[#This Row],[Department]],3)</f>
        <v>Mar</v>
      </c>
      <c r="S886" s="36">
        <f>_xlfn.XLOOKUP(Table1[[#This Row],[City]],Table2[City],Table2[Bonus %])</f>
        <v>5</v>
      </c>
      <c r="U886" s="48" t="str">
        <v xml:space="preserve">Priya </v>
      </c>
      <c r="V886" s="48" t="str">
        <v>Reddy</v>
      </c>
    </row>
    <row r="887" spans="1:22" x14ac:dyDescent="0.35">
      <c r="A887" s="9" t="s">
        <v>2212</v>
      </c>
      <c r="B887" s="41" t="str">
        <f>LEFT(Table1[[#This Row],[Employee Name]],FIND(" ",Table1[[#This Row],[Employee Name]]))</f>
        <v xml:space="preserve">Kavya </v>
      </c>
      <c r="C887" s="41" t="str">
        <f>RIGHT(Table1[[#This Row],[Employee Name]],LEN(Table1[[#This Row],[Employee Name]])-FIND(" ",Table1[[#This Row],[Employee Name]]))</f>
        <v>Nair</v>
      </c>
      <c r="D887" s="23">
        <f>Table1[[#This Row],[Basic Salary]]+Table1[[#This Row],[Bonus]]</f>
        <v>122053</v>
      </c>
      <c r="E887" s="10">
        <v>73</v>
      </c>
      <c r="F887" s="46">
        <v>63</v>
      </c>
      <c r="G887" s="10" t="str" cm="1">
        <f t="array" ref="G887">_xlfn.IFS(Table1[[#This Row],[Performance Score]]&gt;=80,"Excellent",Table1[[#This Row],[Performance Score]]&gt;=60,"Good",Table1[[#This Row],[Performance Score]]&gt;=40,"Need Improvement")</f>
        <v>Good</v>
      </c>
      <c r="H887" s="30">
        <f>Table1[[#This Row],[Bonus]]/Table1[[#This Row],[Basic Salary]]</f>
        <v>0.15151943996301642</v>
      </c>
      <c r="I887" s="10">
        <f ca="1">DATEDIF(Table1[[#This Row],[Date of Birth]],TODAY(),"y")</f>
        <v>38</v>
      </c>
      <c r="J887" s="34">
        <v>43549</v>
      </c>
      <c r="K887" s="33" t="str" cm="1">
        <f t="array" aca="1" ref="K887" ca="1">_xlfn.IFS(L887&lt;3,"Junior",L887&lt;=7,"Mid-Level",L887&gt;7,"Senior")</f>
        <v>Mid-Level</v>
      </c>
      <c r="L887" s="46">
        <f ca="1">INT(YEARFRAC(Table1[[#This Row],[Joining Date]],TODAY(),1))</f>
        <v>7</v>
      </c>
      <c r="M887" s="25" t="str">
        <f t="shared" ca="1" si="13"/>
        <v>Yes</v>
      </c>
      <c r="N887" s="26">
        <f>YEAR(Table1[[#This Row],[Joining Date]])</f>
        <v>2019</v>
      </c>
      <c r="O887" s="46">
        <f>MONTH(Table1[[#This Row],[Joining Date]])</f>
        <v>3</v>
      </c>
      <c r="P887" s="26">
        <f ca="1">NETWORKDAYS(Table1[[#This Row],[Joining Date]],TODAY())</f>
        <v>1896</v>
      </c>
      <c r="Q887" s="26" t="str">
        <f>LEFT(Table1[[#This Row],[Department]],5)&amp;"-"&amp;RIGHT(Table1[[#This Row],[Employee ID]],3)</f>
        <v>IT-156</v>
      </c>
      <c r="R887" s="26" t="str">
        <f>LEFT(Table1[[#This Row],[Department]],3)</f>
        <v>IT</v>
      </c>
      <c r="S887" s="37">
        <f>_xlfn.XLOOKUP(Table1[[#This Row],[City]],Table2[City],Table2[Bonus %])</f>
        <v>6</v>
      </c>
      <c r="U887" s="48" t="str">
        <v xml:space="preserve">Kavya </v>
      </c>
      <c r="V887" s="48" t="str">
        <v>Nair</v>
      </c>
    </row>
    <row r="888" spans="1:22" x14ac:dyDescent="0.35">
      <c r="A888" s="7" t="s">
        <v>3542</v>
      </c>
      <c r="B888" s="40" t="str">
        <f>LEFT(Table1[[#This Row],[Employee Name]],FIND(" ",Table1[[#This Row],[Employee Name]]))</f>
        <v xml:space="preserve">Sneha </v>
      </c>
      <c r="C888" s="40" t="str">
        <f>RIGHT(Table1[[#This Row],[Employee Name]],LEN(Table1[[#This Row],[Employee Name]])-FIND(" ",Table1[[#This Row],[Employee Name]]))</f>
        <v>Iyer</v>
      </c>
      <c r="D888" s="22">
        <f>Table1[[#This Row],[Basic Salary]]+Table1[[#This Row],[Bonus]]</f>
        <v>122026</v>
      </c>
      <c r="E888" s="8">
        <v>91</v>
      </c>
      <c r="F888" s="45">
        <v>74</v>
      </c>
      <c r="G888" s="8" t="str" cm="1">
        <f t="array" ref="G888">_xlfn.IFS(Table1[[#This Row],[Performance Score]]&gt;=80,"Excellent",Table1[[#This Row],[Performance Score]]&gt;=60,"Good",Table1[[#This Row],[Performance Score]]&gt;=40,"Need Improvement")</f>
        <v>Good</v>
      </c>
      <c r="H888" s="29">
        <f>Table1[[#This Row],[Bonus]]/Table1[[#This Row],[Basic Salary]]</f>
        <v>4.6921248831044038E-2</v>
      </c>
      <c r="I888" s="8">
        <f ca="1">DATEDIF(Table1[[#This Row],[Date of Birth]],TODAY(),"y")</f>
        <v>22</v>
      </c>
      <c r="J888" s="33">
        <v>42863</v>
      </c>
      <c r="K888" s="33" t="str" cm="1">
        <f t="array" aca="1" ref="K888" ca="1">_xlfn.IFS(L888&lt;3,"Junior",L888&lt;=7,"Mid-Level",L888&gt;7,"Senior")</f>
        <v>Senior</v>
      </c>
      <c r="L888" s="45">
        <f ca="1">INT(YEARFRAC(Table1[[#This Row],[Joining Date]],TODAY(),1))</f>
        <v>9</v>
      </c>
      <c r="M888" s="25" t="str">
        <f t="shared" ca="1" si="13"/>
        <v>Yes</v>
      </c>
      <c r="N888" s="25">
        <f>YEAR(Table1[[#This Row],[Joining Date]])</f>
        <v>2017</v>
      </c>
      <c r="O888" s="45">
        <f>MONTH(Table1[[#This Row],[Joining Date]])</f>
        <v>5</v>
      </c>
      <c r="P888" s="25">
        <f ca="1">NETWORKDAYS(Table1[[#This Row],[Joining Date]],TODAY())</f>
        <v>2386</v>
      </c>
      <c r="Q888" s="25" t="str">
        <f>LEFT(Table1[[#This Row],[Department]],5)&amp;"-"&amp;RIGHT(Table1[[#This Row],[Employee ID]],3)</f>
        <v>Marke-486</v>
      </c>
      <c r="R888" s="25" t="str">
        <f>LEFT(Table1[[#This Row],[Department]],3)</f>
        <v>Mar</v>
      </c>
      <c r="S888" s="36">
        <f>_xlfn.XLOOKUP(Table1[[#This Row],[City]],Table2[City],Table2[Bonus %])</f>
        <v>5</v>
      </c>
      <c r="U888" s="48" t="str">
        <v xml:space="preserve">Sneha </v>
      </c>
      <c r="V888" s="48" t="str">
        <v>Iyer</v>
      </c>
    </row>
    <row r="889" spans="1:22" x14ac:dyDescent="0.35">
      <c r="A889" s="9" t="s">
        <v>4829</v>
      </c>
      <c r="B889" s="41" t="str">
        <f>LEFT(Table1[[#This Row],[Employee Name]],FIND(" ",Table1[[#This Row],[Employee Name]]))</f>
        <v xml:space="preserve">Ananya </v>
      </c>
      <c r="C889" s="41" t="str">
        <f>RIGHT(Table1[[#This Row],[Employee Name]],LEN(Table1[[#This Row],[Employee Name]])-FIND(" ",Table1[[#This Row],[Employee Name]]))</f>
        <v>Rao</v>
      </c>
      <c r="D889" s="23">
        <f>Table1[[#This Row],[Basic Salary]]+Table1[[#This Row],[Bonus]]</f>
        <v>121974</v>
      </c>
      <c r="E889" s="10">
        <v>93</v>
      </c>
      <c r="F889" s="46">
        <v>83</v>
      </c>
      <c r="G889" s="10" t="str" cm="1">
        <f t="array" ref="G889">_xlfn.IFS(Table1[[#This Row],[Performance Score]]&gt;=80,"Excellent",Table1[[#This Row],[Performance Score]]&gt;=60,"Good",Table1[[#This Row],[Performance Score]]&gt;=40,"Need Improvement")</f>
        <v>Excellent</v>
      </c>
      <c r="H889" s="30">
        <f>Table1[[#This Row],[Bonus]]/Table1[[#This Row],[Basic Salary]]</f>
        <v>5.8875616362247377E-2</v>
      </c>
      <c r="I889" s="10">
        <f ca="1">DATEDIF(Table1[[#This Row],[Date of Birth]],TODAY(),"y")</f>
        <v>33</v>
      </c>
      <c r="J889" s="34">
        <v>45738</v>
      </c>
      <c r="K889" s="33" t="str" cm="1">
        <f t="array" aca="1" ref="K889" ca="1">_xlfn.IFS(L889&lt;3,"Junior",L889&lt;=7,"Mid-Level",L889&gt;7,"Senior")</f>
        <v>Junior</v>
      </c>
      <c r="L889" s="46">
        <f ca="1">INT(YEARFRAC(Table1[[#This Row],[Joining Date]],TODAY(),1))</f>
        <v>1</v>
      </c>
      <c r="M889" s="25" t="str">
        <f t="shared" ca="1" si="13"/>
        <v>No</v>
      </c>
      <c r="N889" s="26">
        <f>YEAR(Table1[[#This Row],[Joining Date]])</f>
        <v>2025</v>
      </c>
      <c r="O889" s="46">
        <f>MONTH(Table1[[#This Row],[Joining Date]])</f>
        <v>3</v>
      </c>
      <c r="P889" s="26">
        <f ca="1">NETWORKDAYS(Table1[[#This Row],[Joining Date]],TODAY())</f>
        <v>331</v>
      </c>
      <c r="Q889" s="26" t="str">
        <f>LEFT(Table1[[#This Row],[Department]],5)&amp;"-"&amp;RIGHT(Table1[[#This Row],[Employee ID]],3)</f>
        <v>IT-773</v>
      </c>
      <c r="R889" s="26" t="str">
        <f>LEFT(Table1[[#This Row],[Department]],3)</f>
        <v>IT</v>
      </c>
      <c r="S889" s="37">
        <f>_xlfn.XLOOKUP(Table1[[#This Row],[City]],Table2[City],Table2[Bonus %])</f>
        <v>4</v>
      </c>
      <c r="U889" s="48" t="str">
        <v xml:space="preserve">Ananya </v>
      </c>
      <c r="V889" s="48" t="str">
        <v>Rao</v>
      </c>
    </row>
    <row r="890" spans="1:22" x14ac:dyDescent="0.35">
      <c r="A890" s="7" t="s">
        <v>3663</v>
      </c>
      <c r="B890" s="40" t="str">
        <f>LEFT(Table1[[#This Row],[Employee Name]],FIND(" ",Table1[[#This Row],[Employee Name]]))</f>
        <v xml:space="preserve">Vikram </v>
      </c>
      <c r="C890" s="40" t="str">
        <f>RIGHT(Table1[[#This Row],[Employee Name]],LEN(Table1[[#This Row],[Employee Name]])-FIND(" ",Table1[[#This Row],[Employee Name]]))</f>
        <v>Singh</v>
      </c>
      <c r="D890" s="22">
        <f>Table1[[#This Row],[Basic Salary]]+Table1[[#This Row],[Bonus]]</f>
        <v>121943</v>
      </c>
      <c r="E890" s="8">
        <v>100</v>
      </c>
      <c r="F890" s="45">
        <v>63</v>
      </c>
      <c r="G890" s="8" t="str" cm="1">
        <f t="array" ref="G890">_xlfn.IFS(Table1[[#This Row],[Performance Score]]&gt;=80,"Excellent",Table1[[#This Row],[Performance Score]]&gt;=60,"Good",Table1[[#This Row],[Performance Score]]&gt;=40,"Need Improvement")</f>
        <v>Good</v>
      </c>
      <c r="H890" s="29">
        <f>Table1[[#This Row],[Bonus]]/Table1[[#This Row],[Basic Salary]]</f>
        <v>0.30211425520555257</v>
      </c>
      <c r="I890" s="8">
        <f ca="1">DATEDIF(Table1[[#This Row],[Date of Birth]],TODAY(),"y")</f>
        <v>19</v>
      </c>
      <c r="J890" s="33">
        <v>42418</v>
      </c>
      <c r="K890" s="33" t="str" cm="1">
        <f t="array" aca="1" ref="K890" ca="1">_xlfn.IFS(L890&lt;3,"Junior",L890&lt;=7,"Mid-Level",L890&gt;7,"Senior")</f>
        <v>Senior</v>
      </c>
      <c r="L890" s="45">
        <f ca="1">INT(YEARFRAC(Table1[[#This Row],[Joining Date]],TODAY(),1))</f>
        <v>10</v>
      </c>
      <c r="M890" s="25" t="str">
        <f t="shared" ca="1" si="13"/>
        <v>Yes</v>
      </c>
      <c r="N890" s="25">
        <f>YEAR(Table1[[#This Row],[Joining Date]])</f>
        <v>2016</v>
      </c>
      <c r="O890" s="45">
        <f>MONTH(Table1[[#This Row],[Joining Date]])</f>
        <v>2</v>
      </c>
      <c r="P890" s="25">
        <f ca="1">NETWORKDAYS(Table1[[#This Row],[Joining Date]],TODAY())</f>
        <v>2703</v>
      </c>
      <c r="Q890" s="25" t="str">
        <f>LEFT(Table1[[#This Row],[Department]],5)&amp;"-"&amp;RIGHT(Table1[[#This Row],[Employee ID]],3)</f>
        <v>Finan-607</v>
      </c>
      <c r="R890" s="25" t="str">
        <f>LEFT(Table1[[#This Row],[Department]],3)</f>
        <v>Fin</v>
      </c>
      <c r="S890" s="36">
        <f>_xlfn.XLOOKUP(Table1[[#This Row],[City]],Table2[City],Table2[Bonus %])</f>
        <v>5</v>
      </c>
      <c r="U890" s="48" t="str">
        <v xml:space="preserve">Vikram </v>
      </c>
      <c r="V890" s="48" t="str">
        <v>Singh</v>
      </c>
    </row>
    <row r="891" spans="1:22" x14ac:dyDescent="0.35">
      <c r="A891" s="9" t="s">
        <v>4538</v>
      </c>
      <c r="B891" s="41" t="str">
        <f>LEFT(Table1[[#This Row],[Employee Name]],FIND(" ",Table1[[#This Row],[Employee Name]]))</f>
        <v xml:space="preserve">Priya </v>
      </c>
      <c r="C891" s="41" t="str">
        <f>RIGHT(Table1[[#This Row],[Employee Name]],LEN(Table1[[#This Row],[Employee Name]])-FIND(" ",Table1[[#This Row],[Employee Name]]))</f>
        <v>Reddy</v>
      </c>
      <c r="D891" s="23">
        <f>Table1[[#This Row],[Basic Salary]]+Table1[[#This Row],[Bonus]]</f>
        <v>121906</v>
      </c>
      <c r="E891" s="10">
        <v>98</v>
      </c>
      <c r="F891" s="46">
        <v>88</v>
      </c>
      <c r="G891" s="10" t="str" cm="1">
        <f t="array" ref="G891">_xlfn.IFS(Table1[[#This Row],[Performance Score]]&gt;=80,"Excellent",Table1[[#This Row],[Performance Score]]&gt;=60,"Good",Table1[[#This Row],[Performance Score]]&gt;=40,"Need Improvement")</f>
        <v>Excellent</v>
      </c>
      <c r="H891" s="30">
        <f>Table1[[#This Row],[Bonus]]/Table1[[#This Row],[Basic Salary]]</f>
        <v>0.16859985812611439</v>
      </c>
      <c r="I891" s="10">
        <f ca="1">DATEDIF(Table1[[#This Row],[Date of Birth]],TODAY(),"y")</f>
        <v>20</v>
      </c>
      <c r="J891" s="34">
        <v>44845</v>
      </c>
      <c r="K891" s="33" t="str" cm="1">
        <f t="array" aca="1" ref="K891" ca="1">_xlfn.IFS(L891&lt;3,"Junior",L891&lt;=7,"Mid-Level",L891&gt;7,"Senior")</f>
        <v>Mid-Level</v>
      </c>
      <c r="L891" s="46">
        <f ca="1">INT(YEARFRAC(Table1[[#This Row],[Joining Date]],TODAY(),1))</f>
        <v>3</v>
      </c>
      <c r="M891" s="25" t="str">
        <f t="shared" ca="1" si="13"/>
        <v>No</v>
      </c>
      <c r="N891" s="26">
        <f>YEAR(Table1[[#This Row],[Joining Date]])</f>
        <v>2022</v>
      </c>
      <c r="O891" s="46">
        <f>MONTH(Table1[[#This Row],[Joining Date]])</f>
        <v>10</v>
      </c>
      <c r="P891" s="26">
        <f ca="1">NETWORKDAYS(Table1[[#This Row],[Joining Date]],TODAY())</f>
        <v>970</v>
      </c>
      <c r="Q891" s="26" t="str">
        <f>LEFT(Table1[[#This Row],[Department]],5)&amp;"-"&amp;RIGHT(Table1[[#This Row],[Employee ID]],3)</f>
        <v>HR-482</v>
      </c>
      <c r="R891" s="26" t="str">
        <f>LEFT(Table1[[#This Row],[Department]],3)</f>
        <v>HR</v>
      </c>
      <c r="S891" s="37">
        <f>_xlfn.XLOOKUP(Table1[[#This Row],[City]],Table2[City],Table2[Bonus %])</f>
        <v>4</v>
      </c>
      <c r="U891" s="48" t="str">
        <v xml:space="preserve">Priya </v>
      </c>
      <c r="V891" s="48" t="str">
        <v>Reddy</v>
      </c>
    </row>
    <row r="892" spans="1:22" x14ac:dyDescent="0.35">
      <c r="A892" s="7" t="s">
        <v>3969</v>
      </c>
      <c r="B892" s="40" t="str">
        <f>LEFT(Table1[[#This Row],[Employee Name]],FIND(" ",Table1[[#This Row],[Employee Name]]))</f>
        <v xml:space="preserve">Priya </v>
      </c>
      <c r="C892" s="40" t="str">
        <f>RIGHT(Table1[[#This Row],[Employee Name]],LEN(Table1[[#This Row],[Employee Name]])-FIND(" ",Table1[[#This Row],[Employee Name]]))</f>
        <v>Reddy</v>
      </c>
      <c r="D892" s="22">
        <f>Table1[[#This Row],[Basic Salary]]+Table1[[#This Row],[Bonus]]</f>
        <v>121893</v>
      </c>
      <c r="E892" s="8">
        <v>61</v>
      </c>
      <c r="F892" s="45">
        <v>55</v>
      </c>
      <c r="G892" s="8" t="str" cm="1">
        <f t="array" ref="G892">_xlfn.IFS(Table1[[#This Row],[Performance Score]]&gt;=80,"Excellent",Table1[[#This Row],[Performance Score]]&gt;=60,"Good",Table1[[#This Row],[Performance Score]]&gt;=40,"Need Improvement")</f>
        <v>Need Improvement</v>
      </c>
      <c r="H892" s="29">
        <f>Table1[[#This Row],[Bonus]]/Table1[[#This Row],[Basic Salary]]</f>
        <v>5.8126513711294563E-2</v>
      </c>
      <c r="I892" s="8">
        <f ca="1">DATEDIF(Table1[[#This Row],[Date of Birth]],TODAY(),"y")</f>
        <v>33</v>
      </c>
      <c r="J892" s="33">
        <v>42736</v>
      </c>
      <c r="K892" s="33" t="str" cm="1">
        <f t="array" aca="1" ref="K892" ca="1">_xlfn.IFS(L892&lt;3,"Junior",L892&lt;=7,"Mid-Level",L892&gt;7,"Senior")</f>
        <v>Senior</v>
      </c>
      <c r="L892" s="45">
        <f ca="1">INT(YEARFRAC(Table1[[#This Row],[Joining Date]],TODAY(),1))</f>
        <v>9</v>
      </c>
      <c r="M892" s="25" t="str">
        <f t="shared" ca="1" si="13"/>
        <v>Yes</v>
      </c>
      <c r="N892" s="25">
        <f>YEAR(Table1[[#This Row],[Joining Date]])</f>
        <v>2017</v>
      </c>
      <c r="O892" s="45">
        <f>MONTH(Table1[[#This Row],[Joining Date]])</f>
        <v>1</v>
      </c>
      <c r="P892" s="25">
        <f ca="1">NETWORKDAYS(Table1[[#This Row],[Joining Date]],TODAY())</f>
        <v>2476</v>
      </c>
      <c r="Q892" s="25" t="str">
        <f>LEFT(Table1[[#This Row],[Department]],5)&amp;"-"&amp;RIGHT(Table1[[#This Row],[Employee ID]],3)</f>
        <v>Marke-913</v>
      </c>
      <c r="R892" s="25" t="str">
        <f>LEFT(Table1[[#This Row],[Department]],3)</f>
        <v>Mar</v>
      </c>
      <c r="S892" s="36">
        <f>_xlfn.XLOOKUP(Table1[[#This Row],[City]],Table2[City],Table2[Bonus %])</f>
        <v>5</v>
      </c>
      <c r="U892" s="48" t="str">
        <v xml:space="preserve">Priya </v>
      </c>
      <c r="V892" s="48" t="str">
        <v>Reddy</v>
      </c>
    </row>
    <row r="893" spans="1:22" x14ac:dyDescent="0.35">
      <c r="A893" s="9" t="s">
        <v>2721</v>
      </c>
      <c r="B893" s="41" t="str">
        <f>LEFT(Table1[[#This Row],[Employee Name]],FIND(" ",Table1[[#This Row],[Employee Name]]))</f>
        <v xml:space="preserve">Tarun </v>
      </c>
      <c r="C893" s="41" t="str">
        <f>RIGHT(Table1[[#This Row],[Employee Name]],LEN(Table1[[#This Row],[Employee Name]])-FIND(" ",Table1[[#This Row],[Employee Name]]))</f>
        <v>Verma</v>
      </c>
      <c r="D893" s="23">
        <f>Table1[[#This Row],[Basic Salary]]+Table1[[#This Row],[Bonus]]</f>
        <v>121879</v>
      </c>
      <c r="E893" s="10">
        <v>67</v>
      </c>
      <c r="F893" s="46">
        <v>82</v>
      </c>
      <c r="G893" s="10" t="str" cm="1">
        <f t="array" ref="G893">_xlfn.IFS(Table1[[#This Row],[Performance Score]]&gt;=80,"Excellent",Table1[[#This Row],[Performance Score]]&gt;=60,"Good",Table1[[#This Row],[Performance Score]]&gt;=40,"Need Improvement")</f>
        <v>Excellent</v>
      </c>
      <c r="H893" s="30">
        <f>Table1[[#This Row],[Bonus]]/Table1[[#This Row],[Basic Salary]]</f>
        <v>0.16175923895947916</v>
      </c>
      <c r="I893" s="10">
        <f ca="1">DATEDIF(Table1[[#This Row],[Date of Birth]],TODAY(),"y")</f>
        <v>30</v>
      </c>
      <c r="J893" s="34">
        <v>43890</v>
      </c>
      <c r="K893" s="33" t="str" cm="1">
        <f t="array" aca="1" ref="K893" ca="1">_xlfn.IFS(L893&lt;3,"Junior",L893&lt;=7,"Mid-Level",L893&gt;7,"Senior")</f>
        <v>Mid-Level</v>
      </c>
      <c r="L893" s="46">
        <f ca="1">INT(YEARFRAC(Table1[[#This Row],[Joining Date]],TODAY(),1))</f>
        <v>6</v>
      </c>
      <c r="M893" s="25" t="str">
        <f t="shared" ca="1" si="13"/>
        <v>Yes</v>
      </c>
      <c r="N893" s="26">
        <f>YEAR(Table1[[#This Row],[Joining Date]])</f>
        <v>2020</v>
      </c>
      <c r="O893" s="46">
        <f>MONTH(Table1[[#This Row],[Joining Date]])</f>
        <v>2</v>
      </c>
      <c r="P893" s="26">
        <f ca="1">NETWORKDAYS(Table1[[#This Row],[Joining Date]],TODAY())</f>
        <v>1651</v>
      </c>
      <c r="Q893" s="26" t="str">
        <f>LEFT(Table1[[#This Row],[Department]],5)&amp;"-"&amp;RIGHT(Table1[[#This Row],[Employee ID]],3)</f>
        <v>Opera-665</v>
      </c>
      <c r="R893" s="26" t="str">
        <f>LEFT(Table1[[#This Row],[Department]],3)</f>
        <v>Ope</v>
      </c>
      <c r="S893" s="37">
        <f>_xlfn.XLOOKUP(Table1[[#This Row],[City]],Table2[City],Table2[Bonus %])</f>
        <v>6</v>
      </c>
      <c r="U893" s="48" t="str">
        <v xml:space="preserve">Tarun </v>
      </c>
      <c r="V893" s="48" t="str">
        <v>Verma</v>
      </c>
    </row>
    <row r="894" spans="1:22" x14ac:dyDescent="0.35">
      <c r="A894" s="7" t="s">
        <v>637</v>
      </c>
      <c r="B894" s="40" t="str">
        <f>LEFT(Table1[[#This Row],[Employee Name]],FIND(" ",Table1[[#This Row],[Employee Name]]))</f>
        <v xml:space="preserve">Kavya </v>
      </c>
      <c r="C894" s="40" t="str">
        <f>RIGHT(Table1[[#This Row],[Employee Name]],LEN(Table1[[#This Row],[Employee Name]])-FIND(" ",Table1[[#This Row],[Employee Name]]))</f>
        <v>Nair</v>
      </c>
      <c r="D894" s="22">
        <f>Table1[[#This Row],[Basic Salary]]+Table1[[#This Row],[Bonus]]</f>
        <v>121856</v>
      </c>
      <c r="E894" s="8">
        <v>75</v>
      </c>
      <c r="F894" s="45">
        <v>72</v>
      </c>
      <c r="G894" s="8" t="str" cm="1">
        <f t="array" ref="G894">_xlfn.IFS(Table1[[#This Row],[Performance Score]]&gt;=80,"Excellent",Table1[[#This Row],[Performance Score]]&gt;=60,"Good",Table1[[#This Row],[Performance Score]]&gt;=40,"Need Improvement")</f>
        <v>Good</v>
      </c>
      <c r="H894" s="29">
        <f>Table1[[#This Row],[Bonus]]/Table1[[#This Row],[Basic Salary]]</f>
        <v>0.13937353903693314</v>
      </c>
      <c r="I894" s="8">
        <f ca="1">DATEDIF(Table1[[#This Row],[Date of Birth]],TODAY(),"y")</f>
        <v>30</v>
      </c>
      <c r="J894" s="33">
        <v>43446</v>
      </c>
      <c r="K894" s="33" t="str" cm="1">
        <f t="array" aca="1" ref="K894" ca="1">_xlfn.IFS(L894&lt;3,"Junior",L894&lt;=7,"Mid-Level",L894&gt;7,"Senior")</f>
        <v>Mid-Level</v>
      </c>
      <c r="L894" s="45">
        <f ca="1">INT(YEARFRAC(Table1[[#This Row],[Joining Date]],TODAY(),1))</f>
        <v>7</v>
      </c>
      <c r="M894" s="25" t="str">
        <f t="shared" ca="1" si="13"/>
        <v>Yes</v>
      </c>
      <c r="N894" s="25">
        <f>YEAR(Table1[[#This Row],[Joining Date]])</f>
        <v>2018</v>
      </c>
      <c r="O894" s="45">
        <f>MONTH(Table1[[#This Row],[Joining Date]])</f>
        <v>12</v>
      </c>
      <c r="P894" s="25">
        <f ca="1">NETWORKDAYS(Table1[[#This Row],[Joining Date]],TODAY())</f>
        <v>1969</v>
      </c>
      <c r="Q894" s="25" t="str">
        <f>LEFT(Table1[[#This Row],[Department]],5)&amp;"-"&amp;RIGHT(Table1[[#This Row],[Employee ID]],3)</f>
        <v>Sales-581</v>
      </c>
      <c r="R894" s="25" t="str">
        <f>LEFT(Table1[[#This Row],[Department]],3)</f>
        <v>Sal</v>
      </c>
      <c r="S894" s="36">
        <f>_xlfn.XLOOKUP(Table1[[#This Row],[City]],Table2[City],Table2[Bonus %])</f>
        <v>6</v>
      </c>
      <c r="U894" s="48" t="str">
        <v xml:space="preserve">Kavya </v>
      </c>
      <c r="V894" s="48" t="str">
        <v>Nair</v>
      </c>
    </row>
    <row r="895" spans="1:22" x14ac:dyDescent="0.35">
      <c r="A895" s="9" t="s">
        <v>3329</v>
      </c>
      <c r="B895" s="41" t="str">
        <f>LEFT(Table1[[#This Row],[Employee Name]],FIND(" ",Table1[[#This Row],[Employee Name]]))</f>
        <v xml:space="preserve">Sneha </v>
      </c>
      <c r="C895" s="41" t="str">
        <f>RIGHT(Table1[[#This Row],[Employee Name]],LEN(Table1[[#This Row],[Employee Name]])-FIND(" ",Table1[[#This Row],[Employee Name]]))</f>
        <v>Iyer</v>
      </c>
      <c r="D895" s="23">
        <f>Table1[[#This Row],[Basic Salary]]+Table1[[#This Row],[Bonus]]</f>
        <v>121845</v>
      </c>
      <c r="E895" s="10">
        <v>83</v>
      </c>
      <c r="F895" s="46">
        <v>97</v>
      </c>
      <c r="G895" s="10" t="str" cm="1">
        <f t="array" ref="G895">_xlfn.IFS(Table1[[#This Row],[Performance Score]]&gt;=80,"Excellent",Table1[[#This Row],[Performance Score]]&gt;=60,"Good",Table1[[#This Row],[Performance Score]]&gt;=40,"Need Improvement")</f>
        <v>Excellent</v>
      </c>
      <c r="H895" s="30">
        <f>Table1[[#This Row],[Bonus]]/Table1[[#This Row],[Basic Salary]]</f>
        <v>0.27836706430392494</v>
      </c>
      <c r="I895" s="10">
        <f ca="1">DATEDIF(Table1[[#This Row],[Date of Birth]],TODAY(),"y")</f>
        <v>16</v>
      </c>
      <c r="J895" s="34">
        <v>44754</v>
      </c>
      <c r="K895" s="33" t="str" cm="1">
        <f t="array" aca="1" ref="K895" ca="1">_xlfn.IFS(L895&lt;3,"Junior",L895&lt;=7,"Mid-Level",L895&gt;7,"Senior")</f>
        <v>Mid-Level</v>
      </c>
      <c r="L895" s="46">
        <f ca="1">INT(YEARFRAC(Table1[[#This Row],[Joining Date]],TODAY(),1))</f>
        <v>3</v>
      </c>
      <c r="M895" s="25" t="str">
        <f t="shared" ca="1" si="13"/>
        <v>No</v>
      </c>
      <c r="N895" s="26">
        <f>YEAR(Table1[[#This Row],[Joining Date]])</f>
        <v>2022</v>
      </c>
      <c r="O895" s="46">
        <f>MONTH(Table1[[#This Row],[Joining Date]])</f>
        <v>7</v>
      </c>
      <c r="P895" s="26">
        <f ca="1">NETWORKDAYS(Table1[[#This Row],[Joining Date]],TODAY())</f>
        <v>1035</v>
      </c>
      <c r="Q895" s="26" t="str">
        <f>LEFT(Table1[[#This Row],[Department]],5)&amp;"-"&amp;RIGHT(Table1[[#This Row],[Employee ID]],3)</f>
        <v>Finan-273</v>
      </c>
      <c r="R895" s="26" t="str">
        <f>LEFT(Table1[[#This Row],[Department]],3)</f>
        <v>Fin</v>
      </c>
      <c r="S895" s="37">
        <f>_xlfn.XLOOKUP(Table1[[#This Row],[City]],Table2[City],Table2[Bonus %])</f>
        <v>6</v>
      </c>
      <c r="U895" s="48" t="str">
        <v xml:space="preserve">Sneha </v>
      </c>
      <c r="V895" s="48" t="str">
        <v>Iyer</v>
      </c>
    </row>
    <row r="896" spans="1:22" x14ac:dyDescent="0.35">
      <c r="A896" s="7" t="s">
        <v>190</v>
      </c>
      <c r="B896" s="40" t="str">
        <f>LEFT(Table1[[#This Row],[Employee Name]],FIND(" ",Table1[[#This Row],[Employee Name]]))</f>
        <v xml:space="preserve">Arjun </v>
      </c>
      <c r="C896" s="40" t="str">
        <f>RIGHT(Table1[[#This Row],[Employee Name]],LEN(Table1[[#This Row],[Employee Name]])-FIND(" ",Table1[[#This Row],[Employee Name]]))</f>
        <v>Mehta</v>
      </c>
      <c r="D896" s="22">
        <f>Table1[[#This Row],[Basic Salary]]+Table1[[#This Row],[Bonus]]</f>
        <v>121824</v>
      </c>
      <c r="E896" s="8">
        <v>86</v>
      </c>
      <c r="F896" s="45">
        <v>62</v>
      </c>
      <c r="G896" s="8" t="str" cm="1">
        <f t="array" ref="G896">_xlfn.IFS(Table1[[#This Row],[Performance Score]]&gt;=80,"Excellent",Table1[[#This Row],[Performance Score]]&gt;=60,"Good",Table1[[#This Row],[Performance Score]]&gt;=40,"Need Improvement")</f>
        <v>Good</v>
      </c>
      <c r="H896" s="29">
        <f>Table1[[#This Row],[Bonus]]/Table1[[#This Row],[Basic Salary]]</f>
        <v>7.9818115742915641E-2</v>
      </c>
      <c r="I896" s="8">
        <f ca="1">DATEDIF(Table1[[#This Row],[Date of Birth]],TODAY(),"y")</f>
        <v>31</v>
      </c>
      <c r="J896" s="33">
        <v>44305</v>
      </c>
      <c r="K896" s="33" t="str" cm="1">
        <f t="array" aca="1" ref="K896" ca="1">_xlfn.IFS(L896&lt;3,"Junior",L896&lt;=7,"Mid-Level",L896&gt;7,"Senior")</f>
        <v>Mid-Level</v>
      </c>
      <c r="L896" s="45">
        <f ca="1">INT(YEARFRAC(Table1[[#This Row],[Joining Date]],TODAY(),1))</f>
        <v>5</v>
      </c>
      <c r="M896" s="25" t="str">
        <f t="shared" ca="1" si="13"/>
        <v>No</v>
      </c>
      <c r="N896" s="25">
        <f>YEAR(Table1[[#This Row],[Joining Date]])</f>
        <v>2021</v>
      </c>
      <c r="O896" s="45">
        <f>MONTH(Table1[[#This Row],[Joining Date]])</f>
        <v>4</v>
      </c>
      <c r="P896" s="25">
        <f ca="1">NETWORKDAYS(Table1[[#This Row],[Joining Date]],TODAY())</f>
        <v>1356</v>
      </c>
      <c r="Q896" s="25" t="str">
        <f>LEFT(Table1[[#This Row],[Department]],5)&amp;"-"&amp;RIGHT(Table1[[#This Row],[Employee ID]],3)</f>
        <v>Opera-134</v>
      </c>
      <c r="R896" s="25" t="str">
        <f>LEFT(Table1[[#This Row],[Department]],3)</f>
        <v>Ope</v>
      </c>
      <c r="S896" s="36">
        <f>_xlfn.XLOOKUP(Table1[[#This Row],[City]],Table2[City],Table2[Bonus %])</f>
        <v>5</v>
      </c>
      <c r="U896" s="48" t="str">
        <v xml:space="preserve">Arjun </v>
      </c>
      <c r="V896" s="48" t="str">
        <v>Mehta</v>
      </c>
    </row>
    <row r="897" spans="1:22" x14ac:dyDescent="0.35">
      <c r="A897" s="9" t="s">
        <v>934</v>
      </c>
      <c r="B897" s="41" t="str">
        <f>LEFT(Table1[[#This Row],[Employee Name]],FIND(" ",Table1[[#This Row],[Employee Name]]))</f>
        <v xml:space="preserve">Neha </v>
      </c>
      <c r="C897" s="41" t="str">
        <f>RIGHT(Table1[[#This Row],[Employee Name]],LEN(Table1[[#This Row],[Employee Name]])-FIND(" ",Table1[[#This Row],[Employee Name]]))</f>
        <v>Kulkarni</v>
      </c>
      <c r="D897" s="23">
        <f>Table1[[#This Row],[Basic Salary]]+Table1[[#This Row],[Bonus]]</f>
        <v>121812</v>
      </c>
      <c r="E897" s="10">
        <v>75</v>
      </c>
      <c r="F897" s="46">
        <v>88</v>
      </c>
      <c r="G897" s="10" t="str" cm="1">
        <f t="array" ref="G897">_xlfn.IFS(Table1[[#This Row],[Performance Score]]&gt;=80,"Excellent",Table1[[#This Row],[Performance Score]]&gt;=60,"Good",Table1[[#This Row],[Performance Score]]&gt;=40,"Need Improvement")</f>
        <v>Excellent</v>
      </c>
      <c r="H897" s="30">
        <f>Table1[[#This Row],[Bonus]]/Table1[[#This Row],[Basic Salary]]</f>
        <v>7.3365877729411555E-2</v>
      </c>
      <c r="I897" s="10">
        <f ca="1">DATEDIF(Table1[[#This Row],[Date of Birth]],TODAY(),"y")</f>
        <v>20</v>
      </c>
      <c r="J897" s="34">
        <v>44274</v>
      </c>
      <c r="K897" s="33" t="str" cm="1">
        <f t="array" aca="1" ref="K897" ca="1">_xlfn.IFS(L897&lt;3,"Junior",L897&lt;=7,"Mid-Level",L897&gt;7,"Senior")</f>
        <v>Mid-Level</v>
      </c>
      <c r="L897" s="46">
        <f ca="1">INT(YEARFRAC(Table1[[#This Row],[Joining Date]],TODAY(),1))</f>
        <v>5</v>
      </c>
      <c r="M897" s="25" t="str">
        <f t="shared" ca="1" si="13"/>
        <v>No</v>
      </c>
      <c r="N897" s="26">
        <f>YEAR(Table1[[#This Row],[Joining Date]])</f>
        <v>2021</v>
      </c>
      <c r="O897" s="46">
        <f>MONTH(Table1[[#This Row],[Joining Date]])</f>
        <v>3</v>
      </c>
      <c r="P897" s="26">
        <f ca="1">NETWORKDAYS(Table1[[#This Row],[Joining Date]],TODAY())</f>
        <v>1377</v>
      </c>
      <c r="Q897" s="26" t="str">
        <f>LEFT(Table1[[#This Row],[Department]],5)&amp;"-"&amp;RIGHT(Table1[[#This Row],[Employee ID]],3)</f>
        <v>HR-878</v>
      </c>
      <c r="R897" s="26" t="str">
        <f>LEFT(Table1[[#This Row],[Department]],3)</f>
        <v>HR</v>
      </c>
      <c r="S897" s="37">
        <f>_xlfn.XLOOKUP(Table1[[#This Row],[City]],Table2[City],Table2[Bonus %])</f>
        <v>4</v>
      </c>
      <c r="U897" s="48" t="str">
        <v xml:space="preserve">Neha </v>
      </c>
      <c r="V897" s="48" t="str">
        <v>Kulkarni</v>
      </c>
    </row>
    <row r="898" spans="1:22" x14ac:dyDescent="0.35">
      <c r="A898" s="7" t="s">
        <v>1357</v>
      </c>
      <c r="B898" s="40" t="str">
        <f>LEFT(Table1[[#This Row],[Employee Name]],FIND(" ",Table1[[#This Row],[Employee Name]]))</f>
        <v xml:space="preserve">Aditya </v>
      </c>
      <c r="C898" s="40" t="str">
        <f>RIGHT(Table1[[#This Row],[Employee Name]],LEN(Table1[[#This Row],[Employee Name]])-FIND(" ",Table1[[#This Row],[Employee Name]]))</f>
        <v>Kapoor</v>
      </c>
      <c r="D898" s="22">
        <f>Table1[[#This Row],[Basic Salary]]+Table1[[#This Row],[Bonus]]</f>
        <v>121797</v>
      </c>
      <c r="E898" s="8">
        <v>60</v>
      </c>
      <c r="F898" s="45">
        <v>57</v>
      </c>
      <c r="G898" s="8" t="str" cm="1">
        <f t="array" ref="G898">_xlfn.IFS(Table1[[#This Row],[Performance Score]]&gt;=80,"Excellent",Table1[[#This Row],[Performance Score]]&gt;=60,"Good",Table1[[#This Row],[Performance Score]]&gt;=40,"Need Improvement")</f>
        <v>Need Improvement</v>
      </c>
      <c r="H898" s="29">
        <f>Table1[[#This Row],[Bonus]]/Table1[[#This Row],[Basic Salary]]</f>
        <v>0.17705554911283775</v>
      </c>
      <c r="I898" s="8">
        <f ca="1">DATEDIF(Table1[[#This Row],[Date of Birth]],TODAY(),"y")</f>
        <v>21</v>
      </c>
      <c r="J898" s="33">
        <v>44827</v>
      </c>
      <c r="K898" s="33" t="str" cm="1">
        <f t="array" aca="1" ref="K898" ca="1">_xlfn.IFS(L898&lt;3,"Junior",L898&lt;=7,"Mid-Level",L898&gt;7,"Senior")</f>
        <v>Mid-Level</v>
      </c>
      <c r="L898" s="45">
        <f ca="1">INT(YEARFRAC(Table1[[#This Row],[Joining Date]],TODAY(),1))</f>
        <v>3</v>
      </c>
      <c r="M898" s="25" t="str">
        <f t="shared" ref="M898:M961" ca="1" si="14">IF(L898&gt;5,"Yes","No")</f>
        <v>No</v>
      </c>
      <c r="N898" s="25">
        <f>YEAR(Table1[[#This Row],[Joining Date]])</f>
        <v>2022</v>
      </c>
      <c r="O898" s="45">
        <f>MONTH(Table1[[#This Row],[Joining Date]])</f>
        <v>9</v>
      </c>
      <c r="P898" s="25">
        <f ca="1">NETWORKDAYS(Table1[[#This Row],[Joining Date]],TODAY())</f>
        <v>982</v>
      </c>
      <c r="Q898" s="25" t="str">
        <f>LEFT(Table1[[#This Row],[Department]],5)&amp;"-"&amp;RIGHT(Table1[[#This Row],[Employee ID]],3)</f>
        <v>HR-301</v>
      </c>
      <c r="R898" s="25" t="str">
        <f>LEFT(Table1[[#This Row],[Department]],3)</f>
        <v>HR</v>
      </c>
      <c r="S898" s="36">
        <f>_xlfn.XLOOKUP(Table1[[#This Row],[City]],Table2[City],Table2[Bonus %])</f>
        <v>6</v>
      </c>
      <c r="U898" s="48" t="str">
        <v xml:space="preserve">Aditya </v>
      </c>
      <c r="V898" s="48" t="str">
        <v>Kapoor</v>
      </c>
    </row>
    <row r="899" spans="1:22" x14ac:dyDescent="0.35">
      <c r="A899" s="9" t="s">
        <v>1814</v>
      </c>
      <c r="B899" s="41" t="str">
        <f>LEFT(Table1[[#This Row],[Employee Name]],FIND(" ",Table1[[#This Row],[Employee Name]]))</f>
        <v xml:space="preserve">Tarun </v>
      </c>
      <c r="C899" s="41" t="str">
        <f>RIGHT(Table1[[#This Row],[Employee Name]],LEN(Table1[[#This Row],[Employee Name]])-FIND(" ",Table1[[#This Row],[Employee Name]]))</f>
        <v>Verma</v>
      </c>
      <c r="D899" s="23">
        <f>Table1[[#This Row],[Basic Salary]]+Table1[[#This Row],[Bonus]]</f>
        <v>121793</v>
      </c>
      <c r="E899" s="10">
        <v>88</v>
      </c>
      <c r="F899" s="46">
        <v>52</v>
      </c>
      <c r="G899" s="10" t="str" cm="1">
        <f t="array" ref="G899">_xlfn.IFS(Table1[[#This Row],[Performance Score]]&gt;=80,"Excellent",Table1[[#This Row],[Performance Score]]&gt;=60,"Good",Table1[[#This Row],[Performance Score]]&gt;=40,"Need Improvement")</f>
        <v>Need Improvement</v>
      </c>
      <c r="H899" s="30">
        <f>Table1[[#This Row],[Bonus]]/Table1[[#This Row],[Basic Salary]]</f>
        <v>0.11284412890728507</v>
      </c>
      <c r="I899" s="10">
        <f ca="1">DATEDIF(Table1[[#This Row],[Date of Birth]],TODAY(),"y")</f>
        <v>32</v>
      </c>
      <c r="J899" s="34">
        <v>43429</v>
      </c>
      <c r="K899" s="33" t="str" cm="1">
        <f t="array" aca="1" ref="K899" ca="1">_xlfn.IFS(L899&lt;3,"Junior",L899&lt;=7,"Mid-Level",L899&gt;7,"Senior")</f>
        <v>Mid-Level</v>
      </c>
      <c r="L899" s="46">
        <f ca="1">INT(YEARFRAC(Table1[[#This Row],[Joining Date]],TODAY(),1))</f>
        <v>7</v>
      </c>
      <c r="M899" s="25" t="str">
        <f t="shared" ca="1" si="14"/>
        <v>Yes</v>
      </c>
      <c r="N899" s="26">
        <f>YEAR(Table1[[#This Row],[Joining Date]])</f>
        <v>2018</v>
      </c>
      <c r="O899" s="46">
        <f>MONTH(Table1[[#This Row],[Joining Date]])</f>
        <v>11</v>
      </c>
      <c r="P899" s="26">
        <f ca="1">NETWORKDAYS(Table1[[#This Row],[Joining Date]],TODAY())</f>
        <v>1981</v>
      </c>
      <c r="Q899" s="26" t="str">
        <f>LEFT(Table1[[#This Row],[Department]],5)&amp;"-"&amp;RIGHT(Table1[[#This Row],[Employee ID]],3)</f>
        <v>Opera-758</v>
      </c>
      <c r="R899" s="26" t="str">
        <f>LEFT(Table1[[#This Row],[Department]],3)</f>
        <v>Ope</v>
      </c>
      <c r="S899" s="37">
        <f>_xlfn.XLOOKUP(Table1[[#This Row],[City]],Table2[City],Table2[Bonus %])</f>
        <v>6</v>
      </c>
      <c r="U899" s="48" t="str">
        <v xml:space="preserve">Tarun </v>
      </c>
      <c r="V899" s="48" t="str">
        <v>Verma</v>
      </c>
    </row>
    <row r="900" spans="1:22" x14ac:dyDescent="0.35">
      <c r="A900" s="7" t="s">
        <v>3042</v>
      </c>
      <c r="B900" s="40" t="str">
        <f>LEFT(Table1[[#This Row],[Employee Name]],FIND(" ",Table1[[#This Row],[Employee Name]]))</f>
        <v xml:space="preserve">Meera </v>
      </c>
      <c r="C900" s="40" t="str">
        <f>RIGHT(Table1[[#This Row],[Employee Name]],LEN(Table1[[#This Row],[Employee Name]])-FIND(" ",Table1[[#This Row],[Employee Name]]))</f>
        <v>Joshi</v>
      </c>
      <c r="D900" s="22">
        <f>Table1[[#This Row],[Basic Salary]]+Table1[[#This Row],[Bonus]]</f>
        <v>121770</v>
      </c>
      <c r="E900" s="8">
        <v>94</v>
      </c>
      <c r="F900" s="45">
        <v>87</v>
      </c>
      <c r="G900" s="8" t="str" cm="1">
        <f t="array" ref="G900">_xlfn.IFS(Table1[[#This Row],[Performance Score]]&gt;=80,"Excellent",Table1[[#This Row],[Performance Score]]&gt;=60,"Good",Table1[[#This Row],[Performance Score]]&gt;=40,"Need Improvement")</f>
        <v>Excellent</v>
      </c>
      <c r="H900" s="29">
        <f>Table1[[#This Row],[Bonus]]/Table1[[#This Row],[Basic Salary]]</f>
        <v>0.17347184611974675</v>
      </c>
      <c r="I900" s="8">
        <f ca="1">DATEDIF(Table1[[#This Row],[Date of Birth]],TODAY(),"y")</f>
        <v>41</v>
      </c>
      <c r="J900" s="33">
        <v>42933</v>
      </c>
      <c r="K900" s="33" t="str" cm="1">
        <f t="array" aca="1" ref="K900" ca="1">_xlfn.IFS(L900&lt;3,"Junior",L900&lt;=7,"Mid-Level",L900&gt;7,"Senior")</f>
        <v>Senior</v>
      </c>
      <c r="L900" s="45">
        <f ca="1">INT(YEARFRAC(Table1[[#This Row],[Joining Date]],TODAY(),1))</f>
        <v>8</v>
      </c>
      <c r="M900" s="25" t="str">
        <f t="shared" ca="1" si="14"/>
        <v>Yes</v>
      </c>
      <c r="N900" s="25">
        <f>YEAR(Table1[[#This Row],[Joining Date]])</f>
        <v>2017</v>
      </c>
      <c r="O900" s="45">
        <f>MONTH(Table1[[#This Row],[Joining Date]])</f>
        <v>7</v>
      </c>
      <c r="P900" s="25">
        <f ca="1">NETWORKDAYS(Table1[[#This Row],[Joining Date]],TODAY())</f>
        <v>2336</v>
      </c>
      <c r="Q900" s="25" t="str">
        <f>LEFT(Table1[[#This Row],[Department]],5)&amp;"-"&amp;RIGHT(Table1[[#This Row],[Employee ID]],3)</f>
        <v>Sales-986</v>
      </c>
      <c r="R900" s="25" t="str">
        <f>LEFT(Table1[[#This Row],[Department]],3)</f>
        <v>Sal</v>
      </c>
      <c r="S900" s="36">
        <f>_xlfn.XLOOKUP(Table1[[#This Row],[City]],Table2[City],Table2[Bonus %])</f>
        <v>8</v>
      </c>
      <c r="U900" s="48" t="str">
        <v xml:space="preserve">Meera </v>
      </c>
      <c r="V900" s="48" t="str">
        <v>Joshi</v>
      </c>
    </row>
    <row r="901" spans="1:22" x14ac:dyDescent="0.35">
      <c r="A901" s="9" t="s">
        <v>2174</v>
      </c>
      <c r="B901" s="41" t="str">
        <f>LEFT(Table1[[#This Row],[Employee Name]],FIND(" ",Table1[[#This Row],[Employee Name]]))</f>
        <v xml:space="preserve">Ananya </v>
      </c>
      <c r="C901" s="41" t="str">
        <f>RIGHT(Table1[[#This Row],[Employee Name]],LEN(Table1[[#This Row],[Employee Name]])-FIND(" ",Table1[[#This Row],[Employee Name]]))</f>
        <v>Rao</v>
      </c>
      <c r="D901" s="23">
        <f>Table1[[#This Row],[Basic Salary]]+Table1[[#This Row],[Bonus]]</f>
        <v>121586</v>
      </c>
      <c r="E901" s="10">
        <v>70</v>
      </c>
      <c r="F901" s="46">
        <v>69</v>
      </c>
      <c r="G901" s="10" t="str" cm="1">
        <f t="array" ref="G901">_xlfn.IFS(Table1[[#This Row],[Performance Score]]&gt;=80,"Excellent",Table1[[#This Row],[Performance Score]]&gt;=60,"Good",Table1[[#This Row],[Performance Score]]&gt;=40,"Need Improvement")</f>
        <v>Good</v>
      </c>
      <c r="H901" s="30">
        <f>Table1[[#This Row],[Bonus]]/Table1[[#This Row],[Basic Salary]]</f>
        <v>0.16646040197630355</v>
      </c>
      <c r="I901" s="10">
        <f ca="1">DATEDIF(Table1[[#This Row],[Date of Birth]],TODAY(),"y")</f>
        <v>17</v>
      </c>
      <c r="J901" s="34">
        <v>43243</v>
      </c>
      <c r="K901" s="33" t="str" cm="1">
        <f t="array" aca="1" ref="K901" ca="1">_xlfn.IFS(L901&lt;3,"Junior",L901&lt;=7,"Mid-Level",L901&gt;7,"Senior")</f>
        <v>Senior</v>
      </c>
      <c r="L901" s="46">
        <f ca="1">INT(YEARFRAC(Table1[[#This Row],[Joining Date]],TODAY(),1))</f>
        <v>8</v>
      </c>
      <c r="M901" s="25" t="str">
        <f t="shared" ca="1" si="14"/>
        <v>Yes</v>
      </c>
      <c r="N901" s="26">
        <f>YEAR(Table1[[#This Row],[Joining Date]])</f>
        <v>2018</v>
      </c>
      <c r="O901" s="46">
        <f>MONTH(Table1[[#This Row],[Joining Date]])</f>
        <v>5</v>
      </c>
      <c r="P901" s="26">
        <f ca="1">NETWORKDAYS(Table1[[#This Row],[Joining Date]],TODAY())</f>
        <v>2114</v>
      </c>
      <c r="Q901" s="26" t="str">
        <f>LEFT(Table1[[#This Row],[Department]],5)&amp;"-"&amp;RIGHT(Table1[[#This Row],[Employee ID]],3)</f>
        <v>Sales-118</v>
      </c>
      <c r="R901" s="26" t="str">
        <f>LEFT(Table1[[#This Row],[Department]],3)</f>
        <v>Sal</v>
      </c>
      <c r="S901" s="37">
        <f>_xlfn.XLOOKUP(Table1[[#This Row],[City]],Table2[City],Table2[Bonus %])</f>
        <v>7</v>
      </c>
      <c r="U901" s="48" t="str">
        <v xml:space="preserve">Ananya </v>
      </c>
      <c r="V901" s="48" t="str">
        <v>Rao</v>
      </c>
    </row>
    <row r="902" spans="1:22" x14ac:dyDescent="0.35">
      <c r="A902" s="7" t="s">
        <v>3084</v>
      </c>
      <c r="B902" s="40" t="str">
        <f>LEFT(Table1[[#This Row],[Employee Name]],FIND(" ",Table1[[#This Row],[Employee Name]]))</f>
        <v xml:space="preserve">Pooja </v>
      </c>
      <c r="C902" s="40" t="str">
        <f>RIGHT(Table1[[#This Row],[Employee Name]],LEN(Table1[[#This Row],[Employee Name]])-FIND(" ",Table1[[#This Row],[Employee Name]]))</f>
        <v>Das</v>
      </c>
      <c r="D902" s="22">
        <f>Table1[[#This Row],[Basic Salary]]+Table1[[#This Row],[Bonus]]</f>
        <v>121560</v>
      </c>
      <c r="E902" s="8">
        <v>72</v>
      </c>
      <c r="F902" s="45">
        <v>57</v>
      </c>
      <c r="G902" s="8" t="str" cm="1">
        <f t="array" ref="G902">_xlfn.IFS(Table1[[#This Row],[Performance Score]]&gt;=80,"Excellent",Table1[[#This Row],[Performance Score]]&gt;=60,"Good",Table1[[#This Row],[Performance Score]]&gt;=40,"Need Improvement")</f>
        <v>Need Improvement</v>
      </c>
      <c r="H902" s="29">
        <f>Table1[[#This Row],[Bonus]]/Table1[[#This Row],[Basic Salary]]</f>
        <v>0.31902472900096573</v>
      </c>
      <c r="I902" s="8">
        <f ca="1">DATEDIF(Table1[[#This Row],[Date of Birth]],TODAY(),"y")</f>
        <v>38</v>
      </c>
      <c r="J902" s="33">
        <v>44763</v>
      </c>
      <c r="K902" s="33" t="str" cm="1">
        <f t="array" aca="1" ref="K902" ca="1">_xlfn.IFS(L902&lt;3,"Junior",L902&lt;=7,"Mid-Level",L902&gt;7,"Senior")</f>
        <v>Mid-Level</v>
      </c>
      <c r="L902" s="45">
        <f ca="1">INT(YEARFRAC(Table1[[#This Row],[Joining Date]],TODAY(),1))</f>
        <v>3</v>
      </c>
      <c r="M902" s="25" t="str">
        <f t="shared" ca="1" si="14"/>
        <v>No</v>
      </c>
      <c r="N902" s="25">
        <f>YEAR(Table1[[#This Row],[Joining Date]])</f>
        <v>2022</v>
      </c>
      <c r="O902" s="45">
        <f>MONTH(Table1[[#This Row],[Joining Date]])</f>
        <v>7</v>
      </c>
      <c r="P902" s="25">
        <f ca="1">NETWORKDAYS(Table1[[#This Row],[Joining Date]],TODAY())</f>
        <v>1028</v>
      </c>
      <c r="Q902" s="25" t="str">
        <f>LEFT(Table1[[#This Row],[Department]],5)&amp;"-"&amp;RIGHT(Table1[[#This Row],[Employee ID]],3)</f>
        <v>IT-028</v>
      </c>
      <c r="R902" s="25" t="str">
        <f>LEFT(Table1[[#This Row],[Department]],3)</f>
        <v>IT</v>
      </c>
      <c r="S902" s="36">
        <f>_xlfn.XLOOKUP(Table1[[#This Row],[City]],Table2[City],Table2[Bonus %])</f>
        <v>8</v>
      </c>
      <c r="U902" s="48" t="str">
        <v xml:space="preserve">Pooja </v>
      </c>
      <c r="V902" s="48" t="str">
        <v>Das</v>
      </c>
    </row>
    <row r="903" spans="1:22" x14ac:dyDescent="0.35">
      <c r="A903" s="9" t="s">
        <v>1149</v>
      </c>
      <c r="B903" s="41" t="str">
        <f>LEFT(Table1[[#This Row],[Employee Name]],FIND(" ",Table1[[#This Row],[Employee Name]]))</f>
        <v xml:space="preserve">Tarun </v>
      </c>
      <c r="C903" s="41" t="str">
        <f>RIGHT(Table1[[#This Row],[Employee Name]],LEN(Table1[[#This Row],[Employee Name]])-FIND(" ",Table1[[#This Row],[Employee Name]]))</f>
        <v>Verma</v>
      </c>
      <c r="D903" s="23">
        <f>Table1[[#This Row],[Basic Salary]]+Table1[[#This Row],[Bonus]]</f>
        <v>121559</v>
      </c>
      <c r="E903" s="10">
        <v>78</v>
      </c>
      <c r="F903" s="46">
        <v>47</v>
      </c>
      <c r="G903" s="10" t="str" cm="1">
        <f t="array" ref="G903">_xlfn.IFS(Table1[[#This Row],[Performance Score]]&gt;=80,"Excellent",Table1[[#This Row],[Performance Score]]&gt;=60,"Good",Table1[[#This Row],[Performance Score]]&gt;=40,"Need Improvement")</f>
        <v>Need Improvement</v>
      </c>
      <c r="H903" s="30">
        <f>Table1[[#This Row],[Bonus]]/Table1[[#This Row],[Basic Salary]]</f>
        <v>4.677637414210304E-2</v>
      </c>
      <c r="I903" s="10">
        <f ca="1">DATEDIF(Table1[[#This Row],[Date of Birth]],TODAY(),"y")</f>
        <v>17</v>
      </c>
      <c r="J903" s="34">
        <v>43823</v>
      </c>
      <c r="K903" s="33" t="str" cm="1">
        <f t="array" aca="1" ref="K903" ca="1">_xlfn.IFS(L903&lt;3,"Junior",L903&lt;=7,"Mid-Level",L903&gt;7,"Senior")</f>
        <v>Mid-Level</v>
      </c>
      <c r="L903" s="46">
        <f ca="1">INT(YEARFRAC(Table1[[#This Row],[Joining Date]],TODAY(),1))</f>
        <v>6</v>
      </c>
      <c r="M903" s="25" t="str">
        <f t="shared" ca="1" si="14"/>
        <v>Yes</v>
      </c>
      <c r="N903" s="26">
        <f>YEAR(Table1[[#This Row],[Joining Date]])</f>
        <v>2019</v>
      </c>
      <c r="O903" s="46">
        <f>MONTH(Table1[[#This Row],[Joining Date]])</f>
        <v>12</v>
      </c>
      <c r="P903" s="26">
        <f ca="1">NETWORKDAYS(Table1[[#This Row],[Joining Date]],TODAY())</f>
        <v>1700</v>
      </c>
      <c r="Q903" s="26" t="str">
        <f>LEFT(Table1[[#This Row],[Department]],5)&amp;"-"&amp;RIGHT(Table1[[#This Row],[Employee ID]],3)</f>
        <v>Marke-093</v>
      </c>
      <c r="R903" s="26" t="str">
        <f>LEFT(Table1[[#This Row],[Department]],3)</f>
        <v>Mar</v>
      </c>
      <c r="S903" s="37">
        <f>_xlfn.XLOOKUP(Table1[[#This Row],[City]],Table2[City],Table2[Bonus %])</f>
        <v>7</v>
      </c>
      <c r="U903" s="48" t="str">
        <v xml:space="preserve">Tarun </v>
      </c>
      <c r="V903" s="48" t="str">
        <v>Verma</v>
      </c>
    </row>
    <row r="904" spans="1:22" x14ac:dyDescent="0.35">
      <c r="A904" s="7" t="s">
        <v>2806</v>
      </c>
      <c r="B904" s="40" t="str">
        <f>LEFT(Table1[[#This Row],[Employee Name]],FIND(" ",Table1[[#This Row],[Employee Name]]))</f>
        <v xml:space="preserve">Karan </v>
      </c>
      <c r="C904" s="40" t="str">
        <f>RIGHT(Table1[[#This Row],[Employee Name]],LEN(Table1[[#This Row],[Employee Name]])-FIND(" ",Table1[[#This Row],[Employee Name]]))</f>
        <v>Malhotra</v>
      </c>
      <c r="D904" s="22">
        <f>Table1[[#This Row],[Basic Salary]]+Table1[[#This Row],[Bonus]]</f>
        <v>121488</v>
      </c>
      <c r="E904" s="8">
        <v>99</v>
      </c>
      <c r="F904" s="45">
        <v>78</v>
      </c>
      <c r="G904" s="8" t="str" cm="1">
        <f t="array" ref="G904">_xlfn.IFS(Table1[[#This Row],[Performance Score]]&gt;=80,"Excellent",Table1[[#This Row],[Performance Score]]&gt;=60,"Good",Table1[[#This Row],[Performance Score]]&gt;=40,"Need Improvement")</f>
        <v>Good</v>
      </c>
      <c r="H904" s="29">
        <f>Table1[[#This Row],[Bonus]]/Table1[[#This Row],[Basic Salary]]</f>
        <v>0.11720294639654966</v>
      </c>
      <c r="I904" s="8">
        <f ca="1">DATEDIF(Table1[[#This Row],[Date of Birth]],TODAY(),"y")</f>
        <v>20</v>
      </c>
      <c r="J904" s="33">
        <v>43931</v>
      </c>
      <c r="K904" s="33" t="str" cm="1">
        <f t="array" aca="1" ref="K904" ca="1">_xlfn.IFS(L904&lt;3,"Junior",L904&lt;=7,"Mid-Level",L904&gt;7,"Senior")</f>
        <v>Mid-Level</v>
      </c>
      <c r="L904" s="45">
        <f ca="1">INT(YEARFRAC(Table1[[#This Row],[Joining Date]],TODAY(),1))</f>
        <v>6</v>
      </c>
      <c r="M904" s="25" t="str">
        <f t="shared" ca="1" si="14"/>
        <v>Yes</v>
      </c>
      <c r="N904" s="25">
        <f>YEAR(Table1[[#This Row],[Joining Date]])</f>
        <v>2020</v>
      </c>
      <c r="O904" s="45">
        <f>MONTH(Table1[[#This Row],[Joining Date]])</f>
        <v>4</v>
      </c>
      <c r="P904" s="25">
        <f ca="1">NETWORKDAYS(Table1[[#This Row],[Joining Date]],TODAY())</f>
        <v>1622</v>
      </c>
      <c r="Q904" s="25" t="str">
        <f>LEFT(Table1[[#This Row],[Department]],5)&amp;"-"&amp;RIGHT(Table1[[#This Row],[Employee ID]],3)</f>
        <v>Sales-750</v>
      </c>
      <c r="R904" s="25" t="str">
        <f>LEFT(Table1[[#This Row],[Department]],3)</f>
        <v>Sal</v>
      </c>
      <c r="S904" s="36">
        <f>_xlfn.XLOOKUP(Table1[[#This Row],[City]],Table2[City],Table2[Bonus %])</f>
        <v>5</v>
      </c>
      <c r="U904" s="48" t="str">
        <v xml:space="preserve">Karan </v>
      </c>
      <c r="V904" s="48" t="str">
        <v>Malhotra</v>
      </c>
    </row>
    <row r="905" spans="1:22" x14ac:dyDescent="0.35">
      <c r="A905" s="9" t="s">
        <v>1835</v>
      </c>
      <c r="B905" s="41" t="str">
        <f>LEFT(Table1[[#This Row],[Employee Name]],FIND(" ",Table1[[#This Row],[Employee Name]]))</f>
        <v xml:space="preserve">Ravi </v>
      </c>
      <c r="C905" s="41" t="str">
        <f>RIGHT(Table1[[#This Row],[Employee Name]],LEN(Table1[[#This Row],[Employee Name]])-FIND(" ",Table1[[#This Row],[Employee Name]]))</f>
        <v>Teja</v>
      </c>
      <c r="D905" s="23">
        <f>Table1[[#This Row],[Basic Salary]]+Table1[[#This Row],[Bonus]]</f>
        <v>121484</v>
      </c>
      <c r="E905" s="10">
        <v>96</v>
      </c>
      <c r="F905" s="46">
        <v>53</v>
      </c>
      <c r="G905" s="10" t="str" cm="1">
        <f t="array" ref="G905">_xlfn.IFS(Table1[[#This Row],[Performance Score]]&gt;=80,"Excellent",Table1[[#This Row],[Performance Score]]&gt;=60,"Good",Table1[[#This Row],[Performance Score]]&gt;=40,"Need Improvement")</f>
        <v>Need Improvement</v>
      </c>
      <c r="H905" s="30">
        <f>Table1[[#This Row],[Bonus]]/Table1[[#This Row],[Basic Salary]]</f>
        <v>0.28092280764648203</v>
      </c>
      <c r="I905" s="10">
        <f ca="1">DATEDIF(Table1[[#This Row],[Date of Birth]],TODAY(),"y")</f>
        <v>19</v>
      </c>
      <c r="J905" s="34">
        <v>45399</v>
      </c>
      <c r="K905" s="33" t="str" cm="1">
        <f t="array" aca="1" ref="K905" ca="1">_xlfn.IFS(L905&lt;3,"Junior",L905&lt;=7,"Mid-Level",L905&gt;7,"Senior")</f>
        <v>Junior</v>
      </c>
      <c r="L905" s="46">
        <f ca="1">INT(YEARFRAC(Table1[[#This Row],[Joining Date]],TODAY(),1))</f>
        <v>2</v>
      </c>
      <c r="M905" s="25" t="str">
        <f t="shared" ca="1" si="14"/>
        <v>No</v>
      </c>
      <c r="N905" s="26">
        <f>YEAR(Table1[[#This Row],[Joining Date]])</f>
        <v>2024</v>
      </c>
      <c r="O905" s="46">
        <f>MONTH(Table1[[#This Row],[Joining Date]])</f>
        <v>4</v>
      </c>
      <c r="P905" s="26">
        <f ca="1">NETWORKDAYS(Table1[[#This Row],[Joining Date]],TODAY())</f>
        <v>574</v>
      </c>
      <c r="Q905" s="26" t="str">
        <f>LEFT(Table1[[#This Row],[Department]],5)&amp;"-"&amp;RIGHT(Table1[[#This Row],[Employee ID]],3)</f>
        <v>IT-779</v>
      </c>
      <c r="R905" s="26" t="str">
        <f>LEFT(Table1[[#This Row],[Department]],3)</f>
        <v>IT</v>
      </c>
      <c r="S905" s="37">
        <f>_xlfn.XLOOKUP(Table1[[#This Row],[City]],Table2[City],Table2[Bonus %])</f>
        <v>8</v>
      </c>
      <c r="U905" s="48" t="str">
        <v xml:space="preserve">Ravi </v>
      </c>
      <c r="V905" s="48" t="str">
        <v>Teja</v>
      </c>
    </row>
    <row r="906" spans="1:22" x14ac:dyDescent="0.35">
      <c r="A906" s="7" t="s">
        <v>1331</v>
      </c>
      <c r="B906" s="40" t="str">
        <f>LEFT(Table1[[#This Row],[Employee Name]],FIND(" ",Table1[[#This Row],[Employee Name]]))</f>
        <v xml:space="preserve">Vikram </v>
      </c>
      <c r="C906" s="40" t="str">
        <f>RIGHT(Table1[[#This Row],[Employee Name]],LEN(Table1[[#This Row],[Employee Name]])-FIND(" ",Table1[[#This Row],[Employee Name]]))</f>
        <v>Singh</v>
      </c>
      <c r="D906" s="22">
        <f>Table1[[#This Row],[Basic Salary]]+Table1[[#This Row],[Bonus]]</f>
        <v>121465</v>
      </c>
      <c r="E906" s="8">
        <v>82</v>
      </c>
      <c r="F906" s="45">
        <v>91</v>
      </c>
      <c r="G906" s="8" t="str" cm="1">
        <f t="array" ref="G906">_xlfn.IFS(Table1[[#This Row],[Performance Score]]&gt;=80,"Excellent",Table1[[#This Row],[Performance Score]]&gt;=60,"Good",Table1[[#This Row],[Performance Score]]&gt;=40,"Need Improvement")</f>
        <v>Excellent</v>
      </c>
      <c r="H906" s="29">
        <f>Table1[[#This Row],[Bonus]]/Table1[[#This Row],[Basic Salary]]</f>
        <v>7.8260792372768506E-2</v>
      </c>
      <c r="I906" s="8">
        <f ca="1">DATEDIF(Table1[[#This Row],[Date of Birth]],TODAY(),"y")</f>
        <v>13</v>
      </c>
      <c r="J906" s="33">
        <v>43145</v>
      </c>
      <c r="K906" s="33" t="str" cm="1">
        <f t="array" aca="1" ref="K906" ca="1">_xlfn.IFS(L906&lt;3,"Junior",L906&lt;=7,"Mid-Level",L906&gt;7,"Senior")</f>
        <v>Senior</v>
      </c>
      <c r="L906" s="45">
        <f ca="1">INT(YEARFRAC(Table1[[#This Row],[Joining Date]],TODAY(),1))</f>
        <v>8</v>
      </c>
      <c r="M906" s="25" t="str">
        <f t="shared" ca="1" si="14"/>
        <v>Yes</v>
      </c>
      <c r="N906" s="25">
        <f>YEAR(Table1[[#This Row],[Joining Date]])</f>
        <v>2018</v>
      </c>
      <c r="O906" s="45">
        <f>MONTH(Table1[[#This Row],[Joining Date]])</f>
        <v>2</v>
      </c>
      <c r="P906" s="25">
        <f ca="1">NETWORKDAYS(Table1[[#This Row],[Joining Date]],TODAY())</f>
        <v>2184</v>
      </c>
      <c r="Q906" s="25" t="str">
        <f>LEFT(Table1[[#This Row],[Department]],5)&amp;"-"&amp;RIGHT(Table1[[#This Row],[Employee ID]],3)</f>
        <v>Suppo-275</v>
      </c>
      <c r="R906" s="25" t="str">
        <f>LEFT(Table1[[#This Row],[Department]],3)</f>
        <v>Sup</v>
      </c>
      <c r="S906" s="36">
        <f>_xlfn.XLOOKUP(Table1[[#This Row],[City]],Table2[City],Table2[Bonus %])</f>
        <v>5</v>
      </c>
      <c r="U906" s="48" t="str">
        <v xml:space="preserve">Vikram </v>
      </c>
      <c r="V906" s="48" t="str">
        <v>Singh</v>
      </c>
    </row>
    <row r="907" spans="1:22" x14ac:dyDescent="0.35">
      <c r="A907" s="9" t="s">
        <v>808</v>
      </c>
      <c r="B907" s="41" t="str">
        <f>LEFT(Table1[[#This Row],[Employee Name]],FIND(" ",Table1[[#This Row],[Employee Name]]))</f>
        <v xml:space="preserve">Krishna </v>
      </c>
      <c r="C907" s="41" t="str">
        <f>RIGHT(Table1[[#This Row],[Employee Name]],LEN(Table1[[#This Row],[Employee Name]])-FIND(" ",Table1[[#This Row],[Employee Name]]))</f>
        <v>Chaitanya</v>
      </c>
      <c r="D907" s="23">
        <f>Table1[[#This Row],[Basic Salary]]+Table1[[#This Row],[Bonus]]</f>
        <v>121457</v>
      </c>
      <c r="E907" s="10">
        <v>67</v>
      </c>
      <c r="F907" s="46">
        <v>49</v>
      </c>
      <c r="G907" s="10" t="str" cm="1">
        <f t="array" ref="G907">_xlfn.IFS(Table1[[#This Row],[Performance Score]]&gt;=80,"Excellent",Table1[[#This Row],[Performance Score]]&gt;=60,"Good",Table1[[#This Row],[Performance Score]]&gt;=40,"Need Improvement")</f>
        <v>Need Improvement</v>
      </c>
      <c r="H907" s="30">
        <f>Table1[[#This Row],[Bonus]]/Table1[[#This Row],[Basic Salary]]</f>
        <v>6.8486522626504329E-2</v>
      </c>
      <c r="I907" s="10">
        <f ca="1">DATEDIF(Table1[[#This Row],[Date of Birth]],TODAY(),"y")</f>
        <v>16</v>
      </c>
      <c r="J907" s="34">
        <v>44145</v>
      </c>
      <c r="K907" s="33" t="str" cm="1">
        <f t="array" aca="1" ref="K907" ca="1">_xlfn.IFS(L907&lt;3,"Junior",L907&lt;=7,"Mid-Level",L907&gt;7,"Senior")</f>
        <v>Mid-Level</v>
      </c>
      <c r="L907" s="46">
        <f ca="1">INT(YEARFRAC(Table1[[#This Row],[Joining Date]],TODAY(),1))</f>
        <v>5</v>
      </c>
      <c r="M907" s="25" t="str">
        <f t="shared" ca="1" si="14"/>
        <v>No</v>
      </c>
      <c r="N907" s="26">
        <f>YEAR(Table1[[#This Row],[Joining Date]])</f>
        <v>2020</v>
      </c>
      <c r="O907" s="46">
        <f>MONTH(Table1[[#This Row],[Joining Date]])</f>
        <v>11</v>
      </c>
      <c r="P907" s="26">
        <f ca="1">NETWORKDAYS(Table1[[#This Row],[Joining Date]],TODAY())</f>
        <v>1470</v>
      </c>
      <c r="Q907" s="26" t="str">
        <f>LEFT(Table1[[#This Row],[Department]],5)&amp;"-"&amp;RIGHT(Table1[[#This Row],[Employee ID]],3)</f>
        <v>IT-752</v>
      </c>
      <c r="R907" s="26" t="str">
        <f>LEFT(Table1[[#This Row],[Department]],3)</f>
        <v>IT</v>
      </c>
      <c r="S907" s="37">
        <f>_xlfn.XLOOKUP(Table1[[#This Row],[City]],Table2[City],Table2[Bonus %])</f>
        <v>8</v>
      </c>
      <c r="U907" s="48" t="str">
        <v xml:space="preserve">Krishna </v>
      </c>
      <c r="V907" s="48" t="str">
        <v>Chaitanya</v>
      </c>
    </row>
    <row r="908" spans="1:22" x14ac:dyDescent="0.35">
      <c r="A908" s="7" t="s">
        <v>870</v>
      </c>
      <c r="B908" s="40" t="str">
        <f>LEFT(Table1[[#This Row],[Employee Name]],FIND(" ",Table1[[#This Row],[Employee Name]]))</f>
        <v xml:space="preserve">Nisha </v>
      </c>
      <c r="C908" s="40" t="str">
        <f>RIGHT(Table1[[#This Row],[Employee Name]],LEN(Table1[[#This Row],[Employee Name]])-FIND(" ",Table1[[#This Row],[Employee Name]]))</f>
        <v>Kapoor</v>
      </c>
      <c r="D908" s="22">
        <f>Table1[[#This Row],[Basic Salary]]+Table1[[#This Row],[Bonus]]</f>
        <v>121451</v>
      </c>
      <c r="E908" s="8">
        <v>84</v>
      </c>
      <c r="F908" s="45">
        <v>45</v>
      </c>
      <c r="G908" s="8" t="str" cm="1">
        <f t="array" ref="G908">_xlfn.IFS(Table1[[#This Row],[Performance Score]]&gt;=80,"Excellent",Table1[[#This Row],[Performance Score]]&gt;=60,"Good",Table1[[#This Row],[Performance Score]]&gt;=40,"Need Improvement")</f>
        <v>Need Improvement</v>
      </c>
      <c r="H908" s="29">
        <f>Table1[[#This Row],[Bonus]]/Table1[[#This Row],[Basic Salary]]</f>
        <v>0.25574879027255054</v>
      </c>
      <c r="I908" s="8">
        <f ca="1">DATEDIF(Table1[[#This Row],[Date of Birth]],TODAY(),"y")</f>
        <v>43</v>
      </c>
      <c r="J908" s="33">
        <v>45051</v>
      </c>
      <c r="K908" s="33" t="str" cm="1">
        <f t="array" aca="1" ref="K908" ca="1">_xlfn.IFS(L908&lt;3,"Junior",L908&lt;=7,"Mid-Level",L908&gt;7,"Senior")</f>
        <v>Mid-Level</v>
      </c>
      <c r="L908" s="45">
        <f ca="1">INT(YEARFRAC(Table1[[#This Row],[Joining Date]],TODAY(),1))</f>
        <v>3</v>
      </c>
      <c r="M908" s="25" t="str">
        <f t="shared" ca="1" si="14"/>
        <v>No</v>
      </c>
      <c r="N908" s="25">
        <f>YEAR(Table1[[#This Row],[Joining Date]])</f>
        <v>2023</v>
      </c>
      <c r="O908" s="45">
        <f>MONTH(Table1[[#This Row],[Joining Date]])</f>
        <v>5</v>
      </c>
      <c r="P908" s="25">
        <f ca="1">NETWORKDAYS(Table1[[#This Row],[Joining Date]],TODAY())</f>
        <v>822</v>
      </c>
      <c r="Q908" s="25" t="str">
        <f>LEFT(Table1[[#This Row],[Department]],5)&amp;"-"&amp;RIGHT(Table1[[#This Row],[Employee ID]],3)</f>
        <v>Sales-814</v>
      </c>
      <c r="R908" s="25" t="str">
        <f>LEFT(Table1[[#This Row],[Department]],3)</f>
        <v>Sal</v>
      </c>
      <c r="S908" s="36">
        <f>_xlfn.XLOOKUP(Table1[[#This Row],[City]],Table2[City],Table2[Bonus %])</f>
        <v>8</v>
      </c>
      <c r="U908" s="48" t="str">
        <v xml:space="preserve">Nisha </v>
      </c>
      <c r="V908" s="48" t="str">
        <v>Kapoor</v>
      </c>
    </row>
    <row r="909" spans="1:22" x14ac:dyDescent="0.35">
      <c r="A909" s="9" t="s">
        <v>4846</v>
      </c>
      <c r="B909" s="41" t="str">
        <f>LEFT(Table1[[#This Row],[Employee Name]],FIND(" ",Table1[[#This Row],[Employee Name]]))</f>
        <v xml:space="preserve">Neha </v>
      </c>
      <c r="C909" s="41" t="str">
        <f>RIGHT(Table1[[#This Row],[Employee Name]],LEN(Table1[[#This Row],[Employee Name]])-FIND(" ",Table1[[#This Row],[Employee Name]]))</f>
        <v>Kulkarni</v>
      </c>
      <c r="D909" s="23">
        <f>Table1[[#This Row],[Basic Salary]]+Table1[[#This Row],[Bonus]]</f>
        <v>121431</v>
      </c>
      <c r="E909" s="10">
        <v>80</v>
      </c>
      <c r="F909" s="46">
        <v>98</v>
      </c>
      <c r="G909" s="10" t="str" cm="1">
        <f t="array" ref="G909">_xlfn.IFS(Table1[[#This Row],[Performance Score]]&gt;=80,"Excellent",Table1[[#This Row],[Performance Score]]&gt;=60,"Good",Table1[[#This Row],[Performance Score]]&gt;=40,"Need Improvement")</f>
        <v>Excellent</v>
      </c>
      <c r="H909" s="30">
        <f>Table1[[#This Row],[Bonus]]/Table1[[#This Row],[Basic Salary]]</f>
        <v>5.7153552835477864E-2</v>
      </c>
      <c r="I909" s="10">
        <f ca="1">DATEDIF(Table1[[#This Row],[Date of Birth]],TODAY(),"y")</f>
        <v>46</v>
      </c>
      <c r="J909" s="34">
        <v>42775</v>
      </c>
      <c r="K909" s="33" t="str" cm="1">
        <f t="array" aca="1" ref="K909" ca="1">_xlfn.IFS(L909&lt;3,"Junior",L909&lt;=7,"Mid-Level",L909&gt;7,"Senior")</f>
        <v>Senior</v>
      </c>
      <c r="L909" s="46">
        <f ca="1">INT(YEARFRAC(Table1[[#This Row],[Joining Date]],TODAY(),1))</f>
        <v>9</v>
      </c>
      <c r="M909" s="25" t="str">
        <f t="shared" ca="1" si="14"/>
        <v>Yes</v>
      </c>
      <c r="N909" s="26">
        <f>YEAR(Table1[[#This Row],[Joining Date]])</f>
        <v>2017</v>
      </c>
      <c r="O909" s="46">
        <f>MONTH(Table1[[#This Row],[Joining Date]])</f>
        <v>2</v>
      </c>
      <c r="P909" s="26">
        <f ca="1">NETWORKDAYS(Table1[[#This Row],[Joining Date]],TODAY())</f>
        <v>2448</v>
      </c>
      <c r="Q909" s="26" t="str">
        <f>LEFT(Table1[[#This Row],[Department]],5)&amp;"-"&amp;RIGHT(Table1[[#This Row],[Employee ID]],3)</f>
        <v>Sales-790</v>
      </c>
      <c r="R909" s="26" t="str">
        <f>LEFT(Table1[[#This Row],[Department]],3)</f>
        <v>Sal</v>
      </c>
      <c r="S909" s="37">
        <f>_xlfn.XLOOKUP(Table1[[#This Row],[City]],Table2[City],Table2[Bonus %])</f>
        <v>6</v>
      </c>
      <c r="U909" s="48" t="str">
        <v xml:space="preserve">Neha </v>
      </c>
      <c r="V909" s="48" t="str">
        <v>Kulkarni</v>
      </c>
    </row>
    <row r="910" spans="1:22" x14ac:dyDescent="0.35">
      <c r="A910" s="7" t="s">
        <v>4372</v>
      </c>
      <c r="B910" s="40" t="str">
        <f>LEFT(Table1[[#This Row],[Employee Name]],FIND(" ",Table1[[#This Row],[Employee Name]]))</f>
        <v xml:space="preserve">Rahul </v>
      </c>
      <c r="C910" s="40" t="str">
        <f>RIGHT(Table1[[#This Row],[Employee Name]],LEN(Table1[[#This Row],[Employee Name]])-FIND(" ",Table1[[#This Row],[Employee Name]]))</f>
        <v>Verma</v>
      </c>
      <c r="D910" s="22">
        <f>Table1[[#This Row],[Basic Salary]]+Table1[[#This Row],[Bonus]]</f>
        <v>121415</v>
      </c>
      <c r="E910" s="8">
        <v>85</v>
      </c>
      <c r="F910" s="45">
        <v>51</v>
      </c>
      <c r="G910" s="8" t="str" cm="1">
        <f t="array" ref="G910">_xlfn.IFS(Table1[[#This Row],[Performance Score]]&gt;=80,"Excellent",Table1[[#This Row],[Performance Score]]&gt;=60,"Good",Table1[[#This Row],[Performance Score]]&gt;=40,"Need Improvement")</f>
        <v>Need Improvement</v>
      </c>
      <c r="H910" s="29">
        <f>Table1[[#This Row],[Bonus]]/Table1[[#This Row],[Basic Salary]]</f>
        <v>4.3227591421501239E-2</v>
      </c>
      <c r="I910" s="8">
        <f ca="1">DATEDIF(Table1[[#This Row],[Date of Birth]],TODAY(),"y")</f>
        <v>23</v>
      </c>
      <c r="J910" s="33">
        <v>42576</v>
      </c>
      <c r="K910" s="33" t="str" cm="1">
        <f t="array" aca="1" ref="K910" ca="1">_xlfn.IFS(L910&lt;3,"Junior",L910&lt;=7,"Mid-Level",L910&gt;7,"Senior")</f>
        <v>Senior</v>
      </c>
      <c r="L910" s="45">
        <f ca="1">INT(YEARFRAC(Table1[[#This Row],[Joining Date]],TODAY(),1))</f>
        <v>9</v>
      </c>
      <c r="M910" s="25" t="str">
        <f t="shared" ca="1" si="14"/>
        <v>Yes</v>
      </c>
      <c r="N910" s="25">
        <f>YEAR(Table1[[#This Row],[Joining Date]])</f>
        <v>2016</v>
      </c>
      <c r="O910" s="45">
        <f>MONTH(Table1[[#This Row],[Joining Date]])</f>
        <v>7</v>
      </c>
      <c r="P910" s="25">
        <f ca="1">NETWORKDAYS(Table1[[#This Row],[Joining Date]],TODAY())</f>
        <v>2591</v>
      </c>
      <c r="Q910" s="25" t="str">
        <f>LEFT(Table1[[#This Row],[Department]],5)&amp;"-"&amp;RIGHT(Table1[[#This Row],[Employee ID]],3)</f>
        <v>Marke-316</v>
      </c>
      <c r="R910" s="25" t="str">
        <f>LEFT(Table1[[#This Row],[Department]],3)</f>
        <v>Mar</v>
      </c>
      <c r="S910" s="36">
        <f>_xlfn.XLOOKUP(Table1[[#This Row],[City]],Table2[City],Table2[Bonus %])</f>
        <v>6</v>
      </c>
      <c r="U910" s="48" t="str">
        <v xml:space="preserve">Rahul </v>
      </c>
      <c r="V910" s="48" t="str">
        <v>Verma</v>
      </c>
    </row>
    <row r="911" spans="1:22" x14ac:dyDescent="0.35">
      <c r="A911" s="9" t="s">
        <v>2762</v>
      </c>
      <c r="B911" s="41" t="str">
        <f>LEFT(Table1[[#This Row],[Employee Name]],FIND(" ",Table1[[#This Row],[Employee Name]]))</f>
        <v xml:space="preserve">Gayathri </v>
      </c>
      <c r="C911" s="41" t="str">
        <f>RIGHT(Table1[[#This Row],[Employee Name]],LEN(Table1[[#This Row],[Employee Name]])-FIND(" ",Table1[[#This Row],[Employee Name]]))</f>
        <v>Iyer</v>
      </c>
      <c r="D911" s="23">
        <f>Table1[[#This Row],[Basic Salary]]+Table1[[#This Row],[Bonus]]</f>
        <v>121391</v>
      </c>
      <c r="E911" s="10">
        <v>72</v>
      </c>
      <c r="F911" s="46">
        <v>89</v>
      </c>
      <c r="G911" s="10" t="str" cm="1">
        <f t="array" ref="G911">_xlfn.IFS(Table1[[#This Row],[Performance Score]]&gt;=80,"Excellent",Table1[[#This Row],[Performance Score]]&gt;=60,"Good",Table1[[#This Row],[Performance Score]]&gt;=40,"Need Improvement")</f>
        <v>Excellent</v>
      </c>
      <c r="H911" s="30">
        <f>Table1[[#This Row],[Bonus]]/Table1[[#This Row],[Basic Salary]]</f>
        <v>0.11899669991334968</v>
      </c>
      <c r="I911" s="10">
        <f ca="1">DATEDIF(Table1[[#This Row],[Date of Birth]],TODAY(),"y")</f>
        <v>16</v>
      </c>
      <c r="J911" s="34">
        <v>43187</v>
      </c>
      <c r="K911" s="33" t="str" cm="1">
        <f t="array" aca="1" ref="K911" ca="1">_xlfn.IFS(L911&lt;3,"Junior",L911&lt;=7,"Mid-Level",L911&gt;7,"Senior")</f>
        <v>Senior</v>
      </c>
      <c r="L911" s="46">
        <f ca="1">INT(YEARFRAC(Table1[[#This Row],[Joining Date]],TODAY(),1))</f>
        <v>8</v>
      </c>
      <c r="M911" s="25" t="str">
        <f t="shared" ca="1" si="14"/>
        <v>Yes</v>
      </c>
      <c r="N911" s="26">
        <f>YEAR(Table1[[#This Row],[Joining Date]])</f>
        <v>2018</v>
      </c>
      <c r="O911" s="46">
        <f>MONTH(Table1[[#This Row],[Joining Date]])</f>
        <v>3</v>
      </c>
      <c r="P911" s="26">
        <f ca="1">NETWORKDAYS(Table1[[#This Row],[Joining Date]],TODAY())</f>
        <v>2154</v>
      </c>
      <c r="Q911" s="26" t="str">
        <f>LEFT(Table1[[#This Row],[Department]],5)&amp;"-"&amp;RIGHT(Table1[[#This Row],[Employee ID]],3)</f>
        <v>Opera-706</v>
      </c>
      <c r="R911" s="26" t="str">
        <f>LEFT(Table1[[#This Row],[Department]],3)</f>
        <v>Ope</v>
      </c>
      <c r="S911" s="37">
        <f>_xlfn.XLOOKUP(Table1[[#This Row],[City]],Table2[City],Table2[Bonus %])</f>
        <v>5</v>
      </c>
      <c r="U911" s="48" t="str">
        <v xml:space="preserve">Gayathri </v>
      </c>
      <c r="V911" s="48" t="str">
        <v>Iyer</v>
      </c>
    </row>
    <row r="912" spans="1:22" x14ac:dyDescent="0.35">
      <c r="A912" s="7" t="s">
        <v>3712</v>
      </c>
      <c r="B912" s="40" t="str">
        <f>LEFT(Table1[[#This Row],[Employee Name]],FIND(" ",Table1[[#This Row],[Employee Name]]))</f>
        <v xml:space="preserve">Gayathri </v>
      </c>
      <c r="C912" s="40" t="str">
        <f>RIGHT(Table1[[#This Row],[Employee Name]],LEN(Table1[[#This Row],[Employee Name]])-FIND(" ",Table1[[#This Row],[Employee Name]]))</f>
        <v>Iyer</v>
      </c>
      <c r="D912" s="22">
        <f>Table1[[#This Row],[Basic Salary]]+Table1[[#This Row],[Bonus]]</f>
        <v>121369</v>
      </c>
      <c r="E912" s="8">
        <v>70</v>
      </c>
      <c r="F912" s="45">
        <v>47</v>
      </c>
      <c r="G912" s="8" t="str" cm="1">
        <f t="array" ref="G912">_xlfn.IFS(Table1[[#This Row],[Performance Score]]&gt;=80,"Excellent",Table1[[#This Row],[Performance Score]]&gt;=60,"Good",Table1[[#This Row],[Performance Score]]&gt;=40,"Need Improvement")</f>
        <v>Need Improvement</v>
      </c>
      <c r="H912" s="29">
        <f>Table1[[#This Row],[Bonus]]/Table1[[#This Row],[Basic Salary]]</f>
        <v>7.1104560858514548E-2</v>
      </c>
      <c r="I912" s="8">
        <f ca="1">DATEDIF(Table1[[#This Row],[Date of Birth]],TODAY(),"y")</f>
        <v>24</v>
      </c>
      <c r="J912" s="33">
        <v>43307</v>
      </c>
      <c r="K912" s="33" t="str" cm="1">
        <f t="array" aca="1" ref="K912" ca="1">_xlfn.IFS(L912&lt;3,"Junior",L912&lt;=7,"Mid-Level",L912&gt;7,"Senior")</f>
        <v>Mid-Level</v>
      </c>
      <c r="L912" s="45">
        <f ca="1">INT(YEARFRAC(Table1[[#This Row],[Joining Date]],TODAY(),1))</f>
        <v>7</v>
      </c>
      <c r="M912" s="25" t="str">
        <f t="shared" ca="1" si="14"/>
        <v>Yes</v>
      </c>
      <c r="N912" s="25">
        <f>YEAR(Table1[[#This Row],[Joining Date]])</f>
        <v>2018</v>
      </c>
      <c r="O912" s="45">
        <f>MONTH(Table1[[#This Row],[Joining Date]])</f>
        <v>7</v>
      </c>
      <c r="P912" s="25">
        <f ca="1">NETWORKDAYS(Table1[[#This Row],[Joining Date]],TODAY())</f>
        <v>2068</v>
      </c>
      <c r="Q912" s="25" t="str">
        <f>LEFT(Table1[[#This Row],[Department]],5)&amp;"-"&amp;RIGHT(Table1[[#This Row],[Employee ID]],3)</f>
        <v>HR-656</v>
      </c>
      <c r="R912" s="25" t="str">
        <f>LEFT(Table1[[#This Row],[Department]],3)</f>
        <v>HR</v>
      </c>
      <c r="S912" s="36">
        <f>_xlfn.XLOOKUP(Table1[[#This Row],[City]],Table2[City],Table2[Bonus %])</f>
        <v>5</v>
      </c>
      <c r="U912" s="48" t="str">
        <v xml:space="preserve">Gayathri </v>
      </c>
      <c r="V912" s="48" t="str">
        <v>Iyer</v>
      </c>
    </row>
    <row r="913" spans="1:22" x14ac:dyDescent="0.35">
      <c r="A913" s="9" t="s">
        <v>3676</v>
      </c>
      <c r="B913" s="41" t="str">
        <f>LEFT(Table1[[#This Row],[Employee Name]],FIND(" ",Table1[[#This Row],[Employee Name]]))</f>
        <v xml:space="preserve">Vikram </v>
      </c>
      <c r="C913" s="41" t="str">
        <f>RIGHT(Table1[[#This Row],[Employee Name]],LEN(Table1[[#This Row],[Employee Name]])-FIND(" ",Table1[[#This Row],[Employee Name]]))</f>
        <v>Singh</v>
      </c>
      <c r="D913" s="23">
        <f>Table1[[#This Row],[Basic Salary]]+Table1[[#This Row],[Bonus]]</f>
        <v>121363</v>
      </c>
      <c r="E913" s="10">
        <v>82</v>
      </c>
      <c r="F913" s="46">
        <v>60</v>
      </c>
      <c r="G913" s="10" t="str" cm="1">
        <f t="array" ref="G913">_xlfn.IFS(Table1[[#This Row],[Performance Score]]&gt;=80,"Excellent",Table1[[#This Row],[Performance Score]]&gt;=60,"Good",Table1[[#This Row],[Performance Score]]&gt;=40,"Need Improvement")</f>
        <v>Good</v>
      </c>
      <c r="H913" s="30">
        <f>Table1[[#This Row],[Bonus]]/Table1[[#This Row],[Basic Salary]]</f>
        <v>0.23942237972201513</v>
      </c>
      <c r="I913" s="10">
        <f ca="1">DATEDIF(Table1[[#This Row],[Date of Birth]],TODAY(),"y")</f>
        <v>37</v>
      </c>
      <c r="J913" s="34">
        <v>42034</v>
      </c>
      <c r="K913" s="33" t="str" cm="1">
        <f t="array" aca="1" ref="K913" ca="1">_xlfn.IFS(L913&lt;3,"Junior",L913&lt;=7,"Mid-Level",L913&gt;7,"Senior")</f>
        <v>Senior</v>
      </c>
      <c r="L913" s="46">
        <f ca="1">INT(YEARFRAC(Table1[[#This Row],[Joining Date]],TODAY(),1))</f>
        <v>11</v>
      </c>
      <c r="M913" s="25" t="str">
        <f t="shared" ca="1" si="14"/>
        <v>Yes</v>
      </c>
      <c r="N913" s="26">
        <f>YEAR(Table1[[#This Row],[Joining Date]])</f>
        <v>2015</v>
      </c>
      <c r="O913" s="46">
        <f>MONTH(Table1[[#This Row],[Joining Date]])</f>
        <v>1</v>
      </c>
      <c r="P913" s="26">
        <f ca="1">NETWORKDAYS(Table1[[#This Row],[Joining Date]],TODAY())</f>
        <v>2977</v>
      </c>
      <c r="Q913" s="26" t="str">
        <f>LEFT(Table1[[#This Row],[Department]],5)&amp;"-"&amp;RIGHT(Table1[[#This Row],[Employee ID]],3)</f>
        <v>Opera-620</v>
      </c>
      <c r="R913" s="26" t="str">
        <f>LEFT(Table1[[#This Row],[Department]],3)</f>
        <v>Ope</v>
      </c>
      <c r="S913" s="37">
        <f>_xlfn.XLOOKUP(Table1[[#This Row],[City]],Table2[City],Table2[Bonus %])</f>
        <v>5</v>
      </c>
      <c r="U913" s="48" t="str">
        <v xml:space="preserve">Vikram </v>
      </c>
      <c r="V913" s="48" t="str">
        <v>Singh</v>
      </c>
    </row>
    <row r="914" spans="1:22" x14ac:dyDescent="0.35">
      <c r="A914" s="7" t="s">
        <v>2887</v>
      </c>
      <c r="B914" s="40" t="str">
        <f>LEFT(Table1[[#This Row],[Employee Name]],FIND(" ",Table1[[#This Row],[Employee Name]]))</f>
        <v xml:space="preserve">Gayathri </v>
      </c>
      <c r="C914" s="40" t="str">
        <f>RIGHT(Table1[[#This Row],[Employee Name]],LEN(Table1[[#This Row],[Employee Name]])-FIND(" ",Table1[[#This Row],[Employee Name]]))</f>
        <v>Iyer</v>
      </c>
      <c r="D914" s="22">
        <f>Table1[[#This Row],[Basic Salary]]+Table1[[#This Row],[Bonus]]</f>
        <v>121348</v>
      </c>
      <c r="E914" s="8">
        <v>78</v>
      </c>
      <c r="F914" s="45">
        <v>81</v>
      </c>
      <c r="G914" s="8" t="str" cm="1">
        <f t="array" ref="G914">_xlfn.IFS(Table1[[#This Row],[Performance Score]]&gt;=80,"Excellent",Table1[[#This Row],[Performance Score]]&gt;=60,"Good",Table1[[#This Row],[Performance Score]]&gt;=40,"Need Improvement")</f>
        <v>Excellent</v>
      </c>
      <c r="H914" s="29">
        <f>Table1[[#This Row],[Bonus]]/Table1[[#This Row],[Basic Salary]]</f>
        <v>0.30847530731076128</v>
      </c>
      <c r="I914" s="8">
        <f ca="1">DATEDIF(Table1[[#This Row],[Date of Birth]],TODAY(),"y")</f>
        <v>17</v>
      </c>
      <c r="J914" s="33">
        <v>43555</v>
      </c>
      <c r="K914" s="33" t="str" cm="1">
        <f t="array" aca="1" ref="K914" ca="1">_xlfn.IFS(L914&lt;3,"Junior",L914&lt;=7,"Mid-Level",L914&gt;7,"Senior")</f>
        <v>Mid-Level</v>
      </c>
      <c r="L914" s="45">
        <f ca="1">INT(YEARFRAC(Table1[[#This Row],[Joining Date]],TODAY(),1))</f>
        <v>7</v>
      </c>
      <c r="M914" s="25" t="str">
        <f t="shared" ca="1" si="14"/>
        <v>Yes</v>
      </c>
      <c r="N914" s="25">
        <f>YEAR(Table1[[#This Row],[Joining Date]])</f>
        <v>2019</v>
      </c>
      <c r="O914" s="45">
        <f>MONTH(Table1[[#This Row],[Joining Date]])</f>
        <v>3</v>
      </c>
      <c r="P914" s="25">
        <f ca="1">NETWORKDAYS(Table1[[#This Row],[Joining Date]],TODAY())</f>
        <v>1891</v>
      </c>
      <c r="Q914" s="25" t="str">
        <f>LEFT(Table1[[#This Row],[Department]],5)&amp;"-"&amp;RIGHT(Table1[[#This Row],[Employee ID]],3)</f>
        <v>HR-831</v>
      </c>
      <c r="R914" s="25" t="str">
        <f>LEFT(Table1[[#This Row],[Department]],3)</f>
        <v>HR</v>
      </c>
      <c r="S914" s="36">
        <f>_xlfn.XLOOKUP(Table1[[#This Row],[City]],Table2[City],Table2[Bonus %])</f>
        <v>4</v>
      </c>
      <c r="U914" s="48" t="str">
        <v xml:space="preserve">Gayathri </v>
      </c>
      <c r="V914" s="48" t="str">
        <v>Iyer</v>
      </c>
    </row>
    <row r="915" spans="1:22" x14ac:dyDescent="0.35">
      <c r="A915" s="9" t="s">
        <v>2733</v>
      </c>
      <c r="B915" s="41" t="str">
        <f>LEFT(Table1[[#This Row],[Employee Name]],FIND(" ",Table1[[#This Row],[Employee Name]]))</f>
        <v xml:space="preserve">Aditya </v>
      </c>
      <c r="C915" s="41" t="str">
        <f>RIGHT(Table1[[#This Row],[Employee Name]],LEN(Table1[[#This Row],[Employee Name]])-FIND(" ",Table1[[#This Row],[Employee Name]]))</f>
        <v>Kapoor</v>
      </c>
      <c r="D915" s="23">
        <f>Table1[[#This Row],[Basic Salary]]+Table1[[#This Row],[Bonus]]</f>
        <v>121339</v>
      </c>
      <c r="E915" s="10">
        <v>62</v>
      </c>
      <c r="F915" s="46">
        <v>93</v>
      </c>
      <c r="G915" s="10" t="str" cm="1">
        <f t="array" ref="G915">_xlfn.IFS(Table1[[#This Row],[Performance Score]]&gt;=80,"Excellent",Table1[[#This Row],[Performance Score]]&gt;=60,"Good",Table1[[#This Row],[Performance Score]]&gt;=40,"Need Improvement")</f>
        <v>Excellent</v>
      </c>
      <c r="H915" s="30">
        <f>Table1[[#This Row],[Bonus]]/Table1[[#This Row],[Basic Salary]]</f>
        <v>0.26550343130097409</v>
      </c>
      <c r="I915" s="10">
        <f ca="1">DATEDIF(Table1[[#This Row],[Date of Birth]],TODAY(),"y")</f>
        <v>22</v>
      </c>
      <c r="J915" s="34">
        <v>42322</v>
      </c>
      <c r="K915" s="33" t="str" cm="1">
        <f t="array" aca="1" ref="K915" ca="1">_xlfn.IFS(L915&lt;3,"Junior",L915&lt;=7,"Mid-Level",L915&gt;7,"Senior")</f>
        <v>Senior</v>
      </c>
      <c r="L915" s="46">
        <f ca="1">INT(YEARFRAC(Table1[[#This Row],[Joining Date]],TODAY(),1))</f>
        <v>10</v>
      </c>
      <c r="M915" s="25" t="str">
        <f t="shared" ca="1" si="14"/>
        <v>Yes</v>
      </c>
      <c r="N915" s="26">
        <f>YEAR(Table1[[#This Row],[Joining Date]])</f>
        <v>2015</v>
      </c>
      <c r="O915" s="46">
        <f>MONTH(Table1[[#This Row],[Joining Date]])</f>
        <v>11</v>
      </c>
      <c r="P915" s="26">
        <f ca="1">NETWORKDAYS(Table1[[#This Row],[Joining Date]],TODAY())</f>
        <v>2771</v>
      </c>
      <c r="Q915" s="26" t="str">
        <f>LEFT(Table1[[#This Row],[Department]],5)&amp;"-"&amp;RIGHT(Table1[[#This Row],[Employee ID]],3)</f>
        <v>Opera-677</v>
      </c>
      <c r="R915" s="26" t="str">
        <f>LEFT(Table1[[#This Row],[Department]],3)</f>
        <v>Ope</v>
      </c>
      <c r="S915" s="37">
        <f>_xlfn.XLOOKUP(Table1[[#This Row],[City]],Table2[City],Table2[Bonus %])</f>
        <v>8</v>
      </c>
      <c r="U915" s="48" t="str">
        <v xml:space="preserve">Aditya </v>
      </c>
      <c r="V915" s="48" t="str">
        <v>Kapoor</v>
      </c>
    </row>
    <row r="916" spans="1:22" x14ac:dyDescent="0.35">
      <c r="A916" s="7" t="s">
        <v>4549</v>
      </c>
      <c r="B916" s="40" t="str">
        <f>LEFT(Table1[[#This Row],[Employee Name]],FIND(" ",Table1[[#This Row],[Employee Name]]))</f>
        <v xml:space="preserve">Sneha </v>
      </c>
      <c r="C916" s="40" t="str">
        <f>RIGHT(Table1[[#This Row],[Employee Name]],LEN(Table1[[#This Row],[Employee Name]])-FIND(" ",Table1[[#This Row],[Employee Name]]))</f>
        <v>Iyer</v>
      </c>
      <c r="D916" s="22">
        <f>Table1[[#This Row],[Basic Salary]]+Table1[[#This Row],[Bonus]]</f>
        <v>121305</v>
      </c>
      <c r="E916" s="8">
        <v>93</v>
      </c>
      <c r="F916" s="45">
        <v>74</v>
      </c>
      <c r="G916" s="8" t="str" cm="1">
        <f t="array" ref="G916">_xlfn.IFS(Table1[[#This Row],[Performance Score]]&gt;=80,"Excellent",Table1[[#This Row],[Performance Score]]&gt;=60,"Good",Table1[[#This Row],[Performance Score]]&gt;=40,"Need Improvement")</f>
        <v>Good</v>
      </c>
      <c r="H916" s="29">
        <f>Table1[[#This Row],[Bonus]]/Table1[[#This Row],[Basic Salary]]</f>
        <v>5.7667994873180979E-2</v>
      </c>
      <c r="I916" s="8">
        <f ca="1">DATEDIF(Table1[[#This Row],[Date of Birth]],TODAY(),"y")</f>
        <v>30</v>
      </c>
      <c r="J916" s="33">
        <v>45892</v>
      </c>
      <c r="K916" s="33" t="str" cm="1">
        <f t="array" aca="1" ref="K916" ca="1">_xlfn.IFS(L916&lt;3,"Junior",L916&lt;=7,"Mid-Level",L916&gt;7,"Senior")</f>
        <v>Junior</v>
      </c>
      <c r="L916" s="45">
        <f ca="1">INT(YEARFRAC(Table1[[#This Row],[Joining Date]],TODAY(),1))</f>
        <v>0</v>
      </c>
      <c r="M916" s="25" t="str">
        <f t="shared" ca="1" si="14"/>
        <v>No</v>
      </c>
      <c r="N916" s="25">
        <f>YEAR(Table1[[#This Row],[Joining Date]])</f>
        <v>2025</v>
      </c>
      <c r="O916" s="45">
        <f>MONTH(Table1[[#This Row],[Joining Date]])</f>
        <v>8</v>
      </c>
      <c r="P916" s="25">
        <f ca="1">NETWORKDAYS(Table1[[#This Row],[Joining Date]],TODAY())</f>
        <v>221</v>
      </c>
      <c r="Q916" s="25" t="str">
        <f>LEFT(Table1[[#This Row],[Department]],5)&amp;"-"&amp;RIGHT(Table1[[#This Row],[Employee ID]],3)</f>
        <v>HR-493</v>
      </c>
      <c r="R916" s="25" t="str">
        <f>LEFT(Table1[[#This Row],[Department]],3)</f>
        <v>HR</v>
      </c>
      <c r="S916" s="36">
        <f>_xlfn.XLOOKUP(Table1[[#This Row],[City]],Table2[City],Table2[Bonus %])</f>
        <v>5</v>
      </c>
      <c r="U916" s="48" t="str">
        <v xml:space="preserve">Sneha </v>
      </c>
      <c r="V916" s="48" t="str">
        <v>Iyer</v>
      </c>
    </row>
    <row r="917" spans="1:22" x14ac:dyDescent="0.35">
      <c r="A917" s="9" t="s">
        <v>2027</v>
      </c>
      <c r="B917" s="41" t="str">
        <f>LEFT(Table1[[#This Row],[Employee Name]],FIND(" ",Table1[[#This Row],[Employee Name]]))</f>
        <v xml:space="preserve">Kavya </v>
      </c>
      <c r="C917" s="41" t="str">
        <f>RIGHT(Table1[[#This Row],[Employee Name]],LEN(Table1[[#This Row],[Employee Name]])-FIND(" ",Table1[[#This Row],[Employee Name]]))</f>
        <v>Nair</v>
      </c>
      <c r="D917" s="23">
        <f>Table1[[#This Row],[Basic Salary]]+Table1[[#This Row],[Bonus]]</f>
        <v>121290</v>
      </c>
      <c r="E917" s="10">
        <v>65</v>
      </c>
      <c r="F917" s="46">
        <v>88</v>
      </c>
      <c r="G917" s="10" t="str" cm="1">
        <f t="array" ref="G917">_xlfn.IFS(Table1[[#This Row],[Performance Score]]&gt;=80,"Excellent",Table1[[#This Row],[Performance Score]]&gt;=60,"Good",Table1[[#This Row],[Performance Score]]&gt;=40,"Need Improvement")</f>
        <v>Excellent</v>
      </c>
      <c r="H917" s="30">
        <f>Table1[[#This Row],[Bonus]]/Table1[[#This Row],[Basic Salary]]</f>
        <v>0.17669315172152858</v>
      </c>
      <c r="I917" s="10">
        <f ca="1">DATEDIF(Table1[[#This Row],[Date of Birth]],TODAY(),"y")</f>
        <v>33</v>
      </c>
      <c r="J917" s="34">
        <v>42353</v>
      </c>
      <c r="K917" s="33" t="str" cm="1">
        <f t="array" aca="1" ref="K917" ca="1">_xlfn.IFS(L917&lt;3,"Junior",L917&lt;=7,"Mid-Level",L917&gt;7,"Senior")</f>
        <v>Senior</v>
      </c>
      <c r="L917" s="46">
        <f ca="1">INT(YEARFRAC(Table1[[#This Row],[Joining Date]],TODAY(),1))</f>
        <v>10</v>
      </c>
      <c r="M917" s="25" t="str">
        <f t="shared" ca="1" si="14"/>
        <v>Yes</v>
      </c>
      <c r="N917" s="26">
        <f>YEAR(Table1[[#This Row],[Joining Date]])</f>
        <v>2015</v>
      </c>
      <c r="O917" s="46">
        <f>MONTH(Table1[[#This Row],[Joining Date]])</f>
        <v>12</v>
      </c>
      <c r="P917" s="26">
        <f ca="1">NETWORKDAYS(Table1[[#This Row],[Joining Date]],TODAY())</f>
        <v>2750</v>
      </c>
      <c r="Q917" s="26" t="str">
        <f>LEFT(Table1[[#This Row],[Department]],5)&amp;"-"&amp;RIGHT(Table1[[#This Row],[Employee ID]],3)</f>
        <v>IT-971</v>
      </c>
      <c r="R917" s="26" t="str">
        <f>LEFT(Table1[[#This Row],[Department]],3)</f>
        <v>IT</v>
      </c>
      <c r="S917" s="37">
        <f>_xlfn.XLOOKUP(Table1[[#This Row],[City]],Table2[City],Table2[Bonus %])</f>
        <v>6</v>
      </c>
      <c r="U917" s="48" t="str">
        <v xml:space="preserve">Kavya </v>
      </c>
      <c r="V917" s="48" t="str">
        <v>Nair</v>
      </c>
    </row>
    <row r="918" spans="1:22" x14ac:dyDescent="0.35">
      <c r="A918" s="7" t="s">
        <v>529</v>
      </c>
      <c r="B918" s="40" t="str">
        <f>LEFT(Table1[[#This Row],[Employee Name]],FIND(" ",Table1[[#This Row],[Employee Name]]))</f>
        <v xml:space="preserve">Arjun </v>
      </c>
      <c r="C918" s="40" t="str">
        <f>RIGHT(Table1[[#This Row],[Employee Name]],LEN(Table1[[#This Row],[Employee Name]])-FIND(" ",Table1[[#This Row],[Employee Name]]))</f>
        <v>Mehta</v>
      </c>
      <c r="D918" s="22">
        <f>Table1[[#This Row],[Basic Salary]]+Table1[[#This Row],[Bonus]]</f>
        <v>121220</v>
      </c>
      <c r="E918" s="8">
        <v>90</v>
      </c>
      <c r="F918" s="45">
        <v>100</v>
      </c>
      <c r="G918" s="8" t="str" cm="1">
        <f t="array" ref="G918">_xlfn.IFS(Table1[[#This Row],[Performance Score]]&gt;=80,"Excellent",Table1[[#This Row],[Performance Score]]&gt;=60,"Good",Table1[[#This Row],[Performance Score]]&gt;=40,"Need Improvement")</f>
        <v>Excellent</v>
      </c>
      <c r="H918" s="29">
        <f>Table1[[#This Row],[Bonus]]/Table1[[#This Row],[Basic Salary]]</f>
        <v>8.7857847976307996E-2</v>
      </c>
      <c r="I918" s="8">
        <f ca="1">DATEDIF(Table1[[#This Row],[Date of Birth]],TODAY(),"y")</f>
        <v>21</v>
      </c>
      <c r="J918" s="33">
        <v>44324</v>
      </c>
      <c r="K918" s="33" t="str" cm="1">
        <f t="array" aca="1" ref="K918" ca="1">_xlfn.IFS(L918&lt;3,"Junior",L918&lt;=7,"Mid-Level",L918&gt;7,"Senior")</f>
        <v>Mid-Level</v>
      </c>
      <c r="L918" s="45">
        <f ca="1">INT(YEARFRAC(Table1[[#This Row],[Joining Date]],TODAY(),1))</f>
        <v>5</v>
      </c>
      <c r="M918" s="25" t="str">
        <f t="shared" ca="1" si="14"/>
        <v>No</v>
      </c>
      <c r="N918" s="25">
        <f>YEAR(Table1[[#This Row],[Joining Date]])</f>
        <v>2021</v>
      </c>
      <c r="O918" s="45">
        <f>MONTH(Table1[[#This Row],[Joining Date]])</f>
        <v>5</v>
      </c>
      <c r="P918" s="25">
        <f ca="1">NETWORKDAYS(Table1[[#This Row],[Joining Date]],TODAY())</f>
        <v>1341</v>
      </c>
      <c r="Q918" s="25" t="str">
        <f>LEFT(Table1[[#This Row],[Department]],5)&amp;"-"&amp;RIGHT(Table1[[#This Row],[Employee ID]],3)</f>
        <v>Finan-473</v>
      </c>
      <c r="R918" s="25" t="str">
        <f>LEFT(Table1[[#This Row],[Department]],3)</f>
        <v>Fin</v>
      </c>
      <c r="S918" s="36">
        <f>_xlfn.XLOOKUP(Table1[[#This Row],[City]],Table2[City],Table2[Bonus %])</f>
        <v>6</v>
      </c>
      <c r="U918" s="48" t="str">
        <v xml:space="preserve">Arjun </v>
      </c>
      <c r="V918" s="48" t="str">
        <v>Mehta</v>
      </c>
    </row>
    <row r="919" spans="1:22" x14ac:dyDescent="0.35">
      <c r="A919" s="9" t="s">
        <v>1403</v>
      </c>
      <c r="B919" s="41" t="str">
        <f>LEFT(Table1[[#This Row],[Employee Name]],FIND(" ",Table1[[#This Row],[Employee Name]]))</f>
        <v xml:space="preserve">Karan </v>
      </c>
      <c r="C919" s="41" t="str">
        <f>RIGHT(Table1[[#This Row],[Employee Name]],LEN(Table1[[#This Row],[Employee Name]])-FIND(" ",Table1[[#This Row],[Employee Name]]))</f>
        <v>Malhotra</v>
      </c>
      <c r="D919" s="23">
        <f>Table1[[#This Row],[Basic Salary]]+Table1[[#This Row],[Bonus]]</f>
        <v>121146</v>
      </c>
      <c r="E919" s="10">
        <v>94</v>
      </c>
      <c r="F919" s="46">
        <v>44</v>
      </c>
      <c r="G919" s="10" t="str" cm="1">
        <f t="array" ref="G919">_xlfn.IFS(Table1[[#This Row],[Performance Score]]&gt;=80,"Excellent",Table1[[#This Row],[Performance Score]]&gt;=60,"Good",Table1[[#This Row],[Performance Score]]&gt;=40,"Need Improvement")</f>
        <v>Need Improvement</v>
      </c>
      <c r="H919" s="30">
        <f>Table1[[#This Row],[Bonus]]/Table1[[#This Row],[Basic Salary]]</f>
        <v>0.17342916089538071</v>
      </c>
      <c r="I919" s="10">
        <f ca="1">DATEDIF(Table1[[#This Row],[Date of Birth]],TODAY(),"y")</f>
        <v>27</v>
      </c>
      <c r="J919" s="34">
        <v>44996</v>
      </c>
      <c r="K919" s="33" t="str" cm="1">
        <f t="array" aca="1" ref="K919" ca="1">_xlfn.IFS(L919&lt;3,"Junior",L919&lt;=7,"Mid-Level",L919&gt;7,"Senior")</f>
        <v>Mid-Level</v>
      </c>
      <c r="L919" s="46">
        <f ca="1">INT(YEARFRAC(Table1[[#This Row],[Joining Date]],TODAY(),1))</f>
        <v>3</v>
      </c>
      <c r="M919" s="25" t="str">
        <f t="shared" ca="1" si="14"/>
        <v>No</v>
      </c>
      <c r="N919" s="26">
        <f>YEAR(Table1[[#This Row],[Joining Date]])</f>
        <v>2023</v>
      </c>
      <c r="O919" s="46">
        <f>MONTH(Table1[[#This Row],[Joining Date]])</f>
        <v>3</v>
      </c>
      <c r="P919" s="26">
        <f ca="1">NETWORKDAYS(Table1[[#This Row],[Joining Date]],TODAY())</f>
        <v>861</v>
      </c>
      <c r="Q919" s="26" t="str">
        <f>LEFT(Table1[[#This Row],[Department]],5)&amp;"-"&amp;RIGHT(Table1[[#This Row],[Employee ID]],3)</f>
        <v>Sales-347</v>
      </c>
      <c r="R919" s="26" t="str">
        <f>LEFT(Table1[[#This Row],[Department]],3)</f>
        <v>Sal</v>
      </c>
      <c r="S919" s="37">
        <f>_xlfn.XLOOKUP(Table1[[#This Row],[City]],Table2[City],Table2[Bonus %])</f>
        <v>6</v>
      </c>
      <c r="U919" s="48" t="str">
        <v xml:space="preserve">Karan </v>
      </c>
      <c r="V919" s="48" t="str">
        <v>Malhotra</v>
      </c>
    </row>
    <row r="920" spans="1:22" x14ac:dyDescent="0.35">
      <c r="A920" s="7" t="s">
        <v>517</v>
      </c>
      <c r="B920" s="40" t="str">
        <f>LEFT(Table1[[#This Row],[Employee Name]],FIND(" ",Table1[[#This Row],[Employee Name]]))</f>
        <v xml:space="preserve">Aarav </v>
      </c>
      <c r="C920" s="40" t="str">
        <f>RIGHT(Table1[[#This Row],[Employee Name]],LEN(Table1[[#This Row],[Employee Name]])-FIND(" ",Table1[[#This Row],[Employee Name]]))</f>
        <v>Sharma</v>
      </c>
      <c r="D920" s="22">
        <f>Table1[[#This Row],[Basic Salary]]+Table1[[#This Row],[Bonus]]</f>
        <v>121117</v>
      </c>
      <c r="E920" s="8">
        <v>94</v>
      </c>
      <c r="F920" s="45">
        <v>75</v>
      </c>
      <c r="G920" s="8" t="str" cm="1">
        <f t="array" ref="G920">_xlfn.IFS(Table1[[#This Row],[Performance Score]]&gt;=80,"Excellent",Table1[[#This Row],[Performance Score]]&gt;=60,"Good",Table1[[#This Row],[Performance Score]]&gt;=40,"Need Improvement")</f>
        <v>Good</v>
      </c>
      <c r="H920" s="29">
        <f>Table1[[#This Row],[Bonus]]/Table1[[#This Row],[Basic Salary]]</f>
        <v>0.17356885392039068</v>
      </c>
      <c r="I920" s="8">
        <f ca="1">DATEDIF(Table1[[#This Row],[Date of Birth]],TODAY(),"y")</f>
        <v>20</v>
      </c>
      <c r="J920" s="33">
        <v>42025</v>
      </c>
      <c r="K920" s="33" t="str" cm="1">
        <f t="array" aca="1" ref="K920" ca="1">_xlfn.IFS(L920&lt;3,"Junior",L920&lt;=7,"Mid-Level",L920&gt;7,"Senior")</f>
        <v>Senior</v>
      </c>
      <c r="L920" s="45">
        <f ca="1">INT(YEARFRAC(Table1[[#This Row],[Joining Date]],TODAY(),1))</f>
        <v>11</v>
      </c>
      <c r="M920" s="25" t="str">
        <f t="shared" ca="1" si="14"/>
        <v>Yes</v>
      </c>
      <c r="N920" s="25">
        <f>YEAR(Table1[[#This Row],[Joining Date]])</f>
        <v>2015</v>
      </c>
      <c r="O920" s="45">
        <f>MONTH(Table1[[#This Row],[Joining Date]])</f>
        <v>1</v>
      </c>
      <c r="P920" s="25">
        <f ca="1">NETWORKDAYS(Table1[[#This Row],[Joining Date]],TODAY())</f>
        <v>2984</v>
      </c>
      <c r="Q920" s="25" t="str">
        <f>LEFT(Table1[[#This Row],[Department]],5)&amp;"-"&amp;RIGHT(Table1[[#This Row],[Employee ID]],3)</f>
        <v>HR-461</v>
      </c>
      <c r="R920" s="25" t="str">
        <f>LEFT(Table1[[#This Row],[Department]],3)</f>
        <v>HR</v>
      </c>
      <c r="S920" s="36">
        <f>_xlfn.XLOOKUP(Table1[[#This Row],[City]],Table2[City],Table2[Bonus %])</f>
        <v>5</v>
      </c>
      <c r="U920" s="48" t="str">
        <v xml:space="preserve">Aarav </v>
      </c>
      <c r="V920" s="48" t="str">
        <v>Sharma</v>
      </c>
    </row>
    <row r="921" spans="1:22" x14ac:dyDescent="0.35">
      <c r="A921" s="9" t="s">
        <v>1596</v>
      </c>
      <c r="B921" s="41" t="str">
        <f>LEFT(Table1[[#This Row],[Employee Name]],FIND(" ",Table1[[#This Row],[Employee Name]]))</f>
        <v xml:space="preserve">Pooja </v>
      </c>
      <c r="C921" s="41" t="str">
        <f>RIGHT(Table1[[#This Row],[Employee Name]],LEN(Table1[[#This Row],[Employee Name]])-FIND(" ",Table1[[#This Row],[Employee Name]]))</f>
        <v>Das</v>
      </c>
      <c r="D921" s="23">
        <f>Table1[[#This Row],[Basic Salary]]+Table1[[#This Row],[Bonus]]</f>
        <v>121107</v>
      </c>
      <c r="E921" s="10">
        <v>90</v>
      </c>
      <c r="F921" s="46">
        <v>61</v>
      </c>
      <c r="G921" s="10" t="str" cm="1">
        <f t="array" ref="G921">_xlfn.IFS(Table1[[#This Row],[Performance Score]]&gt;=80,"Excellent",Table1[[#This Row],[Performance Score]]&gt;=60,"Good",Table1[[#This Row],[Performance Score]]&gt;=40,"Need Improvement")</f>
        <v>Good</v>
      </c>
      <c r="H921" s="30">
        <f>Table1[[#This Row],[Bonus]]/Table1[[#This Row],[Basic Salary]]</f>
        <v>0.19348989386339224</v>
      </c>
      <c r="I921" s="10">
        <f ca="1">DATEDIF(Table1[[#This Row],[Date of Birth]],TODAY(),"y")</f>
        <v>32</v>
      </c>
      <c r="J921" s="34">
        <v>45729</v>
      </c>
      <c r="K921" s="33" t="str" cm="1">
        <f t="array" aca="1" ref="K921" ca="1">_xlfn.IFS(L921&lt;3,"Junior",L921&lt;=7,"Mid-Level",L921&gt;7,"Senior")</f>
        <v>Junior</v>
      </c>
      <c r="L921" s="46">
        <f ca="1">INT(YEARFRAC(Table1[[#This Row],[Joining Date]],TODAY(),1))</f>
        <v>1</v>
      </c>
      <c r="M921" s="25" t="str">
        <f t="shared" ca="1" si="14"/>
        <v>No</v>
      </c>
      <c r="N921" s="26">
        <f>YEAR(Table1[[#This Row],[Joining Date]])</f>
        <v>2025</v>
      </c>
      <c r="O921" s="46">
        <f>MONTH(Table1[[#This Row],[Joining Date]])</f>
        <v>3</v>
      </c>
      <c r="P921" s="26">
        <f ca="1">NETWORKDAYS(Table1[[#This Row],[Joining Date]],TODAY())</f>
        <v>338</v>
      </c>
      <c r="Q921" s="26" t="str">
        <f>LEFT(Table1[[#This Row],[Department]],5)&amp;"-"&amp;RIGHT(Table1[[#This Row],[Employee ID]],3)</f>
        <v>Sales-540</v>
      </c>
      <c r="R921" s="26" t="str">
        <f>LEFT(Table1[[#This Row],[Department]],3)</f>
        <v>Sal</v>
      </c>
      <c r="S921" s="37">
        <f>_xlfn.XLOOKUP(Table1[[#This Row],[City]],Table2[City],Table2[Bonus %])</f>
        <v>6</v>
      </c>
      <c r="U921" s="48" t="str">
        <v xml:space="preserve">Pooja </v>
      </c>
      <c r="V921" s="48" t="str">
        <v>Das</v>
      </c>
    </row>
    <row r="922" spans="1:22" x14ac:dyDescent="0.35">
      <c r="A922" s="7" t="s">
        <v>2412</v>
      </c>
      <c r="B922" s="40" t="str">
        <f>LEFT(Table1[[#This Row],[Employee Name]],FIND(" ",Table1[[#This Row],[Employee Name]]))</f>
        <v xml:space="preserve">Karan </v>
      </c>
      <c r="C922" s="40" t="str">
        <f>RIGHT(Table1[[#This Row],[Employee Name]],LEN(Table1[[#This Row],[Employee Name]])-FIND(" ",Table1[[#This Row],[Employee Name]]))</f>
        <v>Malhotra</v>
      </c>
      <c r="D922" s="22">
        <f>Table1[[#This Row],[Basic Salary]]+Table1[[#This Row],[Bonus]]</f>
        <v>121097</v>
      </c>
      <c r="E922" s="8">
        <v>80</v>
      </c>
      <c r="F922" s="45">
        <v>99</v>
      </c>
      <c r="G922" s="8" t="str" cm="1">
        <f t="array" ref="G922">_xlfn.IFS(Table1[[#This Row],[Performance Score]]&gt;=80,"Excellent",Table1[[#This Row],[Performance Score]]&gt;=60,"Good",Table1[[#This Row],[Performance Score]]&gt;=40,"Need Improvement")</f>
        <v>Excellent</v>
      </c>
      <c r="H922" s="29">
        <f>Table1[[#This Row],[Bonus]]/Table1[[#This Row],[Basic Salary]]</f>
        <v>7.6618746610478405E-2</v>
      </c>
      <c r="I922" s="8">
        <f ca="1">DATEDIF(Table1[[#This Row],[Date of Birth]],TODAY(),"y")</f>
        <v>20</v>
      </c>
      <c r="J922" s="33">
        <v>42440</v>
      </c>
      <c r="K922" s="33" t="str" cm="1">
        <f t="array" aca="1" ref="K922" ca="1">_xlfn.IFS(L922&lt;3,"Junior",L922&lt;=7,"Mid-Level",L922&gt;7,"Senior")</f>
        <v>Senior</v>
      </c>
      <c r="L922" s="45">
        <f ca="1">INT(YEARFRAC(Table1[[#This Row],[Joining Date]],TODAY(),1))</f>
        <v>10</v>
      </c>
      <c r="M922" s="25" t="str">
        <f t="shared" ca="1" si="14"/>
        <v>Yes</v>
      </c>
      <c r="N922" s="25">
        <f>YEAR(Table1[[#This Row],[Joining Date]])</f>
        <v>2016</v>
      </c>
      <c r="O922" s="45">
        <f>MONTH(Table1[[#This Row],[Joining Date]])</f>
        <v>3</v>
      </c>
      <c r="P922" s="25">
        <f ca="1">NETWORKDAYS(Table1[[#This Row],[Joining Date]],TODAY())</f>
        <v>2687</v>
      </c>
      <c r="Q922" s="25" t="str">
        <f>LEFT(Table1[[#This Row],[Department]],5)&amp;"-"&amp;RIGHT(Table1[[#This Row],[Employee ID]],3)</f>
        <v>Finan-356</v>
      </c>
      <c r="R922" s="25" t="str">
        <f>LEFT(Table1[[#This Row],[Department]],3)</f>
        <v>Fin</v>
      </c>
      <c r="S922" s="36">
        <f>_xlfn.XLOOKUP(Table1[[#This Row],[City]],Table2[City],Table2[Bonus %])</f>
        <v>4</v>
      </c>
      <c r="U922" s="48" t="str">
        <v xml:space="preserve">Karan </v>
      </c>
      <c r="V922" s="48" t="str">
        <v>Malhotra</v>
      </c>
    </row>
    <row r="923" spans="1:22" x14ac:dyDescent="0.35">
      <c r="A923" s="9" t="s">
        <v>2925</v>
      </c>
      <c r="B923" s="41" t="str">
        <f>LEFT(Table1[[#This Row],[Employee Name]],FIND(" ",Table1[[#This Row],[Employee Name]]))</f>
        <v xml:space="preserve">Swathi </v>
      </c>
      <c r="C923" s="41" t="str">
        <f>RIGHT(Table1[[#This Row],[Employee Name]],LEN(Table1[[#This Row],[Employee Name]])-FIND(" ",Table1[[#This Row],[Employee Name]]))</f>
        <v>Ramesh</v>
      </c>
      <c r="D923" s="23">
        <f>Table1[[#This Row],[Basic Salary]]+Table1[[#This Row],[Bonus]]</f>
        <v>121089</v>
      </c>
      <c r="E923" s="10">
        <v>66</v>
      </c>
      <c r="F923" s="46">
        <v>69</v>
      </c>
      <c r="G923" s="10" t="str" cm="1">
        <f t="array" ref="G923">_xlfn.IFS(Table1[[#This Row],[Performance Score]]&gt;=80,"Excellent",Table1[[#This Row],[Performance Score]]&gt;=60,"Good",Table1[[#This Row],[Performance Score]]&gt;=40,"Need Improvement")</f>
        <v>Good</v>
      </c>
      <c r="H923" s="30">
        <f>Table1[[#This Row],[Bonus]]/Table1[[#This Row],[Basic Salary]]</f>
        <v>8.6623712265336161E-2</v>
      </c>
      <c r="I923" s="10">
        <f ca="1">DATEDIF(Table1[[#This Row],[Date of Birth]],TODAY(),"y")</f>
        <v>28</v>
      </c>
      <c r="J923" s="34">
        <v>43593</v>
      </c>
      <c r="K923" s="33" t="str" cm="1">
        <f t="array" aca="1" ref="K923" ca="1">_xlfn.IFS(L923&lt;3,"Junior",L923&lt;=7,"Mid-Level",L923&gt;7,"Senior")</f>
        <v>Mid-Level</v>
      </c>
      <c r="L923" s="46">
        <f ca="1">INT(YEARFRAC(Table1[[#This Row],[Joining Date]],TODAY(),1))</f>
        <v>7</v>
      </c>
      <c r="M923" s="25" t="str">
        <f t="shared" ca="1" si="14"/>
        <v>Yes</v>
      </c>
      <c r="N923" s="26">
        <f>YEAR(Table1[[#This Row],[Joining Date]])</f>
        <v>2019</v>
      </c>
      <c r="O923" s="46">
        <f>MONTH(Table1[[#This Row],[Joining Date]])</f>
        <v>5</v>
      </c>
      <c r="P923" s="26">
        <f ca="1">NETWORKDAYS(Table1[[#This Row],[Joining Date]],TODAY())</f>
        <v>1864</v>
      </c>
      <c r="Q923" s="26" t="str">
        <f>LEFT(Table1[[#This Row],[Department]],5)&amp;"-"&amp;RIGHT(Table1[[#This Row],[Employee ID]],3)</f>
        <v>Sales-869</v>
      </c>
      <c r="R923" s="26" t="str">
        <f>LEFT(Table1[[#This Row],[Department]],3)</f>
        <v>Sal</v>
      </c>
      <c r="S923" s="37">
        <f>_xlfn.XLOOKUP(Table1[[#This Row],[City]],Table2[City],Table2[Bonus %])</f>
        <v>5</v>
      </c>
      <c r="U923" s="48" t="str">
        <v xml:space="preserve">Swathi </v>
      </c>
      <c r="V923" s="48" t="str">
        <v>Ramesh</v>
      </c>
    </row>
    <row r="924" spans="1:22" x14ac:dyDescent="0.35">
      <c r="A924" s="7" t="s">
        <v>4462</v>
      </c>
      <c r="B924" s="40" t="str">
        <f>LEFT(Table1[[#This Row],[Employee Name]],FIND(" ",Table1[[#This Row],[Employee Name]]))</f>
        <v xml:space="preserve">Ananya </v>
      </c>
      <c r="C924" s="40" t="str">
        <f>RIGHT(Table1[[#This Row],[Employee Name]],LEN(Table1[[#This Row],[Employee Name]])-FIND(" ",Table1[[#This Row],[Employee Name]]))</f>
        <v>Rao</v>
      </c>
      <c r="D924" s="22">
        <f>Table1[[#This Row],[Basic Salary]]+Table1[[#This Row],[Bonus]]</f>
        <v>121085</v>
      </c>
      <c r="E924" s="8">
        <v>81</v>
      </c>
      <c r="F924" s="45">
        <v>82</v>
      </c>
      <c r="G924" s="8" t="str" cm="1">
        <f t="array" ref="G924">_xlfn.IFS(Table1[[#This Row],[Performance Score]]&gt;=80,"Excellent",Table1[[#This Row],[Performance Score]]&gt;=60,"Good",Table1[[#This Row],[Performance Score]]&gt;=40,"Need Improvement")</f>
        <v>Excellent</v>
      </c>
      <c r="H924" s="29">
        <f>Table1[[#This Row],[Bonus]]/Table1[[#This Row],[Basic Salary]]</f>
        <v>0.10122322768405256</v>
      </c>
      <c r="I924" s="8">
        <f ca="1">DATEDIF(Table1[[#This Row],[Date of Birth]],TODAY(),"y")</f>
        <v>29</v>
      </c>
      <c r="J924" s="33">
        <v>42148</v>
      </c>
      <c r="K924" s="33" t="str" cm="1">
        <f t="array" aca="1" ref="K924" ca="1">_xlfn.IFS(L924&lt;3,"Junior",L924&lt;=7,"Mid-Level",L924&gt;7,"Senior")</f>
        <v>Senior</v>
      </c>
      <c r="L924" s="45">
        <f ca="1">INT(YEARFRAC(Table1[[#This Row],[Joining Date]],TODAY(),1))</f>
        <v>11</v>
      </c>
      <c r="M924" s="25" t="str">
        <f t="shared" ca="1" si="14"/>
        <v>Yes</v>
      </c>
      <c r="N924" s="25">
        <f>YEAR(Table1[[#This Row],[Joining Date]])</f>
        <v>2015</v>
      </c>
      <c r="O924" s="45">
        <f>MONTH(Table1[[#This Row],[Joining Date]])</f>
        <v>5</v>
      </c>
      <c r="P924" s="25">
        <f ca="1">NETWORKDAYS(Table1[[#This Row],[Joining Date]],TODAY())</f>
        <v>2896</v>
      </c>
      <c r="Q924" s="25" t="str">
        <f>LEFT(Table1[[#This Row],[Department]],5)&amp;"-"&amp;RIGHT(Table1[[#This Row],[Employee ID]],3)</f>
        <v>IT-406</v>
      </c>
      <c r="R924" s="25" t="str">
        <f>LEFT(Table1[[#This Row],[Department]],3)</f>
        <v>IT</v>
      </c>
      <c r="S924" s="36">
        <f>_xlfn.XLOOKUP(Table1[[#This Row],[City]],Table2[City],Table2[Bonus %])</f>
        <v>6</v>
      </c>
      <c r="U924" s="48" t="str">
        <v xml:space="preserve">Ananya </v>
      </c>
      <c r="V924" s="48" t="str">
        <v>Rao</v>
      </c>
    </row>
    <row r="925" spans="1:22" x14ac:dyDescent="0.35">
      <c r="A925" s="9" t="s">
        <v>4276</v>
      </c>
      <c r="B925" s="41" t="str">
        <f>LEFT(Table1[[#This Row],[Employee Name]],FIND(" ",Table1[[#This Row],[Employee Name]]))</f>
        <v xml:space="preserve">Neha </v>
      </c>
      <c r="C925" s="41" t="str">
        <f>RIGHT(Table1[[#This Row],[Employee Name]],LEN(Table1[[#This Row],[Employee Name]])-FIND(" ",Table1[[#This Row],[Employee Name]]))</f>
        <v>Kulkarni</v>
      </c>
      <c r="D925" s="23">
        <f>Table1[[#This Row],[Basic Salary]]+Table1[[#This Row],[Bonus]]</f>
        <v>121075</v>
      </c>
      <c r="E925" s="10">
        <v>89</v>
      </c>
      <c r="F925" s="46">
        <v>84</v>
      </c>
      <c r="G925" s="10" t="str" cm="1">
        <f t="array" ref="G925">_xlfn.IFS(Table1[[#This Row],[Performance Score]]&gt;=80,"Excellent",Table1[[#This Row],[Performance Score]]&gt;=60,"Good",Table1[[#This Row],[Performance Score]]&gt;=40,"Need Improvement")</f>
        <v>Excellent</v>
      </c>
      <c r="H925" s="30">
        <f>Table1[[#This Row],[Bonus]]/Table1[[#This Row],[Basic Salary]]</f>
        <v>8.4658454647256437E-2</v>
      </c>
      <c r="I925" s="10">
        <f ca="1">DATEDIF(Table1[[#This Row],[Date of Birth]],TODAY(),"y")</f>
        <v>35</v>
      </c>
      <c r="J925" s="34">
        <v>45014</v>
      </c>
      <c r="K925" s="33" t="str" cm="1">
        <f t="array" aca="1" ref="K925" ca="1">_xlfn.IFS(L925&lt;3,"Junior",L925&lt;=7,"Mid-Level",L925&gt;7,"Senior")</f>
        <v>Mid-Level</v>
      </c>
      <c r="L925" s="46">
        <f ca="1">INT(YEARFRAC(Table1[[#This Row],[Joining Date]],TODAY(),1))</f>
        <v>3</v>
      </c>
      <c r="M925" s="25" t="str">
        <f t="shared" ca="1" si="14"/>
        <v>No</v>
      </c>
      <c r="N925" s="26">
        <f>YEAR(Table1[[#This Row],[Joining Date]])</f>
        <v>2023</v>
      </c>
      <c r="O925" s="46">
        <f>MONTH(Table1[[#This Row],[Joining Date]])</f>
        <v>3</v>
      </c>
      <c r="P925" s="26">
        <f ca="1">NETWORKDAYS(Table1[[#This Row],[Joining Date]],TODAY())</f>
        <v>849</v>
      </c>
      <c r="Q925" s="26" t="str">
        <f>LEFT(Table1[[#This Row],[Department]],5)&amp;"-"&amp;RIGHT(Table1[[#This Row],[Employee ID]],3)</f>
        <v>Opera-220</v>
      </c>
      <c r="R925" s="26" t="str">
        <f>LEFT(Table1[[#This Row],[Department]],3)</f>
        <v>Ope</v>
      </c>
      <c r="S925" s="37">
        <f>_xlfn.XLOOKUP(Table1[[#This Row],[City]],Table2[City],Table2[Bonus %])</f>
        <v>5</v>
      </c>
      <c r="U925" s="48" t="str">
        <v xml:space="preserve">Neha </v>
      </c>
      <c r="V925" s="48" t="str">
        <v>Kulkarni</v>
      </c>
    </row>
    <row r="926" spans="1:22" x14ac:dyDescent="0.35">
      <c r="A926" s="7" t="s">
        <v>1411</v>
      </c>
      <c r="B926" s="40" t="str">
        <f>LEFT(Table1[[#This Row],[Employee Name]],FIND(" ",Table1[[#This Row],[Employee Name]]))</f>
        <v xml:space="preserve">Sneha </v>
      </c>
      <c r="C926" s="40" t="str">
        <f>RIGHT(Table1[[#This Row],[Employee Name]],LEN(Table1[[#This Row],[Employee Name]])-FIND(" ",Table1[[#This Row],[Employee Name]]))</f>
        <v>Iyer</v>
      </c>
      <c r="D926" s="22">
        <f>Table1[[#This Row],[Basic Salary]]+Table1[[#This Row],[Bonus]]</f>
        <v>121057</v>
      </c>
      <c r="E926" s="8">
        <v>69</v>
      </c>
      <c r="F926" s="45">
        <v>40</v>
      </c>
      <c r="G926" s="8" t="str" cm="1">
        <f t="array" ref="G926">_xlfn.IFS(Table1[[#This Row],[Performance Score]]&gt;=80,"Excellent",Table1[[#This Row],[Performance Score]]&gt;=60,"Good",Table1[[#This Row],[Performance Score]]&gt;=40,"Need Improvement")</f>
        <v>Need Improvement</v>
      </c>
      <c r="H926" s="29">
        <f>Table1[[#This Row],[Bonus]]/Table1[[#This Row],[Basic Salary]]</f>
        <v>6.718325751965866E-2</v>
      </c>
      <c r="I926" s="8">
        <f ca="1">DATEDIF(Table1[[#This Row],[Date of Birth]],TODAY(),"y")</f>
        <v>29</v>
      </c>
      <c r="J926" s="33">
        <v>45116</v>
      </c>
      <c r="K926" s="33" t="str" cm="1">
        <f t="array" aca="1" ref="K926" ca="1">_xlfn.IFS(L926&lt;3,"Junior",L926&lt;=7,"Mid-Level",L926&gt;7,"Senior")</f>
        <v>Junior</v>
      </c>
      <c r="L926" s="45">
        <f ca="1">INT(YEARFRAC(Table1[[#This Row],[Joining Date]],TODAY(),1))</f>
        <v>2</v>
      </c>
      <c r="M926" s="25" t="str">
        <f t="shared" ca="1" si="14"/>
        <v>No</v>
      </c>
      <c r="N926" s="25">
        <f>YEAR(Table1[[#This Row],[Joining Date]])</f>
        <v>2023</v>
      </c>
      <c r="O926" s="45">
        <f>MONTH(Table1[[#This Row],[Joining Date]])</f>
        <v>7</v>
      </c>
      <c r="P926" s="25">
        <f ca="1">NETWORKDAYS(Table1[[#This Row],[Joining Date]],TODAY())</f>
        <v>776</v>
      </c>
      <c r="Q926" s="25" t="str">
        <f>LEFT(Table1[[#This Row],[Department]],5)&amp;"-"&amp;RIGHT(Table1[[#This Row],[Employee ID]],3)</f>
        <v>IT-355</v>
      </c>
      <c r="R926" s="25" t="str">
        <f>LEFT(Table1[[#This Row],[Department]],3)</f>
        <v>IT</v>
      </c>
      <c r="S926" s="36">
        <f>_xlfn.XLOOKUP(Table1[[#This Row],[City]],Table2[City],Table2[Bonus %])</f>
        <v>6</v>
      </c>
      <c r="U926" s="48" t="str">
        <v xml:space="preserve">Sneha </v>
      </c>
      <c r="V926" s="48" t="str">
        <v>Iyer</v>
      </c>
    </row>
    <row r="927" spans="1:22" x14ac:dyDescent="0.35">
      <c r="A927" s="9" t="s">
        <v>2957</v>
      </c>
      <c r="B927" s="41" t="str">
        <f>LEFT(Table1[[#This Row],[Employee Name]],FIND(" ",Table1[[#This Row],[Employee Name]]))</f>
        <v xml:space="preserve">Neha </v>
      </c>
      <c r="C927" s="41" t="str">
        <f>RIGHT(Table1[[#This Row],[Employee Name]],LEN(Table1[[#This Row],[Employee Name]])-FIND(" ",Table1[[#This Row],[Employee Name]]))</f>
        <v>Kulkarni</v>
      </c>
      <c r="D927" s="23">
        <f>Table1[[#This Row],[Basic Salary]]+Table1[[#This Row],[Bonus]]</f>
        <v>121023</v>
      </c>
      <c r="E927" s="10">
        <v>61</v>
      </c>
      <c r="F927" s="46">
        <v>72</v>
      </c>
      <c r="G927" s="10" t="str" cm="1">
        <f t="array" ref="G927">_xlfn.IFS(Table1[[#This Row],[Performance Score]]&gt;=80,"Excellent",Table1[[#This Row],[Performance Score]]&gt;=60,"Good",Table1[[#This Row],[Performance Score]]&gt;=40,"Need Improvement")</f>
        <v>Good</v>
      </c>
      <c r="H927" s="30">
        <f>Table1[[#This Row],[Bonus]]/Table1[[#This Row],[Basic Salary]]</f>
        <v>0.2744092498209848</v>
      </c>
      <c r="I927" s="10">
        <f ca="1">DATEDIF(Table1[[#This Row],[Date of Birth]],TODAY(),"y")</f>
        <v>38</v>
      </c>
      <c r="J927" s="34">
        <v>43618</v>
      </c>
      <c r="K927" s="33" t="str" cm="1">
        <f t="array" aca="1" ref="K927" ca="1">_xlfn.IFS(L927&lt;3,"Junior",L927&lt;=7,"Mid-Level",L927&gt;7,"Senior")</f>
        <v>Mid-Level</v>
      </c>
      <c r="L927" s="46">
        <f ca="1">INT(YEARFRAC(Table1[[#This Row],[Joining Date]],TODAY(),1))</f>
        <v>7</v>
      </c>
      <c r="M927" s="25" t="str">
        <f t="shared" ca="1" si="14"/>
        <v>Yes</v>
      </c>
      <c r="N927" s="26">
        <f>YEAR(Table1[[#This Row],[Joining Date]])</f>
        <v>2019</v>
      </c>
      <c r="O927" s="46">
        <f>MONTH(Table1[[#This Row],[Joining Date]])</f>
        <v>6</v>
      </c>
      <c r="P927" s="26">
        <f ca="1">NETWORKDAYS(Table1[[#This Row],[Joining Date]],TODAY())</f>
        <v>1846</v>
      </c>
      <c r="Q927" s="26" t="str">
        <f>LEFT(Table1[[#This Row],[Department]],5)&amp;"-"&amp;RIGHT(Table1[[#This Row],[Employee ID]],3)</f>
        <v>Finan-901</v>
      </c>
      <c r="R927" s="26" t="str">
        <f>LEFT(Table1[[#This Row],[Department]],3)</f>
        <v>Fin</v>
      </c>
      <c r="S927" s="37">
        <f>_xlfn.XLOOKUP(Table1[[#This Row],[City]],Table2[City],Table2[Bonus %])</f>
        <v>5</v>
      </c>
      <c r="U927" s="48" t="str">
        <v xml:space="preserve">Neha </v>
      </c>
      <c r="V927" s="48" t="str">
        <v>Kulkarni</v>
      </c>
    </row>
    <row r="928" spans="1:22" x14ac:dyDescent="0.35">
      <c r="A928" s="7" t="s">
        <v>3431</v>
      </c>
      <c r="B928" s="40" t="str">
        <f>LEFT(Table1[[#This Row],[Employee Name]],FIND(" ",Table1[[#This Row],[Employee Name]]))</f>
        <v xml:space="preserve">Aarav </v>
      </c>
      <c r="C928" s="40" t="str">
        <f>RIGHT(Table1[[#This Row],[Employee Name]],LEN(Table1[[#This Row],[Employee Name]])-FIND(" ",Table1[[#This Row],[Employee Name]]))</f>
        <v>Sharma</v>
      </c>
      <c r="D928" s="22">
        <f>Table1[[#This Row],[Basic Salary]]+Table1[[#This Row],[Bonus]]</f>
        <v>121007</v>
      </c>
      <c r="E928" s="8">
        <v>94</v>
      </c>
      <c r="F928" s="45">
        <v>89</v>
      </c>
      <c r="G928" s="8" t="str" cm="1">
        <f t="array" ref="G928">_xlfn.IFS(Table1[[#This Row],[Performance Score]]&gt;=80,"Excellent",Table1[[#This Row],[Performance Score]]&gt;=60,"Good",Table1[[#This Row],[Performance Score]]&gt;=40,"Need Improvement")</f>
        <v>Excellent</v>
      </c>
      <c r="H928" s="29">
        <f>Table1[[#This Row],[Bonus]]/Table1[[#This Row],[Basic Salary]]</f>
        <v>0.14092966245521402</v>
      </c>
      <c r="I928" s="8">
        <f ca="1">DATEDIF(Table1[[#This Row],[Date of Birth]],TODAY(),"y")</f>
        <v>41</v>
      </c>
      <c r="J928" s="33">
        <v>44107</v>
      </c>
      <c r="K928" s="33" t="str" cm="1">
        <f t="array" aca="1" ref="K928" ca="1">_xlfn.IFS(L928&lt;3,"Junior",L928&lt;=7,"Mid-Level",L928&gt;7,"Senior")</f>
        <v>Mid-Level</v>
      </c>
      <c r="L928" s="45">
        <f ca="1">INT(YEARFRAC(Table1[[#This Row],[Joining Date]],TODAY(),1))</f>
        <v>5</v>
      </c>
      <c r="M928" s="25" t="str">
        <f t="shared" ca="1" si="14"/>
        <v>No</v>
      </c>
      <c r="N928" s="25">
        <f>YEAR(Table1[[#This Row],[Joining Date]])</f>
        <v>2020</v>
      </c>
      <c r="O928" s="45">
        <f>MONTH(Table1[[#This Row],[Joining Date]])</f>
        <v>10</v>
      </c>
      <c r="P928" s="25">
        <f ca="1">NETWORKDAYS(Table1[[#This Row],[Joining Date]],TODAY())</f>
        <v>1496</v>
      </c>
      <c r="Q928" s="25" t="str">
        <f>LEFT(Table1[[#This Row],[Department]],5)&amp;"-"&amp;RIGHT(Table1[[#This Row],[Employee ID]],3)</f>
        <v>HR-375</v>
      </c>
      <c r="R928" s="25" t="str">
        <f>LEFT(Table1[[#This Row],[Department]],3)</f>
        <v>HR</v>
      </c>
      <c r="S928" s="36">
        <f>_xlfn.XLOOKUP(Table1[[#This Row],[City]],Table2[City],Table2[Bonus %])</f>
        <v>6</v>
      </c>
      <c r="U928" s="48" t="str">
        <v xml:space="preserve">Aarav </v>
      </c>
      <c r="V928" s="48" t="str">
        <v>Sharma</v>
      </c>
    </row>
    <row r="929" spans="1:22" x14ac:dyDescent="0.35">
      <c r="A929" s="9" t="s">
        <v>4832</v>
      </c>
      <c r="B929" s="41" t="str">
        <f>LEFT(Table1[[#This Row],[Employee Name]],FIND(" ",Table1[[#This Row],[Employee Name]]))</f>
        <v xml:space="preserve">Ravi </v>
      </c>
      <c r="C929" s="41" t="str">
        <f>RIGHT(Table1[[#This Row],[Employee Name]],LEN(Table1[[#This Row],[Employee Name]])-FIND(" ",Table1[[#This Row],[Employee Name]]))</f>
        <v>Teja</v>
      </c>
      <c r="D929" s="23">
        <f>Table1[[#This Row],[Basic Salary]]+Table1[[#This Row],[Bonus]]</f>
        <v>121000</v>
      </c>
      <c r="E929" s="10">
        <v>62</v>
      </c>
      <c r="F929" s="46">
        <v>49</v>
      </c>
      <c r="G929" s="10" t="str" cm="1">
        <f t="array" ref="G929">_xlfn.IFS(Table1[[#This Row],[Performance Score]]&gt;=80,"Excellent",Table1[[#This Row],[Performance Score]]&gt;=60,"Good",Table1[[#This Row],[Performance Score]]&gt;=40,"Need Improvement")</f>
        <v>Need Improvement</v>
      </c>
      <c r="H929" s="30">
        <f>Table1[[#This Row],[Bonus]]/Table1[[#This Row],[Basic Salary]]</f>
        <v>0.23073793419112038</v>
      </c>
      <c r="I929" s="10">
        <f ca="1">DATEDIF(Table1[[#This Row],[Date of Birth]],TODAY(),"y")</f>
        <v>45</v>
      </c>
      <c r="J929" s="34">
        <v>45048</v>
      </c>
      <c r="K929" s="33" t="str" cm="1">
        <f t="array" aca="1" ref="K929" ca="1">_xlfn.IFS(L929&lt;3,"Junior",L929&lt;=7,"Mid-Level",L929&gt;7,"Senior")</f>
        <v>Mid-Level</v>
      </c>
      <c r="L929" s="46">
        <f ca="1">INT(YEARFRAC(Table1[[#This Row],[Joining Date]],TODAY(),1))</f>
        <v>3</v>
      </c>
      <c r="M929" s="25" t="str">
        <f t="shared" ca="1" si="14"/>
        <v>No</v>
      </c>
      <c r="N929" s="26">
        <f>YEAR(Table1[[#This Row],[Joining Date]])</f>
        <v>2023</v>
      </c>
      <c r="O929" s="46">
        <f>MONTH(Table1[[#This Row],[Joining Date]])</f>
        <v>5</v>
      </c>
      <c r="P929" s="26">
        <f ca="1">NETWORKDAYS(Table1[[#This Row],[Joining Date]],TODAY())</f>
        <v>825</v>
      </c>
      <c r="Q929" s="26" t="str">
        <f>LEFT(Table1[[#This Row],[Department]],5)&amp;"-"&amp;RIGHT(Table1[[#This Row],[Employee ID]],3)</f>
        <v>IT-776</v>
      </c>
      <c r="R929" s="26" t="str">
        <f>LEFT(Table1[[#This Row],[Department]],3)</f>
        <v>IT</v>
      </c>
      <c r="S929" s="37">
        <f>_xlfn.XLOOKUP(Table1[[#This Row],[City]],Table2[City],Table2[Bonus %])</f>
        <v>6</v>
      </c>
      <c r="U929" s="48" t="str">
        <v xml:space="preserve">Ravi </v>
      </c>
      <c r="V929" s="48" t="str">
        <v>Teja</v>
      </c>
    </row>
    <row r="930" spans="1:22" x14ac:dyDescent="0.35">
      <c r="A930" s="7" t="s">
        <v>3077</v>
      </c>
      <c r="B930" s="40" t="str">
        <f>LEFT(Table1[[#This Row],[Employee Name]],FIND(" ",Table1[[#This Row],[Employee Name]]))</f>
        <v xml:space="preserve">Sneha </v>
      </c>
      <c r="C930" s="40" t="str">
        <f>RIGHT(Table1[[#This Row],[Employee Name]],LEN(Table1[[#This Row],[Employee Name]])-FIND(" ",Table1[[#This Row],[Employee Name]]))</f>
        <v>Iyer</v>
      </c>
      <c r="D930" s="22">
        <f>Table1[[#This Row],[Basic Salary]]+Table1[[#This Row],[Bonus]]</f>
        <v>120984</v>
      </c>
      <c r="E930" s="8">
        <v>64</v>
      </c>
      <c r="F930" s="45">
        <v>97</v>
      </c>
      <c r="G930" s="8" t="str" cm="1">
        <f t="array" ref="G930">_xlfn.IFS(Table1[[#This Row],[Performance Score]]&gt;=80,"Excellent",Table1[[#This Row],[Performance Score]]&gt;=60,"Good",Table1[[#This Row],[Performance Score]]&gt;=40,"Need Improvement")</f>
        <v>Excellent</v>
      </c>
      <c r="H930" s="29">
        <f>Table1[[#This Row],[Bonus]]/Table1[[#This Row],[Basic Salary]]</f>
        <v>0.26463670858289695</v>
      </c>
      <c r="I930" s="8">
        <f ca="1">DATEDIF(Table1[[#This Row],[Date of Birth]],TODAY(),"y")</f>
        <v>18</v>
      </c>
      <c r="J930" s="33">
        <v>42793</v>
      </c>
      <c r="K930" s="33" t="str" cm="1">
        <f t="array" aca="1" ref="K930" ca="1">_xlfn.IFS(L930&lt;3,"Junior",L930&lt;=7,"Mid-Level",L930&gt;7,"Senior")</f>
        <v>Senior</v>
      </c>
      <c r="L930" s="45">
        <f ca="1">INT(YEARFRAC(Table1[[#This Row],[Joining Date]],TODAY(),1))</f>
        <v>9</v>
      </c>
      <c r="M930" s="25" t="str">
        <f t="shared" ca="1" si="14"/>
        <v>Yes</v>
      </c>
      <c r="N930" s="25">
        <f>YEAR(Table1[[#This Row],[Joining Date]])</f>
        <v>2017</v>
      </c>
      <c r="O930" s="45">
        <f>MONTH(Table1[[#This Row],[Joining Date]])</f>
        <v>2</v>
      </c>
      <c r="P930" s="25">
        <f ca="1">NETWORKDAYS(Table1[[#This Row],[Joining Date]],TODAY())</f>
        <v>2436</v>
      </c>
      <c r="Q930" s="25" t="str">
        <f>LEFT(Table1[[#This Row],[Department]],5)&amp;"-"&amp;RIGHT(Table1[[#This Row],[Employee ID]],3)</f>
        <v>IT-021</v>
      </c>
      <c r="R930" s="25" t="str">
        <f>LEFT(Table1[[#This Row],[Department]],3)</f>
        <v>IT</v>
      </c>
      <c r="S930" s="36">
        <f>_xlfn.XLOOKUP(Table1[[#This Row],[City]],Table2[City],Table2[Bonus %])</f>
        <v>7</v>
      </c>
      <c r="U930" s="48" t="str">
        <v xml:space="preserve">Sneha </v>
      </c>
      <c r="V930" s="48" t="str">
        <v>Iyer</v>
      </c>
    </row>
    <row r="931" spans="1:22" x14ac:dyDescent="0.35">
      <c r="A931" s="9" t="s">
        <v>1222</v>
      </c>
      <c r="B931" s="41" t="str">
        <f>LEFT(Table1[[#This Row],[Employee Name]],FIND(" ",Table1[[#This Row],[Employee Name]]))</f>
        <v xml:space="preserve">Rohan </v>
      </c>
      <c r="C931" s="41" t="str">
        <f>RIGHT(Table1[[#This Row],[Employee Name]],LEN(Table1[[#This Row],[Employee Name]])-FIND(" ",Table1[[#This Row],[Employee Name]]))</f>
        <v>Gupta</v>
      </c>
      <c r="D931" s="23">
        <f>Table1[[#This Row],[Basic Salary]]+Table1[[#This Row],[Bonus]]</f>
        <v>120936</v>
      </c>
      <c r="E931" s="10">
        <v>92</v>
      </c>
      <c r="F931" s="46">
        <v>46</v>
      </c>
      <c r="G931" s="10" t="str" cm="1">
        <f t="array" ref="G931">_xlfn.IFS(Table1[[#This Row],[Performance Score]]&gt;=80,"Excellent",Table1[[#This Row],[Performance Score]]&gt;=60,"Good",Table1[[#This Row],[Performance Score]]&gt;=40,"Need Improvement")</f>
        <v>Need Improvement</v>
      </c>
      <c r="H931" s="30">
        <f>Table1[[#This Row],[Bonus]]/Table1[[#This Row],[Basic Salary]]</f>
        <v>9.0594282622418615E-2</v>
      </c>
      <c r="I931" s="10">
        <f ca="1">DATEDIF(Table1[[#This Row],[Date of Birth]],TODAY(),"y")</f>
        <v>26</v>
      </c>
      <c r="J931" s="34">
        <v>44907</v>
      </c>
      <c r="K931" s="33" t="str" cm="1">
        <f t="array" aca="1" ref="K931" ca="1">_xlfn.IFS(L931&lt;3,"Junior",L931&lt;=7,"Mid-Level",L931&gt;7,"Senior")</f>
        <v>Mid-Level</v>
      </c>
      <c r="L931" s="46">
        <f ca="1">INT(YEARFRAC(Table1[[#This Row],[Joining Date]],TODAY(),1))</f>
        <v>3</v>
      </c>
      <c r="M931" s="25" t="str">
        <f t="shared" ca="1" si="14"/>
        <v>No</v>
      </c>
      <c r="N931" s="26">
        <f>YEAR(Table1[[#This Row],[Joining Date]])</f>
        <v>2022</v>
      </c>
      <c r="O931" s="46">
        <f>MONTH(Table1[[#This Row],[Joining Date]])</f>
        <v>12</v>
      </c>
      <c r="P931" s="26">
        <f ca="1">NETWORKDAYS(Table1[[#This Row],[Joining Date]],TODAY())</f>
        <v>926</v>
      </c>
      <c r="Q931" s="26" t="str">
        <f>LEFT(Table1[[#This Row],[Department]],5)&amp;"-"&amp;RIGHT(Table1[[#This Row],[Employee ID]],3)</f>
        <v>Suppo-166</v>
      </c>
      <c r="R931" s="26" t="str">
        <f>LEFT(Table1[[#This Row],[Department]],3)</f>
        <v>Sup</v>
      </c>
      <c r="S931" s="37">
        <f>_xlfn.XLOOKUP(Table1[[#This Row],[City]],Table2[City],Table2[Bonus %])</f>
        <v>7</v>
      </c>
      <c r="U931" s="48" t="str">
        <v xml:space="preserve">Rohan </v>
      </c>
      <c r="V931" s="48" t="str">
        <v>Gupta</v>
      </c>
    </row>
    <row r="932" spans="1:22" x14ac:dyDescent="0.35">
      <c r="A932" s="7" t="s">
        <v>2547</v>
      </c>
      <c r="B932" s="40" t="str">
        <f>LEFT(Table1[[#This Row],[Employee Name]],FIND(" ",Table1[[#This Row],[Employee Name]]))</f>
        <v xml:space="preserve">Rahul </v>
      </c>
      <c r="C932" s="40" t="str">
        <f>RIGHT(Table1[[#This Row],[Employee Name]],LEN(Table1[[#This Row],[Employee Name]])-FIND(" ",Table1[[#This Row],[Employee Name]]))</f>
        <v>Verma</v>
      </c>
      <c r="D932" s="22">
        <f>Table1[[#This Row],[Basic Salary]]+Table1[[#This Row],[Bonus]]</f>
        <v>120903</v>
      </c>
      <c r="E932" s="8">
        <v>71</v>
      </c>
      <c r="F932" s="45">
        <v>48</v>
      </c>
      <c r="G932" s="8" t="str" cm="1">
        <f t="array" ref="G932">_xlfn.IFS(Table1[[#This Row],[Performance Score]]&gt;=80,"Excellent",Table1[[#This Row],[Performance Score]]&gt;=60,"Good",Table1[[#This Row],[Performance Score]]&gt;=40,"Need Improvement")</f>
        <v>Need Improvement</v>
      </c>
      <c r="H932" s="29">
        <f>Table1[[#This Row],[Bonus]]/Table1[[#This Row],[Basic Salary]]</f>
        <v>0.26449055577635072</v>
      </c>
      <c r="I932" s="8">
        <f ca="1">DATEDIF(Table1[[#This Row],[Date of Birth]],TODAY(),"y")</f>
        <v>37</v>
      </c>
      <c r="J932" s="33">
        <v>45130</v>
      </c>
      <c r="K932" s="33" t="str" cm="1">
        <f t="array" aca="1" ref="K932" ca="1">_xlfn.IFS(L932&lt;3,"Junior",L932&lt;=7,"Mid-Level",L932&gt;7,"Senior")</f>
        <v>Junior</v>
      </c>
      <c r="L932" s="45">
        <f ca="1">INT(YEARFRAC(Table1[[#This Row],[Joining Date]],TODAY(),1))</f>
        <v>2</v>
      </c>
      <c r="M932" s="25" t="str">
        <f t="shared" ca="1" si="14"/>
        <v>No</v>
      </c>
      <c r="N932" s="25">
        <f>YEAR(Table1[[#This Row],[Joining Date]])</f>
        <v>2023</v>
      </c>
      <c r="O932" s="45">
        <f>MONTH(Table1[[#This Row],[Joining Date]])</f>
        <v>7</v>
      </c>
      <c r="P932" s="25">
        <f ca="1">NETWORKDAYS(Table1[[#This Row],[Joining Date]],TODAY())</f>
        <v>766</v>
      </c>
      <c r="Q932" s="25" t="str">
        <f>LEFT(Table1[[#This Row],[Department]],5)&amp;"-"&amp;RIGHT(Table1[[#This Row],[Employee ID]],3)</f>
        <v>Finan-491</v>
      </c>
      <c r="R932" s="25" t="str">
        <f>LEFT(Table1[[#This Row],[Department]],3)</f>
        <v>Fin</v>
      </c>
      <c r="S932" s="36">
        <f>_xlfn.XLOOKUP(Table1[[#This Row],[City]],Table2[City],Table2[Bonus %])</f>
        <v>7</v>
      </c>
      <c r="U932" s="48" t="str">
        <v xml:space="preserve">Rahul </v>
      </c>
      <c r="V932" s="48" t="str">
        <v>Verma</v>
      </c>
    </row>
    <row r="933" spans="1:22" x14ac:dyDescent="0.35">
      <c r="A933" s="9" t="s">
        <v>1659</v>
      </c>
      <c r="B933" s="41" t="str">
        <f>LEFT(Table1[[#This Row],[Employee Name]],FIND(" ",Table1[[#This Row],[Employee Name]]))</f>
        <v xml:space="preserve">Gayathri </v>
      </c>
      <c r="C933" s="41" t="str">
        <f>RIGHT(Table1[[#This Row],[Employee Name]],LEN(Table1[[#This Row],[Employee Name]])-FIND(" ",Table1[[#This Row],[Employee Name]]))</f>
        <v>Iyer</v>
      </c>
      <c r="D933" s="23">
        <f>Table1[[#This Row],[Basic Salary]]+Table1[[#This Row],[Bonus]]</f>
        <v>120893</v>
      </c>
      <c r="E933" s="10">
        <v>87</v>
      </c>
      <c r="F933" s="46">
        <v>87</v>
      </c>
      <c r="G933" s="10" t="str" cm="1">
        <f t="array" ref="G933">_xlfn.IFS(Table1[[#This Row],[Performance Score]]&gt;=80,"Excellent",Table1[[#This Row],[Performance Score]]&gt;=60,"Good",Table1[[#This Row],[Performance Score]]&gt;=40,"Need Improvement")</f>
        <v>Excellent</v>
      </c>
      <c r="H933" s="30">
        <f>Table1[[#This Row],[Bonus]]/Table1[[#This Row],[Basic Salary]]</f>
        <v>0.10261578592145346</v>
      </c>
      <c r="I933" s="10">
        <f ca="1">DATEDIF(Table1[[#This Row],[Date of Birth]],TODAY(),"y")</f>
        <v>36</v>
      </c>
      <c r="J933" s="34">
        <v>43512</v>
      </c>
      <c r="K933" s="33" t="str" cm="1">
        <f t="array" aca="1" ref="K933" ca="1">_xlfn.IFS(L933&lt;3,"Junior",L933&lt;=7,"Mid-Level",L933&gt;7,"Senior")</f>
        <v>Mid-Level</v>
      </c>
      <c r="L933" s="46">
        <f ca="1">INT(YEARFRAC(Table1[[#This Row],[Joining Date]],TODAY(),1))</f>
        <v>7</v>
      </c>
      <c r="M933" s="25" t="str">
        <f t="shared" ca="1" si="14"/>
        <v>Yes</v>
      </c>
      <c r="N933" s="26">
        <f>YEAR(Table1[[#This Row],[Joining Date]])</f>
        <v>2019</v>
      </c>
      <c r="O933" s="46">
        <f>MONTH(Table1[[#This Row],[Joining Date]])</f>
        <v>2</v>
      </c>
      <c r="P933" s="26">
        <f ca="1">NETWORKDAYS(Table1[[#This Row],[Joining Date]],TODAY())</f>
        <v>1921</v>
      </c>
      <c r="Q933" s="26" t="str">
        <f>LEFT(Table1[[#This Row],[Department]],5)&amp;"-"&amp;RIGHT(Table1[[#This Row],[Employee ID]],3)</f>
        <v>HR-603</v>
      </c>
      <c r="R933" s="26" t="str">
        <f>LEFT(Table1[[#This Row],[Department]],3)</f>
        <v>HR</v>
      </c>
      <c r="S933" s="37">
        <f>_xlfn.XLOOKUP(Table1[[#This Row],[City]],Table2[City],Table2[Bonus %])</f>
        <v>6</v>
      </c>
      <c r="U933" s="48" t="str">
        <v xml:space="preserve">Gayathri </v>
      </c>
      <c r="V933" s="48" t="str">
        <v>Iyer</v>
      </c>
    </row>
    <row r="934" spans="1:22" x14ac:dyDescent="0.35">
      <c r="A934" s="7" t="s">
        <v>3754</v>
      </c>
      <c r="B934" s="40" t="str">
        <f>LEFT(Table1[[#This Row],[Employee Name]],FIND(" ",Table1[[#This Row],[Employee Name]]))</f>
        <v xml:space="preserve">Ananya </v>
      </c>
      <c r="C934" s="40" t="str">
        <f>RIGHT(Table1[[#This Row],[Employee Name]],LEN(Table1[[#This Row],[Employee Name]])-FIND(" ",Table1[[#This Row],[Employee Name]]))</f>
        <v>Rao</v>
      </c>
      <c r="D934" s="22">
        <f>Table1[[#This Row],[Basic Salary]]+Table1[[#This Row],[Bonus]]</f>
        <v>120879</v>
      </c>
      <c r="E934" s="8">
        <v>70</v>
      </c>
      <c r="F934" s="45">
        <v>79</v>
      </c>
      <c r="G934" s="8" t="str" cm="1">
        <f t="array" ref="G934">_xlfn.IFS(Table1[[#This Row],[Performance Score]]&gt;=80,"Excellent",Table1[[#This Row],[Performance Score]]&gt;=60,"Good",Table1[[#This Row],[Performance Score]]&gt;=40,"Need Improvement")</f>
        <v>Good</v>
      </c>
      <c r="H934" s="29">
        <f>Table1[[#This Row],[Bonus]]/Table1[[#This Row],[Basic Salary]]</f>
        <v>0.19559067890489001</v>
      </c>
      <c r="I934" s="8">
        <f ca="1">DATEDIF(Table1[[#This Row],[Date of Birth]],TODAY(),"y")</f>
        <v>34</v>
      </c>
      <c r="J934" s="33">
        <v>45638</v>
      </c>
      <c r="K934" s="33" t="str" cm="1">
        <f t="array" aca="1" ref="K934" ca="1">_xlfn.IFS(L934&lt;3,"Junior",L934&lt;=7,"Mid-Level",L934&gt;7,"Senior")</f>
        <v>Junior</v>
      </c>
      <c r="L934" s="45">
        <f ca="1">INT(YEARFRAC(Table1[[#This Row],[Joining Date]],TODAY(),1))</f>
        <v>1</v>
      </c>
      <c r="M934" s="25" t="str">
        <f t="shared" ca="1" si="14"/>
        <v>No</v>
      </c>
      <c r="N934" s="25">
        <f>YEAR(Table1[[#This Row],[Joining Date]])</f>
        <v>2024</v>
      </c>
      <c r="O934" s="45">
        <f>MONTH(Table1[[#This Row],[Joining Date]])</f>
        <v>12</v>
      </c>
      <c r="P934" s="25">
        <f ca="1">NETWORKDAYS(Table1[[#This Row],[Joining Date]],TODAY())</f>
        <v>403</v>
      </c>
      <c r="Q934" s="25" t="str">
        <f>LEFT(Table1[[#This Row],[Department]],5)&amp;"-"&amp;RIGHT(Table1[[#This Row],[Employee ID]],3)</f>
        <v>Suppo-698</v>
      </c>
      <c r="R934" s="25" t="str">
        <f>LEFT(Table1[[#This Row],[Department]],3)</f>
        <v>Sup</v>
      </c>
      <c r="S934" s="36">
        <f>_xlfn.XLOOKUP(Table1[[#This Row],[City]],Table2[City],Table2[Bonus %])</f>
        <v>8</v>
      </c>
      <c r="U934" s="48" t="str">
        <v xml:space="preserve">Ananya </v>
      </c>
      <c r="V934" s="48" t="str">
        <v>Rao</v>
      </c>
    </row>
    <row r="935" spans="1:22" x14ac:dyDescent="0.35">
      <c r="A935" s="9" t="s">
        <v>2377</v>
      </c>
      <c r="B935" s="41" t="str">
        <f>LEFT(Table1[[#This Row],[Employee Name]],FIND(" ",Table1[[#This Row],[Employee Name]]))</f>
        <v xml:space="preserve">Tarun </v>
      </c>
      <c r="C935" s="41" t="str">
        <f>RIGHT(Table1[[#This Row],[Employee Name]],LEN(Table1[[#This Row],[Employee Name]])-FIND(" ",Table1[[#This Row],[Employee Name]]))</f>
        <v>Verma</v>
      </c>
      <c r="D935" s="23">
        <f>Table1[[#This Row],[Basic Salary]]+Table1[[#This Row],[Bonus]]</f>
        <v>120875</v>
      </c>
      <c r="E935" s="10">
        <v>86</v>
      </c>
      <c r="F935" s="46">
        <v>89</v>
      </c>
      <c r="G935" s="10" t="str" cm="1">
        <f t="array" ref="G935">_xlfn.IFS(Table1[[#This Row],[Performance Score]]&gt;=80,"Excellent",Table1[[#This Row],[Performance Score]]&gt;=60,"Good",Table1[[#This Row],[Performance Score]]&gt;=40,"Need Improvement")</f>
        <v>Excellent</v>
      </c>
      <c r="H935" s="30">
        <f>Table1[[#This Row],[Bonus]]/Table1[[#This Row],[Basic Salary]]</f>
        <v>0.25395508065771044</v>
      </c>
      <c r="I935" s="10">
        <f ca="1">DATEDIF(Table1[[#This Row],[Date of Birth]],TODAY(),"y")</f>
        <v>39</v>
      </c>
      <c r="J935" s="34">
        <v>42120</v>
      </c>
      <c r="K935" s="33" t="str" cm="1">
        <f t="array" aca="1" ref="K935" ca="1">_xlfn.IFS(L935&lt;3,"Junior",L935&lt;=7,"Mid-Level",L935&gt;7,"Senior")</f>
        <v>Senior</v>
      </c>
      <c r="L935" s="46">
        <f ca="1">INT(YEARFRAC(Table1[[#This Row],[Joining Date]],TODAY(),1))</f>
        <v>11</v>
      </c>
      <c r="M935" s="25" t="str">
        <f t="shared" ca="1" si="14"/>
        <v>Yes</v>
      </c>
      <c r="N935" s="26">
        <f>YEAR(Table1[[#This Row],[Joining Date]])</f>
        <v>2015</v>
      </c>
      <c r="O935" s="46">
        <f>MONTH(Table1[[#This Row],[Joining Date]])</f>
        <v>4</v>
      </c>
      <c r="P935" s="26">
        <f ca="1">NETWORKDAYS(Table1[[#This Row],[Joining Date]],TODAY())</f>
        <v>2916</v>
      </c>
      <c r="Q935" s="26" t="str">
        <f>LEFT(Table1[[#This Row],[Department]],5)&amp;"-"&amp;RIGHT(Table1[[#This Row],[Employee ID]],3)</f>
        <v>Finan-321</v>
      </c>
      <c r="R935" s="26" t="str">
        <f>LEFT(Table1[[#This Row],[Department]],3)</f>
        <v>Fin</v>
      </c>
      <c r="S935" s="37">
        <f>_xlfn.XLOOKUP(Table1[[#This Row],[City]],Table2[City],Table2[Bonus %])</f>
        <v>6</v>
      </c>
      <c r="U935" s="48" t="str">
        <v xml:space="preserve">Tarun </v>
      </c>
      <c r="V935" s="48" t="str">
        <v>Verma</v>
      </c>
    </row>
    <row r="936" spans="1:22" x14ac:dyDescent="0.35">
      <c r="A936" s="7" t="s">
        <v>4689</v>
      </c>
      <c r="B936" s="40" t="str">
        <f>LEFT(Table1[[#This Row],[Employee Name]],FIND(" ",Table1[[#This Row],[Employee Name]]))</f>
        <v xml:space="preserve">Nisha </v>
      </c>
      <c r="C936" s="40" t="str">
        <f>RIGHT(Table1[[#This Row],[Employee Name]],LEN(Table1[[#This Row],[Employee Name]])-FIND(" ",Table1[[#This Row],[Employee Name]]))</f>
        <v>Kapoor</v>
      </c>
      <c r="D936" s="22">
        <f>Table1[[#This Row],[Basic Salary]]+Table1[[#This Row],[Bonus]]</f>
        <v>120829</v>
      </c>
      <c r="E936" s="8">
        <v>62</v>
      </c>
      <c r="F936" s="45">
        <v>80</v>
      </c>
      <c r="G936" s="8" t="str" cm="1">
        <f t="array" ref="G936">_xlfn.IFS(Table1[[#This Row],[Performance Score]]&gt;=80,"Excellent",Table1[[#This Row],[Performance Score]]&gt;=60,"Good",Table1[[#This Row],[Performance Score]]&gt;=40,"Need Improvement")</f>
        <v>Excellent</v>
      </c>
      <c r="H936" s="29">
        <f>Table1[[#This Row],[Bonus]]/Table1[[#This Row],[Basic Salary]]</f>
        <v>0.25583594903028667</v>
      </c>
      <c r="I936" s="8">
        <f ca="1">DATEDIF(Table1[[#This Row],[Date of Birth]],TODAY(),"y")</f>
        <v>24</v>
      </c>
      <c r="J936" s="33">
        <v>42053</v>
      </c>
      <c r="K936" s="33" t="str" cm="1">
        <f t="array" aca="1" ref="K936" ca="1">_xlfn.IFS(L936&lt;3,"Junior",L936&lt;=7,"Mid-Level",L936&gt;7,"Senior")</f>
        <v>Senior</v>
      </c>
      <c r="L936" s="45">
        <f ca="1">INT(YEARFRAC(Table1[[#This Row],[Joining Date]],TODAY(),1))</f>
        <v>11</v>
      </c>
      <c r="M936" s="25" t="str">
        <f t="shared" ca="1" si="14"/>
        <v>Yes</v>
      </c>
      <c r="N936" s="25">
        <f>YEAR(Table1[[#This Row],[Joining Date]])</f>
        <v>2015</v>
      </c>
      <c r="O936" s="45">
        <f>MONTH(Table1[[#This Row],[Joining Date]])</f>
        <v>2</v>
      </c>
      <c r="P936" s="25">
        <f ca="1">NETWORKDAYS(Table1[[#This Row],[Joining Date]],TODAY())</f>
        <v>2964</v>
      </c>
      <c r="Q936" s="25" t="str">
        <f>LEFT(Table1[[#This Row],[Department]],5)&amp;"-"&amp;RIGHT(Table1[[#This Row],[Employee ID]],3)</f>
        <v>Suppo-633</v>
      </c>
      <c r="R936" s="25" t="str">
        <f>LEFT(Table1[[#This Row],[Department]],3)</f>
        <v>Sup</v>
      </c>
      <c r="S936" s="36">
        <f>_xlfn.XLOOKUP(Table1[[#This Row],[City]],Table2[City],Table2[Bonus %])</f>
        <v>8</v>
      </c>
      <c r="U936" s="48" t="str">
        <v xml:space="preserve">Nisha </v>
      </c>
      <c r="V936" s="48" t="str">
        <v>Kapoor</v>
      </c>
    </row>
    <row r="937" spans="1:22" x14ac:dyDescent="0.35">
      <c r="A937" s="9" t="s">
        <v>1878</v>
      </c>
      <c r="B937" s="41" t="str">
        <f>LEFT(Table1[[#This Row],[Employee Name]],FIND(" ",Table1[[#This Row],[Employee Name]]))</f>
        <v xml:space="preserve">Ananya </v>
      </c>
      <c r="C937" s="41" t="str">
        <f>RIGHT(Table1[[#This Row],[Employee Name]],LEN(Table1[[#This Row],[Employee Name]])-FIND(" ",Table1[[#This Row],[Employee Name]]))</f>
        <v>Rao</v>
      </c>
      <c r="D937" s="23">
        <f>Table1[[#This Row],[Basic Salary]]+Table1[[#This Row],[Bonus]]</f>
        <v>120800</v>
      </c>
      <c r="E937" s="10">
        <v>66</v>
      </c>
      <c r="F937" s="46">
        <v>47</v>
      </c>
      <c r="G937" s="10" t="str" cm="1">
        <f t="array" ref="G937">_xlfn.IFS(Table1[[#This Row],[Performance Score]]&gt;=80,"Excellent",Table1[[#This Row],[Performance Score]]&gt;=60,"Good",Table1[[#This Row],[Performance Score]]&gt;=40,"Need Improvement")</f>
        <v>Need Improvement</v>
      </c>
      <c r="H937" s="30">
        <f>Table1[[#This Row],[Bonus]]/Table1[[#This Row],[Basic Salary]]</f>
        <v>0.29794778123992693</v>
      </c>
      <c r="I937" s="10">
        <f ca="1">DATEDIF(Table1[[#This Row],[Date of Birth]],TODAY(),"y")</f>
        <v>44</v>
      </c>
      <c r="J937" s="34">
        <v>43788</v>
      </c>
      <c r="K937" s="33" t="str" cm="1">
        <f t="array" aca="1" ref="K937" ca="1">_xlfn.IFS(L937&lt;3,"Junior",L937&lt;=7,"Mid-Level",L937&gt;7,"Senior")</f>
        <v>Mid-Level</v>
      </c>
      <c r="L937" s="46">
        <f ca="1">INT(YEARFRAC(Table1[[#This Row],[Joining Date]],TODAY(),1))</f>
        <v>6</v>
      </c>
      <c r="M937" s="25" t="str">
        <f t="shared" ca="1" si="14"/>
        <v>Yes</v>
      </c>
      <c r="N937" s="26">
        <f>YEAR(Table1[[#This Row],[Joining Date]])</f>
        <v>2019</v>
      </c>
      <c r="O937" s="46">
        <f>MONTH(Table1[[#This Row],[Joining Date]])</f>
        <v>11</v>
      </c>
      <c r="P937" s="26">
        <f ca="1">NETWORKDAYS(Table1[[#This Row],[Joining Date]],TODAY())</f>
        <v>1725</v>
      </c>
      <c r="Q937" s="26" t="str">
        <f>LEFT(Table1[[#This Row],[Department]],5)&amp;"-"&amp;RIGHT(Table1[[#This Row],[Employee ID]],3)</f>
        <v>IT-822</v>
      </c>
      <c r="R937" s="26" t="str">
        <f>LEFT(Table1[[#This Row],[Department]],3)</f>
        <v>IT</v>
      </c>
      <c r="S937" s="37">
        <f>_xlfn.XLOOKUP(Table1[[#This Row],[City]],Table2[City],Table2[Bonus %])</f>
        <v>6</v>
      </c>
      <c r="U937" s="48" t="str">
        <v xml:space="preserve">Ananya </v>
      </c>
      <c r="V937" s="48" t="str">
        <v>Rao</v>
      </c>
    </row>
    <row r="938" spans="1:22" x14ac:dyDescent="0.35">
      <c r="A938" s="7" t="s">
        <v>3508</v>
      </c>
      <c r="B938" s="40" t="str">
        <f>LEFT(Table1[[#This Row],[Employee Name]],FIND(" ",Table1[[#This Row],[Employee Name]]))</f>
        <v xml:space="preserve">Pooja </v>
      </c>
      <c r="C938" s="40" t="str">
        <f>RIGHT(Table1[[#This Row],[Employee Name]],LEN(Table1[[#This Row],[Employee Name]])-FIND(" ",Table1[[#This Row],[Employee Name]]))</f>
        <v>Das</v>
      </c>
      <c r="D938" s="22">
        <f>Table1[[#This Row],[Basic Salary]]+Table1[[#This Row],[Bonus]]</f>
        <v>120795</v>
      </c>
      <c r="E938" s="8">
        <v>83</v>
      </c>
      <c r="F938" s="45">
        <v>86</v>
      </c>
      <c r="G938" s="8" t="str" cm="1">
        <f t="array" ref="G938">_xlfn.IFS(Table1[[#This Row],[Performance Score]]&gt;=80,"Excellent",Table1[[#This Row],[Performance Score]]&gt;=60,"Good",Table1[[#This Row],[Performance Score]]&gt;=40,"Need Improvement")</f>
        <v>Excellent</v>
      </c>
      <c r="H938" s="29">
        <f>Table1[[#This Row],[Bonus]]/Table1[[#This Row],[Basic Salary]]</f>
        <v>0.24758580089441559</v>
      </c>
      <c r="I938" s="8">
        <f ca="1">DATEDIF(Table1[[#This Row],[Date of Birth]],TODAY(),"y")</f>
        <v>27</v>
      </c>
      <c r="J938" s="33">
        <v>42926</v>
      </c>
      <c r="K938" s="33" t="str" cm="1">
        <f t="array" aca="1" ref="K938" ca="1">_xlfn.IFS(L938&lt;3,"Junior",L938&lt;=7,"Mid-Level",L938&gt;7,"Senior")</f>
        <v>Senior</v>
      </c>
      <c r="L938" s="45">
        <f ca="1">INT(YEARFRAC(Table1[[#This Row],[Joining Date]],TODAY(),1))</f>
        <v>8</v>
      </c>
      <c r="M938" s="25" t="str">
        <f t="shared" ca="1" si="14"/>
        <v>Yes</v>
      </c>
      <c r="N938" s="25">
        <f>YEAR(Table1[[#This Row],[Joining Date]])</f>
        <v>2017</v>
      </c>
      <c r="O938" s="45">
        <f>MONTH(Table1[[#This Row],[Joining Date]])</f>
        <v>7</v>
      </c>
      <c r="P938" s="25">
        <f ca="1">NETWORKDAYS(Table1[[#This Row],[Joining Date]],TODAY())</f>
        <v>2341</v>
      </c>
      <c r="Q938" s="25" t="str">
        <f>LEFT(Table1[[#This Row],[Department]],5)&amp;"-"&amp;RIGHT(Table1[[#This Row],[Employee ID]],3)</f>
        <v>Sales-452</v>
      </c>
      <c r="R938" s="25" t="str">
        <f>LEFT(Table1[[#This Row],[Department]],3)</f>
        <v>Sal</v>
      </c>
      <c r="S938" s="36">
        <f>_xlfn.XLOOKUP(Table1[[#This Row],[City]],Table2[City],Table2[Bonus %])</f>
        <v>8</v>
      </c>
      <c r="U938" s="48" t="str">
        <v xml:space="preserve">Pooja </v>
      </c>
      <c r="V938" s="48" t="str">
        <v>Das</v>
      </c>
    </row>
    <row r="939" spans="1:22" x14ac:dyDescent="0.35">
      <c r="A939" s="9" t="s">
        <v>265</v>
      </c>
      <c r="B939" s="41" t="str">
        <f>LEFT(Table1[[#This Row],[Employee Name]],FIND(" ",Table1[[#This Row],[Employee Name]]))</f>
        <v xml:space="preserve">Ishita </v>
      </c>
      <c r="C939" s="41" t="str">
        <f>RIGHT(Table1[[#This Row],[Employee Name]],LEN(Table1[[#This Row],[Employee Name]])-FIND(" ",Table1[[#This Row],[Employee Name]]))</f>
        <v>Roy</v>
      </c>
      <c r="D939" s="23">
        <f>Table1[[#This Row],[Basic Salary]]+Table1[[#This Row],[Bonus]]</f>
        <v>120793</v>
      </c>
      <c r="E939" s="10">
        <v>70</v>
      </c>
      <c r="F939" s="46">
        <v>65</v>
      </c>
      <c r="G939" s="10" t="str" cm="1">
        <f t="array" ref="G939">_xlfn.IFS(Table1[[#This Row],[Performance Score]]&gt;=80,"Excellent",Table1[[#This Row],[Performance Score]]&gt;=60,"Good",Table1[[#This Row],[Performance Score]]&gt;=40,"Need Improvement")</f>
        <v>Good</v>
      </c>
      <c r="H939" s="30">
        <f>Table1[[#This Row],[Bonus]]/Table1[[#This Row],[Basic Salary]]</f>
        <v>0.14652226736018831</v>
      </c>
      <c r="I939" s="10">
        <f ca="1">DATEDIF(Table1[[#This Row],[Date of Birth]],TODAY(),"y")</f>
        <v>31</v>
      </c>
      <c r="J939" s="34">
        <v>42577</v>
      </c>
      <c r="K939" s="33" t="str" cm="1">
        <f t="array" aca="1" ref="K939" ca="1">_xlfn.IFS(L939&lt;3,"Junior",L939&lt;=7,"Mid-Level",L939&gt;7,"Senior")</f>
        <v>Senior</v>
      </c>
      <c r="L939" s="46">
        <f ca="1">INT(YEARFRAC(Table1[[#This Row],[Joining Date]],TODAY(),1))</f>
        <v>9</v>
      </c>
      <c r="M939" s="25" t="str">
        <f t="shared" ca="1" si="14"/>
        <v>Yes</v>
      </c>
      <c r="N939" s="26">
        <f>YEAR(Table1[[#This Row],[Joining Date]])</f>
        <v>2016</v>
      </c>
      <c r="O939" s="46">
        <f>MONTH(Table1[[#This Row],[Joining Date]])</f>
        <v>7</v>
      </c>
      <c r="P939" s="26">
        <f ca="1">NETWORKDAYS(Table1[[#This Row],[Joining Date]],TODAY())</f>
        <v>2590</v>
      </c>
      <c r="Q939" s="26" t="str">
        <f>LEFT(Table1[[#This Row],[Department]],5)&amp;"-"&amp;RIGHT(Table1[[#This Row],[Employee ID]],3)</f>
        <v>Opera-209</v>
      </c>
      <c r="R939" s="26" t="str">
        <f>LEFT(Table1[[#This Row],[Department]],3)</f>
        <v>Ope</v>
      </c>
      <c r="S939" s="37">
        <f>_xlfn.XLOOKUP(Table1[[#This Row],[City]],Table2[City],Table2[Bonus %])</f>
        <v>4</v>
      </c>
      <c r="U939" s="48" t="str">
        <v xml:space="preserve">Ishita </v>
      </c>
      <c r="V939" s="48" t="str">
        <v>Roy</v>
      </c>
    </row>
    <row r="940" spans="1:22" x14ac:dyDescent="0.35">
      <c r="A940" s="7" t="s">
        <v>4311</v>
      </c>
      <c r="B940" s="40" t="str">
        <f>LEFT(Table1[[#This Row],[Employee Name]],FIND(" ",Table1[[#This Row],[Employee Name]]))</f>
        <v xml:space="preserve">Karan </v>
      </c>
      <c r="C940" s="40" t="str">
        <f>RIGHT(Table1[[#This Row],[Employee Name]],LEN(Table1[[#This Row],[Employee Name]])-FIND(" ",Table1[[#This Row],[Employee Name]]))</f>
        <v>Malhotra</v>
      </c>
      <c r="D940" s="22">
        <f>Table1[[#This Row],[Basic Salary]]+Table1[[#This Row],[Bonus]]</f>
        <v>120781</v>
      </c>
      <c r="E940" s="8">
        <v>90</v>
      </c>
      <c r="F940" s="45">
        <v>51</v>
      </c>
      <c r="G940" s="8" t="str" cm="1">
        <f t="array" ref="G940">_xlfn.IFS(Table1[[#This Row],[Performance Score]]&gt;=80,"Excellent",Table1[[#This Row],[Performance Score]]&gt;=60,"Good",Table1[[#This Row],[Performance Score]]&gt;=40,"Need Improvement")</f>
        <v>Need Improvement</v>
      </c>
      <c r="H940" s="29">
        <f>Table1[[#This Row],[Bonus]]/Table1[[#This Row],[Basic Salary]]</f>
        <v>0.14128452503567074</v>
      </c>
      <c r="I940" s="8">
        <f ca="1">DATEDIF(Table1[[#This Row],[Date of Birth]],TODAY(),"y")</f>
        <v>14</v>
      </c>
      <c r="J940" s="33">
        <v>44671</v>
      </c>
      <c r="K940" s="33" t="str" cm="1">
        <f t="array" aca="1" ref="K940" ca="1">_xlfn.IFS(L940&lt;3,"Junior",L940&lt;=7,"Mid-Level",L940&gt;7,"Senior")</f>
        <v>Mid-Level</v>
      </c>
      <c r="L940" s="45">
        <f ca="1">INT(YEARFRAC(Table1[[#This Row],[Joining Date]],TODAY(),1))</f>
        <v>4</v>
      </c>
      <c r="M940" s="25" t="str">
        <f t="shared" ca="1" si="14"/>
        <v>No</v>
      </c>
      <c r="N940" s="25">
        <f>YEAR(Table1[[#This Row],[Joining Date]])</f>
        <v>2022</v>
      </c>
      <c r="O940" s="45">
        <f>MONTH(Table1[[#This Row],[Joining Date]])</f>
        <v>4</v>
      </c>
      <c r="P940" s="25">
        <f ca="1">NETWORKDAYS(Table1[[#This Row],[Joining Date]],TODAY())</f>
        <v>1094</v>
      </c>
      <c r="Q940" s="25" t="str">
        <f>LEFT(Table1[[#This Row],[Department]],5)&amp;"-"&amp;RIGHT(Table1[[#This Row],[Employee ID]],3)</f>
        <v>Finan-255</v>
      </c>
      <c r="R940" s="25" t="str">
        <f>LEFT(Table1[[#This Row],[Department]],3)</f>
        <v>Fin</v>
      </c>
      <c r="S940" s="36">
        <f>_xlfn.XLOOKUP(Table1[[#This Row],[City]],Table2[City],Table2[Bonus %])</f>
        <v>4</v>
      </c>
      <c r="U940" s="48" t="str">
        <v xml:space="preserve">Karan </v>
      </c>
      <c r="V940" s="48" t="str">
        <v>Malhotra</v>
      </c>
    </row>
    <row r="941" spans="1:22" x14ac:dyDescent="0.35">
      <c r="A941" s="9" t="s">
        <v>4386</v>
      </c>
      <c r="B941" s="41" t="str">
        <f>LEFT(Table1[[#This Row],[Employee Name]],FIND(" ",Table1[[#This Row],[Employee Name]]))</f>
        <v xml:space="preserve">Aditya </v>
      </c>
      <c r="C941" s="41" t="str">
        <f>RIGHT(Table1[[#This Row],[Employee Name]],LEN(Table1[[#This Row],[Employee Name]])-FIND(" ",Table1[[#This Row],[Employee Name]]))</f>
        <v>Kapoor</v>
      </c>
      <c r="D941" s="23">
        <f>Table1[[#This Row],[Basic Salary]]+Table1[[#This Row],[Bonus]]</f>
        <v>120745</v>
      </c>
      <c r="E941" s="10">
        <v>81</v>
      </c>
      <c r="F941" s="46">
        <v>69</v>
      </c>
      <c r="G941" s="10" t="str" cm="1">
        <f t="array" ref="G941">_xlfn.IFS(Table1[[#This Row],[Performance Score]]&gt;=80,"Excellent",Table1[[#This Row],[Performance Score]]&gt;=60,"Good",Table1[[#This Row],[Performance Score]]&gt;=40,"Need Improvement")</f>
        <v>Good</v>
      </c>
      <c r="H941" s="30">
        <f>Table1[[#This Row],[Bonus]]/Table1[[#This Row],[Basic Salary]]</f>
        <v>0.27212482616208017</v>
      </c>
      <c r="I941" s="10">
        <f ca="1">DATEDIF(Table1[[#This Row],[Date of Birth]],TODAY(),"y")</f>
        <v>46</v>
      </c>
      <c r="J941" s="34">
        <v>45077</v>
      </c>
      <c r="K941" s="33" t="str" cm="1">
        <f t="array" aca="1" ref="K941" ca="1">_xlfn.IFS(L941&lt;3,"Junior",L941&lt;=7,"Mid-Level",L941&gt;7,"Senior")</f>
        <v>Mid-Level</v>
      </c>
      <c r="L941" s="46">
        <f ca="1">INT(YEARFRAC(Table1[[#This Row],[Joining Date]],TODAY(),1))</f>
        <v>3</v>
      </c>
      <c r="M941" s="25" t="str">
        <f t="shared" ca="1" si="14"/>
        <v>No</v>
      </c>
      <c r="N941" s="26">
        <f>YEAR(Table1[[#This Row],[Joining Date]])</f>
        <v>2023</v>
      </c>
      <c r="O941" s="46">
        <f>MONTH(Table1[[#This Row],[Joining Date]])</f>
        <v>5</v>
      </c>
      <c r="P941" s="26">
        <f ca="1">NETWORKDAYS(Table1[[#This Row],[Joining Date]],TODAY())</f>
        <v>804</v>
      </c>
      <c r="Q941" s="26" t="str">
        <f>LEFT(Table1[[#This Row],[Department]],5)&amp;"-"&amp;RIGHT(Table1[[#This Row],[Employee ID]],3)</f>
        <v>HR-330</v>
      </c>
      <c r="R941" s="26" t="str">
        <f>LEFT(Table1[[#This Row],[Department]],3)</f>
        <v>HR</v>
      </c>
      <c r="S941" s="37">
        <f>_xlfn.XLOOKUP(Table1[[#This Row],[City]],Table2[City],Table2[Bonus %])</f>
        <v>4</v>
      </c>
      <c r="U941" s="48" t="str">
        <v xml:space="preserve">Aditya </v>
      </c>
      <c r="V941" s="48" t="str">
        <v>Kapoor</v>
      </c>
    </row>
    <row r="942" spans="1:22" x14ac:dyDescent="0.35">
      <c r="A942" s="7" t="s">
        <v>2149</v>
      </c>
      <c r="B942" s="40" t="str">
        <f>LEFT(Table1[[#This Row],[Employee Name]],FIND(" ",Table1[[#This Row],[Employee Name]]))</f>
        <v xml:space="preserve">Krishna </v>
      </c>
      <c r="C942" s="40" t="str">
        <f>RIGHT(Table1[[#This Row],[Employee Name]],LEN(Table1[[#This Row],[Employee Name]])-FIND(" ",Table1[[#This Row],[Employee Name]]))</f>
        <v>Chaitanya</v>
      </c>
      <c r="D942" s="22">
        <f>Table1[[#This Row],[Basic Salary]]+Table1[[#This Row],[Bonus]]</f>
        <v>120733</v>
      </c>
      <c r="E942" s="8">
        <v>88</v>
      </c>
      <c r="F942" s="45">
        <v>60</v>
      </c>
      <c r="G942" s="8" t="str" cm="1">
        <f t="array" ref="G942">_xlfn.IFS(Table1[[#This Row],[Performance Score]]&gt;=80,"Excellent",Table1[[#This Row],[Performance Score]]&gt;=60,"Good",Table1[[#This Row],[Performance Score]]&gt;=40,"Need Improvement")</f>
        <v>Good</v>
      </c>
      <c r="H942" s="29">
        <f>Table1[[#This Row],[Bonus]]/Table1[[#This Row],[Basic Salary]]</f>
        <v>0.23273670345827505</v>
      </c>
      <c r="I942" s="8">
        <f ca="1">DATEDIF(Table1[[#This Row],[Date of Birth]],TODAY(),"y")</f>
        <v>21</v>
      </c>
      <c r="J942" s="33">
        <v>45094</v>
      </c>
      <c r="K942" s="33" t="str" cm="1">
        <f t="array" aca="1" ref="K942" ca="1">_xlfn.IFS(L942&lt;3,"Junior",L942&lt;=7,"Mid-Level",L942&gt;7,"Senior")</f>
        <v>Mid-Level</v>
      </c>
      <c r="L942" s="45">
        <f ca="1">INT(YEARFRAC(Table1[[#This Row],[Joining Date]],TODAY(),1))</f>
        <v>3</v>
      </c>
      <c r="M942" s="25" t="str">
        <f t="shared" ca="1" si="14"/>
        <v>No</v>
      </c>
      <c r="N942" s="25">
        <f>YEAR(Table1[[#This Row],[Joining Date]])</f>
        <v>2023</v>
      </c>
      <c r="O942" s="45">
        <f>MONTH(Table1[[#This Row],[Joining Date]])</f>
        <v>6</v>
      </c>
      <c r="P942" s="25">
        <f ca="1">NETWORKDAYS(Table1[[#This Row],[Joining Date]],TODAY())</f>
        <v>791</v>
      </c>
      <c r="Q942" s="25" t="str">
        <f>LEFT(Table1[[#This Row],[Department]],5)&amp;"-"&amp;RIGHT(Table1[[#This Row],[Employee ID]],3)</f>
        <v>IT-093</v>
      </c>
      <c r="R942" s="25" t="str">
        <f>LEFT(Table1[[#This Row],[Department]],3)</f>
        <v>IT</v>
      </c>
      <c r="S942" s="36">
        <f>_xlfn.XLOOKUP(Table1[[#This Row],[City]],Table2[City],Table2[Bonus %])</f>
        <v>5</v>
      </c>
      <c r="U942" s="48" t="str">
        <v xml:space="preserve">Krishna </v>
      </c>
      <c r="V942" s="48" t="str">
        <v>Chaitanya</v>
      </c>
    </row>
    <row r="943" spans="1:22" x14ac:dyDescent="0.35">
      <c r="A943" s="9" t="s">
        <v>2713</v>
      </c>
      <c r="B943" s="41" t="str">
        <f>LEFT(Table1[[#This Row],[Employee Name]],FIND(" ",Table1[[#This Row],[Employee Name]]))</f>
        <v xml:space="preserve">Rahul </v>
      </c>
      <c r="C943" s="41" t="str">
        <f>RIGHT(Table1[[#This Row],[Employee Name]],LEN(Table1[[#This Row],[Employee Name]])-FIND(" ",Table1[[#This Row],[Employee Name]]))</f>
        <v>Verma</v>
      </c>
      <c r="D943" s="23">
        <f>Table1[[#This Row],[Basic Salary]]+Table1[[#This Row],[Bonus]]</f>
        <v>120727</v>
      </c>
      <c r="E943" s="10">
        <v>100</v>
      </c>
      <c r="F943" s="46">
        <v>44</v>
      </c>
      <c r="G943" s="10" t="str" cm="1">
        <f t="array" ref="G943">_xlfn.IFS(Table1[[#This Row],[Performance Score]]&gt;=80,"Excellent",Table1[[#This Row],[Performance Score]]&gt;=60,"Good",Table1[[#This Row],[Performance Score]]&gt;=40,"Need Improvement")</f>
        <v>Need Improvement</v>
      </c>
      <c r="H943" s="30">
        <f>Table1[[#This Row],[Bonus]]/Table1[[#This Row],[Basic Salary]]</f>
        <v>0.18907712006303556</v>
      </c>
      <c r="I943" s="10">
        <f ca="1">DATEDIF(Table1[[#This Row],[Date of Birth]],TODAY(),"y")</f>
        <v>45</v>
      </c>
      <c r="J943" s="34">
        <v>44374</v>
      </c>
      <c r="K943" s="33" t="str" cm="1">
        <f t="array" aca="1" ref="K943" ca="1">_xlfn.IFS(L943&lt;3,"Junior",L943&lt;=7,"Mid-Level",L943&gt;7,"Senior")</f>
        <v>Mid-Level</v>
      </c>
      <c r="L943" s="46">
        <f ca="1">INT(YEARFRAC(Table1[[#This Row],[Joining Date]],TODAY(),1))</f>
        <v>5</v>
      </c>
      <c r="M943" s="25" t="str">
        <f t="shared" ca="1" si="14"/>
        <v>No</v>
      </c>
      <c r="N943" s="26">
        <f>YEAR(Table1[[#This Row],[Joining Date]])</f>
        <v>2021</v>
      </c>
      <c r="O943" s="46">
        <f>MONTH(Table1[[#This Row],[Joining Date]])</f>
        <v>6</v>
      </c>
      <c r="P943" s="26">
        <f ca="1">NETWORKDAYS(Table1[[#This Row],[Joining Date]],TODAY())</f>
        <v>1306</v>
      </c>
      <c r="Q943" s="26" t="str">
        <f>LEFT(Table1[[#This Row],[Department]],5)&amp;"-"&amp;RIGHT(Table1[[#This Row],[Employee ID]],3)</f>
        <v>Sales-657</v>
      </c>
      <c r="R943" s="26" t="str">
        <f>LEFT(Table1[[#This Row],[Department]],3)</f>
        <v>Sal</v>
      </c>
      <c r="S943" s="37">
        <f>_xlfn.XLOOKUP(Table1[[#This Row],[City]],Table2[City],Table2[Bonus %])</f>
        <v>5</v>
      </c>
      <c r="U943" s="48" t="str">
        <v xml:space="preserve">Rahul </v>
      </c>
      <c r="V943" s="48" t="str">
        <v>Verma</v>
      </c>
    </row>
    <row r="944" spans="1:22" x14ac:dyDescent="0.35">
      <c r="A944" s="7" t="s">
        <v>3493</v>
      </c>
      <c r="B944" s="40" t="str">
        <f>LEFT(Table1[[#This Row],[Employee Name]],FIND(" ",Table1[[#This Row],[Employee Name]]))</f>
        <v xml:space="preserve">Karan </v>
      </c>
      <c r="C944" s="40" t="str">
        <f>RIGHT(Table1[[#This Row],[Employee Name]],LEN(Table1[[#This Row],[Employee Name]])-FIND(" ",Table1[[#This Row],[Employee Name]]))</f>
        <v>Malhotra</v>
      </c>
      <c r="D944" s="22">
        <f>Table1[[#This Row],[Basic Salary]]+Table1[[#This Row],[Bonus]]</f>
        <v>120698</v>
      </c>
      <c r="E944" s="8">
        <v>61</v>
      </c>
      <c r="F944" s="45">
        <v>45</v>
      </c>
      <c r="G944" s="8" t="str" cm="1">
        <f t="array" ref="G944">_xlfn.IFS(Table1[[#This Row],[Performance Score]]&gt;=80,"Excellent",Table1[[#This Row],[Performance Score]]&gt;=60,"Good",Table1[[#This Row],[Performance Score]]&gt;=40,"Need Improvement")</f>
        <v>Need Improvement</v>
      </c>
      <c r="H944" s="29">
        <f>Table1[[#This Row],[Bonus]]/Table1[[#This Row],[Basic Salary]]</f>
        <v>0.29828864005507333</v>
      </c>
      <c r="I944" s="8">
        <f ca="1">DATEDIF(Table1[[#This Row],[Date of Birth]],TODAY(),"y")</f>
        <v>16</v>
      </c>
      <c r="J944" s="33">
        <v>44843</v>
      </c>
      <c r="K944" s="33" t="str" cm="1">
        <f t="array" aca="1" ref="K944" ca="1">_xlfn.IFS(L944&lt;3,"Junior",L944&lt;=7,"Mid-Level",L944&gt;7,"Senior")</f>
        <v>Mid-Level</v>
      </c>
      <c r="L944" s="45">
        <f ca="1">INT(YEARFRAC(Table1[[#This Row],[Joining Date]],TODAY(),1))</f>
        <v>3</v>
      </c>
      <c r="M944" s="25" t="str">
        <f t="shared" ca="1" si="14"/>
        <v>No</v>
      </c>
      <c r="N944" s="25">
        <f>YEAR(Table1[[#This Row],[Joining Date]])</f>
        <v>2022</v>
      </c>
      <c r="O944" s="45">
        <f>MONTH(Table1[[#This Row],[Joining Date]])</f>
        <v>10</v>
      </c>
      <c r="P944" s="25">
        <f ca="1">NETWORKDAYS(Table1[[#This Row],[Joining Date]],TODAY())</f>
        <v>971</v>
      </c>
      <c r="Q944" s="25" t="str">
        <f>LEFT(Table1[[#This Row],[Department]],5)&amp;"-"&amp;RIGHT(Table1[[#This Row],[Employee ID]],3)</f>
        <v>Finan-437</v>
      </c>
      <c r="R944" s="25" t="str">
        <f>LEFT(Table1[[#This Row],[Department]],3)</f>
        <v>Fin</v>
      </c>
      <c r="S944" s="36">
        <f>_xlfn.XLOOKUP(Table1[[#This Row],[City]],Table2[City],Table2[Bonus %])</f>
        <v>7</v>
      </c>
      <c r="U944" s="48" t="str">
        <v xml:space="preserve">Karan </v>
      </c>
      <c r="V944" s="48" t="str">
        <v>Malhotra</v>
      </c>
    </row>
    <row r="945" spans="1:22" x14ac:dyDescent="0.35">
      <c r="A945" s="9" t="s">
        <v>4272</v>
      </c>
      <c r="B945" s="41" t="str">
        <f>LEFT(Table1[[#This Row],[Employee Name]],FIND(" ",Table1[[#This Row],[Employee Name]]))</f>
        <v xml:space="preserve">Gayathri </v>
      </c>
      <c r="C945" s="41" t="str">
        <f>RIGHT(Table1[[#This Row],[Employee Name]],LEN(Table1[[#This Row],[Employee Name]])-FIND(" ",Table1[[#This Row],[Employee Name]]))</f>
        <v>Iyer</v>
      </c>
      <c r="D945" s="23">
        <f>Table1[[#This Row],[Basic Salary]]+Table1[[#This Row],[Bonus]]</f>
        <v>120691</v>
      </c>
      <c r="E945" s="10">
        <v>68</v>
      </c>
      <c r="F945" s="46">
        <v>52</v>
      </c>
      <c r="G945" s="10" t="str" cm="1">
        <f t="array" ref="G945">_xlfn.IFS(Table1[[#This Row],[Performance Score]]&gt;=80,"Excellent",Table1[[#This Row],[Performance Score]]&gt;=60,"Good",Table1[[#This Row],[Performance Score]]&gt;=40,"Need Improvement")</f>
        <v>Need Improvement</v>
      </c>
      <c r="H945" s="30">
        <f>Table1[[#This Row],[Bonus]]/Table1[[#This Row],[Basic Salary]]</f>
        <v>0.26468061027747508</v>
      </c>
      <c r="I945" s="10">
        <f ca="1">DATEDIF(Table1[[#This Row],[Date of Birth]],TODAY(),"y")</f>
        <v>44</v>
      </c>
      <c r="J945" s="34">
        <v>42967</v>
      </c>
      <c r="K945" s="33" t="str" cm="1">
        <f t="array" aca="1" ref="K945" ca="1">_xlfn.IFS(L945&lt;3,"Junior",L945&lt;=7,"Mid-Level",L945&gt;7,"Senior")</f>
        <v>Senior</v>
      </c>
      <c r="L945" s="46">
        <f ca="1">INT(YEARFRAC(Table1[[#This Row],[Joining Date]],TODAY(),1))</f>
        <v>8</v>
      </c>
      <c r="M945" s="25" t="str">
        <f t="shared" ca="1" si="14"/>
        <v>Yes</v>
      </c>
      <c r="N945" s="26">
        <f>YEAR(Table1[[#This Row],[Joining Date]])</f>
        <v>2017</v>
      </c>
      <c r="O945" s="46">
        <f>MONTH(Table1[[#This Row],[Joining Date]])</f>
        <v>8</v>
      </c>
      <c r="P945" s="26">
        <f ca="1">NETWORKDAYS(Table1[[#This Row],[Joining Date]],TODAY())</f>
        <v>2311</v>
      </c>
      <c r="Q945" s="26" t="str">
        <f>LEFT(Table1[[#This Row],[Department]],5)&amp;"-"&amp;RIGHT(Table1[[#This Row],[Employee ID]],3)</f>
        <v>Sales-216</v>
      </c>
      <c r="R945" s="26" t="str">
        <f>LEFT(Table1[[#This Row],[Department]],3)</f>
        <v>Sal</v>
      </c>
      <c r="S945" s="37">
        <f>_xlfn.XLOOKUP(Table1[[#This Row],[City]],Table2[City],Table2[Bonus %])</f>
        <v>6</v>
      </c>
      <c r="U945" s="48" t="str">
        <v xml:space="preserve">Gayathri </v>
      </c>
      <c r="V945" s="48" t="str">
        <v>Iyer</v>
      </c>
    </row>
    <row r="946" spans="1:22" x14ac:dyDescent="0.35">
      <c r="A946" s="7" t="s">
        <v>3818</v>
      </c>
      <c r="B946" s="40" t="str">
        <f>LEFT(Table1[[#This Row],[Employee Name]],FIND(" ",Table1[[#This Row],[Employee Name]]))</f>
        <v xml:space="preserve">Aditya </v>
      </c>
      <c r="C946" s="40" t="str">
        <f>RIGHT(Table1[[#This Row],[Employee Name]],LEN(Table1[[#This Row],[Employee Name]])-FIND(" ",Table1[[#This Row],[Employee Name]]))</f>
        <v>Kapoor</v>
      </c>
      <c r="D946" s="22">
        <f>Table1[[#This Row],[Basic Salary]]+Table1[[#This Row],[Bonus]]</f>
        <v>120611</v>
      </c>
      <c r="E946" s="8">
        <v>96</v>
      </c>
      <c r="F946" s="45">
        <v>97</v>
      </c>
      <c r="G946" s="8" t="str" cm="1">
        <f t="array" ref="G946">_xlfn.IFS(Table1[[#This Row],[Performance Score]]&gt;=80,"Excellent",Table1[[#This Row],[Performance Score]]&gt;=60,"Good",Table1[[#This Row],[Performance Score]]&gt;=40,"Need Improvement")</f>
        <v>Excellent</v>
      </c>
      <c r="H946" s="29">
        <f>Table1[[#This Row],[Bonus]]/Table1[[#This Row],[Basic Salary]]</f>
        <v>0.24089220860726154</v>
      </c>
      <c r="I946" s="8">
        <f ca="1">DATEDIF(Table1[[#This Row],[Date of Birth]],TODAY(),"y")</f>
        <v>44</v>
      </c>
      <c r="J946" s="33">
        <v>45645</v>
      </c>
      <c r="K946" s="33" t="str" cm="1">
        <f t="array" aca="1" ref="K946" ca="1">_xlfn.IFS(L946&lt;3,"Junior",L946&lt;=7,"Mid-Level",L946&gt;7,"Senior")</f>
        <v>Junior</v>
      </c>
      <c r="L946" s="45">
        <f ca="1">INT(YEARFRAC(Table1[[#This Row],[Joining Date]],TODAY(),1))</f>
        <v>1</v>
      </c>
      <c r="M946" s="25" t="str">
        <f t="shared" ca="1" si="14"/>
        <v>No</v>
      </c>
      <c r="N946" s="25">
        <f>YEAR(Table1[[#This Row],[Joining Date]])</f>
        <v>2024</v>
      </c>
      <c r="O946" s="45">
        <f>MONTH(Table1[[#This Row],[Joining Date]])</f>
        <v>12</v>
      </c>
      <c r="P946" s="25">
        <f ca="1">NETWORKDAYS(Table1[[#This Row],[Joining Date]],TODAY())</f>
        <v>398</v>
      </c>
      <c r="Q946" s="25" t="str">
        <f>LEFT(Table1[[#This Row],[Department]],5)&amp;"-"&amp;RIGHT(Table1[[#This Row],[Employee ID]],3)</f>
        <v>Sales-762</v>
      </c>
      <c r="R946" s="25" t="str">
        <f>LEFT(Table1[[#This Row],[Department]],3)</f>
        <v>Sal</v>
      </c>
      <c r="S946" s="36">
        <f>_xlfn.XLOOKUP(Table1[[#This Row],[City]],Table2[City],Table2[Bonus %])</f>
        <v>6</v>
      </c>
      <c r="U946" s="48" t="str">
        <v xml:space="preserve">Aditya </v>
      </c>
      <c r="V946" s="48" t="str">
        <v>Kapoor</v>
      </c>
    </row>
    <row r="947" spans="1:22" x14ac:dyDescent="0.35">
      <c r="A947" s="9" t="s">
        <v>2519</v>
      </c>
      <c r="B947" s="41" t="str">
        <f>LEFT(Table1[[#This Row],[Employee Name]],FIND(" ",Table1[[#This Row],[Employee Name]]))</f>
        <v xml:space="preserve">Sneha </v>
      </c>
      <c r="C947" s="41" t="str">
        <f>RIGHT(Table1[[#This Row],[Employee Name]],LEN(Table1[[#This Row],[Employee Name]])-FIND(" ",Table1[[#This Row],[Employee Name]]))</f>
        <v>Iyer</v>
      </c>
      <c r="D947" s="23">
        <f>Table1[[#This Row],[Basic Salary]]+Table1[[#This Row],[Bonus]]</f>
        <v>120609</v>
      </c>
      <c r="E947" s="10">
        <v>74</v>
      </c>
      <c r="F947" s="46">
        <v>94</v>
      </c>
      <c r="G947" s="10" t="str" cm="1">
        <f t="array" ref="G947">_xlfn.IFS(Table1[[#This Row],[Performance Score]]&gt;=80,"Excellent",Table1[[#This Row],[Performance Score]]&gt;=60,"Good",Table1[[#This Row],[Performance Score]]&gt;=40,"Need Improvement")</f>
        <v>Excellent</v>
      </c>
      <c r="H947" s="30">
        <f>Table1[[#This Row],[Bonus]]/Table1[[#This Row],[Basic Salary]]</f>
        <v>5.3215735929790856E-2</v>
      </c>
      <c r="I947" s="10">
        <f ca="1">DATEDIF(Table1[[#This Row],[Date of Birth]],TODAY(),"y")</f>
        <v>14</v>
      </c>
      <c r="J947" s="34">
        <v>43350</v>
      </c>
      <c r="K947" s="33" t="str" cm="1">
        <f t="array" aca="1" ref="K947" ca="1">_xlfn.IFS(L947&lt;3,"Junior",L947&lt;=7,"Mid-Level",L947&gt;7,"Senior")</f>
        <v>Mid-Level</v>
      </c>
      <c r="L947" s="46">
        <f ca="1">INT(YEARFRAC(Table1[[#This Row],[Joining Date]],TODAY(),1))</f>
        <v>7</v>
      </c>
      <c r="M947" s="25" t="str">
        <f t="shared" ca="1" si="14"/>
        <v>Yes</v>
      </c>
      <c r="N947" s="26">
        <f>YEAR(Table1[[#This Row],[Joining Date]])</f>
        <v>2018</v>
      </c>
      <c r="O947" s="46">
        <f>MONTH(Table1[[#This Row],[Joining Date]])</f>
        <v>9</v>
      </c>
      <c r="P947" s="26">
        <f ca="1">NETWORKDAYS(Table1[[#This Row],[Joining Date]],TODAY())</f>
        <v>2037</v>
      </c>
      <c r="Q947" s="26" t="str">
        <f>LEFT(Table1[[#This Row],[Department]],5)&amp;"-"&amp;RIGHT(Table1[[#This Row],[Employee ID]],3)</f>
        <v>Sales-463</v>
      </c>
      <c r="R947" s="26" t="str">
        <f>LEFT(Table1[[#This Row],[Department]],3)</f>
        <v>Sal</v>
      </c>
      <c r="S947" s="37">
        <f>_xlfn.XLOOKUP(Table1[[#This Row],[City]],Table2[City],Table2[Bonus %])</f>
        <v>8</v>
      </c>
      <c r="U947" s="48" t="str">
        <v xml:space="preserve">Sneha </v>
      </c>
      <c r="V947" s="48" t="str">
        <v>Iyer</v>
      </c>
    </row>
    <row r="948" spans="1:22" x14ac:dyDescent="0.35">
      <c r="A948" s="7" t="s">
        <v>3831</v>
      </c>
      <c r="B948" s="40" t="str">
        <f>LEFT(Table1[[#This Row],[Employee Name]],FIND(" ",Table1[[#This Row],[Employee Name]]))</f>
        <v xml:space="preserve">Nisha </v>
      </c>
      <c r="C948" s="40" t="str">
        <f>RIGHT(Table1[[#This Row],[Employee Name]],LEN(Table1[[#This Row],[Employee Name]])-FIND(" ",Table1[[#This Row],[Employee Name]]))</f>
        <v>Kapoor</v>
      </c>
      <c r="D948" s="22">
        <f>Table1[[#This Row],[Basic Salary]]+Table1[[#This Row],[Bonus]]</f>
        <v>120609</v>
      </c>
      <c r="E948" s="8">
        <v>65</v>
      </c>
      <c r="F948" s="45">
        <v>61</v>
      </c>
      <c r="G948" s="8" t="str" cm="1">
        <f t="array" ref="G948">_xlfn.IFS(Table1[[#This Row],[Performance Score]]&gt;=80,"Excellent",Table1[[#This Row],[Performance Score]]&gt;=60,"Good",Table1[[#This Row],[Performance Score]]&gt;=40,"Need Improvement")</f>
        <v>Good</v>
      </c>
      <c r="H948" s="29">
        <f>Table1[[#This Row],[Bonus]]/Table1[[#This Row],[Basic Salary]]</f>
        <v>0.28393497769781872</v>
      </c>
      <c r="I948" s="8">
        <f ca="1">DATEDIF(Table1[[#This Row],[Date of Birth]],TODAY(),"y")</f>
        <v>22</v>
      </c>
      <c r="J948" s="33">
        <v>45175</v>
      </c>
      <c r="K948" s="33" t="str" cm="1">
        <f t="array" aca="1" ref="K948" ca="1">_xlfn.IFS(L948&lt;3,"Junior",L948&lt;=7,"Mid-Level",L948&gt;7,"Senior")</f>
        <v>Junior</v>
      </c>
      <c r="L948" s="45">
        <f ca="1">INT(YEARFRAC(Table1[[#This Row],[Joining Date]],TODAY(),1))</f>
        <v>2</v>
      </c>
      <c r="M948" s="25" t="str">
        <f t="shared" ca="1" si="14"/>
        <v>No</v>
      </c>
      <c r="N948" s="25">
        <f>YEAR(Table1[[#This Row],[Joining Date]])</f>
        <v>2023</v>
      </c>
      <c r="O948" s="45">
        <f>MONTH(Table1[[#This Row],[Joining Date]])</f>
        <v>9</v>
      </c>
      <c r="P948" s="25">
        <f ca="1">NETWORKDAYS(Table1[[#This Row],[Joining Date]],TODAY())</f>
        <v>734</v>
      </c>
      <c r="Q948" s="25" t="str">
        <f>LEFT(Table1[[#This Row],[Department]],5)&amp;"-"&amp;RIGHT(Table1[[#This Row],[Employee ID]],3)</f>
        <v>Marke-775</v>
      </c>
      <c r="R948" s="25" t="str">
        <f>LEFT(Table1[[#This Row],[Department]],3)</f>
        <v>Mar</v>
      </c>
      <c r="S948" s="36">
        <f>_xlfn.XLOOKUP(Table1[[#This Row],[City]],Table2[City],Table2[Bonus %])</f>
        <v>6</v>
      </c>
      <c r="U948" s="48" t="str">
        <v xml:space="preserve">Nisha </v>
      </c>
      <c r="V948" s="48" t="str">
        <v>Kapoor</v>
      </c>
    </row>
    <row r="949" spans="1:22" x14ac:dyDescent="0.35">
      <c r="A949" s="9" t="s">
        <v>4833</v>
      </c>
      <c r="B949" s="41" t="str">
        <f>LEFT(Table1[[#This Row],[Employee Name]],FIND(" ",Table1[[#This Row],[Employee Name]]))</f>
        <v xml:space="preserve">Krishna </v>
      </c>
      <c r="C949" s="41" t="str">
        <f>RIGHT(Table1[[#This Row],[Employee Name]],LEN(Table1[[#This Row],[Employee Name]])-FIND(" ",Table1[[#This Row],[Employee Name]]))</f>
        <v>Chaitanya</v>
      </c>
      <c r="D949" s="23">
        <f>Table1[[#This Row],[Basic Salary]]+Table1[[#This Row],[Bonus]]</f>
        <v>120574</v>
      </c>
      <c r="E949" s="10">
        <v>63</v>
      </c>
      <c r="F949" s="46">
        <v>87</v>
      </c>
      <c r="G949" s="10" t="str" cm="1">
        <f t="array" ref="G949">_xlfn.IFS(Table1[[#This Row],[Performance Score]]&gt;=80,"Excellent",Table1[[#This Row],[Performance Score]]&gt;=60,"Good",Table1[[#This Row],[Performance Score]]&gt;=40,"Need Improvement")</f>
        <v>Excellent</v>
      </c>
      <c r="H949" s="30">
        <f>Table1[[#This Row],[Bonus]]/Table1[[#This Row],[Basic Salary]]</f>
        <v>9.5569528240168636E-2</v>
      </c>
      <c r="I949" s="10">
        <f ca="1">DATEDIF(Table1[[#This Row],[Date of Birth]],TODAY(),"y")</f>
        <v>28</v>
      </c>
      <c r="J949" s="34">
        <v>45486</v>
      </c>
      <c r="K949" s="33" t="str" cm="1">
        <f t="array" aca="1" ref="K949" ca="1">_xlfn.IFS(L949&lt;3,"Junior",L949&lt;=7,"Mid-Level",L949&gt;7,"Senior")</f>
        <v>Junior</v>
      </c>
      <c r="L949" s="46">
        <f ca="1">INT(YEARFRAC(Table1[[#This Row],[Joining Date]],TODAY(),1))</f>
        <v>1</v>
      </c>
      <c r="M949" s="25" t="str">
        <f t="shared" ca="1" si="14"/>
        <v>No</v>
      </c>
      <c r="N949" s="26">
        <f>YEAR(Table1[[#This Row],[Joining Date]])</f>
        <v>2024</v>
      </c>
      <c r="O949" s="46">
        <f>MONTH(Table1[[#This Row],[Joining Date]])</f>
        <v>7</v>
      </c>
      <c r="P949" s="26">
        <f ca="1">NETWORKDAYS(Table1[[#This Row],[Joining Date]],TODAY())</f>
        <v>511</v>
      </c>
      <c r="Q949" s="26" t="str">
        <f>LEFT(Table1[[#This Row],[Department]],5)&amp;"-"&amp;RIGHT(Table1[[#This Row],[Employee ID]],3)</f>
        <v>Suppo-777</v>
      </c>
      <c r="R949" s="26" t="str">
        <f>LEFT(Table1[[#This Row],[Department]],3)</f>
        <v>Sup</v>
      </c>
      <c r="S949" s="37">
        <f>_xlfn.XLOOKUP(Table1[[#This Row],[City]],Table2[City],Table2[Bonus %])</f>
        <v>6</v>
      </c>
      <c r="U949" s="48" t="str">
        <v xml:space="preserve">Krishna </v>
      </c>
      <c r="V949" s="48" t="str">
        <v>Chaitanya</v>
      </c>
    </row>
    <row r="950" spans="1:22" x14ac:dyDescent="0.35">
      <c r="A950" s="7" t="s">
        <v>4973</v>
      </c>
      <c r="B950" s="40" t="str">
        <f>LEFT(Table1[[#This Row],[Employee Name]],FIND(" ",Table1[[#This Row],[Employee Name]]))</f>
        <v xml:space="preserve">Ajay </v>
      </c>
      <c r="C950" s="40" t="str">
        <f>RIGHT(Table1[[#This Row],[Employee Name]],LEN(Table1[[#This Row],[Employee Name]])-FIND(" ",Table1[[#This Row],[Employee Name]]))</f>
        <v>Singh</v>
      </c>
      <c r="D950" s="22">
        <f>Table1[[#This Row],[Basic Salary]]+Table1[[#This Row],[Bonus]]</f>
        <v>120524</v>
      </c>
      <c r="E950" s="8">
        <v>100</v>
      </c>
      <c r="F950" s="45">
        <v>67</v>
      </c>
      <c r="G950" s="8" t="str" cm="1">
        <f t="array" ref="G950">_xlfn.IFS(Table1[[#This Row],[Performance Score]]&gt;=80,"Excellent",Table1[[#This Row],[Performance Score]]&gt;=60,"Good",Table1[[#This Row],[Performance Score]]&gt;=40,"Need Improvement")</f>
        <v>Good</v>
      </c>
      <c r="H950" s="29">
        <f>Table1[[#This Row],[Bonus]]/Table1[[#This Row],[Basic Salary]]</f>
        <v>5.8277064107404707E-2</v>
      </c>
      <c r="I950" s="8">
        <f ca="1">DATEDIF(Table1[[#This Row],[Date of Birth]],TODAY(),"y")</f>
        <v>27</v>
      </c>
      <c r="J950" s="33">
        <v>44055</v>
      </c>
      <c r="K950" s="33" t="str" cm="1">
        <f t="array" aca="1" ref="K950" ca="1">_xlfn.IFS(L950&lt;3,"Junior",L950&lt;=7,"Mid-Level",L950&gt;7,"Senior")</f>
        <v>Mid-Level</v>
      </c>
      <c r="L950" s="45">
        <f ca="1">INT(YEARFRAC(Table1[[#This Row],[Joining Date]],TODAY(),1))</f>
        <v>5</v>
      </c>
      <c r="M950" s="25" t="str">
        <f t="shared" ca="1" si="14"/>
        <v>No</v>
      </c>
      <c r="N950" s="25">
        <f>YEAR(Table1[[#This Row],[Joining Date]])</f>
        <v>2020</v>
      </c>
      <c r="O950" s="45">
        <f>MONTH(Table1[[#This Row],[Joining Date]])</f>
        <v>8</v>
      </c>
      <c r="P950" s="25">
        <f ca="1">NETWORKDAYS(Table1[[#This Row],[Joining Date]],TODAY())</f>
        <v>1534</v>
      </c>
      <c r="Q950" s="25" t="str">
        <f>LEFT(Table1[[#This Row],[Department]],5)&amp;"-"&amp;RIGHT(Table1[[#This Row],[Employee ID]],3)</f>
        <v>HR-917</v>
      </c>
      <c r="R950" s="25" t="str">
        <f>LEFT(Table1[[#This Row],[Department]],3)</f>
        <v>HR</v>
      </c>
      <c r="S950" s="36">
        <f>_xlfn.XLOOKUP(Table1[[#This Row],[City]],Table2[City],Table2[Bonus %])</f>
        <v>5</v>
      </c>
      <c r="U950" s="48" t="str">
        <v xml:space="preserve">Ajay </v>
      </c>
      <c r="V950" s="48" t="str">
        <v>Singh</v>
      </c>
    </row>
    <row r="951" spans="1:22" x14ac:dyDescent="0.35">
      <c r="A951" s="9" t="s">
        <v>4485</v>
      </c>
      <c r="B951" s="41" t="str">
        <f>LEFT(Table1[[#This Row],[Employee Name]],FIND(" ",Table1[[#This Row],[Employee Name]]))</f>
        <v xml:space="preserve">Tarun </v>
      </c>
      <c r="C951" s="41" t="str">
        <f>RIGHT(Table1[[#This Row],[Employee Name]],LEN(Table1[[#This Row],[Employee Name]])-FIND(" ",Table1[[#This Row],[Employee Name]]))</f>
        <v>Verma</v>
      </c>
      <c r="D951" s="23">
        <f>Table1[[#This Row],[Basic Salary]]+Table1[[#This Row],[Bonus]]</f>
        <v>120498</v>
      </c>
      <c r="E951" s="10">
        <v>60</v>
      </c>
      <c r="F951" s="46">
        <v>84</v>
      </c>
      <c r="G951" s="10" t="str" cm="1">
        <f t="array" ref="G951">_xlfn.IFS(Table1[[#This Row],[Performance Score]]&gt;=80,"Excellent",Table1[[#This Row],[Performance Score]]&gt;=60,"Good",Table1[[#This Row],[Performance Score]]&gt;=40,"Need Improvement")</f>
        <v>Excellent</v>
      </c>
      <c r="H951" s="30">
        <f>Table1[[#This Row],[Bonus]]/Table1[[#This Row],[Basic Salary]]</f>
        <v>0.32331041753607592</v>
      </c>
      <c r="I951" s="10">
        <f ca="1">DATEDIF(Table1[[#This Row],[Date of Birth]],TODAY(),"y")</f>
        <v>41</v>
      </c>
      <c r="J951" s="34">
        <v>43630</v>
      </c>
      <c r="K951" s="33" t="str" cm="1">
        <f t="array" aca="1" ref="K951" ca="1">_xlfn.IFS(L951&lt;3,"Junior",L951&lt;=7,"Mid-Level",L951&gt;7,"Senior")</f>
        <v>Mid-Level</v>
      </c>
      <c r="L951" s="46">
        <f ca="1">INT(YEARFRAC(Table1[[#This Row],[Joining Date]],TODAY(),1))</f>
        <v>7</v>
      </c>
      <c r="M951" s="25" t="str">
        <f t="shared" ca="1" si="14"/>
        <v>Yes</v>
      </c>
      <c r="N951" s="26">
        <f>YEAR(Table1[[#This Row],[Joining Date]])</f>
        <v>2019</v>
      </c>
      <c r="O951" s="46">
        <f>MONTH(Table1[[#This Row],[Joining Date]])</f>
        <v>6</v>
      </c>
      <c r="P951" s="26">
        <f ca="1">NETWORKDAYS(Table1[[#This Row],[Joining Date]],TODAY())</f>
        <v>1837</v>
      </c>
      <c r="Q951" s="26" t="str">
        <f>LEFT(Table1[[#This Row],[Department]],5)&amp;"-"&amp;RIGHT(Table1[[#This Row],[Employee ID]],3)</f>
        <v>Sales-429</v>
      </c>
      <c r="R951" s="26" t="str">
        <f>LEFT(Table1[[#This Row],[Department]],3)</f>
        <v>Sal</v>
      </c>
      <c r="S951" s="37">
        <f>_xlfn.XLOOKUP(Table1[[#This Row],[City]],Table2[City],Table2[Bonus %])</f>
        <v>6</v>
      </c>
      <c r="U951" s="48" t="str">
        <v xml:space="preserve">Tarun </v>
      </c>
      <c r="V951" s="48" t="str">
        <v>Verma</v>
      </c>
    </row>
    <row r="952" spans="1:22" x14ac:dyDescent="0.35">
      <c r="A952" s="7" t="s">
        <v>4579</v>
      </c>
      <c r="B952" s="40" t="str">
        <f>LEFT(Table1[[#This Row],[Employee Name]],FIND(" ",Table1[[#This Row],[Employee Name]]))</f>
        <v xml:space="preserve">Karan </v>
      </c>
      <c r="C952" s="40" t="str">
        <f>RIGHT(Table1[[#This Row],[Employee Name]],LEN(Table1[[#This Row],[Employee Name]])-FIND(" ",Table1[[#This Row],[Employee Name]]))</f>
        <v>Malhotra</v>
      </c>
      <c r="D952" s="22">
        <f>Table1[[#This Row],[Basic Salary]]+Table1[[#This Row],[Bonus]]</f>
        <v>120480</v>
      </c>
      <c r="E952" s="8">
        <v>82</v>
      </c>
      <c r="F952" s="45">
        <v>67</v>
      </c>
      <c r="G952" s="8" t="str" cm="1">
        <f t="array" ref="G952">_xlfn.IFS(Table1[[#This Row],[Performance Score]]&gt;=80,"Excellent",Table1[[#This Row],[Performance Score]]&gt;=60,"Good",Table1[[#This Row],[Performance Score]]&gt;=40,"Need Improvement")</f>
        <v>Good</v>
      </c>
      <c r="H952" s="29">
        <f>Table1[[#This Row],[Bonus]]/Table1[[#This Row],[Basic Salary]]</f>
        <v>6.7035098440364538E-2</v>
      </c>
      <c r="I952" s="8">
        <f ca="1">DATEDIF(Table1[[#This Row],[Date of Birth]],TODAY(),"y")</f>
        <v>32</v>
      </c>
      <c r="J952" s="33">
        <v>44549</v>
      </c>
      <c r="K952" s="33" t="str" cm="1">
        <f t="array" aca="1" ref="K952" ca="1">_xlfn.IFS(L952&lt;3,"Junior",L952&lt;=7,"Mid-Level",L952&gt;7,"Senior")</f>
        <v>Mid-Level</v>
      </c>
      <c r="L952" s="45">
        <f ca="1">INT(YEARFRAC(Table1[[#This Row],[Joining Date]],TODAY(),1))</f>
        <v>4</v>
      </c>
      <c r="M952" s="25" t="str">
        <f t="shared" ca="1" si="14"/>
        <v>No</v>
      </c>
      <c r="N952" s="25">
        <f>YEAR(Table1[[#This Row],[Joining Date]])</f>
        <v>2021</v>
      </c>
      <c r="O952" s="45">
        <f>MONTH(Table1[[#This Row],[Joining Date]])</f>
        <v>12</v>
      </c>
      <c r="P952" s="25">
        <f ca="1">NETWORKDAYS(Table1[[#This Row],[Joining Date]],TODAY())</f>
        <v>1181</v>
      </c>
      <c r="Q952" s="25" t="str">
        <f>LEFT(Table1[[#This Row],[Department]],5)&amp;"-"&amp;RIGHT(Table1[[#This Row],[Employee ID]],3)</f>
        <v>HR-523</v>
      </c>
      <c r="R952" s="25" t="str">
        <f>LEFT(Table1[[#This Row],[Department]],3)</f>
        <v>HR</v>
      </c>
      <c r="S952" s="36">
        <f>_xlfn.XLOOKUP(Table1[[#This Row],[City]],Table2[City],Table2[Bonus %])</f>
        <v>8</v>
      </c>
      <c r="U952" s="48" t="str">
        <v xml:space="preserve">Karan </v>
      </c>
      <c r="V952" s="48" t="str">
        <v>Malhotra</v>
      </c>
    </row>
    <row r="953" spans="1:22" x14ac:dyDescent="0.35">
      <c r="A953" s="9" t="s">
        <v>2597</v>
      </c>
      <c r="B953" s="41" t="str">
        <f>LEFT(Table1[[#This Row],[Employee Name]],FIND(" ",Table1[[#This Row],[Employee Name]]))</f>
        <v xml:space="preserve">Krishna </v>
      </c>
      <c r="C953" s="41" t="str">
        <f>RIGHT(Table1[[#This Row],[Employee Name]],LEN(Table1[[#This Row],[Employee Name]])-FIND(" ",Table1[[#This Row],[Employee Name]]))</f>
        <v>Chaitanya</v>
      </c>
      <c r="D953" s="23">
        <f>Table1[[#This Row],[Basic Salary]]+Table1[[#This Row],[Bonus]]</f>
        <v>120469</v>
      </c>
      <c r="E953" s="10">
        <v>100</v>
      </c>
      <c r="F953" s="46">
        <v>81</v>
      </c>
      <c r="G953" s="10" t="str" cm="1">
        <f t="array" ref="G953">_xlfn.IFS(Table1[[#This Row],[Performance Score]]&gt;=80,"Excellent",Table1[[#This Row],[Performance Score]]&gt;=60,"Good",Table1[[#This Row],[Performance Score]]&gt;=40,"Need Improvement")</f>
        <v>Excellent</v>
      </c>
      <c r="H953" s="30">
        <f>Table1[[#This Row],[Bonus]]/Table1[[#This Row],[Basic Salary]]</f>
        <v>0.16995406384445805</v>
      </c>
      <c r="I953" s="10">
        <f ca="1">DATEDIF(Table1[[#This Row],[Date of Birth]],TODAY(),"y")</f>
        <v>31</v>
      </c>
      <c r="J953" s="34">
        <v>42899</v>
      </c>
      <c r="K953" s="33" t="str" cm="1">
        <f t="array" aca="1" ref="K953" ca="1">_xlfn.IFS(L953&lt;3,"Junior",L953&lt;=7,"Mid-Level",L953&gt;7,"Senior")</f>
        <v>Senior</v>
      </c>
      <c r="L953" s="46">
        <f ca="1">INT(YEARFRAC(Table1[[#This Row],[Joining Date]],TODAY(),1))</f>
        <v>9</v>
      </c>
      <c r="M953" s="25" t="str">
        <f t="shared" ca="1" si="14"/>
        <v>Yes</v>
      </c>
      <c r="N953" s="26">
        <f>YEAR(Table1[[#This Row],[Joining Date]])</f>
        <v>2017</v>
      </c>
      <c r="O953" s="46">
        <f>MONTH(Table1[[#This Row],[Joining Date]])</f>
        <v>6</v>
      </c>
      <c r="P953" s="26">
        <f ca="1">NETWORKDAYS(Table1[[#This Row],[Joining Date]],TODAY())</f>
        <v>2360</v>
      </c>
      <c r="Q953" s="26" t="str">
        <f>LEFT(Table1[[#This Row],[Department]],5)&amp;"-"&amp;RIGHT(Table1[[#This Row],[Employee ID]],3)</f>
        <v>Sales-541</v>
      </c>
      <c r="R953" s="26" t="str">
        <f>LEFT(Table1[[#This Row],[Department]],3)</f>
        <v>Sal</v>
      </c>
      <c r="S953" s="37">
        <f>_xlfn.XLOOKUP(Table1[[#This Row],[City]],Table2[City],Table2[Bonus %])</f>
        <v>7</v>
      </c>
      <c r="U953" s="48" t="str">
        <v xml:space="preserve">Krishna </v>
      </c>
      <c r="V953" s="48" t="str">
        <v>Chaitanya</v>
      </c>
    </row>
    <row r="954" spans="1:22" x14ac:dyDescent="0.35">
      <c r="A954" s="7" t="s">
        <v>1070</v>
      </c>
      <c r="B954" s="40" t="str">
        <f>LEFT(Table1[[#This Row],[Employee Name]],FIND(" ",Table1[[#This Row],[Employee Name]]))</f>
        <v xml:space="preserve">Kavya </v>
      </c>
      <c r="C954" s="40" t="str">
        <f>RIGHT(Table1[[#This Row],[Employee Name]],LEN(Table1[[#This Row],[Employee Name]])-FIND(" ",Table1[[#This Row],[Employee Name]]))</f>
        <v>Nair</v>
      </c>
      <c r="D954" s="22">
        <f>Table1[[#This Row],[Basic Salary]]+Table1[[#This Row],[Bonus]]</f>
        <v>120460</v>
      </c>
      <c r="E954" s="8">
        <v>93</v>
      </c>
      <c r="F954" s="45">
        <v>71</v>
      </c>
      <c r="G954" s="8" t="str" cm="1">
        <f t="array" ref="G954">_xlfn.IFS(Table1[[#This Row],[Performance Score]]&gt;=80,"Excellent",Table1[[#This Row],[Performance Score]]&gt;=60,"Good",Table1[[#This Row],[Performance Score]]&gt;=40,"Need Improvement")</f>
        <v>Good</v>
      </c>
      <c r="H954" s="29">
        <f>Table1[[#This Row],[Bonus]]/Table1[[#This Row],[Basic Salary]]</f>
        <v>0.23065292236649879</v>
      </c>
      <c r="I954" s="8">
        <f ca="1">DATEDIF(Table1[[#This Row],[Date of Birth]],TODAY(),"y")</f>
        <v>28</v>
      </c>
      <c r="J954" s="33">
        <v>42085</v>
      </c>
      <c r="K954" s="33" t="str" cm="1">
        <f t="array" aca="1" ref="K954" ca="1">_xlfn.IFS(L954&lt;3,"Junior",L954&lt;=7,"Mid-Level",L954&gt;7,"Senior")</f>
        <v>Senior</v>
      </c>
      <c r="L954" s="45">
        <f ca="1">INT(YEARFRAC(Table1[[#This Row],[Joining Date]],TODAY(),1))</f>
        <v>11</v>
      </c>
      <c r="M954" s="25" t="str">
        <f t="shared" ca="1" si="14"/>
        <v>Yes</v>
      </c>
      <c r="N954" s="25">
        <f>YEAR(Table1[[#This Row],[Joining Date]])</f>
        <v>2015</v>
      </c>
      <c r="O954" s="45">
        <f>MONTH(Table1[[#This Row],[Joining Date]])</f>
        <v>3</v>
      </c>
      <c r="P954" s="25">
        <f ca="1">NETWORKDAYS(Table1[[#This Row],[Joining Date]],TODAY())</f>
        <v>2941</v>
      </c>
      <c r="Q954" s="25" t="str">
        <f>LEFT(Table1[[#This Row],[Department]],5)&amp;"-"&amp;RIGHT(Table1[[#This Row],[Employee ID]],3)</f>
        <v>Suppo-014</v>
      </c>
      <c r="R954" s="25" t="str">
        <f>LEFT(Table1[[#This Row],[Department]],3)</f>
        <v>Sup</v>
      </c>
      <c r="S954" s="36">
        <f>_xlfn.XLOOKUP(Table1[[#This Row],[City]],Table2[City],Table2[Bonus %])</f>
        <v>5</v>
      </c>
      <c r="U954" s="48" t="str">
        <v xml:space="preserve">Kavya </v>
      </c>
      <c r="V954" s="48" t="str">
        <v>Nair</v>
      </c>
    </row>
    <row r="955" spans="1:22" x14ac:dyDescent="0.35">
      <c r="A955" s="9" t="s">
        <v>778</v>
      </c>
      <c r="B955" s="41" t="str">
        <f>LEFT(Table1[[#This Row],[Employee Name]],FIND(" ",Table1[[#This Row],[Employee Name]]))</f>
        <v xml:space="preserve">Ishita </v>
      </c>
      <c r="C955" s="41" t="str">
        <f>RIGHT(Table1[[#This Row],[Employee Name]],LEN(Table1[[#This Row],[Employee Name]])-FIND(" ",Table1[[#This Row],[Employee Name]]))</f>
        <v>Roy</v>
      </c>
      <c r="D955" s="23">
        <f>Table1[[#This Row],[Basic Salary]]+Table1[[#This Row],[Bonus]]</f>
        <v>120452</v>
      </c>
      <c r="E955" s="10">
        <v>97</v>
      </c>
      <c r="F955" s="46">
        <v>73</v>
      </c>
      <c r="G955" s="10" t="str" cm="1">
        <f t="array" ref="G955">_xlfn.IFS(Table1[[#This Row],[Performance Score]]&gt;=80,"Excellent",Table1[[#This Row],[Performance Score]]&gt;=60,"Good",Table1[[#This Row],[Performance Score]]&gt;=40,"Need Improvement")</f>
        <v>Good</v>
      </c>
      <c r="H955" s="30">
        <f>Table1[[#This Row],[Bonus]]/Table1[[#This Row],[Basic Salary]]</f>
        <v>0.10447651708265326</v>
      </c>
      <c r="I955" s="10">
        <f ca="1">DATEDIF(Table1[[#This Row],[Date of Birth]],TODAY(),"y")</f>
        <v>19</v>
      </c>
      <c r="J955" s="34">
        <v>42230</v>
      </c>
      <c r="K955" s="33" t="str" cm="1">
        <f t="array" aca="1" ref="K955" ca="1">_xlfn.IFS(L955&lt;3,"Junior",L955&lt;=7,"Mid-Level",L955&gt;7,"Senior")</f>
        <v>Senior</v>
      </c>
      <c r="L955" s="46">
        <f ca="1">INT(YEARFRAC(Table1[[#This Row],[Joining Date]],TODAY(),1))</f>
        <v>10</v>
      </c>
      <c r="M955" s="25" t="str">
        <f t="shared" ca="1" si="14"/>
        <v>Yes</v>
      </c>
      <c r="N955" s="26">
        <f>YEAR(Table1[[#This Row],[Joining Date]])</f>
        <v>2015</v>
      </c>
      <c r="O955" s="46">
        <f>MONTH(Table1[[#This Row],[Joining Date]])</f>
        <v>8</v>
      </c>
      <c r="P955" s="26">
        <f ca="1">NETWORKDAYS(Table1[[#This Row],[Joining Date]],TODAY())</f>
        <v>2837</v>
      </c>
      <c r="Q955" s="26" t="str">
        <f>LEFT(Table1[[#This Row],[Department]],5)&amp;"-"&amp;RIGHT(Table1[[#This Row],[Employee ID]],3)</f>
        <v>HR-722</v>
      </c>
      <c r="R955" s="26" t="str">
        <f>LEFT(Table1[[#This Row],[Department]],3)</f>
        <v>HR</v>
      </c>
      <c r="S955" s="37">
        <f>_xlfn.XLOOKUP(Table1[[#This Row],[City]],Table2[City],Table2[Bonus %])</f>
        <v>7</v>
      </c>
      <c r="U955" s="48" t="str">
        <v xml:space="preserve">Ishita </v>
      </c>
      <c r="V955" s="48" t="str">
        <v>Roy</v>
      </c>
    </row>
    <row r="956" spans="1:22" x14ac:dyDescent="0.35">
      <c r="A956" s="7" t="s">
        <v>4471</v>
      </c>
      <c r="B956" s="40" t="str">
        <f>LEFT(Table1[[#This Row],[Employee Name]],FIND(" ",Table1[[#This Row],[Employee Name]]))</f>
        <v xml:space="preserve">Aarav </v>
      </c>
      <c r="C956" s="40" t="str">
        <f>RIGHT(Table1[[#This Row],[Employee Name]],LEN(Table1[[#This Row],[Employee Name]])-FIND(" ",Table1[[#This Row],[Employee Name]]))</f>
        <v>Sharma</v>
      </c>
      <c r="D956" s="22">
        <f>Table1[[#This Row],[Basic Salary]]+Table1[[#This Row],[Bonus]]</f>
        <v>120443</v>
      </c>
      <c r="E956" s="8">
        <v>98</v>
      </c>
      <c r="F956" s="45">
        <v>95</v>
      </c>
      <c r="G956" s="8" t="str" cm="1">
        <f t="array" ref="G956">_xlfn.IFS(Table1[[#This Row],[Performance Score]]&gt;=80,"Excellent",Table1[[#This Row],[Performance Score]]&gt;=60,"Good",Table1[[#This Row],[Performance Score]]&gt;=40,"Need Improvement")</f>
        <v>Excellent</v>
      </c>
      <c r="H956" s="29">
        <f>Table1[[#This Row],[Bonus]]/Table1[[#This Row],[Basic Salary]]</f>
        <v>0.25435325973755468</v>
      </c>
      <c r="I956" s="8">
        <f ca="1">DATEDIF(Table1[[#This Row],[Date of Birth]],TODAY(),"y")</f>
        <v>23</v>
      </c>
      <c r="J956" s="33">
        <v>43330</v>
      </c>
      <c r="K956" s="33" t="str" cm="1">
        <f t="array" aca="1" ref="K956" ca="1">_xlfn.IFS(L956&lt;3,"Junior",L956&lt;=7,"Mid-Level",L956&gt;7,"Senior")</f>
        <v>Mid-Level</v>
      </c>
      <c r="L956" s="45">
        <f ca="1">INT(YEARFRAC(Table1[[#This Row],[Joining Date]],TODAY(),1))</f>
        <v>7</v>
      </c>
      <c r="M956" s="25" t="str">
        <f t="shared" ca="1" si="14"/>
        <v>Yes</v>
      </c>
      <c r="N956" s="25">
        <f>YEAR(Table1[[#This Row],[Joining Date]])</f>
        <v>2018</v>
      </c>
      <c r="O956" s="45">
        <f>MONTH(Table1[[#This Row],[Joining Date]])</f>
        <v>8</v>
      </c>
      <c r="P956" s="25">
        <f ca="1">NETWORKDAYS(Table1[[#This Row],[Joining Date]],TODAY())</f>
        <v>2051</v>
      </c>
      <c r="Q956" s="25" t="str">
        <f>LEFT(Table1[[#This Row],[Department]],5)&amp;"-"&amp;RIGHT(Table1[[#This Row],[Employee ID]],3)</f>
        <v>Opera-415</v>
      </c>
      <c r="R956" s="25" t="str">
        <f>LEFT(Table1[[#This Row],[Department]],3)</f>
        <v>Ope</v>
      </c>
      <c r="S956" s="36">
        <f>_xlfn.XLOOKUP(Table1[[#This Row],[City]],Table2[City],Table2[Bonus %])</f>
        <v>5</v>
      </c>
      <c r="U956" s="48" t="str">
        <v xml:space="preserve">Aarav </v>
      </c>
      <c r="V956" s="48" t="str">
        <v>Sharma</v>
      </c>
    </row>
    <row r="957" spans="1:22" x14ac:dyDescent="0.35">
      <c r="A957" s="9" t="s">
        <v>303</v>
      </c>
      <c r="B957" s="41" t="str">
        <f>LEFT(Table1[[#This Row],[Employee Name]],FIND(" ",Table1[[#This Row],[Employee Name]]))</f>
        <v xml:space="preserve">Ishita </v>
      </c>
      <c r="C957" s="41" t="str">
        <f>RIGHT(Table1[[#This Row],[Employee Name]],LEN(Table1[[#This Row],[Employee Name]])-FIND(" ",Table1[[#This Row],[Employee Name]]))</f>
        <v>Roy</v>
      </c>
      <c r="D957" s="23">
        <f>Table1[[#This Row],[Basic Salary]]+Table1[[#This Row],[Bonus]]</f>
        <v>120410</v>
      </c>
      <c r="E957" s="10">
        <v>68</v>
      </c>
      <c r="F957" s="46">
        <v>64</v>
      </c>
      <c r="G957" s="10" t="str" cm="1">
        <f t="array" ref="G957">_xlfn.IFS(Table1[[#This Row],[Performance Score]]&gt;=80,"Excellent",Table1[[#This Row],[Performance Score]]&gt;=60,"Good",Table1[[#This Row],[Performance Score]]&gt;=40,"Need Improvement")</f>
        <v>Good</v>
      </c>
      <c r="H957" s="30">
        <f>Table1[[#This Row],[Bonus]]/Table1[[#This Row],[Basic Salary]]</f>
        <v>0.22812206764309903</v>
      </c>
      <c r="I957" s="10">
        <f ca="1">DATEDIF(Table1[[#This Row],[Date of Birth]],TODAY(),"y")</f>
        <v>27</v>
      </c>
      <c r="J957" s="34">
        <v>45969</v>
      </c>
      <c r="K957" s="33" t="str" cm="1">
        <f t="array" aca="1" ref="K957" ca="1">_xlfn.IFS(L957&lt;3,"Junior",L957&lt;=7,"Mid-Level",L957&gt;7,"Senior")</f>
        <v>Junior</v>
      </c>
      <c r="L957" s="46">
        <f ca="1">INT(YEARFRAC(Table1[[#This Row],[Joining Date]],TODAY(),1))</f>
        <v>0</v>
      </c>
      <c r="M957" s="25" t="str">
        <f t="shared" ca="1" si="14"/>
        <v>No</v>
      </c>
      <c r="N957" s="26">
        <f>YEAR(Table1[[#This Row],[Joining Date]])</f>
        <v>2025</v>
      </c>
      <c r="O957" s="46">
        <f>MONTH(Table1[[#This Row],[Joining Date]])</f>
        <v>11</v>
      </c>
      <c r="P957" s="26">
        <f ca="1">NETWORKDAYS(Table1[[#This Row],[Joining Date]],TODAY())</f>
        <v>166</v>
      </c>
      <c r="Q957" s="26" t="str">
        <f>LEFT(Table1[[#This Row],[Department]],5)&amp;"-"&amp;RIGHT(Table1[[#This Row],[Employee ID]],3)</f>
        <v>Opera-247</v>
      </c>
      <c r="R957" s="26" t="str">
        <f>LEFT(Table1[[#This Row],[Department]],3)</f>
        <v>Ope</v>
      </c>
      <c r="S957" s="37">
        <f>_xlfn.XLOOKUP(Table1[[#This Row],[City]],Table2[City],Table2[Bonus %])</f>
        <v>7</v>
      </c>
      <c r="U957" s="48" t="str">
        <v xml:space="preserve">Ishita </v>
      </c>
      <c r="V957" s="48" t="str">
        <v>Roy</v>
      </c>
    </row>
    <row r="958" spans="1:22" x14ac:dyDescent="0.35">
      <c r="A958" s="7" t="s">
        <v>4256</v>
      </c>
      <c r="B958" s="40" t="str">
        <f>LEFT(Table1[[#This Row],[Employee Name]],FIND(" ",Table1[[#This Row],[Employee Name]]))</f>
        <v xml:space="preserve">Kavya </v>
      </c>
      <c r="C958" s="40" t="str">
        <f>RIGHT(Table1[[#This Row],[Employee Name]],LEN(Table1[[#This Row],[Employee Name]])-FIND(" ",Table1[[#This Row],[Employee Name]]))</f>
        <v>Nair</v>
      </c>
      <c r="D958" s="22">
        <f>Table1[[#This Row],[Basic Salary]]+Table1[[#This Row],[Bonus]]</f>
        <v>120387</v>
      </c>
      <c r="E958" s="8">
        <v>96</v>
      </c>
      <c r="F958" s="45">
        <v>83</v>
      </c>
      <c r="G958" s="8" t="str" cm="1">
        <f t="array" ref="G958">_xlfn.IFS(Table1[[#This Row],[Performance Score]]&gt;=80,"Excellent",Table1[[#This Row],[Performance Score]]&gt;=60,"Good",Table1[[#This Row],[Performance Score]]&gt;=40,"Need Improvement")</f>
        <v>Excellent</v>
      </c>
      <c r="H958" s="29">
        <f>Table1[[#This Row],[Bonus]]/Table1[[#This Row],[Basic Salary]]</f>
        <v>0.13127601792946617</v>
      </c>
      <c r="I958" s="8">
        <f ca="1">DATEDIF(Table1[[#This Row],[Date of Birth]],TODAY(),"y")</f>
        <v>38</v>
      </c>
      <c r="J958" s="33">
        <v>45723</v>
      </c>
      <c r="K958" s="33" t="str" cm="1">
        <f t="array" aca="1" ref="K958" ca="1">_xlfn.IFS(L958&lt;3,"Junior",L958&lt;=7,"Mid-Level",L958&gt;7,"Senior")</f>
        <v>Junior</v>
      </c>
      <c r="L958" s="45">
        <f ca="1">INT(YEARFRAC(Table1[[#This Row],[Joining Date]],TODAY(),1))</f>
        <v>1</v>
      </c>
      <c r="M958" s="25" t="str">
        <f t="shared" ca="1" si="14"/>
        <v>No</v>
      </c>
      <c r="N958" s="25">
        <f>YEAR(Table1[[#This Row],[Joining Date]])</f>
        <v>2025</v>
      </c>
      <c r="O958" s="45">
        <f>MONTH(Table1[[#This Row],[Joining Date]])</f>
        <v>3</v>
      </c>
      <c r="P958" s="25">
        <f ca="1">NETWORKDAYS(Table1[[#This Row],[Joining Date]],TODAY())</f>
        <v>342</v>
      </c>
      <c r="Q958" s="25" t="str">
        <f>LEFT(Table1[[#This Row],[Department]],5)&amp;"-"&amp;RIGHT(Table1[[#This Row],[Employee ID]],3)</f>
        <v>Opera-200</v>
      </c>
      <c r="R958" s="25" t="str">
        <f>LEFT(Table1[[#This Row],[Department]],3)</f>
        <v>Ope</v>
      </c>
      <c r="S958" s="36">
        <f>_xlfn.XLOOKUP(Table1[[#This Row],[City]],Table2[City],Table2[Bonus %])</f>
        <v>5</v>
      </c>
      <c r="U958" s="48" t="str">
        <v xml:space="preserve">Kavya </v>
      </c>
      <c r="V958" s="48" t="str">
        <v>Nair</v>
      </c>
    </row>
    <row r="959" spans="1:22" x14ac:dyDescent="0.35">
      <c r="A959" s="9" t="s">
        <v>2982</v>
      </c>
      <c r="B959" s="41" t="str">
        <f>LEFT(Table1[[#This Row],[Employee Name]],FIND(" ",Table1[[#This Row],[Employee Name]]))</f>
        <v xml:space="preserve">Nisha </v>
      </c>
      <c r="C959" s="41" t="str">
        <f>RIGHT(Table1[[#This Row],[Employee Name]],LEN(Table1[[#This Row],[Employee Name]])-FIND(" ",Table1[[#This Row],[Employee Name]]))</f>
        <v>Kapoor</v>
      </c>
      <c r="D959" s="23">
        <f>Table1[[#This Row],[Basic Salary]]+Table1[[#This Row],[Bonus]]</f>
        <v>120364</v>
      </c>
      <c r="E959" s="10">
        <v>86</v>
      </c>
      <c r="F959" s="46">
        <v>83</v>
      </c>
      <c r="G959" s="10" t="str" cm="1">
        <f t="array" ref="G959">_xlfn.IFS(Table1[[#This Row],[Performance Score]]&gt;=80,"Excellent",Table1[[#This Row],[Performance Score]]&gt;=60,"Good",Table1[[#This Row],[Performance Score]]&gt;=40,"Need Improvement")</f>
        <v>Excellent</v>
      </c>
      <c r="H959" s="30">
        <f>Table1[[#This Row],[Bonus]]/Table1[[#This Row],[Basic Salary]]</f>
        <v>0.16492939616542299</v>
      </c>
      <c r="I959" s="10">
        <f ca="1">DATEDIF(Table1[[#This Row],[Date of Birth]],TODAY(),"y")</f>
        <v>16</v>
      </c>
      <c r="J959" s="34">
        <v>45879</v>
      </c>
      <c r="K959" s="33" t="str" cm="1">
        <f t="array" aca="1" ref="K959" ca="1">_xlfn.IFS(L959&lt;3,"Junior",L959&lt;=7,"Mid-Level",L959&gt;7,"Senior")</f>
        <v>Junior</v>
      </c>
      <c r="L959" s="46">
        <f ca="1">INT(YEARFRAC(Table1[[#This Row],[Joining Date]],TODAY(),1))</f>
        <v>0</v>
      </c>
      <c r="M959" s="25" t="str">
        <f t="shared" ca="1" si="14"/>
        <v>No</v>
      </c>
      <c r="N959" s="26">
        <f>YEAR(Table1[[#This Row],[Joining Date]])</f>
        <v>2025</v>
      </c>
      <c r="O959" s="46">
        <f>MONTH(Table1[[#This Row],[Joining Date]])</f>
        <v>8</v>
      </c>
      <c r="P959" s="26">
        <f ca="1">NETWORKDAYS(Table1[[#This Row],[Joining Date]],TODAY())</f>
        <v>231</v>
      </c>
      <c r="Q959" s="26" t="str">
        <f>LEFT(Table1[[#This Row],[Department]],5)&amp;"-"&amp;RIGHT(Table1[[#This Row],[Employee ID]],3)</f>
        <v>Sales-926</v>
      </c>
      <c r="R959" s="26" t="str">
        <f>LEFT(Table1[[#This Row],[Department]],3)</f>
        <v>Sal</v>
      </c>
      <c r="S959" s="37">
        <f>_xlfn.XLOOKUP(Table1[[#This Row],[City]],Table2[City],Table2[Bonus %])</f>
        <v>5</v>
      </c>
      <c r="U959" s="48" t="str">
        <v xml:space="preserve">Nisha </v>
      </c>
      <c r="V959" s="48" t="str">
        <v>Kapoor</v>
      </c>
    </row>
    <row r="960" spans="1:22" x14ac:dyDescent="0.35">
      <c r="A960" s="7" t="s">
        <v>1856</v>
      </c>
      <c r="B960" s="40" t="str">
        <f>LEFT(Table1[[#This Row],[Employee Name]],FIND(" ",Table1[[#This Row],[Employee Name]]))</f>
        <v xml:space="preserve">Rohan </v>
      </c>
      <c r="C960" s="40" t="str">
        <f>RIGHT(Table1[[#This Row],[Employee Name]],LEN(Table1[[#This Row],[Employee Name]])-FIND(" ",Table1[[#This Row],[Employee Name]]))</f>
        <v>Gupta</v>
      </c>
      <c r="D960" s="22">
        <f>Table1[[#This Row],[Basic Salary]]+Table1[[#This Row],[Bonus]]</f>
        <v>120358</v>
      </c>
      <c r="E960" s="8">
        <v>69</v>
      </c>
      <c r="F960" s="45">
        <v>84</v>
      </c>
      <c r="G960" s="8" t="str" cm="1">
        <f t="array" ref="G960">_xlfn.IFS(Table1[[#This Row],[Performance Score]]&gt;=80,"Excellent",Table1[[#This Row],[Performance Score]]&gt;=60,"Good",Table1[[#This Row],[Performance Score]]&gt;=40,"Need Improvement")</f>
        <v>Excellent</v>
      </c>
      <c r="H960" s="29">
        <f>Table1[[#This Row],[Bonus]]/Table1[[#This Row],[Basic Salary]]</f>
        <v>6.3129907871143268E-2</v>
      </c>
      <c r="I960" s="8">
        <f ca="1">DATEDIF(Table1[[#This Row],[Date of Birth]],TODAY(),"y")</f>
        <v>39</v>
      </c>
      <c r="J960" s="33">
        <v>42997</v>
      </c>
      <c r="K960" s="33" t="str" cm="1">
        <f t="array" aca="1" ref="K960" ca="1">_xlfn.IFS(L960&lt;3,"Junior",L960&lt;=7,"Mid-Level",L960&gt;7,"Senior")</f>
        <v>Senior</v>
      </c>
      <c r="L960" s="45">
        <f ca="1">INT(YEARFRAC(Table1[[#This Row],[Joining Date]],TODAY(),1))</f>
        <v>8</v>
      </c>
      <c r="M960" s="25" t="str">
        <f t="shared" ca="1" si="14"/>
        <v>Yes</v>
      </c>
      <c r="N960" s="25">
        <f>YEAR(Table1[[#This Row],[Joining Date]])</f>
        <v>2017</v>
      </c>
      <c r="O960" s="45">
        <f>MONTH(Table1[[#This Row],[Joining Date]])</f>
        <v>9</v>
      </c>
      <c r="P960" s="25">
        <f ca="1">NETWORKDAYS(Table1[[#This Row],[Joining Date]],TODAY())</f>
        <v>2290</v>
      </c>
      <c r="Q960" s="25" t="str">
        <f>LEFT(Table1[[#This Row],[Department]],5)&amp;"-"&amp;RIGHT(Table1[[#This Row],[Employee ID]],3)</f>
        <v>IT-800</v>
      </c>
      <c r="R960" s="25" t="str">
        <f>LEFT(Table1[[#This Row],[Department]],3)</f>
        <v>IT</v>
      </c>
      <c r="S960" s="36">
        <f>_xlfn.XLOOKUP(Table1[[#This Row],[City]],Table2[City],Table2[Bonus %])</f>
        <v>8</v>
      </c>
      <c r="U960" s="48" t="str">
        <v xml:space="preserve">Rohan </v>
      </c>
      <c r="V960" s="48" t="str">
        <v>Gupta</v>
      </c>
    </row>
    <row r="961" spans="1:22" x14ac:dyDescent="0.35">
      <c r="A961" s="9" t="s">
        <v>672</v>
      </c>
      <c r="B961" s="41" t="str">
        <f>LEFT(Table1[[#This Row],[Employee Name]],FIND(" ",Table1[[#This Row],[Employee Name]]))</f>
        <v xml:space="preserve">Priya </v>
      </c>
      <c r="C961" s="41" t="str">
        <f>RIGHT(Table1[[#This Row],[Employee Name]],LEN(Table1[[#This Row],[Employee Name]])-FIND(" ",Table1[[#This Row],[Employee Name]]))</f>
        <v>Reddy</v>
      </c>
      <c r="D961" s="23">
        <f>Table1[[#This Row],[Basic Salary]]+Table1[[#This Row],[Bonus]]</f>
        <v>120327</v>
      </c>
      <c r="E961" s="10">
        <v>61</v>
      </c>
      <c r="F961" s="46">
        <v>53</v>
      </c>
      <c r="G961" s="10" t="str" cm="1">
        <f t="array" ref="G961">_xlfn.IFS(Table1[[#This Row],[Performance Score]]&gt;=80,"Excellent",Table1[[#This Row],[Performance Score]]&gt;=60,"Good",Table1[[#This Row],[Performance Score]]&gt;=40,"Need Improvement")</f>
        <v>Need Improvement</v>
      </c>
      <c r="H961" s="30">
        <f>Table1[[#This Row],[Bonus]]/Table1[[#This Row],[Basic Salary]]</f>
        <v>0.23074011946649212</v>
      </c>
      <c r="I961" s="10">
        <f ca="1">DATEDIF(Table1[[#This Row],[Date of Birth]],TODAY(),"y")</f>
        <v>32</v>
      </c>
      <c r="J961" s="34">
        <v>44782</v>
      </c>
      <c r="K961" s="33" t="str" cm="1">
        <f t="array" aca="1" ref="K961" ca="1">_xlfn.IFS(L961&lt;3,"Junior",L961&lt;=7,"Mid-Level",L961&gt;7,"Senior")</f>
        <v>Mid-Level</v>
      </c>
      <c r="L961" s="46">
        <f ca="1">INT(YEARFRAC(Table1[[#This Row],[Joining Date]],TODAY(),1))</f>
        <v>3</v>
      </c>
      <c r="M961" s="25" t="str">
        <f t="shared" ca="1" si="14"/>
        <v>No</v>
      </c>
      <c r="N961" s="26">
        <f>YEAR(Table1[[#This Row],[Joining Date]])</f>
        <v>2022</v>
      </c>
      <c r="O961" s="46">
        <f>MONTH(Table1[[#This Row],[Joining Date]])</f>
        <v>8</v>
      </c>
      <c r="P961" s="26">
        <f ca="1">NETWORKDAYS(Table1[[#This Row],[Joining Date]],TODAY())</f>
        <v>1015</v>
      </c>
      <c r="Q961" s="26" t="str">
        <f>LEFT(Table1[[#This Row],[Department]],5)&amp;"-"&amp;RIGHT(Table1[[#This Row],[Employee ID]],3)</f>
        <v>Opera-616</v>
      </c>
      <c r="R961" s="26" t="str">
        <f>LEFT(Table1[[#This Row],[Department]],3)</f>
        <v>Ope</v>
      </c>
      <c r="S961" s="37">
        <f>_xlfn.XLOOKUP(Table1[[#This Row],[City]],Table2[City],Table2[Bonus %])</f>
        <v>4</v>
      </c>
      <c r="U961" s="48" t="str">
        <v xml:space="preserve">Priya </v>
      </c>
      <c r="V961" s="48" t="str">
        <v>Reddy</v>
      </c>
    </row>
    <row r="962" spans="1:22" x14ac:dyDescent="0.35">
      <c r="A962" s="7" t="s">
        <v>2356</v>
      </c>
      <c r="B962" s="40" t="str">
        <f>LEFT(Table1[[#This Row],[Employee Name]],FIND(" ",Table1[[#This Row],[Employee Name]]))</f>
        <v xml:space="preserve">Krishna </v>
      </c>
      <c r="C962" s="40" t="str">
        <f>RIGHT(Table1[[#This Row],[Employee Name]],LEN(Table1[[#This Row],[Employee Name]])-FIND(" ",Table1[[#This Row],[Employee Name]]))</f>
        <v>Chaitanya</v>
      </c>
      <c r="D962" s="22">
        <f>Table1[[#This Row],[Basic Salary]]+Table1[[#This Row],[Bonus]]</f>
        <v>120296</v>
      </c>
      <c r="E962" s="8">
        <v>86</v>
      </c>
      <c r="F962" s="45">
        <v>82</v>
      </c>
      <c r="G962" s="8" t="str" cm="1">
        <f t="array" ref="G962">_xlfn.IFS(Table1[[#This Row],[Performance Score]]&gt;=80,"Excellent",Table1[[#This Row],[Performance Score]]&gt;=60,"Good",Table1[[#This Row],[Performance Score]]&gt;=40,"Need Improvement")</f>
        <v>Excellent</v>
      </c>
      <c r="H962" s="29">
        <f>Table1[[#This Row],[Bonus]]/Table1[[#This Row],[Basic Salary]]</f>
        <v>0.25546348285290865</v>
      </c>
      <c r="I962" s="8">
        <f ca="1">DATEDIF(Table1[[#This Row],[Date of Birth]],TODAY(),"y")</f>
        <v>42</v>
      </c>
      <c r="J962" s="33">
        <v>44889</v>
      </c>
      <c r="K962" s="33" t="str" cm="1">
        <f t="array" aca="1" ref="K962" ca="1">_xlfn.IFS(L962&lt;3,"Junior",L962&lt;=7,"Mid-Level",L962&gt;7,"Senior")</f>
        <v>Mid-Level</v>
      </c>
      <c r="L962" s="45">
        <f ca="1">INT(YEARFRAC(Table1[[#This Row],[Joining Date]],TODAY(),1))</f>
        <v>3</v>
      </c>
      <c r="M962" s="25" t="str">
        <f t="shared" ref="M962:M1025" ca="1" si="15">IF(L962&gt;5,"Yes","No")</f>
        <v>No</v>
      </c>
      <c r="N962" s="25">
        <f>YEAR(Table1[[#This Row],[Joining Date]])</f>
        <v>2022</v>
      </c>
      <c r="O962" s="45">
        <f>MONTH(Table1[[#This Row],[Joining Date]])</f>
        <v>11</v>
      </c>
      <c r="P962" s="25">
        <f ca="1">NETWORKDAYS(Table1[[#This Row],[Joining Date]],TODAY())</f>
        <v>938</v>
      </c>
      <c r="Q962" s="25" t="str">
        <f>LEFT(Table1[[#This Row],[Department]],5)&amp;"-"&amp;RIGHT(Table1[[#This Row],[Employee ID]],3)</f>
        <v>Finan-300</v>
      </c>
      <c r="R962" s="25" t="str">
        <f>LEFT(Table1[[#This Row],[Department]],3)</f>
        <v>Fin</v>
      </c>
      <c r="S962" s="36">
        <f>_xlfn.XLOOKUP(Table1[[#This Row],[City]],Table2[City],Table2[Bonus %])</f>
        <v>4</v>
      </c>
      <c r="U962" s="48" t="str">
        <v xml:space="preserve">Krishna </v>
      </c>
      <c r="V962" s="48" t="str">
        <v>Chaitanya</v>
      </c>
    </row>
    <row r="963" spans="1:22" x14ac:dyDescent="0.35">
      <c r="A963" s="9" t="s">
        <v>473</v>
      </c>
      <c r="B963" s="41" t="str">
        <f>LEFT(Table1[[#This Row],[Employee Name]],FIND(" ",Table1[[#This Row],[Employee Name]]))</f>
        <v xml:space="preserve">Krishna </v>
      </c>
      <c r="C963" s="41" t="str">
        <f>RIGHT(Table1[[#This Row],[Employee Name]],LEN(Table1[[#This Row],[Employee Name]])-FIND(" ",Table1[[#This Row],[Employee Name]]))</f>
        <v>Chaitanya</v>
      </c>
      <c r="D963" s="23">
        <f>Table1[[#This Row],[Basic Salary]]+Table1[[#This Row],[Bonus]]</f>
        <v>120292</v>
      </c>
      <c r="E963" s="10">
        <v>65</v>
      </c>
      <c r="F963" s="46">
        <v>63</v>
      </c>
      <c r="G963" s="10" t="str" cm="1">
        <f t="array" ref="G963">_xlfn.IFS(Table1[[#This Row],[Performance Score]]&gt;=80,"Excellent",Table1[[#This Row],[Performance Score]]&gt;=60,"Good",Table1[[#This Row],[Performance Score]]&gt;=40,"Need Improvement")</f>
        <v>Good</v>
      </c>
      <c r="H963" s="30">
        <f>Table1[[#This Row],[Bonus]]/Table1[[#This Row],[Basic Salary]]</f>
        <v>0.12949174186157877</v>
      </c>
      <c r="I963" s="10">
        <f ca="1">DATEDIF(Table1[[#This Row],[Date of Birth]],TODAY(),"y")</f>
        <v>26</v>
      </c>
      <c r="J963" s="34">
        <v>45668</v>
      </c>
      <c r="K963" s="33" t="str" cm="1">
        <f t="array" aca="1" ref="K963" ca="1">_xlfn.IFS(L963&lt;3,"Junior",L963&lt;=7,"Mid-Level",L963&gt;7,"Senior")</f>
        <v>Junior</v>
      </c>
      <c r="L963" s="46">
        <f ca="1">INT(YEARFRAC(Table1[[#This Row],[Joining Date]],TODAY(),1))</f>
        <v>1</v>
      </c>
      <c r="M963" s="25" t="str">
        <f t="shared" ca="1" si="15"/>
        <v>No</v>
      </c>
      <c r="N963" s="26">
        <f>YEAR(Table1[[#This Row],[Joining Date]])</f>
        <v>2025</v>
      </c>
      <c r="O963" s="46">
        <f>MONTH(Table1[[#This Row],[Joining Date]])</f>
        <v>1</v>
      </c>
      <c r="P963" s="26">
        <f ca="1">NETWORKDAYS(Table1[[#This Row],[Joining Date]],TODAY())</f>
        <v>381</v>
      </c>
      <c r="Q963" s="26" t="str">
        <f>LEFT(Table1[[#This Row],[Department]],5)&amp;"-"&amp;RIGHT(Table1[[#This Row],[Employee ID]],3)</f>
        <v>Sales-417</v>
      </c>
      <c r="R963" s="26" t="str">
        <f>LEFT(Table1[[#This Row],[Department]],3)</f>
        <v>Sal</v>
      </c>
      <c r="S963" s="37">
        <f>_xlfn.XLOOKUP(Table1[[#This Row],[City]],Table2[City],Table2[Bonus %])</f>
        <v>5</v>
      </c>
      <c r="U963" s="48" t="str">
        <v xml:space="preserve">Krishna </v>
      </c>
      <c r="V963" s="48" t="str">
        <v>Chaitanya</v>
      </c>
    </row>
    <row r="964" spans="1:22" x14ac:dyDescent="0.35">
      <c r="A964" s="7" t="s">
        <v>4033</v>
      </c>
      <c r="B964" s="40" t="str">
        <f>LEFT(Table1[[#This Row],[Employee Name]],FIND(" ",Table1[[#This Row],[Employee Name]]))</f>
        <v xml:space="preserve">Sneha </v>
      </c>
      <c r="C964" s="40" t="str">
        <f>RIGHT(Table1[[#This Row],[Employee Name]],LEN(Table1[[#This Row],[Employee Name]])-FIND(" ",Table1[[#This Row],[Employee Name]]))</f>
        <v>Iyer</v>
      </c>
      <c r="D964" s="22">
        <f>Table1[[#This Row],[Basic Salary]]+Table1[[#This Row],[Bonus]]</f>
        <v>120292</v>
      </c>
      <c r="E964" s="8">
        <v>77</v>
      </c>
      <c r="F964" s="45">
        <v>87</v>
      </c>
      <c r="G964" s="8" t="str" cm="1">
        <f t="array" ref="G964">_xlfn.IFS(Table1[[#This Row],[Performance Score]]&gt;=80,"Excellent",Table1[[#This Row],[Performance Score]]&gt;=60,"Good",Table1[[#This Row],[Performance Score]]&gt;=40,"Need Improvement")</f>
        <v>Excellent</v>
      </c>
      <c r="H964" s="29">
        <f>Table1[[#This Row],[Bonus]]/Table1[[#This Row],[Basic Salary]]</f>
        <v>0.14455893966640976</v>
      </c>
      <c r="I964" s="8">
        <f ca="1">DATEDIF(Table1[[#This Row],[Date of Birth]],TODAY(),"y")</f>
        <v>14</v>
      </c>
      <c r="J964" s="33">
        <v>44343</v>
      </c>
      <c r="K964" s="33" t="str" cm="1">
        <f t="array" aca="1" ref="K964" ca="1">_xlfn.IFS(L964&lt;3,"Junior",L964&lt;=7,"Mid-Level",L964&gt;7,"Senior")</f>
        <v>Mid-Level</v>
      </c>
      <c r="L964" s="45">
        <f ca="1">INT(YEARFRAC(Table1[[#This Row],[Joining Date]],TODAY(),1))</f>
        <v>5</v>
      </c>
      <c r="M964" s="25" t="str">
        <f t="shared" ca="1" si="15"/>
        <v>No</v>
      </c>
      <c r="N964" s="25">
        <f>YEAR(Table1[[#This Row],[Joining Date]])</f>
        <v>2021</v>
      </c>
      <c r="O964" s="45">
        <f>MONTH(Table1[[#This Row],[Joining Date]])</f>
        <v>5</v>
      </c>
      <c r="P964" s="25">
        <f ca="1">NETWORKDAYS(Table1[[#This Row],[Joining Date]],TODAY())</f>
        <v>1328</v>
      </c>
      <c r="Q964" s="25" t="str">
        <f>LEFT(Table1[[#This Row],[Department]],5)&amp;"-"&amp;RIGHT(Table1[[#This Row],[Employee ID]],3)</f>
        <v>Marke-977</v>
      </c>
      <c r="R964" s="25" t="str">
        <f>LEFT(Table1[[#This Row],[Department]],3)</f>
        <v>Mar</v>
      </c>
      <c r="S964" s="36">
        <f>_xlfn.XLOOKUP(Table1[[#This Row],[City]],Table2[City],Table2[Bonus %])</f>
        <v>7</v>
      </c>
      <c r="U964" s="48" t="str">
        <v xml:space="preserve">Sneha </v>
      </c>
      <c r="V964" s="48" t="str">
        <v>Iyer</v>
      </c>
    </row>
    <row r="965" spans="1:22" x14ac:dyDescent="0.35">
      <c r="A965" s="9" t="s">
        <v>3009</v>
      </c>
      <c r="B965" s="41" t="str">
        <f>LEFT(Table1[[#This Row],[Employee Name]],FIND(" ",Table1[[#This Row],[Employee Name]]))</f>
        <v xml:space="preserve">Kavya </v>
      </c>
      <c r="C965" s="41" t="str">
        <f>RIGHT(Table1[[#This Row],[Employee Name]],LEN(Table1[[#This Row],[Employee Name]])-FIND(" ",Table1[[#This Row],[Employee Name]]))</f>
        <v>Nair</v>
      </c>
      <c r="D965" s="23">
        <f>Table1[[#This Row],[Basic Salary]]+Table1[[#This Row],[Bonus]]</f>
        <v>120269</v>
      </c>
      <c r="E965" s="10">
        <v>62</v>
      </c>
      <c r="F965" s="46">
        <v>59</v>
      </c>
      <c r="G965" s="10" t="str" cm="1">
        <f t="array" ref="G965">_xlfn.IFS(Table1[[#This Row],[Performance Score]]&gt;=80,"Excellent",Table1[[#This Row],[Performance Score]]&gt;=60,"Good",Table1[[#This Row],[Performance Score]]&gt;=40,"Need Improvement")</f>
        <v>Need Improvement</v>
      </c>
      <c r="H965" s="30">
        <f>Table1[[#This Row],[Bonus]]/Table1[[#This Row],[Basic Salary]]</f>
        <v>0.22870161315039383</v>
      </c>
      <c r="I965" s="10">
        <f ca="1">DATEDIF(Table1[[#This Row],[Date of Birth]],TODAY(),"y")</f>
        <v>22</v>
      </c>
      <c r="J965" s="34">
        <v>45395</v>
      </c>
      <c r="K965" s="33" t="str" cm="1">
        <f t="array" aca="1" ref="K965" ca="1">_xlfn.IFS(L965&lt;3,"Junior",L965&lt;=7,"Mid-Level",L965&gt;7,"Senior")</f>
        <v>Junior</v>
      </c>
      <c r="L965" s="46">
        <f ca="1">INT(YEARFRAC(Table1[[#This Row],[Joining Date]],TODAY(),1))</f>
        <v>2</v>
      </c>
      <c r="M965" s="25" t="str">
        <f t="shared" ca="1" si="15"/>
        <v>No</v>
      </c>
      <c r="N965" s="26">
        <f>YEAR(Table1[[#This Row],[Joining Date]])</f>
        <v>2024</v>
      </c>
      <c r="O965" s="46">
        <f>MONTH(Table1[[#This Row],[Joining Date]])</f>
        <v>4</v>
      </c>
      <c r="P965" s="26">
        <f ca="1">NETWORKDAYS(Table1[[#This Row],[Joining Date]],TODAY())</f>
        <v>576</v>
      </c>
      <c r="Q965" s="26" t="str">
        <f>LEFT(Table1[[#This Row],[Department]],5)&amp;"-"&amp;RIGHT(Table1[[#This Row],[Employee ID]],3)</f>
        <v>Sales-953</v>
      </c>
      <c r="R965" s="26" t="str">
        <f>LEFT(Table1[[#This Row],[Department]],3)</f>
        <v>Sal</v>
      </c>
      <c r="S965" s="37">
        <f>_xlfn.XLOOKUP(Table1[[#This Row],[City]],Table2[City],Table2[Bonus %])</f>
        <v>4</v>
      </c>
      <c r="U965" s="48" t="str">
        <v xml:space="preserve">Kavya </v>
      </c>
      <c r="V965" s="48" t="str">
        <v>Nair</v>
      </c>
    </row>
    <row r="966" spans="1:22" x14ac:dyDescent="0.35">
      <c r="A966" s="7" t="s">
        <v>2160</v>
      </c>
      <c r="B966" s="40" t="str">
        <f>LEFT(Table1[[#This Row],[Employee Name]],FIND(" ",Table1[[#This Row],[Employee Name]]))</f>
        <v xml:space="preserve">Kavya </v>
      </c>
      <c r="C966" s="40" t="str">
        <f>RIGHT(Table1[[#This Row],[Employee Name]],LEN(Table1[[#This Row],[Employee Name]])-FIND(" ",Table1[[#This Row],[Employee Name]]))</f>
        <v>Nair</v>
      </c>
      <c r="D966" s="22">
        <f>Table1[[#This Row],[Basic Salary]]+Table1[[#This Row],[Bonus]]</f>
        <v>120265</v>
      </c>
      <c r="E966" s="8">
        <v>94</v>
      </c>
      <c r="F966" s="45">
        <v>48</v>
      </c>
      <c r="G966" s="8" t="str" cm="1">
        <f t="array" ref="G966">_xlfn.IFS(Table1[[#This Row],[Performance Score]]&gt;=80,"Excellent",Table1[[#This Row],[Performance Score]]&gt;=60,"Good",Table1[[#This Row],[Performance Score]]&gt;=40,"Need Improvement")</f>
        <v>Need Improvement</v>
      </c>
      <c r="H966" s="29">
        <f>Table1[[#This Row],[Bonus]]/Table1[[#This Row],[Basic Salary]]</f>
        <v>0.13872213911034523</v>
      </c>
      <c r="I966" s="8">
        <f ca="1">DATEDIF(Table1[[#This Row],[Date of Birth]],TODAY(),"y")</f>
        <v>36</v>
      </c>
      <c r="J966" s="33">
        <v>44262</v>
      </c>
      <c r="K966" s="33" t="str" cm="1">
        <f t="array" aca="1" ref="K966" ca="1">_xlfn.IFS(L966&lt;3,"Junior",L966&lt;=7,"Mid-Level",L966&gt;7,"Senior")</f>
        <v>Mid-Level</v>
      </c>
      <c r="L966" s="45">
        <f ca="1">INT(YEARFRAC(Table1[[#This Row],[Joining Date]],TODAY(),1))</f>
        <v>5</v>
      </c>
      <c r="M966" s="25" t="str">
        <f t="shared" ca="1" si="15"/>
        <v>No</v>
      </c>
      <c r="N966" s="25">
        <f>YEAR(Table1[[#This Row],[Joining Date]])</f>
        <v>2021</v>
      </c>
      <c r="O966" s="45">
        <f>MONTH(Table1[[#This Row],[Joining Date]])</f>
        <v>3</v>
      </c>
      <c r="P966" s="25">
        <f ca="1">NETWORKDAYS(Table1[[#This Row],[Joining Date]],TODAY())</f>
        <v>1386</v>
      </c>
      <c r="Q966" s="25" t="str">
        <f>LEFT(Table1[[#This Row],[Department]],5)&amp;"-"&amp;RIGHT(Table1[[#This Row],[Employee ID]],3)</f>
        <v>HR-104</v>
      </c>
      <c r="R966" s="25" t="str">
        <f>LEFT(Table1[[#This Row],[Department]],3)</f>
        <v>HR</v>
      </c>
      <c r="S966" s="36">
        <f>_xlfn.XLOOKUP(Table1[[#This Row],[City]],Table2[City],Table2[Bonus %])</f>
        <v>6</v>
      </c>
      <c r="U966" s="48" t="str">
        <v xml:space="preserve">Kavya </v>
      </c>
      <c r="V966" s="48" t="str">
        <v>Nair</v>
      </c>
    </row>
    <row r="967" spans="1:22" x14ac:dyDescent="0.35">
      <c r="A967" s="9" t="s">
        <v>3590</v>
      </c>
      <c r="B967" s="41" t="str">
        <f>LEFT(Table1[[#This Row],[Employee Name]],FIND(" ",Table1[[#This Row],[Employee Name]]))</f>
        <v xml:space="preserve">Tarun </v>
      </c>
      <c r="C967" s="41" t="str">
        <f>RIGHT(Table1[[#This Row],[Employee Name]],LEN(Table1[[#This Row],[Employee Name]])-FIND(" ",Table1[[#This Row],[Employee Name]]))</f>
        <v>Verma</v>
      </c>
      <c r="D967" s="23">
        <f>Table1[[#This Row],[Basic Salary]]+Table1[[#This Row],[Bonus]]</f>
        <v>120262</v>
      </c>
      <c r="E967" s="10">
        <v>65</v>
      </c>
      <c r="F967" s="46">
        <v>79</v>
      </c>
      <c r="G967" s="10" t="str" cm="1">
        <f t="array" ref="G967">_xlfn.IFS(Table1[[#This Row],[Performance Score]]&gt;=80,"Excellent",Table1[[#This Row],[Performance Score]]&gt;=60,"Good",Table1[[#This Row],[Performance Score]]&gt;=40,"Need Improvement")</f>
        <v>Good</v>
      </c>
      <c r="H967" s="30">
        <f>Table1[[#This Row],[Bonus]]/Table1[[#This Row],[Basic Salary]]</f>
        <v>0.24227336583753409</v>
      </c>
      <c r="I967" s="10">
        <f ca="1">DATEDIF(Table1[[#This Row],[Date of Birth]],TODAY(),"y")</f>
        <v>15</v>
      </c>
      <c r="J967" s="34">
        <v>42896</v>
      </c>
      <c r="K967" s="33" t="str" cm="1">
        <f t="array" aca="1" ref="K967" ca="1">_xlfn.IFS(L967&lt;3,"Junior",L967&lt;=7,"Mid-Level",L967&gt;7,"Senior")</f>
        <v>Senior</v>
      </c>
      <c r="L967" s="46">
        <f ca="1">INT(YEARFRAC(Table1[[#This Row],[Joining Date]],TODAY(),1))</f>
        <v>9</v>
      </c>
      <c r="M967" s="25" t="str">
        <f t="shared" ca="1" si="15"/>
        <v>Yes</v>
      </c>
      <c r="N967" s="26">
        <f>YEAR(Table1[[#This Row],[Joining Date]])</f>
        <v>2017</v>
      </c>
      <c r="O967" s="46">
        <f>MONTH(Table1[[#This Row],[Joining Date]])</f>
        <v>6</v>
      </c>
      <c r="P967" s="26">
        <f ca="1">NETWORKDAYS(Table1[[#This Row],[Joining Date]],TODAY())</f>
        <v>2361</v>
      </c>
      <c r="Q967" s="26" t="str">
        <f>LEFT(Table1[[#This Row],[Department]],5)&amp;"-"&amp;RIGHT(Table1[[#This Row],[Employee ID]],3)</f>
        <v>HR-534</v>
      </c>
      <c r="R967" s="26" t="str">
        <f>LEFT(Table1[[#This Row],[Department]],3)</f>
        <v>HR</v>
      </c>
      <c r="S967" s="37">
        <f>_xlfn.XLOOKUP(Table1[[#This Row],[City]],Table2[City],Table2[Bonus %])</f>
        <v>5</v>
      </c>
      <c r="U967" s="48" t="str">
        <v xml:space="preserve">Tarun </v>
      </c>
      <c r="V967" s="48" t="str">
        <v>Verma</v>
      </c>
    </row>
    <row r="968" spans="1:22" x14ac:dyDescent="0.35">
      <c r="A968" s="7" t="s">
        <v>4384</v>
      </c>
      <c r="B968" s="40" t="str">
        <f>LEFT(Table1[[#This Row],[Employee Name]],FIND(" ",Table1[[#This Row],[Employee Name]]))</f>
        <v xml:space="preserve">Neha </v>
      </c>
      <c r="C968" s="40" t="str">
        <f>RIGHT(Table1[[#This Row],[Employee Name]],LEN(Table1[[#This Row],[Employee Name]])-FIND(" ",Table1[[#This Row],[Employee Name]]))</f>
        <v>Kulkarni</v>
      </c>
      <c r="D968" s="22">
        <f>Table1[[#This Row],[Basic Salary]]+Table1[[#This Row],[Bonus]]</f>
        <v>120236</v>
      </c>
      <c r="E968" s="8">
        <v>74</v>
      </c>
      <c r="F968" s="45">
        <v>100</v>
      </c>
      <c r="G968" s="8" t="str" cm="1">
        <f t="array" ref="G968">_xlfn.IFS(Table1[[#This Row],[Performance Score]]&gt;=80,"Excellent",Table1[[#This Row],[Performance Score]]&gt;=60,"Good",Table1[[#This Row],[Performance Score]]&gt;=40,"Need Improvement")</f>
        <v>Excellent</v>
      </c>
      <c r="H968" s="29">
        <f>Table1[[#This Row],[Bonus]]/Table1[[#This Row],[Basic Salary]]</f>
        <v>5.3740447311224848E-2</v>
      </c>
      <c r="I968" s="8">
        <f ca="1">DATEDIF(Table1[[#This Row],[Date of Birth]],TODAY(),"y")</f>
        <v>36</v>
      </c>
      <c r="J968" s="33">
        <v>44902</v>
      </c>
      <c r="K968" s="33" t="str" cm="1">
        <f t="array" aca="1" ref="K968" ca="1">_xlfn.IFS(L968&lt;3,"Junior",L968&lt;=7,"Mid-Level",L968&gt;7,"Senior")</f>
        <v>Mid-Level</v>
      </c>
      <c r="L968" s="45">
        <f ca="1">INT(YEARFRAC(Table1[[#This Row],[Joining Date]],TODAY(),1))</f>
        <v>3</v>
      </c>
      <c r="M968" s="25" t="str">
        <f t="shared" ca="1" si="15"/>
        <v>No</v>
      </c>
      <c r="N968" s="25">
        <f>YEAR(Table1[[#This Row],[Joining Date]])</f>
        <v>2022</v>
      </c>
      <c r="O968" s="45">
        <f>MONTH(Table1[[#This Row],[Joining Date]])</f>
        <v>12</v>
      </c>
      <c r="P968" s="25">
        <f ca="1">NETWORKDAYS(Table1[[#This Row],[Joining Date]],TODAY())</f>
        <v>929</v>
      </c>
      <c r="Q968" s="25" t="str">
        <f>LEFT(Table1[[#This Row],[Department]],5)&amp;"-"&amp;RIGHT(Table1[[#This Row],[Employee ID]],3)</f>
        <v>Sales-328</v>
      </c>
      <c r="R968" s="25" t="str">
        <f>LEFT(Table1[[#This Row],[Department]],3)</f>
        <v>Sal</v>
      </c>
      <c r="S968" s="36">
        <f>_xlfn.XLOOKUP(Table1[[#This Row],[City]],Table2[City],Table2[Bonus %])</f>
        <v>5</v>
      </c>
      <c r="U968" s="48" t="str">
        <v xml:space="preserve">Neha </v>
      </c>
      <c r="V968" s="48" t="str">
        <v>Kulkarni</v>
      </c>
    </row>
    <row r="969" spans="1:22" x14ac:dyDescent="0.35">
      <c r="A969" s="9" t="s">
        <v>3457</v>
      </c>
      <c r="B969" s="41" t="str">
        <f>LEFT(Table1[[#This Row],[Employee Name]],FIND(" ",Table1[[#This Row],[Employee Name]]))</f>
        <v xml:space="preserve">Ananya </v>
      </c>
      <c r="C969" s="41" t="str">
        <f>RIGHT(Table1[[#This Row],[Employee Name]],LEN(Table1[[#This Row],[Employee Name]])-FIND(" ",Table1[[#This Row],[Employee Name]]))</f>
        <v>Rao</v>
      </c>
      <c r="D969" s="23">
        <f>Table1[[#This Row],[Basic Salary]]+Table1[[#This Row],[Bonus]]</f>
        <v>120203</v>
      </c>
      <c r="E969" s="10">
        <v>82</v>
      </c>
      <c r="F969" s="46">
        <v>96</v>
      </c>
      <c r="G969" s="10" t="str" cm="1">
        <f t="array" ref="G969">_xlfn.IFS(Table1[[#This Row],[Performance Score]]&gt;=80,"Excellent",Table1[[#This Row],[Performance Score]]&gt;=60,"Good",Table1[[#This Row],[Performance Score]]&gt;=40,"Need Improvement")</f>
        <v>Excellent</v>
      </c>
      <c r="H969" s="30">
        <f>Table1[[#This Row],[Bonus]]/Table1[[#This Row],[Basic Salary]]</f>
        <v>0.29206079628514919</v>
      </c>
      <c r="I969" s="10">
        <f ca="1">DATEDIF(Table1[[#This Row],[Date of Birth]],TODAY(),"y")</f>
        <v>22</v>
      </c>
      <c r="J969" s="34">
        <v>43994</v>
      </c>
      <c r="K969" s="33" t="str" cm="1">
        <f t="array" aca="1" ref="K969" ca="1">_xlfn.IFS(L969&lt;3,"Junior",L969&lt;=7,"Mid-Level",L969&gt;7,"Senior")</f>
        <v>Mid-Level</v>
      </c>
      <c r="L969" s="46">
        <f ca="1">INT(YEARFRAC(Table1[[#This Row],[Joining Date]],TODAY(),1))</f>
        <v>6</v>
      </c>
      <c r="M969" s="25" t="str">
        <f t="shared" ca="1" si="15"/>
        <v>Yes</v>
      </c>
      <c r="N969" s="26">
        <f>YEAR(Table1[[#This Row],[Joining Date]])</f>
        <v>2020</v>
      </c>
      <c r="O969" s="46">
        <f>MONTH(Table1[[#This Row],[Joining Date]])</f>
        <v>6</v>
      </c>
      <c r="P969" s="26">
        <f ca="1">NETWORKDAYS(Table1[[#This Row],[Joining Date]],TODAY())</f>
        <v>1577</v>
      </c>
      <c r="Q969" s="26" t="str">
        <f>LEFT(Table1[[#This Row],[Department]],5)&amp;"-"&amp;RIGHT(Table1[[#This Row],[Employee ID]],3)</f>
        <v>Opera-401</v>
      </c>
      <c r="R969" s="26" t="str">
        <f>LEFT(Table1[[#This Row],[Department]],3)</f>
        <v>Ope</v>
      </c>
      <c r="S969" s="37">
        <f>_xlfn.XLOOKUP(Table1[[#This Row],[City]],Table2[City],Table2[Bonus %])</f>
        <v>5</v>
      </c>
      <c r="U969" s="48" t="str">
        <v xml:space="preserve">Ananya </v>
      </c>
      <c r="V969" s="48" t="str">
        <v>Rao</v>
      </c>
    </row>
    <row r="970" spans="1:22" x14ac:dyDescent="0.35">
      <c r="A970" s="7" t="s">
        <v>2606</v>
      </c>
      <c r="B970" s="40" t="str">
        <f>LEFT(Table1[[#This Row],[Employee Name]],FIND(" ",Table1[[#This Row],[Employee Name]]))</f>
        <v xml:space="preserve">Gayathri </v>
      </c>
      <c r="C970" s="40" t="str">
        <f>RIGHT(Table1[[#This Row],[Employee Name]],LEN(Table1[[#This Row],[Employee Name]])-FIND(" ",Table1[[#This Row],[Employee Name]]))</f>
        <v>Iyer</v>
      </c>
      <c r="D970" s="22">
        <f>Table1[[#This Row],[Basic Salary]]+Table1[[#This Row],[Bonus]]</f>
        <v>120189</v>
      </c>
      <c r="E970" s="8">
        <v>71</v>
      </c>
      <c r="F970" s="45">
        <v>48</v>
      </c>
      <c r="G970" s="8" t="str" cm="1">
        <f t="array" ref="G970">_xlfn.IFS(Table1[[#This Row],[Performance Score]]&gt;=80,"Excellent",Table1[[#This Row],[Performance Score]]&gt;=60,"Good",Table1[[#This Row],[Performance Score]]&gt;=40,"Need Improvement")</f>
        <v>Need Improvement</v>
      </c>
      <c r="H970" s="29">
        <f>Table1[[#This Row],[Bonus]]/Table1[[#This Row],[Basic Salary]]</f>
        <v>0.21024066055784915</v>
      </c>
      <c r="I970" s="8">
        <f ca="1">DATEDIF(Table1[[#This Row],[Date of Birth]],TODAY(),"y")</f>
        <v>32</v>
      </c>
      <c r="J970" s="33">
        <v>44386</v>
      </c>
      <c r="K970" s="33" t="str" cm="1">
        <f t="array" aca="1" ref="K970" ca="1">_xlfn.IFS(L970&lt;3,"Junior",L970&lt;=7,"Mid-Level",L970&gt;7,"Senior")</f>
        <v>Mid-Level</v>
      </c>
      <c r="L970" s="45">
        <f ca="1">INT(YEARFRAC(Table1[[#This Row],[Joining Date]],TODAY(),1))</f>
        <v>4</v>
      </c>
      <c r="M970" s="25" t="str">
        <f t="shared" ca="1" si="15"/>
        <v>No</v>
      </c>
      <c r="N970" s="25">
        <f>YEAR(Table1[[#This Row],[Joining Date]])</f>
        <v>2021</v>
      </c>
      <c r="O970" s="45">
        <f>MONTH(Table1[[#This Row],[Joining Date]])</f>
        <v>7</v>
      </c>
      <c r="P970" s="25">
        <f ca="1">NETWORKDAYS(Table1[[#This Row],[Joining Date]],TODAY())</f>
        <v>1297</v>
      </c>
      <c r="Q970" s="25" t="str">
        <f>LEFT(Table1[[#This Row],[Department]],5)&amp;"-"&amp;RIGHT(Table1[[#This Row],[Employee ID]],3)</f>
        <v>Finan-550</v>
      </c>
      <c r="R970" s="25" t="str">
        <f>LEFT(Table1[[#This Row],[Department]],3)</f>
        <v>Fin</v>
      </c>
      <c r="S970" s="36">
        <f>_xlfn.XLOOKUP(Table1[[#This Row],[City]],Table2[City],Table2[Bonus %])</f>
        <v>6</v>
      </c>
      <c r="U970" s="48" t="str">
        <v xml:space="preserve">Gayathri </v>
      </c>
      <c r="V970" s="48" t="str">
        <v>Iyer</v>
      </c>
    </row>
    <row r="971" spans="1:22" x14ac:dyDescent="0.35">
      <c r="A971" s="9" t="s">
        <v>837</v>
      </c>
      <c r="B971" s="41" t="str">
        <f>LEFT(Table1[[#This Row],[Employee Name]],FIND(" ",Table1[[#This Row],[Employee Name]]))</f>
        <v xml:space="preserve">Ananya </v>
      </c>
      <c r="C971" s="41" t="str">
        <f>RIGHT(Table1[[#This Row],[Employee Name]],LEN(Table1[[#This Row],[Employee Name]])-FIND(" ",Table1[[#This Row],[Employee Name]]))</f>
        <v>Rao</v>
      </c>
      <c r="D971" s="23">
        <f>Table1[[#This Row],[Basic Salary]]+Table1[[#This Row],[Bonus]]</f>
        <v>120179</v>
      </c>
      <c r="E971" s="10">
        <v>97</v>
      </c>
      <c r="F971" s="46">
        <v>100</v>
      </c>
      <c r="G971" s="10" t="str" cm="1">
        <f t="array" ref="G971">_xlfn.IFS(Table1[[#This Row],[Performance Score]]&gt;=80,"Excellent",Table1[[#This Row],[Performance Score]]&gt;=60,"Good",Table1[[#This Row],[Performance Score]]&gt;=40,"Need Improvement")</f>
        <v>Excellent</v>
      </c>
      <c r="H971" s="30">
        <f>Table1[[#This Row],[Bonus]]/Table1[[#This Row],[Basic Salary]]</f>
        <v>0.28652022180829428</v>
      </c>
      <c r="I971" s="10">
        <f ca="1">DATEDIF(Table1[[#This Row],[Date of Birth]],TODAY(),"y")</f>
        <v>41</v>
      </c>
      <c r="J971" s="34">
        <v>44054</v>
      </c>
      <c r="K971" s="33" t="str" cm="1">
        <f t="array" aca="1" ref="K971" ca="1">_xlfn.IFS(L971&lt;3,"Junior",L971&lt;=7,"Mid-Level",L971&gt;7,"Senior")</f>
        <v>Mid-Level</v>
      </c>
      <c r="L971" s="46">
        <f ca="1">INT(YEARFRAC(Table1[[#This Row],[Joining Date]],TODAY(),1))</f>
        <v>5</v>
      </c>
      <c r="M971" s="25" t="str">
        <f t="shared" ca="1" si="15"/>
        <v>No</v>
      </c>
      <c r="N971" s="26">
        <f>YEAR(Table1[[#This Row],[Joining Date]])</f>
        <v>2020</v>
      </c>
      <c r="O971" s="46">
        <f>MONTH(Table1[[#This Row],[Joining Date]])</f>
        <v>8</v>
      </c>
      <c r="P971" s="26">
        <f ca="1">NETWORKDAYS(Table1[[#This Row],[Joining Date]],TODAY())</f>
        <v>1535</v>
      </c>
      <c r="Q971" s="26" t="str">
        <f>LEFT(Table1[[#This Row],[Department]],5)&amp;"-"&amp;RIGHT(Table1[[#This Row],[Employee ID]],3)</f>
        <v>Opera-781</v>
      </c>
      <c r="R971" s="26" t="str">
        <f>LEFT(Table1[[#This Row],[Department]],3)</f>
        <v>Ope</v>
      </c>
      <c r="S971" s="37">
        <f>_xlfn.XLOOKUP(Table1[[#This Row],[City]],Table2[City],Table2[Bonus %])</f>
        <v>5</v>
      </c>
      <c r="U971" s="48" t="str">
        <v xml:space="preserve">Ananya </v>
      </c>
      <c r="V971" s="48" t="str">
        <v>Rao</v>
      </c>
    </row>
    <row r="972" spans="1:22" x14ac:dyDescent="0.35">
      <c r="A972" s="7" t="s">
        <v>353</v>
      </c>
      <c r="B972" s="40" t="str">
        <f>LEFT(Table1[[#This Row],[Employee Name]],FIND(" ",Table1[[#This Row],[Employee Name]]))</f>
        <v xml:space="preserve">Aarav </v>
      </c>
      <c r="C972" s="40" t="str">
        <f>RIGHT(Table1[[#This Row],[Employee Name]],LEN(Table1[[#This Row],[Employee Name]])-FIND(" ",Table1[[#This Row],[Employee Name]]))</f>
        <v>Sharma</v>
      </c>
      <c r="D972" s="22">
        <f>Table1[[#This Row],[Basic Salary]]+Table1[[#This Row],[Bonus]]</f>
        <v>120169</v>
      </c>
      <c r="E972" s="8">
        <v>91</v>
      </c>
      <c r="F972" s="45">
        <v>66</v>
      </c>
      <c r="G972" s="8" t="str" cm="1">
        <f t="array" ref="G972">_xlfn.IFS(Table1[[#This Row],[Performance Score]]&gt;=80,"Excellent",Table1[[#This Row],[Performance Score]]&gt;=60,"Good",Table1[[#This Row],[Performance Score]]&gt;=40,"Need Improvement")</f>
        <v>Good</v>
      </c>
      <c r="H972" s="29">
        <f>Table1[[#This Row],[Bonus]]/Table1[[#This Row],[Basic Salary]]</f>
        <v>0.21866601762552354</v>
      </c>
      <c r="I972" s="8">
        <f ca="1">DATEDIF(Table1[[#This Row],[Date of Birth]],TODAY(),"y")</f>
        <v>29</v>
      </c>
      <c r="J972" s="33">
        <v>45344</v>
      </c>
      <c r="K972" s="33" t="str" cm="1">
        <f t="array" aca="1" ref="K972" ca="1">_xlfn.IFS(L972&lt;3,"Junior",L972&lt;=7,"Mid-Level",L972&gt;7,"Senior")</f>
        <v>Junior</v>
      </c>
      <c r="L972" s="45">
        <f ca="1">INT(YEARFRAC(Table1[[#This Row],[Joining Date]],TODAY(),1))</f>
        <v>2</v>
      </c>
      <c r="M972" s="25" t="str">
        <f t="shared" ca="1" si="15"/>
        <v>No</v>
      </c>
      <c r="N972" s="25">
        <f>YEAR(Table1[[#This Row],[Joining Date]])</f>
        <v>2024</v>
      </c>
      <c r="O972" s="45">
        <f>MONTH(Table1[[#This Row],[Joining Date]])</f>
        <v>2</v>
      </c>
      <c r="P972" s="25">
        <f ca="1">NETWORKDAYS(Table1[[#This Row],[Joining Date]],TODAY())</f>
        <v>613</v>
      </c>
      <c r="Q972" s="25" t="str">
        <f>LEFT(Table1[[#This Row],[Department]],5)&amp;"-"&amp;RIGHT(Table1[[#This Row],[Employee ID]],3)</f>
        <v>Finan-297</v>
      </c>
      <c r="R972" s="25" t="str">
        <f>LEFT(Table1[[#This Row],[Department]],3)</f>
        <v>Fin</v>
      </c>
      <c r="S972" s="36">
        <f>_xlfn.XLOOKUP(Table1[[#This Row],[City]],Table2[City],Table2[Bonus %])</f>
        <v>6</v>
      </c>
      <c r="U972" s="48" t="str">
        <v xml:space="preserve">Aarav </v>
      </c>
      <c r="V972" s="48" t="str">
        <v>Sharma</v>
      </c>
    </row>
    <row r="973" spans="1:22" x14ac:dyDescent="0.35">
      <c r="A973" s="9" t="s">
        <v>4918</v>
      </c>
      <c r="B973" s="41" t="str">
        <f>LEFT(Table1[[#This Row],[Employee Name]],FIND(" ",Table1[[#This Row],[Employee Name]]))</f>
        <v xml:space="preserve">Vikram </v>
      </c>
      <c r="C973" s="41" t="str">
        <f>RIGHT(Table1[[#This Row],[Employee Name]],LEN(Table1[[#This Row],[Employee Name]])-FIND(" ",Table1[[#This Row],[Employee Name]]))</f>
        <v>Singh</v>
      </c>
      <c r="D973" s="23">
        <f>Table1[[#This Row],[Basic Salary]]+Table1[[#This Row],[Bonus]]</f>
        <v>120111</v>
      </c>
      <c r="E973" s="10">
        <v>74</v>
      </c>
      <c r="F973" s="46">
        <v>58</v>
      </c>
      <c r="G973" s="10" t="str" cm="1">
        <f t="array" ref="G973">_xlfn.IFS(Table1[[#This Row],[Performance Score]]&gt;=80,"Excellent",Table1[[#This Row],[Performance Score]]&gt;=60,"Good",Table1[[#This Row],[Performance Score]]&gt;=40,"Need Improvement")</f>
        <v>Need Improvement</v>
      </c>
      <c r="H973" s="30">
        <f>Table1[[#This Row],[Bonus]]/Table1[[#This Row],[Basic Salary]]</f>
        <v>8.9126058649643639E-2</v>
      </c>
      <c r="I973" s="10">
        <f ca="1">DATEDIF(Table1[[#This Row],[Date of Birth]],TODAY(),"y")</f>
        <v>41</v>
      </c>
      <c r="J973" s="34">
        <v>45942</v>
      </c>
      <c r="K973" s="33" t="str" cm="1">
        <f t="array" aca="1" ref="K973" ca="1">_xlfn.IFS(L973&lt;3,"Junior",L973&lt;=7,"Mid-Level",L973&gt;7,"Senior")</f>
        <v>Junior</v>
      </c>
      <c r="L973" s="46">
        <f ca="1">INT(YEARFRAC(Table1[[#This Row],[Joining Date]],TODAY(),1))</f>
        <v>0</v>
      </c>
      <c r="M973" s="25" t="str">
        <f t="shared" ca="1" si="15"/>
        <v>No</v>
      </c>
      <c r="N973" s="26">
        <f>YEAR(Table1[[#This Row],[Joining Date]])</f>
        <v>2025</v>
      </c>
      <c r="O973" s="46">
        <f>MONTH(Table1[[#This Row],[Joining Date]])</f>
        <v>10</v>
      </c>
      <c r="P973" s="26">
        <f ca="1">NETWORKDAYS(Table1[[#This Row],[Joining Date]],TODAY())</f>
        <v>186</v>
      </c>
      <c r="Q973" s="26" t="str">
        <f>LEFT(Table1[[#This Row],[Department]],5)&amp;"-"&amp;RIGHT(Table1[[#This Row],[Employee ID]],3)</f>
        <v>IT-862</v>
      </c>
      <c r="R973" s="26" t="str">
        <f>LEFT(Table1[[#This Row],[Department]],3)</f>
        <v>IT</v>
      </c>
      <c r="S973" s="37">
        <f>_xlfn.XLOOKUP(Table1[[#This Row],[City]],Table2[City],Table2[Bonus %])</f>
        <v>7</v>
      </c>
      <c r="U973" s="48" t="str">
        <v xml:space="preserve">Vikram </v>
      </c>
      <c r="V973" s="48" t="str">
        <v>Singh</v>
      </c>
    </row>
    <row r="974" spans="1:22" x14ac:dyDescent="0.35">
      <c r="A974" s="7" t="s">
        <v>348</v>
      </c>
      <c r="B974" s="40" t="str">
        <f>LEFT(Table1[[#This Row],[Employee Name]],FIND(" ",Table1[[#This Row],[Employee Name]]))</f>
        <v xml:space="preserve">Rohan </v>
      </c>
      <c r="C974" s="40" t="str">
        <f>RIGHT(Table1[[#This Row],[Employee Name]],LEN(Table1[[#This Row],[Employee Name]])-FIND(" ",Table1[[#This Row],[Employee Name]]))</f>
        <v>Gupta</v>
      </c>
      <c r="D974" s="22">
        <f>Table1[[#This Row],[Basic Salary]]+Table1[[#This Row],[Bonus]]</f>
        <v>120110</v>
      </c>
      <c r="E974" s="8">
        <v>80</v>
      </c>
      <c r="F974" s="45">
        <v>78</v>
      </c>
      <c r="G974" s="8" t="str" cm="1">
        <f t="array" ref="G974">_xlfn.IFS(Table1[[#This Row],[Performance Score]]&gt;=80,"Excellent",Table1[[#This Row],[Performance Score]]&gt;=60,"Good",Table1[[#This Row],[Performance Score]]&gt;=40,"Need Improvement")</f>
        <v>Good</v>
      </c>
      <c r="H974" s="29">
        <f>Table1[[#This Row],[Bonus]]/Table1[[#This Row],[Basic Salary]]</f>
        <v>0.27548636479483474</v>
      </c>
      <c r="I974" s="8">
        <f ca="1">DATEDIF(Table1[[#This Row],[Date of Birth]],TODAY(),"y")</f>
        <v>24</v>
      </c>
      <c r="J974" s="33">
        <v>44752</v>
      </c>
      <c r="K974" s="33" t="str" cm="1">
        <f t="array" aca="1" ref="K974" ca="1">_xlfn.IFS(L974&lt;3,"Junior",L974&lt;=7,"Mid-Level",L974&gt;7,"Senior")</f>
        <v>Mid-Level</v>
      </c>
      <c r="L974" s="45">
        <f ca="1">INT(YEARFRAC(Table1[[#This Row],[Joining Date]],TODAY(),1))</f>
        <v>3</v>
      </c>
      <c r="M974" s="25" t="str">
        <f t="shared" ca="1" si="15"/>
        <v>No</v>
      </c>
      <c r="N974" s="25">
        <f>YEAR(Table1[[#This Row],[Joining Date]])</f>
        <v>2022</v>
      </c>
      <c r="O974" s="45">
        <f>MONTH(Table1[[#This Row],[Joining Date]])</f>
        <v>7</v>
      </c>
      <c r="P974" s="25">
        <f ca="1">NETWORKDAYS(Table1[[#This Row],[Joining Date]],TODAY())</f>
        <v>1036</v>
      </c>
      <c r="Q974" s="25" t="str">
        <f>LEFT(Table1[[#This Row],[Department]],5)&amp;"-"&amp;RIGHT(Table1[[#This Row],[Employee ID]],3)</f>
        <v>HR-292</v>
      </c>
      <c r="R974" s="25" t="str">
        <f>LEFT(Table1[[#This Row],[Department]],3)</f>
        <v>HR</v>
      </c>
      <c r="S974" s="36">
        <f>_xlfn.XLOOKUP(Table1[[#This Row],[City]],Table2[City],Table2[Bonus %])</f>
        <v>8</v>
      </c>
      <c r="U974" s="48" t="str">
        <v xml:space="preserve">Rohan </v>
      </c>
      <c r="V974" s="48" t="str">
        <v>Gupta</v>
      </c>
    </row>
    <row r="975" spans="1:22" x14ac:dyDescent="0.35">
      <c r="A975" s="9" t="s">
        <v>1218</v>
      </c>
      <c r="B975" s="41" t="str">
        <f>LEFT(Table1[[#This Row],[Employee Name]],FIND(" ",Table1[[#This Row],[Employee Name]]))</f>
        <v xml:space="preserve">Arjun </v>
      </c>
      <c r="C975" s="41" t="str">
        <f>RIGHT(Table1[[#This Row],[Employee Name]],LEN(Table1[[#This Row],[Employee Name]])-FIND(" ",Table1[[#This Row],[Employee Name]]))</f>
        <v>Mehta</v>
      </c>
      <c r="D975" s="23">
        <f>Table1[[#This Row],[Basic Salary]]+Table1[[#This Row],[Bonus]]</f>
        <v>120105</v>
      </c>
      <c r="E975" s="10">
        <v>100</v>
      </c>
      <c r="F975" s="46">
        <v>68</v>
      </c>
      <c r="G975" s="10" t="str" cm="1">
        <f t="array" ref="G975">_xlfn.IFS(Table1[[#This Row],[Performance Score]]&gt;=80,"Excellent",Table1[[#This Row],[Performance Score]]&gt;=60,"Good",Table1[[#This Row],[Performance Score]]&gt;=40,"Need Improvement")</f>
        <v>Good</v>
      </c>
      <c r="H975" s="30">
        <f>Table1[[#This Row],[Bonus]]/Table1[[#This Row],[Basic Salary]]</f>
        <v>0.18256648582653132</v>
      </c>
      <c r="I975" s="10">
        <f ca="1">DATEDIF(Table1[[#This Row],[Date of Birth]],TODAY(),"y")</f>
        <v>39</v>
      </c>
      <c r="J975" s="34">
        <v>43312</v>
      </c>
      <c r="K975" s="33" t="str" cm="1">
        <f t="array" aca="1" ref="K975" ca="1">_xlfn.IFS(L975&lt;3,"Junior",L975&lt;=7,"Mid-Level",L975&gt;7,"Senior")</f>
        <v>Mid-Level</v>
      </c>
      <c r="L975" s="46">
        <f ca="1">INT(YEARFRAC(Table1[[#This Row],[Joining Date]],TODAY(),1))</f>
        <v>7</v>
      </c>
      <c r="M975" s="25" t="str">
        <f t="shared" ca="1" si="15"/>
        <v>Yes</v>
      </c>
      <c r="N975" s="26">
        <f>YEAR(Table1[[#This Row],[Joining Date]])</f>
        <v>2018</v>
      </c>
      <c r="O975" s="46">
        <f>MONTH(Table1[[#This Row],[Joining Date]])</f>
        <v>7</v>
      </c>
      <c r="P975" s="26">
        <f ca="1">NETWORKDAYS(Table1[[#This Row],[Joining Date]],TODAY())</f>
        <v>2065</v>
      </c>
      <c r="Q975" s="26" t="str">
        <f>LEFT(Table1[[#This Row],[Department]],5)&amp;"-"&amp;RIGHT(Table1[[#This Row],[Employee ID]],3)</f>
        <v>HR-162</v>
      </c>
      <c r="R975" s="26" t="str">
        <f>LEFT(Table1[[#This Row],[Department]],3)</f>
        <v>HR</v>
      </c>
      <c r="S975" s="37">
        <f>_xlfn.XLOOKUP(Table1[[#This Row],[City]],Table2[City],Table2[Bonus %])</f>
        <v>6</v>
      </c>
      <c r="U975" s="48" t="str">
        <v xml:space="preserve">Arjun </v>
      </c>
      <c r="V975" s="48" t="str">
        <v>Mehta</v>
      </c>
    </row>
    <row r="976" spans="1:22" x14ac:dyDescent="0.35">
      <c r="A976" s="7" t="s">
        <v>3127</v>
      </c>
      <c r="B976" s="40" t="str">
        <f>LEFT(Table1[[#This Row],[Employee Name]],FIND(" ",Table1[[#This Row],[Employee Name]]))</f>
        <v xml:space="preserve">Karan </v>
      </c>
      <c r="C976" s="40" t="str">
        <f>RIGHT(Table1[[#This Row],[Employee Name]],LEN(Table1[[#This Row],[Employee Name]])-FIND(" ",Table1[[#This Row],[Employee Name]]))</f>
        <v>Malhotra</v>
      </c>
      <c r="D976" s="22">
        <f>Table1[[#This Row],[Basic Salary]]+Table1[[#This Row],[Bonus]]</f>
        <v>120075</v>
      </c>
      <c r="E976" s="8">
        <v>99</v>
      </c>
      <c r="F976" s="45">
        <v>44</v>
      </c>
      <c r="G976" s="8" t="str" cm="1">
        <f t="array" ref="G976">_xlfn.IFS(Table1[[#This Row],[Performance Score]]&gt;=80,"Excellent",Table1[[#This Row],[Performance Score]]&gt;=60,"Good",Table1[[#This Row],[Performance Score]]&gt;=40,"Need Improvement")</f>
        <v>Need Improvement</v>
      </c>
      <c r="H976" s="29">
        <f>Table1[[#This Row],[Bonus]]/Table1[[#This Row],[Basic Salary]]</f>
        <v>0.2768231215839731</v>
      </c>
      <c r="I976" s="8">
        <f ca="1">DATEDIF(Table1[[#This Row],[Date of Birth]],TODAY(),"y")</f>
        <v>45</v>
      </c>
      <c r="J976" s="33">
        <v>43540</v>
      </c>
      <c r="K976" s="33" t="str" cm="1">
        <f t="array" aca="1" ref="K976" ca="1">_xlfn.IFS(L976&lt;3,"Junior",L976&lt;=7,"Mid-Level",L976&gt;7,"Senior")</f>
        <v>Mid-Level</v>
      </c>
      <c r="L976" s="45">
        <f ca="1">INT(YEARFRAC(Table1[[#This Row],[Joining Date]],TODAY(),1))</f>
        <v>7</v>
      </c>
      <c r="M976" s="25" t="str">
        <f t="shared" ca="1" si="15"/>
        <v>Yes</v>
      </c>
      <c r="N976" s="25">
        <f>YEAR(Table1[[#This Row],[Joining Date]])</f>
        <v>2019</v>
      </c>
      <c r="O976" s="45">
        <f>MONTH(Table1[[#This Row],[Joining Date]])</f>
        <v>3</v>
      </c>
      <c r="P976" s="25">
        <f ca="1">NETWORKDAYS(Table1[[#This Row],[Joining Date]],TODAY())</f>
        <v>1901</v>
      </c>
      <c r="Q976" s="25" t="str">
        <f>LEFT(Table1[[#This Row],[Department]],5)&amp;"-"&amp;RIGHT(Table1[[#This Row],[Employee ID]],3)</f>
        <v>Opera-071</v>
      </c>
      <c r="R976" s="25" t="str">
        <f>LEFT(Table1[[#This Row],[Department]],3)</f>
        <v>Ope</v>
      </c>
      <c r="S976" s="36">
        <f>_xlfn.XLOOKUP(Table1[[#This Row],[City]],Table2[City],Table2[Bonus %])</f>
        <v>6</v>
      </c>
      <c r="U976" s="48" t="str">
        <v xml:space="preserve">Karan </v>
      </c>
      <c r="V976" s="48" t="str">
        <v>Malhotra</v>
      </c>
    </row>
    <row r="977" spans="1:22" x14ac:dyDescent="0.35">
      <c r="A977" s="9" t="s">
        <v>493</v>
      </c>
      <c r="B977" s="41" t="str">
        <f>LEFT(Table1[[#This Row],[Employee Name]],FIND(" ",Table1[[#This Row],[Employee Name]]))</f>
        <v xml:space="preserve">Pooja </v>
      </c>
      <c r="C977" s="41" t="str">
        <f>RIGHT(Table1[[#This Row],[Employee Name]],LEN(Table1[[#This Row],[Employee Name]])-FIND(" ",Table1[[#This Row],[Employee Name]]))</f>
        <v>Das</v>
      </c>
      <c r="D977" s="23">
        <f>Table1[[#This Row],[Basic Salary]]+Table1[[#This Row],[Bonus]]</f>
        <v>120034</v>
      </c>
      <c r="E977" s="10">
        <v>72</v>
      </c>
      <c r="F977" s="46">
        <v>53</v>
      </c>
      <c r="G977" s="10" t="str" cm="1">
        <f t="array" ref="G977">_xlfn.IFS(Table1[[#This Row],[Performance Score]]&gt;=80,"Excellent",Table1[[#This Row],[Performance Score]]&gt;=60,"Good",Table1[[#This Row],[Performance Score]]&gt;=40,"Need Improvement")</f>
        <v>Need Improvement</v>
      </c>
      <c r="H977" s="30">
        <f>Table1[[#This Row],[Bonus]]/Table1[[#This Row],[Basic Salary]]</f>
        <v>0.11232196306283766</v>
      </c>
      <c r="I977" s="10">
        <f ca="1">DATEDIF(Table1[[#This Row],[Date of Birth]],TODAY(),"y")</f>
        <v>21</v>
      </c>
      <c r="J977" s="34">
        <v>45836</v>
      </c>
      <c r="K977" s="33" t="str" cm="1">
        <f t="array" aca="1" ref="K977" ca="1">_xlfn.IFS(L977&lt;3,"Junior",L977&lt;=7,"Mid-Level",L977&gt;7,"Senior")</f>
        <v>Junior</v>
      </c>
      <c r="L977" s="46">
        <f ca="1">INT(YEARFRAC(Table1[[#This Row],[Joining Date]],TODAY(),1))</f>
        <v>1</v>
      </c>
      <c r="M977" s="25" t="str">
        <f t="shared" ca="1" si="15"/>
        <v>No</v>
      </c>
      <c r="N977" s="26">
        <f>YEAR(Table1[[#This Row],[Joining Date]])</f>
        <v>2025</v>
      </c>
      <c r="O977" s="46">
        <f>MONTH(Table1[[#This Row],[Joining Date]])</f>
        <v>6</v>
      </c>
      <c r="P977" s="26">
        <f ca="1">NETWORKDAYS(Table1[[#This Row],[Joining Date]],TODAY())</f>
        <v>261</v>
      </c>
      <c r="Q977" s="26" t="str">
        <f>LEFT(Table1[[#This Row],[Department]],5)&amp;"-"&amp;RIGHT(Table1[[#This Row],[Employee ID]],3)</f>
        <v>Marke-437</v>
      </c>
      <c r="R977" s="26" t="str">
        <f>LEFT(Table1[[#This Row],[Department]],3)</f>
        <v>Mar</v>
      </c>
      <c r="S977" s="37">
        <f>_xlfn.XLOOKUP(Table1[[#This Row],[City]],Table2[City],Table2[Bonus %])</f>
        <v>4</v>
      </c>
      <c r="U977" s="48" t="str">
        <v xml:space="preserve">Pooja </v>
      </c>
      <c r="V977" s="48" t="str">
        <v>Das</v>
      </c>
    </row>
    <row r="978" spans="1:22" x14ac:dyDescent="0.35">
      <c r="A978" s="7" t="s">
        <v>1211</v>
      </c>
      <c r="B978" s="40" t="str">
        <f>LEFT(Table1[[#This Row],[Employee Name]],FIND(" ",Table1[[#This Row],[Employee Name]]))</f>
        <v xml:space="preserve">Sneha </v>
      </c>
      <c r="C978" s="40" t="str">
        <f>RIGHT(Table1[[#This Row],[Employee Name]],LEN(Table1[[#This Row],[Employee Name]])-FIND(" ",Table1[[#This Row],[Employee Name]]))</f>
        <v>Iyer</v>
      </c>
      <c r="D978" s="22">
        <f>Table1[[#This Row],[Basic Salary]]+Table1[[#This Row],[Bonus]]</f>
        <v>120030</v>
      </c>
      <c r="E978" s="8">
        <v>75</v>
      </c>
      <c r="F978" s="45">
        <v>76</v>
      </c>
      <c r="G978" s="8" t="str" cm="1">
        <f t="array" ref="G978">_xlfn.IFS(Table1[[#This Row],[Performance Score]]&gt;=80,"Excellent",Table1[[#This Row],[Performance Score]]&gt;=60,"Good",Table1[[#This Row],[Performance Score]]&gt;=40,"Need Improvement")</f>
        <v>Good</v>
      </c>
      <c r="H978" s="29">
        <f>Table1[[#This Row],[Bonus]]/Table1[[#This Row],[Basic Salary]]</f>
        <v>0.17119578474898767</v>
      </c>
      <c r="I978" s="8">
        <f ca="1">DATEDIF(Table1[[#This Row],[Date of Birth]],TODAY(),"y")</f>
        <v>31</v>
      </c>
      <c r="J978" s="33">
        <v>44468</v>
      </c>
      <c r="K978" s="33" t="str" cm="1">
        <f t="array" aca="1" ref="K978" ca="1">_xlfn.IFS(L978&lt;3,"Junior",L978&lt;=7,"Mid-Level",L978&gt;7,"Senior")</f>
        <v>Mid-Level</v>
      </c>
      <c r="L978" s="45">
        <f ca="1">INT(YEARFRAC(Table1[[#This Row],[Joining Date]],TODAY(),1))</f>
        <v>4</v>
      </c>
      <c r="M978" s="25" t="str">
        <f t="shared" ca="1" si="15"/>
        <v>No</v>
      </c>
      <c r="N978" s="25">
        <f>YEAR(Table1[[#This Row],[Joining Date]])</f>
        <v>2021</v>
      </c>
      <c r="O978" s="45">
        <f>MONTH(Table1[[#This Row],[Joining Date]])</f>
        <v>9</v>
      </c>
      <c r="P978" s="25">
        <f ca="1">NETWORKDAYS(Table1[[#This Row],[Joining Date]],TODAY())</f>
        <v>1239</v>
      </c>
      <c r="Q978" s="25" t="str">
        <f>LEFT(Table1[[#This Row],[Department]],5)&amp;"-"&amp;RIGHT(Table1[[#This Row],[Employee ID]],3)</f>
        <v>IT-155</v>
      </c>
      <c r="R978" s="25" t="str">
        <f>LEFT(Table1[[#This Row],[Department]],3)</f>
        <v>IT</v>
      </c>
      <c r="S978" s="36">
        <f>_xlfn.XLOOKUP(Table1[[#This Row],[City]],Table2[City],Table2[Bonus %])</f>
        <v>5</v>
      </c>
      <c r="U978" s="48" t="str">
        <v xml:space="preserve">Sneha </v>
      </c>
      <c r="V978" s="48" t="str">
        <v>Iyer</v>
      </c>
    </row>
    <row r="979" spans="1:22" x14ac:dyDescent="0.35">
      <c r="A979" s="9" t="s">
        <v>2030</v>
      </c>
      <c r="B979" s="41" t="str">
        <f>LEFT(Table1[[#This Row],[Employee Name]],FIND(" ",Table1[[#This Row],[Employee Name]]))</f>
        <v xml:space="preserve">Meera </v>
      </c>
      <c r="C979" s="41" t="str">
        <f>RIGHT(Table1[[#This Row],[Employee Name]],LEN(Table1[[#This Row],[Employee Name]])-FIND(" ",Table1[[#This Row],[Employee Name]]))</f>
        <v>Joshi</v>
      </c>
      <c r="D979" s="23">
        <f>Table1[[#This Row],[Basic Salary]]+Table1[[#This Row],[Bonus]]</f>
        <v>120026</v>
      </c>
      <c r="E979" s="10">
        <v>67</v>
      </c>
      <c r="F979" s="46">
        <v>62</v>
      </c>
      <c r="G979" s="10" t="str" cm="1">
        <f t="array" ref="G979">_xlfn.IFS(Table1[[#This Row],[Performance Score]]&gt;=80,"Excellent",Table1[[#This Row],[Performance Score]]&gt;=60,"Good",Table1[[#This Row],[Performance Score]]&gt;=40,"Need Improvement")</f>
        <v>Good</v>
      </c>
      <c r="H979" s="30">
        <f>Table1[[#This Row],[Bonus]]/Table1[[#This Row],[Basic Salary]]</f>
        <v>0.18662567103975322</v>
      </c>
      <c r="I979" s="10">
        <f ca="1">DATEDIF(Table1[[#This Row],[Date of Birth]],TODAY(),"y")</f>
        <v>42</v>
      </c>
      <c r="J979" s="34">
        <v>43064</v>
      </c>
      <c r="K979" s="33" t="str" cm="1">
        <f t="array" aca="1" ref="K979" ca="1">_xlfn.IFS(L979&lt;3,"Junior",L979&lt;=7,"Mid-Level",L979&gt;7,"Senior")</f>
        <v>Senior</v>
      </c>
      <c r="L979" s="46">
        <f ca="1">INT(YEARFRAC(Table1[[#This Row],[Joining Date]],TODAY(),1))</f>
        <v>8</v>
      </c>
      <c r="M979" s="25" t="str">
        <f t="shared" ca="1" si="15"/>
        <v>Yes</v>
      </c>
      <c r="N979" s="26">
        <f>YEAR(Table1[[#This Row],[Joining Date]])</f>
        <v>2017</v>
      </c>
      <c r="O979" s="46">
        <f>MONTH(Table1[[#This Row],[Joining Date]])</f>
        <v>11</v>
      </c>
      <c r="P979" s="26">
        <f ca="1">NETWORKDAYS(Table1[[#This Row],[Joining Date]],TODAY())</f>
        <v>2241</v>
      </c>
      <c r="Q979" s="26" t="str">
        <f>LEFT(Table1[[#This Row],[Department]],5)&amp;"-"&amp;RIGHT(Table1[[#This Row],[Employee ID]],3)</f>
        <v>Marke-974</v>
      </c>
      <c r="R979" s="26" t="str">
        <f>LEFT(Table1[[#This Row],[Department]],3)</f>
        <v>Mar</v>
      </c>
      <c r="S979" s="37">
        <f>_xlfn.XLOOKUP(Table1[[#This Row],[City]],Table2[City],Table2[Bonus %])</f>
        <v>8</v>
      </c>
      <c r="U979" s="48" t="str">
        <v xml:space="preserve">Meera </v>
      </c>
      <c r="V979" s="48" t="str">
        <v>Joshi</v>
      </c>
    </row>
    <row r="980" spans="1:22" x14ac:dyDescent="0.35">
      <c r="A980" s="7" t="s">
        <v>2617</v>
      </c>
      <c r="B980" s="40" t="str">
        <f>LEFT(Table1[[#This Row],[Employee Name]],FIND(" ",Table1[[#This Row],[Employee Name]]))</f>
        <v xml:space="preserve">Pooja </v>
      </c>
      <c r="C980" s="40" t="str">
        <f>RIGHT(Table1[[#This Row],[Employee Name]],LEN(Table1[[#This Row],[Employee Name]])-FIND(" ",Table1[[#This Row],[Employee Name]]))</f>
        <v>Das</v>
      </c>
      <c r="D980" s="22">
        <f>Table1[[#This Row],[Basic Salary]]+Table1[[#This Row],[Bonus]]</f>
        <v>120019</v>
      </c>
      <c r="E980" s="8">
        <v>63</v>
      </c>
      <c r="F980" s="45">
        <v>73</v>
      </c>
      <c r="G980" s="8" t="str" cm="1">
        <f t="array" ref="G980">_xlfn.IFS(Table1[[#This Row],[Performance Score]]&gt;=80,"Excellent",Table1[[#This Row],[Performance Score]]&gt;=60,"Good",Table1[[#This Row],[Performance Score]]&gt;=40,"Need Improvement")</f>
        <v>Good</v>
      </c>
      <c r="H980" s="29">
        <f>Table1[[#This Row],[Bonus]]/Table1[[#This Row],[Basic Salary]]</f>
        <v>9.0477099063246746E-2</v>
      </c>
      <c r="I980" s="8">
        <f ca="1">DATEDIF(Table1[[#This Row],[Date of Birth]],TODAY(),"y")</f>
        <v>14</v>
      </c>
      <c r="J980" s="33">
        <v>45976</v>
      </c>
      <c r="K980" s="33" t="str" cm="1">
        <f t="array" aca="1" ref="K980" ca="1">_xlfn.IFS(L980&lt;3,"Junior",L980&lt;=7,"Mid-Level",L980&gt;7,"Senior")</f>
        <v>Junior</v>
      </c>
      <c r="L980" s="45">
        <f ca="1">INT(YEARFRAC(Table1[[#This Row],[Joining Date]],TODAY(),1))</f>
        <v>0</v>
      </c>
      <c r="M980" s="25" t="str">
        <f t="shared" ca="1" si="15"/>
        <v>No</v>
      </c>
      <c r="N980" s="25">
        <f>YEAR(Table1[[#This Row],[Joining Date]])</f>
        <v>2025</v>
      </c>
      <c r="O980" s="45">
        <f>MONTH(Table1[[#This Row],[Joining Date]])</f>
        <v>11</v>
      </c>
      <c r="P980" s="25">
        <f ca="1">NETWORKDAYS(Table1[[#This Row],[Joining Date]],TODAY())</f>
        <v>161</v>
      </c>
      <c r="Q980" s="25" t="str">
        <f>LEFT(Table1[[#This Row],[Department]],5)&amp;"-"&amp;RIGHT(Table1[[#This Row],[Employee ID]],3)</f>
        <v>Sales-561</v>
      </c>
      <c r="R980" s="25" t="str">
        <f>LEFT(Table1[[#This Row],[Department]],3)</f>
        <v>Sal</v>
      </c>
      <c r="S980" s="36">
        <f>_xlfn.XLOOKUP(Table1[[#This Row],[City]],Table2[City],Table2[Bonus %])</f>
        <v>7</v>
      </c>
      <c r="U980" s="48" t="str">
        <v xml:space="preserve">Pooja </v>
      </c>
      <c r="V980" s="48" t="str">
        <v>Das</v>
      </c>
    </row>
    <row r="981" spans="1:22" x14ac:dyDescent="0.35">
      <c r="A981" s="9" t="s">
        <v>4979</v>
      </c>
      <c r="B981" s="41" t="str">
        <f>LEFT(Table1[[#This Row],[Employee Name]],FIND(" ",Table1[[#This Row],[Employee Name]]))</f>
        <v xml:space="preserve">Neha </v>
      </c>
      <c r="C981" s="41" t="str">
        <f>RIGHT(Table1[[#This Row],[Employee Name]],LEN(Table1[[#This Row],[Employee Name]])-FIND(" ",Table1[[#This Row],[Employee Name]]))</f>
        <v>Kulkarni</v>
      </c>
      <c r="D981" s="23">
        <f>Table1[[#This Row],[Basic Salary]]+Table1[[#This Row],[Bonus]]</f>
        <v>120008</v>
      </c>
      <c r="E981" s="10">
        <v>100</v>
      </c>
      <c r="F981" s="46">
        <v>99</v>
      </c>
      <c r="G981" s="10" t="str" cm="1">
        <f t="array" ref="G981">_xlfn.IFS(Table1[[#This Row],[Performance Score]]&gt;=80,"Excellent",Table1[[#This Row],[Performance Score]]&gt;=60,"Good",Table1[[#This Row],[Performance Score]]&gt;=40,"Need Improvement")</f>
        <v>Excellent</v>
      </c>
      <c r="H981" s="30">
        <f>Table1[[#This Row],[Bonus]]/Table1[[#This Row],[Basic Salary]]</f>
        <v>0.14233496739802962</v>
      </c>
      <c r="I981" s="10">
        <f ca="1">DATEDIF(Table1[[#This Row],[Date of Birth]],TODAY(),"y")</f>
        <v>32</v>
      </c>
      <c r="J981" s="34">
        <v>44815</v>
      </c>
      <c r="K981" s="33" t="str" cm="1">
        <f t="array" aca="1" ref="K981" ca="1">_xlfn.IFS(L981&lt;3,"Junior",L981&lt;=7,"Mid-Level",L981&gt;7,"Senior")</f>
        <v>Mid-Level</v>
      </c>
      <c r="L981" s="46">
        <f ca="1">INT(YEARFRAC(Table1[[#This Row],[Joining Date]],TODAY(),1))</f>
        <v>3</v>
      </c>
      <c r="M981" s="25" t="str">
        <f t="shared" ca="1" si="15"/>
        <v>No</v>
      </c>
      <c r="N981" s="26">
        <f>YEAR(Table1[[#This Row],[Joining Date]])</f>
        <v>2022</v>
      </c>
      <c r="O981" s="46">
        <f>MONTH(Table1[[#This Row],[Joining Date]])</f>
        <v>9</v>
      </c>
      <c r="P981" s="26">
        <f ca="1">NETWORKDAYS(Table1[[#This Row],[Joining Date]],TODAY())</f>
        <v>991</v>
      </c>
      <c r="Q981" s="26" t="str">
        <f>LEFT(Table1[[#This Row],[Department]],5)&amp;"-"&amp;RIGHT(Table1[[#This Row],[Employee ID]],3)</f>
        <v>Suppo-923</v>
      </c>
      <c r="R981" s="26" t="str">
        <f>LEFT(Table1[[#This Row],[Department]],3)</f>
        <v>Sup</v>
      </c>
      <c r="S981" s="37">
        <f>_xlfn.XLOOKUP(Table1[[#This Row],[City]],Table2[City],Table2[Bonus %])</f>
        <v>8</v>
      </c>
      <c r="U981" s="48" t="str">
        <v xml:space="preserve">Neha </v>
      </c>
      <c r="V981" s="48" t="str">
        <v>Kulkarni</v>
      </c>
    </row>
    <row r="982" spans="1:22" x14ac:dyDescent="0.35">
      <c r="A982" s="7" t="s">
        <v>1705</v>
      </c>
      <c r="B982" s="40" t="str">
        <f>LEFT(Table1[[#This Row],[Employee Name]],FIND(" ",Table1[[#This Row],[Employee Name]]))</f>
        <v xml:space="preserve">Rohan </v>
      </c>
      <c r="C982" s="40" t="str">
        <f>RIGHT(Table1[[#This Row],[Employee Name]],LEN(Table1[[#This Row],[Employee Name]])-FIND(" ",Table1[[#This Row],[Employee Name]]))</f>
        <v>Gupta</v>
      </c>
      <c r="D982" s="22">
        <f>Table1[[#This Row],[Basic Salary]]+Table1[[#This Row],[Bonus]]</f>
        <v>120006</v>
      </c>
      <c r="E982" s="8">
        <v>86</v>
      </c>
      <c r="F982" s="45">
        <v>57</v>
      </c>
      <c r="G982" s="8" t="str" cm="1">
        <f t="array" ref="G982">_xlfn.IFS(Table1[[#This Row],[Performance Score]]&gt;=80,"Excellent",Table1[[#This Row],[Performance Score]]&gt;=60,"Good",Table1[[#This Row],[Performance Score]]&gt;=40,"Need Improvement")</f>
        <v>Need Improvement</v>
      </c>
      <c r="H982" s="29">
        <f>Table1[[#This Row],[Bonus]]/Table1[[#This Row],[Basic Salary]]</f>
        <v>0.29244388920001724</v>
      </c>
      <c r="I982" s="8">
        <f ca="1">DATEDIF(Table1[[#This Row],[Date of Birth]],TODAY(),"y")</f>
        <v>31</v>
      </c>
      <c r="J982" s="33">
        <v>45387</v>
      </c>
      <c r="K982" s="33" t="str" cm="1">
        <f t="array" aca="1" ref="K982" ca="1">_xlfn.IFS(L982&lt;3,"Junior",L982&lt;=7,"Mid-Level",L982&gt;7,"Senior")</f>
        <v>Junior</v>
      </c>
      <c r="L982" s="45">
        <f ca="1">INT(YEARFRAC(Table1[[#This Row],[Joining Date]],TODAY(),1))</f>
        <v>2</v>
      </c>
      <c r="M982" s="25" t="str">
        <f t="shared" ca="1" si="15"/>
        <v>No</v>
      </c>
      <c r="N982" s="25">
        <f>YEAR(Table1[[#This Row],[Joining Date]])</f>
        <v>2024</v>
      </c>
      <c r="O982" s="45">
        <f>MONTH(Table1[[#This Row],[Joining Date]])</f>
        <v>4</v>
      </c>
      <c r="P982" s="25">
        <f ca="1">NETWORKDAYS(Table1[[#This Row],[Joining Date]],TODAY())</f>
        <v>582</v>
      </c>
      <c r="Q982" s="25" t="str">
        <f>LEFT(Table1[[#This Row],[Department]],5)&amp;"-"&amp;RIGHT(Table1[[#This Row],[Employee ID]],3)</f>
        <v>Sales-649</v>
      </c>
      <c r="R982" s="25" t="str">
        <f>LEFT(Table1[[#This Row],[Department]],3)</f>
        <v>Sal</v>
      </c>
      <c r="S982" s="36">
        <f>_xlfn.XLOOKUP(Table1[[#This Row],[City]],Table2[City],Table2[Bonus %])</f>
        <v>6</v>
      </c>
      <c r="U982" s="48" t="str">
        <v xml:space="preserve">Rohan </v>
      </c>
      <c r="V982" s="48" t="str">
        <v>Gupta</v>
      </c>
    </row>
    <row r="983" spans="1:22" x14ac:dyDescent="0.35">
      <c r="A983" s="9" t="s">
        <v>1667</v>
      </c>
      <c r="B983" s="41" t="str">
        <f>LEFT(Table1[[#This Row],[Employee Name]],FIND(" ",Table1[[#This Row],[Employee Name]]))</f>
        <v xml:space="preserve">Tarun </v>
      </c>
      <c r="C983" s="41" t="str">
        <f>RIGHT(Table1[[#This Row],[Employee Name]],LEN(Table1[[#This Row],[Employee Name]])-FIND(" ",Table1[[#This Row],[Employee Name]]))</f>
        <v>Verma</v>
      </c>
      <c r="D983" s="23">
        <f>Table1[[#This Row],[Basic Salary]]+Table1[[#This Row],[Bonus]]</f>
        <v>119942</v>
      </c>
      <c r="E983" s="10">
        <v>69</v>
      </c>
      <c r="F983" s="46">
        <v>60</v>
      </c>
      <c r="G983" s="10" t="str" cm="1">
        <f t="array" ref="G983">_xlfn.IFS(Table1[[#This Row],[Performance Score]]&gt;=80,"Excellent",Table1[[#This Row],[Performance Score]]&gt;=60,"Good",Table1[[#This Row],[Performance Score]]&gt;=40,"Need Improvement")</f>
        <v>Good</v>
      </c>
      <c r="H983" s="30">
        <f>Table1[[#This Row],[Bonus]]/Table1[[#This Row],[Basic Salary]]</f>
        <v>0.23367927342295547</v>
      </c>
      <c r="I983" s="10">
        <f ca="1">DATEDIF(Table1[[#This Row],[Date of Birth]],TODAY(),"y")</f>
        <v>29</v>
      </c>
      <c r="J983" s="34">
        <v>45698</v>
      </c>
      <c r="K983" s="33" t="str" cm="1">
        <f t="array" aca="1" ref="K983" ca="1">_xlfn.IFS(L983&lt;3,"Junior",L983&lt;=7,"Mid-Level",L983&gt;7,"Senior")</f>
        <v>Junior</v>
      </c>
      <c r="L983" s="46">
        <f ca="1">INT(YEARFRAC(Table1[[#This Row],[Joining Date]],TODAY(),1))</f>
        <v>1</v>
      </c>
      <c r="M983" s="25" t="str">
        <f t="shared" ca="1" si="15"/>
        <v>No</v>
      </c>
      <c r="N983" s="26">
        <f>YEAR(Table1[[#This Row],[Joining Date]])</f>
        <v>2025</v>
      </c>
      <c r="O983" s="46">
        <f>MONTH(Table1[[#This Row],[Joining Date]])</f>
        <v>2</v>
      </c>
      <c r="P983" s="26">
        <f ca="1">NETWORKDAYS(Table1[[#This Row],[Joining Date]],TODAY())</f>
        <v>361</v>
      </c>
      <c r="Q983" s="26" t="str">
        <f>LEFT(Table1[[#This Row],[Department]],5)&amp;"-"&amp;RIGHT(Table1[[#This Row],[Employee ID]],3)</f>
        <v>Sales-611</v>
      </c>
      <c r="R983" s="26" t="str">
        <f>LEFT(Table1[[#This Row],[Department]],3)</f>
        <v>Sal</v>
      </c>
      <c r="S983" s="37">
        <f>_xlfn.XLOOKUP(Table1[[#This Row],[City]],Table2[City],Table2[Bonus %])</f>
        <v>6</v>
      </c>
      <c r="U983" s="48" t="str">
        <v xml:space="preserve">Tarun </v>
      </c>
      <c r="V983" s="48" t="str">
        <v>Verma</v>
      </c>
    </row>
    <row r="984" spans="1:22" x14ac:dyDescent="0.35">
      <c r="A984" s="7" t="s">
        <v>4261</v>
      </c>
      <c r="B984" s="40" t="str">
        <f>LEFT(Table1[[#This Row],[Employee Name]],FIND(" ",Table1[[#This Row],[Employee Name]]))</f>
        <v xml:space="preserve">Tarun </v>
      </c>
      <c r="C984" s="40" t="str">
        <f>RIGHT(Table1[[#This Row],[Employee Name]],LEN(Table1[[#This Row],[Employee Name]])-FIND(" ",Table1[[#This Row],[Employee Name]]))</f>
        <v>Verma</v>
      </c>
      <c r="D984" s="22">
        <f>Table1[[#This Row],[Basic Salary]]+Table1[[#This Row],[Bonus]]</f>
        <v>119928</v>
      </c>
      <c r="E984" s="8">
        <v>86</v>
      </c>
      <c r="F984" s="45">
        <v>44</v>
      </c>
      <c r="G984" s="8" t="str" cm="1">
        <f t="array" ref="G984">_xlfn.IFS(Table1[[#This Row],[Performance Score]]&gt;=80,"Excellent",Table1[[#This Row],[Performance Score]]&gt;=60,"Good",Table1[[#This Row],[Performance Score]]&gt;=40,"Need Improvement")</f>
        <v>Need Improvement</v>
      </c>
      <c r="H984" s="29">
        <f>Table1[[#This Row],[Bonus]]/Table1[[#This Row],[Basic Salary]]</f>
        <v>0.13555277809339847</v>
      </c>
      <c r="I984" s="8">
        <f ca="1">DATEDIF(Table1[[#This Row],[Date of Birth]],TODAY(),"y")</f>
        <v>39</v>
      </c>
      <c r="J984" s="33">
        <v>43371</v>
      </c>
      <c r="K984" s="33" t="str" cm="1">
        <f t="array" aca="1" ref="K984" ca="1">_xlfn.IFS(L984&lt;3,"Junior",L984&lt;=7,"Mid-Level",L984&gt;7,"Senior")</f>
        <v>Mid-Level</v>
      </c>
      <c r="L984" s="45">
        <f ca="1">INT(YEARFRAC(Table1[[#This Row],[Joining Date]],TODAY(),1))</f>
        <v>7</v>
      </c>
      <c r="M984" s="25" t="str">
        <f t="shared" ca="1" si="15"/>
        <v>Yes</v>
      </c>
      <c r="N984" s="25">
        <f>YEAR(Table1[[#This Row],[Joining Date]])</f>
        <v>2018</v>
      </c>
      <c r="O984" s="45">
        <f>MONTH(Table1[[#This Row],[Joining Date]])</f>
        <v>9</v>
      </c>
      <c r="P984" s="25">
        <f ca="1">NETWORKDAYS(Table1[[#This Row],[Joining Date]],TODAY())</f>
        <v>2022</v>
      </c>
      <c r="Q984" s="25" t="str">
        <f>LEFT(Table1[[#This Row],[Department]],5)&amp;"-"&amp;RIGHT(Table1[[#This Row],[Employee ID]],3)</f>
        <v>Marke-205</v>
      </c>
      <c r="R984" s="25" t="str">
        <f>LEFT(Table1[[#This Row],[Department]],3)</f>
        <v>Mar</v>
      </c>
      <c r="S984" s="36">
        <f>_xlfn.XLOOKUP(Table1[[#This Row],[City]],Table2[City],Table2[Bonus %])</f>
        <v>6</v>
      </c>
      <c r="U984" s="48" t="str">
        <v xml:space="preserve">Tarun </v>
      </c>
      <c r="V984" s="48" t="str">
        <v>Verma</v>
      </c>
    </row>
    <row r="985" spans="1:22" x14ac:dyDescent="0.35">
      <c r="A985" s="9" t="s">
        <v>2200</v>
      </c>
      <c r="B985" s="41" t="str">
        <f>LEFT(Table1[[#This Row],[Employee Name]],FIND(" ",Table1[[#This Row],[Employee Name]]))</f>
        <v xml:space="preserve">Gayathri </v>
      </c>
      <c r="C985" s="41" t="str">
        <f>RIGHT(Table1[[#This Row],[Employee Name]],LEN(Table1[[#This Row],[Employee Name]])-FIND(" ",Table1[[#This Row],[Employee Name]]))</f>
        <v>Iyer</v>
      </c>
      <c r="D985" s="23">
        <f>Table1[[#This Row],[Basic Salary]]+Table1[[#This Row],[Bonus]]</f>
        <v>119911</v>
      </c>
      <c r="E985" s="10">
        <v>65</v>
      </c>
      <c r="F985" s="46">
        <v>71</v>
      </c>
      <c r="G985" s="10" t="str" cm="1">
        <f t="array" ref="G985">_xlfn.IFS(Table1[[#This Row],[Performance Score]]&gt;=80,"Excellent",Table1[[#This Row],[Performance Score]]&gt;=60,"Good",Table1[[#This Row],[Performance Score]]&gt;=40,"Need Improvement")</f>
        <v>Good</v>
      </c>
      <c r="H985" s="30">
        <f>Table1[[#This Row],[Bonus]]/Table1[[#This Row],[Basic Salary]]</f>
        <v>0.27094374019587059</v>
      </c>
      <c r="I985" s="10">
        <f ca="1">DATEDIF(Table1[[#This Row],[Date of Birth]],TODAY(),"y")</f>
        <v>28</v>
      </c>
      <c r="J985" s="34">
        <v>45130</v>
      </c>
      <c r="K985" s="33" t="str" cm="1">
        <f t="array" aca="1" ref="K985" ca="1">_xlfn.IFS(L985&lt;3,"Junior",L985&lt;=7,"Mid-Level",L985&gt;7,"Senior")</f>
        <v>Junior</v>
      </c>
      <c r="L985" s="46">
        <f ca="1">INT(YEARFRAC(Table1[[#This Row],[Joining Date]],TODAY(),1))</f>
        <v>2</v>
      </c>
      <c r="M985" s="25" t="str">
        <f t="shared" ca="1" si="15"/>
        <v>No</v>
      </c>
      <c r="N985" s="26">
        <f>YEAR(Table1[[#This Row],[Joining Date]])</f>
        <v>2023</v>
      </c>
      <c r="O985" s="46">
        <f>MONTH(Table1[[#This Row],[Joining Date]])</f>
        <v>7</v>
      </c>
      <c r="P985" s="26">
        <f ca="1">NETWORKDAYS(Table1[[#This Row],[Joining Date]],TODAY())</f>
        <v>766</v>
      </c>
      <c r="Q985" s="26" t="str">
        <f>LEFT(Table1[[#This Row],[Department]],5)&amp;"-"&amp;RIGHT(Table1[[#This Row],[Employee ID]],3)</f>
        <v>Suppo-144</v>
      </c>
      <c r="R985" s="26" t="str">
        <f>LEFT(Table1[[#This Row],[Department]],3)</f>
        <v>Sup</v>
      </c>
      <c r="S985" s="37">
        <f>_xlfn.XLOOKUP(Table1[[#This Row],[City]],Table2[City],Table2[Bonus %])</f>
        <v>7</v>
      </c>
      <c r="U985" s="48" t="str">
        <v xml:space="preserve">Gayathri </v>
      </c>
      <c r="V985" s="48" t="str">
        <v>Iyer</v>
      </c>
    </row>
    <row r="986" spans="1:22" x14ac:dyDescent="0.35">
      <c r="A986" s="7" t="s">
        <v>1759</v>
      </c>
      <c r="B986" s="40" t="str">
        <f>LEFT(Table1[[#This Row],[Employee Name]],FIND(" ",Table1[[#This Row],[Employee Name]]))</f>
        <v xml:space="preserve">Arjun </v>
      </c>
      <c r="C986" s="40" t="str">
        <f>RIGHT(Table1[[#This Row],[Employee Name]],LEN(Table1[[#This Row],[Employee Name]])-FIND(" ",Table1[[#This Row],[Employee Name]]))</f>
        <v>Mehta</v>
      </c>
      <c r="D986" s="22">
        <f>Table1[[#This Row],[Basic Salary]]+Table1[[#This Row],[Bonus]]</f>
        <v>119907</v>
      </c>
      <c r="E986" s="8">
        <v>63</v>
      </c>
      <c r="F986" s="45">
        <v>40</v>
      </c>
      <c r="G986" s="8" t="str" cm="1">
        <f t="array" ref="G986">_xlfn.IFS(Table1[[#This Row],[Performance Score]]&gt;=80,"Excellent",Table1[[#This Row],[Performance Score]]&gt;=60,"Good",Table1[[#This Row],[Performance Score]]&gt;=40,"Need Improvement")</f>
        <v>Need Improvement</v>
      </c>
      <c r="H986" s="29">
        <f>Table1[[#This Row],[Bonus]]/Table1[[#This Row],[Basic Salary]]</f>
        <v>9.0757754934958607E-2</v>
      </c>
      <c r="I986" s="8">
        <f ca="1">DATEDIF(Table1[[#This Row],[Date of Birth]],TODAY(),"y")</f>
        <v>15</v>
      </c>
      <c r="J986" s="33">
        <v>45832</v>
      </c>
      <c r="K986" s="33" t="str" cm="1">
        <f t="array" aca="1" ref="K986" ca="1">_xlfn.IFS(L986&lt;3,"Junior",L986&lt;=7,"Mid-Level",L986&gt;7,"Senior")</f>
        <v>Junior</v>
      </c>
      <c r="L986" s="45">
        <f ca="1">INT(YEARFRAC(Table1[[#This Row],[Joining Date]],TODAY(),1))</f>
        <v>1</v>
      </c>
      <c r="M986" s="25" t="str">
        <f t="shared" ca="1" si="15"/>
        <v>No</v>
      </c>
      <c r="N986" s="25">
        <f>YEAR(Table1[[#This Row],[Joining Date]])</f>
        <v>2025</v>
      </c>
      <c r="O986" s="45">
        <f>MONTH(Table1[[#This Row],[Joining Date]])</f>
        <v>6</v>
      </c>
      <c r="P986" s="25">
        <f ca="1">NETWORKDAYS(Table1[[#This Row],[Joining Date]],TODAY())</f>
        <v>265</v>
      </c>
      <c r="Q986" s="25" t="str">
        <f>LEFT(Table1[[#This Row],[Department]],5)&amp;"-"&amp;RIGHT(Table1[[#This Row],[Employee ID]],3)</f>
        <v>IT-703</v>
      </c>
      <c r="R986" s="25" t="str">
        <f>LEFT(Table1[[#This Row],[Department]],3)</f>
        <v>IT</v>
      </c>
      <c r="S986" s="36">
        <f>_xlfn.XLOOKUP(Table1[[#This Row],[City]],Table2[City],Table2[Bonus %])</f>
        <v>8</v>
      </c>
      <c r="U986" s="48" t="str">
        <v xml:space="preserve">Arjun </v>
      </c>
      <c r="V986" s="48" t="str">
        <v>Mehta</v>
      </c>
    </row>
    <row r="987" spans="1:22" x14ac:dyDescent="0.35">
      <c r="A987" s="9" t="s">
        <v>3862</v>
      </c>
      <c r="B987" s="41" t="str">
        <f>LEFT(Table1[[#This Row],[Employee Name]],FIND(" ",Table1[[#This Row],[Employee Name]]))</f>
        <v xml:space="preserve">Vikram </v>
      </c>
      <c r="C987" s="41" t="str">
        <f>RIGHT(Table1[[#This Row],[Employee Name]],LEN(Table1[[#This Row],[Employee Name]])-FIND(" ",Table1[[#This Row],[Employee Name]]))</f>
        <v>Singh</v>
      </c>
      <c r="D987" s="23">
        <f>Table1[[#This Row],[Basic Salary]]+Table1[[#This Row],[Bonus]]</f>
        <v>119892</v>
      </c>
      <c r="E987" s="10">
        <v>79</v>
      </c>
      <c r="F987" s="46">
        <v>99</v>
      </c>
      <c r="G987" s="10" t="str" cm="1">
        <f t="array" ref="G987">_xlfn.IFS(Table1[[#This Row],[Performance Score]]&gt;=80,"Excellent",Table1[[#This Row],[Performance Score]]&gt;=60,"Good",Table1[[#This Row],[Performance Score]]&gt;=40,"Need Improvement")</f>
        <v>Excellent</v>
      </c>
      <c r="H987" s="30">
        <f>Table1[[#This Row],[Bonus]]/Table1[[#This Row],[Basic Salary]]</f>
        <v>7.0473843516459966E-2</v>
      </c>
      <c r="I987" s="10">
        <f ca="1">DATEDIF(Table1[[#This Row],[Date of Birth]],TODAY(),"y")</f>
        <v>26</v>
      </c>
      <c r="J987" s="34">
        <v>44161</v>
      </c>
      <c r="K987" s="33" t="str" cm="1">
        <f t="array" aca="1" ref="K987" ca="1">_xlfn.IFS(L987&lt;3,"Junior",L987&lt;=7,"Mid-Level",L987&gt;7,"Senior")</f>
        <v>Mid-Level</v>
      </c>
      <c r="L987" s="46">
        <f ca="1">INT(YEARFRAC(Table1[[#This Row],[Joining Date]],TODAY(),1))</f>
        <v>5</v>
      </c>
      <c r="M987" s="25" t="str">
        <f t="shared" ca="1" si="15"/>
        <v>No</v>
      </c>
      <c r="N987" s="26">
        <f>YEAR(Table1[[#This Row],[Joining Date]])</f>
        <v>2020</v>
      </c>
      <c r="O987" s="46">
        <f>MONTH(Table1[[#This Row],[Joining Date]])</f>
        <v>11</v>
      </c>
      <c r="P987" s="26">
        <f ca="1">NETWORKDAYS(Table1[[#This Row],[Joining Date]],TODAY())</f>
        <v>1458</v>
      </c>
      <c r="Q987" s="26" t="str">
        <f>LEFT(Table1[[#This Row],[Department]],5)&amp;"-"&amp;RIGHT(Table1[[#This Row],[Employee ID]],3)</f>
        <v>Sales-806</v>
      </c>
      <c r="R987" s="26" t="str">
        <f>LEFT(Table1[[#This Row],[Department]],3)</f>
        <v>Sal</v>
      </c>
      <c r="S987" s="37">
        <f>_xlfn.XLOOKUP(Table1[[#This Row],[City]],Table2[City],Table2[Bonus %])</f>
        <v>6</v>
      </c>
      <c r="U987" s="48" t="str">
        <v xml:space="preserve">Vikram </v>
      </c>
      <c r="V987" s="48" t="str">
        <v>Singh</v>
      </c>
    </row>
    <row r="988" spans="1:22" x14ac:dyDescent="0.35">
      <c r="A988" s="7" t="s">
        <v>3335</v>
      </c>
      <c r="B988" s="40" t="str">
        <f>LEFT(Table1[[#This Row],[Employee Name]],FIND(" ",Table1[[#This Row],[Employee Name]]))</f>
        <v xml:space="preserve">Vikram </v>
      </c>
      <c r="C988" s="40" t="str">
        <f>RIGHT(Table1[[#This Row],[Employee Name]],LEN(Table1[[#This Row],[Employee Name]])-FIND(" ",Table1[[#This Row],[Employee Name]]))</f>
        <v>Singh</v>
      </c>
      <c r="D988" s="22">
        <f>Table1[[#This Row],[Basic Salary]]+Table1[[#This Row],[Bonus]]</f>
        <v>119863</v>
      </c>
      <c r="E988" s="8">
        <v>67</v>
      </c>
      <c r="F988" s="45">
        <v>66</v>
      </c>
      <c r="G988" s="8" t="str" cm="1">
        <f t="array" ref="G988">_xlfn.IFS(Table1[[#This Row],[Performance Score]]&gt;=80,"Excellent",Table1[[#This Row],[Performance Score]]&gt;=60,"Good",Table1[[#This Row],[Performance Score]]&gt;=40,"Need Improvement")</f>
        <v>Good</v>
      </c>
      <c r="H988" s="29">
        <f>Table1[[#This Row],[Bonus]]/Table1[[#This Row],[Basic Salary]]</f>
        <v>0.22652108957698053</v>
      </c>
      <c r="I988" s="8">
        <f ca="1">DATEDIF(Table1[[#This Row],[Date of Birth]],TODAY(),"y")</f>
        <v>35</v>
      </c>
      <c r="J988" s="33">
        <v>43585</v>
      </c>
      <c r="K988" s="33" t="str" cm="1">
        <f t="array" aca="1" ref="K988" ca="1">_xlfn.IFS(L988&lt;3,"Junior",L988&lt;=7,"Mid-Level",L988&gt;7,"Senior")</f>
        <v>Mid-Level</v>
      </c>
      <c r="L988" s="45">
        <f ca="1">INT(YEARFRAC(Table1[[#This Row],[Joining Date]],TODAY(),1))</f>
        <v>7</v>
      </c>
      <c r="M988" s="25" t="str">
        <f t="shared" ca="1" si="15"/>
        <v>Yes</v>
      </c>
      <c r="N988" s="25">
        <f>YEAR(Table1[[#This Row],[Joining Date]])</f>
        <v>2019</v>
      </c>
      <c r="O988" s="45">
        <f>MONTH(Table1[[#This Row],[Joining Date]])</f>
        <v>4</v>
      </c>
      <c r="P988" s="25">
        <f ca="1">NETWORKDAYS(Table1[[#This Row],[Joining Date]],TODAY())</f>
        <v>1870</v>
      </c>
      <c r="Q988" s="25" t="str">
        <f>LEFT(Table1[[#This Row],[Department]],5)&amp;"-"&amp;RIGHT(Table1[[#This Row],[Employee ID]],3)</f>
        <v>Marke-279</v>
      </c>
      <c r="R988" s="25" t="str">
        <f>LEFT(Table1[[#This Row],[Department]],3)</f>
        <v>Mar</v>
      </c>
      <c r="S988" s="36">
        <f>_xlfn.XLOOKUP(Table1[[#This Row],[City]],Table2[City],Table2[Bonus %])</f>
        <v>4</v>
      </c>
      <c r="U988" s="48" t="str">
        <v xml:space="preserve">Vikram </v>
      </c>
      <c r="V988" s="48" t="str">
        <v>Singh</v>
      </c>
    </row>
    <row r="989" spans="1:22" x14ac:dyDescent="0.35">
      <c r="A989" s="9" t="s">
        <v>4339</v>
      </c>
      <c r="B989" s="41" t="str">
        <f>LEFT(Table1[[#This Row],[Employee Name]],FIND(" ",Table1[[#This Row],[Employee Name]]))</f>
        <v xml:space="preserve">Aarav </v>
      </c>
      <c r="C989" s="41" t="str">
        <f>RIGHT(Table1[[#This Row],[Employee Name]],LEN(Table1[[#This Row],[Employee Name]])-FIND(" ",Table1[[#This Row],[Employee Name]]))</f>
        <v>Sharma</v>
      </c>
      <c r="D989" s="23">
        <f>Table1[[#This Row],[Basic Salary]]+Table1[[#This Row],[Bonus]]</f>
        <v>119838</v>
      </c>
      <c r="E989" s="10">
        <v>62</v>
      </c>
      <c r="F989" s="46">
        <v>68</v>
      </c>
      <c r="G989" s="10" t="str" cm="1">
        <f t="array" ref="G989">_xlfn.IFS(Table1[[#This Row],[Performance Score]]&gt;=80,"Excellent",Table1[[#This Row],[Performance Score]]&gt;=60,"Good",Table1[[#This Row],[Performance Score]]&gt;=40,"Need Improvement")</f>
        <v>Good</v>
      </c>
      <c r="H989" s="30">
        <f>Table1[[#This Row],[Bonus]]/Table1[[#This Row],[Basic Salary]]</f>
        <v>6.0353752090393481E-2</v>
      </c>
      <c r="I989" s="10">
        <f ca="1">DATEDIF(Table1[[#This Row],[Date of Birth]],TODAY(),"y")</f>
        <v>20</v>
      </c>
      <c r="J989" s="34">
        <v>45758</v>
      </c>
      <c r="K989" s="33" t="str" cm="1">
        <f t="array" aca="1" ref="K989" ca="1">_xlfn.IFS(L989&lt;3,"Junior",L989&lt;=7,"Mid-Level",L989&gt;7,"Senior")</f>
        <v>Junior</v>
      </c>
      <c r="L989" s="46">
        <f ca="1">INT(YEARFRAC(Table1[[#This Row],[Joining Date]],TODAY(),1))</f>
        <v>1</v>
      </c>
      <c r="M989" s="25" t="str">
        <f t="shared" ca="1" si="15"/>
        <v>No</v>
      </c>
      <c r="N989" s="26">
        <f>YEAR(Table1[[#This Row],[Joining Date]])</f>
        <v>2025</v>
      </c>
      <c r="O989" s="46">
        <f>MONTH(Table1[[#This Row],[Joining Date]])</f>
        <v>4</v>
      </c>
      <c r="P989" s="26">
        <f ca="1">NETWORKDAYS(Table1[[#This Row],[Joining Date]],TODAY())</f>
        <v>317</v>
      </c>
      <c r="Q989" s="26" t="str">
        <f>LEFT(Table1[[#This Row],[Department]],5)&amp;"-"&amp;RIGHT(Table1[[#This Row],[Employee ID]],3)</f>
        <v>HR-283</v>
      </c>
      <c r="R989" s="26" t="str">
        <f>LEFT(Table1[[#This Row],[Department]],3)</f>
        <v>HR</v>
      </c>
      <c r="S989" s="37">
        <f>_xlfn.XLOOKUP(Table1[[#This Row],[City]],Table2[City],Table2[Bonus %])</f>
        <v>7</v>
      </c>
      <c r="U989" s="48" t="str">
        <v xml:space="preserve">Aarav </v>
      </c>
      <c r="V989" s="48" t="str">
        <v>Sharma</v>
      </c>
    </row>
    <row r="990" spans="1:22" x14ac:dyDescent="0.35">
      <c r="A990" s="7" t="s">
        <v>677</v>
      </c>
      <c r="B990" s="40" t="str">
        <f>LEFT(Table1[[#This Row],[Employee Name]],FIND(" ",Table1[[#This Row],[Employee Name]]))</f>
        <v xml:space="preserve">Swathi </v>
      </c>
      <c r="C990" s="40" t="str">
        <f>RIGHT(Table1[[#This Row],[Employee Name]],LEN(Table1[[#This Row],[Employee Name]])-FIND(" ",Table1[[#This Row],[Employee Name]]))</f>
        <v>Ramesh</v>
      </c>
      <c r="D990" s="22">
        <f>Table1[[#This Row],[Basic Salary]]+Table1[[#This Row],[Bonus]]</f>
        <v>119826</v>
      </c>
      <c r="E990" s="8">
        <v>68</v>
      </c>
      <c r="F990" s="45">
        <v>53</v>
      </c>
      <c r="G990" s="8" t="str" cm="1">
        <f t="array" ref="G990">_xlfn.IFS(Table1[[#This Row],[Performance Score]]&gt;=80,"Excellent",Table1[[#This Row],[Performance Score]]&gt;=60,"Good",Table1[[#This Row],[Performance Score]]&gt;=40,"Need Improvement")</f>
        <v>Need Improvement</v>
      </c>
      <c r="H990" s="29">
        <f>Table1[[#This Row],[Bonus]]/Table1[[#This Row],[Basic Salary]]</f>
        <v>0.29329102447869448</v>
      </c>
      <c r="I990" s="8">
        <f ca="1">DATEDIF(Table1[[#This Row],[Date of Birth]],TODAY(),"y")</f>
        <v>42</v>
      </c>
      <c r="J990" s="33">
        <v>42591</v>
      </c>
      <c r="K990" s="33" t="str" cm="1">
        <f t="array" aca="1" ref="K990" ca="1">_xlfn.IFS(L990&lt;3,"Junior",L990&lt;=7,"Mid-Level",L990&gt;7,"Senior")</f>
        <v>Senior</v>
      </c>
      <c r="L990" s="45">
        <f ca="1">INT(YEARFRAC(Table1[[#This Row],[Joining Date]],TODAY(),1))</f>
        <v>9</v>
      </c>
      <c r="M990" s="25" t="str">
        <f t="shared" ca="1" si="15"/>
        <v>Yes</v>
      </c>
      <c r="N990" s="25">
        <f>YEAR(Table1[[#This Row],[Joining Date]])</f>
        <v>2016</v>
      </c>
      <c r="O990" s="45">
        <f>MONTH(Table1[[#This Row],[Joining Date]])</f>
        <v>8</v>
      </c>
      <c r="P990" s="25">
        <f ca="1">NETWORKDAYS(Table1[[#This Row],[Joining Date]],TODAY())</f>
        <v>2580</v>
      </c>
      <c r="Q990" s="25" t="str">
        <f>LEFT(Table1[[#This Row],[Department]],5)&amp;"-"&amp;RIGHT(Table1[[#This Row],[Employee ID]],3)</f>
        <v>Suppo-621</v>
      </c>
      <c r="R990" s="25" t="str">
        <f>LEFT(Table1[[#This Row],[Department]],3)</f>
        <v>Sup</v>
      </c>
      <c r="S990" s="36">
        <f>_xlfn.XLOOKUP(Table1[[#This Row],[City]],Table2[City],Table2[Bonus %])</f>
        <v>6</v>
      </c>
      <c r="U990" s="48" t="str">
        <v xml:space="preserve">Swathi </v>
      </c>
      <c r="V990" s="48" t="str">
        <v>Ramesh</v>
      </c>
    </row>
    <row r="991" spans="1:22" x14ac:dyDescent="0.35">
      <c r="A991" s="9" t="s">
        <v>3468</v>
      </c>
      <c r="B991" s="41" t="str">
        <f>LEFT(Table1[[#This Row],[Employee Name]],FIND(" ",Table1[[#This Row],[Employee Name]]))</f>
        <v xml:space="preserve">Krishna </v>
      </c>
      <c r="C991" s="41" t="str">
        <f>RIGHT(Table1[[#This Row],[Employee Name]],LEN(Table1[[#This Row],[Employee Name]])-FIND(" ",Table1[[#This Row],[Employee Name]]))</f>
        <v>Chaitanya</v>
      </c>
      <c r="D991" s="23">
        <f>Table1[[#This Row],[Basic Salary]]+Table1[[#This Row],[Bonus]]</f>
        <v>119803</v>
      </c>
      <c r="E991" s="10">
        <v>80</v>
      </c>
      <c r="F991" s="46">
        <v>82</v>
      </c>
      <c r="G991" s="10" t="str" cm="1">
        <f t="array" ref="G991">_xlfn.IFS(Table1[[#This Row],[Performance Score]]&gt;=80,"Excellent",Table1[[#This Row],[Performance Score]]&gt;=60,"Good",Table1[[#This Row],[Performance Score]]&gt;=40,"Need Improvement")</f>
        <v>Excellent</v>
      </c>
      <c r="H991" s="30">
        <f>Table1[[#This Row],[Bonus]]/Table1[[#This Row],[Basic Salary]]</f>
        <v>0.10449068397422305</v>
      </c>
      <c r="I991" s="10">
        <f ca="1">DATEDIF(Table1[[#This Row],[Date of Birth]],TODAY(),"y")</f>
        <v>15</v>
      </c>
      <c r="J991" s="34">
        <v>42389</v>
      </c>
      <c r="K991" s="33" t="str" cm="1">
        <f t="array" aca="1" ref="K991" ca="1">_xlfn.IFS(L991&lt;3,"Junior",L991&lt;=7,"Mid-Level",L991&gt;7,"Senior")</f>
        <v>Senior</v>
      </c>
      <c r="L991" s="46">
        <f ca="1">INT(YEARFRAC(Table1[[#This Row],[Joining Date]],TODAY(),1))</f>
        <v>10</v>
      </c>
      <c r="M991" s="25" t="str">
        <f t="shared" ca="1" si="15"/>
        <v>Yes</v>
      </c>
      <c r="N991" s="26">
        <f>YEAR(Table1[[#This Row],[Joining Date]])</f>
        <v>2016</v>
      </c>
      <c r="O991" s="46">
        <f>MONTH(Table1[[#This Row],[Joining Date]])</f>
        <v>1</v>
      </c>
      <c r="P991" s="26">
        <f ca="1">NETWORKDAYS(Table1[[#This Row],[Joining Date]],TODAY())</f>
        <v>2724</v>
      </c>
      <c r="Q991" s="26" t="str">
        <f>LEFT(Table1[[#This Row],[Department]],5)&amp;"-"&amp;RIGHT(Table1[[#This Row],[Employee ID]],3)</f>
        <v>IT-412</v>
      </c>
      <c r="R991" s="26" t="str">
        <f>LEFT(Table1[[#This Row],[Department]],3)</f>
        <v>IT</v>
      </c>
      <c r="S991" s="37">
        <f>_xlfn.XLOOKUP(Table1[[#This Row],[City]],Table2[City],Table2[Bonus %])</f>
        <v>5</v>
      </c>
      <c r="U991" s="48" t="str">
        <v xml:space="preserve">Krishna </v>
      </c>
      <c r="V991" s="48" t="str">
        <v>Chaitanya</v>
      </c>
    </row>
    <row r="992" spans="1:22" x14ac:dyDescent="0.35">
      <c r="A992" s="7" t="s">
        <v>1057</v>
      </c>
      <c r="B992" s="40" t="str">
        <f>LEFT(Table1[[#This Row],[Employee Name]],FIND(" ",Table1[[#This Row],[Employee Name]]))</f>
        <v xml:space="preserve">Swathi </v>
      </c>
      <c r="C992" s="40" t="str">
        <f>RIGHT(Table1[[#This Row],[Employee Name]],LEN(Table1[[#This Row],[Employee Name]])-FIND(" ",Table1[[#This Row],[Employee Name]]))</f>
        <v>Ramesh</v>
      </c>
      <c r="D992" s="22">
        <f>Table1[[#This Row],[Basic Salary]]+Table1[[#This Row],[Bonus]]</f>
        <v>119784</v>
      </c>
      <c r="E992" s="8">
        <v>91</v>
      </c>
      <c r="F992" s="45">
        <v>58</v>
      </c>
      <c r="G992" s="8" t="str" cm="1">
        <f t="array" ref="G992">_xlfn.IFS(Table1[[#This Row],[Performance Score]]&gt;=80,"Excellent",Table1[[#This Row],[Performance Score]]&gt;=60,"Good",Table1[[#This Row],[Performance Score]]&gt;=40,"Need Improvement")</f>
        <v>Need Improvement</v>
      </c>
      <c r="H992" s="29">
        <f>Table1[[#This Row],[Bonus]]/Table1[[#This Row],[Basic Salary]]</f>
        <v>0.11203535222251104</v>
      </c>
      <c r="I992" s="8">
        <f ca="1">DATEDIF(Table1[[#This Row],[Date of Birth]],TODAY(),"y")</f>
        <v>25</v>
      </c>
      <c r="J992" s="33">
        <v>44355</v>
      </c>
      <c r="K992" s="33" t="str" cm="1">
        <f t="array" aca="1" ref="K992" ca="1">_xlfn.IFS(L992&lt;3,"Junior",L992&lt;=7,"Mid-Level",L992&gt;7,"Senior")</f>
        <v>Mid-Level</v>
      </c>
      <c r="L992" s="45">
        <f ca="1">INT(YEARFRAC(Table1[[#This Row],[Joining Date]],TODAY(),1))</f>
        <v>5</v>
      </c>
      <c r="M992" s="25" t="str">
        <f t="shared" ca="1" si="15"/>
        <v>No</v>
      </c>
      <c r="N992" s="25">
        <f>YEAR(Table1[[#This Row],[Joining Date]])</f>
        <v>2021</v>
      </c>
      <c r="O992" s="45">
        <f>MONTH(Table1[[#This Row],[Joining Date]])</f>
        <v>6</v>
      </c>
      <c r="P992" s="25">
        <f ca="1">NETWORKDAYS(Table1[[#This Row],[Joining Date]],TODAY())</f>
        <v>1320</v>
      </c>
      <c r="Q992" s="25" t="str">
        <f>LEFT(Table1[[#This Row],[Department]],5)&amp;"-"&amp;RIGHT(Table1[[#This Row],[Employee ID]],3)</f>
        <v>Sales-001</v>
      </c>
      <c r="R992" s="25" t="str">
        <f>LEFT(Table1[[#This Row],[Department]],3)</f>
        <v>Sal</v>
      </c>
      <c r="S992" s="36">
        <f>_xlfn.XLOOKUP(Table1[[#This Row],[City]],Table2[City],Table2[Bonus %])</f>
        <v>6</v>
      </c>
      <c r="U992" s="48" t="str">
        <v xml:space="preserve">Swathi </v>
      </c>
      <c r="V992" s="48" t="str">
        <v>Ramesh</v>
      </c>
    </row>
    <row r="993" spans="1:22" x14ac:dyDescent="0.35">
      <c r="A993" s="9" t="s">
        <v>4365</v>
      </c>
      <c r="B993" s="41" t="str">
        <f>LEFT(Table1[[#This Row],[Employee Name]],FIND(" ",Table1[[#This Row],[Employee Name]]))</f>
        <v xml:space="preserve">Karan </v>
      </c>
      <c r="C993" s="41" t="str">
        <f>RIGHT(Table1[[#This Row],[Employee Name]],LEN(Table1[[#This Row],[Employee Name]])-FIND(" ",Table1[[#This Row],[Employee Name]]))</f>
        <v>Malhotra</v>
      </c>
      <c r="D993" s="23">
        <f>Table1[[#This Row],[Basic Salary]]+Table1[[#This Row],[Bonus]]</f>
        <v>119783</v>
      </c>
      <c r="E993" s="10">
        <v>69</v>
      </c>
      <c r="F993" s="46">
        <v>55</v>
      </c>
      <c r="G993" s="10" t="str" cm="1">
        <f t="array" ref="G993">_xlfn.IFS(Table1[[#This Row],[Performance Score]]&gt;=80,"Excellent",Table1[[#This Row],[Performance Score]]&gt;=60,"Good",Table1[[#This Row],[Performance Score]]&gt;=40,"Need Improvement")</f>
        <v>Need Improvement</v>
      </c>
      <c r="H993" s="30">
        <f>Table1[[#This Row],[Bonus]]/Table1[[#This Row],[Basic Salary]]</f>
        <v>0.24980958045095522</v>
      </c>
      <c r="I993" s="10">
        <f ca="1">DATEDIF(Table1[[#This Row],[Date of Birth]],TODAY(),"y")</f>
        <v>37</v>
      </c>
      <c r="J993" s="34">
        <v>45503</v>
      </c>
      <c r="K993" s="33" t="str" cm="1">
        <f t="array" aca="1" ref="K993" ca="1">_xlfn.IFS(L993&lt;3,"Junior",L993&lt;=7,"Mid-Level",L993&gt;7,"Senior")</f>
        <v>Junior</v>
      </c>
      <c r="L993" s="46">
        <f ca="1">INT(YEARFRAC(Table1[[#This Row],[Joining Date]],TODAY(),1))</f>
        <v>1</v>
      </c>
      <c r="M993" s="25" t="str">
        <f t="shared" ca="1" si="15"/>
        <v>No</v>
      </c>
      <c r="N993" s="26">
        <f>YEAR(Table1[[#This Row],[Joining Date]])</f>
        <v>2024</v>
      </c>
      <c r="O993" s="46">
        <f>MONTH(Table1[[#This Row],[Joining Date]])</f>
        <v>7</v>
      </c>
      <c r="P993" s="26">
        <f ca="1">NETWORKDAYS(Table1[[#This Row],[Joining Date]],TODAY())</f>
        <v>500</v>
      </c>
      <c r="Q993" s="26" t="str">
        <f>LEFT(Table1[[#This Row],[Department]],5)&amp;"-"&amp;RIGHT(Table1[[#This Row],[Employee ID]],3)</f>
        <v>Marke-309</v>
      </c>
      <c r="R993" s="26" t="str">
        <f>LEFT(Table1[[#This Row],[Department]],3)</f>
        <v>Mar</v>
      </c>
      <c r="S993" s="37">
        <f>_xlfn.XLOOKUP(Table1[[#This Row],[City]],Table2[City],Table2[Bonus %])</f>
        <v>6</v>
      </c>
      <c r="U993" s="48" t="str">
        <v xml:space="preserve">Karan </v>
      </c>
      <c r="V993" s="48" t="str">
        <v>Malhotra</v>
      </c>
    </row>
    <row r="994" spans="1:22" x14ac:dyDescent="0.35">
      <c r="A994" s="7" t="s">
        <v>3864</v>
      </c>
      <c r="B994" s="40" t="str">
        <f>LEFT(Table1[[#This Row],[Employee Name]],FIND(" ",Table1[[#This Row],[Employee Name]]))</f>
        <v xml:space="preserve">Neha </v>
      </c>
      <c r="C994" s="40" t="str">
        <f>RIGHT(Table1[[#This Row],[Employee Name]],LEN(Table1[[#This Row],[Employee Name]])-FIND(" ",Table1[[#This Row],[Employee Name]]))</f>
        <v>Kulkarni</v>
      </c>
      <c r="D994" s="22">
        <f>Table1[[#This Row],[Basic Salary]]+Table1[[#This Row],[Bonus]]</f>
        <v>119762</v>
      </c>
      <c r="E994" s="8">
        <v>60</v>
      </c>
      <c r="F994" s="45">
        <v>100</v>
      </c>
      <c r="G994" s="8" t="str" cm="1">
        <f t="array" ref="G994">_xlfn.IFS(Table1[[#This Row],[Performance Score]]&gt;=80,"Excellent",Table1[[#This Row],[Performance Score]]&gt;=60,"Good",Table1[[#This Row],[Performance Score]]&gt;=40,"Need Improvement")</f>
        <v>Excellent</v>
      </c>
      <c r="H994" s="29">
        <f>Table1[[#This Row],[Bonus]]/Table1[[#This Row],[Basic Salary]]</f>
        <v>0.13394877621549969</v>
      </c>
      <c r="I994" s="8">
        <f ca="1">DATEDIF(Table1[[#This Row],[Date of Birth]],TODAY(),"y")</f>
        <v>37</v>
      </c>
      <c r="J994" s="33">
        <v>42595</v>
      </c>
      <c r="K994" s="33" t="str" cm="1">
        <f t="array" aca="1" ref="K994" ca="1">_xlfn.IFS(L994&lt;3,"Junior",L994&lt;=7,"Mid-Level",L994&gt;7,"Senior")</f>
        <v>Senior</v>
      </c>
      <c r="L994" s="45">
        <f ca="1">INT(YEARFRAC(Table1[[#This Row],[Joining Date]],TODAY(),1))</f>
        <v>9</v>
      </c>
      <c r="M994" s="25" t="str">
        <f t="shared" ca="1" si="15"/>
        <v>Yes</v>
      </c>
      <c r="N994" s="25">
        <f>YEAR(Table1[[#This Row],[Joining Date]])</f>
        <v>2016</v>
      </c>
      <c r="O994" s="45">
        <f>MONTH(Table1[[#This Row],[Joining Date]])</f>
        <v>8</v>
      </c>
      <c r="P994" s="25">
        <f ca="1">NETWORKDAYS(Table1[[#This Row],[Joining Date]],TODAY())</f>
        <v>2576</v>
      </c>
      <c r="Q994" s="25" t="str">
        <f>LEFT(Table1[[#This Row],[Department]],5)&amp;"-"&amp;RIGHT(Table1[[#This Row],[Employee ID]],3)</f>
        <v>Sales-808</v>
      </c>
      <c r="R994" s="25" t="str">
        <f>LEFT(Table1[[#This Row],[Department]],3)</f>
        <v>Sal</v>
      </c>
      <c r="S994" s="36">
        <f>_xlfn.XLOOKUP(Table1[[#This Row],[City]],Table2[City],Table2[Bonus %])</f>
        <v>7</v>
      </c>
      <c r="U994" s="48" t="str">
        <v xml:space="preserve">Neha </v>
      </c>
      <c r="V994" s="48" t="str">
        <v>Kulkarni</v>
      </c>
    </row>
    <row r="995" spans="1:22" x14ac:dyDescent="0.35">
      <c r="A995" s="9" t="s">
        <v>4187</v>
      </c>
      <c r="B995" s="41" t="str">
        <f>LEFT(Table1[[#This Row],[Employee Name]],FIND(" ",Table1[[#This Row],[Employee Name]]))</f>
        <v xml:space="preserve">Kavya </v>
      </c>
      <c r="C995" s="41" t="str">
        <f>RIGHT(Table1[[#This Row],[Employee Name]],LEN(Table1[[#This Row],[Employee Name]])-FIND(" ",Table1[[#This Row],[Employee Name]]))</f>
        <v>Nair</v>
      </c>
      <c r="D995" s="23">
        <f>Table1[[#This Row],[Basic Salary]]+Table1[[#This Row],[Bonus]]</f>
        <v>119707</v>
      </c>
      <c r="E995" s="10">
        <v>61</v>
      </c>
      <c r="F995" s="46">
        <v>63</v>
      </c>
      <c r="G995" s="10" t="str" cm="1">
        <f t="array" ref="G995">_xlfn.IFS(Table1[[#This Row],[Performance Score]]&gt;=80,"Excellent",Table1[[#This Row],[Performance Score]]&gt;=60,"Good",Table1[[#This Row],[Performance Score]]&gt;=40,"Need Improvement")</f>
        <v>Good</v>
      </c>
      <c r="H995" s="30">
        <f>Table1[[#This Row],[Bonus]]/Table1[[#This Row],[Basic Salary]]</f>
        <v>4.7360316377062665E-2</v>
      </c>
      <c r="I995" s="10">
        <f ca="1">DATEDIF(Table1[[#This Row],[Date of Birth]],TODAY(),"y")</f>
        <v>16</v>
      </c>
      <c r="J995" s="34">
        <v>43563</v>
      </c>
      <c r="K995" s="33" t="str" cm="1">
        <f t="array" aca="1" ref="K995" ca="1">_xlfn.IFS(L995&lt;3,"Junior",L995&lt;=7,"Mid-Level",L995&gt;7,"Senior")</f>
        <v>Mid-Level</v>
      </c>
      <c r="L995" s="46">
        <f ca="1">INT(YEARFRAC(Table1[[#This Row],[Joining Date]],TODAY(),1))</f>
        <v>7</v>
      </c>
      <c r="M995" s="25" t="str">
        <f t="shared" ca="1" si="15"/>
        <v>Yes</v>
      </c>
      <c r="N995" s="26">
        <f>YEAR(Table1[[#This Row],[Joining Date]])</f>
        <v>2019</v>
      </c>
      <c r="O995" s="46">
        <f>MONTH(Table1[[#This Row],[Joining Date]])</f>
        <v>4</v>
      </c>
      <c r="P995" s="26">
        <f ca="1">NETWORKDAYS(Table1[[#This Row],[Joining Date]],TODAY())</f>
        <v>1886</v>
      </c>
      <c r="Q995" s="26" t="str">
        <f>LEFT(Table1[[#This Row],[Department]],5)&amp;"-"&amp;RIGHT(Table1[[#This Row],[Employee ID]],3)</f>
        <v>Finan-131</v>
      </c>
      <c r="R995" s="26" t="str">
        <f>LEFT(Table1[[#This Row],[Department]],3)</f>
        <v>Fin</v>
      </c>
      <c r="S995" s="37">
        <f>_xlfn.XLOOKUP(Table1[[#This Row],[City]],Table2[City],Table2[Bonus %])</f>
        <v>5</v>
      </c>
      <c r="U995" s="48" t="str">
        <v xml:space="preserve">Kavya </v>
      </c>
      <c r="V995" s="48" t="str">
        <v>Nair</v>
      </c>
    </row>
    <row r="996" spans="1:22" x14ac:dyDescent="0.35">
      <c r="A996" s="7" t="s">
        <v>2748</v>
      </c>
      <c r="B996" s="40" t="str">
        <f>LEFT(Table1[[#This Row],[Employee Name]],FIND(" ",Table1[[#This Row],[Employee Name]]))</f>
        <v xml:space="preserve">Karan </v>
      </c>
      <c r="C996" s="40" t="str">
        <f>RIGHT(Table1[[#This Row],[Employee Name]],LEN(Table1[[#This Row],[Employee Name]])-FIND(" ",Table1[[#This Row],[Employee Name]]))</f>
        <v>Malhotra</v>
      </c>
      <c r="D996" s="22">
        <f>Table1[[#This Row],[Basic Salary]]+Table1[[#This Row],[Bonus]]</f>
        <v>119685</v>
      </c>
      <c r="E996" s="8">
        <v>64</v>
      </c>
      <c r="F996" s="45">
        <v>87</v>
      </c>
      <c r="G996" s="8" t="str" cm="1">
        <f t="array" ref="G996">_xlfn.IFS(Table1[[#This Row],[Performance Score]]&gt;=80,"Excellent",Table1[[#This Row],[Performance Score]]&gt;=60,"Good",Table1[[#This Row],[Performance Score]]&gt;=40,"Need Improvement")</f>
        <v>Excellent</v>
      </c>
      <c r="H996" s="29">
        <f>Table1[[#This Row],[Bonus]]/Table1[[#This Row],[Basic Salary]]</f>
        <v>0.26026661612332574</v>
      </c>
      <c r="I996" s="8">
        <f ca="1">DATEDIF(Table1[[#This Row],[Date of Birth]],TODAY(),"y")</f>
        <v>28</v>
      </c>
      <c r="J996" s="33">
        <v>44576</v>
      </c>
      <c r="K996" s="33" t="str" cm="1">
        <f t="array" aca="1" ref="K996" ca="1">_xlfn.IFS(L996&lt;3,"Junior",L996&lt;=7,"Mid-Level",L996&gt;7,"Senior")</f>
        <v>Mid-Level</v>
      </c>
      <c r="L996" s="45">
        <f ca="1">INT(YEARFRAC(Table1[[#This Row],[Joining Date]],TODAY(),1))</f>
        <v>4</v>
      </c>
      <c r="M996" s="25" t="str">
        <f t="shared" ca="1" si="15"/>
        <v>No</v>
      </c>
      <c r="N996" s="25">
        <f>YEAR(Table1[[#This Row],[Joining Date]])</f>
        <v>2022</v>
      </c>
      <c r="O996" s="45">
        <f>MONTH(Table1[[#This Row],[Joining Date]])</f>
        <v>1</v>
      </c>
      <c r="P996" s="25">
        <f ca="1">NETWORKDAYS(Table1[[#This Row],[Joining Date]],TODAY())</f>
        <v>1161</v>
      </c>
      <c r="Q996" s="25" t="str">
        <f>LEFT(Table1[[#This Row],[Department]],5)&amp;"-"&amp;RIGHT(Table1[[#This Row],[Employee ID]],3)</f>
        <v>HR-692</v>
      </c>
      <c r="R996" s="25" t="str">
        <f>LEFT(Table1[[#This Row],[Department]],3)</f>
        <v>HR</v>
      </c>
      <c r="S996" s="36">
        <f>_xlfn.XLOOKUP(Table1[[#This Row],[City]],Table2[City],Table2[Bonus %])</f>
        <v>5</v>
      </c>
      <c r="U996" s="48" t="str">
        <v xml:space="preserve">Karan </v>
      </c>
      <c r="V996" s="48" t="str">
        <v>Malhotra</v>
      </c>
    </row>
    <row r="997" spans="1:22" x14ac:dyDescent="0.35">
      <c r="A997" s="9" t="s">
        <v>2116</v>
      </c>
      <c r="B997" s="41" t="str">
        <f>LEFT(Table1[[#This Row],[Employee Name]],FIND(" ",Table1[[#This Row],[Employee Name]]))</f>
        <v xml:space="preserve">Ishita </v>
      </c>
      <c r="C997" s="41" t="str">
        <f>RIGHT(Table1[[#This Row],[Employee Name]],LEN(Table1[[#This Row],[Employee Name]])-FIND(" ",Table1[[#This Row],[Employee Name]]))</f>
        <v>Roy</v>
      </c>
      <c r="D997" s="23">
        <f>Table1[[#This Row],[Basic Salary]]+Table1[[#This Row],[Bonus]]</f>
        <v>119673</v>
      </c>
      <c r="E997" s="10">
        <v>60</v>
      </c>
      <c r="F997" s="46">
        <v>70</v>
      </c>
      <c r="G997" s="10" t="str" cm="1">
        <f t="array" ref="G997">_xlfn.IFS(Table1[[#This Row],[Performance Score]]&gt;=80,"Excellent",Table1[[#This Row],[Performance Score]]&gt;=60,"Good",Table1[[#This Row],[Performance Score]]&gt;=40,"Need Improvement")</f>
        <v>Good</v>
      </c>
      <c r="H997" s="30">
        <f>Table1[[#This Row],[Bonus]]/Table1[[#This Row],[Basic Salary]]</f>
        <v>4.7998108448928122E-2</v>
      </c>
      <c r="I997" s="10">
        <f ca="1">DATEDIF(Table1[[#This Row],[Date of Birth]],TODAY(),"y")</f>
        <v>32</v>
      </c>
      <c r="J997" s="34">
        <v>44436</v>
      </c>
      <c r="K997" s="33" t="str" cm="1">
        <f t="array" aca="1" ref="K997" ca="1">_xlfn.IFS(L997&lt;3,"Junior",L997&lt;=7,"Mid-Level",L997&gt;7,"Senior")</f>
        <v>Mid-Level</v>
      </c>
      <c r="L997" s="46">
        <f ca="1">INT(YEARFRAC(Table1[[#This Row],[Joining Date]],TODAY(),1))</f>
        <v>4</v>
      </c>
      <c r="M997" s="25" t="str">
        <f t="shared" ca="1" si="15"/>
        <v>No</v>
      </c>
      <c r="N997" s="26">
        <f>YEAR(Table1[[#This Row],[Joining Date]])</f>
        <v>2021</v>
      </c>
      <c r="O997" s="46">
        <f>MONTH(Table1[[#This Row],[Joining Date]])</f>
        <v>8</v>
      </c>
      <c r="P997" s="26">
        <f ca="1">NETWORKDAYS(Table1[[#This Row],[Joining Date]],TODAY())</f>
        <v>1261</v>
      </c>
      <c r="Q997" s="26" t="str">
        <f>LEFT(Table1[[#This Row],[Department]],5)&amp;"-"&amp;RIGHT(Table1[[#This Row],[Employee ID]],3)</f>
        <v>Suppo-060</v>
      </c>
      <c r="R997" s="26" t="str">
        <f>LEFT(Table1[[#This Row],[Department]],3)</f>
        <v>Sup</v>
      </c>
      <c r="S997" s="37">
        <f>_xlfn.XLOOKUP(Table1[[#This Row],[City]],Table2[City],Table2[Bonus %])</f>
        <v>6</v>
      </c>
      <c r="U997" s="48" t="str">
        <v xml:space="preserve">Ishita </v>
      </c>
      <c r="V997" s="48" t="str">
        <v>Roy</v>
      </c>
    </row>
    <row r="998" spans="1:22" x14ac:dyDescent="0.35">
      <c r="A998" s="7" t="s">
        <v>558</v>
      </c>
      <c r="B998" s="40" t="str">
        <f>LEFT(Table1[[#This Row],[Employee Name]],FIND(" ",Table1[[#This Row],[Employee Name]]))</f>
        <v xml:space="preserve">Vikram </v>
      </c>
      <c r="C998" s="40" t="str">
        <f>RIGHT(Table1[[#This Row],[Employee Name]],LEN(Table1[[#This Row],[Employee Name]])-FIND(" ",Table1[[#This Row],[Employee Name]]))</f>
        <v>Singh</v>
      </c>
      <c r="D998" s="22">
        <f>Table1[[#This Row],[Basic Salary]]+Table1[[#This Row],[Bonus]]</f>
        <v>119662</v>
      </c>
      <c r="E998" s="8">
        <v>75</v>
      </c>
      <c r="F998" s="45">
        <v>88</v>
      </c>
      <c r="G998" s="8" t="str" cm="1">
        <f t="array" ref="G998">_xlfn.IFS(Table1[[#This Row],[Performance Score]]&gt;=80,"Excellent",Table1[[#This Row],[Performance Score]]&gt;=60,"Good",Table1[[#This Row],[Performance Score]]&gt;=40,"Need Improvement")</f>
        <v>Excellent</v>
      </c>
      <c r="H998" s="29">
        <f>Table1[[#This Row],[Bonus]]/Table1[[#This Row],[Basic Salary]]</f>
        <v>0.21096999443404341</v>
      </c>
      <c r="I998" s="8">
        <f ca="1">DATEDIF(Table1[[#This Row],[Date of Birth]],TODAY(),"y")</f>
        <v>29</v>
      </c>
      <c r="J998" s="33">
        <v>45961</v>
      </c>
      <c r="K998" s="33" t="str" cm="1">
        <f t="array" aca="1" ref="K998" ca="1">_xlfn.IFS(L998&lt;3,"Junior",L998&lt;=7,"Mid-Level",L998&gt;7,"Senior")</f>
        <v>Junior</v>
      </c>
      <c r="L998" s="45">
        <f ca="1">INT(YEARFRAC(Table1[[#This Row],[Joining Date]],TODAY(),1))</f>
        <v>0</v>
      </c>
      <c r="M998" s="25" t="str">
        <f t="shared" ca="1" si="15"/>
        <v>No</v>
      </c>
      <c r="N998" s="25">
        <f>YEAR(Table1[[#This Row],[Joining Date]])</f>
        <v>2025</v>
      </c>
      <c r="O998" s="45">
        <f>MONTH(Table1[[#This Row],[Joining Date]])</f>
        <v>10</v>
      </c>
      <c r="P998" s="25">
        <f ca="1">NETWORKDAYS(Table1[[#This Row],[Joining Date]],TODAY())</f>
        <v>172</v>
      </c>
      <c r="Q998" s="25" t="str">
        <f>LEFT(Table1[[#This Row],[Department]],5)&amp;"-"&amp;RIGHT(Table1[[#This Row],[Employee ID]],3)</f>
        <v>Marke-502</v>
      </c>
      <c r="R998" s="25" t="str">
        <f>LEFT(Table1[[#This Row],[Department]],3)</f>
        <v>Mar</v>
      </c>
      <c r="S998" s="36">
        <f>_xlfn.XLOOKUP(Table1[[#This Row],[City]],Table2[City],Table2[Bonus %])</f>
        <v>6</v>
      </c>
      <c r="U998" s="48" t="str">
        <v xml:space="preserve">Vikram </v>
      </c>
      <c r="V998" s="48" t="str">
        <v>Singh</v>
      </c>
    </row>
    <row r="999" spans="1:22" x14ac:dyDescent="0.35">
      <c r="A999" s="9" t="s">
        <v>2738</v>
      </c>
      <c r="B999" s="41" t="str">
        <f>LEFT(Table1[[#This Row],[Employee Name]],FIND(" ",Table1[[#This Row],[Employee Name]]))</f>
        <v xml:space="preserve">Rahul </v>
      </c>
      <c r="C999" s="41" t="str">
        <f>RIGHT(Table1[[#This Row],[Employee Name]],LEN(Table1[[#This Row],[Employee Name]])-FIND(" ",Table1[[#This Row],[Employee Name]]))</f>
        <v>Verma</v>
      </c>
      <c r="D999" s="23">
        <f>Table1[[#This Row],[Basic Salary]]+Table1[[#This Row],[Bonus]]</f>
        <v>119637</v>
      </c>
      <c r="E999" s="10">
        <v>84</v>
      </c>
      <c r="F999" s="46">
        <v>94</v>
      </c>
      <c r="G999" s="10" t="str" cm="1">
        <f t="array" ref="G999">_xlfn.IFS(Table1[[#This Row],[Performance Score]]&gt;=80,"Excellent",Table1[[#This Row],[Performance Score]]&gt;=60,"Good",Table1[[#This Row],[Performance Score]]&gt;=40,"Need Improvement")</f>
        <v>Excellent</v>
      </c>
      <c r="H999" s="30">
        <f>Table1[[#This Row],[Bonus]]/Table1[[#This Row],[Basic Salary]]</f>
        <v>0.2788698970592951</v>
      </c>
      <c r="I999" s="10">
        <f ca="1">DATEDIF(Table1[[#This Row],[Date of Birth]],TODAY(),"y")</f>
        <v>22</v>
      </c>
      <c r="J999" s="34">
        <v>44655</v>
      </c>
      <c r="K999" s="33" t="str" cm="1">
        <f t="array" aca="1" ref="K999" ca="1">_xlfn.IFS(L999&lt;3,"Junior",L999&lt;=7,"Mid-Level",L999&gt;7,"Senior")</f>
        <v>Mid-Level</v>
      </c>
      <c r="L999" s="46">
        <f ca="1">INT(YEARFRAC(Table1[[#This Row],[Joining Date]],TODAY(),1))</f>
        <v>4</v>
      </c>
      <c r="M999" s="25" t="str">
        <f t="shared" ca="1" si="15"/>
        <v>No</v>
      </c>
      <c r="N999" s="26">
        <f>YEAR(Table1[[#This Row],[Joining Date]])</f>
        <v>2022</v>
      </c>
      <c r="O999" s="46">
        <f>MONTH(Table1[[#This Row],[Joining Date]])</f>
        <v>4</v>
      </c>
      <c r="P999" s="26">
        <f ca="1">NETWORKDAYS(Table1[[#This Row],[Joining Date]],TODAY())</f>
        <v>1106</v>
      </c>
      <c r="Q999" s="26" t="str">
        <f>LEFT(Table1[[#This Row],[Department]],5)&amp;"-"&amp;RIGHT(Table1[[#This Row],[Employee ID]],3)</f>
        <v>Finan-682</v>
      </c>
      <c r="R999" s="26" t="str">
        <f>LEFT(Table1[[#This Row],[Department]],3)</f>
        <v>Fin</v>
      </c>
      <c r="S999" s="37">
        <f>_xlfn.XLOOKUP(Table1[[#This Row],[City]],Table2[City],Table2[Bonus %])</f>
        <v>6</v>
      </c>
      <c r="U999" s="48" t="str">
        <v xml:space="preserve">Rahul </v>
      </c>
      <c r="V999" s="48" t="str">
        <v>Verma</v>
      </c>
    </row>
    <row r="1000" spans="1:22" x14ac:dyDescent="0.35">
      <c r="A1000" s="7" t="s">
        <v>1931</v>
      </c>
      <c r="B1000" s="40" t="str">
        <f>LEFT(Table1[[#This Row],[Employee Name]],FIND(" ",Table1[[#This Row],[Employee Name]]))</f>
        <v xml:space="preserve">Tarun </v>
      </c>
      <c r="C1000" s="40" t="str">
        <f>RIGHT(Table1[[#This Row],[Employee Name]],LEN(Table1[[#This Row],[Employee Name]])-FIND(" ",Table1[[#This Row],[Employee Name]]))</f>
        <v>Verma</v>
      </c>
      <c r="D1000" s="22">
        <f>Table1[[#This Row],[Basic Salary]]+Table1[[#This Row],[Bonus]]</f>
        <v>119615</v>
      </c>
      <c r="E1000" s="8">
        <v>92</v>
      </c>
      <c r="F1000" s="45">
        <v>71</v>
      </c>
      <c r="G1000" s="8" t="str" cm="1">
        <f t="array" ref="G1000">_xlfn.IFS(Table1[[#This Row],[Performance Score]]&gt;=80,"Excellent",Table1[[#This Row],[Performance Score]]&gt;=60,"Good",Table1[[#This Row],[Performance Score]]&gt;=40,"Need Improvement")</f>
        <v>Good</v>
      </c>
      <c r="H1000" s="29">
        <f>Table1[[#This Row],[Bonus]]/Table1[[#This Row],[Basic Salary]]</f>
        <v>0.1924177324972835</v>
      </c>
      <c r="I1000" s="8">
        <f ca="1">DATEDIF(Table1[[#This Row],[Date of Birth]],TODAY(),"y")</f>
        <v>18</v>
      </c>
      <c r="J1000" s="33">
        <v>42619</v>
      </c>
      <c r="K1000" s="33" t="str" cm="1">
        <f t="array" aca="1" ref="K1000" ca="1">_xlfn.IFS(L1000&lt;3,"Junior",L1000&lt;=7,"Mid-Level",L1000&gt;7,"Senior")</f>
        <v>Senior</v>
      </c>
      <c r="L1000" s="45">
        <f ca="1">INT(YEARFRAC(Table1[[#This Row],[Joining Date]],TODAY(),1))</f>
        <v>9</v>
      </c>
      <c r="M1000" s="25" t="str">
        <f t="shared" ca="1" si="15"/>
        <v>Yes</v>
      </c>
      <c r="N1000" s="25">
        <f>YEAR(Table1[[#This Row],[Joining Date]])</f>
        <v>2016</v>
      </c>
      <c r="O1000" s="45">
        <f>MONTH(Table1[[#This Row],[Joining Date]])</f>
        <v>9</v>
      </c>
      <c r="P1000" s="25">
        <f ca="1">NETWORKDAYS(Table1[[#This Row],[Joining Date]],TODAY())</f>
        <v>2560</v>
      </c>
      <c r="Q1000" s="25" t="str">
        <f>LEFT(Table1[[#This Row],[Department]],5)&amp;"-"&amp;RIGHT(Table1[[#This Row],[Employee ID]],3)</f>
        <v>IT-875</v>
      </c>
      <c r="R1000" s="25" t="str">
        <f>LEFT(Table1[[#This Row],[Department]],3)</f>
        <v>IT</v>
      </c>
      <c r="S1000" s="36">
        <f>_xlfn.XLOOKUP(Table1[[#This Row],[City]],Table2[City],Table2[Bonus %])</f>
        <v>6</v>
      </c>
      <c r="U1000" s="48" t="str">
        <v xml:space="preserve">Tarun </v>
      </c>
      <c r="V1000" s="48" t="str">
        <v>Verma</v>
      </c>
    </row>
    <row r="1001" spans="1:22" x14ac:dyDescent="0.35">
      <c r="A1001" s="9" t="s">
        <v>4650</v>
      </c>
      <c r="B1001" s="41" t="str">
        <f>LEFT(Table1[[#This Row],[Employee Name]],FIND(" ",Table1[[#This Row],[Employee Name]]))</f>
        <v xml:space="preserve">Aditya </v>
      </c>
      <c r="C1001" s="41" t="str">
        <f>RIGHT(Table1[[#This Row],[Employee Name]],LEN(Table1[[#This Row],[Employee Name]])-FIND(" ",Table1[[#This Row],[Employee Name]]))</f>
        <v>Kapoor</v>
      </c>
      <c r="D1001" s="23">
        <f>Table1[[#This Row],[Basic Salary]]+Table1[[#This Row],[Bonus]]</f>
        <v>119608</v>
      </c>
      <c r="E1001" s="10">
        <v>70</v>
      </c>
      <c r="F1001" s="46">
        <v>44</v>
      </c>
      <c r="G1001" s="10" t="str" cm="1">
        <f t="array" ref="G1001">_xlfn.IFS(Table1[[#This Row],[Performance Score]]&gt;=80,"Excellent",Table1[[#This Row],[Performance Score]]&gt;=60,"Good",Table1[[#This Row],[Performance Score]]&gt;=40,"Need Improvement")</f>
        <v>Need Improvement</v>
      </c>
      <c r="H1001" s="30">
        <f>Table1[[#This Row],[Bonus]]/Table1[[#This Row],[Basic Salary]]</f>
        <v>0.26673868378132215</v>
      </c>
      <c r="I1001" s="10">
        <f ca="1">DATEDIF(Table1[[#This Row],[Date of Birth]],TODAY(),"y")</f>
        <v>22</v>
      </c>
      <c r="J1001" s="34">
        <v>44938</v>
      </c>
      <c r="K1001" s="33" t="str" cm="1">
        <f t="array" aca="1" ref="K1001" ca="1">_xlfn.IFS(L1001&lt;3,"Junior",L1001&lt;=7,"Mid-Level",L1001&gt;7,"Senior")</f>
        <v>Mid-Level</v>
      </c>
      <c r="L1001" s="46">
        <f ca="1">INT(YEARFRAC(Table1[[#This Row],[Joining Date]],TODAY(),1))</f>
        <v>3</v>
      </c>
      <c r="M1001" s="25" t="str">
        <f t="shared" ca="1" si="15"/>
        <v>No</v>
      </c>
      <c r="N1001" s="26">
        <f>YEAR(Table1[[#This Row],[Joining Date]])</f>
        <v>2023</v>
      </c>
      <c r="O1001" s="46">
        <f>MONTH(Table1[[#This Row],[Joining Date]])</f>
        <v>1</v>
      </c>
      <c r="P1001" s="26">
        <f ca="1">NETWORKDAYS(Table1[[#This Row],[Joining Date]],TODAY())</f>
        <v>903</v>
      </c>
      <c r="Q1001" s="26" t="str">
        <f>LEFT(Table1[[#This Row],[Department]],5)&amp;"-"&amp;RIGHT(Table1[[#This Row],[Employee ID]],3)</f>
        <v>Opera-594</v>
      </c>
      <c r="R1001" s="26" t="str">
        <f>LEFT(Table1[[#This Row],[Department]],3)</f>
        <v>Ope</v>
      </c>
      <c r="S1001" s="37">
        <f>_xlfn.XLOOKUP(Table1[[#This Row],[City]],Table2[City],Table2[Bonus %])</f>
        <v>7</v>
      </c>
      <c r="U1001" s="48" t="str">
        <v xml:space="preserve">Aditya </v>
      </c>
      <c r="V1001" s="48" t="str">
        <v>Kapoor</v>
      </c>
    </row>
    <row r="1002" spans="1:22" x14ac:dyDescent="0.35">
      <c r="A1002" s="7" t="s">
        <v>3973</v>
      </c>
      <c r="B1002" s="40" t="str">
        <f>LEFT(Table1[[#This Row],[Employee Name]],FIND(" ",Table1[[#This Row],[Employee Name]]))</f>
        <v xml:space="preserve">Ananya </v>
      </c>
      <c r="C1002" s="40" t="str">
        <f>RIGHT(Table1[[#This Row],[Employee Name]],LEN(Table1[[#This Row],[Employee Name]])-FIND(" ",Table1[[#This Row],[Employee Name]]))</f>
        <v>Rao</v>
      </c>
      <c r="D1002" s="22">
        <f>Table1[[#This Row],[Basic Salary]]+Table1[[#This Row],[Bonus]]</f>
        <v>119576</v>
      </c>
      <c r="E1002" s="8">
        <v>95</v>
      </c>
      <c r="F1002" s="45">
        <v>50</v>
      </c>
      <c r="G1002" s="8" t="str" cm="1">
        <f t="array" ref="G1002">_xlfn.IFS(Table1[[#This Row],[Performance Score]]&gt;=80,"Excellent",Table1[[#This Row],[Performance Score]]&gt;=60,"Good",Table1[[#This Row],[Performance Score]]&gt;=40,"Need Improvement")</f>
        <v>Need Improvement</v>
      </c>
      <c r="H1002" s="29">
        <f>Table1[[#This Row],[Bonus]]/Table1[[#This Row],[Basic Salary]]</f>
        <v>7.5439795661402312E-2</v>
      </c>
      <c r="I1002" s="8">
        <f ca="1">DATEDIF(Table1[[#This Row],[Date of Birth]],TODAY(),"y")</f>
        <v>21</v>
      </c>
      <c r="J1002" s="33">
        <v>42904</v>
      </c>
      <c r="K1002" s="33" t="str" cm="1">
        <f t="array" aca="1" ref="K1002" ca="1">_xlfn.IFS(L1002&lt;3,"Junior",L1002&lt;=7,"Mid-Level",L1002&gt;7,"Senior")</f>
        <v>Senior</v>
      </c>
      <c r="L1002" s="45">
        <f ca="1">INT(YEARFRAC(Table1[[#This Row],[Joining Date]],TODAY(),1))</f>
        <v>9</v>
      </c>
      <c r="M1002" s="25" t="str">
        <f t="shared" ca="1" si="15"/>
        <v>Yes</v>
      </c>
      <c r="N1002" s="25">
        <f>YEAR(Table1[[#This Row],[Joining Date]])</f>
        <v>2017</v>
      </c>
      <c r="O1002" s="45">
        <f>MONTH(Table1[[#This Row],[Joining Date]])</f>
        <v>6</v>
      </c>
      <c r="P1002" s="25">
        <f ca="1">NETWORKDAYS(Table1[[#This Row],[Joining Date]],TODAY())</f>
        <v>2356</v>
      </c>
      <c r="Q1002" s="25" t="str">
        <f>LEFT(Table1[[#This Row],[Department]],5)&amp;"-"&amp;RIGHT(Table1[[#This Row],[Employee ID]],3)</f>
        <v>Marke-917</v>
      </c>
      <c r="R1002" s="25" t="str">
        <f>LEFT(Table1[[#This Row],[Department]],3)</f>
        <v>Mar</v>
      </c>
      <c r="S1002" s="36">
        <f>_xlfn.XLOOKUP(Table1[[#This Row],[City]],Table2[City],Table2[Bonus %])</f>
        <v>5</v>
      </c>
      <c r="U1002" s="48" t="str">
        <v xml:space="preserve">Ananya </v>
      </c>
      <c r="V1002" s="48" t="str">
        <v>Rao</v>
      </c>
    </row>
    <row r="1003" spans="1:22" x14ac:dyDescent="0.35">
      <c r="A1003" s="9" t="s">
        <v>760</v>
      </c>
      <c r="B1003" s="41" t="str">
        <f>LEFT(Table1[[#This Row],[Employee Name]],FIND(" ",Table1[[#This Row],[Employee Name]]))</f>
        <v xml:space="preserve">Krishna </v>
      </c>
      <c r="C1003" s="41" t="str">
        <f>RIGHT(Table1[[#This Row],[Employee Name]],LEN(Table1[[#This Row],[Employee Name]])-FIND(" ",Table1[[#This Row],[Employee Name]]))</f>
        <v>Chaitanya</v>
      </c>
      <c r="D1003" s="23">
        <f>Table1[[#This Row],[Basic Salary]]+Table1[[#This Row],[Bonus]]</f>
        <v>119574</v>
      </c>
      <c r="E1003" s="10">
        <v>83</v>
      </c>
      <c r="F1003" s="46">
        <v>96</v>
      </c>
      <c r="G1003" s="10" t="str" cm="1">
        <f t="array" ref="G1003">_xlfn.IFS(Table1[[#This Row],[Performance Score]]&gt;=80,"Excellent",Table1[[#This Row],[Performance Score]]&gt;=60,"Good",Table1[[#This Row],[Performance Score]]&gt;=40,"Need Improvement")</f>
        <v>Excellent</v>
      </c>
      <c r="H1003" s="30">
        <f>Table1[[#This Row],[Bonus]]/Table1[[#This Row],[Basic Salary]]</f>
        <v>0.29315323304530266</v>
      </c>
      <c r="I1003" s="10">
        <f ca="1">DATEDIF(Table1[[#This Row],[Date of Birth]],TODAY(),"y")</f>
        <v>44</v>
      </c>
      <c r="J1003" s="34">
        <v>45018</v>
      </c>
      <c r="K1003" s="33" t="str" cm="1">
        <f t="array" aca="1" ref="K1003" ca="1">_xlfn.IFS(L1003&lt;3,"Junior",L1003&lt;=7,"Mid-Level",L1003&gt;7,"Senior")</f>
        <v>Mid-Level</v>
      </c>
      <c r="L1003" s="46">
        <f ca="1">INT(YEARFRAC(Table1[[#This Row],[Joining Date]],TODAY(),1))</f>
        <v>3</v>
      </c>
      <c r="M1003" s="25" t="str">
        <f t="shared" ca="1" si="15"/>
        <v>No</v>
      </c>
      <c r="N1003" s="26">
        <f>YEAR(Table1[[#This Row],[Joining Date]])</f>
        <v>2023</v>
      </c>
      <c r="O1003" s="46">
        <f>MONTH(Table1[[#This Row],[Joining Date]])</f>
        <v>4</v>
      </c>
      <c r="P1003" s="26">
        <f ca="1">NETWORKDAYS(Table1[[#This Row],[Joining Date]],TODAY())</f>
        <v>846</v>
      </c>
      <c r="Q1003" s="26" t="str">
        <f>LEFT(Table1[[#This Row],[Department]],5)&amp;"-"&amp;RIGHT(Table1[[#This Row],[Employee ID]],3)</f>
        <v>Opera-704</v>
      </c>
      <c r="R1003" s="26" t="str">
        <f>LEFT(Table1[[#This Row],[Department]],3)</f>
        <v>Ope</v>
      </c>
      <c r="S1003" s="37">
        <f>_xlfn.XLOOKUP(Table1[[#This Row],[City]],Table2[City],Table2[Bonus %])</f>
        <v>5</v>
      </c>
      <c r="U1003" s="48" t="str">
        <v xml:space="preserve">Krishna </v>
      </c>
      <c r="V1003" s="48" t="str">
        <v>Chaitanya</v>
      </c>
    </row>
    <row r="1004" spans="1:22" x14ac:dyDescent="0.35">
      <c r="A1004" s="7" t="s">
        <v>389</v>
      </c>
      <c r="B1004" s="40" t="str">
        <f>LEFT(Table1[[#This Row],[Employee Name]],FIND(" ",Table1[[#This Row],[Employee Name]]))</f>
        <v xml:space="preserve">Meera </v>
      </c>
      <c r="C1004" s="40" t="str">
        <f>RIGHT(Table1[[#This Row],[Employee Name]],LEN(Table1[[#This Row],[Employee Name]])-FIND(" ",Table1[[#This Row],[Employee Name]]))</f>
        <v>Joshi</v>
      </c>
      <c r="D1004" s="22">
        <f>Table1[[#This Row],[Basic Salary]]+Table1[[#This Row],[Bonus]]</f>
        <v>119568</v>
      </c>
      <c r="E1004" s="8">
        <v>89</v>
      </c>
      <c r="F1004" s="45">
        <v>63</v>
      </c>
      <c r="G1004" s="8" t="str" cm="1">
        <f t="array" ref="G1004">_xlfn.IFS(Table1[[#This Row],[Performance Score]]&gt;=80,"Excellent",Table1[[#This Row],[Performance Score]]&gt;=60,"Good",Table1[[#This Row],[Performance Score]]&gt;=40,"Need Improvement")</f>
        <v>Good</v>
      </c>
      <c r="H1004" s="29">
        <f>Table1[[#This Row],[Bonus]]/Table1[[#This Row],[Basic Salary]]</f>
        <v>0.12144063027574564</v>
      </c>
      <c r="I1004" s="8">
        <f ca="1">DATEDIF(Table1[[#This Row],[Date of Birth]],TODAY(),"y")</f>
        <v>32</v>
      </c>
      <c r="J1004" s="33">
        <v>45218</v>
      </c>
      <c r="K1004" s="33" t="str" cm="1">
        <f t="array" aca="1" ref="K1004" ca="1">_xlfn.IFS(L1004&lt;3,"Junior",L1004&lt;=7,"Mid-Level",L1004&gt;7,"Senior")</f>
        <v>Junior</v>
      </c>
      <c r="L1004" s="45">
        <f ca="1">INT(YEARFRAC(Table1[[#This Row],[Joining Date]],TODAY(),1))</f>
        <v>2</v>
      </c>
      <c r="M1004" s="25" t="str">
        <f t="shared" ca="1" si="15"/>
        <v>No</v>
      </c>
      <c r="N1004" s="25">
        <f>YEAR(Table1[[#This Row],[Joining Date]])</f>
        <v>2023</v>
      </c>
      <c r="O1004" s="45">
        <f>MONTH(Table1[[#This Row],[Joining Date]])</f>
        <v>10</v>
      </c>
      <c r="P1004" s="25">
        <f ca="1">NETWORKDAYS(Table1[[#This Row],[Joining Date]],TODAY())</f>
        <v>703</v>
      </c>
      <c r="Q1004" s="25" t="str">
        <f>LEFT(Table1[[#This Row],[Department]],5)&amp;"-"&amp;RIGHT(Table1[[#This Row],[Employee ID]],3)</f>
        <v>Sales-333</v>
      </c>
      <c r="R1004" s="25" t="str">
        <f>LEFT(Table1[[#This Row],[Department]],3)</f>
        <v>Sal</v>
      </c>
      <c r="S1004" s="36">
        <f>_xlfn.XLOOKUP(Table1[[#This Row],[City]],Table2[City],Table2[Bonus %])</f>
        <v>4</v>
      </c>
      <c r="U1004" s="48" t="str">
        <v xml:space="preserve">Meera </v>
      </c>
      <c r="V1004" s="48" t="str">
        <v>Joshi</v>
      </c>
    </row>
    <row r="1005" spans="1:22" x14ac:dyDescent="0.35">
      <c r="A1005" s="9" t="s">
        <v>4839</v>
      </c>
      <c r="B1005" s="41" t="str">
        <f>LEFT(Table1[[#This Row],[Employee Name]],FIND(" ",Table1[[#This Row],[Employee Name]]))</f>
        <v xml:space="preserve">Ravi </v>
      </c>
      <c r="C1005" s="41" t="str">
        <f>RIGHT(Table1[[#This Row],[Employee Name]],LEN(Table1[[#This Row],[Employee Name]])-FIND(" ",Table1[[#This Row],[Employee Name]]))</f>
        <v>Teja</v>
      </c>
      <c r="D1005" s="23">
        <f>Table1[[#This Row],[Basic Salary]]+Table1[[#This Row],[Bonus]]</f>
        <v>119568</v>
      </c>
      <c r="E1005" s="10">
        <v>66</v>
      </c>
      <c r="F1005" s="46">
        <v>92</v>
      </c>
      <c r="G1005" s="10" t="str" cm="1">
        <f t="array" ref="G1005">_xlfn.IFS(Table1[[#This Row],[Performance Score]]&gt;=80,"Excellent",Table1[[#This Row],[Performance Score]]&gt;=60,"Good",Table1[[#This Row],[Performance Score]]&gt;=40,"Need Improvement")</f>
        <v>Excellent</v>
      </c>
      <c r="H1005" s="30">
        <f>Table1[[#This Row],[Bonus]]/Table1[[#This Row],[Basic Salary]]</f>
        <v>0.21698948589807529</v>
      </c>
      <c r="I1005" s="10">
        <f ca="1">DATEDIF(Table1[[#This Row],[Date of Birth]],TODAY(),"y")</f>
        <v>17</v>
      </c>
      <c r="J1005" s="34">
        <v>45373</v>
      </c>
      <c r="K1005" s="33" t="str" cm="1">
        <f t="array" aca="1" ref="K1005" ca="1">_xlfn.IFS(L1005&lt;3,"Junior",L1005&lt;=7,"Mid-Level",L1005&gt;7,"Senior")</f>
        <v>Junior</v>
      </c>
      <c r="L1005" s="46">
        <f ca="1">INT(YEARFRAC(Table1[[#This Row],[Joining Date]],TODAY(),1))</f>
        <v>2</v>
      </c>
      <c r="M1005" s="25" t="str">
        <f t="shared" ca="1" si="15"/>
        <v>No</v>
      </c>
      <c r="N1005" s="26">
        <f>YEAR(Table1[[#This Row],[Joining Date]])</f>
        <v>2024</v>
      </c>
      <c r="O1005" s="46">
        <f>MONTH(Table1[[#This Row],[Joining Date]])</f>
        <v>3</v>
      </c>
      <c r="P1005" s="26">
        <f ca="1">NETWORKDAYS(Table1[[#This Row],[Joining Date]],TODAY())</f>
        <v>592</v>
      </c>
      <c r="Q1005" s="26" t="str">
        <f>LEFT(Table1[[#This Row],[Department]],5)&amp;"-"&amp;RIGHT(Table1[[#This Row],[Employee ID]],3)</f>
        <v>Suppo-783</v>
      </c>
      <c r="R1005" s="26" t="str">
        <f>LEFT(Table1[[#This Row],[Department]],3)</f>
        <v>Sup</v>
      </c>
      <c r="S1005" s="37">
        <f>_xlfn.XLOOKUP(Table1[[#This Row],[City]],Table2[City],Table2[Bonus %])</f>
        <v>5</v>
      </c>
      <c r="U1005" s="48" t="str">
        <v xml:space="preserve">Ravi </v>
      </c>
      <c r="V1005" s="48" t="str">
        <v>Teja</v>
      </c>
    </row>
    <row r="1006" spans="1:22" x14ac:dyDescent="0.35">
      <c r="A1006" s="7" t="s">
        <v>1423</v>
      </c>
      <c r="B1006" s="40" t="str">
        <f>LEFT(Table1[[#This Row],[Employee Name]],FIND(" ",Table1[[#This Row],[Employee Name]]))</f>
        <v xml:space="preserve">Ananya </v>
      </c>
      <c r="C1006" s="40" t="str">
        <f>RIGHT(Table1[[#This Row],[Employee Name]],LEN(Table1[[#This Row],[Employee Name]])-FIND(" ",Table1[[#This Row],[Employee Name]]))</f>
        <v>Rao</v>
      </c>
      <c r="D1006" s="22">
        <f>Table1[[#This Row],[Basic Salary]]+Table1[[#This Row],[Bonus]]</f>
        <v>119566</v>
      </c>
      <c r="E1006" s="8">
        <v>98</v>
      </c>
      <c r="F1006" s="45">
        <v>92</v>
      </c>
      <c r="G1006" s="8" t="str" cm="1">
        <f t="array" ref="G1006">_xlfn.IFS(Table1[[#This Row],[Performance Score]]&gt;=80,"Excellent",Table1[[#This Row],[Performance Score]]&gt;=60,"Good",Table1[[#This Row],[Performance Score]]&gt;=40,"Need Improvement")</f>
        <v>Excellent</v>
      </c>
      <c r="H1006" s="29">
        <f>Table1[[#This Row],[Bonus]]/Table1[[#This Row],[Basic Salary]]</f>
        <v>0.13726161601750131</v>
      </c>
      <c r="I1006" s="8">
        <f ca="1">DATEDIF(Table1[[#This Row],[Date of Birth]],TODAY(),"y")</f>
        <v>43</v>
      </c>
      <c r="J1006" s="33">
        <v>42910</v>
      </c>
      <c r="K1006" s="33" t="str" cm="1">
        <f t="array" aca="1" ref="K1006" ca="1">_xlfn.IFS(L1006&lt;3,"Junior",L1006&lt;=7,"Mid-Level",L1006&gt;7,"Senior")</f>
        <v>Senior</v>
      </c>
      <c r="L1006" s="45">
        <f ca="1">INT(YEARFRAC(Table1[[#This Row],[Joining Date]],TODAY(),1))</f>
        <v>9</v>
      </c>
      <c r="M1006" s="25" t="str">
        <f t="shared" ca="1" si="15"/>
        <v>Yes</v>
      </c>
      <c r="N1006" s="25">
        <f>YEAR(Table1[[#This Row],[Joining Date]])</f>
        <v>2017</v>
      </c>
      <c r="O1006" s="45">
        <f>MONTH(Table1[[#This Row],[Joining Date]])</f>
        <v>6</v>
      </c>
      <c r="P1006" s="25">
        <f ca="1">NETWORKDAYS(Table1[[#This Row],[Joining Date]],TODAY())</f>
        <v>2351</v>
      </c>
      <c r="Q1006" s="25" t="str">
        <f>LEFT(Table1[[#This Row],[Department]],5)&amp;"-"&amp;RIGHT(Table1[[#This Row],[Employee ID]],3)</f>
        <v>Marke-367</v>
      </c>
      <c r="R1006" s="25" t="str">
        <f>LEFT(Table1[[#This Row],[Department]],3)</f>
        <v>Mar</v>
      </c>
      <c r="S1006" s="36">
        <f>_xlfn.XLOOKUP(Table1[[#This Row],[City]],Table2[City],Table2[Bonus %])</f>
        <v>8</v>
      </c>
      <c r="U1006" s="48" t="str">
        <v xml:space="preserve">Ananya </v>
      </c>
      <c r="V1006" s="48" t="str">
        <v>Rao</v>
      </c>
    </row>
    <row r="1007" spans="1:22" x14ac:dyDescent="0.35">
      <c r="A1007" s="9" t="s">
        <v>3439</v>
      </c>
      <c r="B1007" s="41" t="str">
        <f>LEFT(Table1[[#This Row],[Employee Name]],FIND(" ",Table1[[#This Row],[Employee Name]]))</f>
        <v xml:space="preserve">Aditya </v>
      </c>
      <c r="C1007" s="41" t="str">
        <f>RIGHT(Table1[[#This Row],[Employee Name]],LEN(Table1[[#This Row],[Employee Name]])-FIND(" ",Table1[[#This Row],[Employee Name]]))</f>
        <v>Kapoor</v>
      </c>
      <c r="D1007" s="23">
        <f>Table1[[#This Row],[Basic Salary]]+Table1[[#This Row],[Bonus]]</f>
        <v>119564</v>
      </c>
      <c r="E1007" s="10">
        <v>70</v>
      </c>
      <c r="F1007" s="46">
        <v>73</v>
      </c>
      <c r="G1007" s="10" t="str" cm="1">
        <f t="array" ref="G1007">_xlfn.IFS(Table1[[#This Row],[Performance Score]]&gt;=80,"Excellent",Table1[[#This Row],[Performance Score]]&gt;=60,"Good",Table1[[#This Row],[Performance Score]]&gt;=40,"Need Improvement")</f>
        <v>Good</v>
      </c>
      <c r="H1007" s="30">
        <f>Table1[[#This Row],[Bonus]]/Table1[[#This Row],[Basic Salary]]</f>
        <v>0.18339189389815411</v>
      </c>
      <c r="I1007" s="10">
        <f ca="1">DATEDIF(Table1[[#This Row],[Date of Birth]],TODAY(),"y")</f>
        <v>40</v>
      </c>
      <c r="J1007" s="34">
        <v>43231</v>
      </c>
      <c r="K1007" s="33" t="str" cm="1">
        <f t="array" aca="1" ref="K1007" ca="1">_xlfn.IFS(L1007&lt;3,"Junior",L1007&lt;=7,"Mid-Level",L1007&gt;7,"Senior")</f>
        <v>Senior</v>
      </c>
      <c r="L1007" s="46">
        <f ca="1">INT(YEARFRAC(Table1[[#This Row],[Joining Date]],TODAY(),1))</f>
        <v>8</v>
      </c>
      <c r="M1007" s="25" t="str">
        <f t="shared" ca="1" si="15"/>
        <v>Yes</v>
      </c>
      <c r="N1007" s="26">
        <f>YEAR(Table1[[#This Row],[Joining Date]])</f>
        <v>2018</v>
      </c>
      <c r="O1007" s="46">
        <f>MONTH(Table1[[#This Row],[Joining Date]])</f>
        <v>5</v>
      </c>
      <c r="P1007" s="26">
        <f ca="1">NETWORKDAYS(Table1[[#This Row],[Joining Date]],TODAY())</f>
        <v>2122</v>
      </c>
      <c r="Q1007" s="26" t="str">
        <f>LEFT(Table1[[#This Row],[Department]],5)&amp;"-"&amp;RIGHT(Table1[[#This Row],[Employee ID]],3)</f>
        <v>IT-383</v>
      </c>
      <c r="R1007" s="26" t="str">
        <f>LEFT(Table1[[#This Row],[Department]],3)</f>
        <v>IT</v>
      </c>
      <c r="S1007" s="37">
        <f>_xlfn.XLOOKUP(Table1[[#This Row],[City]],Table2[City],Table2[Bonus %])</f>
        <v>5</v>
      </c>
      <c r="U1007" s="48" t="str">
        <v xml:space="preserve">Aditya </v>
      </c>
      <c r="V1007" s="48" t="str">
        <v>Kapoor</v>
      </c>
    </row>
    <row r="1008" spans="1:22" x14ac:dyDescent="0.35">
      <c r="A1008" s="7" t="s">
        <v>562</v>
      </c>
      <c r="B1008" s="40" t="str">
        <f>LEFT(Table1[[#This Row],[Employee Name]],FIND(" ",Table1[[#This Row],[Employee Name]]))</f>
        <v xml:space="preserve">Rohan </v>
      </c>
      <c r="C1008" s="40" t="str">
        <f>RIGHT(Table1[[#This Row],[Employee Name]],LEN(Table1[[#This Row],[Employee Name]])-FIND(" ",Table1[[#This Row],[Employee Name]]))</f>
        <v>Gupta</v>
      </c>
      <c r="D1008" s="22">
        <f>Table1[[#This Row],[Basic Salary]]+Table1[[#This Row],[Bonus]]</f>
        <v>119557</v>
      </c>
      <c r="E1008" s="8">
        <v>72</v>
      </c>
      <c r="F1008" s="45">
        <v>55</v>
      </c>
      <c r="G1008" s="8" t="str" cm="1">
        <f t="array" ref="G1008">_xlfn.IFS(Table1[[#This Row],[Performance Score]]&gt;=80,"Excellent",Table1[[#This Row],[Performance Score]]&gt;=60,"Good",Table1[[#This Row],[Performance Score]]&gt;=40,"Need Improvement")</f>
        <v>Need Improvement</v>
      </c>
      <c r="H1008" s="29">
        <f>Table1[[#This Row],[Bonus]]/Table1[[#This Row],[Basic Salary]]</f>
        <v>0.32247466926242202</v>
      </c>
      <c r="I1008" s="8">
        <f ca="1">DATEDIF(Table1[[#This Row],[Date of Birth]],TODAY(),"y")</f>
        <v>37</v>
      </c>
      <c r="J1008" s="33">
        <v>44803</v>
      </c>
      <c r="K1008" s="33" t="str" cm="1">
        <f t="array" aca="1" ref="K1008" ca="1">_xlfn.IFS(L1008&lt;3,"Junior",L1008&lt;=7,"Mid-Level",L1008&gt;7,"Senior")</f>
        <v>Mid-Level</v>
      </c>
      <c r="L1008" s="45">
        <f ca="1">INT(YEARFRAC(Table1[[#This Row],[Joining Date]],TODAY(),1))</f>
        <v>3</v>
      </c>
      <c r="M1008" s="25" t="str">
        <f t="shared" ca="1" si="15"/>
        <v>No</v>
      </c>
      <c r="N1008" s="25">
        <f>YEAR(Table1[[#This Row],[Joining Date]])</f>
        <v>2022</v>
      </c>
      <c r="O1008" s="45">
        <f>MONTH(Table1[[#This Row],[Joining Date]])</f>
        <v>8</v>
      </c>
      <c r="P1008" s="25">
        <f ca="1">NETWORKDAYS(Table1[[#This Row],[Joining Date]],TODAY())</f>
        <v>1000</v>
      </c>
      <c r="Q1008" s="25" t="str">
        <f>LEFT(Table1[[#This Row],[Department]],5)&amp;"-"&amp;RIGHT(Table1[[#This Row],[Employee ID]],3)</f>
        <v>Finan-506</v>
      </c>
      <c r="R1008" s="25" t="str">
        <f>LEFT(Table1[[#This Row],[Department]],3)</f>
        <v>Fin</v>
      </c>
      <c r="S1008" s="36">
        <f>_xlfn.XLOOKUP(Table1[[#This Row],[City]],Table2[City],Table2[Bonus %])</f>
        <v>6</v>
      </c>
      <c r="U1008" s="48" t="str">
        <v xml:space="preserve">Rohan </v>
      </c>
      <c r="V1008" s="48" t="str">
        <v>Gupta</v>
      </c>
    </row>
    <row r="1009" spans="1:22" x14ac:dyDescent="0.35">
      <c r="A1009" s="9" t="s">
        <v>4760</v>
      </c>
      <c r="B1009" s="41" t="str">
        <f>LEFT(Table1[[#This Row],[Employee Name]],FIND(" ",Table1[[#This Row],[Employee Name]]))</f>
        <v xml:space="preserve">Ishita </v>
      </c>
      <c r="C1009" s="41" t="str">
        <f>RIGHT(Table1[[#This Row],[Employee Name]],LEN(Table1[[#This Row],[Employee Name]])-FIND(" ",Table1[[#This Row],[Employee Name]]))</f>
        <v>Roy</v>
      </c>
      <c r="D1009" s="23">
        <f>Table1[[#This Row],[Basic Salary]]+Table1[[#This Row],[Bonus]]</f>
        <v>119553</v>
      </c>
      <c r="E1009" s="10">
        <v>79</v>
      </c>
      <c r="F1009" s="46">
        <v>68</v>
      </c>
      <c r="G1009" s="10" t="str" cm="1">
        <f t="array" ref="G1009">_xlfn.IFS(Table1[[#This Row],[Performance Score]]&gt;=80,"Excellent",Table1[[#This Row],[Performance Score]]&gt;=60,"Good",Table1[[#This Row],[Performance Score]]&gt;=40,"Need Improvement")</f>
        <v>Good</v>
      </c>
      <c r="H1009" s="30">
        <f>Table1[[#This Row],[Bonus]]/Table1[[#This Row],[Basic Salary]]</f>
        <v>0.19640337446335826</v>
      </c>
      <c r="I1009" s="10">
        <f ca="1">DATEDIF(Table1[[#This Row],[Date of Birth]],TODAY(),"y")</f>
        <v>22</v>
      </c>
      <c r="J1009" s="34">
        <v>45473</v>
      </c>
      <c r="K1009" s="33" t="str" cm="1">
        <f t="array" aca="1" ref="K1009" ca="1">_xlfn.IFS(L1009&lt;3,"Junior",L1009&lt;=7,"Mid-Level",L1009&gt;7,"Senior")</f>
        <v>Junior</v>
      </c>
      <c r="L1009" s="46">
        <f ca="1">INT(YEARFRAC(Table1[[#This Row],[Joining Date]],TODAY(),1))</f>
        <v>1</v>
      </c>
      <c r="M1009" s="25" t="str">
        <f t="shared" ca="1" si="15"/>
        <v>No</v>
      </c>
      <c r="N1009" s="26">
        <f>YEAR(Table1[[#This Row],[Joining Date]])</f>
        <v>2024</v>
      </c>
      <c r="O1009" s="46">
        <f>MONTH(Table1[[#This Row],[Joining Date]])</f>
        <v>6</v>
      </c>
      <c r="P1009" s="26">
        <f ca="1">NETWORKDAYS(Table1[[#This Row],[Joining Date]],TODAY())</f>
        <v>521</v>
      </c>
      <c r="Q1009" s="26" t="str">
        <f>LEFT(Table1[[#This Row],[Department]],5)&amp;"-"&amp;RIGHT(Table1[[#This Row],[Employee ID]],3)</f>
        <v>IT-704</v>
      </c>
      <c r="R1009" s="26" t="str">
        <f>LEFT(Table1[[#This Row],[Department]],3)</f>
        <v>IT</v>
      </c>
      <c r="S1009" s="37">
        <f>_xlfn.XLOOKUP(Table1[[#This Row],[City]],Table2[City],Table2[Bonus %])</f>
        <v>8</v>
      </c>
      <c r="U1009" s="48" t="str">
        <v xml:space="preserve">Ishita </v>
      </c>
      <c r="V1009" s="48" t="str">
        <v>Roy</v>
      </c>
    </row>
    <row r="1010" spans="1:22" x14ac:dyDescent="0.35">
      <c r="A1010" s="7" t="s">
        <v>2401</v>
      </c>
      <c r="B1010" s="40" t="str">
        <f>LEFT(Table1[[#This Row],[Employee Name]],FIND(" ",Table1[[#This Row],[Employee Name]]))</f>
        <v xml:space="preserve">Neha </v>
      </c>
      <c r="C1010" s="40" t="str">
        <f>RIGHT(Table1[[#This Row],[Employee Name]],LEN(Table1[[#This Row],[Employee Name]])-FIND(" ",Table1[[#This Row],[Employee Name]]))</f>
        <v>Kulkarni</v>
      </c>
      <c r="D1010" s="22">
        <f>Table1[[#This Row],[Basic Salary]]+Table1[[#This Row],[Bonus]]</f>
        <v>119543</v>
      </c>
      <c r="E1010" s="8">
        <v>61</v>
      </c>
      <c r="F1010" s="45">
        <v>43</v>
      </c>
      <c r="G1010" s="8" t="str" cm="1">
        <f t="array" ref="G1010">_xlfn.IFS(Table1[[#This Row],[Performance Score]]&gt;=80,"Excellent",Table1[[#This Row],[Performance Score]]&gt;=60,"Good",Table1[[#This Row],[Performance Score]]&gt;=40,"Need Improvement")</f>
        <v>Need Improvement</v>
      </c>
      <c r="H1010" s="29">
        <f>Table1[[#This Row],[Bonus]]/Table1[[#This Row],[Basic Salary]]</f>
        <v>0.14628860740073069</v>
      </c>
      <c r="I1010" s="8">
        <f ca="1">DATEDIF(Table1[[#This Row],[Date of Birth]],TODAY(),"y")</f>
        <v>25</v>
      </c>
      <c r="J1010" s="33">
        <v>43909</v>
      </c>
      <c r="K1010" s="33" t="str" cm="1">
        <f t="array" aca="1" ref="K1010" ca="1">_xlfn.IFS(L1010&lt;3,"Junior",L1010&lt;=7,"Mid-Level",L1010&gt;7,"Senior")</f>
        <v>Mid-Level</v>
      </c>
      <c r="L1010" s="45">
        <f ca="1">INT(YEARFRAC(Table1[[#This Row],[Joining Date]],TODAY(),1))</f>
        <v>6</v>
      </c>
      <c r="M1010" s="25" t="str">
        <f t="shared" ca="1" si="15"/>
        <v>Yes</v>
      </c>
      <c r="N1010" s="25">
        <f>YEAR(Table1[[#This Row],[Joining Date]])</f>
        <v>2020</v>
      </c>
      <c r="O1010" s="45">
        <f>MONTH(Table1[[#This Row],[Joining Date]])</f>
        <v>3</v>
      </c>
      <c r="P1010" s="25">
        <f ca="1">NETWORKDAYS(Table1[[#This Row],[Joining Date]],TODAY())</f>
        <v>1638</v>
      </c>
      <c r="Q1010" s="25" t="str">
        <f>LEFT(Table1[[#This Row],[Department]],5)&amp;"-"&amp;RIGHT(Table1[[#This Row],[Employee ID]],3)</f>
        <v>HR-345</v>
      </c>
      <c r="R1010" s="25" t="str">
        <f>LEFT(Table1[[#This Row],[Department]],3)</f>
        <v>HR</v>
      </c>
      <c r="S1010" s="36">
        <f>_xlfn.XLOOKUP(Table1[[#This Row],[City]],Table2[City],Table2[Bonus %])</f>
        <v>5</v>
      </c>
      <c r="U1010" s="48" t="str">
        <v xml:space="preserve">Neha </v>
      </c>
      <c r="V1010" s="48" t="str">
        <v>Kulkarni</v>
      </c>
    </row>
    <row r="1011" spans="1:22" x14ac:dyDescent="0.35">
      <c r="A1011" s="9" t="s">
        <v>3605</v>
      </c>
      <c r="B1011" s="41" t="str">
        <f>LEFT(Table1[[#This Row],[Employee Name]],FIND(" ",Table1[[#This Row],[Employee Name]]))</f>
        <v xml:space="preserve">Ravi </v>
      </c>
      <c r="C1011" s="41" t="str">
        <f>RIGHT(Table1[[#This Row],[Employee Name]],LEN(Table1[[#This Row],[Employee Name]])-FIND(" ",Table1[[#This Row],[Employee Name]]))</f>
        <v>Teja</v>
      </c>
      <c r="D1011" s="23">
        <f>Table1[[#This Row],[Basic Salary]]+Table1[[#This Row],[Bonus]]</f>
        <v>119526</v>
      </c>
      <c r="E1011" s="10">
        <v>69</v>
      </c>
      <c r="F1011" s="46">
        <v>100</v>
      </c>
      <c r="G1011" s="10" t="str" cm="1">
        <f t="array" ref="G1011">_xlfn.IFS(Table1[[#This Row],[Performance Score]]&gt;=80,"Excellent",Table1[[#This Row],[Performance Score]]&gt;=60,"Good",Table1[[#This Row],[Performance Score]]&gt;=40,"Need Improvement")</f>
        <v>Excellent</v>
      </c>
      <c r="H1011" s="30">
        <f>Table1[[#This Row],[Bonus]]/Table1[[#This Row],[Basic Salary]]</f>
        <v>0.10449278308599309</v>
      </c>
      <c r="I1011" s="10">
        <f ca="1">DATEDIF(Table1[[#This Row],[Date of Birth]],TODAY(),"y")</f>
        <v>21</v>
      </c>
      <c r="J1011" s="34">
        <v>45601</v>
      </c>
      <c r="K1011" s="33" t="str" cm="1">
        <f t="array" aca="1" ref="K1011" ca="1">_xlfn.IFS(L1011&lt;3,"Junior",L1011&lt;=7,"Mid-Level",L1011&gt;7,"Senior")</f>
        <v>Junior</v>
      </c>
      <c r="L1011" s="46">
        <f ca="1">INT(YEARFRAC(Table1[[#This Row],[Joining Date]],TODAY(),1))</f>
        <v>1</v>
      </c>
      <c r="M1011" s="25" t="str">
        <f t="shared" ca="1" si="15"/>
        <v>No</v>
      </c>
      <c r="N1011" s="26">
        <f>YEAR(Table1[[#This Row],[Joining Date]])</f>
        <v>2024</v>
      </c>
      <c r="O1011" s="46">
        <f>MONTH(Table1[[#This Row],[Joining Date]])</f>
        <v>11</v>
      </c>
      <c r="P1011" s="26">
        <f ca="1">NETWORKDAYS(Table1[[#This Row],[Joining Date]],TODAY())</f>
        <v>430</v>
      </c>
      <c r="Q1011" s="26" t="str">
        <f>LEFT(Table1[[#This Row],[Department]],5)&amp;"-"&amp;RIGHT(Table1[[#This Row],[Employee ID]],3)</f>
        <v>Finan-549</v>
      </c>
      <c r="R1011" s="26" t="str">
        <f>LEFT(Table1[[#This Row],[Department]],3)</f>
        <v>Fin</v>
      </c>
      <c r="S1011" s="37">
        <f>_xlfn.XLOOKUP(Table1[[#This Row],[City]],Table2[City],Table2[Bonus %])</f>
        <v>7</v>
      </c>
      <c r="U1011" s="48" t="str">
        <v xml:space="preserve">Ravi </v>
      </c>
      <c r="V1011" s="48" t="str">
        <v>Teja</v>
      </c>
    </row>
    <row r="1012" spans="1:22" x14ac:dyDescent="0.35">
      <c r="A1012" s="7" t="s">
        <v>3286</v>
      </c>
      <c r="B1012" s="40" t="str">
        <f>LEFT(Table1[[#This Row],[Employee Name]],FIND(" ",Table1[[#This Row],[Employee Name]]))</f>
        <v xml:space="preserve">Sneha </v>
      </c>
      <c r="C1012" s="40" t="str">
        <f>RIGHT(Table1[[#This Row],[Employee Name]],LEN(Table1[[#This Row],[Employee Name]])-FIND(" ",Table1[[#This Row],[Employee Name]]))</f>
        <v>Iyer</v>
      </c>
      <c r="D1012" s="22">
        <f>Table1[[#This Row],[Basic Salary]]+Table1[[#This Row],[Bonus]]</f>
        <v>119519</v>
      </c>
      <c r="E1012" s="8">
        <v>76</v>
      </c>
      <c r="F1012" s="45">
        <v>57</v>
      </c>
      <c r="G1012" s="8" t="str" cm="1">
        <f t="array" ref="G1012">_xlfn.IFS(Table1[[#This Row],[Performance Score]]&gt;=80,"Excellent",Table1[[#This Row],[Performance Score]]&gt;=60,"Good",Table1[[#This Row],[Performance Score]]&gt;=40,"Need Improvement")</f>
        <v>Need Improvement</v>
      </c>
      <c r="H1012" s="29">
        <f>Table1[[#This Row],[Bonus]]/Table1[[#This Row],[Basic Salary]]</f>
        <v>0.19684164146522201</v>
      </c>
      <c r="I1012" s="8">
        <f ca="1">DATEDIF(Table1[[#This Row],[Date of Birth]],TODAY(),"y")</f>
        <v>15</v>
      </c>
      <c r="J1012" s="33">
        <v>44794</v>
      </c>
      <c r="K1012" s="33" t="str" cm="1">
        <f t="array" aca="1" ref="K1012" ca="1">_xlfn.IFS(L1012&lt;3,"Junior",L1012&lt;=7,"Mid-Level",L1012&gt;7,"Senior")</f>
        <v>Mid-Level</v>
      </c>
      <c r="L1012" s="45">
        <f ca="1">INT(YEARFRAC(Table1[[#This Row],[Joining Date]],TODAY(),1))</f>
        <v>3</v>
      </c>
      <c r="M1012" s="25" t="str">
        <f t="shared" ca="1" si="15"/>
        <v>No</v>
      </c>
      <c r="N1012" s="25">
        <f>YEAR(Table1[[#This Row],[Joining Date]])</f>
        <v>2022</v>
      </c>
      <c r="O1012" s="45">
        <f>MONTH(Table1[[#This Row],[Joining Date]])</f>
        <v>8</v>
      </c>
      <c r="P1012" s="25">
        <f ca="1">NETWORKDAYS(Table1[[#This Row],[Joining Date]],TODAY())</f>
        <v>1006</v>
      </c>
      <c r="Q1012" s="25" t="str">
        <f>LEFT(Table1[[#This Row],[Department]],5)&amp;"-"&amp;RIGHT(Table1[[#This Row],[Employee ID]],3)</f>
        <v>Finan-230</v>
      </c>
      <c r="R1012" s="25" t="str">
        <f>LEFT(Table1[[#This Row],[Department]],3)</f>
        <v>Fin</v>
      </c>
      <c r="S1012" s="36">
        <f>_xlfn.XLOOKUP(Table1[[#This Row],[City]],Table2[City],Table2[Bonus %])</f>
        <v>7</v>
      </c>
      <c r="U1012" s="48" t="str">
        <v xml:space="preserve">Sneha </v>
      </c>
      <c r="V1012" s="48" t="str">
        <v>Iyer</v>
      </c>
    </row>
    <row r="1013" spans="1:22" x14ac:dyDescent="0.35">
      <c r="A1013" s="9" t="s">
        <v>3163</v>
      </c>
      <c r="B1013" s="41" t="str">
        <f>LEFT(Table1[[#This Row],[Employee Name]],FIND(" ",Table1[[#This Row],[Employee Name]]))</f>
        <v xml:space="preserve">Karan </v>
      </c>
      <c r="C1013" s="41" t="str">
        <f>RIGHT(Table1[[#This Row],[Employee Name]],LEN(Table1[[#This Row],[Employee Name]])-FIND(" ",Table1[[#This Row],[Employee Name]]))</f>
        <v>Malhotra</v>
      </c>
      <c r="D1013" s="23">
        <f>Table1[[#This Row],[Basic Salary]]+Table1[[#This Row],[Bonus]]</f>
        <v>119502</v>
      </c>
      <c r="E1013" s="10">
        <v>64</v>
      </c>
      <c r="F1013" s="46">
        <v>53</v>
      </c>
      <c r="G1013" s="10" t="str" cm="1">
        <f t="array" ref="G1013">_xlfn.IFS(Table1[[#This Row],[Performance Score]]&gt;=80,"Excellent",Table1[[#This Row],[Performance Score]]&gt;=60,"Good",Table1[[#This Row],[Performance Score]]&gt;=40,"Need Improvement")</f>
        <v>Need Improvement</v>
      </c>
      <c r="H1013" s="30">
        <f>Table1[[#This Row],[Bonus]]/Table1[[#This Row],[Basic Salary]]</f>
        <v>0.1198238298271096</v>
      </c>
      <c r="I1013" s="10">
        <f ca="1">DATEDIF(Table1[[#This Row],[Date of Birth]],TODAY(),"y")</f>
        <v>18</v>
      </c>
      <c r="J1013" s="34">
        <v>45737</v>
      </c>
      <c r="K1013" s="33" t="str" cm="1">
        <f t="array" aca="1" ref="K1013" ca="1">_xlfn.IFS(L1013&lt;3,"Junior",L1013&lt;=7,"Mid-Level",L1013&gt;7,"Senior")</f>
        <v>Junior</v>
      </c>
      <c r="L1013" s="46">
        <f ca="1">INT(YEARFRAC(Table1[[#This Row],[Joining Date]],TODAY(),1))</f>
        <v>1</v>
      </c>
      <c r="M1013" s="25" t="str">
        <f t="shared" ca="1" si="15"/>
        <v>No</v>
      </c>
      <c r="N1013" s="26">
        <f>YEAR(Table1[[#This Row],[Joining Date]])</f>
        <v>2025</v>
      </c>
      <c r="O1013" s="46">
        <f>MONTH(Table1[[#This Row],[Joining Date]])</f>
        <v>3</v>
      </c>
      <c r="P1013" s="26">
        <f ca="1">NETWORKDAYS(Table1[[#This Row],[Joining Date]],TODAY())</f>
        <v>332</v>
      </c>
      <c r="Q1013" s="26" t="str">
        <f>LEFT(Table1[[#This Row],[Department]],5)&amp;"-"&amp;RIGHT(Table1[[#This Row],[Employee ID]],3)</f>
        <v>IT-107</v>
      </c>
      <c r="R1013" s="26" t="str">
        <f>LEFT(Table1[[#This Row],[Department]],3)</f>
        <v>IT</v>
      </c>
      <c r="S1013" s="37">
        <f>_xlfn.XLOOKUP(Table1[[#This Row],[City]],Table2[City],Table2[Bonus %])</f>
        <v>8</v>
      </c>
      <c r="U1013" s="48" t="str">
        <v xml:space="preserve">Karan </v>
      </c>
      <c r="V1013" s="48" t="str">
        <v>Malhotra</v>
      </c>
    </row>
    <row r="1014" spans="1:22" x14ac:dyDescent="0.35">
      <c r="A1014" s="7" t="s">
        <v>510</v>
      </c>
      <c r="B1014" s="40" t="str">
        <f>LEFT(Table1[[#This Row],[Employee Name]],FIND(" ",Table1[[#This Row],[Employee Name]]))</f>
        <v xml:space="preserve">Ravi </v>
      </c>
      <c r="C1014" s="40" t="str">
        <f>RIGHT(Table1[[#This Row],[Employee Name]],LEN(Table1[[#This Row],[Employee Name]])-FIND(" ",Table1[[#This Row],[Employee Name]]))</f>
        <v>Teja</v>
      </c>
      <c r="D1014" s="22">
        <f>Table1[[#This Row],[Basic Salary]]+Table1[[#This Row],[Bonus]]</f>
        <v>119496</v>
      </c>
      <c r="E1014" s="8">
        <v>87</v>
      </c>
      <c r="F1014" s="45">
        <v>93</v>
      </c>
      <c r="G1014" s="8" t="str" cm="1">
        <f t="array" ref="G1014">_xlfn.IFS(Table1[[#This Row],[Performance Score]]&gt;=80,"Excellent",Table1[[#This Row],[Performance Score]]&gt;=60,"Good",Table1[[#This Row],[Performance Score]]&gt;=40,"Need Improvement")</f>
        <v>Excellent</v>
      </c>
      <c r="H1014" s="29">
        <f>Table1[[#This Row],[Bonus]]/Table1[[#This Row],[Basic Salary]]</f>
        <v>0.11147696514775232</v>
      </c>
      <c r="I1014" s="8">
        <f ca="1">DATEDIF(Table1[[#This Row],[Date of Birth]],TODAY(),"y")</f>
        <v>16</v>
      </c>
      <c r="J1014" s="33">
        <v>42868</v>
      </c>
      <c r="K1014" s="33" t="str" cm="1">
        <f t="array" aca="1" ref="K1014" ca="1">_xlfn.IFS(L1014&lt;3,"Junior",L1014&lt;=7,"Mid-Level",L1014&gt;7,"Senior")</f>
        <v>Senior</v>
      </c>
      <c r="L1014" s="45">
        <f ca="1">INT(YEARFRAC(Table1[[#This Row],[Joining Date]],TODAY(),1))</f>
        <v>9</v>
      </c>
      <c r="M1014" s="25" t="str">
        <f t="shared" ca="1" si="15"/>
        <v>Yes</v>
      </c>
      <c r="N1014" s="25">
        <f>YEAR(Table1[[#This Row],[Joining Date]])</f>
        <v>2017</v>
      </c>
      <c r="O1014" s="45">
        <f>MONTH(Table1[[#This Row],[Joining Date]])</f>
        <v>5</v>
      </c>
      <c r="P1014" s="25">
        <f ca="1">NETWORKDAYS(Table1[[#This Row],[Joining Date]],TODAY())</f>
        <v>2381</v>
      </c>
      <c r="Q1014" s="25" t="str">
        <f>LEFT(Table1[[#This Row],[Department]],5)&amp;"-"&amp;RIGHT(Table1[[#This Row],[Employee ID]],3)</f>
        <v>Marke-454</v>
      </c>
      <c r="R1014" s="25" t="str">
        <f>LEFT(Table1[[#This Row],[Department]],3)</f>
        <v>Mar</v>
      </c>
      <c r="S1014" s="36">
        <f>_xlfn.XLOOKUP(Table1[[#This Row],[City]],Table2[City],Table2[Bonus %])</f>
        <v>5</v>
      </c>
      <c r="U1014" s="48" t="str">
        <v xml:space="preserve">Ravi </v>
      </c>
      <c r="V1014" s="48" t="str">
        <v>Teja</v>
      </c>
    </row>
    <row r="1015" spans="1:22" x14ac:dyDescent="0.35">
      <c r="A1015" s="9" t="s">
        <v>971</v>
      </c>
      <c r="B1015" s="41" t="str">
        <f>LEFT(Table1[[#This Row],[Employee Name]],FIND(" ",Table1[[#This Row],[Employee Name]]))</f>
        <v xml:space="preserve">Ishita </v>
      </c>
      <c r="C1015" s="41" t="str">
        <f>RIGHT(Table1[[#This Row],[Employee Name]],LEN(Table1[[#This Row],[Employee Name]])-FIND(" ",Table1[[#This Row],[Employee Name]]))</f>
        <v>Roy</v>
      </c>
      <c r="D1015" s="23">
        <f>Table1[[#This Row],[Basic Salary]]+Table1[[#This Row],[Bonus]]</f>
        <v>119486</v>
      </c>
      <c r="E1015" s="10">
        <v>87</v>
      </c>
      <c r="F1015" s="46">
        <v>96</v>
      </c>
      <c r="G1015" s="10" t="str" cm="1">
        <f t="array" ref="G1015">_xlfn.IFS(Table1[[#This Row],[Performance Score]]&gt;=80,"Excellent",Table1[[#This Row],[Performance Score]]&gt;=60,"Good",Table1[[#This Row],[Performance Score]]&gt;=40,"Need Improvement")</f>
        <v>Excellent</v>
      </c>
      <c r="H1015" s="30">
        <f>Table1[[#This Row],[Bonus]]/Table1[[#This Row],[Basic Salary]]</f>
        <v>0.27024929569978207</v>
      </c>
      <c r="I1015" s="10">
        <f ca="1">DATEDIF(Table1[[#This Row],[Date of Birth]],TODAY(),"y")</f>
        <v>38</v>
      </c>
      <c r="J1015" s="34">
        <v>44712</v>
      </c>
      <c r="K1015" s="33" t="str" cm="1">
        <f t="array" aca="1" ref="K1015" ca="1">_xlfn.IFS(L1015&lt;3,"Junior",L1015&lt;=7,"Mid-Level",L1015&gt;7,"Senior")</f>
        <v>Mid-Level</v>
      </c>
      <c r="L1015" s="46">
        <f ca="1">INT(YEARFRAC(Table1[[#This Row],[Joining Date]],TODAY(),1))</f>
        <v>4</v>
      </c>
      <c r="M1015" s="25" t="str">
        <f t="shared" ca="1" si="15"/>
        <v>No</v>
      </c>
      <c r="N1015" s="26">
        <f>YEAR(Table1[[#This Row],[Joining Date]])</f>
        <v>2022</v>
      </c>
      <c r="O1015" s="46">
        <f>MONTH(Table1[[#This Row],[Joining Date]])</f>
        <v>5</v>
      </c>
      <c r="P1015" s="26">
        <f ca="1">NETWORKDAYS(Table1[[#This Row],[Joining Date]],TODAY())</f>
        <v>1065</v>
      </c>
      <c r="Q1015" s="26" t="str">
        <f>LEFT(Table1[[#This Row],[Department]],5)&amp;"-"&amp;RIGHT(Table1[[#This Row],[Employee ID]],3)</f>
        <v>Sales-915</v>
      </c>
      <c r="R1015" s="26" t="str">
        <f>LEFT(Table1[[#This Row],[Department]],3)</f>
        <v>Sal</v>
      </c>
      <c r="S1015" s="37">
        <f>_xlfn.XLOOKUP(Table1[[#This Row],[City]],Table2[City],Table2[Bonus %])</f>
        <v>6</v>
      </c>
      <c r="U1015" s="48" t="str">
        <v xml:space="preserve">Ishita </v>
      </c>
      <c r="V1015" s="48" t="str">
        <v>Roy</v>
      </c>
    </row>
    <row r="1016" spans="1:22" x14ac:dyDescent="0.35">
      <c r="A1016" s="7" t="s">
        <v>2835</v>
      </c>
      <c r="B1016" s="40" t="str">
        <f>LEFT(Table1[[#This Row],[Employee Name]],FIND(" ",Table1[[#This Row],[Employee Name]]))</f>
        <v xml:space="preserve">Rahul </v>
      </c>
      <c r="C1016" s="40" t="str">
        <f>RIGHT(Table1[[#This Row],[Employee Name]],LEN(Table1[[#This Row],[Employee Name]])-FIND(" ",Table1[[#This Row],[Employee Name]]))</f>
        <v>Verma</v>
      </c>
      <c r="D1016" s="22">
        <f>Table1[[#This Row],[Basic Salary]]+Table1[[#This Row],[Bonus]]</f>
        <v>119464</v>
      </c>
      <c r="E1016" s="8">
        <v>93</v>
      </c>
      <c r="F1016" s="45">
        <v>73</v>
      </c>
      <c r="G1016" s="8" t="str" cm="1">
        <f t="array" ref="G1016">_xlfn.IFS(Table1[[#This Row],[Performance Score]]&gt;=80,"Excellent",Table1[[#This Row],[Performance Score]]&gt;=60,"Good",Table1[[#This Row],[Performance Score]]&gt;=40,"Need Improvement")</f>
        <v>Good</v>
      </c>
      <c r="H1016" s="29">
        <f>Table1[[#This Row],[Bonus]]/Table1[[#This Row],[Basic Salary]]</f>
        <v>0.1331872551530501</v>
      </c>
      <c r="I1016" s="8">
        <f ca="1">DATEDIF(Table1[[#This Row],[Date of Birth]],TODAY(),"y")</f>
        <v>14</v>
      </c>
      <c r="J1016" s="33">
        <v>44451</v>
      </c>
      <c r="K1016" s="33" t="str" cm="1">
        <f t="array" aca="1" ref="K1016" ca="1">_xlfn.IFS(L1016&lt;3,"Junior",L1016&lt;=7,"Mid-Level",L1016&gt;7,"Senior")</f>
        <v>Mid-Level</v>
      </c>
      <c r="L1016" s="45">
        <f ca="1">INT(YEARFRAC(Table1[[#This Row],[Joining Date]],TODAY(),1))</f>
        <v>4</v>
      </c>
      <c r="M1016" s="25" t="str">
        <f t="shared" ca="1" si="15"/>
        <v>No</v>
      </c>
      <c r="N1016" s="25">
        <f>YEAR(Table1[[#This Row],[Joining Date]])</f>
        <v>2021</v>
      </c>
      <c r="O1016" s="45">
        <f>MONTH(Table1[[#This Row],[Joining Date]])</f>
        <v>9</v>
      </c>
      <c r="P1016" s="25">
        <f ca="1">NETWORKDAYS(Table1[[#This Row],[Joining Date]],TODAY())</f>
        <v>1251</v>
      </c>
      <c r="Q1016" s="25" t="str">
        <f>LEFT(Table1[[#This Row],[Department]],5)&amp;"-"&amp;RIGHT(Table1[[#This Row],[Employee ID]],3)</f>
        <v>Opera-779</v>
      </c>
      <c r="R1016" s="25" t="str">
        <f>LEFT(Table1[[#This Row],[Department]],3)</f>
        <v>Ope</v>
      </c>
      <c r="S1016" s="36">
        <f>_xlfn.XLOOKUP(Table1[[#This Row],[City]],Table2[City],Table2[Bonus %])</f>
        <v>6</v>
      </c>
      <c r="U1016" s="48" t="str">
        <v xml:space="preserve">Rahul </v>
      </c>
      <c r="V1016" s="48" t="str">
        <v>Verma</v>
      </c>
    </row>
    <row r="1017" spans="1:22" x14ac:dyDescent="0.35">
      <c r="A1017" s="9" t="s">
        <v>4718</v>
      </c>
      <c r="B1017" s="41" t="str">
        <f>LEFT(Table1[[#This Row],[Employee Name]],FIND(" ",Table1[[#This Row],[Employee Name]]))</f>
        <v xml:space="preserve">Ajay </v>
      </c>
      <c r="C1017" s="41" t="str">
        <f>RIGHT(Table1[[#This Row],[Employee Name]],LEN(Table1[[#This Row],[Employee Name]])-FIND(" ",Table1[[#This Row],[Employee Name]]))</f>
        <v>Singh</v>
      </c>
      <c r="D1017" s="23">
        <f>Table1[[#This Row],[Basic Salary]]+Table1[[#This Row],[Bonus]]</f>
        <v>119464</v>
      </c>
      <c r="E1017" s="10">
        <v>64</v>
      </c>
      <c r="F1017" s="46">
        <v>99</v>
      </c>
      <c r="G1017" s="10" t="str" cm="1">
        <f t="array" ref="G1017">_xlfn.IFS(Table1[[#This Row],[Performance Score]]&gt;=80,"Excellent",Table1[[#This Row],[Performance Score]]&gt;=60,"Good",Table1[[#This Row],[Performance Score]]&gt;=40,"Need Improvement")</f>
        <v>Excellent</v>
      </c>
      <c r="H1017" s="30">
        <f>Table1[[#This Row],[Bonus]]/Table1[[#This Row],[Basic Salary]]</f>
        <v>0.11788595062976064</v>
      </c>
      <c r="I1017" s="10">
        <f ca="1">DATEDIF(Table1[[#This Row],[Date of Birth]],TODAY(),"y")</f>
        <v>41</v>
      </c>
      <c r="J1017" s="34">
        <v>43530</v>
      </c>
      <c r="K1017" s="33" t="str" cm="1">
        <f t="array" aca="1" ref="K1017" ca="1">_xlfn.IFS(L1017&lt;3,"Junior",L1017&lt;=7,"Mid-Level",L1017&gt;7,"Senior")</f>
        <v>Mid-Level</v>
      </c>
      <c r="L1017" s="46">
        <f ca="1">INT(YEARFRAC(Table1[[#This Row],[Joining Date]],TODAY(),1))</f>
        <v>7</v>
      </c>
      <c r="M1017" s="25" t="str">
        <f t="shared" ca="1" si="15"/>
        <v>Yes</v>
      </c>
      <c r="N1017" s="26">
        <f>YEAR(Table1[[#This Row],[Joining Date]])</f>
        <v>2019</v>
      </c>
      <c r="O1017" s="46">
        <f>MONTH(Table1[[#This Row],[Joining Date]])</f>
        <v>3</v>
      </c>
      <c r="P1017" s="26">
        <f ca="1">NETWORKDAYS(Table1[[#This Row],[Joining Date]],TODAY())</f>
        <v>1909</v>
      </c>
      <c r="Q1017" s="26" t="str">
        <f>LEFT(Table1[[#This Row],[Department]],5)&amp;"-"&amp;RIGHT(Table1[[#This Row],[Employee ID]],3)</f>
        <v>IT-662</v>
      </c>
      <c r="R1017" s="26" t="str">
        <f>LEFT(Table1[[#This Row],[Department]],3)</f>
        <v>IT</v>
      </c>
      <c r="S1017" s="37">
        <f>_xlfn.XLOOKUP(Table1[[#This Row],[City]],Table2[City],Table2[Bonus %])</f>
        <v>8</v>
      </c>
      <c r="U1017" s="48" t="str">
        <v xml:space="preserve">Ajay </v>
      </c>
      <c r="V1017" s="48" t="str">
        <v>Singh</v>
      </c>
    </row>
    <row r="1018" spans="1:22" x14ac:dyDescent="0.35">
      <c r="A1018" s="7" t="s">
        <v>204</v>
      </c>
      <c r="B1018" s="40" t="str">
        <f>LEFT(Table1[[#This Row],[Employee Name]],FIND(" ",Table1[[#This Row],[Employee Name]]))</f>
        <v xml:space="preserve">Swathi </v>
      </c>
      <c r="C1018" s="40" t="str">
        <f>RIGHT(Table1[[#This Row],[Employee Name]],LEN(Table1[[#This Row],[Employee Name]])-FIND(" ",Table1[[#This Row],[Employee Name]]))</f>
        <v>Ramesh</v>
      </c>
      <c r="D1018" s="22">
        <f>Table1[[#This Row],[Basic Salary]]+Table1[[#This Row],[Bonus]]</f>
        <v>119438</v>
      </c>
      <c r="E1018" s="8">
        <v>75</v>
      </c>
      <c r="F1018" s="45">
        <v>46</v>
      </c>
      <c r="G1018" s="8" t="str" cm="1">
        <f t="array" ref="G1018">_xlfn.IFS(Table1[[#This Row],[Performance Score]]&gt;=80,"Excellent",Table1[[#This Row],[Performance Score]]&gt;=60,"Good",Table1[[#This Row],[Performance Score]]&gt;=40,"Need Improvement")</f>
        <v>Need Improvement</v>
      </c>
      <c r="H1018" s="29">
        <f>Table1[[#This Row],[Bonus]]/Table1[[#This Row],[Basic Salary]]</f>
        <v>8.9772716904351318E-2</v>
      </c>
      <c r="I1018" s="8">
        <f ca="1">DATEDIF(Table1[[#This Row],[Date of Birth]],TODAY(),"y")</f>
        <v>13</v>
      </c>
      <c r="J1018" s="33">
        <v>43443</v>
      </c>
      <c r="K1018" s="33" t="str" cm="1">
        <f t="array" aca="1" ref="K1018" ca="1">_xlfn.IFS(L1018&lt;3,"Junior",L1018&lt;=7,"Mid-Level",L1018&gt;7,"Senior")</f>
        <v>Mid-Level</v>
      </c>
      <c r="L1018" s="45">
        <f ca="1">INT(YEARFRAC(Table1[[#This Row],[Joining Date]],TODAY(),1))</f>
        <v>7</v>
      </c>
      <c r="M1018" s="25" t="str">
        <f t="shared" ca="1" si="15"/>
        <v>Yes</v>
      </c>
      <c r="N1018" s="25">
        <f>YEAR(Table1[[#This Row],[Joining Date]])</f>
        <v>2018</v>
      </c>
      <c r="O1018" s="45">
        <f>MONTH(Table1[[#This Row],[Joining Date]])</f>
        <v>12</v>
      </c>
      <c r="P1018" s="25">
        <f ca="1">NETWORKDAYS(Table1[[#This Row],[Joining Date]],TODAY())</f>
        <v>1971</v>
      </c>
      <c r="Q1018" s="25" t="str">
        <f>LEFT(Table1[[#This Row],[Department]],5)&amp;"-"&amp;RIGHT(Table1[[#This Row],[Employee ID]],3)</f>
        <v>Suppo-148</v>
      </c>
      <c r="R1018" s="25" t="str">
        <f>LEFT(Table1[[#This Row],[Department]],3)</f>
        <v>Sup</v>
      </c>
      <c r="S1018" s="36">
        <f>_xlfn.XLOOKUP(Table1[[#This Row],[City]],Table2[City],Table2[Bonus %])</f>
        <v>7</v>
      </c>
      <c r="U1018" s="48" t="str">
        <v xml:space="preserve">Swathi </v>
      </c>
      <c r="V1018" s="48" t="str">
        <v>Ramesh</v>
      </c>
    </row>
    <row r="1019" spans="1:22" x14ac:dyDescent="0.35">
      <c r="A1019" s="9" t="s">
        <v>2814</v>
      </c>
      <c r="B1019" s="41" t="str">
        <f>LEFT(Table1[[#This Row],[Employee Name]],FIND(" ",Table1[[#This Row],[Employee Name]]))</f>
        <v xml:space="preserve">Nisha </v>
      </c>
      <c r="C1019" s="41" t="str">
        <f>RIGHT(Table1[[#This Row],[Employee Name]],LEN(Table1[[#This Row],[Employee Name]])-FIND(" ",Table1[[#This Row],[Employee Name]]))</f>
        <v>Kapoor</v>
      </c>
      <c r="D1019" s="23">
        <f>Table1[[#This Row],[Basic Salary]]+Table1[[#This Row],[Bonus]]</f>
        <v>119416</v>
      </c>
      <c r="E1019" s="10">
        <v>65</v>
      </c>
      <c r="F1019" s="46">
        <v>79</v>
      </c>
      <c r="G1019" s="10" t="str" cm="1">
        <f t="array" ref="G1019">_xlfn.IFS(Table1[[#This Row],[Performance Score]]&gt;=80,"Excellent",Table1[[#This Row],[Performance Score]]&gt;=60,"Good",Table1[[#This Row],[Performance Score]]&gt;=40,"Need Improvement")</f>
        <v>Good</v>
      </c>
      <c r="H1019" s="30">
        <f>Table1[[#This Row],[Bonus]]/Table1[[#This Row],[Basic Salary]]</f>
        <v>0.2021180213010127</v>
      </c>
      <c r="I1019" s="10">
        <f ca="1">DATEDIF(Table1[[#This Row],[Date of Birth]],TODAY(),"y")</f>
        <v>33</v>
      </c>
      <c r="J1019" s="34">
        <v>44948</v>
      </c>
      <c r="K1019" s="33" t="str" cm="1">
        <f t="array" aca="1" ref="K1019" ca="1">_xlfn.IFS(L1019&lt;3,"Junior",L1019&lt;=7,"Mid-Level",L1019&gt;7,"Senior")</f>
        <v>Mid-Level</v>
      </c>
      <c r="L1019" s="46">
        <f ca="1">INT(YEARFRAC(Table1[[#This Row],[Joining Date]],TODAY(),1))</f>
        <v>3</v>
      </c>
      <c r="M1019" s="25" t="str">
        <f t="shared" ca="1" si="15"/>
        <v>No</v>
      </c>
      <c r="N1019" s="26">
        <f>YEAR(Table1[[#This Row],[Joining Date]])</f>
        <v>2023</v>
      </c>
      <c r="O1019" s="46">
        <f>MONTH(Table1[[#This Row],[Joining Date]])</f>
        <v>1</v>
      </c>
      <c r="P1019" s="26">
        <f ca="1">NETWORKDAYS(Table1[[#This Row],[Joining Date]],TODAY())</f>
        <v>896</v>
      </c>
      <c r="Q1019" s="26" t="str">
        <f>LEFT(Table1[[#This Row],[Department]],5)&amp;"-"&amp;RIGHT(Table1[[#This Row],[Employee ID]],3)</f>
        <v>Marke-758</v>
      </c>
      <c r="R1019" s="26" t="str">
        <f>LEFT(Table1[[#This Row],[Department]],3)</f>
        <v>Mar</v>
      </c>
      <c r="S1019" s="37">
        <f>_xlfn.XLOOKUP(Table1[[#This Row],[City]],Table2[City],Table2[Bonus %])</f>
        <v>8</v>
      </c>
      <c r="U1019" s="48" t="str">
        <v xml:space="preserve">Nisha </v>
      </c>
      <c r="V1019" s="48" t="str">
        <v>Kapoor</v>
      </c>
    </row>
    <row r="1020" spans="1:22" x14ac:dyDescent="0.35">
      <c r="A1020" s="7" t="s">
        <v>402</v>
      </c>
      <c r="B1020" s="40" t="str">
        <f>LEFT(Table1[[#This Row],[Employee Name]],FIND(" ",Table1[[#This Row],[Employee Name]]))</f>
        <v xml:space="preserve">Aditya </v>
      </c>
      <c r="C1020" s="40" t="str">
        <f>RIGHT(Table1[[#This Row],[Employee Name]],LEN(Table1[[#This Row],[Employee Name]])-FIND(" ",Table1[[#This Row],[Employee Name]]))</f>
        <v>Kapoor</v>
      </c>
      <c r="D1020" s="22">
        <f>Table1[[#This Row],[Basic Salary]]+Table1[[#This Row],[Bonus]]</f>
        <v>119413</v>
      </c>
      <c r="E1020" s="8">
        <v>85</v>
      </c>
      <c r="F1020" s="45">
        <v>71</v>
      </c>
      <c r="G1020" s="8" t="str" cm="1">
        <f t="array" ref="G1020">_xlfn.IFS(Table1[[#This Row],[Performance Score]]&gt;=80,"Excellent",Table1[[#This Row],[Performance Score]]&gt;=60,"Good",Table1[[#This Row],[Performance Score]]&gt;=40,"Need Improvement")</f>
        <v>Good</v>
      </c>
      <c r="H1020" s="29">
        <f>Table1[[#This Row],[Bonus]]/Table1[[#This Row],[Basic Salary]]</f>
        <v>0.19150868090201556</v>
      </c>
      <c r="I1020" s="8">
        <f ca="1">DATEDIF(Table1[[#This Row],[Date of Birth]],TODAY(),"y")</f>
        <v>38</v>
      </c>
      <c r="J1020" s="33">
        <v>42212</v>
      </c>
      <c r="K1020" s="33" t="str" cm="1">
        <f t="array" aca="1" ref="K1020" ca="1">_xlfn.IFS(L1020&lt;3,"Junior",L1020&lt;=7,"Mid-Level",L1020&gt;7,"Senior")</f>
        <v>Senior</v>
      </c>
      <c r="L1020" s="45">
        <f ca="1">INT(YEARFRAC(Table1[[#This Row],[Joining Date]],TODAY(),1))</f>
        <v>10</v>
      </c>
      <c r="M1020" s="25" t="str">
        <f t="shared" ca="1" si="15"/>
        <v>Yes</v>
      </c>
      <c r="N1020" s="25">
        <f>YEAR(Table1[[#This Row],[Joining Date]])</f>
        <v>2015</v>
      </c>
      <c r="O1020" s="45">
        <f>MONTH(Table1[[#This Row],[Joining Date]])</f>
        <v>7</v>
      </c>
      <c r="P1020" s="25">
        <f ca="1">NETWORKDAYS(Table1[[#This Row],[Joining Date]],TODAY())</f>
        <v>2851</v>
      </c>
      <c r="Q1020" s="25" t="str">
        <f>LEFT(Table1[[#This Row],[Department]],5)&amp;"-"&amp;RIGHT(Table1[[#This Row],[Employee ID]],3)</f>
        <v>HR-346</v>
      </c>
      <c r="R1020" s="25" t="str">
        <f>LEFT(Table1[[#This Row],[Department]],3)</f>
        <v>HR</v>
      </c>
      <c r="S1020" s="36">
        <f>_xlfn.XLOOKUP(Table1[[#This Row],[City]],Table2[City],Table2[Bonus %])</f>
        <v>5</v>
      </c>
      <c r="U1020" s="48" t="str">
        <v xml:space="preserve">Aditya </v>
      </c>
      <c r="V1020" s="48" t="str">
        <v>Kapoor</v>
      </c>
    </row>
    <row r="1021" spans="1:22" x14ac:dyDescent="0.35">
      <c r="A1021" s="9" t="s">
        <v>864</v>
      </c>
      <c r="B1021" s="41" t="str">
        <f>LEFT(Table1[[#This Row],[Employee Name]],FIND(" ",Table1[[#This Row],[Employee Name]]))</f>
        <v xml:space="preserve">Sneha </v>
      </c>
      <c r="C1021" s="41" t="str">
        <f>RIGHT(Table1[[#This Row],[Employee Name]],LEN(Table1[[#This Row],[Employee Name]])-FIND(" ",Table1[[#This Row],[Employee Name]]))</f>
        <v>Iyer</v>
      </c>
      <c r="D1021" s="23">
        <f>Table1[[#This Row],[Basic Salary]]+Table1[[#This Row],[Bonus]]</f>
        <v>119411</v>
      </c>
      <c r="E1021" s="10">
        <v>89</v>
      </c>
      <c r="F1021" s="46">
        <v>71</v>
      </c>
      <c r="G1021" s="10" t="str" cm="1">
        <f t="array" ref="G1021">_xlfn.IFS(Table1[[#This Row],[Performance Score]]&gt;=80,"Excellent",Table1[[#This Row],[Performance Score]]&gt;=60,"Good",Table1[[#This Row],[Performance Score]]&gt;=40,"Need Improvement")</f>
        <v>Good</v>
      </c>
      <c r="H1021" s="30">
        <f>Table1[[#This Row],[Bonus]]/Table1[[#This Row],[Basic Salary]]</f>
        <v>0.21214674354393373</v>
      </c>
      <c r="I1021" s="10">
        <f ca="1">DATEDIF(Table1[[#This Row],[Date of Birth]],TODAY(),"y")</f>
        <v>14</v>
      </c>
      <c r="J1021" s="34">
        <v>43465</v>
      </c>
      <c r="K1021" s="33" t="str" cm="1">
        <f t="array" aca="1" ref="K1021" ca="1">_xlfn.IFS(L1021&lt;3,"Junior",L1021&lt;=7,"Mid-Level",L1021&gt;7,"Senior")</f>
        <v>Mid-Level</v>
      </c>
      <c r="L1021" s="46">
        <f ca="1">INT(YEARFRAC(Table1[[#This Row],[Joining Date]],TODAY(),1))</f>
        <v>7</v>
      </c>
      <c r="M1021" s="25" t="str">
        <f t="shared" ca="1" si="15"/>
        <v>Yes</v>
      </c>
      <c r="N1021" s="26">
        <f>YEAR(Table1[[#This Row],[Joining Date]])</f>
        <v>2018</v>
      </c>
      <c r="O1021" s="46">
        <f>MONTH(Table1[[#This Row],[Joining Date]])</f>
        <v>12</v>
      </c>
      <c r="P1021" s="26">
        <f ca="1">NETWORKDAYS(Table1[[#This Row],[Joining Date]],TODAY())</f>
        <v>1956</v>
      </c>
      <c r="Q1021" s="26" t="str">
        <f>LEFT(Table1[[#This Row],[Department]],5)&amp;"-"&amp;RIGHT(Table1[[#This Row],[Employee ID]],3)</f>
        <v>HR-808</v>
      </c>
      <c r="R1021" s="26" t="str">
        <f>LEFT(Table1[[#This Row],[Department]],3)</f>
        <v>HR</v>
      </c>
      <c r="S1021" s="37">
        <f>_xlfn.XLOOKUP(Table1[[#This Row],[City]],Table2[City],Table2[Bonus %])</f>
        <v>5</v>
      </c>
      <c r="U1021" s="48" t="str">
        <v xml:space="preserve">Sneha </v>
      </c>
      <c r="V1021" s="48" t="str">
        <v>Iyer</v>
      </c>
    </row>
    <row r="1022" spans="1:22" x14ac:dyDescent="0.35">
      <c r="A1022" s="7" t="s">
        <v>1234</v>
      </c>
      <c r="B1022" s="40" t="str">
        <f>LEFT(Table1[[#This Row],[Employee Name]],FIND(" ",Table1[[#This Row],[Employee Name]]))</f>
        <v xml:space="preserve">Vikram </v>
      </c>
      <c r="C1022" s="40" t="str">
        <f>RIGHT(Table1[[#This Row],[Employee Name]],LEN(Table1[[#This Row],[Employee Name]])-FIND(" ",Table1[[#This Row],[Employee Name]]))</f>
        <v>Singh</v>
      </c>
      <c r="D1022" s="22">
        <f>Table1[[#This Row],[Basic Salary]]+Table1[[#This Row],[Bonus]]</f>
        <v>119396</v>
      </c>
      <c r="E1022" s="8">
        <v>90</v>
      </c>
      <c r="F1022" s="45">
        <v>77</v>
      </c>
      <c r="G1022" s="8" t="str" cm="1">
        <f t="array" ref="G1022">_xlfn.IFS(Table1[[#This Row],[Performance Score]]&gt;=80,"Excellent",Table1[[#This Row],[Performance Score]]&gt;=60,"Good",Table1[[#This Row],[Performance Score]]&gt;=40,"Need Improvement")</f>
        <v>Good</v>
      </c>
      <c r="H1022" s="29">
        <f>Table1[[#This Row],[Bonus]]/Table1[[#This Row],[Basic Salary]]</f>
        <v>0.16079605666118982</v>
      </c>
      <c r="I1022" s="8">
        <f ca="1">DATEDIF(Table1[[#This Row],[Date of Birth]],TODAY(),"y")</f>
        <v>46</v>
      </c>
      <c r="J1022" s="33">
        <v>45119</v>
      </c>
      <c r="K1022" s="33" t="str" cm="1">
        <f t="array" aca="1" ref="K1022" ca="1">_xlfn.IFS(L1022&lt;3,"Junior",L1022&lt;=7,"Mid-Level",L1022&gt;7,"Senior")</f>
        <v>Junior</v>
      </c>
      <c r="L1022" s="45">
        <f ca="1">INT(YEARFRAC(Table1[[#This Row],[Joining Date]],TODAY(),1))</f>
        <v>2</v>
      </c>
      <c r="M1022" s="25" t="str">
        <f t="shared" ca="1" si="15"/>
        <v>No</v>
      </c>
      <c r="N1022" s="25">
        <f>YEAR(Table1[[#This Row],[Joining Date]])</f>
        <v>2023</v>
      </c>
      <c r="O1022" s="45">
        <f>MONTH(Table1[[#This Row],[Joining Date]])</f>
        <v>7</v>
      </c>
      <c r="P1022" s="25">
        <f ca="1">NETWORKDAYS(Table1[[#This Row],[Joining Date]],TODAY())</f>
        <v>774</v>
      </c>
      <c r="Q1022" s="25" t="str">
        <f>LEFT(Table1[[#This Row],[Department]],5)&amp;"-"&amp;RIGHT(Table1[[#This Row],[Employee ID]],3)</f>
        <v>Finan-178</v>
      </c>
      <c r="R1022" s="25" t="str">
        <f>LEFT(Table1[[#This Row],[Department]],3)</f>
        <v>Fin</v>
      </c>
      <c r="S1022" s="36">
        <f>_xlfn.XLOOKUP(Table1[[#This Row],[City]],Table2[City],Table2[Bonus %])</f>
        <v>5</v>
      </c>
      <c r="U1022" s="48" t="str">
        <v xml:space="preserve">Vikram </v>
      </c>
      <c r="V1022" s="48" t="str">
        <v>Singh</v>
      </c>
    </row>
    <row r="1023" spans="1:22" x14ac:dyDescent="0.35">
      <c r="A1023" s="9" t="s">
        <v>2664</v>
      </c>
      <c r="B1023" s="41" t="str">
        <f>LEFT(Table1[[#This Row],[Employee Name]],FIND(" ",Table1[[#This Row],[Employee Name]]))</f>
        <v xml:space="preserve">Meera </v>
      </c>
      <c r="C1023" s="41" t="str">
        <f>RIGHT(Table1[[#This Row],[Employee Name]],LEN(Table1[[#This Row],[Employee Name]])-FIND(" ",Table1[[#This Row],[Employee Name]]))</f>
        <v>Joshi</v>
      </c>
      <c r="D1023" s="23">
        <f>Table1[[#This Row],[Basic Salary]]+Table1[[#This Row],[Bonus]]</f>
        <v>119389</v>
      </c>
      <c r="E1023" s="10">
        <v>64</v>
      </c>
      <c r="F1023" s="46">
        <v>68</v>
      </c>
      <c r="G1023" s="10" t="str" cm="1">
        <f t="array" ref="G1023">_xlfn.IFS(Table1[[#This Row],[Performance Score]]&gt;=80,"Excellent",Table1[[#This Row],[Performance Score]]&gt;=60,"Good",Table1[[#This Row],[Performance Score]]&gt;=40,"Need Improvement")</f>
        <v>Good</v>
      </c>
      <c r="H1023" s="30">
        <f>Table1[[#This Row],[Bonus]]/Table1[[#This Row],[Basic Salary]]</f>
        <v>4.5016893370446232E-2</v>
      </c>
      <c r="I1023" s="10">
        <f ca="1">DATEDIF(Table1[[#This Row],[Date of Birth]],TODAY(),"y")</f>
        <v>37</v>
      </c>
      <c r="J1023" s="34">
        <v>43538</v>
      </c>
      <c r="K1023" s="33" t="str" cm="1">
        <f t="array" aca="1" ref="K1023" ca="1">_xlfn.IFS(L1023&lt;3,"Junior",L1023&lt;=7,"Mid-Level",L1023&gt;7,"Senior")</f>
        <v>Mid-Level</v>
      </c>
      <c r="L1023" s="46">
        <f ca="1">INT(YEARFRAC(Table1[[#This Row],[Joining Date]],TODAY(),1))</f>
        <v>7</v>
      </c>
      <c r="M1023" s="25" t="str">
        <f t="shared" ca="1" si="15"/>
        <v>Yes</v>
      </c>
      <c r="N1023" s="26">
        <f>YEAR(Table1[[#This Row],[Joining Date]])</f>
        <v>2019</v>
      </c>
      <c r="O1023" s="46">
        <f>MONTH(Table1[[#This Row],[Joining Date]])</f>
        <v>3</v>
      </c>
      <c r="P1023" s="26">
        <f ca="1">NETWORKDAYS(Table1[[#This Row],[Joining Date]],TODAY())</f>
        <v>1903</v>
      </c>
      <c r="Q1023" s="26" t="str">
        <f>LEFT(Table1[[#This Row],[Department]],5)&amp;"-"&amp;RIGHT(Table1[[#This Row],[Employee ID]],3)</f>
        <v>HR-608</v>
      </c>
      <c r="R1023" s="26" t="str">
        <f>LEFT(Table1[[#This Row],[Department]],3)</f>
        <v>HR</v>
      </c>
      <c r="S1023" s="37">
        <f>_xlfn.XLOOKUP(Table1[[#This Row],[City]],Table2[City],Table2[Bonus %])</f>
        <v>7</v>
      </c>
      <c r="U1023" s="48" t="str">
        <v xml:space="preserve">Meera </v>
      </c>
      <c r="V1023" s="48" t="str">
        <v>Joshi</v>
      </c>
    </row>
    <row r="1024" spans="1:22" x14ac:dyDescent="0.35">
      <c r="A1024" s="7" t="s">
        <v>3880</v>
      </c>
      <c r="B1024" s="40" t="str">
        <f>LEFT(Table1[[#This Row],[Employee Name]],FIND(" ",Table1[[#This Row],[Employee Name]]))</f>
        <v xml:space="preserve">Vikram </v>
      </c>
      <c r="C1024" s="40" t="str">
        <f>RIGHT(Table1[[#This Row],[Employee Name]],LEN(Table1[[#This Row],[Employee Name]])-FIND(" ",Table1[[#This Row],[Employee Name]]))</f>
        <v>Singh</v>
      </c>
      <c r="D1024" s="22">
        <f>Table1[[#This Row],[Basic Salary]]+Table1[[#This Row],[Bonus]]</f>
        <v>119388</v>
      </c>
      <c r="E1024" s="8">
        <v>83</v>
      </c>
      <c r="F1024" s="45">
        <v>79</v>
      </c>
      <c r="G1024" s="8" t="str" cm="1">
        <f t="array" ref="G1024">_xlfn.IFS(Table1[[#This Row],[Performance Score]]&gt;=80,"Excellent",Table1[[#This Row],[Performance Score]]&gt;=60,"Good",Table1[[#This Row],[Performance Score]]&gt;=40,"Need Improvement")</f>
        <v>Good</v>
      </c>
      <c r="H1024" s="29">
        <f>Table1[[#This Row],[Bonus]]/Table1[[#This Row],[Basic Salary]]</f>
        <v>0.1812290370135845</v>
      </c>
      <c r="I1024" s="8">
        <f ca="1">DATEDIF(Table1[[#This Row],[Date of Birth]],TODAY(),"y")</f>
        <v>33</v>
      </c>
      <c r="J1024" s="33">
        <v>45193</v>
      </c>
      <c r="K1024" s="33" t="str" cm="1">
        <f t="array" aca="1" ref="K1024" ca="1">_xlfn.IFS(L1024&lt;3,"Junior",L1024&lt;=7,"Mid-Level",L1024&gt;7,"Senior")</f>
        <v>Junior</v>
      </c>
      <c r="L1024" s="45">
        <f ca="1">INT(YEARFRAC(Table1[[#This Row],[Joining Date]],TODAY(),1))</f>
        <v>2</v>
      </c>
      <c r="M1024" s="25" t="str">
        <f t="shared" ca="1" si="15"/>
        <v>No</v>
      </c>
      <c r="N1024" s="25">
        <f>YEAR(Table1[[#This Row],[Joining Date]])</f>
        <v>2023</v>
      </c>
      <c r="O1024" s="45">
        <f>MONTH(Table1[[#This Row],[Joining Date]])</f>
        <v>9</v>
      </c>
      <c r="P1024" s="25">
        <f ca="1">NETWORKDAYS(Table1[[#This Row],[Joining Date]],TODAY())</f>
        <v>721</v>
      </c>
      <c r="Q1024" s="25" t="str">
        <f>LEFT(Table1[[#This Row],[Department]],5)&amp;"-"&amp;RIGHT(Table1[[#This Row],[Employee ID]],3)</f>
        <v>IT-824</v>
      </c>
      <c r="R1024" s="25" t="str">
        <f>LEFT(Table1[[#This Row],[Department]],3)</f>
        <v>IT</v>
      </c>
      <c r="S1024" s="36">
        <f>_xlfn.XLOOKUP(Table1[[#This Row],[City]],Table2[City],Table2[Bonus %])</f>
        <v>4</v>
      </c>
      <c r="U1024" s="48" t="str">
        <v xml:space="preserve">Vikram </v>
      </c>
      <c r="V1024" s="48" t="str">
        <v>Singh</v>
      </c>
    </row>
    <row r="1025" spans="1:22" x14ac:dyDescent="0.35">
      <c r="A1025" s="9" t="s">
        <v>416</v>
      </c>
      <c r="B1025" s="41" t="str">
        <f>LEFT(Table1[[#This Row],[Employee Name]],FIND(" ",Table1[[#This Row],[Employee Name]]))</f>
        <v xml:space="preserve">Gayathri </v>
      </c>
      <c r="C1025" s="41" t="str">
        <f>RIGHT(Table1[[#This Row],[Employee Name]],LEN(Table1[[#This Row],[Employee Name]])-FIND(" ",Table1[[#This Row],[Employee Name]]))</f>
        <v>Iyer</v>
      </c>
      <c r="D1025" s="23">
        <f>Table1[[#This Row],[Basic Salary]]+Table1[[#This Row],[Bonus]]</f>
        <v>119383</v>
      </c>
      <c r="E1025" s="10">
        <v>99</v>
      </c>
      <c r="F1025" s="46">
        <v>54</v>
      </c>
      <c r="G1025" s="10" t="str" cm="1">
        <f t="array" ref="G1025">_xlfn.IFS(Table1[[#This Row],[Performance Score]]&gt;=80,"Excellent",Table1[[#This Row],[Performance Score]]&gt;=60,"Good",Table1[[#This Row],[Performance Score]]&gt;=40,"Need Improvement")</f>
        <v>Need Improvement</v>
      </c>
      <c r="H1025" s="30">
        <f>Table1[[#This Row],[Bonus]]/Table1[[#This Row],[Basic Salary]]</f>
        <v>0.14839932279041132</v>
      </c>
      <c r="I1025" s="10">
        <f ca="1">DATEDIF(Table1[[#This Row],[Date of Birth]],TODAY(),"y")</f>
        <v>38</v>
      </c>
      <c r="J1025" s="34">
        <v>42137</v>
      </c>
      <c r="K1025" s="33" t="str" cm="1">
        <f t="array" aca="1" ref="K1025" ca="1">_xlfn.IFS(L1025&lt;3,"Junior",L1025&lt;=7,"Mid-Level",L1025&gt;7,"Senior")</f>
        <v>Senior</v>
      </c>
      <c r="L1025" s="46">
        <f ca="1">INT(YEARFRAC(Table1[[#This Row],[Joining Date]],TODAY(),1))</f>
        <v>11</v>
      </c>
      <c r="M1025" s="25" t="str">
        <f t="shared" ca="1" si="15"/>
        <v>Yes</v>
      </c>
      <c r="N1025" s="26">
        <f>YEAR(Table1[[#This Row],[Joining Date]])</f>
        <v>2015</v>
      </c>
      <c r="O1025" s="46">
        <f>MONTH(Table1[[#This Row],[Joining Date]])</f>
        <v>5</v>
      </c>
      <c r="P1025" s="26">
        <f ca="1">NETWORKDAYS(Table1[[#This Row],[Joining Date]],TODAY())</f>
        <v>2904</v>
      </c>
      <c r="Q1025" s="26" t="str">
        <f>LEFT(Table1[[#This Row],[Department]],5)&amp;"-"&amp;RIGHT(Table1[[#This Row],[Employee ID]],3)</f>
        <v>Suppo-360</v>
      </c>
      <c r="R1025" s="26" t="str">
        <f>LEFT(Table1[[#This Row],[Department]],3)</f>
        <v>Sup</v>
      </c>
      <c r="S1025" s="37">
        <f>_xlfn.XLOOKUP(Table1[[#This Row],[City]],Table2[City],Table2[Bonus %])</f>
        <v>6</v>
      </c>
      <c r="U1025" s="48" t="str">
        <v xml:space="preserve">Gayathri </v>
      </c>
      <c r="V1025" s="48" t="str">
        <v>Iyer</v>
      </c>
    </row>
    <row r="1026" spans="1:22" x14ac:dyDescent="0.35">
      <c r="A1026" s="7" t="s">
        <v>3726</v>
      </c>
      <c r="B1026" s="40" t="str">
        <f>LEFT(Table1[[#This Row],[Employee Name]],FIND(" ",Table1[[#This Row],[Employee Name]]))</f>
        <v xml:space="preserve">Priya </v>
      </c>
      <c r="C1026" s="40" t="str">
        <f>RIGHT(Table1[[#This Row],[Employee Name]],LEN(Table1[[#This Row],[Employee Name]])-FIND(" ",Table1[[#This Row],[Employee Name]]))</f>
        <v>Reddy</v>
      </c>
      <c r="D1026" s="22">
        <f>Table1[[#This Row],[Basic Salary]]+Table1[[#This Row],[Bonus]]</f>
        <v>119382</v>
      </c>
      <c r="E1026" s="8">
        <v>85</v>
      </c>
      <c r="F1026" s="45">
        <v>47</v>
      </c>
      <c r="G1026" s="8" t="str" cm="1">
        <f t="array" ref="G1026">_xlfn.IFS(Table1[[#This Row],[Performance Score]]&gt;=80,"Excellent",Table1[[#This Row],[Performance Score]]&gt;=60,"Good",Table1[[#This Row],[Performance Score]]&gt;=40,"Need Improvement")</f>
        <v>Need Improvement</v>
      </c>
      <c r="H1026" s="29">
        <f>Table1[[#This Row],[Bonus]]/Table1[[#This Row],[Basic Salary]]</f>
        <v>0.27357101709018755</v>
      </c>
      <c r="I1026" s="8">
        <f ca="1">DATEDIF(Table1[[#This Row],[Date of Birth]],TODAY(),"y")</f>
        <v>40</v>
      </c>
      <c r="J1026" s="33">
        <v>44034</v>
      </c>
      <c r="K1026" s="33" t="str" cm="1">
        <f t="array" aca="1" ref="K1026" ca="1">_xlfn.IFS(L1026&lt;3,"Junior",L1026&lt;=7,"Mid-Level",L1026&gt;7,"Senior")</f>
        <v>Mid-Level</v>
      </c>
      <c r="L1026" s="45">
        <f ca="1">INT(YEARFRAC(Table1[[#This Row],[Joining Date]],TODAY(),1))</f>
        <v>5</v>
      </c>
      <c r="M1026" s="25" t="str">
        <f t="shared" ref="M1026:M1089" ca="1" si="16">IF(L1026&gt;5,"Yes","No")</f>
        <v>No</v>
      </c>
      <c r="N1026" s="25">
        <f>YEAR(Table1[[#This Row],[Joining Date]])</f>
        <v>2020</v>
      </c>
      <c r="O1026" s="45">
        <f>MONTH(Table1[[#This Row],[Joining Date]])</f>
        <v>7</v>
      </c>
      <c r="P1026" s="25">
        <f ca="1">NETWORKDAYS(Table1[[#This Row],[Joining Date]],TODAY())</f>
        <v>1549</v>
      </c>
      <c r="Q1026" s="25" t="str">
        <f>LEFT(Table1[[#This Row],[Department]],5)&amp;"-"&amp;RIGHT(Table1[[#This Row],[Employee ID]],3)</f>
        <v>IT-670</v>
      </c>
      <c r="R1026" s="25" t="str">
        <f>LEFT(Table1[[#This Row],[Department]],3)</f>
        <v>IT</v>
      </c>
      <c r="S1026" s="36">
        <f>_xlfn.XLOOKUP(Table1[[#This Row],[City]],Table2[City],Table2[Bonus %])</f>
        <v>8</v>
      </c>
      <c r="U1026" s="48" t="str">
        <v xml:space="preserve">Priya </v>
      </c>
      <c r="V1026" s="48" t="str">
        <v>Reddy</v>
      </c>
    </row>
    <row r="1027" spans="1:22" x14ac:dyDescent="0.35">
      <c r="A1027" s="9" t="s">
        <v>3162</v>
      </c>
      <c r="B1027" s="41" t="str">
        <f>LEFT(Table1[[#This Row],[Employee Name]],FIND(" ",Table1[[#This Row],[Employee Name]]))</f>
        <v xml:space="preserve">Nisha </v>
      </c>
      <c r="C1027" s="41" t="str">
        <f>RIGHT(Table1[[#This Row],[Employee Name]],LEN(Table1[[#This Row],[Employee Name]])-FIND(" ",Table1[[#This Row],[Employee Name]]))</f>
        <v>Kapoor</v>
      </c>
      <c r="D1027" s="23">
        <f>Table1[[#This Row],[Basic Salary]]+Table1[[#This Row],[Bonus]]</f>
        <v>119377</v>
      </c>
      <c r="E1027" s="10">
        <v>93</v>
      </c>
      <c r="F1027" s="46">
        <v>72</v>
      </c>
      <c r="G1027" s="10" t="str" cm="1">
        <f t="array" ref="G1027">_xlfn.IFS(Table1[[#This Row],[Performance Score]]&gt;=80,"Excellent",Table1[[#This Row],[Performance Score]]&gt;=60,"Good",Table1[[#This Row],[Performance Score]]&gt;=40,"Need Improvement")</f>
        <v>Good</v>
      </c>
      <c r="H1027" s="30">
        <f>Table1[[#This Row],[Bonus]]/Table1[[#This Row],[Basic Salary]]</f>
        <v>0.21502071225738159</v>
      </c>
      <c r="I1027" s="10">
        <f ca="1">DATEDIF(Table1[[#This Row],[Date of Birth]],TODAY(),"y")</f>
        <v>23</v>
      </c>
      <c r="J1027" s="34">
        <v>42908</v>
      </c>
      <c r="K1027" s="33" t="str" cm="1">
        <f t="array" aca="1" ref="K1027" ca="1">_xlfn.IFS(L1027&lt;3,"Junior",L1027&lt;=7,"Mid-Level",L1027&gt;7,"Senior")</f>
        <v>Senior</v>
      </c>
      <c r="L1027" s="46">
        <f ca="1">INT(YEARFRAC(Table1[[#This Row],[Joining Date]],TODAY(),1))</f>
        <v>9</v>
      </c>
      <c r="M1027" s="25" t="str">
        <f t="shared" ca="1" si="16"/>
        <v>Yes</v>
      </c>
      <c r="N1027" s="26">
        <f>YEAR(Table1[[#This Row],[Joining Date]])</f>
        <v>2017</v>
      </c>
      <c r="O1027" s="46">
        <f>MONTH(Table1[[#This Row],[Joining Date]])</f>
        <v>6</v>
      </c>
      <c r="P1027" s="26">
        <f ca="1">NETWORKDAYS(Table1[[#This Row],[Joining Date]],TODAY())</f>
        <v>2353</v>
      </c>
      <c r="Q1027" s="26" t="str">
        <f>LEFT(Table1[[#This Row],[Department]],5)&amp;"-"&amp;RIGHT(Table1[[#This Row],[Employee ID]],3)</f>
        <v>IT-106</v>
      </c>
      <c r="R1027" s="26" t="str">
        <f>LEFT(Table1[[#This Row],[Department]],3)</f>
        <v>IT</v>
      </c>
      <c r="S1027" s="37">
        <f>_xlfn.XLOOKUP(Table1[[#This Row],[City]],Table2[City],Table2[Bonus %])</f>
        <v>4</v>
      </c>
      <c r="U1027" s="48" t="str">
        <v xml:space="preserve">Nisha </v>
      </c>
      <c r="V1027" s="48" t="str">
        <v>Kapoor</v>
      </c>
    </row>
    <row r="1028" spans="1:22" x14ac:dyDescent="0.35">
      <c r="A1028" s="7" t="s">
        <v>2988</v>
      </c>
      <c r="B1028" s="40" t="str">
        <f>LEFT(Table1[[#This Row],[Employee Name]],FIND(" ",Table1[[#This Row],[Employee Name]]))</f>
        <v xml:space="preserve">Tarun </v>
      </c>
      <c r="C1028" s="40" t="str">
        <f>RIGHT(Table1[[#This Row],[Employee Name]],LEN(Table1[[#This Row],[Employee Name]])-FIND(" ",Table1[[#This Row],[Employee Name]]))</f>
        <v>Verma</v>
      </c>
      <c r="D1028" s="22">
        <f>Table1[[#This Row],[Basic Salary]]+Table1[[#This Row],[Bonus]]</f>
        <v>119342</v>
      </c>
      <c r="E1028" s="8">
        <v>75</v>
      </c>
      <c r="F1028" s="45">
        <v>50</v>
      </c>
      <c r="G1028" s="8" t="str" cm="1">
        <f t="array" ref="G1028">_xlfn.IFS(Table1[[#This Row],[Performance Score]]&gt;=80,"Excellent",Table1[[#This Row],[Performance Score]]&gt;=60,"Good",Table1[[#This Row],[Performance Score]]&gt;=40,"Need Improvement")</f>
        <v>Need Improvement</v>
      </c>
      <c r="H1028" s="29">
        <f>Table1[[#This Row],[Bonus]]/Table1[[#This Row],[Basic Salary]]</f>
        <v>0.13858571210502213</v>
      </c>
      <c r="I1028" s="8">
        <f ca="1">DATEDIF(Table1[[#This Row],[Date of Birth]],TODAY(),"y")</f>
        <v>23</v>
      </c>
      <c r="J1028" s="33">
        <v>42023</v>
      </c>
      <c r="K1028" s="33" t="str" cm="1">
        <f t="array" aca="1" ref="K1028" ca="1">_xlfn.IFS(L1028&lt;3,"Junior",L1028&lt;=7,"Mid-Level",L1028&gt;7,"Senior")</f>
        <v>Senior</v>
      </c>
      <c r="L1028" s="45">
        <f ca="1">INT(YEARFRAC(Table1[[#This Row],[Joining Date]],TODAY(),1))</f>
        <v>11</v>
      </c>
      <c r="M1028" s="25" t="str">
        <f t="shared" ca="1" si="16"/>
        <v>Yes</v>
      </c>
      <c r="N1028" s="25">
        <f>YEAR(Table1[[#This Row],[Joining Date]])</f>
        <v>2015</v>
      </c>
      <c r="O1028" s="45">
        <f>MONTH(Table1[[#This Row],[Joining Date]])</f>
        <v>1</v>
      </c>
      <c r="P1028" s="25">
        <f ca="1">NETWORKDAYS(Table1[[#This Row],[Joining Date]],TODAY())</f>
        <v>2986</v>
      </c>
      <c r="Q1028" s="25" t="str">
        <f>LEFT(Table1[[#This Row],[Department]],5)&amp;"-"&amp;RIGHT(Table1[[#This Row],[Employee ID]],3)</f>
        <v>Opera-932</v>
      </c>
      <c r="R1028" s="25" t="str">
        <f>LEFT(Table1[[#This Row],[Department]],3)</f>
        <v>Ope</v>
      </c>
      <c r="S1028" s="36">
        <f>_xlfn.XLOOKUP(Table1[[#This Row],[City]],Table2[City],Table2[Bonus %])</f>
        <v>5</v>
      </c>
      <c r="U1028" s="48" t="str">
        <v xml:space="preserve">Tarun </v>
      </c>
      <c r="V1028" s="48" t="str">
        <v>Verma</v>
      </c>
    </row>
    <row r="1029" spans="1:22" x14ac:dyDescent="0.35">
      <c r="A1029" s="9" t="s">
        <v>2441</v>
      </c>
      <c r="B1029" s="41" t="str">
        <f>LEFT(Table1[[#This Row],[Employee Name]],FIND(" ",Table1[[#This Row],[Employee Name]]))</f>
        <v xml:space="preserve">Nisha </v>
      </c>
      <c r="C1029" s="41" t="str">
        <f>RIGHT(Table1[[#This Row],[Employee Name]],LEN(Table1[[#This Row],[Employee Name]])-FIND(" ",Table1[[#This Row],[Employee Name]]))</f>
        <v>Kapoor</v>
      </c>
      <c r="D1029" s="23">
        <f>Table1[[#This Row],[Basic Salary]]+Table1[[#This Row],[Bonus]]</f>
        <v>119340</v>
      </c>
      <c r="E1029" s="10">
        <v>87</v>
      </c>
      <c r="F1029" s="46">
        <v>67</v>
      </c>
      <c r="G1029" s="10" t="str" cm="1">
        <f t="array" ref="G1029">_xlfn.IFS(Table1[[#This Row],[Performance Score]]&gt;=80,"Excellent",Table1[[#This Row],[Performance Score]]&gt;=60,"Good",Table1[[#This Row],[Performance Score]]&gt;=40,"Need Improvement")</f>
        <v>Good</v>
      </c>
      <c r="H1029" s="30">
        <f>Table1[[#This Row],[Bonus]]/Table1[[#This Row],[Basic Salary]]</f>
        <v>0.32244409476740321</v>
      </c>
      <c r="I1029" s="10">
        <f ca="1">DATEDIF(Table1[[#This Row],[Date of Birth]],TODAY(),"y")</f>
        <v>45</v>
      </c>
      <c r="J1029" s="34">
        <v>43537</v>
      </c>
      <c r="K1029" s="33" t="str" cm="1">
        <f t="array" aca="1" ref="K1029" ca="1">_xlfn.IFS(L1029&lt;3,"Junior",L1029&lt;=7,"Mid-Level",L1029&gt;7,"Senior")</f>
        <v>Mid-Level</v>
      </c>
      <c r="L1029" s="46">
        <f ca="1">INT(YEARFRAC(Table1[[#This Row],[Joining Date]],TODAY(),1))</f>
        <v>7</v>
      </c>
      <c r="M1029" s="25" t="str">
        <f t="shared" ca="1" si="16"/>
        <v>Yes</v>
      </c>
      <c r="N1029" s="26">
        <f>YEAR(Table1[[#This Row],[Joining Date]])</f>
        <v>2019</v>
      </c>
      <c r="O1029" s="46">
        <f>MONTH(Table1[[#This Row],[Joining Date]])</f>
        <v>3</v>
      </c>
      <c r="P1029" s="26">
        <f ca="1">NETWORKDAYS(Table1[[#This Row],[Joining Date]],TODAY())</f>
        <v>1904</v>
      </c>
      <c r="Q1029" s="26" t="str">
        <f>LEFT(Table1[[#This Row],[Department]],5)&amp;"-"&amp;RIGHT(Table1[[#This Row],[Employee ID]],3)</f>
        <v>Opera-385</v>
      </c>
      <c r="R1029" s="26" t="str">
        <f>LEFT(Table1[[#This Row],[Department]],3)</f>
        <v>Ope</v>
      </c>
      <c r="S1029" s="37">
        <f>_xlfn.XLOOKUP(Table1[[#This Row],[City]],Table2[City],Table2[Bonus %])</f>
        <v>5</v>
      </c>
      <c r="U1029" s="48" t="str">
        <v xml:space="preserve">Nisha </v>
      </c>
      <c r="V1029" s="48" t="str">
        <v>Kapoor</v>
      </c>
    </row>
    <row r="1030" spans="1:22" x14ac:dyDescent="0.35">
      <c r="A1030" s="7" t="s">
        <v>3546</v>
      </c>
      <c r="B1030" s="40" t="str">
        <f>LEFT(Table1[[#This Row],[Employee Name]],FIND(" ",Table1[[#This Row],[Employee Name]]))</f>
        <v xml:space="preserve">Kavya </v>
      </c>
      <c r="C1030" s="40" t="str">
        <f>RIGHT(Table1[[#This Row],[Employee Name]],LEN(Table1[[#This Row],[Employee Name]])-FIND(" ",Table1[[#This Row],[Employee Name]]))</f>
        <v>Nair</v>
      </c>
      <c r="D1030" s="22">
        <f>Table1[[#This Row],[Basic Salary]]+Table1[[#This Row],[Bonus]]</f>
        <v>119335</v>
      </c>
      <c r="E1030" s="8">
        <v>84</v>
      </c>
      <c r="F1030" s="45">
        <v>77</v>
      </c>
      <c r="G1030" s="8" t="str" cm="1">
        <f t="array" ref="G1030">_xlfn.IFS(Table1[[#This Row],[Performance Score]]&gt;=80,"Excellent",Table1[[#This Row],[Performance Score]]&gt;=60,"Good",Table1[[#This Row],[Performance Score]]&gt;=40,"Need Improvement")</f>
        <v>Good</v>
      </c>
      <c r="H1030" s="29">
        <f>Table1[[#This Row],[Bonus]]/Table1[[#This Row],[Basic Salary]]</f>
        <v>0.13214617763694667</v>
      </c>
      <c r="I1030" s="8">
        <f ca="1">DATEDIF(Table1[[#This Row],[Date of Birth]],TODAY(),"y")</f>
        <v>32</v>
      </c>
      <c r="J1030" s="33">
        <v>42174</v>
      </c>
      <c r="K1030" s="33" t="str" cm="1">
        <f t="array" aca="1" ref="K1030" ca="1">_xlfn.IFS(L1030&lt;3,"Junior",L1030&lt;=7,"Mid-Level",L1030&gt;7,"Senior")</f>
        <v>Senior</v>
      </c>
      <c r="L1030" s="45">
        <f ca="1">INT(YEARFRAC(Table1[[#This Row],[Joining Date]],TODAY(),1))</f>
        <v>11</v>
      </c>
      <c r="M1030" s="25" t="str">
        <f t="shared" ca="1" si="16"/>
        <v>Yes</v>
      </c>
      <c r="N1030" s="25">
        <f>YEAR(Table1[[#This Row],[Joining Date]])</f>
        <v>2015</v>
      </c>
      <c r="O1030" s="45">
        <f>MONTH(Table1[[#This Row],[Joining Date]])</f>
        <v>6</v>
      </c>
      <c r="P1030" s="25">
        <f ca="1">NETWORKDAYS(Table1[[#This Row],[Joining Date]],TODAY())</f>
        <v>2877</v>
      </c>
      <c r="Q1030" s="25" t="str">
        <f>LEFT(Table1[[#This Row],[Department]],5)&amp;"-"&amp;RIGHT(Table1[[#This Row],[Employee ID]],3)</f>
        <v>IT-490</v>
      </c>
      <c r="R1030" s="25" t="str">
        <f>LEFT(Table1[[#This Row],[Department]],3)</f>
        <v>IT</v>
      </c>
      <c r="S1030" s="36">
        <f>_xlfn.XLOOKUP(Table1[[#This Row],[City]],Table2[City],Table2[Bonus %])</f>
        <v>6</v>
      </c>
      <c r="U1030" s="48" t="str">
        <v xml:space="preserve">Kavya </v>
      </c>
      <c r="V1030" s="48" t="str">
        <v>Nair</v>
      </c>
    </row>
    <row r="1031" spans="1:22" x14ac:dyDescent="0.35">
      <c r="A1031" s="9" t="s">
        <v>3113</v>
      </c>
      <c r="B1031" s="41" t="str">
        <f>LEFT(Table1[[#This Row],[Employee Name]],FIND(" ",Table1[[#This Row],[Employee Name]]))</f>
        <v xml:space="preserve">Tarun </v>
      </c>
      <c r="C1031" s="41" t="str">
        <f>RIGHT(Table1[[#This Row],[Employee Name]],LEN(Table1[[#This Row],[Employee Name]])-FIND(" ",Table1[[#This Row],[Employee Name]]))</f>
        <v>Verma</v>
      </c>
      <c r="D1031" s="23">
        <f>Table1[[#This Row],[Basic Salary]]+Table1[[#This Row],[Bonus]]</f>
        <v>119316</v>
      </c>
      <c r="E1031" s="10">
        <v>78</v>
      </c>
      <c r="F1031" s="46">
        <v>81</v>
      </c>
      <c r="G1031" s="10" t="str" cm="1">
        <f t="array" ref="G1031">_xlfn.IFS(Table1[[#This Row],[Performance Score]]&gt;=80,"Excellent",Table1[[#This Row],[Performance Score]]&gt;=60,"Good",Table1[[#This Row],[Performance Score]]&gt;=40,"Need Improvement")</f>
        <v>Excellent</v>
      </c>
      <c r="H1031" s="30">
        <f>Table1[[#This Row],[Bonus]]/Table1[[#This Row],[Basic Salary]]</f>
        <v>0.13221297552736211</v>
      </c>
      <c r="I1031" s="10">
        <f ca="1">DATEDIF(Table1[[#This Row],[Date of Birth]],TODAY(),"y")</f>
        <v>29</v>
      </c>
      <c r="J1031" s="34">
        <v>45962</v>
      </c>
      <c r="K1031" s="33" t="str" cm="1">
        <f t="array" aca="1" ref="K1031" ca="1">_xlfn.IFS(L1031&lt;3,"Junior",L1031&lt;=7,"Mid-Level",L1031&gt;7,"Senior")</f>
        <v>Junior</v>
      </c>
      <c r="L1031" s="46">
        <f ca="1">INT(YEARFRAC(Table1[[#This Row],[Joining Date]],TODAY(),1))</f>
        <v>0</v>
      </c>
      <c r="M1031" s="25" t="str">
        <f t="shared" ca="1" si="16"/>
        <v>No</v>
      </c>
      <c r="N1031" s="26">
        <f>YEAR(Table1[[#This Row],[Joining Date]])</f>
        <v>2025</v>
      </c>
      <c r="O1031" s="46">
        <f>MONTH(Table1[[#This Row],[Joining Date]])</f>
        <v>11</v>
      </c>
      <c r="P1031" s="26">
        <f ca="1">NETWORKDAYS(Table1[[#This Row],[Joining Date]],TODAY())</f>
        <v>171</v>
      </c>
      <c r="Q1031" s="26" t="str">
        <f>LEFT(Table1[[#This Row],[Department]],5)&amp;"-"&amp;RIGHT(Table1[[#This Row],[Employee ID]],3)</f>
        <v>Sales-057</v>
      </c>
      <c r="R1031" s="26" t="str">
        <f>LEFT(Table1[[#This Row],[Department]],3)</f>
        <v>Sal</v>
      </c>
      <c r="S1031" s="37">
        <f>_xlfn.XLOOKUP(Table1[[#This Row],[City]],Table2[City],Table2[Bonus %])</f>
        <v>7</v>
      </c>
      <c r="U1031" s="48" t="str">
        <v xml:space="preserve">Tarun </v>
      </c>
      <c r="V1031" s="48" t="str">
        <v>Verma</v>
      </c>
    </row>
    <row r="1032" spans="1:22" x14ac:dyDescent="0.35">
      <c r="A1032" s="7" t="s">
        <v>1995</v>
      </c>
      <c r="B1032" s="40" t="str">
        <f>LEFT(Table1[[#This Row],[Employee Name]],FIND(" ",Table1[[#This Row],[Employee Name]]))</f>
        <v xml:space="preserve">Sneha </v>
      </c>
      <c r="C1032" s="40" t="str">
        <f>RIGHT(Table1[[#This Row],[Employee Name]],LEN(Table1[[#This Row],[Employee Name]])-FIND(" ",Table1[[#This Row],[Employee Name]]))</f>
        <v>Iyer</v>
      </c>
      <c r="D1032" s="22">
        <f>Table1[[#This Row],[Basic Salary]]+Table1[[#This Row],[Bonus]]</f>
        <v>119291</v>
      </c>
      <c r="E1032" s="8">
        <v>77</v>
      </c>
      <c r="F1032" s="45">
        <v>43</v>
      </c>
      <c r="G1032" s="8" t="str" cm="1">
        <f t="array" ref="G1032">_xlfn.IFS(Table1[[#This Row],[Performance Score]]&gt;=80,"Excellent",Table1[[#This Row],[Performance Score]]&gt;=60,"Good",Table1[[#This Row],[Performance Score]]&gt;=40,"Need Improvement")</f>
        <v>Need Improvement</v>
      </c>
      <c r="H1032" s="29">
        <f>Table1[[#This Row],[Bonus]]/Table1[[#This Row],[Basic Salary]]</f>
        <v>0.21631183979770791</v>
      </c>
      <c r="I1032" s="8">
        <f ca="1">DATEDIF(Table1[[#This Row],[Date of Birth]],TODAY(),"y")</f>
        <v>36</v>
      </c>
      <c r="J1032" s="33">
        <v>43968</v>
      </c>
      <c r="K1032" s="33" t="str" cm="1">
        <f t="array" aca="1" ref="K1032" ca="1">_xlfn.IFS(L1032&lt;3,"Junior",L1032&lt;=7,"Mid-Level",L1032&gt;7,"Senior")</f>
        <v>Mid-Level</v>
      </c>
      <c r="L1032" s="45">
        <f ca="1">INT(YEARFRAC(Table1[[#This Row],[Joining Date]],TODAY(),1))</f>
        <v>6</v>
      </c>
      <c r="M1032" s="25" t="str">
        <f t="shared" ca="1" si="16"/>
        <v>Yes</v>
      </c>
      <c r="N1032" s="25">
        <f>YEAR(Table1[[#This Row],[Joining Date]])</f>
        <v>2020</v>
      </c>
      <c r="O1032" s="45">
        <f>MONTH(Table1[[#This Row],[Joining Date]])</f>
        <v>5</v>
      </c>
      <c r="P1032" s="25">
        <f ca="1">NETWORKDAYS(Table1[[#This Row],[Joining Date]],TODAY())</f>
        <v>1596</v>
      </c>
      <c r="Q1032" s="25" t="str">
        <f>LEFT(Table1[[#This Row],[Department]],5)&amp;"-"&amp;RIGHT(Table1[[#This Row],[Employee ID]],3)</f>
        <v>Opera-939</v>
      </c>
      <c r="R1032" s="25" t="str">
        <f>LEFT(Table1[[#This Row],[Department]],3)</f>
        <v>Ope</v>
      </c>
      <c r="S1032" s="36">
        <f>_xlfn.XLOOKUP(Table1[[#This Row],[City]],Table2[City],Table2[Bonus %])</f>
        <v>7</v>
      </c>
      <c r="U1032" s="48" t="str">
        <v xml:space="preserve">Sneha </v>
      </c>
      <c r="V1032" s="48" t="str">
        <v>Iyer</v>
      </c>
    </row>
    <row r="1033" spans="1:22" x14ac:dyDescent="0.35">
      <c r="A1033" s="9" t="s">
        <v>2025</v>
      </c>
      <c r="B1033" s="41" t="str">
        <f>LEFT(Table1[[#This Row],[Employee Name]],FIND(" ",Table1[[#This Row],[Employee Name]]))</f>
        <v xml:space="preserve">Sneha </v>
      </c>
      <c r="C1033" s="41" t="str">
        <f>RIGHT(Table1[[#This Row],[Employee Name]],LEN(Table1[[#This Row],[Employee Name]])-FIND(" ",Table1[[#This Row],[Employee Name]]))</f>
        <v>Iyer</v>
      </c>
      <c r="D1033" s="23">
        <f>Table1[[#This Row],[Basic Salary]]+Table1[[#This Row],[Bonus]]</f>
        <v>119282</v>
      </c>
      <c r="E1033" s="10">
        <v>92</v>
      </c>
      <c r="F1033" s="46">
        <v>63</v>
      </c>
      <c r="G1033" s="10" t="str" cm="1">
        <f t="array" ref="G1033">_xlfn.IFS(Table1[[#This Row],[Performance Score]]&gt;=80,"Excellent",Table1[[#This Row],[Performance Score]]&gt;=60,"Good",Table1[[#This Row],[Performance Score]]&gt;=40,"Need Improvement")</f>
        <v>Good</v>
      </c>
      <c r="H1033" s="30">
        <f>Table1[[#This Row],[Bonus]]/Table1[[#This Row],[Basic Salary]]</f>
        <v>0.19457602675933622</v>
      </c>
      <c r="I1033" s="10">
        <f ca="1">DATEDIF(Table1[[#This Row],[Date of Birth]],TODAY(),"y")</f>
        <v>36</v>
      </c>
      <c r="J1033" s="34">
        <v>44106</v>
      </c>
      <c r="K1033" s="33" t="str" cm="1">
        <f t="array" aca="1" ref="K1033" ca="1">_xlfn.IFS(L1033&lt;3,"Junior",L1033&lt;=7,"Mid-Level",L1033&gt;7,"Senior")</f>
        <v>Mid-Level</v>
      </c>
      <c r="L1033" s="46">
        <f ca="1">INT(YEARFRAC(Table1[[#This Row],[Joining Date]],TODAY(),1))</f>
        <v>5</v>
      </c>
      <c r="M1033" s="25" t="str">
        <f t="shared" ca="1" si="16"/>
        <v>No</v>
      </c>
      <c r="N1033" s="26">
        <f>YEAR(Table1[[#This Row],[Joining Date]])</f>
        <v>2020</v>
      </c>
      <c r="O1033" s="46">
        <f>MONTH(Table1[[#This Row],[Joining Date]])</f>
        <v>10</v>
      </c>
      <c r="P1033" s="26">
        <f ca="1">NETWORKDAYS(Table1[[#This Row],[Joining Date]],TODAY())</f>
        <v>1497</v>
      </c>
      <c r="Q1033" s="26" t="str">
        <f>LEFT(Table1[[#This Row],[Department]],5)&amp;"-"&amp;RIGHT(Table1[[#This Row],[Employee ID]],3)</f>
        <v>Sales-969</v>
      </c>
      <c r="R1033" s="26" t="str">
        <f>LEFT(Table1[[#This Row],[Department]],3)</f>
        <v>Sal</v>
      </c>
      <c r="S1033" s="37">
        <f>_xlfn.XLOOKUP(Table1[[#This Row],[City]],Table2[City],Table2[Bonus %])</f>
        <v>8</v>
      </c>
      <c r="U1033" s="48" t="str">
        <v xml:space="preserve">Sneha </v>
      </c>
      <c r="V1033" s="48" t="str">
        <v>Iyer</v>
      </c>
    </row>
    <row r="1034" spans="1:22" x14ac:dyDescent="0.35">
      <c r="A1034" s="7" t="s">
        <v>3692</v>
      </c>
      <c r="B1034" s="40" t="str">
        <f>LEFT(Table1[[#This Row],[Employee Name]],FIND(" ",Table1[[#This Row],[Employee Name]]))</f>
        <v xml:space="preserve">Krishna </v>
      </c>
      <c r="C1034" s="40" t="str">
        <f>RIGHT(Table1[[#This Row],[Employee Name]],LEN(Table1[[#This Row],[Employee Name]])-FIND(" ",Table1[[#This Row],[Employee Name]]))</f>
        <v>Chaitanya</v>
      </c>
      <c r="D1034" s="22">
        <f>Table1[[#This Row],[Basic Salary]]+Table1[[#This Row],[Bonus]]</f>
        <v>119276</v>
      </c>
      <c r="E1034" s="8">
        <v>76</v>
      </c>
      <c r="F1034" s="45">
        <v>99</v>
      </c>
      <c r="G1034" s="8" t="str" cm="1">
        <f t="array" ref="G1034">_xlfn.IFS(Table1[[#This Row],[Performance Score]]&gt;=80,"Excellent",Table1[[#This Row],[Performance Score]]&gt;=60,"Good",Table1[[#This Row],[Performance Score]]&gt;=40,"Need Improvement")</f>
        <v>Excellent</v>
      </c>
      <c r="H1034" s="29">
        <f>Table1[[#This Row],[Bonus]]/Table1[[#This Row],[Basic Salary]]</f>
        <v>9.5712724032446239E-2</v>
      </c>
      <c r="I1034" s="8">
        <f ca="1">DATEDIF(Table1[[#This Row],[Date of Birth]],TODAY(),"y")</f>
        <v>19</v>
      </c>
      <c r="J1034" s="33">
        <v>45290</v>
      </c>
      <c r="K1034" s="33" t="str" cm="1">
        <f t="array" aca="1" ref="K1034" ca="1">_xlfn.IFS(L1034&lt;3,"Junior",L1034&lt;=7,"Mid-Level",L1034&gt;7,"Senior")</f>
        <v>Junior</v>
      </c>
      <c r="L1034" s="45">
        <f ca="1">INT(YEARFRAC(Table1[[#This Row],[Joining Date]],TODAY(),1))</f>
        <v>2</v>
      </c>
      <c r="M1034" s="25" t="str">
        <f t="shared" ca="1" si="16"/>
        <v>No</v>
      </c>
      <c r="N1034" s="25">
        <f>YEAR(Table1[[#This Row],[Joining Date]])</f>
        <v>2023</v>
      </c>
      <c r="O1034" s="45">
        <f>MONTH(Table1[[#This Row],[Joining Date]])</f>
        <v>12</v>
      </c>
      <c r="P1034" s="25">
        <f ca="1">NETWORKDAYS(Table1[[#This Row],[Joining Date]],TODAY())</f>
        <v>651</v>
      </c>
      <c r="Q1034" s="25" t="str">
        <f>LEFT(Table1[[#This Row],[Department]],5)&amp;"-"&amp;RIGHT(Table1[[#This Row],[Employee ID]],3)</f>
        <v>Sales-636</v>
      </c>
      <c r="R1034" s="25" t="str">
        <f>LEFT(Table1[[#This Row],[Department]],3)</f>
        <v>Sal</v>
      </c>
      <c r="S1034" s="36">
        <f>_xlfn.XLOOKUP(Table1[[#This Row],[City]],Table2[City],Table2[Bonus %])</f>
        <v>7</v>
      </c>
      <c r="U1034" s="48" t="str">
        <v xml:space="preserve">Krishna </v>
      </c>
      <c r="V1034" s="48" t="str">
        <v>Chaitanya</v>
      </c>
    </row>
    <row r="1035" spans="1:22" x14ac:dyDescent="0.35">
      <c r="A1035" s="9" t="s">
        <v>1066</v>
      </c>
      <c r="B1035" s="41" t="str">
        <f>LEFT(Table1[[#This Row],[Employee Name]],FIND(" ",Table1[[#This Row],[Employee Name]]))</f>
        <v xml:space="preserve">Nisha </v>
      </c>
      <c r="C1035" s="41" t="str">
        <f>RIGHT(Table1[[#This Row],[Employee Name]],LEN(Table1[[#This Row],[Employee Name]])-FIND(" ",Table1[[#This Row],[Employee Name]]))</f>
        <v>Kapoor</v>
      </c>
      <c r="D1035" s="23">
        <f>Table1[[#This Row],[Basic Salary]]+Table1[[#This Row],[Bonus]]</f>
        <v>119249</v>
      </c>
      <c r="E1035" s="10">
        <v>89</v>
      </c>
      <c r="F1035" s="46">
        <v>95</v>
      </c>
      <c r="G1035" s="10" t="str" cm="1">
        <f t="array" ref="G1035">_xlfn.IFS(Table1[[#This Row],[Performance Score]]&gt;=80,"Excellent",Table1[[#This Row],[Performance Score]]&gt;=60,"Good",Table1[[#This Row],[Performance Score]]&gt;=40,"Need Improvement")</f>
        <v>Excellent</v>
      </c>
      <c r="H1035" s="30">
        <f>Table1[[#This Row],[Bonus]]/Table1[[#This Row],[Basic Salary]]</f>
        <v>7.1294457969868746E-2</v>
      </c>
      <c r="I1035" s="10">
        <f ca="1">DATEDIF(Table1[[#This Row],[Date of Birth]],TODAY(),"y")</f>
        <v>16</v>
      </c>
      <c r="J1035" s="34">
        <v>45262</v>
      </c>
      <c r="K1035" s="33" t="str" cm="1">
        <f t="array" aca="1" ref="K1035" ca="1">_xlfn.IFS(L1035&lt;3,"Junior",L1035&lt;=7,"Mid-Level",L1035&gt;7,"Senior")</f>
        <v>Junior</v>
      </c>
      <c r="L1035" s="46">
        <f ca="1">INT(YEARFRAC(Table1[[#This Row],[Joining Date]],TODAY(),1))</f>
        <v>2</v>
      </c>
      <c r="M1035" s="25" t="str">
        <f t="shared" ca="1" si="16"/>
        <v>No</v>
      </c>
      <c r="N1035" s="26">
        <f>YEAR(Table1[[#This Row],[Joining Date]])</f>
        <v>2023</v>
      </c>
      <c r="O1035" s="46">
        <f>MONTH(Table1[[#This Row],[Joining Date]])</f>
        <v>12</v>
      </c>
      <c r="P1035" s="26">
        <f ca="1">NETWORKDAYS(Table1[[#This Row],[Joining Date]],TODAY())</f>
        <v>671</v>
      </c>
      <c r="Q1035" s="26" t="str">
        <f>LEFT(Table1[[#This Row],[Department]],5)&amp;"-"&amp;RIGHT(Table1[[#This Row],[Employee ID]],3)</f>
        <v>Suppo-010</v>
      </c>
      <c r="R1035" s="26" t="str">
        <f>LEFT(Table1[[#This Row],[Department]],3)</f>
        <v>Sup</v>
      </c>
      <c r="S1035" s="37">
        <f>_xlfn.XLOOKUP(Table1[[#This Row],[City]],Table2[City],Table2[Bonus %])</f>
        <v>5</v>
      </c>
      <c r="U1035" s="48" t="str">
        <v xml:space="preserve">Nisha </v>
      </c>
      <c r="V1035" s="48" t="str">
        <v>Kapoor</v>
      </c>
    </row>
    <row r="1036" spans="1:22" x14ac:dyDescent="0.35">
      <c r="A1036" s="7" t="s">
        <v>2039</v>
      </c>
      <c r="B1036" s="40" t="str">
        <f>LEFT(Table1[[#This Row],[Employee Name]],FIND(" ",Table1[[#This Row],[Employee Name]]))</f>
        <v xml:space="preserve">Gayathri </v>
      </c>
      <c r="C1036" s="40" t="str">
        <f>RIGHT(Table1[[#This Row],[Employee Name]],LEN(Table1[[#This Row],[Employee Name]])-FIND(" ",Table1[[#This Row],[Employee Name]]))</f>
        <v>Iyer</v>
      </c>
      <c r="D1036" s="22">
        <f>Table1[[#This Row],[Basic Salary]]+Table1[[#This Row],[Bonus]]</f>
        <v>119247</v>
      </c>
      <c r="E1036" s="8">
        <v>73</v>
      </c>
      <c r="F1036" s="45">
        <v>85</v>
      </c>
      <c r="G1036" s="8" t="str" cm="1">
        <f t="array" ref="G1036">_xlfn.IFS(Table1[[#This Row],[Performance Score]]&gt;=80,"Excellent",Table1[[#This Row],[Performance Score]]&gt;=60,"Good",Table1[[#This Row],[Performance Score]]&gt;=40,"Need Improvement")</f>
        <v>Excellent</v>
      </c>
      <c r="H1036" s="29">
        <f>Table1[[#This Row],[Bonus]]/Table1[[#This Row],[Basic Salary]]</f>
        <v>9.5033884919833236E-2</v>
      </c>
      <c r="I1036" s="8">
        <f ca="1">DATEDIF(Table1[[#This Row],[Date of Birth]],TODAY(),"y")</f>
        <v>19</v>
      </c>
      <c r="J1036" s="33">
        <v>45099</v>
      </c>
      <c r="K1036" s="33" t="str" cm="1">
        <f t="array" aca="1" ref="K1036" ca="1">_xlfn.IFS(L1036&lt;3,"Junior",L1036&lt;=7,"Mid-Level",L1036&gt;7,"Senior")</f>
        <v>Mid-Level</v>
      </c>
      <c r="L1036" s="45">
        <f ca="1">INT(YEARFRAC(Table1[[#This Row],[Joining Date]],TODAY(),1))</f>
        <v>3</v>
      </c>
      <c r="M1036" s="25" t="str">
        <f t="shared" ca="1" si="16"/>
        <v>No</v>
      </c>
      <c r="N1036" s="25">
        <f>YEAR(Table1[[#This Row],[Joining Date]])</f>
        <v>2023</v>
      </c>
      <c r="O1036" s="45">
        <f>MONTH(Table1[[#This Row],[Joining Date]])</f>
        <v>6</v>
      </c>
      <c r="P1036" s="25">
        <f ca="1">NETWORKDAYS(Table1[[#This Row],[Joining Date]],TODAY())</f>
        <v>788</v>
      </c>
      <c r="Q1036" s="25" t="str">
        <f>LEFT(Table1[[#This Row],[Department]],5)&amp;"-"&amp;RIGHT(Table1[[#This Row],[Employee ID]],3)</f>
        <v>Sales-983</v>
      </c>
      <c r="R1036" s="25" t="str">
        <f>LEFT(Table1[[#This Row],[Department]],3)</f>
        <v>Sal</v>
      </c>
      <c r="S1036" s="36">
        <f>_xlfn.XLOOKUP(Table1[[#This Row],[City]],Table2[City],Table2[Bonus %])</f>
        <v>8</v>
      </c>
      <c r="U1036" s="48" t="str">
        <v xml:space="preserve">Gayathri </v>
      </c>
      <c r="V1036" s="48" t="str">
        <v>Iyer</v>
      </c>
    </row>
    <row r="1037" spans="1:22" x14ac:dyDescent="0.35">
      <c r="A1037" s="9" t="s">
        <v>4474</v>
      </c>
      <c r="B1037" s="41" t="str">
        <f>LEFT(Table1[[#This Row],[Employee Name]],FIND(" ",Table1[[#This Row],[Employee Name]]))</f>
        <v xml:space="preserve">Aditya </v>
      </c>
      <c r="C1037" s="41" t="str">
        <f>RIGHT(Table1[[#This Row],[Employee Name]],LEN(Table1[[#This Row],[Employee Name]])-FIND(" ",Table1[[#This Row],[Employee Name]]))</f>
        <v>Kapoor</v>
      </c>
      <c r="D1037" s="23">
        <f>Table1[[#This Row],[Basic Salary]]+Table1[[#This Row],[Bonus]]</f>
        <v>119240</v>
      </c>
      <c r="E1037" s="10">
        <v>66</v>
      </c>
      <c r="F1037" s="46">
        <v>89</v>
      </c>
      <c r="G1037" s="10" t="str" cm="1">
        <f t="array" ref="G1037">_xlfn.IFS(Table1[[#This Row],[Performance Score]]&gt;=80,"Excellent",Table1[[#This Row],[Performance Score]]&gt;=60,"Good",Table1[[#This Row],[Performance Score]]&gt;=40,"Need Improvement")</f>
        <v>Excellent</v>
      </c>
      <c r="H1037" s="30">
        <f>Table1[[#This Row],[Bonus]]/Table1[[#This Row],[Basic Salary]]</f>
        <v>0.10204345696355789</v>
      </c>
      <c r="I1037" s="10">
        <f ca="1">DATEDIF(Table1[[#This Row],[Date of Birth]],TODAY(),"y")</f>
        <v>44</v>
      </c>
      <c r="J1037" s="34">
        <v>44422</v>
      </c>
      <c r="K1037" s="33" t="str" cm="1">
        <f t="array" aca="1" ref="K1037" ca="1">_xlfn.IFS(L1037&lt;3,"Junior",L1037&lt;=7,"Mid-Level",L1037&gt;7,"Senior")</f>
        <v>Mid-Level</v>
      </c>
      <c r="L1037" s="46">
        <f ca="1">INT(YEARFRAC(Table1[[#This Row],[Joining Date]],TODAY(),1))</f>
        <v>4</v>
      </c>
      <c r="M1037" s="25" t="str">
        <f t="shared" ca="1" si="16"/>
        <v>No</v>
      </c>
      <c r="N1037" s="26">
        <f>YEAR(Table1[[#This Row],[Joining Date]])</f>
        <v>2021</v>
      </c>
      <c r="O1037" s="46">
        <f>MONTH(Table1[[#This Row],[Joining Date]])</f>
        <v>8</v>
      </c>
      <c r="P1037" s="26">
        <f ca="1">NETWORKDAYS(Table1[[#This Row],[Joining Date]],TODAY())</f>
        <v>1271</v>
      </c>
      <c r="Q1037" s="26" t="str">
        <f>LEFT(Table1[[#This Row],[Department]],5)&amp;"-"&amp;RIGHT(Table1[[#This Row],[Employee ID]],3)</f>
        <v>Suppo-418</v>
      </c>
      <c r="R1037" s="26" t="str">
        <f>LEFT(Table1[[#This Row],[Department]],3)</f>
        <v>Sup</v>
      </c>
      <c r="S1037" s="37">
        <f>_xlfn.XLOOKUP(Table1[[#This Row],[City]],Table2[City],Table2[Bonus %])</f>
        <v>7</v>
      </c>
      <c r="U1037" s="48" t="str">
        <v xml:space="preserve">Aditya </v>
      </c>
      <c r="V1037" s="48" t="str">
        <v>Kapoor</v>
      </c>
    </row>
    <row r="1038" spans="1:22" x14ac:dyDescent="0.35">
      <c r="A1038" s="7" t="s">
        <v>4772</v>
      </c>
      <c r="B1038" s="40" t="str">
        <f>LEFT(Table1[[#This Row],[Employee Name]],FIND(" ",Table1[[#This Row],[Employee Name]]))</f>
        <v xml:space="preserve">Tarun </v>
      </c>
      <c r="C1038" s="40" t="str">
        <f>RIGHT(Table1[[#This Row],[Employee Name]],LEN(Table1[[#This Row],[Employee Name]])-FIND(" ",Table1[[#This Row],[Employee Name]]))</f>
        <v>Verma</v>
      </c>
      <c r="D1038" s="22">
        <f>Table1[[#This Row],[Basic Salary]]+Table1[[#This Row],[Bonus]]</f>
        <v>119233</v>
      </c>
      <c r="E1038" s="8">
        <v>63</v>
      </c>
      <c r="F1038" s="45">
        <v>100</v>
      </c>
      <c r="G1038" s="8" t="str" cm="1">
        <f t="array" ref="G1038">_xlfn.IFS(Table1[[#This Row],[Performance Score]]&gt;=80,"Excellent",Table1[[#This Row],[Performance Score]]&gt;=60,"Good",Table1[[#This Row],[Performance Score]]&gt;=40,"Need Improvement")</f>
        <v>Excellent</v>
      </c>
      <c r="H1038" s="29">
        <f>Table1[[#This Row],[Bonus]]/Table1[[#This Row],[Basic Salary]]</f>
        <v>0.21770701417541566</v>
      </c>
      <c r="I1038" s="8">
        <f ca="1">DATEDIF(Table1[[#This Row],[Date of Birth]],TODAY(),"y")</f>
        <v>23</v>
      </c>
      <c r="J1038" s="33">
        <v>44758</v>
      </c>
      <c r="K1038" s="33" t="str" cm="1">
        <f t="array" aca="1" ref="K1038" ca="1">_xlfn.IFS(L1038&lt;3,"Junior",L1038&lt;=7,"Mid-Level",L1038&gt;7,"Senior")</f>
        <v>Mid-Level</v>
      </c>
      <c r="L1038" s="45">
        <f ca="1">INT(YEARFRAC(Table1[[#This Row],[Joining Date]],TODAY(),1))</f>
        <v>3</v>
      </c>
      <c r="M1038" s="25" t="str">
        <f t="shared" ca="1" si="16"/>
        <v>No</v>
      </c>
      <c r="N1038" s="25">
        <f>YEAR(Table1[[#This Row],[Joining Date]])</f>
        <v>2022</v>
      </c>
      <c r="O1038" s="45">
        <f>MONTH(Table1[[#This Row],[Joining Date]])</f>
        <v>7</v>
      </c>
      <c r="P1038" s="25">
        <f ca="1">NETWORKDAYS(Table1[[#This Row],[Joining Date]],TODAY())</f>
        <v>1031</v>
      </c>
      <c r="Q1038" s="25" t="str">
        <f>LEFT(Table1[[#This Row],[Department]],5)&amp;"-"&amp;RIGHT(Table1[[#This Row],[Employee ID]],3)</f>
        <v>Opera-716</v>
      </c>
      <c r="R1038" s="25" t="str">
        <f>LEFT(Table1[[#This Row],[Department]],3)</f>
        <v>Ope</v>
      </c>
      <c r="S1038" s="36">
        <f>_xlfn.XLOOKUP(Table1[[#This Row],[City]],Table2[City],Table2[Bonus %])</f>
        <v>6</v>
      </c>
      <c r="U1038" s="48" t="str">
        <v xml:space="preserve">Tarun </v>
      </c>
      <c r="V1038" s="48" t="str">
        <v>Verma</v>
      </c>
    </row>
    <row r="1039" spans="1:22" x14ac:dyDescent="0.35">
      <c r="A1039" s="9" t="s">
        <v>4290</v>
      </c>
      <c r="B1039" s="41" t="str">
        <f>LEFT(Table1[[#This Row],[Employee Name]],FIND(" ",Table1[[#This Row],[Employee Name]]))</f>
        <v xml:space="preserve">Tarun </v>
      </c>
      <c r="C1039" s="41" t="str">
        <f>RIGHT(Table1[[#This Row],[Employee Name]],LEN(Table1[[#This Row],[Employee Name]])-FIND(" ",Table1[[#This Row],[Employee Name]]))</f>
        <v>Verma</v>
      </c>
      <c r="D1039" s="23">
        <f>Table1[[#This Row],[Basic Salary]]+Table1[[#This Row],[Bonus]]</f>
        <v>119225</v>
      </c>
      <c r="E1039" s="10">
        <v>72</v>
      </c>
      <c r="F1039" s="46">
        <v>95</v>
      </c>
      <c r="G1039" s="10" t="str" cm="1">
        <f t="array" ref="G1039">_xlfn.IFS(Table1[[#This Row],[Performance Score]]&gt;=80,"Excellent",Table1[[#This Row],[Performance Score]]&gt;=60,"Good",Table1[[#This Row],[Performance Score]]&gt;=40,"Need Improvement")</f>
        <v>Excellent</v>
      </c>
      <c r="H1039" s="30">
        <f>Table1[[#This Row],[Bonus]]/Table1[[#This Row],[Basic Salary]]</f>
        <v>0.31150516461878625</v>
      </c>
      <c r="I1039" s="10">
        <f ca="1">DATEDIF(Table1[[#This Row],[Date of Birth]],TODAY(),"y")</f>
        <v>14</v>
      </c>
      <c r="J1039" s="34">
        <v>42738</v>
      </c>
      <c r="K1039" s="33" t="str" cm="1">
        <f t="array" aca="1" ref="K1039" ca="1">_xlfn.IFS(L1039&lt;3,"Junior",L1039&lt;=7,"Mid-Level",L1039&gt;7,"Senior")</f>
        <v>Senior</v>
      </c>
      <c r="L1039" s="46">
        <f ca="1">INT(YEARFRAC(Table1[[#This Row],[Joining Date]],TODAY(),1))</f>
        <v>9</v>
      </c>
      <c r="M1039" s="25" t="str">
        <f t="shared" ca="1" si="16"/>
        <v>Yes</v>
      </c>
      <c r="N1039" s="26">
        <f>YEAR(Table1[[#This Row],[Joining Date]])</f>
        <v>2017</v>
      </c>
      <c r="O1039" s="46">
        <f>MONTH(Table1[[#This Row],[Joining Date]])</f>
        <v>1</v>
      </c>
      <c r="P1039" s="26">
        <f ca="1">NETWORKDAYS(Table1[[#This Row],[Joining Date]],TODAY())</f>
        <v>2475</v>
      </c>
      <c r="Q1039" s="26" t="str">
        <f>LEFT(Table1[[#This Row],[Department]],5)&amp;"-"&amp;RIGHT(Table1[[#This Row],[Employee ID]],3)</f>
        <v>Sales-234</v>
      </c>
      <c r="R1039" s="26" t="str">
        <f>LEFT(Table1[[#This Row],[Department]],3)</f>
        <v>Sal</v>
      </c>
      <c r="S1039" s="37">
        <f>_xlfn.XLOOKUP(Table1[[#This Row],[City]],Table2[City],Table2[Bonus %])</f>
        <v>7</v>
      </c>
      <c r="U1039" s="48" t="str">
        <v xml:space="preserve">Tarun </v>
      </c>
      <c r="V1039" s="48" t="str">
        <v>Verma</v>
      </c>
    </row>
    <row r="1040" spans="1:22" x14ac:dyDescent="0.35">
      <c r="A1040" s="7" t="s">
        <v>2562</v>
      </c>
      <c r="B1040" s="40" t="str">
        <f>LEFT(Table1[[#This Row],[Employee Name]],FIND(" ",Table1[[#This Row],[Employee Name]]))</f>
        <v xml:space="preserve">Vikram </v>
      </c>
      <c r="C1040" s="40" t="str">
        <f>RIGHT(Table1[[#This Row],[Employee Name]],LEN(Table1[[#This Row],[Employee Name]])-FIND(" ",Table1[[#This Row],[Employee Name]]))</f>
        <v>Singh</v>
      </c>
      <c r="D1040" s="22">
        <f>Table1[[#This Row],[Basic Salary]]+Table1[[#This Row],[Bonus]]</f>
        <v>119174</v>
      </c>
      <c r="E1040" s="8">
        <v>74</v>
      </c>
      <c r="F1040" s="45">
        <v>72</v>
      </c>
      <c r="G1040" s="8" t="str" cm="1">
        <f t="array" ref="G1040">_xlfn.IFS(Table1[[#This Row],[Performance Score]]&gt;=80,"Excellent",Table1[[#This Row],[Performance Score]]&gt;=60,"Good",Table1[[#This Row],[Performance Score]]&gt;=40,"Need Improvement")</f>
        <v>Good</v>
      </c>
      <c r="H1040" s="29">
        <f>Table1[[#This Row],[Bonus]]/Table1[[#This Row],[Basic Salary]]</f>
        <v>0.15625454792420612</v>
      </c>
      <c r="I1040" s="8">
        <f ca="1">DATEDIF(Table1[[#This Row],[Date of Birth]],TODAY(),"y")</f>
        <v>46</v>
      </c>
      <c r="J1040" s="33">
        <v>45926</v>
      </c>
      <c r="K1040" s="33" t="str" cm="1">
        <f t="array" aca="1" ref="K1040" ca="1">_xlfn.IFS(L1040&lt;3,"Junior",L1040&lt;=7,"Mid-Level",L1040&gt;7,"Senior")</f>
        <v>Junior</v>
      </c>
      <c r="L1040" s="45">
        <f ca="1">INT(YEARFRAC(Table1[[#This Row],[Joining Date]],TODAY(),1))</f>
        <v>0</v>
      </c>
      <c r="M1040" s="25" t="str">
        <f t="shared" ca="1" si="16"/>
        <v>No</v>
      </c>
      <c r="N1040" s="25">
        <f>YEAR(Table1[[#This Row],[Joining Date]])</f>
        <v>2025</v>
      </c>
      <c r="O1040" s="45">
        <f>MONTH(Table1[[#This Row],[Joining Date]])</f>
        <v>9</v>
      </c>
      <c r="P1040" s="25">
        <f ca="1">NETWORKDAYS(Table1[[#This Row],[Joining Date]],TODAY())</f>
        <v>197</v>
      </c>
      <c r="Q1040" s="25" t="str">
        <f>LEFT(Table1[[#This Row],[Department]],5)&amp;"-"&amp;RIGHT(Table1[[#This Row],[Employee ID]],3)</f>
        <v>Marke-506</v>
      </c>
      <c r="R1040" s="25" t="str">
        <f>LEFT(Table1[[#This Row],[Department]],3)</f>
        <v>Mar</v>
      </c>
      <c r="S1040" s="36">
        <f>_xlfn.XLOOKUP(Table1[[#This Row],[City]],Table2[City],Table2[Bonus %])</f>
        <v>5</v>
      </c>
      <c r="U1040" s="48" t="str">
        <v xml:space="preserve">Vikram </v>
      </c>
      <c r="V1040" s="48" t="str">
        <v>Singh</v>
      </c>
    </row>
    <row r="1041" spans="1:22" x14ac:dyDescent="0.35">
      <c r="A1041" s="9" t="s">
        <v>313</v>
      </c>
      <c r="B1041" s="41" t="str">
        <f>LEFT(Table1[[#This Row],[Employee Name]],FIND(" ",Table1[[#This Row],[Employee Name]]))</f>
        <v xml:space="preserve">Nisha </v>
      </c>
      <c r="C1041" s="41" t="str">
        <f>RIGHT(Table1[[#This Row],[Employee Name]],LEN(Table1[[#This Row],[Employee Name]])-FIND(" ",Table1[[#This Row],[Employee Name]]))</f>
        <v>Kapoor</v>
      </c>
      <c r="D1041" s="23">
        <f>Table1[[#This Row],[Basic Salary]]+Table1[[#This Row],[Bonus]]</f>
        <v>119173</v>
      </c>
      <c r="E1041" s="10">
        <v>60</v>
      </c>
      <c r="F1041" s="46">
        <v>66</v>
      </c>
      <c r="G1041" s="10" t="str" cm="1">
        <f t="array" ref="G1041">_xlfn.IFS(Table1[[#This Row],[Performance Score]]&gt;=80,"Excellent",Table1[[#This Row],[Performance Score]]&gt;=60,"Good",Table1[[#This Row],[Performance Score]]&gt;=40,"Need Improvement")</f>
        <v>Good</v>
      </c>
      <c r="H1041" s="30">
        <f>Table1[[#This Row],[Bonus]]/Table1[[#This Row],[Basic Salary]]</f>
        <v>5.8525190080295601E-2</v>
      </c>
      <c r="I1041" s="10">
        <f ca="1">DATEDIF(Table1[[#This Row],[Date of Birth]],TODAY(),"y")</f>
        <v>43</v>
      </c>
      <c r="J1041" s="34">
        <v>45441</v>
      </c>
      <c r="K1041" s="33" t="str" cm="1">
        <f t="array" aca="1" ref="K1041" ca="1">_xlfn.IFS(L1041&lt;3,"Junior",L1041&lt;=7,"Mid-Level",L1041&gt;7,"Senior")</f>
        <v>Junior</v>
      </c>
      <c r="L1041" s="46">
        <f ca="1">INT(YEARFRAC(Table1[[#This Row],[Joining Date]],TODAY(),1))</f>
        <v>2</v>
      </c>
      <c r="M1041" s="25" t="str">
        <f t="shared" ca="1" si="16"/>
        <v>No</v>
      </c>
      <c r="N1041" s="26">
        <f>YEAR(Table1[[#This Row],[Joining Date]])</f>
        <v>2024</v>
      </c>
      <c r="O1041" s="46">
        <f>MONTH(Table1[[#This Row],[Joining Date]])</f>
        <v>5</v>
      </c>
      <c r="P1041" s="26">
        <f ca="1">NETWORKDAYS(Table1[[#This Row],[Joining Date]],TODAY())</f>
        <v>544</v>
      </c>
      <c r="Q1041" s="26" t="str">
        <f>LEFT(Table1[[#This Row],[Department]],5)&amp;"-"&amp;RIGHT(Table1[[#This Row],[Employee ID]],3)</f>
        <v>Opera-257</v>
      </c>
      <c r="R1041" s="26" t="str">
        <f>LEFT(Table1[[#This Row],[Department]],3)</f>
        <v>Ope</v>
      </c>
      <c r="S1041" s="37">
        <f>_xlfn.XLOOKUP(Table1[[#This Row],[City]],Table2[City],Table2[Bonus %])</f>
        <v>7</v>
      </c>
      <c r="U1041" s="48" t="str">
        <v xml:space="preserve">Nisha </v>
      </c>
      <c r="V1041" s="48" t="str">
        <v>Kapoor</v>
      </c>
    </row>
    <row r="1042" spans="1:22" x14ac:dyDescent="0.35">
      <c r="A1042" s="7" t="s">
        <v>105</v>
      </c>
      <c r="B1042" s="40" t="str">
        <f>LEFT(Table1[[#This Row],[Employee Name]],FIND(" ",Table1[[#This Row],[Employee Name]]))</f>
        <v xml:space="preserve">Krishna </v>
      </c>
      <c r="C1042" s="40" t="str">
        <f>RIGHT(Table1[[#This Row],[Employee Name]],LEN(Table1[[#This Row],[Employee Name]])-FIND(" ",Table1[[#This Row],[Employee Name]]))</f>
        <v>Chaitanya</v>
      </c>
      <c r="D1042" s="22">
        <f>Table1[[#This Row],[Basic Salary]]+Table1[[#This Row],[Bonus]]</f>
        <v>119134</v>
      </c>
      <c r="E1042" s="8">
        <v>78</v>
      </c>
      <c r="F1042" s="45">
        <v>72</v>
      </c>
      <c r="G1042" s="8" t="str" cm="1">
        <f t="array" ref="G1042">_xlfn.IFS(Table1[[#This Row],[Performance Score]]&gt;=80,"Excellent",Table1[[#This Row],[Performance Score]]&gt;=60,"Good",Table1[[#This Row],[Performance Score]]&gt;=40,"Need Improvement")</f>
        <v>Good</v>
      </c>
      <c r="H1042" s="29">
        <f>Table1[[#This Row],[Bonus]]/Table1[[#This Row],[Basic Salary]]</f>
        <v>6.9848054887028985E-2</v>
      </c>
      <c r="I1042" s="8">
        <f ca="1">DATEDIF(Table1[[#This Row],[Date of Birth]],TODAY(),"y")</f>
        <v>38</v>
      </c>
      <c r="J1042" s="33">
        <v>45256</v>
      </c>
      <c r="K1042" s="33" t="str" cm="1">
        <f t="array" aca="1" ref="K1042" ca="1">_xlfn.IFS(L1042&lt;3,"Junior",L1042&lt;=7,"Mid-Level",L1042&gt;7,"Senior")</f>
        <v>Junior</v>
      </c>
      <c r="L1042" s="45">
        <f ca="1">INT(YEARFRAC(Table1[[#This Row],[Joining Date]],TODAY(),1))</f>
        <v>2</v>
      </c>
      <c r="M1042" s="25" t="str">
        <f t="shared" ca="1" si="16"/>
        <v>No</v>
      </c>
      <c r="N1042" s="25">
        <f>YEAR(Table1[[#This Row],[Joining Date]])</f>
        <v>2023</v>
      </c>
      <c r="O1042" s="45">
        <f>MONTH(Table1[[#This Row],[Joining Date]])</f>
        <v>11</v>
      </c>
      <c r="P1042" s="25">
        <f ca="1">NETWORKDAYS(Table1[[#This Row],[Joining Date]],TODAY())</f>
        <v>676</v>
      </c>
      <c r="Q1042" s="25" t="str">
        <f>LEFT(Table1[[#This Row],[Department]],5)&amp;"-"&amp;RIGHT(Table1[[#This Row],[Employee ID]],3)</f>
        <v>Opera-050</v>
      </c>
      <c r="R1042" s="25" t="str">
        <f>LEFT(Table1[[#This Row],[Department]],3)</f>
        <v>Ope</v>
      </c>
      <c r="S1042" s="36">
        <f>_xlfn.XLOOKUP(Table1[[#This Row],[City]],Table2[City],Table2[Bonus %])</f>
        <v>6</v>
      </c>
      <c r="U1042" s="48" t="str">
        <v xml:space="preserve">Krishna </v>
      </c>
      <c r="V1042" s="48" t="str">
        <v>Chaitanya</v>
      </c>
    </row>
    <row r="1043" spans="1:22" x14ac:dyDescent="0.35">
      <c r="A1043" s="9" t="s">
        <v>3421</v>
      </c>
      <c r="B1043" s="41" t="str">
        <f>LEFT(Table1[[#This Row],[Employee Name]],FIND(" ",Table1[[#This Row],[Employee Name]]))</f>
        <v xml:space="preserve">Gayathri </v>
      </c>
      <c r="C1043" s="41" t="str">
        <f>RIGHT(Table1[[#This Row],[Employee Name]],LEN(Table1[[#This Row],[Employee Name]])-FIND(" ",Table1[[#This Row],[Employee Name]]))</f>
        <v>Iyer</v>
      </c>
      <c r="D1043" s="23">
        <f>Table1[[#This Row],[Basic Salary]]+Table1[[#This Row],[Bonus]]</f>
        <v>119129</v>
      </c>
      <c r="E1043" s="10">
        <v>76</v>
      </c>
      <c r="F1043" s="46">
        <v>86</v>
      </c>
      <c r="G1043" s="10" t="str" cm="1">
        <f t="array" ref="G1043">_xlfn.IFS(Table1[[#This Row],[Performance Score]]&gt;=80,"Excellent",Table1[[#This Row],[Performance Score]]&gt;=60,"Good",Table1[[#This Row],[Performance Score]]&gt;=40,"Need Improvement")</f>
        <v>Excellent</v>
      </c>
      <c r="H1043" s="30">
        <f>Table1[[#This Row],[Bonus]]/Table1[[#This Row],[Basic Salary]]</f>
        <v>8.9488220661398887E-2</v>
      </c>
      <c r="I1043" s="10">
        <f ca="1">DATEDIF(Table1[[#This Row],[Date of Birth]],TODAY(),"y")</f>
        <v>21</v>
      </c>
      <c r="J1043" s="34">
        <v>42281</v>
      </c>
      <c r="K1043" s="33" t="str" cm="1">
        <f t="array" aca="1" ref="K1043" ca="1">_xlfn.IFS(L1043&lt;3,"Junior",L1043&lt;=7,"Mid-Level",L1043&gt;7,"Senior")</f>
        <v>Senior</v>
      </c>
      <c r="L1043" s="46">
        <f ca="1">INT(YEARFRAC(Table1[[#This Row],[Joining Date]],TODAY(),1))</f>
        <v>10</v>
      </c>
      <c r="M1043" s="25" t="str">
        <f t="shared" ca="1" si="16"/>
        <v>Yes</v>
      </c>
      <c r="N1043" s="26">
        <f>YEAR(Table1[[#This Row],[Joining Date]])</f>
        <v>2015</v>
      </c>
      <c r="O1043" s="46">
        <f>MONTH(Table1[[#This Row],[Joining Date]])</f>
        <v>10</v>
      </c>
      <c r="P1043" s="26">
        <f ca="1">NETWORKDAYS(Table1[[#This Row],[Joining Date]],TODAY())</f>
        <v>2801</v>
      </c>
      <c r="Q1043" s="26" t="str">
        <f>LEFT(Table1[[#This Row],[Department]],5)&amp;"-"&amp;RIGHT(Table1[[#This Row],[Employee ID]],3)</f>
        <v>Suppo-365</v>
      </c>
      <c r="R1043" s="26" t="str">
        <f>LEFT(Table1[[#This Row],[Department]],3)</f>
        <v>Sup</v>
      </c>
      <c r="S1043" s="37">
        <f>_xlfn.XLOOKUP(Table1[[#This Row],[City]],Table2[City],Table2[Bonus %])</f>
        <v>8</v>
      </c>
      <c r="U1043" s="48" t="str">
        <v xml:space="preserve">Gayathri </v>
      </c>
      <c r="V1043" s="48" t="str">
        <v>Iyer</v>
      </c>
    </row>
    <row r="1044" spans="1:22" x14ac:dyDescent="0.35">
      <c r="A1044" s="7" t="s">
        <v>2147</v>
      </c>
      <c r="B1044" s="40" t="str">
        <f>LEFT(Table1[[#This Row],[Employee Name]],FIND(" ",Table1[[#This Row],[Employee Name]]))</f>
        <v xml:space="preserve">Krishna </v>
      </c>
      <c r="C1044" s="40" t="str">
        <f>RIGHT(Table1[[#This Row],[Employee Name]],LEN(Table1[[#This Row],[Employee Name]])-FIND(" ",Table1[[#This Row],[Employee Name]]))</f>
        <v>Chaitanya</v>
      </c>
      <c r="D1044" s="22">
        <f>Table1[[#This Row],[Basic Salary]]+Table1[[#This Row],[Bonus]]</f>
        <v>119122</v>
      </c>
      <c r="E1044" s="8">
        <v>86</v>
      </c>
      <c r="F1044" s="45">
        <v>72</v>
      </c>
      <c r="G1044" s="8" t="str" cm="1">
        <f t="array" ref="G1044">_xlfn.IFS(Table1[[#This Row],[Performance Score]]&gt;=80,"Excellent",Table1[[#This Row],[Performance Score]]&gt;=60,"Good",Table1[[#This Row],[Performance Score]]&gt;=40,"Need Improvement")</f>
        <v>Good</v>
      </c>
      <c r="H1044" s="29">
        <f>Table1[[#This Row],[Bonus]]/Table1[[#This Row],[Basic Salary]]</f>
        <v>0.24200560936701734</v>
      </c>
      <c r="I1044" s="8">
        <f ca="1">DATEDIF(Table1[[#This Row],[Date of Birth]],TODAY(),"y")</f>
        <v>17</v>
      </c>
      <c r="J1044" s="33">
        <v>42028</v>
      </c>
      <c r="K1044" s="33" t="str" cm="1">
        <f t="array" aca="1" ref="K1044" ca="1">_xlfn.IFS(L1044&lt;3,"Junior",L1044&lt;=7,"Mid-Level",L1044&gt;7,"Senior")</f>
        <v>Senior</v>
      </c>
      <c r="L1044" s="45">
        <f ca="1">INT(YEARFRAC(Table1[[#This Row],[Joining Date]],TODAY(),1))</f>
        <v>11</v>
      </c>
      <c r="M1044" s="25" t="str">
        <f t="shared" ca="1" si="16"/>
        <v>Yes</v>
      </c>
      <c r="N1044" s="25">
        <f>YEAR(Table1[[#This Row],[Joining Date]])</f>
        <v>2015</v>
      </c>
      <c r="O1044" s="45">
        <f>MONTH(Table1[[#This Row],[Joining Date]])</f>
        <v>1</v>
      </c>
      <c r="P1044" s="25">
        <f ca="1">NETWORKDAYS(Table1[[#This Row],[Joining Date]],TODAY())</f>
        <v>2981</v>
      </c>
      <c r="Q1044" s="25" t="str">
        <f>LEFT(Table1[[#This Row],[Department]],5)&amp;"-"&amp;RIGHT(Table1[[#This Row],[Employee ID]],3)</f>
        <v>Sales-091</v>
      </c>
      <c r="R1044" s="25" t="str">
        <f>LEFT(Table1[[#This Row],[Department]],3)</f>
        <v>Sal</v>
      </c>
      <c r="S1044" s="36">
        <f>_xlfn.XLOOKUP(Table1[[#This Row],[City]],Table2[City],Table2[Bonus %])</f>
        <v>6</v>
      </c>
      <c r="U1044" s="48" t="str">
        <v xml:space="preserve">Krishna </v>
      </c>
      <c r="V1044" s="48" t="str">
        <v>Chaitanya</v>
      </c>
    </row>
    <row r="1045" spans="1:22" x14ac:dyDescent="0.35">
      <c r="A1045" s="9" t="s">
        <v>4923</v>
      </c>
      <c r="B1045" s="41" t="str">
        <f>LEFT(Table1[[#This Row],[Employee Name]],FIND(" ",Table1[[#This Row],[Employee Name]]))</f>
        <v xml:space="preserve">Rahul </v>
      </c>
      <c r="C1045" s="41" t="str">
        <f>RIGHT(Table1[[#This Row],[Employee Name]],LEN(Table1[[#This Row],[Employee Name]])-FIND(" ",Table1[[#This Row],[Employee Name]]))</f>
        <v>Verma</v>
      </c>
      <c r="D1045" s="23">
        <f>Table1[[#This Row],[Basic Salary]]+Table1[[#This Row],[Bonus]]</f>
        <v>119119</v>
      </c>
      <c r="E1045" s="10">
        <v>97</v>
      </c>
      <c r="F1045" s="46">
        <v>53</v>
      </c>
      <c r="G1045" s="10" t="str" cm="1">
        <f t="array" ref="G1045">_xlfn.IFS(Table1[[#This Row],[Performance Score]]&gt;=80,"Excellent",Table1[[#This Row],[Performance Score]]&gt;=60,"Good",Table1[[#This Row],[Performance Score]]&gt;=40,"Need Improvement")</f>
        <v>Need Improvement</v>
      </c>
      <c r="H1045" s="30">
        <f>Table1[[#This Row],[Bonus]]/Table1[[#This Row],[Basic Salary]]</f>
        <v>0.22093190111106556</v>
      </c>
      <c r="I1045" s="10">
        <f ca="1">DATEDIF(Table1[[#This Row],[Date of Birth]],TODAY(),"y")</f>
        <v>24</v>
      </c>
      <c r="J1045" s="34">
        <v>45151</v>
      </c>
      <c r="K1045" s="33" t="str" cm="1">
        <f t="array" aca="1" ref="K1045" ca="1">_xlfn.IFS(L1045&lt;3,"Junior",L1045&lt;=7,"Mid-Level",L1045&gt;7,"Senior")</f>
        <v>Junior</v>
      </c>
      <c r="L1045" s="46">
        <f ca="1">INT(YEARFRAC(Table1[[#This Row],[Joining Date]],TODAY(),1))</f>
        <v>2</v>
      </c>
      <c r="M1045" s="25" t="str">
        <f t="shared" ca="1" si="16"/>
        <v>No</v>
      </c>
      <c r="N1045" s="26">
        <f>YEAR(Table1[[#This Row],[Joining Date]])</f>
        <v>2023</v>
      </c>
      <c r="O1045" s="46">
        <f>MONTH(Table1[[#This Row],[Joining Date]])</f>
        <v>8</v>
      </c>
      <c r="P1045" s="26">
        <f ca="1">NETWORKDAYS(Table1[[#This Row],[Joining Date]],TODAY())</f>
        <v>751</v>
      </c>
      <c r="Q1045" s="26" t="str">
        <f>LEFT(Table1[[#This Row],[Department]],5)&amp;"-"&amp;RIGHT(Table1[[#This Row],[Employee ID]],3)</f>
        <v>Sales-867</v>
      </c>
      <c r="R1045" s="26" t="str">
        <f>LEFT(Table1[[#This Row],[Department]],3)</f>
        <v>Sal</v>
      </c>
      <c r="S1045" s="37">
        <f>_xlfn.XLOOKUP(Table1[[#This Row],[City]],Table2[City],Table2[Bonus %])</f>
        <v>5</v>
      </c>
      <c r="U1045" s="48" t="str">
        <v xml:space="preserve">Rahul </v>
      </c>
      <c r="V1045" s="48" t="str">
        <v>Verma</v>
      </c>
    </row>
    <row r="1046" spans="1:22" x14ac:dyDescent="0.35">
      <c r="A1046" s="7" t="s">
        <v>2250</v>
      </c>
      <c r="B1046" s="40" t="str">
        <f>LEFT(Table1[[#This Row],[Employee Name]],FIND(" ",Table1[[#This Row],[Employee Name]]))</f>
        <v xml:space="preserve">Karan </v>
      </c>
      <c r="C1046" s="40" t="str">
        <f>RIGHT(Table1[[#This Row],[Employee Name]],LEN(Table1[[#This Row],[Employee Name]])-FIND(" ",Table1[[#This Row],[Employee Name]]))</f>
        <v>Malhotra</v>
      </c>
      <c r="D1046" s="22">
        <f>Table1[[#This Row],[Basic Salary]]+Table1[[#This Row],[Bonus]]</f>
        <v>119092</v>
      </c>
      <c r="E1046" s="8">
        <v>83</v>
      </c>
      <c r="F1046" s="45">
        <v>43</v>
      </c>
      <c r="G1046" s="8" t="str" cm="1">
        <f t="array" ref="G1046">_xlfn.IFS(Table1[[#This Row],[Performance Score]]&gt;=80,"Excellent",Table1[[#This Row],[Performance Score]]&gt;=60,"Good",Table1[[#This Row],[Performance Score]]&gt;=40,"Need Improvement")</f>
        <v>Need Improvement</v>
      </c>
      <c r="H1046" s="29">
        <f>Table1[[#This Row],[Bonus]]/Table1[[#This Row],[Basic Salary]]</f>
        <v>0.23994752514420173</v>
      </c>
      <c r="I1046" s="8">
        <f ca="1">DATEDIF(Table1[[#This Row],[Date of Birth]],TODAY(),"y")</f>
        <v>36</v>
      </c>
      <c r="J1046" s="33">
        <v>42301</v>
      </c>
      <c r="K1046" s="33" t="str" cm="1">
        <f t="array" aca="1" ref="K1046" ca="1">_xlfn.IFS(L1046&lt;3,"Junior",L1046&lt;=7,"Mid-Level",L1046&gt;7,"Senior")</f>
        <v>Senior</v>
      </c>
      <c r="L1046" s="45">
        <f ca="1">INT(YEARFRAC(Table1[[#This Row],[Joining Date]],TODAY(),1))</f>
        <v>10</v>
      </c>
      <c r="M1046" s="25" t="str">
        <f t="shared" ca="1" si="16"/>
        <v>Yes</v>
      </c>
      <c r="N1046" s="25">
        <f>YEAR(Table1[[#This Row],[Joining Date]])</f>
        <v>2015</v>
      </c>
      <c r="O1046" s="45">
        <f>MONTH(Table1[[#This Row],[Joining Date]])</f>
        <v>10</v>
      </c>
      <c r="P1046" s="25">
        <f ca="1">NETWORKDAYS(Table1[[#This Row],[Joining Date]],TODAY())</f>
        <v>2786</v>
      </c>
      <c r="Q1046" s="25" t="str">
        <f>LEFT(Table1[[#This Row],[Department]],5)&amp;"-"&amp;RIGHT(Table1[[#This Row],[Employee ID]],3)</f>
        <v>Finan-194</v>
      </c>
      <c r="R1046" s="25" t="str">
        <f>LEFT(Table1[[#This Row],[Department]],3)</f>
        <v>Fin</v>
      </c>
      <c r="S1046" s="36">
        <f>_xlfn.XLOOKUP(Table1[[#This Row],[City]],Table2[City],Table2[Bonus %])</f>
        <v>7</v>
      </c>
      <c r="U1046" s="48" t="str">
        <v xml:space="preserve">Karan </v>
      </c>
      <c r="V1046" s="48" t="str">
        <v>Malhotra</v>
      </c>
    </row>
    <row r="1047" spans="1:22" x14ac:dyDescent="0.35">
      <c r="A1047" s="9" t="s">
        <v>2909</v>
      </c>
      <c r="B1047" s="41" t="str">
        <f>LEFT(Table1[[#This Row],[Employee Name]],FIND(" ",Table1[[#This Row],[Employee Name]]))</f>
        <v xml:space="preserve">Aarav </v>
      </c>
      <c r="C1047" s="41" t="str">
        <f>RIGHT(Table1[[#This Row],[Employee Name]],LEN(Table1[[#This Row],[Employee Name]])-FIND(" ",Table1[[#This Row],[Employee Name]]))</f>
        <v>Sharma</v>
      </c>
      <c r="D1047" s="23">
        <f>Table1[[#This Row],[Basic Salary]]+Table1[[#This Row],[Bonus]]</f>
        <v>119090</v>
      </c>
      <c r="E1047" s="10">
        <v>100</v>
      </c>
      <c r="F1047" s="46">
        <v>45</v>
      </c>
      <c r="G1047" s="10" t="str" cm="1">
        <f t="array" ref="G1047">_xlfn.IFS(Table1[[#This Row],[Performance Score]]&gt;=80,"Excellent",Table1[[#This Row],[Performance Score]]&gt;=60,"Good",Table1[[#This Row],[Performance Score]]&gt;=40,"Need Improvement")</f>
        <v>Need Improvement</v>
      </c>
      <c r="H1047" s="30">
        <f>Table1[[#This Row],[Bonus]]/Table1[[#This Row],[Basic Salary]]</f>
        <v>0.31774625445371457</v>
      </c>
      <c r="I1047" s="10">
        <f ca="1">DATEDIF(Table1[[#This Row],[Date of Birth]],TODAY(),"y")</f>
        <v>28</v>
      </c>
      <c r="J1047" s="34">
        <v>44484</v>
      </c>
      <c r="K1047" s="33" t="str" cm="1">
        <f t="array" aca="1" ref="K1047" ca="1">_xlfn.IFS(L1047&lt;3,"Junior",L1047&lt;=7,"Mid-Level",L1047&gt;7,"Senior")</f>
        <v>Mid-Level</v>
      </c>
      <c r="L1047" s="46">
        <f ca="1">INT(YEARFRAC(Table1[[#This Row],[Joining Date]],TODAY(),1))</f>
        <v>4</v>
      </c>
      <c r="M1047" s="25" t="str">
        <f t="shared" ca="1" si="16"/>
        <v>No</v>
      </c>
      <c r="N1047" s="26">
        <f>YEAR(Table1[[#This Row],[Joining Date]])</f>
        <v>2021</v>
      </c>
      <c r="O1047" s="46">
        <f>MONTH(Table1[[#This Row],[Joining Date]])</f>
        <v>10</v>
      </c>
      <c r="P1047" s="26">
        <f ca="1">NETWORKDAYS(Table1[[#This Row],[Joining Date]],TODAY())</f>
        <v>1227</v>
      </c>
      <c r="Q1047" s="26" t="str">
        <f>LEFT(Table1[[#This Row],[Department]],5)&amp;"-"&amp;RIGHT(Table1[[#This Row],[Employee ID]],3)</f>
        <v>Marke-853</v>
      </c>
      <c r="R1047" s="26" t="str">
        <f>LEFT(Table1[[#This Row],[Department]],3)</f>
        <v>Mar</v>
      </c>
      <c r="S1047" s="37">
        <f>_xlfn.XLOOKUP(Table1[[#This Row],[City]],Table2[City],Table2[Bonus %])</f>
        <v>6</v>
      </c>
      <c r="U1047" s="48" t="str">
        <v xml:space="preserve">Aarav </v>
      </c>
      <c r="V1047" s="48" t="str">
        <v>Sharma</v>
      </c>
    </row>
    <row r="1048" spans="1:22" x14ac:dyDescent="0.35">
      <c r="A1048" s="7" t="s">
        <v>1755</v>
      </c>
      <c r="B1048" s="40" t="str">
        <f>LEFT(Table1[[#This Row],[Employee Name]],FIND(" ",Table1[[#This Row],[Employee Name]]))</f>
        <v xml:space="preserve">Pooja </v>
      </c>
      <c r="C1048" s="40" t="str">
        <f>RIGHT(Table1[[#This Row],[Employee Name]],LEN(Table1[[#This Row],[Employee Name]])-FIND(" ",Table1[[#This Row],[Employee Name]]))</f>
        <v>Das</v>
      </c>
      <c r="D1048" s="22">
        <f>Table1[[#This Row],[Basic Salary]]+Table1[[#This Row],[Bonus]]</f>
        <v>119058</v>
      </c>
      <c r="E1048" s="8">
        <v>80</v>
      </c>
      <c r="F1048" s="45">
        <v>99</v>
      </c>
      <c r="G1048" s="8" t="str" cm="1">
        <f t="array" ref="G1048">_xlfn.IFS(Table1[[#This Row],[Performance Score]]&gt;=80,"Excellent",Table1[[#This Row],[Performance Score]]&gt;=60,"Good",Table1[[#This Row],[Performance Score]]&gt;=40,"Need Improvement")</f>
        <v>Excellent</v>
      </c>
      <c r="H1048" s="29">
        <f>Table1[[#This Row],[Bonus]]/Table1[[#This Row],[Basic Salary]]</f>
        <v>6.4110470572462802E-2</v>
      </c>
      <c r="I1048" s="8">
        <f ca="1">DATEDIF(Table1[[#This Row],[Date of Birth]],TODAY(),"y")</f>
        <v>24</v>
      </c>
      <c r="J1048" s="33">
        <v>44557</v>
      </c>
      <c r="K1048" s="33" t="str" cm="1">
        <f t="array" aca="1" ref="K1048" ca="1">_xlfn.IFS(L1048&lt;3,"Junior",L1048&lt;=7,"Mid-Level",L1048&gt;7,"Senior")</f>
        <v>Mid-Level</v>
      </c>
      <c r="L1048" s="45">
        <f ca="1">INT(YEARFRAC(Table1[[#This Row],[Joining Date]],TODAY(),1))</f>
        <v>4</v>
      </c>
      <c r="M1048" s="25" t="str">
        <f t="shared" ca="1" si="16"/>
        <v>No</v>
      </c>
      <c r="N1048" s="25">
        <f>YEAR(Table1[[#This Row],[Joining Date]])</f>
        <v>2021</v>
      </c>
      <c r="O1048" s="45">
        <f>MONTH(Table1[[#This Row],[Joining Date]])</f>
        <v>12</v>
      </c>
      <c r="P1048" s="25">
        <f ca="1">NETWORKDAYS(Table1[[#This Row],[Joining Date]],TODAY())</f>
        <v>1176</v>
      </c>
      <c r="Q1048" s="25" t="str">
        <f>LEFT(Table1[[#This Row],[Department]],5)&amp;"-"&amp;RIGHT(Table1[[#This Row],[Employee ID]],3)</f>
        <v>Finan-699</v>
      </c>
      <c r="R1048" s="25" t="str">
        <f>LEFT(Table1[[#This Row],[Department]],3)</f>
        <v>Fin</v>
      </c>
      <c r="S1048" s="36">
        <f>_xlfn.XLOOKUP(Table1[[#This Row],[City]],Table2[City],Table2[Bonus %])</f>
        <v>5</v>
      </c>
      <c r="U1048" s="48" t="str">
        <v xml:space="preserve">Pooja </v>
      </c>
      <c r="V1048" s="48" t="str">
        <v>Das</v>
      </c>
    </row>
    <row r="1049" spans="1:22" x14ac:dyDescent="0.35">
      <c r="A1049" s="9" t="s">
        <v>4119</v>
      </c>
      <c r="B1049" s="41" t="str">
        <f>LEFT(Table1[[#This Row],[Employee Name]],FIND(" ",Table1[[#This Row],[Employee Name]]))</f>
        <v xml:space="preserve">Sneha </v>
      </c>
      <c r="C1049" s="41" t="str">
        <f>RIGHT(Table1[[#This Row],[Employee Name]],LEN(Table1[[#This Row],[Employee Name]])-FIND(" ",Table1[[#This Row],[Employee Name]]))</f>
        <v>Iyer</v>
      </c>
      <c r="D1049" s="23">
        <f>Table1[[#This Row],[Basic Salary]]+Table1[[#This Row],[Bonus]]</f>
        <v>119048</v>
      </c>
      <c r="E1049" s="10">
        <v>100</v>
      </c>
      <c r="F1049" s="46">
        <v>70</v>
      </c>
      <c r="G1049" s="10" t="str" cm="1">
        <f t="array" ref="G1049">_xlfn.IFS(Table1[[#This Row],[Performance Score]]&gt;=80,"Excellent",Table1[[#This Row],[Performance Score]]&gt;=60,"Good",Table1[[#This Row],[Performance Score]]&gt;=40,"Need Improvement")</f>
        <v>Good</v>
      </c>
      <c r="H1049" s="30">
        <f>Table1[[#This Row],[Bonus]]/Table1[[#This Row],[Basic Salary]]</f>
        <v>0.14464828275835545</v>
      </c>
      <c r="I1049" s="10">
        <f ca="1">DATEDIF(Table1[[#This Row],[Date of Birth]],TODAY(),"y")</f>
        <v>27</v>
      </c>
      <c r="J1049" s="34">
        <v>45530</v>
      </c>
      <c r="K1049" s="33" t="str" cm="1">
        <f t="array" aca="1" ref="K1049" ca="1">_xlfn.IFS(L1049&lt;3,"Junior",L1049&lt;=7,"Mid-Level",L1049&gt;7,"Senior")</f>
        <v>Junior</v>
      </c>
      <c r="L1049" s="46">
        <f ca="1">INT(YEARFRAC(Table1[[#This Row],[Joining Date]],TODAY(),1))</f>
        <v>1</v>
      </c>
      <c r="M1049" s="25" t="str">
        <f t="shared" ca="1" si="16"/>
        <v>No</v>
      </c>
      <c r="N1049" s="26">
        <f>YEAR(Table1[[#This Row],[Joining Date]])</f>
        <v>2024</v>
      </c>
      <c r="O1049" s="46">
        <f>MONTH(Table1[[#This Row],[Joining Date]])</f>
        <v>8</v>
      </c>
      <c r="P1049" s="26">
        <f ca="1">NETWORKDAYS(Table1[[#This Row],[Joining Date]],TODAY())</f>
        <v>481</v>
      </c>
      <c r="Q1049" s="26" t="str">
        <f>LEFT(Table1[[#This Row],[Department]],5)&amp;"-"&amp;RIGHT(Table1[[#This Row],[Employee ID]],3)</f>
        <v>Finan-063</v>
      </c>
      <c r="R1049" s="26" t="str">
        <f>LEFT(Table1[[#This Row],[Department]],3)</f>
        <v>Fin</v>
      </c>
      <c r="S1049" s="37">
        <f>_xlfn.XLOOKUP(Table1[[#This Row],[City]],Table2[City],Table2[Bonus %])</f>
        <v>8</v>
      </c>
      <c r="U1049" s="48" t="str">
        <v xml:space="preserve">Sneha </v>
      </c>
      <c r="V1049" s="48" t="str">
        <v>Iyer</v>
      </c>
    </row>
    <row r="1050" spans="1:22" x14ac:dyDescent="0.35">
      <c r="A1050" s="7" t="s">
        <v>4868</v>
      </c>
      <c r="B1050" s="40" t="str">
        <f>LEFT(Table1[[#This Row],[Employee Name]],FIND(" ",Table1[[#This Row],[Employee Name]]))</f>
        <v xml:space="preserve">Priya </v>
      </c>
      <c r="C1050" s="40" t="str">
        <f>RIGHT(Table1[[#This Row],[Employee Name]],LEN(Table1[[#This Row],[Employee Name]])-FIND(" ",Table1[[#This Row],[Employee Name]]))</f>
        <v>Reddy</v>
      </c>
      <c r="D1050" s="22">
        <f>Table1[[#This Row],[Basic Salary]]+Table1[[#This Row],[Bonus]]</f>
        <v>119042</v>
      </c>
      <c r="E1050" s="8">
        <v>61</v>
      </c>
      <c r="F1050" s="45">
        <v>45</v>
      </c>
      <c r="G1050" s="8" t="str" cm="1">
        <f t="array" ref="G1050">_xlfn.IFS(Table1[[#This Row],[Performance Score]]&gt;=80,"Excellent",Table1[[#This Row],[Performance Score]]&gt;=60,"Good",Table1[[#This Row],[Performance Score]]&gt;=40,"Need Improvement")</f>
        <v>Need Improvement</v>
      </c>
      <c r="H1050" s="29">
        <f>Table1[[#This Row],[Bonus]]/Table1[[#This Row],[Basic Salary]]</f>
        <v>0.20297910182303247</v>
      </c>
      <c r="I1050" s="8">
        <f ca="1">DATEDIF(Table1[[#This Row],[Date of Birth]],TODAY(),"y")</f>
        <v>44</v>
      </c>
      <c r="J1050" s="33">
        <v>45621</v>
      </c>
      <c r="K1050" s="33" t="str" cm="1">
        <f t="array" aca="1" ref="K1050" ca="1">_xlfn.IFS(L1050&lt;3,"Junior",L1050&lt;=7,"Mid-Level",L1050&gt;7,"Senior")</f>
        <v>Junior</v>
      </c>
      <c r="L1050" s="45">
        <f ca="1">INT(YEARFRAC(Table1[[#This Row],[Joining Date]],TODAY(),1))</f>
        <v>1</v>
      </c>
      <c r="M1050" s="25" t="str">
        <f t="shared" ca="1" si="16"/>
        <v>No</v>
      </c>
      <c r="N1050" s="25">
        <f>YEAR(Table1[[#This Row],[Joining Date]])</f>
        <v>2024</v>
      </c>
      <c r="O1050" s="45">
        <f>MONTH(Table1[[#This Row],[Joining Date]])</f>
        <v>11</v>
      </c>
      <c r="P1050" s="25">
        <f ca="1">NETWORKDAYS(Table1[[#This Row],[Joining Date]],TODAY())</f>
        <v>416</v>
      </c>
      <c r="Q1050" s="25" t="str">
        <f>LEFT(Table1[[#This Row],[Department]],5)&amp;"-"&amp;RIGHT(Table1[[#This Row],[Employee ID]],3)</f>
        <v>Finan-812</v>
      </c>
      <c r="R1050" s="25" t="str">
        <f>LEFT(Table1[[#This Row],[Department]],3)</f>
        <v>Fin</v>
      </c>
      <c r="S1050" s="36">
        <f>_xlfn.XLOOKUP(Table1[[#This Row],[City]],Table2[City],Table2[Bonus %])</f>
        <v>4</v>
      </c>
      <c r="U1050" s="48" t="str">
        <v xml:space="preserve">Priya </v>
      </c>
      <c r="V1050" s="48" t="str">
        <v>Reddy</v>
      </c>
    </row>
    <row r="1051" spans="1:22" x14ac:dyDescent="0.35">
      <c r="A1051" s="9" t="s">
        <v>2641</v>
      </c>
      <c r="B1051" s="41" t="str">
        <f>LEFT(Table1[[#This Row],[Employee Name]],FIND(" ",Table1[[#This Row],[Employee Name]]))</f>
        <v xml:space="preserve">Tarun </v>
      </c>
      <c r="C1051" s="41" t="str">
        <f>RIGHT(Table1[[#This Row],[Employee Name]],LEN(Table1[[#This Row],[Employee Name]])-FIND(" ",Table1[[#This Row],[Employee Name]]))</f>
        <v>Verma</v>
      </c>
      <c r="D1051" s="23">
        <f>Table1[[#This Row],[Basic Salary]]+Table1[[#This Row],[Bonus]]</f>
        <v>119014</v>
      </c>
      <c r="E1051" s="10">
        <v>62</v>
      </c>
      <c r="F1051" s="46">
        <v>78</v>
      </c>
      <c r="G1051" s="10" t="str" cm="1">
        <f t="array" ref="G1051">_xlfn.IFS(Table1[[#This Row],[Performance Score]]&gt;=80,"Excellent",Table1[[#This Row],[Performance Score]]&gt;=60,"Good",Table1[[#This Row],[Performance Score]]&gt;=40,"Need Improvement")</f>
        <v>Good</v>
      </c>
      <c r="H1051" s="30">
        <f>Table1[[#This Row],[Bonus]]/Table1[[#This Row],[Basic Salary]]</f>
        <v>0.21209096741997577</v>
      </c>
      <c r="I1051" s="10">
        <f ca="1">DATEDIF(Table1[[#This Row],[Date of Birth]],TODAY(),"y")</f>
        <v>19</v>
      </c>
      <c r="J1051" s="34">
        <v>45957</v>
      </c>
      <c r="K1051" s="33" t="str" cm="1">
        <f t="array" aca="1" ref="K1051" ca="1">_xlfn.IFS(L1051&lt;3,"Junior",L1051&lt;=7,"Mid-Level",L1051&gt;7,"Senior")</f>
        <v>Junior</v>
      </c>
      <c r="L1051" s="46">
        <f ca="1">INT(YEARFRAC(Table1[[#This Row],[Joining Date]],TODAY(),1))</f>
        <v>0</v>
      </c>
      <c r="M1051" s="25" t="str">
        <f t="shared" ca="1" si="16"/>
        <v>No</v>
      </c>
      <c r="N1051" s="26">
        <f>YEAR(Table1[[#This Row],[Joining Date]])</f>
        <v>2025</v>
      </c>
      <c r="O1051" s="46">
        <f>MONTH(Table1[[#This Row],[Joining Date]])</f>
        <v>10</v>
      </c>
      <c r="P1051" s="26">
        <f ca="1">NETWORKDAYS(Table1[[#This Row],[Joining Date]],TODAY())</f>
        <v>176</v>
      </c>
      <c r="Q1051" s="26" t="str">
        <f>LEFT(Table1[[#This Row],[Department]],5)&amp;"-"&amp;RIGHT(Table1[[#This Row],[Employee ID]],3)</f>
        <v>Opera-585</v>
      </c>
      <c r="R1051" s="26" t="str">
        <f>LEFT(Table1[[#This Row],[Department]],3)</f>
        <v>Ope</v>
      </c>
      <c r="S1051" s="37">
        <f>_xlfn.XLOOKUP(Table1[[#This Row],[City]],Table2[City],Table2[Bonus %])</f>
        <v>7</v>
      </c>
      <c r="U1051" s="48" t="str">
        <v xml:space="preserve">Tarun </v>
      </c>
      <c r="V1051" s="48" t="str">
        <v>Verma</v>
      </c>
    </row>
    <row r="1052" spans="1:22" x14ac:dyDescent="0.35">
      <c r="A1052" s="7" t="s">
        <v>2052</v>
      </c>
      <c r="B1052" s="40" t="str">
        <f>LEFT(Table1[[#This Row],[Employee Name]],FIND(" ",Table1[[#This Row],[Employee Name]]))</f>
        <v xml:space="preserve">Neha </v>
      </c>
      <c r="C1052" s="40" t="str">
        <f>RIGHT(Table1[[#This Row],[Employee Name]],LEN(Table1[[#This Row],[Employee Name]])-FIND(" ",Table1[[#This Row],[Employee Name]]))</f>
        <v>Kulkarni</v>
      </c>
      <c r="D1052" s="22">
        <f>Table1[[#This Row],[Basic Salary]]+Table1[[#This Row],[Bonus]]</f>
        <v>119005</v>
      </c>
      <c r="E1052" s="8">
        <v>66</v>
      </c>
      <c r="F1052" s="45">
        <v>72</v>
      </c>
      <c r="G1052" s="8" t="str" cm="1">
        <f t="array" ref="G1052">_xlfn.IFS(Table1[[#This Row],[Performance Score]]&gt;=80,"Excellent",Table1[[#This Row],[Performance Score]]&gt;=60,"Good",Table1[[#This Row],[Performance Score]]&gt;=40,"Need Improvement")</f>
        <v>Good</v>
      </c>
      <c r="H1052" s="29">
        <f>Table1[[#This Row],[Bonus]]/Table1[[#This Row],[Basic Salary]]</f>
        <v>8.3005715117760545E-2</v>
      </c>
      <c r="I1052" s="8">
        <f ca="1">DATEDIF(Table1[[#This Row],[Date of Birth]],TODAY(),"y")</f>
        <v>14</v>
      </c>
      <c r="J1052" s="33">
        <v>46002</v>
      </c>
      <c r="K1052" s="33" t="str" cm="1">
        <f t="array" aca="1" ref="K1052" ca="1">_xlfn.IFS(L1052&lt;3,"Junior",L1052&lt;=7,"Mid-Level",L1052&gt;7,"Senior")</f>
        <v>Junior</v>
      </c>
      <c r="L1052" s="45">
        <f ca="1">INT(YEARFRAC(Table1[[#This Row],[Joining Date]],TODAY(),1))</f>
        <v>0</v>
      </c>
      <c r="M1052" s="25" t="str">
        <f t="shared" ca="1" si="16"/>
        <v>No</v>
      </c>
      <c r="N1052" s="25">
        <f>YEAR(Table1[[#This Row],[Joining Date]])</f>
        <v>2025</v>
      </c>
      <c r="O1052" s="45">
        <f>MONTH(Table1[[#This Row],[Joining Date]])</f>
        <v>12</v>
      </c>
      <c r="P1052" s="25">
        <f ca="1">NETWORKDAYS(Table1[[#This Row],[Joining Date]],TODAY())</f>
        <v>143</v>
      </c>
      <c r="Q1052" s="25" t="str">
        <f>LEFT(Table1[[#This Row],[Department]],5)&amp;"-"&amp;RIGHT(Table1[[#This Row],[Employee ID]],3)</f>
        <v>Finan-996</v>
      </c>
      <c r="R1052" s="25" t="str">
        <f>LEFT(Table1[[#This Row],[Department]],3)</f>
        <v>Fin</v>
      </c>
      <c r="S1052" s="36">
        <f>_xlfn.XLOOKUP(Table1[[#This Row],[City]],Table2[City],Table2[Bonus %])</f>
        <v>4</v>
      </c>
      <c r="U1052" s="48" t="str">
        <v xml:space="preserve">Neha </v>
      </c>
      <c r="V1052" s="48" t="str">
        <v>Kulkarni</v>
      </c>
    </row>
    <row r="1053" spans="1:22" x14ac:dyDescent="0.35">
      <c r="A1053" s="9" t="s">
        <v>1957</v>
      </c>
      <c r="B1053" s="41" t="str">
        <f>LEFT(Table1[[#This Row],[Employee Name]],FIND(" ",Table1[[#This Row],[Employee Name]]))</f>
        <v xml:space="preserve">Krishna </v>
      </c>
      <c r="C1053" s="41" t="str">
        <f>RIGHT(Table1[[#This Row],[Employee Name]],LEN(Table1[[#This Row],[Employee Name]])-FIND(" ",Table1[[#This Row],[Employee Name]]))</f>
        <v>Chaitanya</v>
      </c>
      <c r="D1053" s="23">
        <f>Table1[[#This Row],[Basic Salary]]+Table1[[#This Row],[Bonus]]</f>
        <v>118999</v>
      </c>
      <c r="E1053" s="10">
        <v>84</v>
      </c>
      <c r="F1053" s="46">
        <v>64</v>
      </c>
      <c r="G1053" s="10" t="str" cm="1">
        <f t="array" ref="G1053">_xlfn.IFS(Table1[[#This Row],[Performance Score]]&gt;=80,"Excellent",Table1[[#This Row],[Performance Score]]&gt;=60,"Good",Table1[[#This Row],[Performance Score]]&gt;=40,"Need Improvement")</f>
        <v>Good</v>
      </c>
      <c r="H1053" s="30">
        <f>Table1[[#This Row],[Bonus]]/Table1[[#This Row],[Basic Salary]]</f>
        <v>0.26884896305379324</v>
      </c>
      <c r="I1053" s="10">
        <f ca="1">DATEDIF(Table1[[#This Row],[Date of Birth]],TODAY(),"y")</f>
        <v>23</v>
      </c>
      <c r="J1053" s="34">
        <v>43169</v>
      </c>
      <c r="K1053" s="33" t="str" cm="1">
        <f t="array" aca="1" ref="K1053" ca="1">_xlfn.IFS(L1053&lt;3,"Junior",L1053&lt;=7,"Mid-Level",L1053&gt;7,"Senior")</f>
        <v>Senior</v>
      </c>
      <c r="L1053" s="46">
        <f ca="1">INT(YEARFRAC(Table1[[#This Row],[Joining Date]],TODAY(),1))</f>
        <v>8</v>
      </c>
      <c r="M1053" s="25" t="str">
        <f t="shared" ca="1" si="16"/>
        <v>Yes</v>
      </c>
      <c r="N1053" s="26">
        <f>YEAR(Table1[[#This Row],[Joining Date]])</f>
        <v>2018</v>
      </c>
      <c r="O1053" s="46">
        <f>MONTH(Table1[[#This Row],[Joining Date]])</f>
        <v>3</v>
      </c>
      <c r="P1053" s="26">
        <f ca="1">NETWORKDAYS(Table1[[#This Row],[Joining Date]],TODAY())</f>
        <v>2166</v>
      </c>
      <c r="Q1053" s="26" t="str">
        <f>LEFT(Table1[[#This Row],[Department]],5)&amp;"-"&amp;RIGHT(Table1[[#This Row],[Employee ID]],3)</f>
        <v>Sales-901</v>
      </c>
      <c r="R1053" s="26" t="str">
        <f>LEFT(Table1[[#This Row],[Department]],3)</f>
        <v>Sal</v>
      </c>
      <c r="S1053" s="37">
        <f>_xlfn.XLOOKUP(Table1[[#This Row],[City]],Table2[City],Table2[Bonus %])</f>
        <v>4</v>
      </c>
      <c r="U1053" s="48" t="str">
        <v xml:space="preserve">Krishna </v>
      </c>
      <c r="V1053" s="48" t="str">
        <v>Chaitanya</v>
      </c>
    </row>
    <row r="1054" spans="1:22" x14ac:dyDescent="0.35">
      <c r="A1054" s="7" t="s">
        <v>2098</v>
      </c>
      <c r="B1054" s="40" t="str">
        <f>LEFT(Table1[[#This Row],[Employee Name]],FIND(" ",Table1[[#This Row],[Employee Name]]))</f>
        <v xml:space="preserve">Aarav </v>
      </c>
      <c r="C1054" s="40" t="str">
        <f>RIGHT(Table1[[#This Row],[Employee Name]],LEN(Table1[[#This Row],[Employee Name]])-FIND(" ",Table1[[#This Row],[Employee Name]]))</f>
        <v>Sharma</v>
      </c>
      <c r="D1054" s="22">
        <f>Table1[[#This Row],[Basic Salary]]+Table1[[#This Row],[Bonus]]</f>
        <v>118978</v>
      </c>
      <c r="E1054" s="8">
        <v>96</v>
      </c>
      <c r="F1054" s="45">
        <v>47</v>
      </c>
      <c r="G1054" s="8" t="str" cm="1">
        <f t="array" ref="G1054">_xlfn.IFS(Table1[[#This Row],[Performance Score]]&gt;=80,"Excellent",Table1[[#This Row],[Performance Score]]&gt;=60,"Good",Table1[[#This Row],[Performance Score]]&gt;=40,"Need Improvement")</f>
        <v>Need Improvement</v>
      </c>
      <c r="H1054" s="29">
        <f>Table1[[#This Row],[Bonus]]/Table1[[#This Row],[Basic Salary]]</f>
        <v>0.27710869238530733</v>
      </c>
      <c r="I1054" s="8">
        <f ca="1">DATEDIF(Table1[[#This Row],[Date of Birth]],TODAY(),"y")</f>
        <v>21</v>
      </c>
      <c r="J1054" s="33">
        <v>44290</v>
      </c>
      <c r="K1054" s="33" t="str" cm="1">
        <f t="array" aca="1" ref="K1054" ca="1">_xlfn.IFS(L1054&lt;3,"Junior",L1054&lt;=7,"Mid-Level",L1054&gt;7,"Senior")</f>
        <v>Mid-Level</v>
      </c>
      <c r="L1054" s="45">
        <f ca="1">INT(YEARFRAC(Table1[[#This Row],[Joining Date]],TODAY(),1))</f>
        <v>5</v>
      </c>
      <c r="M1054" s="25" t="str">
        <f t="shared" ca="1" si="16"/>
        <v>No</v>
      </c>
      <c r="N1054" s="25">
        <f>YEAR(Table1[[#This Row],[Joining Date]])</f>
        <v>2021</v>
      </c>
      <c r="O1054" s="45">
        <f>MONTH(Table1[[#This Row],[Joining Date]])</f>
        <v>4</v>
      </c>
      <c r="P1054" s="25">
        <f ca="1">NETWORKDAYS(Table1[[#This Row],[Joining Date]],TODAY())</f>
        <v>1366</v>
      </c>
      <c r="Q1054" s="25" t="str">
        <f>LEFT(Table1[[#This Row],[Department]],5)&amp;"-"&amp;RIGHT(Table1[[#This Row],[Employee ID]],3)</f>
        <v>Opera-042</v>
      </c>
      <c r="R1054" s="25" t="str">
        <f>LEFT(Table1[[#This Row],[Department]],3)</f>
        <v>Ope</v>
      </c>
      <c r="S1054" s="36">
        <f>_xlfn.XLOOKUP(Table1[[#This Row],[City]],Table2[City],Table2[Bonus %])</f>
        <v>8</v>
      </c>
      <c r="U1054" s="48" t="str">
        <v xml:space="preserve">Aarav </v>
      </c>
      <c r="V1054" s="48" t="str">
        <v>Sharma</v>
      </c>
    </row>
    <row r="1055" spans="1:22" x14ac:dyDescent="0.35">
      <c r="A1055" s="9" t="s">
        <v>4714</v>
      </c>
      <c r="B1055" s="41" t="str">
        <f>LEFT(Table1[[#This Row],[Employee Name]],FIND(" ",Table1[[#This Row],[Employee Name]]))</f>
        <v xml:space="preserve">Kavya </v>
      </c>
      <c r="C1055" s="41" t="str">
        <f>RIGHT(Table1[[#This Row],[Employee Name]],LEN(Table1[[#This Row],[Employee Name]])-FIND(" ",Table1[[#This Row],[Employee Name]]))</f>
        <v>Nair</v>
      </c>
      <c r="D1055" s="23">
        <f>Table1[[#This Row],[Basic Salary]]+Table1[[#This Row],[Bonus]]</f>
        <v>118962</v>
      </c>
      <c r="E1055" s="10">
        <v>75</v>
      </c>
      <c r="F1055" s="46">
        <v>73</v>
      </c>
      <c r="G1055" s="10" t="str" cm="1">
        <f t="array" ref="G1055">_xlfn.IFS(Table1[[#This Row],[Performance Score]]&gt;=80,"Excellent",Table1[[#This Row],[Performance Score]]&gt;=60,"Good",Table1[[#This Row],[Performance Score]]&gt;=40,"Need Improvement")</f>
        <v>Good</v>
      </c>
      <c r="H1055" s="30">
        <f>Table1[[#This Row],[Bonus]]/Table1[[#This Row],[Basic Salary]]</f>
        <v>0.2126605504587156</v>
      </c>
      <c r="I1055" s="10">
        <f ca="1">DATEDIF(Table1[[#This Row],[Date of Birth]],TODAY(),"y")</f>
        <v>44</v>
      </c>
      <c r="J1055" s="34">
        <v>45717</v>
      </c>
      <c r="K1055" s="33" t="str" cm="1">
        <f t="array" aca="1" ref="K1055" ca="1">_xlfn.IFS(L1055&lt;3,"Junior",L1055&lt;=7,"Mid-Level",L1055&gt;7,"Senior")</f>
        <v>Junior</v>
      </c>
      <c r="L1055" s="46">
        <f ca="1">INT(YEARFRAC(Table1[[#This Row],[Joining Date]],TODAY(),1))</f>
        <v>1</v>
      </c>
      <c r="M1055" s="25" t="str">
        <f t="shared" ca="1" si="16"/>
        <v>No</v>
      </c>
      <c r="N1055" s="26">
        <f>YEAR(Table1[[#This Row],[Joining Date]])</f>
        <v>2025</v>
      </c>
      <c r="O1055" s="46">
        <f>MONTH(Table1[[#This Row],[Joining Date]])</f>
        <v>3</v>
      </c>
      <c r="P1055" s="26">
        <f ca="1">NETWORKDAYS(Table1[[#This Row],[Joining Date]],TODAY())</f>
        <v>346</v>
      </c>
      <c r="Q1055" s="26" t="str">
        <f>LEFT(Table1[[#This Row],[Department]],5)&amp;"-"&amp;RIGHT(Table1[[#This Row],[Employee ID]],3)</f>
        <v>Suppo-658</v>
      </c>
      <c r="R1055" s="26" t="str">
        <f>LEFT(Table1[[#This Row],[Department]],3)</f>
        <v>Sup</v>
      </c>
      <c r="S1055" s="37">
        <f>_xlfn.XLOOKUP(Table1[[#This Row],[City]],Table2[City],Table2[Bonus %])</f>
        <v>5</v>
      </c>
      <c r="U1055" s="48" t="str">
        <v xml:space="preserve">Kavya </v>
      </c>
      <c r="V1055" s="48" t="str">
        <v>Nair</v>
      </c>
    </row>
    <row r="1056" spans="1:22" x14ac:dyDescent="0.35">
      <c r="A1056" s="7" t="s">
        <v>2383</v>
      </c>
      <c r="B1056" s="40" t="str">
        <f>LEFT(Table1[[#This Row],[Employee Name]],FIND(" ",Table1[[#This Row],[Employee Name]]))</f>
        <v xml:space="preserve">Ananya </v>
      </c>
      <c r="C1056" s="40" t="str">
        <f>RIGHT(Table1[[#This Row],[Employee Name]],LEN(Table1[[#This Row],[Employee Name]])-FIND(" ",Table1[[#This Row],[Employee Name]]))</f>
        <v>Rao</v>
      </c>
      <c r="D1056" s="22">
        <f>Table1[[#This Row],[Basic Salary]]+Table1[[#This Row],[Bonus]]</f>
        <v>118903</v>
      </c>
      <c r="E1056" s="8">
        <v>96</v>
      </c>
      <c r="F1056" s="45">
        <v>91</v>
      </c>
      <c r="G1056" s="8" t="str" cm="1">
        <f t="array" ref="G1056">_xlfn.IFS(Table1[[#This Row],[Performance Score]]&gt;=80,"Excellent",Table1[[#This Row],[Performance Score]]&gt;=60,"Good",Table1[[#This Row],[Performance Score]]&gt;=40,"Need Improvement")</f>
        <v>Excellent</v>
      </c>
      <c r="H1056" s="29">
        <f>Table1[[#This Row],[Bonus]]/Table1[[#This Row],[Basic Salary]]</f>
        <v>0.18416308970132755</v>
      </c>
      <c r="I1056" s="8">
        <f ca="1">DATEDIF(Table1[[#This Row],[Date of Birth]],TODAY(),"y")</f>
        <v>45</v>
      </c>
      <c r="J1056" s="33">
        <v>45800</v>
      </c>
      <c r="K1056" s="33" t="str" cm="1">
        <f t="array" aca="1" ref="K1056" ca="1">_xlfn.IFS(L1056&lt;3,"Junior",L1056&lt;=7,"Mid-Level",L1056&gt;7,"Senior")</f>
        <v>Junior</v>
      </c>
      <c r="L1056" s="45">
        <f ca="1">INT(YEARFRAC(Table1[[#This Row],[Joining Date]],TODAY(),1))</f>
        <v>1</v>
      </c>
      <c r="M1056" s="25" t="str">
        <f t="shared" ca="1" si="16"/>
        <v>No</v>
      </c>
      <c r="N1056" s="25">
        <f>YEAR(Table1[[#This Row],[Joining Date]])</f>
        <v>2025</v>
      </c>
      <c r="O1056" s="45">
        <f>MONTH(Table1[[#This Row],[Joining Date]])</f>
        <v>5</v>
      </c>
      <c r="P1056" s="25">
        <f ca="1">NETWORKDAYS(Table1[[#This Row],[Joining Date]],TODAY())</f>
        <v>287</v>
      </c>
      <c r="Q1056" s="25" t="str">
        <f>LEFT(Table1[[#This Row],[Department]],5)&amp;"-"&amp;RIGHT(Table1[[#This Row],[Employee ID]],3)</f>
        <v>Suppo-327</v>
      </c>
      <c r="R1056" s="25" t="str">
        <f>LEFT(Table1[[#This Row],[Department]],3)</f>
        <v>Sup</v>
      </c>
      <c r="S1056" s="36">
        <f>_xlfn.XLOOKUP(Table1[[#This Row],[City]],Table2[City],Table2[Bonus %])</f>
        <v>5</v>
      </c>
      <c r="U1056" s="48" t="str">
        <v xml:space="preserve">Ananya </v>
      </c>
      <c r="V1056" s="48" t="str">
        <v>Rao</v>
      </c>
    </row>
    <row r="1057" spans="1:22" x14ac:dyDescent="0.35">
      <c r="A1057" s="9" t="s">
        <v>486</v>
      </c>
      <c r="B1057" s="41" t="str">
        <f>LEFT(Table1[[#This Row],[Employee Name]],FIND(" ",Table1[[#This Row],[Employee Name]]))</f>
        <v xml:space="preserve">Aarav </v>
      </c>
      <c r="C1057" s="41" t="str">
        <f>RIGHT(Table1[[#This Row],[Employee Name]],LEN(Table1[[#This Row],[Employee Name]])-FIND(" ",Table1[[#This Row],[Employee Name]]))</f>
        <v>Sharma</v>
      </c>
      <c r="D1057" s="23">
        <f>Table1[[#This Row],[Basic Salary]]+Table1[[#This Row],[Bonus]]</f>
        <v>118890</v>
      </c>
      <c r="E1057" s="10">
        <v>83</v>
      </c>
      <c r="F1057" s="46">
        <v>84</v>
      </c>
      <c r="G1057" s="10" t="str" cm="1">
        <f t="array" ref="G1057">_xlfn.IFS(Table1[[#This Row],[Performance Score]]&gt;=80,"Excellent",Table1[[#This Row],[Performance Score]]&gt;=60,"Good",Table1[[#This Row],[Performance Score]]&gt;=40,"Need Improvement")</f>
        <v>Excellent</v>
      </c>
      <c r="H1057" s="30">
        <f>Table1[[#This Row],[Bonus]]/Table1[[#This Row],[Basic Salary]]</f>
        <v>0.22838013762320997</v>
      </c>
      <c r="I1057" s="10">
        <f ca="1">DATEDIF(Table1[[#This Row],[Date of Birth]],TODAY(),"y")</f>
        <v>33</v>
      </c>
      <c r="J1057" s="34">
        <v>45955</v>
      </c>
      <c r="K1057" s="33" t="str" cm="1">
        <f t="array" aca="1" ref="K1057" ca="1">_xlfn.IFS(L1057&lt;3,"Junior",L1057&lt;=7,"Mid-Level",L1057&gt;7,"Senior")</f>
        <v>Junior</v>
      </c>
      <c r="L1057" s="46">
        <f ca="1">INT(YEARFRAC(Table1[[#This Row],[Joining Date]],TODAY(),1))</f>
        <v>0</v>
      </c>
      <c r="M1057" s="25" t="str">
        <f t="shared" ca="1" si="16"/>
        <v>No</v>
      </c>
      <c r="N1057" s="26">
        <f>YEAR(Table1[[#This Row],[Joining Date]])</f>
        <v>2025</v>
      </c>
      <c r="O1057" s="46">
        <f>MONTH(Table1[[#This Row],[Joining Date]])</f>
        <v>10</v>
      </c>
      <c r="P1057" s="26">
        <f ca="1">NETWORKDAYS(Table1[[#This Row],[Joining Date]],TODAY())</f>
        <v>176</v>
      </c>
      <c r="Q1057" s="26" t="str">
        <f>LEFT(Table1[[#This Row],[Department]],5)&amp;"-"&amp;RIGHT(Table1[[#This Row],[Employee ID]],3)</f>
        <v>Sales-430</v>
      </c>
      <c r="R1057" s="26" t="str">
        <f>LEFT(Table1[[#This Row],[Department]],3)</f>
        <v>Sal</v>
      </c>
      <c r="S1057" s="37">
        <f>_xlfn.XLOOKUP(Table1[[#This Row],[City]],Table2[City],Table2[Bonus %])</f>
        <v>5</v>
      </c>
      <c r="U1057" s="48" t="str">
        <v xml:space="preserve">Aarav </v>
      </c>
      <c r="V1057" s="48" t="str">
        <v>Sharma</v>
      </c>
    </row>
    <row r="1058" spans="1:22" x14ac:dyDescent="0.35">
      <c r="A1058" s="7" t="s">
        <v>3075</v>
      </c>
      <c r="B1058" s="40" t="str">
        <f>LEFT(Table1[[#This Row],[Employee Name]],FIND(" ",Table1[[#This Row],[Employee Name]]))</f>
        <v xml:space="preserve">Kavya </v>
      </c>
      <c r="C1058" s="40" t="str">
        <f>RIGHT(Table1[[#This Row],[Employee Name]],LEN(Table1[[#This Row],[Employee Name]])-FIND(" ",Table1[[#This Row],[Employee Name]]))</f>
        <v>Nair</v>
      </c>
      <c r="D1058" s="22">
        <f>Table1[[#This Row],[Basic Salary]]+Table1[[#This Row],[Bonus]]</f>
        <v>118845</v>
      </c>
      <c r="E1058" s="8">
        <v>88</v>
      </c>
      <c r="F1058" s="45">
        <v>66</v>
      </c>
      <c r="G1058" s="8" t="str" cm="1">
        <f t="array" ref="G1058">_xlfn.IFS(Table1[[#This Row],[Performance Score]]&gt;=80,"Excellent",Table1[[#This Row],[Performance Score]]&gt;=60,"Good",Table1[[#This Row],[Performance Score]]&gt;=40,"Need Improvement")</f>
        <v>Good</v>
      </c>
      <c r="H1058" s="29">
        <f>Table1[[#This Row],[Bonus]]/Table1[[#This Row],[Basic Salary]]</f>
        <v>0.1453394240777148</v>
      </c>
      <c r="I1058" s="8">
        <f ca="1">DATEDIF(Table1[[#This Row],[Date of Birth]],TODAY(),"y")</f>
        <v>15</v>
      </c>
      <c r="J1058" s="33">
        <v>42034</v>
      </c>
      <c r="K1058" s="33" t="str" cm="1">
        <f t="array" aca="1" ref="K1058" ca="1">_xlfn.IFS(L1058&lt;3,"Junior",L1058&lt;=7,"Mid-Level",L1058&gt;7,"Senior")</f>
        <v>Senior</v>
      </c>
      <c r="L1058" s="45">
        <f ca="1">INT(YEARFRAC(Table1[[#This Row],[Joining Date]],TODAY(),1))</f>
        <v>11</v>
      </c>
      <c r="M1058" s="25" t="str">
        <f t="shared" ca="1" si="16"/>
        <v>Yes</v>
      </c>
      <c r="N1058" s="25">
        <f>YEAR(Table1[[#This Row],[Joining Date]])</f>
        <v>2015</v>
      </c>
      <c r="O1058" s="45">
        <f>MONTH(Table1[[#This Row],[Joining Date]])</f>
        <v>1</v>
      </c>
      <c r="P1058" s="25">
        <f ca="1">NETWORKDAYS(Table1[[#This Row],[Joining Date]],TODAY())</f>
        <v>2977</v>
      </c>
      <c r="Q1058" s="25" t="str">
        <f>LEFT(Table1[[#This Row],[Department]],5)&amp;"-"&amp;RIGHT(Table1[[#This Row],[Employee ID]],3)</f>
        <v>Finan-019</v>
      </c>
      <c r="R1058" s="25" t="str">
        <f>LEFT(Table1[[#This Row],[Department]],3)</f>
        <v>Fin</v>
      </c>
      <c r="S1058" s="36">
        <f>_xlfn.XLOOKUP(Table1[[#This Row],[City]],Table2[City],Table2[Bonus %])</f>
        <v>6</v>
      </c>
      <c r="U1058" s="48" t="str">
        <v xml:space="preserve">Kavya </v>
      </c>
      <c r="V1058" s="48" t="str">
        <v>Nair</v>
      </c>
    </row>
    <row r="1059" spans="1:22" x14ac:dyDescent="0.35">
      <c r="A1059" s="9" t="s">
        <v>460</v>
      </c>
      <c r="B1059" s="41" t="str">
        <f>LEFT(Table1[[#This Row],[Employee Name]],FIND(" ",Table1[[#This Row],[Employee Name]]))</f>
        <v xml:space="preserve">Meera </v>
      </c>
      <c r="C1059" s="41" t="str">
        <f>RIGHT(Table1[[#This Row],[Employee Name]],LEN(Table1[[#This Row],[Employee Name]])-FIND(" ",Table1[[#This Row],[Employee Name]]))</f>
        <v>Joshi</v>
      </c>
      <c r="D1059" s="23">
        <f>Table1[[#This Row],[Basic Salary]]+Table1[[#This Row],[Bonus]]</f>
        <v>118837</v>
      </c>
      <c r="E1059" s="10">
        <v>100</v>
      </c>
      <c r="F1059" s="46">
        <v>86</v>
      </c>
      <c r="G1059" s="10" t="str" cm="1">
        <f t="array" ref="G1059">_xlfn.IFS(Table1[[#This Row],[Performance Score]]&gt;=80,"Excellent",Table1[[#This Row],[Performance Score]]&gt;=60,"Good",Table1[[#This Row],[Performance Score]]&gt;=40,"Need Improvement")</f>
        <v>Excellent</v>
      </c>
      <c r="H1059" s="30">
        <f>Table1[[#This Row],[Bonus]]/Table1[[#This Row],[Basic Salary]]</f>
        <v>4.5161914478197396E-2</v>
      </c>
      <c r="I1059" s="10">
        <f ca="1">DATEDIF(Table1[[#This Row],[Date of Birth]],TODAY(),"y")</f>
        <v>45</v>
      </c>
      <c r="J1059" s="34">
        <v>42785</v>
      </c>
      <c r="K1059" s="33" t="str" cm="1">
        <f t="array" aca="1" ref="K1059" ca="1">_xlfn.IFS(L1059&lt;3,"Junior",L1059&lt;=7,"Mid-Level",L1059&gt;7,"Senior")</f>
        <v>Senior</v>
      </c>
      <c r="L1059" s="46">
        <f ca="1">INT(YEARFRAC(Table1[[#This Row],[Joining Date]],TODAY(),1))</f>
        <v>9</v>
      </c>
      <c r="M1059" s="25" t="str">
        <f t="shared" ca="1" si="16"/>
        <v>Yes</v>
      </c>
      <c r="N1059" s="26">
        <f>YEAR(Table1[[#This Row],[Joining Date]])</f>
        <v>2017</v>
      </c>
      <c r="O1059" s="46">
        <f>MONTH(Table1[[#This Row],[Joining Date]])</f>
        <v>2</v>
      </c>
      <c r="P1059" s="26">
        <f ca="1">NETWORKDAYS(Table1[[#This Row],[Joining Date]],TODAY())</f>
        <v>2441</v>
      </c>
      <c r="Q1059" s="26" t="str">
        <f>LEFT(Table1[[#This Row],[Department]],5)&amp;"-"&amp;RIGHT(Table1[[#This Row],[Employee ID]],3)</f>
        <v>Sales-404</v>
      </c>
      <c r="R1059" s="26" t="str">
        <f>LEFT(Table1[[#This Row],[Department]],3)</f>
        <v>Sal</v>
      </c>
      <c r="S1059" s="37">
        <f>_xlfn.XLOOKUP(Table1[[#This Row],[City]],Table2[City],Table2[Bonus %])</f>
        <v>7</v>
      </c>
      <c r="U1059" s="48" t="str">
        <v xml:space="preserve">Meera </v>
      </c>
      <c r="V1059" s="48" t="str">
        <v>Joshi</v>
      </c>
    </row>
    <row r="1060" spans="1:22" x14ac:dyDescent="0.35">
      <c r="A1060" s="7" t="s">
        <v>2080</v>
      </c>
      <c r="B1060" s="40" t="str">
        <f>LEFT(Table1[[#This Row],[Employee Name]],FIND(" ",Table1[[#This Row],[Employee Name]]))</f>
        <v xml:space="preserve">Sneha </v>
      </c>
      <c r="C1060" s="40" t="str">
        <f>RIGHT(Table1[[#This Row],[Employee Name]],LEN(Table1[[#This Row],[Employee Name]])-FIND(" ",Table1[[#This Row],[Employee Name]]))</f>
        <v>Iyer</v>
      </c>
      <c r="D1060" s="22">
        <f>Table1[[#This Row],[Basic Salary]]+Table1[[#This Row],[Bonus]]</f>
        <v>118834</v>
      </c>
      <c r="E1060" s="8">
        <v>76</v>
      </c>
      <c r="F1060" s="45">
        <v>95</v>
      </c>
      <c r="G1060" s="8" t="str" cm="1">
        <f t="array" ref="G1060">_xlfn.IFS(Table1[[#This Row],[Performance Score]]&gt;=80,"Excellent",Table1[[#This Row],[Performance Score]]&gt;=60,"Good",Table1[[#This Row],[Performance Score]]&gt;=40,"Need Improvement")</f>
        <v>Excellent</v>
      </c>
      <c r="H1060" s="29">
        <f>Table1[[#This Row],[Bonus]]/Table1[[#This Row],[Basic Salary]]</f>
        <v>0.2892495633211461</v>
      </c>
      <c r="I1060" s="8">
        <f ca="1">DATEDIF(Table1[[#This Row],[Date of Birth]],TODAY(),"y")</f>
        <v>23</v>
      </c>
      <c r="J1060" s="33">
        <v>45938</v>
      </c>
      <c r="K1060" s="33" t="str" cm="1">
        <f t="array" aca="1" ref="K1060" ca="1">_xlfn.IFS(L1060&lt;3,"Junior",L1060&lt;=7,"Mid-Level",L1060&gt;7,"Senior")</f>
        <v>Junior</v>
      </c>
      <c r="L1060" s="45">
        <f ca="1">INT(YEARFRAC(Table1[[#This Row],[Joining Date]],TODAY(),1))</f>
        <v>0</v>
      </c>
      <c r="M1060" s="25" t="str">
        <f t="shared" ca="1" si="16"/>
        <v>No</v>
      </c>
      <c r="N1060" s="25">
        <f>YEAR(Table1[[#This Row],[Joining Date]])</f>
        <v>2025</v>
      </c>
      <c r="O1060" s="45">
        <f>MONTH(Table1[[#This Row],[Joining Date]])</f>
        <v>10</v>
      </c>
      <c r="P1060" s="25">
        <f ca="1">NETWORKDAYS(Table1[[#This Row],[Joining Date]],TODAY())</f>
        <v>189</v>
      </c>
      <c r="Q1060" s="25" t="str">
        <f>LEFT(Table1[[#This Row],[Department]],5)&amp;"-"&amp;RIGHT(Table1[[#This Row],[Employee ID]],3)</f>
        <v>Opera-024</v>
      </c>
      <c r="R1060" s="25" t="str">
        <f>LEFT(Table1[[#This Row],[Department]],3)</f>
        <v>Ope</v>
      </c>
      <c r="S1060" s="36">
        <f>_xlfn.XLOOKUP(Table1[[#This Row],[City]],Table2[City],Table2[Bonus %])</f>
        <v>4</v>
      </c>
      <c r="U1060" s="48" t="str">
        <v xml:space="preserve">Sneha </v>
      </c>
      <c r="V1060" s="48" t="str">
        <v>Iyer</v>
      </c>
    </row>
    <row r="1061" spans="1:22" x14ac:dyDescent="0.35">
      <c r="A1061" s="9" t="s">
        <v>1397</v>
      </c>
      <c r="B1061" s="41" t="str">
        <f>LEFT(Table1[[#This Row],[Employee Name]],FIND(" ",Table1[[#This Row],[Employee Name]]))</f>
        <v xml:space="preserve">Swathi </v>
      </c>
      <c r="C1061" s="41" t="str">
        <f>RIGHT(Table1[[#This Row],[Employee Name]],LEN(Table1[[#This Row],[Employee Name]])-FIND(" ",Table1[[#This Row],[Employee Name]]))</f>
        <v>Ramesh</v>
      </c>
      <c r="D1061" s="23">
        <f>Table1[[#This Row],[Basic Salary]]+Table1[[#This Row],[Bonus]]</f>
        <v>118823</v>
      </c>
      <c r="E1061" s="10">
        <v>97</v>
      </c>
      <c r="F1061" s="46">
        <v>41</v>
      </c>
      <c r="G1061" s="10" t="str" cm="1">
        <f t="array" ref="G1061">_xlfn.IFS(Table1[[#This Row],[Performance Score]]&gt;=80,"Excellent",Table1[[#This Row],[Performance Score]]&gt;=60,"Good",Table1[[#This Row],[Performance Score]]&gt;=40,"Need Improvement")</f>
        <v>Need Improvement</v>
      </c>
      <c r="H1061" s="30">
        <f>Table1[[#This Row],[Bonus]]/Table1[[#This Row],[Basic Salary]]</f>
        <v>0.18006395741469033</v>
      </c>
      <c r="I1061" s="10">
        <f ca="1">DATEDIF(Table1[[#This Row],[Date of Birth]],TODAY(),"y")</f>
        <v>34</v>
      </c>
      <c r="J1061" s="34">
        <v>45175</v>
      </c>
      <c r="K1061" s="33" t="str" cm="1">
        <f t="array" aca="1" ref="K1061" ca="1">_xlfn.IFS(L1061&lt;3,"Junior",L1061&lt;=7,"Mid-Level",L1061&gt;7,"Senior")</f>
        <v>Junior</v>
      </c>
      <c r="L1061" s="46">
        <f ca="1">INT(YEARFRAC(Table1[[#This Row],[Joining Date]],TODAY(),1))</f>
        <v>2</v>
      </c>
      <c r="M1061" s="25" t="str">
        <f t="shared" ca="1" si="16"/>
        <v>No</v>
      </c>
      <c r="N1061" s="26">
        <f>YEAR(Table1[[#This Row],[Joining Date]])</f>
        <v>2023</v>
      </c>
      <c r="O1061" s="46">
        <f>MONTH(Table1[[#This Row],[Joining Date]])</f>
        <v>9</v>
      </c>
      <c r="P1061" s="26">
        <f ca="1">NETWORKDAYS(Table1[[#This Row],[Joining Date]],TODAY())</f>
        <v>734</v>
      </c>
      <c r="Q1061" s="26" t="str">
        <f>LEFT(Table1[[#This Row],[Department]],5)&amp;"-"&amp;RIGHT(Table1[[#This Row],[Employee ID]],3)</f>
        <v>IT-341</v>
      </c>
      <c r="R1061" s="26" t="str">
        <f>LEFT(Table1[[#This Row],[Department]],3)</f>
        <v>IT</v>
      </c>
      <c r="S1061" s="37">
        <f>_xlfn.XLOOKUP(Table1[[#This Row],[City]],Table2[City],Table2[Bonus %])</f>
        <v>7</v>
      </c>
      <c r="U1061" s="48" t="str">
        <v xml:space="preserve">Swathi </v>
      </c>
      <c r="V1061" s="48" t="str">
        <v>Ramesh</v>
      </c>
    </row>
    <row r="1062" spans="1:22" x14ac:dyDescent="0.35">
      <c r="A1062" s="7" t="s">
        <v>3347</v>
      </c>
      <c r="B1062" s="40" t="str">
        <f>LEFT(Table1[[#This Row],[Employee Name]],FIND(" ",Table1[[#This Row],[Employee Name]]))</f>
        <v xml:space="preserve">Aarav </v>
      </c>
      <c r="C1062" s="40" t="str">
        <f>RIGHT(Table1[[#This Row],[Employee Name]],LEN(Table1[[#This Row],[Employee Name]])-FIND(" ",Table1[[#This Row],[Employee Name]]))</f>
        <v>Sharma</v>
      </c>
      <c r="D1062" s="22">
        <f>Table1[[#This Row],[Basic Salary]]+Table1[[#This Row],[Bonus]]</f>
        <v>118796</v>
      </c>
      <c r="E1062" s="8">
        <v>66</v>
      </c>
      <c r="F1062" s="45">
        <v>77</v>
      </c>
      <c r="G1062" s="8" t="str" cm="1">
        <f t="array" ref="G1062">_xlfn.IFS(Table1[[#This Row],[Performance Score]]&gt;=80,"Excellent",Table1[[#This Row],[Performance Score]]&gt;=60,"Good",Table1[[#This Row],[Performance Score]]&gt;=40,"Need Improvement")</f>
        <v>Good</v>
      </c>
      <c r="H1062" s="29">
        <f>Table1[[#This Row],[Bonus]]/Table1[[#This Row],[Basic Salary]]</f>
        <v>0.21178366689107861</v>
      </c>
      <c r="I1062" s="8">
        <f ca="1">DATEDIF(Table1[[#This Row],[Date of Birth]],TODAY(),"y")</f>
        <v>15</v>
      </c>
      <c r="J1062" s="33">
        <v>44033</v>
      </c>
      <c r="K1062" s="33" t="str" cm="1">
        <f t="array" aca="1" ref="K1062" ca="1">_xlfn.IFS(L1062&lt;3,"Junior",L1062&lt;=7,"Mid-Level",L1062&gt;7,"Senior")</f>
        <v>Mid-Level</v>
      </c>
      <c r="L1062" s="45">
        <f ca="1">INT(YEARFRAC(Table1[[#This Row],[Joining Date]],TODAY(),1))</f>
        <v>5</v>
      </c>
      <c r="M1062" s="25" t="str">
        <f t="shared" ca="1" si="16"/>
        <v>No</v>
      </c>
      <c r="N1062" s="25">
        <f>YEAR(Table1[[#This Row],[Joining Date]])</f>
        <v>2020</v>
      </c>
      <c r="O1062" s="45">
        <f>MONTH(Table1[[#This Row],[Joining Date]])</f>
        <v>7</v>
      </c>
      <c r="P1062" s="25">
        <f ca="1">NETWORKDAYS(Table1[[#This Row],[Joining Date]],TODAY())</f>
        <v>1550</v>
      </c>
      <c r="Q1062" s="25" t="str">
        <f>LEFT(Table1[[#This Row],[Department]],5)&amp;"-"&amp;RIGHT(Table1[[#This Row],[Employee ID]],3)</f>
        <v>HR-291</v>
      </c>
      <c r="R1062" s="25" t="str">
        <f>LEFT(Table1[[#This Row],[Department]],3)</f>
        <v>HR</v>
      </c>
      <c r="S1062" s="36">
        <f>_xlfn.XLOOKUP(Table1[[#This Row],[City]],Table2[City],Table2[Bonus %])</f>
        <v>5</v>
      </c>
      <c r="U1062" s="48" t="str">
        <v xml:space="preserve">Aarav </v>
      </c>
      <c r="V1062" s="48" t="str">
        <v>Sharma</v>
      </c>
    </row>
    <row r="1063" spans="1:22" x14ac:dyDescent="0.35">
      <c r="A1063" s="9" t="s">
        <v>355</v>
      </c>
      <c r="B1063" s="41" t="str">
        <f>LEFT(Table1[[#This Row],[Employee Name]],FIND(" ",Table1[[#This Row],[Employee Name]]))</f>
        <v xml:space="preserve">Ananya </v>
      </c>
      <c r="C1063" s="41" t="str">
        <f>RIGHT(Table1[[#This Row],[Employee Name]],LEN(Table1[[#This Row],[Employee Name]])-FIND(" ",Table1[[#This Row],[Employee Name]]))</f>
        <v>Rao</v>
      </c>
      <c r="D1063" s="23">
        <f>Table1[[#This Row],[Basic Salary]]+Table1[[#This Row],[Bonus]]</f>
        <v>118791</v>
      </c>
      <c r="E1063" s="10">
        <v>67</v>
      </c>
      <c r="F1063" s="46">
        <v>76</v>
      </c>
      <c r="G1063" s="10" t="str" cm="1">
        <f t="array" ref="G1063">_xlfn.IFS(Table1[[#This Row],[Performance Score]]&gt;=80,"Excellent",Table1[[#This Row],[Performance Score]]&gt;=60,"Good",Table1[[#This Row],[Performance Score]]&gt;=40,"Need Improvement")</f>
        <v>Good</v>
      </c>
      <c r="H1063" s="30">
        <f>Table1[[#This Row],[Bonus]]/Table1[[#This Row],[Basic Salary]]</f>
        <v>0.22398071156996693</v>
      </c>
      <c r="I1063" s="10">
        <f ca="1">DATEDIF(Table1[[#This Row],[Date of Birth]],TODAY(),"y")</f>
        <v>24</v>
      </c>
      <c r="J1063" s="34">
        <v>44321</v>
      </c>
      <c r="K1063" s="33" t="str" cm="1">
        <f t="array" aca="1" ref="K1063" ca="1">_xlfn.IFS(L1063&lt;3,"Junior",L1063&lt;=7,"Mid-Level",L1063&gt;7,"Senior")</f>
        <v>Mid-Level</v>
      </c>
      <c r="L1063" s="46">
        <f ca="1">INT(YEARFRAC(Table1[[#This Row],[Joining Date]],TODAY(),1))</f>
        <v>5</v>
      </c>
      <c r="M1063" s="25" t="str">
        <f t="shared" ca="1" si="16"/>
        <v>No</v>
      </c>
      <c r="N1063" s="26">
        <f>YEAR(Table1[[#This Row],[Joining Date]])</f>
        <v>2021</v>
      </c>
      <c r="O1063" s="46">
        <f>MONTH(Table1[[#This Row],[Joining Date]])</f>
        <v>5</v>
      </c>
      <c r="P1063" s="26">
        <f ca="1">NETWORKDAYS(Table1[[#This Row],[Joining Date]],TODAY())</f>
        <v>1344</v>
      </c>
      <c r="Q1063" s="26" t="str">
        <f>LEFT(Table1[[#This Row],[Department]],5)&amp;"-"&amp;RIGHT(Table1[[#This Row],[Employee ID]],3)</f>
        <v>Finan-299</v>
      </c>
      <c r="R1063" s="26" t="str">
        <f>LEFT(Table1[[#This Row],[Department]],3)</f>
        <v>Fin</v>
      </c>
      <c r="S1063" s="37">
        <f>_xlfn.XLOOKUP(Table1[[#This Row],[City]],Table2[City],Table2[Bonus %])</f>
        <v>5</v>
      </c>
      <c r="U1063" s="48" t="str">
        <v xml:space="preserve">Ananya </v>
      </c>
      <c r="V1063" s="48" t="str">
        <v>Rao</v>
      </c>
    </row>
    <row r="1064" spans="1:22" x14ac:dyDescent="0.35">
      <c r="A1064" s="7" t="s">
        <v>3243</v>
      </c>
      <c r="B1064" s="40" t="str">
        <f>LEFT(Table1[[#This Row],[Employee Name]],FIND(" ",Table1[[#This Row],[Employee Name]]))</f>
        <v xml:space="preserve">Meera </v>
      </c>
      <c r="C1064" s="40" t="str">
        <f>RIGHT(Table1[[#This Row],[Employee Name]],LEN(Table1[[#This Row],[Employee Name]])-FIND(" ",Table1[[#This Row],[Employee Name]]))</f>
        <v>Joshi</v>
      </c>
      <c r="D1064" s="22">
        <f>Table1[[#This Row],[Basic Salary]]+Table1[[#This Row],[Bonus]]</f>
        <v>118786</v>
      </c>
      <c r="E1064" s="8">
        <v>89</v>
      </c>
      <c r="F1064" s="45">
        <v>40</v>
      </c>
      <c r="G1064" s="8" t="str" cm="1">
        <f t="array" ref="G1064">_xlfn.IFS(Table1[[#This Row],[Performance Score]]&gt;=80,"Excellent",Table1[[#This Row],[Performance Score]]&gt;=60,"Good",Table1[[#This Row],[Performance Score]]&gt;=40,"Need Improvement")</f>
        <v>Need Improvement</v>
      </c>
      <c r="H1064" s="29">
        <f>Table1[[#This Row],[Bonus]]/Table1[[#This Row],[Basic Salary]]</f>
        <v>0.17649505774221025</v>
      </c>
      <c r="I1064" s="8">
        <f ca="1">DATEDIF(Table1[[#This Row],[Date of Birth]],TODAY(),"y")</f>
        <v>40</v>
      </c>
      <c r="J1064" s="33">
        <v>44236</v>
      </c>
      <c r="K1064" s="33" t="str" cm="1">
        <f t="array" aca="1" ref="K1064" ca="1">_xlfn.IFS(L1064&lt;3,"Junior",L1064&lt;=7,"Mid-Level",L1064&gt;7,"Senior")</f>
        <v>Mid-Level</v>
      </c>
      <c r="L1064" s="45">
        <f ca="1">INT(YEARFRAC(Table1[[#This Row],[Joining Date]],TODAY(),1))</f>
        <v>5</v>
      </c>
      <c r="M1064" s="25" t="str">
        <f t="shared" ca="1" si="16"/>
        <v>No</v>
      </c>
      <c r="N1064" s="25">
        <f>YEAR(Table1[[#This Row],[Joining Date]])</f>
        <v>2021</v>
      </c>
      <c r="O1064" s="45">
        <f>MONTH(Table1[[#This Row],[Joining Date]])</f>
        <v>2</v>
      </c>
      <c r="P1064" s="25">
        <f ca="1">NETWORKDAYS(Table1[[#This Row],[Joining Date]],TODAY())</f>
        <v>1405</v>
      </c>
      <c r="Q1064" s="25" t="str">
        <f>LEFT(Table1[[#This Row],[Department]],5)&amp;"-"&amp;RIGHT(Table1[[#This Row],[Employee ID]],3)</f>
        <v>Finan-187</v>
      </c>
      <c r="R1064" s="25" t="str">
        <f>LEFT(Table1[[#This Row],[Department]],3)</f>
        <v>Fin</v>
      </c>
      <c r="S1064" s="36">
        <f>_xlfn.XLOOKUP(Table1[[#This Row],[City]],Table2[City],Table2[Bonus %])</f>
        <v>8</v>
      </c>
      <c r="U1064" s="48" t="str">
        <v xml:space="preserve">Meera </v>
      </c>
      <c r="V1064" s="48" t="str">
        <v>Joshi</v>
      </c>
    </row>
    <row r="1065" spans="1:22" x14ac:dyDescent="0.35">
      <c r="A1065" s="9" t="s">
        <v>1089</v>
      </c>
      <c r="B1065" s="41" t="str">
        <f>LEFT(Table1[[#This Row],[Employee Name]],FIND(" ",Table1[[#This Row],[Employee Name]]))</f>
        <v xml:space="preserve">Rahul </v>
      </c>
      <c r="C1065" s="41" t="str">
        <f>RIGHT(Table1[[#This Row],[Employee Name]],LEN(Table1[[#This Row],[Employee Name]])-FIND(" ",Table1[[#This Row],[Employee Name]]))</f>
        <v>Verma</v>
      </c>
      <c r="D1065" s="23">
        <f>Table1[[#This Row],[Basic Salary]]+Table1[[#This Row],[Bonus]]</f>
        <v>118783</v>
      </c>
      <c r="E1065" s="10">
        <v>60</v>
      </c>
      <c r="F1065" s="46">
        <v>100</v>
      </c>
      <c r="G1065" s="10" t="str" cm="1">
        <f t="array" ref="G1065">_xlfn.IFS(Table1[[#This Row],[Performance Score]]&gt;=80,"Excellent",Table1[[#This Row],[Performance Score]]&gt;=60,"Good",Table1[[#This Row],[Performance Score]]&gt;=40,"Need Improvement")</f>
        <v>Excellent</v>
      </c>
      <c r="H1065" s="30">
        <f>Table1[[#This Row],[Bonus]]/Table1[[#This Row],[Basic Salary]]</f>
        <v>0.21661511358747979</v>
      </c>
      <c r="I1065" s="10">
        <f ca="1">DATEDIF(Table1[[#This Row],[Date of Birth]],TODAY(),"y")</f>
        <v>33</v>
      </c>
      <c r="J1065" s="34">
        <v>42351</v>
      </c>
      <c r="K1065" s="33" t="str" cm="1">
        <f t="array" aca="1" ref="K1065" ca="1">_xlfn.IFS(L1065&lt;3,"Junior",L1065&lt;=7,"Mid-Level",L1065&gt;7,"Senior")</f>
        <v>Senior</v>
      </c>
      <c r="L1065" s="46">
        <f ca="1">INT(YEARFRAC(Table1[[#This Row],[Joining Date]],TODAY(),1))</f>
        <v>10</v>
      </c>
      <c r="M1065" s="25" t="str">
        <f t="shared" ca="1" si="16"/>
        <v>Yes</v>
      </c>
      <c r="N1065" s="26">
        <f>YEAR(Table1[[#This Row],[Joining Date]])</f>
        <v>2015</v>
      </c>
      <c r="O1065" s="46">
        <f>MONTH(Table1[[#This Row],[Joining Date]])</f>
        <v>12</v>
      </c>
      <c r="P1065" s="26">
        <f ca="1">NETWORKDAYS(Table1[[#This Row],[Joining Date]],TODAY())</f>
        <v>2751</v>
      </c>
      <c r="Q1065" s="26" t="str">
        <f>LEFT(Table1[[#This Row],[Department]],5)&amp;"-"&amp;RIGHT(Table1[[#This Row],[Employee ID]],3)</f>
        <v>Opera-033</v>
      </c>
      <c r="R1065" s="26" t="str">
        <f>LEFT(Table1[[#This Row],[Department]],3)</f>
        <v>Ope</v>
      </c>
      <c r="S1065" s="37">
        <f>_xlfn.XLOOKUP(Table1[[#This Row],[City]],Table2[City],Table2[Bonus %])</f>
        <v>8</v>
      </c>
      <c r="U1065" s="48" t="str">
        <v xml:space="preserve">Rahul </v>
      </c>
      <c r="V1065" s="48" t="str">
        <v>Verma</v>
      </c>
    </row>
    <row r="1066" spans="1:22" x14ac:dyDescent="0.35">
      <c r="A1066" s="7" t="s">
        <v>505</v>
      </c>
      <c r="B1066" s="40" t="str">
        <f>LEFT(Table1[[#This Row],[Employee Name]],FIND(" ",Table1[[#This Row],[Employee Name]]))</f>
        <v xml:space="preserve">Swathi </v>
      </c>
      <c r="C1066" s="40" t="str">
        <f>RIGHT(Table1[[#This Row],[Employee Name]],LEN(Table1[[#This Row],[Employee Name]])-FIND(" ",Table1[[#This Row],[Employee Name]]))</f>
        <v>Ramesh</v>
      </c>
      <c r="D1066" s="22">
        <f>Table1[[#This Row],[Basic Salary]]+Table1[[#This Row],[Bonus]]</f>
        <v>118779</v>
      </c>
      <c r="E1066" s="8">
        <v>85</v>
      </c>
      <c r="F1066" s="45">
        <v>45</v>
      </c>
      <c r="G1066" s="8" t="str" cm="1">
        <f t="array" ref="G1066">_xlfn.IFS(Table1[[#This Row],[Performance Score]]&gt;=80,"Excellent",Table1[[#This Row],[Performance Score]]&gt;=60,"Good",Table1[[#This Row],[Performance Score]]&gt;=40,"Need Improvement")</f>
        <v>Need Improvement</v>
      </c>
      <c r="H1066" s="29">
        <f>Table1[[#This Row],[Bonus]]/Table1[[#This Row],[Basic Salary]]</f>
        <v>0.23494000956519931</v>
      </c>
      <c r="I1066" s="8">
        <f ca="1">DATEDIF(Table1[[#This Row],[Date of Birth]],TODAY(),"y")</f>
        <v>27</v>
      </c>
      <c r="J1066" s="33">
        <v>42657</v>
      </c>
      <c r="K1066" s="33" t="str" cm="1">
        <f t="array" aca="1" ref="K1066" ca="1">_xlfn.IFS(L1066&lt;3,"Junior",L1066&lt;=7,"Mid-Level",L1066&gt;7,"Senior")</f>
        <v>Senior</v>
      </c>
      <c r="L1066" s="45">
        <f ca="1">INT(YEARFRAC(Table1[[#This Row],[Joining Date]],TODAY(),1))</f>
        <v>9</v>
      </c>
      <c r="M1066" s="25" t="str">
        <f t="shared" ca="1" si="16"/>
        <v>Yes</v>
      </c>
      <c r="N1066" s="25">
        <f>YEAR(Table1[[#This Row],[Joining Date]])</f>
        <v>2016</v>
      </c>
      <c r="O1066" s="45">
        <f>MONTH(Table1[[#This Row],[Joining Date]])</f>
        <v>10</v>
      </c>
      <c r="P1066" s="25">
        <f ca="1">NETWORKDAYS(Table1[[#This Row],[Joining Date]],TODAY())</f>
        <v>2532</v>
      </c>
      <c r="Q1066" s="25" t="str">
        <f>LEFT(Table1[[#This Row],[Department]],5)&amp;"-"&amp;RIGHT(Table1[[#This Row],[Employee ID]],3)</f>
        <v>Suppo-449</v>
      </c>
      <c r="R1066" s="25" t="str">
        <f>LEFT(Table1[[#This Row],[Department]],3)</f>
        <v>Sup</v>
      </c>
      <c r="S1066" s="36">
        <f>_xlfn.XLOOKUP(Table1[[#This Row],[City]],Table2[City],Table2[Bonus %])</f>
        <v>6</v>
      </c>
      <c r="U1066" s="48" t="str">
        <v xml:space="preserve">Swathi </v>
      </c>
      <c r="V1066" s="48" t="str">
        <v>Ramesh</v>
      </c>
    </row>
    <row r="1067" spans="1:22" x14ac:dyDescent="0.35">
      <c r="A1067" s="9" t="s">
        <v>1550</v>
      </c>
      <c r="B1067" s="41" t="str">
        <f>LEFT(Table1[[#This Row],[Employee Name]],FIND(" ",Table1[[#This Row],[Employee Name]]))</f>
        <v xml:space="preserve">Ajay </v>
      </c>
      <c r="C1067" s="41" t="str">
        <f>RIGHT(Table1[[#This Row],[Employee Name]],LEN(Table1[[#This Row],[Employee Name]])-FIND(" ",Table1[[#This Row],[Employee Name]]))</f>
        <v>Singh</v>
      </c>
      <c r="D1067" s="23">
        <f>Table1[[#This Row],[Basic Salary]]+Table1[[#This Row],[Bonus]]</f>
        <v>118753</v>
      </c>
      <c r="E1067" s="10">
        <v>67</v>
      </c>
      <c r="F1067" s="46">
        <v>61</v>
      </c>
      <c r="G1067" s="10" t="str" cm="1">
        <f t="array" ref="G1067">_xlfn.IFS(Table1[[#This Row],[Performance Score]]&gt;=80,"Excellent",Table1[[#This Row],[Performance Score]]&gt;=60,"Good",Table1[[#This Row],[Performance Score]]&gt;=40,"Need Improvement")</f>
        <v>Good</v>
      </c>
      <c r="H1067" s="30">
        <f>Table1[[#This Row],[Bonus]]/Table1[[#This Row],[Basic Salary]]</f>
        <v>0.32128353193809317</v>
      </c>
      <c r="I1067" s="10">
        <f ca="1">DATEDIF(Table1[[#This Row],[Date of Birth]],TODAY(),"y")</f>
        <v>17</v>
      </c>
      <c r="J1067" s="34">
        <v>42125</v>
      </c>
      <c r="K1067" s="33" t="str" cm="1">
        <f t="array" aca="1" ref="K1067" ca="1">_xlfn.IFS(L1067&lt;3,"Junior",L1067&lt;=7,"Mid-Level",L1067&gt;7,"Senior")</f>
        <v>Senior</v>
      </c>
      <c r="L1067" s="46">
        <f ca="1">INT(YEARFRAC(Table1[[#This Row],[Joining Date]],TODAY(),1))</f>
        <v>11</v>
      </c>
      <c r="M1067" s="25" t="str">
        <f t="shared" ca="1" si="16"/>
        <v>Yes</v>
      </c>
      <c r="N1067" s="26">
        <f>YEAR(Table1[[#This Row],[Joining Date]])</f>
        <v>2015</v>
      </c>
      <c r="O1067" s="46">
        <f>MONTH(Table1[[#This Row],[Joining Date]])</f>
        <v>5</v>
      </c>
      <c r="P1067" s="26">
        <f ca="1">NETWORKDAYS(Table1[[#This Row],[Joining Date]],TODAY())</f>
        <v>2912</v>
      </c>
      <c r="Q1067" s="26" t="str">
        <f>LEFT(Table1[[#This Row],[Department]],5)&amp;"-"&amp;RIGHT(Table1[[#This Row],[Employee ID]],3)</f>
        <v>Suppo-494</v>
      </c>
      <c r="R1067" s="26" t="str">
        <f>LEFT(Table1[[#This Row],[Department]],3)</f>
        <v>Sup</v>
      </c>
      <c r="S1067" s="37">
        <f>_xlfn.XLOOKUP(Table1[[#This Row],[City]],Table2[City],Table2[Bonus %])</f>
        <v>5</v>
      </c>
      <c r="U1067" s="48" t="str">
        <v xml:space="preserve">Ajay </v>
      </c>
      <c r="V1067" s="48" t="str">
        <v>Singh</v>
      </c>
    </row>
    <row r="1068" spans="1:22" x14ac:dyDescent="0.35">
      <c r="A1068" s="7" t="s">
        <v>2741</v>
      </c>
      <c r="B1068" s="40" t="str">
        <f>LEFT(Table1[[#This Row],[Employee Name]],FIND(" ",Table1[[#This Row],[Employee Name]]))</f>
        <v xml:space="preserve">Karan </v>
      </c>
      <c r="C1068" s="40" t="str">
        <f>RIGHT(Table1[[#This Row],[Employee Name]],LEN(Table1[[#This Row],[Employee Name]])-FIND(" ",Table1[[#This Row],[Employee Name]]))</f>
        <v>Malhotra</v>
      </c>
      <c r="D1068" s="22">
        <f>Table1[[#This Row],[Basic Salary]]+Table1[[#This Row],[Bonus]]</f>
        <v>118744</v>
      </c>
      <c r="E1068" s="8">
        <v>87</v>
      </c>
      <c r="F1068" s="45">
        <v>82</v>
      </c>
      <c r="G1068" s="8" t="str" cm="1">
        <f t="array" ref="G1068">_xlfn.IFS(Table1[[#This Row],[Performance Score]]&gt;=80,"Excellent",Table1[[#This Row],[Performance Score]]&gt;=60,"Good",Table1[[#This Row],[Performance Score]]&gt;=40,"Need Improvement")</f>
        <v>Excellent</v>
      </c>
      <c r="H1068" s="29">
        <f>Table1[[#This Row],[Bonus]]/Table1[[#This Row],[Basic Salary]]</f>
        <v>0.29031697219294339</v>
      </c>
      <c r="I1068" s="8">
        <f ca="1">DATEDIF(Table1[[#This Row],[Date of Birth]],TODAY(),"y")</f>
        <v>14</v>
      </c>
      <c r="J1068" s="33">
        <v>45713</v>
      </c>
      <c r="K1068" s="33" t="str" cm="1">
        <f t="array" aca="1" ref="K1068" ca="1">_xlfn.IFS(L1068&lt;3,"Junior",L1068&lt;=7,"Mid-Level",L1068&gt;7,"Senior")</f>
        <v>Junior</v>
      </c>
      <c r="L1068" s="45">
        <f ca="1">INT(YEARFRAC(Table1[[#This Row],[Joining Date]],TODAY(),1))</f>
        <v>1</v>
      </c>
      <c r="M1068" s="25" t="str">
        <f t="shared" ca="1" si="16"/>
        <v>No</v>
      </c>
      <c r="N1068" s="25">
        <f>YEAR(Table1[[#This Row],[Joining Date]])</f>
        <v>2025</v>
      </c>
      <c r="O1068" s="45">
        <f>MONTH(Table1[[#This Row],[Joining Date]])</f>
        <v>2</v>
      </c>
      <c r="P1068" s="25">
        <f ca="1">NETWORKDAYS(Table1[[#This Row],[Joining Date]],TODAY())</f>
        <v>350</v>
      </c>
      <c r="Q1068" s="25" t="str">
        <f>LEFT(Table1[[#This Row],[Department]],5)&amp;"-"&amp;RIGHT(Table1[[#This Row],[Employee ID]],3)</f>
        <v>Finan-685</v>
      </c>
      <c r="R1068" s="25" t="str">
        <f>LEFT(Table1[[#This Row],[Department]],3)</f>
        <v>Fin</v>
      </c>
      <c r="S1068" s="36">
        <f>_xlfn.XLOOKUP(Table1[[#This Row],[City]],Table2[City],Table2[Bonus %])</f>
        <v>6</v>
      </c>
      <c r="U1068" s="48" t="str">
        <v xml:space="preserve">Karan </v>
      </c>
      <c r="V1068" s="48" t="str">
        <v>Malhotra</v>
      </c>
    </row>
    <row r="1069" spans="1:22" x14ac:dyDescent="0.35">
      <c r="A1069" s="9" t="s">
        <v>4649</v>
      </c>
      <c r="B1069" s="41" t="str">
        <f>LEFT(Table1[[#This Row],[Employee Name]],FIND(" ",Table1[[#This Row],[Employee Name]]))</f>
        <v xml:space="preserve">Kavya </v>
      </c>
      <c r="C1069" s="41" t="str">
        <f>RIGHT(Table1[[#This Row],[Employee Name]],LEN(Table1[[#This Row],[Employee Name]])-FIND(" ",Table1[[#This Row],[Employee Name]]))</f>
        <v>Nair</v>
      </c>
      <c r="D1069" s="23">
        <f>Table1[[#This Row],[Basic Salary]]+Table1[[#This Row],[Bonus]]</f>
        <v>118709</v>
      </c>
      <c r="E1069" s="10">
        <v>78</v>
      </c>
      <c r="F1069" s="46">
        <v>71</v>
      </c>
      <c r="G1069" s="10" t="str" cm="1">
        <f t="array" ref="G1069">_xlfn.IFS(Table1[[#This Row],[Performance Score]]&gt;=80,"Excellent",Table1[[#This Row],[Performance Score]]&gt;=60,"Good",Table1[[#This Row],[Performance Score]]&gt;=40,"Need Improvement")</f>
        <v>Good</v>
      </c>
      <c r="H1069" s="30">
        <f>Table1[[#This Row],[Bonus]]/Table1[[#This Row],[Basic Salary]]</f>
        <v>0.10016589280914913</v>
      </c>
      <c r="I1069" s="10">
        <f ca="1">DATEDIF(Table1[[#This Row],[Date of Birth]],TODAY(),"y")</f>
        <v>46</v>
      </c>
      <c r="J1069" s="34">
        <v>43980</v>
      </c>
      <c r="K1069" s="33" t="str" cm="1">
        <f t="array" aca="1" ref="K1069" ca="1">_xlfn.IFS(L1069&lt;3,"Junior",L1069&lt;=7,"Mid-Level",L1069&gt;7,"Senior")</f>
        <v>Mid-Level</v>
      </c>
      <c r="L1069" s="46">
        <f ca="1">INT(YEARFRAC(Table1[[#This Row],[Joining Date]],TODAY(),1))</f>
        <v>6</v>
      </c>
      <c r="M1069" s="25" t="str">
        <f t="shared" ca="1" si="16"/>
        <v>Yes</v>
      </c>
      <c r="N1069" s="26">
        <f>YEAR(Table1[[#This Row],[Joining Date]])</f>
        <v>2020</v>
      </c>
      <c r="O1069" s="46">
        <f>MONTH(Table1[[#This Row],[Joining Date]])</f>
        <v>5</v>
      </c>
      <c r="P1069" s="26">
        <f ca="1">NETWORKDAYS(Table1[[#This Row],[Joining Date]],TODAY())</f>
        <v>1587</v>
      </c>
      <c r="Q1069" s="26" t="str">
        <f>LEFT(Table1[[#This Row],[Department]],5)&amp;"-"&amp;RIGHT(Table1[[#This Row],[Employee ID]],3)</f>
        <v>Suppo-593</v>
      </c>
      <c r="R1069" s="26" t="str">
        <f>LEFT(Table1[[#This Row],[Department]],3)</f>
        <v>Sup</v>
      </c>
      <c r="S1069" s="37">
        <f>_xlfn.XLOOKUP(Table1[[#This Row],[City]],Table2[City],Table2[Bonus %])</f>
        <v>6</v>
      </c>
      <c r="U1069" s="48" t="str">
        <v xml:space="preserve">Kavya </v>
      </c>
      <c r="V1069" s="48" t="str">
        <v>Nair</v>
      </c>
    </row>
    <row r="1070" spans="1:22" x14ac:dyDescent="0.35">
      <c r="A1070" s="7" t="s">
        <v>5000</v>
      </c>
      <c r="B1070" s="40" t="str">
        <f>LEFT(Table1[[#This Row],[Employee Name]],FIND(" ",Table1[[#This Row],[Employee Name]]))</f>
        <v xml:space="preserve">Ishita </v>
      </c>
      <c r="C1070" s="40" t="str">
        <f>RIGHT(Table1[[#This Row],[Employee Name]],LEN(Table1[[#This Row],[Employee Name]])-FIND(" ",Table1[[#This Row],[Employee Name]]))</f>
        <v>Roy</v>
      </c>
      <c r="D1070" s="22">
        <f>Table1[[#This Row],[Basic Salary]]+Table1[[#This Row],[Bonus]]</f>
        <v>118687</v>
      </c>
      <c r="E1070" s="8">
        <v>84</v>
      </c>
      <c r="F1070" s="45">
        <v>57</v>
      </c>
      <c r="G1070" s="8" t="str" cm="1">
        <f t="array" ref="G1070">_xlfn.IFS(Table1[[#This Row],[Performance Score]]&gt;=80,"Excellent",Table1[[#This Row],[Performance Score]]&gt;=60,"Good",Table1[[#This Row],[Performance Score]]&gt;=40,"Need Improvement")</f>
        <v>Need Improvement</v>
      </c>
      <c r="H1070" s="29">
        <f>Table1[[#This Row],[Bonus]]/Table1[[#This Row],[Basic Salary]]</f>
        <v>0.33664057660904328</v>
      </c>
      <c r="I1070" s="8">
        <f ca="1">DATEDIF(Table1[[#This Row],[Date of Birth]],TODAY(),"y")</f>
        <v>17</v>
      </c>
      <c r="J1070" s="33">
        <v>45115</v>
      </c>
      <c r="K1070" s="33" t="str" cm="1">
        <f t="array" aca="1" ref="K1070" ca="1">_xlfn.IFS(L1070&lt;3,"Junior",L1070&lt;=7,"Mid-Level",L1070&gt;7,"Senior")</f>
        <v>Junior</v>
      </c>
      <c r="L1070" s="45">
        <f ca="1">INT(YEARFRAC(Table1[[#This Row],[Joining Date]],TODAY(),1))</f>
        <v>2</v>
      </c>
      <c r="M1070" s="25" t="str">
        <f t="shared" ca="1" si="16"/>
        <v>No</v>
      </c>
      <c r="N1070" s="25">
        <f>YEAR(Table1[[#This Row],[Joining Date]])</f>
        <v>2023</v>
      </c>
      <c r="O1070" s="45">
        <f>MONTH(Table1[[#This Row],[Joining Date]])</f>
        <v>7</v>
      </c>
      <c r="P1070" s="25">
        <f ca="1">NETWORKDAYS(Table1[[#This Row],[Joining Date]],TODAY())</f>
        <v>776</v>
      </c>
      <c r="Q1070" s="25" t="str">
        <f>LEFT(Table1[[#This Row],[Department]],5)&amp;"-"&amp;RIGHT(Table1[[#This Row],[Employee ID]],3)</f>
        <v>Suppo-944</v>
      </c>
      <c r="R1070" s="25" t="str">
        <f>LEFT(Table1[[#This Row],[Department]],3)</f>
        <v>Sup</v>
      </c>
      <c r="S1070" s="36">
        <f>_xlfn.XLOOKUP(Table1[[#This Row],[City]],Table2[City],Table2[Bonus %])</f>
        <v>5</v>
      </c>
      <c r="U1070" s="48" t="str">
        <v xml:space="preserve">Ishita </v>
      </c>
      <c r="V1070" s="48" t="str">
        <v>Roy</v>
      </c>
    </row>
    <row r="1071" spans="1:22" x14ac:dyDescent="0.35">
      <c r="A1071" s="9" t="s">
        <v>447</v>
      </c>
      <c r="B1071" s="41" t="str">
        <f>LEFT(Table1[[#This Row],[Employee Name]],FIND(" ",Table1[[#This Row],[Employee Name]]))</f>
        <v xml:space="preserve">Ishita </v>
      </c>
      <c r="C1071" s="41" t="str">
        <f>RIGHT(Table1[[#This Row],[Employee Name]],LEN(Table1[[#This Row],[Employee Name]])-FIND(" ",Table1[[#This Row],[Employee Name]]))</f>
        <v>Roy</v>
      </c>
      <c r="D1071" s="23">
        <f>Table1[[#This Row],[Basic Salary]]+Table1[[#This Row],[Bonus]]</f>
        <v>118675</v>
      </c>
      <c r="E1071" s="10">
        <v>85</v>
      </c>
      <c r="F1071" s="46">
        <v>77</v>
      </c>
      <c r="G1071" s="10" t="str" cm="1">
        <f t="array" ref="G1071">_xlfn.IFS(Table1[[#This Row],[Performance Score]]&gt;=80,"Excellent",Table1[[#This Row],[Performance Score]]&gt;=60,"Good",Table1[[#This Row],[Performance Score]]&gt;=40,"Need Improvement")</f>
        <v>Good</v>
      </c>
      <c r="H1071" s="30">
        <f>Table1[[#This Row],[Bonus]]/Table1[[#This Row],[Basic Salary]]</f>
        <v>0.2727769972437018</v>
      </c>
      <c r="I1071" s="10">
        <f ca="1">DATEDIF(Table1[[#This Row],[Date of Birth]],TODAY(),"y")</f>
        <v>16</v>
      </c>
      <c r="J1071" s="34">
        <v>43242</v>
      </c>
      <c r="K1071" s="33" t="str" cm="1">
        <f t="array" aca="1" ref="K1071" ca="1">_xlfn.IFS(L1071&lt;3,"Junior",L1071&lt;=7,"Mid-Level",L1071&gt;7,"Senior")</f>
        <v>Senior</v>
      </c>
      <c r="L1071" s="46">
        <f ca="1">INT(YEARFRAC(Table1[[#This Row],[Joining Date]],TODAY(),1))</f>
        <v>8</v>
      </c>
      <c r="M1071" s="25" t="str">
        <f t="shared" ca="1" si="16"/>
        <v>Yes</v>
      </c>
      <c r="N1071" s="26">
        <f>YEAR(Table1[[#This Row],[Joining Date]])</f>
        <v>2018</v>
      </c>
      <c r="O1071" s="46">
        <f>MONTH(Table1[[#This Row],[Joining Date]])</f>
        <v>5</v>
      </c>
      <c r="P1071" s="26">
        <f ca="1">NETWORKDAYS(Table1[[#This Row],[Joining Date]],TODAY())</f>
        <v>2115</v>
      </c>
      <c r="Q1071" s="26" t="str">
        <f>LEFT(Table1[[#This Row],[Department]],5)&amp;"-"&amp;RIGHT(Table1[[#This Row],[Employee ID]],3)</f>
        <v>Finan-391</v>
      </c>
      <c r="R1071" s="26" t="str">
        <f>LEFT(Table1[[#This Row],[Department]],3)</f>
        <v>Fin</v>
      </c>
      <c r="S1071" s="37">
        <f>_xlfn.XLOOKUP(Table1[[#This Row],[City]],Table2[City],Table2[Bonus %])</f>
        <v>5</v>
      </c>
      <c r="U1071" s="48" t="str">
        <v xml:space="preserve">Ishita </v>
      </c>
      <c r="V1071" s="48" t="str">
        <v>Roy</v>
      </c>
    </row>
    <row r="1072" spans="1:22" x14ac:dyDescent="0.35">
      <c r="A1072" s="7" t="s">
        <v>2218</v>
      </c>
      <c r="B1072" s="40" t="str">
        <f>LEFT(Table1[[#This Row],[Employee Name]],FIND(" ",Table1[[#This Row],[Employee Name]]))</f>
        <v xml:space="preserve">Gayathri </v>
      </c>
      <c r="C1072" s="40" t="str">
        <f>RIGHT(Table1[[#This Row],[Employee Name]],LEN(Table1[[#This Row],[Employee Name]])-FIND(" ",Table1[[#This Row],[Employee Name]]))</f>
        <v>Iyer</v>
      </c>
      <c r="D1072" s="22">
        <f>Table1[[#This Row],[Basic Salary]]+Table1[[#This Row],[Bonus]]</f>
        <v>118671</v>
      </c>
      <c r="E1072" s="8">
        <v>83</v>
      </c>
      <c r="F1072" s="45">
        <v>45</v>
      </c>
      <c r="G1072" s="8" t="str" cm="1">
        <f t="array" ref="G1072">_xlfn.IFS(Table1[[#This Row],[Performance Score]]&gt;=80,"Excellent",Table1[[#This Row],[Performance Score]]&gt;=60,"Good",Table1[[#This Row],[Performance Score]]&gt;=40,"Need Improvement")</f>
        <v>Need Improvement</v>
      </c>
      <c r="H1072" s="29">
        <f>Table1[[#This Row],[Bonus]]/Table1[[#This Row],[Basic Salary]]</f>
        <v>6.4638544488902452E-2</v>
      </c>
      <c r="I1072" s="8">
        <f ca="1">DATEDIF(Table1[[#This Row],[Date of Birth]],TODAY(),"y")</f>
        <v>18</v>
      </c>
      <c r="J1072" s="33">
        <v>45842</v>
      </c>
      <c r="K1072" s="33" t="str" cm="1">
        <f t="array" aca="1" ref="K1072" ca="1">_xlfn.IFS(L1072&lt;3,"Junior",L1072&lt;=7,"Mid-Level",L1072&gt;7,"Senior")</f>
        <v>Junior</v>
      </c>
      <c r="L1072" s="45">
        <f ca="1">INT(YEARFRAC(Table1[[#This Row],[Joining Date]],TODAY(),1))</f>
        <v>0</v>
      </c>
      <c r="M1072" s="25" t="str">
        <f t="shared" ca="1" si="16"/>
        <v>No</v>
      </c>
      <c r="N1072" s="25">
        <f>YEAR(Table1[[#This Row],[Joining Date]])</f>
        <v>2025</v>
      </c>
      <c r="O1072" s="45">
        <f>MONTH(Table1[[#This Row],[Joining Date]])</f>
        <v>7</v>
      </c>
      <c r="P1072" s="25">
        <f ca="1">NETWORKDAYS(Table1[[#This Row],[Joining Date]],TODAY())</f>
        <v>257</v>
      </c>
      <c r="Q1072" s="25" t="str">
        <f>LEFT(Table1[[#This Row],[Department]],5)&amp;"-"&amp;RIGHT(Table1[[#This Row],[Employee ID]],3)</f>
        <v>Suppo-162</v>
      </c>
      <c r="R1072" s="25" t="str">
        <f>LEFT(Table1[[#This Row],[Department]],3)</f>
        <v>Sup</v>
      </c>
      <c r="S1072" s="36">
        <f>_xlfn.XLOOKUP(Table1[[#This Row],[City]],Table2[City],Table2[Bonus %])</f>
        <v>8</v>
      </c>
      <c r="U1072" s="48" t="str">
        <v xml:space="preserve">Gayathri </v>
      </c>
      <c r="V1072" s="48" t="str">
        <v>Iyer</v>
      </c>
    </row>
    <row r="1073" spans="1:22" x14ac:dyDescent="0.35">
      <c r="A1073" s="9" t="s">
        <v>2319</v>
      </c>
      <c r="B1073" s="41" t="str">
        <f>LEFT(Table1[[#This Row],[Employee Name]],FIND(" ",Table1[[#This Row],[Employee Name]]))</f>
        <v xml:space="preserve">Neha </v>
      </c>
      <c r="C1073" s="41" t="str">
        <f>RIGHT(Table1[[#This Row],[Employee Name]],LEN(Table1[[#This Row],[Employee Name]])-FIND(" ",Table1[[#This Row],[Employee Name]]))</f>
        <v>Kulkarni</v>
      </c>
      <c r="D1073" s="23">
        <f>Table1[[#This Row],[Basic Salary]]+Table1[[#This Row],[Bonus]]</f>
        <v>118665</v>
      </c>
      <c r="E1073" s="10">
        <v>81</v>
      </c>
      <c r="F1073" s="46">
        <v>53</v>
      </c>
      <c r="G1073" s="10" t="str" cm="1">
        <f t="array" ref="G1073">_xlfn.IFS(Table1[[#This Row],[Performance Score]]&gt;=80,"Excellent",Table1[[#This Row],[Performance Score]]&gt;=60,"Good",Table1[[#This Row],[Performance Score]]&gt;=40,"Need Improvement")</f>
        <v>Need Improvement</v>
      </c>
      <c r="H1073" s="30">
        <f>Table1[[#This Row],[Bonus]]/Table1[[#This Row],[Basic Salary]]</f>
        <v>0.27563854489164086</v>
      </c>
      <c r="I1073" s="10">
        <f ca="1">DATEDIF(Table1[[#This Row],[Date of Birth]],TODAY(),"y")</f>
        <v>25</v>
      </c>
      <c r="J1073" s="34">
        <v>45441</v>
      </c>
      <c r="K1073" s="33" t="str" cm="1">
        <f t="array" aca="1" ref="K1073" ca="1">_xlfn.IFS(L1073&lt;3,"Junior",L1073&lt;=7,"Mid-Level",L1073&gt;7,"Senior")</f>
        <v>Junior</v>
      </c>
      <c r="L1073" s="46">
        <f ca="1">INT(YEARFRAC(Table1[[#This Row],[Joining Date]],TODAY(),1))</f>
        <v>2</v>
      </c>
      <c r="M1073" s="25" t="str">
        <f t="shared" ca="1" si="16"/>
        <v>No</v>
      </c>
      <c r="N1073" s="26">
        <f>YEAR(Table1[[#This Row],[Joining Date]])</f>
        <v>2024</v>
      </c>
      <c r="O1073" s="46">
        <f>MONTH(Table1[[#This Row],[Joining Date]])</f>
        <v>5</v>
      </c>
      <c r="P1073" s="26">
        <f ca="1">NETWORKDAYS(Table1[[#This Row],[Joining Date]],TODAY())</f>
        <v>544</v>
      </c>
      <c r="Q1073" s="26" t="str">
        <f>LEFT(Table1[[#This Row],[Department]],5)&amp;"-"&amp;RIGHT(Table1[[#This Row],[Employee ID]],3)</f>
        <v>Finan-263</v>
      </c>
      <c r="R1073" s="26" t="str">
        <f>LEFT(Table1[[#This Row],[Department]],3)</f>
        <v>Fin</v>
      </c>
      <c r="S1073" s="37">
        <f>_xlfn.XLOOKUP(Table1[[#This Row],[City]],Table2[City],Table2[Bonus %])</f>
        <v>8</v>
      </c>
      <c r="U1073" s="48" t="str">
        <v xml:space="preserve">Neha </v>
      </c>
      <c r="V1073" s="48" t="str">
        <v>Kulkarni</v>
      </c>
    </row>
    <row r="1074" spans="1:22" x14ac:dyDescent="0.35">
      <c r="A1074" s="7" t="s">
        <v>4815</v>
      </c>
      <c r="B1074" s="40" t="str">
        <f>LEFT(Table1[[#This Row],[Employee Name]],FIND(" ",Table1[[#This Row],[Employee Name]]))</f>
        <v xml:space="preserve">Meera </v>
      </c>
      <c r="C1074" s="40" t="str">
        <f>RIGHT(Table1[[#This Row],[Employee Name]],LEN(Table1[[#This Row],[Employee Name]])-FIND(" ",Table1[[#This Row],[Employee Name]]))</f>
        <v>Joshi</v>
      </c>
      <c r="D1074" s="22">
        <f>Table1[[#This Row],[Basic Salary]]+Table1[[#This Row],[Bonus]]</f>
        <v>118657</v>
      </c>
      <c r="E1074" s="8">
        <v>95</v>
      </c>
      <c r="F1074" s="45">
        <v>64</v>
      </c>
      <c r="G1074" s="8" t="str" cm="1">
        <f t="array" ref="G1074">_xlfn.IFS(Table1[[#This Row],[Performance Score]]&gt;=80,"Excellent",Table1[[#This Row],[Performance Score]]&gt;=60,"Good",Table1[[#This Row],[Performance Score]]&gt;=40,"Need Improvement")</f>
        <v>Good</v>
      </c>
      <c r="H1074" s="29">
        <f>Table1[[#This Row],[Bonus]]/Table1[[#This Row],[Basic Salary]]</f>
        <v>0.32616179001721168</v>
      </c>
      <c r="I1074" s="8">
        <f ca="1">DATEDIF(Table1[[#This Row],[Date of Birth]],TODAY(),"y")</f>
        <v>28</v>
      </c>
      <c r="J1074" s="33">
        <v>42702</v>
      </c>
      <c r="K1074" s="33" t="str" cm="1">
        <f t="array" aca="1" ref="K1074" ca="1">_xlfn.IFS(L1074&lt;3,"Junior",L1074&lt;=7,"Mid-Level",L1074&gt;7,"Senior")</f>
        <v>Senior</v>
      </c>
      <c r="L1074" s="45">
        <f ca="1">INT(YEARFRAC(Table1[[#This Row],[Joining Date]],TODAY(),1))</f>
        <v>9</v>
      </c>
      <c r="M1074" s="25" t="str">
        <f t="shared" ca="1" si="16"/>
        <v>Yes</v>
      </c>
      <c r="N1074" s="25">
        <f>YEAR(Table1[[#This Row],[Joining Date]])</f>
        <v>2016</v>
      </c>
      <c r="O1074" s="45">
        <f>MONTH(Table1[[#This Row],[Joining Date]])</f>
        <v>11</v>
      </c>
      <c r="P1074" s="25">
        <f ca="1">NETWORKDAYS(Table1[[#This Row],[Joining Date]],TODAY())</f>
        <v>2501</v>
      </c>
      <c r="Q1074" s="25" t="str">
        <f>LEFT(Table1[[#This Row],[Department]],5)&amp;"-"&amp;RIGHT(Table1[[#This Row],[Employee ID]],3)</f>
        <v>HR-759</v>
      </c>
      <c r="R1074" s="25" t="str">
        <f>LEFT(Table1[[#This Row],[Department]],3)</f>
        <v>HR</v>
      </c>
      <c r="S1074" s="36">
        <f>_xlfn.XLOOKUP(Table1[[#This Row],[City]],Table2[City],Table2[Bonus %])</f>
        <v>5</v>
      </c>
      <c r="U1074" s="48" t="str">
        <v xml:space="preserve">Meera </v>
      </c>
      <c r="V1074" s="48" t="str">
        <v>Joshi</v>
      </c>
    </row>
    <row r="1075" spans="1:22" x14ac:dyDescent="0.35">
      <c r="A1075" s="9" t="s">
        <v>499</v>
      </c>
      <c r="B1075" s="41" t="str">
        <f>LEFT(Table1[[#This Row],[Employee Name]],FIND(" ",Table1[[#This Row],[Employee Name]]))</f>
        <v xml:space="preserve">Karan </v>
      </c>
      <c r="C1075" s="41" t="str">
        <f>RIGHT(Table1[[#This Row],[Employee Name]],LEN(Table1[[#This Row],[Employee Name]])-FIND(" ",Table1[[#This Row],[Employee Name]]))</f>
        <v>Malhotra</v>
      </c>
      <c r="D1075" s="23">
        <f>Table1[[#This Row],[Basic Salary]]+Table1[[#This Row],[Bonus]]</f>
        <v>118635</v>
      </c>
      <c r="E1075" s="10">
        <v>84</v>
      </c>
      <c r="F1075" s="46">
        <v>64</v>
      </c>
      <c r="G1075" s="10" t="str" cm="1">
        <f t="array" ref="G1075">_xlfn.IFS(Table1[[#This Row],[Performance Score]]&gt;=80,"Excellent",Table1[[#This Row],[Performance Score]]&gt;=60,"Good",Table1[[#This Row],[Performance Score]]&gt;=40,"Need Improvement")</f>
        <v>Good</v>
      </c>
      <c r="H1075" s="30">
        <f>Table1[[#This Row],[Bonus]]/Table1[[#This Row],[Basic Salary]]</f>
        <v>5.8333928061661433E-2</v>
      </c>
      <c r="I1075" s="10">
        <f ca="1">DATEDIF(Table1[[#This Row],[Date of Birth]],TODAY(),"y")</f>
        <v>15</v>
      </c>
      <c r="J1075" s="34">
        <v>43183</v>
      </c>
      <c r="K1075" s="33" t="str" cm="1">
        <f t="array" aca="1" ref="K1075" ca="1">_xlfn.IFS(L1075&lt;3,"Junior",L1075&lt;=7,"Mid-Level",L1075&gt;7,"Senior")</f>
        <v>Senior</v>
      </c>
      <c r="L1075" s="46">
        <f ca="1">INT(YEARFRAC(Table1[[#This Row],[Joining Date]],TODAY(),1))</f>
        <v>8</v>
      </c>
      <c r="M1075" s="25" t="str">
        <f t="shared" ca="1" si="16"/>
        <v>Yes</v>
      </c>
      <c r="N1075" s="26">
        <f>YEAR(Table1[[#This Row],[Joining Date]])</f>
        <v>2018</v>
      </c>
      <c r="O1075" s="46">
        <f>MONTH(Table1[[#This Row],[Joining Date]])</f>
        <v>3</v>
      </c>
      <c r="P1075" s="26">
        <f ca="1">NETWORKDAYS(Table1[[#This Row],[Joining Date]],TODAY())</f>
        <v>2156</v>
      </c>
      <c r="Q1075" s="26" t="str">
        <f>LEFT(Table1[[#This Row],[Department]],5)&amp;"-"&amp;RIGHT(Table1[[#This Row],[Employee ID]],3)</f>
        <v>Opera-443</v>
      </c>
      <c r="R1075" s="26" t="str">
        <f>LEFT(Table1[[#This Row],[Department]],3)</f>
        <v>Ope</v>
      </c>
      <c r="S1075" s="37">
        <f>_xlfn.XLOOKUP(Table1[[#This Row],[City]],Table2[City],Table2[Bonus %])</f>
        <v>8</v>
      </c>
      <c r="U1075" s="48" t="str">
        <v xml:space="preserve">Karan </v>
      </c>
      <c r="V1075" s="48" t="str">
        <v>Malhotra</v>
      </c>
    </row>
    <row r="1076" spans="1:22" x14ac:dyDescent="0.35">
      <c r="A1076" s="7" t="s">
        <v>4070</v>
      </c>
      <c r="B1076" s="40" t="str">
        <f>LEFT(Table1[[#This Row],[Employee Name]],FIND(" ",Table1[[#This Row],[Employee Name]]))</f>
        <v xml:space="preserve">Aarav </v>
      </c>
      <c r="C1076" s="40" t="str">
        <f>RIGHT(Table1[[#This Row],[Employee Name]],LEN(Table1[[#This Row],[Employee Name]])-FIND(" ",Table1[[#This Row],[Employee Name]]))</f>
        <v>Sharma</v>
      </c>
      <c r="D1076" s="22">
        <f>Table1[[#This Row],[Basic Salary]]+Table1[[#This Row],[Bonus]]</f>
        <v>118572</v>
      </c>
      <c r="E1076" s="8">
        <v>64</v>
      </c>
      <c r="F1076" s="45">
        <v>69</v>
      </c>
      <c r="G1076" s="8" t="str" cm="1">
        <f t="array" ref="G1076">_xlfn.IFS(Table1[[#This Row],[Performance Score]]&gt;=80,"Excellent",Table1[[#This Row],[Performance Score]]&gt;=60,"Good",Table1[[#This Row],[Performance Score]]&gt;=40,"Need Improvement")</f>
        <v>Good</v>
      </c>
      <c r="H1076" s="29">
        <f>Table1[[#This Row],[Bonus]]/Table1[[#This Row],[Basic Salary]]</f>
        <v>0.13684694963518346</v>
      </c>
      <c r="I1076" s="8">
        <f ca="1">DATEDIF(Table1[[#This Row],[Date of Birth]],TODAY(),"y")</f>
        <v>46</v>
      </c>
      <c r="J1076" s="33">
        <v>45542</v>
      </c>
      <c r="K1076" s="33" t="str" cm="1">
        <f t="array" aca="1" ref="K1076" ca="1">_xlfn.IFS(L1076&lt;3,"Junior",L1076&lt;=7,"Mid-Level",L1076&gt;7,"Senior")</f>
        <v>Junior</v>
      </c>
      <c r="L1076" s="45">
        <f ca="1">INT(YEARFRAC(Table1[[#This Row],[Joining Date]],TODAY(),1))</f>
        <v>1</v>
      </c>
      <c r="M1076" s="25" t="str">
        <f t="shared" ca="1" si="16"/>
        <v>No</v>
      </c>
      <c r="N1076" s="25">
        <f>YEAR(Table1[[#This Row],[Joining Date]])</f>
        <v>2024</v>
      </c>
      <c r="O1076" s="45">
        <f>MONTH(Table1[[#This Row],[Joining Date]])</f>
        <v>9</v>
      </c>
      <c r="P1076" s="25">
        <f ca="1">NETWORKDAYS(Table1[[#This Row],[Joining Date]],TODAY())</f>
        <v>471</v>
      </c>
      <c r="Q1076" s="25" t="str">
        <f>LEFT(Table1[[#This Row],[Department]],5)&amp;"-"&amp;RIGHT(Table1[[#This Row],[Employee ID]],3)</f>
        <v>Suppo-014</v>
      </c>
      <c r="R1076" s="25" t="str">
        <f>LEFT(Table1[[#This Row],[Department]],3)</f>
        <v>Sup</v>
      </c>
      <c r="S1076" s="36">
        <f>_xlfn.XLOOKUP(Table1[[#This Row],[City]],Table2[City],Table2[Bonus %])</f>
        <v>6</v>
      </c>
      <c r="U1076" s="48" t="str">
        <v xml:space="preserve">Aarav </v>
      </c>
      <c r="V1076" s="48" t="str">
        <v>Sharma</v>
      </c>
    </row>
    <row r="1077" spans="1:22" x14ac:dyDescent="0.35">
      <c r="A1077" s="9" t="s">
        <v>968</v>
      </c>
      <c r="B1077" s="41" t="str">
        <f>LEFT(Table1[[#This Row],[Employee Name]],FIND(" ",Table1[[#This Row],[Employee Name]]))</f>
        <v xml:space="preserve">Sneha </v>
      </c>
      <c r="C1077" s="41" t="str">
        <f>RIGHT(Table1[[#This Row],[Employee Name]],LEN(Table1[[#This Row],[Employee Name]])-FIND(" ",Table1[[#This Row],[Employee Name]]))</f>
        <v>Iyer</v>
      </c>
      <c r="D1077" s="23">
        <f>Table1[[#This Row],[Basic Salary]]+Table1[[#This Row],[Bonus]]</f>
        <v>118560</v>
      </c>
      <c r="E1077" s="10">
        <v>62</v>
      </c>
      <c r="F1077" s="46">
        <v>41</v>
      </c>
      <c r="G1077" s="10" t="str" cm="1">
        <f t="array" ref="G1077">_xlfn.IFS(Table1[[#This Row],[Performance Score]]&gt;=80,"Excellent",Table1[[#This Row],[Performance Score]]&gt;=60,"Good",Table1[[#This Row],[Performance Score]]&gt;=40,"Need Improvement")</f>
        <v>Need Improvement</v>
      </c>
      <c r="H1077" s="30">
        <f>Table1[[#This Row],[Bonus]]/Table1[[#This Row],[Basic Salary]]</f>
        <v>0.16501419910186996</v>
      </c>
      <c r="I1077" s="10">
        <f ca="1">DATEDIF(Table1[[#This Row],[Date of Birth]],TODAY(),"y")</f>
        <v>18</v>
      </c>
      <c r="J1077" s="34">
        <v>42801</v>
      </c>
      <c r="K1077" s="33" t="str" cm="1">
        <f t="array" aca="1" ref="K1077" ca="1">_xlfn.IFS(L1077&lt;3,"Junior",L1077&lt;=7,"Mid-Level",L1077&gt;7,"Senior")</f>
        <v>Senior</v>
      </c>
      <c r="L1077" s="46">
        <f ca="1">INT(YEARFRAC(Table1[[#This Row],[Joining Date]],TODAY(),1))</f>
        <v>9</v>
      </c>
      <c r="M1077" s="25" t="str">
        <f t="shared" ca="1" si="16"/>
        <v>Yes</v>
      </c>
      <c r="N1077" s="26">
        <f>YEAR(Table1[[#This Row],[Joining Date]])</f>
        <v>2017</v>
      </c>
      <c r="O1077" s="46">
        <f>MONTH(Table1[[#This Row],[Joining Date]])</f>
        <v>3</v>
      </c>
      <c r="P1077" s="26">
        <f ca="1">NETWORKDAYS(Table1[[#This Row],[Joining Date]],TODAY())</f>
        <v>2430</v>
      </c>
      <c r="Q1077" s="26" t="str">
        <f>LEFT(Table1[[#This Row],[Department]],5)&amp;"-"&amp;RIGHT(Table1[[#This Row],[Employee ID]],3)</f>
        <v>Sales-912</v>
      </c>
      <c r="R1077" s="26" t="str">
        <f>LEFT(Table1[[#This Row],[Department]],3)</f>
        <v>Sal</v>
      </c>
      <c r="S1077" s="37">
        <f>_xlfn.XLOOKUP(Table1[[#This Row],[City]],Table2[City],Table2[Bonus %])</f>
        <v>7</v>
      </c>
      <c r="U1077" s="48" t="str">
        <v xml:space="preserve">Sneha </v>
      </c>
      <c r="V1077" s="48" t="str">
        <v>Iyer</v>
      </c>
    </row>
    <row r="1078" spans="1:22" x14ac:dyDescent="0.35">
      <c r="A1078" s="7" t="s">
        <v>3806</v>
      </c>
      <c r="B1078" s="40" t="str">
        <f>LEFT(Table1[[#This Row],[Employee Name]],FIND(" ",Table1[[#This Row],[Employee Name]]))</f>
        <v xml:space="preserve">Nisha </v>
      </c>
      <c r="C1078" s="40" t="str">
        <f>RIGHT(Table1[[#This Row],[Employee Name]],LEN(Table1[[#This Row],[Employee Name]])-FIND(" ",Table1[[#This Row],[Employee Name]]))</f>
        <v>Kapoor</v>
      </c>
      <c r="D1078" s="22">
        <f>Table1[[#This Row],[Basic Salary]]+Table1[[#This Row],[Bonus]]</f>
        <v>118553</v>
      </c>
      <c r="E1078" s="8">
        <v>73</v>
      </c>
      <c r="F1078" s="45">
        <v>94</v>
      </c>
      <c r="G1078" s="8" t="str" cm="1">
        <f t="array" ref="G1078">_xlfn.IFS(Table1[[#This Row],[Performance Score]]&gt;=80,"Excellent",Table1[[#This Row],[Performance Score]]&gt;=60,"Good",Table1[[#This Row],[Performance Score]]&gt;=40,"Need Improvement")</f>
        <v>Excellent</v>
      </c>
      <c r="H1078" s="29">
        <f>Table1[[#This Row],[Bonus]]/Table1[[#This Row],[Basic Salary]]</f>
        <v>0.25827062482089602</v>
      </c>
      <c r="I1078" s="8">
        <f ca="1">DATEDIF(Table1[[#This Row],[Date of Birth]],TODAY(),"y")</f>
        <v>25</v>
      </c>
      <c r="J1078" s="33">
        <v>45881</v>
      </c>
      <c r="K1078" s="33" t="str" cm="1">
        <f t="array" aca="1" ref="K1078" ca="1">_xlfn.IFS(L1078&lt;3,"Junior",L1078&lt;=7,"Mid-Level",L1078&gt;7,"Senior")</f>
        <v>Junior</v>
      </c>
      <c r="L1078" s="45">
        <f ca="1">INT(YEARFRAC(Table1[[#This Row],[Joining Date]],TODAY(),1))</f>
        <v>0</v>
      </c>
      <c r="M1078" s="25" t="str">
        <f t="shared" ca="1" si="16"/>
        <v>No</v>
      </c>
      <c r="N1078" s="25">
        <f>YEAR(Table1[[#This Row],[Joining Date]])</f>
        <v>2025</v>
      </c>
      <c r="O1078" s="45">
        <f>MONTH(Table1[[#This Row],[Joining Date]])</f>
        <v>8</v>
      </c>
      <c r="P1078" s="25">
        <f ca="1">NETWORKDAYS(Table1[[#This Row],[Joining Date]],TODAY())</f>
        <v>230</v>
      </c>
      <c r="Q1078" s="25" t="str">
        <f>LEFT(Table1[[#This Row],[Department]],5)&amp;"-"&amp;RIGHT(Table1[[#This Row],[Employee ID]],3)</f>
        <v>Sales-750</v>
      </c>
      <c r="R1078" s="25" t="str">
        <f>LEFT(Table1[[#This Row],[Department]],3)</f>
        <v>Sal</v>
      </c>
      <c r="S1078" s="36">
        <f>_xlfn.XLOOKUP(Table1[[#This Row],[City]],Table2[City],Table2[Bonus %])</f>
        <v>6</v>
      </c>
      <c r="U1078" s="48" t="str">
        <v xml:space="preserve">Nisha </v>
      </c>
      <c r="V1078" s="48" t="str">
        <v>Kapoor</v>
      </c>
    </row>
    <row r="1079" spans="1:22" x14ac:dyDescent="0.35">
      <c r="A1079" s="9" t="s">
        <v>1528</v>
      </c>
      <c r="B1079" s="41" t="str">
        <f>LEFT(Table1[[#This Row],[Employee Name]],FIND(" ",Table1[[#This Row],[Employee Name]]))</f>
        <v xml:space="preserve">Swathi </v>
      </c>
      <c r="C1079" s="41" t="str">
        <f>RIGHT(Table1[[#This Row],[Employee Name]],LEN(Table1[[#This Row],[Employee Name]])-FIND(" ",Table1[[#This Row],[Employee Name]]))</f>
        <v>Ramesh</v>
      </c>
      <c r="D1079" s="23">
        <f>Table1[[#This Row],[Basic Salary]]+Table1[[#This Row],[Bonus]]</f>
        <v>118536</v>
      </c>
      <c r="E1079" s="10">
        <v>73</v>
      </c>
      <c r="F1079" s="46">
        <v>76</v>
      </c>
      <c r="G1079" s="10" t="str" cm="1">
        <f t="array" ref="G1079">_xlfn.IFS(Table1[[#This Row],[Performance Score]]&gt;=80,"Excellent",Table1[[#This Row],[Performance Score]]&gt;=60,"Good",Table1[[#This Row],[Performance Score]]&gt;=40,"Need Improvement")</f>
        <v>Good</v>
      </c>
      <c r="H1079" s="30">
        <f>Table1[[#This Row],[Bonus]]/Table1[[#This Row],[Basic Salary]]</f>
        <v>5.1820827713494715E-2</v>
      </c>
      <c r="I1079" s="10">
        <f ca="1">DATEDIF(Table1[[#This Row],[Date of Birth]],TODAY(),"y")</f>
        <v>27</v>
      </c>
      <c r="J1079" s="34">
        <v>45054</v>
      </c>
      <c r="K1079" s="33" t="str" cm="1">
        <f t="array" aca="1" ref="K1079" ca="1">_xlfn.IFS(L1079&lt;3,"Junior",L1079&lt;=7,"Mid-Level",L1079&gt;7,"Senior")</f>
        <v>Mid-Level</v>
      </c>
      <c r="L1079" s="46">
        <f ca="1">INT(YEARFRAC(Table1[[#This Row],[Joining Date]],TODAY(),1))</f>
        <v>3</v>
      </c>
      <c r="M1079" s="25" t="str">
        <f t="shared" ca="1" si="16"/>
        <v>No</v>
      </c>
      <c r="N1079" s="26">
        <f>YEAR(Table1[[#This Row],[Joining Date]])</f>
        <v>2023</v>
      </c>
      <c r="O1079" s="46">
        <f>MONTH(Table1[[#This Row],[Joining Date]])</f>
        <v>5</v>
      </c>
      <c r="P1079" s="26">
        <f ca="1">NETWORKDAYS(Table1[[#This Row],[Joining Date]],TODAY())</f>
        <v>821</v>
      </c>
      <c r="Q1079" s="26" t="str">
        <f>LEFT(Table1[[#This Row],[Department]],5)&amp;"-"&amp;RIGHT(Table1[[#This Row],[Employee ID]],3)</f>
        <v>IT-472</v>
      </c>
      <c r="R1079" s="26" t="str">
        <f>LEFT(Table1[[#This Row],[Department]],3)</f>
        <v>IT</v>
      </c>
      <c r="S1079" s="37">
        <f>_xlfn.XLOOKUP(Table1[[#This Row],[City]],Table2[City],Table2[Bonus %])</f>
        <v>7</v>
      </c>
      <c r="U1079" s="48" t="str">
        <v xml:space="preserve">Swathi </v>
      </c>
      <c r="V1079" s="48" t="str">
        <v>Ramesh</v>
      </c>
    </row>
    <row r="1080" spans="1:22" x14ac:dyDescent="0.35">
      <c r="A1080" s="7" t="s">
        <v>2658</v>
      </c>
      <c r="B1080" s="40" t="str">
        <f>LEFT(Table1[[#This Row],[Employee Name]],FIND(" ",Table1[[#This Row],[Employee Name]]))</f>
        <v xml:space="preserve">Nisha </v>
      </c>
      <c r="C1080" s="40" t="str">
        <f>RIGHT(Table1[[#This Row],[Employee Name]],LEN(Table1[[#This Row],[Employee Name]])-FIND(" ",Table1[[#This Row],[Employee Name]]))</f>
        <v>Kapoor</v>
      </c>
      <c r="D1080" s="22">
        <f>Table1[[#This Row],[Basic Salary]]+Table1[[#This Row],[Bonus]]</f>
        <v>118519</v>
      </c>
      <c r="E1080" s="8">
        <v>78</v>
      </c>
      <c r="F1080" s="45">
        <v>99</v>
      </c>
      <c r="G1080" s="8" t="str" cm="1">
        <f t="array" ref="G1080">_xlfn.IFS(Table1[[#This Row],[Performance Score]]&gt;=80,"Excellent",Table1[[#This Row],[Performance Score]]&gt;=60,"Good",Table1[[#This Row],[Performance Score]]&gt;=40,"Need Improvement")</f>
        <v>Excellent</v>
      </c>
      <c r="H1080" s="29">
        <f>Table1[[#This Row],[Bonus]]/Table1[[#This Row],[Basic Salary]]</f>
        <v>0.13638237691164484</v>
      </c>
      <c r="I1080" s="8">
        <f ca="1">DATEDIF(Table1[[#This Row],[Date of Birth]],TODAY(),"y")</f>
        <v>21</v>
      </c>
      <c r="J1080" s="33">
        <v>43175</v>
      </c>
      <c r="K1080" s="33" t="str" cm="1">
        <f t="array" aca="1" ref="K1080" ca="1">_xlfn.IFS(L1080&lt;3,"Junior",L1080&lt;=7,"Mid-Level",L1080&gt;7,"Senior")</f>
        <v>Senior</v>
      </c>
      <c r="L1080" s="45">
        <f ca="1">INT(YEARFRAC(Table1[[#This Row],[Joining Date]],TODAY(),1))</f>
        <v>8</v>
      </c>
      <c r="M1080" s="25" t="str">
        <f t="shared" ca="1" si="16"/>
        <v>Yes</v>
      </c>
      <c r="N1080" s="25">
        <f>YEAR(Table1[[#This Row],[Joining Date]])</f>
        <v>2018</v>
      </c>
      <c r="O1080" s="45">
        <f>MONTH(Table1[[#This Row],[Joining Date]])</f>
        <v>3</v>
      </c>
      <c r="P1080" s="25">
        <f ca="1">NETWORKDAYS(Table1[[#This Row],[Joining Date]],TODAY())</f>
        <v>2162</v>
      </c>
      <c r="Q1080" s="25" t="str">
        <f>LEFT(Table1[[#This Row],[Department]],5)&amp;"-"&amp;RIGHT(Table1[[#This Row],[Employee ID]],3)</f>
        <v>HR-602</v>
      </c>
      <c r="R1080" s="25" t="str">
        <f>LEFT(Table1[[#This Row],[Department]],3)</f>
        <v>HR</v>
      </c>
      <c r="S1080" s="36">
        <f>_xlfn.XLOOKUP(Table1[[#This Row],[City]],Table2[City],Table2[Bonus %])</f>
        <v>6</v>
      </c>
      <c r="U1080" s="48" t="str">
        <v xml:space="preserve">Nisha </v>
      </c>
      <c r="V1080" s="48" t="str">
        <v>Kapoor</v>
      </c>
    </row>
    <row r="1081" spans="1:22" x14ac:dyDescent="0.35">
      <c r="A1081" s="9" t="s">
        <v>4410</v>
      </c>
      <c r="B1081" s="41" t="str">
        <f>LEFT(Table1[[#This Row],[Employee Name]],FIND(" ",Table1[[#This Row],[Employee Name]]))</f>
        <v xml:space="preserve">Karan </v>
      </c>
      <c r="C1081" s="41" t="str">
        <f>RIGHT(Table1[[#This Row],[Employee Name]],LEN(Table1[[#This Row],[Employee Name]])-FIND(" ",Table1[[#This Row],[Employee Name]]))</f>
        <v>Malhotra</v>
      </c>
      <c r="D1081" s="23">
        <f>Table1[[#This Row],[Basic Salary]]+Table1[[#This Row],[Bonus]]</f>
        <v>118518</v>
      </c>
      <c r="E1081" s="10">
        <v>73</v>
      </c>
      <c r="F1081" s="46">
        <v>70</v>
      </c>
      <c r="G1081" s="10" t="str" cm="1">
        <f t="array" ref="G1081">_xlfn.IFS(Table1[[#This Row],[Performance Score]]&gt;=80,"Excellent",Table1[[#This Row],[Performance Score]]&gt;=60,"Good",Table1[[#This Row],[Performance Score]]&gt;=40,"Need Improvement")</f>
        <v>Good</v>
      </c>
      <c r="H1081" s="30">
        <f>Table1[[#This Row],[Bonus]]/Table1[[#This Row],[Basic Salary]]</f>
        <v>0.33464713235211313</v>
      </c>
      <c r="I1081" s="10">
        <f ca="1">DATEDIF(Table1[[#This Row],[Date of Birth]],TODAY(),"y")</f>
        <v>16</v>
      </c>
      <c r="J1081" s="34">
        <v>43354</v>
      </c>
      <c r="K1081" s="33" t="str" cm="1">
        <f t="array" aca="1" ref="K1081" ca="1">_xlfn.IFS(L1081&lt;3,"Junior",L1081&lt;=7,"Mid-Level",L1081&gt;7,"Senior")</f>
        <v>Mid-Level</v>
      </c>
      <c r="L1081" s="46">
        <f ca="1">INT(YEARFRAC(Table1[[#This Row],[Joining Date]],TODAY(),1))</f>
        <v>7</v>
      </c>
      <c r="M1081" s="25" t="str">
        <f t="shared" ca="1" si="16"/>
        <v>Yes</v>
      </c>
      <c r="N1081" s="26">
        <f>YEAR(Table1[[#This Row],[Joining Date]])</f>
        <v>2018</v>
      </c>
      <c r="O1081" s="46">
        <f>MONTH(Table1[[#This Row],[Joining Date]])</f>
        <v>9</v>
      </c>
      <c r="P1081" s="26">
        <f ca="1">NETWORKDAYS(Table1[[#This Row],[Joining Date]],TODAY())</f>
        <v>2035</v>
      </c>
      <c r="Q1081" s="26" t="str">
        <f>LEFT(Table1[[#This Row],[Department]],5)&amp;"-"&amp;RIGHT(Table1[[#This Row],[Employee ID]],3)</f>
        <v>Opera-354</v>
      </c>
      <c r="R1081" s="26" t="str">
        <f>LEFT(Table1[[#This Row],[Department]],3)</f>
        <v>Ope</v>
      </c>
      <c r="S1081" s="37">
        <f>_xlfn.XLOOKUP(Table1[[#This Row],[City]],Table2[City],Table2[Bonus %])</f>
        <v>6</v>
      </c>
      <c r="U1081" s="48" t="str">
        <v xml:space="preserve">Karan </v>
      </c>
      <c r="V1081" s="48" t="str">
        <v>Malhotra</v>
      </c>
    </row>
    <row r="1082" spans="1:22" x14ac:dyDescent="0.35">
      <c r="A1082" s="7" t="s">
        <v>228</v>
      </c>
      <c r="B1082" s="40" t="str">
        <f>LEFT(Table1[[#This Row],[Employee Name]],FIND(" ",Table1[[#This Row],[Employee Name]]))</f>
        <v xml:space="preserve">Pooja </v>
      </c>
      <c r="C1082" s="40" t="str">
        <f>RIGHT(Table1[[#This Row],[Employee Name]],LEN(Table1[[#This Row],[Employee Name]])-FIND(" ",Table1[[#This Row],[Employee Name]]))</f>
        <v>Das</v>
      </c>
      <c r="D1082" s="22">
        <f>Table1[[#This Row],[Basic Salary]]+Table1[[#This Row],[Bonus]]</f>
        <v>118448</v>
      </c>
      <c r="E1082" s="8">
        <v>71</v>
      </c>
      <c r="F1082" s="45">
        <v>82</v>
      </c>
      <c r="G1082" s="8" t="str" cm="1">
        <f t="array" ref="G1082">_xlfn.IFS(Table1[[#This Row],[Performance Score]]&gt;=80,"Excellent",Table1[[#This Row],[Performance Score]]&gt;=60,"Good",Table1[[#This Row],[Performance Score]]&gt;=40,"Need Improvement")</f>
        <v>Excellent</v>
      </c>
      <c r="H1082" s="29">
        <f>Table1[[#This Row],[Bonus]]/Table1[[#This Row],[Basic Salary]]</f>
        <v>0.18687749253492053</v>
      </c>
      <c r="I1082" s="8">
        <f ca="1">DATEDIF(Table1[[#This Row],[Date of Birth]],TODAY(),"y")</f>
        <v>35</v>
      </c>
      <c r="J1082" s="33">
        <v>43450</v>
      </c>
      <c r="K1082" s="33" t="str" cm="1">
        <f t="array" aca="1" ref="K1082" ca="1">_xlfn.IFS(L1082&lt;3,"Junior",L1082&lt;=7,"Mid-Level",L1082&gt;7,"Senior")</f>
        <v>Mid-Level</v>
      </c>
      <c r="L1082" s="45">
        <f ca="1">INT(YEARFRAC(Table1[[#This Row],[Joining Date]],TODAY(),1))</f>
        <v>7</v>
      </c>
      <c r="M1082" s="25" t="str">
        <f t="shared" ca="1" si="16"/>
        <v>Yes</v>
      </c>
      <c r="N1082" s="25">
        <f>YEAR(Table1[[#This Row],[Joining Date]])</f>
        <v>2018</v>
      </c>
      <c r="O1082" s="45">
        <f>MONTH(Table1[[#This Row],[Joining Date]])</f>
        <v>12</v>
      </c>
      <c r="P1082" s="25">
        <f ca="1">NETWORKDAYS(Table1[[#This Row],[Joining Date]],TODAY())</f>
        <v>1966</v>
      </c>
      <c r="Q1082" s="25" t="str">
        <f>LEFT(Table1[[#This Row],[Department]],5)&amp;"-"&amp;RIGHT(Table1[[#This Row],[Employee ID]],3)</f>
        <v>HR-172</v>
      </c>
      <c r="R1082" s="25" t="str">
        <f>LEFT(Table1[[#This Row],[Department]],3)</f>
        <v>HR</v>
      </c>
      <c r="S1082" s="36">
        <f>_xlfn.XLOOKUP(Table1[[#This Row],[City]],Table2[City],Table2[Bonus %])</f>
        <v>6</v>
      </c>
      <c r="U1082" s="48" t="str">
        <v xml:space="preserve">Pooja </v>
      </c>
      <c r="V1082" s="48" t="str">
        <v>Das</v>
      </c>
    </row>
    <row r="1083" spans="1:22" x14ac:dyDescent="0.35">
      <c r="A1083" s="9" t="s">
        <v>281</v>
      </c>
      <c r="B1083" s="41" t="str">
        <f>LEFT(Table1[[#This Row],[Employee Name]],FIND(" ",Table1[[#This Row],[Employee Name]]))</f>
        <v xml:space="preserve">Pooja </v>
      </c>
      <c r="C1083" s="41" t="str">
        <f>RIGHT(Table1[[#This Row],[Employee Name]],LEN(Table1[[#This Row],[Employee Name]])-FIND(" ",Table1[[#This Row],[Employee Name]]))</f>
        <v>Das</v>
      </c>
      <c r="D1083" s="23">
        <f>Table1[[#This Row],[Basic Salary]]+Table1[[#This Row],[Bonus]]</f>
        <v>118391</v>
      </c>
      <c r="E1083" s="10">
        <v>91</v>
      </c>
      <c r="F1083" s="46">
        <v>96</v>
      </c>
      <c r="G1083" s="10" t="str" cm="1">
        <f t="array" ref="G1083">_xlfn.IFS(Table1[[#This Row],[Performance Score]]&gt;=80,"Excellent",Table1[[#This Row],[Performance Score]]&gt;=60,"Good",Table1[[#This Row],[Performance Score]]&gt;=40,"Need Improvement")</f>
        <v>Excellent</v>
      </c>
      <c r="H1083" s="30">
        <f>Table1[[#This Row],[Bonus]]/Table1[[#This Row],[Basic Salary]]</f>
        <v>0.23053497001382378</v>
      </c>
      <c r="I1083" s="10">
        <f ca="1">DATEDIF(Table1[[#This Row],[Date of Birth]],TODAY(),"y")</f>
        <v>17</v>
      </c>
      <c r="J1083" s="34">
        <v>43866</v>
      </c>
      <c r="K1083" s="33" t="str" cm="1">
        <f t="array" aca="1" ref="K1083" ca="1">_xlfn.IFS(L1083&lt;3,"Junior",L1083&lt;=7,"Mid-Level",L1083&gt;7,"Senior")</f>
        <v>Mid-Level</v>
      </c>
      <c r="L1083" s="46">
        <f ca="1">INT(YEARFRAC(Table1[[#This Row],[Joining Date]],TODAY(),1))</f>
        <v>6</v>
      </c>
      <c r="M1083" s="25" t="str">
        <f t="shared" ca="1" si="16"/>
        <v>Yes</v>
      </c>
      <c r="N1083" s="26">
        <f>YEAR(Table1[[#This Row],[Joining Date]])</f>
        <v>2020</v>
      </c>
      <c r="O1083" s="46">
        <f>MONTH(Table1[[#This Row],[Joining Date]])</f>
        <v>2</v>
      </c>
      <c r="P1083" s="26">
        <f ca="1">NETWORKDAYS(Table1[[#This Row],[Joining Date]],TODAY())</f>
        <v>1669</v>
      </c>
      <c r="Q1083" s="26" t="str">
        <f>LEFT(Table1[[#This Row],[Department]],5)&amp;"-"&amp;RIGHT(Table1[[#This Row],[Employee ID]],3)</f>
        <v>Sales-225</v>
      </c>
      <c r="R1083" s="26" t="str">
        <f>LEFT(Table1[[#This Row],[Department]],3)</f>
        <v>Sal</v>
      </c>
      <c r="S1083" s="37">
        <f>_xlfn.XLOOKUP(Table1[[#This Row],[City]],Table2[City],Table2[Bonus %])</f>
        <v>7</v>
      </c>
      <c r="U1083" s="48" t="str">
        <v xml:space="preserve">Pooja </v>
      </c>
      <c r="V1083" s="48" t="str">
        <v>Das</v>
      </c>
    </row>
    <row r="1084" spans="1:22" x14ac:dyDescent="0.35">
      <c r="A1084" s="7" t="s">
        <v>4516</v>
      </c>
      <c r="B1084" s="40" t="str">
        <f>LEFT(Table1[[#This Row],[Employee Name]],FIND(" ",Table1[[#This Row],[Employee Name]]))</f>
        <v xml:space="preserve">Gayathri </v>
      </c>
      <c r="C1084" s="40" t="str">
        <f>RIGHT(Table1[[#This Row],[Employee Name]],LEN(Table1[[#This Row],[Employee Name]])-FIND(" ",Table1[[#This Row],[Employee Name]]))</f>
        <v>Iyer</v>
      </c>
      <c r="D1084" s="22">
        <f>Table1[[#This Row],[Basic Salary]]+Table1[[#This Row],[Bonus]]</f>
        <v>118367</v>
      </c>
      <c r="E1084" s="8">
        <v>92</v>
      </c>
      <c r="F1084" s="45">
        <v>40</v>
      </c>
      <c r="G1084" s="8" t="str" cm="1">
        <f t="array" ref="G1084">_xlfn.IFS(Table1[[#This Row],[Performance Score]]&gt;=80,"Excellent",Table1[[#This Row],[Performance Score]]&gt;=60,"Good",Table1[[#This Row],[Performance Score]]&gt;=40,"Need Improvement")</f>
        <v>Need Improvement</v>
      </c>
      <c r="H1084" s="29">
        <f>Table1[[#This Row],[Bonus]]/Table1[[#This Row],[Basic Salary]]</f>
        <v>4.8349098380982745E-2</v>
      </c>
      <c r="I1084" s="8">
        <f ca="1">DATEDIF(Table1[[#This Row],[Date of Birth]],TODAY(),"y")</f>
        <v>15</v>
      </c>
      <c r="J1084" s="33">
        <v>44595</v>
      </c>
      <c r="K1084" s="33" t="str" cm="1">
        <f t="array" aca="1" ref="K1084" ca="1">_xlfn.IFS(L1084&lt;3,"Junior",L1084&lt;=7,"Mid-Level",L1084&gt;7,"Senior")</f>
        <v>Mid-Level</v>
      </c>
      <c r="L1084" s="45">
        <f ca="1">INT(YEARFRAC(Table1[[#This Row],[Joining Date]],TODAY(),1))</f>
        <v>4</v>
      </c>
      <c r="M1084" s="25" t="str">
        <f t="shared" ca="1" si="16"/>
        <v>No</v>
      </c>
      <c r="N1084" s="25">
        <f>YEAR(Table1[[#This Row],[Joining Date]])</f>
        <v>2022</v>
      </c>
      <c r="O1084" s="45">
        <f>MONTH(Table1[[#This Row],[Joining Date]])</f>
        <v>2</v>
      </c>
      <c r="P1084" s="25">
        <f ca="1">NETWORKDAYS(Table1[[#This Row],[Joining Date]],TODAY())</f>
        <v>1148</v>
      </c>
      <c r="Q1084" s="25" t="str">
        <f>LEFT(Table1[[#This Row],[Department]],5)&amp;"-"&amp;RIGHT(Table1[[#This Row],[Employee ID]],3)</f>
        <v>IT-460</v>
      </c>
      <c r="R1084" s="25" t="str">
        <f>LEFT(Table1[[#This Row],[Department]],3)</f>
        <v>IT</v>
      </c>
      <c r="S1084" s="36">
        <f>_xlfn.XLOOKUP(Table1[[#This Row],[City]],Table2[City],Table2[Bonus %])</f>
        <v>5</v>
      </c>
      <c r="U1084" s="48" t="str">
        <v xml:space="preserve">Gayathri </v>
      </c>
      <c r="V1084" s="48" t="str">
        <v>Iyer</v>
      </c>
    </row>
    <row r="1085" spans="1:22" x14ac:dyDescent="0.35">
      <c r="A1085" s="9" t="s">
        <v>4755</v>
      </c>
      <c r="B1085" s="41" t="str">
        <f>LEFT(Table1[[#This Row],[Employee Name]],FIND(" ",Table1[[#This Row],[Employee Name]]))</f>
        <v xml:space="preserve">Aditya </v>
      </c>
      <c r="C1085" s="41" t="str">
        <f>RIGHT(Table1[[#This Row],[Employee Name]],LEN(Table1[[#This Row],[Employee Name]])-FIND(" ",Table1[[#This Row],[Employee Name]]))</f>
        <v>Kapoor</v>
      </c>
      <c r="D1085" s="23">
        <f>Table1[[#This Row],[Basic Salary]]+Table1[[#This Row],[Bonus]]</f>
        <v>118352</v>
      </c>
      <c r="E1085" s="10">
        <v>79</v>
      </c>
      <c r="F1085" s="46">
        <v>41</v>
      </c>
      <c r="G1085" s="10" t="str" cm="1">
        <f t="array" ref="G1085">_xlfn.IFS(Table1[[#This Row],[Performance Score]]&gt;=80,"Excellent",Table1[[#This Row],[Performance Score]]&gt;=60,"Good",Table1[[#This Row],[Performance Score]]&gt;=40,"Need Improvement")</f>
        <v>Need Improvement</v>
      </c>
      <c r="H1085" s="30">
        <f>Table1[[#This Row],[Bonus]]/Table1[[#This Row],[Basic Salary]]</f>
        <v>0.25236235886691427</v>
      </c>
      <c r="I1085" s="10">
        <f ca="1">DATEDIF(Table1[[#This Row],[Date of Birth]],TODAY(),"y")</f>
        <v>33</v>
      </c>
      <c r="J1085" s="34">
        <v>45754</v>
      </c>
      <c r="K1085" s="33" t="str" cm="1">
        <f t="array" aca="1" ref="K1085" ca="1">_xlfn.IFS(L1085&lt;3,"Junior",L1085&lt;=7,"Mid-Level",L1085&gt;7,"Senior")</f>
        <v>Junior</v>
      </c>
      <c r="L1085" s="46">
        <f ca="1">INT(YEARFRAC(Table1[[#This Row],[Joining Date]],TODAY(),1))</f>
        <v>1</v>
      </c>
      <c r="M1085" s="25" t="str">
        <f t="shared" ca="1" si="16"/>
        <v>No</v>
      </c>
      <c r="N1085" s="26">
        <f>YEAR(Table1[[#This Row],[Joining Date]])</f>
        <v>2025</v>
      </c>
      <c r="O1085" s="46">
        <f>MONTH(Table1[[#This Row],[Joining Date]])</f>
        <v>4</v>
      </c>
      <c r="P1085" s="26">
        <f ca="1">NETWORKDAYS(Table1[[#This Row],[Joining Date]],TODAY())</f>
        <v>321</v>
      </c>
      <c r="Q1085" s="26" t="str">
        <f>LEFT(Table1[[#This Row],[Department]],5)&amp;"-"&amp;RIGHT(Table1[[#This Row],[Employee ID]],3)</f>
        <v>Marke-699</v>
      </c>
      <c r="R1085" s="26" t="str">
        <f>LEFT(Table1[[#This Row],[Department]],3)</f>
        <v>Mar</v>
      </c>
      <c r="S1085" s="37">
        <f>_xlfn.XLOOKUP(Table1[[#This Row],[City]],Table2[City],Table2[Bonus %])</f>
        <v>5</v>
      </c>
      <c r="U1085" s="48" t="str">
        <v xml:space="preserve">Aditya </v>
      </c>
      <c r="V1085" s="48" t="str">
        <v>Kapoor</v>
      </c>
    </row>
    <row r="1086" spans="1:22" x14ac:dyDescent="0.35">
      <c r="A1086" s="7" t="s">
        <v>4845</v>
      </c>
      <c r="B1086" s="40" t="str">
        <f>LEFT(Table1[[#This Row],[Employee Name]],FIND(" ",Table1[[#This Row],[Employee Name]]))</f>
        <v xml:space="preserve">Vikram </v>
      </c>
      <c r="C1086" s="40" t="str">
        <f>RIGHT(Table1[[#This Row],[Employee Name]],LEN(Table1[[#This Row],[Employee Name]])-FIND(" ",Table1[[#This Row],[Employee Name]]))</f>
        <v>Singh</v>
      </c>
      <c r="D1086" s="22">
        <f>Table1[[#This Row],[Basic Salary]]+Table1[[#This Row],[Bonus]]</f>
        <v>118342</v>
      </c>
      <c r="E1086" s="8">
        <v>61</v>
      </c>
      <c r="F1086" s="45">
        <v>50</v>
      </c>
      <c r="G1086" s="8" t="str" cm="1">
        <f t="array" ref="G1086">_xlfn.IFS(Table1[[#This Row],[Performance Score]]&gt;=80,"Excellent",Table1[[#This Row],[Performance Score]]&gt;=60,"Good",Table1[[#This Row],[Performance Score]]&gt;=40,"Need Improvement")</f>
        <v>Need Improvement</v>
      </c>
      <c r="H1086" s="29">
        <f>Table1[[#This Row],[Bonus]]/Table1[[#This Row],[Basic Salary]]</f>
        <v>0.25313171744125712</v>
      </c>
      <c r="I1086" s="8">
        <f ca="1">DATEDIF(Table1[[#This Row],[Date of Birth]],TODAY(),"y")</f>
        <v>17</v>
      </c>
      <c r="J1086" s="33">
        <v>44006</v>
      </c>
      <c r="K1086" s="33" t="str" cm="1">
        <f t="array" aca="1" ref="K1086" ca="1">_xlfn.IFS(L1086&lt;3,"Junior",L1086&lt;=7,"Mid-Level",L1086&gt;7,"Senior")</f>
        <v>Mid-Level</v>
      </c>
      <c r="L1086" s="45">
        <f ca="1">INT(YEARFRAC(Table1[[#This Row],[Joining Date]],TODAY(),1))</f>
        <v>6</v>
      </c>
      <c r="M1086" s="25" t="str">
        <f t="shared" ca="1" si="16"/>
        <v>Yes</v>
      </c>
      <c r="N1086" s="25">
        <f>YEAR(Table1[[#This Row],[Joining Date]])</f>
        <v>2020</v>
      </c>
      <c r="O1086" s="45">
        <f>MONTH(Table1[[#This Row],[Joining Date]])</f>
        <v>6</v>
      </c>
      <c r="P1086" s="25">
        <f ca="1">NETWORKDAYS(Table1[[#This Row],[Joining Date]],TODAY())</f>
        <v>1569</v>
      </c>
      <c r="Q1086" s="25" t="str">
        <f>LEFT(Table1[[#This Row],[Department]],5)&amp;"-"&amp;RIGHT(Table1[[#This Row],[Employee ID]],3)</f>
        <v>HR-789</v>
      </c>
      <c r="R1086" s="25" t="str">
        <f>LEFT(Table1[[#This Row],[Department]],3)</f>
        <v>HR</v>
      </c>
      <c r="S1086" s="36">
        <f>_xlfn.XLOOKUP(Table1[[#This Row],[City]],Table2[City],Table2[Bonus %])</f>
        <v>5</v>
      </c>
      <c r="U1086" s="48" t="str">
        <v xml:space="preserve">Vikram </v>
      </c>
      <c r="V1086" s="48" t="str">
        <v>Singh</v>
      </c>
    </row>
    <row r="1087" spans="1:22" x14ac:dyDescent="0.35">
      <c r="A1087" s="9" t="s">
        <v>2007</v>
      </c>
      <c r="B1087" s="41" t="str">
        <f>LEFT(Table1[[#This Row],[Employee Name]],FIND(" ",Table1[[#This Row],[Employee Name]]))</f>
        <v xml:space="preserve">Kavya </v>
      </c>
      <c r="C1087" s="41" t="str">
        <f>RIGHT(Table1[[#This Row],[Employee Name]],LEN(Table1[[#This Row],[Employee Name]])-FIND(" ",Table1[[#This Row],[Employee Name]]))</f>
        <v>Nair</v>
      </c>
      <c r="D1087" s="23">
        <f>Table1[[#This Row],[Basic Salary]]+Table1[[#This Row],[Bonus]]</f>
        <v>118329</v>
      </c>
      <c r="E1087" s="10">
        <v>71</v>
      </c>
      <c r="F1087" s="46">
        <v>62</v>
      </c>
      <c r="G1087" s="10" t="str" cm="1">
        <f t="array" ref="G1087">_xlfn.IFS(Table1[[#This Row],[Performance Score]]&gt;=80,"Excellent",Table1[[#This Row],[Performance Score]]&gt;=60,"Good",Table1[[#This Row],[Performance Score]]&gt;=40,"Need Improvement")</f>
        <v>Good</v>
      </c>
      <c r="H1087" s="30">
        <f>Table1[[#This Row],[Bonus]]/Table1[[#This Row],[Basic Salary]]</f>
        <v>0.19437378875968991</v>
      </c>
      <c r="I1087" s="10">
        <f ca="1">DATEDIF(Table1[[#This Row],[Date of Birth]],TODAY(),"y")</f>
        <v>45</v>
      </c>
      <c r="J1087" s="34">
        <v>42106</v>
      </c>
      <c r="K1087" s="33" t="str" cm="1">
        <f t="array" aca="1" ref="K1087" ca="1">_xlfn.IFS(L1087&lt;3,"Junior",L1087&lt;=7,"Mid-Level",L1087&gt;7,"Senior")</f>
        <v>Senior</v>
      </c>
      <c r="L1087" s="46">
        <f ca="1">INT(YEARFRAC(Table1[[#This Row],[Joining Date]],TODAY(),1))</f>
        <v>11</v>
      </c>
      <c r="M1087" s="25" t="str">
        <f t="shared" ca="1" si="16"/>
        <v>Yes</v>
      </c>
      <c r="N1087" s="26">
        <f>YEAR(Table1[[#This Row],[Joining Date]])</f>
        <v>2015</v>
      </c>
      <c r="O1087" s="46">
        <f>MONTH(Table1[[#This Row],[Joining Date]])</f>
        <v>4</v>
      </c>
      <c r="P1087" s="26">
        <f ca="1">NETWORKDAYS(Table1[[#This Row],[Joining Date]],TODAY())</f>
        <v>2926</v>
      </c>
      <c r="Q1087" s="26" t="str">
        <f>LEFT(Table1[[#This Row],[Department]],5)&amp;"-"&amp;RIGHT(Table1[[#This Row],[Employee ID]],3)</f>
        <v>Marke-951</v>
      </c>
      <c r="R1087" s="26" t="str">
        <f>LEFT(Table1[[#This Row],[Department]],3)</f>
        <v>Mar</v>
      </c>
      <c r="S1087" s="37">
        <f>_xlfn.XLOOKUP(Table1[[#This Row],[City]],Table2[City],Table2[Bonus %])</f>
        <v>4</v>
      </c>
      <c r="U1087" s="48" t="str">
        <v xml:space="preserve">Kavya </v>
      </c>
      <c r="V1087" s="48" t="str">
        <v>Nair</v>
      </c>
    </row>
    <row r="1088" spans="1:22" x14ac:dyDescent="0.35">
      <c r="A1088" s="7" t="s">
        <v>1882</v>
      </c>
      <c r="B1088" s="40" t="str">
        <f>LEFT(Table1[[#This Row],[Employee Name]],FIND(" ",Table1[[#This Row],[Employee Name]]))</f>
        <v xml:space="preserve">Tarun </v>
      </c>
      <c r="C1088" s="40" t="str">
        <f>RIGHT(Table1[[#This Row],[Employee Name]],LEN(Table1[[#This Row],[Employee Name]])-FIND(" ",Table1[[#This Row],[Employee Name]]))</f>
        <v>Verma</v>
      </c>
      <c r="D1088" s="22">
        <f>Table1[[#This Row],[Basic Salary]]+Table1[[#This Row],[Bonus]]</f>
        <v>118328</v>
      </c>
      <c r="E1088" s="8">
        <v>93</v>
      </c>
      <c r="F1088" s="45">
        <v>93</v>
      </c>
      <c r="G1088" s="8" t="str" cm="1">
        <f t="array" ref="G1088">_xlfn.IFS(Table1[[#This Row],[Performance Score]]&gt;=80,"Excellent",Table1[[#This Row],[Performance Score]]&gt;=60,"Good",Table1[[#This Row],[Performance Score]]&gt;=40,"Need Improvement")</f>
        <v>Excellent</v>
      </c>
      <c r="H1088" s="29">
        <f>Table1[[#This Row],[Bonus]]/Table1[[#This Row],[Basic Salary]]</f>
        <v>0.11190670838853964</v>
      </c>
      <c r="I1088" s="8">
        <f ca="1">DATEDIF(Table1[[#This Row],[Date of Birth]],TODAY(),"y")</f>
        <v>40</v>
      </c>
      <c r="J1088" s="33">
        <v>44643</v>
      </c>
      <c r="K1088" s="33" t="str" cm="1">
        <f t="array" aca="1" ref="K1088" ca="1">_xlfn.IFS(L1088&lt;3,"Junior",L1088&lt;=7,"Mid-Level",L1088&gt;7,"Senior")</f>
        <v>Mid-Level</v>
      </c>
      <c r="L1088" s="45">
        <f ca="1">INT(YEARFRAC(Table1[[#This Row],[Joining Date]],TODAY(),1))</f>
        <v>4</v>
      </c>
      <c r="M1088" s="25" t="str">
        <f t="shared" ca="1" si="16"/>
        <v>No</v>
      </c>
      <c r="N1088" s="25">
        <f>YEAR(Table1[[#This Row],[Joining Date]])</f>
        <v>2022</v>
      </c>
      <c r="O1088" s="45">
        <f>MONTH(Table1[[#This Row],[Joining Date]])</f>
        <v>3</v>
      </c>
      <c r="P1088" s="25">
        <f ca="1">NETWORKDAYS(Table1[[#This Row],[Joining Date]],TODAY())</f>
        <v>1114</v>
      </c>
      <c r="Q1088" s="25" t="str">
        <f>LEFT(Table1[[#This Row],[Department]],5)&amp;"-"&amp;RIGHT(Table1[[#This Row],[Employee ID]],3)</f>
        <v>IT-826</v>
      </c>
      <c r="R1088" s="25" t="str">
        <f>LEFT(Table1[[#This Row],[Department]],3)</f>
        <v>IT</v>
      </c>
      <c r="S1088" s="36">
        <f>_xlfn.XLOOKUP(Table1[[#This Row],[City]],Table2[City],Table2[Bonus %])</f>
        <v>6</v>
      </c>
      <c r="U1088" s="48" t="str">
        <v xml:space="preserve">Tarun </v>
      </c>
      <c r="V1088" s="48" t="str">
        <v>Verma</v>
      </c>
    </row>
    <row r="1089" spans="1:22" x14ac:dyDescent="0.35">
      <c r="A1089" s="9" t="s">
        <v>4156</v>
      </c>
      <c r="B1089" s="41" t="str">
        <f>LEFT(Table1[[#This Row],[Employee Name]],FIND(" ",Table1[[#This Row],[Employee Name]]))</f>
        <v xml:space="preserve">Gayathri </v>
      </c>
      <c r="C1089" s="41" t="str">
        <f>RIGHT(Table1[[#This Row],[Employee Name]],LEN(Table1[[#This Row],[Employee Name]])-FIND(" ",Table1[[#This Row],[Employee Name]]))</f>
        <v>Iyer</v>
      </c>
      <c r="D1089" s="23">
        <f>Table1[[#This Row],[Basic Salary]]+Table1[[#This Row],[Bonus]]</f>
        <v>118313</v>
      </c>
      <c r="E1089" s="10">
        <v>74</v>
      </c>
      <c r="F1089" s="46">
        <v>71</v>
      </c>
      <c r="G1089" s="10" t="str" cm="1">
        <f t="array" ref="G1089">_xlfn.IFS(Table1[[#This Row],[Performance Score]]&gt;=80,"Excellent",Table1[[#This Row],[Performance Score]]&gt;=60,"Good",Table1[[#This Row],[Performance Score]]&gt;=40,"Need Improvement")</f>
        <v>Good</v>
      </c>
      <c r="H1089" s="30">
        <f>Table1[[#This Row],[Bonus]]/Table1[[#This Row],[Basic Salary]]</f>
        <v>8.5052137308669382E-2</v>
      </c>
      <c r="I1089" s="10">
        <f ca="1">DATEDIF(Table1[[#This Row],[Date of Birth]],TODAY(),"y")</f>
        <v>26</v>
      </c>
      <c r="J1089" s="34">
        <v>42815</v>
      </c>
      <c r="K1089" s="33" t="str" cm="1">
        <f t="array" aca="1" ref="K1089" ca="1">_xlfn.IFS(L1089&lt;3,"Junior",L1089&lt;=7,"Mid-Level",L1089&gt;7,"Senior")</f>
        <v>Senior</v>
      </c>
      <c r="L1089" s="46">
        <f ca="1">INT(YEARFRAC(Table1[[#This Row],[Joining Date]],TODAY(),1))</f>
        <v>9</v>
      </c>
      <c r="M1089" s="25" t="str">
        <f t="shared" ca="1" si="16"/>
        <v>Yes</v>
      </c>
      <c r="N1089" s="26">
        <f>YEAR(Table1[[#This Row],[Joining Date]])</f>
        <v>2017</v>
      </c>
      <c r="O1089" s="46">
        <f>MONTH(Table1[[#This Row],[Joining Date]])</f>
        <v>3</v>
      </c>
      <c r="P1089" s="26">
        <f ca="1">NETWORKDAYS(Table1[[#This Row],[Joining Date]],TODAY())</f>
        <v>2420</v>
      </c>
      <c r="Q1089" s="26" t="str">
        <f>LEFT(Table1[[#This Row],[Department]],5)&amp;"-"&amp;RIGHT(Table1[[#This Row],[Employee ID]],3)</f>
        <v>Suppo-100</v>
      </c>
      <c r="R1089" s="26" t="str">
        <f>LEFT(Table1[[#This Row],[Department]],3)</f>
        <v>Sup</v>
      </c>
      <c r="S1089" s="37">
        <f>_xlfn.XLOOKUP(Table1[[#This Row],[City]],Table2[City],Table2[Bonus %])</f>
        <v>8</v>
      </c>
      <c r="U1089" s="48" t="str">
        <v xml:space="preserve">Gayathri </v>
      </c>
      <c r="V1089" s="48" t="str">
        <v>Iyer</v>
      </c>
    </row>
    <row r="1090" spans="1:22" x14ac:dyDescent="0.35">
      <c r="A1090" s="7" t="s">
        <v>376</v>
      </c>
      <c r="B1090" s="40" t="str">
        <f>LEFT(Table1[[#This Row],[Employee Name]],FIND(" ",Table1[[#This Row],[Employee Name]]))</f>
        <v xml:space="preserve">Rahul </v>
      </c>
      <c r="C1090" s="40" t="str">
        <f>RIGHT(Table1[[#This Row],[Employee Name]],LEN(Table1[[#This Row],[Employee Name]])-FIND(" ",Table1[[#This Row],[Employee Name]]))</f>
        <v>Verma</v>
      </c>
      <c r="D1090" s="22">
        <f>Table1[[#This Row],[Basic Salary]]+Table1[[#This Row],[Bonus]]</f>
        <v>118288</v>
      </c>
      <c r="E1090" s="8">
        <v>83</v>
      </c>
      <c r="F1090" s="45">
        <v>74</v>
      </c>
      <c r="G1090" s="8" t="str" cm="1">
        <f t="array" ref="G1090">_xlfn.IFS(Table1[[#This Row],[Performance Score]]&gt;=80,"Excellent",Table1[[#This Row],[Performance Score]]&gt;=60,"Good",Table1[[#This Row],[Performance Score]]&gt;=40,"Need Improvement")</f>
        <v>Good</v>
      </c>
      <c r="H1090" s="29">
        <f>Table1[[#This Row],[Bonus]]/Table1[[#This Row],[Basic Salary]]</f>
        <v>0.18884801704556875</v>
      </c>
      <c r="I1090" s="8">
        <f ca="1">DATEDIF(Table1[[#This Row],[Date of Birth]],TODAY(),"y")</f>
        <v>29</v>
      </c>
      <c r="J1090" s="33">
        <v>42545</v>
      </c>
      <c r="K1090" s="33" t="str" cm="1">
        <f t="array" aca="1" ref="K1090" ca="1">_xlfn.IFS(L1090&lt;3,"Junior",L1090&lt;=7,"Mid-Level",L1090&gt;7,"Senior")</f>
        <v>Senior</v>
      </c>
      <c r="L1090" s="45">
        <f ca="1">INT(YEARFRAC(Table1[[#This Row],[Joining Date]],TODAY(),1))</f>
        <v>10</v>
      </c>
      <c r="M1090" s="25" t="str">
        <f t="shared" ref="M1090:M1153" ca="1" si="17">IF(L1090&gt;5,"Yes","No")</f>
        <v>Yes</v>
      </c>
      <c r="N1090" s="25">
        <f>YEAR(Table1[[#This Row],[Joining Date]])</f>
        <v>2016</v>
      </c>
      <c r="O1090" s="45">
        <f>MONTH(Table1[[#This Row],[Joining Date]])</f>
        <v>6</v>
      </c>
      <c r="P1090" s="25">
        <f ca="1">NETWORKDAYS(Table1[[#This Row],[Joining Date]],TODAY())</f>
        <v>2612</v>
      </c>
      <c r="Q1090" s="25" t="str">
        <f>LEFT(Table1[[#This Row],[Department]],5)&amp;"-"&amp;RIGHT(Table1[[#This Row],[Employee ID]],3)</f>
        <v>Sales-320</v>
      </c>
      <c r="R1090" s="25" t="str">
        <f>LEFT(Table1[[#This Row],[Department]],3)</f>
        <v>Sal</v>
      </c>
      <c r="S1090" s="36">
        <f>_xlfn.XLOOKUP(Table1[[#This Row],[City]],Table2[City],Table2[Bonus %])</f>
        <v>6</v>
      </c>
      <c r="U1090" s="48" t="str">
        <v xml:space="preserve">Rahul </v>
      </c>
      <c r="V1090" s="48" t="str">
        <v>Verma</v>
      </c>
    </row>
    <row r="1091" spans="1:22" x14ac:dyDescent="0.35">
      <c r="A1091" s="9" t="s">
        <v>2711</v>
      </c>
      <c r="B1091" s="41" t="str">
        <f>LEFT(Table1[[#This Row],[Employee Name]],FIND(" ",Table1[[#This Row],[Employee Name]]))</f>
        <v xml:space="preserve">Ajay </v>
      </c>
      <c r="C1091" s="41" t="str">
        <f>RIGHT(Table1[[#This Row],[Employee Name]],LEN(Table1[[#This Row],[Employee Name]])-FIND(" ",Table1[[#This Row],[Employee Name]]))</f>
        <v>Singh</v>
      </c>
      <c r="D1091" s="23">
        <f>Table1[[#This Row],[Basic Salary]]+Table1[[#This Row],[Bonus]]</f>
        <v>118268</v>
      </c>
      <c r="E1091" s="10">
        <v>86</v>
      </c>
      <c r="F1091" s="46">
        <v>43</v>
      </c>
      <c r="G1091" s="10" t="str" cm="1">
        <f t="array" ref="G1091">_xlfn.IFS(Table1[[#This Row],[Performance Score]]&gt;=80,"Excellent",Table1[[#This Row],[Performance Score]]&gt;=60,"Good",Table1[[#This Row],[Performance Score]]&gt;=40,"Need Improvement")</f>
        <v>Need Improvement</v>
      </c>
      <c r="H1091" s="30">
        <f>Table1[[#This Row],[Bonus]]/Table1[[#This Row],[Basic Salary]]</f>
        <v>0.28274710137853992</v>
      </c>
      <c r="I1091" s="10">
        <f ca="1">DATEDIF(Table1[[#This Row],[Date of Birth]],TODAY(),"y")</f>
        <v>36</v>
      </c>
      <c r="J1091" s="34">
        <v>42635</v>
      </c>
      <c r="K1091" s="33" t="str" cm="1">
        <f t="array" aca="1" ref="K1091" ca="1">_xlfn.IFS(L1091&lt;3,"Junior",L1091&lt;=7,"Mid-Level",L1091&gt;7,"Senior")</f>
        <v>Senior</v>
      </c>
      <c r="L1091" s="46">
        <f ca="1">INT(YEARFRAC(Table1[[#This Row],[Joining Date]],TODAY(),1))</f>
        <v>9</v>
      </c>
      <c r="M1091" s="25" t="str">
        <f t="shared" ca="1" si="17"/>
        <v>Yes</v>
      </c>
      <c r="N1091" s="26">
        <f>YEAR(Table1[[#This Row],[Joining Date]])</f>
        <v>2016</v>
      </c>
      <c r="O1091" s="46">
        <f>MONTH(Table1[[#This Row],[Joining Date]])</f>
        <v>9</v>
      </c>
      <c r="P1091" s="26">
        <f ca="1">NETWORKDAYS(Table1[[#This Row],[Joining Date]],TODAY())</f>
        <v>2548</v>
      </c>
      <c r="Q1091" s="26" t="str">
        <f>LEFT(Table1[[#This Row],[Department]],5)&amp;"-"&amp;RIGHT(Table1[[#This Row],[Employee ID]],3)</f>
        <v>Suppo-655</v>
      </c>
      <c r="R1091" s="26" t="str">
        <f>LEFT(Table1[[#This Row],[Department]],3)</f>
        <v>Sup</v>
      </c>
      <c r="S1091" s="37">
        <f>_xlfn.XLOOKUP(Table1[[#This Row],[City]],Table2[City],Table2[Bonus %])</f>
        <v>7</v>
      </c>
      <c r="U1091" s="48" t="str">
        <v xml:space="preserve">Ajay </v>
      </c>
      <c r="V1091" s="48" t="str">
        <v>Singh</v>
      </c>
    </row>
    <row r="1092" spans="1:22" x14ac:dyDescent="0.35">
      <c r="A1092" s="7" t="s">
        <v>801</v>
      </c>
      <c r="B1092" s="40" t="str">
        <f>LEFT(Table1[[#This Row],[Employee Name]],FIND(" ",Table1[[#This Row],[Employee Name]]))</f>
        <v xml:space="preserve">Gayathri </v>
      </c>
      <c r="C1092" s="40" t="str">
        <f>RIGHT(Table1[[#This Row],[Employee Name]],LEN(Table1[[#This Row],[Employee Name]])-FIND(" ",Table1[[#This Row],[Employee Name]]))</f>
        <v>Iyer</v>
      </c>
      <c r="D1092" s="22">
        <f>Table1[[#This Row],[Basic Salary]]+Table1[[#This Row],[Bonus]]</f>
        <v>118265</v>
      </c>
      <c r="E1092" s="8">
        <v>92</v>
      </c>
      <c r="F1092" s="45">
        <v>76</v>
      </c>
      <c r="G1092" s="8" t="str" cm="1">
        <f t="array" ref="G1092">_xlfn.IFS(Table1[[#This Row],[Performance Score]]&gt;=80,"Excellent",Table1[[#This Row],[Performance Score]]&gt;=60,"Good",Table1[[#This Row],[Performance Score]]&gt;=40,"Need Improvement")</f>
        <v>Good</v>
      </c>
      <c r="H1092" s="29">
        <f>Table1[[#This Row],[Bonus]]/Table1[[#This Row],[Basic Salary]]</f>
        <v>0.12268727276179266</v>
      </c>
      <c r="I1092" s="8">
        <f ca="1">DATEDIF(Table1[[#This Row],[Date of Birth]],TODAY(),"y")</f>
        <v>24</v>
      </c>
      <c r="J1092" s="33">
        <v>45507</v>
      </c>
      <c r="K1092" s="33" t="str" cm="1">
        <f t="array" aca="1" ref="K1092" ca="1">_xlfn.IFS(L1092&lt;3,"Junior",L1092&lt;=7,"Mid-Level",L1092&gt;7,"Senior")</f>
        <v>Junior</v>
      </c>
      <c r="L1092" s="45">
        <f ca="1">INT(YEARFRAC(Table1[[#This Row],[Joining Date]],TODAY(),1))</f>
        <v>1</v>
      </c>
      <c r="M1092" s="25" t="str">
        <f t="shared" ca="1" si="17"/>
        <v>No</v>
      </c>
      <c r="N1092" s="25">
        <f>YEAR(Table1[[#This Row],[Joining Date]])</f>
        <v>2024</v>
      </c>
      <c r="O1092" s="45">
        <f>MONTH(Table1[[#This Row],[Joining Date]])</f>
        <v>8</v>
      </c>
      <c r="P1092" s="25">
        <f ca="1">NETWORKDAYS(Table1[[#This Row],[Joining Date]],TODAY())</f>
        <v>496</v>
      </c>
      <c r="Q1092" s="25" t="str">
        <f>LEFT(Table1[[#This Row],[Department]],5)&amp;"-"&amp;RIGHT(Table1[[#This Row],[Employee ID]],3)</f>
        <v>Sales-745</v>
      </c>
      <c r="R1092" s="25" t="str">
        <f>LEFT(Table1[[#This Row],[Department]],3)</f>
        <v>Sal</v>
      </c>
      <c r="S1092" s="36">
        <f>_xlfn.XLOOKUP(Table1[[#This Row],[City]],Table2[City],Table2[Bonus %])</f>
        <v>5</v>
      </c>
      <c r="U1092" s="48" t="str">
        <v xml:space="preserve">Gayathri </v>
      </c>
      <c r="V1092" s="48" t="str">
        <v>Iyer</v>
      </c>
    </row>
    <row r="1093" spans="1:22" x14ac:dyDescent="0.35">
      <c r="A1093" s="9" t="s">
        <v>4487</v>
      </c>
      <c r="B1093" s="41" t="str">
        <f>LEFT(Table1[[#This Row],[Employee Name]],FIND(" ",Table1[[#This Row],[Employee Name]]))</f>
        <v xml:space="preserve">Krishna </v>
      </c>
      <c r="C1093" s="41" t="str">
        <f>RIGHT(Table1[[#This Row],[Employee Name]],LEN(Table1[[#This Row],[Employee Name]])-FIND(" ",Table1[[#This Row],[Employee Name]]))</f>
        <v>Chaitanya</v>
      </c>
      <c r="D1093" s="23">
        <f>Table1[[#This Row],[Basic Salary]]+Table1[[#This Row],[Bonus]]</f>
        <v>118238</v>
      </c>
      <c r="E1093" s="10">
        <v>67</v>
      </c>
      <c r="F1093" s="46">
        <v>77</v>
      </c>
      <c r="G1093" s="10" t="str" cm="1">
        <f t="array" ref="G1093">_xlfn.IFS(Table1[[#This Row],[Performance Score]]&gt;=80,"Excellent",Table1[[#This Row],[Performance Score]]&gt;=60,"Good",Table1[[#This Row],[Performance Score]]&gt;=40,"Need Improvement")</f>
        <v>Good</v>
      </c>
      <c r="H1093" s="30">
        <f>Table1[[#This Row],[Bonus]]/Table1[[#This Row],[Basic Salary]]</f>
        <v>0.22489614519988813</v>
      </c>
      <c r="I1093" s="10">
        <f ca="1">DATEDIF(Table1[[#This Row],[Date of Birth]],TODAY(),"y")</f>
        <v>21</v>
      </c>
      <c r="J1093" s="34">
        <v>43450</v>
      </c>
      <c r="K1093" s="33" t="str" cm="1">
        <f t="array" aca="1" ref="K1093" ca="1">_xlfn.IFS(L1093&lt;3,"Junior",L1093&lt;=7,"Mid-Level",L1093&gt;7,"Senior")</f>
        <v>Mid-Level</v>
      </c>
      <c r="L1093" s="46">
        <f ca="1">INT(YEARFRAC(Table1[[#This Row],[Joining Date]],TODAY(),1))</f>
        <v>7</v>
      </c>
      <c r="M1093" s="25" t="str">
        <f t="shared" ca="1" si="17"/>
        <v>Yes</v>
      </c>
      <c r="N1093" s="26">
        <f>YEAR(Table1[[#This Row],[Joining Date]])</f>
        <v>2018</v>
      </c>
      <c r="O1093" s="46">
        <f>MONTH(Table1[[#This Row],[Joining Date]])</f>
        <v>12</v>
      </c>
      <c r="P1093" s="26">
        <f ca="1">NETWORKDAYS(Table1[[#This Row],[Joining Date]],TODAY())</f>
        <v>1966</v>
      </c>
      <c r="Q1093" s="26" t="str">
        <f>LEFT(Table1[[#This Row],[Department]],5)&amp;"-"&amp;RIGHT(Table1[[#This Row],[Employee ID]],3)</f>
        <v>Opera-431</v>
      </c>
      <c r="R1093" s="26" t="str">
        <f>LEFT(Table1[[#This Row],[Department]],3)</f>
        <v>Ope</v>
      </c>
      <c r="S1093" s="37">
        <f>_xlfn.XLOOKUP(Table1[[#This Row],[City]],Table2[City],Table2[Bonus %])</f>
        <v>7</v>
      </c>
      <c r="U1093" s="48" t="str">
        <v xml:space="preserve">Krishna </v>
      </c>
      <c r="V1093" s="48" t="str">
        <v>Chaitanya</v>
      </c>
    </row>
    <row r="1094" spans="1:22" x14ac:dyDescent="0.35">
      <c r="A1094" s="7" t="s">
        <v>1285</v>
      </c>
      <c r="B1094" s="40" t="str">
        <f>LEFT(Table1[[#This Row],[Employee Name]],FIND(" ",Table1[[#This Row],[Employee Name]]))</f>
        <v xml:space="preserve">Rohan </v>
      </c>
      <c r="C1094" s="40" t="str">
        <f>RIGHT(Table1[[#This Row],[Employee Name]],LEN(Table1[[#This Row],[Employee Name]])-FIND(" ",Table1[[#This Row],[Employee Name]]))</f>
        <v>Gupta</v>
      </c>
      <c r="D1094" s="22">
        <f>Table1[[#This Row],[Basic Salary]]+Table1[[#This Row],[Bonus]]</f>
        <v>118215</v>
      </c>
      <c r="E1094" s="8">
        <v>63</v>
      </c>
      <c r="F1094" s="45">
        <v>64</v>
      </c>
      <c r="G1094" s="8" t="str" cm="1">
        <f t="array" ref="G1094">_xlfn.IFS(Table1[[#This Row],[Performance Score]]&gt;=80,"Excellent",Table1[[#This Row],[Performance Score]]&gt;=60,"Good",Table1[[#This Row],[Performance Score]]&gt;=40,"Need Improvement")</f>
        <v>Good</v>
      </c>
      <c r="H1094" s="29">
        <f>Table1[[#This Row],[Bonus]]/Table1[[#This Row],[Basic Salary]]</f>
        <v>0.2135070214338507</v>
      </c>
      <c r="I1094" s="8">
        <f ca="1">DATEDIF(Table1[[#This Row],[Date of Birth]],TODAY(),"y")</f>
        <v>45</v>
      </c>
      <c r="J1094" s="33">
        <v>45027</v>
      </c>
      <c r="K1094" s="33" t="str" cm="1">
        <f t="array" aca="1" ref="K1094" ca="1">_xlfn.IFS(L1094&lt;3,"Junior",L1094&lt;=7,"Mid-Level",L1094&gt;7,"Senior")</f>
        <v>Mid-Level</v>
      </c>
      <c r="L1094" s="45">
        <f ca="1">INT(YEARFRAC(Table1[[#This Row],[Joining Date]],TODAY(),1))</f>
        <v>3</v>
      </c>
      <c r="M1094" s="25" t="str">
        <f t="shared" ca="1" si="17"/>
        <v>No</v>
      </c>
      <c r="N1094" s="25">
        <f>YEAR(Table1[[#This Row],[Joining Date]])</f>
        <v>2023</v>
      </c>
      <c r="O1094" s="45">
        <f>MONTH(Table1[[#This Row],[Joining Date]])</f>
        <v>4</v>
      </c>
      <c r="P1094" s="25">
        <f ca="1">NETWORKDAYS(Table1[[#This Row],[Joining Date]],TODAY())</f>
        <v>840</v>
      </c>
      <c r="Q1094" s="25" t="str">
        <f>LEFT(Table1[[#This Row],[Department]],5)&amp;"-"&amp;RIGHT(Table1[[#This Row],[Employee ID]],3)</f>
        <v>Marke-229</v>
      </c>
      <c r="R1094" s="25" t="str">
        <f>LEFT(Table1[[#This Row],[Department]],3)</f>
        <v>Mar</v>
      </c>
      <c r="S1094" s="36">
        <f>_xlfn.XLOOKUP(Table1[[#This Row],[City]],Table2[City],Table2[Bonus %])</f>
        <v>5</v>
      </c>
      <c r="U1094" s="48" t="str">
        <v xml:space="preserve">Rohan </v>
      </c>
      <c r="V1094" s="48" t="str">
        <v>Gupta</v>
      </c>
    </row>
    <row r="1095" spans="1:22" x14ac:dyDescent="0.35">
      <c r="A1095" s="9" t="s">
        <v>775</v>
      </c>
      <c r="B1095" s="41" t="str">
        <f>LEFT(Table1[[#This Row],[Employee Name]],FIND(" ",Table1[[#This Row],[Employee Name]]))</f>
        <v xml:space="preserve">Tarun </v>
      </c>
      <c r="C1095" s="41" t="str">
        <f>RIGHT(Table1[[#This Row],[Employee Name]],LEN(Table1[[#This Row],[Employee Name]])-FIND(" ",Table1[[#This Row],[Employee Name]]))</f>
        <v>Verma</v>
      </c>
      <c r="D1095" s="23">
        <f>Table1[[#This Row],[Basic Salary]]+Table1[[#This Row],[Bonus]]</f>
        <v>118210</v>
      </c>
      <c r="E1095" s="10">
        <v>81</v>
      </c>
      <c r="F1095" s="46">
        <v>81</v>
      </c>
      <c r="G1095" s="10" t="str" cm="1">
        <f t="array" ref="G1095">_xlfn.IFS(Table1[[#This Row],[Performance Score]]&gt;=80,"Excellent",Table1[[#This Row],[Performance Score]]&gt;=60,"Good",Table1[[#This Row],[Performance Score]]&gt;=40,"Need Improvement")</f>
        <v>Excellent</v>
      </c>
      <c r="H1095" s="30">
        <f>Table1[[#This Row],[Bonus]]/Table1[[#This Row],[Basic Salary]]</f>
        <v>0.22390872194152239</v>
      </c>
      <c r="I1095" s="10">
        <f ca="1">DATEDIF(Table1[[#This Row],[Date of Birth]],TODAY(),"y")</f>
        <v>46</v>
      </c>
      <c r="J1095" s="34">
        <v>42644</v>
      </c>
      <c r="K1095" s="33" t="str" cm="1">
        <f t="array" aca="1" ref="K1095" ca="1">_xlfn.IFS(L1095&lt;3,"Junior",L1095&lt;=7,"Mid-Level",L1095&gt;7,"Senior")</f>
        <v>Senior</v>
      </c>
      <c r="L1095" s="46">
        <f ca="1">INT(YEARFRAC(Table1[[#This Row],[Joining Date]],TODAY(),1))</f>
        <v>9</v>
      </c>
      <c r="M1095" s="25" t="str">
        <f t="shared" ca="1" si="17"/>
        <v>Yes</v>
      </c>
      <c r="N1095" s="26">
        <f>YEAR(Table1[[#This Row],[Joining Date]])</f>
        <v>2016</v>
      </c>
      <c r="O1095" s="46">
        <f>MONTH(Table1[[#This Row],[Joining Date]])</f>
        <v>10</v>
      </c>
      <c r="P1095" s="26">
        <f ca="1">NETWORKDAYS(Table1[[#This Row],[Joining Date]],TODAY())</f>
        <v>2541</v>
      </c>
      <c r="Q1095" s="26" t="str">
        <f>LEFT(Table1[[#This Row],[Department]],5)&amp;"-"&amp;RIGHT(Table1[[#This Row],[Employee ID]],3)</f>
        <v>IT-719</v>
      </c>
      <c r="R1095" s="26" t="str">
        <f>LEFT(Table1[[#This Row],[Department]],3)</f>
        <v>IT</v>
      </c>
      <c r="S1095" s="37">
        <f>_xlfn.XLOOKUP(Table1[[#This Row],[City]],Table2[City],Table2[Bonus %])</f>
        <v>6</v>
      </c>
      <c r="U1095" s="48" t="str">
        <v xml:space="preserve">Tarun </v>
      </c>
      <c r="V1095" s="48" t="str">
        <v>Verma</v>
      </c>
    </row>
    <row r="1096" spans="1:22" x14ac:dyDescent="0.35">
      <c r="A1096" s="7" t="s">
        <v>1248</v>
      </c>
      <c r="B1096" s="40" t="str">
        <f>LEFT(Table1[[#This Row],[Employee Name]],FIND(" ",Table1[[#This Row],[Employee Name]]))</f>
        <v xml:space="preserve">Sneha </v>
      </c>
      <c r="C1096" s="40" t="str">
        <f>RIGHT(Table1[[#This Row],[Employee Name]],LEN(Table1[[#This Row],[Employee Name]])-FIND(" ",Table1[[#This Row],[Employee Name]]))</f>
        <v>Iyer</v>
      </c>
      <c r="D1096" s="22">
        <f>Table1[[#This Row],[Basic Salary]]+Table1[[#This Row],[Bonus]]</f>
        <v>118192</v>
      </c>
      <c r="E1096" s="8">
        <v>80</v>
      </c>
      <c r="F1096" s="45">
        <v>91</v>
      </c>
      <c r="G1096" s="8" t="str" cm="1">
        <f t="array" ref="G1096">_xlfn.IFS(Table1[[#This Row],[Performance Score]]&gt;=80,"Excellent",Table1[[#This Row],[Performance Score]]&gt;=60,"Good",Table1[[#This Row],[Performance Score]]&gt;=40,"Need Improvement")</f>
        <v>Excellent</v>
      </c>
      <c r="H1096" s="29">
        <f>Table1[[#This Row],[Bonus]]/Table1[[#This Row],[Basic Salary]]</f>
        <v>0.19492073762536397</v>
      </c>
      <c r="I1096" s="8">
        <f ca="1">DATEDIF(Table1[[#This Row],[Date of Birth]],TODAY(),"y")</f>
        <v>38</v>
      </c>
      <c r="J1096" s="33">
        <v>43277</v>
      </c>
      <c r="K1096" s="33" t="str" cm="1">
        <f t="array" aca="1" ref="K1096" ca="1">_xlfn.IFS(L1096&lt;3,"Junior",L1096&lt;=7,"Mid-Level",L1096&gt;7,"Senior")</f>
        <v>Senior</v>
      </c>
      <c r="L1096" s="45">
        <f ca="1">INT(YEARFRAC(Table1[[#This Row],[Joining Date]],TODAY(),1))</f>
        <v>8</v>
      </c>
      <c r="M1096" s="25" t="str">
        <f t="shared" ca="1" si="17"/>
        <v>Yes</v>
      </c>
      <c r="N1096" s="25">
        <f>YEAR(Table1[[#This Row],[Joining Date]])</f>
        <v>2018</v>
      </c>
      <c r="O1096" s="45">
        <f>MONTH(Table1[[#This Row],[Joining Date]])</f>
        <v>6</v>
      </c>
      <c r="P1096" s="25">
        <f ca="1">NETWORKDAYS(Table1[[#This Row],[Joining Date]],TODAY())</f>
        <v>2090</v>
      </c>
      <c r="Q1096" s="25" t="str">
        <f>LEFT(Table1[[#This Row],[Department]],5)&amp;"-"&amp;RIGHT(Table1[[#This Row],[Employee ID]],3)</f>
        <v>Sales-192</v>
      </c>
      <c r="R1096" s="25" t="str">
        <f>LEFT(Table1[[#This Row],[Department]],3)</f>
        <v>Sal</v>
      </c>
      <c r="S1096" s="36">
        <f>_xlfn.XLOOKUP(Table1[[#This Row],[City]],Table2[City],Table2[Bonus %])</f>
        <v>4</v>
      </c>
      <c r="U1096" s="48" t="str">
        <v xml:space="preserve">Sneha </v>
      </c>
      <c r="V1096" s="48" t="str">
        <v>Iyer</v>
      </c>
    </row>
    <row r="1097" spans="1:22" x14ac:dyDescent="0.35">
      <c r="A1097" s="9" t="s">
        <v>4899</v>
      </c>
      <c r="B1097" s="41" t="str">
        <f>LEFT(Table1[[#This Row],[Employee Name]],FIND(" ",Table1[[#This Row],[Employee Name]]))</f>
        <v xml:space="preserve">Swathi </v>
      </c>
      <c r="C1097" s="41" t="str">
        <f>RIGHT(Table1[[#This Row],[Employee Name]],LEN(Table1[[#This Row],[Employee Name]])-FIND(" ",Table1[[#This Row],[Employee Name]]))</f>
        <v>Ramesh</v>
      </c>
      <c r="D1097" s="23">
        <f>Table1[[#This Row],[Basic Salary]]+Table1[[#This Row],[Bonus]]</f>
        <v>118173</v>
      </c>
      <c r="E1097" s="10">
        <v>79</v>
      </c>
      <c r="F1097" s="46">
        <v>95</v>
      </c>
      <c r="G1097" s="10" t="str" cm="1">
        <f t="array" ref="G1097">_xlfn.IFS(Table1[[#This Row],[Performance Score]]&gt;=80,"Excellent",Table1[[#This Row],[Performance Score]]&gt;=60,"Good",Table1[[#This Row],[Performance Score]]&gt;=40,"Need Improvement")</f>
        <v>Excellent</v>
      </c>
      <c r="H1097" s="30">
        <f>Table1[[#This Row],[Bonus]]/Table1[[#This Row],[Basic Salary]]</f>
        <v>0.32265935418881864</v>
      </c>
      <c r="I1097" s="10">
        <f ca="1">DATEDIF(Table1[[#This Row],[Date of Birth]],TODAY(),"y")</f>
        <v>17</v>
      </c>
      <c r="J1097" s="34">
        <v>42538</v>
      </c>
      <c r="K1097" s="33" t="str" cm="1">
        <f t="array" aca="1" ref="K1097" ca="1">_xlfn.IFS(L1097&lt;3,"Junior",L1097&lt;=7,"Mid-Level",L1097&gt;7,"Senior")</f>
        <v>Senior</v>
      </c>
      <c r="L1097" s="46">
        <f ca="1">INT(YEARFRAC(Table1[[#This Row],[Joining Date]],TODAY(),1))</f>
        <v>10</v>
      </c>
      <c r="M1097" s="25" t="str">
        <f t="shared" ca="1" si="17"/>
        <v>Yes</v>
      </c>
      <c r="N1097" s="26">
        <f>YEAR(Table1[[#This Row],[Joining Date]])</f>
        <v>2016</v>
      </c>
      <c r="O1097" s="46">
        <f>MONTH(Table1[[#This Row],[Joining Date]])</f>
        <v>6</v>
      </c>
      <c r="P1097" s="26">
        <f ca="1">NETWORKDAYS(Table1[[#This Row],[Joining Date]],TODAY())</f>
        <v>2617</v>
      </c>
      <c r="Q1097" s="26" t="str">
        <f>LEFT(Table1[[#This Row],[Department]],5)&amp;"-"&amp;RIGHT(Table1[[#This Row],[Employee ID]],3)</f>
        <v>Suppo-843</v>
      </c>
      <c r="R1097" s="26" t="str">
        <f>LEFT(Table1[[#This Row],[Department]],3)</f>
        <v>Sup</v>
      </c>
      <c r="S1097" s="37">
        <f>_xlfn.XLOOKUP(Table1[[#This Row],[City]],Table2[City],Table2[Bonus %])</f>
        <v>5</v>
      </c>
      <c r="U1097" s="48" t="str">
        <v xml:space="preserve">Swathi </v>
      </c>
      <c r="V1097" s="48" t="str">
        <v>Ramesh</v>
      </c>
    </row>
    <row r="1098" spans="1:22" x14ac:dyDescent="0.35">
      <c r="A1098" s="7" t="s">
        <v>3105</v>
      </c>
      <c r="B1098" s="40" t="str">
        <f>LEFT(Table1[[#This Row],[Employee Name]],FIND(" ",Table1[[#This Row],[Employee Name]]))</f>
        <v xml:space="preserve">Aarav </v>
      </c>
      <c r="C1098" s="40" t="str">
        <f>RIGHT(Table1[[#This Row],[Employee Name]],LEN(Table1[[#This Row],[Employee Name]])-FIND(" ",Table1[[#This Row],[Employee Name]]))</f>
        <v>Sharma</v>
      </c>
      <c r="D1098" s="22">
        <f>Table1[[#This Row],[Basic Salary]]+Table1[[#This Row],[Bonus]]</f>
        <v>118138</v>
      </c>
      <c r="E1098" s="8">
        <v>98</v>
      </c>
      <c r="F1098" s="45">
        <v>61</v>
      </c>
      <c r="G1098" s="8" t="str" cm="1">
        <f t="array" ref="G1098">_xlfn.IFS(Table1[[#This Row],[Performance Score]]&gt;=80,"Excellent",Table1[[#This Row],[Performance Score]]&gt;=60,"Good",Table1[[#This Row],[Performance Score]]&gt;=40,"Need Improvement")</f>
        <v>Good</v>
      </c>
      <c r="H1098" s="29">
        <f>Table1[[#This Row],[Bonus]]/Table1[[#This Row],[Basic Salary]]</f>
        <v>0.17231798199914661</v>
      </c>
      <c r="I1098" s="8">
        <f ca="1">DATEDIF(Table1[[#This Row],[Date of Birth]],TODAY(),"y")</f>
        <v>21</v>
      </c>
      <c r="J1098" s="33">
        <v>43804</v>
      </c>
      <c r="K1098" s="33" t="str" cm="1">
        <f t="array" aca="1" ref="K1098" ca="1">_xlfn.IFS(L1098&lt;3,"Junior",L1098&lt;=7,"Mid-Level",L1098&gt;7,"Senior")</f>
        <v>Mid-Level</v>
      </c>
      <c r="L1098" s="45">
        <f ca="1">INT(YEARFRAC(Table1[[#This Row],[Joining Date]],TODAY(),1))</f>
        <v>6</v>
      </c>
      <c r="M1098" s="25" t="str">
        <f t="shared" ca="1" si="17"/>
        <v>Yes</v>
      </c>
      <c r="N1098" s="25">
        <f>YEAR(Table1[[#This Row],[Joining Date]])</f>
        <v>2019</v>
      </c>
      <c r="O1098" s="45">
        <f>MONTH(Table1[[#This Row],[Joining Date]])</f>
        <v>12</v>
      </c>
      <c r="P1098" s="25">
        <f ca="1">NETWORKDAYS(Table1[[#This Row],[Joining Date]],TODAY())</f>
        <v>1713</v>
      </c>
      <c r="Q1098" s="25" t="str">
        <f>LEFT(Table1[[#This Row],[Department]],5)&amp;"-"&amp;RIGHT(Table1[[#This Row],[Employee ID]],3)</f>
        <v>Suppo-049</v>
      </c>
      <c r="R1098" s="25" t="str">
        <f>LEFT(Table1[[#This Row],[Department]],3)</f>
        <v>Sup</v>
      </c>
      <c r="S1098" s="36">
        <f>_xlfn.XLOOKUP(Table1[[#This Row],[City]],Table2[City],Table2[Bonus %])</f>
        <v>5</v>
      </c>
      <c r="U1098" s="48" t="str">
        <v xml:space="preserve">Aarav </v>
      </c>
      <c r="V1098" s="48" t="str">
        <v>Sharma</v>
      </c>
    </row>
    <row r="1099" spans="1:22" x14ac:dyDescent="0.35">
      <c r="A1099" s="9" t="s">
        <v>3647</v>
      </c>
      <c r="B1099" s="41" t="str">
        <f>LEFT(Table1[[#This Row],[Employee Name]],FIND(" ",Table1[[#This Row],[Employee Name]]))</f>
        <v xml:space="preserve">Vikram </v>
      </c>
      <c r="C1099" s="41" t="str">
        <f>RIGHT(Table1[[#This Row],[Employee Name]],LEN(Table1[[#This Row],[Employee Name]])-FIND(" ",Table1[[#This Row],[Employee Name]]))</f>
        <v>Singh</v>
      </c>
      <c r="D1099" s="23">
        <f>Table1[[#This Row],[Basic Salary]]+Table1[[#This Row],[Bonus]]</f>
        <v>118125</v>
      </c>
      <c r="E1099" s="10">
        <v>79</v>
      </c>
      <c r="F1099" s="46">
        <v>74</v>
      </c>
      <c r="G1099" s="10" t="str" cm="1">
        <f t="array" ref="G1099">_xlfn.IFS(Table1[[#This Row],[Performance Score]]&gt;=80,"Excellent",Table1[[#This Row],[Performance Score]]&gt;=60,"Good",Table1[[#This Row],[Performance Score]]&gt;=40,"Need Improvement")</f>
        <v>Good</v>
      </c>
      <c r="H1099" s="30">
        <f>Table1[[#This Row],[Bonus]]/Table1[[#This Row],[Basic Salary]]</f>
        <v>0.32058491430871222</v>
      </c>
      <c r="I1099" s="10">
        <f ca="1">DATEDIF(Table1[[#This Row],[Date of Birth]],TODAY(),"y")</f>
        <v>26</v>
      </c>
      <c r="J1099" s="34">
        <v>44837</v>
      </c>
      <c r="K1099" s="33" t="str" cm="1">
        <f t="array" aca="1" ref="K1099" ca="1">_xlfn.IFS(L1099&lt;3,"Junior",L1099&lt;=7,"Mid-Level",L1099&gt;7,"Senior")</f>
        <v>Mid-Level</v>
      </c>
      <c r="L1099" s="46">
        <f ca="1">INT(YEARFRAC(Table1[[#This Row],[Joining Date]],TODAY(),1))</f>
        <v>3</v>
      </c>
      <c r="M1099" s="25" t="str">
        <f t="shared" ca="1" si="17"/>
        <v>No</v>
      </c>
      <c r="N1099" s="26">
        <f>YEAR(Table1[[#This Row],[Joining Date]])</f>
        <v>2022</v>
      </c>
      <c r="O1099" s="46">
        <f>MONTH(Table1[[#This Row],[Joining Date]])</f>
        <v>10</v>
      </c>
      <c r="P1099" s="26">
        <f ca="1">NETWORKDAYS(Table1[[#This Row],[Joining Date]],TODAY())</f>
        <v>976</v>
      </c>
      <c r="Q1099" s="26" t="str">
        <f>LEFT(Table1[[#This Row],[Department]],5)&amp;"-"&amp;RIGHT(Table1[[#This Row],[Employee ID]],3)</f>
        <v>Marke-591</v>
      </c>
      <c r="R1099" s="26" t="str">
        <f>LEFT(Table1[[#This Row],[Department]],3)</f>
        <v>Mar</v>
      </c>
      <c r="S1099" s="37">
        <f>_xlfn.XLOOKUP(Table1[[#This Row],[City]],Table2[City],Table2[Bonus %])</f>
        <v>8</v>
      </c>
      <c r="U1099" s="48" t="str">
        <v xml:space="preserve">Vikram </v>
      </c>
      <c r="V1099" s="48" t="str">
        <v>Singh</v>
      </c>
    </row>
    <row r="1100" spans="1:22" x14ac:dyDescent="0.35">
      <c r="A1100" s="7" t="s">
        <v>4966</v>
      </c>
      <c r="B1100" s="40" t="str">
        <f>LEFT(Table1[[#This Row],[Employee Name]],FIND(" ",Table1[[#This Row],[Employee Name]]))</f>
        <v xml:space="preserve">Ravi </v>
      </c>
      <c r="C1100" s="40" t="str">
        <f>RIGHT(Table1[[#This Row],[Employee Name]],LEN(Table1[[#This Row],[Employee Name]])-FIND(" ",Table1[[#This Row],[Employee Name]]))</f>
        <v>Teja</v>
      </c>
      <c r="D1100" s="22">
        <f>Table1[[#This Row],[Basic Salary]]+Table1[[#This Row],[Bonus]]</f>
        <v>118121</v>
      </c>
      <c r="E1100" s="8">
        <v>75</v>
      </c>
      <c r="F1100" s="45">
        <v>68</v>
      </c>
      <c r="G1100" s="8" t="str" cm="1">
        <f t="array" ref="G1100">_xlfn.IFS(Table1[[#This Row],[Performance Score]]&gt;=80,"Excellent",Table1[[#This Row],[Performance Score]]&gt;=60,"Good",Table1[[#This Row],[Performance Score]]&gt;=40,"Need Improvement")</f>
        <v>Good</v>
      </c>
      <c r="H1100" s="29">
        <f>Table1[[#This Row],[Bonus]]/Table1[[#This Row],[Basic Salary]]</f>
        <v>8.148616108623799E-2</v>
      </c>
      <c r="I1100" s="8">
        <f ca="1">DATEDIF(Table1[[#This Row],[Date of Birth]],TODAY(),"y")</f>
        <v>19</v>
      </c>
      <c r="J1100" s="33">
        <v>43268</v>
      </c>
      <c r="K1100" s="33" t="str" cm="1">
        <f t="array" aca="1" ref="K1100" ca="1">_xlfn.IFS(L1100&lt;3,"Junior",L1100&lt;=7,"Mid-Level",L1100&gt;7,"Senior")</f>
        <v>Senior</v>
      </c>
      <c r="L1100" s="45">
        <f ca="1">INT(YEARFRAC(Table1[[#This Row],[Joining Date]],TODAY(),1))</f>
        <v>8</v>
      </c>
      <c r="M1100" s="25" t="str">
        <f t="shared" ca="1" si="17"/>
        <v>Yes</v>
      </c>
      <c r="N1100" s="25">
        <f>YEAR(Table1[[#This Row],[Joining Date]])</f>
        <v>2018</v>
      </c>
      <c r="O1100" s="45">
        <f>MONTH(Table1[[#This Row],[Joining Date]])</f>
        <v>6</v>
      </c>
      <c r="P1100" s="25">
        <f ca="1">NETWORKDAYS(Table1[[#This Row],[Joining Date]],TODAY())</f>
        <v>2096</v>
      </c>
      <c r="Q1100" s="25" t="str">
        <f>LEFT(Table1[[#This Row],[Department]],5)&amp;"-"&amp;RIGHT(Table1[[#This Row],[Employee ID]],3)</f>
        <v>Sales-910</v>
      </c>
      <c r="R1100" s="25" t="str">
        <f>LEFT(Table1[[#This Row],[Department]],3)</f>
        <v>Sal</v>
      </c>
      <c r="S1100" s="36">
        <f>_xlfn.XLOOKUP(Table1[[#This Row],[City]],Table2[City],Table2[Bonus %])</f>
        <v>5</v>
      </c>
      <c r="U1100" s="48" t="str">
        <v xml:space="preserve">Ravi </v>
      </c>
      <c r="V1100" s="48" t="str">
        <v>Teja</v>
      </c>
    </row>
    <row r="1101" spans="1:22" x14ac:dyDescent="0.35">
      <c r="A1101" s="9" t="s">
        <v>1142</v>
      </c>
      <c r="B1101" s="41" t="str">
        <f>LEFT(Table1[[#This Row],[Employee Name]],FIND(" ",Table1[[#This Row],[Employee Name]]))</f>
        <v xml:space="preserve">Arjun </v>
      </c>
      <c r="C1101" s="41" t="str">
        <f>RIGHT(Table1[[#This Row],[Employee Name]],LEN(Table1[[#This Row],[Employee Name]])-FIND(" ",Table1[[#This Row],[Employee Name]]))</f>
        <v>Mehta</v>
      </c>
      <c r="D1101" s="23">
        <f>Table1[[#This Row],[Basic Salary]]+Table1[[#This Row],[Bonus]]</f>
        <v>118104</v>
      </c>
      <c r="E1101" s="10">
        <v>91</v>
      </c>
      <c r="F1101" s="46">
        <v>74</v>
      </c>
      <c r="G1101" s="10" t="str" cm="1">
        <f t="array" ref="G1101">_xlfn.IFS(Table1[[#This Row],[Performance Score]]&gt;=80,"Excellent",Table1[[#This Row],[Performance Score]]&gt;=60,"Good",Table1[[#This Row],[Performance Score]]&gt;=40,"Need Improvement")</f>
        <v>Good</v>
      </c>
      <c r="H1101" s="30">
        <f>Table1[[#This Row],[Bonus]]/Table1[[#This Row],[Basic Salary]]</f>
        <v>0.23521660007948628</v>
      </c>
      <c r="I1101" s="10">
        <f ca="1">DATEDIF(Table1[[#This Row],[Date of Birth]],TODAY(),"y")</f>
        <v>24</v>
      </c>
      <c r="J1101" s="34">
        <v>44255</v>
      </c>
      <c r="K1101" s="33" t="str" cm="1">
        <f t="array" aca="1" ref="K1101" ca="1">_xlfn.IFS(L1101&lt;3,"Junior",L1101&lt;=7,"Mid-Level",L1101&gt;7,"Senior")</f>
        <v>Mid-Level</v>
      </c>
      <c r="L1101" s="46">
        <f ca="1">INT(YEARFRAC(Table1[[#This Row],[Joining Date]],TODAY(),1))</f>
        <v>5</v>
      </c>
      <c r="M1101" s="25" t="str">
        <f t="shared" ca="1" si="17"/>
        <v>No</v>
      </c>
      <c r="N1101" s="26">
        <f>YEAR(Table1[[#This Row],[Joining Date]])</f>
        <v>2021</v>
      </c>
      <c r="O1101" s="46">
        <f>MONTH(Table1[[#This Row],[Joining Date]])</f>
        <v>2</v>
      </c>
      <c r="P1101" s="26">
        <f ca="1">NETWORKDAYS(Table1[[#This Row],[Joining Date]],TODAY())</f>
        <v>1391</v>
      </c>
      <c r="Q1101" s="26" t="str">
        <f>LEFT(Table1[[#This Row],[Department]],5)&amp;"-"&amp;RIGHT(Table1[[#This Row],[Employee ID]],3)</f>
        <v>IT-086</v>
      </c>
      <c r="R1101" s="26" t="str">
        <f>LEFT(Table1[[#This Row],[Department]],3)</f>
        <v>IT</v>
      </c>
      <c r="S1101" s="37">
        <f>_xlfn.XLOOKUP(Table1[[#This Row],[City]],Table2[City],Table2[Bonus %])</f>
        <v>4</v>
      </c>
      <c r="U1101" s="48" t="str">
        <v xml:space="preserve">Arjun </v>
      </c>
      <c r="V1101" s="48" t="str">
        <v>Mehta</v>
      </c>
    </row>
    <row r="1102" spans="1:22" x14ac:dyDescent="0.35">
      <c r="A1102" s="7" t="s">
        <v>3557</v>
      </c>
      <c r="B1102" s="40" t="str">
        <f>LEFT(Table1[[#This Row],[Employee Name]],FIND(" ",Table1[[#This Row],[Employee Name]]))</f>
        <v xml:space="preserve">Arjun </v>
      </c>
      <c r="C1102" s="40" t="str">
        <f>RIGHT(Table1[[#This Row],[Employee Name]],LEN(Table1[[#This Row],[Employee Name]])-FIND(" ",Table1[[#This Row],[Employee Name]]))</f>
        <v>Mehta</v>
      </c>
      <c r="D1102" s="22">
        <f>Table1[[#This Row],[Basic Salary]]+Table1[[#This Row],[Bonus]]</f>
        <v>118094</v>
      </c>
      <c r="E1102" s="8">
        <v>74</v>
      </c>
      <c r="F1102" s="45">
        <v>77</v>
      </c>
      <c r="G1102" s="8" t="str" cm="1">
        <f t="array" ref="G1102">_xlfn.IFS(Table1[[#This Row],[Performance Score]]&gt;=80,"Excellent",Table1[[#This Row],[Performance Score]]&gt;=60,"Good",Table1[[#This Row],[Performance Score]]&gt;=40,"Need Improvement")</f>
        <v>Good</v>
      </c>
      <c r="H1102" s="29">
        <f>Table1[[#This Row],[Bonus]]/Table1[[#This Row],[Basic Salary]]</f>
        <v>0.2655414456411081</v>
      </c>
      <c r="I1102" s="8">
        <f ca="1">DATEDIF(Table1[[#This Row],[Date of Birth]],TODAY(),"y")</f>
        <v>28</v>
      </c>
      <c r="J1102" s="33">
        <v>43194</v>
      </c>
      <c r="K1102" s="33" t="str" cm="1">
        <f t="array" aca="1" ref="K1102" ca="1">_xlfn.IFS(L1102&lt;3,"Junior",L1102&lt;=7,"Mid-Level",L1102&gt;7,"Senior")</f>
        <v>Senior</v>
      </c>
      <c r="L1102" s="45">
        <f ca="1">INT(YEARFRAC(Table1[[#This Row],[Joining Date]],TODAY(),1))</f>
        <v>8</v>
      </c>
      <c r="M1102" s="25" t="str">
        <f t="shared" ca="1" si="17"/>
        <v>Yes</v>
      </c>
      <c r="N1102" s="25">
        <f>YEAR(Table1[[#This Row],[Joining Date]])</f>
        <v>2018</v>
      </c>
      <c r="O1102" s="45">
        <f>MONTH(Table1[[#This Row],[Joining Date]])</f>
        <v>4</v>
      </c>
      <c r="P1102" s="25">
        <f ca="1">NETWORKDAYS(Table1[[#This Row],[Joining Date]],TODAY())</f>
        <v>2149</v>
      </c>
      <c r="Q1102" s="25" t="str">
        <f>LEFT(Table1[[#This Row],[Department]],5)&amp;"-"&amp;RIGHT(Table1[[#This Row],[Employee ID]],3)</f>
        <v>Sales-501</v>
      </c>
      <c r="R1102" s="25" t="str">
        <f>LEFT(Table1[[#This Row],[Department]],3)</f>
        <v>Sal</v>
      </c>
      <c r="S1102" s="36">
        <f>_xlfn.XLOOKUP(Table1[[#This Row],[City]],Table2[City],Table2[Bonus %])</f>
        <v>5</v>
      </c>
      <c r="U1102" s="48" t="str">
        <v xml:space="preserve">Arjun </v>
      </c>
      <c r="V1102" s="48" t="str">
        <v>Mehta</v>
      </c>
    </row>
    <row r="1103" spans="1:22" x14ac:dyDescent="0.35">
      <c r="A1103" s="9" t="s">
        <v>5041</v>
      </c>
      <c r="B1103" s="41" t="str">
        <f>LEFT(Table1[[#This Row],[Employee Name]],FIND(" ",Table1[[#This Row],[Employee Name]]))</f>
        <v xml:space="preserve">Nisha </v>
      </c>
      <c r="C1103" s="41" t="str">
        <f>RIGHT(Table1[[#This Row],[Employee Name]],LEN(Table1[[#This Row],[Employee Name]])-FIND(" ",Table1[[#This Row],[Employee Name]]))</f>
        <v>Kapoor</v>
      </c>
      <c r="D1103" s="23">
        <f>Table1[[#This Row],[Basic Salary]]+Table1[[#This Row],[Bonus]]</f>
        <v>118083</v>
      </c>
      <c r="E1103" s="10">
        <v>78</v>
      </c>
      <c r="F1103" s="46">
        <v>52</v>
      </c>
      <c r="G1103" s="10" t="str" cm="1">
        <f t="array" ref="G1103">_xlfn.IFS(Table1[[#This Row],[Performance Score]]&gt;=80,"Excellent",Table1[[#This Row],[Performance Score]]&gt;=60,"Good",Table1[[#This Row],[Performance Score]]&gt;=40,"Need Improvement")</f>
        <v>Need Improvement</v>
      </c>
      <c r="H1103" s="30">
        <f>Table1[[#This Row],[Bonus]]/Table1[[#This Row],[Basic Salary]]</f>
        <v>0.27618666781947088</v>
      </c>
      <c r="I1103" s="10">
        <f ca="1">DATEDIF(Table1[[#This Row],[Date of Birth]],TODAY(),"y")</f>
        <v>17</v>
      </c>
      <c r="J1103" s="34">
        <v>44764</v>
      </c>
      <c r="K1103" s="33" t="str" cm="1">
        <f t="array" aca="1" ref="K1103" ca="1">_xlfn.IFS(L1103&lt;3,"Junior",L1103&lt;=7,"Mid-Level",L1103&gt;7,"Senior")</f>
        <v>Mid-Level</v>
      </c>
      <c r="L1103" s="46">
        <f ca="1">INT(YEARFRAC(Table1[[#This Row],[Joining Date]],TODAY(),1))</f>
        <v>3</v>
      </c>
      <c r="M1103" s="25" t="str">
        <f t="shared" ca="1" si="17"/>
        <v>No</v>
      </c>
      <c r="N1103" s="26">
        <f>YEAR(Table1[[#This Row],[Joining Date]])</f>
        <v>2022</v>
      </c>
      <c r="O1103" s="46">
        <f>MONTH(Table1[[#This Row],[Joining Date]])</f>
        <v>7</v>
      </c>
      <c r="P1103" s="26">
        <f ca="1">NETWORKDAYS(Table1[[#This Row],[Joining Date]],TODAY())</f>
        <v>1027</v>
      </c>
      <c r="Q1103" s="26" t="str">
        <f>LEFT(Table1[[#This Row],[Department]],5)&amp;"-"&amp;RIGHT(Table1[[#This Row],[Employee ID]],3)</f>
        <v>Marke-985</v>
      </c>
      <c r="R1103" s="26" t="str">
        <f>LEFT(Table1[[#This Row],[Department]],3)</f>
        <v>Mar</v>
      </c>
      <c r="S1103" s="37">
        <f>_xlfn.XLOOKUP(Table1[[#This Row],[City]],Table2[City],Table2[Bonus %])</f>
        <v>6</v>
      </c>
      <c r="U1103" s="48" t="str">
        <v xml:space="preserve">Nisha </v>
      </c>
      <c r="V1103" s="48" t="str">
        <v>Kapoor</v>
      </c>
    </row>
    <row r="1104" spans="1:22" x14ac:dyDescent="0.35">
      <c r="A1104" s="7" t="s">
        <v>3920</v>
      </c>
      <c r="B1104" s="40" t="str">
        <f>LEFT(Table1[[#This Row],[Employee Name]],FIND(" ",Table1[[#This Row],[Employee Name]]))</f>
        <v xml:space="preserve">Meera </v>
      </c>
      <c r="C1104" s="40" t="str">
        <f>RIGHT(Table1[[#This Row],[Employee Name]],LEN(Table1[[#This Row],[Employee Name]])-FIND(" ",Table1[[#This Row],[Employee Name]]))</f>
        <v>Joshi</v>
      </c>
      <c r="D1104" s="22">
        <f>Table1[[#This Row],[Basic Salary]]+Table1[[#This Row],[Bonus]]</f>
        <v>118053</v>
      </c>
      <c r="E1104" s="8">
        <v>91</v>
      </c>
      <c r="F1104" s="45">
        <v>56</v>
      </c>
      <c r="G1104" s="8" t="str" cm="1">
        <f t="array" ref="G1104">_xlfn.IFS(Table1[[#This Row],[Performance Score]]&gt;=80,"Excellent",Table1[[#This Row],[Performance Score]]&gt;=60,"Good",Table1[[#This Row],[Performance Score]]&gt;=40,"Need Improvement")</f>
        <v>Need Improvement</v>
      </c>
      <c r="H1104" s="29">
        <f>Table1[[#This Row],[Bonus]]/Table1[[#This Row],[Basic Salary]]</f>
        <v>0.32297468425358333</v>
      </c>
      <c r="I1104" s="8">
        <f ca="1">DATEDIF(Table1[[#This Row],[Date of Birth]],TODAY(),"y")</f>
        <v>41</v>
      </c>
      <c r="J1104" s="33">
        <v>44998</v>
      </c>
      <c r="K1104" s="33" t="str" cm="1">
        <f t="array" aca="1" ref="K1104" ca="1">_xlfn.IFS(L1104&lt;3,"Junior",L1104&lt;=7,"Mid-Level",L1104&gt;7,"Senior")</f>
        <v>Mid-Level</v>
      </c>
      <c r="L1104" s="45">
        <f ca="1">INT(YEARFRAC(Table1[[#This Row],[Joining Date]],TODAY(),1))</f>
        <v>3</v>
      </c>
      <c r="M1104" s="25" t="str">
        <f t="shared" ca="1" si="17"/>
        <v>No</v>
      </c>
      <c r="N1104" s="25">
        <f>YEAR(Table1[[#This Row],[Joining Date]])</f>
        <v>2023</v>
      </c>
      <c r="O1104" s="45">
        <f>MONTH(Table1[[#This Row],[Joining Date]])</f>
        <v>3</v>
      </c>
      <c r="P1104" s="25">
        <f ca="1">NETWORKDAYS(Table1[[#This Row],[Joining Date]],TODAY())</f>
        <v>861</v>
      </c>
      <c r="Q1104" s="25" t="str">
        <f>LEFT(Table1[[#This Row],[Department]],5)&amp;"-"&amp;RIGHT(Table1[[#This Row],[Employee ID]],3)</f>
        <v>Opera-864</v>
      </c>
      <c r="R1104" s="25" t="str">
        <f>LEFT(Table1[[#This Row],[Department]],3)</f>
        <v>Ope</v>
      </c>
      <c r="S1104" s="36">
        <f>_xlfn.XLOOKUP(Table1[[#This Row],[City]],Table2[City],Table2[Bonus %])</f>
        <v>4</v>
      </c>
      <c r="U1104" s="48" t="str">
        <v xml:space="preserve">Meera </v>
      </c>
      <c r="V1104" s="48" t="str">
        <v>Joshi</v>
      </c>
    </row>
    <row r="1105" spans="1:22" x14ac:dyDescent="0.35">
      <c r="A1105" s="9" t="s">
        <v>3699</v>
      </c>
      <c r="B1105" s="41" t="str">
        <f>LEFT(Table1[[#This Row],[Employee Name]],FIND(" ",Table1[[#This Row],[Employee Name]]))</f>
        <v xml:space="preserve">Nisha </v>
      </c>
      <c r="C1105" s="41" t="str">
        <f>RIGHT(Table1[[#This Row],[Employee Name]],LEN(Table1[[#This Row],[Employee Name]])-FIND(" ",Table1[[#This Row],[Employee Name]]))</f>
        <v>Kapoor</v>
      </c>
      <c r="D1105" s="23">
        <f>Table1[[#This Row],[Basic Salary]]+Table1[[#This Row],[Bonus]]</f>
        <v>118038</v>
      </c>
      <c r="E1105" s="10">
        <v>74</v>
      </c>
      <c r="F1105" s="46">
        <v>53</v>
      </c>
      <c r="G1105" s="10" t="str" cm="1">
        <f t="array" ref="G1105">_xlfn.IFS(Table1[[#This Row],[Performance Score]]&gt;=80,"Excellent",Table1[[#This Row],[Performance Score]]&gt;=60,"Good",Table1[[#This Row],[Performance Score]]&gt;=40,"Need Improvement")</f>
        <v>Need Improvement</v>
      </c>
      <c r="H1105" s="30">
        <f>Table1[[#This Row],[Bonus]]/Table1[[#This Row],[Basic Salary]]</f>
        <v>0.26506333997813647</v>
      </c>
      <c r="I1105" s="10">
        <f ca="1">DATEDIF(Table1[[#This Row],[Date of Birth]],TODAY(),"y")</f>
        <v>32</v>
      </c>
      <c r="J1105" s="34">
        <v>42507</v>
      </c>
      <c r="K1105" s="33" t="str" cm="1">
        <f t="array" aca="1" ref="K1105" ca="1">_xlfn.IFS(L1105&lt;3,"Junior",L1105&lt;=7,"Mid-Level",L1105&gt;7,"Senior")</f>
        <v>Senior</v>
      </c>
      <c r="L1105" s="46">
        <f ca="1">INT(YEARFRAC(Table1[[#This Row],[Joining Date]],TODAY(),1))</f>
        <v>10</v>
      </c>
      <c r="M1105" s="25" t="str">
        <f t="shared" ca="1" si="17"/>
        <v>Yes</v>
      </c>
      <c r="N1105" s="26">
        <f>YEAR(Table1[[#This Row],[Joining Date]])</f>
        <v>2016</v>
      </c>
      <c r="O1105" s="46">
        <f>MONTH(Table1[[#This Row],[Joining Date]])</f>
        <v>5</v>
      </c>
      <c r="P1105" s="26">
        <f ca="1">NETWORKDAYS(Table1[[#This Row],[Joining Date]],TODAY())</f>
        <v>2640</v>
      </c>
      <c r="Q1105" s="26" t="str">
        <f>LEFT(Table1[[#This Row],[Department]],5)&amp;"-"&amp;RIGHT(Table1[[#This Row],[Employee ID]],3)</f>
        <v>HR-643</v>
      </c>
      <c r="R1105" s="26" t="str">
        <f>LEFT(Table1[[#This Row],[Department]],3)</f>
        <v>HR</v>
      </c>
      <c r="S1105" s="37">
        <f>_xlfn.XLOOKUP(Table1[[#This Row],[City]],Table2[City],Table2[Bonus %])</f>
        <v>7</v>
      </c>
      <c r="U1105" s="48" t="str">
        <v xml:space="preserve">Nisha </v>
      </c>
      <c r="V1105" s="48" t="str">
        <v>Kapoor</v>
      </c>
    </row>
    <row r="1106" spans="1:22" x14ac:dyDescent="0.35">
      <c r="A1106" s="7" t="s">
        <v>575</v>
      </c>
      <c r="B1106" s="40" t="str">
        <f>LEFT(Table1[[#This Row],[Employee Name]],FIND(" ",Table1[[#This Row],[Employee Name]]))</f>
        <v xml:space="preserve">Kavya </v>
      </c>
      <c r="C1106" s="40" t="str">
        <f>RIGHT(Table1[[#This Row],[Employee Name]],LEN(Table1[[#This Row],[Employee Name]])-FIND(" ",Table1[[#This Row],[Employee Name]]))</f>
        <v>Nair</v>
      </c>
      <c r="D1106" s="22">
        <f>Table1[[#This Row],[Basic Salary]]+Table1[[#This Row],[Bonus]]</f>
        <v>118030</v>
      </c>
      <c r="E1106" s="8">
        <v>88</v>
      </c>
      <c r="F1106" s="45">
        <v>96</v>
      </c>
      <c r="G1106" s="8" t="str" cm="1">
        <f t="array" ref="G1106">_xlfn.IFS(Table1[[#This Row],[Performance Score]]&gt;=80,"Excellent",Table1[[#This Row],[Performance Score]]&gt;=60,"Good",Table1[[#This Row],[Performance Score]]&gt;=40,"Need Improvement")</f>
        <v>Excellent</v>
      </c>
      <c r="H1106" s="29">
        <f>Table1[[#This Row],[Bonus]]/Table1[[#This Row],[Basic Salary]]</f>
        <v>0.32773128149748021</v>
      </c>
      <c r="I1106" s="8">
        <f ca="1">DATEDIF(Table1[[#This Row],[Date of Birth]],TODAY(),"y")</f>
        <v>23</v>
      </c>
      <c r="J1106" s="33">
        <v>44762</v>
      </c>
      <c r="K1106" s="33" t="str" cm="1">
        <f t="array" aca="1" ref="K1106" ca="1">_xlfn.IFS(L1106&lt;3,"Junior",L1106&lt;=7,"Mid-Level",L1106&gt;7,"Senior")</f>
        <v>Mid-Level</v>
      </c>
      <c r="L1106" s="45">
        <f ca="1">INT(YEARFRAC(Table1[[#This Row],[Joining Date]],TODAY(),1))</f>
        <v>3</v>
      </c>
      <c r="M1106" s="25" t="str">
        <f t="shared" ca="1" si="17"/>
        <v>No</v>
      </c>
      <c r="N1106" s="25">
        <f>YEAR(Table1[[#This Row],[Joining Date]])</f>
        <v>2022</v>
      </c>
      <c r="O1106" s="45">
        <f>MONTH(Table1[[#This Row],[Joining Date]])</f>
        <v>7</v>
      </c>
      <c r="P1106" s="25">
        <f ca="1">NETWORKDAYS(Table1[[#This Row],[Joining Date]],TODAY())</f>
        <v>1029</v>
      </c>
      <c r="Q1106" s="25" t="str">
        <f>LEFT(Table1[[#This Row],[Department]],5)&amp;"-"&amp;RIGHT(Table1[[#This Row],[Employee ID]],3)</f>
        <v>Sales-519</v>
      </c>
      <c r="R1106" s="25" t="str">
        <f>LEFT(Table1[[#This Row],[Department]],3)</f>
        <v>Sal</v>
      </c>
      <c r="S1106" s="36">
        <f>_xlfn.XLOOKUP(Table1[[#This Row],[City]],Table2[City],Table2[Bonus %])</f>
        <v>5</v>
      </c>
      <c r="U1106" s="48" t="str">
        <v xml:space="preserve">Kavya </v>
      </c>
      <c r="V1106" s="48" t="str">
        <v>Nair</v>
      </c>
    </row>
    <row r="1107" spans="1:22" x14ac:dyDescent="0.35">
      <c r="A1107" s="9" t="s">
        <v>1253</v>
      </c>
      <c r="B1107" s="41" t="str">
        <f>LEFT(Table1[[#This Row],[Employee Name]],FIND(" ",Table1[[#This Row],[Employee Name]]))</f>
        <v xml:space="preserve">Ravi </v>
      </c>
      <c r="C1107" s="41" t="str">
        <f>RIGHT(Table1[[#This Row],[Employee Name]],LEN(Table1[[#This Row],[Employee Name]])-FIND(" ",Table1[[#This Row],[Employee Name]]))</f>
        <v>Teja</v>
      </c>
      <c r="D1107" s="23">
        <f>Table1[[#This Row],[Basic Salary]]+Table1[[#This Row],[Bonus]]</f>
        <v>118023</v>
      </c>
      <c r="E1107" s="10">
        <v>89</v>
      </c>
      <c r="F1107" s="46">
        <v>91</v>
      </c>
      <c r="G1107" s="10" t="str" cm="1">
        <f t="array" ref="G1107">_xlfn.IFS(Table1[[#This Row],[Performance Score]]&gt;=80,"Excellent",Table1[[#This Row],[Performance Score]]&gt;=60,"Good",Table1[[#This Row],[Performance Score]]&gt;=40,"Need Improvement")</f>
        <v>Excellent</v>
      </c>
      <c r="H1107" s="30">
        <f>Table1[[#This Row],[Bonus]]/Table1[[#This Row],[Basic Salary]]</f>
        <v>4.6043535292657853E-2</v>
      </c>
      <c r="I1107" s="10">
        <f ca="1">DATEDIF(Table1[[#This Row],[Date of Birth]],TODAY(),"y")</f>
        <v>28</v>
      </c>
      <c r="J1107" s="34">
        <v>42520</v>
      </c>
      <c r="K1107" s="33" t="str" cm="1">
        <f t="array" aca="1" ref="K1107" ca="1">_xlfn.IFS(L1107&lt;3,"Junior",L1107&lt;=7,"Mid-Level",L1107&gt;7,"Senior")</f>
        <v>Senior</v>
      </c>
      <c r="L1107" s="46">
        <f ca="1">INT(YEARFRAC(Table1[[#This Row],[Joining Date]],TODAY(),1))</f>
        <v>10</v>
      </c>
      <c r="M1107" s="25" t="str">
        <f t="shared" ca="1" si="17"/>
        <v>Yes</v>
      </c>
      <c r="N1107" s="26">
        <f>YEAR(Table1[[#This Row],[Joining Date]])</f>
        <v>2016</v>
      </c>
      <c r="O1107" s="46">
        <f>MONTH(Table1[[#This Row],[Joining Date]])</f>
        <v>5</v>
      </c>
      <c r="P1107" s="26">
        <f ca="1">NETWORKDAYS(Table1[[#This Row],[Joining Date]],TODAY())</f>
        <v>2631</v>
      </c>
      <c r="Q1107" s="26" t="str">
        <f>LEFT(Table1[[#This Row],[Department]],5)&amp;"-"&amp;RIGHT(Table1[[#This Row],[Employee ID]],3)</f>
        <v>HR-197</v>
      </c>
      <c r="R1107" s="26" t="str">
        <f>LEFT(Table1[[#This Row],[Department]],3)</f>
        <v>HR</v>
      </c>
      <c r="S1107" s="37">
        <f>_xlfn.XLOOKUP(Table1[[#This Row],[City]],Table2[City],Table2[Bonus %])</f>
        <v>5</v>
      </c>
      <c r="U1107" s="48" t="str">
        <v xml:space="preserve">Ravi </v>
      </c>
      <c r="V1107" s="48" t="str">
        <v>Teja</v>
      </c>
    </row>
    <row r="1108" spans="1:22" x14ac:dyDescent="0.35">
      <c r="A1108" s="7" t="s">
        <v>3703</v>
      </c>
      <c r="B1108" s="40" t="str">
        <f>LEFT(Table1[[#This Row],[Employee Name]],FIND(" ",Table1[[#This Row],[Employee Name]]))</f>
        <v xml:space="preserve">Priya </v>
      </c>
      <c r="C1108" s="40" t="str">
        <f>RIGHT(Table1[[#This Row],[Employee Name]],LEN(Table1[[#This Row],[Employee Name]])-FIND(" ",Table1[[#This Row],[Employee Name]]))</f>
        <v>Reddy</v>
      </c>
      <c r="D1108" s="22">
        <f>Table1[[#This Row],[Basic Salary]]+Table1[[#This Row],[Bonus]]</f>
        <v>118019</v>
      </c>
      <c r="E1108" s="8">
        <v>98</v>
      </c>
      <c r="F1108" s="45">
        <v>76</v>
      </c>
      <c r="G1108" s="8" t="str" cm="1">
        <f t="array" ref="G1108">_xlfn.IFS(Table1[[#This Row],[Performance Score]]&gt;=80,"Excellent",Table1[[#This Row],[Performance Score]]&gt;=60,"Good",Table1[[#This Row],[Performance Score]]&gt;=40,"Need Improvement")</f>
        <v>Good</v>
      </c>
      <c r="H1108" s="29">
        <f>Table1[[#This Row],[Bonus]]/Table1[[#This Row],[Basic Salary]]</f>
        <v>0.14197937027074101</v>
      </c>
      <c r="I1108" s="8">
        <f ca="1">DATEDIF(Table1[[#This Row],[Date of Birth]],TODAY(),"y")</f>
        <v>42</v>
      </c>
      <c r="J1108" s="33">
        <v>45316</v>
      </c>
      <c r="K1108" s="33" t="str" cm="1">
        <f t="array" aca="1" ref="K1108" ca="1">_xlfn.IFS(L1108&lt;3,"Junior",L1108&lt;=7,"Mid-Level",L1108&gt;7,"Senior")</f>
        <v>Junior</v>
      </c>
      <c r="L1108" s="45">
        <f ca="1">INT(YEARFRAC(Table1[[#This Row],[Joining Date]],TODAY(),1))</f>
        <v>2</v>
      </c>
      <c r="M1108" s="25" t="str">
        <f t="shared" ca="1" si="17"/>
        <v>No</v>
      </c>
      <c r="N1108" s="25">
        <f>YEAR(Table1[[#This Row],[Joining Date]])</f>
        <v>2024</v>
      </c>
      <c r="O1108" s="45">
        <f>MONTH(Table1[[#This Row],[Joining Date]])</f>
        <v>1</v>
      </c>
      <c r="P1108" s="25">
        <f ca="1">NETWORKDAYS(Table1[[#This Row],[Joining Date]],TODAY())</f>
        <v>633</v>
      </c>
      <c r="Q1108" s="25" t="str">
        <f>LEFT(Table1[[#This Row],[Department]],5)&amp;"-"&amp;RIGHT(Table1[[#This Row],[Employee ID]],3)</f>
        <v>Marke-647</v>
      </c>
      <c r="R1108" s="25" t="str">
        <f>LEFT(Table1[[#This Row],[Department]],3)</f>
        <v>Mar</v>
      </c>
      <c r="S1108" s="36">
        <f>_xlfn.XLOOKUP(Table1[[#This Row],[City]],Table2[City],Table2[Bonus %])</f>
        <v>5</v>
      </c>
      <c r="U1108" s="48" t="str">
        <v xml:space="preserve">Priya </v>
      </c>
      <c r="V1108" s="48" t="str">
        <v>Reddy</v>
      </c>
    </row>
    <row r="1109" spans="1:22" x14ac:dyDescent="0.35">
      <c r="A1109" s="9" t="s">
        <v>2752</v>
      </c>
      <c r="B1109" s="41" t="str">
        <f>LEFT(Table1[[#This Row],[Employee Name]],FIND(" ",Table1[[#This Row],[Employee Name]]))</f>
        <v xml:space="preserve">Ajay </v>
      </c>
      <c r="C1109" s="41" t="str">
        <f>RIGHT(Table1[[#This Row],[Employee Name]],LEN(Table1[[#This Row],[Employee Name]])-FIND(" ",Table1[[#This Row],[Employee Name]]))</f>
        <v>Singh</v>
      </c>
      <c r="D1109" s="23">
        <f>Table1[[#This Row],[Basic Salary]]+Table1[[#This Row],[Bonus]]</f>
        <v>118015</v>
      </c>
      <c r="E1109" s="10">
        <v>73</v>
      </c>
      <c r="F1109" s="46">
        <v>95</v>
      </c>
      <c r="G1109" s="10" t="str" cm="1">
        <f t="array" ref="G1109">_xlfn.IFS(Table1[[#This Row],[Performance Score]]&gt;=80,"Excellent",Table1[[#This Row],[Performance Score]]&gt;=60,"Good",Table1[[#This Row],[Performance Score]]&gt;=40,"Need Improvement")</f>
        <v>Excellent</v>
      </c>
      <c r="H1109" s="30">
        <f>Table1[[#This Row],[Bonus]]/Table1[[#This Row],[Basic Salary]]</f>
        <v>0.29223879289577998</v>
      </c>
      <c r="I1109" s="10">
        <f ca="1">DATEDIF(Table1[[#This Row],[Date of Birth]],TODAY(),"y")</f>
        <v>24</v>
      </c>
      <c r="J1109" s="34">
        <v>45111</v>
      </c>
      <c r="K1109" s="33" t="str" cm="1">
        <f t="array" aca="1" ref="K1109" ca="1">_xlfn.IFS(L1109&lt;3,"Junior",L1109&lt;=7,"Mid-Level",L1109&gt;7,"Senior")</f>
        <v>Junior</v>
      </c>
      <c r="L1109" s="46">
        <f ca="1">INT(YEARFRAC(Table1[[#This Row],[Joining Date]],TODAY(),1))</f>
        <v>2</v>
      </c>
      <c r="M1109" s="25" t="str">
        <f t="shared" ca="1" si="17"/>
        <v>No</v>
      </c>
      <c r="N1109" s="26">
        <f>YEAR(Table1[[#This Row],[Joining Date]])</f>
        <v>2023</v>
      </c>
      <c r="O1109" s="46">
        <f>MONTH(Table1[[#This Row],[Joining Date]])</f>
        <v>7</v>
      </c>
      <c r="P1109" s="26">
        <f ca="1">NETWORKDAYS(Table1[[#This Row],[Joining Date]],TODAY())</f>
        <v>780</v>
      </c>
      <c r="Q1109" s="26" t="str">
        <f>LEFT(Table1[[#This Row],[Department]],5)&amp;"-"&amp;RIGHT(Table1[[#This Row],[Employee ID]],3)</f>
        <v>IT-696</v>
      </c>
      <c r="R1109" s="26" t="str">
        <f>LEFT(Table1[[#This Row],[Department]],3)</f>
        <v>IT</v>
      </c>
      <c r="S1109" s="37">
        <f>_xlfn.XLOOKUP(Table1[[#This Row],[City]],Table2[City],Table2[Bonus %])</f>
        <v>5</v>
      </c>
      <c r="U1109" s="48" t="str">
        <v xml:space="preserve">Ajay </v>
      </c>
      <c r="V1109" s="48" t="str">
        <v>Singh</v>
      </c>
    </row>
    <row r="1110" spans="1:22" x14ac:dyDescent="0.35">
      <c r="A1110" s="7" t="s">
        <v>3221</v>
      </c>
      <c r="B1110" s="40" t="str">
        <f>LEFT(Table1[[#This Row],[Employee Name]],FIND(" ",Table1[[#This Row],[Employee Name]]))</f>
        <v xml:space="preserve">Krishna </v>
      </c>
      <c r="C1110" s="40" t="str">
        <f>RIGHT(Table1[[#This Row],[Employee Name]],LEN(Table1[[#This Row],[Employee Name]])-FIND(" ",Table1[[#This Row],[Employee Name]]))</f>
        <v>Chaitanya</v>
      </c>
      <c r="D1110" s="22">
        <f>Table1[[#This Row],[Basic Salary]]+Table1[[#This Row],[Bonus]]</f>
        <v>117986</v>
      </c>
      <c r="E1110" s="8">
        <v>88</v>
      </c>
      <c r="F1110" s="45">
        <v>89</v>
      </c>
      <c r="G1110" s="8" t="str" cm="1">
        <f t="array" ref="G1110">_xlfn.IFS(Table1[[#This Row],[Performance Score]]&gt;=80,"Excellent",Table1[[#This Row],[Performance Score]]&gt;=60,"Good",Table1[[#This Row],[Performance Score]]&gt;=40,"Need Improvement")</f>
        <v>Excellent</v>
      </c>
      <c r="H1110" s="29">
        <f>Table1[[#This Row],[Bonus]]/Table1[[#This Row],[Basic Salary]]</f>
        <v>0.18675504682203603</v>
      </c>
      <c r="I1110" s="8">
        <f ca="1">DATEDIF(Table1[[#This Row],[Date of Birth]],TODAY(),"y")</f>
        <v>13</v>
      </c>
      <c r="J1110" s="33">
        <v>44922</v>
      </c>
      <c r="K1110" s="33" t="str" cm="1">
        <f t="array" aca="1" ref="K1110" ca="1">_xlfn.IFS(L1110&lt;3,"Junior",L1110&lt;=7,"Mid-Level",L1110&gt;7,"Senior")</f>
        <v>Mid-Level</v>
      </c>
      <c r="L1110" s="45">
        <f ca="1">INT(YEARFRAC(Table1[[#This Row],[Joining Date]],TODAY(),1))</f>
        <v>3</v>
      </c>
      <c r="M1110" s="25" t="str">
        <f t="shared" ca="1" si="17"/>
        <v>No</v>
      </c>
      <c r="N1110" s="25">
        <f>YEAR(Table1[[#This Row],[Joining Date]])</f>
        <v>2022</v>
      </c>
      <c r="O1110" s="45">
        <f>MONTH(Table1[[#This Row],[Joining Date]])</f>
        <v>12</v>
      </c>
      <c r="P1110" s="25">
        <f ca="1">NETWORKDAYS(Table1[[#This Row],[Joining Date]],TODAY())</f>
        <v>915</v>
      </c>
      <c r="Q1110" s="25" t="str">
        <f>LEFT(Table1[[#This Row],[Department]],5)&amp;"-"&amp;RIGHT(Table1[[#This Row],[Employee ID]],3)</f>
        <v>Sales-165</v>
      </c>
      <c r="R1110" s="25" t="str">
        <f>LEFT(Table1[[#This Row],[Department]],3)</f>
        <v>Sal</v>
      </c>
      <c r="S1110" s="36">
        <f>_xlfn.XLOOKUP(Table1[[#This Row],[City]],Table2[City],Table2[Bonus %])</f>
        <v>5</v>
      </c>
      <c r="U1110" s="48" t="str">
        <v xml:space="preserve">Krishna </v>
      </c>
      <c r="V1110" s="48" t="str">
        <v>Chaitanya</v>
      </c>
    </row>
    <row r="1111" spans="1:22" x14ac:dyDescent="0.35">
      <c r="A1111" s="9" t="s">
        <v>1373</v>
      </c>
      <c r="B1111" s="41" t="str">
        <f>LEFT(Table1[[#This Row],[Employee Name]],FIND(" ",Table1[[#This Row],[Employee Name]]))</f>
        <v xml:space="preserve">Kavya </v>
      </c>
      <c r="C1111" s="41" t="str">
        <f>RIGHT(Table1[[#This Row],[Employee Name]],LEN(Table1[[#This Row],[Employee Name]])-FIND(" ",Table1[[#This Row],[Employee Name]]))</f>
        <v>Nair</v>
      </c>
      <c r="D1111" s="23">
        <f>Table1[[#This Row],[Basic Salary]]+Table1[[#This Row],[Bonus]]</f>
        <v>117935</v>
      </c>
      <c r="E1111" s="10">
        <v>91</v>
      </c>
      <c r="F1111" s="46">
        <v>84</v>
      </c>
      <c r="G1111" s="10" t="str" cm="1">
        <f t="array" ref="G1111">_xlfn.IFS(Table1[[#This Row],[Performance Score]]&gt;=80,"Excellent",Table1[[#This Row],[Performance Score]]&gt;=60,"Good",Table1[[#This Row],[Performance Score]]&gt;=40,"Need Improvement")</f>
        <v>Excellent</v>
      </c>
      <c r="H1111" s="30">
        <f>Table1[[#This Row],[Bonus]]/Table1[[#This Row],[Basic Salary]]</f>
        <v>0.19774740006499839</v>
      </c>
      <c r="I1111" s="10">
        <f ca="1">DATEDIF(Table1[[#This Row],[Date of Birth]],TODAY(),"y")</f>
        <v>26</v>
      </c>
      <c r="J1111" s="34">
        <v>45445</v>
      </c>
      <c r="K1111" s="33" t="str" cm="1">
        <f t="array" aca="1" ref="K1111" ca="1">_xlfn.IFS(L1111&lt;3,"Junior",L1111&lt;=7,"Mid-Level",L1111&gt;7,"Senior")</f>
        <v>Junior</v>
      </c>
      <c r="L1111" s="46">
        <f ca="1">INT(YEARFRAC(Table1[[#This Row],[Joining Date]],TODAY(),1))</f>
        <v>2</v>
      </c>
      <c r="M1111" s="25" t="str">
        <f t="shared" ca="1" si="17"/>
        <v>No</v>
      </c>
      <c r="N1111" s="26">
        <f>YEAR(Table1[[#This Row],[Joining Date]])</f>
        <v>2024</v>
      </c>
      <c r="O1111" s="46">
        <f>MONTH(Table1[[#This Row],[Joining Date]])</f>
        <v>6</v>
      </c>
      <c r="P1111" s="26">
        <f ca="1">NETWORKDAYS(Table1[[#This Row],[Joining Date]],TODAY())</f>
        <v>541</v>
      </c>
      <c r="Q1111" s="26" t="str">
        <f>LEFT(Table1[[#This Row],[Department]],5)&amp;"-"&amp;RIGHT(Table1[[#This Row],[Employee ID]],3)</f>
        <v>Marke-317</v>
      </c>
      <c r="R1111" s="26" t="str">
        <f>LEFT(Table1[[#This Row],[Department]],3)</f>
        <v>Mar</v>
      </c>
      <c r="S1111" s="37">
        <f>_xlfn.XLOOKUP(Table1[[#This Row],[City]],Table2[City],Table2[Bonus %])</f>
        <v>5</v>
      </c>
      <c r="U1111" s="48" t="str">
        <v xml:space="preserve">Kavya </v>
      </c>
      <c r="V1111" s="48" t="str">
        <v>Nair</v>
      </c>
    </row>
    <row r="1112" spans="1:22" x14ac:dyDescent="0.35">
      <c r="A1112" s="7" t="s">
        <v>404</v>
      </c>
      <c r="B1112" s="40" t="str">
        <f>LEFT(Table1[[#This Row],[Employee Name]],FIND(" ",Table1[[#This Row],[Employee Name]]))</f>
        <v xml:space="preserve">Ajay </v>
      </c>
      <c r="C1112" s="40" t="str">
        <f>RIGHT(Table1[[#This Row],[Employee Name]],LEN(Table1[[#This Row],[Employee Name]])-FIND(" ",Table1[[#This Row],[Employee Name]]))</f>
        <v>Singh</v>
      </c>
      <c r="D1112" s="22">
        <f>Table1[[#This Row],[Basic Salary]]+Table1[[#This Row],[Bonus]]</f>
        <v>117875</v>
      </c>
      <c r="E1112" s="8">
        <v>63</v>
      </c>
      <c r="F1112" s="45">
        <v>45</v>
      </c>
      <c r="G1112" s="8" t="str" cm="1">
        <f t="array" ref="G1112">_xlfn.IFS(Table1[[#This Row],[Performance Score]]&gt;=80,"Excellent",Table1[[#This Row],[Performance Score]]&gt;=60,"Good",Table1[[#This Row],[Performance Score]]&gt;=40,"Need Improvement")</f>
        <v>Need Improvement</v>
      </c>
      <c r="H1112" s="29">
        <f>Table1[[#This Row],[Bonus]]/Table1[[#This Row],[Basic Salary]]</f>
        <v>0.21296782226612745</v>
      </c>
      <c r="I1112" s="8">
        <f ca="1">DATEDIF(Table1[[#This Row],[Date of Birth]],TODAY(),"y")</f>
        <v>28</v>
      </c>
      <c r="J1112" s="33">
        <v>44048</v>
      </c>
      <c r="K1112" s="33" t="str" cm="1">
        <f t="array" aca="1" ref="K1112" ca="1">_xlfn.IFS(L1112&lt;3,"Junior",L1112&lt;=7,"Mid-Level",L1112&gt;7,"Senior")</f>
        <v>Mid-Level</v>
      </c>
      <c r="L1112" s="45">
        <f ca="1">INT(YEARFRAC(Table1[[#This Row],[Joining Date]],TODAY(),1))</f>
        <v>5</v>
      </c>
      <c r="M1112" s="25" t="str">
        <f t="shared" ca="1" si="17"/>
        <v>No</v>
      </c>
      <c r="N1112" s="25">
        <f>YEAR(Table1[[#This Row],[Joining Date]])</f>
        <v>2020</v>
      </c>
      <c r="O1112" s="45">
        <f>MONTH(Table1[[#This Row],[Joining Date]])</f>
        <v>8</v>
      </c>
      <c r="P1112" s="25">
        <f ca="1">NETWORKDAYS(Table1[[#This Row],[Joining Date]],TODAY())</f>
        <v>1539</v>
      </c>
      <c r="Q1112" s="25" t="str">
        <f>LEFT(Table1[[#This Row],[Department]],5)&amp;"-"&amp;RIGHT(Table1[[#This Row],[Employee ID]],3)</f>
        <v>Marke-348</v>
      </c>
      <c r="R1112" s="25" t="str">
        <f>LEFT(Table1[[#This Row],[Department]],3)</f>
        <v>Mar</v>
      </c>
      <c r="S1112" s="36">
        <f>_xlfn.XLOOKUP(Table1[[#This Row],[City]],Table2[City],Table2[Bonus %])</f>
        <v>6</v>
      </c>
      <c r="U1112" s="48" t="str">
        <v xml:space="preserve">Ajay </v>
      </c>
      <c r="V1112" s="48" t="str">
        <v>Singh</v>
      </c>
    </row>
    <row r="1113" spans="1:22" x14ac:dyDescent="0.35">
      <c r="A1113" s="9" t="s">
        <v>4558</v>
      </c>
      <c r="B1113" s="41" t="str">
        <f>LEFT(Table1[[#This Row],[Employee Name]],FIND(" ",Table1[[#This Row],[Employee Name]]))</f>
        <v xml:space="preserve">Arjun </v>
      </c>
      <c r="C1113" s="41" t="str">
        <f>RIGHT(Table1[[#This Row],[Employee Name]],LEN(Table1[[#This Row],[Employee Name]])-FIND(" ",Table1[[#This Row],[Employee Name]]))</f>
        <v>Mehta</v>
      </c>
      <c r="D1113" s="23">
        <f>Table1[[#This Row],[Basic Salary]]+Table1[[#This Row],[Bonus]]</f>
        <v>117875</v>
      </c>
      <c r="E1113" s="10">
        <v>70</v>
      </c>
      <c r="F1113" s="46">
        <v>78</v>
      </c>
      <c r="G1113" s="10" t="str" cm="1">
        <f t="array" ref="G1113">_xlfn.IFS(Table1[[#This Row],[Performance Score]]&gt;=80,"Excellent",Table1[[#This Row],[Performance Score]]&gt;=60,"Good",Table1[[#This Row],[Performance Score]]&gt;=40,"Need Improvement")</f>
        <v>Good</v>
      </c>
      <c r="H1113" s="30">
        <f>Table1[[#This Row],[Bonus]]/Table1[[#This Row],[Basic Salary]]</f>
        <v>0.19208948129569886</v>
      </c>
      <c r="I1113" s="10">
        <f ca="1">DATEDIF(Table1[[#This Row],[Date of Birth]],TODAY(),"y")</f>
        <v>17</v>
      </c>
      <c r="J1113" s="34">
        <v>43963</v>
      </c>
      <c r="K1113" s="33" t="str" cm="1">
        <f t="array" aca="1" ref="K1113" ca="1">_xlfn.IFS(L1113&lt;3,"Junior",L1113&lt;=7,"Mid-Level",L1113&gt;7,"Senior")</f>
        <v>Mid-Level</v>
      </c>
      <c r="L1113" s="46">
        <f ca="1">INT(YEARFRAC(Table1[[#This Row],[Joining Date]],TODAY(),1))</f>
        <v>6</v>
      </c>
      <c r="M1113" s="25" t="str">
        <f t="shared" ca="1" si="17"/>
        <v>Yes</v>
      </c>
      <c r="N1113" s="26">
        <f>YEAR(Table1[[#This Row],[Joining Date]])</f>
        <v>2020</v>
      </c>
      <c r="O1113" s="46">
        <f>MONTH(Table1[[#This Row],[Joining Date]])</f>
        <v>5</v>
      </c>
      <c r="P1113" s="26">
        <f ca="1">NETWORKDAYS(Table1[[#This Row],[Joining Date]],TODAY())</f>
        <v>1600</v>
      </c>
      <c r="Q1113" s="26" t="str">
        <f>LEFT(Table1[[#This Row],[Department]],5)&amp;"-"&amp;RIGHT(Table1[[#This Row],[Employee ID]],3)</f>
        <v>HR-502</v>
      </c>
      <c r="R1113" s="26" t="str">
        <f>LEFT(Table1[[#This Row],[Department]],3)</f>
        <v>HR</v>
      </c>
      <c r="S1113" s="37">
        <f>_xlfn.XLOOKUP(Table1[[#This Row],[City]],Table2[City],Table2[Bonus %])</f>
        <v>5</v>
      </c>
      <c r="U1113" s="48" t="str">
        <v xml:space="preserve">Arjun </v>
      </c>
      <c r="V1113" s="48" t="str">
        <v>Mehta</v>
      </c>
    </row>
    <row r="1114" spans="1:22" x14ac:dyDescent="0.35">
      <c r="A1114" s="7" t="s">
        <v>2986</v>
      </c>
      <c r="B1114" s="40" t="str">
        <f>LEFT(Table1[[#This Row],[Employee Name]],FIND(" ",Table1[[#This Row],[Employee Name]]))</f>
        <v xml:space="preserve">Krishna </v>
      </c>
      <c r="C1114" s="40" t="str">
        <f>RIGHT(Table1[[#This Row],[Employee Name]],LEN(Table1[[#This Row],[Employee Name]])-FIND(" ",Table1[[#This Row],[Employee Name]]))</f>
        <v>Chaitanya</v>
      </c>
      <c r="D1114" s="22">
        <f>Table1[[#This Row],[Basic Salary]]+Table1[[#This Row],[Bonus]]</f>
        <v>117815</v>
      </c>
      <c r="E1114" s="8">
        <v>86</v>
      </c>
      <c r="F1114" s="45">
        <v>93</v>
      </c>
      <c r="G1114" s="8" t="str" cm="1">
        <f t="array" ref="G1114">_xlfn.IFS(Table1[[#This Row],[Performance Score]]&gt;=80,"Excellent",Table1[[#This Row],[Performance Score]]&gt;=60,"Good",Table1[[#This Row],[Performance Score]]&gt;=40,"Need Improvement")</f>
        <v>Excellent</v>
      </c>
      <c r="H1114" s="29">
        <f>Table1[[#This Row],[Bonus]]/Table1[[#This Row],[Basic Salary]]</f>
        <v>9.5219945710779755E-2</v>
      </c>
      <c r="I1114" s="8">
        <f ca="1">DATEDIF(Table1[[#This Row],[Date of Birth]],TODAY(),"y")</f>
        <v>27</v>
      </c>
      <c r="J1114" s="33">
        <v>45874</v>
      </c>
      <c r="K1114" s="33" t="str" cm="1">
        <f t="array" aca="1" ref="K1114" ca="1">_xlfn.IFS(L1114&lt;3,"Junior",L1114&lt;=7,"Mid-Level",L1114&gt;7,"Senior")</f>
        <v>Junior</v>
      </c>
      <c r="L1114" s="45">
        <f ca="1">INT(YEARFRAC(Table1[[#This Row],[Joining Date]],TODAY(),1))</f>
        <v>0</v>
      </c>
      <c r="M1114" s="25" t="str">
        <f t="shared" ca="1" si="17"/>
        <v>No</v>
      </c>
      <c r="N1114" s="25">
        <f>YEAR(Table1[[#This Row],[Joining Date]])</f>
        <v>2025</v>
      </c>
      <c r="O1114" s="45">
        <f>MONTH(Table1[[#This Row],[Joining Date]])</f>
        <v>8</v>
      </c>
      <c r="P1114" s="25">
        <f ca="1">NETWORKDAYS(Table1[[#This Row],[Joining Date]],TODAY())</f>
        <v>235</v>
      </c>
      <c r="Q1114" s="25" t="str">
        <f>LEFT(Table1[[#This Row],[Department]],5)&amp;"-"&amp;RIGHT(Table1[[#This Row],[Employee ID]],3)</f>
        <v>Marke-930</v>
      </c>
      <c r="R1114" s="25" t="str">
        <f>LEFT(Table1[[#This Row],[Department]],3)</f>
        <v>Mar</v>
      </c>
      <c r="S1114" s="36">
        <f>_xlfn.XLOOKUP(Table1[[#This Row],[City]],Table2[City],Table2[Bonus %])</f>
        <v>8</v>
      </c>
      <c r="U1114" s="48" t="str">
        <v xml:space="preserve">Krishna </v>
      </c>
      <c r="V1114" s="48" t="str">
        <v>Chaitanya</v>
      </c>
    </row>
    <row r="1115" spans="1:22" x14ac:dyDescent="0.35">
      <c r="A1115" s="9" t="s">
        <v>235</v>
      </c>
      <c r="B1115" s="41" t="str">
        <f>LEFT(Table1[[#This Row],[Employee Name]],FIND(" ",Table1[[#This Row],[Employee Name]]))</f>
        <v xml:space="preserve">Karan </v>
      </c>
      <c r="C1115" s="41" t="str">
        <f>RIGHT(Table1[[#This Row],[Employee Name]],LEN(Table1[[#This Row],[Employee Name]])-FIND(" ",Table1[[#This Row],[Employee Name]]))</f>
        <v>Malhotra</v>
      </c>
      <c r="D1115" s="23">
        <f>Table1[[#This Row],[Basic Salary]]+Table1[[#This Row],[Bonus]]</f>
        <v>117715</v>
      </c>
      <c r="E1115" s="10">
        <v>91</v>
      </c>
      <c r="F1115" s="46">
        <v>63</v>
      </c>
      <c r="G1115" s="10" t="str" cm="1">
        <f t="array" ref="G1115">_xlfn.IFS(Table1[[#This Row],[Performance Score]]&gt;=80,"Excellent",Table1[[#This Row],[Performance Score]]&gt;=60,"Good",Table1[[#This Row],[Performance Score]]&gt;=40,"Need Improvement")</f>
        <v>Good</v>
      </c>
      <c r="H1115" s="30">
        <f>Table1[[#This Row],[Bonus]]/Table1[[#This Row],[Basic Salary]]</f>
        <v>0.30739243430551544</v>
      </c>
      <c r="I1115" s="10">
        <f ca="1">DATEDIF(Table1[[#This Row],[Date of Birth]],TODAY(),"y")</f>
        <v>38</v>
      </c>
      <c r="J1115" s="34">
        <v>45993</v>
      </c>
      <c r="K1115" s="33" t="str" cm="1">
        <f t="array" aca="1" ref="K1115" ca="1">_xlfn.IFS(L1115&lt;3,"Junior",L1115&lt;=7,"Mid-Level",L1115&gt;7,"Senior")</f>
        <v>Junior</v>
      </c>
      <c r="L1115" s="46">
        <f ca="1">INT(YEARFRAC(Table1[[#This Row],[Joining Date]],TODAY(),1))</f>
        <v>0</v>
      </c>
      <c r="M1115" s="25" t="str">
        <f t="shared" ca="1" si="17"/>
        <v>No</v>
      </c>
      <c r="N1115" s="26">
        <f>YEAR(Table1[[#This Row],[Joining Date]])</f>
        <v>2025</v>
      </c>
      <c r="O1115" s="46">
        <f>MONTH(Table1[[#This Row],[Joining Date]])</f>
        <v>12</v>
      </c>
      <c r="P1115" s="26">
        <f ca="1">NETWORKDAYS(Table1[[#This Row],[Joining Date]],TODAY())</f>
        <v>150</v>
      </c>
      <c r="Q1115" s="26" t="str">
        <f>LEFT(Table1[[#This Row],[Department]],5)&amp;"-"&amp;RIGHT(Table1[[#This Row],[Employee ID]],3)</f>
        <v>IT-179</v>
      </c>
      <c r="R1115" s="26" t="str">
        <f>LEFT(Table1[[#This Row],[Department]],3)</f>
        <v>IT</v>
      </c>
      <c r="S1115" s="37">
        <f>_xlfn.XLOOKUP(Table1[[#This Row],[City]],Table2[City],Table2[Bonus %])</f>
        <v>5</v>
      </c>
      <c r="U1115" s="48" t="str">
        <v xml:space="preserve">Karan </v>
      </c>
      <c r="V1115" s="48" t="str">
        <v>Malhotra</v>
      </c>
    </row>
    <row r="1116" spans="1:22" x14ac:dyDescent="0.35">
      <c r="A1116" s="7" t="s">
        <v>164</v>
      </c>
      <c r="B1116" s="40" t="str">
        <f>LEFT(Table1[[#This Row],[Employee Name]],FIND(" ",Table1[[#This Row],[Employee Name]]))</f>
        <v xml:space="preserve">Ananya </v>
      </c>
      <c r="C1116" s="40" t="str">
        <f>RIGHT(Table1[[#This Row],[Employee Name]],LEN(Table1[[#This Row],[Employee Name]])-FIND(" ",Table1[[#This Row],[Employee Name]]))</f>
        <v>Rao</v>
      </c>
      <c r="D1116" s="22">
        <f>Table1[[#This Row],[Basic Salary]]+Table1[[#This Row],[Bonus]]</f>
        <v>117711</v>
      </c>
      <c r="E1116" s="8">
        <v>89</v>
      </c>
      <c r="F1116" s="45">
        <v>97</v>
      </c>
      <c r="G1116" s="8" t="str" cm="1">
        <f t="array" ref="G1116">_xlfn.IFS(Table1[[#This Row],[Performance Score]]&gt;=80,"Excellent",Table1[[#This Row],[Performance Score]]&gt;=60,"Good",Table1[[#This Row],[Performance Score]]&gt;=40,"Need Improvement")</f>
        <v>Excellent</v>
      </c>
      <c r="H1116" s="29">
        <f>Table1[[#This Row],[Bonus]]/Table1[[#This Row],[Basic Salary]]</f>
        <v>4.7213622291021669E-2</v>
      </c>
      <c r="I1116" s="8">
        <f ca="1">DATEDIF(Table1[[#This Row],[Date of Birth]],TODAY(),"y")</f>
        <v>35</v>
      </c>
      <c r="J1116" s="33">
        <v>43887</v>
      </c>
      <c r="K1116" s="33" t="str" cm="1">
        <f t="array" aca="1" ref="K1116" ca="1">_xlfn.IFS(L1116&lt;3,"Junior",L1116&lt;=7,"Mid-Level",L1116&gt;7,"Senior")</f>
        <v>Mid-Level</v>
      </c>
      <c r="L1116" s="45">
        <f ca="1">INT(YEARFRAC(Table1[[#This Row],[Joining Date]],TODAY(),1))</f>
        <v>6</v>
      </c>
      <c r="M1116" s="25" t="str">
        <f t="shared" ca="1" si="17"/>
        <v>Yes</v>
      </c>
      <c r="N1116" s="25">
        <f>YEAR(Table1[[#This Row],[Joining Date]])</f>
        <v>2020</v>
      </c>
      <c r="O1116" s="45">
        <f>MONTH(Table1[[#This Row],[Joining Date]])</f>
        <v>2</v>
      </c>
      <c r="P1116" s="25">
        <f ca="1">NETWORKDAYS(Table1[[#This Row],[Joining Date]],TODAY())</f>
        <v>1654</v>
      </c>
      <c r="Q1116" s="25" t="str">
        <f>LEFT(Table1[[#This Row],[Department]],5)&amp;"-"&amp;RIGHT(Table1[[#This Row],[Employee ID]],3)</f>
        <v>Marke-108</v>
      </c>
      <c r="R1116" s="25" t="str">
        <f>LEFT(Table1[[#This Row],[Department]],3)</f>
        <v>Mar</v>
      </c>
      <c r="S1116" s="36">
        <f>_xlfn.XLOOKUP(Table1[[#This Row],[City]],Table2[City],Table2[Bonus %])</f>
        <v>6</v>
      </c>
      <c r="U1116" s="48" t="str">
        <v xml:space="preserve">Ananya </v>
      </c>
      <c r="V1116" s="48" t="str">
        <v>Rao</v>
      </c>
    </row>
    <row r="1117" spans="1:22" x14ac:dyDescent="0.35">
      <c r="A1117" s="9" t="s">
        <v>4420</v>
      </c>
      <c r="B1117" s="41" t="str">
        <f>LEFT(Table1[[#This Row],[Employee Name]],FIND(" ",Table1[[#This Row],[Employee Name]]))</f>
        <v xml:space="preserve">Rahul </v>
      </c>
      <c r="C1117" s="41" t="str">
        <f>RIGHT(Table1[[#This Row],[Employee Name]],LEN(Table1[[#This Row],[Employee Name]])-FIND(" ",Table1[[#This Row],[Employee Name]]))</f>
        <v>Verma</v>
      </c>
      <c r="D1117" s="23">
        <f>Table1[[#This Row],[Basic Salary]]+Table1[[#This Row],[Bonus]]</f>
        <v>117658</v>
      </c>
      <c r="E1117" s="10">
        <v>79</v>
      </c>
      <c r="F1117" s="46">
        <v>69</v>
      </c>
      <c r="G1117" s="10" t="str" cm="1">
        <f t="array" ref="G1117">_xlfn.IFS(Table1[[#This Row],[Performance Score]]&gt;=80,"Excellent",Table1[[#This Row],[Performance Score]]&gt;=60,"Good",Table1[[#This Row],[Performance Score]]&gt;=40,"Need Improvement")</f>
        <v>Good</v>
      </c>
      <c r="H1117" s="30">
        <f>Table1[[#This Row],[Bonus]]/Table1[[#This Row],[Basic Salary]]</f>
        <v>0.32093138135440991</v>
      </c>
      <c r="I1117" s="10">
        <f ca="1">DATEDIF(Table1[[#This Row],[Date of Birth]],TODAY(),"y")</f>
        <v>19</v>
      </c>
      <c r="J1117" s="34">
        <v>45321</v>
      </c>
      <c r="K1117" s="33" t="str" cm="1">
        <f t="array" aca="1" ref="K1117" ca="1">_xlfn.IFS(L1117&lt;3,"Junior",L1117&lt;=7,"Mid-Level",L1117&gt;7,"Senior")</f>
        <v>Junior</v>
      </c>
      <c r="L1117" s="46">
        <f ca="1">INT(YEARFRAC(Table1[[#This Row],[Joining Date]],TODAY(),1))</f>
        <v>2</v>
      </c>
      <c r="M1117" s="25" t="str">
        <f t="shared" ca="1" si="17"/>
        <v>No</v>
      </c>
      <c r="N1117" s="26">
        <f>YEAR(Table1[[#This Row],[Joining Date]])</f>
        <v>2024</v>
      </c>
      <c r="O1117" s="46">
        <f>MONTH(Table1[[#This Row],[Joining Date]])</f>
        <v>1</v>
      </c>
      <c r="P1117" s="26">
        <f ca="1">NETWORKDAYS(Table1[[#This Row],[Joining Date]],TODAY())</f>
        <v>630</v>
      </c>
      <c r="Q1117" s="26" t="str">
        <f>LEFT(Table1[[#This Row],[Department]],5)&amp;"-"&amp;RIGHT(Table1[[#This Row],[Employee ID]],3)</f>
        <v>Sales-364</v>
      </c>
      <c r="R1117" s="26" t="str">
        <f>LEFT(Table1[[#This Row],[Department]],3)</f>
        <v>Sal</v>
      </c>
      <c r="S1117" s="37">
        <f>_xlfn.XLOOKUP(Table1[[#This Row],[City]],Table2[City],Table2[Bonus %])</f>
        <v>6</v>
      </c>
      <c r="U1117" s="48" t="str">
        <v xml:space="preserve">Rahul </v>
      </c>
      <c r="V1117" s="48" t="str">
        <v>Verma</v>
      </c>
    </row>
    <row r="1118" spans="1:22" x14ac:dyDescent="0.35">
      <c r="A1118" s="7" t="s">
        <v>2046</v>
      </c>
      <c r="B1118" s="40" t="str">
        <f>LEFT(Table1[[#This Row],[Employee Name]],FIND(" ",Table1[[#This Row],[Employee Name]]))</f>
        <v xml:space="preserve">Neha </v>
      </c>
      <c r="C1118" s="40" t="str">
        <f>RIGHT(Table1[[#This Row],[Employee Name]],LEN(Table1[[#This Row],[Employee Name]])-FIND(" ",Table1[[#This Row],[Employee Name]]))</f>
        <v>Kulkarni</v>
      </c>
      <c r="D1118" s="22">
        <f>Table1[[#This Row],[Basic Salary]]+Table1[[#This Row],[Bonus]]</f>
        <v>117650</v>
      </c>
      <c r="E1118" s="8">
        <v>85</v>
      </c>
      <c r="F1118" s="45">
        <v>80</v>
      </c>
      <c r="G1118" s="8" t="str" cm="1">
        <f t="array" ref="G1118">_xlfn.IFS(Table1[[#This Row],[Performance Score]]&gt;=80,"Excellent",Table1[[#This Row],[Performance Score]]&gt;=60,"Good",Table1[[#This Row],[Performance Score]]&gt;=40,"Need Improvement")</f>
        <v>Excellent</v>
      </c>
      <c r="H1118" s="29">
        <f>Table1[[#This Row],[Bonus]]/Table1[[#This Row],[Basic Salary]]</f>
        <v>0.1036792435130115</v>
      </c>
      <c r="I1118" s="8">
        <f ca="1">DATEDIF(Table1[[#This Row],[Date of Birth]],TODAY(),"y")</f>
        <v>31</v>
      </c>
      <c r="J1118" s="33">
        <v>45444</v>
      </c>
      <c r="K1118" s="33" t="str" cm="1">
        <f t="array" aca="1" ref="K1118" ca="1">_xlfn.IFS(L1118&lt;3,"Junior",L1118&lt;=7,"Mid-Level",L1118&gt;7,"Senior")</f>
        <v>Junior</v>
      </c>
      <c r="L1118" s="45">
        <f ca="1">INT(YEARFRAC(Table1[[#This Row],[Joining Date]],TODAY(),1))</f>
        <v>2</v>
      </c>
      <c r="M1118" s="25" t="str">
        <f t="shared" ca="1" si="17"/>
        <v>No</v>
      </c>
      <c r="N1118" s="25">
        <f>YEAR(Table1[[#This Row],[Joining Date]])</f>
        <v>2024</v>
      </c>
      <c r="O1118" s="45">
        <f>MONTH(Table1[[#This Row],[Joining Date]])</f>
        <v>6</v>
      </c>
      <c r="P1118" s="25">
        <f ca="1">NETWORKDAYS(Table1[[#This Row],[Joining Date]],TODAY())</f>
        <v>541</v>
      </c>
      <c r="Q1118" s="25" t="str">
        <f>LEFT(Table1[[#This Row],[Department]],5)&amp;"-"&amp;RIGHT(Table1[[#This Row],[Employee ID]],3)</f>
        <v>Suppo-990</v>
      </c>
      <c r="R1118" s="25" t="str">
        <f>LEFT(Table1[[#This Row],[Department]],3)</f>
        <v>Sup</v>
      </c>
      <c r="S1118" s="36">
        <f>_xlfn.XLOOKUP(Table1[[#This Row],[City]],Table2[City],Table2[Bonus %])</f>
        <v>8</v>
      </c>
      <c r="U1118" s="48" t="str">
        <v xml:space="preserve">Neha </v>
      </c>
      <c r="V1118" s="48" t="str">
        <v>Kulkarni</v>
      </c>
    </row>
    <row r="1119" spans="1:22" x14ac:dyDescent="0.35">
      <c r="A1119" s="9" t="s">
        <v>4067</v>
      </c>
      <c r="B1119" s="41" t="str">
        <f>LEFT(Table1[[#This Row],[Employee Name]],FIND(" ",Table1[[#This Row],[Employee Name]]))</f>
        <v xml:space="preserve">Aarav </v>
      </c>
      <c r="C1119" s="41" t="str">
        <f>RIGHT(Table1[[#This Row],[Employee Name]],LEN(Table1[[#This Row],[Employee Name]])-FIND(" ",Table1[[#This Row],[Employee Name]]))</f>
        <v>Sharma</v>
      </c>
      <c r="D1119" s="23">
        <f>Table1[[#This Row],[Basic Salary]]+Table1[[#This Row],[Bonus]]</f>
        <v>117625</v>
      </c>
      <c r="E1119" s="10">
        <v>77</v>
      </c>
      <c r="F1119" s="46">
        <v>62</v>
      </c>
      <c r="G1119" s="10" t="str" cm="1">
        <f t="array" ref="G1119">_xlfn.IFS(Table1[[#This Row],[Performance Score]]&gt;=80,"Excellent",Table1[[#This Row],[Performance Score]]&gt;=60,"Good",Table1[[#This Row],[Performance Score]]&gt;=40,"Need Improvement")</f>
        <v>Good</v>
      </c>
      <c r="H1119" s="30">
        <f>Table1[[#This Row],[Bonus]]/Table1[[#This Row],[Basic Salary]]</f>
        <v>0.25831746507199554</v>
      </c>
      <c r="I1119" s="10">
        <f ca="1">DATEDIF(Table1[[#This Row],[Date of Birth]],TODAY(),"y")</f>
        <v>41</v>
      </c>
      <c r="J1119" s="34">
        <v>45870</v>
      </c>
      <c r="K1119" s="33" t="str" cm="1">
        <f t="array" aca="1" ref="K1119" ca="1">_xlfn.IFS(L1119&lt;3,"Junior",L1119&lt;=7,"Mid-Level",L1119&gt;7,"Senior")</f>
        <v>Junior</v>
      </c>
      <c r="L1119" s="46">
        <f ca="1">INT(YEARFRAC(Table1[[#This Row],[Joining Date]],TODAY(),1))</f>
        <v>0</v>
      </c>
      <c r="M1119" s="25" t="str">
        <f t="shared" ca="1" si="17"/>
        <v>No</v>
      </c>
      <c r="N1119" s="26">
        <f>YEAR(Table1[[#This Row],[Joining Date]])</f>
        <v>2025</v>
      </c>
      <c r="O1119" s="46">
        <f>MONTH(Table1[[#This Row],[Joining Date]])</f>
        <v>8</v>
      </c>
      <c r="P1119" s="26">
        <f ca="1">NETWORKDAYS(Table1[[#This Row],[Joining Date]],TODAY())</f>
        <v>237</v>
      </c>
      <c r="Q1119" s="26" t="str">
        <f>LEFT(Table1[[#This Row],[Department]],5)&amp;"-"&amp;RIGHT(Table1[[#This Row],[Employee ID]],3)</f>
        <v>HR-011</v>
      </c>
      <c r="R1119" s="26" t="str">
        <f>LEFT(Table1[[#This Row],[Department]],3)</f>
        <v>HR</v>
      </c>
      <c r="S1119" s="37">
        <f>_xlfn.XLOOKUP(Table1[[#This Row],[City]],Table2[City],Table2[Bonus %])</f>
        <v>7</v>
      </c>
      <c r="U1119" s="48" t="str">
        <v xml:space="preserve">Aarav </v>
      </c>
      <c r="V1119" s="48" t="str">
        <v>Sharma</v>
      </c>
    </row>
    <row r="1120" spans="1:22" x14ac:dyDescent="0.35">
      <c r="A1120" s="7" t="s">
        <v>3861</v>
      </c>
      <c r="B1120" s="40" t="str">
        <f>LEFT(Table1[[#This Row],[Employee Name]],FIND(" ",Table1[[#This Row],[Employee Name]]))</f>
        <v xml:space="preserve">Ajay </v>
      </c>
      <c r="C1120" s="40" t="str">
        <f>RIGHT(Table1[[#This Row],[Employee Name]],LEN(Table1[[#This Row],[Employee Name]])-FIND(" ",Table1[[#This Row],[Employee Name]]))</f>
        <v>Singh</v>
      </c>
      <c r="D1120" s="22">
        <f>Table1[[#This Row],[Basic Salary]]+Table1[[#This Row],[Bonus]]</f>
        <v>117589</v>
      </c>
      <c r="E1120" s="8">
        <v>88</v>
      </c>
      <c r="F1120" s="45">
        <v>92</v>
      </c>
      <c r="G1120" s="8" t="str" cm="1">
        <f t="array" ref="G1120">_xlfn.IFS(Table1[[#This Row],[Performance Score]]&gt;=80,"Excellent",Table1[[#This Row],[Performance Score]]&gt;=60,"Good",Table1[[#This Row],[Performance Score]]&gt;=40,"Need Improvement")</f>
        <v>Excellent</v>
      </c>
      <c r="H1120" s="29">
        <f>Table1[[#This Row],[Bonus]]/Table1[[#This Row],[Basic Salary]]</f>
        <v>0.21169560513163996</v>
      </c>
      <c r="I1120" s="8">
        <f ca="1">DATEDIF(Table1[[#This Row],[Date of Birth]],TODAY(),"y")</f>
        <v>15</v>
      </c>
      <c r="J1120" s="33">
        <v>44802</v>
      </c>
      <c r="K1120" s="33" t="str" cm="1">
        <f t="array" aca="1" ref="K1120" ca="1">_xlfn.IFS(L1120&lt;3,"Junior",L1120&lt;=7,"Mid-Level",L1120&gt;7,"Senior")</f>
        <v>Mid-Level</v>
      </c>
      <c r="L1120" s="45">
        <f ca="1">INT(YEARFRAC(Table1[[#This Row],[Joining Date]],TODAY(),1))</f>
        <v>3</v>
      </c>
      <c r="M1120" s="25" t="str">
        <f t="shared" ca="1" si="17"/>
        <v>No</v>
      </c>
      <c r="N1120" s="25">
        <f>YEAR(Table1[[#This Row],[Joining Date]])</f>
        <v>2022</v>
      </c>
      <c r="O1120" s="45">
        <f>MONTH(Table1[[#This Row],[Joining Date]])</f>
        <v>8</v>
      </c>
      <c r="P1120" s="25">
        <f ca="1">NETWORKDAYS(Table1[[#This Row],[Joining Date]],TODAY())</f>
        <v>1001</v>
      </c>
      <c r="Q1120" s="25" t="str">
        <f>LEFT(Table1[[#This Row],[Department]],5)&amp;"-"&amp;RIGHT(Table1[[#This Row],[Employee ID]],3)</f>
        <v>Opera-805</v>
      </c>
      <c r="R1120" s="25" t="str">
        <f>LEFT(Table1[[#This Row],[Department]],3)</f>
        <v>Ope</v>
      </c>
      <c r="S1120" s="36">
        <f>_xlfn.XLOOKUP(Table1[[#This Row],[City]],Table2[City],Table2[Bonus %])</f>
        <v>5</v>
      </c>
      <c r="U1120" s="48" t="str">
        <v xml:space="preserve">Ajay </v>
      </c>
      <c r="V1120" s="48" t="str">
        <v>Singh</v>
      </c>
    </row>
    <row r="1121" spans="1:22" x14ac:dyDescent="0.35">
      <c r="A1121" s="9" t="s">
        <v>3974</v>
      </c>
      <c r="B1121" s="41" t="str">
        <f>LEFT(Table1[[#This Row],[Employee Name]],FIND(" ",Table1[[#This Row],[Employee Name]]))</f>
        <v xml:space="preserve">Gayathri </v>
      </c>
      <c r="C1121" s="41" t="str">
        <f>RIGHT(Table1[[#This Row],[Employee Name]],LEN(Table1[[#This Row],[Employee Name]])-FIND(" ",Table1[[#This Row],[Employee Name]]))</f>
        <v>Iyer</v>
      </c>
      <c r="D1121" s="23">
        <f>Table1[[#This Row],[Basic Salary]]+Table1[[#This Row],[Bonus]]</f>
        <v>117576</v>
      </c>
      <c r="E1121" s="10">
        <v>89</v>
      </c>
      <c r="F1121" s="46">
        <v>75</v>
      </c>
      <c r="G1121" s="10" t="str" cm="1">
        <f t="array" ref="G1121">_xlfn.IFS(Table1[[#This Row],[Performance Score]]&gt;=80,"Excellent",Table1[[#This Row],[Performance Score]]&gt;=60,"Good",Table1[[#This Row],[Performance Score]]&gt;=40,"Need Improvement")</f>
        <v>Good</v>
      </c>
      <c r="H1121" s="30">
        <f>Table1[[#This Row],[Bonus]]/Table1[[#This Row],[Basic Salary]]</f>
        <v>9.7569172174302679E-2</v>
      </c>
      <c r="I1121" s="10">
        <f ca="1">DATEDIF(Table1[[#This Row],[Date of Birth]],TODAY(),"y")</f>
        <v>16</v>
      </c>
      <c r="J1121" s="34">
        <v>42790</v>
      </c>
      <c r="K1121" s="33" t="str" cm="1">
        <f t="array" aca="1" ref="K1121" ca="1">_xlfn.IFS(L1121&lt;3,"Junior",L1121&lt;=7,"Mid-Level",L1121&gt;7,"Senior")</f>
        <v>Senior</v>
      </c>
      <c r="L1121" s="46">
        <f ca="1">INT(YEARFRAC(Table1[[#This Row],[Joining Date]],TODAY(),1))</f>
        <v>9</v>
      </c>
      <c r="M1121" s="25" t="str">
        <f t="shared" ca="1" si="17"/>
        <v>Yes</v>
      </c>
      <c r="N1121" s="26">
        <f>YEAR(Table1[[#This Row],[Joining Date]])</f>
        <v>2017</v>
      </c>
      <c r="O1121" s="46">
        <f>MONTH(Table1[[#This Row],[Joining Date]])</f>
        <v>2</v>
      </c>
      <c r="P1121" s="26">
        <f ca="1">NETWORKDAYS(Table1[[#This Row],[Joining Date]],TODAY())</f>
        <v>2437</v>
      </c>
      <c r="Q1121" s="26" t="str">
        <f>LEFT(Table1[[#This Row],[Department]],5)&amp;"-"&amp;RIGHT(Table1[[#This Row],[Employee ID]],3)</f>
        <v>IT-918</v>
      </c>
      <c r="R1121" s="26" t="str">
        <f>LEFT(Table1[[#This Row],[Department]],3)</f>
        <v>IT</v>
      </c>
      <c r="S1121" s="37">
        <f>_xlfn.XLOOKUP(Table1[[#This Row],[City]],Table2[City],Table2[Bonus %])</f>
        <v>6</v>
      </c>
      <c r="U1121" s="48" t="str">
        <v xml:space="preserve">Gayathri </v>
      </c>
      <c r="V1121" s="48" t="str">
        <v>Iyer</v>
      </c>
    </row>
    <row r="1122" spans="1:22" x14ac:dyDescent="0.35">
      <c r="A1122" s="7" t="s">
        <v>4154</v>
      </c>
      <c r="B1122" s="40" t="str">
        <f>LEFT(Table1[[#This Row],[Employee Name]],FIND(" ",Table1[[#This Row],[Employee Name]]))</f>
        <v xml:space="preserve">Ananya </v>
      </c>
      <c r="C1122" s="40" t="str">
        <f>RIGHT(Table1[[#This Row],[Employee Name]],LEN(Table1[[#This Row],[Employee Name]])-FIND(" ",Table1[[#This Row],[Employee Name]]))</f>
        <v>Rao</v>
      </c>
      <c r="D1122" s="22">
        <f>Table1[[#This Row],[Basic Salary]]+Table1[[#This Row],[Bonus]]</f>
        <v>117576</v>
      </c>
      <c r="E1122" s="8">
        <v>77</v>
      </c>
      <c r="F1122" s="45">
        <v>73</v>
      </c>
      <c r="G1122" s="8" t="str" cm="1">
        <f t="array" ref="G1122">_xlfn.IFS(Table1[[#This Row],[Performance Score]]&gt;=80,"Excellent",Table1[[#This Row],[Performance Score]]&gt;=60,"Good",Table1[[#This Row],[Performance Score]]&gt;=40,"Need Improvement")</f>
        <v>Good</v>
      </c>
      <c r="H1122" s="29">
        <f>Table1[[#This Row],[Bonus]]/Table1[[#This Row],[Basic Salary]]</f>
        <v>0.18015015858995462</v>
      </c>
      <c r="I1122" s="8">
        <f ca="1">DATEDIF(Table1[[#This Row],[Date of Birth]],TODAY(),"y")</f>
        <v>38</v>
      </c>
      <c r="J1122" s="33">
        <v>42633</v>
      </c>
      <c r="K1122" s="33" t="str" cm="1">
        <f t="array" aca="1" ref="K1122" ca="1">_xlfn.IFS(L1122&lt;3,"Junior",L1122&lt;=7,"Mid-Level",L1122&gt;7,"Senior")</f>
        <v>Senior</v>
      </c>
      <c r="L1122" s="45">
        <f ca="1">INT(YEARFRAC(Table1[[#This Row],[Joining Date]],TODAY(),1))</f>
        <v>9</v>
      </c>
      <c r="M1122" s="25" t="str">
        <f t="shared" ca="1" si="17"/>
        <v>Yes</v>
      </c>
      <c r="N1122" s="25">
        <f>YEAR(Table1[[#This Row],[Joining Date]])</f>
        <v>2016</v>
      </c>
      <c r="O1122" s="45">
        <f>MONTH(Table1[[#This Row],[Joining Date]])</f>
        <v>9</v>
      </c>
      <c r="P1122" s="25">
        <f ca="1">NETWORKDAYS(Table1[[#This Row],[Joining Date]],TODAY())</f>
        <v>2550</v>
      </c>
      <c r="Q1122" s="25" t="str">
        <f>LEFT(Table1[[#This Row],[Department]],5)&amp;"-"&amp;RIGHT(Table1[[#This Row],[Employee ID]],3)</f>
        <v>Marke-098</v>
      </c>
      <c r="R1122" s="25" t="str">
        <f>LEFT(Table1[[#This Row],[Department]],3)</f>
        <v>Mar</v>
      </c>
      <c r="S1122" s="36">
        <f>_xlfn.XLOOKUP(Table1[[#This Row],[City]],Table2[City],Table2[Bonus %])</f>
        <v>6</v>
      </c>
      <c r="U1122" s="48" t="str">
        <v xml:space="preserve">Ananya </v>
      </c>
      <c r="V1122" s="48" t="str">
        <v>Rao</v>
      </c>
    </row>
    <row r="1123" spans="1:22" x14ac:dyDescent="0.35">
      <c r="A1123" s="9" t="s">
        <v>4007</v>
      </c>
      <c r="B1123" s="41" t="str">
        <f>LEFT(Table1[[#This Row],[Employee Name]],FIND(" ",Table1[[#This Row],[Employee Name]]))</f>
        <v xml:space="preserve">Meera </v>
      </c>
      <c r="C1123" s="41" t="str">
        <f>RIGHT(Table1[[#This Row],[Employee Name]],LEN(Table1[[#This Row],[Employee Name]])-FIND(" ",Table1[[#This Row],[Employee Name]]))</f>
        <v>Joshi</v>
      </c>
      <c r="D1123" s="23">
        <f>Table1[[#This Row],[Basic Salary]]+Table1[[#This Row],[Bonus]]</f>
        <v>117554</v>
      </c>
      <c r="E1123" s="10">
        <v>96</v>
      </c>
      <c r="F1123" s="46">
        <v>46</v>
      </c>
      <c r="G1123" s="10" t="str" cm="1">
        <f t="array" ref="G1123">_xlfn.IFS(Table1[[#This Row],[Performance Score]]&gt;=80,"Excellent",Table1[[#This Row],[Performance Score]]&gt;=60,"Good",Table1[[#This Row],[Performance Score]]&gt;=40,"Need Improvement")</f>
        <v>Need Improvement</v>
      </c>
      <c r="H1123" s="30">
        <f>Table1[[#This Row],[Bonus]]/Table1[[#This Row],[Basic Salary]]</f>
        <v>0.10649472891566265</v>
      </c>
      <c r="I1123" s="10">
        <f ca="1">DATEDIF(Table1[[#This Row],[Date of Birth]],TODAY(),"y")</f>
        <v>31</v>
      </c>
      <c r="J1123" s="34">
        <v>44093</v>
      </c>
      <c r="K1123" s="33" t="str" cm="1">
        <f t="array" aca="1" ref="K1123" ca="1">_xlfn.IFS(L1123&lt;3,"Junior",L1123&lt;=7,"Mid-Level",L1123&gt;7,"Senior")</f>
        <v>Mid-Level</v>
      </c>
      <c r="L1123" s="46">
        <f ca="1">INT(YEARFRAC(Table1[[#This Row],[Joining Date]],TODAY(),1))</f>
        <v>5</v>
      </c>
      <c r="M1123" s="25" t="str">
        <f t="shared" ca="1" si="17"/>
        <v>No</v>
      </c>
      <c r="N1123" s="26">
        <f>YEAR(Table1[[#This Row],[Joining Date]])</f>
        <v>2020</v>
      </c>
      <c r="O1123" s="46">
        <f>MONTH(Table1[[#This Row],[Joining Date]])</f>
        <v>9</v>
      </c>
      <c r="P1123" s="26">
        <f ca="1">NETWORKDAYS(Table1[[#This Row],[Joining Date]],TODAY())</f>
        <v>1506</v>
      </c>
      <c r="Q1123" s="26" t="str">
        <f>LEFT(Table1[[#This Row],[Department]],5)&amp;"-"&amp;RIGHT(Table1[[#This Row],[Employee ID]],3)</f>
        <v>Suppo-951</v>
      </c>
      <c r="R1123" s="26" t="str">
        <f>LEFT(Table1[[#This Row],[Department]],3)</f>
        <v>Sup</v>
      </c>
      <c r="S1123" s="37">
        <f>_xlfn.XLOOKUP(Table1[[#This Row],[City]],Table2[City],Table2[Bonus %])</f>
        <v>5</v>
      </c>
      <c r="U1123" s="48" t="str">
        <v xml:space="preserve">Meera </v>
      </c>
      <c r="V1123" s="48" t="str">
        <v>Joshi</v>
      </c>
    </row>
    <row r="1124" spans="1:22" x14ac:dyDescent="0.35">
      <c r="A1124" s="7" t="s">
        <v>4171</v>
      </c>
      <c r="B1124" s="40" t="str">
        <f>LEFT(Table1[[#This Row],[Employee Name]],FIND(" ",Table1[[#This Row],[Employee Name]]))</f>
        <v xml:space="preserve">Swathi </v>
      </c>
      <c r="C1124" s="40" t="str">
        <f>RIGHT(Table1[[#This Row],[Employee Name]],LEN(Table1[[#This Row],[Employee Name]])-FIND(" ",Table1[[#This Row],[Employee Name]]))</f>
        <v>Ramesh</v>
      </c>
      <c r="D1124" s="22">
        <f>Table1[[#This Row],[Basic Salary]]+Table1[[#This Row],[Bonus]]</f>
        <v>117525</v>
      </c>
      <c r="E1124" s="8">
        <v>61</v>
      </c>
      <c r="F1124" s="45">
        <v>88</v>
      </c>
      <c r="G1124" s="8" t="str" cm="1">
        <f t="array" ref="G1124">_xlfn.IFS(Table1[[#This Row],[Performance Score]]&gt;=80,"Excellent",Table1[[#This Row],[Performance Score]]&gt;=60,"Good",Table1[[#This Row],[Performance Score]]&gt;=40,"Need Improvement")</f>
        <v>Excellent</v>
      </c>
      <c r="H1124" s="29">
        <f>Table1[[#This Row],[Bonus]]/Table1[[#This Row],[Basic Salary]]</f>
        <v>0.12813891875287975</v>
      </c>
      <c r="I1124" s="8">
        <f ca="1">DATEDIF(Table1[[#This Row],[Date of Birth]],TODAY(),"y")</f>
        <v>35</v>
      </c>
      <c r="J1124" s="33">
        <v>43118</v>
      </c>
      <c r="K1124" s="33" t="str" cm="1">
        <f t="array" aca="1" ref="K1124" ca="1">_xlfn.IFS(L1124&lt;3,"Junior",L1124&lt;=7,"Mid-Level",L1124&gt;7,"Senior")</f>
        <v>Senior</v>
      </c>
      <c r="L1124" s="45">
        <f ca="1">INT(YEARFRAC(Table1[[#This Row],[Joining Date]],TODAY(),1))</f>
        <v>8</v>
      </c>
      <c r="M1124" s="25" t="str">
        <f t="shared" ca="1" si="17"/>
        <v>Yes</v>
      </c>
      <c r="N1124" s="25">
        <f>YEAR(Table1[[#This Row],[Joining Date]])</f>
        <v>2018</v>
      </c>
      <c r="O1124" s="45">
        <f>MONTH(Table1[[#This Row],[Joining Date]])</f>
        <v>1</v>
      </c>
      <c r="P1124" s="25">
        <f ca="1">NETWORKDAYS(Table1[[#This Row],[Joining Date]],TODAY())</f>
        <v>2203</v>
      </c>
      <c r="Q1124" s="25" t="str">
        <f>LEFT(Table1[[#This Row],[Department]],5)&amp;"-"&amp;RIGHT(Table1[[#This Row],[Employee ID]],3)</f>
        <v>Opera-115</v>
      </c>
      <c r="R1124" s="25" t="str">
        <f>LEFT(Table1[[#This Row],[Department]],3)</f>
        <v>Ope</v>
      </c>
      <c r="S1124" s="36">
        <f>_xlfn.XLOOKUP(Table1[[#This Row],[City]],Table2[City],Table2[Bonus %])</f>
        <v>7</v>
      </c>
      <c r="U1124" s="48" t="str">
        <v xml:space="preserve">Swathi </v>
      </c>
      <c r="V1124" s="48" t="str">
        <v>Ramesh</v>
      </c>
    </row>
    <row r="1125" spans="1:22" x14ac:dyDescent="0.35">
      <c r="A1125" s="9" t="s">
        <v>1268</v>
      </c>
      <c r="B1125" s="41" t="str">
        <f>LEFT(Table1[[#This Row],[Employee Name]],FIND(" ",Table1[[#This Row],[Employee Name]]))</f>
        <v xml:space="preserve">Gayathri </v>
      </c>
      <c r="C1125" s="41" t="str">
        <f>RIGHT(Table1[[#This Row],[Employee Name]],LEN(Table1[[#This Row],[Employee Name]])-FIND(" ",Table1[[#This Row],[Employee Name]]))</f>
        <v>Iyer</v>
      </c>
      <c r="D1125" s="23">
        <f>Table1[[#This Row],[Basic Salary]]+Table1[[#This Row],[Bonus]]</f>
        <v>117522</v>
      </c>
      <c r="E1125" s="10">
        <v>97</v>
      </c>
      <c r="F1125" s="46">
        <v>79</v>
      </c>
      <c r="G1125" s="10" t="str" cm="1">
        <f t="array" ref="G1125">_xlfn.IFS(Table1[[#This Row],[Performance Score]]&gt;=80,"Excellent",Table1[[#This Row],[Performance Score]]&gt;=60,"Good",Table1[[#This Row],[Performance Score]]&gt;=40,"Need Improvement")</f>
        <v>Good</v>
      </c>
      <c r="H1125" s="30">
        <f>Table1[[#This Row],[Bonus]]/Table1[[#This Row],[Basic Salary]]</f>
        <v>0.16224929783614858</v>
      </c>
      <c r="I1125" s="10">
        <f ca="1">DATEDIF(Table1[[#This Row],[Date of Birth]],TODAY(),"y")</f>
        <v>20</v>
      </c>
      <c r="J1125" s="34">
        <v>43332</v>
      </c>
      <c r="K1125" s="33" t="str" cm="1">
        <f t="array" aca="1" ref="K1125" ca="1">_xlfn.IFS(L1125&lt;3,"Junior",L1125&lt;=7,"Mid-Level",L1125&gt;7,"Senior")</f>
        <v>Mid-Level</v>
      </c>
      <c r="L1125" s="46">
        <f ca="1">INT(YEARFRAC(Table1[[#This Row],[Joining Date]],TODAY(),1))</f>
        <v>7</v>
      </c>
      <c r="M1125" s="25" t="str">
        <f t="shared" ca="1" si="17"/>
        <v>Yes</v>
      </c>
      <c r="N1125" s="26">
        <f>YEAR(Table1[[#This Row],[Joining Date]])</f>
        <v>2018</v>
      </c>
      <c r="O1125" s="46">
        <f>MONTH(Table1[[#This Row],[Joining Date]])</f>
        <v>8</v>
      </c>
      <c r="P1125" s="26">
        <f ca="1">NETWORKDAYS(Table1[[#This Row],[Joining Date]],TODAY())</f>
        <v>2051</v>
      </c>
      <c r="Q1125" s="26" t="str">
        <f>LEFT(Table1[[#This Row],[Department]],5)&amp;"-"&amp;RIGHT(Table1[[#This Row],[Employee ID]],3)</f>
        <v>Finan-212</v>
      </c>
      <c r="R1125" s="26" t="str">
        <f>LEFT(Table1[[#This Row],[Department]],3)</f>
        <v>Fin</v>
      </c>
      <c r="S1125" s="37">
        <f>_xlfn.XLOOKUP(Table1[[#This Row],[City]],Table2[City],Table2[Bonus %])</f>
        <v>5</v>
      </c>
      <c r="U1125" s="48" t="str">
        <v xml:space="preserve">Gayathri </v>
      </c>
      <c r="V1125" s="48" t="str">
        <v>Iyer</v>
      </c>
    </row>
    <row r="1126" spans="1:22" x14ac:dyDescent="0.35">
      <c r="A1126" s="7" t="s">
        <v>156</v>
      </c>
      <c r="B1126" s="40" t="str">
        <f>LEFT(Table1[[#This Row],[Employee Name]],FIND(" ",Table1[[#This Row],[Employee Name]]))</f>
        <v xml:space="preserve">Karan </v>
      </c>
      <c r="C1126" s="40" t="str">
        <f>RIGHT(Table1[[#This Row],[Employee Name]],LEN(Table1[[#This Row],[Employee Name]])-FIND(" ",Table1[[#This Row],[Employee Name]]))</f>
        <v>Malhotra</v>
      </c>
      <c r="D1126" s="22">
        <f>Table1[[#This Row],[Basic Salary]]+Table1[[#This Row],[Bonus]]</f>
        <v>117495</v>
      </c>
      <c r="E1126" s="8">
        <v>74</v>
      </c>
      <c r="F1126" s="45">
        <v>94</v>
      </c>
      <c r="G1126" s="8" t="str" cm="1">
        <f t="array" ref="G1126">_xlfn.IFS(Table1[[#This Row],[Performance Score]]&gt;=80,"Excellent",Table1[[#This Row],[Performance Score]]&gt;=60,"Good",Table1[[#This Row],[Performance Score]]&gt;=40,"Need Improvement")</f>
        <v>Excellent</v>
      </c>
      <c r="H1126" s="29">
        <f>Table1[[#This Row],[Bonus]]/Table1[[#This Row],[Basic Salary]]</f>
        <v>0.17558481580053228</v>
      </c>
      <c r="I1126" s="8">
        <f ca="1">DATEDIF(Table1[[#This Row],[Date of Birth]],TODAY(),"y")</f>
        <v>35</v>
      </c>
      <c r="J1126" s="33">
        <v>44861</v>
      </c>
      <c r="K1126" s="33" t="str" cm="1">
        <f t="array" aca="1" ref="K1126" ca="1">_xlfn.IFS(L1126&lt;3,"Junior",L1126&lt;=7,"Mid-Level",L1126&gt;7,"Senior")</f>
        <v>Mid-Level</v>
      </c>
      <c r="L1126" s="45">
        <f ca="1">INT(YEARFRAC(Table1[[#This Row],[Joining Date]],TODAY(),1))</f>
        <v>3</v>
      </c>
      <c r="M1126" s="25" t="str">
        <f t="shared" ca="1" si="17"/>
        <v>No</v>
      </c>
      <c r="N1126" s="25">
        <f>YEAR(Table1[[#This Row],[Joining Date]])</f>
        <v>2022</v>
      </c>
      <c r="O1126" s="45">
        <f>MONTH(Table1[[#This Row],[Joining Date]])</f>
        <v>10</v>
      </c>
      <c r="P1126" s="25">
        <f ca="1">NETWORKDAYS(Table1[[#This Row],[Joining Date]],TODAY())</f>
        <v>958</v>
      </c>
      <c r="Q1126" s="25" t="str">
        <f>LEFT(Table1[[#This Row],[Department]],5)&amp;"-"&amp;RIGHT(Table1[[#This Row],[Employee ID]],3)</f>
        <v>Sales-100</v>
      </c>
      <c r="R1126" s="25" t="str">
        <f>LEFT(Table1[[#This Row],[Department]],3)</f>
        <v>Sal</v>
      </c>
      <c r="S1126" s="36">
        <f>_xlfn.XLOOKUP(Table1[[#This Row],[City]],Table2[City],Table2[Bonus %])</f>
        <v>5</v>
      </c>
      <c r="U1126" s="48" t="str">
        <v xml:space="preserve">Karan </v>
      </c>
      <c r="V1126" s="48" t="str">
        <v>Malhotra</v>
      </c>
    </row>
    <row r="1127" spans="1:22" x14ac:dyDescent="0.35">
      <c r="A1127" s="9" t="s">
        <v>2672</v>
      </c>
      <c r="B1127" s="41" t="str">
        <f>LEFT(Table1[[#This Row],[Employee Name]],FIND(" ",Table1[[#This Row],[Employee Name]]))</f>
        <v xml:space="preserve">Tarun </v>
      </c>
      <c r="C1127" s="41" t="str">
        <f>RIGHT(Table1[[#This Row],[Employee Name]],LEN(Table1[[#This Row],[Employee Name]])-FIND(" ",Table1[[#This Row],[Employee Name]]))</f>
        <v>Verma</v>
      </c>
      <c r="D1127" s="23">
        <f>Table1[[#This Row],[Basic Salary]]+Table1[[#This Row],[Bonus]]</f>
        <v>117484</v>
      </c>
      <c r="E1127" s="10">
        <v>96</v>
      </c>
      <c r="F1127" s="46">
        <v>51</v>
      </c>
      <c r="G1127" s="10" t="str" cm="1">
        <f t="array" ref="G1127">_xlfn.IFS(Table1[[#This Row],[Performance Score]]&gt;=80,"Excellent",Table1[[#This Row],[Performance Score]]&gt;=60,"Good",Table1[[#This Row],[Performance Score]]&gt;=40,"Need Improvement")</f>
        <v>Need Improvement</v>
      </c>
      <c r="H1127" s="30">
        <f>Table1[[#This Row],[Bonus]]/Table1[[#This Row],[Basic Salary]]</f>
        <v>7.5870658156210219E-2</v>
      </c>
      <c r="I1127" s="10">
        <f ca="1">DATEDIF(Table1[[#This Row],[Date of Birth]],TODAY(),"y")</f>
        <v>46</v>
      </c>
      <c r="J1127" s="34">
        <v>43005</v>
      </c>
      <c r="K1127" s="33" t="str" cm="1">
        <f t="array" aca="1" ref="K1127" ca="1">_xlfn.IFS(L1127&lt;3,"Junior",L1127&lt;=7,"Mid-Level",L1127&gt;7,"Senior")</f>
        <v>Senior</v>
      </c>
      <c r="L1127" s="46">
        <f ca="1">INT(YEARFRAC(Table1[[#This Row],[Joining Date]],TODAY(),1))</f>
        <v>8</v>
      </c>
      <c r="M1127" s="25" t="str">
        <f t="shared" ca="1" si="17"/>
        <v>Yes</v>
      </c>
      <c r="N1127" s="26">
        <f>YEAR(Table1[[#This Row],[Joining Date]])</f>
        <v>2017</v>
      </c>
      <c r="O1127" s="46">
        <f>MONTH(Table1[[#This Row],[Joining Date]])</f>
        <v>9</v>
      </c>
      <c r="P1127" s="26">
        <f ca="1">NETWORKDAYS(Table1[[#This Row],[Joining Date]],TODAY())</f>
        <v>2284</v>
      </c>
      <c r="Q1127" s="26" t="str">
        <f>LEFT(Table1[[#This Row],[Department]],5)&amp;"-"&amp;RIGHT(Table1[[#This Row],[Employee ID]],3)</f>
        <v>Opera-616</v>
      </c>
      <c r="R1127" s="26" t="str">
        <f>LEFT(Table1[[#This Row],[Department]],3)</f>
        <v>Ope</v>
      </c>
      <c r="S1127" s="37">
        <f>_xlfn.XLOOKUP(Table1[[#This Row],[City]],Table2[City],Table2[Bonus %])</f>
        <v>7</v>
      </c>
      <c r="U1127" s="48" t="str">
        <v xml:space="preserve">Tarun </v>
      </c>
      <c r="V1127" s="48" t="str">
        <v>Verma</v>
      </c>
    </row>
    <row r="1128" spans="1:22" x14ac:dyDescent="0.35">
      <c r="A1128" s="7" t="s">
        <v>1924</v>
      </c>
      <c r="B1128" s="40" t="str">
        <f>LEFT(Table1[[#This Row],[Employee Name]],FIND(" ",Table1[[#This Row],[Employee Name]]))</f>
        <v xml:space="preserve">Swathi </v>
      </c>
      <c r="C1128" s="40" t="str">
        <f>RIGHT(Table1[[#This Row],[Employee Name]],LEN(Table1[[#This Row],[Employee Name]])-FIND(" ",Table1[[#This Row],[Employee Name]]))</f>
        <v>Ramesh</v>
      </c>
      <c r="D1128" s="22">
        <f>Table1[[#This Row],[Basic Salary]]+Table1[[#This Row],[Bonus]]</f>
        <v>117470</v>
      </c>
      <c r="E1128" s="8">
        <v>89</v>
      </c>
      <c r="F1128" s="45">
        <v>88</v>
      </c>
      <c r="G1128" s="8" t="str" cm="1">
        <f t="array" ref="G1128">_xlfn.IFS(Table1[[#This Row],[Performance Score]]&gt;=80,"Excellent",Table1[[#This Row],[Performance Score]]&gt;=60,"Good",Table1[[#This Row],[Performance Score]]&gt;=40,"Need Improvement")</f>
        <v>Excellent</v>
      </c>
      <c r="H1128" s="29">
        <f>Table1[[#This Row],[Bonus]]/Table1[[#This Row],[Basic Salary]]</f>
        <v>0.18142229284629541</v>
      </c>
      <c r="I1128" s="8">
        <f ca="1">DATEDIF(Table1[[#This Row],[Date of Birth]],TODAY(),"y")</f>
        <v>31</v>
      </c>
      <c r="J1128" s="33">
        <v>42573</v>
      </c>
      <c r="K1128" s="33" t="str" cm="1">
        <f t="array" aca="1" ref="K1128" ca="1">_xlfn.IFS(L1128&lt;3,"Junior",L1128&lt;=7,"Mid-Level",L1128&gt;7,"Senior")</f>
        <v>Senior</v>
      </c>
      <c r="L1128" s="45">
        <f ca="1">INT(YEARFRAC(Table1[[#This Row],[Joining Date]],TODAY(),1))</f>
        <v>9</v>
      </c>
      <c r="M1128" s="25" t="str">
        <f t="shared" ca="1" si="17"/>
        <v>Yes</v>
      </c>
      <c r="N1128" s="25">
        <f>YEAR(Table1[[#This Row],[Joining Date]])</f>
        <v>2016</v>
      </c>
      <c r="O1128" s="45">
        <f>MONTH(Table1[[#This Row],[Joining Date]])</f>
        <v>7</v>
      </c>
      <c r="P1128" s="25">
        <f ca="1">NETWORKDAYS(Table1[[#This Row],[Joining Date]],TODAY())</f>
        <v>2592</v>
      </c>
      <c r="Q1128" s="25" t="str">
        <f>LEFT(Table1[[#This Row],[Department]],5)&amp;"-"&amp;RIGHT(Table1[[#This Row],[Employee ID]],3)</f>
        <v>HR-868</v>
      </c>
      <c r="R1128" s="25" t="str">
        <f>LEFT(Table1[[#This Row],[Department]],3)</f>
        <v>HR</v>
      </c>
      <c r="S1128" s="36">
        <f>_xlfn.XLOOKUP(Table1[[#This Row],[City]],Table2[City],Table2[Bonus %])</f>
        <v>4</v>
      </c>
      <c r="U1128" s="48" t="str">
        <v xml:space="preserve">Swathi </v>
      </c>
      <c r="V1128" s="48" t="str">
        <v>Ramesh</v>
      </c>
    </row>
    <row r="1129" spans="1:22" x14ac:dyDescent="0.35">
      <c r="A1129" s="9" t="s">
        <v>1526</v>
      </c>
      <c r="B1129" s="41" t="str">
        <f>LEFT(Table1[[#This Row],[Employee Name]],FIND(" ",Table1[[#This Row],[Employee Name]]))</f>
        <v xml:space="preserve">Ajay </v>
      </c>
      <c r="C1129" s="41" t="str">
        <f>RIGHT(Table1[[#This Row],[Employee Name]],LEN(Table1[[#This Row],[Employee Name]])-FIND(" ",Table1[[#This Row],[Employee Name]]))</f>
        <v>Singh</v>
      </c>
      <c r="D1129" s="23">
        <f>Table1[[#This Row],[Basic Salary]]+Table1[[#This Row],[Bonus]]</f>
        <v>117467</v>
      </c>
      <c r="E1129" s="10">
        <v>96</v>
      </c>
      <c r="F1129" s="46">
        <v>46</v>
      </c>
      <c r="G1129" s="10" t="str" cm="1">
        <f t="array" ref="G1129">_xlfn.IFS(Table1[[#This Row],[Performance Score]]&gt;=80,"Excellent",Table1[[#This Row],[Performance Score]]&gt;=60,"Good",Table1[[#This Row],[Performance Score]]&gt;=40,"Need Improvement")</f>
        <v>Need Improvement</v>
      </c>
      <c r="H1129" s="30">
        <f>Table1[[#This Row],[Bonus]]/Table1[[#This Row],[Basic Salary]]</f>
        <v>7.5340772815071816E-2</v>
      </c>
      <c r="I1129" s="10">
        <f ca="1">DATEDIF(Table1[[#This Row],[Date of Birth]],TODAY(),"y")</f>
        <v>20</v>
      </c>
      <c r="J1129" s="34">
        <v>42446</v>
      </c>
      <c r="K1129" s="33" t="str" cm="1">
        <f t="array" aca="1" ref="K1129" ca="1">_xlfn.IFS(L1129&lt;3,"Junior",L1129&lt;=7,"Mid-Level",L1129&gt;7,"Senior")</f>
        <v>Senior</v>
      </c>
      <c r="L1129" s="46">
        <f ca="1">INT(YEARFRAC(Table1[[#This Row],[Joining Date]],TODAY(),1))</f>
        <v>10</v>
      </c>
      <c r="M1129" s="25" t="str">
        <f t="shared" ca="1" si="17"/>
        <v>Yes</v>
      </c>
      <c r="N1129" s="26">
        <f>YEAR(Table1[[#This Row],[Joining Date]])</f>
        <v>2016</v>
      </c>
      <c r="O1129" s="46">
        <f>MONTH(Table1[[#This Row],[Joining Date]])</f>
        <v>3</v>
      </c>
      <c r="P1129" s="26">
        <f ca="1">NETWORKDAYS(Table1[[#This Row],[Joining Date]],TODAY())</f>
        <v>2683</v>
      </c>
      <c r="Q1129" s="26" t="str">
        <f>LEFT(Table1[[#This Row],[Department]],5)&amp;"-"&amp;RIGHT(Table1[[#This Row],[Employee ID]],3)</f>
        <v>HR-470</v>
      </c>
      <c r="R1129" s="26" t="str">
        <f>LEFT(Table1[[#This Row],[Department]],3)</f>
        <v>HR</v>
      </c>
      <c r="S1129" s="37">
        <f>_xlfn.XLOOKUP(Table1[[#This Row],[City]],Table2[City],Table2[Bonus %])</f>
        <v>5</v>
      </c>
      <c r="U1129" s="48" t="str">
        <v xml:space="preserve">Ajay </v>
      </c>
      <c r="V1129" s="48" t="str">
        <v>Singh</v>
      </c>
    </row>
    <row r="1130" spans="1:22" x14ac:dyDescent="0.35">
      <c r="A1130" s="7" t="s">
        <v>3265</v>
      </c>
      <c r="B1130" s="40" t="str">
        <f>LEFT(Table1[[#This Row],[Employee Name]],FIND(" ",Table1[[#This Row],[Employee Name]]))</f>
        <v xml:space="preserve">Rahul </v>
      </c>
      <c r="C1130" s="40" t="str">
        <f>RIGHT(Table1[[#This Row],[Employee Name]],LEN(Table1[[#This Row],[Employee Name]])-FIND(" ",Table1[[#This Row],[Employee Name]]))</f>
        <v>Verma</v>
      </c>
      <c r="D1130" s="22">
        <f>Table1[[#This Row],[Basic Salary]]+Table1[[#This Row],[Bonus]]</f>
        <v>117418</v>
      </c>
      <c r="E1130" s="8">
        <v>62</v>
      </c>
      <c r="F1130" s="45">
        <v>79</v>
      </c>
      <c r="G1130" s="8" t="str" cm="1">
        <f t="array" ref="G1130">_xlfn.IFS(Table1[[#This Row],[Performance Score]]&gt;=80,"Excellent",Table1[[#This Row],[Performance Score]]&gt;=60,"Good",Table1[[#This Row],[Performance Score]]&gt;=40,"Need Improvement")</f>
        <v>Good</v>
      </c>
      <c r="H1130" s="29">
        <f>Table1[[#This Row],[Bonus]]/Table1[[#This Row],[Basic Salary]]</f>
        <v>0.21288309971180366</v>
      </c>
      <c r="I1130" s="8">
        <f ca="1">DATEDIF(Table1[[#This Row],[Date of Birth]],TODAY(),"y")</f>
        <v>28</v>
      </c>
      <c r="J1130" s="33">
        <v>45820</v>
      </c>
      <c r="K1130" s="33" t="str" cm="1">
        <f t="array" aca="1" ref="K1130" ca="1">_xlfn.IFS(L1130&lt;3,"Junior",L1130&lt;=7,"Mid-Level",L1130&gt;7,"Senior")</f>
        <v>Junior</v>
      </c>
      <c r="L1130" s="45">
        <f ca="1">INT(YEARFRAC(Table1[[#This Row],[Joining Date]],TODAY(),1))</f>
        <v>1</v>
      </c>
      <c r="M1130" s="25" t="str">
        <f t="shared" ca="1" si="17"/>
        <v>No</v>
      </c>
      <c r="N1130" s="25">
        <f>YEAR(Table1[[#This Row],[Joining Date]])</f>
        <v>2025</v>
      </c>
      <c r="O1130" s="45">
        <f>MONTH(Table1[[#This Row],[Joining Date]])</f>
        <v>6</v>
      </c>
      <c r="P1130" s="25">
        <f ca="1">NETWORKDAYS(Table1[[#This Row],[Joining Date]],TODAY())</f>
        <v>273</v>
      </c>
      <c r="Q1130" s="25" t="str">
        <f>LEFT(Table1[[#This Row],[Department]],5)&amp;"-"&amp;RIGHT(Table1[[#This Row],[Employee ID]],3)</f>
        <v>Opera-209</v>
      </c>
      <c r="R1130" s="25" t="str">
        <f>LEFT(Table1[[#This Row],[Department]],3)</f>
        <v>Ope</v>
      </c>
      <c r="S1130" s="36">
        <f>_xlfn.XLOOKUP(Table1[[#This Row],[City]],Table2[City],Table2[Bonus %])</f>
        <v>5</v>
      </c>
      <c r="U1130" s="48" t="str">
        <v xml:space="preserve">Rahul </v>
      </c>
      <c r="V1130" s="48" t="str">
        <v>Verma</v>
      </c>
    </row>
    <row r="1131" spans="1:22" x14ac:dyDescent="0.35">
      <c r="A1131" s="9" t="s">
        <v>4344</v>
      </c>
      <c r="B1131" s="41" t="str">
        <f>LEFT(Table1[[#This Row],[Employee Name]],FIND(" ",Table1[[#This Row],[Employee Name]]))</f>
        <v xml:space="preserve">Meera </v>
      </c>
      <c r="C1131" s="41" t="str">
        <f>RIGHT(Table1[[#This Row],[Employee Name]],LEN(Table1[[#This Row],[Employee Name]])-FIND(" ",Table1[[#This Row],[Employee Name]]))</f>
        <v>Joshi</v>
      </c>
      <c r="D1131" s="23">
        <f>Table1[[#This Row],[Basic Salary]]+Table1[[#This Row],[Bonus]]</f>
        <v>117382</v>
      </c>
      <c r="E1131" s="10">
        <v>72</v>
      </c>
      <c r="F1131" s="46">
        <v>88</v>
      </c>
      <c r="G1131" s="10" t="str" cm="1">
        <f t="array" ref="G1131">_xlfn.IFS(Table1[[#This Row],[Performance Score]]&gt;=80,"Excellent",Table1[[#This Row],[Performance Score]]&gt;=60,"Good",Table1[[#This Row],[Performance Score]]&gt;=40,"Need Improvement")</f>
        <v>Excellent</v>
      </c>
      <c r="H1131" s="30">
        <f>Table1[[#This Row],[Bonus]]/Table1[[#This Row],[Basic Salary]]</f>
        <v>5.7390709028834981E-2</v>
      </c>
      <c r="I1131" s="10">
        <f ca="1">DATEDIF(Table1[[#This Row],[Date of Birth]],TODAY(),"y")</f>
        <v>20</v>
      </c>
      <c r="J1131" s="34">
        <v>45963</v>
      </c>
      <c r="K1131" s="33" t="str" cm="1">
        <f t="array" aca="1" ref="K1131" ca="1">_xlfn.IFS(L1131&lt;3,"Junior",L1131&lt;=7,"Mid-Level",L1131&gt;7,"Senior")</f>
        <v>Junior</v>
      </c>
      <c r="L1131" s="46">
        <f ca="1">INT(YEARFRAC(Table1[[#This Row],[Joining Date]],TODAY(),1))</f>
        <v>0</v>
      </c>
      <c r="M1131" s="25" t="str">
        <f t="shared" ca="1" si="17"/>
        <v>No</v>
      </c>
      <c r="N1131" s="26">
        <f>YEAR(Table1[[#This Row],[Joining Date]])</f>
        <v>2025</v>
      </c>
      <c r="O1131" s="46">
        <f>MONTH(Table1[[#This Row],[Joining Date]])</f>
        <v>11</v>
      </c>
      <c r="P1131" s="26">
        <f ca="1">NETWORKDAYS(Table1[[#This Row],[Joining Date]],TODAY())</f>
        <v>171</v>
      </c>
      <c r="Q1131" s="26" t="str">
        <f>LEFT(Table1[[#This Row],[Department]],5)&amp;"-"&amp;RIGHT(Table1[[#This Row],[Employee ID]],3)</f>
        <v>HR-288</v>
      </c>
      <c r="R1131" s="26" t="str">
        <f>LEFT(Table1[[#This Row],[Department]],3)</f>
        <v>HR</v>
      </c>
      <c r="S1131" s="37">
        <f>_xlfn.XLOOKUP(Table1[[#This Row],[City]],Table2[City],Table2[Bonus %])</f>
        <v>6</v>
      </c>
      <c r="U1131" s="48" t="str">
        <v xml:space="preserve">Meera </v>
      </c>
      <c r="V1131" s="48" t="str">
        <v>Joshi</v>
      </c>
    </row>
    <row r="1132" spans="1:22" x14ac:dyDescent="0.35">
      <c r="A1132" s="7" t="s">
        <v>3525</v>
      </c>
      <c r="B1132" s="40" t="str">
        <f>LEFT(Table1[[#This Row],[Employee Name]],FIND(" ",Table1[[#This Row],[Employee Name]]))</f>
        <v xml:space="preserve">Rahul </v>
      </c>
      <c r="C1132" s="40" t="str">
        <f>RIGHT(Table1[[#This Row],[Employee Name]],LEN(Table1[[#This Row],[Employee Name]])-FIND(" ",Table1[[#This Row],[Employee Name]]))</f>
        <v>Verma</v>
      </c>
      <c r="D1132" s="22">
        <f>Table1[[#This Row],[Basic Salary]]+Table1[[#This Row],[Bonus]]</f>
        <v>117369</v>
      </c>
      <c r="E1132" s="8">
        <v>73</v>
      </c>
      <c r="F1132" s="45">
        <v>43</v>
      </c>
      <c r="G1132" s="8" t="str" cm="1">
        <f t="array" ref="G1132">_xlfn.IFS(Table1[[#This Row],[Performance Score]]&gt;=80,"Excellent",Table1[[#This Row],[Performance Score]]&gt;=60,"Good",Table1[[#This Row],[Performance Score]]&gt;=40,"Need Improvement")</f>
        <v>Need Improvement</v>
      </c>
      <c r="H1132" s="29">
        <f>Table1[[#This Row],[Bonus]]/Table1[[#This Row],[Basic Salary]]</f>
        <v>0.29623616725200452</v>
      </c>
      <c r="I1132" s="8">
        <f ca="1">DATEDIF(Table1[[#This Row],[Date of Birth]],TODAY(),"y")</f>
        <v>41</v>
      </c>
      <c r="J1132" s="33">
        <v>43692</v>
      </c>
      <c r="K1132" s="33" t="str" cm="1">
        <f t="array" aca="1" ref="K1132" ca="1">_xlfn.IFS(L1132&lt;3,"Junior",L1132&lt;=7,"Mid-Level",L1132&gt;7,"Senior")</f>
        <v>Mid-Level</v>
      </c>
      <c r="L1132" s="45">
        <f ca="1">INT(YEARFRAC(Table1[[#This Row],[Joining Date]],TODAY(),1))</f>
        <v>6</v>
      </c>
      <c r="M1132" s="25" t="str">
        <f t="shared" ca="1" si="17"/>
        <v>Yes</v>
      </c>
      <c r="N1132" s="25">
        <f>YEAR(Table1[[#This Row],[Joining Date]])</f>
        <v>2019</v>
      </c>
      <c r="O1132" s="45">
        <f>MONTH(Table1[[#This Row],[Joining Date]])</f>
        <v>8</v>
      </c>
      <c r="P1132" s="25">
        <f ca="1">NETWORKDAYS(Table1[[#This Row],[Joining Date]],TODAY())</f>
        <v>1793</v>
      </c>
      <c r="Q1132" s="25" t="str">
        <f>LEFT(Table1[[#This Row],[Department]],5)&amp;"-"&amp;RIGHT(Table1[[#This Row],[Employee ID]],3)</f>
        <v>Sales-469</v>
      </c>
      <c r="R1132" s="25" t="str">
        <f>LEFT(Table1[[#This Row],[Department]],3)</f>
        <v>Sal</v>
      </c>
      <c r="S1132" s="36">
        <f>_xlfn.XLOOKUP(Table1[[#This Row],[City]],Table2[City],Table2[Bonus %])</f>
        <v>5</v>
      </c>
      <c r="U1132" s="48" t="str">
        <v xml:space="preserve">Rahul </v>
      </c>
      <c r="V1132" s="48" t="str">
        <v>Verma</v>
      </c>
    </row>
    <row r="1133" spans="1:22" x14ac:dyDescent="0.35">
      <c r="A1133" s="9" t="s">
        <v>3381</v>
      </c>
      <c r="B1133" s="41" t="str">
        <f>LEFT(Table1[[#This Row],[Employee Name]],FIND(" ",Table1[[#This Row],[Employee Name]]))</f>
        <v xml:space="preserve">Ravi </v>
      </c>
      <c r="C1133" s="41" t="str">
        <f>RIGHT(Table1[[#This Row],[Employee Name]],LEN(Table1[[#This Row],[Employee Name]])-FIND(" ",Table1[[#This Row],[Employee Name]]))</f>
        <v>Teja</v>
      </c>
      <c r="D1133" s="23">
        <f>Table1[[#This Row],[Basic Salary]]+Table1[[#This Row],[Bonus]]</f>
        <v>117366</v>
      </c>
      <c r="E1133" s="10">
        <v>77</v>
      </c>
      <c r="F1133" s="46">
        <v>72</v>
      </c>
      <c r="G1133" s="10" t="str" cm="1">
        <f t="array" ref="G1133">_xlfn.IFS(Table1[[#This Row],[Performance Score]]&gt;=80,"Excellent",Table1[[#This Row],[Performance Score]]&gt;=60,"Good",Table1[[#This Row],[Performance Score]]&gt;=40,"Need Improvement")</f>
        <v>Good</v>
      </c>
      <c r="H1133" s="30">
        <f>Table1[[#This Row],[Bonus]]/Table1[[#This Row],[Basic Salary]]</f>
        <v>0.26195929163575371</v>
      </c>
      <c r="I1133" s="10">
        <f ca="1">DATEDIF(Table1[[#This Row],[Date of Birth]],TODAY(),"y")</f>
        <v>20</v>
      </c>
      <c r="J1133" s="34">
        <v>44610</v>
      </c>
      <c r="K1133" s="33" t="str" cm="1">
        <f t="array" aca="1" ref="K1133" ca="1">_xlfn.IFS(L1133&lt;3,"Junior",L1133&lt;=7,"Mid-Level",L1133&gt;7,"Senior")</f>
        <v>Mid-Level</v>
      </c>
      <c r="L1133" s="46">
        <f ca="1">INT(YEARFRAC(Table1[[#This Row],[Joining Date]],TODAY(),1))</f>
        <v>4</v>
      </c>
      <c r="M1133" s="25" t="str">
        <f t="shared" ca="1" si="17"/>
        <v>No</v>
      </c>
      <c r="N1133" s="26">
        <f>YEAR(Table1[[#This Row],[Joining Date]])</f>
        <v>2022</v>
      </c>
      <c r="O1133" s="46">
        <f>MONTH(Table1[[#This Row],[Joining Date]])</f>
        <v>2</v>
      </c>
      <c r="P1133" s="26">
        <f ca="1">NETWORKDAYS(Table1[[#This Row],[Joining Date]],TODAY())</f>
        <v>1137</v>
      </c>
      <c r="Q1133" s="26" t="str">
        <f>LEFT(Table1[[#This Row],[Department]],5)&amp;"-"&amp;RIGHT(Table1[[#This Row],[Employee ID]],3)</f>
        <v>Suppo-325</v>
      </c>
      <c r="R1133" s="26" t="str">
        <f>LEFT(Table1[[#This Row],[Department]],3)</f>
        <v>Sup</v>
      </c>
      <c r="S1133" s="37">
        <f>_xlfn.XLOOKUP(Table1[[#This Row],[City]],Table2[City],Table2[Bonus %])</f>
        <v>6</v>
      </c>
      <c r="U1133" s="48" t="str">
        <v xml:space="preserve">Ravi </v>
      </c>
      <c r="V1133" s="48" t="str">
        <v>Teja</v>
      </c>
    </row>
    <row r="1134" spans="1:22" x14ac:dyDescent="0.35">
      <c r="A1134" s="7" t="s">
        <v>4595</v>
      </c>
      <c r="B1134" s="40" t="str">
        <f>LEFT(Table1[[#This Row],[Employee Name]],FIND(" ",Table1[[#This Row],[Employee Name]]))</f>
        <v xml:space="preserve">Tarun </v>
      </c>
      <c r="C1134" s="40" t="str">
        <f>RIGHT(Table1[[#This Row],[Employee Name]],LEN(Table1[[#This Row],[Employee Name]])-FIND(" ",Table1[[#This Row],[Employee Name]]))</f>
        <v>Verma</v>
      </c>
      <c r="D1134" s="22">
        <f>Table1[[#This Row],[Basic Salary]]+Table1[[#This Row],[Bonus]]</f>
        <v>117362</v>
      </c>
      <c r="E1134" s="8">
        <v>62</v>
      </c>
      <c r="F1134" s="45">
        <v>73</v>
      </c>
      <c r="G1134" s="8" t="str" cm="1">
        <f t="array" ref="G1134">_xlfn.IFS(Table1[[#This Row],[Performance Score]]&gt;=80,"Excellent",Table1[[#This Row],[Performance Score]]&gt;=60,"Good",Table1[[#This Row],[Performance Score]]&gt;=40,"Need Improvement")</f>
        <v>Good</v>
      </c>
      <c r="H1134" s="29">
        <f>Table1[[#This Row],[Bonus]]/Table1[[#This Row],[Basic Salary]]</f>
        <v>9.1932527609530981E-2</v>
      </c>
      <c r="I1134" s="8">
        <f ca="1">DATEDIF(Table1[[#This Row],[Date of Birth]],TODAY(),"y")</f>
        <v>25</v>
      </c>
      <c r="J1134" s="33">
        <v>45217</v>
      </c>
      <c r="K1134" s="33" t="str" cm="1">
        <f t="array" aca="1" ref="K1134" ca="1">_xlfn.IFS(L1134&lt;3,"Junior",L1134&lt;=7,"Mid-Level",L1134&gt;7,"Senior")</f>
        <v>Junior</v>
      </c>
      <c r="L1134" s="45">
        <f ca="1">INT(YEARFRAC(Table1[[#This Row],[Joining Date]],TODAY(),1))</f>
        <v>2</v>
      </c>
      <c r="M1134" s="25" t="str">
        <f t="shared" ca="1" si="17"/>
        <v>No</v>
      </c>
      <c r="N1134" s="25">
        <f>YEAR(Table1[[#This Row],[Joining Date]])</f>
        <v>2023</v>
      </c>
      <c r="O1134" s="45">
        <f>MONTH(Table1[[#This Row],[Joining Date]])</f>
        <v>10</v>
      </c>
      <c r="P1134" s="25">
        <f ca="1">NETWORKDAYS(Table1[[#This Row],[Joining Date]],TODAY())</f>
        <v>704</v>
      </c>
      <c r="Q1134" s="25" t="str">
        <f>LEFT(Table1[[#This Row],[Department]],5)&amp;"-"&amp;RIGHT(Table1[[#This Row],[Employee ID]],3)</f>
        <v>Suppo-539</v>
      </c>
      <c r="R1134" s="25" t="str">
        <f>LEFT(Table1[[#This Row],[Department]],3)</f>
        <v>Sup</v>
      </c>
      <c r="S1134" s="36">
        <f>_xlfn.XLOOKUP(Table1[[#This Row],[City]],Table2[City],Table2[Bonus %])</f>
        <v>5</v>
      </c>
      <c r="U1134" s="48" t="str">
        <v xml:space="preserve">Tarun </v>
      </c>
      <c r="V1134" s="48" t="str">
        <v>Verma</v>
      </c>
    </row>
    <row r="1135" spans="1:22" x14ac:dyDescent="0.35">
      <c r="A1135" s="9" t="s">
        <v>442</v>
      </c>
      <c r="B1135" s="41" t="str">
        <f>LEFT(Table1[[#This Row],[Employee Name]],FIND(" ",Table1[[#This Row],[Employee Name]]))</f>
        <v xml:space="preserve">Rohan </v>
      </c>
      <c r="C1135" s="41" t="str">
        <f>RIGHT(Table1[[#This Row],[Employee Name]],LEN(Table1[[#This Row],[Employee Name]])-FIND(" ",Table1[[#This Row],[Employee Name]]))</f>
        <v>Gupta</v>
      </c>
      <c r="D1135" s="23">
        <f>Table1[[#This Row],[Basic Salary]]+Table1[[#This Row],[Bonus]]</f>
        <v>117343</v>
      </c>
      <c r="E1135" s="10">
        <v>61</v>
      </c>
      <c r="F1135" s="46">
        <v>55</v>
      </c>
      <c r="G1135" s="10" t="str" cm="1">
        <f t="array" ref="G1135">_xlfn.IFS(Table1[[#This Row],[Performance Score]]&gt;=80,"Excellent",Table1[[#This Row],[Performance Score]]&gt;=60,"Good",Table1[[#This Row],[Performance Score]]&gt;=40,"Need Improvement")</f>
        <v>Need Improvement</v>
      </c>
      <c r="H1135" s="30">
        <f>Table1[[#This Row],[Bonus]]/Table1[[#This Row],[Basic Salary]]</f>
        <v>8.3659635772597982E-2</v>
      </c>
      <c r="I1135" s="10">
        <f ca="1">DATEDIF(Table1[[#This Row],[Date of Birth]],TODAY(),"y")</f>
        <v>28</v>
      </c>
      <c r="J1135" s="34">
        <v>44073</v>
      </c>
      <c r="K1135" s="33" t="str" cm="1">
        <f t="array" aca="1" ref="K1135" ca="1">_xlfn.IFS(L1135&lt;3,"Junior",L1135&lt;=7,"Mid-Level",L1135&gt;7,"Senior")</f>
        <v>Mid-Level</v>
      </c>
      <c r="L1135" s="46">
        <f ca="1">INT(YEARFRAC(Table1[[#This Row],[Joining Date]],TODAY(),1))</f>
        <v>5</v>
      </c>
      <c r="M1135" s="25" t="str">
        <f t="shared" ca="1" si="17"/>
        <v>No</v>
      </c>
      <c r="N1135" s="26">
        <f>YEAR(Table1[[#This Row],[Joining Date]])</f>
        <v>2020</v>
      </c>
      <c r="O1135" s="46">
        <f>MONTH(Table1[[#This Row],[Joining Date]])</f>
        <v>8</v>
      </c>
      <c r="P1135" s="26">
        <f ca="1">NETWORKDAYS(Table1[[#This Row],[Joining Date]],TODAY())</f>
        <v>1521</v>
      </c>
      <c r="Q1135" s="26" t="str">
        <f>LEFT(Table1[[#This Row],[Department]],5)&amp;"-"&amp;RIGHT(Table1[[#This Row],[Employee ID]],3)</f>
        <v>Sales-386</v>
      </c>
      <c r="R1135" s="26" t="str">
        <f>LEFT(Table1[[#This Row],[Department]],3)</f>
        <v>Sal</v>
      </c>
      <c r="S1135" s="37">
        <f>_xlfn.XLOOKUP(Table1[[#This Row],[City]],Table2[City],Table2[Bonus %])</f>
        <v>6</v>
      </c>
      <c r="U1135" s="48" t="str">
        <v xml:space="preserve">Rohan </v>
      </c>
      <c r="V1135" s="48" t="str">
        <v>Gupta</v>
      </c>
    </row>
    <row r="1136" spans="1:22" x14ac:dyDescent="0.35">
      <c r="A1136" s="7" t="s">
        <v>4160</v>
      </c>
      <c r="B1136" s="40" t="str">
        <f>LEFT(Table1[[#This Row],[Employee Name]],FIND(" ",Table1[[#This Row],[Employee Name]]))</f>
        <v xml:space="preserve">Priya </v>
      </c>
      <c r="C1136" s="40" t="str">
        <f>RIGHT(Table1[[#This Row],[Employee Name]],LEN(Table1[[#This Row],[Employee Name]])-FIND(" ",Table1[[#This Row],[Employee Name]]))</f>
        <v>Reddy</v>
      </c>
      <c r="D1136" s="22">
        <f>Table1[[#This Row],[Basic Salary]]+Table1[[#This Row],[Bonus]]</f>
        <v>117332</v>
      </c>
      <c r="E1136" s="8">
        <v>68</v>
      </c>
      <c r="F1136" s="45">
        <v>75</v>
      </c>
      <c r="G1136" s="8" t="str" cm="1">
        <f t="array" ref="G1136">_xlfn.IFS(Table1[[#This Row],[Performance Score]]&gt;=80,"Excellent",Table1[[#This Row],[Performance Score]]&gt;=60,"Good",Table1[[#This Row],[Performance Score]]&gt;=40,"Need Improvement")</f>
        <v>Good</v>
      </c>
      <c r="H1136" s="29">
        <f>Table1[[#This Row],[Bonus]]/Table1[[#This Row],[Basic Salary]]</f>
        <v>0.18018869822366171</v>
      </c>
      <c r="I1136" s="8">
        <f ca="1">DATEDIF(Table1[[#This Row],[Date of Birth]],TODAY(),"y")</f>
        <v>32</v>
      </c>
      <c r="J1136" s="33">
        <v>44737</v>
      </c>
      <c r="K1136" s="33" t="str" cm="1">
        <f t="array" aca="1" ref="K1136" ca="1">_xlfn.IFS(L1136&lt;3,"Junior",L1136&lt;=7,"Mid-Level",L1136&gt;7,"Senior")</f>
        <v>Mid-Level</v>
      </c>
      <c r="L1136" s="45">
        <f ca="1">INT(YEARFRAC(Table1[[#This Row],[Joining Date]],TODAY(),1))</f>
        <v>4</v>
      </c>
      <c r="M1136" s="25" t="str">
        <f t="shared" ca="1" si="17"/>
        <v>No</v>
      </c>
      <c r="N1136" s="25">
        <f>YEAR(Table1[[#This Row],[Joining Date]])</f>
        <v>2022</v>
      </c>
      <c r="O1136" s="45">
        <f>MONTH(Table1[[#This Row],[Joining Date]])</f>
        <v>6</v>
      </c>
      <c r="P1136" s="25">
        <f ca="1">NETWORKDAYS(Table1[[#This Row],[Joining Date]],TODAY())</f>
        <v>1046</v>
      </c>
      <c r="Q1136" s="25" t="str">
        <f>LEFT(Table1[[#This Row],[Department]],5)&amp;"-"&amp;RIGHT(Table1[[#This Row],[Employee ID]],3)</f>
        <v>Marke-104</v>
      </c>
      <c r="R1136" s="25" t="str">
        <f>LEFT(Table1[[#This Row],[Department]],3)</f>
        <v>Mar</v>
      </c>
      <c r="S1136" s="36">
        <f>_xlfn.XLOOKUP(Table1[[#This Row],[City]],Table2[City],Table2[Bonus %])</f>
        <v>6</v>
      </c>
      <c r="U1136" s="48" t="str">
        <v xml:space="preserve">Priya </v>
      </c>
      <c r="V1136" s="48" t="str">
        <v>Reddy</v>
      </c>
    </row>
    <row r="1137" spans="1:22" x14ac:dyDescent="0.35">
      <c r="A1137" s="9" t="s">
        <v>4961</v>
      </c>
      <c r="B1137" s="41" t="str">
        <f>LEFT(Table1[[#This Row],[Employee Name]],FIND(" ",Table1[[#This Row],[Employee Name]]))</f>
        <v xml:space="preserve">Ravi </v>
      </c>
      <c r="C1137" s="41" t="str">
        <f>RIGHT(Table1[[#This Row],[Employee Name]],LEN(Table1[[#This Row],[Employee Name]])-FIND(" ",Table1[[#This Row],[Employee Name]]))</f>
        <v>Teja</v>
      </c>
      <c r="D1137" s="23">
        <f>Table1[[#This Row],[Basic Salary]]+Table1[[#This Row],[Bonus]]</f>
        <v>117328</v>
      </c>
      <c r="E1137" s="10">
        <v>92</v>
      </c>
      <c r="F1137" s="46">
        <v>49</v>
      </c>
      <c r="G1137" s="10" t="str" cm="1">
        <f t="array" ref="G1137">_xlfn.IFS(Table1[[#This Row],[Performance Score]]&gt;=80,"Excellent",Table1[[#This Row],[Performance Score]]&gt;=60,"Good",Table1[[#This Row],[Performance Score]]&gt;=40,"Need Improvement")</f>
        <v>Need Improvement</v>
      </c>
      <c r="H1137" s="30">
        <f>Table1[[#This Row],[Bonus]]/Table1[[#This Row],[Basic Salary]]</f>
        <v>0.22640799431366809</v>
      </c>
      <c r="I1137" s="10">
        <f ca="1">DATEDIF(Table1[[#This Row],[Date of Birth]],TODAY(),"y")</f>
        <v>21</v>
      </c>
      <c r="J1137" s="34">
        <v>43857</v>
      </c>
      <c r="K1137" s="33" t="str" cm="1">
        <f t="array" aca="1" ref="K1137" ca="1">_xlfn.IFS(L1137&lt;3,"Junior",L1137&lt;=7,"Mid-Level",L1137&gt;7,"Senior")</f>
        <v>Mid-Level</v>
      </c>
      <c r="L1137" s="46">
        <f ca="1">INT(YEARFRAC(Table1[[#This Row],[Joining Date]],TODAY(),1))</f>
        <v>6</v>
      </c>
      <c r="M1137" s="25" t="str">
        <f t="shared" ca="1" si="17"/>
        <v>Yes</v>
      </c>
      <c r="N1137" s="26">
        <f>YEAR(Table1[[#This Row],[Joining Date]])</f>
        <v>2020</v>
      </c>
      <c r="O1137" s="46">
        <f>MONTH(Table1[[#This Row],[Joining Date]])</f>
        <v>1</v>
      </c>
      <c r="P1137" s="26">
        <f ca="1">NETWORKDAYS(Table1[[#This Row],[Joining Date]],TODAY())</f>
        <v>1676</v>
      </c>
      <c r="Q1137" s="26" t="str">
        <f>LEFT(Table1[[#This Row],[Department]],5)&amp;"-"&amp;RIGHT(Table1[[#This Row],[Employee ID]],3)</f>
        <v>Marke-905</v>
      </c>
      <c r="R1137" s="26" t="str">
        <f>LEFT(Table1[[#This Row],[Department]],3)</f>
        <v>Mar</v>
      </c>
      <c r="S1137" s="37">
        <f>_xlfn.XLOOKUP(Table1[[#This Row],[City]],Table2[City],Table2[Bonus %])</f>
        <v>6</v>
      </c>
      <c r="U1137" s="48" t="str">
        <v xml:space="preserve">Ravi </v>
      </c>
      <c r="V1137" s="48" t="str">
        <v>Teja</v>
      </c>
    </row>
    <row r="1138" spans="1:22" x14ac:dyDescent="0.35">
      <c r="A1138" s="7" t="s">
        <v>218</v>
      </c>
      <c r="B1138" s="40" t="str">
        <f>LEFT(Table1[[#This Row],[Employee Name]],FIND(" ",Table1[[#This Row],[Employee Name]]))</f>
        <v xml:space="preserve">Arjun </v>
      </c>
      <c r="C1138" s="40" t="str">
        <f>RIGHT(Table1[[#This Row],[Employee Name]],LEN(Table1[[#This Row],[Employee Name]])-FIND(" ",Table1[[#This Row],[Employee Name]]))</f>
        <v>Mehta</v>
      </c>
      <c r="D1138" s="22">
        <f>Table1[[#This Row],[Basic Salary]]+Table1[[#This Row],[Bonus]]</f>
        <v>117309</v>
      </c>
      <c r="E1138" s="8">
        <v>88</v>
      </c>
      <c r="F1138" s="45">
        <v>42</v>
      </c>
      <c r="G1138" s="8" t="str" cm="1">
        <f t="array" ref="G1138">_xlfn.IFS(Table1[[#This Row],[Performance Score]]&gt;=80,"Excellent",Table1[[#This Row],[Performance Score]]&gt;=60,"Good",Table1[[#This Row],[Performance Score]]&gt;=40,"Need Improvement")</f>
        <v>Need Improvement</v>
      </c>
      <c r="H1138" s="29">
        <f>Table1[[#This Row],[Bonus]]/Table1[[#This Row],[Basic Salary]]</f>
        <v>9.7525377742433458E-2</v>
      </c>
      <c r="I1138" s="8">
        <f ca="1">DATEDIF(Table1[[#This Row],[Date of Birth]],TODAY(),"y")</f>
        <v>15</v>
      </c>
      <c r="J1138" s="33">
        <v>42745</v>
      </c>
      <c r="K1138" s="33" t="str" cm="1">
        <f t="array" aca="1" ref="K1138" ca="1">_xlfn.IFS(L1138&lt;3,"Junior",L1138&lt;=7,"Mid-Level",L1138&gt;7,"Senior")</f>
        <v>Senior</v>
      </c>
      <c r="L1138" s="45">
        <f ca="1">INT(YEARFRAC(Table1[[#This Row],[Joining Date]],TODAY(),1))</f>
        <v>9</v>
      </c>
      <c r="M1138" s="25" t="str">
        <f t="shared" ca="1" si="17"/>
        <v>Yes</v>
      </c>
      <c r="N1138" s="25">
        <f>YEAR(Table1[[#This Row],[Joining Date]])</f>
        <v>2017</v>
      </c>
      <c r="O1138" s="45">
        <f>MONTH(Table1[[#This Row],[Joining Date]])</f>
        <v>1</v>
      </c>
      <c r="P1138" s="25">
        <f ca="1">NETWORKDAYS(Table1[[#This Row],[Joining Date]],TODAY())</f>
        <v>2470</v>
      </c>
      <c r="Q1138" s="25" t="str">
        <f>LEFT(Table1[[#This Row],[Department]],5)&amp;"-"&amp;RIGHT(Table1[[#This Row],[Employee ID]],3)</f>
        <v>Finan-162</v>
      </c>
      <c r="R1138" s="25" t="str">
        <f>LEFT(Table1[[#This Row],[Department]],3)</f>
        <v>Fin</v>
      </c>
      <c r="S1138" s="36">
        <f>_xlfn.XLOOKUP(Table1[[#This Row],[City]],Table2[City],Table2[Bonus %])</f>
        <v>8</v>
      </c>
      <c r="U1138" s="48" t="str">
        <v xml:space="preserve">Arjun </v>
      </c>
      <c r="V1138" s="48" t="str">
        <v>Mehta</v>
      </c>
    </row>
    <row r="1139" spans="1:22" x14ac:dyDescent="0.35">
      <c r="A1139" s="9" t="s">
        <v>612</v>
      </c>
      <c r="B1139" s="41" t="str">
        <f>LEFT(Table1[[#This Row],[Employee Name]],FIND(" ",Table1[[#This Row],[Employee Name]]))</f>
        <v xml:space="preserve">Ravi </v>
      </c>
      <c r="C1139" s="41" t="str">
        <f>RIGHT(Table1[[#This Row],[Employee Name]],LEN(Table1[[#This Row],[Employee Name]])-FIND(" ",Table1[[#This Row],[Employee Name]]))</f>
        <v>Teja</v>
      </c>
      <c r="D1139" s="23">
        <f>Table1[[#This Row],[Basic Salary]]+Table1[[#This Row],[Bonus]]</f>
        <v>117300</v>
      </c>
      <c r="E1139" s="10">
        <v>89</v>
      </c>
      <c r="F1139" s="46">
        <v>84</v>
      </c>
      <c r="G1139" s="10" t="str" cm="1">
        <f t="array" ref="G1139">_xlfn.IFS(Table1[[#This Row],[Performance Score]]&gt;=80,"Excellent",Table1[[#This Row],[Performance Score]]&gt;=60,"Good",Table1[[#This Row],[Performance Score]]&gt;=40,"Need Improvement")</f>
        <v>Excellent</v>
      </c>
      <c r="H1139" s="30">
        <f>Table1[[#This Row],[Bonus]]/Table1[[#This Row],[Basic Salary]]</f>
        <v>0.16634019747243242</v>
      </c>
      <c r="I1139" s="10">
        <f ca="1">DATEDIF(Table1[[#This Row],[Date of Birth]],TODAY(),"y")</f>
        <v>17</v>
      </c>
      <c r="J1139" s="34">
        <v>45143</v>
      </c>
      <c r="K1139" s="33" t="str" cm="1">
        <f t="array" aca="1" ref="K1139" ca="1">_xlfn.IFS(L1139&lt;3,"Junior",L1139&lt;=7,"Mid-Level",L1139&gt;7,"Senior")</f>
        <v>Junior</v>
      </c>
      <c r="L1139" s="46">
        <f ca="1">INT(YEARFRAC(Table1[[#This Row],[Joining Date]],TODAY(),1))</f>
        <v>2</v>
      </c>
      <c r="M1139" s="25" t="str">
        <f t="shared" ca="1" si="17"/>
        <v>No</v>
      </c>
      <c r="N1139" s="26">
        <f>YEAR(Table1[[#This Row],[Joining Date]])</f>
        <v>2023</v>
      </c>
      <c r="O1139" s="46">
        <f>MONTH(Table1[[#This Row],[Joining Date]])</f>
        <v>8</v>
      </c>
      <c r="P1139" s="26">
        <f ca="1">NETWORKDAYS(Table1[[#This Row],[Joining Date]],TODAY())</f>
        <v>756</v>
      </c>
      <c r="Q1139" s="26" t="str">
        <f>LEFT(Table1[[#This Row],[Department]],5)&amp;"-"&amp;RIGHT(Table1[[#This Row],[Employee ID]],3)</f>
        <v>Marke-556</v>
      </c>
      <c r="R1139" s="26" t="str">
        <f>LEFT(Table1[[#This Row],[Department]],3)</f>
        <v>Mar</v>
      </c>
      <c r="S1139" s="37">
        <f>_xlfn.XLOOKUP(Table1[[#This Row],[City]],Table2[City],Table2[Bonus %])</f>
        <v>6</v>
      </c>
      <c r="U1139" s="48" t="str">
        <v xml:space="preserve">Ravi </v>
      </c>
      <c r="V1139" s="48" t="str">
        <v>Teja</v>
      </c>
    </row>
    <row r="1140" spans="1:22" x14ac:dyDescent="0.35">
      <c r="A1140" s="7" t="s">
        <v>3751</v>
      </c>
      <c r="B1140" s="40" t="str">
        <f>LEFT(Table1[[#This Row],[Employee Name]],FIND(" ",Table1[[#This Row],[Employee Name]]))</f>
        <v xml:space="preserve">Rahul </v>
      </c>
      <c r="C1140" s="40" t="str">
        <f>RIGHT(Table1[[#This Row],[Employee Name]],LEN(Table1[[#This Row],[Employee Name]])-FIND(" ",Table1[[#This Row],[Employee Name]]))</f>
        <v>Verma</v>
      </c>
      <c r="D1140" s="22">
        <f>Table1[[#This Row],[Basic Salary]]+Table1[[#This Row],[Bonus]]</f>
        <v>117295</v>
      </c>
      <c r="E1140" s="8">
        <v>60</v>
      </c>
      <c r="F1140" s="45">
        <v>91</v>
      </c>
      <c r="G1140" s="8" t="str" cm="1">
        <f t="array" ref="G1140">_xlfn.IFS(Table1[[#This Row],[Performance Score]]&gt;=80,"Excellent",Table1[[#This Row],[Performance Score]]&gt;=60,"Good",Table1[[#This Row],[Performance Score]]&gt;=40,"Need Improvement")</f>
        <v>Excellent</v>
      </c>
      <c r="H1140" s="29">
        <f>Table1[[#This Row],[Bonus]]/Table1[[#This Row],[Basic Salary]]</f>
        <v>8.3006324731083519E-2</v>
      </c>
      <c r="I1140" s="8">
        <f ca="1">DATEDIF(Table1[[#This Row],[Date of Birth]],TODAY(),"y")</f>
        <v>46</v>
      </c>
      <c r="J1140" s="33">
        <v>42905</v>
      </c>
      <c r="K1140" s="33" t="str" cm="1">
        <f t="array" aca="1" ref="K1140" ca="1">_xlfn.IFS(L1140&lt;3,"Junior",L1140&lt;=7,"Mid-Level",L1140&gt;7,"Senior")</f>
        <v>Senior</v>
      </c>
      <c r="L1140" s="45">
        <f ca="1">INT(YEARFRAC(Table1[[#This Row],[Joining Date]],TODAY(),1))</f>
        <v>9</v>
      </c>
      <c r="M1140" s="25" t="str">
        <f t="shared" ca="1" si="17"/>
        <v>Yes</v>
      </c>
      <c r="N1140" s="25">
        <f>YEAR(Table1[[#This Row],[Joining Date]])</f>
        <v>2017</v>
      </c>
      <c r="O1140" s="45">
        <f>MONTH(Table1[[#This Row],[Joining Date]])</f>
        <v>6</v>
      </c>
      <c r="P1140" s="25">
        <f ca="1">NETWORKDAYS(Table1[[#This Row],[Joining Date]],TODAY())</f>
        <v>2356</v>
      </c>
      <c r="Q1140" s="25" t="str">
        <f>LEFT(Table1[[#This Row],[Department]],5)&amp;"-"&amp;RIGHT(Table1[[#This Row],[Employee ID]],3)</f>
        <v>Suppo-695</v>
      </c>
      <c r="R1140" s="25" t="str">
        <f>LEFT(Table1[[#This Row],[Department]],3)</f>
        <v>Sup</v>
      </c>
      <c r="S1140" s="36">
        <f>_xlfn.XLOOKUP(Table1[[#This Row],[City]],Table2[City],Table2[Bonus %])</f>
        <v>8</v>
      </c>
      <c r="U1140" s="48" t="str">
        <v xml:space="preserve">Rahul </v>
      </c>
      <c r="V1140" s="48" t="str">
        <v>Verma</v>
      </c>
    </row>
    <row r="1141" spans="1:22" x14ac:dyDescent="0.35">
      <c r="A1141" s="9" t="s">
        <v>3658</v>
      </c>
      <c r="B1141" s="41" t="str">
        <f>LEFT(Table1[[#This Row],[Employee Name]],FIND(" ",Table1[[#This Row],[Employee Name]]))</f>
        <v xml:space="preserve">Kavya </v>
      </c>
      <c r="C1141" s="41" t="str">
        <f>RIGHT(Table1[[#This Row],[Employee Name]],LEN(Table1[[#This Row],[Employee Name]])-FIND(" ",Table1[[#This Row],[Employee Name]]))</f>
        <v>Nair</v>
      </c>
      <c r="D1141" s="23">
        <f>Table1[[#This Row],[Basic Salary]]+Table1[[#This Row],[Bonus]]</f>
        <v>117272</v>
      </c>
      <c r="E1141" s="10">
        <v>71</v>
      </c>
      <c r="F1141" s="46">
        <v>51</v>
      </c>
      <c r="G1141" s="10" t="str" cm="1">
        <f t="array" ref="G1141">_xlfn.IFS(Table1[[#This Row],[Performance Score]]&gt;=80,"Excellent",Table1[[#This Row],[Performance Score]]&gt;=60,"Good",Table1[[#This Row],[Performance Score]]&gt;=40,"Need Improvement")</f>
        <v>Need Improvement</v>
      </c>
      <c r="H1141" s="30">
        <f>Table1[[#This Row],[Bonus]]/Table1[[#This Row],[Basic Salary]]</f>
        <v>0.30040695933733269</v>
      </c>
      <c r="I1141" s="10">
        <f ca="1">DATEDIF(Table1[[#This Row],[Date of Birth]],TODAY(),"y")</f>
        <v>36</v>
      </c>
      <c r="J1141" s="34">
        <v>45671</v>
      </c>
      <c r="K1141" s="33" t="str" cm="1">
        <f t="array" aca="1" ref="K1141" ca="1">_xlfn.IFS(L1141&lt;3,"Junior",L1141&lt;=7,"Mid-Level",L1141&gt;7,"Senior")</f>
        <v>Junior</v>
      </c>
      <c r="L1141" s="46">
        <f ca="1">INT(YEARFRAC(Table1[[#This Row],[Joining Date]],TODAY(),1))</f>
        <v>1</v>
      </c>
      <c r="M1141" s="25" t="str">
        <f t="shared" ca="1" si="17"/>
        <v>No</v>
      </c>
      <c r="N1141" s="26">
        <f>YEAR(Table1[[#This Row],[Joining Date]])</f>
        <v>2025</v>
      </c>
      <c r="O1141" s="46">
        <f>MONTH(Table1[[#This Row],[Joining Date]])</f>
        <v>1</v>
      </c>
      <c r="P1141" s="26">
        <f ca="1">NETWORKDAYS(Table1[[#This Row],[Joining Date]],TODAY())</f>
        <v>380</v>
      </c>
      <c r="Q1141" s="26" t="str">
        <f>LEFT(Table1[[#This Row],[Department]],5)&amp;"-"&amp;RIGHT(Table1[[#This Row],[Employee ID]],3)</f>
        <v>IT-602</v>
      </c>
      <c r="R1141" s="26" t="str">
        <f>LEFT(Table1[[#This Row],[Department]],3)</f>
        <v>IT</v>
      </c>
      <c r="S1141" s="37">
        <f>_xlfn.XLOOKUP(Table1[[#This Row],[City]],Table2[City],Table2[Bonus %])</f>
        <v>6</v>
      </c>
      <c r="U1141" s="48" t="str">
        <v xml:space="preserve">Kavya </v>
      </c>
      <c r="V1141" s="48" t="str">
        <v>Nair</v>
      </c>
    </row>
    <row r="1142" spans="1:22" x14ac:dyDescent="0.35">
      <c r="A1142" s="7" t="s">
        <v>3049</v>
      </c>
      <c r="B1142" s="40" t="str">
        <f>LEFT(Table1[[#This Row],[Employee Name]],FIND(" ",Table1[[#This Row],[Employee Name]]))</f>
        <v xml:space="preserve">Rahul </v>
      </c>
      <c r="C1142" s="40" t="str">
        <f>RIGHT(Table1[[#This Row],[Employee Name]],LEN(Table1[[#This Row],[Employee Name]])-FIND(" ",Table1[[#This Row],[Employee Name]]))</f>
        <v>Verma</v>
      </c>
      <c r="D1142" s="22">
        <f>Table1[[#This Row],[Basic Salary]]+Table1[[#This Row],[Bonus]]</f>
        <v>117209</v>
      </c>
      <c r="E1142" s="8">
        <v>90</v>
      </c>
      <c r="F1142" s="45">
        <v>61</v>
      </c>
      <c r="G1142" s="8" t="str" cm="1">
        <f t="array" ref="G1142">_xlfn.IFS(Table1[[#This Row],[Performance Score]]&gt;=80,"Excellent",Table1[[#This Row],[Performance Score]]&gt;=60,"Good",Table1[[#This Row],[Performance Score]]&gt;=40,"Need Improvement")</f>
        <v>Good</v>
      </c>
      <c r="H1142" s="29">
        <f>Table1[[#This Row],[Bonus]]/Table1[[#This Row],[Basic Salary]]</f>
        <v>6.1108646647172256E-2</v>
      </c>
      <c r="I1142" s="8">
        <f ca="1">DATEDIF(Table1[[#This Row],[Date of Birth]],TODAY(),"y")</f>
        <v>28</v>
      </c>
      <c r="J1142" s="33">
        <v>44394</v>
      </c>
      <c r="K1142" s="33" t="str" cm="1">
        <f t="array" aca="1" ref="K1142" ca="1">_xlfn.IFS(L1142&lt;3,"Junior",L1142&lt;=7,"Mid-Level",L1142&gt;7,"Senior")</f>
        <v>Mid-Level</v>
      </c>
      <c r="L1142" s="45">
        <f ca="1">INT(YEARFRAC(Table1[[#This Row],[Joining Date]],TODAY(),1))</f>
        <v>4</v>
      </c>
      <c r="M1142" s="25" t="str">
        <f t="shared" ca="1" si="17"/>
        <v>No</v>
      </c>
      <c r="N1142" s="25">
        <f>YEAR(Table1[[#This Row],[Joining Date]])</f>
        <v>2021</v>
      </c>
      <c r="O1142" s="45">
        <f>MONTH(Table1[[#This Row],[Joining Date]])</f>
        <v>7</v>
      </c>
      <c r="P1142" s="25">
        <f ca="1">NETWORKDAYS(Table1[[#This Row],[Joining Date]],TODAY())</f>
        <v>1291</v>
      </c>
      <c r="Q1142" s="25" t="str">
        <f>LEFT(Table1[[#This Row],[Department]],5)&amp;"-"&amp;RIGHT(Table1[[#This Row],[Employee ID]],3)</f>
        <v>IT-993</v>
      </c>
      <c r="R1142" s="25" t="str">
        <f>LEFT(Table1[[#This Row],[Department]],3)</f>
        <v>IT</v>
      </c>
      <c r="S1142" s="36">
        <f>_xlfn.XLOOKUP(Table1[[#This Row],[City]],Table2[City],Table2[Bonus %])</f>
        <v>6</v>
      </c>
      <c r="U1142" s="48" t="str">
        <v xml:space="preserve">Rahul </v>
      </c>
      <c r="V1142" s="48" t="str">
        <v>Verma</v>
      </c>
    </row>
    <row r="1143" spans="1:22" x14ac:dyDescent="0.35">
      <c r="A1143" s="9" t="s">
        <v>3689</v>
      </c>
      <c r="B1143" s="41" t="str">
        <f>LEFT(Table1[[#This Row],[Employee Name]],FIND(" ",Table1[[#This Row],[Employee Name]]))</f>
        <v xml:space="preserve">Pooja </v>
      </c>
      <c r="C1143" s="41" t="str">
        <f>RIGHT(Table1[[#This Row],[Employee Name]],LEN(Table1[[#This Row],[Employee Name]])-FIND(" ",Table1[[#This Row],[Employee Name]]))</f>
        <v>Das</v>
      </c>
      <c r="D1143" s="23">
        <f>Table1[[#This Row],[Basic Salary]]+Table1[[#This Row],[Bonus]]</f>
        <v>117209</v>
      </c>
      <c r="E1143" s="10">
        <v>75</v>
      </c>
      <c r="F1143" s="46">
        <v>68</v>
      </c>
      <c r="G1143" s="10" t="str" cm="1">
        <f t="array" ref="G1143">_xlfn.IFS(Table1[[#This Row],[Performance Score]]&gt;=80,"Excellent",Table1[[#This Row],[Performance Score]]&gt;=60,"Good",Table1[[#This Row],[Performance Score]]&gt;=40,"Need Improvement")</f>
        <v>Good</v>
      </c>
      <c r="H1143" s="30">
        <f>Table1[[#This Row],[Bonus]]/Table1[[#This Row],[Basic Salary]]</f>
        <v>0.22417880829286124</v>
      </c>
      <c r="I1143" s="10">
        <f ca="1">DATEDIF(Table1[[#This Row],[Date of Birth]],TODAY(),"y")</f>
        <v>22</v>
      </c>
      <c r="J1143" s="34">
        <v>44435</v>
      </c>
      <c r="K1143" s="33" t="str" cm="1">
        <f t="array" aca="1" ref="K1143" ca="1">_xlfn.IFS(L1143&lt;3,"Junior",L1143&lt;=7,"Mid-Level",L1143&gt;7,"Senior")</f>
        <v>Mid-Level</v>
      </c>
      <c r="L1143" s="46">
        <f ca="1">INT(YEARFRAC(Table1[[#This Row],[Joining Date]],TODAY(),1))</f>
        <v>4</v>
      </c>
      <c r="M1143" s="25" t="str">
        <f t="shared" ca="1" si="17"/>
        <v>No</v>
      </c>
      <c r="N1143" s="26">
        <f>YEAR(Table1[[#This Row],[Joining Date]])</f>
        <v>2021</v>
      </c>
      <c r="O1143" s="46">
        <f>MONTH(Table1[[#This Row],[Joining Date]])</f>
        <v>8</v>
      </c>
      <c r="P1143" s="26">
        <f ca="1">NETWORKDAYS(Table1[[#This Row],[Joining Date]],TODAY())</f>
        <v>1262</v>
      </c>
      <c r="Q1143" s="26" t="str">
        <f>LEFT(Table1[[#This Row],[Department]],5)&amp;"-"&amp;RIGHT(Table1[[#This Row],[Employee ID]],3)</f>
        <v>IT-633</v>
      </c>
      <c r="R1143" s="26" t="str">
        <f>LEFT(Table1[[#This Row],[Department]],3)</f>
        <v>IT</v>
      </c>
      <c r="S1143" s="37">
        <f>_xlfn.XLOOKUP(Table1[[#This Row],[City]],Table2[City],Table2[Bonus %])</f>
        <v>6</v>
      </c>
      <c r="U1143" s="48" t="str">
        <v xml:space="preserve">Pooja </v>
      </c>
      <c r="V1143" s="48" t="str">
        <v>Das</v>
      </c>
    </row>
    <row r="1144" spans="1:22" x14ac:dyDescent="0.35">
      <c r="A1144" s="7" t="s">
        <v>461</v>
      </c>
      <c r="B1144" s="40" t="str">
        <f>LEFT(Table1[[#This Row],[Employee Name]],FIND(" ",Table1[[#This Row],[Employee Name]]))</f>
        <v xml:space="preserve">Meera </v>
      </c>
      <c r="C1144" s="40" t="str">
        <f>RIGHT(Table1[[#This Row],[Employee Name]],LEN(Table1[[#This Row],[Employee Name]])-FIND(" ",Table1[[#This Row],[Employee Name]]))</f>
        <v>Joshi</v>
      </c>
      <c r="D1144" s="22">
        <f>Table1[[#This Row],[Basic Salary]]+Table1[[#This Row],[Bonus]]</f>
        <v>117188</v>
      </c>
      <c r="E1144" s="8">
        <v>70</v>
      </c>
      <c r="F1144" s="45">
        <v>44</v>
      </c>
      <c r="G1144" s="8" t="str" cm="1">
        <f t="array" ref="G1144">_xlfn.IFS(Table1[[#This Row],[Performance Score]]&gt;=80,"Excellent",Table1[[#This Row],[Performance Score]]&gt;=60,"Good",Table1[[#This Row],[Performance Score]]&gt;=40,"Need Improvement")</f>
        <v>Need Improvement</v>
      </c>
      <c r="H1144" s="29">
        <f>Table1[[#This Row],[Bonus]]/Table1[[#This Row],[Basic Salary]]</f>
        <v>0.147125041602224</v>
      </c>
      <c r="I1144" s="8">
        <f ca="1">DATEDIF(Table1[[#This Row],[Date of Birth]],TODAY(),"y")</f>
        <v>23</v>
      </c>
      <c r="J1144" s="33">
        <v>43576</v>
      </c>
      <c r="K1144" s="33" t="str" cm="1">
        <f t="array" aca="1" ref="K1144" ca="1">_xlfn.IFS(L1144&lt;3,"Junior",L1144&lt;=7,"Mid-Level",L1144&gt;7,"Senior")</f>
        <v>Mid-Level</v>
      </c>
      <c r="L1144" s="45">
        <f ca="1">INT(YEARFRAC(Table1[[#This Row],[Joining Date]],TODAY(),1))</f>
        <v>7</v>
      </c>
      <c r="M1144" s="25" t="str">
        <f t="shared" ca="1" si="17"/>
        <v>Yes</v>
      </c>
      <c r="N1144" s="25">
        <f>YEAR(Table1[[#This Row],[Joining Date]])</f>
        <v>2019</v>
      </c>
      <c r="O1144" s="45">
        <f>MONTH(Table1[[#This Row],[Joining Date]])</f>
        <v>4</v>
      </c>
      <c r="P1144" s="25">
        <f ca="1">NETWORKDAYS(Table1[[#This Row],[Joining Date]],TODAY())</f>
        <v>1876</v>
      </c>
      <c r="Q1144" s="25" t="str">
        <f>LEFT(Table1[[#This Row],[Department]],5)&amp;"-"&amp;RIGHT(Table1[[#This Row],[Employee ID]],3)</f>
        <v>Finan-405</v>
      </c>
      <c r="R1144" s="25" t="str">
        <f>LEFT(Table1[[#This Row],[Department]],3)</f>
        <v>Fin</v>
      </c>
      <c r="S1144" s="36">
        <f>_xlfn.XLOOKUP(Table1[[#This Row],[City]],Table2[City],Table2[Bonus %])</f>
        <v>5</v>
      </c>
      <c r="U1144" s="48" t="str">
        <v xml:space="preserve">Meera </v>
      </c>
      <c r="V1144" s="48" t="str">
        <v>Joshi</v>
      </c>
    </row>
    <row r="1145" spans="1:22" x14ac:dyDescent="0.35">
      <c r="A1145" s="9" t="s">
        <v>4394</v>
      </c>
      <c r="B1145" s="41" t="str">
        <f>LEFT(Table1[[#This Row],[Employee Name]],FIND(" ",Table1[[#This Row],[Employee Name]]))</f>
        <v xml:space="preserve">Kavya </v>
      </c>
      <c r="C1145" s="41" t="str">
        <f>RIGHT(Table1[[#This Row],[Employee Name]],LEN(Table1[[#This Row],[Employee Name]])-FIND(" ",Table1[[#This Row],[Employee Name]]))</f>
        <v>Nair</v>
      </c>
      <c r="D1145" s="23">
        <f>Table1[[#This Row],[Basic Salary]]+Table1[[#This Row],[Bonus]]</f>
        <v>117183</v>
      </c>
      <c r="E1145" s="10">
        <v>82</v>
      </c>
      <c r="F1145" s="46">
        <v>80</v>
      </c>
      <c r="G1145" s="10" t="str" cm="1">
        <f t="array" ref="G1145">_xlfn.IFS(Table1[[#This Row],[Performance Score]]&gt;=80,"Excellent",Table1[[#This Row],[Performance Score]]&gt;=60,"Good",Table1[[#This Row],[Performance Score]]&gt;=40,"Need Improvement")</f>
        <v>Excellent</v>
      </c>
      <c r="H1145" s="30">
        <f>Table1[[#This Row],[Bonus]]/Table1[[#This Row],[Basic Salary]]</f>
        <v>5.241272777892534E-2</v>
      </c>
      <c r="I1145" s="10">
        <f ca="1">DATEDIF(Table1[[#This Row],[Date of Birth]],TODAY(),"y")</f>
        <v>16</v>
      </c>
      <c r="J1145" s="34">
        <v>43003</v>
      </c>
      <c r="K1145" s="33" t="str" cm="1">
        <f t="array" aca="1" ref="K1145" ca="1">_xlfn.IFS(L1145&lt;3,"Junior",L1145&lt;=7,"Mid-Level",L1145&gt;7,"Senior")</f>
        <v>Senior</v>
      </c>
      <c r="L1145" s="46">
        <f ca="1">INT(YEARFRAC(Table1[[#This Row],[Joining Date]],TODAY(),1))</f>
        <v>8</v>
      </c>
      <c r="M1145" s="25" t="str">
        <f t="shared" ca="1" si="17"/>
        <v>Yes</v>
      </c>
      <c r="N1145" s="26">
        <f>YEAR(Table1[[#This Row],[Joining Date]])</f>
        <v>2017</v>
      </c>
      <c r="O1145" s="46">
        <f>MONTH(Table1[[#This Row],[Joining Date]])</f>
        <v>9</v>
      </c>
      <c r="P1145" s="26">
        <f ca="1">NETWORKDAYS(Table1[[#This Row],[Joining Date]],TODAY())</f>
        <v>2286</v>
      </c>
      <c r="Q1145" s="26" t="str">
        <f>LEFT(Table1[[#This Row],[Department]],5)&amp;"-"&amp;RIGHT(Table1[[#This Row],[Employee ID]],3)</f>
        <v>HR-338</v>
      </c>
      <c r="R1145" s="26" t="str">
        <f>LEFT(Table1[[#This Row],[Department]],3)</f>
        <v>HR</v>
      </c>
      <c r="S1145" s="37">
        <f>_xlfn.XLOOKUP(Table1[[#This Row],[City]],Table2[City],Table2[Bonus %])</f>
        <v>6</v>
      </c>
      <c r="U1145" s="48" t="str">
        <v xml:space="preserve">Kavya </v>
      </c>
      <c r="V1145" s="48" t="str">
        <v>Nair</v>
      </c>
    </row>
    <row r="1146" spans="1:22" x14ac:dyDescent="0.35">
      <c r="A1146" s="7" t="s">
        <v>740</v>
      </c>
      <c r="B1146" s="40" t="str">
        <f>LEFT(Table1[[#This Row],[Employee Name]],FIND(" ",Table1[[#This Row],[Employee Name]]))</f>
        <v xml:space="preserve">Aarav </v>
      </c>
      <c r="C1146" s="40" t="str">
        <f>RIGHT(Table1[[#This Row],[Employee Name]],LEN(Table1[[#This Row],[Employee Name]])-FIND(" ",Table1[[#This Row],[Employee Name]]))</f>
        <v>Sharma</v>
      </c>
      <c r="D1146" s="22">
        <f>Table1[[#This Row],[Basic Salary]]+Table1[[#This Row],[Bonus]]</f>
        <v>117118</v>
      </c>
      <c r="E1146" s="8">
        <v>86</v>
      </c>
      <c r="F1146" s="45">
        <v>84</v>
      </c>
      <c r="G1146" s="8" t="str" cm="1">
        <f t="array" ref="G1146">_xlfn.IFS(Table1[[#This Row],[Performance Score]]&gt;=80,"Excellent",Table1[[#This Row],[Performance Score]]&gt;=60,"Good",Table1[[#This Row],[Performance Score]]&gt;=40,"Need Improvement")</f>
        <v>Excellent</v>
      </c>
      <c r="H1146" s="29">
        <f>Table1[[#This Row],[Bonus]]/Table1[[#This Row],[Basic Salary]]</f>
        <v>0.13904747084739499</v>
      </c>
      <c r="I1146" s="8">
        <f ca="1">DATEDIF(Table1[[#This Row],[Date of Birth]],TODAY(),"y")</f>
        <v>17</v>
      </c>
      <c r="J1146" s="33">
        <v>44899</v>
      </c>
      <c r="K1146" s="33" t="str" cm="1">
        <f t="array" aca="1" ref="K1146" ca="1">_xlfn.IFS(L1146&lt;3,"Junior",L1146&lt;=7,"Mid-Level",L1146&gt;7,"Senior")</f>
        <v>Mid-Level</v>
      </c>
      <c r="L1146" s="45">
        <f ca="1">INT(YEARFRAC(Table1[[#This Row],[Joining Date]],TODAY(),1))</f>
        <v>3</v>
      </c>
      <c r="M1146" s="25" t="str">
        <f t="shared" ca="1" si="17"/>
        <v>No</v>
      </c>
      <c r="N1146" s="25">
        <f>YEAR(Table1[[#This Row],[Joining Date]])</f>
        <v>2022</v>
      </c>
      <c r="O1146" s="45">
        <f>MONTH(Table1[[#This Row],[Joining Date]])</f>
        <v>12</v>
      </c>
      <c r="P1146" s="25">
        <f ca="1">NETWORKDAYS(Table1[[#This Row],[Joining Date]],TODAY())</f>
        <v>931</v>
      </c>
      <c r="Q1146" s="25" t="str">
        <f>LEFT(Table1[[#This Row],[Department]],5)&amp;"-"&amp;RIGHT(Table1[[#This Row],[Employee ID]],3)</f>
        <v>Finan-684</v>
      </c>
      <c r="R1146" s="25" t="str">
        <f>LEFT(Table1[[#This Row],[Department]],3)</f>
        <v>Fin</v>
      </c>
      <c r="S1146" s="36">
        <f>_xlfn.XLOOKUP(Table1[[#This Row],[City]],Table2[City],Table2[Bonus %])</f>
        <v>5</v>
      </c>
      <c r="U1146" s="48" t="str">
        <v xml:space="preserve">Aarav </v>
      </c>
      <c r="V1146" s="48" t="str">
        <v>Sharma</v>
      </c>
    </row>
    <row r="1147" spans="1:22" x14ac:dyDescent="0.35">
      <c r="A1147" s="9" t="s">
        <v>1545</v>
      </c>
      <c r="B1147" s="41" t="str">
        <f>LEFT(Table1[[#This Row],[Employee Name]],FIND(" ",Table1[[#This Row],[Employee Name]]))</f>
        <v xml:space="preserve">Rahul </v>
      </c>
      <c r="C1147" s="41" t="str">
        <f>RIGHT(Table1[[#This Row],[Employee Name]],LEN(Table1[[#This Row],[Employee Name]])-FIND(" ",Table1[[#This Row],[Employee Name]]))</f>
        <v>Verma</v>
      </c>
      <c r="D1147" s="23">
        <f>Table1[[#This Row],[Basic Salary]]+Table1[[#This Row],[Bonus]]</f>
        <v>117118</v>
      </c>
      <c r="E1147" s="10">
        <v>82</v>
      </c>
      <c r="F1147" s="46">
        <v>70</v>
      </c>
      <c r="G1147" s="10" t="str" cm="1">
        <f t="array" ref="G1147">_xlfn.IFS(Table1[[#This Row],[Performance Score]]&gt;=80,"Excellent",Table1[[#This Row],[Performance Score]]&gt;=60,"Good",Table1[[#This Row],[Performance Score]]&gt;=40,"Need Improvement")</f>
        <v>Good</v>
      </c>
      <c r="H1147" s="30">
        <f>Table1[[#This Row],[Bonus]]/Table1[[#This Row],[Basic Salary]]</f>
        <v>6.2458610397975199E-2</v>
      </c>
      <c r="I1147" s="10">
        <f ca="1">DATEDIF(Table1[[#This Row],[Date of Birth]],TODAY(),"y")</f>
        <v>21</v>
      </c>
      <c r="J1147" s="34">
        <v>43841</v>
      </c>
      <c r="K1147" s="33" t="str" cm="1">
        <f t="array" aca="1" ref="K1147" ca="1">_xlfn.IFS(L1147&lt;3,"Junior",L1147&lt;=7,"Mid-Level",L1147&gt;7,"Senior")</f>
        <v>Mid-Level</v>
      </c>
      <c r="L1147" s="46">
        <f ca="1">INT(YEARFRAC(Table1[[#This Row],[Joining Date]],TODAY(),1))</f>
        <v>6</v>
      </c>
      <c r="M1147" s="25" t="str">
        <f t="shared" ca="1" si="17"/>
        <v>Yes</v>
      </c>
      <c r="N1147" s="26">
        <f>YEAR(Table1[[#This Row],[Joining Date]])</f>
        <v>2020</v>
      </c>
      <c r="O1147" s="46">
        <f>MONTH(Table1[[#This Row],[Joining Date]])</f>
        <v>1</v>
      </c>
      <c r="P1147" s="26">
        <f ca="1">NETWORKDAYS(Table1[[#This Row],[Joining Date]],TODAY())</f>
        <v>1686</v>
      </c>
      <c r="Q1147" s="26" t="str">
        <f>LEFT(Table1[[#This Row],[Department]],5)&amp;"-"&amp;RIGHT(Table1[[#This Row],[Employee ID]],3)</f>
        <v>HR-489</v>
      </c>
      <c r="R1147" s="26" t="str">
        <f>LEFT(Table1[[#This Row],[Department]],3)</f>
        <v>HR</v>
      </c>
      <c r="S1147" s="37">
        <f>_xlfn.XLOOKUP(Table1[[#This Row],[City]],Table2[City],Table2[Bonus %])</f>
        <v>5</v>
      </c>
      <c r="U1147" s="48" t="str">
        <v xml:space="preserve">Rahul </v>
      </c>
      <c r="V1147" s="48" t="str">
        <v>Verma</v>
      </c>
    </row>
    <row r="1148" spans="1:22" x14ac:dyDescent="0.35">
      <c r="A1148" s="7" t="s">
        <v>5054</v>
      </c>
      <c r="B1148" s="40" t="str">
        <f>LEFT(Table1[[#This Row],[Employee Name]],FIND(" ",Table1[[#This Row],[Employee Name]]))</f>
        <v xml:space="preserve">Vikram </v>
      </c>
      <c r="C1148" s="40" t="str">
        <f>RIGHT(Table1[[#This Row],[Employee Name]],LEN(Table1[[#This Row],[Employee Name]])-FIND(" ",Table1[[#This Row],[Employee Name]]))</f>
        <v>Singh</v>
      </c>
      <c r="D1148" s="22">
        <f>Table1[[#This Row],[Basic Salary]]+Table1[[#This Row],[Bonus]]</f>
        <v>117111</v>
      </c>
      <c r="E1148" s="8">
        <v>73</v>
      </c>
      <c r="F1148" s="45">
        <v>88</v>
      </c>
      <c r="G1148" s="8" t="str" cm="1">
        <f t="array" ref="G1148">_xlfn.IFS(Table1[[#This Row],[Performance Score]]&gt;=80,"Excellent",Table1[[#This Row],[Performance Score]]&gt;=60,"Good",Table1[[#This Row],[Performance Score]]&gt;=40,"Need Improvement")</f>
        <v>Excellent</v>
      </c>
      <c r="H1148" s="29">
        <f>Table1[[#This Row],[Bonus]]/Table1[[#This Row],[Basic Salary]]</f>
        <v>0.11088872236081995</v>
      </c>
      <c r="I1148" s="8">
        <f ca="1">DATEDIF(Table1[[#This Row],[Date of Birth]],TODAY(),"y")</f>
        <v>38</v>
      </c>
      <c r="J1148" s="33">
        <v>43830</v>
      </c>
      <c r="K1148" s="33" t="str" cm="1">
        <f t="array" aca="1" ref="K1148" ca="1">_xlfn.IFS(L1148&lt;3,"Junior",L1148&lt;=7,"Mid-Level",L1148&gt;7,"Senior")</f>
        <v>Mid-Level</v>
      </c>
      <c r="L1148" s="45">
        <f ca="1">INT(YEARFRAC(Table1[[#This Row],[Joining Date]],TODAY(),1))</f>
        <v>6</v>
      </c>
      <c r="M1148" s="25" t="str">
        <f t="shared" ca="1" si="17"/>
        <v>Yes</v>
      </c>
      <c r="N1148" s="25">
        <f>YEAR(Table1[[#This Row],[Joining Date]])</f>
        <v>2019</v>
      </c>
      <c r="O1148" s="45">
        <f>MONTH(Table1[[#This Row],[Joining Date]])</f>
        <v>12</v>
      </c>
      <c r="P1148" s="25">
        <f ca="1">NETWORKDAYS(Table1[[#This Row],[Joining Date]],TODAY())</f>
        <v>1695</v>
      </c>
      <c r="Q1148" s="25" t="str">
        <f>LEFT(Table1[[#This Row],[Department]],5)&amp;"-"&amp;RIGHT(Table1[[#This Row],[Employee ID]],3)</f>
        <v>Opera-998</v>
      </c>
      <c r="R1148" s="25" t="str">
        <f>LEFT(Table1[[#This Row],[Department]],3)</f>
        <v>Ope</v>
      </c>
      <c r="S1148" s="36">
        <f>_xlfn.XLOOKUP(Table1[[#This Row],[City]],Table2[City],Table2[Bonus %])</f>
        <v>5</v>
      </c>
      <c r="U1148" s="48" t="str">
        <v xml:space="preserve">Vikram </v>
      </c>
      <c r="V1148" s="48" t="str">
        <v>Singh</v>
      </c>
    </row>
    <row r="1149" spans="1:22" x14ac:dyDescent="0.35">
      <c r="A1149" s="9" t="s">
        <v>4280</v>
      </c>
      <c r="B1149" s="41" t="str">
        <f>LEFT(Table1[[#This Row],[Employee Name]],FIND(" ",Table1[[#This Row],[Employee Name]]))</f>
        <v xml:space="preserve">Ajay </v>
      </c>
      <c r="C1149" s="41" t="str">
        <f>RIGHT(Table1[[#This Row],[Employee Name]],LEN(Table1[[#This Row],[Employee Name]])-FIND(" ",Table1[[#This Row],[Employee Name]]))</f>
        <v>Singh</v>
      </c>
      <c r="D1149" s="23">
        <f>Table1[[#This Row],[Basic Salary]]+Table1[[#This Row],[Bonus]]</f>
        <v>117097</v>
      </c>
      <c r="E1149" s="10">
        <v>98</v>
      </c>
      <c r="F1149" s="46">
        <v>62</v>
      </c>
      <c r="G1149" s="10" t="str" cm="1">
        <f t="array" ref="G1149">_xlfn.IFS(Table1[[#This Row],[Performance Score]]&gt;=80,"Excellent",Table1[[#This Row],[Performance Score]]&gt;=60,"Good",Table1[[#This Row],[Performance Score]]&gt;=40,"Need Improvement")</f>
        <v>Good</v>
      </c>
      <c r="H1149" s="30">
        <f>Table1[[#This Row],[Bonus]]/Table1[[#This Row],[Basic Salary]]</f>
        <v>0.14506854941229391</v>
      </c>
      <c r="I1149" s="10">
        <f ca="1">DATEDIF(Table1[[#This Row],[Date of Birth]],TODAY(),"y")</f>
        <v>14</v>
      </c>
      <c r="J1149" s="34">
        <v>45651</v>
      </c>
      <c r="K1149" s="33" t="str" cm="1">
        <f t="array" aca="1" ref="K1149" ca="1">_xlfn.IFS(L1149&lt;3,"Junior",L1149&lt;=7,"Mid-Level",L1149&gt;7,"Senior")</f>
        <v>Junior</v>
      </c>
      <c r="L1149" s="46">
        <f ca="1">INT(YEARFRAC(Table1[[#This Row],[Joining Date]],TODAY(),1))</f>
        <v>1</v>
      </c>
      <c r="M1149" s="25" t="str">
        <f t="shared" ca="1" si="17"/>
        <v>No</v>
      </c>
      <c r="N1149" s="26">
        <f>YEAR(Table1[[#This Row],[Joining Date]])</f>
        <v>2024</v>
      </c>
      <c r="O1149" s="46">
        <f>MONTH(Table1[[#This Row],[Joining Date]])</f>
        <v>12</v>
      </c>
      <c r="P1149" s="26">
        <f ca="1">NETWORKDAYS(Table1[[#This Row],[Joining Date]],TODAY())</f>
        <v>394</v>
      </c>
      <c r="Q1149" s="26" t="str">
        <f>LEFT(Table1[[#This Row],[Department]],5)&amp;"-"&amp;RIGHT(Table1[[#This Row],[Employee ID]],3)</f>
        <v>Opera-224</v>
      </c>
      <c r="R1149" s="26" t="str">
        <f>LEFT(Table1[[#This Row],[Department]],3)</f>
        <v>Ope</v>
      </c>
      <c r="S1149" s="37">
        <f>_xlfn.XLOOKUP(Table1[[#This Row],[City]],Table2[City],Table2[Bonus %])</f>
        <v>5</v>
      </c>
      <c r="U1149" s="48" t="str">
        <v xml:space="preserve">Ajay </v>
      </c>
      <c r="V1149" s="48" t="str">
        <v>Singh</v>
      </c>
    </row>
    <row r="1150" spans="1:22" x14ac:dyDescent="0.35">
      <c r="A1150" s="7" t="s">
        <v>4240</v>
      </c>
      <c r="B1150" s="40" t="str">
        <f>LEFT(Table1[[#This Row],[Employee Name]],FIND(" ",Table1[[#This Row],[Employee Name]]))</f>
        <v xml:space="preserve">Swathi </v>
      </c>
      <c r="C1150" s="40" t="str">
        <f>RIGHT(Table1[[#This Row],[Employee Name]],LEN(Table1[[#This Row],[Employee Name]])-FIND(" ",Table1[[#This Row],[Employee Name]]))</f>
        <v>Ramesh</v>
      </c>
      <c r="D1150" s="22">
        <f>Table1[[#This Row],[Basic Salary]]+Table1[[#This Row],[Bonus]]</f>
        <v>117057</v>
      </c>
      <c r="E1150" s="8">
        <v>78</v>
      </c>
      <c r="F1150" s="45">
        <v>45</v>
      </c>
      <c r="G1150" s="8" t="str" cm="1">
        <f t="array" ref="G1150">_xlfn.IFS(Table1[[#This Row],[Performance Score]]&gt;=80,"Excellent",Table1[[#This Row],[Performance Score]]&gt;=60,"Good",Table1[[#This Row],[Performance Score]]&gt;=40,"Need Improvement")</f>
        <v>Need Improvement</v>
      </c>
      <c r="H1150" s="29">
        <f>Table1[[#This Row],[Bonus]]/Table1[[#This Row],[Basic Salary]]</f>
        <v>6.563674929674912E-2</v>
      </c>
      <c r="I1150" s="8">
        <f ca="1">DATEDIF(Table1[[#This Row],[Date of Birth]],TODAY(),"y")</f>
        <v>43</v>
      </c>
      <c r="J1150" s="33">
        <v>45820</v>
      </c>
      <c r="K1150" s="33" t="str" cm="1">
        <f t="array" aca="1" ref="K1150" ca="1">_xlfn.IFS(L1150&lt;3,"Junior",L1150&lt;=7,"Mid-Level",L1150&gt;7,"Senior")</f>
        <v>Junior</v>
      </c>
      <c r="L1150" s="45">
        <f ca="1">INT(YEARFRAC(Table1[[#This Row],[Joining Date]],TODAY(),1))</f>
        <v>1</v>
      </c>
      <c r="M1150" s="25" t="str">
        <f t="shared" ca="1" si="17"/>
        <v>No</v>
      </c>
      <c r="N1150" s="25">
        <f>YEAR(Table1[[#This Row],[Joining Date]])</f>
        <v>2025</v>
      </c>
      <c r="O1150" s="45">
        <f>MONTH(Table1[[#This Row],[Joining Date]])</f>
        <v>6</v>
      </c>
      <c r="P1150" s="25">
        <f ca="1">NETWORKDAYS(Table1[[#This Row],[Joining Date]],TODAY())</f>
        <v>273</v>
      </c>
      <c r="Q1150" s="25" t="str">
        <f>LEFT(Table1[[#This Row],[Department]],5)&amp;"-"&amp;RIGHT(Table1[[#This Row],[Employee ID]],3)</f>
        <v>Finan-184</v>
      </c>
      <c r="R1150" s="25" t="str">
        <f>LEFT(Table1[[#This Row],[Department]],3)</f>
        <v>Fin</v>
      </c>
      <c r="S1150" s="36">
        <f>_xlfn.XLOOKUP(Table1[[#This Row],[City]],Table2[City],Table2[Bonus %])</f>
        <v>6</v>
      </c>
      <c r="U1150" s="48" t="str">
        <v xml:space="preserve">Swathi </v>
      </c>
      <c r="V1150" s="48" t="str">
        <v>Ramesh</v>
      </c>
    </row>
    <row r="1151" spans="1:22" x14ac:dyDescent="0.35">
      <c r="A1151" s="9" t="s">
        <v>2511</v>
      </c>
      <c r="B1151" s="41" t="str">
        <f>LEFT(Table1[[#This Row],[Employee Name]],FIND(" ",Table1[[#This Row],[Employee Name]]))</f>
        <v xml:space="preserve">Gayathri </v>
      </c>
      <c r="C1151" s="41" t="str">
        <f>RIGHT(Table1[[#This Row],[Employee Name]],LEN(Table1[[#This Row],[Employee Name]])-FIND(" ",Table1[[#This Row],[Employee Name]]))</f>
        <v>Iyer</v>
      </c>
      <c r="D1151" s="23">
        <f>Table1[[#This Row],[Basic Salary]]+Table1[[#This Row],[Bonus]]</f>
        <v>117051</v>
      </c>
      <c r="E1151" s="10">
        <v>79</v>
      </c>
      <c r="F1151" s="46">
        <v>89</v>
      </c>
      <c r="G1151" s="10" t="str" cm="1">
        <f t="array" ref="G1151">_xlfn.IFS(Table1[[#This Row],[Performance Score]]&gt;=80,"Excellent",Table1[[#This Row],[Performance Score]]&gt;=60,"Good",Table1[[#This Row],[Performance Score]]&gt;=40,"Need Improvement")</f>
        <v>Excellent</v>
      </c>
      <c r="H1151" s="30">
        <f>Table1[[#This Row],[Bonus]]/Table1[[#This Row],[Basic Salary]]</f>
        <v>5.9409704309104236E-2</v>
      </c>
      <c r="I1151" s="10">
        <f ca="1">DATEDIF(Table1[[#This Row],[Date of Birth]],TODAY(),"y")</f>
        <v>30</v>
      </c>
      <c r="J1151" s="34">
        <v>42915</v>
      </c>
      <c r="K1151" s="33" t="str" cm="1">
        <f t="array" aca="1" ref="K1151" ca="1">_xlfn.IFS(L1151&lt;3,"Junior",L1151&lt;=7,"Mid-Level",L1151&gt;7,"Senior")</f>
        <v>Senior</v>
      </c>
      <c r="L1151" s="46">
        <f ca="1">INT(YEARFRAC(Table1[[#This Row],[Joining Date]],TODAY(),1))</f>
        <v>9</v>
      </c>
      <c r="M1151" s="25" t="str">
        <f t="shared" ca="1" si="17"/>
        <v>Yes</v>
      </c>
      <c r="N1151" s="26">
        <f>YEAR(Table1[[#This Row],[Joining Date]])</f>
        <v>2017</v>
      </c>
      <c r="O1151" s="46">
        <f>MONTH(Table1[[#This Row],[Joining Date]])</f>
        <v>6</v>
      </c>
      <c r="P1151" s="26">
        <f ca="1">NETWORKDAYS(Table1[[#This Row],[Joining Date]],TODAY())</f>
        <v>2348</v>
      </c>
      <c r="Q1151" s="26" t="str">
        <f>LEFT(Table1[[#This Row],[Department]],5)&amp;"-"&amp;RIGHT(Table1[[#This Row],[Employee ID]],3)</f>
        <v>Suppo-455</v>
      </c>
      <c r="R1151" s="26" t="str">
        <f>LEFT(Table1[[#This Row],[Department]],3)</f>
        <v>Sup</v>
      </c>
      <c r="S1151" s="37">
        <f>_xlfn.XLOOKUP(Table1[[#This Row],[City]],Table2[City],Table2[Bonus %])</f>
        <v>4</v>
      </c>
      <c r="U1151" s="48" t="str">
        <v xml:space="preserve">Gayathri </v>
      </c>
      <c r="V1151" s="48" t="str">
        <v>Iyer</v>
      </c>
    </row>
    <row r="1152" spans="1:22" x14ac:dyDescent="0.35">
      <c r="A1152" s="7" t="s">
        <v>2015</v>
      </c>
      <c r="B1152" s="40" t="str">
        <f>LEFT(Table1[[#This Row],[Employee Name]],FIND(" ",Table1[[#This Row],[Employee Name]]))</f>
        <v xml:space="preserve">Priya </v>
      </c>
      <c r="C1152" s="40" t="str">
        <f>RIGHT(Table1[[#This Row],[Employee Name]],LEN(Table1[[#This Row],[Employee Name]])-FIND(" ",Table1[[#This Row],[Employee Name]]))</f>
        <v>Reddy</v>
      </c>
      <c r="D1152" s="22">
        <f>Table1[[#This Row],[Basic Salary]]+Table1[[#This Row],[Bonus]]</f>
        <v>117038</v>
      </c>
      <c r="E1152" s="8">
        <v>98</v>
      </c>
      <c r="F1152" s="45">
        <v>92</v>
      </c>
      <c r="G1152" s="8" t="str" cm="1">
        <f t="array" ref="G1152">_xlfn.IFS(Table1[[#This Row],[Performance Score]]&gt;=80,"Excellent",Table1[[#This Row],[Performance Score]]&gt;=60,"Good",Table1[[#This Row],[Performance Score]]&gt;=40,"Need Improvement")</f>
        <v>Excellent</v>
      </c>
      <c r="H1152" s="29">
        <f>Table1[[#This Row],[Bonus]]/Table1[[#This Row],[Basic Salary]]</f>
        <v>0.14422306082943903</v>
      </c>
      <c r="I1152" s="8">
        <f ca="1">DATEDIF(Table1[[#This Row],[Date of Birth]],TODAY(),"y")</f>
        <v>44</v>
      </c>
      <c r="J1152" s="33">
        <v>44060</v>
      </c>
      <c r="K1152" s="33" t="str" cm="1">
        <f t="array" aca="1" ref="K1152" ca="1">_xlfn.IFS(L1152&lt;3,"Junior",L1152&lt;=7,"Mid-Level",L1152&gt;7,"Senior")</f>
        <v>Mid-Level</v>
      </c>
      <c r="L1152" s="45">
        <f ca="1">INT(YEARFRAC(Table1[[#This Row],[Joining Date]],TODAY(),1))</f>
        <v>5</v>
      </c>
      <c r="M1152" s="25" t="str">
        <f t="shared" ca="1" si="17"/>
        <v>No</v>
      </c>
      <c r="N1152" s="25">
        <f>YEAR(Table1[[#This Row],[Joining Date]])</f>
        <v>2020</v>
      </c>
      <c r="O1152" s="45">
        <f>MONTH(Table1[[#This Row],[Joining Date]])</f>
        <v>8</v>
      </c>
      <c r="P1152" s="25">
        <f ca="1">NETWORKDAYS(Table1[[#This Row],[Joining Date]],TODAY())</f>
        <v>1531</v>
      </c>
      <c r="Q1152" s="25" t="str">
        <f>LEFT(Table1[[#This Row],[Department]],5)&amp;"-"&amp;RIGHT(Table1[[#This Row],[Employee ID]],3)</f>
        <v>Opera-959</v>
      </c>
      <c r="R1152" s="25" t="str">
        <f>LEFT(Table1[[#This Row],[Department]],3)</f>
        <v>Ope</v>
      </c>
      <c r="S1152" s="36">
        <f>_xlfn.XLOOKUP(Table1[[#This Row],[City]],Table2[City],Table2[Bonus %])</f>
        <v>8</v>
      </c>
      <c r="U1152" s="48" t="str">
        <v xml:space="preserve">Priya </v>
      </c>
      <c r="V1152" s="48" t="str">
        <v>Reddy</v>
      </c>
    </row>
    <row r="1153" spans="1:22" x14ac:dyDescent="0.35">
      <c r="A1153" s="9" t="s">
        <v>322</v>
      </c>
      <c r="B1153" s="41" t="str">
        <f>LEFT(Table1[[#This Row],[Employee Name]],FIND(" ",Table1[[#This Row],[Employee Name]]))</f>
        <v xml:space="preserve">Karan </v>
      </c>
      <c r="C1153" s="41" t="str">
        <f>RIGHT(Table1[[#This Row],[Employee Name]],LEN(Table1[[#This Row],[Employee Name]])-FIND(" ",Table1[[#This Row],[Employee Name]]))</f>
        <v>Malhotra</v>
      </c>
      <c r="D1153" s="23">
        <f>Table1[[#This Row],[Basic Salary]]+Table1[[#This Row],[Bonus]]</f>
        <v>117028</v>
      </c>
      <c r="E1153" s="10">
        <v>94</v>
      </c>
      <c r="F1153" s="46">
        <v>61</v>
      </c>
      <c r="G1153" s="10" t="str" cm="1">
        <f t="array" ref="G1153">_xlfn.IFS(Table1[[#This Row],[Performance Score]]&gt;=80,"Excellent",Table1[[#This Row],[Performance Score]]&gt;=60,"Good",Table1[[#This Row],[Performance Score]]&gt;=40,"Need Improvement")</f>
        <v>Good</v>
      </c>
      <c r="H1153" s="30">
        <f>Table1[[#This Row],[Bonus]]/Table1[[#This Row],[Basic Salary]]</f>
        <v>0.17880274383794836</v>
      </c>
      <c r="I1153" s="10">
        <f ca="1">DATEDIF(Table1[[#This Row],[Date of Birth]],TODAY(),"y")</f>
        <v>35</v>
      </c>
      <c r="J1153" s="34">
        <v>44314</v>
      </c>
      <c r="K1153" s="33" t="str" cm="1">
        <f t="array" aca="1" ref="K1153" ca="1">_xlfn.IFS(L1153&lt;3,"Junior",L1153&lt;=7,"Mid-Level",L1153&gt;7,"Senior")</f>
        <v>Mid-Level</v>
      </c>
      <c r="L1153" s="46">
        <f ca="1">INT(YEARFRAC(Table1[[#This Row],[Joining Date]],TODAY(),1))</f>
        <v>5</v>
      </c>
      <c r="M1153" s="25" t="str">
        <f t="shared" ca="1" si="17"/>
        <v>No</v>
      </c>
      <c r="N1153" s="26">
        <f>YEAR(Table1[[#This Row],[Joining Date]])</f>
        <v>2021</v>
      </c>
      <c r="O1153" s="46">
        <f>MONTH(Table1[[#This Row],[Joining Date]])</f>
        <v>4</v>
      </c>
      <c r="P1153" s="26">
        <f ca="1">NETWORKDAYS(Table1[[#This Row],[Joining Date]],TODAY())</f>
        <v>1349</v>
      </c>
      <c r="Q1153" s="26" t="str">
        <f>LEFT(Table1[[#This Row],[Department]],5)&amp;"-"&amp;RIGHT(Table1[[#This Row],[Employee ID]],3)</f>
        <v>Sales-266</v>
      </c>
      <c r="R1153" s="26" t="str">
        <f>LEFT(Table1[[#This Row],[Department]],3)</f>
        <v>Sal</v>
      </c>
      <c r="S1153" s="37">
        <f>_xlfn.XLOOKUP(Table1[[#This Row],[City]],Table2[City],Table2[Bonus %])</f>
        <v>8</v>
      </c>
      <c r="U1153" s="48" t="str">
        <v xml:space="preserve">Karan </v>
      </c>
      <c r="V1153" s="48" t="str">
        <v>Malhotra</v>
      </c>
    </row>
    <row r="1154" spans="1:22" x14ac:dyDescent="0.35">
      <c r="A1154" s="7" t="s">
        <v>1376</v>
      </c>
      <c r="B1154" s="40" t="str">
        <f>LEFT(Table1[[#This Row],[Employee Name]],FIND(" ",Table1[[#This Row],[Employee Name]]))</f>
        <v xml:space="preserve">Rohan </v>
      </c>
      <c r="C1154" s="40" t="str">
        <f>RIGHT(Table1[[#This Row],[Employee Name]],LEN(Table1[[#This Row],[Employee Name]])-FIND(" ",Table1[[#This Row],[Employee Name]]))</f>
        <v>Gupta</v>
      </c>
      <c r="D1154" s="22">
        <f>Table1[[#This Row],[Basic Salary]]+Table1[[#This Row],[Bonus]]</f>
        <v>117002</v>
      </c>
      <c r="E1154" s="8">
        <v>81</v>
      </c>
      <c r="F1154" s="45">
        <v>46</v>
      </c>
      <c r="G1154" s="8" t="str" cm="1">
        <f t="array" ref="G1154">_xlfn.IFS(Table1[[#This Row],[Performance Score]]&gt;=80,"Excellent",Table1[[#This Row],[Performance Score]]&gt;=60,"Good",Table1[[#This Row],[Performance Score]]&gt;=40,"Need Improvement")</f>
        <v>Need Improvement</v>
      </c>
      <c r="H1154" s="29">
        <f>Table1[[#This Row],[Bonus]]/Table1[[#This Row],[Basic Salary]]</f>
        <v>0.14897085395553461</v>
      </c>
      <c r="I1154" s="8">
        <f ca="1">DATEDIF(Table1[[#This Row],[Date of Birth]],TODAY(),"y")</f>
        <v>46</v>
      </c>
      <c r="J1154" s="33">
        <v>42803</v>
      </c>
      <c r="K1154" s="33" t="str" cm="1">
        <f t="array" aca="1" ref="K1154" ca="1">_xlfn.IFS(L1154&lt;3,"Junior",L1154&lt;=7,"Mid-Level",L1154&gt;7,"Senior")</f>
        <v>Senior</v>
      </c>
      <c r="L1154" s="45">
        <f ca="1">INT(YEARFRAC(Table1[[#This Row],[Joining Date]],TODAY(),1))</f>
        <v>9</v>
      </c>
      <c r="M1154" s="25" t="str">
        <f t="shared" ref="M1154:M1217" ca="1" si="18">IF(L1154&gt;5,"Yes","No")</f>
        <v>Yes</v>
      </c>
      <c r="N1154" s="25">
        <f>YEAR(Table1[[#This Row],[Joining Date]])</f>
        <v>2017</v>
      </c>
      <c r="O1154" s="45">
        <f>MONTH(Table1[[#This Row],[Joining Date]])</f>
        <v>3</v>
      </c>
      <c r="P1154" s="25">
        <f ca="1">NETWORKDAYS(Table1[[#This Row],[Joining Date]],TODAY())</f>
        <v>2428</v>
      </c>
      <c r="Q1154" s="25" t="str">
        <f>LEFT(Table1[[#This Row],[Department]],5)&amp;"-"&amp;RIGHT(Table1[[#This Row],[Employee ID]],3)</f>
        <v>Sales-320</v>
      </c>
      <c r="R1154" s="25" t="str">
        <f>LEFT(Table1[[#This Row],[Department]],3)</f>
        <v>Sal</v>
      </c>
      <c r="S1154" s="36">
        <f>_xlfn.XLOOKUP(Table1[[#This Row],[City]],Table2[City],Table2[Bonus %])</f>
        <v>6</v>
      </c>
      <c r="U1154" s="48" t="str">
        <v xml:space="preserve">Rohan </v>
      </c>
      <c r="V1154" s="48" t="str">
        <v>Gupta</v>
      </c>
    </row>
    <row r="1155" spans="1:22" x14ac:dyDescent="0.35">
      <c r="A1155" s="9" t="s">
        <v>2102</v>
      </c>
      <c r="B1155" s="41" t="str">
        <f>LEFT(Table1[[#This Row],[Employee Name]],FIND(" ",Table1[[#This Row],[Employee Name]]))</f>
        <v xml:space="preserve">Karan </v>
      </c>
      <c r="C1155" s="41" t="str">
        <f>RIGHT(Table1[[#This Row],[Employee Name]],LEN(Table1[[#This Row],[Employee Name]])-FIND(" ",Table1[[#This Row],[Employee Name]]))</f>
        <v>Malhotra</v>
      </c>
      <c r="D1155" s="23">
        <f>Table1[[#This Row],[Basic Salary]]+Table1[[#This Row],[Bonus]]</f>
        <v>117001</v>
      </c>
      <c r="E1155" s="10">
        <v>68</v>
      </c>
      <c r="F1155" s="46">
        <v>100</v>
      </c>
      <c r="G1155" s="10" t="str" cm="1">
        <f t="array" ref="G1155">_xlfn.IFS(Table1[[#This Row],[Performance Score]]&gt;=80,"Excellent",Table1[[#This Row],[Performance Score]]&gt;=60,"Good",Table1[[#This Row],[Performance Score]]&gt;=40,"Need Improvement")</f>
        <v>Excellent</v>
      </c>
      <c r="H1155" s="30">
        <f>Table1[[#This Row],[Bonus]]/Table1[[#This Row],[Basic Salary]]</f>
        <v>0.17088816612459345</v>
      </c>
      <c r="I1155" s="10">
        <f ca="1">DATEDIF(Table1[[#This Row],[Date of Birth]],TODAY(),"y")</f>
        <v>46</v>
      </c>
      <c r="J1155" s="34">
        <v>44271</v>
      </c>
      <c r="K1155" s="33" t="str" cm="1">
        <f t="array" aca="1" ref="K1155" ca="1">_xlfn.IFS(L1155&lt;3,"Junior",L1155&lt;=7,"Mid-Level",L1155&gt;7,"Senior")</f>
        <v>Mid-Level</v>
      </c>
      <c r="L1155" s="46">
        <f ca="1">INT(YEARFRAC(Table1[[#This Row],[Joining Date]],TODAY(),1))</f>
        <v>5</v>
      </c>
      <c r="M1155" s="25" t="str">
        <f t="shared" ca="1" si="18"/>
        <v>No</v>
      </c>
      <c r="N1155" s="26">
        <f>YEAR(Table1[[#This Row],[Joining Date]])</f>
        <v>2021</v>
      </c>
      <c r="O1155" s="46">
        <f>MONTH(Table1[[#This Row],[Joining Date]])</f>
        <v>3</v>
      </c>
      <c r="P1155" s="26">
        <f ca="1">NETWORKDAYS(Table1[[#This Row],[Joining Date]],TODAY())</f>
        <v>1380</v>
      </c>
      <c r="Q1155" s="26" t="str">
        <f>LEFT(Table1[[#This Row],[Department]],5)&amp;"-"&amp;RIGHT(Table1[[#This Row],[Employee ID]],3)</f>
        <v>Sales-046</v>
      </c>
      <c r="R1155" s="26" t="str">
        <f>LEFT(Table1[[#This Row],[Department]],3)</f>
        <v>Sal</v>
      </c>
      <c r="S1155" s="37">
        <f>_xlfn.XLOOKUP(Table1[[#This Row],[City]],Table2[City],Table2[Bonus %])</f>
        <v>5</v>
      </c>
      <c r="U1155" s="48" t="str">
        <v xml:space="preserve">Karan </v>
      </c>
      <c r="V1155" s="48" t="str">
        <v>Malhotra</v>
      </c>
    </row>
    <row r="1156" spans="1:22" x14ac:dyDescent="0.35">
      <c r="A1156" s="7" t="s">
        <v>4512</v>
      </c>
      <c r="B1156" s="40" t="str">
        <f>LEFT(Table1[[#This Row],[Employee Name]],FIND(" ",Table1[[#This Row],[Employee Name]]))</f>
        <v xml:space="preserve">Karan </v>
      </c>
      <c r="C1156" s="40" t="str">
        <f>RIGHT(Table1[[#This Row],[Employee Name]],LEN(Table1[[#This Row],[Employee Name]])-FIND(" ",Table1[[#This Row],[Employee Name]]))</f>
        <v>Malhotra</v>
      </c>
      <c r="D1156" s="22">
        <f>Table1[[#This Row],[Basic Salary]]+Table1[[#This Row],[Bonus]]</f>
        <v>116927</v>
      </c>
      <c r="E1156" s="8">
        <v>89</v>
      </c>
      <c r="F1156" s="45">
        <v>76</v>
      </c>
      <c r="G1156" s="8" t="str" cm="1">
        <f t="array" ref="G1156">_xlfn.IFS(Table1[[#This Row],[Performance Score]]&gt;=80,"Excellent",Table1[[#This Row],[Performance Score]]&gt;=60,"Good",Table1[[#This Row],[Performance Score]]&gt;=40,"Need Improvement")</f>
        <v>Good</v>
      </c>
      <c r="H1156" s="29">
        <f>Table1[[#This Row],[Bonus]]/Table1[[#This Row],[Basic Salary]]</f>
        <v>0.30383924887654856</v>
      </c>
      <c r="I1156" s="8">
        <f ca="1">DATEDIF(Table1[[#This Row],[Date of Birth]],TODAY(),"y")</f>
        <v>18</v>
      </c>
      <c r="J1156" s="33">
        <v>45870</v>
      </c>
      <c r="K1156" s="33" t="str" cm="1">
        <f t="array" aca="1" ref="K1156" ca="1">_xlfn.IFS(L1156&lt;3,"Junior",L1156&lt;=7,"Mid-Level",L1156&gt;7,"Senior")</f>
        <v>Junior</v>
      </c>
      <c r="L1156" s="45">
        <f ca="1">INT(YEARFRAC(Table1[[#This Row],[Joining Date]],TODAY(),1))</f>
        <v>0</v>
      </c>
      <c r="M1156" s="25" t="str">
        <f t="shared" ca="1" si="18"/>
        <v>No</v>
      </c>
      <c r="N1156" s="25">
        <f>YEAR(Table1[[#This Row],[Joining Date]])</f>
        <v>2025</v>
      </c>
      <c r="O1156" s="45">
        <f>MONTH(Table1[[#This Row],[Joining Date]])</f>
        <v>8</v>
      </c>
      <c r="P1156" s="25">
        <f ca="1">NETWORKDAYS(Table1[[#This Row],[Joining Date]],TODAY())</f>
        <v>237</v>
      </c>
      <c r="Q1156" s="25" t="str">
        <f>LEFT(Table1[[#This Row],[Department]],5)&amp;"-"&amp;RIGHT(Table1[[#This Row],[Employee ID]],3)</f>
        <v>Sales-456</v>
      </c>
      <c r="R1156" s="25" t="str">
        <f>LEFT(Table1[[#This Row],[Department]],3)</f>
        <v>Sal</v>
      </c>
      <c r="S1156" s="36">
        <f>_xlfn.XLOOKUP(Table1[[#This Row],[City]],Table2[City],Table2[Bonus %])</f>
        <v>5</v>
      </c>
      <c r="U1156" s="48" t="str">
        <v xml:space="preserve">Karan </v>
      </c>
      <c r="V1156" s="48" t="str">
        <v>Malhotra</v>
      </c>
    </row>
    <row r="1157" spans="1:22" x14ac:dyDescent="0.35">
      <c r="A1157" s="9" t="s">
        <v>4040</v>
      </c>
      <c r="B1157" s="41" t="str">
        <f>LEFT(Table1[[#This Row],[Employee Name]],FIND(" ",Table1[[#This Row],[Employee Name]]))</f>
        <v xml:space="preserve">Tarun </v>
      </c>
      <c r="C1157" s="41" t="str">
        <f>RIGHT(Table1[[#This Row],[Employee Name]],LEN(Table1[[#This Row],[Employee Name]])-FIND(" ",Table1[[#This Row],[Employee Name]]))</f>
        <v>Verma</v>
      </c>
      <c r="D1157" s="23">
        <f>Table1[[#This Row],[Basic Salary]]+Table1[[#This Row],[Bonus]]</f>
        <v>116916</v>
      </c>
      <c r="E1157" s="10">
        <v>76</v>
      </c>
      <c r="F1157" s="46">
        <v>90</v>
      </c>
      <c r="G1157" s="10" t="str" cm="1">
        <f t="array" ref="G1157">_xlfn.IFS(Table1[[#This Row],[Performance Score]]&gt;=80,"Excellent",Table1[[#This Row],[Performance Score]]&gt;=60,"Good",Table1[[#This Row],[Performance Score]]&gt;=40,"Need Improvement")</f>
        <v>Excellent</v>
      </c>
      <c r="H1157" s="30">
        <f>Table1[[#This Row],[Bonus]]/Table1[[#This Row],[Basic Salary]]</f>
        <v>0.17953995157384989</v>
      </c>
      <c r="I1157" s="10">
        <f ca="1">DATEDIF(Table1[[#This Row],[Date of Birth]],TODAY(),"y")</f>
        <v>34</v>
      </c>
      <c r="J1157" s="34">
        <v>43173</v>
      </c>
      <c r="K1157" s="33" t="str" cm="1">
        <f t="array" aca="1" ref="K1157" ca="1">_xlfn.IFS(L1157&lt;3,"Junior",L1157&lt;=7,"Mid-Level",L1157&gt;7,"Senior")</f>
        <v>Senior</v>
      </c>
      <c r="L1157" s="46">
        <f ca="1">INT(YEARFRAC(Table1[[#This Row],[Joining Date]],TODAY(),1))</f>
        <v>8</v>
      </c>
      <c r="M1157" s="25" t="str">
        <f t="shared" ca="1" si="18"/>
        <v>Yes</v>
      </c>
      <c r="N1157" s="26">
        <f>YEAR(Table1[[#This Row],[Joining Date]])</f>
        <v>2018</v>
      </c>
      <c r="O1157" s="46">
        <f>MONTH(Table1[[#This Row],[Joining Date]])</f>
        <v>3</v>
      </c>
      <c r="P1157" s="26">
        <f ca="1">NETWORKDAYS(Table1[[#This Row],[Joining Date]],TODAY())</f>
        <v>2164</v>
      </c>
      <c r="Q1157" s="26" t="str">
        <f>LEFT(Table1[[#This Row],[Department]],5)&amp;"-"&amp;RIGHT(Table1[[#This Row],[Employee ID]],3)</f>
        <v>IT-984</v>
      </c>
      <c r="R1157" s="26" t="str">
        <f>LEFT(Table1[[#This Row],[Department]],3)</f>
        <v>IT</v>
      </c>
      <c r="S1157" s="37">
        <f>_xlfn.XLOOKUP(Table1[[#This Row],[City]],Table2[City],Table2[Bonus %])</f>
        <v>4</v>
      </c>
      <c r="U1157" s="48" t="str">
        <v xml:space="preserve">Tarun </v>
      </c>
      <c r="V1157" s="48" t="str">
        <v>Verma</v>
      </c>
    </row>
    <row r="1158" spans="1:22" x14ac:dyDescent="0.35">
      <c r="A1158" s="7" t="s">
        <v>1033</v>
      </c>
      <c r="B1158" s="40" t="str">
        <f>LEFT(Table1[[#This Row],[Employee Name]],FIND(" ",Table1[[#This Row],[Employee Name]]))</f>
        <v xml:space="preserve">Vikram </v>
      </c>
      <c r="C1158" s="40" t="str">
        <f>RIGHT(Table1[[#This Row],[Employee Name]],LEN(Table1[[#This Row],[Employee Name]])-FIND(" ",Table1[[#This Row],[Employee Name]]))</f>
        <v>Singh</v>
      </c>
      <c r="D1158" s="22">
        <f>Table1[[#This Row],[Basic Salary]]+Table1[[#This Row],[Bonus]]</f>
        <v>116909</v>
      </c>
      <c r="E1158" s="8">
        <v>86</v>
      </c>
      <c r="F1158" s="45">
        <v>88</v>
      </c>
      <c r="G1158" s="8" t="str" cm="1">
        <f t="array" ref="G1158">_xlfn.IFS(Table1[[#This Row],[Performance Score]]&gt;=80,"Excellent",Table1[[#This Row],[Performance Score]]&gt;=60,"Good",Table1[[#This Row],[Performance Score]]&gt;=40,"Need Improvement")</f>
        <v>Excellent</v>
      </c>
      <c r="H1158" s="29">
        <f>Table1[[#This Row],[Bonus]]/Table1[[#This Row],[Basic Salary]]</f>
        <v>0.14821544324186292</v>
      </c>
      <c r="I1158" s="8">
        <f ca="1">DATEDIF(Table1[[#This Row],[Date of Birth]],TODAY(),"y")</f>
        <v>29</v>
      </c>
      <c r="J1158" s="33">
        <v>44702</v>
      </c>
      <c r="K1158" s="33" t="str" cm="1">
        <f t="array" aca="1" ref="K1158" ca="1">_xlfn.IFS(L1158&lt;3,"Junior",L1158&lt;=7,"Mid-Level",L1158&gt;7,"Senior")</f>
        <v>Mid-Level</v>
      </c>
      <c r="L1158" s="45">
        <f ca="1">INT(YEARFRAC(Table1[[#This Row],[Joining Date]],TODAY(),1))</f>
        <v>4</v>
      </c>
      <c r="M1158" s="25" t="str">
        <f t="shared" ca="1" si="18"/>
        <v>No</v>
      </c>
      <c r="N1158" s="25">
        <f>YEAR(Table1[[#This Row],[Joining Date]])</f>
        <v>2022</v>
      </c>
      <c r="O1158" s="45">
        <f>MONTH(Table1[[#This Row],[Joining Date]])</f>
        <v>5</v>
      </c>
      <c r="P1158" s="25">
        <f ca="1">NETWORKDAYS(Table1[[#This Row],[Joining Date]],TODAY())</f>
        <v>1071</v>
      </c>
      <c r="Q1158" s="25" t="str">
        <f>LEFT(Table1[[#This Row],[Department]],5)&amp;"-"&amp;RIGHT(Table1[[#This Row],[Employee ID]],3)</f>
        <v>Opera-977</v>
      </c>
      <c r="R1158" s="25" t="str">
        <f>LEFT(Table1[[#This Row],[Department]],3)</f>
        <v>Ope</v>
      </c>
      <c r="S1158" s="36">
        <f>_xlfn.XLOOKUP(Table1[[#This Row],[City]],Table2[City],Table2[Bonus %])</f>
        <v>6</v>
      </c>
      <c r="U1158" s="48" t="str">
        <v xml:space="preserve">Vikram </v>
      </c>
      <c r="V1158" s="48" t="str">
        <v>Singh</v>
      </c>
    </row>
    <row r="1159" spans="1:22" x14ac:dyDescent="0.35">
      <c r="A1159" s="9" t="s">
        <v>1508</v>
      </c>
      <c r="B1159" s="41" t="str">
        <f>LEFT(Table1[[#This Row],[Employee Name]],FIND(" ",Table1[[#This Row],[Employee Name]]))</f>
        <v xml:space="preserve">Aditya </v>
      </c>
      <c r="C1159" s="41" t="str">
        <f>RIGHT(Table1[[#This Row],[Employee Name]],LEN(Table1[[#This Row],[Employee Name]])-FIND(" ",Table1[[#This Row],[Employee Name]]))</f>
        <v>Kapoor</v>
      </c>
      <c r="D1159" s="23">
        <f>Table1[[#This Row],[Basic Salary]]+Table1[[#This Row],[Bonus]]</f>
        <v>116897</v>
      </c>
      <c r="E1159" s="10">
        <v>66</v>
      </c>
      <c r="F1159" s="46">
        <v>82</v>
      </c>
      <c r="G1159" s="10" t="str" cm="1">
        <f t="array" ref="G1159">_xlfn.IFS(Table1[[#This Row],[Performance Score]]&gt;=80,"Excellent",Table1[[#This Row],[Performance Score]]&gt;=60,"Good",Table1[[#This Row],[Performance Score]]&gt;=40,"Need Improvement")</f>
        <v>Excellent</v>
      </c>
      <c r="H1159" s="30">
        <f>Table1[[#This Row],[Bonus]]/Table1[[#This Row],[Basic Salary]]</f>
        <v>0.2058074165764093</v>
      </c>
      <c r="I1159" s="10">
        <f ca="1">DATEDIF(Table1[[#This Row],[Date of Birth]],TODAY(),"y")</f>
        <v>24</v>
      </c>
      <c r="J1159" s="34">
        <v>43401</v>
      </c>
      <c r="K1159" s="33" t="str" cm="1">
        <f t="array" aca="1" ref="K1159" ca="1">_xlfn.IFS(L1159&lt;3,"Junior",L1159&lt;=7,"Mid-Level",L1159&gt;7,"Senior")</f>
        <v>Mid-Level</v>
      </c>
      <c r="L1159" s="46">
        <f ca="1">INT(YEARFRAC(Table1[[#This Row],[Joining Date]],TODAY(),1))</f>
        <v>7</v>
      </c>
      <c r="M1159" s="25" t="str">
        <f t="shared" ca="1" si="18"/>
        <v>Yes</v>
      </c>
      <c r="N1159" s="26">
        <f>YEAR(Table1[[#This Row],[Joining Date]])</f>
        <v>2018</v>
      </c>
      <c r="O1159" s="46">
        <f>MONTH(Table1[[#This Row],[Joining Date]])</f>
        <v>10</v>
      </c>
      <c r="P1159" s="26">
        <f ca="1">NETWORKDAYS(Table1[[#This Row],[Joining Date]],TODAY())</f>
        <v>2001</v>
      </c>
      <c r="Q1159" s="26" t="str">
        <f>LEFT(Table1[[#This Row],[Department]],5)&amp;"-"&amp;RIGHT(Table1[[#This Row],[Employee ID]],3)</f>
        <v>Finan-452</v>
      </c>
      <c r="R1159" s="26" t="str">
        <f>LEFT(Table1[[#This Row],[Department]],3)</f>
        <v>Fin</v>
      </c>
      <c r="S1159" s="37">
        <f>_xlfn.XLOOKUP(Table1[[#This Row],[City]],Table2[City],Table2[Bonus %])</f>
        <v>5</v>
      </c>
      <c r="U1159" s="48" t="str">
        <v xml:space="preserve">Aditya </v>
      </c>
      <c r="V1159" s="48" t="str">
        <v>Kapoor</v>
      </c>
    </row>
    <row r="1160" spans="1:22" x14ac:dyDescent="0.35">
      <c r="A1160" s="7" t="s">
        <v>3875</v>
      </c>
      <c r="B1160" s="40" t="str">
        <f>LEFT(Table1[[#This Row],[Employee Name]],FIND(" ",Table1[[#This Row],[Employee Name]]))</f>
        <v xml:space="preserve">Rahul </v>
      </c>
      <c r="C1160" s="40" t="str">
        <f>RIGHT(Table1[[#This Row],[Employee Name]],LEN(Table1[[#This Row],[Employee Name]])-FIND(" ",Table1[[#This Row],[Employee Name]]))</f>
        <v>Verma</v>
      </c>
      <c r="D1160" s="22">
        <f>Table1[[#This Row],[Basic Salary]]+Table1[[#This Row],[Bonus]]</f>
        <v>116877</v>
      </c>
      <c r="E1160" s="8">
        <v>81</v>
      </c>
      <c r="F1160" s="45">
        <v>66</v>
      </c>
      <c r="G1160" s="8" t="str" cm="1">
        <f t="array" ref="G1160">_xlfn.IFS(Table1[[#This Row],[Performance Score]]&gt;=80,"Excellent",Table1[[#This Row],[Performance Score]]&gt;=60,"Good",Table1[[#This Row],[Performance Score]]&gt;=40,"Need Improvement")</f>
        <v>Good</v>
      </c>
      <c r="H1160" s="29">
        <f>Table1[[#This Row],[Bonus]]/Table1[[#This Row],[Basic Salary]]</f>
        <v>5.1373621431013081E-2</v>
      </c>
      <c r="I1160" s="8">
        <f ca="1">DATEDIF(Table1[[#This Row],[Date of Birth]],TODAY(),"y")</f>
        <v>16</v>
      </c>
      <c r="J1160" s="33">
        <v>43428</v>
      </c>
      <c r="K1160" s="33" t="str" cm="1">
        <f t="array" aca="1" ref="K1160" ca="1">_xlfn.IFS(L1160&lt;3,"Junior",L1160&lt;=7,"Mid-Level",L1160&gt;7,"Senior")</f>
        <v>Mid-Level</v>
      </c>
      <c r="L1160" s="45">
        <f ca="1">INT(YEARFRAC(Table1[[#This Row],[Joining Date]],TODAY(),1))</f>
        <v>7</v>
      </c>
      <c r="M1160" s="25" t="str">
        <f t="shared" ca="1" si="18"/>
        <v>Yes</v>
      </c>
      <c r="N1160" s="25">
        <f>YEAR(Table1[[#This Row],[Joining Date]])</f>
        <v>2018</v>
      </c>
      <c r="O1160" s="45">
        <f>MONTH(Table1[[#This Row],[Joining Date]])</f>
        <v>11</v>
      </c>
      <c r="P1160" s="25">
        <f ca="1">NETWORKDAYS(Table1[[#This Row],[Joining Date]],TODAY())</f>
        <v>1981</v>
      </c>
      <c r="Q1160" s="25" t="str">
        <f>LEFT(Table1[[#This Row],[Department]],5)&amp;"-"&amp;RIGHT(Table1[[#This Row],[Employee ID]],3)</f>
        <v>Opera-819</v>
      </c>
      <c r="R1160" s="25" t="str">
        <f>LEFT(Table1[[#This Row],[Department]],3)</f>
        <v>Ope</v>
      </c>
      <c r="S1160" s="36">
        <f>_xlfn.XLOOKUP(Table1[[#This Row],[City]],Table2[City],Table2[Bonus %])</f>
        <v>6</v>
      </c>
      <c r="U1160" s="48" t="str">
        <v xml:space="preserve">Rahul </v>
      </c>
      <c r="V1160" s="48" t="str">
        <v>Verma</v>
      </c>
    </row>
    <row r="1161" spans="1:22" x14ac:dyDescent="0.35">
      <c r="A1161" s="9" t="s">
        <v>5052</v>
      </c>
      <c r="B1161" s="41" t="str">
        <f>LEFT(Table1[[#This Row],[Employee Name]],FIND(" ",Table1[[#This Row],[Employee Name]]))</f>
        <v xml:space="preserve">Ishita </v>
      </c>
      <c r="C1161" s="41" t="str">
        <f>RIGHT(Table1[[#This Row],[Employee Name]],LEN(Table1[[#This Row],[Employee Name]])-FIND(" ",Table1[[#This Row],[Employee Name]]))</f>
        <v>Roy</v>
      </c>
      <c r="D1161" s="23">
        <f>Table1[[#This Row],[Basic Salary]]+Table1[[#This Row],[Bonus]]</f>
        <v>116848</v>
      </c>
      <c r="E1161" s="10">
        <v>79</v>
      </c>
      <c r="F1161" s="46">
        <v>99</v>
      </c>
      <c r="G1161" s="10" t="str" cm="1">
        <f t="array" ref="G1161">_xlfn.IFS(Table1[[#This Row],[Performance Score]]&gt;=80,"Excellent",Table1[[#This Row],[Performance Score]]&gt;=60,"Good",Table1[[#This Row],[Performance Score]]&gt;=40,"Need Improvement")</f>
        <v>Excellent</v>
      </c>
      <c r="H1161" s="30">
        <f>Table1[[#This Row],[Bonus]]/Table1[[#This Row],[Basic Salary]]</f>
        <v>0.16270137417037325</v>
      </c>
      <c r="I1161" s="10">
        <f ca="1">DATEDIF(Table1[[#This Row],[Date of Birth]],TODAY(),"y")</f>
        <v>45</v>
      </c>
      <c r="J1161" s="34">
        <v>44241</v>
      </c>
      <c r="K1161" s="33" t="str" cm="1">
        <f t="array" aca="1" ref="K1161" ca="1">_xlfn.IFS(L1161&lt;3,"Junior",L1161&lt;=7,"Mid-Level",L1161&gt;7,"Senior")</f>
        <v>Mid-Level</v>
      </c>
      <c r="L1161" s="46">
        <f ca="1">INT(YEARFRAC(Table1[[#This Row],[Joining Date]],TODAY(),1))</f>
        <v>5</v>
      </c>
      <c r="M1161" s="25" t="str">
        <f t="shared" ca="1" si="18"/>
        <v>No</v>
      </c>
      <c r="N1161" s="26">
        <f>YEAR(Table1[[#This Row],[Joining Date]])</f>
        <v>2021</v>
      </c>
      <c r="O1161" s="46">
        <f>MONTH(Table1[[#This Row],[Joining Date]])</f>
        <v>2</v>
      </c>
      <c r="P1161" s="26">
        <f ca="1">NETWORKDAYS(Table1[[#This Row],[Joining Date]],TODAY())</f>
        <v>1401</v>
      </c>
      <c r="Q1161" s="26" t="str">
        <f>LEFT(Table1[[#This Row],[Department]],5)&amp;"-"&amp;RIGHT(Table1[[#This Row],[Employee ID]],3)</f>
        <v>Finan-996</v>
      </c>
      <c r="R1161" s="26" t="str">
        <f>LEFT(Table1[[#This Row],[Department]],3)</f>
        <v>Fin</v>
      </c>
      <c r="S1161" s="37">
        <f>_xlfn.XLOOKUP(Table1[[#This Row],[City]],Table2[City],Table2[Bonus %])</f>
        <v>5</v>
      </c>
      <c r="U1161" s="48" t="str">
        <v xml:space="preserve">Ishita </v>
      </c>
      <c r="V1161" s="48" t="str">
        <v>Roy</v>
      </c>
    </row>
    <row r="1162" spans="1:22" x14ac:dyDescent="0.35">
      <c r="A1162" s="7" t="s">
        <v>2394</v>
      </c>
      <c r="B1162" s="40" t="str">
        <f>LEFT(Table1[[#This Row],[Employee Name]],FIND(" ",Table1[[#This Row],[Employee Name]]))</f>
        <v xml:space="preserve">Kavya </v>
      </c>
      <c r="C1162" s="40" t="str">
        <f>RIGHT(Table1[[#This Row],[Employee Name]],LEN(Table1[[#This Row],[Employee Name]])-FIND(" ",Table1[[#This Row],[Employee Name]]))</f>
        <v>Nair</v>
      </c>
      <c r="D1162" s="22">
        <f>Table1[[#This Row],[Basic Salary]]+Table1[[#This Row],[Bonus]]</f>
        <v>116777</v>
      </c>
      <c r="E1162" s="8">
        <v>63</v>
      </c>
      <c r="F1162" s="45">
        <v>79</v>
      </c>
      <c r="G1162" s="8" t="str" cm="1">
        <f t="array" ref="G1162">_xlfn.IFS(Table1[[#This Row],[Performance Score]]&gt;=80,"Excellent",Table1[[#This Row],[Performance Score]]&gt;=60,"Good",Table1[[#This Row],[Performance Score]]&gt;=40,"Need Improvement")</f>
        <v>Good</v>
      </c>
      <c r="H1162" s="29">
        <f>Table1[[#This Row],[Bonus]]/Table1[[#This Row],[Basic Salary]]</f>
        <v>6.8300536999935962E-2</v>
      </c>
      <c r="I1162" s="8">
        <f ca="1">DATEDIF(Table1[[#This Row],[Date of Birth]],TODAY(),"y")</f>
        <v>21</v>
      </c>
      <c r="J1162" s="33">
        <v>45446</v>
      </c>
      <c r="K1162" s="33" t="str" cm="1">
        <f t="array" aca="1" ref="K1162" ca="1">_xlfn.IFS(L1162&lt;3,"Junior",L1162&lt;=7,"Mid-Level",L1162&gt;7,"Senior")</f>
        <v>Junior</v>
      </c>
      <c r="L1162" s="45">
        <f ca="1">INT(YEARFRAC(Table1[[#This Row],[Joining Date]],TODAY(),1))</f>
        <v>2</v>
      </c>
      <c r="M1162" s="25" t="str">
        <f t="shared" ca="1" si="18"/>
        <v>No</v>
      </c>
      <c r="N1162" s="25">
        <f>YEAR(Table1[[#This Row],[Joining Date]])</f>
        <v>2024</v>
      </c>
      <c r="O1162" s="45">
        <f>MONTH(Table1[[#This Row],[Joining Date]])</f>
        <v>6</v>
      </c>
      <c r="P1162" s="25">
        <f ca="1">NETWORKDAYS(Table1[[#This Row],[Joining Date]],TODAY())</f>
        <v>541</v>
      </c>
      <c r="Q1162" s="25" t="str">
        <f>LEFT(Table1[[#This Row],[Department]],5)&amp;"-"&amp;RIGHT(Table1[[#This Row],[Employee ID]],3)</f>
        <v>Sales-338</v>
      </c>
      <c r="R1162" s="25" t="str">
        <f>LEFT(Table1[[#This Row],[Department]],3)</f>
        <v>Sal</v>
      </c>
      <c r="S1162" s="36">
        <f>_xlfn.XLOOKUP(Table1[[#This Row],[City]],Table2[City],Table2[Bonus %])</f>
        <v>8</v>
      </c>
      <c r="U1162" s="48" t="str">
        <v xml:space="preserve">Kavya </v>
      </c>
      <c r="V1162" s="48" t="str">
        <v>Nair</v>
      </c>
    </row>
    <row r="1163" spans="1:22" x14ac:dyDescent="0.35">
      <c r="A1163" s="9" t="s">
        <v>3730</v>
      </c>
      <c r="B1163" s="41" t="str">
        <f>LEFT(Table1[[#This Row],[Employee Name]],FIND(" ",Table1[[#This Row],[Employee Name]]))</f>
        <v xml:space="preserve">Sneha </v>
      </c>
      <c r="C1163" s="41" t="str">
        <f>RIGHT(Table1[[#This Row],[Employee Name]],LEN(Table1[[#This Row],[Employee Name]])-FIND(" ",Table1[[#This Row],[Employee Name]]))</f>
        <v>Iyer</v>
      </c>
      <c r="D1163" s="23">
        <f>Table1[[#This Row],[Basic Salary]]+Table1[[#This Row],[Bonus]]</f>
        <v>116772</v>
      </c>
      <c r="E1163" s="10">
        <v>78</v>
      </c>
      <c r="F1163" s="46">
        <v>42</v>
      </c>
      <c r="G1163" s="10" t="str" cm="1">
        <f t="array" ref="G1163">_xlfn.IFS(Table1[[#This Row],[Performance Score]]&gt;=80,"Excellent",Table1[[#This Row],[Performance Score]]&gt;=60,"Good",Table1[[#This Row],[Performance Score]]&gt;=40,"Need Improvement")</f>
        <v>Need Improvement</v>
      </c>
      <c r="H1163" s="30">
        <f>Table1[[#This Row],[Bonus]]/Table1[[#This Row],[Basic Salary]]</f>
        <v>0.30668606277625471</v>
      </c>
      <c r="I1163" s="10">
        <f ca="1">DATEDIF(Table1[[#This Row],[Date of Birth]],TODAY(),"y")</f>
        <v>24</v>
      </c>
      <c r="J1163" s="34">
        <v>42649</v>
      </c>
      <c r="K1163" s="33" t="str" cm="1">
        <f t="array" aca="1" ref="K1163" ca="1">_xlfn.IFS(L1163&lt;3,"Junior",L1163&lt;=7,"Mid-Level",L1163&gt;7,"Senior")</f>
        <v>Senior</v>
      </c>
      <c r="L1163" s="46">
        <f ca="1">INT(YEARFRAC(Table1[[#This Row],[Joining Date]],TODAY(),1))</f>
        <v>9</v>
      </c>
      <c r="M1163" s="25" t="str">
        <f t="shared" ca="1" si="18"/>
        <v>Yes</v>
      </c>
      <c r="N1163" s="26">
        <f>YEAR(Table1[[#This Row],[Joining Date]])</f>
        <v>2016</v>
      </c>
      <c r="O1163" s="46">
        <f>MONTH(Table1[[#This Row],[Joining Date]])</f>
        <v>10</v>
      </c>
      <c r="P1163" s="26">
        <f ca="1">NETWORKDAYS(Table1[[#This Row],[Joining Date]],TODAY())</f>
        <v>2538</v>
      </c>
      <c r="Q1163" s="26" t="str">
        <f>LEFT(Table1[[#This Row],[Department]],5)&amp;"-"&amp;RIGHT(Table1[[#This Row],[Employee ID]],3)</f>
        <v>Sales-674</v>
      </c>
      <c r="R1163" s="26" t="str">
        <f>LEFT(Table1[[#This Row],[Department]],3)</f>
        <v>Sal</v>
      </c>
      <c r="S1163" s="37">
        <f>_xlfn.XLOOKUP(Table1[[#This Row],[City]],Table2[City],Table2[Bonus %])</f>
        <v>7</v>
      </c>
      <c r="U1163" s="48" t="str">
        <v xml:space="preserve">Sneha </v>
      </c>
      <c r="V1163" s="48" t="str">
        <v>Iyer</v>
      </c>
    </row>
    <row r="1164" spans="1:22" x14ac:dyDescent="0.35">
      <c r="A1164" s="7" t="s">
        <v>812</v>
      </c>
      <c r="B1164" s="40" t="str">
        <f>LEFT(Table1[[#This Row],[Employee Name]],FIND(" ",Table1[[#This Row],[Employee Name]]))</f>
        <v xml:space="preserve">Sneha </v>
      </c>
      <c r="C1164" s="40" t="str">
        <f>RIGHT(Table1[[#This Row],[Employee Name]],LEN(Table1[[#This Row],[Employee Name]])-FIND(" ",Table1[[#This Row],[Employee Name]]))</f>
        <v>Iyer</v>
      </c>
      <c r="D1164" s="22">
        <f>Table1[[#This Row],[Basic Salary]]+Table1[[#This Row],[Bonus]]</f>
        <v>116771</v>
      </c>
      <c r="E1164" s="8">
        <v>61</v>
      </c>
      <c r="F1164" s="45">
        <v>46</v>
      </c>
      <c r="G1164" s="8" t="str" cm="1">
        <f t="array" ref="G1164">_xlfn.IFS(Table1[[#This Row],[Performance Score]]&gt;=80,"Excellent",Table1[[#This Row],[Performance Score]]&gt;=60,"Good",Table1[[#This Row],[Performance Score]]&gt;=40,"Need Improvement")</f>
        <v>Need Improvement</v>
      </c>
      <c r="H1164" s="29">
        <f>Table1[[#This Row],[Bonus]]/Table1[[#This Row],[Basic Salary]]</f>
        <v>8.7648214901127966E-2</v>
      </c>
      <c r="I1164" s="8">
        <f ca="1">DATEDIF(Table1[[#This Row],[Date of Birth]],TODAY(),"y")</f>
        <v>36</v>
      </c>
      <c r="J1164" s="33">
        <v>44041</v>
      </c>
      <c r="K1164" s="33" t="str" cm="1">
        <f t="array" aca="1" ref="K1164" ca="1">_xlfn.IFS(L1164&lt;3,"Junior",L1164&lt;=7,"Mid-Level",L1164&gt;7,"Senior")</f>
        <v>Mid-Level</v>
      </c>
      <c r="L1164" s="45">
        <f ca="1">INT(YEARFRAC(Table1[[#This Row],[Joining Date]],TODAY(),1))</f>
        <v>5</v>
      </c>
      <c r="M1164" s="25" t="str">
        <f t="shared" ca="1" si="18"/>
        <v>No</v>
      </c>
      <c r="N1164" s="25">
        <f>YEAR(Table1[[#This Row],[Joining Date]])</f>
        <v>2020</v>
      </c>
      <c r="O1164" s="45">
        <f>MONTH(Table1[[#This Row],[Joining Date]])</f>
        <v>7</v>
      </c>
      <c r="P1164" s="25">
        <f ca="1">NETWORKDAYS(Table1[[#This Row],[Joining Date]],TODAY())</f>
        <v>1544</v>
      </c>
      <c r="Q1164" s="25" t="str">
        <f>LEFT(Table1[[#This Row],[Department]],5)&amp;"-"&amp;RIGHT(Table1[[#This Row],[Employee ID]],3)</f>
        <v>Sales-756</v>
      </c>
      <c r="R1164" s="25" t="str">
        <f>LEFT(Table1[[#This Row],[Department]],3)</f>
        <v>Sal</v>
      </c>
      <c r="S1164" s="36">
        <f>_xlfn.XLOOKUP(Table1[[#This Row],[City]],Table2[City],Table2[Bonus %])</f>
        <v>6</v>
      </c>
      <c r="U1164" s="48" t="str">
        <v xml:space="preserve">Sneha </v>
      </c>
      <c r="V1164" s="48" t="str">
        <v>Iyer</v>
      </c>
    </row>
    <row r="1165" spans="1:22" x14ac:dyDescent="0.35">
      <c r="A1165" s="9" t="s">
        <v>4534</v>
      </c>
      <c r="B1165" s="41" t="str">
        <f>LEFT(Table1[[#This Row],[Employee Name]],FIND(" ",Table1[[#This Row],[Employee Name]]))</f>
        <v xml:space="preserve">Ishita </v>
      </c>
      <c r="C1165" s="41" t="str">
        <f>RIGHT(Table1[[#This Row],[Employee Name]],LEN(Table1[[#This Row],[Employee Name]])-FIND(" ",Table1[[#This Row],[Employee Name]]))</f>
        <v>Roy</v>
      </c>
      <c r="D1165" s="23">
        <f>Table1[[#This Row],[Basic Salary]]+Table1[[#This Row],[Bonus]]</f>
        <v>116748</v>
      </c>
      <c r="E1165" s="10">
        <v>79</v>
      </c>
      <c r="F1165" s="46">
        <v>93</v>
      </c>
      <c r="G1165" s="10" t="str" cm="1">
        <f t="array" ref="G1165">_xlfn.IFS(Table1[[#This Row],[Performance Score]]&gt;=80,"Excellent",Table1[[#This Row],[Performance Score]]&gt;=60,"Good",Table1[[#This Row],[Performance Score]]&gt;=40,"Need Improvement")</f>
        <v>Excellent</v>
      </c>
      <c r="H1165" s="30">
        <f>Table1[[#This Row],[Bonus]]/Table1[[#This Row],[Basic Salary]]</f>
        <v>6.2011625474161065E-2</v>
      </c>
      <c r="I1165" s="10">
        <f ca="1">DATEDIF(Table1[[#This Row],[Date of Birth]],TODAY(),"y")</f>
        <v>14</v>
      </c>
      <c r="J1165" s="34">
        <v>45957</v>
      </c>
      <c r="K1165" s="33" t="str" cm="1">
        <f t="array" aca="1" ref="K1165" ca="1">_xlfn.IFS(L1165&lt;3,"Junior",L1165&lt;=7,"Mid-Level",L1165&gt;7,"Senior")</f>
        <v>Junior</v>
      </c>
      <c r="L1165" s="46">
        <f ca="1">INT(YEARFRAC(Table1[[#This Row],[Joining Date]],TODAY(),1))</f>
        <v>0</v>
      </c>
      <c r="M1165" s="25" t="str">
        <f t="shared" ca="1" si="18"/>
        <v>No</v>
      </c>
      <c r="N1165" s="26">
        <f>YEAR(Table1[[#This Row],[Joining Date]])</f>
        <v>2025</v>
      </c>
      <c r="O1165" s="46">
        <f>MONTH(Table1[[#This Row],[Joining Date]])</f>
        <v>10</v>
      </c>
      <c r="P1165" s="26">
        <f ca="1">NETWORKDAYS(Table1[[#This Row],[Joining Date]],TODAY())</f>
        <v>176</v>
      </c>
      <c r="Q1165" s="26" t="str">
        <f>LEFT(Table1[[#This Row],[Department]],5)&amp;"-"&amp;RIGHT(Table1[[#This Row],[Employee ID]],3)</f>
        <v>Suppo-478</v>
      </c>
      <c r="R1165" s="26" t="str">
        <f>LEFT(Table1[[#This Row],[Department]],3)</f>
        <v>Sup</v>
      </c>
      <c r="S1165" s="37">
        <f>_xlfn.XLOOKUP(Table1[[#This Row],[City]],Table2[City],Table2[Bonus %])</f>
        <v>4</v>
      </c>
      <c r="U1165" s="48" t="str">
        <v xml:space="preserve">Ishita </v>
      </c>
      <c r="V1165" s="48" t="str">
        <v>Roy</v>
      </c>
    </row>
    <row r="1166" spans="1:22" x14ac:dyDescent="0.35">
      <c r="A1166" s="7" t="s">
        <v>628</v>
      </c>
      <c r="B1166" s="40" t="str">
        <f>LEFT(Table1[[#This Row],[Employee Name]],FIND(" ",Table1[[#This Row],[Employee Name]]))</f>
        <v xml:space="preserve">Meera </v>
      </c>
      <c r="C1166" s="40" t="str">
        <f>RIGHT(Table1[[#This Row],[Employee Name]],LEN(Table1[[#This Row],[Employee Name]])-FIND(" ",Table1[[#This Row],[Employee Name]]))</f>
        <v>Joshi</v>
      </c>
      <c r="D1166" s="22">
        <f>Table1[[#This Row],[Basic Salary]]+Table1[[#This Row],[Bonus]]</f>
        <v>116698</v>
      </c>
      <c r="E1166" s="8">
        <v>79</v>
      </c>
      <c r="F1166" s="45">
        <v>50</v>
      </c>
      <c r="G1166" s="8" t="str" cm="1">
        <f t="array" ref="G1166">_xlfn.IFS(Table1[[#This Row],[Performance Score]]&gt;=80,"Excellent",Table1[[#This Row],[Performance Score]]&gt;=60,"Good",Table1[[#This Row],[Performance Score]]&gt;=40,"Need Improvement")</f>
        <v>Need Improvement</v>
      </c>
      <c r="H1166" s="29">
        <f>Table1[[#This Row],[Bonus]]/Table1[[#This Row],[Basic Salary]]</f>
        <v>5.2233893873134665E-2</v>
      </c>
      <c r="I1166" s="8">
        <f ca="1">DATEDIF(Table1[[#This Row],[Date of Birth]],TODAY(),"y")</f>
        <v>19</v>
      </c>
      <c r="J1166" s="33">
        <v>43416</v>
      </c>
      <c r="K1166" s="33" t="str" cm="1">
        <f t="array" aca="1" ref="K1166" ca="1">_xlfn.IFS(L1166&lt;3,"Junior",L1166&lt;=7,"Mid-Level",L1166&gt;7,"Senior")</f>
        <v>Mid-Level</v>
      </c>
      <c r="L1166" s="45">
        <f ca="1">INT(YEARFRAC(Table1[[#This Row],[Joining Date]],TODAY(),1))</f>
        <v>7</v>
      </c>
      <c r="M1166" s="25" t="str">
        <f t="shared" ca="1" si="18"/>
        <v>Yes</v>
      </c>
      <c r="N1166" s="25">
        <f>YEAR(Table1[[#This Row],[Joining Date]])</f>
        <v>2018</v>
      </c>
      <c r="O1166" s="45">
        <f>MONTH(Table1[[#This Row],[Joining Date]])</f>
        <v>11</v>
      </c>
      <c r="P1166" s="25">
        <f ca="1">NETWORKDAYS(Table1[[#This Row],[Joining Date]],TODAY())</f>
        <v>1991</v>
      </c>
      <c r="Q1166" s="25" t="str">
        <f>LEFT(Table1[[#This Row],[Department]],5)&amp;"-"&amp;RIGHT(Table1[[#This Row],[Employee ID]],3)</f>
        <v>Finan-572</v>
      </c>
      <c r="R1166" s="25" t="str">
        <f>LEFT(Table1[[#This Row],[Department]],3)</f>
        <v>Fin</v>
      </c>
      <c r="S1166" s="36">
        <f>_xlfn.XLOOKUP(Table1[[#This Row],[City]],Table2[City],Table2[Bonus %])</f>
        <v>6</v>
      </c>
      <c r="U1166" s="48" t="str">
        <v xml:space="preserve">Meera </v>
      </c>
      <c r="V1166" s="48" t="str">
        <v>Joshi</v>
      </c>
    </row>
    <row r="1167" spans="1:22" x14ac:dyDescent="0.35">
      <c r="A1167" s="9" t="s">
        <v>4882</v>
      </c>
      <c r="B1167" s="41" t="str">
        <f>LEFT(Table1[[#This Row],[Employee Name]],FIND(" ",Table1[[#This Row],[Employee Name]]))</f>
        <v xml:space="preserve">Pooja </v>
      </c>
      <c r="C1167" s="41" t="str">
        <f>RIGHT(Table1[[#This Row],[Employee Name]],LEN(Table1[[#This Row],[Employee Name]])-FIND(" ",Table1[[#This Row],[Employee Name]]))</f>
        <v>Das</v>
      </c>
      <c r="D1167" s="23">
        <f>Table1[[#This Row],[Basic Salary]]+Table1[[#This Row],[Bonus]]</f>
        <v>116665</v>
      </c>
      <c r="E1167" s="10">
        <v>75</v>
      </c>
      <c r="F1167" s="46">
        <v>80</v>
      </c>
      <c r="G1167" s="10" t="str" cm="1">
        <f t="array" ref="G1167">_xlfn.IFS(Table1[[#This Row],[Performance Score]]&gt;=80,"Excellent",Table1[[#This Row],[Performance Score]]&gt;=60,"Good",Table1[[#This Row],[Performance Score]]&gt;=40,"Need Improvement")</f>
        <v>Excellent</v>
      </c>
      <c r="H1167" s="30">
        <f>Table1[[#This Row],[Bonus]]/Table1[[#This Row],[Basic Salary]]</f>
        <v>7.5848395426042048E-2</v>
      </c>
      <c r="I1167" s="10">
        <f ca="1">DATEDIF(Table1[[#This Row],[Date of Birth]],TODAY(),"y")</f>
        <v>22</v>
      </c>
      <c r="J1167" s="34">
        <v>43998</v>
      </c>
      <c r="K1167" s="33" t="str" cm="1">
        <f t="array" aca="1" ref="K1167" ca="1">_xlfn.IFS(L1167&lt;3,"Junior",L1167&lt;=7,"Mid-Level",L1167&gt;7,"Senior")</f>
        <v>Mid-Level</v>
      </c>
      <c r="L1167" s="46">
        <f ca="1">INT(YEARFRAC(Table1[[#This Row],[Joining Date]],TODAY(),1))</f>
        <v>6</v>
      </c>
      <c r="M1167" s="25" t="str">
        <f t="shared" ca="1" si="18"/>
        <v>Yes</v>
      </c>
      <c r="N1167" s="26">
        <f>YEAR(Table1[[#This Row],[Joining Date]])</f>
        <v>2020</v>
      </c>
      <c r="O1167" s="46">
        <f>MONTH(Table1[[#This Row],[Joining Date]])</f>
        <v>6</v>
      </c>
      <c r="P1167" s="26">
        <f ca="1">NETWORKDAYS(Table1[[#This Row],[Joining Date]],TODAY())</f>
        <v>1575</v>
      </c>
      <c r="Q1167" s="26" t="str">
        <f>LEFT(Table1[[#This Row],[Department]],5)&amp;"-"&amp;RIGHT(Table1[[#This Row],[Employee ID]],3)</f>
        <v>Sales-826</v>
      </c>
      <c r="R1167" s="26" t="str">
        <f>LEFT(Table1[[#This Row],[Department]],3)</f>
        <v>Sal</v>
      </c>
      <c r="S1167" s="37">
        <f>_xlfn.XLOOKUP(Table1[[#This Row],[City]],Table2[City],Table2[Bonus %])</f>
        <v>6</v>
      </c>
      <c r="U1167" s="48" t="str">
        <v xml:space="preserve">Pooja </v>
      </c>
      <c r="V1167" s="48" t="str">
        <v>Das</v>
      </c>
    </row>
    <row r="1168" spans="1:22" x14ac:dyDescent="0.35">
      <c r="A1168" s="7" t="s">
        <v>888</v>
      </c>
      <c r="B1168" s="40" t="str">
        <f>LEFT(Table1[[#This Row],[Employee Name]],FIND(" ",Table1[[#This Row],[Employee Name]]))</f>
        <v xml:space="preserve">Ravi </v>
      </c>
      <c r="C1168" s="40" t="str">
        <f>RIGHT(Table1[[#This Row],[Employee Name]],LEN(Table1[[#This Row],[Employee Name]])-FIND(" ",Table1[[#This Row],[Employee Name]]))</f>
        <v>Teja</v>
      </c>
      <c r="D1168" s="22">
        <f>Table1[[#This Row],[Basic Salary]]+Table1[[#This Row],[Bonus]]</f>
        <v>116653</v>
      </c>
      <c r="E1168" s="8">
        <v>99</v>
      </c>
      <c r="F1168" s="45">
        <v>99</v>
      </c>
      <c r="G1168" s="8" t="str" cm="1">
        <f t="array" ref="G1168">_xlfn.IFS(Table1[[#This Row],[Performance Score]]&gt;=80,"Excellent",Table1[[#This Row],[Performance Score]]&gt;=60,"Good",Table1[[#This Row],[Performance Score]]&gt;=40,"Need Improvement")</f>
        <v>Excellent</v>
      </c>
      <c r="H1168" s="29">
        <f>Table1[[#This Row],[Bonus]]/Table1[[#This Row],[Basic Salary]]</f>
        <v>0.26403788223565872</v>
      </c>
      <c r="I1168" s="8">
        <f ca="1">DATEDIF(Table1[[#This Row],[Date of Birth]],TODAY(),"y")</f>
        <v>24</v>
      </c>
      <c r="J1168" s="33">
        <v>43642</v>
      </c>
      <c r="K1168" s="33" t="str" cm="1">
        <f t="array" aca="1" ref="K1168" ca="1">_xlfn.IFS(L1168&lt;3,"Junior",L1168&lt;=7,"Mid-Level",L1168&gt;7,"Senior")</f>
        <v>Mid-Level</v>
      </c>
      <c r="L1168" s="45">
        <f ca="1">INT(YEARFRAC(Table1[[#This Row],[Joining Date]],TODAY(),1))</f>
        <v>7</v>
      </c>
      <c r="M1168" s="25" t="str">
        <f t="shared" ca="1" si="18"/>
        <v>Yes</v>
      </c>
      <c r="N1168" s="25">
        <f>YEAR(Table1[[#This Row],[Joining Date]])</f>
        <v>2019</v>
      </c>
      <c r="O1168" s="45">
        <f>MONTH(Table1[[#This Row],[Joining Date]])</f>
        <v>6</v>
      </c>
      <c r="P1168" s="25">
        <f ca="1">NETWORKDAYS(Table1[[#This Row],[Joining Date]],TODAY())</f>
        <v>1829</v>
      </c>
      <c r="Q1168" s="25" t="str">
        <f>LEFT(Table1[[#This Row],[Department]],5)&amp;"-"&amp;RIGHT(Table1[[#This Row],[Employee ID]],3)</f>
        <v>HR-832</v>
      </c>
      <c r="R1168" s="25" t="str">
        <f>LEFT(Table1[[#This Row],[Department]],3)</f>
        <v>HR</v>
      </c>
      <c r="S1168" s="36">
        <f>_xlfn.XLOOKUP(Table1[[#This Row],[City]],Table2[City],Table2[Bonus %])</f>
        <v>6</v>
      </c>
      <c r="U1168" s="48" t="str">
        <v xml:space="preserve">Ravi </v>
      </c>
      <c r="V1168" s="48" t="str">
        <v>Teja</v>
      </c>
    </row>
    <row r="1169" spans="1:22" x14ac:dyDescent="0.35">
      <c r="A1169" s="9" t="s">
        <v>2615</v>
      </c>
      <c r="B1169" s="41" t="str">
        <f>LEFT(Table1[[#This Row],[Employee Name]],FIND(" ",Table1[[#This Row],[Employee Name]]))</f>
        <v xml:space="preserve">Rohan </v>
      </c>
      <c r="C1169" s="41" t="str">
        <f>RIGHT(Table1[[#This Row],[Employee Name]],LEN(Table1[[#This Row],[Employee Name]])-FIND(" ",Table1[[#This Row],[Employee Name]]))</f>
        <v>Gupta</v>
      </c>
      <c r="D1169" s="23">
        <f>Table1[[#This Row],[Basic Salary]]+Table1[[#This Row],[Bonus]]</f>
        <v>116649</v>
      </c>
      <c r="E1169" s="10">
        <v>68</v>
      </c>
      <c r="F1169" s="46">
        <v>42</v>
      </c>
      <c r="G1169" s="10" t="str" cm="1">
        <f t="array" ref="G1169">_xlfn.IFS(Table1[[#This Row],[Performance Score]]&gt;=80,"Excellent",Table1[[#This Row],[Performance Score]]&gt;=60,"Good",Table1[[#This Row],[Performance Score]]&gt;=40,"Need Improvement")</f>
        <v>Need Improvement</v>
      </c>
      <c r="H1169" s="30">
        <f>Table1[[#This Row],[Bonus]]/Table1[[#This Row],[Basic Salary]]</f>
        <v>0.21198803067140454</v>
      </c>
      <c r="I1169" s="10">
        <f ca="1">DATEDIF(Table1[[#This Row],[Date of Birth]],TODAY(),"y")</f>
        <v>17</v>
      </c>
      <c r="J1169" s="34">
        <v>45696</v>
      </c>
      <c r="K1169" s="33" t="str" cm="1">
        <f t="array" aca="1" ref="K1169" ca="1">_xlfn.IFS(L1169&lt;3,"Junior",L1169&lt;=7,"Mid-Level",L1169&gt;7,"Senior")</f>
        <v>Junior</v>
      </c>
      <c r="L1169" s="46">
        <f ca="1">INT(YEARFRAC(Table1[[#This Row],[Joining Date]],TODAY(),1))</f>
        <v>1</v>
      </c>
      <c r="M1169" s="25" t="str">
        <f t="shared" ca="1" si="18"/>
        <v>No</v>
      </c>
      <c r="N1169" s="26">
        <f>YEAR(Table1[[#This Row],[Joining Date]])</f>
        <v>2025</v>
      </c>
      <c r="O1169" s="46">
        <f>MONTH(Table1[[#This Row],[Joining Date]])</f>
        <v>2</v>
      </c>
      <c r="P1169" s="26">
        <f ca="1">NETWORKDAYS(Table1[[#This Row],[Joining Date]],TODAY())</f>
        <v>361</v>
      </c>
      <c r="Q1169" s="26" t="str">
        <f>LEFT(Table1[[#This Row],[Department]],5)&amp;"-"&amp;RIGHT(Table1[[#This Row],[Employee ID]],3)</f>
        <v>Sales-559</v>
      </c>
      <c r="R1169" s="26" t="str">
        <f>LEFT(Table1[[#This Row],[Department]],3)</f>
        <v>Sal</v>
      </c>
      <c r="S1169" s="37">
        <f>_xlfn.XLOOKUP(Table1[[#This Row],[City]],Table2[City],Table2[Bonus %])</f>
        <v>4</v>
      </c>
      <c r="U1169" s="48" t="str">
        <v xml:space="preserve">Rohan </v>
      </c>
      <c r="V1169" s="48" t="str">
        <v>Gupta</v>
      </c>
    </row>
    <row r="1170" spans="1:22" x14ac:dyDescent="0.35">
      <c r="A1170" s="7" t="s">
        <v>3554</v>
      </c>
      <c r="B1170" s="40" t="str">
        <f>LEFT(Table1[[#This Row],[Employee Name]],FIND(" ",Table1[[#This Row],[Employee Name]]))</f>
        <v xml:space="preserve">Neha </v>
      </c>
      <c r="C1170" s="40" t="str">
        <f>RIGHT(Table1[[#This Row],[Employee Name]],LEN(Table1[[#This Row],[Employee Name]])-FIND(" ",Table1[[#This Row],[Employee Name]]))</f>
        <v>Kulkarni</v>
      </c>
      <c r="D1170" s="22">
        <f>Table1[[#This Row],[Basic Salary]]+Table1[[#This Row],[Bonus]]</f>
        <v>116609</v>
      </c>
      <c r="E1170" s="8">
        <v>62</v>
      </c>
      <c r="F1170" s="45">
        <v>43</v>
      </c>
      <c r="G1170" s="8" t="str" cm="1">
        <f t="array" ref="G1170">_xlfn.IFS(Table1[[#This Row],[Performance Score]]&gt;=80,"Excellent",Table1[[#This Row],[Performance Score]]&gt;=60,"Good",Table1[[#This Row],[Performance Score]]&gt;=40,"Need Improvement")</f>
        <v>Need Improvement</v>
      </c>
      <c r="H1170" s="29">
        <f>Table1[[#This Row],[Bonus]]/Table1[[#This Row],[Basic Salary]]</f>
        <v>0.28853995160060553</v>
      </c>
      <c r="I1170" s="8">
        <f ca="1">DATEDIF(Table1[[#This Row],[Date of Birth]],TODAY(),"y")</f>
        <v>26</v>
      </c>
      <c r="J1170" s="33">
        <v>42533</v>
      </c>
      <c r="K1170" s="33" t="str" cm="1">
        <f t="array" aca="1" ref="K1170" ca="1">_xlfn.IFS(L1170&lt;3,"Junior",L1170&lt;=7,"Mid-Level",L1170&gt;7,"Senior")</f>
        <v>Senior</v>
      </c>
      <c r="L1170" s="45">
        <f ca="1">INT(YEARFRAC(Table1[[#This Row],[Joining Date]],TODAY(),1))</f>
        <v>10</v>
      </c>
      <c r="M1170" s="25" t="str">
        <f t="shared" ca="1" si="18"/>
        <v>Yes</v>
      </c>
      <c r="N1170" s="25">
        <f>YEAR(Table1[[#This Row],[Joining Date]])</f>
        <v>2016</v>
      </c>
      <c r="O1170" s="45">
        <f>MONTH(Table1[[#This Row],[Joining Date]])</f>
        <v>6</v>
      </c>
      <c r="P1170" s="25">
        <f ca="1">NETWORKDAYS(Table1[[#This Row],[Joining Date]],TODAY())</f>
        <v>2621</v>
      </c>
      <c r="Q1170" s="25" t="str">
        <f>LEFT(Table1[[#This Row],[Department]],5)&amp;"-"&amp;RIGHT(Table1[[#This Row],[Employee ID]],3)</f>
        <v>Finan-498</v>
      </c>
      <c r="R1170" s="25" t="str">
        <f>LEFT(Table1[[#This Row],[Department]],3)</f>
        <v>Fin</v>
      </c>
      <c r="S1170" s="36">
        <f>_xlfn.XLOOKUP(Table1[[#This Row],[City]],Table2[City],Table2[Bonus %])</f>
        <v>6</v>
      </c>
      <c r="U1170" s="48" t="str">
        <v xml:space="preserve">Neha </v>
      </c>
      <c r="V1170" s="48" t="str">
        <v>Kulkarni</v>
      </c>
    </row>
    <row r="1171" spans="1:22" x14ac:dyDescent="0.35">
      <c r="A1171" s="9" t="s">
        <v>1280</v>
      </c>
      <c r="B1171" s="41" t="str">
        <f>LEFT(Table1[[#This Row],[Employee Name]],FIND(" ",Table1[[#This Row],[Employee Name]]))</f>
        <v xml:space="preserve">Ravi </v>
      </c>
      <c r="C1171" s="41" t="str">
        <f>RIGHT(Table1[[#This Row],[Employee Name]],LEN(Table1[[#This Row],[Employee Name]])-FIND(" ",Table1[[#This Row],[Employee Name]]))</f>
        <v>Teja</v>
      </c>
      <c r="D1171" s="23">
        <f>Table1[[#This Row],[Basic Salary]]+Table1[[#This Row],[Bonus]]</f>
        <v>116602</v>
      </c>
      <c r="E1171" s="10">
        <v>62</v>
      </c>
      <c r="F1171" s="46">
        <v>61</v>
      </c>
      <c r="G1171" s="10" t="str" cm="1">
        <f t="array" ref="G1171">_xlfn.IFS(Table1[[#This Row],[Performance Score]]&gt;=80,"Excellent",Table1[[#This Row],[Performance Score]]&gt;=60,"Good",Table1[[#This Row],[Performance Score]]&gt;=40,"Need Improvement")</f>
        <v>Good</v>
      </c>
      <c r="H1171" s="30">
        <f>Table1[[#This Row],[Bonus]]/Table1[[#This Row],[Basic Salary]]</f>
        <v>5.4077020430301936E-2</v>
      </c>
      <c r="I1171" s="10">
        <f ca="1">DATEDIF(Table1[[#This Row],[Date of Birth]],TODAY(),"y")</f>
        <v>34</v>
      </c>
      <c r="J1171" s="34">
        <v>45842</v>
      </c>
      <c r="K1171" s="33" t="str" cm="1">
        <f t="array" aca="1" ref="K1171" ca="1">_xlfn.IFS(L1171&lt;3,"Junior",L1171&lt;=7,"Mid-Level",L1171&gt;7,"Senior")</f>
        <v>Junior</v>
      </c>
      <c r="L1171" s="46">
        <f ca="1">INT(YEARFRAC(Table1[[#This Row],[Joining Date]],TODAY(),1))</f>
        <v>0</v>
      </c>
      <c r="M1171" s="25" t="str">
        <f t="shared" ca="1" si="18"/>
        <v>No</v>
      </c>
      <c r="N1171" s="26">
        <f>YEAR(Table1[[#This Row],[Joining Date]])</f>
        <v>2025</v>
      </c>
      <c r="O1171" s="46">
        <f>MONTH(Table1[[#This Row],[Joining Date]])</f>
        <v>7</v>
      </c>
      <c r="P1171" s="26">
        <f ca="1">NETWORKDAYS(Table1[[#This Row],[Joining Date]],TODAY())</f>
        <v>257</v>
      </c>
      <c r="Q1171" s="26" t="str">
        <f>LEFT(Table1[[#This Row],[Department]],5)&amp;"-"&amp;RIGHT(Table1[[#This Row],[Employee ID]],3)</f>
        <v>Opera-224</v>
      </c>
      <c r="R1171" s="26" t="str">
        <f>LEFT(Table1[[#This Row],[Department]],3)</f>
        <v>Ope</v>
      </c>
      <c r="S1171" s="37">
        <f>_xlfn.XLOOKUP(Table1[[#This Row],[City]],Table2[City],Table2[Bonus %])</f>
        <v>8</v>
      </c>
      <c r="U1171" s="48" t="str">
        <v xml:space="preserve">Ravi </v>
      </c>
      <c r="V1171" s="48" t="str">
        <v>Teja</v>
      </c>
    </row>
    <row r="1172" spans="1:22" x14ac:dyDescent="0.35">
      <c r="A1172" s="7" t="s">
        <v>4461</v>
      </c>
      <c r="B1172" s="40" t="str">
        <f>LEFT(Table1[[#This Row],[Employee Name]],FIND(" ",Table1[[#This Row],[Employee Name]]))</f>
        <v xml:space="preserve">Gayathri </v>
      </c>
      <c r="C1172" s="40" t="str">
        <f>RIGHT(Table1[[#This Row],[Employee Name]],LEN(Table1[[#This Row],[Employee Name]])-FIND(" ",Table1[[#This Row],[Employee Name]]))</f>
        <v>Iyer</v>
      </c>
      <c r="D1172" s="22">
        <f>Table1[[#This Row],[Basic Salary]]+Table1[[#This Row],[Bonus]]</f>
        <v>116585</v>
      </c>
      <c r="E1172" s="8">
        <v>98</v>
      </c>
      <c r="F1172" s="45">
        <v>49</v>
      </c>
      <c r="G1172" s="8" t="str" cm="1">
        <f t="array" ref="G1172">_xlfn.IFS(Table1[[#This Row],[Performance Score]]&gt;=80,"Excellent",Table1[[#This Row],[Performance Score]]&gt;=60,"Good",Table1[[#This Row],[Performance Score]]&gt;=40,"Need Improvement")</f>
        <v>Need Improvement</v>
      </c>
      <c r="H1172" s="29">
        <f>Table1[[#This Row],[Bonus]]/Table1[[#This Row],[Basic Salary]]</f>
        <v>0.18273952035060667</v>
      </c>
      <c r="I1172" s="8">
        <f ca="1">DATEDIF(Table1[[#This Row],[Date of Birth]],TODAY(),"y")</f>
        <v>32</v>
      </c>
      <c r="J1172" s="33">
        <v>45825</v>
      </c>
      <c r="K1172" s="33" t="str" cm="1">
        <f t="array" aca="1" ref="K1172" ca="1">_xlfn.IFS(L1172&lt;3,"Junior",L1172&lt;=7,"Mid-Level",L1172&gt;7,"Senior")</f>
        <v>Junior</v>
      </c>
      <c r="L1172" s="45">
        <f ca="1">INT(YEARFRAC(Table1[[#This Row],[Joining Date]],TODAY(),1))</f>
        <v>1</v>
      </c>
      <c r="M1172" s="25" t="str">
        <f t="shared" ca="1" si="18"/>
        <v>No</v>
      </c>
      <c r="N1172" s="25">
        <f>YEAR(Table1[[#This Row],[Joining Date]])</f>
        <v>2025</v>
      </c>
      <c r="O1172" s="45">
        <f>MONTH(Table1[[#This Row],[Joining Date]])</f>
        <v>6</v>
      </c>
      <c r="P1172" s="25">
        <f ca="1">NETWORKDAYS(Table1[[#This Row],[Joining Date]],TODAY())</f>
        <v>270</v>
      </c>
      <c r="Q1172" s="25" t="str">
        <f>LEFT(Table1[[#This Row],[Department]],5)&amp;"-"&amp;RIGHT(Table1[[#This Row],[Employee ID]],3)</f>
        <v>Marke-405</v>
      </c>
      <c r="R1172" s="25" t="str">
        <f>LEFT(Table1[[#This Row],[Department]],3)</f>
        <v>Mar</v>
      </c>
      <c r="S1172" s="36">
        <f>_xlfn.XLOOKUP(Table1[[#This Row],[City]],Table2[City],Table2[Bonus %])</f>
        <v>5</v>
      </c>
      <c r="U1172" s="48" t="str">
        <v xml:space="preserve">Gayathri </v>
      </c>
      <c r="V1172" s="48" t="str">
        <v>Iyer</v>
      </c>
    </row>
    <row r="1173" spans="1:22" x14ac:dyDescent="0.35">
      <c r="A1173" s="9" t="s">
        <v>1439</v>
      </c>
      <c r="B1173" s="41" t="str">
        <f>LEFT(Table1[[#This Row],[Employee Name]],FIND(" ",Table1[[#This Row],[Employee Name]]))</f>
        <v xml:space="preserve">Ishita </v>
      </c>
      <c r="C1173" s="41" t="str">
        <f>RIGHT(Table1[[#This Row],[Employee Name]],LEN(Table1[[#This Row],[Employee Name]])-FIND(" ",Table1[[#This Row],[Employee Name]]))</f>
        <v>Roy</v>
      </c>
      <c r="D1173" s="23">
        <f>Table1[[#This Row],[Basic Salary]]+Table1[[#This Row],[Bonus]]</f>
        <v>116580</v>
      </c>
      <c r="E1173" s="10">
        <v>67</v>
      </c>
      <c r="F1173" s="46">
        <v>91</v>
      </c>
      <c r="G1173" s="10" t="str" cm="1">
        <f t="array" ref="G1173">_xlfn.IFS(Table1[[#This Row],[Performance Score]]&gt;=80,"Excellent",Table1[[#This Row],[Performance Score]]&gt;=60,"Good",Table1[[#This Row],[Performance Score]]&gt;=40,"Need Improvement")</f>
        <v>Excellent</v>
      </c>
      <c r="H1173" s="30">
        <f>Table1[[#This Row],[Bonus]]/Table1[[#This Row],[Basic Salary]]</f>
        <v>0.28726646349542867</v>
      </c>
      <c r="I1173" s="10">
        <f ca="1">DATEDIF(Table1[[#This Row],[Date of Birth]],TODAY(),"y")</f>
        <v>25</v>
      </c>
      <c r="J1173" s="34">
        <v>45989</v>
      </c>
      <c r="K1173" s="33" t="str" cm="1">
        <f t="array" aca="1" ref="K1173" ca="1">_xlfn.IFS(L1173&lt;3,"Junior",L1173&lt;=7,"Mid-Level",L1173&gt;7,"Senior")</f>
        <v>Junior</v>
      </c>
      <c r="L1173" s="46">
        <f ca="1">INT(YEARFRAC(Table1[[#This Row],[Joining Date]],TODAY(),1))</f>
        <v>0</v>
      </c>
      <c r="M1173" s="25" t="str">
        <f t="shared" ca="1" si="18"/>
        <v>No</v>
      </c>
      <c r="N1173" s="26">
        <f>YEAR(Table1[[#This Row],[Joining Date]])</f>
        <v>2025</v>
      </c>
      <c r="O1173" s="46">
        <f>MONTH(Table1[[#This Row],[Joining Date]])</f>
        <v>11</v>
      </c>
      <c r="P1173" s="26">
        <f ca="1">NETWORKDAYS(Table1[[#This Row],[Joining Date]],TODAY())</f>
        <v>152</v>
      </c>
      <c r="Q1173" s="26" t="str">
        <f>LEFT(Table1[[#This Row],[Department]],5)&amp;"-"&amp;RIGHT(Table1[[#This Row],[Employee ID]],3)</f>
        <v>Suppo-383</v>
      </c>
      <c r="R1173" s="26" t="str">
        <f>LEFT(Table1[[#This Row],[Department]],3)</f>
        <v>Sup</v>
      </c>
      <c r="S1173" s="37">
        <f>_xlfn.XLOOKUP(Table1[[#This Row],[City]],Table2[City],Table2[Bonus %])</f>
        <v>4</v>
      </c>
      <c r="U1173" s="48" t="str">
        <v xml:space="preserve">Ishita </v>
      </c>
      <c r="V1173" s="48" t="str">
        <v>Roy</v>
      </c>
    </row>
    <row r="1174" spans="1:22" x14ac:dyDescent="0.35">
      <c r="A1174" s="7" t="s">
        <v>349</v>
      </c>
      <c r="B1174" s="40" t="str">
        <f>LEFT(Table1[[#This Row],[Employee Name]],FIND(" ",Table1[[#This Row],[Employee Name]]))</f>
        <v xml:space="preserve">Karan </v>
      </c>
      <c r="C1174" s="40" t="str">
        <f>RIGHT(Table1[[#This Row],[Employee Name]],LEN(Table1[[#This Row],[Employee Name]])-FIND(" ",Table1[[#This Row],[Employee Name]]))</f>
        <v>Malhotra</v>
      </c>
      <c r="D1174" s="22">
        <f>Table1[[#This Row],[Basic Salary]]+Table1[[#This Row],[Bonus]]</f>
        <v>116571</v>
      </c>
      <c r="E1174" s="8">
        <v>79</v>
      </c>
      <c r="F1174" s="45">
        <v>98</v>
      </c>
      <c r="G1174" s="8" t="str" cm="1">
        <f t="array" ref="G1174">_xlfn.IFS(Table1[[#This Row],[Performance Score]]&gt;=80,"Excellent",Table1[[#This Row],[Performance Score]]&gt;=60,"Good",Table1[[#This Row],[Performance Score]]&gt;=40,"Need Improvement")</f>
        <v>Excellent</v>
      </c>
      <c r="H1174" s="29">
        <f>Table1[[#This Row],[Bonus]]/Table1[[#This Row],[Basic Salary]]</f>
        <v>0.10057780547215771</v>
      </c>
      <c r="I1174" s="8">
        <f ca="1">DATEDIF(Table1[[#This Row],[Date of Birth]],TODAY(),"y")</f>
        <v>25</v>
      </c>
      <c r="J1174" s="33">
        <v>45468</v>
      </c>
      <c r="K1174" s="33" t="str" cm="1">
        <f t="array" aca="1" ref="K1174" ca="1">_xlfn.IFS(L1174&lt;3,"Junior",L1174&lt;=7,"Mid-Level",L1174&gt;7,"Senior")</f>
        <v>Junior</v>
      </c>
      <c r="L1174" s="45">
        <f ca="1">INT(YEARFRAC(Table1[[#This Row],[Joining Date]],TODAY(),1))</f>
        <v>2</v>
      </c>
      <c r="M1174" s="25" t="str">
        <f t="shared" ca="1" si="18"/>
        <v>No</v>
      </c>
      <c r="N1174" s="25">
        <f>YEAR(Table1[[#This Row],[Joining Date]])</f>
        <v>2024</v>
      </c>
      <c r="O1174" s="45">
        <f>MONTH(Table1[[#This Row],[Joining Date]])</f>
        <v>6</v>
      </c>
      <c r="P1174" s="25">
        <f ca="1">NETWORKDAYS(Table1[[#This Row],[Joining Date]],TODAY())</f>
        <v>525</v>
      </c>
      <c r="Q1174" s="25" t="str">
        <f>LEFT(Table1[[#This Row],[Department]],5)&amp;"-"&amp;RIGHT(Table1[[#This Row],[Employee ID]],3)</f>
        <v>Sales-293</v>
      </c>
      <c r="R1174" s="25" t="str">
        <f>LEFT(Table1[[#This Row],[Department]],3)</f>
        <v>Sal</v>
      </c>
      <c r="S1174" s="36">
        <f>_xlfn.XLOOKUP(Table1[[#This Row],[City]],Table2[City],Table2[Bonus %])</f>
        <v>4</v>
      </c>
      <c r="U1174" s="48" t="str">
        <v xml:space="preserve">Karan </v>
      </c>
      <c r="V1174" s="48" t="str">
        <v>Malhotra</v>
      </c>
    </row>
    <row r="1175" spans="1:22" x14ac:dyDescent="0.35">
      <c r="A1175" s="9" t="s">
        <v>4284</v>
      </c>
      <c r="B1175" s="41" t="str">
        <f>LEFT(Table1[[#This Row],[Employee Name]],FIND(" ",Table1[[#This Row],[Employee Name]]))</f>
        <v xml:space="preserve">Vikram </v>
      </c>
      <c r="C1175" s="41" t="str">
        <f>RIGHT(Table1[[#This Row],[Employee Name]],LEN(Table1[[#This Row],[Employee Name]])-FIND(" ",Table1[[#This Row],[Employee Name]]))</f>
        <v>Singh</v>
      </c>
      <c r="D1175" s="23">
        <f>Table1[[#This Row],[Basic Salary]]+Table1[[#This Row],[Bonus]]</f>
        <v>116566</v>
      </c>
      <c r="E1175" s="10">
        <v>91</v>
      </c>
      <c r="F1175" s="46">
        <v>78</v>
      </c>
      <c r="G1175" s="10" t="str" cm="1">
        <f t="array" ref="G1175">_xlfn.IFS(Table1[[#This Row],[Performance Score]]&gt;=80,"Excellent",Table1[[#This Row],[Performance Score]]&gt;=60,"Good",Table1[[#This Row],[Performance Score]]&gt;=40,"Need Improvement")</f>
        <v>Good</v>
      </c>
      <c r="H1175" s="30">
        <f>Table1[[#This Row],[Bonus]]/Table1[[#This Row],[Basic Salary]]</f>
        <v>0.34612097835877775</v>
      </c>
      <c r="I1175" s="10">
        <f ca="1">DATEDIF(Table1[[#This Row],[Date of Birth]],TODAY(),"y")</f>
        <v>20</v>
      </c>
      <c r="J1175" s="34">
        <v>44061</v>
      </c>
      <c r="K1175" s="33" t="str" cm="1">
        <f t="array" aca="1" ref="K1175" ca="1">_xlfn.IFS(L1175&lt;3,"Junior",L1175&lt;=7,"Mid-Level",L1175&gt;7,"Senior")</f>
        <v>Mid-Level</v>
      </c>
      <c r="L1175" s="46">
        <f ca="1">INT(YEARFRAC(Table1[[#This Row],[Joining Date]],TODAY(),1))</f>
        <v>5</v>
      </c>
      <c r="M1175" s="25" t="str">
        <f t="shared" ca="1" si="18"/>
        <v>No</v>
      </c>
      <c r="N1175" s="26">
        <f>YEAR(Table1[[#This Row],[Joining Date]])</f>
        <v>2020</v>
      </c>
      <c r="O1175" s="46">
        <f>MONTH(Table1[[#This Row],[Joining Date]])</f>
        <v>8</v>
      </c>
      <c r="P1175" s="26">
        <f ca="1">NETWORKDAYS(Table1[[#This Row],[Joining Date]],TODAY())</f>
        <v>1530</v>
      </c>
      <c r="Q1175" s="26" t="str">
        <f>LEFT(Table1[[#This Row],[Department]],5)&amp;"-"&amp;RIGHT(Table1[[#This Row],[Employee ID]],3)</f>
        <v>HR-228</v>
      </c>
      <c r="R1175" s="26" t="str">
        <f>LEFT(Table1[[#This Row],[Department]],3)</f>
        <v>HR</v>
      </c>
      <c r="S1175" s="37">
        <f>_xlfn.XLOOKUP(Table1[[#This Row],[City]],Table2[City],Table2[Bonus %])</f>
        <v>6</v>
      </c>
      <c r="U1175" s="48" t="str">
        <v xml:space="preserve">Vikram </v>
      </c>
      <c r="V1175" s="48" t="str">
        <v>Singh</v>
      </c>
    </row>
    <row r="1176" spans="1:22" x14ac:dyDescent="0.35">
      <c r="A1176" s="7" t="s">
        <v>2395</v>
      </c>
      <c r="B1176" s="40" t="str">
        <f>LEFT(Table1[[#This Row],[Employee Name]],FIND(" ",Table1[[#This Row],[Employee Name]]))</f>
        <v xml:space="preserve">Pooja </v>
      </c>
      <c r="C1176" s="40" t="str">
        <f>RIGHT(Table1[[#This Row],[Employee Name]],LEN(Table1[[#This Row],[Employee Name]])-FIND(" ",Table1[[#This Row],[Employee Name]]))</f>
        <v>Das</v>
      </c>
      <c r="D1176" s="22">
        <f>Table1[[#This Row],[Basic Salary]]+Table1[[#This Row],[Bonus]]</f>
        <v>116558</v>
      </c>
      <c r="E1176" s="8">
        <v>61</v>
      </c>
      <c r="F1176" s="45">
        <v>77</v>
      </c>
      <c r="G1176" s="8" t="str" cm="1">
        <f t="array" ref="G1176">_xlfn.IFS(Table1[[#This Row],[Performance Score]]&gt;=80,"Excellent",Table1[[#This Row],[Performance Score]]&gt;=60,"Good",Table1[[#This Row],[Performance Score]]&gt;=40,"Need Improvement")</f>
        <v>Good</v>
      </c>
      <c r="H1176" s="29">
        <f>Table1[[#This Row],[Bonus]]/Table1[[#This Row],[Basic Salary]]</f>
        <v>0.21035087901475583</v>
      </c>
      <c r="I1176" s="8">
        <f ca="1">DATEDIF(Table1[[#This Row],[Date of Birth]],TODAY(),"y")</f>
        <v>34</v>
      </c>
      <c r="J1176" s="33">
        <v>42595</v>
      </c>
      <c r="K1176" s="33" t="str" cm="1">
        <f t="array" aca="1" ref="K1176" ca="1">_xlfn.IFS(L1176&lt;3,"Junior",L1176&lt;=7,"Mid-Level",L1176&gt;7,"Senior")</f>
        <v>Senior</v>
      </c>
      <c r="L1176" s="45">
        <f ca="1">INT(YEARFRAC(Table1[[#This Row],[Joining Date]],TODAY(),1))</f>
        <v>9</v>
      </c>
      <c r="M1176" s="25" t="str">
        <f t="shared" ca="1" si="18"/>
        <v>Yes</v>
      </c>
      <c r="N1176" s="25">
        <f>YEAR(Table1[[#This Row],[Joining Date]])</f>
        <v>2016</v>
      </c>
      <c r="O1176" s="45">
        <f>MONTH(Table1[[#This Row],[Joining Date]])</f>
        <v>8</v>
      </c>
      <c r="P1176" s="25">
        <f ca="1">NETWORKDAYS(Table1[[#This Row],[Joining Date]],TODAY())</f>
        <v>2576</v>
      </c>
      <c r="Q1176" s="25" t="str">
        <f>LEFT(Table1[[#This Row],[Department]],5)&amp;"-"&amp;RIGHT(Table1[[#This Row],[Employee ID]],3)</f>
        <v>Marke-339</v>
      </c>
      <c r="R1176" s="25" t="str">
        <f>LEFT(Table1[[#This Row],[Department]],3)</f>
        <v>Mar</v>
      </c>
      <c r="S1176" s="36">
        <f>_xlfn.XLOOKUP(Table1[[#This Row],[City]],Table2[City],Table2[Bonus %])</f>
        <v>6</v>
      </c>
      <c r="U1176" s="48" t="str">
        <v xml:space="preserve">Pooja </v>
      </c>
      <c r="V1176" s="48" t="str">
        <v>Das</v>
      </c>
    </row>
    <row r="1177" spans="1:22" x14ac:dyDescent="0.35">
      <c r="A1177" s="9" t="s">
        <v>2138</v>
      </c>
      <c r="B1177" s="41" t="str">
        <f>LEFT(Table1[[#This Row],[Employee Name]],FIND(" ",Table1[[#This Row],[Employee Name]]))</f>
        <v xml:space="preserve">Pooja </v>
      </c>
      <c r="C1177" s="41" t="str">
        <f>RIGHT(Table1[[#This Row],[Employee Name]],LEN(Table1[[#This Row],[Employee Name]])-FIND(" ",Table1[[#This Row],[Employee Name]]))</f>
        <v>Das</v>
      </c>
      <c r="D1177" s="23">
        <f>Table1[[#This Row],[Basic Salary]]+Table1[[#This Row],[Bonus]]</f>
        <v>116528</v>
      </c>
      <c r="E1177" s="10">
        <v>94</v>
      </c>
      <c r="F1177" s="46">
        <v>62</v>
      </c>
      <c r="G1177" s="10" t="str" cm="1">
        <f t="array" ref="G1177">_xlfn.IFS(Table1[[#This Row],[Performance Score]]&gt;=80,"Excellent",Table1[[#This Row],[Performance Score]]&gt;=60,"Good",Table1[[#This Row],[Performance Score]]&gt;=40,"Need Improvement")</f>
        <v>Good</v>
      </c>
      <c r="H1177" s="30">
        <f>Table1[[#This Row],[Bonus]]/Table1[[#This Row],[Basic Salary]]</f>
        <v>0.10121151410913078</v>
      </c>
      <c r="I1177" s="10">
        <f ca="1">DATEDIF(Table1[[#This Row],[Date of Birth]],TODAY(),"y")</f>
        <v>18</v>
      </c>
      <c r="J1177" s="34">
        <v>43384</v>
      </c>
      <c r="K1177" s="33" t="str" cm="1">
        <f t="array" aca="1" ref="K1177" ca="1">_xlfn.IFS(L1177&lt;3,"Junior",L1177&lt;=7,"Mid-Level",L1177&gt;7,"Senior")</f>
        <v>Mid-Level</v>
      </c>
      <c r="L1177" s="46">
        <f ca="1">INT(YEARFRAC(Table1[[#This Row],[Joining Date]],TODAY(),1))</f>
        <v>7</v>
      </c>
      <c r="M1177" s="25" t="str">
        <f t="shared" ca="1" si="18"/>
        <v>Yes</v>
      </c>
      <c r="N1177" s="26">
        <f>YEAR(Table1[[#This Row],[Joining Date]])</f>
        <v>2018</v>
      </c>
      <c r="O1177" s="46">
        <f>MONTH(Table1[[#This Row],[Joining Date]])</f>
        <v>10</v>
      </c>
      <c r="P1177" s="26">
        <f ca="1">NETWORKDAYS(Table1[[#This Row],[Joining Date]],TODAY())</f>
        <v>2013</v>
      </c>
      <c r="Q1177" s="26" t="str">
        <f>LEFT(Table1[[#This Row],[Department]],5)&amp;"-"&amp;RIGHT(Table1[[#This Row],[Employee ID]],3)</f>
        <v>Finan-082</v>
      </c>
      <c r="R1177" s="26" t="str">
        <f>LEFT(Table1[[#This Row],[Department]],3)</f>
        <v>Fin</v>
      </c>
      <c r="S1177" s="37">
        <f>_xlfn.XLOOKUP(Table1[[#This Row],[City]],Table2[City],Table2[Bonus %])</f>
        <v>6</v>
      </c>
      <c r="U1177" s="48" t="str">
        <v xml:space="preserve">Pooja </v>
      </c>
      <c r="V1177" s="48" t="str">
        <v>Das</v>
      </c>
    </row>
    <row r="1178" spans="1:22" x14ac:dyDescent="0.35">
      <c r="A1178" s="7" t="s">
        <v>4013</v>
      </c>
      <c r="B1178" s="40" t="str">
        <f>LEFT(Table1[[#This Row],[Employee Name]],FIND(" ",Table1[[#This Row],[Employee Name]]))</f>
        <v xml:space="preserve">Ishita </v>
      </c>
      <c r="C1178" s="40" t="str">
        <f>RIGHT(Table1[[#This Row],[Employee Name]],LEN(Table1[[#This Row],[Employee Name]])-FIND(" ",Table1[[#This Row],[Employee Name]]))</f>
        <v>Roy</v>
      </c>
      <c r="D1178" s="22">
        <f>Table1[[#This Row],[Basic Salary]]+Table1[[#This Row],[Bonus]]</f>
        <v>116525</v>
      </c>
      <c r="E1178" s="8">
        <v>97</v>
      </c>
      <c r="F1178" s="45">
        <v>99</v>
      </c>
      <c r="G1178" s="8" t="str" cm="1">
        <f t="array" ref="G1178">_xlfn.IFS(Table1[[#This Row],[Performance Score]]&gt;=80,"Excellent",Table1[[#This Row],[Performance Score]]&gt;=60,"Good",Table1[[#This Row],[Performance Score]]&gt;=40,"Need Improvement")</f>
        <v>Excellent</v>
      </c>
      <c r="H1178" s="29">
        <f>Table1[[#This Row],[Bonus]]/Table1[[#This Row],[Basic Salary]]</f>
        <v>0.24101389850364768</v>
      </c>
      <c r="I1178" s="8">
        <f ca="1">DATEDIF(Table1[[#This Row],[Date of Birth]],TODAY(),"y")</f>
        <v>23</v>
      </c>
      <c r="J1178" s="33">
        <v>44866</v>
      </c>
      <c r="K1178" s="33" t="str" cm="1">
        <f t="array" aca="1" ref="K1178" ca="1">_xlfn.IFS(L1178&lt;3,"Junior",L1178&lt;=7,"Mid-Level",L1178&gt;7,"Senior")</f>
        <v>Mid-Level</v>
      </c>
      <c r="L1178" s="45">
        <f ca="1">INT(YEARFRAC(Table1[[#This Row],[Joining Date]],TODAY(),1))</f>
        <v>3</v>
      </c>
      <c r="M1178" s="25" t="str">
        <f t="shared" ca="1" si="18"/>
        <v>No</v>
      </c>
      <c r="N1178" s="25">
        <f>YEAR(Table1[[#This Row],[Joining Date]])</f>
        <v>2022</v>
      </c>
      <c r="O1178" s="45">
        <f>MONTH(Table1[[#This Row],[Joining Date]])</f>
        <v>11</v>
      </c>
      <c r="P1178" s="25">
        <f ca="1">NETWORKDAYS(Table1[[#This Row],[Joining Date]],TODAY())</f>
        <v>955</v>
      </c>
      <c r="Q1178" s="25" t="str">
        <f>LEFT(Table1[[#This Row],[Department]],5)&amp;"-"&amp;RIGHT(Table1[[#This Row],[Employee ID]],3)</f>
        <v>IT-957</v>
      </c>
      <c r="R1178" s="25" t="str">
        <f>LEFT(Table1[[#This Row],[Department]],3)</f>
        <v>IT</v>
      </c>
      <c r="S1178" s="36">
        <f>_xlfn.XLOOKUP(Table1[[#This Row],[City]],Table2[City],Table2[Bonus %])</f>
        <v>7</v>
      </c>
      <c r="U1178" s="48" t="str">
        <v xml:space="preserve">Ishita </v>
      </c>
      <c r="V1178" s="48" t="str">
        <v>Roy</v>
      </c>
    </row>
    <row r="1179" spans="1:22" x14ac:dyDescent="0.35">
      <c r="A1179" s="9" t="s">
        <v>56</v>
      </c>
      <c r="B1179" s="41" t="str">
        <f>LEFT(Table1[[#This Row],[Employee Name]],FIND(" ",Table1[[#This Row],[Employee Name]]))</f>
        <v xml:space="preserve">Swathi </v>
      </c>
      <c r="C1179" s="41" t="str">
        <f>RIGHT(Table1[[#This Row],[Employee Name]],LEN(Table1[[#This Row],[Employee Name]])-FIND(" ",Table1[[#This Row],[Employee Name]]))</f>
        <v>Ramesh</v>
      </c>
      <c r="D1179" s="23">
        <f>Table1[[#This Row],[Basic Salary]]+Table1[[#This Row],[Bonus]]</f>
        <v>116494</v>
      </c>
      <c r="E1179" s="10">
        <v>72</v>
      </c>
      <c r="F1179" s="46">
        <v>49</v>
      </c>
      <c r="G1179" s="10" t="str" cm="1">
        <f t="array" ref="G1179">_xlfn.IFS(Table1[[#This Row],[Performance Score]]&gt;=80,"Excellent",Table1[[#This Row],[Performance Score]]&gt;=60,"Good",Table1[[#This Row],[Performance Score]]&gt;=40,"Need Improvement")</f>
        <v>Need Improvement</v>
      </c>
      <c r="H1179" s="30">
        <f>Table1[[#This Row],[Bonus]]/Table1[[#This Row],[Basic Salary]]</f>
        <v>0.27260214114048503</v>
      </c>
      <c r="I1179" s="10">
        <f ca="1">DATEDIF(Table1[[#This Row],[Date of Birth]],TODAY(),"y")</f>
        <v>17</v>
      </c>
      <c r="J1179" s="34">
        <v>43227</v>
      </c>
      <c r="K1179" s="33" t="str" cm="1">
        <f t="array" aca="1" ref="K1179" ca="1">_xlfn.IFS(L1179&lt;3,"Junior",L1179&lt;=7,"Mid-Level",L1179&gt;7,"Senior")</f>
        <v>Senior</v>
      </c>
      <c r="L1179" s="46">
        <f ca="1">INT(YEARFRAC(Table1[[#This Row],[Joining Date]],TODAY(),1))</f>
        <v>8</v>
      </c>
      <c r="M1179" s="25" t="str">
        <f t="shared" ca="1" si="18"/>
        <v>Yes</v>
      </c>
      <c r="N1179" s="26">
        <f>YEAR(Table1[[#This Row],[Joining Date]])</f>
        <v>2018</v>
      </c>
      <c r="O1179" s="46">
        <f>MONTH(Table1[[#This Row],[Joining Date]])</f>
        <v>5</v>
      </c>
      <c r="P1179" s="26">
        <f ca="1">NETWORKDAYS(Table1[[#This Row],[Joining Date]],TODAY())</f>
        <v>2126</v>
      </c>
      <c r="Q1179" s="26" t="str">
        <f>LEFT(Table1[[#This Row],[Department]],5)&amp;"-"&amp;RIGHT(Table1[[#This Row],[Employee ID]],3)</f>
        <v>Suppo-015</v>
      </c>
      <c r="R1179" s="26" t="str">
        <f>LEFT(Table1[[#This Row],[Department]],3)</f>
        <v>Sup</v>
      </c>
      <c r="S1179" s="37">
        <f>_xlfn.XLOOKUP(Table1[[#This Row],[City]],Table2[City],Table2[Bonus %])</f>
        <v>6</v>
      </c>
      <c r="U1179" s="48" t="str">
        <v xml:space="preserve">Swathi </v>
      </c>
      <c r="V1179" s="48" t="str">
        <v>Ramesh</v>
      </c>
    </row>
    <row r="1180" spans="1:22" x14ac:dyDescent="0.35">
      <c r="A1180" s="7" t="s">
        <v>2008</v>
      </c>
      <c r="B1180" s="40" t="str">
        <f>LEFT(Table1[[#This Row],[Employee Name]],FIND(" ",Table1[[#This Row],[Employee Name]]))</f>
        <v xml:space="preserve">Krishna </v>
      </c>
      <c r="C1180" s="40" t="str">
        <f>RIGHT(Table1[[#This Row],[Employee Name]],LEN(Table1[[#This Row],[Employee Name]])-FIND(" ",Table1[[#This Row],[Employee Name]]))</f>
        <v>Chaitanya</v>
      </c>
      <c r="D1180" s="22">
        <f>Table1[[#This Row],[Basic Salary]]+Table1[[#This Row],[Bonus]]</f>
        <v>116454</v>
      </c>
      <c r="E1180" s="8">
        <v>91</v>
      </c>
      <c r="F1180" s="45">
        <v>41</v>
      </c>
      <c r="G1180" s="8" t="str" cm="1">
        <f t="array" ref="G1180">_xlfn.IFS(Table1[[#This Row],[Performance Score]]&gt;=80,"Excellent",Table1[[#This Row],[Performance Score]]&gt;=60,"Good",Table1[[#This Row],[Performance Score]]&gt;=40,"Need Improvement")</f>
        <v>Need Improvement</v>
      </c>
      <c r="H1180" s="29">
        <f>Table1[[#This Row],[Bonus]]/Table1[[#This Row],[Basic Salary]]</f>
        <v>0.1290976255344729</v>
      </c>
      <c r="I1180" s="8">
        <f ca="1">DATEDIF(Table1[[#This Row],[Date of Birth]],TODAY(),"y")</f>
        <v>27</v>
      </c>
      <c r="J1180" s="33">
        <v>44886</v>
      </c>
      <c r="K1180" s="33" t="str" cm="1">
        <f t="array" aca="1" ref="K1180" ca="1">_xlfn.IFS(L1180&lt;3,"Junior",L1180&lt;=7,"Mid-Level",L1180&gt;7,"Senior")</f>
        <v>Mid-Level</v>
      </c>
      <c r="L1180" s="45">
        <f ca="1">INT(YEARFRAC(Table1[[#This Row],[Joining Date]],TODAY(),1))</f>
        <v>3</v>
      </c>
      <c r="M1180" s="25" t="str">
        <f t="shared" ca="1" si="18"/>
        <v>No</v>
      </c>
      <c r="N1180" s="25">
        <f>YEAR(Table1[[#This Row],[Joining Date]])</f>
        <v>2022</v>
      </c>
      <c r="O1180" s="45">
        <f>MONTH(Table1[[#This Row],[Joining Date]])</f>
        <v>11</v>
      </c>
      <c r="P1180" s="25">
        <f ca="1">NETWORKDAYS(Table1[[#This Row],[Joining Date]],TODAY())</f>
        <v>941</v>
      </c>
      <c r="Q1180" s="25" t="str">
        <f>LEFT(Table1[[#This Row],[Department]],5)&amp;"-"&amp;RIGHT(Table1[[#This Row],[Employee ID]],3)</f>
        <v>IT-952</v>
      </c>
      <c r="R1180" s="25" t="str">
        <f>LEFT(Table1[[#This Row],[Department]],3)</f>
        <v>IT</v>
      </c>
      <c r="S1180" s="36">
        <f>_xlfn.XLOOKUP(Table1[[#This Row],[City]],Table2[City],Table2[Bonus %])</f>
        <v>7</v>
      </c>
      <c r="U1180" s="48" t="str">
        <v xml:space="preserve">Krishna </v>
      </c>
      <c r="V1180" s="48" t="str">
        <v>Chaitanya</v>
      </c>
    </row>
    <row r="1181" spans="1:22" x14ac:dyDescent="0.35">
      <c r="A1181" s="9" t="s">
        <v>5038</v>
      </c>
      <c r="B1181" s="41" t="str">
        <f>LEFT(Table1[[#This Row],[Employee Name]],FIND(" ",Table1[[#This Row],[Employee Name]]))</f>
        <v xml:space="preserve">Aarav </v>
      </c>
      <c r="C1181" s="41" t="str">
        <f>RIGHT(Table1[[#This Row],[Employee Name]],LEN(Table1[[#This Row],[Employee Name]])-FIND(" ",Table1[[#This Row],[Employee Name]]))</f>
        <v>Sharma</v>
      </c>
      <c r="D1181" s="23">
        <f>Table1[[#This Row],[Basic Salary]]+Table1[[#This Row],[Bonus]]</f>
        <v>116401</v>
      </c>
      <c r="E1181" s="10">
        <v>98</v>
      </c>
      <c r="F1181" s="46">
        <v>40</v>
      </c>
      <c r="G1181" s="10" t="str" cm="1">
        <f t="array" ref="G1181">_xlfn.IFS(Table1[[#This Row],[Performance Score]]&gt;=80,"Excellent",Table1[[#This Row],[Performance Score]]&gt;=60,"Good",Table1[[#This Row],[Performance Score]]&gt;=40,"Need Improvement")</f>
        <v>Need Improvement</v>
      </c>
      <c r="H1181" s="30">
        <f>Table1[[#This Row],[Bonus]]/Table1[[#This Row],[Basic Salary]]</f>
        <v>0.24547662611412491</v>
      </c>
      <c r="I1181" s="10">
        <f ca="1">DATEDIF(Table1[[#This Row],[Date of Birth]],TODAY(),"y")</f>
        <v>19</v>
      </c>
      <c r="J1181" s="34">
        <v>42435</v>
      </c>
      <c r="K1181" s="33" t="str" cm="1">
        <f t="array" aca="1" ref="K1181" ca="1">_xlfn.IFS(L1181&lt;3,"Junior",L1181&lt;=7,"Mid-Level",L1181&gt;7,"Senior")</f>
        <v>Senior</v>
      </c>
      <c r="L1181" s="46">
        <f ca="1">INT(YEARFRAC(Table1[[#This Row],[Joining Date]],TODAY(),1))</f>
        <v>10</v>
      </c>
      <c r="M1181" s="25" t="str">
        <f t="shared" ca="1" si="18"/>
        <v>Yes</v>
      </c>
      <c r="N1181" s="26">
        <f>YEAR(Table1[[#This Row],[Joining Date]])</f>
        <v>2016</v>
      </c>
      <c r="O1181" s="46">
        <f>MONTH(Table1[[#This Row],[Joining Date]])</f>
        <v>3</v>
      </c>
      <c r="P1181" s="26">
        <f ca="1">NETWORKDAYS(Table1[[#This Row],[Joining Date]],TODAY())</f>
        <v>2691</v>
      </c>
      <c r="Q1181" s="26" t="str">
        <f>LEFT(Table1[[#This Row],[Department]],5)&amp;"-"&amp;RIGHT(Table1[[#This Row],[Employee ID]],3)</f>
        <v>IT-982</v>
      </c>
      <c r="R1181" s="26" t="str">
        <f>LEFT(Table1[[#This Row],[Department]],3)</f>
        <v>IT</v>
      </c>
      <c r="S1181" s="37">
        <f>_xlfn.XLOOKUP(Table1[[#This Row],[City]],Table2[City],Table2[Bonus %])</f>
        <v>8</v>
      </c>
      <c r="U1181" s="48" t="str">
        <v xml:space="preserve">Aarav </v>
      </c>
      <c r="V1181" s="48" t="str">
        <v>Sharma</v>
      </c>
    </row>
    <row r="1182" spans="1:22" x14ac:dyDescent="0.35">
      <c r="A1182" s="7" t="s">
        <v>4631</v>
      </c>
      <c r="B1182" s="40" t="str">
        <f>LEFT(Table1[[#This Row],[Employee Name]],FIND(" ",Table1[[#This Row],[Employee Name]]))</f>
        <v xml:space="preserve">Pooja </v>
      </c>
      <c r="C1182" s="40" t="str">
        <f>RIGHT(Table1[[#This Row],[Employee Name]],LEN(Table1[[#This Row],[Employee Name]])-FIND(" ",Table1[[#This Row],[Employee Name]]))</f>
        <v>Das</v>
      </c>
      <c r="D1182" s="22">
        <f>Table1[[#This Row],[Basic Salary]]+Table1[[#This Row],[Bonus]]</f>
        <v>116382</v>
      </c>
      <c r="E1182" s="8">
        <v>64</v>
      </c>
      <c r="F1182" s="45">
        <v>52</v>
      </c>
      <c r="G1182" s="8" t="str" cm="1">
        <f t="array" ref="G1182">_xlfn.IFS(Table1[[#This Row],[Performance Score]]&gt;=80,"Excellent",Table1[[#This Row],[Performance Score]]&gt;=60,"Good",Table1[[#This Row],[Performance Score]]&gt;=40,"Need Improvement")</f>
        <v>Need Improvement</v>
      </c>
      <c r="H1182" s="29">
        <f>Table1[[#This Row],[Bonus]]/Table1[[#This Row],[Basic Salary]]</f>
        <v>0.10809395500290396</v>
      </c>
      <c r="I1182" s="8">
        <f ca="1">DATEDIF(Table1[[#This Row],[Date of Birth]],TODAY(),"y")</f>
        <v>19</v>
      </c>
      <c r="J1182" s="33">
        <v>43104</v>
      </c>
      <c r="K1182" s="33" t="str" cm="1">
        <f t="array" aca="1" ref="K1182" ca="1">_xlfn.IFS(L1182&lt;3,"Junior",L1182&lt;=7,"Mid-Level",L1182&gt;7,"Senior")</f>
        <v>Senior</v>
      </c>
      <c r="L1182" s="45">
        <f ca="1">INT(YEARFRAC(Table1[[#This Row],[Joining Date]],TODAY(),1))</f>
        <v>8</v>
      </c>
      <c r="M1182" s="25" t="str">
        <f t="shared" ca="1" si="18"/>
        <v>Yes</v>
      </c>
      <c r="N1182" s="25">
        <f>YEAR(Table1[[#This Row],[Joining Date]])</f>
        <v>2018</v>
      </c>
      <c r="O1182" s="45">
        <f>MONTH(Table1[[#This Row],[Joining Date]])</f>
        <v>1</v>
      </c>
      <c r="P1182" s="25">
        <f ca="1">NETWORKDAYS(Table1[[#This Row],[Joining Date]],TODAY())</f>
        <v>2213</v>
      </c>
      <c r="Q1182" s="25" t="str">
        <f>LEFT(Table1[[#This Row],[Department]],5)&amp;"-"&amp;RIGHT(Table1[[#This Row],[Employee ID]],3)</f>
        <v>Opera-575</v>
      </c>
      <c r="R1182" s="25" t="str">
        <f>LEFT(Table1[[#This Row],[Department]],3)</f>
        <v>Ope</v>
      </c>
      <c r="S1182" s="36">
        <f>_xlfn.XLOOKUP(Table1[[#This Row],[City]],Table2[City],Table2[Bonus %])</f>
        <v>8</v>
      </c>
      <c r="U1182" s="48" t="str">
        <v xml:space="preserve">Pooja </v>
      </c>
      <c r="V1182" s="48" t="str">
        <v>Das</v>
      </c>
    </row>
    <row r="1183" spans="1:22" x14ac:dyDescent="0.35">
      <c r="A1183" s="9" t="s">
        <v>1449</v>
      </c>
      <c r="B1183" s="41" t="str">
        <f>LEFT(Table1[[#This Row],[Employee Name]],FIND(" ",Table1[[#This Row],[Employee Name]]))</f>
        <v xml:space="preserve">Karan </v>
      </c>
      <c r="C1183" s="41" t="str">
        <f>RIGHT(Table1[[#This Row],[Employee Name]],LEN(Table1[[#This Row],[Employee Name]])-FIND(" ",Table1[[#This Row],[Employee Name]]))</f>
        <v>Malhotra</v>
      </c>
      <c r="D1183" s="23">
        <f>Table1[[#This Row],[Basic Salary]]+Table1[[#This Row],[Bonus]]</f>
        <v>116372</v>
      </c>
      <c r="E1183" s="10">
        <v>69</v>
      </c>
      <c r="F1183" s="46">
        <v>77</v>
      </c>
      <c r="G1183" s="10" t="str" cm="1">
        <f t="array" ref="G1183">_xlfn.IFS(Table1[[#This Row],[Performance Score]]&gt;=80,"Excellent",Table1[[#This Row],[Performance Score]]&gt;=60,"Good",Table1[[#This Row],[Performance Score]]&gt;=40,"Need Improvement")</f>
        <v>Good</v>
      </c>
      <c r="H1183" s="30">
        <f>Table1[[#This Row],[Bonus]]/Table1[[#This Row],[Basic Salary]]</f>
        <v>0.14714377248755484</v>
      </c>
      <c r="I1183" s="10">
        <f ca="1">DATEDIF(Table1[[#This Row],[Date of Birth]],TODAY(),"y")</f>
        <v>37</v>
      </c>
      <c r="J1183" s="34">
        <v>42119</v>
      </c>
      <c r="K1183" s="33" t="str" cm="1">
        <f t="array" aca="1" ref="K1183" ca="1">_xlfn.IFS(L1183&lt;3,"Junior",L1183&lt;=7,"Mid-Level",L1183&gt;7,"Senior")</f>
        <v>Senior</v>
      </c>
      <c r="L1183" s="46">
        <f ca="1">INT(YEARFRAC(Table1[[#This Row],[Joining Date]],TODAY(),1))</f>
        <v>11</v>
      </c>
      <c r="M1183" s="25" t="str">
        <f t="shared" ca="1" si="18"/>
        <v>Yes</v>
      </c>
      <c r="N1183" s="26">
        <f>YEAR(Table1[[#This Row],[Joining Date]])</f>
        <v>2015</v>
      </c>
      <c r="O1183" s="46">
        <f>MONTH(Table1[[#This Row],[Joining Date]])</f>
        <v>4</v>
      </c>
      <c r="P1183" s="26">
        <f ca="1">NETWORKDAYS(Table1[[#This Row],[Joining Date]],TODAY())</f>
        <v>2916</v>
      </c>
      <c r="Q1183" s="26" t="str">
        <f>LEFT(Table1[[#This Row],[Department]],5)&amp;"-"&amp;RIGHT(Table1[[#This Row],[Employee ID]],3)</f>
        <v>Marke-393</v>
      </c>
      <c r="R1183" s="26" t="str">
        <f>LEFT(Table1[[#This Row],[Department]],3)</f>
        <v>Mar</v>
      </c>
      <c r="S1183" s="37">
        <f>_xlfn.XLOOKUP(Table1[[#This Row],[City]],Table2[City],Table2[Bonus %])</f>
        <v>5</v>
      </c>
      <c r="U1183" s="48" t="str">
        <v xml:space="preserve">Karan </v>
      </c>
      <c r="V1183" s="48" t="str">
        <v>Malhotra</v>
      </c>
    </row>
    <row r="1184" spans="1:22" x14ac:dyDescent="0.35">
      <c r="A1184" s="7" t="s">
        <v>734</v>
      </c>
      <c r="B1184" s="40" t="str">
        <f>LEFT(Table1[[#This Row],[Employee Name]],FIND(" ",Table1[[#This Row],[Employee Name]]))</f>
        <v xml:space="preserve">Ananya </v>
      </c>
      <c r="C1184" s="40" t="str">
        <f>RIGHT(Table1[[#This Row],[Employee Name]],LEN(Table1[[#This Row],[Employee Name]])-FIND(" ",Table1[[#This Row],[Employee Name]]))</f>
        <v>Rao</v>
      </c>
      <c r="D1184" s="22">
        <f>Table1[[#This Row],[Basic Salary]]+Table1[[#This Row],[Bonus]]</f>
        <v>116323</v>
      </c>
      <c r="E1184" s="8">
        <v>90</v>
      </c>
      <c r="F1184" s="45">
        <v>98</v>
      </c>
      <c r="G1184" s="8" t="str" cm="1">
        <f t="array" ref="G1184">_xlfn.IFS(Table1[[#This Row],[Performance Score]]&gt;=80,"Excellent",Table1[[#This Row],[Performance Score]]&gt;=60,"Good",Table1[[#This Row],[Performance Score]]&gt;=40,"Need Improvement")</f>
        <v>Excellent</v>
      </c>
      <c r="H1184" s="29">
        <f>Table1[[#This Row],[Bonus]]/Table1[[#This Row],[Basic Salary]]</f>
        <v>5.0804433644387033E-2</v>
      </c>
      <c r="I1184" s="8">
        <f ca="1">DATEDIF(Table1[[#This Row],[Date of Birth]],TODAY(),"y")</f>
        <v>24</v>
      </c>
      <c r="J1184" s="33">
        <v>42584</v>
      </c>
      <c r="K1184" s="33" t="str" cm="1">
        <f t="array" aca="1" ref="K1184" ca="1">_xlfn.IFS(L1184&lt;3,"Junior",L1184&lt;=7,"Mid-Level",L1184&gt;7,"Senior")</f>
        <v>Senior</v>
      </c>
      <c r="L1184" s="45">
        <f ca="1">INT(YEARFRAC(Table1[[#This Row],[Joining Date]],TODAY(),1))</f>
        <v>9</v>
      </c>
      <c r="M1184" s="25" t="str">
        <f t="shared" ca="1" si="18"/>
        <v>Yes</v>
      </c>
      <c r="N1184" s="25">
        <f>YEAR(Table1[[#This Row],[Joining Date]])</f>
        <v>2016</v>
      </c>
      <c r="O1184" s="45">
        <f>MONTH(Table1[[#This Row],[Joining Date]])</f>
        <v>8</v>
      </c>
      <c r="P1184" s="25">
        <f ca="1">NETWORKDAYS(Table1[[#This Row],[Joining Date]],TODAY())</f>
        <v>2585</v>
      </c>
      <c r="Q1184" s="25" t="str">
        <f>LEFT(Table1[[#This Row],[Department]],5)&amp;"-"&amp;RIGHT(Table1[[#This Row],[Employee ID]],3)</f>
        <v>HR-678</v>
      </c>
      <c r="R1184" s="25" t="str">
        <f>LEFT(Table1[[#This Row],[Department]],3)</f>
        <v>HR</v>
      </c>
      <c r="S1184" s="36">
        <f>_xlfn.XLOOKUP(Table1[[#This Row],[City]],Table2[City],Table2[Bonus %])</f>
        <v>4</v>
      </c>
      <c r="U1184" s="48" t="str">
        <v xml:space="preserve">Ananya </v>
      </c>
      <c r="V1184" s="48" t="str">
        <v>Rao</v>
      </c>
    </row>
    <row r="1185" spans="1:22" x14ac:dyDescent="0.35">
      <c r="A1185" s="9" t="s">
        <v>465</v>
      </c>
      <c r="B1185" s="41" t="str">
        <f>LEFT(Table1[[#This Row],[Employee Name]],FIND(" ",Table1[[#This Row],[Employee Name]]))</f>
        <v xml:space="preserve">Ajay </v>
      </c>
      <c r="C1185" s="41" t="str">
        <f>RIGHT(Table1[[#This Row],[Employee Name]],LEN(Table1[[#This Row],[Employee Name]])-FIND(" ",Table1[[#This Row],[Employee Name]]))</f>
        <v>Singh</v>
      </c>
      <c r="D1185" s="23">
        <f>Table1[[#This Row],[Basic Salary]]+Table1[[#This Row],[Bonus]]</f>
        <v>116310</v>
      </c>
      <c r="E1185" s="10">
        <v>63</v>
      </c>
      <c r="F1185" s="46">
        <v>84</v>
      </c>
      <c r="G1185" s="10" t="str" cm="1">
        <f t="array" ref="G1185">_xlfn.IFS(Table1[[#This Row],[Performance Score]]&gt;=80,"Excellent",Table1[[#This Row],[Performance Score]]&gt;=60,"Good",Table1[[#This Row],[Performance Score]]&gt;=40,"Need Improvement")</f>
        <v>Excellent</v>
      </c>
      <c r="H1185" s="30">
        <f>Table1[[#This Row],[Bonus]]/Table1[[#This Row],[Basic Salary]]</f>
        <v>5.1019301669919755E-2</v>
      </c>
      <c r="I1185" s="10">
        <f ca="1">DATEDIF(Table1[[#This Row],[Date of Birth]],TODAY(),"y")</f>
        <v>41</v>
      </c>
      <c r="J1185" s="34">
        <v>44716</v>
      </c>
      <c r="K1185" s="33" t="str" cm="1">
        <f t="array" aca="1" ref="K1185" ca="1">_xlfn.IFS(L1185&lt;3,"Junior",L1185&lt;=7,"Mid-Level",L1185&gt;7,"Senior")</f>
        <v>Mid-Level</v>
      </c>
      <c r="L1185" s="46">
        <f ca="1">INT(YEARFRAC(Table1[[#This Row],[Joining Date]],TODAY(),1))</f>
        <v>4</v>
      </c>
      <c r="M1185" s="25" t="str">
        <f t="shared" ca="1" si="18"/>
        <v>No</v>
      </c>
      <c r="N1185" s="26">
        <f>YEAR(Table1[[#This Row],[Joining Date]])</f>
        <v>2022</v>
      </c>
      <c r="O1185" s="46">
        <f>MONTH(Table1[[#This Row],[Joining Date]])</f>
        <v>6</v>
      </c>
      <c r="P1185" s="26">
        <f ca="1">NETWORKDAYS(Table1[[#This Row],[Joining Date]],TODAY())</f>
        <v>1061</v>
      </c>
      <c r="Q1185" s="26" t="str">
        <f>LEFT(Table1[[#This Row],[Department]],5)&amp;"-"&amp;RIGHT(Table1[[#This Row],[Employee ID]],3)</f>
        <v>Opera-409</v>
      </c>
      <c r="R1185" s="26" t="str">
        <f>LEFT(Table1[[#This Row],[Department]],3)</f>
        <v>Ope</v>
      </c>
      <c r="S1185" s="37">
        <f>_xlfn.XLOOKUP(Table1[[#This Row],[City]],Table2[City],Table2[Bonus %])</f>
        <v>5</v>
      </c>
      <c r="U1185" s="48" t="str">
        <v xml:space="preserve">Ajay </v>
      </c>
      <c r="V1185" s="48" t="str">
        <v>Singh</v>
      </c>
    </row>
    <row r="1186" spans="1:22" x14ac:dyDescent="0.35">
      <c r="A1186" s="7" t="s">
        <v>4379</v>
      </c>
      <c r="B1186" s="40" t="str">
        <f>LEFT(Table1[[#This Row],[Employee Name]],FIND(" ",Table1[[#This Row],[Employee Name]]))</f>
        <v xml:space="preserve">Pooja </v>
      </c>
      <c r="C1186" s="40" t="str">
        <f>RIGHT(Table1[[#This Row],[Employee Name]],LEN(Table1[[#This Row],[Employee Name]])-FIND(" ",Table1[[#This Row],[Employee Name]]))</f>
        <v>Das</v>
      </c>
      <c r="D1186" s="22">
        <f>Table1[[#This Row],[Basic Salary]]+Table1[[#This Row],[Bonus]]</f>
        <v>116299</v>
      </c>
      <c r="E1186" s="8">
        <v>71</v>
      </c>
      <c r="F1186" s="45">
        <v>53</v>
      </c>
      <c r="G1186" s="8" t="str" cm="1">
        <f t="array" ref="G1186">_xlfn.IFS(Table1[[#This Row],[Performance Score]]&gt;=80,"Excellent",Table1[[#This Row],[Performance Score]]&gt;=60,"Good",Table1[[#This Row],[Performance Score]]&gt;=40,"Need Improvement")</f>
        <v>Need Improvement</v>
      </c>
      <c r="H1186" s="29">
        <f>Table1[[#This Row],[Bonus]]/Table1[[#This Row],[Basic Salary]]</f>
        <v>0.24168819798851188</v>
      </c>
      <c r="I1186" s="8">
        <f ca="1">DATEDIF(Table1[[#This Row],[Date of Birth]],TODAY(),"y")</f>
        <v>15</v>
      </c>
      <c r="J1186" s="33">
        <v>44811</v>
      </c>
      <c r="K1186" s="33" t="str" cm="1">
        <f t="array" aca="1" ref="K1186" ca="1">_xlfn.IFS(L1186&lt;3,"Junior",L1186&lt;=7,"Mid-Level",L1186&gt;7,"Senior")</f>
        <v>Mid-Level</v>
      </c>
      <c r="L1186" s="45">
        <f ca="1">INT(YEARFRAC(Table1[[#This Row],[Joining Date]],TODAY(),1))</f>
        <v>3</v>
      </c>
      <c r="M1186" s="25" t="str">
        <f t="shared" ca="1" si="18"/>
        <v>No</v>
      </c>
      <c r="N1186" s="25">
        <f>YEAR(Table1[[#This Row],[Joining Date]])</f>
        <v>2022</v>
      </c>
      <c r="O1186" s="45">
        <f>MONTH(Table1[[#This Row],[Joining Date]])</f>
        <v>9</v>
      </c>
      <c r="P1186" s="25">
        <f ca="1">NETWORKDAYS(Table1[[#This Row],[Joining Date]],TODAY())</f>
        <v>994</v>
      </c>
      <c r="Q1186" s="25" t="str">
        <f>LEFT(Table1[[#This Row],[Department]],5)&amp;"-"&amp;RIGHT(Table1[[#This Row],[Employee ID]],3)</f>
        <v>IT-323</v>
      </c>
      <c r="R1186" s="25" t="str">
        <f>LEFT(Table1[[#This Row],[Department]],3)</f>
        <v>IT</v>
      </c>
      <c r="S1186" s="36">
        <f>_xlfn.XLOOKUP(Table1[[#This Row],[City]],Table2[City],Table2[Bonus %])</f>
        <v>5</v>
      </c>
      <c r="U1186" s="48" t="str">
        <v xml:space="preserve">Pooja </v>
      </c>
      <c r="V1186" s="48" t="str">
        <v>Das</v>
      </c>
    </row>
    <row r="1187" spans="1:22" x14ac:dyDescent="0.35">
      <c r="A1187" s="9" t="s">
        <v>2852</v>
      </c>
      <c r="B1187" s="41" t="str">
        <f>LEFT(Table1[[#This Row],[Employee Name]],FIND(" ",Table1[[#This Row],[Employee Name]]))</f>
        <v xml:space="preserve">Swathi </v>
      </c>
      <c r="C1187" s="41" t="str">
        <f>RIGHT(Table1[[#This Row],[Employee Name]],LEN(Table1[[#This Row],[Employee Name]])-FIND(" ",Table1[[#This Row],[Employee Name]]))</f>
        <v>Ramesh</v>
      </c>
      <c r="D1187" s="23">
        <f>Table1[[#This Row],[Basic Salary]]+Table1[[#This Row],[Bonus]]</f>
        <v>116266</v>
      </c>
      <c r="E1187" s="10">
        <v>89</v>
      </c>
      <c r="F1187" s="46">
        <v>58</v>
      </c>
      <c r="G1187" s="10" t="str" cm="1">
        <f t="array" ref="G1187">_xlfn.IFS(Table1[[#This Row],[Performance Score]]&gt;=80,"Excellent",Table1[[#This Row],[Performance Score]]&gt;=60,"Good",Table1[[#This Row],[Performance Score]]&gt;=40,"Need Improvement")</f>
        <v>Need Improvement</v>
      </c>
      <c r="H1187" s="30">
        <f>Table1[[#This Row],[Bonus]]/Table1[[#This Row],[Basic Salary]]</f>
        <v>0.18842505519666367</v>
      </c>
      <c r="I1187" s="10">
        <f ca="1">DATEDIF(Table1[[#This Row],[Date of Birth]],TODAY(),"y")</f>
        <v>25</v>
      </c>
      <c r="J1187" s="34">
        <v>43184</v>
      </c>
      <c r="K1187" s="33" t="str" cm="1">
        <f t="array" aca="1" ref="K1187" ca="1">_xlfn.IFS(L1187&lt;3,"Junior",L1187&lt;=7,"Mid-Level",L1187&gt;7,"Senior")</f>
        <v>Senior</v>
      </c>
      <c r="L1187" s="46">
        <f ca="1">INT(YEARFRAC(Table1[[#This Row],[Joining Date]],TODAY(),1))</f>
        <v>8</v>
      </c>
      <c r="M1187" s="25" t="str">
        <f t="shared" ca="1" si="18"/>
        <v>Yes</v>
      </c>
      <c r="N1187" s="26">
        <f>YEAR(Table1[[#This Row],[Joining Date]])</f>
        <v>2018</v>
      </c>
      <c r="O1187" s="46">
        <f>MONTH(Table1[[#This Row],[Joining Date]])</f>
        <v>3</v>
      </c>
      <c r="P1187" s="26">
        <f ca="1">NETWORKDAYS(Table1[[#This Row],[Joining Date]],TODAY())</f>
        <v>2156</v>
      </c>
      <c r="Q1187" s="26" t="str">
        <f>LEFT(Table1[[#This Row],[Department]],5)&amp;"-"&amp;RIGHT(Table1[[#This Row],[Employee ID]],3)</f>
        <v>Marke-796</v>
      </c>
      <c r="R1187" s="26" t="str">
        <f>LEFT(Table1[[#This Row],[Department]],3)</f>
        <v>Mar</v>
      </c>
      <c r="S1187" s="37">
        <f>_xlfn.XLOOKUP(Table1[[#This Row],[City]],Table2[City],Table2[Bonus %])</f>
        <v>6</v>
      </c>
      <c r="U1187" s="48" t="str">
        <v xml:space="preserve">Swathi </v>
      </c>
      <c r="V1187" s="48" t="str">
        <v>Ramesh</v>
      </c>
    </row>
    <row r="1188" spans="1:22" x14ac:dyDescent="0.35">
      <c r="A1188" s="7" t="s">
        <v>522</v>
      </c>
      <c r="B1188" s="40" t="str">
        <f>LEFT(Table1[[#This Row],[Employee Name]],FIND(" ",Table1[[#This Row],[Employee Name]]))</f>
        <v xml:space="preserve">Krishna </v>
      </c>
      <c r="C1188" s="40" t="str">
        <f>RIGHT(Table1[[#This Row],[Employee Name]],LEN(Table1[[#This Row],[Employee Name]])-FIND(" ",Table1[[#This Row],[Employee Name]]))</f>
        <v>Chaitanya</v>
      </c>
      <c r="D1188" s="22">
        <f>Table1[[#This Row],[Basic Salary]]+Table1[[#This Row],[Bonus]]</f>
        <v>116242</v>
      </c>
      <c r="E1188" s="8">
        <v>80</v>
      </c>
      <c r="F1188" s="45">
        <v>67</v>
      </c>
      <c r="G1188" s="8" t="str" cm="1">
        <f t="array" ref="G1188">_xlfn.IFS(Table1[[#This Row],[Performance Score]]&gt;=80,"Excellent",Table1[[#This Row],[Performance Score]]&gt;=60,"Good",Table1[[#This Row],[Performance Score]]&gt;=40,"Need Improvement")</f>
        <v>Good</v>
      </c>
      <c r="H1188" s="29">
        <f>Table1[[#This Row],[Bonus]]/Table1[[#This Row],[Basic Salary]]</f>
        <v>0.17062608888307032</v>
      </c>
      <c r="I1188" s="8">
        <f ca="1">DATEDIF(Table1[[#This Row],[Date of Birth]],TODAY(),"y")</f>
        <v>21</v>
      </c>
      <c r="J1188" s="33">
        <v>42629</v>
      </c>
      <c r="K1188" s="33" t="str" cm="1">
        <f t="array" aca="1" ref="K1188" ca="1">_xlfn.IFS(L1188&lt;3,"Junior",L1188&lt;=7,"Mid-Level",L1188&gt;7,"Senior")</f>
        <v>Senior</v>
      </c>
      <c r="L1188" s="45">
        <f ca="1">INT(YEARFRAC(Table1[[#This Row],[Joining Date]],TODAY(),1))</f>
        <v>9</v>
      </c>
      <c r="M1188" s="25" t="str">
        <f t="shared" ca="1" si="18"/>
        <v>Yes</v>
      </c>
      <c r="N1188" s="25">
        <f>YEAR(Table1[[#This Row],[Joining Date]])</f>
        <v>2016</v>
      </c>
      <c r="O1188" s="45">
        <f>MONTH(Table1[[#This Row],[Joining Date]])</f>
        <v>9</v>
      </c>
      <c r="P1188" s="25">
        <f ca="1">NETWORKDAYS(Table1[[#This Row],[Joining Date]],TODAY())</f>
        <v>2552</v>
      </c>
      <c r="Q1188" s="25" t="str">
        <f>LEFT(Table1[[#This Row],[Department]],5)&amp;"-"&amp;RIGHT(Table1[[#This Row],[Employee ID]],3)</f>
        <v>Marke-466</v>
      </c>
      <c r="R1188" s="25" t="str">
        <f>LEFT(Table1[[#This Row],[Department]],3)</f>
        <v>Mar</v>
      </c>
      <c r="S1188" s="36">
        <f>_xlfn.XLOOKUP(Table1[[#This Row],[City]],Table2[City],Table2[Bonus %])</f>
        <v>7</v>
      </c>
      <c r="U1188" s="48" t="str">
        <v xml:space="preserve">Krishna </v>
      </c>
      <c r="V1188" s="48" t="str">
        <v>Chaitanya</v>
      </c>
    </row>
    <row r="1189" spans="1:22" x14ac:dyDescent="0.35">
      <c r="A1189" s="9" t="s">
        <v>4293</v>
      </c>
      <c r="B1189" s="41" t="str">
        <f>LEFT(Table1[[#This Row],[Employee Name]],FIND(" ",Table1[[#This Row],[Employee Name]]))</f>
        <v xml:space="preserve">Krishna </v>
      </c>
      <c r="C1189" s="41" t="str">
        <f>RIGHT(Table1[[#This Row],[Employee Name]],LEN(Table1[[#This Row],[Employee Name]])-FIND(" ",Table1[[#This Row],[Employee Name]]))</f>
        <v>Chaitanya</v>
      </c>
      <c r="D1189" s="23">
        <f>Table1[[#This Row],[Basic Salary]]+Table1[[#This Row],[Bonus]]</f>
        <v>116198</v>
      </c>
      <c r="E1189" s="10">
        <v>62</v>
      </c>
      <c r="F1189" s="46">
        <v>76</v>
      </c>
      <c r="G1189" s="10" t="str" cm="1">
        <f t="array" ref="G1189">_xlfn.IFS(Table1[[#This Row],[Performance Score]]&gt;=80,"Excellent",Table1[[#This Row],[Performance Score]]&gt;=60,"Good",Table1[[#This Row],[Performance Score]]&gt;=40,"Need Improvement")</f>
        <v>Good</v>
      </c>
      <c r="H1189" s="30">
        <f>Table1[[#This Row],[Bonus]]/Table1[[#This Row],[Basic Salary]]</f>
        <v>0.14686432815491818</v>
      </c>
      <c r="I1189" s="10">
        <f ca="1">DATEDIF(Table1[[#This Row],[Date of Birth]],TODAY(),"y")</f>
        <v>21</v>
      </c>
      <c r="J1189" s="34">
        <v>43703</v>
      </c>
      <c r="K1189" s="33" t="str" cm="1">
        <f t="array" aca="1" ref="K1189" ca="1">_xlfn.IFS(L1189&lt;3,"Junior",L1189&lt;=7,"Mid-Level",L1189&gt;7,"Senior")</f>
        <v>Mid-Level</v>
      </c>
      <c r="L1189" s="46">
        <f ca="1">INT(YEARFRAC(Table1[[#This Row],[Joining Date]],TODAY(),1))</f>
        <v>6</v>
      </c>
      <c r="M1189" s="25" t="str">
        <f t="shared" ca="1" si="18"/>
        <v>Yes</v>
      </c>
      <c r="N1189" s="26">
        <f>YEAR(Table1[[#This Row],[Joining Date]])</f>
        <v>2019</v>
      </c>
      <c r="O1189" s="46">
        <f>MONTH(Table1[[#This Row],[Joining Date]])</f>
        <v>8</v>
      </c>
      <c r="P1189" s="26">
        <f ca="1">NETWORKDAYS(Table1[[#This Row],[Joining Date]],TODAY())</f>
        <v>1786</v>
      </c>
      <c r="Q1189" s="26" t="str">
        <f>LEFT(Table1[[#This Row],[Department]],5)&amp;"-"&amp;RIGHT(Table1[[#This Row],[Employee ID]],3)</f>
        <v>HR-237</v>
      </c>
      <c r="R1189" s="26" t="str">
        <f>LEFT(Table1[[#This Row],[Department]],3)</f>
        <v>HR</v>
      </c>
      <c r="S1189" s="37">
        <f>_xlfn.XLOOKUP(Table1[[#This Row],[City]],Table2[City],Table2[Bonus %])</f>
        <v>7</v>
      </c>
      <c r="U1189" s="48" t="str">
        <v xml:space="preserve">Krishna </v>
      </c>
      <c r="V1189" s="48" t="str">
        <v>Chaitanya</v>
      </c>
    </row>
    <row r="1190" spans="1:22" x14ac:dyDescent="0.35">
      <c r="A1190" s="7" t="s">
        <v>3204</v>
      </c>
      <c r="B1190" s="40" t="str">
        <f>LEFT(Table1[[#This Row],[Employee Name]],FIND(" ",Table1[[#This Row],[Employee Name]]))</f>
        <v xml:space="preserve">Krishna </v>
      </c>
      <c r="C1190" s="40" t="str">
        <f>RIGHT(Table1[[#This Row],[Employee Name]],LEN(Table1[[#This Row],[Employee Name]])-FIND(" ",Table1[[#This Row],[Employee Name]]))</f>
        <v>Chaitanya</v>
      </c>
      <c r="D1190" s="22">
        <f>Table1[[#This Row],[Basic Salary]]+Table1[[#This Row],[Bonus]]</f>
        <v>116178</v>
      </c>
      <c r="E1190" s="8">
        <v>68</v>
      </c>
      <c r="F1190" s="45">
        <v>51</v>
      </c>
      <c r="G1190" s="8" t="str" cm="1">
        <f t="array" ref="G1190">_xlfn.IFS(Table1[[#This Row],[Performance Score]]&gt;=80,"Excellent",Table1[[#This Row],[Performance Score]]&gt;=60,"Good",Table1[[#This Row],[Performance Score]]&gt;=40,"Need Improvement")</f>
        <v>Need Improvement</v>
      </c>
      <c r="H1190" s="29">
        <f>Table1[[#This Row],[Bonus]]/Table1[[#This Row],[Basic Salary]]</f>
        <v>0.21873131431808407</v>
      </c>
      <c r="I1190" s="8">
        <f ca="1">DATEDIF(Table1[[#This Row],[Date of Birth]],TODAY(),"y")</f>
        <v>15</v>
      </c>
      <c r="J1190" s="33">
        <v>43079</v>
      </c>
      <c r="K1190" s="33" t="str" cm="1">
        <f t="array" aca="1" ref="K1190" ca="1">_xlfn.IFS(L1190&lt;3,"Junior",L1190&lt;=7,"Mid-Level",L1190&gt;7,"Senior")</f>
        <v>Senior</v>
      </c>
      <c r="L1190" s="45">
        <f ca="1">INT(YEARFRAC(Table1[[#This Row],[Joining Date]],TODAY(),1))</f>
        <v>8</v>
      </c>
      <c r="M1190" s="25" t="str">
        <f t="shared" ca="1" si="18"/>
        <v>Yes</v>
      </c>
      <c r="N1190" s="25">
        <f>YEAR(Table1[[#This Row],[Joining Date]])</f>
        <v>2017</v>
      </c>
      <c r="O1190" s="45">
        <f>MONTH(Table1[[#This Row],[Joining Date]])</f>
        <v>12</v>
      </c>
      <c r="P1190" s="25">
        <f ca="1">NETWORKDAYS(Table1[[#This Row],[Joining Date]],TODAY())</f>
        <v>2231</v>
      </c>
      <c r="Q1190" s="25" t="str">
        <f>LEFT(Table1[[#This Row],[Department]],5)&amp;"-"&amp;RIGHT(Table1[[#This Row],[Employee ID]],3)</f>
        <v>Suppo-148</v>
      </c>
      <c r="R1190" s="25" t="str">
        <f>LEFT(Table1[[#This Row],[Department]],3)</f>
        <v>Sup</v>
      </c>
      <c r="S1190" s="36">
        <f>_xlfn.XLOOKUP(Table1[[#This Row],[City]],Table2[City],Table2[Bonus %])</f>
        <v>6</v>
      </c>
      <c r="U1190" s="48" t="str">
        <v xml:space="preserve">Krishna </v>
      </c>
      <c r="V1190" s="48" t="str">
        <v>Chaitanya</v>
      </c>
    </row>
    <row r="1191" spans="1:22" x14ac:dyDescent="0.35">
      <c r="A1191" s="9" t="s">
        <v>1555</v>
      </c>
      <c r="B1191" s="41" t="str">
        <f>LEFT(Table1[[#This Row],[Employee Name]],FIND(" ",Table1[[#This Row],[Employee Name]]))</f>
        <v xml:space="preserve">Aditya </v>
      </c>
      <c r="C1191" s="41" t="str">
        <f>RIGHT(Table1[[#This Row],[Employee Name]],LEN(Table1[[#This Row],[Employee Name]])-FIND(" ",Table1[[#This Row],[Employee Name]]))</f>
        <v>Kapoor</v>
      </c>
      <c r="D1191" s="23">
        <f>Table1[[#This Row],[Basic Salary]]+Table1[[#This Row],[Bonus]]</f>
        <v>116123</v>
      </c>
      <c r="E1191" s="10">
        <v>64</v>
      </c>
      <c r="F1191" s="46">
        <v>51</v>
      </c>
      <c r="G1191" s="10" t="str" cm="1">
        <f t="array" ref="G1191">_xlfn.IFS(Table1[[#This Row],[Performance Score]]&gt;=80,"Excellent",Table1[[#This Row],[Performance Score]]&gt;=60,"Good",Table1[[#This Row],[Performance Score]]&gt;=40,"Need Improvement")</f>
        <v>Need Improvement</v>
      </c>
      <c r="H1191" s="30">
        <f>Table1[[#This Row],[Bonus]]/Table1[[#This Row],[Basic Salary]]</f>
        <v>0.17484647059418662</v>
      </c>
      <c r="I1191" s="10">
        <f ca="1">DATEDIF(Table1[[#This Row],[Date of Birth]],TODAY(),"y")</f>
        <v>21</v>
      </c>
      <c r="J1191" s="34">
        <v>45281</v>
      </c>
      <c r="K1191" s="33" t="str" cm="1">
        <f t="array" aca="1" ref="K1191" ca="1">_xlfn.IFS(L1191&lt;3,"Junior",L1191&lt;=7,"Mid-Level",L1191&gt;7,"Senior")</f>
        <v>Junior</v>
      </c>
      <c r="L1191" s="46">
        <f ca="1">INT(YEARFRAC(Table1[[#This Row],[Joining Date]],TODAY(),1))</f>
        <v>2</v>
      </c>
      <c r="M1191" s="25" t="str">
        <f t="shared" ca="1" si="18"/>
        <v>No</v>
      </c>
      <c r="N1191" s="26">
        <f>YEAR(Table1[[#This Row],[Joining Date]])</f>
        <v>2023</v>
      </c>
      <c r="O1191" s="46">
        <f>MONTH(Table1[[#This Row],[Joining Date]])</f>
        <v>12</v>
      </c>
      <c r="P1191" s="26">
        <f ca="1">NETWORKDAYS(Table1[[#This Row],[Joining Date]],TODAY())</f>
        <v>658</v>
      </c>
      <c r="Q1191" s="26" t="str">
        <f>LEFT(Table1[[#This Row],[Department]],5)&amp;"-"&amp;RIGHT(Table1[[#This Row],[Employee ID]],3)</f>
        <v>Sales-499</v>
      </c>
      <c r="R1191" s="26" t="str">
        <f>LEFT(Table1[[#This Row],[Department]],3)</f>
        <v>Sal</v>
      </c>
      <c r="S1191" s="37">
        <f>_xlfn.XLOOKUP(Table1[[#This Row],[City]],Table2[City],Table2[Bonus %])</f>
        <v>7</v>
      </c>
      <c r="U1191" s="48" t="str">
        <v xml:space="preserve">Aditya </v>
      </c>
      <c r="V1191" s="48" t="str">
        <v>Kapoor</v>
      </c>
    </row>
    <row r="1192" spans="1:22" x14ac:dyDescent="0.35">
      <c r="A1192" s="7" t="s">
        <v>4752</v>
      </c>
      <c r="B1192" s="40" t="str">
        <f>LEFT(Table1[[#This Row],[Employee Name]],FIND(" ",Table1[[#This Row],[Employee Name]]))</f>
        <v xml:space="preserve">Karan </v>
      </c>
      <c r="C1192" s="40" t="str">
        <f>RIGHT(Table1[[#This Row],[Employee Name]],LEN(Table1[[#This Row],[Employee Name]])-FIND(" ",Table1[[#This Row],[Employee Name]]))</f>
        <v>Malhotra</v>
      </c>
      <c r="D1192" s="22">
        <f>Table1[[#This Row],[Basic Salary]]+Table1[[#This Row],[Bonus]]</f>
        <v>116089</v>
      </c>
      <c r="E1192" s="8">
        <v>71</v>
      </c>
      <c r="F1192" s="45">
        <v>56</v>
      </c>
      <c r="G1192" s="8" t="str" cm="1">
        <f t="array" ref="G1192">_xlfn.IFS(Table1[[#This Row],[Performance Score]]&gt;=80,"Excellent",Table1[[#This Row],[Performance Score]]&gt;=60,"Good",Table1[[#This Row],[Performance Score]]&gt;=40,"Need Improvement")</f>
        <v>Need Improvement</v>
      </c>
      <c r="H1192" s="29">
        <f>Table1[[#This Row],[Bonus]]/Table1[[#This Row],[Basic Salary]]</f>
        <v>0.27289174460806354</v>
      </c>
      <c r="I1192" s="8">
        <f ca="1">DATEDIF(Table1[[#This Row],[Date of Birth]],TODAY(),"y")</f>
        <v>17</v>
      </c>
      <c r="J1192" s="33">
        <v>45122</v>
      </c>
      <c r="K1192" s="33" t="str" cm="1">
        <f t="array" aca="1" ref="K1192" ca="1">_xlfn.IFS(L1192&lt;3,"Junior",L1192&lt;=7,"Mid-Level",L1192&gt;7,"Senior")</f>
        <v>Junior</v>
      </c>
      <c r="L1192" s="45">
        <f ca="1">INT(YEARFRAC(Table1[[#This Row],[Joining Date]],TODAY(),1))</f>
        <v>2</v>
      </c>
      <c r="M1192" s="25" t="str">
        <f t="shared" ca="1" si="18"/>
        <v>No</v>
      </c>
      <c r="N1192" s="25">
        <f>YEAR(Table1[[#This Row],[Joining Date]])</f>
        <v>2023</v>
      </c>
      <c r="O1192" s="45">
        <f>MONTH(Table1[[#This Row],[Joining Date]])</f>
        <v>7</v>
      </c>
      <c r="P1192" s="25">
        <f ca="1">NETWORKDAYS(Table1[[#This Row],[Joining Date]],TODAY())</f>
        <v>771</v>
      </c>
      <c r="Q1192" s="25" t="str">
        <f>LEFT(Table1[[#This Row],[Department]],5)&amp;"-"&amp;RIGHT(Table1[[#This Row],[Employee ID]],3)</f>
        <v>Sales-696</v>
      </c>
      <c r="R1192" s="25" t="str">
        <f>LEFT(Table1[[#This Row],[Department]],3)</f>
        <v>Sal</v>
      </c>
      <c r="S1192" s="36">
        <f>_xlfn.XLOOKUP(Table1[[#This Row],[City]],Table2[City],Table2[Bonus %])</f>
        <v>6</v>
      </c>
      <c r="U1192" s="48" t="str">
        <v xml:space="preserve">Karan </v>
      </c>
      <c r="V1192" s="48" t="str">
        <v>Malhotra</v>
      </c>
    </row>
    <row r="1193" spans="1:22" x14ac:dyDescent="0.35">
      <c r="A1193" s="9" t="s">
        <v>2271</v>
      </c>
      <c r="B1193" s="41" t="str">
        <f>LEFT(Table1[[#This Row],[Employee Name]],FIND(" ",Table1[[#This Row],[Employee Name]]))</f>
        <v xml:space="preserve">Swathi </v>
      </c>
      <c r="C1193" s="41" t="str">
        <f>RIGHT(Table1[[#This Row],[Employee Name]],LEN(Table1[[#This Row],[Employee Name]])-FIND(" ",Table1[[#This Row],[Employee Name]]))</f>
        <v>Ramesh</v>
      </c>
      <c r="D1193" s="23">
        <f>Table1[[#This Row],[Basic Salary]]+Table1[[#This Row],[Bonus]]</f>
        <v>116085</v>
      </c>
      <c r="E1193" s="10">
        <v>99</v>
      </c>
      <c r="F1193" s="46">
        <v>43</v>
      </c>
      <c r="G1193" s="10" t="str" cm="1">
        <f t="array" ref="G1193">_xlfn.IFS(Table1[[#This Row],[Performance Score]]&gt;=80,"Excellent",Table1[[#This Row],[Performance Score]]&gt;=60,"Good",Table1[[#This Row],[Performance Score]]&gt;=40,"Need Improvement")</f>
        <v>Need Improvement</v>
      </c>
      <c r="H1193" s="30">
        <f>Table1[[#This Row],[Bonus]]/Table1[[#This Row],[Basic Salary]]</f>
        <v>0.19115293055327531</v>
      </c>
      <c r="I1193" s="10">
        <f ca="1">DATEDIF(Table1[[#This Row],[Date of Birth]],TODAY(),"y")</f>
        <v>15</v>
      </c>
      <c r="J1193" s="34">
        <v>43424</v>
      </c>
      <c r="K1193" s="33" t="str" cm="1">
        <f t="array" aca="1" ref="K1193" ca="1">_xlfn.IFS(L1193&lt;3,"Junior",L1193&lt;=7,"Mid-Level",L1193&gt;7,"Senior")</f>
        <v>Mid-Level</v>
      </c>
      <c r="L1193" s="46">
        <f ca="1">INT(YEARFRAC(Table1[[#This Row],[Joining Date]],TODAY(),1))</f>
        <v>7</v>
      </c>
      <c r="M1193" s="25" t="str">
        <f t="shared" ca="1" si="18"/>
        <v>Yes</v>
      </c>
      <c r="N1193" s="26">
        <f>YEAR(Table1[[#This Row],[Joining Date]])</f>
        <v>2018</v>
      </c>
      <c r="O1193" s="46">
        <f>MONTH(Table1[[#This Row],[Joining Date]])</f>
        <v>11</v>
      </c>
      <c r="P1193" s="26">
        <f ca="1">NETWORKDAYS(Table1[[#This Row],[Joining Date]],TODAY())</f>
        <v>1985</v>
      </c>
      <c r="Q1193" s="26" t="str">
        <f>LEFT(Table1[[#This Row],[Department]],5)&amp;"-"&amp;RIGHT(Table1[[#This Row],[Employee ID]],3)</f>
        <v>Finan-215</v>
      </c>
      <c r="R1193" s="26" t="str">
        <f>LEFT(Table1[[#This Row],[Department]],3)</f>
        <v>Fin</v>
      </c>
      <c r="S1193" s="37">
        <f>_xlfn.XLOOKUP(Table1[[#This Row],[City]],Table2[City],Table2[Bonus %])</f>
        <v>6</v>
      </c>
      <c r="U1193" s="48" t="str">
        <v xml:space="preserve">Swathi </v>
      </c>
      <c r="V1193" s="48" t="str">
        <v>Ramesh</v>
      </c>
    </row>
    <row r="1194" spans="1:22" x14ac:dyDescent="0.35">
      <c r="A1194" s="7" t="s">
        <v>170</v>
      </c>
      <c r="B1194" s="40" t="str">
        <f>LEFT(Table1[[#This Row],[Employee Name]],FIND(" ",Table1[[#This Row],[Employee Name]]))</f>
        <v xml:space="preserve">Kavya </v>
      </c>
      <c r="C1194" s="40" t="str">
        <f>RIGHT(Table1[[#This Row],[Employee Name]],LEN(Table1[[#This Row],[Employee Name]])-FIND(" ",Table1[[#This Row],[Employee Name]]))</f>
        <v>Nair</v>
      </c>
      <c r="D1194" s="22">
        <f>Table1[[#This Row],[Basic Salary]]+Table1[[#This Row],[Bonus]]</f>
        <v>116021</v>
      </c>
      <c r="E1194" s="8">
        <v>77</v>
      </c>
      <c r="F1194" s="45">
        <v>93</v>
      </c>
      <c r="G1194" s="8" t="str" cm="1">
        <f t="array" ref="G1194">_xlfn.IFS(Table1[[#This Row],[Performance Score]]&gt;=80,"Excellent",Table1[[#This Row],[Performance Score]]&gt;=60,"Good",Table1[[#This Row],[Performance Score]]&gt;=40,"Need Improvement")</f>
        <v>Excellent</v>
      </c>
      <c r="H1194" s="29">
        <f>Table1[[#This Row],[Bonus]]/Table1[[#This Row],[Basic Salary]]</f>
        <v>0.22670994618255638</v>
      </c>
      <c r="I1194" s="8">
        <f ca="1">DATEDIF(Table1[[#This Row],[Date of Birth]],TODAY(),"y")</f>
        <v>30</v>
      </c>
      <c r="J1194" s="33">
        <v>45594</v>
      </c>
      <c r="K1194" s="33" t="str" cm="1">
        <f t="array" aca="1" ref="K1194" ca="1">_xlfn.IFS(L1194&lt;3,"Junior",L1194&lt;=7,"Mid-Level",L1194&gt;7,"Senior")</f>
        <v>Junior</v>
      </c>
      <c r="L1194" s="45">
        <f ca="1">INT(YEARFRAC(Table1[[#This Row],[Joining Date]],TODAY(),1))</f>
        <v>1</v>
      </c>
      <c r="M1194" s="25" t="str">
        <f t="shared" ca="1" si="18"/>
        <v>No</v>
      </c>
      <c r="N1194" s="25">
        <f>YEAR(Table1[[#This Row],[Joining Date]])</f>
        <v>2024</v>
      </c>
      <c r="O1194" s="45">
        <f>MONTH(Table1[[#This Row],[Joining Date]])</f>
        <v>10</v>
      </c>
      <c r="P1194" s="25">
        <f ca="1">NETWORKDAYS(Table1[[#This Row],[Joining Date]],TODAY())</f>
        <v>435</v>
      </c>
      <c r="Q1194" s="25" t="str">
        <f>LEFT(Table1[[#This Row],[Department]],5)&amp;"-"&amp;RIGHT(Table1[[#This Row],[Employee ID]],3)</f>
        <v>Finan-114</v>
      </c>
      <c r="R1194" s="25" t="str">
        <f>LEFT(Table1[[#This Row],[Department]],3)</f>
        <v>Fin</v>
      </c>
      <c r="S1194" s="36">
        <f>_xlfn.XLOOKUP(Table1[[#This Row],[City]],Table2[City],Table2[Bonus %])</f>
        <v>7</v>
      </c>
      <c r="U1194" s="48" t="str">
        <v xml:space="preserve">Kavya </v>
      </c>
      <c r="V1194" s="48" t="str">
        <v>Nair</v>
      </c>
    </row>
    <row r="1195" spans="1:22" x14ac:dyDescent="0.35">
      <c r="A1195" s="9" t="s">
        <v>4209</v>
      </c>
      <c r="B1195" s="41" t="str">
        <f>LEFT(Table1[[#This Row],[Employee Name]],FIND(" ",Table1[[#This Row],[Employee Name]]))</f>
        <v xml:space="preserve">Ishita </v>
      </c>
      <c r="C1195" s="41" t="str">
        <f>RIGHT(Table1[[#This Row],[Employee Name]],LEN(Table1[[#This Row],[Employee Name]])-FIND(" ",Table1[[#This Row],[Employee Name]]))</f>
        <v>Roy</v>
      </c>
      <c r="D1195" s="23">
        <f>Table1[[#This Row],[Basic Salary]]+Table1[[#This Row],[Bonus]]</f>
        <v>116021</v>
      </c>
      <c r="E1195" s="10">
        <v>62</v>
      </c>
      <c r="F1195" s="46">
        <v>48</v>
      </c>
      <c r="G1195" s="10" t="str" cm="1">
        <f t="array" ref="G1195">_xlfn.IFS(Table1[[#This Row],[Performance Score]]&gt;=80,"Excellent",Table1[[#This Row],[Performance Score]]&gt;=60,"Good",Table1[[#This Row],[Performance Score]]&gt;=40,"Need Improvement")</f>
        <v>Need Improvement</v>
      </c>
      <c r="H1195" s="30">
        <f>Table1[[#This Row],[Bonus]]/Table1[[#This Row],[Basic Salary]]</f>
        <v>0.34640424272667136</v>
      </c>
      <c r="I1195" s="10">
        <f ca="1">DATEDIF(Table1[[#This Row],[Date of Birth]],TODAY(),"y")</f>
        <v>24</v>
      </c>
      <c r="J1195" s="34">
        <v>42312</v>
      </c>
      <c r="K1195" s="33" t="str" cm="1">
        <f t="array" aca="1" ref="K1195" ca="1">_xlfn.IFS(L1195&lt;3,"Junior",L1195&lt;=7,"Mid-Level",L1195&gt;7,"Senior")</f>
        <v>Senior</v>
      </c>
      <c r="L1195" s="46">
        <f ca="1">INT(YEARFRAC(Table1[[#This Row],[Joining Date]],TODAY(),1))</f>
        <v>10</v>
      </c>
      <c r="M1195" s="25" t="str">
        <f t="shared" ca="1" si="18"/>
        <v>Yes</v>
      </c>
      <c r="N1195" s="26">
        <f>YEAR(Table1[[#This Row],[Joining Date]])</f>
        <v>2015</v>
      </c>
      <c r="O1195" s="46">
        <f>MONTH(Table1[[#This Row],[Joining Date]])</f>
        <v>11</v>
      </c>
      <c r="P1195" s="26">
        <f ca="1">NETWORKDAYS(Table1[[#This Row],[Joining Date]],TODAY())</f>
        <v>2779</v>
      </c>
      <c r="Q1195" s="26" t="str">
        <f>LEFT(Table1[[#This Row],[Department]],5)&amp;"-"&amp;RIGHT(Table1[[#This Row],[Employee ID]],3)</f>
        <v>Sales-153</v>
      </c>
      <c r="R1195" s="26" t="str">
        <f>LEFT(Table1[[#This Row],[Department]],3)</f>
        <v>Sal</v>
      </c>
      <c r="S1195" s="37">
        <f>_xlfn.XLOOKUP(Table1[[#This Row],[City]],Table2[City],Table2[Bonus %])</f>
        <v>7</v>
      </c>
      <c r="U1195" s="48" t="str">
        <v xml:space="preserve">Ishita </v>
      </c>
      <c r="V1195" s="48" t="str">
        <v>Roy</v>
      </c>
    </row>
    <row r="1196" spans="1:22" x14ac:dyDescent="0.35">
      <c r="A1196" s="7" t="s">
        <v>4728</v>
      </c>
      <c r="B1196" s="40" t="str">
        <f>LEFT(Table1[[#This Row],[Employee Name]],FIND(" ",Table1[[#This Row],[Employee Name]]))</f>
        <v xml:space="preserve">Gayathri </v>
      </c>
      <c r="C1196" s="40" t="str">
        <f>RIGHT(Table1[[#This Row],[Employee Name]],LEN(Table1[[#This Row],[Employee Name]])-FIND(" ",Table1[[#This Row],[Employee Name]]))</f>
        <v>Iyer</v>
      </c>
      <c r="D1196" s="22">
        <f>Table1[[#This Row],[Basic Salary]]+Table1[[#This Row],[Bonus]]</f>
        <v>116007</v>
      </c>
      <c r="E1196" s="8">
        <v>91</v>
      </c>
      <c r="F1196" s="45">
        <v>53</v>
      </c>
      <c r="G1196" s="8" t="str" cm="1">
        <f t="array" ref="G1196">_xlfn.IFS(Table1[[#This Row],[Performance Score]]&gt;=80,"Excellent",Table1[[#This Row],[Performance Score]]&gt;=60,"Good",Table1[[#This Row],[Performance Score]]&gt;=40,"Need Improvement")</f>
        <v>Need Improvement</v>
      </c>
      <c r="H1196" s="29">
        <f>Table1[[#This Row],[Bonus]]/Table1[[#This Row],[Basic Salary]]</f>
        <v>0.12646747521435578</v>
      </c>
      <c r="I1196" s="8">
        <f ca="1">DATEDIF(Table1[[#This Row],[Date of Birth]],TODAY(),"y")</f>
        <v>45</v>
      </c>
      <c r="J1196" s="33">
        <v>42907</v>
      </c>
      <c r="K1196" s="33" t="str" cm="1">
        <f t="array" aca="1" ref="K1196" ca="1">_xlfn.IFS(L1196&lt;3,"Junior",L1196&lt;=7,"Mid-Level",L1196&gt;7,"Senior")</f>
        <v>Senior</v>
      </c>
      <c r="L1196" s="45">
        <f ca="1">INT(YEARFRAC(Table1[[#This Row],[Joining Date]],TODAY(),1))</f>
        <v>9</v>
      </c>
      <c r="M1196" s="25" t="str">
        <f t="shared" ca="1" si="18"/>
        <v>Yes</v>
      </c>
      <c r="N1196" s="25">
        <f>YEAR(Table1[[#This Row],[Joining Date]])</f>
        <v>2017</v>
      </c>
      <c r="O1196" s="45">
        <f>MONTH(Table1[[#This Row],[Joining Date]])</f>
        <v>6</v>
      </c>
      <c r="P1196" s="25">
        <f ca="1">NETWORKDAYS(Table1[[#This Row],[Joining Date]],TODAY())</f>
        <v>2354</v>
      </c>
      <c r="Q1196" s="25" t="str">
        <f>LEFT(Table1[[#This Row],[Department]],5)&amp;"-"&amp;RIGHT(Table1[[#This Row],[Employee ID]],3)</f>
        <v>Sales-672</v>
      </c>
      <c r="R1196" s="25" t="str">
        <f>LEFT(Table1[[#This Row],[Department]],3)</f>
        <v>Sal</v>
      </c>
      <c r="S1196" s="36">
        <f>_xlfn.XLOOKUP(Table1[[#This Row],[City]],Table2[City],Table2[Bonus %])</f>
        <v>6</v>
      </c>
      <c r="U1196" s="48" t="str">
        <v xml:space="preserve">Gayathri </v>
      </c>
      <c r="V1196" s="48" t="str">
        <v>Iyer</v>
      </c>
    </row>
    <row r="1197" spans="1:22" x14ac:dyDescent="0.35">
      <c r="A1197" s="9" t="s">
        <v>4146</v>
      </c>
      <c r="B1197" s="41" t="str">
        <f>LEFT(Table1[[#This Row],[Employee Name]],FIND(" ",Table1[[#This Row],[Employee Name]]))</f>
        <v xml:space="preserve">Ishita </v>
      </c>
      <c r="C1197" s="41" t="str">
        <f>RIGHT(Table1[[#This Row],[Employee Name]],LEN(Table1[[#This Row],[Employee Name]])-FIND(" ",Table1[[#This Row],[Employee Name]]))</f>
        <v>Roy</v>
      </c>
      <c r="D1197" s="23">
        <f>Table1[[#This Row],[Basic Salary]]+Table1[[#This Row],[Bonus]]</f>
        <v>116003</v>
      </c>
      <c r="E1197" s="10">
        <v>72</v>
      </c>
      <c r="F1197" s="46">
        <v>74</v>
      </c>
      <c r="G1197" s="10" t="str" cm="1">
        <f t="array" ref="G1197">_xlfn.IFS(Table1[[#This Row],[Performance Score]]&gt;=80,"Excellent",Table1[[#This Row],[Performance Score]]&gt;=60,"Good",Table1[[#This Row],[Performance Score]]&gt;=40,"Need Improvement")</f>
        <v>Good</v>
      </c>
      <c r="H1197" s="30">
        <f>Table1[[#This Row],[Bonus]]/Table1[[#This Row],[Basic Salary]]</f>
        <v>0.11702455464612421</v>
      </c>
      <c r="I1197" s="10">
        <f ca="1">DATEDIF(Table1[[#This Row],[Date of Birth]],TODAY(),"y")</f>
        <v>43</v>
      </c>
      <c r="J1197" s="34">
        <v>42440</v>
      </c>
      <c r="K1197" s="33" t="str" cm="1">
        <f t="array" aca="1" ref="K1197" ca="1">_xlfn.IFS(L1197&lt;3,"Junior",L1197&lt;=7,"Mid-Level",L1197&gt;7,"Senior")</f>
        <v>Senior</v>
      </c>
      <c r="L1197" s="46">
        <f ca="1">INT(YEARFRAC(Table1[[#This Row],[Joining Date]],TODAY(),1))</f>
        <v>10</v>
      </c>
      <c r="M1197" s="25" t="str">
        <f t="shared" ca="1" si="18"/>
        <v>Yes</v>
      </c>
      <c r="N1197" s="26">
        <f>YEAR(Table1[[#This Row],[Joining Date]])</f>
        <v>2016</v>
      </c>
      <c r="O1197" s="46">
        <f>MONTH(Table1[[#This Row],[Joining Date]])</f>
        <v>3</v>
      </c>
      <c r="P1197" s="26">
        <f ca="1">NETWORKDAYS(Table1[[#This Row],[Joining Date]],TODAY())</f>
        <v>2687</v>
      </c>
      <c r="Q1197" s="26" t="str">
        <f>LEFT(Table1[[#This Row],[Department]],5)&amp;"-"&amp;RIGHT(Table1[[#This Row],[Employee ID]],3)</f>
        <v>Marke-090</v>
      </c>
      <c r="R1197" s="26" t="str">
        <f>LEFT(Table1[[#This Row],[Department]],3)</f>
        <v>Mar</v>
      </c>
      <c r="S1197" s="37">
        <f>_xlfn.XLOOKUP(Table1[[#This Row],[City]],Table2[City],Table2[Bonus %])</f>
        <v>5</v>
      </c>
      <c r="U1197" s="48" t="str">
        <v xml:space="preserve">Ishita </v>
      </c>
      <c r="V1197" s="48" t="str">
        <v>Roy</v>
      </c>
    </row>
    <row r="1198" spans="1:22" x14ac:dyDescent="0.35">
      <c r="A1198" s="7" t="s">
        <v>2780</v>
      </c>
      <c r="B1198" s="40" t="str">
        <f>LEFT(Table1[[#This Row],[Employee Name]],FIND(" ",Table1[[#This Row],[Employee Name]]))</f>
        <v xml:space="preserve">Meera </v>
      </c>
      <c r="C1198" s="40" t="str">
        <f>RIGHT(Table1[[#This Row],[Employee Name]],LEN(Table1[[#This Row],[Employee Name]])-FIND(" ",Table1[[#This Row],[Employee Name]]))</f>
        <v>Joshi</v>
      </c>
      <c r="D1198" s="22">
        <f>Table1[[#This Row],[Basic Salary]]+Table1[[#This Row],[Bonus]]</f>
        <v>115985</v>
      </c>
      <c r="E1198" s="8">
        <v>75</v>
      </c>
      <c r="F1198" s="45">
        <v>45</v>
      </c>
      <c r="G1198" s="8" t="str" cm="1">
        <f t="array" ref="G1198">_xlfn.IFS(Table1[[#This Row],[Performance Score]]&gt;=80,"Excellent",Table1[[#This Row],[Performance Score]]&gt;=60,"Good",Table1[[#This Row],[Performance Score]]&gt;=40,"Need Improvement")</f>
        <v>Need Improvement</v>
      </c>
      <c r="H1198" s="29">
        <f>Table1[[#This Row],[Bonus]]/Table1[[#This Row],[Basic Salary]]</f>
        <v>0.21777978434110642</v>
      </c>
      <c r="I1198" s="8">
        <f ca="1">DATEDIF(Table1[[#This Row],[Date of Birth]],TODAY(),"y")</f>
        <v>15</v>
      </c>
      <c r="J1198" s="33">
        <v>44966</v>
      </c>
      <c r="K1198" s="33" t="str" cm="1">
        <f t="array" aca="1" ref="K1198" ca="1">_xlfn.IFS(L1198&lt;3,"Junior",L1198&lt;=7,"Mid-Level",L1198&gt;7,"Senior")</f>
        <v>Mid-Level</v>
      </c>
      <c r="L1198" s="45">
        <f ca="1">INT(YEARFRAC(Table1[[#This Row],[Joining Date]],TODAY(),1))</f>
        <v>3</v>
      </c>
      <c r="M1198" s="25" t="str">
        <f t="shared" ca="1" si="18"/>
        <v>No</v>
      </c>
      <c r="N1198" s="25">
        <f>YEAR(Table1[[#This Row],[Joining Date]])</f>
        <v>2023</v>
      </c>
      <c r="O1198" s="45">
        <f>MONTH(Table1[[#This Row],[Joining Date]])</f>
        <v>2</v>
      </c>
      <c r="P1198" s="25">
        <f ca="1">NETWORKDAYS(Table1[[#This Row],[Joining Date]],TODAY())</f>
        <v>883</v>
      </c>
      <c r="Q1198" s="25" t="str">
        <f>LEFT(Table1[[#This Row],[Department]],5)&amp;"-"&amp;RIGHT(Table1[[#This Row],[Employee ID]],3)</f>
        <v>HR-724</v>
      </c>
      <c r="R1198" s="25" t="str">
        <f>LEFT(Table1[[#This Row],[Department]],3)</f>
        <v>HR</v>
      </c>
      <c r="S1198" s="36">
        <f>_xlfn.XLOOKUP(Table1[[#This Row],[City]],Table2[City],Table2[Bonus %])</f>
        <v>6</v>
      </c>
      <c r="U1198" s="48" t="str">
        <v xml:space="preserve">Meera </v>
      </c>
      <c r="V1198" s="48" t="str">
        <v>Joshi</v>
      </c>
    </row>
    <row r="1199" spans="1:22" x14ac:dyDescent="0.35">
      <c r="A1199" s="9" t="s">
        <v>3743</v>
      </c>
      <c r="B1199" s="41" t="str">
        <f>LEFT(Table1[[#This Row],[Employee Name]],FIND(" ",Table1[[#This Row],[Employee Name]]))</f>
        <v xml:space="preserve">Arjun </v>
      </c>
      <c r="C1199" s="41" t="str">
        <f>RIGHT(Table1[[#This Row],[Employee Name]],LEN(Table1[[#This Row],[Employee Name]])-FIND(" ",Table1[[#This Row],[Employee Name]]))</f>
        <v>Mehta</v>
      </c>
      <c r="D1199" s="23">
        <f>Table1[[#This Row],[Basic Salary]]+Table1[[#This Row],[Bonus]]</f>
        <v>115979</v>
      </c>
      <c r="E1199" s="10">
        <v>69</v>
      </c>
      <c r="F1199" s="46">
        <v>52</v>
      </c>
      <c r="G1199" s="10" t="str" cm="1">
        <f t="array" ref="G1199">_xlfn.IFS(Table1[[#This Row],[Performance Score]]&gt;=80,"Excellent",Table1[[#This Row],[Performance Score]]&gt;=60,"Good",Table1[[#This Row],[Performance Score]]&gt;=40,"Need Improvement")</f>
        <v>Need Improvement</v>
      </c>
      <c r="H1199" s="30">
        <f>Table1[[#This Row],[Bonus]]/Table1[[#This Row],[Basic Salary]]</f>
        <v>0.24031098943405912</v>
      </c>
      <c r="I1199" s="10">
        <f ca="1">DATEDIF(Table1[[#This Row],[Date of Birth]],TODAY(),"y")</f>
        <v>23</v>
      </c>
      <c r="J1199" s="34">
        <v>43235</v>
      </c>
      <c r="K1199" s="33" t="str" cm="1">
        <f t="array" aca="1" ref="K1199" ca="1">_xlfn.IFS(L1199&lt;3,"Junior",L1199&lt;=7,"Mid-Level",L1199&gt;7,"Senior")</f>
        <v>Senior</v>
      </c>
      <c r="L1199" s="46">
        <f ca="1">INT(YEARFRAC(Table1[[#This Row],[Joining Date]],TODAY(),1))</f>
        <v>8</v>
      </c>
      <c r="M1199" s="25" t="str">
        <f t="shared" ca="1" si="18"/>
        <v>Yes</v>
      </c>
      <c r="N1199" s="26">
        <f>YEAR(Table1[[#This Row],[Joining Date]])</f>
        <v>2018</v>
      </c>
      <c r="O1199" s="46">
        <f>MONTH(Table1[[#This Row],[Joining Date]])</f>
        <v>5</v>
      </c>
      <c r="P1199" s="26">
        <f ca="1">NETWORKDAYS(Table1[[#This Row],[Joining Date]],TODAY())</f>
        <v>2120</v>
      </c>
      <c r="Q1199" s="26" t="str">
        <f>LEFT(Table1[[#This Row],[Department]],5)&amp;"-"&amp;RIGHT(Table1[[#This Row],[Employee ID]],3)</f>
        <v>Finan-687</v>
      </c>
      <c r="R1199" s="26" t="str">
        <f>LEFT(Table1[[#This Row],[Department]],3)</f>
        <v>Fin</v>
      </c>
      <c r="S1199" s="37">
        <f>_xlfn.XLOOKUP(Table1[[#This Row],[City]],Table2[City],Table2[Bonus %])</f>
        <v>6</v>
      </c>
      <c r="U1199" s="48" t="str">
        <v xml:space="preserve">Arjun </v>
      </c>
      <c r="V1199" s="48" t="str">
        <v>Mehta</v>
      </c>
    </row>
    <row r="1200" spans="1:22" x14ac:dyDescent="0.35">
      <c r="A1200" s="7" t="s">
        <v>4837</v>
      </c>
      <c r="B1200" s="40" t="str">
        <f>LEFT(Table1[[#This Row],[Employee Name]],FIND(" ",Table1[[#This Row],[Employee Name]]))</f>
        <v xml:space="preserve">Swathi </v>
      </c>
      <c r="C1200" s="40" t="str">
        <f>RIGHT(Table1[[#This Row],[Employee Name]],LEN(Table1[[#This Row],[Employee Name]])-FIND(" ",Table1[[#This Row],[Employee Name]]))</f>
        <v>Ramesh</v>
      </c>
      <c r="D1200" s="22">
        <f>Table1[[#This Row],[Basic Salary]]+Table1[[#This Row],[Bonus]]</f>
        <v>115966</v>
      </c>
      <c r="E1200" s="8">
        <v>71</v>
      </c>
      <c r="F1200" s="45">
        <v>60</v>
      </c>
      <c r="G1200" s="8" t="str" cm="1">
        <f t="array" ref="G1200">_xlfn.IFS(Table1[[#This Row],[Performance Score]]&gt;=80,"Excellent",Table1[[#This Row],[Performance Score]]&gt;=60,"Good",Table1[[#This Row],[Performance Score]]&gt;=40,"Need Improvement")</f>
        <v>Good</v>
      </c>
      <c r="H1200" s="29">
        <f>Table1[[#This Row],[Bonus]]/Table1[[#This Row],[Basic Salary]]</f>
        <v>9.2874442800463669E-2</v>
      </c>
      <c r="I1200" s="8">
        <f ca="1">DATEDIF(Table1[[#This Row],[Date of Birth]],TODAY(),"y")</f>
        <v>43</v>
      </c>
      <c r="J1200" s="33">
        <v>45320</v>
      </c>
      <c r="K1200" s="33" t="str" cm="1">
        <f t="array" aca="1" ref="K1200" ca="1">_xlfn.IFS(L1200&lt;3,"Junior",L1200&lt;=7,"Mid-Level",L1200&gt;7,"Senior")</f>
        <v>Junior</v>
      </c>
      <c r="L1200" s="45">
        <f ca="1">INT(YEARFRAC(Table1[[#This Row],[Joining Date]],TODAY(),1))</f>
        <v>2</v>
      </c>
      <c r="M1200" s="25" t="str">
        <f t="shared" ca="1" si="18"/>
        <v>No</v>
      </c>
      <c r="N1200" s="25">
        <f>YEAR(Table1[[#This Row],[Joining Date]])</f>
        <v>2024</v>
      </c>
      <c r="O1200" s="45">
        <f>MONTH(Table1[[#This Row],[Joining Date]])</f>
        <v>1</v>
      </c>
      <c r="P1200" s="25">
        <f ca="1">NETWORKDAYS(Table1[[#This Row],[Joining Date]],TODAY())</f>
        <v>631</v>
      </c>
      <c r="Q1200" s="25" t="str">
        <f>LEFT(Table1[[#This Row],[Department]],5)&amp;"-"&amp;RIGHT(Table1[[#This Row],[Employee ID]],3)</f>
        <v>Finan-781</v>
      </c>
      <c r="R1200" s="25" t="str">
        <f>LEFT(Table1[[#This Row],[Department]],3)</f>
        <v>Fin</v>
      </c>
      <c r="S1200" s="36">
        <f>_xlfn.XLOOKUP(Table1[[#This Row],[City]],Table2[City],Table2[Bonus %])</f>
        <v>5</v>
      </c>
      <c r="U1200" s="48" t="str">
        <v xml:space="preserve">Swathi </v>
      </c>
      <c r="V1200" s="48" t="str">
        <v>Ramesh</v>
      </c>
    </row>
    <row r="1201" spans="1:22" x14ac:dyDescent="0.35">
      <c r="A1201" s="9" t="s">
        <v>4480</v>
      </c>
      <c r="B1201" s="41" t="str">
        <f>LEFT(Table1[[#This Row],[Employee Name]],FIND(" ",Table1[[#This Row],[Employee Name]]))</f>
        <v xml:space="preserve">Neha </v>
      </c>
      <c r="C1201" s="41" t="str">
        <f>RIGHT(Table1[[#This Row],[Employee Name]],LEN(Table1[[#This Row],[Employee Name]])-FIND(" ",Table1[[#This Row],[Employee Name]]))</f>
        <v>Kulkarni</v>
      </c>
      <c r="D1201" s="23">
        <f>Table1[[#This Row],[Basic Salary]]+Table1[[#This Row],[Bonus]]</f>
        <v>115963</v>
      </c>
      <c r="E1201" s="10">
        <v>73</v>
      </c>
      <c r="F1201" s="46">
        <v>41</v>
      </c>
      <c r="G1201" s="10" t="str" cm="1">
        <f t="array" ref="G1201">_xlfn.IFS(Table1[[#This Row],[Performance Score]]&gt;=80,"Excellent",Table1[[#This Row],[Performance Score]]&gt;=60,"Good",Table1[[#This Row],[Performance Score]]&gt;=40,"Need Improvement")</f>
        <v>Need Improvement</v>
      </c>
      <c r="H1201" s="30">
        <f>Table1[[#This Row],[Bonus]]/Table1[[#This Row],[Basic Salary]]</f>
        <v>7.5723562152133578E-2</v>
      </c>
      <c r="I1201" s="10">
        <f ca="1">DATEDIF(Table1[[#This Row],[Date of Birth]],TODAY(),"y")</f>
        <v>23</v>
      </c>
      <c r="J1201" s="34">
        <v>45489</v>
      </c>
      <c r="K1201" s="33" t="str" cm="1">
        <f t="array" aca="1" ref="K1201" ca="1">_xlfn.IFS(L1201&lt;3,"Junior",L1201&lt;=7,"Mid-Level",L1201&gt;7,"Senior")</f>
        <v>Junior</v>
      </c>
      <c r="L1201" s="46">
        <f ca="1">INT(YEARFRAC(Table1[[#This Row],[Joining Date]],TODAY(),1))</f>
        <v>1</v>
      </c>
      <c r="M1201" s="25" t="str">
        <f t="shared" ca="1" si="18"/>
        <v>No</v>
      </c>
      <c r="N1201" s="26">
        <f>YEAR(Table1[[#This Row],[Joining Date]])</f>
        <v>2024</v>
      </c>
      <c r="O1201" s="46">
        <f>MONTH(Table1[[#This Row],[Joining Date]])</f>
        <v>7</v>
      </c>
      <c r="P1201" s="26">
        <f ca="1">NETWORKDAYS(Table1[[#This Row],[Joining Date]],TODAY())</f>
        <v>510</v>
      </c>
      <c r="Q1201" s="26" t="str">
        <f>LEFT(Table1[[#This Row],[Department]],5)&amp;"-"&amp;RIGHT(Table1[[#This Row],[Employee ID]],3)</f>
        <v>Sales-424</v>
      </c>
      <c r="R1201" s="26" t="str">
        <f>LEFT(Table1[[#This Row],[Department]],3)</f>
        <v>Sal</v>
      </c>
      <c r="S1201" s="37">
        <f>_xlfn.XLOOKUP(Table1[[#This Row],[City]],Table2[City],Table2[Bonus %])</f>
        <v>6</v>
      </c>
      <c r="U1201" s="48" t="str">
        <v xml:space="preserve">Neha </v>
      </c>
      <c r="V1201" s="48" t="str">
        <v>Kulkarni</v>
      </c>
    </row>
    <row r="1202" spans="1:22" x14ac:dyDescent="0.35">
      <c r="A1202" s="7" t="s">
        <v>1507</v>
      </c>
      <c r="B1202" s="40" t="str">
        <f>LEFT(Table1[[#This Row],[Employee Name]],FIND(" ",Table1[[#This Row],[Employee Name]]))</f>
        <v xml:space="preserve">Karan </v>
      </c>
      <c r="C1202" s="40" t="str">
        <f>RIGHT(Table1[[#This Row],[Employee Name]],LEN(Table1[[#This Row],[Employee Name]])-FIND(" ",Table1[[#This Row],[Employee Name]]))</f>
        <v>Malhotra</v>
      </c>
      <c r="D1202" s="22">
        <f>Table1[[#This Row],[Basic Salary]]+Table1[[#This Row],[Bonus]]</f>
        <v>115962</v>
      </c>
      <c r="E1202" s="8">
        <v>67</v>
      </c>
      <c r="F1202" s="45">
        <v>87</v>
      </c>
      <c r="G1202" s="8" t="str" cm="1">
        <f t="array" ref="G1202">_xlfn.IFS(Table1[[#This Row],[Performance Score]]&gt;=80,"Excellent",Table1[[#This Row],[Performance Score]]&gt;=60,"Good",Table1[[#This Row],[Performance Score]]&gt;=40,"Need Improvement")</f>
        <v>Excellent</v>
      </c>
      <c r="H1202" s="29">
        <f>Table1[[#This Row],[Bonus]]/Table1[[#This Row],[Basic Salary]]</f>
        <v>0.20106888730074884</v>
      </c>
      <c r="I1202" s="8">
        <f ca="1">DATEDIF(Table1[[#This Row],[Date of Birth]],TODAY(),"y")</f>
        <v>34</v>
      </c>
      <c r="J1202" s="33">
        <v>44549</v>
      </c>
      <c r="K1202" s="33" t="str" cm="1">
        <f t="array" aca="1" ref="K1202" ca="1">_xlfn.IFS(L1202&lt;3,"Junior",L1202&lt;=7,"Mid-Level",L1202&gt;7,"Senior")</f>
        <v>Mid-Level</v>
      </c>
      <c r="L1202" s="45">
        <f ca="1">INT(YEARFRAC(Table1[[#This Row],[Joining Date]],TODAY(),1))</f>
        <v>4</v>
      </c>
      <c r="M1202" s="25" t="str">
        <f t="shared" ca="1" si="18"/>
        <v>No</v>
      </c>
      <c r="N1202" s="25">
        <f>YEAR(Table1[[#This Row],[Joining Date]])</f>
        <v>2021</v>
      </c>
      <c r="O1202" s="45">
        <f>MONTH(Table1[[#This Row],[Joining Date]])</f>
        <v>12</v>
      </c>
      <c r="P1202" s="25">
        <f ca="1">NETWORKDAYS(Table1[[#This Row],[Joining Date]],TODAY())</f>
        <v>1181</v>
      </c>
      <c r="Q1202" s="25" t="str">
        <f>LEFT(Table1[[#This Row],[Department]],5)&amp;"-"&amp;RIGHT(Table1[[#This Row],[Employee ID]],3)</f>
        <v>Finan-451</v>
      </c>
      <c r="R1202" s="25" t="str">
        <f>LEFT(Table1[[#This Row],[Department]],3)</f>
        <v>Fin</v>
      </c>
      <c r="S1202" s="36">
        <f>_xlfn.XLOOKUP(Table1[[#This Row],[City]],Table2[City],Table2[Bonus %])</f>
        <v>6</v>
      </c>
      <c r="U1202" s="48" t="str">
        <v xml:space="preserve">Karan </v>
      </c>
      <c r="V1202" s="48" t="str">
        <v>Malhotra</v>
      </c>
    </row>
    <row r="1203" spans="1:22" x14ac:dyDescent="0.35">
      <c r="A1203" s="9" t="s">
        <v>908</v>
      </c>
      <c r="B1203" s="41" t="str">
        <f>LEFT(Table1[[#This Row],[Employee Name]],FIND(" ",Table1[[#This Row],[Employee Name]]))</f>
        <v xml:space="preserve">Aditya </v>
      </c>
      <c r="C1203" s="41" t="str">
        <f>RIGHT(Table1[[#This Row],[Employee Name]],LEN(Table1[[#This Row],[Employee Name]])-FIND(" ",Table1[[#This Row],[Employee Name]]))</f>
        <v>Kapoor</v>
      </c>
      <c r="D1203" s="23">
        <f>Table1[[#This Row],[Basic Salary]]+Table1[[#This Row],[Bonus]]</f>
        <v>115939</v>
      </c>
      <c r="E1203" s="10">
        <v>78</v>
      </c>
      <c r="F1203" s="46">
        <v>53</v>
      </c>
      <c r="G1203" s="10" t="str" cm="1">
        <f t="array" ref="G1203">_xlfn.IFS(Table1[[#This Row],[Performance Score]]&gt;=80,"Excellent",Table1[[#This Row],[Performance Score]]&gt;=60,"Good",Table1[[#This Row],[Performance Score]]&gt;=40,"Need Improvement")</f>
        <v>Need Improvement</v>
      </c>
      <c r="H1203" s="30">
        <f>Table1[[#This Row],[Bonus]]/Table1[[#This Row],[Basic Salary]]</f>
        <v>0.24372713717160666</v>
      </c>
      <c r="I1203" s="10">
        <f ca="1">DATEDIF(Table1[[#This Row],[Date of Birth]],TODAY(),"y")</f>
        <v>40</v>
      </c>
      <c r="J1203" s="34">
        <v>45036</v>
      </c>
      <c r="K1203" s="33" t="str" cm="1">
        <f t="array" aca="1" ref="K1203" ca="1">_xlfn.IFS(L1203&lt;3,"Junior",L1203&lt;=7,"Mid-Level",L1203&gt;7,"Senior")</f>
        <v>Mid-Level</v>
      </c>
      <c r="L1203" s="46">
        <f ca="1">INT(YEARFRAC(Table1[[#This Row],[Joining Date]],TODAY(),1))</f>
        <v>3</v>
      </c>
      <c r="M1203" s="25" t="str">
        <f t="shared" ca="1" si="18"/>
        <v>No</v>
      </c>
      <c r="N1203" s="26">
        <f>YEAR(Table1[[#This Row],[Joining Date]])</f>
        <v>2023</v>
      </c>
      <c r="O1203" s="46">
        <f>MONTH(Table1[[#This Row],[Joining Date]])</f>
        <v>4</v>
      </c>
      <c r="P1203" s="26">
        <f ca="1">NETWORKDAYS(Table1[[#This Row],[Joining Date]],TODAY())</f>
        <v>833</v>
      </c>
      <c r="Q1203" s="26" t="str">
        <f>LEFT(Table1[[#This Row],[Department]],5)&amp;"-"&amp;RIGHT(Table1[[#This Row],[Employee ID]],3)</f>
        <v>Marke-852</v>
      </c>
      <c r="R1203" s="26" t="str">
        <f>LEFT(Table1[[#This Row],[Department]],3)</f>
        <v>Mar</v>
      </c>
      <c r="S1203" s="37">
        <f>_xlfn.XLOOKUP(Table1[[#This Row],[City]],Table2[City],Table2[Bonus %])</f>
        <v>5</v>
      </c>
      <c r="U1203" s="48" t="str">
        <v xml:space="preserve">Aditya </v>
      </c>
      <c r="V1203" s="48" t="str">
        <v>Kapoor</v>
      </c>
    </row>
    <row r="1204" spans="1:22" x14ac:dyDescent="0.35">
      <c r="A1204" s="7" t="s">
        <v>1148</v>
      </c>
      <c r="B1204" s="40" t="str">
        <f>LEFT(Table1[[#This Row],[Employee Name]],FIND(" ",Table1[[#This Row],[Employee Name]]))</f>
        <v xml:space="preserve">Rahul </v>
      </c>
      <c r="C1204" s="40" t="str">
        <f>RIGHT(Table1[[#This Row],[Employee Name]],LEN(Table1[[#This Row],[Employee Name]])-FIND(" ",Table1[[#This Row],[Employee Name]]))</f>
        <v>Verma</v>
      </c>
      <c r="D1204" s="22">
        <f>Table1[[#This Row],[Basic Salary]]+Table1[[#This Row],[Bonus]]</f>
        <v>115937</v>
      </c>
      <c r="E1204" s="8">
        <v>68</v>
      </c>
      <c r="F1204" s="45">
        <v>87</v>
      </c>
      <c r="G1204" s="8" t="str" cm="1">
        <f t="array" ref="G1204">_xlfn.IFS(Table1[[#This Row],[Performance Score]]&gt;=80,"Excellent",Table1[[#This Row],[Performance Score]]&gt;=60,"Good",Table1[[#This Row],[Performance Score]]&gt;=40,"Need Improvement")</f>
        <v>Excellent</v>
      </c>
      <c r="H1204" s="29">
        <f>Table1[[#This Row],[Bonus]]/Table1[[#This Row],[Basic Salary]]</f>
        <v>0.33918196204359324</v>
      </c>
      <c r="I1204" s="8">
        <f ca="1">DATEDIF(Table1[[#This Row],[Date of Birth]],TODAY(),"y")</f>
        <v>38</v>
      </c>
      <c r="J1204" s="33">
        <v>42618</v>
      </c>
      <c r="K1204" s="33" t="str" cm="1">
        <f t="array" aca="1" ref="K1204" ca="1">_xlfn.IFS(L1204&lt;3,"Junior",L1204&lt;=7,"Mid-Level",L1204&gt;7,"Senior")</f>
        <v>Senior</v>
      </c>
      <c r="L1204" s="45">
        <f ca="1">INT(YEARFRAC(Table1[[#This Row],[Joining Date]],TODAY(),1))</f>
        <v>9</v>
      </c>
      <c r="M1204" s="25" t="str">
        <f t="shared" ca="1" si="18"/>
        <v>Yes</v>
      </c>
      <c r="N1204" s="25">
        <f>YEAR(Table1[[#This Row],[Joining Date]])</f>
        <v>2016</v>
      </c>
      <c r="O1204" s="45">
        <f>MONTH(Table1[[#This Row],[Joining Date]])</f>
        <v>9</v>
      </c>
      <c r="P1204" s="25">
        <f ca="1">NETWORKDAYS(Table1[[#This Row],[Joining Date]],TODAY())</f>
        <v>2561</v>
      </c>
      <c r="Q1204" s="25" t="str">
        <f>LEFT(Table1[[#This Row],[Department]],5)&amp;"-"&amp;RIGHT(Table1[[#This Row],[Employee ID]],3)</f>
        <v>Opera-092</v>
      </c>
      <c r="R1204" s="25" t="str">
        <f>LEFT(Table1[[#This Row],[Department]],3)</f>
        <v>Ope</v>
      </c>
      <c r="S1204" s="36">
        <f>_xlfn.XLOOKUP(Table1[[#This Row],[City]],Table2[City],Table2[Bonus %])</f>
        <v>4</v>
      </c>
      <c r="U1204" s="48" t="str">
        <v xml:space="preserve">Rahul </v>
      </c>
      <c r="V1204" s="48" t="str">
        <v>Verma</v>
      </c>
    </row>
    <row r="1205" spans="1:22" x14ac:dyDescent="0.35">
      <c r="A1205" s="9" t="s">
        <v>1204</v>
      </c>
      <c r="B1205" s="41" t="str">
        <f>LEFT(Table1[[#This Row],[Employee Name]],FIND(" ",Table1[[#This Row],[Employee Name]]))</f>
        <v xml:space="preserve">Aditya </v>
      </c>
      <c r="C1205" s="41" t="str">
        <f>RIGHT(Table1[[#This Row],[Employee Name]],LEN(Table1[[#This Row],[Employee Name]])-FIND(" ",Table1[[#This Row],[Employee Name]]))</f>
        <v>Kapoor</v>
      </c>
      <c r="D1205" s="23">
        <f>Table1[[#This Row],[Basic Salary]]+Table1[[#This Row],[Bonus]]</f>
        <v>115900</v>
      </c>
      <c r="E1205" s="10">
        <v>83</v>
      </c>
      <c r="F1205" s="46">
        <v>97</v>
      </c>
      <c r="G1205" s="10" t="str" cm="1">
        <f t="array" ref="G1205">_xlfn.IFS(Table1[[#This Row],[Performance Score]]&gt;=80,"Excellent",Table1[[#This Row],[Performance Score]]&gt;=60,"Good",Table1[[#This Row],[Performance Score]]&gt;=40,"Need Improvement")</f>
        <v>Excellent</v>
      </c>
      <c r="H1205" s="30">
        <f>Table1[[#This Row],[Bonus]]/Table1[[#This Row],[Basic Salary]]</f>
        <v>0.16674720141741162</v>
      </c>
      <c r="I1205" s="10">
        <f ca="1">DATEDIF(Table1[[#This Row],[Date of Birth]],TODAY(),"y")</f>
        <v>37</v>
      </c>
      <c r="J1205" s="34">
        <v>43763</v>
      </c>
      <c r="K1205" s="33" t="str" cm="1">
        <f t="array" aca="1" ref="K1205" ca="1">_xlfn.IFS(L1205&lt;3,"Junior",L1205&lt;=7,"Mid-Level",L1205&gt;7,"Senior")</f>
        <v>Mid-Level</v>
      </c>
      <c r="L1205" s="46">
        <f ca="1">INT(YEARFRAC(Table1[[#This Row],[Joining Date]],TODAY(),1))</f>
        <v>6</v>
      </c>
      <c r="M1205" s="25" t="str">
        <f t="shared" ca="1" si="18"/>
        <v>Yes</v>
      </c>
      <c r="N1205" s="26">
        <f>YEAR(Table1[[#This Row],[Joining Date]])</f>
        <v>2019</v>
      </c>
      <c r="O1205" s="46">
        <f>MONTH(Table1[[#This Row],[Joining Date]])</f>
        <v>10</v>
      </c>
      <c r="P1205" s="26">
        <f ca="1">NETWORKDAYS(Table1[[#This Row],[Joining Date]],TODAY())</f>
        <v>1742</v>
      </c>
      <c r="Q1205" s="26" t="str">
        <f>LEFT(Table1[[#This Row],[Department]],5)&amp;"-"&amp;RIGHT(Table1[[#This Row],[Employee ID]],3)</f>
        <v>Opera-148</v>
      </c>
      <c r="R1205" s="26" t="str">
        <f>LEFT(Table1[[#This Row],[Department]],3)</f>
        <v>Ope</v>
      </c>
      <c r="S1205" s="37">
        <f>_xlfn.XLOOKUP(Table1[[#This Row],[City]],Table2[City],Table2[Bonus %])</f>
        <v>6</v>
      </c>
      <c r="U1205" s="48" t="str">
        <v xml:space="preserve">Aditya </v>
      </c>
      <c r="V1205" s="48" t="str">
        <v>Kapoor</v>
      </c>
    </row>
    <row r="1206" spans="1:22" x14ac:dyDescent="0.35">
      <c r="A1206" s="7" t="s">
        <v>2542</v>
      </c>
      <c r="B1206" s="40" t="str">
        <f>LEFT(Table1[[#This Row],[Employee Name]],FIND(" ",Table1[[#This Row],[Employee Name]]))</f>
        <v xml:space="preserve">Krishna </v>
      </c>
      <c r="C1206" s="40" t="str">
        <f>RIGHT(Table1[[#This Row],[Employee Name]],LEN(Table1[[#This Row],[Employee Name]])-FIND(" ",Table1[[#This Row],[Employee Name]]))</f>
        <v>Chaitanya</v>
      </c>
      <c r="D1206" s="22">
        <f>Table1[[#This Row],[Basic Salary]]+Table1[[#This Row],[Bonus]]</f>
        <v>115886</v>
      </c>
      <c r="E1206" s="8">
        <v>72</v>
      </c>
      <c r="F1206" s="45">
        <v>77</v>
      </c>
      <c r="G1206" s="8" t="str" cm="1">
        <f t="array" ref="G1206">_xlfn.IFS(Table1[[#This Row],[Performance Score]]&gt;=80,"Excellent",Table1[[#This Row],[Performance Score]]&gt;=60,"Good",Table1[[#This Row],[Performance Score]]&gt;=40,"Need Improvement")</f>
        <v>Good</v>
      </c>
      <c r="H1206" s="29">
        <f>Table1[[#This Row],[Bonus]]/Table1[[#This Row],[Basic Salary]]</f>
        <v>0.18963588022132569</v>
      </c>
      <c r="I1206" s="8">
        <f ca="1">DATEDIF(Table1[[#This Row],[Date of Birth]],TODAY(),"y")</f>
        <v>38</v>
      </c>
      <c r="J1206" s="33">
        <v>43836</v>
      </c>
      <c r="K1206" s="33" t="str" cm="1">
        <f t="array" aca="1" ref="K1206" ca="1">_xlfn.IFS(L1206&lt;3,"Junior",L1206&lt;=7,"Mid-Level",L1206&gt;7,"Senior")</f>
        <v>Mid-Level</v>
      </c>
      <c r="L1206" s="45">
        <f ca="1">INT(YEARFRAC(Table1[[#This Row],[Joining Date]],TODAY(),1))</f>
        <v>6</v>
      </c>
      <c r="M1206" s="25" t="str">
        <f t="shared" ca="1" si="18"/>
        <v>Yes</v>
      </c>
      <c r="N1206" s="25">
        <f>YEAR(Table1[[#This Row],[Joining Date]])</f>
        <v>2020</v>
      </c>
      <c r="O1206" s="45">
        <f>MONTH(Table1[[#This Row],[Joining Date]])</f>
        <v>1</v>
      </c>
      <c r="P1206" s="25">
        <f ca="1">NETWORKDAYS(Table1[[#This Row],[Joining Date]],TODAY())</f>
        <v>1691</v>
      </c>
      <c r="Q1206" s="25" t="str">
        <f>LEFT(Table1[[#This Row],[Department]],5)&amp;"-"&amp;RIGHT(Table1[[#This Row],[Employee ID]],3)</f>
        <v>Finan-486</v>
      </c>
      <c r="R1206" s="25" t="str">
        <f>LEFT(Table1[[#This Row],[Department]],3)</f>
        <v>Fin</v>
      </c>
      <c r="S1206" s="36">
        <f>_xlfn.XLOOKUP(Table1[[#This Row],[City]],Table2[City],Table2[Bonus %])</f>
        <v>5</v>
      </c>
      <c r="U1206" s="48" t="str">
        <v xml:space="preserve">Krishna </v>
      </c>
      <c r="V1206" s="48" t="str">
        <v>Chaitanya</v>
      </c>
    </row>
    <row r="1207" spans="1:22" x14ac:dyDescent="0.35">
      <c r="A1207" s="9" t="s">
        <v>586</v>
      </c>
      <c r="B1207" s="41" t="str">
        <f>LEFT(Table1[[#This Row],[Employee Name]],FIND(" ",Table1[[#This Row],[Employee Name]]))</f>
        <v xml:space="preserve">Tarun </v>
      </c>
      <c r="C1207" s="41" t="str">
        <f>RIGHT(Table1[[#This Row],[Employee Name]],LEN(Table1[[#This Row],[Employee Name]])-FIND(" ",Table1[[#This Row],[Employee Name]]))</f>
        <v>Verma</v>
      </c>
      <c r="D1207" s="23">
        <f>Table1[[#This Row],[Basic Salary]]+Table1[[#This Row],[Bonus]]</f>
        <v>115826</v>
      </c>
      <c r="E1207" s="10">
        <v>60</v>
      </c>
      <c r="F1207" s="46">
        <v>75</v>
      </c>
      <c r="G1207" s="10" t="str" cm="1">
        <f t="array" ref="G1207">_xlfn.IFS(Table1[[#This Row],[Performance Score]]&gt;=80,"Excellent",Table1[[#This Row],[Performance Score]]&gt;=60,"Good",Table1[[#This Row],[Performance Score]]&gt;=40,"Need Improvement")</f>
        <v>Good</v>
      </c>
      <c r="H1207" s="30">
        <f>Table1[[#This Row],[Bonus]]/Table1[[#This Row],[Basic Salary]]</f>
        <v>0.12180145278450363</v>
      </c>
      <c r="I1207" s="10">
        <f ca="1">DATEDIF(Table1[[#This Row],[Date of Birth]],TODAY(),"y")</f>
        <v>33</v>
      </c>
      <c r="J1207" s="34">
        <v>45273</v>
      </c>
      <c r="K1207" s="33" t="str" cm="1">
        <f t="array" aca="1" ref="K1207" ca="1">_xlfn.IFS(L1207&lt;3,"Junior",L1207&lt;=7,"Mid-Level",L1207&gt;7,"Senior")</f>
        <v>Junior</v>
      </c>
      <c r="L1207" s="46">
        <f ca="1">INT(YEARFRAC(Table1[[#This Row],[Joining Date]],TODAY(),1))</f>
        <v>2</v>
      </c>
      <c r="M1207" s="25" t="str">
        <f t="shared" ca="1" si="18"/>
        <v>No</v>
      </c>
      <c r="N1207" s="26">
        <f>YEAR(Table1[[#This Row],[Joining Date]])</f>
        <v>2023</v>
      </c>
      <c r="O1207" s="46">
        <f>MONTH(Table1[[#This Row],[Joining Date]])</f>
        <v>12</v>
      </c>
      <c r="P1207" s="26">
        <f ca="1">NETWORKDAYS(Table1[[#This Row],[Joining Date]],TODAY())</f>
        <v>664</v>
      </c>
      <c r="Q1207" s="26" t="str">
        <f>LEFT(Table1[[#This Row],[Department]],5)&amp;"-"&amp;RIGHT(Table1[[#This Row],[Employee ID]],3)</f>
        <v>HR-530</v>
      </c>
      <c r="R1207" s="26" t="str">
        <f>LEFT(Table1[[#This Row],[Department]],3)</f>
        <v>HR</v>
      </c>
      <c r="S1207" s="37">
        <f>_xlfn.XLOOKUP(Table1[[#This Row],[City]],Table2[City],Table2[Bonus %])</f>
        <v>6</v>
      </c>
      <c r="U1207" s="48" t="str">
        <v xml:space="preserve">Tarun </v>
      </c>
      <c r="V1207" s="48" t="str">
        <v>Verma</v>
      </c>
    </row>
    <row r="1208" spans="1:22" x14ac:dyDescent="0.35">
      <c r="A1208" s="7" t="s">
        <v>2198</v>
      </c>
      <c r="B1208" s="40" t="str">
        <f>LEFT(Table1[[#This Row],[Employee Name]],FIND(" ",Table1[[#This Row],[Employee Name]]))</f>
        <v xml:space="preserve">Aditya </v>
      </c>
      <c r="C1208" s="40" t="str">
        <f>RIGHT(Table1[[#This Row],[Employee Name]],LEN(Table1[[#This Row],[Employee Name]])-FIND(" ",Table1[[#This Row],[Employee Name]]))</f>
        <v>Kapoor</v>
      </c>
      <c r="D1208" s="22">
        <f>Table1[[#This Row],[Basic Salary]]+Table1[[#This Row],[Bonus]]</f>
        <v>115779</v>
      </c>
      <c r="E1208" s="8">
        <v>71</v>
      </c>
      <c r="F1208" s="45">
        <v>86</v>
      </c>
      <c r="G1208" s="8" t="str" cm="1">
        <f t="array" ref="G1208">_xlfn.IFS(Table1[[#This Row],[Performance Score]]&gt;=80,"Excellent",Table1[[#This Row],[Performance Score]]&gt;=60,"Good",Table1[[#This Row],[Performance Score]]&gt;=40,"Need Improvement")</f>
        <v>Excellent</v>
      </c>
      <c r="H1208" s="29">
        <f>Table1[[#This Row],[Bonus]]/Table1[[#This Row],[Basic Salary]]</f>
        <v>0.30945056436472212</v>
      </c>
      <c r="I1208" s="8">
        <f ca="1">DATEDIF(Table1[[#This Row],[Date of Birth]],TODAY(),"y")</f>
        <v>39</v>
      </c>
      <c r="J1208" s="33">
        <v>45776</v>
      </c>
      <c r="K1208" s="33" t="str" cm="1">
        <f t="array" aca="1" ref="K1208" ca="1">_xlfn.IFS(L1208&lt;3,"Junior",L1208&lt;=7,"Mid-Level",L1208&gt;7,"Senior")</f>
        <v>Junior</v>
      </c>
      <c r="L1208" s="45">
        <f ca="1">INT(YEARFRAC(Table1[[#This Row],[Joining Date]],TODAY(),1))</f>
        <v>1</v>
      </c>
      <c r="M1208" s="25" t="str">
        <f t="shared" ca="1" si="18"/>
        <v>No</v>
      </c>
      <c r="N1208" s="25">
        <f>YEAR(Table1[[#This Row],[Joining Date]])</f>
        <v>2025</v>
      </c>
      <c r="O1208" s="45">
        <f>MONTH(Table1[[#This Row],[Joining Date]])</f>
        <v>4</v>
      </c>
      <c r="P1208" s="25">
        <f ca="1">NETWORKDAYS(Table1[[#This Row],[Joining Date]],TODAY())</f>
        <v>305</v>
      </c>
      <c r="Q1208" s="25" t="str">
        <f>LEFT(Table1[[#This Row],[Department]],5)&amp;"-"&amp;RIGHT(Table1[[#This Row],[Employee ID]],3)</f>
        <v>HR-142</v>
      </c>
      <c r="R1208" s="25" t="str">
        <f>LEFT(Table1[[#This Row],[Department]],3)</f>
        <v>HR</v>
      </c>
      <c r="S1208" s="36">
        <f>_xlfn.XLOOKUP(Table1[[#This Row],[City]],Table2[City],Table2[Bonus %])</f>
        <v>7</v>
      </c>
      <c r="U1208" s="48" t="str">
        <v xml:space="preserve">Aditya </v>
      </c>
      <c r="V1208" s="48" t="str">
        <v>Kapoor</v>
      </c>
    </row>
    <row r="1209" spans="1:22" x14ac:dyDescent="0.35">
      <c r="A1209" s="9" t="s">
        <v>644</v>
      </c>
      <c r="B1209" s="41" t="str">
        <f>LEFT(Table1[[#This Row],[Employee Name]],FIND(" ",Table1[[#This Row],[Employee Name]]))</f>
        <v xml:space="preserve">Aarav </v>
      </c>
      <c r="C1209" s="41" t="str">
        <f>RIGHT(Table1[[#This Row],[Employee Name]],LEN(Table1[[#This Row],[Employee Name]])-FIND(" ",Table1[[#This Row],[Employee Name]]))</f>
        <v>Sharma</v>
      </c>
      <c r="D1209" s="23">
        <f>Table1[[#This Row],[Basic Salary]]+Table1[[#This Row],[Bonus]]</f>
        <v>115774</v>
      </c>
      <c r="E1209" s="10">
        <v>74</v>
      </c>
      <c r="F1209" s="46">
        <v>83</v>
      </c>
      <c r="G1209" s="10" t="str" cm="1">
        <f t="array" ref="G1209">_xlfn.IFS(Table1[[#This Row],[Performance Score]]&gt;=80,"Excellent",Table1[[#This Row],[Performance Score]]&gt;=60,"Good",Table1[[#This Row],[Performance Score]]&gt;=40,"Need Improvement")</f>
        <v>Excellent</v>
      </c>
      <c r="H1209" s="30">
        <f>Table1[[#This Row],[Bonus]]/Table1[[#This Row],[Basic Salary]]</f>
        <v>0.12221080588566001</v>
      </c>
      <c r="I1209" s="10">
        <f ca="1">DATEDIF(Table1[[#This Row],[Date of Birth]],TODAY(),"y")</f>
        <v>36</v>
      </c>
      <c r="J1209" s="34">
        <v>44513</v>
      </c>
      <c r="K1209" s="33" t="str" cm="1">
        <f t="array" aca="1" ref="K1209" ca="1">_xlfn.IFS(L1209&lt;3,"Junior",L1209&lt;=7,"Mid-Level",L1209&gt;7,"Senior")</f>
        <v>Mid-Level</v>
      </c>
      <c r="L1209" s="46">
        <f ca="1">INT(YEARFRAC(Table1[[#This Row],[Joining Date]],TODAY(),1))</f>
        <v>4</v>
      </c>
      <c r="M1209" s="25" t="str">
        <f t="shared" ca="1" si="18"/>
        <v>No</v>
      </c>
      <c r="N1209" s="26">
        <f>YEAR(Table1[[#This Row],[Joining Date]])</f>
        <v>2021</v>
      </c>
      <c r="O1209" s="46">
        <f>MONTH(Table1[[#This Row],[Joining Date]])</f>
        <v>11</v>
      </c>
      <c r="P1209" s="26">
        <f ca="1">NETWORKDAYS(Table1[[#This Row],[Joining Date]],TODAY())</f>
        <v>1206</v>
      </c>
      <c r="Q1209" s="26" t="str">
        <f>LEFT(Table1[[#This Row],[Department]],5)&amp;"-"&amp;RIGHT(Table1[[#This Row],[Employee ID]],3)</f>
        <v>Opera-588</v>
      </c>
      <c r="R1209" s="26" t="str">
        <f>LEFT(Table1[[#This Row],[Department]],3)</f>
        <v>Ope</v>
      </c>
      <c r="S1209" s="37">
        <f>_xlfn.XLOOKUP(Table1[[#This Row],[City]],Table2[City],Table2[Bonus %])</f>
        <v>5</v>
      </c>
      <c r="U1209" s="48" t="str">
        <v xml:space="preserve">Aarav </v>
      </c>
      <c r="V1209" s="48" t="str">
        <v>Sharma</v>
      </c>
    </row>
    <row r="1210" spans="1:22" x14ac:dyDescent="0.35">
      <c r="A1210" s="7" t="s">
        <v>825</v>
      </c>
      <c r="B1210" s="40" t="str">
        <f>LEFT(Table1[[#This Row],[Employee Name]],FIND(" ",Table1[[#This Row],[Employee Name]]))</f>
        <v xml:space="preserve">Kavya </v>
      </c>
      <c r="C1210" s="40" t="str">
        <f>RIGHT(Table1[[#This Row],[Employee Name]],LEN(Table1[[#This Row],[Employee Name]])-FIND(" ",Table1[[#This Row],[Employee Name]]))</f>
        <v>Nair</v>
      </c>
      <c r="D1210" s="22">
        <f>Table1[[#This Row],[Basic Salary]]+Table1[[#This Row],[Bonus]]</f>
        <v>115756</v>
      </c>
      <c r="E1210" s="8">
        <v>94</v>
      </c>
      <c r="F1210" s="45">
        <v>53</v>
      </c>
      <c r="G1210" s="8" t="str" cm="1">
        <f t="array" ref="G1210">_xlfn.IFS(Table1[[#This Row],[Performance Score]]&gt;=80,"Excellent",Table1[[#This Row],[Performance Score]]&gt;=60,"Good",Table1[[#This Row],[Performance Score]]&gt;=40,"Need Improvement")</f>
        <v>Need Improvement</v>
      </c>
      <c r="H1210" s="29">
        <f>Table1[[#This Row],[Bonus]]/Table1[[#This Row],[Basic Salary]]</f>
        <v>6.8964243498817968E-2</v>
      </c>
      <c r="I1210" s="8">
        <f ca="1">DATEDIF(Table1[[#This Row],[Date of Birth]],TODAY(),"y")</f>
        <v>24</v>
      </c>
      <c r="J1210" s="33">
        <v>42831</v>
      </c>
      <c r="K1210" s="33" t="str" cm="1">
        <f t="array" aca="1" ref="K1210" ca="1">_xlfn.IFS(L1210&lt;3,"Junior",L1210&lt;=7,"Mid-Level",L1210&gt;7,"Senior")</f>
        <v>Senior</v>
      </c>
      <c r="L1210" s="45">
        <f ca="1">INT(YEARFRAC(Table1[[#This Row],[Joining Date]],TODAY(),1))</f>
        <v>9</v>
      </c>
      <c r="M1210" s="25" t="str">
        <f t="shared" ca="1" si="18"/>
        <v>Yes</v>
      </c>
      <c r="N1210" s="25">
        <f>YEAR(Table1[[#This Row],[Joining Date]])</f>
        <v>2017</v>
      </c>
      <c r="O1210" s="45">
        <f>MONTH(Table1[[#This Row],[Joining Date]])</f>
        <v>4</v>
      </c>
      <c r="P1210" s="25">
        <f ca="1">NETWORKDAYS(Table1[[#This Row],[Joining Date]],TODAY())</f>
        <v>2408</v>
      </c>
      <c r="Q1210" s="25" t="str">
        <f>LEFT(Table1[[#This Row],[Department]],5)&amp;"-"&amp;RIGHT(Table1[[#This Row],[Employee ID]],3)</f>
        <v>Sales-769</v>
      </c>
      <c r="R1210" s="25" t="str">
        <f>LEFT(Table1[[#This Row],[Department]],3)</f>
        <v>Sal</v>
      </c>
      <c r="S1210" s="36">
        <f>_xlfn.XLOOKUP(Table1[[#This Row],[City]],Table2[City],Table2[Bonus %])</f>
        <v>6</v>
      </c>
      <c r="U1210" s="48" t="str">
        <v xml:space="preserve">Kavya </v>
      </c>
      <c r="V1210" s="48" t="str">
        <v>Nair</v>
      </c>
    </row>
    <row r="1211" spans="1:22" x14ac:dyDescent="0.35">
      <c r="A1211" s="9" t="s">
        <v>3778</v>
      </c>
      <c r="B1211" s="41" t="str">
        <f>LEFT(Table1[[#This Row],[Employee Name]],FIND(" ",Table1[[#This Row],[Employee Name]]))</f>
        <v xml:space="preserve">Pooja </v>
      </c>
      <c r="C1211" s="41" t="str">
        <f>RIGHT(Table1[[#This Row],[Employee Name]],LEN(Table1[[#This Row],[Employee Name]])-FIND(" ",Table1[[#This Row],[Employee Name]]))</f>
        <v>Das</v>
      </c>
      <c r="D1211" s="23">
        <f>Table1[[#This Row],[Basic Salary]]+Table1[[#This Row],[Bonus]]</f>
        <v>115722</v>
      </c>
      <c r="E1211" s="10">
        <v>70</v>
      </c>
      <c r="F1211" s="46">
        <v>88</v>
      </c>
      <c r="G1211" s="10" t="str" cm="1">
        <f t="array" ref="G1211">_xlfn.IFS(Table1[[#This Row],[Performance Score]]&gt;=80,"Excellent",Table1[[#This Row],[Performance Score]]&gt;=60,"Good",Table1[[#This Row],[Performance Score]]&gt;=40,"Need Improvement")</f>
        <v>Excellent</v>
      </c>
      <c r="H1211" s="30">
        <f>Table1[[#This Row],[Bonus]]/Table1[[#This Row],[Basic Salary]]</f>
        <v>0.27931812151764396</v>
      </c>
      <c r="I1211" s="10">
        <f ca="1">DATEDIF(Table1[[#This Row],[Date of Birth]],TODAY(),"y")</f>
        <v>35</v>
      </c>
      <c r="J1211" s="34">
        <v>43695</v>
      </c>
      <c r="K1211" s="33" t="str" cm="1">
        <f t="array" aca="1" ref="K1211" ca="1">_xlfn.IFS(L1211&lt;3,"Junior",L1211&lt;=7,"Mid-Level",L1211&gt;7,"Senior")</f>
        <v>Mid-Level</v>
      </c>
      <c r="L1211" s="46">
        <f ca="1">INT(YEARFRAC(Table1[[#This Row],[Joining Date]],TODAY(),1))</f>
        <v>6</v>
      </c>
      <c r="M1211" s="25" t="str">
        <f t="shared" ca="1" si="18"/>
        <v>Yes</v>
      </c>
      <c r="N1211" s="26">
        <f>YEAR(Table1[[#This Row],[Joining Date]])</f>
        <v>2019</v>
      </c>
      <c r="O1211" s="46">
        <f>MONTH(Table1[[#This Row],[Joining Date]])</f>
        <v>8</v>
      </c>
      <c r="P1211" s="26">
        <f ca="1">NETWORKDAYS(Table1[[#This Row],[Joining Date]],TODAY())</f>
        <v>1791</v>
      </c>
      <c r="Q1211" s="26" t="str">
        <f>LEFT(Table1[[#This Row],[Department]],5)&amp;"-"&amp;RIGHT(Table1[[#This Row],[Employee ID]],3)</f>
        <v>Marke-722</v>
      </c>
      <c r="R1211" s="26" t="str">
        <f>LEFT(Table1[[#This Row],[Department]],3)</f>
        <v>Mar</v>
      </c>
      <c r="S1211" s="37">
        <f>_xlfn.XLOOKUP(Table1[[#This Row],[City]],Table2[City],Table2[Bonus %])</f>
        <v>5</v>
      </c>
      <c r="U1211" s="48" t="str">
        <v xml:space="preserve">Pooja </v>
      </c>
      <c r="V1211" s="48" t="str">
        <v>Das</v>
      </c>
    </row>
    <row r="1212" spans="1:22" x14ac:dyDescent="0.35">
      <c r="A1212" s="7" t="s">
        <v>854</v>
      </c>
      <c r="B1212" s="40" t="str">
        <f>LEFT(Table1[[#This Row],[Employee Name]],FIND(" ",Table1[[#This Row],[Employee Name]]))</f>
        <v xml:space="preserve">Pooja </v>
      </c>
      <c r="C1212" s="40" t="str">
        <f>RIGHT(Table1[[#This Row],[Employee Name]],LEN(Table1[[#This Row],[Employee Name]])-FIND(" ",Table1[[#This Row],[Employee Name]]))</f>
        <v>Das</v>
      </c>
      <c r="D1212" s="22">
        <f>Table1[[#This Row],[Basic Salary]]+Table1[[#This Row],[Bonus]]</f>
        <v>115717</v>
      </c>
      <c r="E1212" s="8">
        <v>78</v>
      </c>
      <c r="F1212" s="45">
        <v>86</v>
      </c>
      <c r="G1212" s="8" t="str" cm="1">
        <f t="array" ref="G1212">_xlfn.IFS(Table1[[#This Row],[Performance Score]]&gt;=80,"Excellent",Table1[[#This Row],[Performance Score]]&gt;=60,"Good",Table1[[#This Row],[Performance Score]]&gt;=40,"Need Improvement")</f>
        <v>Excellent</v>
      </c>
      <c r="H1212" s="29">
        <f>Table1[[#This Row],[Bonus]]/Table1[[#This Row],[Basic Salary]]</f>
        <v>0.1163775638180871</v>
      </c>
      <c r="I1212" s="8">
        <f ca="1">DATEDIF(Table1[[#This Row],[Date of Birth]],TODAY(),"y")</f>
        <v>37</v>
      </c>
      <c r="J1212" s="33">
        <v>43771</v>
      </c>
      <c r="K1212" s="33" t="str" cm="1">
        <f t="array" aca="1" ref="K1212" ca="1">_xlfn.IFS(L1212&lt;3,"Junior",L1212&lt;=7,"Mid-Level",L1212&gt;7,"Senior")</f>
        <v>Mid-Level</v>
      </c>
      <c r="L1212" s="45">
        <f ca="1">INT(YEARFRAC(Table1[[#This Row],[Joining Date]],TODAY(),1))</f>
        <v>6</v>
      </c>
      <c r="M1212" s="25" t="str">
        <f t="shared" ca="1" si="18"/>
        <v>Yes</v>
      </c>
      <c r="N1212" s="25">
        <f>YEAR(Table1[[#This Row],[Joining Date]])</f>
        <v>2019</v>
      </c>
      <c r="O1212" s="45">
        <f>MONTH(Table1[[#This Row],[Joining Date]])</f>
        <v>11</v>
      </c>
      <c r="P1212" s="25">
        <f ca="1">NETWORKDAYS(Table1[[#This Row],[Joining Date]],TODAY())</f>
        <v>1736</v>
      </c>
      <c r="Q1212" s="25" t="str">
        <f>LEFT(Table1[[#This Row],[Department]],5)&amp;"-"&amp;RIGHT(Table1[[#This Row],[Employee ID]],3)</f>
        <v>IT-798</v>
      </c>
      <c r="R1212" s="25" t="str">
        <f>LEFT(Table1[[#This Row],[Department]],3)</f>
        <v>IT</v>
      </c>
      <c r="S1212" s="36">
        <f>_xlfn.XLOOKUP(Table1[[#This Row],[City]],Table2[City],Table2[Bonus %])</f>
        <v>6</v>
      </c>
      <c r="U1212" s="48" t="str">
        <v xml:space="preserve">Pooja </v>
      </c>
      <c r="V1212" s="48" t="str">
        <v>Das</v>
      </c>
    </row>
    <row r="1213" spans="1:22" x14ac:dyDescent="0.35">
      <c r="A1213" s="9" t="s">
        <v>2303</v>
      </c>
      <c r="B1213" s="41" t="str">
        <f>LEFT(Table1[[#This Row],[Employee Name]],FIND(" ",Table1[[#This Row],[Employee Name]]))</f>
        <v xml:space="preserve">Ananya </v>
      </c>
      <c r="C1213" s="41" t="str">
        <f>RIGHT(Table1[[#This Row],[Employee Name]],LEN(Table1[[#This Row],[Employee Name]])-FIND(" ",Table1[[#This Row],[Employee Name]]))</f>
        <v>Rao</v>
      </c>
      <c r="D1213" s="23">
        <f>Table1[[#This Row],[Basic Salary]]+Table1[[#This Row],[Bonus]]</f>
        <v>115714</v>
      </c>
      <c r="E1213" s="10">
        <v>84</v>
      </c>
      <c r="F1213" s="46">
        <v>83</v>
      </c>
      <c r="G1213" s="10" t="str" cm="1">
        <f t="array" ref="G1213">_xlfn.IFS(Table1[[#This Row],[Performance Score]]&gt;=80,"Excellent",Table1[[#This Row],[Performance Score]]&gt;=60,"Good",Table1[[#This Row],[Performance Score]]&gt;=40,"Need Improvement")</f>
        <v>Excellent</v>
      </c>
      <c r="H1213" s="30">
        <f>Table1[[#This Row],[Bonus]]/Table1[[#This Row],[Basic Salary]]</f>
        <v>0.27515565595900598</v>
      </c>
      <c r="I1213" s="10">
        <f ca="1">DATEDIF(Table1[[#This Row],[Date of Birth]],TODAY(),"y")</f>
        <v>37</v>
      </c>
      <c r="J1213" s="34">
        <v>45648</v>
      </c>
      <c r="K1213" s="33" t="str" cm="1">
        <f t="array" aca="1" ref="K1213" ca="1">_xlfn.IFS(L1213&lt;3,"Junior",L1213&lt;=7,"Mid-Level",L1213&gt;7,"Senior")</f>
        <v>Junior</v>
      </c>
      <c r="L1213" s="46">
        <f ca="1">INT(YEARFRAC(Table1[[#This Row],[Joining Date]],TODAY(),1))</f>
        <v>1</v>
      </c>
      <c r="M1213" s="25" t="str">
        <f t="shared" ca="1" si="18"/>
        <v>No</v>
      </c>
      <c r="N1213" s="26">
        <f>YEAR(Table1[[#This Row],[Joining Date]])</f>
        <v>2024</v>
      </c>
      <c r="O1213" s="46">
        <f>MONTH(Table1[[#This Row],[Joining Date]])</f>
        <v>12</v>
      </c>
      <c r="P1213" s="26">
        <f ca="1">NETWORKDAYS(Table1[[#This Row],[Joining Date]],TODAY())</f>
        <v>396</v>
      </c>
      <c r="Q1213" s="26" t="str">
        <f>LEFT(Table1[[#This Row],[Department]],5)&amp;"-"&amp;RIGHT(Table1[[#This Row],[Employee ID]],3)</f>
        <v>Finan-247</v>
      </c>
      <c r="R1213" s="26" t="str">
        <f>LEFT(Table1[[#This Row],[Department]],3)</f>
        <v>Fin</v>
      </c>
      <c r="S1213" s="37">
        <f>_xlfn.XLOOKUP(Table1[[#This Row],[City]],Table2[City],Table2[Bonus %])</f>
        <v>5</v>
      </c>
      <c r="U1213" s="48" t="str">
        <v xml:space="preserve">Ananya </v>
      </c>
      <c r="V1213" s="48" t="str">
        <v>Rao</v>
      </c>
    </row>
    <row r="1214" spans="1:22" x14ac:dyDescent="0.35">
      <c r="A1214" s="7" t="s">
        <v>2237</v>
      </c>
      <c r="B1214" s="40" t="str">
        <f>LEFT(Table1[[#This Row],[Employee Name]],FIND(" ",Table1[[#This Row],[Employee Name]]))</f>
        <v xml:space="preserve">Aditya </v>
      </c>
      <c r="C1214" s="40" t="str">
        <f>RIGHT(Table1[[#This Row],[Employee Name]],LEN(Table1[[#This Row],[Employee Name]])-FIND(" ",Table1[[#This Row],[Employee Name]]))</f>
        <v>Kapoor</v>
      </c>
      <c r="D1214" s="22">
        <f>Table1[[#This Row],[Basic Salary]]+Table1[[#This Row],[Bonus]]</f>
        <v>115690</v>
      </c>
      <c r="E1214" s="8">
        <v>99</v>
      </c>
      <c r="F1214" s="45">
        <v>65</v>
      </c>
      <c r="G1214" s="8" t="str" cm="1">
        <f t="array" ref="G1214">_xlfn.IFS(Table1[[#This Row],[Performance Score]]&gt;=80,"Excellent",Table1[[#This Row],[Performance Score]]&gt;=60,"Good",Table1[[#This Row],[Performance Score]]&gt;=40,"Need Improvement")</f>
        <v>Good</v>
      </c>
      <c r="H1214" s="29">
        <f>Table1[[#This Row],[Bonus]]/Table1[[#This Row],[Basic Salary]]</f>
        <v>0.16038114343029086</v>
      </c>
      <c r="I1214" s="8">
        <f ca="1">DATEDIF(Table1[[#This Row],[Date of Birth]],TODAY(),"y")</f>
        <v>21</v>
      </c>
      <c r="J1214" s="33">
        <v>45486</v>
      </c>
      <c r="K1214" s="33" t="str" cm="1">
        <f t="array" aca="1" ref="K1214" ca="1">_xlfn.IFS(L1214&lt;3,"Junior",L1214&lt;=7,"Mid-Level",L1214&gt;7,"Senior")</f>
        <v>Junior</v>
      </c>
      <c r="L1214" s="45">
        <f ca="1">INT(YEARFRAC(Table1[[#This Row],[Joining Date]],TODAY(),1))</f>
        <v>1</v>
      </c>
      <c r="M1214" s="25" t="str">
        <f t="shared" ca="1" si="18"/>
        <v>No</v>
      </c>
      <c r="N1214" s="25">
        <f>YEAR(Table1[[#This Row],[Joining Date]])</f>
        <v>2024</v>
      </c>
      <c r="O1214" s="45">
        <f>MONTH(Table1[[#This Row],[Joining Date]])</f>
        <v>7</v>
      </c>
      <c r="P1214" s="25">
        <f ca="1">NETWORKDAYS(Table1[[#This Row],[Joining Date]],TODAY())</f>
        <v>511</v>
      </c>
      <c r="Q1214" s="25" t="str">
        <f>LEFT(Table1[[#This Row],[Department]],5)&amp;"-"&amp;RIGHT(Table1[[#This Row],[Employee ID]],3)</f>
        <v>Opera-181</v>
      </c>
      <c r="R1214" s="25" t="str">
        <f>LEFT(Table1[[#This Row],[Department]],3)</f>
        <v>Ope</v>
      </c>
      <c r="S1214" s="36">
        <f>_xlfn.XLOOKUP(Table1[[#This Row],[City]],Table2[City],Table2[Bonus %])</f>
        <v>6</v>
      </c>
      <c r="U1214" s="48" t="str">
        <v xml:space="preserve">Aditya </v>
      </c>
      <c r="V1214" s="48" t="str">
        <v>Kapoor</v>
      </c>
    </row>
    <row r="1215" spans="1:22" x14ac:dyDescent="0.35">
      <c r="A1215" s="9" t="s">
        <v>3834</v>
      </c>
      <c r="B1215" s="41" t="str">
        <f>LEFT(Table1[[#This Row],[Employee Name]],FIND(" ",Table1[[#This Row],[Employee Name]]))</f>
        <v xml:space="preserve">Gayathri </v>
      </c>
      <c r="C1215" s="41" t="str">
        <f>RIGHT(Table1[[#This Row],[Employee Name]],LEN(Table1[[#This Row],[Employee Name]])-FIND(" ",Table1[[#This Row],[Employee Name]]))</f>
        <v>Iyer</v>
      </c>
      <c r="D1215" s="23">
        <f>Table1[[#This Row],[Basic Salary]]+Table1[[#This Row],[Bonus]]</f>
        <v>115647</v>
      </c>
      <c r="E1215" s="10">
        <v>68</v>
      </c>
      <c r="F1215" s="46">
        <v>81</v>
      </c>
      <c r="G1215" s="10" t="str" cm="1">
        <f t="array" ref="G1215">_xlfn.IFS(Table1[[#This Row],[Performance Score]]&gt;=80,"Excellent",Table1[[#This Row],[Performance Score]]&gt;=60,"Good",Table1[[#This Row],[Performance Score]]&gt;=40,"Need Improvement")</f>
        <v>Excellent</v>
      </c>
      <c r="H1215" s="30">
        <f>Table1[[#This Row],[Bonus]]/Table1[[#This Row],[Basic Salary]]</f>
        <v>0.25838674225525293</v>
      </c>
      <c r="I1215" s="10">
        <f ca="1">DATEDIF(Table1[[#This Row],[Date of Birth]],TODAY(),"y")</f>
        <v>45</v>
      </c>
      <c r="J1215" s="34">
        <v>45024</v>
      </c>
      <c r="K1215" s="33" t="str" cm="1">
        <f t="array" aca="1" ref="K1215" ca="1">_xlfn.IFS(L1215&lt;3,"Junior",L1215&lt;=7,"Mid-Level",L1215&gt;7,"Senior")</f>
        <v>Mid-Level</v>
      </c>
      <c r="L1215" s="46">
        <f ca="1">INT(YEARFRAC(Table1[[#This Row],[Joining Date]],TODAY(),1))</f>
        <v>3</v>
      </c>
      <c r="M1215" s="25" t="str">
        <f t="shared" ca="1" si="18"/>
        <v>No</v>
      </c>
      <c r="N1215" s="26">
        <f>YEAR(Table1[[#This Row],[Joining Date]])</f>
        <v>2023</v>
      </c>
      <c r="O1215" s="46">
        <f>MONTH(Table1[[#This Row],[Joining Date]])</f>
        <v>4</v>
      </c>
      <c r="P1215" s="26">
        <f ca="1">NETWORKDAYS(Table1[[#This Row],[Joining Date]],TODAY())</f>
        <v>841</v>
      </c>
      <c r="Q1215" s="26" t="str">
        <f>LEFT(Table1[[#This Row],[Department]],5)&amp;"-"&amp;RIGHT(Table1[[#This Row],[Employee ID]],3)</f>
        <v>Marke-778</v>
      </c>
      <c r="R1215" s="26" t="str">
        <f>LEFT(Table1[[#This Row],[Department]],3)</f>
        <v>Mar</v>
      </c>
      <c r="S1215" s="37">
        <f>_xlfn.XLOOKUP(Table1[[#This Row],[City]],Table2[City],Table2[Bonus %])</f>
        <v>6</v>
      </c>
      <c r="U1215" s="48" t="str">
        <v xml:space="preserve">Gayathri </v>
      </c>
      <c r="V1215" s="48" t="str">
        <v>Iyer</v>
      </c>
    </row>
    <row r="1216" spans="1:22" x14ac:dyDescent="0.35">
      <c r="A1216" s="7" t="s">
        <v>4591</v>
      </c>
      <c r="B1216" s="40" t="str">
        <f>LEFT(Table1[[#This Row],[Employee Name]],FIND(" ",Table1[[#This Row],[Employee Name]]))</f>
        <v xml:space="preserve">Karan </v>
      </c>
      <c r="C1216" s="40" t="str">
        <f>RIGHT(Table1[[#This Row],[Employee Name]],LEN(Table1[[#This Row],[Employee Name]])-FIND(" ",Table1[[#This Row],[Employee Name]]))</f>
        <v>Malhotra</v>
      </c>
      <c r="D1216" s="22">
        <f>Table1[[#This Row],[Basic Salary]]+Table1[[#This Row],[Bonus]]</f>
        <v>115596</v>
      </c>
      <c r="E1216" s="8">
        <v>88</v>
      </c>
      <c r="F1216" s="45">
        <v>90</v>
      </c>
      <c r="G1216" s="8" t="str" cm="1">
        <f t="array" ref="G1216">_xlfn.IFS(Table1[[#This Row],[Performance Score]]&gt;=80,"Excellent",Table1[[#This Row],[Performance Score]]&gt;=60,"Good",Table1[[#This Row],[Performance Score]]&gt;=40,"Need Improvement")</f>
        <v>Excellent</v>
      </c>
      <c r="H1216" s="29">
        <f>Table1[[#This Row],[Bonus]]/Table1[[#This Row],[Basic Salary]]</f>
        <v>0.16834445118253488</v>
      </c>
      <c r="I1216" s="8">
        <f ca="1">DATEDIF(Table1[[#This Row],[Date of Birth]],TODAY(),"y")</f>
        <v>30</v>
      </c>
      <c r="J1216" s="33">
        <v>45830</v>
      </c>
      <c r="K1216" s="33" t="str" cm="1">
        <f t="array" aca="1" ref="K1216" ca="1">_xlfn.IFS(L1216&lt;3,"Junior",L1216&lt;=7,"Mid-Level",L1216&gt;7,"Senior")</f>
        <v>Junior</v>
      </c>
      <c r="L1216" s="45">
        <f ca="1">INT(YEARFRAC(Table1[[#This Row],[Joining Date]],TODAY(),1))</f>
        <v>1</v>
      </c>
      <c r="M1216" s="25" t="str">
        <f t="shared" ca="1" si="18"/>
        <v>No</v>
      </c>
      <c r="N1216" s="25">
        <f>YEAR(Table1[[#This Row],[Joining Date]])</f>
        <v>2025</v>
      </c>
      <c r="O1216" s="45">
        <f>MONTH(Table1[[#This Row],[Joining Date]])</f>
        <v>6</v>
      </c>
      <c r="P1216" s="25">
        <f ca="1">NETWORKDAYS(Table1[[#This Row],[Joining Date]],TODAY())</f>
        <v>266</v>
      </c>
      <c r="Q1216" s="25" t="str">
        <f>LEFT(Table1[[#This Row],[Department]],5)&amp;"-"&amp;RIGHT(Table1[[#This Row],[Employee ID]],3)</f>
        <v>IT-535</v>
      </c>
      <c r="R1216" s="25" t="str">
        <f>LEFT(Table1[[#This Row],[Department]],3)</f>
        <v>IT</v>
      </c>
      <c r="S1216" s="36">
        <f>_xlfn.XLOOKUP(Table1[[#This Row],[City]],Table2[City],Table2[Bonus %])</f>
        <v>7</v>
      </c>
      <c r="U1216" s="48" t="str">
        <v xml:space="preserve">Karan </v>
      </c>
      <c r="V1216" s="48" t="str">
        <v>Malhotra</v>
      </c>
    </row>
    <row r="1217" spans="1:22" x14ac:dyDescent="0.35">
      <c r="A1217" s="9" t="s">
        <v>2351</v>
      </c>
      <c r="B1217" s="41" t="str">
        <f>LEFT(Table1[[#This Row],[Employee Name]],FIND(" ",Table1[[#This Row],[Employee Name]]))</f>
        <v xml:space="preserve">Aditya </v>
      </c>
      <c r="C1217" s="41" t="str">
        <f>RIGHT(Table1[[#This Row],[Employee Name]],LEN(Table1[[#This Row],[Employee Name]])-FIND(" ",Table1[[#This Row],[Employee Name]]))</f>
        <v>Kapoor</v>
      </c>
      <c r="D1217" s="23">
        <f>Table1[[#This Row],[Basic Salary]]+Table1[[#This Row],[Bonus]]</f>
        <v>115591</v>
      </c>
      <c r="E1217" s="10">
        <v>66</v>
      </c>
      <c r="F1217" s="46">
        <v>62</v>
      </c>
      <c r="G1217" s="10" t="str" cm="1">
        <f t="array" ref="G1217">_xlfn.IFS(Table1[[#This Row],[Performance Score]]&gt;=80,"Excellent",Table1[[#This Row],[Performance Score]]&gt;=60,"Good",Table1[[#This Row],[Performance Score]]&gt;=40,"Need Improvement")</f>
        <v>Good</v>
      </c>
      <c r="H1217" s="30">
        <f>Table1[[#This Row],[Bonus]]/Table1[[#This Row],[Basic Salary]]</f>
        <v>0.25515511493816034</v>
      </c>
      <c r="I1217" s="10">
        <f ca="1">DATEDIF(Table1[[#This Row],[Date of Birth]],TODAY(),"y")</f>
        <v>41</v>
      </c>
      <c r="J1217" s="34">
        <v>42209</v>
      </c>
      <c r="K1217" s="33" t="str" cm="1">
        <f t="array" aca="1" ref="K1217" ca="1">_xlfn.IFS(L1217&lt;3,"Junior",L1217&lt;=7,"Mid-Level",L1217&gt;7,"Senior")</f>
        <v>Senior</v>
      </c>
      <c r="L1217" s="46">
        <f ca="1">INT(YEARFRAC(Table1[[#This Row],[Joining Date]],TODAY(),1))</f>
        <v>10</v>
      </c>
      <c r="M1217" s="25" t="str">
        <f t="shared" ca="1" si="18"/>
        <v>Yes</v>
      </c>
      <c r="N1217" s="26">
        <f>YEAR(Table1[[#This Row],[Joining Date]])</f>
        <v>2015</v>
      </c>
      <c r="O1217" s="46">
        <f>MONTH(Table1[[#This Row],[Joining Date]])</f>
        <v>7</v>
      </c>
      <c r="P1217" s="26">
        <f ca="1">NETWORKDAYS(Table1[[#This Row],[Joining Date]],TODAY())</f>
        <v>2852</v>
      </c>
      <c r="Q1217" s="26" t="str">
        <f>LEFT(Table1[[#This Row],[Department]],5)&amp;"-"&amp;RIGHT(Table1[[#This Row],[Employee ID]],3)</f>
        <v>IT-295</v>
      </c>
      <c r="R1217" s="26" t="str">
        <f>LEFT(Table1[[#This Row],[Department]],3)</f>
        <v>IT</v>
      </c>
      <c r="S1217" s="37">
        <f>_xlfn.XLOOKUP(Table1[[#This Row],[City]],Table2[City],Table2[Bonus %])</f>
        <v>8</v>
      </c>
      <c r="U1217" s="48" t="str">
        <v xml:space="preserve">Aditya </v>
      </c>
      <c r="V1217" s="48" t="str">
        <v>Kapoor</v>
      </c>
    </row>
    <row r="1218" spans="1:22" x14ac:dyDescent="0.35">
      <c r="A1218" s="7" t="s">
        <v>3761</v>
      </c>
      <c r="B1218" s="40" t="str">
        <f>LEFT(Table1[[#This Row],[Employee Name]],FIND(" ",Table1[[#This Row],[Employee Name]]))</f>
        <v xml:space="preserve">Rohan </v>
      </c>
      <c r="C1218" s="40" t="str">
        <f>RIGHT(Table1[[#This Row],[Employee Name]],LEN(Table1[[#This Row],[Employee Name]])-FIND(" ",Table1[[#This Row],[Employee Name]]))</f>
        <v>Gupta</v>
      </c>
      <c r="D1218" s="22">
        <f>Table1[[#This Row],[Basic Salary]]+Table1[[#This Row],[Bonus]]</f>
        <v>115506</v>
      </c>
      <c r="E1218" s="8">
        <v>91</v>
      </c>
      <c r="F1218" s="45">
        <v>56</v>
      </c>
      <c r="G1218" s="8" t="str" cm="1">
        <f t="array" ref="G1218">_xlfn.IFS(Table1[[#This Row],[Performance Score]]&gt;=80,"Excellent",Table1[[#This Row],[Performance Score]]&gt;=60,"Good",Table1[[#This Row],[Performance Score]]&gt;=40,"Need Improvement")</f>
        <v>Need Improvement</v>
      </c>
      <c r="H1218" s="29">
        <f>Table1[[#This Row],[Bonus]]/Table1[[#This Row],[Basic Salary]]</f>
        <v>0.33051501503231084</v>
      </c>
      <c r="I1218" s="8">
        <f ca="1">DATEDIF(Table1[[#This Row],[Date of Birth]],TODAY(),"y")</f>
        <v>25</v>
      </c>
      <c r="J1218" s="33">
        <v>43273</v>
      </c>
      <c r="K1218" s="33" t="str" cm="1">
        <f t="array" aca="1" ref="K1218" ca="1">_xlfn.IFS(L1218&lt;3,"Junior",L1218&lt;=7,"Mid-Level",L1218&gt;7,"Senior")</f>
        <v>Senior</v>
      </c>
      <c r="L1218" s="45">
        <f ca="1">INT(YEARFRAC(Table1[[#This Row],[Joining Date]],TODAY(),1))</f>
        <v>8</v>
      </c>
      <c r="M1218" s="25" t="str">
        <f t="shared" ref="M1218:M1281" ca="1" si="19">IF(L1218&gt;5,"Yes","No")</f>
        <v>Yes</v>
      </c>
      <c r="N1218" s="25">
        <f>YEAR(Table1[[#This Row],[Joining Date]])</f>
        <v>2018</v>
      </c>
      <c r="O1218" s="45">
        <f>MONTH(Table1[[#This Row],[Joining Date]])</f>
        <v>6</v>
      </c>
      <c r="P1218" s="25">
        <f ca="1">NETWORKDAYS(Table1[[#This Row],[Joining Date]],TODAY())</f>
        <v>2092</v>
      </c>
      <c r="Q1218" s="25" t="str">
        <f>LEFT(Table1[[#This Row],[Department]],5)&amp;"-"&amp;RIGHT(Table1[[#This Row],[Employee ID]],3)</f>
        <v>Opera-705</v>
      </c>
      <c r="R1218" s="25" t="str">
        <f>LEFT(Table1[[#This Row],[Department]],3)</f>
        <v>Ope</v>
      </c>
      <c r="S1218" s="36">
        <f>_xlfn.XLOOKUP(Table1[[#This Row],[City]],Table2[City],Table2[Bonus %])</f>
        <v>5</v>
      </c>
      <c r="U1218" s="48" t="str">
        <v xml:space="preserve">Rohan </v>
      </c>
      <c r="V1218" s="48" t="str">
        <v>Gupta</v>
      </c>
    </row>
    <row r="1219" spans="1:22" x14ac:dyDescent="0.35">
      <c r="A1219" s="9" t="s">
        <v>1430</v>
      </c>
      <c r="B1219" s="41" t="str">
        <f>LEFT(Table1[[#This Row],[Employee Name]],FIND(" ",Table1[[#This Row],[Employee Name]]))</f>
        <v xml:space="preserve">Gayathri </v>
      </c>
      <c r="C1219" s="41" t="str">
        <f>RIGHT(Table1[[#This Row],[Employee Name]],LEN(Table1[[#This Row],[Employee Name]])-FIND(" ",Table1[[#This Row],[Employee Name]]))</f>
        <v>Iyer</v>
      </c>
      <c r="D1219" s="23">
        <f>Table1[[#This Row],[Basic Salary]]+Table1[[#This Row],[Bonus]]</f>
        <v>115484</v>
      </c>
      <c r="E1219" s="10">
        <v>82</v>
      </c>
      <c r="F1219" s="46">
        <v>88</v>
      </c>
      <c r="G1219" s="10" t="str" cm="1">
        <f t="array" ref="G1219">_xlfn.IFS(Table1[[#This Row],[Performance Score]]&gt;=80,"Excellent",Table1[[#This Row],[Performance Score]]&gt;=60,"Good",Table1[[#This Row],[Performance Score]]&gt;=40,"Need Improvement")</f>
        <v>Excellent</v>
      </c>
      <c r="H1219" s="30">
        <f>Table1[[#This Row],[Bonus]]/Table1[[#This Row],[Basic Salary]]</f>
        <v>0.18935508455374983</v>
      </c>
      <c r="I1219" s="10">
        <f ca="1">DATEDIF(Table1[[#This Row],[Date of Birth]],TODAY(),"y")</f>
        <v>28</v>
      </c>
      <c r="J1219" s="34">
        <v>45146</v>
      </c>
      <c r="K1219" s="33" t="str" cm="1">
        <f t="array" aca="1" ref="K1219" ca="1">_xlfn.IFS(L1219&lt;3,"Junior",L1219&lt;=7,"Mid-Level",L1219&gt;7,"Senior")</f>
        <v>Junior</v>
      </c>
      <c r="L1219" s="46">
        <f ca="1">INT(YEARFRAC(Table1[[#This Row],[Joining Date]],TODAY(),1))</f>
        <v>2</v>
      </c>
      <c r="M1219" s="25" t="str">
        <f t="shared" ca="1" si="19"/>
        <v>No</v>
      </c>
      <c r="N1219" s="26">
        <f>YEAR(Table1[[#This Row],[Joining Date]])</f>
        <v>2023</v>
      </c>
      <c r="O1219" s="46">
        <f>MONTH(Table1[[#This Row],[Joining Date]])</f>
        <v>8</v>
      </c>
      <c r="P1219" s="26">
        <f ca="1">NETWORKDAYS(Table1[[#This Row],[Joining Date]],TODAY())</f>
        <v>755</v>
      </c>
      <c r="Q1219" s="26" t="str">
        <f>LEFT(Table1[[#This Row],[Department]],5)&amp;"-"&amp;RIGHT(Table1[[#This Row],[Employee ID]],3)</f>
        <v>Finan-374</v>
      </c>
      <c r="R1219" s="26" t="str">
        <f>LEFT(Table1[[#This Row],[Department]],3)</f>
        <v>Fin</v>
      </c>
      <c r="S1219" s="37">
        <f>_xlfn.XLOOKUP(Table1[[#This Row],[City]],Table2[City],Table2[Bonus %])</f>
        <v>7</v>
      </c>
      <c r="U1219" s="48" t="str">
        <v xml:space="preserve">Gayathri </v>
      </c>
      <c r="V1219" s="48" t="str">
        <v>Iyer</v>
      </c>
    </row>
    <row r="1220" spans="1:22" x14ac:dyDescent="0.35">
      <c r="A1220" s="7" t="s">
        <v>3503</v>
      </c>
      <c r="B1220" s="40" t="str">
        <f>LEFT(Table1[[#This Row],[Employee Name]],FIND(" ",Table1[[#This Row],[Employee Name]]))</f>
        <v xml:space="preserve">Karan </v>
      </c>
      <c r="C1220" s="40" t="str">
        <f>RIGHT(Table1[[#This Row],[Employee Name]],LEN(Table1[[#This Row],[Employee Name]])-FIND(" ",Table1[[#This Row],[Employee Name]]))</f>
        <v>Malhotra</v>
      </c>
      <c r="D1220" s="22">
        <f>Table1[[#This Row],[Basic Salary]]+Table1[[#This Row],[Bonus]]</f>
        <v>115458</v>
      </c>
      <c r="E1220" s="8">
        <v>69</v>
      </c>
      <c r="F1220" s="45">
        <v>69</v>
      </c>
      <c r="G1220" s="8" t="str" cm="1">
        <f t="array" ref="G1220">_xlfn.IFS(Table1[[#This Row],[Performance Score]]&gt;=80,"Excellent",Table1[[#This Row],[Performance Score]]&gt;=60,"Good",Table1[[#This Row],[Performance Score]]&gt;=40,"Need Improvement")</f>
        <v>Good</v>
      </c>
      <c r="H1220" s="29">
        <f>Table1[[#This Row],[Bonus]]/Table1[[#This Row],[Basic Salary]]</f>
        <v>6.5523542331899817E-2</v>
      </c>
      <c r="I1220" s="8">
        <f ca="1">DATEDIF(Table1[[#This Row],[Date of Birth]],TODAY(),"y")</f>
        <v>30</v>
      </c>
      <c r="J1220" s="33">
        <v>45437</v>
      </c>
      <c r="K1220" s="33" t="str" cm="1">
        <f t="array" aca="1" ref="K1220" ca="1">_xlfn.IFS(L1220&lt;3,"Junior",L1220&lt;=7,"Mid-Level",L1220&gt;7,"Senior")</f>
        <v>Junior</v>
      </c>
      <c r="L1220" s="45">
        <f ca="1">INT(YEARFRAC(Table1[[#This Row],[Joining Date]],TODAY(),1))</f>
        <v>2</v>
      </c>
      <c r="M1220" s="25" t="str">
        <f t="shared" ca="1" si="19"/>
        <v>No</v>
      </c>
      <c r="N1220" s="25">
        <f>YEAR(Table1[[#This Row],[Joining Date]])</f>
        <v>2024</v>
      </c>
      <c r="O1220" s="45">
        <f>MONTH(Table1[[#This Row],[Joining Date]])</f>
        <v>5</v>
      </c>
      <c r="P1220" s="25">
        <f ca="1">NETWORKDAYS(Table1[[#This Row],[Joining Date]],TODAY())</f>
        <v>546</v>
      </c>
      <c r="Q1220" s="25" t="str">
        <f>LEFT(Table1[[#This Row],[Department]],5)&amp;"-"&amp;RIGHT(Table1[[#This Row],[Employee ID]],3)</f>
        <v>IT-447</v>
      </c>
      <c r="R1220" s="25" t="str">
        <f>LEFT(Table1[[#This Row],[Department]],3)</f>
        <v>IT</v>
      </c>
      <c r="S1220" s="36">
        <f>_xlfn.XLOOKUP(Table1[[#This Row],[City]],Table2[City],Table2[Bonus %])</f>
        <v>4</v>
      </c>
      <c r="U1220" s="48" t="str">
        <v xml:space="preserve">Karan </v>
      </c>
      <c r="V1220" s="48" t="str">
        <v>Malhotra</v>
      </c>
    </row>
    <row r="1221" spans="1:22" x14ac:dyDescent="0.35">
      <c r="A1221" s="9" t="s">
        <v>3302</v>
      </c>
      <c r="B1221" s="41" t="str">
        <f>LEFT(Table1[[#This Row],[Employee Name]],FIND(" ",Table1[[#This Row],[Employee Name]]))</f>
        <v xml:space="preserve">Kavya </v>
      </c>
      <c r="C1221" s="41" t="str">
        <f>RIGHT(Table1[[#This Row],[Employee Name]],LEN(Table1[[#This Row],[Employee Name]])-FIND(" ",Table1[[#This Row],[Employee Name]]))</f>
        <v>Nair</v>
      </c>
      <c r="D1221" s="23">
        <f>Table1[[#This Row],[Basic Salary]]+Table1[[#This Row],[Bonus]]</f>
        <v>115453</v>
      </c>
      <c r="E1221" s="10">
        <v>78</v>
      </c>
      <c r="F1221" s="46">
        <v>48</v>
      </c>
      <c r="G1221" s="10" t="str" cm="1">
        <f t="array" ref="G1221">_xlfn.IFS(Table1[[#This Row],[Performance Score]]&gt;=80,"Excellent",Table1[[#This Row],[Performance Score]]&gt;=60,"Good",Table1[[#This Row],[Performance Score]]&gt;=40,"Need Improvement")</f>
        <v>Need Improvement</v>
      </c>
      <c r="H1221" s="30">
        <f>Table1[[#This Row],[Bonus]]/Table1[[#This Row],[Basic Salary]]</f>
        <v>5.1111171806006973E-2</v>
      </c>
      <c r="I1221" s="10">
        <f ca="1">DATEDIF(Table1[[#This Row],[Date of Birth]],TODAY(),"y")</f>
        <v>22</v>
      </c>
      <c r="J1221" s="34">
        <v>43111</v>
      </c>
      <c r="K1221" s="33" t="str" cm="1">
        <f t="array" aca="1" ref="K1221" ca="1">_xlfn.IFS(L1221&lt;3,"Junior",L1221&lt;=7,"Mid-Level",L1221&gt;7,"Senior")</f>
        <v>Senior</v>
      </c>
      <c r="L1221" s="46">
        <f ca="1">INT(YEARFRAC(Table1[[#This Row],[Joining Date]],TODAY(),1))</f>
        <v>8</v>
      </c>
      <c r="M1221" s="25" t="str">
        <f t="shared" ca="1" si="19"/>
        <v>Yes</v>
      </c>
      <c r="N1221" s="26">
        <f>YEAR(Table1[[#This Row],[Joining Date]])</f>
        <v>2018</v>
      </c>
      <c r="O1221" s="46">
        <f>MONTH(Table1[[#This Row],[Joining Date]])</f>
        <v>1</v>
      </c>
      <c r="P1221" s="26">
        <f ca="1">NETWORKDAYS(Table1[[#This Row],[Joining Date]],TODAY())</f>
        <v>2208</v>
      </c>
      <c r="Q1221" s="26" t="str">
        <f>LEFT(Table1[[#This Row],[Department]],5)&amp;"-"&amp;RIGHT(Table1[[#This Row],[Employee ID]],3)</f>
        <v>Suppo-246</v>
      </c>
      <c r="R1221" s="26" t="str">
        <f>LEFT(Table1[[#This Row],[Department]],3)</f>
        <v>Sup</v>
      </c>
      <c r="S1221" s="37">
        <f>_xlfn.XLOOKUP(Table1[[#This Row],[City]],Table2[City],Table2[Bonus %])</f>
        <v>6</v>
      </c>
      <c r="U1221" s="48" t="str">
        <v xml:space="preserve">Kavya </v>
      </c>
      <c r="V1221" s="48" t="str">
        <v>Nair</v>
      </c>
    </row>
    <row r="1222" spans="1:22" x14ac:dyDescent="0.35">
      <c r="A1222" s="7" t="s">
        <v>1410</v>
      </c>
      <c r="B1222" s="40" t="str">
        <f>LEFT(Table1[[#This Row],[Employee Name]],FIND(" ",Table1[[#This Row],[Employee Name]]))</f>
        <v xml:space="preserve">Nisha </v>
      </c>
      <c r="C1222" s="40" t="str">
        <f>RIGHT(Table1[[#This Row],[Employee Name]],LEN(Table1[[#This Row],[Employee Name]])-FIND(" ",Table1[[#This Row],[Employee Name]]))</f>
        <v>Kapoor</v>
      </c>
      <c r="D1222" s="22">
        <f>Table1[[#This Row],[Basic Salary]]+Table1[[#This Row],[Bonus]]</f>
        <v>115399</v>
      </c>
      <c r="E1222" s="8">
        <v>81</v>
      </c>
      <c r="F1222" s="45">
        <v>94</v>
      </c>
      <c r="G1222" s="8" t="str" cm="1">
        <f t="array" ref="G1222">_xlfn.IFS(Table1[[#This Row],[Performance Score]]&gt;=80,"Excellent",Table1[[#This Row],[Performance Score]]&gt;=60,"Good",Table1[[#This Row],[Performance Score]]&gt;=40,"Need Improvement")</f>
        <v>Excellent</v>
      </c>
      <c r="H1222" s="29">
        <f>Table1[[#This Row],[Bonus]]/Table1[[#This Row],[Basic Salary]]</f>
        <v>0.32538935085220749</v>
      </c>
      <c r="I1222" s="8">
        <f ca="1">DATEDIF(Table1[[#This Row],[Date of Birth]],TODAY(),"y")</f>
        <v>29</v>
      </c>
      <c r="J1222" s="33">
        <v>44061</v>
      </c>
      <c r="K1222" s="33" t="str" cm="1">
        <f t="array" aca="1" ref="K1222" ca="1">_xlfn.IFS(L1222&lt;3,"Junior",L1222&lt;=7,"Mid-Level",L1222&gt;7,"Senior")</f>
        <v>Mid-Level</v>
      </c>
      <c r="L1222" s="45">
        <f ca="1">INT(YEARFRAC(Table1[[#This Row],[Joining Date]],TODAY(),1))</f>
        <v>5</v>
      </c>
      <c r="M1222" s="25" t="str">
        <f t="shared" ca="1" si="19"/>
        <v>No</v>
      </c>
      <c r="N1222" s="25">
        <f>YEAR(Table1[[#This Row],[Joining Date]])</f>
        <v>2020</v>
      </c>
      <c r="O1222" s="45">
        <f>MONTH(Table1[[#This Row],[Joining Date]])</f>
        <v>8</v>
      </c>
      <c r="P1222" s="25">
        <f ca="1">NETWORKDAYS(Table1[[#This Row],[Joining Date]],TODAY())</f>
        <v>1530</v>
      </c>
      <c r="Q1222" s="25" t="str">
        <f>LEFT(Table1[[#This Row],[Department]],5)&amp;"-"&amp;RIGHT(Table1[[#This Row],[Employee ID]],3)</f>
        <v>Opera-354</v>
      </c>
      <c r="R1222" s="25" t="str">
        <f>LEFT(Table1[[#This Row],[Department]],3)</f>
        <v>Ope</v>
      </c>
      <c r="S1222" s="36">
        <f>_xlfn.XLOOKUP(Table1[[#This Row],[City]],Table2[City],Table2[Bonus %])</f>
        <v>4</v>
      </c>
      <c r="U1222" s="48" t="str">
        <v xml:space="preserve">Nisha </v>
      </c>
      <c r="V1222" s="48" t="str">
        <v>Kapoor</v>
      </c>
    </row>
    <row r="1223" spans="1:22" x14ac:dyDescent="0.35">
      <c r="A1223" s="9" t="s">
        <v>918</v>
      </c>
      <c r="B1223" s="41" t="str">
        <f>LEFT(Table1[[#This Row],[Employee Name]],FIND(" ",Table1[[#This Row],[Employee Name]]))</f>
        <v xml:space="preserve">Rohan </v>
      </c>
      <c r="C1223" s="41" t="str">
        <f>RIGHT(Table1[[#This Row],[Employee Name]],LEN(Table1[[#This Row],[Employee Name]])-FIND(" ",Table1[[#This Row],[Employee Name]]))</f>
        <v>Gupta</v>
      </c>
      <c r="D1223" s="23">
        <f>Table1[[#This Row],[Basic Salary]]+Table1[[#This Row],[Bonus]]</f>
        <v>115374</v>
      </c>
      <c r="E1223" s="10">
        <v>67</v>
      </c>
      <c r="F1223" s="46">
        <v>78</v>
      </c>
      <c r="G1223" s="10" t="str" cm="1">
        <f t="array" ref="G1223">_xlfn.IFS(Table1[[#This Row],[Performance Score]]&gt;=80,"Excellent",Table1[[#This Row],[Performance Score]]&gt;=60,"Good",Table1[[#This Row],[Performance Score]]&gt;=40,"Need Improvement")</f>
        <v>Good</v>
      </c>
      <c r="H1223" s="30">
        <f>Table1[[#This Row],[Bonus]]/Table1[[#This Row],[Basic Salary]]</f>
        <v>0.17402718984044285</v>
      </c>
      <c r="I1223" s="10">
        <f ca="1">DATEDIF(Table1[[#This Row],[Date of Birth]],TODAY(),"y")</f>
        <v>39</v>
      </c>
      <c r="J1223" s="34">
        <v>45062</v>
      </c>
      <c r="K1223" s="33" t="str" cm="1">
        <f t="array" aca="1" ref="K1223" ca="1">_xlfn.IFS(L1223&lt;3,"Junior",L1223&lt;=7,"Mid-Level",L1223&gt;7,"Senior")</f>
        <v>Mid-Level</v>
      </c>
      <c r="L1223" s="46">
        <f ca="1">INT(YEARFRAC(Table1[[#This Row],[Joining Date]],TODAY(),1))</f>
        <v>3</v>
      </c>
      <c r="M1223" s="25" t="str">
        <f t="shared" ca="1" si="19"/>
        <v>No</v>
      </c>
      <c r="N1223" s="26">
        <f>YEAR(Table1[[#This Row],[Joining Date]])</f>
        <v>2023</v>
      </c>
      <c r="O1223" s="46">
        <f>MONTH(Table1[[#This Row],[Joining Date]])</f>
        <v>5</v>
      </c>
      <c r="P1223" s="26">
        <f ca="1">NETWORKDAYS(Table1[[#This Row],[Joining Date]],TODAY())</f>
        <v>815</v>
      </c>
      <c r="Q1223" s="26" t="str">
        <f>LEFT(Table1[[#This Row],[Department]],5)&amp;"-"&amp;RIGHT(Table1[[#This Row],[Employee ID]],3)</f>
        <v>IT-862</v>
      </c>
      <c r="R1223" s="26" t="str">
        <f>LEFT(Table1[[#This Row],[Department]],3)</f>
        <v>IT</v>
      </c>
      <c r="S1223" s="37">
        <f>_xlfn.XLOOKUP(Table1[[#This Row],[City]],Table2[City],Table2[Bonus %])</f>
        <v>5</v>
      </c>
      <c r="U1223" s="48" t="str">
        <v xml:space="preserve">Rohan </v>
      </c>
      <c r="V1223" s="48" t="str">
        <v>Gupta</v>
      </c>
    </row>
    <row r="1224" spans="1:22" x14ac:dyDescent="0.35">
      <c r="A1224" s="7" t="s">
        <v>1489</v>
      </c>
      <c r="B1224" s="40" t="str">
        <f>LEFT(Table1[[#This Row],[Employee Name]],FIND(" ",Table1[[#This Row],[Employee Name]]))</f>
        <v xml:space="preserve">Rohan </v>
      </c>
      <c r="C1224" s="40" t="str">
        <f>RIGHT(Table1[[#This Row],[Employee Name]],LEN(Table1[[#This Row],[Employee Name]])-FIND(" ",Table1[[#This Row],[Employee Name]]))</f>
        <v>Gupta</v>
      </c>
      <c r="D1224" s="22">
        <f>Table1[[#This Row],[Basic Salary]]+Table1[[#This Row],[Bonus]]</f>
        <v>115363</v>
      </c>
      <c r="E1224" s="8">
        <v>93</v>
      </c>
      <c r="F1224" s="45">
        <v>47</v>
      </c>
      <c r="G1224" s="8" t="str" cm="1">
        <f t="array" ref="G1224">_xlfn.IFS(Table1[[#This Row],[Performance Score]]&gt;=80,"Excellent",Table1[[#This Row],[Performance Score]]&gt;=60,"Good",Table1[[#This Row],[Performance Score]]&gt;=40,"Need Improvement")</f>
        <v>Need Improvement</v>
      </c>
      <c r="H1224" s="29">
        <f>Table1[[#This Row],[Bonus]]/Table1[[#This Row],[Basic Salary]]</f>
        <v>0.26198394119062723</v>
      </c>
      <c r="I1224" s="8">
        <f ca="1">DATEDIF(Table1[[#This Row],[Date of Birth]],TODAY(),"y")</f>
        <v>38</v>
      </c>
      <c r="J1224" s="33">
        <v>42385</v>
      </c>
      <c r="K1224" s="33" t="str" cm="1">
        <f t="array" aca="1" ref="K1224" ca="1">_xlfn.IFS(L1224&lt;3,"Junior",L1224&lt;=7,"Mid-Level",L1224&gt;7,"Senior")</f>
        <v>Senior</v>
      </c>
      <c r="L1224" s="45">
        <f ca="1">INT(YEARFRAC(Table1[[#This Row],[Joining Date]],TODAY(),1))</f>
        <v>10</v>
      </c>
      <c r="M1224" s="25" t="str">
        <f t="shared" ca="1" si="19"/>
        <v>Yes</v>
      </c>
      <c r="N1224" s="25">
        <f>YEAR(Table1[[#This Row],[Joining Date]])</f>
        <v>2016</v>
      </c>
      <c r="O1224" s="45">
        <f>MONTH(Table1[[#This Row],[Joining Date]])</f>
        <v>1</v>
      </c>
      <c r="P1224" s="25">
        <f ca="1">NETWORKDAYS(Table1[[#This Row],[Joining Date]],TODAY())</f>
        <v>2726</v>
      </c>
      <c r="Q1224" s="25" t="str">
        <f>LEFT(Table1[[#This Row],[Department]],5)&amp;"-"&amp;RIGHT(Table1[[#This Row],[Employee ID]],3)</f>
        <v>Opera-433</v>
      </c>
      <c r="R1224" s="25" t="str">
        <f>LEFT(Table1[[#This Row],[Department]],3)</f>
        <v>Ope</v>
      </c>
      <c r="S1224" s="36">
        <f>_xlfn.XLOOKUP(Table1[[#This Row],[City]],Table2[City],Table2[Bonus %])</f>
        <v>7</v>
      </c>
      <c r="U1224" s="48" t="str">
        <v xml:space="preserve">Rohan </v>
      </c>
      <c r="V1224" s="48" t="str">
        <v>Gupta</v>
      </c>
    </row>
    <row r="1225" spans="1:22" x14ac:dyDescent="0.35">
      <c r="A1225" s="9" t="s">
        <v>4685</v>
      </c>
      <c r="B1225" s="41" t="str">
        <f>LEFT(Table1[[#This Row],[Employee Name]],FIND(" ",Table1[[#This Row],[Employee Name]]))</f>
        <v xml:space="preserve">Ananya </v>
      </c>
      <c r="C1225" s="41" t="str">
        <f>RIGHT(Table1[[#This Row],[Employee Name]],LEN(Table1[[#This Row],[Employee Name]])-FIND(" ",Table1[[#This Row],[Employee Name]]))</f>
        <v>Rao</v>
      </c>
      <c r="D1225" s="23">
        <f>Table1[[#This Row],[Basic Salary]]+Table1[[#This Row],[Bonus]]</f>
        <v>115273</v>
      </c>
      <c r="E1225" s="10">
        <v>75</v>
      </c>
      <c r="F1225" s="46">
        <v>57</v>
      </c>
      <c r="G1225" s="10" t="str" cm="1">
        <f t="array" ref="G1225">_xlfn.IFS(Table1[[#This Row],[Performance Score]]&gt;=80,"Excellent",Table1[[#This Row],[Performance Score]]&gt;=60,"Good",Table1[[#This Row],[Performance Score]]&gt;=40,"Need Improvement")</f>
        <v>Need Improvement</v>
      </c>
      <c r="H1225" s="30">
        <f>Table1[[#This Row],[Bonus]]/Table1[[#This Row],[Basic Salary]]</f>
        <v>9.3702856817556482E-2</v>
      </c>
      <c r="I1225" s="10">
        <f ca="1">DATEDIF(Table1[[#This Row],[Date of Birth]],TODAY(),"y")</f>
        <v>31</v>
      </c>
      <c r="J1225" s="34">
        <v>44879</v>
      </c>
      <c r="K1225" s="33" t="str" cm="1">
        <f t="array" aca="1" ref="K1225" ca="1">_xlfn.IFS(L1225&lt;3,"Junior",L1225&lt;=7,"Mid-Level",L1225&gt;7,"Senior")</f>
        <v>Mid-Level</v>
      </c>
      <c r="L1225" s="46">
        <f ca="1">INT(YEARFRAC(Table1[[#This Row],[Joining Date]],TODAY(),1))</f>
        <v>3</v>
      </c>
      <c r="M1225" s="25" t="str">
        <f t="shared" ca="1" si="19"/>
        <v>No</v>
      </c>
      <c r="N1225" s="26">
        <f>YEAR(Table1[[#This Row],[Joining Date]])</f>
        <v>2022</v>
      </c>
      <c r="O1225" s="46">
        <f>MONTH(Table1[[#This Row],[Joining Date]])</f>
        <v>11</v>
      </c>
      <c r="P1225" s="26">
        <f ca="1">NETWORKDAYS(Table1[[#This Row],[Joining Date]],TODAY())</f>
        <v>946</v>
      </c>
      <c r="Q1225" s="26" t="str">
        <f>LEFT(Table1[[#This Row],[Department]],5)&amp;"-"&amp;RIGHT(Table1[[#This Row],[Employee ID]],3)</f>
        <v>HR-629</v>
      </c>
      <c r="R1225" s="26" t="str">
        <f>LEFT(Table1[[#This Row],[Department]],3)</f>
        <v>HR</v>
      </c>
      <c r="S1225" s="37">
        <f>_xlfn.XLOOKUP(Table1[[#This Row],[City]],Table2[City],Table2[Bonus %])</f>
        <v>6</v>
      </c>
      <c r="U1225" s="48" t="str">
        <v xml:space="preserve">Ananya </v>
      </c>
      <c r="V1225" s="48" t="str">
        <v>Rao</v>
      </c>
    </row>
    <row r="1226" spans="1:22" x14ac:dyDescent="0.35">
      <c r="A1226" s="7" t="s">
        <v>560</v>
      </c>
      <c r="B1226" s="40" t="str">
        <f>LEFT(Table1[[#This Row],[Employee Name]],FIND(" ",Table1[[#This Row],[Employee Name]]))</f>
        <v xml:space="preserve">Krishna </v>
      </c>
      <c r="C1226" s="40" t="str">
        <f>RIGHT(Table1[[#This Row],[Employee Name]],LEN(Table1[[#This Row],[Employee Name]])-FIND(" ",Table1[[#This Row],[Employee Name]]))</f>
        <v>Chaitanya</v>
      </c>
      <c r="D1226" s="22">
        <f>Table1[[#This Row],[Basic Salary]]+Table1[[#This Row],[Bonus]]</f>
        <v>115251</v>
      </c>
      <c r="E1226" s="8">
        <v>60</v>
      </c>
      <c r="F1226" s="45">
        <v>84</v>
      </c>
      <c r="G1226" s="8" t="str" cm="1">
        <f t="array" ref="G1226">_xlfn.IFS(Table1[[#This Row],[Performance Score]]&gt;=80,"Excellent",Table1[[#This Row],[Performance Score]]&gt;=60,"Good",Table1[[#This Row],[Performance Score]]&gt;=40,"Need Improvement")</f>
        <v>Excellent</v>
      </c>
      <c r="H1226" s="29">
        <f>Table1[[#This Row],[Bonus]]/Table1[[#This Row],[Basic Salary]]</f>
        <v>0.24328202030226864</v>
      </c>
      <c r="I1226" s="8">
        <f ca="1">DATEDIF(Table1[[#This Row],[Date of Birth]],TODAY(),"y")</f>
        <v>30</v>
      </c>
      <c r="J1226" s="33">
        <v>43694</v>
      </c>
      <c r="K1226" s="33" t="str" cm="1">
        <f t="array" aca="1" ref="K1226" ca="1">_xlfn.IFS(L1226&lt;3,"Junior",L1226&lt;=7,"Mid-Level",L1226&gt;7,"Senior")</f>
        <v>Mid-Level</v>
      </c>
      <c r="L1226" s="45">
        <f ca="1">INT(YEARFRAC(Table1[[#This Row],[Joining Date]],TODAY(),1))</f>
        <v>6</v>
      </c>
      <c r="M1226" s="25" t="str">
        <f t="shared" ca="1" si="19"/>
        <v>Yes</v>
      </c>
      <c r="N1226" s="25">
        <f>YEAR(Table1[[#This Row],[Joining Date]])</f>
        <v>2019</v>
      </c>
      <c r="O1226" s="45">
        <f>MONTH(Table1[[#This Row],[Joining Date]])</f>
        <v>8</v>
      </c>
      <c r="P1226" s="25">
        <f ca="1">NETWORKDAYS(Table1[[#This Row],[Joining Date]],TODAY())</f>
        <v>1791</v>
      </c>
      <c r="Q1226" s="25" t="str">
        <f>LEFT(Table1[[#This Row],[Department]],5)&amp;"-"&amp;RIGHT(Table1[[#This Row],[Employee ID]],3)</f>
        <v>Suppo-504</v>
      </c>
      <c r="R1226" s="25" t="str">
        <f>LEFT(Table1[[#This Row],[Department]],3)</f>
        <v>Sup</v>
      </c>
      <c r="S1226" s="36">
        <f>_xlfn.XLOOKUP(Table1[[#This Row],[City]],Table2[City],Table2[Bonus %])</f>
        <v>5</v>
      </c>
      <c r="U1226" s="48" t="str">
        <v xml:space="preserve">Krishna </v>
      </c>
      <c r="V1226" s="48" t="str">
        <v>Chaitanya</v>
      </c>
    </row>
    <row r="1227" spans="1:22" x14ac:dyDescent="0.35">
      <c r="A1227" s="9" t="s">
        <v>4264</v>
      </c>
      <c r="B1227" s="41" t="str">
        <f>LEFT(Table1[[#This Row],[Employee Name]],FIND(" ",Table1[[#This Row],[Employee Name]]))</f>
        <v xml:space="preserve">Arjun </v>
      </c>
      <c r="C1227" s="41" t="str">
        <f>RIGHT(Table1[[#This Row],[Employee Name]],LEN(Table1[[#This Row],[Employee Name]])-FIND(" ",Table1[[#This Row],[Employee Name]]))</f>
        <v>Mehta</v>
      </c>
      <c r="D1227" s="23">
        <f>Table1[[#This Row],[Basic Salary]]+Table1[[#This Row],[Bonus]]</f>
        <v>115245</v>
      </c>
      <c r="E1227" s="10">
        <v>73</v>
      </c>
      <c r="F1227" s="46">
        <v>84</v>
      </c>
      <c r="G1227" s="10" t="str" cm="1">
        <f t="array" ref="G1227">_xlfn.IFS(Table1[[#This Row],[Performance Score]]&gt;=80,"Excellent",Table1[[#This Row],[Performance Score]]&gt;=60,"Good",Table1[[#This Row],[Performance Score]]&gt;=40,"Need Improvement")</f>
        <v>Excellent</v>
      </c>
      <c r="H1227" s="30">
        <f>Table1[[#This Row],[Bonus]]/Table1[[#This Row],[Basic Salary]]</f>
        <v>0.1074222128264755</v>
      </c>
      <c r="I1227" s="10">
        <f ca="1">DATEDIF(Table1[[#This Row],[Date of Birth]],TODAY(),"y")</f>
        <v>30</v>
      </c>
      <c r="J1227" s="34">
        <v>45699</v>
      </c>
      <c r="K1227" s="33" t="str" cm="1">
        <f t="array" aca="1" ref="K1227" ca="1">_xlfn.IFS(L1227&lt;3,"Junior",L1227&lt;=7,"Mid-Level",L1227&gt;7,"Senior")</f>
        <v>Junior</v>
      </c>
      <c r="L1227" s="46">
        <f ca="1">INT(YEARFRAC(Table1[[#This Row],[Joining Date]],TODAY(),1))</f>
        <v>1</v>
      </c>
      <c r="M1227" s="25" t="str">
        <f t="shared" ca="1" si="19"/>
        <v>No</v>
      </c>
      <c r="N1227" s="26">
        <f>YEAR(Table1[[#This Row],[Joining Date]])</f>
        <v>2025</v>
      </c>
      <c r="O1227" s="46">
        <f>MONTH(Table1[[#This Row],[Joining Date]])</f>
        <v>2</v>
      </c>
      <c r="P1227" s="26">
        <f ca="1">NETWORKDAYS(Table1[[#This Row],[Joining Date]],TODAY())</f>
        <v>360</v>
      </c>
      <c r="Q1227" s="26" t="str">
        <f>LEFT(Table1[[#This Row],[Department]],5)&amp;"-"&amp;RIGHT(Table1[[#This Row],[Employee ID]],3)</f>
        <v>Marke-208</v>
      </c>
      <c r="R1227" s="26" t="str">
        <f>LEFT(Table1[[#This Row],[Department]],3)</f>
        <v>Mar</v>
      </c>
      <c r="S1227" s="37">
        <f>_xlfn.XLOOKUP(Table1[[#This Row],[City]],Table2[City],Table2[Bonus %])</f>
        <v>4</v>
      </c>
      <c r="U1227" s="48" t="str">
        <v xml:space="preserve">Arjun </v>
      </c>
      <c r="V1227" s="48" t="str">
        <v>Mehta</v>
      </c>
    </row>
    <row r="1228" spans="1:22" x14ac:dyDescent="0.35">
      <c r="A1228" s="7" t="s">
        <v>535</v>
      </c>
      <c r="B1228" s="40" t="str">
        <f>LEFT(Table1[[#This Row],[Employee Name]],FIND(" ",Table1[[#This Row],[Employee Name]]))</f>
        <v xml:space="preserve">Sneha </v>
      </c>
      <c r="C1228" s="40" t="str">
        <f>RIGHT(Table1[[#This Row],[Employee Name]],LEN(Table1[[#This Row],[Employee Name]])-FIND(" ",Table1[[#This Row],[Employee Name]]))</f>
        <v>Iyer</v>
      </c>
      <c r="D1228" s="22">
        <f>Table1[[#This Row],[Basic Salary]]+Table1[[#This Row],[Bonus]]</f>
        <v>115238</v>
      </c>
      <c r="E1228" s="8">
        <v>90</v>
      </c>
      <c r="F1228" s="45">
        <v>70</v>
      </c>
      <c r="G1228" s="8" t="str" cm="1">
        <f t="array" ref="G1228">_xlfn.IFS(Table1[[#This Row],[Performance Score]]&gt;=80,"Excellent",Table1[[#This Row],[Performance Score]]&gt;=60,"Good",Table1[[#This Row],[Performance Score]]&gt;=40,"Need Improvement")</f>
        <v>Good</v>
      </c>
      <c r="H1228" s="29">
        <f>Table1[[#This Row],[Bonus]]/Table1[[#This Row],[Basic Salary]]</f>
        <v>0.30784333753248672</v>
      </c>
      <c r="I1228" s="8">
        <f ca="1">DATEDIF(Table1[[#This Row],[Date of Birth]],TODAY(),"y")</f>
        <v>41</v>
      </c>
      <c r="J1228" s="33">
        <v>44955</v>
      </c>
      <c r="K1228" s="33" t="str" cm="1">
        <f t="array" aca="1" ref="K1228" ca="1">_xlfn.IFS(L1228&lt;3,"Junior",L1228&lt;=7,"Mid-Level",L1228&gt;7,"Senior")</f>
        <v>Mid-Level</v>
      </c>
      <c r="L1228" s="45">
        <f ca="1">INT(YEARFRAC(Table1[[#This Row],[Joining Date]],TODAY(),1))</f>
        <v>3</v>
      </c>
      <c r="M1228" s="25" t="str">
        <f t="shared" ca="1" si="19"/>
        <v>No</v>
      </c>
      <c r="N1228" s="25">
        <f>YEAR(Table1[[#This Row],[Joining Date]])</f>
        <v>2023</v>
      </c>
      <c r="O1228" s="45">
        <f>MONTH(Table1[[#This Row],[Joining Date]])</f>
        <v>1</v>
      </c>
      <c r="P1228" s="25">
        <f ca="1">NETWORKDAYS(Table1[[#This Row],[Joining Date]],TODAY())</f>
        <v>891</v>
      </c>
      <c r="Q1228" s="25" t="str">
        <f>LEFT(Table1[[#This Row],[Department]],5)&amp;"-"&amp;RIGHT(Table1[[#This Row],[Employee ID]],3)</f>
        <v>IT-479</v>
      </c>
      <c r="R1228" s="25" t="str">
        <f>LEFT(Table1[[#This Row],[Department]],3)</f>
        <v>IT</v>
      </c>
      <c r="S1228" s="36">
        <f>_xlfn.XLOOKUP(Table1[[#This Row],[City]],Table2[City],Table2[Bonus %])</f>
        <v>7</v>
      </c>
      <c r="U1228" s="48" t="str">
        <v xml:space="preserve">Sneha </v>
      </c>
      <c r="V1228" s="48" t="str">
        <v>Iyer</v>
      </c>
    </row>
    <row r="1229" spans="1:22" x14ac:dyDescent="0.35">
      <c r="A1229" s="9" t="s">
        <v>1015</v>
      </c>
      <c r="B1229" s="41" t="str">
        <f>LEFT(Table1[[#This Row],[Employee Name]],FIND(" ",Table1[[#This Row],[Employee Name]]))</f>
        <v xml:space="preserve">Ajay </v>
      </c>
      <c r="C1229" s="41" t="str">
        <f>RIGHT(Table1[[#This Row],[Employee Name]],LEN(Table1[[#This Row],[Employee Name]])-FIND(" ",Table1[[#This Row],[Employee Name]]))</f>
        <v>Singh</v>
      </c>
      <c r="D1229" s="23">
        <f>Table1[[#This Row],[Basic Salary]]+Table1[[#This Row],[Bonus]]</f>
        <v>115234</v>
      </c>
      <c r="E1229" s="10">
        <v>60</v>
      </c>
      <c r="F1229" s="46">
        <v>54</v>
      </c>
      <c r="G1229" s="10" t="str" cm="1">
        <f t="array" ref="G1229">_xlfn.IFS(Table1[[#This Row],[Performance Score]]&gt;=80,"Excellent",Table1[[#This Row],[Performance Score]]&gt;=60,"Good",Table1[[#This Row],[Performance Score]]&gt;=40,"Need Improvement")</f>
        <v>Need Improvement</v>
      </c>
      <c r="H1229" s="30">
        <f>Table1[[#This Row],[Bonus]]/Table1[[#This Row],[Basic Salary]]</f>
        <v>0.26653037896773057</v>
      </c>
      <c r="I1229" s="10">
        <f ca="1">DATEDIF(Table1[[#This Row],[Date of Birth]],TODAY(),"y")</f>
        <v>36</v>
      </c>
      <c r="J1229" s="34">
        <v>44628</v>
      </c>
      <c r="K1229" s="33" t="str" cm="1">
        <f t="array" aca="1" ref="K1229" ca="1">_xlfn.IFS(L1229&lt;3,"Junior",L1229&lt;=7,"Mid-Level",L1229&gt;7,"Senior")</f>
        <v>Mid-Level</v>
      </c>
      <c r="L1229" s="46">
        <f ca="1">INT(YEARFRAC(Table1[[#This Row],[Joining Date]],TODAY(),1))</f>
        <v>4</v>
      </c>
      <c r="M1229" s="25" t="str">
        <f t="shared" ca="1" si="19"/>
        <v>No</v>
      </c>
      <c r="N1229" s="26">
        <f>YEAR(Table1[[#This Row],[Joining Date]])</f>
        <v>2022</v>
      </c>
      <c r="O1229" s="46">
        <f>MONTH(Table1[[#This Row],[Joining Date]])</f>
        <v>3</v>
      </c>
      <c r="P1229" s="26">
        <f ca="1">NETWORKDAYS(Table1[[#This Row],[Joining Date]],TODAY())</f>
        <v>1125</v>
      </c>
      <c r="Q1229" s="26" t="str">
        <f>LEFT(Table1[[#This Row],[Department]],5)&amp;"-"&amp;RIGHT(Table1[[#This Row],[Employee ID]],3)</f>
        <v>IT-959</v>
      </c>
      <c r="R1229" s="26" t="str">
        <f>LEFT(Table1[[#This Row],[Department]],3)</f>
        <v>IT</v>
      </c>
      <c r="S1229" s="37">
        <f>_xlfn.XLOOKUP(Table1[[#This Row],[City]],Table2[City],Table2[Bonus %])</f>
        <v>5</v>
      </c>
      <c r="U1229" s="48" t="str">
        <v xml:space="preserve">Ajay </v>
      </c>
      <c r="V1229" s="48" t="str">
        <v>Singh</v>
      </c>
    </row>
    <row r="1230" spans="1:22" x14ac:dyDescent="0.35">
      <c r="A1230" s="7" t="s">
        <v>4664</v>
      </c>
      <c r="B1230" s="40" t="str">
        <f>LEFT(Table1[[#This Row],[Employee Name]],FIND(" ",Table1[[#This Row],[Employee Name]]))</f>
        <v xml:space="preserve">Ishita </v>
      </c>
      <c r="C1230" s="40" t="str">
        <f>RIGHT(Table1[[#This Row],[Employee Name]],LEN(Table1[[#This Row],[Employee Name]])-FIND(" ",Table1[[#This Row],[Employee Name]]))</f>
        <v>Roy</v>
      </c>
      <c r="D1230" s="22">
        <f>Table1[[#This Row],[Basic Salary]]+Table1[[#This Row],[Bonus]]</f>
        <v>115160</v>
      </c>
      <c r="E1230" s="8">
        <v>76</v>
      </c>
      <c r="F1230" s="45">
        <v>42</v>
      </c>
      <c r="G1230" s="8" t="str" cm="1">
        <f t="array" ref="G1230">_xlfn.IFS(Table1[[#This Row],[Performance Score]]&gt;=80,"Excellent",Table1[[#This Row],[Performance Score]]&gt;=60,"Good",Table1[[#This Row],[Performance Score]]&gt;=40,"Need Improvement")</f>
        <v>Need Improvement</v>
      </c>
      <c r="H1230" s="29">
        <f>Table1[[#This Row],[Bonus]]/Table1[[#This Row],[Basic Salary]]</f>
        <v>0.33966171098857634</v>
      </c>
      <c r="I1230" s="8">
        <f ca="1">DATEDIF(Table1[[#This Row],[Date of Birth]],TODAY(),"y")</f>
        <v>32</v>
      </c>
      <c r="J1230" s="33">
        <v>43213</v>
      </c>
      <c r="K1230" s="33" t="str" cm="1">
        <f t="array" aca="1" ref="K1230" ca="1">_xlfn.IFS(L1230&lt;3,"Junior",L1230&lt;=7,"Mid-Level",L1230&gt;7,"Senior")</f>
        <v>Senior</v>
      </c>
      <c r="L1230" s="45">
        <f ca="1">INT(YEARFRAC(Table1[[#This Row],[Joining Date]],TODAY(),1))</f>
        <v>8</v>
      </c>
      <c r="M1230" s="25" t="str">
        <f t="shared" ca="1" si="19"/>
        <v>Yes</v>
      </c>
      <c r="N1230" s="25">
        <f>YEAR(Table1[[#This Row],[Joining Date]])</f>
        <v>2018</v>
      </c>
      <c r="O1230" s="45">
        <f>MONTH(Table1[[#This Row],[Joining Date]])</f>
        <v>4</v>
      </c>
      <c r="P1230" s="25">
        <f ca="1">NETWORKDAYS(Table1[[#This Row],[Joining Date]],TODAY())</f>
        <v>2136</v>
      </c>
      <c r="Q1230" s="25" t="str">
        <f>LEFT(Table1[[#This Row],[Department]],5)&amp;"-"&amp;RIGHT(Table1[[#This Row],[Employee ID]],3)</f>
        <v>Opera-608</v>
      </c>
      <c r="R1230" s="25" t="str">
        <f>LEFT(Table1[[#This Row],[Department]],3)</f>
        <v>Ope</v>
      </c>
      <c r="S1230" s="36">
        <f>_xlfn.XLOOKUP(Table1[[#This Row],[City]],Table2[City],Table2[Bonus %])</f>
        <v>6</v>
      </c>
      <c r="U1230" s="48" t="str">
        <v xml:space="preserve">Ishita </v>
      </c>
      <c r="V1230" s="48" t="str">
        <v>Roy</v>
      </c>
    </row>
    <row r="1231" spans="1:22" x14ac:dyDescent="0.35">
      <c r="A1231" s="9" t="s">
        <v>3687</v>
      </c>
      <c r="B1231" s="41" t="str">
        <f>LEFT(Table1[[#This Row],[Employee Name]],FIND(" ",Table1[[#This Row],[Employee Name]]))</f>
        <v xml:space="preserve">Vikram </v>
      </c>
      <c r="C1231" s="41" t="str">
        <f>RIGHT(Table1[[#This Row],[Employee Name]],LEN(Table1[[#This Row],[Employee Name]])-FIND(" ",Table1[[#This Row],[Employee Name]]))</f>
        <v>Singh</v>
      </c>
      <c r="D1231" s="23">
        <f>Table1[[#This Row],[Basic Salary]]+Table1[[#This Row],[Bonus]]</f>
        <v>115154</v>
      </c>
      <c r="E1231" s="10">
        <v>95</v>
      </c>
      <c r="F1231" s="46">
        <v>96</v>
      </c>
      <c r="G1231" s="10" t="str" cm="1">
        <f t="array" ref="G1231">_xlfn.IFS(Table1[[#This Row],[Performance Score]]&gt;=80,"Excellent",Table1[[#This Row],[Performance Score]]&gt;=60,"Good",Table1[[#This Row],[Performance Score]]&gt;=40,"Need Improvement")</f>
        <v>Excellent</v>
      </c>
      <c r="H1231" s="30">
        <f>Table1[[#This Row],[Bonus]]/Table1[[#This Row],[Basic Salary]]</f>
        <v>0.20301710178539714</v>
      </c>
      <c r="I1231" s="10">
        <f ca="1">DATEDIF(Table1[[#This Row],[Date of Birth]],TODAY(),"y")</f>
        <v>36</v>
      </c>
      <c r="J1231" s="34">
        <v>44825</v>
      </c>
      <c r="K1231" s="33" t="str" cm="1">
        <f t="array" aca="1" ref="K1231" ca="1">_xlfn.IFS(L1231&lt;3,"Junior",L1231&lt;=7,"Mid-Level",L1231&gt;7,"Senior")</f>
        <v>Mid-Level</v>
      </c>
      <c r="L1231" s="46">
        <f ca="1">INT(YEARFRAC(Table1[[#This Row],[Joining Date]],TODAY(),1))</f>
        <v>3</v>
      </c>
      <c r="M1231" s="25" t="str">
        <f t="shared" ca="1" si="19"/>
        <v>No</v>
      </c>
      <c r="N1231" s="26">
        <f>YEAR(Table1[[#This Row],[Joining Date]])</f>
        <v>2022</v>
      </c>
      <c r="O1231" s="46">
        <f>MONTH(Table1[[#This Row],[Joining Date]])</f>
        <v>9</v>
      </c>
      <c r="P1231" s="26">
        <f ca="1">NETWORKDAYS(Table1[[#This Row],[Joining Date]],TODAY())</f>
        <v>984</v>
      </c>
      <c r="Q1231" s="26" t="str">
        <f>LEFT(Table1[[#This Row],[Department]],5)&amp;"-"&amp;RIGHT(Table1[[#This Row],[Employee ID]],3)</f>
        <v>Suppo-631</v>
      </c>
      <c r="R1231" s="26" t="str">
        <f>LEFT(Table1[[#This Row],[Department]],3)</f>
        <v>Sup</v>
      </c>
      <c r="S1231" s="37">
        <f>_xlfn.XLOOKUP(Table1[[#This Row],[City]],Table2[City],Table2[Bonus %])</f>
        <v>5</v>
      </c>
      <c r="U1231" s="48" t="str">
        <v xml:space="preserve">Vikram </v>
      </c>
      <c r="V1231" s="48" t="str">
        <v>Singh</v>
      </c>
    </row>
    <row r="1232" spans="1:22" x14ac:dyDescent="0.35">
      <c r="A1232" s="7" t="s">
        <v>414</v>
      </c>
      <c r="B1232" s="40" t="str">
        <f>LEFT(Table1[[#This Row],[Employee Name]],FIND(" ",Table1[[#This Row],[Employee Name]]))</f>
        <v xml:space="preserve">Arjun </v>
      </c>
      <c r="C1232" s="40" t="str">
        <f>RIGHT(Table1[[#This Row],[Employee Name]],LEN(Table1[[#This Row],[Employee Name]])-FIND(" ",Table1[[#This Row],[Employee Name]]))</f>
        <v>Mehta</v>
      </c>
      <c r="D1232" s="22">
        <f>Table1[[#This Row],[Basic Salary]]+Table1[[#This Row],[Bonus]]</f>
        <v>115130</v>
      </c>
      <c r="E1232" s="8">
        <v>80</v>
      </c>
      <c r="F1232" s="45">
        <v>51</v>
      </c>
      <c r="G1232" s="8" t="str" cm="1">
        <f t="array" ref="G1232">_xlfn.IFS(Table1[[#This Row],[Performance Score]]&gt;=80,"Excellent",Table1[[#This Row],[Performance Score]]&gt;=60,"Good",Table1[[#This Row],[Performance Score]]&gt;=40,"Need Improvement")</f>
        <v>Need Improvement</v>
      </c>
      <c r="H1232" s="29">
        <f>Table1[[#This Row],[Bonus]]/Table1[[#This Row],[Basic Salary]]</f>
        <v>0.2956627428031241</v>
      </c>
      <c r="I1232" s="8">
        <f ca="1">DATEDIF(Table1[[#This Row],[Date of Birth]],TODAY(),"y")</f>
        <v>17</v>
      </c>
      <c r="J1232" s="33">
        <v>45248</v>
      </c>
      <c r="K1232" s="33" t="str" cm="1">
        <f t="array" aca="1" ref="K1232" ca="1">_xlfn.IFS(L1232&lt;3,"Junior",L1232&lt;=7,"Mid-Level",L1232&gt;7,"Senior")</f>
        <v>Junior</v>
      </c>
      <c r="L1232" s="45">
        <f ca="1">INT(YEARFRAC(Table1[[#This Row],[Joining Date]],TODAY(),1))</f>
        <v>2</v>
      </c>
      <c r="M1232" s="25" t="str">
        <f t="shared" ca="1" si="19"/>
        <v>No</v>
      </c>
      <c r="N1232" s="25">
        <f>YEAR(Table1[[#This Row],[Joining Date]])</f>
        <v>2023</v>
      </c>
      <c r="O1232" s="45">
        <f>MONTH(Table1[[#This Row],[Joining Date]])</f>
        <v>11</v>
      </c>
      <c r="P1232" s="25">
        <f ca="1">NETWORKDAYS(Table1[[#This Row],[Joining Date]],TODAY())</f>
        <v>681</v>
      </c>
      <c r="Q1232" s="25" t="str">
        <f>LEFT(Table1[[#This Row],[Department]],5)&amp;"-"&amp;RIGHT(Table1[[#This Row],[Employee ID]],3)</f>
        <v>Marke-358</v>
      </c>
      <c r="R1232" s="25" t="str">
        <f>LEFT(Table1[[#This Row],[Department]],3)</f>
        <v>Mar</v>
      </c>
      <c r="S1232" s="36">
        <f>_xlfn.XLOOKUP(Table1[[#This Row],[City]],Table2[City],Table2[Bonus %])</f>
        <v>6</v>
      </c>
      <c r="U1232" s="48" t="str">
        <v xml:space="preserve">Arjun </v>
      </c>
      <c r="V1232" s="48" t="str">
        <v>Mehta</v>
      </c>
    </row>
    <row r="1233" spans="1:22" x14ac:dyDescent="0.35">
      <c r="A1233" s="9" t="s">
        <v>4371</v>
      </c>
      <c r="B1233" s="41" t="str">
        <f>LEFT(Table1[[#This Row],[Employee Name]],FIND(" ",Table1[[#This Row],[Employee Name]]))</f>
        <v xml:space="preserve">Neha </v>
      </c>
      <c r="C1233" s="41" t="str">
        <f>RIGHT(Table1[[#This Row],[Employee Name]],LEN(Table1[[#This Row],[Employee Name]])-FIND(" ",Table1[[#This Row],[Employee Name]]))</f>
        <v>Kulkarni</v>
      </c>
      <c r="D1233" s="23">
        <f>Table1[[#This Row],[Basic Salary]]+Table1[[#This Row],[Bonus]]</f>
        <v>115125</v>
      </c>
      <c r="E1233" s="10">
        <v>71</v>
      </c>
      <c r="F1233" s="46">
        <v>86</v>
      </c>
      <c r="G1233" s="10" t="str" cm="1">
        <f t="array" ref="G1233">_xlfn.IFS(Table1[[#This Row],[Performance Score]]&gt;=80,"Excellent",Table1[[#This Row],[Performance Score]]&gt;=60,"Good",Table1[[#This Row],[Performance Score]]&gt;=40,"Need Improvement")</f>
        <v>Excellent</v>
      </c>
      <c r="H1233" s="30">
        <f>Table1[[#This Row],[Bonus]]/Table1[[#This Row],[Basic Salary]]</f>
        <v>9.5948441635093196E-2</v>
      </c>
      <c r="I1233" s="10">
        <f ca="1">DATEDIF(Table1[[#This Row],[Date of Birth]],TODAY(),"y")</f>
        <v>40</v>
      </c>
      <c r="J1233" s="34">
        <v>45765</v>
      </c>
      <c r="K1233" s="33" t="str" cm="1">
        <f t="array" aca="1" ref="K1233" ca="1">_xlfn.IFS(L1233&lt;3,"Junior",L1233&lt;=7,"Mid-Level",L1233&gt;7,"Senior")</f>
        <v>Junior</v>
      </c>
      <c r="L1233" s="46">
        <f ca="1">INT(YEARFRAC(Table1[[#This Row],[Joining Date]],TODAY(),1))</f>
        <v>1</v>
      </c>
      <c r="M1233" s="25" t="str">
        <f t="shared" ca="1" si="19"/>
        <v>No</v>
      </c>
      <c r="N1233" s="26">
        <f>YEAR(Table1[[#This Row],[Joining Date]])</f>
        <v>2025</v>
      </c>
      <c r="O1233" s="46">
        <f>MONTH(Table1[[#This Row],[Joining Date]])</f>
        <v>4</v>
      </c>
      <c r="P1233" s="26">
        <f ca="1">NETWORKDAYS(Table1[[#This Row],[Joining Date]],TODAY())</f>
        <v>312</v>
      </c>
      <c r="Q1233" s="26" t="str">
        <f>LEFT(Table1[[#This Row],[Department]],5)&amp;"-"&amp;RIGHT(Table1[[#This Row],[Employee ID]],3)</f>
        <v>Opera-315</v>
      </c>
      <c r="R1233" s="26" t="str">
        <f>LEFT(Table1[[#This Row],[Department]],3)</f>
        <v>Ope</v>
      </c>
      <c r="S1233" s="37">
        <f>_xlfn.XLOOKUP(Table1[[#This Row],[City]],Table2[City],Table2[Bonus %])</f>
        <v>4</v>
      </c>
      <c r="U1233" s="48" t="str">
        <v xml:space="preserve">Neha </v>
      </c>
      <c r="V1233" s="48" t="str">
        <v>Kulkarni</v>
      </c>
    </row>
    <row r="1234" spans="1:22" x14ac:dyDescent="0.35">
      <c r="A1234" s="7" t="s">
        <v>981</v>
      </c>
      <c r="B1234" s="40" t="str">
        <f>LEFT(Table1[[#This Row],[Employee Name]],FIND(" ",Table1[[#This Row],[Employee Name]]))</f>
        <v xml:space="preserve">Nisha </v>
      </c>
      <c r="C1234" s="40" t="str">
        <f>RIGHT(Table1[[#This Row],[Employee Name]],LEN(Table1[[#This Row],[Employee Name]])-FIND(" ",Table1[[#This Row],[Employee Name]]))</f>
        <v>Kapoor</v>
      </c>
      <c r="D1234" s="22">
        <f>Table1[[#This Row],[Basic Salary]]+Table1[[#This Row],[Bonus]]</f>
        <v>115124</v>
      </c>
      <c r="E1234" s="8">
        <v>65</v>
      </c>
      <c r="F1234" s="45">
        <v>90</v>
      </c>
      <c r="G1234" s="8" t="str" cm="1">
        <f t="array" ref="G1234">_xlfn.IFS(Table1[[#This Row],[Performance Score]]&gt;=80,"Excellent",Table1[[#This Row],[Performance Score]]&gt;=60,"Good",Table1[[#This Row],[Performance Score]]&gt;=40,"Need Improvement")</f>
        <v>Excellent</v>
      </c>
      <c r="H1234" s="29">
        <f>Table1[[#This Row],[Bonus]]/Table1[[#This Row],[Basic Salary]]</f>
        <v>0.24847091484839284</v>
      </c>
      <c r="I1234" s="8">
        <f ca="1">DATEDIF(Table1[[#This Row],[Date of Birth]],TODAY(),"y")</f>
        <v>23</v>
      </c>
      <c r="J1234" s="33">
        <v>43211</v>
      </c>
      <c r="K1234" s="33" t="str" cm="1">
        <f t="array" aca="1" ref="K1234" ca="1">_xlfn.IFS(L1234&lt;3,"Junior",L1234&lt;=7,"Mid-Level",L1234&gt;7,"Senior")</f>
        <v>Senior</v>
      </c>
      <c r="L1234" s="45">
        <f ca="1">INT(YEARFRAC(Table1[[#This Row],[Joining Date]],TODAY(),1))</f>
        <v>8</v>
      </c>
      <c r="M1234" s="25" t="str">
        <f t="shared" ca="1" si="19"/>
        <v>Yes</v>
      </c>
      <c r="N1234" s="25">
        <f>YEAR(Table1[[#This Row],[Joining Date]])</f>
        <v>2018</v>
      </c>
      <c r="O1234" s="45">
        <f>MONTH(Table1[[#This Row],[Joining Date]])</f>
        <v>4</v>
      </c>
      <c r="P1234" s="25">
        <f ca="1">NETWORKDAYS(Table1[[#This Row],[Joining Date]],TODAY())</f>
        <v>2136</v>
      </c>
      <c r="Q1234" s="25" t="str">
        <f>LEFT(Table1[[#This Row],[Department]],5)&amp;"-"&amp;RIGHT(Table1[[#This Row],[Employee ID]],3)</f>
        <v>Sales-925</v>
      </c>
      <c r="R1234" s="25" t="str">
        <f>LEFT(Table1[[#This Row],[Department]],3)</f>
        <v>Sal</v>
      </c>
      <c r="S1234" s="36">
        <f>_xlfn.XLOOKUP(Table1[[#This Row],[City]],Table2[City],Table2[Bonus %])</f>
        <v>6</v>
      </c>
      <c r="U1234" s="48" t="str">
        <v xml:space="preserve">Nisha </v>
      </c>
      <c r="V1234" s="48" t="str">
        <v>Kapoor</v>
      </c>
    </row>
    <row r="1235" spans="1:22" x14ac:dyDescent="0.35">
      <c r="A1235" s="9" t="s">
        <v>2655</v>
      </c>
      <c r="B1235" s="41" t="str">
        <f>LEFT(Table1[[#This Row],[Employee Name]],FIND(" ",Table1[[#This Row],[Employee Name]]))</f>
        <v xml:space="preserve">Ajay </v>
      </c>
      <c r="C1235" s="41" t="str">
        <f>RIGHT(Table1[[#This Row],[Employee Name]],LEN(Table1[[#This Row],[Employee Name]])-FIND(" ",Table1[[#This Row],[Employee Name]]))</f>
        <v>Singh</v>
      </c>
      <c r="D1235" s="23">
        <f>Table1[[#This Row],[Basic Salary]]+Table1[[#This Row],[Bonus]]</f>
        <v>115106</v>
      </c>
      <c r="E1235" s="10">
        <v>83</v>
      </c>
      <c r="F1235" s="46">
        <v>76</v>
      </c>
      <c r="G1235" s="10" t="str" cm="1">
        <f t="array" ref="G1235">_xlfn.IFS(Table1[[#This Row],[Performance Score]]&gt;=80,"Excellent",Table1[[#This Row],[Performance Score]]&gt;=60,"Good",Table1[[#This Row],[Performance Score]]&gt;=40,"Need Improvement")</f>
        <v>Good</v>
      </c>
      <c r="H1235" s="30">
        <f>Table1[[#This Row],[Bonus]]/Table1[[#This Row],[Basic Salary]]</f>
        <v>0.34939391807929476</v>
      </c>
      <c r="I1235" s="10">
        <f ca="1">DATEDIF(Table1[[#This Row],[Date of Birth]],TODAY(),"y")</f>
        <v>37</v>
      </c>
      <c r="J1235" s="34">
        <v>44825</v>
      </c>
      <c r="K1235" s="33" t="str" cm="1">
        <f t="array" aca="1" ref="K1235" ca="1">_xlfn.IFS(L1235&lt;3,"Junior",L1235&lt;=7,"Mid-Level",L1235&gt;7,"Senior")</f>
        <v>Mid-Level</v>
      </c>
      <c r="L1235" s="46">
        <f ca="1">INT(YEARFRAC(Table1[[#This Row],[Joining Date]],TODAY(),1))</f>
        <v>3</v>
      </c>
      <c r="M1235" s="25" t="str">
        <f t="shared" ca="1" si="19"/>
        <v>No</v>
      </c>
      <c r="N1235" s="26">
        <f>YEAR(Table1[[#This Row],[Joining Date]])</f>
        <v>2022</v>
      </c>
      <c r="O1235" s="46">
        <f>MONTH(Table1[[#This Row],[Joining Date]])</f>
        <v>9</v>
      </c>
      <c r="P1235" s="26">
        <f ca="1">NETWORKDAYS(Table1[[#This Row],[Joining Date]],TODAY())</f>
        <v>984</v>
      </c>
      <c r="Q1235" s="26" t="str">
        <f>LEFT(Table1[[#This Row],[Department]],5)&amp;"-"&amp;RIGHT(Table1[[#This Row],[Employee ID]],3)</f>
        <v>Sales-599</v>
      </c>
      <c r="R1235" s="26" t="str">
        <f>LEFT(Table1[[#This Row],[Department]],3)</f>
        <v>Sal</v>
      </c>
      <c r="S1235" s="37">
        <f>_xlfn.XLOOKUP(Table1[[#This Row],[City]],Table2[City],Table2[Bonus %])</f>
        <v>8</v>
      </c>
      <c r="U1235" s="48" t="str">
        <v xml:space="preserve">Ajay </v>
      </c>
      <c r="V1235" s="48" t="str">
        <v>Singh</v>
      </c>
    </row>
    <row r="1236" spans="1:22" x14ac:dyDescent="0.35">
      <c r="A1236" s="7" t="s">
        <v>4204</v>
      </c>
      <c r="B1236" s="40" t="str">
        <f>LEFT(Table1[[#This Row],[Employee Name]],FIND(" ",Table1[[#This Row],[Employee Name]]))</f>
        <v xml:space="preserve">Vikram </v>
      </c>
      <c r="C1236" s="40" t="str">
        <f>RIGHT(Table1[[#This Row],[Employee Name]],LEN(Table1[[#This Row],[Employee Name]])-FIND(" ",Table1[[#This Row],[Employee Name]]))</f>
        <v>Singh</v>
      </c>
      <c r="D1236" s="22">
        <f>Table1[[#This Row],[Basic Salary]]+Table1[[#This Row],[Bonus]]</f>
        <v>115097</v>
      </c>
      <c r="E1236" s="8">
        <v>85</v>
      </c>
      <c r="F1236" s="45">
        <v>100</v>
      </c>
      <c r="G1236" s="8" t="str" cm="1">
        <f t="array" ref="G1236">_xlfn.IFS(Table1[[#This Row],[Performance Score]]&gt;=80,"Excellent",Table1[[#This Row],[Performance Score]]&gt;=60,"Good",Table1[[#This Row],[Performance Score]]&gt;=40,"Need Improvement")</f>
        <v>Excellent</v>
      </c>
      <c r="H1236" s="29">
        <f>Table1[[#This Row],[Bonus]]/Table1[[#This Row],[Basic Salary]]</f>
        <v>0.25277009817793933</v>
      </c>
      <c r="I1236" s="8">
        <f ca="1">DATEDIF(Table1[[#This Row],[Date of Birth]],TODAY(),"y")</f>
        <v>26</v>
      </c>
      <c r="J1236" s="33">
        <v>44326</v>
      </c>
      <c r="K1236" s="33" t="str" cm="1">
        <f t="array" aca="1" ref="K1236" ca="1">_xlfn.IFS(L1236&lt;3,"Junior",L1236&lt;=7,"Mid-Level",L1236&gt;7,"Senior")</f>
        <v>Mid-Level</v>
      </c>
      <c r="L1236" s="45">
        <f ca="1">INT(YEARFRAC(Table1[[#This Row],[Joining Date]],TODAY(),1))</f>
        <v>5</v>
      </c>
      <c r="M1236" s="25" t="str">
        <f t="shared" ca="1" si="19"/>
        <v>No</v>
      </c>
      <c r="N1236" s="25">
        <f>YEAR(Table1[[#This Row],[Joining Date]])</f>
        <v>2021</v>
      </c>
      <c r="O1236" s="45">
        <f>MONTH(Table1[[#This Row],[Joining Date]])</f>
        <v>5</v>
      </c>
      <c r="P1236" s="25">
        <f ca="1">NETWORKDAYS(Table1[[#This Row],[Joining Date]],TODAY())</f>
        <v>1341</v>
      </c>
      <c r="Q1236" s="25" t="str">
        <f>LEFT(Table1[[#This Row],[Department]],5)&amp;"-"&amp;RIGHT(Table1[[#This Row],[Employee ID]],3)</f>
        <v>Suppo-148</v>
      </c>
      <c r="R1236" s="25" t="str">
        <f>LEFT(Table1[[#This Row],[Department]],3)</f>
        <v>Sup</v>
      </c>
      <c r="S1236" s="36">
        <f>_xlfn.XLOOKUP(Table1[[#This Row],[City]],Table2[City],Table2[Bonus %])</f>
        <v>7</v>
      </c>
      <c r="U1236" s="48" t="str">
        <v xml:space="preserve">Vikram </v>
      </c>
      <c r="V1236" s="48" t="str">
        <v>Singh</v>
      </c>
    </row>
    <row r="1237" spans="1:22" x14ac:dyDescent="0.35">
      <c r="A1237" s="9" t="s">
        <v>4729</v>
      </c>
      <c r="B1237" s="41" t="str">
        <f>LEFT(Table1[[#This Row],[Employee Name]],FIND(" ",Table1[[#This Row],[Employee Name]]))</f>
        <v xml:space="preserve">Rohan </v>
      </c>
      <c r="C1237" s="41" t="str">
        <f>RIGHT(Table1[[#This Row],[Employee Name]],LEN(Table1[[#This Row],[Employee Name]])-FIND(" ",Table1[[#This Row],[Employee Name]]))</f>
        <v>Gupta</v>
      </c>
      <c r="D1237" s="23">
        <f>Table1[[#This Row],[Basic Salary]]+Table1[[#This Row],[Bonus]]</f>
        <v>115010</v>
      </c>
      <c r="E1237" s="10">
        <v>64</v>
      </c>
      <c r="F1237" s="46">
        <v>69</v>
      </c>
      <c r="G1237" s="10" t="str" cm="1">
        <f t="array" ref="G1237">_xlfn.IFS(Table1[[#This Row],[Performance Score]]&gt;=80,"Excellent",Table1[[#This Row],[Performance Score]]&gt;=60,"Good",Table1[[#This Row],[Performance Score]]&gt;=40,"Need Improvement")</f>
        <v>Good</v>
      </c>
      <c r="H1237" s="30">
        <f>Table1[[#This Row],[Bonus]]/Table1[[#This Row],[Basic Salary]]</f>
        <v>0.2835364492656578</v>
      </c>
      <c r="I1237" s="10">
        <f ca="1">DATEDIF(Table1[[#This Row],[Date of Birth]],TODAY(),"y")</f>
        <v>24</v>
      </c>
      <c r="J1237" s="34">
        <v>42948</v>
      </c>
      <c r="K1237" s="33" t="str" cm="1">
        <f t="array" aca="1" ref="K1237" ca="1">_xlfn.IFS(L1237&lt;3,"Junior",L1237&lt;=7,"Mid-Level",L1237&gt;7,"Senior")</f>
        <v>Senior</v>
      </c>
      <c r="L1237" s="46">
        <f ca="1">INT(YEARFRAC(Table1[[#This Row],[Joining Date]],TODAY(),1))</f>
        <v>8</v>
      </c>
      <c r="M1237" s="25" t="str">
        <f t="shared" ca="1" si="19"/>
        <v>Yes</v>
      </c>
      <c r="N1237" s="26">
        <f>YEAR(Table1[[#This Row],[Joining Date]])</f>
        <v>2017</v>
      </c>
      <c r="O1237" s="46">
        <f>MONTH(Table1[[#This Row],[Joining Date]])</f>
        <v>8</v>
      </c>
      <c r="P1237" s="26">
        <f ca="1">NETWORKDAYS(Table1[[#This Row],[Joining Date]],TODAY())</f>
        <v>2325</v>
      </c>
      <c r="Q1237" s="26" t="str">
        <f>LEFT(Table1[[#This Row],[Department]],5)&amp;"-"&amp;RIGHT(Table1[[#This Row],[Employee ID]],3)</f>
        <v>Marke-673</v>
      </c>
      <c r="R1237" s="26" t="str">
        <f>LEFT(Table1[[#This Row],[Department]],3)</f>
        <v>Mar</v>
      </c>
      <c r="S1237" s="37">
        <f>_xlfn.XLOOKUP(Table1[[#This Row],[City]],Table2[City],Table2[Bonus %])</f>
        <v>5</v>
      </c>
      <c r="U1237" s="48" t="str">
        <v xml:space="preserve">Rohan </v>
      </c>
      <c r="V1237" s="48" t="str">
        <v>Gupta</v>
      </c>
    </row>
    <row r="1238" spans="1:22" x14ac:dyDescent="0.35">
      <c r="A1238" s="7" t="s">
        <v>1897</v>
      </c>
      <c r="B1238" s="40" t="str">
        <f>LEFT(Table1[[#This Row],[Employee Name]],FIND(" ",Table1[[#This Row],[Employee Name]]))</f>
        <v xml:space="preserve">Rahul </v>
      </c>
      <c r="C1238" s="40" t="str">
        <f>RIGHT(Table1[[#This Row],[Employee Name]],LEN(Table1[[#This Row],[Employee Name]])-FIND(" ",Table1[[#This Row],[Employee Name]]))</f>
        <v>Verma</v>
      </c>
      <c r="D1238" s="22">
        <f>Table1[[#This Row],[Basic Salary]]+Table1[[#This Row],[Bonus]]</f>
        <v>115006</v>
      </c>
      <c r="E1238" s="8">
        <v>73</v>
      </c>
      <c r="F1238" s="45">
        <v>40</v>
      </c>
      <c r="G1238" s="8" t="str" cm="1">
        <f t="array" ref="G1238">_xlfn.IFS(Table1[[#This Row],[Performance Score]]&gt;=80,"Excellent",Table1[[#This Row],[Performance Score]]&gt;=60,"Good",Table1[[#This Row],[Performance Score]]&gt;=40,"Need Improvement")</f>
        <v>Need Improvement</v>
      </c>
      <c r="H1238" s="29">
        <f>Table1[[#This Row],[Bonus]]/Table1[[#This Row],[Basic Salary]]</f>
        <v>6.8620436531903625E-2</v>
      </c>
      <c r="I1238" s="8">
        <f ca="1">DATEDIF(Table1[[#This Row],[Date of Birth]],TODAY(),"y")</f>
        <v>28</v>
      </c>
      <c r="J1238" s="33">
        <v>43416</v>
      </c>
      <c r="K1238" s="33" t="str" cm="1">
        <f t="array" aca="1" ref="K1238" ca="1">_xlfn.IFS(L1238&lt;3,"Junior",L1238&lt;=7,"Mid-Level",L1238&gt;7,"Senior")</f>
        <v>Mid-Level</v>
      </c>
      <c r="L1238" s="45">
        <f ca="1">INT(YEARFRAC(Table1[[#This Row],[Joining Date]],TODAY(),1))</f>
        <v>7</v>
      </c>
      <c r="M1238" s="25" t="str">
        <f t="shared" ca="1" si="19"/>
        <v>Yes</v>
      </c>
      <c r="N1238" s="25">
        <f>YEAR(Table1[[#This Row],[Joining Date]])</f>
        <v>2018</v>
      </c>
      <c r="O1238" s="45">
        <f>MONTH(Table1[[#This Row],[Joining Date]])</f>
        <v>11</v>
      </c>
      <c r="P1238" s="25">
        <f ca="1">NETWORKDAYS(Table1[[#This Row],[Joining Date]],TODAY())</f>
        <v>1991</v>
      </c>
      <c r="Q1238" s="25" t="str">
        <f>LEFT(Table1[[#This Row],[Department]],5)&amp;"-"&amp;RIGHT(Table1[[#This Row],[Employee ID]],3)</f>
        <v>Opera-841</v>
      </c>
      <c r="R1238" s="25" t="str">
        <f>LEFT(Table1[[#This Row],[Department]],3)</f>
        <v>Ope</v>
      </c>
      <c r="S1238" s="36">
        <f>_xlfn.XLOOKUP(Table1[[#This Row],[City]],Table2[City],Table2[Bonus %])</f>
        <v>4</v>
      </c>
      <c r="U1238" s="48" t="str">
        <v xml:space="preserve">Rahul </v>
      </c>
      <c r="V1238" s="48" t="str">
        <v>Verma</v>
      </c>
    </row>
    <row r="1239" spans="1:22" x14ac:dyDescent="0.35">
      <c r="A1239" s="9" t="s">
        <v>1915</v>
      </c>
      <c r="B1239" s="41" t="str">
        <f>LEFT(Table1[[#This Row],[Employee Name]],FIND(" ",Table1[[#This Row],[Employee Name]]))</f>
        <v xml:space="preserve">Sneha </v>
      </c>
      <c r="C1239" s="41" t="str">
        <f>RIGHT(Table1[[#This Row],[Employee Name]],LEN(Table1[[#This Row],[Employee Name]])-FIND(" ",Table1[[#This Row],[Employee Name]]))</f>
        <v>Iyer</v>
      </c>
      <c r="D1239" s="23">
        <f>Table1[[#This Row],[Basic Salary]]+Table1[[#This Row],[Bonus]]</f>
        <v>114991</v>
      </c>
      <c r="E1239" s="10">
        <v>91</v>
      </c>
      <c r="F1239" s="46">
        <v>82</v>
      </c>
      <c r="G1239" s="10" t="str" cm="1">
        <f t="array" ref="G1239">_xlfn.IFS(Table1[[#This Row],[Performance Score]]&gt;=80,"Excellent",Table1[[#This Row],[Performance Score]]&gt;=60,"Good",Table1[[#This Row],[Performance Score]]&gt;=40,"Need Improvement")</f>
        <v>Excellent</v>
      </c>
      <c r="H1239" s="30">
        <f>Table1[[#This Row],[Bonus]]/Table1[[#This Row],[Basic Salary]]</f>
        <v>0.34158179039352254</v>
      </c>
      <c r="I1239" s="10">
        <f ca="1">DATEDIF(Table1[[#This Row],[Date of Birth]],TODAY(),"y")</f>
        <v>40</v>
      </c>
      <c r="J1239" s="34">
        <v>42448</v>
      </c>
      <c r="K1239" s="33" t="str" cm="1">
        <f t="array" aca="1" ref="K1239" ca="1">_xlfn.IFS(L1239&lt;3,"Junior",L1239&lt;=7,"Mid-Level",L1239&gt;7,"Senior")</f>
        <v>Senior</v>
      </c>
      <c r="L1239" s="46">
        <f ca="1">INT(YEARFRAC(Table1[[#This Row],[Joining Date]],TODAY(),1))</f>
        <v>10</v>
      </c>
      <c r="M1239" s="25" t="str">
        <f t="shared" ca="1" si="19"/>
        <v>Yes</v>
      </c>
      <c r="N1239" s="26">
        <f>YEAR(Table1[[#This Row],[Joining Date]])</f>
        <v>2016</v>
      </c>
      <c r="O1239" s="46">
        <f>MONTH(Table1[[#This Row],[Joining Date]])</f>
        <v>3</v>
      </c>
      <c r="P1239" s="26">
        <f ca="1">NETWORKDAYS(Table1[[#This Row],[Joining Date]],TODAY())</f>
        <v>2681</v>
      </c>
      <c r="Q1239" s="26" t="str">
        <f>LEFT(Table1[[#This Row],[Department]],5)&amp;"-"&amp;RIGHT(Table1[[#This Row],[Employee ID]],3)</f>
        <v>IT-859</v>
      </c>
      <c r="R1239" s="26" t="str">
        <f>LEFT(Table1[[#This Row],[Department]],3)</f>
        <v>IT</v>
      </c>
      <c r="S1239" s="37">
        <f>_xlfn.XLOOKUP(Table1[[#This Row],[City]],Table2[City],Table2[Bonus %])</f>
        <v>4</v>
      </c>
      <c r="U1239" s="48" t="str">
        <v xml:space="preserve">Sneha </v>
      </c>
      <c r="V1239" s="48" t="str">
        <v>Iyer</v>
      </c>
    </row>
    <row r="1240" spans="1:22" x14ac:dyDescent="0.35">
      <c r="A1240" s="7" t="s">
        <v>2757</v>
      </c>
      <c r="B1240" s="40" t="str">
        <f>LEFT(Table1[[#This Row],[Employee Name]],FIND(" ",Table1[[#This Row],[Employee Name]]))</f>
        <v xml:space="preserve">Aarav </v>
      </c>
      <c r="C1240" s="40" t="str">
        <f>RIGHT(Table1[[#This Row],[Employee Name]],LEN(Table1[[#This Row],[Employee Name]])-FIND(" ",Table1[[#This Row],[Employee Name]]))</f>
        <v>Sharma</v>
      </c>
      <c r="D1240" s="22">
        <f>Table1[[#This Row],[Basic Salary]]+Table1[[#This Row],[Bonus]]</f>
        <v>114960</v>
      </c>
      <c r="E1240" s="8">
        <v>76</v>
      </c>
      <c r="F1240" s="45">
        <v>64</v>
      </c>
      <c r="G1240" s="8" t="str" cm="1">
        <f t="array" ref="G1240">_xlfn.IFS(Table1[[#This Row],[Performance Score]]&gt;=80,"Excellent",Table1[[#This Row],[Performance Score]]&gt;=60,"Good",Table1[[#This Row],[Performance Score]]&gt;=40,"Need Improvement")</f>
        <v>Good</v>
      </c>
      <c r="H1240" s="29">
        <f>Table1[[#This Row],[Bonus]]/Table1[[#This Row],[Basic Salary]]</f>
        <v>0.32553875955584766</v>
      </c>
      <c r="I1240" s="8">
        <f ca="1">DATEDIF(Table1[[#This Row],[Date of Birth]],TODAY(),"y")</f>
        <v>29</v>
      </c>
      <c r="J1240" s="33">
        <v>43199</v>
      </c>
      <c r="K1240" s="33" t="str" cm="1">
        <f t="array" aca="1" ref="K1240" ca="1">_xlfn.IFS(L1240&lt;3,"Junior",L1240&lt;=7,"Mid-Level",L1240&gt;7,"Senior")</f>
        <v>Senior</v>
      </c>
      <c r="L1240" s="45">
        <f ca="1">INT(YEARFRAC(Table1[[#This Row],[Joining Date]],TODAY(),1))</f>
        <v>8</v>
      </c>
      <c r="M1240" s="25" t="str">
        <f t="shared" ca="1" si="19"/>
        <v>Yes</v>
      </c>
      <c r="N1240" s="25">
        <f>YEAR(Table1[[#This Row],[Joining Date]])</f>
        <v>2018</v>
      </c>
      <c r="O1240" s="45">
        <f>MONTH(Table1[[#This Row],[Joining Date]])</f>
        <v>4</v>
      </c>
      <c r="P1240" s="25">
        <f ca="1">NETWORKDAYS(Table1[[#This Row],[Joining Date]],TODAY())</f>
        <v>2146</v>
      </c>
      <c r="Q1240" s="25" t="str">
        <f>LEFT(Table1[[#This Row],[Department]],5)&amp;"-"&amp;RIGHT(Table1[[#This Row],[Employee ID]],3)</f>
        <v>Finan-701</v>
      </c>
      <c r="R1240" s="25" t="str">
        <f>LEFT(Table1[[#This Row],[Department]],3)</f>
        <v>Fin</v>
      </c>
      <c r="S1240" s="36">
        <f>_xlfn.XLOOKUP(Table1[[#This Row],[City]],Table2[City],Table2[Bonus %])</f>
        <v>7</v>
      </c>
      <c r="U1240" s="48" t="str">
        <v xml:space="preserve">Aarav </v>
      </c>
      <c r="V1240" s="48" t="str">
        <v>Sharma</v>
      </c>
    </row>
    <row r="1241" spans="1:22" x14ac:dyDescent="0.35">
      <c r="A1241" s="9" t="s">
        <v>4345</v>
      </c>
      <c r="B1241" s="41" t="str">
        <f>LEFT(Table1[[#This Row],[Employee Name]],FIND(" ",Table1[[#This Row],[Employee Name]]))</f>
        <v xml:space="preserve">Pooja </v>
      </c>
      <c r="C1241" s="41" t="str">
        <f>RIGHT(Table1[[#This Row],[Employee Name]],LEN(Table1[[#This Row],[Employee Name]])-FIND(" ",Table1[[#This Row],[Employee Name]]))</f>
        <v>Das</v>
      </c>
      <c r="D1241" s="23">
        <f>Table1[[#This Row],[Basic Salary]]+Table1[[#This Row],[Bonus]]</f>
        <v>114945</v>
      </c>
      <c r="E1241" s="10">
        <v>64</v>
      </c>
      <c r="F1241" s="46">
        <v>92</v>
      </c>
      <c r="G1241" s="10" t="str" cm="1">
        <f t="array" ref="G1241">_xlfn.IFS(Table1[[#This Row],[Performance Score]]&gt;=80,"Excellent",Table1[[#This Row],[Performance Score]]&gt;=60,"Good",Table1[[#This Row],[Performance Score]]&gt;=40,"Need Improvement")</f>
        <v>Excellent</v>
      </c>
      <c r="H1241" s="30">
        <f>Table1[[#This Row],[Bonus]]/Table1[[#This Row],[Basic Salary]]</f>
        <v>0.14166385252577421</v>
      </c>
      <c r="I1241" s="10">
        <f ca="1">DATEDIF(Table1[[#This Row],[Date of Birth]],TODAY(),"y")</f>
        <v>16</v>
      </c>
      <c r="J1241" s="34">
        <v>42685</v>
      </c>
      <c r="K1241" s="33" t="str" cm="1">
        <f t="array" aca="1" ref="K1241" ca="1">_xlfn.IFS(L1241&lt;3,"Junior",L1241&lt;=7,"Mid-Level",L1241&gt;7,"Senior")</f>
        <v>Senior</v>
      </c>
      <c r="L1241" s="46">
        <f ca="1">INT(YEARFRAC(Table1[[#This Row],[Joining Date]],TODAY(),1))</f>
        <v>9</v>
      </c>
      <c r="M1241" s="25" t="str">
        <f t="shared" ca="1" si="19"/>
        <v>Yes</v>
      </c>
      <c r="N1241" s="26">
        <f>YEAR(Table1[[#This Row],[Joining Date]])</f>
        <v>2016</v>
      </c>
      <c r="O1241" s="46">
        <f>MONTH(Table1[[#This Row],[Joining Date]])</f>
        <v>11</v>
      </c>
      <c r="P1241" s="26">
        <f ca="1">NETWORKDAYS(Table1[[#This Row],[Joining Date]],TODAY())</f>
        <v>2512</v>
      </c>
      <c r="Q1241" s="26" t="str">
        <f>LEFT(Table1[[#This Row],[Department]],5)&amp;"-"&amp;RIGHT(Table1[[#This Row],[Employee ID]],3)</f>
        <v>Opera-289</v>
      </c>
      <c r="R1241" s="26" t="str">
        <f>LEFT(Table1[[#This Row],[Department]],3)</f>
        <v>Ope</v>
      </c>
      <c r="S1241" s="37">
        <f>_xlfn.XLOOKUP(Table1[[#This Row],[City]],Table2[City],Table2[Bonus %])</f>
        <v>7</v>
      </c>
      <c r="U1241" s="48" t="str">
        <v xml:space="preserve">Pooja </v>
      </c>
      <c r="V1241" s="48" t="str">
        <v>Das</v>
      </c>
    </row>
    <row r="1242" spans="1:22" x14ac:dyDescent="0.35">
      <c r="A1242" s="7" t="s">
        <v>4809</v>
      </c>
      <c r="B1242" s="40" t="str">
        <f>LEFT(Table1[[#This Row],[Employee Name]],FIND(" ",Table1[[#This Row],[Employee Name]]))</f>
        <v xml:space="preserve">Nisha </v>
      </c>
      <c r="C1242" s="40" t="str">
        <f>RIGHT(Table1[[#This Row],[Employee Name]],LEN(Table1[[#This Row],[Employee Name]])-FIND(" ",Table1[[#This Row],[Employee Name]]))</f>
        <v>Kapoor</v>
      </c>
      <c r="D1242" s="22">
        <f>Table1[[#This Row],[Basic Salary]]+Table1[[#This Row],[Bonus]]</f>
        <v>114941</v>
      </c>
      <c r="E1242" s="8">
        <v>77</v>
      </c>
      <c r="F1242" s="45">
        <v>90</v>
      </c>
      <c r="G1242" s="8" t="str" cm="1">
        <f t="array" ref="G1242">_xlfn.IFS(Table1[[#This Row],[Performance Score]]&gt;=80,"Excellent",Table1[[#This Row],[Performance Score]]&gt;=60,"Good",Table1[[#This Row],[Performance Score]]&gt;=40,"Need Improvement")</f>
        <v>Excellent</v>
      </c>
      <c r="H1242" s="29">
        <f>Table1[[#This Row],[Bonus]]/Table1[[#This Row],[Basic Salary]]</f>
        <v>0.10842060599047233</v>
      </c>
      <c r="I1242" s="8">
        <f ca="1">DATEDIF(Table1[[#This Row],[Date of Birth]],TODAY(),"y")</f>
        <v>28</v>
      </c>
      <c r="J1242" s="33">
        <v>43978</v>
      </c>
      <c r="K1242" s="33" t="str" cm="1">
        <f t="array" aca="1" ref="K1242" ca="1">_xlfn.IFS(L1242&lt;3,"Junior",L1242&lt;=7,"Mid-Level",L1242&gt;7,"Senior")</f>
        <v>Mid-Level</v>
      </c>
      <c r="L1242" s="45">
        <f ca="1">INT(YEARFRAC(Table1[[#This Row],[Joining Date]],TODAY(),1))</f>
        <v>6</v>
      </c>
      <c r="M1242" s="25" t="str">
        <f t="shared" ca="1" si="19"/>
        <v>Yes</v>
      </c>
      <c r="N1242" s="25">
        <f>YEAR(Table1[[#This Row],[Joining Date]])</f>
        <v>2020</v>
      </c>
      <c r="O1242" s="45">
        <f>MONTH(Table1[[#This Row],[Joining Date]])</f>
        <v>5</v>
      </c>
      <c r="P1242" s="25">
        <f ca="1">NETWORKDAYS(Table1[[#This Row],[Joining Date]],TODAY())</f>
        <v>1589</v>
      </c>
      <c r="Q1242" s="25" t="str">
        <f>LEFT(Table1[[#This Row],[Department]],5)&amp;"-"&amp;RIGHT(Table1[[#This Row],[Employee ID]],3)</f>
        <v>HR-753</v>
      </c>
      <c r="R1242" s="25" t="str">
        <f>LEFT(Table1[[#This Row],[Department]],3)</f>
        <v>HR</v>
      </c>
      <c r="S1242" s="36">
        <f>_xlfn.XLOOKUP(Table1[[#This Row],[City]],Table2[City],Table2[Bonus %])</f>
        <v>5</v>
      </c>
      <c r="U1242" s="48" t="str">
        <v xml:space="preserve">Nisha </v>
      </c>
      <c r="V1242" s="48" t="str">
        <v>Kapoor</v>
      </c>
    </row>
    <row r="1243" spans="1:22" x14ac:dyDescent="0.35">
      <c r="A1243" s="9" t="s">
        <v>3351</v>
      </c>
      <c r="B1243" s="41" t="str">
        <f>LEFT(Table1[[#This Row],[Employee Name]],FIND(" ",Table1[[#This Row],[Employee Name]]))</f>
        <v xml:space="preserve">Gayathri </v>
      </c>
      <c r="C1243" s="41" t="str">
        <f>RIGHT(Table1[[#This Row],[Employee Name]],LEN(Table1[[#This Row],[Employee Name]])-FIND(" ",Table1[[#This Row],[Employee Name]]))</f>
        <v>Iyer</v>
      </c>
      <c r="D1243" s="23">
        <f>Table1[[#This Row],[Basic Salary]]+Table1[[#This Row],[Bonus]]</f>
        <v>114924</v>
      </c>
      <c r="E1243" s="10">
        <v>90</v>
      </c>
      <c r="F1243" s="46">
        <v>48</v>
      </c>
      <c r="G1243" s="10" t="str" cm="1">
        <f t="array" ref="G1243">_xlfn.IFS(Table1[[#This Row],[Performance Score]]&gt;=80,"Excellent",Table1[[#This Row],[Performance Score]]&gt;=60,"Good",Table1[[#This Row],[Performance Score]]&gt;=40,"Need Improvement")</f>
        <v>Need Improvement</v>
      </c>
      <c r="H1243" s="30">
        <f>Table1[[#This Row],[Bonus]]/Table1[[#This Row],[Basic Salary]]</f>
        <v>0.2329181551929452</v>
      </c>
      <c r="I1243" s="10">
        <f ca="1">DATEDIF(Table1[[#This Row],[Date of Birth]],TODAY(),"y")</f>
        <v>35</v>
      </c>
      <c r="J1243" s="34">
        <v>43881</v>
      </c>
      <c r="K1243" s="33" t="str" cm="1">
        <f t="array" aca="1" ref="K1243" ca="1">_xlfn.IFS(L1243&lt;3,"Junior",L1243&lt;=7,"Mid-Level",L1243&gt;7,"Senior")</f>
        <v>Mid-Level</v>
      </c>
      <c r="L1243" s="46">
        <f ca="1">INT(YEARFRAC(Table1[[#This Row],[Joining Date]],TODAY(),1))</f>
        <v>6</v>
      </c>
      <c r="M1243" s="25" t="str">
        <f t="shared" ca="1" si="19"/>
        <v>Yes</v>
      </c>
      <c r="N1243" s="26">
        <f>YEAR(Table1[[#This Row],[Joining Date]])</f>
        <v>2020</v>
      </c>
      <c r="O1243" s="46">
        <f>MONTH(Table1[[#This Row],[Joining Date]])</f>
        <v>2</v>
      </c>
      <c r="P1243" s="26">
        <f ca="1">NETWORKDAYS(Table1[[#This Row],[Joining Date]],TODAY())</f>
        <v>1658</v>
      </c>
      <c r="Q1243" s="26" t="str">
        <f>LEFT(Table1[[#This Row],[Department]],5)&amp;"-"&amp;RIGHT(Table1[[#This Row],[Employee ID]],3)</f>
        <v>IT-295</v>
      </c>
      <c r="R1243" s="26" t="str">
        <f>LEFT(Table1[[#This Row],[Department]],3)</f>
        <v>IT</v>
      </c>
      <c r="S1243" s="37">
        <f>_xlfn.XLOOKUP(Table1[[#This Row],[City]],Table2[City],Table2[Bonus %])</f>
        <v>6</v>
      </c>
      <c r="U1243" s="48" t="str">
        <v xml:space="preserve">Gayathri </v>
      </c>
      <c r="V1243" s="48" t="str">
        <v>Iyer</v>
      </c>
    </row>
    <row r="1244" spans="1:22" x14ac:dyDescent="0.35">
      <c r="A1244" s="7" t="s">
        <v>764</v>
      </c>
      <c r="B1244" s="40" t="str">
        <f>LEFT(Table1[[#This Row],[Employee Name]],FIND(" ",Table1[[#This Row],[Employee Name]]))</f>
        <v xml:space="preserve">Ishita </v>
      </c>
      <c r="C1244" s="40" t="str">
        <f>RIGHT(Table1[[#This Row],[Employee Name]],LEN(Table1[[#This Row],[Employee Name]])-FIND(" ",Table1[[#This Row],[Employee Name]]))</f>
        <v>Roy</v>
      </c>
      <c r="D1244" s="22">
        <f>Table1[[#This Row],[Basic Salary]]+Table1[[#This Row],[Bonus]]</f>
        <v>114884</v>
      </c>
      <c r="E1244" s="8">
        <v>94</v>
      </c>
      <c r="F1244" s="45">
        <v>83</v>
      </c>
      <c r="G1244" s="8" t="str" cm="1">
        <f t="array" ref="G1244">_xlfn.IFS(Table1[[#This Row],[Performance Score]]&gt;=80,"Excellent",Table1[[#This Row],[Performance Score]]&gt;=60,"Good",Table1[[#This Row],[Performance Score]]&gt;=40,"Need Improvement")</f>
        <v>Excellent</v>
      </c>
      <c r="H1244" s="29">
        <f>Table1[[#This Row],[Bonus]]/Table1[[#This Row],[Basic Salary]]</f>
        <v>0.32622222222222225</v>
      </c>
      <c r="I1244" s="8">
        <f ca="1">DATEDIF(Table1[[#This Row],[Date of Birth]],TODAY(),"y")</f>
        <v>40</v>
      </c>
      <c r="J1244" s="33">
        <v>45402</v>
      </c>
      <c r="K1244" s="33" t="str" cm="1">
        <f t="array" aca="1" ref="K1244" ca="1">_xlfn.IFS(L1244&lt;3,"Junior",L1244&lt;=7,"Mid-Level",L1244&gt;7,"Senior")</f>
        <v>Junior</v>
      </c>
      <c r="L1244" s="45">
        <f ca="1">INT(YEARFRAC(Table1[[#This Row],[Joining Date]],TODAY(),1))</f>
        <v>2</v>
      </c>
      <c r="M1244" s="25" t="str">
        <f t="shared" ca="1" si="19"/>
        <v>No</v>
      </c>
      <c r="N1244" s="25">
        <f>YEAR(Table1[[#This Row],[Joining Date]])</f>
        <v>2024</v>
      </c>
      <c r="O1244" s="45">
        <f>MONTH(Table1[[#This Row],[Joining Date]])</f>
        <v>4</v>
      </c>
      <c r="P1244" s="25">
        <f ca="1">NETWORKDAYS(Table1[[#This Row],[Joining Date]],TODAY())</f>
        <v>571</v>
      </c>
      <c r="Q1244" s="25" t="str">
        <f>LEFT(Table1[[#This Row],[Department]],5)&amp;"-"&amp;RIGHT(Table1[[#This Row],[Employee ID]],3)</f>
        <v>Opera-708</v>
      </c>
      <c r="R1244" s="25" t="str">
        <f>LEFT(Table1[[#This Row],[Department]],3)</f>
        <v>Ope</v>
      </c>
      <c r="S1244" s="36">
        <f>_xlfn.XLOOKUP(Table1[[#This Row],[City]],Table2[City],Table2[Bonus %])</f>
        <v>5</v>
      </c>
      <c r="U1244" s="48" t="str">
        <v xml:space="preserve">Ishita </v>
      </c>
      <c r="V1244" s="48" t="str">
        <v>Roy</v>
      </c>
    </row>
    <row r="1245" spans="1:22" x14ac:dyDescent="0.35">
      <c r="A1245" s="9" t="s">
        <v>4926</v>
      </c>
      <c r="B1245" s="41" t="str">
        <f>LEFT(Table1[[#This Row],[Employee Name]],FIND(" ",Table1[[#This Row],[Employee Name]]))</f>
        <v xml:space="preserve">Arjun </v>
      </c>
      <c r="C1245" s="41" t="str">
        <f>RIGHT(Table1[[#This Row],[Employee Name]],LEN(Table1[[#This Row],[Employee Name]])-FIND(" ",Table1[[#This Row],[Employee Name]]))</f>
        <v>Mehta</v>
      </c>
      <c r="D1245" s="23">
        <f>Table1[[#This Row],[Basic Salary]]+Table1[[#This Row],[Bonus]]</f>
        <v>114884</v>
      </c>
      <c r="E1245" s="10">
        <v>93</v>
      </c>
      <c r="F1245" s="46">
        <v>43</v>
      </c>
      <c r="G1245" s="10" t="str" cm="1">
        <f t="array" ref="G1245">_xlfn.IFS(Table1[[#This Row],[Performance Score]]&gt;=80,"Excellent",Table1[[#This Row],[Performance Score]]&gt;=60,"Good",Table1[[#This Row],[Performance Score]]&gt;=40,"Need Improvement")</f>
        <v>Need Improvement</v>
      </c>
      <c r="H1245" s="30">
        <f>Table1[[#This Row],[Bonus]]/Table1[[#This Row],[Basic Salary]]</f>
        <v>0.27627617619285677</v>
      </c>
      <c r="I1245" s="10">
        <f ca="1">DATEDIF(Table1[[#This Row],[Date of Birth]],TODAY(),"y")</f>
        <v>46</v>
      </c>
      <c r="J1245" s="34">
        <v>42631</v>
      </c>
      <c r="K1245" s="33" t="str" cm="1">
        <f t="array" aca="1" ref="K1245" ca="1">_xlfn.IFS(L1245&lt;3,"Junior",L1245&lt;=7,"Mid-Level",L1245&gt;7,"Senior")</f>
        <v>Senior</v>
      </c>
      <c r="L1245" s="46">
        <f ca="1">INT(YEARFRAC(Table1[[#This Row],[Joining Date]],TODAY(),1))</f>
        <v>9</v>
      </c>
      <c r="M1245" s="25" t="str">
        <f t="shared" ca="1" si="19"/>
        <v>Yes</v>
      </c>
      <c r="N1245" s="26">
        <f>YEAR(Table1[[#This Row],[Joining Date]])</f>
        <v>2016</v>
      </c>
      <c r="O1245" s="46">
        <f>MONTH(Table1[[#This Row],[Joining Date]])</f>
        <v>9</v>
      </c>
      <c r="P1245" s="26">
        <f ca="1">NETWORKDAYS(Table1[[#This Row],[Joining Date]],TODAY())</f>
        <v>2551</v>
      </c>
      <c r="Q1245" s="26" t="str">
        <f>LEFT(Table1[[#This Row],[Department]],5)&amp;"-"&amp;RIGHT(Table1[[#This Row],[Employee ID]],3)</f>
        <v>Sales-870</v>
      </c>
      <c r="R1245" s="26" t="str">
        <f>LEFT(Table1[[#This Row],[Department]],3)</f>
        <v>Sal</v>
      </c>
      <c r="S1245" s="37">
        <f>_xlfn.XLOOKUP(Table1[[#This Row],[City]],Table2[City],Table2[Bonus %])</f>
        <v>6</v>
      </c>
      <c r="U1245" s="48" t="str">
        <v xml:space="preserve">Arjun </v>
      </c>
      <c r="V1245" s="48" t="str">
        <v>Mehta</v>
      </c>
    </row>
    <row r="1246" spans="1:22" x14ac:dyDescent="0.35">
      <c r="A1246" s="7" t="s">
        <v>3941</v>
      </c>
      <c r="B1246" s="40" t="str">
        <f>LEFT(Table1[[#This Row],[Employee Name]],FIND(" ",Table1[[#This Row],[Employee Name]]))</f>
        <v xml:space="preserve">Neha </v>
      </c>
      <c r="C1246" s="40" t="str">
        <f>RIGHT(Table1[[#This Row],[Employee Name]],LEN(Table1[[#This Row],[Employee Name]])-FIND(" ",Table1[[#This Row],[Employee Name]]))</f>
        <v>Kulkarni</v>
      </c>
      <c r="D1246" s="22">
        <f>Table1[[#This Row],[Basic Salary]]+Table1[[#This Row],[Bonus]]</f>
        <v>114878</v>
      </c>
      <c r="E1246" s="8">
        <v>83</v>
      </c>
      <c r="F1246" s="45">
        <v>68</v>
      </c>
      <c r="G1246" s="8" t="str" cm="1">
        <f t="array" ref="G1246">_xlfn.IFS(Table1[[#This Row],[Performance Score]]&gt;=80,"Excellent",Table1[[#This Row],[Performance Score]]&gt;=60,"Good",Table1[[#This Row],[Performance Score]]&gt;=40,"Need Improvement")</f>
        <v>Good</v>
      </c>
      <c r="H1246" s="29">
        <f>Table1[[#This Row],[Bonus]]/Table1[[#This Row],[Basic Salary]]</f>
        <v>0.12805758221471567</v>
      </c>
      <c r="I1246" s="8">
        <f ca="1">DATEDIF(Table1[[#This Row],[Date of Birth]],TODAY(),"y")</f>
        <v>18</v>
      </c>
      <c r="J1246" s="33">
        <v>45128</v>
      </c>
      <c r="K1246" s="33" t="str" cm="1">
        <f t="array" aca="1" ref="K1246" ca="1">_xlfn.IFS(L1246&lt;3,"Junior",L1246&lt;=7,"Mid-Level",L1246&gt;7,"Senior")</f>
        <v>Junior</v>
      </c>
      <c r="L1246" s="45">
        <f ca="1">INT(YEARFRAC(Table1[[#This Row],[Joining Date]],TODAY(),1))</f>
        <v>2</v>
      </c>
      <c r="M1246" s="25" t="str">
        <f t="shared" ca="1" si="19"/>
        <v>No</v>
      </c>
      <c r="N1246" s="25">
        <f>YEAR(Table1[[#This Row],[Joining Date]])</f>
        <v>2023</v>
      </c>
      <c r="O1246" s="45">
        <f>MONTH(Table1[[#This Row],[Joining Date]])</f>
        <v>7</v>
      </c>
      <c r="P1246" s="25">
        <f ca="1">NETWORKDAYS(Table1[[#This Row],[Joining Date]],TODAY())</f>
        <v>767</v>
      </c>
      <c r="Q1246" s="25" t="str">
        <f>LEFT(Table1[[#This Row],[Department]],5)&amp;"-"&amp;RIGHT(Table1[[#This Row],[Employee ID]],3)</f>
        <v>Finan-885</v>
      </c>
      <c r="R1246" s="25" t="str">
        <f>LEFT(Table1[[#This Row],[Department]],3)</f>
        <v>Fin</v>
      </c>
      <c r="S1246" s="36">
        <f>_xlfn.XLOOKUP(Table1[[#This Row],[City]],Table2[City],Table2[Bonus %])</f>
        <v>6</v>
      </c>
      <c r="U1246" s="48" t="str">
        <v xml:space="preserve">Neha </v>
      </c>
      <c r="V1246" s="48" t="str">
        <v>Kulkarni</v>
      </c>
    </row>
    <row r="1247" spans="1:22" x14ac:dyDescent="0.35">
      <c r="A1247" s="9" t="s">
        <v>236</v>
      </c>
      <c r="B1247" s="41" t="str">
        <f>LEFT(Table1[[#This Row],[Employee Name]],FIND(" ",Table1[[#This Row],[Employee Name]]))</f>
        <v xml:space="preserve">Vikram </v>
      </c>
      <c r="C1247" s="41" t="str">
        <f>RIGHT(Table1[[#This Row],[Employee Name]],LEN(Table1[[#This Row],[Employee Name]])-FIND(" ",Table1[[#This Row],[Employee Name]]))</f>
        <v>Singh</v>
      </c>
      <c r="D1247" s="23">
        <f>Table1[[#This Row],[Basic Salary]]+Table1[[#This Row],[Bonus]]</f>
        <v>114877</v>
      </c>
      <c r="E1247" s="10">
        <v>94</v>
      </c>
      <c r="F1247" s="46">
        <v>58</v>
      </c>
      <c r="G1247" s="10" t="str" cm="1">
        <f t="array" ref="G1247">_xlfn.IFS(Table1[[#This Row],[Performance Score]]&gt;=80,"Excellent",Table1[[#This Row],[Performance Score]]&gt;=60,"Good",Table1[[#This Row],[Performance Score]]&gt;=40,"Need Improvement")</f>
        <v>Need Improvement</v>
      </c>
      <c r="H1247" s="30">
        <f>Table1[[#This Row],[Bonus]]/Table1[[#This Row],[Basic Salary]]</f>
        <v>0.10496902774037167</v>
      </c>
      <c r="I1247" s="10">
        <f ca="1">DATEDIF(Table1[[#This Row],[Date of Birth]],TODAY(),"y")</f>
        <v>27</v>
      </c>
      <c r="J1247" s="34">
        <v>42328</v>
      </c>
      <c r="K1247" s="33" t="str" cm="1">
        <f t="array" aca="1" ref="K1247" ca="1">_xlfn.IFS(L1247&lt;3,"Junior",L1247&lt;=7,"Mid-Level",L1247&gt;7,"Senior")</f>
        <v>Senior</v>
      </c>
      <c r="L1247" s="46">
        <f ca="1">INT(YEARFRAC(Table1[[#This Row],[Joining Date]],TODAY(),1))</f>
        <v>10</v>
      </c>
      <c r="M1247" s="25" t="str">
        <f t="shared" ca="1" si="19"/>
        <v>Yes</v>
      </c>
      <c r="N1247" s="26">
        <f>YEAR(Table1[[#This Row],[Joining Date]])</f>
        <v>2015</v>
      </c>
      <c r="O1247" s="46">
        <f>MONTH(Table1[[#This Row],[Joining Date]])</f>
        <v>11</v>
      </c>
      <c r="P1247" s="26">
        <f ca="1">NETWORKDAYS(Table1[[#This Row],[Joining Date]],TODAY())</f>
        <v>2767</v>
      </c>
      <c r="Q1247" s="26" t="str">
        <f>LEFT(Table1[[#This Row],[Department]],5)&amp;"-"&amp;RIGHT(Table1[[#This Row],[Employee ID]],3)</f>
        <v>Marke-180</v>
      </c>
      <c r="R1247" s="26" t="str">
        <f>LEFT(Table1[[#This Row],[Department]],3)</f>
        <v>Mar</v>
      </c>
      <c r="S1247" s="37">
        <f>_xlfn.XLOOKUP(Table1[[#This Row],[City]],Table2[City],Table2[Bonus %])</f>
        <v>6</v>
      </c>
      <c r="U1247" s="48" t="str">
        <v xml:space="preserve">Vikram </v>
      </c>
      <c r="V1247" s="48" t="str">
        <v>Singh</v>
      </c>
    </row>
    <row r="1248" spans="1:22" x14ac:dyDescent="0.35">
      <c r="A1248" s="7" t="s">
        <v>3977</v>
      </c>
      <c r="B1248" s="40" t="str">
        <f>LEFT(Table1[[#This Row],[Employee Name]],FIND(" ",Table1[[#This Row],[Employee Name]]))</f>
        <v xml:space="preserve">Nisha </v>
      </c>
      <c r="C1248" s="40" t="str">
        <f>RIGHT(Table1[[#This Row],[Employee Name]],LEN(Table1[[#This Row],[Employee Name]])-FIND(" ",Table1[[#This Row],[Employee Name]]))</f>
        <v>Kapoor</v>
      </c>
      <c r="D1248" s="22">
        <f>Table1[[#This Row],[Basic Salary]]+Table1[[#This Row],[Bonus]]</f>
        <v>114876</v>
      </c>
      <c r="E1248" s="8">
        <v>63</v>
      </c>
      <c r="F1248" s="45">
        <v>62</v>
      </c>
      <c r="G1248" s="8" t="str" cm="1">
        <f t="array" ref="G1248">_xlfn.IFS(Table1[[#This Row],[Performance Score]]&gt;=80,"Excellent",Table1[[#This Row],[Performance Score]]&gt;=60,"Good",Table1[[#This Row],[Performance Score]]&gt;=40,"Need Improvement")</f>
        <v>Good</v>
      </c>
      <c r="H1248" s="29">
        <f>Table1[[#This Row],[Bonus]]/Table1[[#This Row],[Basic Salary]]</f>
        <v>0.33133996245045544</v>
      </c>
      <c r="I1248" s="8">
        <f ca="1">DATEDIF(Table1[[#This Row],[Date of Birth]],TODAY(),"y")</f>
        <v>14</v>
      </c>
      <c r="J1248" s="33">
        <v>43284</v>
      </c>
      <c r="K1248" s="33" t="str" cm="1">
        <f t="array" aca="1" ref="K1248" ca="1">_xlfn.IFS(L1248&lt;3,"Junior",L1248&lt;=7,"Mid-Level",L1248&gt;7,"Senior")</f>
        <v>Mid-Level</v>
      </c>
      <c r="L1248" s="45">
        <f ca="1">INT(YEARFRAC(Table1[[#This Row],[Joining Date]],TODAY(),1))</f>
        <v>7</v>
      </c>
      <c r="M1248" s="25" t="str">
        <f t="shared" ca="1" si="19"/>
        <v>Yes</v>
      </c>
      <c r="N1248" s="25">
        <f>YEAR(Table1[[#This Row],[Joining Date]])</f>
        <v>2018</v>
      </c>
      <c r="O1248" s="45">
        <f>MONTH(Table1[[#This Row],[Joining Date]])</f>
        <v>7</v>
      </c>
      <c r="P1248" s="25">
        <f ca="1">NETWORKDAYS(Table1[[#This Row],[Joining Date]],TODAY())</f>
        <v>2085</v>
      </c>
      <c r="Q1248" s="25" t="str">
        <f>LEFT(Table1[[#This Row],[Department]],5)&amp;"-"&amp;RIGHT(Table1[[#This Row],[Employee ID]],3)</f>
        <v>Sales-921</v>
      </c>
      <c r="R1248" s="25" t="str">
        <f>LEFT(Table1[[#This Row],[Department]],3)</f>
        <v>Sal</v>
      </c>
      <c r="S1248" s="36">
        <f>_xlfn.XLOOKUP(Table1[[#This Row],[City]],Table2[City],Table2[Bonus %])</f>
        <v>5</v>
      </c>
      <c r="U1248" s="48" t="str">
        <v xml:space="preserve">Nisha </v>
      </c>
      <c r="V1248" s="48" t="str">
        <v>Kapoor</v>
      </c>
    </row>
    <row r="1249" spans="1:22" x14ac:dyDescent="0.35">
      <c r="A1249" s="9" t="s">
        <v>4783</v>
      </c>
      <c r="B1249" s="41" t="str">
        <f>LEFT(Table1[[#This Row],[Employee Name]],FIND(" ",Table1[[#This Row],[Employee Name]]))</f>
        <v xml:space="preserve">Ajay </v>
      </c>
      <c r="C1249" s="41" t="str">
        <f>RIGHT(Table1[[#This Row],[Employee Name]],LEN(Table1[[#This Row],[Employee Name]])-FIND(" ",Table1[[#This Row],[Employee Name]]))</f>
        <v>Singh</v>
      </c>
      <c r="D1249" s="23">
        <f>Table1[[#This Row],[Basic Salary]]+Table1[[#This Row],[Bonus]]</f>
        <v>114867</v>
      </c>
      <c r="E1249" s="10">
        <v>86</v>
      </c>
      <c r="F1249" s="46">
        <v>97</v>
      </c>
      <c r="G1249" s="10" t="str" cm="1">
        <f t="array" ref="G1249">_xlfn.IFS(Table1[[#This Row],[Performance Score]]&gt;=80,"Excellent",Table1[[#This Row],[Performance Score]]&gt;=60,"Good",Table1[[#This Row],[Performance Score]]&gt;=40,"Need Improvement")</f>
        <v>Excellent</v>
      </c>
      <c r="H1249" s="30">
        <f>Table1[[#This Row],[Bonus]]/Table1[[#This Row],[Basic Salary]]</f>
        <v>0.14844031193761248</v>
      </c>
      <c r="I1249" s="10">
        <f ca="1">DATEDIF(Table1[[#This Row],[Date of Birth]],TODAY(),"y")</f>
        <v>38</v>
      </c>
      <c r="J1249" s="34">
        <v>44848</v>
      </c>
      <c r="K1249" s="33" t="str" cm="1">
        <f t="array" aca="1" ref="K1249" ca="1">_xlfn.IFS(L1249&lt;3,"Junior",L1249&lt;=7,"Mid-Level",L1249&gt;7,"Senior")</f>
        <v>Mid-Level</v>
      </c>
      <c r="L1249" s="46">
        <f ca="1">INT(YEARFRAC(Table1[[#This Row],[Joining Date]],TODAY(),1))</f>
        <v>3</v>
      </c>
      <c r="M1249" s="25" t="str">
        <f t="shared" ca="1" si="19"/>
        <v>No</v>
      </c>
      <c r="N1249" s="26">
        <f>YEAR(Table1[[#This Row],[Joining Date]])</f>
        <v>2022</v>
      </c>
      <c r="O1249" s="46">
        <f>MONTH(Table1[[#This Row],[Joining Date]])</f>
        <v>10</v>
      </c>
      <c r="P1249" s="26">
        <f ca="1">NETWORKDAYS(Table1[[#This Row],[Joining Date]],TODAY())</f>
        <v>967</v>
      </c>
      <c r="Q1249" s="26" t="str">
        <f>LEFT(Table1[[#This Row],[Department]],5)&amp;"-"&amp;RIGHT(Table1[[#This Row],[Employee ID]],3)</f>
        <v>HR-727</v>
      </c>
      <c r="R1249" s="26" t="str">
        <f>LEFT(Table1[[#This Row],[Department]],3)</f>
        <v>HR</v>
      </c>
      <c r="S1249" s="37">
        <f>_xlfn.XLOOKUP(Table1[[#This Row],[City]],Table2[City],Table2[Bonus %])</f>
        <v>6</v>
      </c>
      <c r="U1249" s="48" t="str">
        <v xml:space="preserve">Ajay </v>
      </c>
      <c r="V1249" s="48" t="str">
        <v>Singh</v>
      </c>
    </row>
    <row r="1250" spans="1:22" x14ac:dyDescent="0.35">
      <c r="A1250" s="7" t="s">
        <v>3391</v>
      </c>
      <c r="B1250" s="40" t="str">
        <f>LEFT(Table1[[#This Row],[Employee Name]],FIND(" ",Table1[[#This Row],[Employee Name]]))</f>
        <v xml:space="preserve">Swathi </v>
      </c>
      <c r="C1250" s="40" t="str">
        <f>RIGHT(Table1[[#This Row],[Employee Name]],LEN(Table1[[#This Row],[Employee Name]])-FIND(" ",Table1[[#This Row],[Employee Name]]))</f>
        <v>Ramesh</v>
      </c>
      <c r="D1250" s="22">
        <f>Table1[[#This Row],[Basic Salary]]+Table1[[#This Row],[Bonus]]</f>
        <v>114855</v>
      </c>
      <c r="E1250" s="8">
        <v>93</v>
      </c>
      <c r="F1250" s="45">
        <v>64</v>
      </c>
      <c r="G1250" s="8" t="str" cm="1">
        <f t="array" ref="G1250">_xlfn.IFS(Table1[[#This Row],[Performance Score]]&gt;=80,"Excellent",Table1[[#This Row],[Performance Score]]&gt;=60,"Good",Table1[[#This Row],[Performance Score]]&gt;=40,"Need Improvement")</f>
        <v>Good</v>
      </c>
      <c r="H1250" s="29">
        <f>Table1[[#This Row],[Bonus]]/Table1[[#This Row],[Basic Salary]]</f>
        <v>0.16698841698841699</v>
      </c>
      <c r="I1250" s="8">
        <f ca="1">DATEDIF(Table1[[#This Row],[Date of Birth]],TODAY(),"y")</f>
        <v>37</v>
      </c>
      <c r="J1250" s="33">
        <v>42628</v>
      </c>
      <c r="K1250" s="33" t="str" cm="1">
        <f t="array" aca="1" ref="K1250" ca="1">_xlfn.IFS(L1250&lt;3,"Junior",L1250&lt;=7,"Mid-Level",L1250&gt;7,"Senior")</f>
        <v>Senior</v>
      </c>
      <c r="L1250" s="45">
        <f ca="1">INT(YEARFRAC(Table1[[#This Row],[Joining Date]],TODAY(),1))</f>
        <v>9</v>
      </c>
      <c r="M1250" s="25" t="str">
        <f t="shared" ca="1" si="19"/>
        <v>Yes</v>
      </c>
      <c r="N1250" s="25">
        <f>YEAR(Table1[[#This Row],[Joining Date]])</f>
        <v>2016</v>
      </c>
      <c r="O1250" s="45">
        <f>MONTH(Table1[[#This Row],[Joining Date]])</f>
        <v>9</v>
      </c>
      <c r="P1250" s="25">
        <f ca="1">NETWORKDAYS(Table1[[#This Row],[Joining Date]],TODAY())</f>
        <v>2553</v>
      </c>
      <c r="Q1250" s="25" t="str">
        <f>LEFT(Table1[[#This Row],[Department]],5)&amp;"-"&amp;RIGHT(Table1[[#This Row],[Employee ID]],3)</f>
        <v>Marke-335</v>
      </c>
      <c r="R1250" s="25" t="str">
        <f>LEFT(Table1[[#This Row],[Department]],3)</f>
        <v>Mar</v>
      </c>
      <c r="S1250" s="36">
        <f>_xlfn.XLOOKUP(Table1[[#This Row],[City]],Table2[City],Table2[Bonus %])</f>
        <v>5</v>
      </c>
      <c r="U1250" s="48" t="str">
        <v xml:space="preserve">Swathi </v>
      </c>
      <c r="V1250" s="48" t="str">
        <v>Ramesh</v>
      </c>
    </row>
    <row r="1251" spans="1:22" x14ac:dyDescent="0.35">
      <c r="A1251" s="9" t="s">
        <v>1673</v>
      </c>
      <c r="B1251" s="41" t="str">
        <f>LEFT(Table1[[#This Row],[Employee Name]],FIND(" ",Table1[[#This Row],[Employee Name]]))</f>
        <v xml:space="preserve">Tarun </v>
      </c>
      <c r="C1251" s="41" t="str">
        <f>RIGHT(Table1[[#This Row],[Employee Name]],LEN(Table1[[#This Row],[Employee Name]])-FIND(" ",Table1[[#This Row],[Employee Name]]))</f>
        <v>Verma</v>
      </c>
      <c r="D1251" s="23">
        <f>Table1[[#This Row],[Basic Salary]]+Table1[[#This Row],[Bonus]]</f>
        <v>114828</v>
      </c>
      <c r="E1251" s="10">
        <v>93</v>
      </c>
      <c r="F1251" s="46">
        <v>82</v>
      </c>
      <c r="G1251" s="10" t="str" cm="1">
        <f t="array" ref="G1251">_xlfn.IFS(Table1[[#This Row],[Performance Score]]&gt;=80,"Excellent",Table1[[#This Row],[Performance Score]]&gt;=60,"Good",Table1[[#This Row],[Performance Score]]&gt;=40,"Need Improvement")</f>
        <v>Excellent</v>
      </c>
      <c r="H1251" s="30">
        <f>Table1[[#This Row],[Bonus]]/Table1[[#This Row],[Basic Salary]]</f>
        <v>0.18518671428276531</v>
      </c>
      <c r="I1251" s="10">
        <f ca="1">DATEDIF(Table1[[#This Row],[Date of Birth]],TODAY(),"y")</f>
        <v>29</v>
      </c>
      <c r="J1251" s="34">
        <v>45431</v>
      </c>
      <c r="K1251" s="33" t="str" cm="1">
        <f t="array" aca="1" ref="K1251" ca="1">_xlfn.IFS(L1251&lt;3,"Junior",L1251&lt;=7,"Mid-Level",L1251&gt;7,"Senior")</f>
        <v>Junior</v>
      </c>
      <c r="L1251" s="46">
        <f ca="1">INT(YEARFRAC(Table1[[#This Row],[Joining Date]],TODAY(),1))</f>
        <v>2</v>
      </c>
      <c r="M1251" s="25" t="str">
        <f t="shared" ca="1" si="19"/>
        <v>No</v>
      </c>
      <c r="N1251" s="26">
        <f>YEAR(Table1[[#This Row],[Joining Date]])</f>
        <v>2024</v>
      </c>
      <c r="O1251" s="46">
        <f>MONTH(Table1[[#This Row],[Joining Date]])</f>
        <v>5</v>
      </c>
      <c r="P1251" s="26">
        <f ca="1">NETWORKDAYS(Table1[[#This Row],[Joining Date]],TODAY())</f>
        <v>551</v>
      </c>
      <c r="Q1251" s="26" t="str">
        <f>LEFT(Table1[[#This Row],[Department]],5)&amp;"-"&amp;RIGHT(Table1[[#This Row],[Employee ID]],3)</f>
        <v>Sales-617</v>
      </c>
      <c r="R1251" s="26" t="str">
        <f>LEFT(Table1[[#This Row],[Department]],3)</f>
        <v>Sal</v>
      </c>
      <c r="S1251" s="37">
        <f>_xlfn.XLOOKUP(Table1[[#This Row],[City]],Table2[City],Table2[Bonus %])</f>
        <v>5</v>
      </c>
      <c r="U1251" s="48" t="str">
        <v xml:space="preserve">Tarun </v>
      </c>
      <c r="V1251" s="48" t="str">
        <v>Verma</v>
      </c>
    </row>
    <row r="1252" spans="1:22" x14ac:dyDescent="0.35">
      <c r="A1252" s="7" t="s">
        <v>906</v>
      </c>
      <c r="B1252" s="40" t="str">
        <f>LEFT(Table1[[#This Row],[Employee Name]],FIND(" ",Table1[[#This Row],[Employee Name]]))</f>
        <v xml:space="preserve">Meera </v>
      </c>
      <c r="C1252" s="40" t="str">
        <f>RIGHT(Table1[[#This Row],[Employee Name]],LEN(Table1[[#This Row],[Employee Name]])-FIND(" ",Table1[[#This Row],[Employee Name]]))</f>
        <v>Joshi</v>
      </c>
      <c r="D1252" s="22">
        <f>Table1[[#This Row],[Basic Salary]]+Table1[[#This Row],[Bonus]]</f>
        <v>114818</v>
      </c>
      <c r="E1252" s="8">
        <v>85</v>
      </c>
      <c r="F1252" s="45">
        <v>68</v>
      </c>
      <c r="G1252" s="8" t="str" cm="1">
        <f t="array" ref="G1252">_xlfn.IFS(Table1[[#This Row],[Performance Score]]&gt;=80,"Excellent",Table1[[#This Row],[Performance Score]]&gt;=60,"Good",Table1[[#This Row],[Performance Score]]&gt;=40,"Need Improvement")</f>
        <v>Good</v>
      </c>
      <c r="H1252" s="29">
        <f>Table1[[#This Row],[Bonus]]/Table1[[#This Row],[Basic Salary]]</f>
        <v>9.3442279488791122E-2</v>
      </c>
      <c r="I1252" s="8">
        <f ca="1">DATEDIF(Table1[[#This Row],[Date of Birth]],TODAY(),"y")</f>
        <v>22</v>
      </c>
      <c r="J1252" s="33">
        <v>45692</v>
      </c>
      <c r="K1252" s="33" t="str" cm="1">
        <f t="array" aca="1" ref="K1252" ca="1">_xlfn.IFS(L1252&lt;3,"Junior",L1252&lt;=7,"Mid-Level",L1252&gt;7,"Senior")</f>
        <v>Junior</v>
      </c>
      <c r="L1252" s="45">
        <f ca="1">INT(YEARFRAC(Table1[[#This Row],[Joining Date]],TODAY(),1))</f>
        <v>1</v>
      </c>
      <c r="M1252" s="25" t="str">
        <f t="shared" ca="1" si="19"/>
        <v>No</v>
      </c>
      <c r="N1252" s="25">
        <f>YEAR(Table1[[#This Row],[Joining Date]])</f>
        <v>2025</v>
      </c>
      <c r="O1252" s="45">
        <f>MONTH(Table1[[#This Row],[Joining Date]])</f>
        <v>2</v>
      </c>
      <c r="P1252" s="25">
        <f ca="1">NETWORKDAYS(Table1[[#This Row],[Joining Date]],TODAY())</f>
        <v>365</v>
      </c>
      <c r="Q1252" s="25" t="str">
        <f>LEFT(Table1[[#This Row],[Department]],5)&amp;"-"&amp;RIGHT(Table1[[#This Row],[Employee ID]],3)</f>
        <v>Suppo-850</v>
      </c>
      <c r="R1252" s="25" t="str">
        <f>LEFT(Table1[[#This Row],[Department]],3)</f>
        <v>Sup</v>
      </c>
      <c r="S1252" s="36">
        <f>_xlfn.XLOOKUP(Table1[[#This Row],[City]],Table2[City],Table2[Bonus %])</f>
        <v>6</v>
      </c>
      <c r="U1252" s="48" t="str">
        <v xml:space="preserve">Meera </v>
      </c>
      <c r="V1252" s="48" t="str">
        <v>Joshi</v>
      </c>
    </row>
    <row r="1253" spans="1:22" x14ac:dyDescent="0.35">
      <c r="A1253" s="9" t="s">
        <v>3709</v>
      </c>
      <c r="B1253" s="41" t="str">
        <f>LEFT(Table1[[#This Row],[Employee Name]],FIND(" ",Table1[[#This Row],[Employee Name]]))</f>
        <v xml:space="preserve">Gayathri </v>
      </c>
      <c r="C1253" s="41" t="str">
        <f>RIGHT(Table1[[#This Row],[Employee Name]],LEN(Table1[[#This Row],[Employee Name]])-FIND(" ",Table1[[#This Row],[Employee Name]]))</f>
        <v>Iyer</v>
      </c>
      <c r="D1253" s="23">
        <f>Table1[[#This Row],[Basic Salary]]+Table1[[#This Row],[Bonus]]</f>
        <v>114810</v>
      </c>
      <c r="E1253" s="10">
        <v>64</v>
      </c>
      <c r="F1253" s="46">
        <v>99</v>
      </c>
      <c r="G1253" s="10" t="str" cm="1">
        <f t="array" ref="G1253">_xlfn.IFS(Table1[[#This Row],[Performance Score]]&gt;=80,"Excellent",Table1[[#This Row],[Performance Score]]&gt;=60,"Good",Table1[[#This Row],[Performance Score]]&gt;=40,"Need Improvement")</f>
        <v>Excellent</v>
      </c>
      <c r="H1253" s="30">
        <f>Table1[[#This Row],[Bonus]]/Table1[[#This Row],[Basic Salary]]</f>
        <v>0.30983890841053258</v>
      </c>
      <c r="I1253" s="10">
        <f ca="1">DATEDIF(Table1[[#This Row],[Date of Birth]],TODAY(),"y")</f>
        <v>36</v>
      </c>
      <c r="J1253" s="34">
        <v>42218</v>
      </c>
      <c r="K1253" s="33" t="str" cm="1">
        <f t="array" aca="1" ref="K1253" ca="1">_xlfn.IFS(L1253&lt;3,"Junior",L1253&lt;=7,"Mid-Level",L1253&gt;7,"Senior")</f>
        <v>Senior</v>
      </c>
      <c r="L1253" s="46">
        <f ca="1">INT(YEARFRAC(Table1[[#This Row],[Joining Date]],TODAY(),1))</f>
        <v>10</v>
      </c>
      <c r="M1253" s="25" t="str">
        <f t="shared" ca="1" si="19"/>
        <v>Yes</v>
      </c>
      <c r="N1253" s="26">
        <f>YEAR(Table1[[#This Row],[Joining Date]])</f>
        <v>2015</v>
      </c>
      <c r="O1253" s="46">
        <f>MONTH(Table1[[#This Row],[Joining Date]])</f>
        <v>8</v>
      </c>
      <c r="P1253" s="26">
        <f ca="1">NETWORKDAYS(Table1[[#This Row],[Joining Date]],TODAY())</f>
        <v>2846</v>
      </c>
      <c r="Q1253" s="26" t="str">
        <f>LEFT(Table1[[#This Row],[Department]],5)&amp;"-"&amp;RIGHT(Table1[[#This Row],[Employee ID]],3)</f>
        <v>HR-653</v>
      </c>
      <c r="R1253" s="26" t="str">
        <f>LEFT(Table1[[#This Row],[Department]],3)</f>
        <v>HR</v>
      </c>
      <c r="S1253" s="37">
        <f>_xlfn.XLOOKUP(Table1[[#This Row],[City]],Table2[City],Table2[Bonus %])</f>
        <v>8</v>
      </c>
      <c r="U1253" s="48" t="str">
        <v xml:space="preserve">Gayathri </v>
      </c>
      <c r="V1253" s="48" t="str">
        <v>Iyer</v>
      </c>
    </row>
    <row r="1254" spans="1:22" x14ac:dyDescent="0.35">
      <c r="A1254" s="7" t="s">
        <v>3270</v>
      </c>
      <c r="B1254" s="40" t="str">
        <f>LEFT(Table1[[#This Row],[Employee Name]],FIND(" ",Table1[[#This Row],[Employee Name]]))</f>
        <v xml:space="preserve">Krishna </v>
      </c>
      <c r="C1254" s="40" t="str">
        <f>RIGHT(Table1[[#This Row],[Employee Name]],LEN(Table1[[#This Row],[Employee Name]])-FIND(" ",Table1[[#This Row],[Employee Name]]))</f>
        <v>Chaitanya</v>
      </c>
      <c r="D1254" s="22">
        <f>Table1[[#This Row],[Basic Salary]]+Table1[[#This Row],[Bonus]]</f>
        <v>114781</v>
      </c>
      <c r="E1254" s="8">
        <v>76</v>
      </c>
      <c r="F1254" s="45">
        <v>57</v>
      </c>
      <c r="G1254" s="8" t="str" cm="1">
        <f t="array" ref="G1254">_xlfn.IFS(Table1[[#This Row],[Performance Score]]&gt;=80,"Excellent",Table1[[#This Row],[Performance Score]]&gt;=60,"Good",Table1[[#This Row],[Performance Score]]&gt;=40,"Need Improvement")</f>
        <v>Need Improvement</v>
      </c>
      <c r="H1254" s="29">
        <f>Table1[[#This Row],[Bonus]]/Table1[[#This Row],[Basic Salary]]</f>
        <v>0.12253061064820248</v>
      </c>
      <c r="I1254" s="8">
        <f ca="1">DATEDIF(Table1[[#This Row],[Date of Birth]],TODAY(),"y")</f>
        <v>18</v>
      </c>
      <c r="J1254" s="33">
        <v>42888</v>
      </c>
      <c r="K1254" s="33" t="str" cm="1">
        <f t="array" aca="1" ref="K1254" ca="1">_xlfn.IFS(L1254&lt;3,"Junior",L1254&lt;=7,"Mid-Level",L1254&gt;7,"Senior")</f>
        <v>Senior</v>
      </c>
      <c r="L1254" s="45">
        <f ca="1">INT(YEARFRAC(Table1[[#This Row],[Joining Date]],TODAY(),1))</f>
        <v>9</v>
      </c>
      <c r="M1254" s="25" t="str">
        <f t="shared" ca="1" si="19"/>
        <v>Yes</v>
      </c>
      <c r="N1254" s="25">
        <f>YEAR(Table1[[#This Row],[Joining Date]])</f>
        <v>2017</v>
      </c>
      <c r="O1254" s="45">
        <f>MONTH(Table1[[#This Row],[Joining Date]])</f>
        <v>6</v>
      </c>
      <c r="P1254" s="25">
        <f ca="1">NETWORKDAYS(Table1[[#This Row],[Joining Date]],TODAY())</f>
        <v>2367</v>
      </c>
      <c r="Q1254" s="25" t="str">
        <f>LEFT(Table1[[#This Row],[Department]],5)&amp;"-"&amp;RIGHT(Table1[[#This Row],[Employee ID]],3)</f>
        <v>HR-214</v>
      </c>
      <c r="R1254" s="25" t="str">
        <f>LEFT(Table1[[#This Row],[Department]],3)</f>
        <v>HR</v>
      </c>
      <c r="S1254" s="36">
        <f>_xlfn.XLOOKUP(Table1[[#This Row],[City]],Table2[City],Table2[Bonus %])</f>
        <v>8</v>
      </c>
      <c r="U1254" s="48" t="str">
        <v xml:space="preserve">Krishna </v>
      </c>
      <c r="V1254" s="48" t="str">
        <v>Chaitanya</v>
      </c>
    </row>
    <row r="1255" spans="1:22" x14ac:dyDescent="0.35">
      <c r="A1255" s="9" t="s">
        <v>645</v>
      </c>
      <c r="B1255" s="41" t="str">
        <f>LEFT(Table1[[#This Row],[Employee Name]],FIND(" ",Table1[[#This Row],[Employee Name]]))</f>
        <v xml:space="preserve">Rahul </v>
      </c>
      <c r="C1255" s="41" t="str">
        <f>RIGHT(Table1[[#This Row],[Employee Name]],LEN(Table1[[#This Row],[Employee Name]])-FIND(" ",Table1[[#This Row],[Employee Name]]))</f>
        <v>Verma</v>
      </c>
      <c r="D1255" s="23">
        <f>Table1[[#This Row],[Basic Salary]]+Table1[[#This Row],[Bonus]]</f>
        <v>114772</v>
      </c>
      <c r="E1255" s="10">
        <v>83</v>
      </c>
      <c r="F1255" s="46">
        <v>51</v>
      </c>
      <c r="G1255" s="10" t="str" cm="1">
        <f t="array" ref="G1255">_xlfn.IFS(Table1[[#This Row],[Performance Score]]&gt;=80,"Excellent",Table1[[#This Row],[Performance Score]]&gt;=60,"Good",Table1[[#This Row],[Performance Score]]&gt;=40,"Need Improvement")</f>
        <v>Need Improvement</v>
      </c>
      <c r="H1255" s="30">
        <f>Table1[[#This Row],[Bonus]]/Table1[[#This Row],[Basic Salary]]</f>
        <v>0.32774956328594068</v>
      </c>
      <c r="I1255" s="10">
        <f ca="1">DATEDIF(Table1[[#This Row],[Date of Birth]],TODAY(),"y")</f>
        <v>19</v>
      </c>
      <c r="J1255" s="34">
        <v>45470</v>
      </c>
      <c r="K1255" s="33" t="str" cm="1">
        <f t="array" aca="1" ref="K1255" ca="1">_xlfn.IFS(L1255&lt;3,"Junior",L1255&lt;=7,"Mid-Level",L1255&gt;7,"Senior")</f>
        <v>Junior</v>
      </c>
      <c r="L1255" s="46">
        <f ca="1">INT(YEARFRAC(Table1[[#This Row],[Joining Date]],TODAY(),1))</f>
        <v>2</v>
      </c>
      <c r="M1255" s="25" t="str">
        <f t="shared" ca="1" si="19"/>
        <v>No</v>
      </c>
      <c r="N1255" s="26">
        <f>YEAR(Table1[[#This Row],[Joining Date]])</f>
        <v>2024</v>
      </c>
      <c r="O1255" s="46">
        <f>MONTH(Table1[[#This Row],[Joining Date]])</f>
        <v>6</v>
      </c>
      <c r="P1255" s="26">
        <f ca="1">NETWORKDAYS(Table1[[#This Row],[Joining Date]],TODAY())</f>
        <v>523</v>
      </c>
      <c r="Q1255" s="26" t="str">
        <f>LEFT(Table1[[#This Row],[Department]],5)&amp;"-"&amp;RIGHT(Table1[[#This Row],[Employee ID]],3)</f>
        <v>Finan-589</v>
      </c>
      <c r="R1255" s="26" t="str">
        <f>LEFT(Table1[[#This Row],[Department]],3)</f>
        <v>Fin</v>
      </c>
      <c r="S1255" s="37">
        <f>_xlfn.XLOOKUP(Table1[[#This Row],[City]],Table2[City],Table2[Bonus %])</f>
        <v>5</v>
      </c>
      <c r="U1255" s="48" t="str">
        <v xml:space="preserve">Rahul </v>
      </c>
      <c r="V1255" s="48" t="str">
        <v>Verma</v>
      </c>
    </row>
    <row r="1256" spans="1:22" x14ac:dyDescent="0.35">
      <c r="A1256" s="7" t="s">
        <v>1866</v>
      </c>
      <c r="B1256" s="40" t="str">
        <f>LEFT(Table1[[#This Row],[Employee Name]],FIND(" ",Table1[[#This Row],[Employee Name]]))</f>
        <v xml:space="preserve">Rahul </v>
      </c>
      <c r="C1256" s="40" t="str">
        <f>RIGHT(Table1[[#This Row],[Employee Name]],LEN(Table1[[#This Row],[Employee Name]])-FIND(" ",Table1[[#This Row],[Employee Name]]))</f>
        <v>Verma</v>
      </c>
      <c r="D1256" s="22">
        <f>Table1[[#This Row],[Basic Salary]]+Table1[[#This Row],[Bonus]]</f>
        <v>114771</v>
      </c>
      <c r="E1256" s="8">
        <v>67</v>
      </c>
      <c r="F1256" s="45">
        <v>74</v>
      </c>
      <c r="G1256" s="8" t="str" cm="1">
        <f t="array" ref="G1256">_xlfn.IFS(Table1[[#This Row],[Performance Score]]&gt;=80,"Excellent",Table1[[#This Row],[Performance Score]]&gt;=60,"Good",Table1[[#This Row],[Performance Score]]&gt;=40,"Need Improvement")</f>
        <v>Good</v>
      </c>
      <c r="H1256" s="29">
        <f>Table1[[#This Row],[Bonus]]/Table1[[#This Row],[Basic Salary]]</f>
        <v>0.33240846084190484</v>
      </c>
      <c r="I1256" s="8">
        <f ca="1">DATEDIF(Table1[[#This Row],[Date of Birth]],TODAY(),"y")</f>
        <v>22</v>
      </c>
      <c r="J1256" s="33">
        <v>43867</v>
      </c>
      <c r="K1256" s="33" t="str" cm="1">
        <f t="array" aca="1" ref="K1256" ca="1">_xlfn.IFS(L1256&lt;3,"Junior",L1256&lt;=7,"Mid-Level",L1256&gt;7,"Senior")</f>
        <v>Mid-Level</v>
      </c>
      <c r="L1256" s="45">
        <f ca="1">INT(YEARFRAC(Table1[[#This Row],[Joining Date]],TODAY(),1))</f>
        <v>6</v>
      </c>
      <c r="M1256" s="25" t="str">
        <f t="shared" ca="1" si="19"/>
        <v>Yes</v>
      </c>
      <c r="N1256" s="25">
        <f>YEAR(Table1[[#This Row],[Joining Date]])</f>
        <v>2020</v>
      </c>
      <c r="O1256" s="45">
        <f>MONTH(Table1[[#This Row],[Joining Date]])</f>
        <v>2</v>
      </c>
      <c r="P1256" s="25">
        <f ca="1">NETWORKDAYS(Table1[[#This Row],[Joining Date]],TODAY())</f>
        <v>1668</v>
      </c>
      <c r="Q1256" s="25" t="str">
        <f>LEFT(Table1[[#This Row],[Department]],5)&amp;"-"&amp;RIGHT(Table1[[#This Row],[Employee ID]],3)</f>
        <v>Marke-810</v>
      </c>
      <c r="R1256" s="25" t="str">
        <f>LEFT(Table1[[#This Row],[Department]],3)</f>
        <v>Mar</v>
      </c>
      <c r="S1256" s="36">
        <f>_xlfn.XLOOKUP(Table1[[#This Row],[City]],Table2[City],Table2[Bonus %])</f>
        <v>5</v>
      </c>
      <c r="U1256" s="48" t="str">
        <v xml:space="preserve">Rahul </v>
      </c>
      <c r="V1256" s="48" t="str">
        <v>Verma</v>
      </c>
    </row>
    <row r="1257" spans="1:22" x14ac:dyDescent="0.35">
      <c r="A1257" s="9" t="s">
        <v>1881</v>
      </c>
      <c r="B1257" s="41" t="str">
        <f>LEFT(Table1[[#This Row],[Employee Name]],FIND(" ",Table1[[#This Row],[Employee Name]]))</f>
        <v xml:space="preserve">Vikram </v>
      </c>
      <c r="C1257" s="41" t="str">
        <f>RIGHT(Table1[[#This Row],[Employee Name]],LEN(Table1[[#This Row],[Employee Name]])-FIND(" ",Table1[[#This Row],[Employee Name]]))</f>
        <v>Singh</v>
      </c>
      <c r="D1257" s="23">
        <f>Table1[[#This Row],[Basic Salary]]+Table1[[#This Row],[Bonus]]</f>
        <v>114756</v>
      </c>
      <c r="E1257" s="10">
        <v>71</v>
      </c>
      <c r="F1257" s="46">
        <v>67</v>
      </c>
      <c r="G1257" s="10" t="str" cm="1">
        <f t="array" ref="G1257">_xlfn.IFS(Table1[[#This Row],[Performance Score]]&gt;=80,"Excellent",Table1[[#This Row],[Performance Score]]&gt;=60,"Good",Table1[[#This Row],[Performance Score]]&gt;=40,"Need Improvement")</f>
        <v>Good</v>
      </c>
      <c r="H1257" s="30">
        <f>Table1[[#This Row],[Bonus]]/Table1[[#This Row],[Basic Salary]]</f>
        <v>0.2510874897792314</v>
      </c>
      <c r="I1257" s="10">
        <f ca="1">DATEDIF(Table1[[#This Row],[Date of Birth]],TODAY(),"y")</f>
        <v>27</v>
      </c>
      <c r="J1257" s="34">
        <v>45353</v>
      </c>
      <c r="K1257" s="33" t="str" cm="1">
        <f t="array" aca="1" ref="K1257" ca="1">_xlfn.IFS(L1257&lt;3,"Junior",L1257&lt;=7,"Mid-Level",L1257&gt;7,"Senior")</f>
        <v>Junior</v>
      </c>
      <c r="L1257" s="46">
        <f ca="1">INT(YEARFRAC(Table1[[#This Row],[Joining Date]],TODAY(),1))</f>
        <v>2</v>
      </c>
      <c r="M1257" s="25" t="str">
        <f t="shared" ca="1" si="19"/>
        <v>No</v>
      </c>
      <c r="N1257" s="26">
        <f>YEAR(Table1[[#This Row],[Joining Date]])</f>
        <v>2024</v>
      </c>
      <c r="O1257" s="46">
        <f>MONTH(Table1[[#This Row],[Joining Date]])</f>
        <v>3</v>
      </c>
      <c r="P1257" s="26">
        <f ca="1">NETWORKDAYS(Table1[[#This Row],[Joining Date]],TODAY())</f>
        <v>606</v>
      </c>
      <c r="Q1257" s="26" t="str">
        <f>LEFT(Table1[[#This Row],[Department]],5)&amp;"-"&amp;RIGHT(Table1[[#This Row],[Employee ID]],3)</f>
        <v>Sales-825</v>
      </c>
      <c r="R1257" s="26" t="str">
        <f>LEFT(Table1[[#This Row],[Department]],3)</f>
        <v>Sal</v>
      </c>
      <c r="S1257" s="37">
        <f>_xlfn.XLOOKUP(Table1[[#This Row],[City]],Table2[City],Table2[Bonus %])</f>
        <v>4</v>
      </c>
      <c r="U1257" s="48" t="str">
        <v xml:space="preserve">Vikram </v>
      </c>
      <c r="V1257" s="48" t="str">
        <v>Singh</v>
      </c>
    </row>
    <row r="1258" spans="1:22" x14ac:dyDescent="0.35">
      <c r="A1258" s="7" t="s">
        <v>3991</v>
      </c>
      <c r="B1258" s="40" t="str">
        <f>LEFT(Table1[[#This Row],[Employee Name]],FIND(" ",Table1[[#This Row],[Employee Name]]))</f>
        <v xml:space="preserve">Kavya </v>
      </c>
      <c r="C1258" s="40" t="str">
        <f>RIGHT(Table1[[#This Row],[Employee Name]],LEN(Table1[[#This Row],[Employee Name]])-FIND(" ",Table1[[#This Row],[Employee Name]]))</f>
        <v>Nair</v>
      </c>
      <c r="D1258" s="22">
        <f>Table1[[#This Row],[Basic Salary]]+Table1[[#This Row],[Bonus]]</f>
        <v>114713</v>
      </c>
      <c r="E1258" s="8">
        <v>61</v>
      </c>
      <c r="F1258" s="45">
        <v>41</v>
      </c>
      <c r="G1258" s="8" t="str" cm="1">
        <f t="array" ref="G1258">_xlfn.IFS(Table1[[#This Row],[Performance Score]]&gt;=80,"Excellent",Table1[[#This Row],[Performance Score]]&gt;=60,"Good",Table1[[#This Row],[Performance Score]]&gt;=40,"Need Improvement")</f>
        <v>Need Improvement</v>
      </c>
      <c r="H1258" s="29">
        <f>Table1[[#This Row],[Bonus]]/Table1[[#This Row],[Basic Salary]]</f>
        <v>0.13338207542509362</v>
      </c>
      <c r="I1258" s="8">
        <f ca="1">DATEDIF(Table1[[#This Row],[Date of Birth]],TODAY(),"y")</f>
        <v>31</v>
      </c>
      <c r="J1258" s="33">
        <v>45003</v>
      </c>
      <c r="K1258" s="33" t="str" cm="1">
        <f t="array" aca="1" ref="K1258" ca="1">_xlfn.IFS(L1258&lt;3,"Junior",L1258&lt;=7,"Mid-Level",L1258&gt;7,"Senior")</f>
        <v>Mid-Level</v>
      </c>
      <c r="L1258" s="45">
        <f ca="1">INT(YEARFRAC(Table1[[#This Row],[Joining Date]],TODAY(),1))</f>
        <v>3</v>
      </c>
      <c r="M1258" s="25" t="str">
        <f t="shared" ca="1" si="19"/>
        <v>No</v>
      </c>
      <c r="N1258" s="25">
        <f>YEAR(Table1[[#This Row],[Joining Date]])</f>
        <v>2023</v>
      </c>
      <c r="O1258" s="45">
        <f>MONTH(Table1[[#This Row],[Joining Date]])</f>
        <v>3</v>
      </c>
      <c r="P1258" s="25">
        <f ca="1">NETWORKDAYS(Table1[[#This Row],[Joining Date]],TODAY())</f>
        <v>856</v>
      </c>
      <c r="Q1258" s="25" t="str">
        <f>LEFT(Table1[[#This Row],[Department]],5)&amp;"-"&amp;RIGHT(Table1[[#This Row],[Employee ID]],3)</f>
        <v>HR-935</v>
      </c>
      <c r="R1258" s="25" t="str">
        <f>LEFT(Table1[[#This Row],[Department]],3)</f>
        <v>HR</v>
      </c>
      <c r="S1258" s="36">
        <f>_xlfn.XLOOKUP(Table1[[#This Row],[City]],Table2[City],Table2[Bonus %])</f>
        <v>7</v>
      </c>
      <c r="U1258" s="48" t="str">
        <v xml:space="preserve">Kavya </v>
      </c>
      <c r="V1258" s="48" t="str">
        <v>Nair</v>
      </c>
    </row>
    <row r="1259" spans="1:22" x14ac:dyDescent="0.35">
      <c r="A1259" s="9" t="s">
        <v>2654</v>
      </c>
      <c r="B1259" s="41" t="str">
        <f>LEFT(Table1[[#This Row],[Employee Name]],FIND(" ",Table1[[#This Row],[Employee Name]]))</f>
        <v xml:space="preserve">Priya </v>
      </c>
      <c r="C1259" s="41" t="str">
        <f>RIGHT(Table1[[#This Row],[Employee Name]],LEN(Table1[[#This Row],[Employee Name]])-FIND(" ",Table1[[#This Row],[Employee Name]]))</f>
        <v>Reddy</v>
      </c>
      <c r="D1259" s="23">
        <f>Table1[[#This Row],[Basic Salary]]+Table1[[#This Row],[Bonus]]</f>
        <v>114711</v>
      </c>
      <c r="E1259" s="10">
        <v>69</v>
      </c>
      <c r="F1259" s="46">
        <v>63</v>
      </c>
      <c r="G1259" s="10" t="str" cm="1">
        <f t="array" ref="G1259">_xlfn.IFS(Table1[[#This Row],[Performance Score]]&gt;=80,"Excellent",Table1[[#This Row],[Performance Score]]&gt;=60,"Good",Table1[[#This Row],[Performance Score]]&gt;=40,"Need Improvement")</f>
        <v>Good</v>
      </c>
      <c r="H1259" s="30">
        <f>Table1[[#This Row],[Bonus]]/Table1[[#This Row],[Basic Salary]]</f>
        <v>5.4648928443369771E-2</v>
      </c>
      <c r="I1259" s="10">
        <f ca="1">DATEDIF(Table1[[#This Row],[Date of Birth]],TODAY(),"y")</f>
        <v>35</v>
      </c>
      <c r="J1259" s="34">
        <v>45304</v>
      </c>
      <c r="K1259" s="33" t="str" cm="1">
        <f t="array" aca="1" ref="K1259" ca="1">_xlfn.IFS(L1259&lt;3,"Junior",L1259&lt;=7,"Mid-Level",L1259&gt;7,"Senior")</f>
        <v>Junior</v>
      </c>
      <c r="L1259" s="46">
        <f ca="1">INT(YEARFRAC(Table1[[#This Row],[Joining Date]],TODAY(),1))</f>
        <v>2</v>
      </c>
      <c r="M1259" s="25" t="str">
        <f t="shared" ca="1" si="19"/>
        <v>No</v>
      </c>
      <c r="N1259" s="26">
        <f>YEAR(Table1[[#This Row],[Joining Date]])</f>
        <v>2024</v>
      </c>
      <c r="O1259" s="46">
        <f>MONTH(Table1[[#This Row],[Joining Date]])</f>
        <v>1</v>
      </c>
      <c r="P1259" s="26">
        <f ca="1">NETWORKDAYS(Table1[[#This Row],[Joining Date]],TODAY())</f>
        <v>641</v>
      </c>
      <c r="Q1259" s="26" t="str">
        <f>LEFT(Table1[[#This Row],[Department]],5)&amp;"-"&amp;RIGHT(Table1[[#This Row],[Employee ID]],3)</f>
        <v>Finan-598</v>
      </c>
      <c r="R1259" s="26" t="str">
        <f>LEFT(Table1[[#This Row],[Department]],3)</f>
        <v>Fin</v>
      </c>
      <c r="S1259" s="37">
        <f>_xlfn.XLOOKUP(Table1[[#This Row],[City]],Table2[City],Table2[Bonus %])</f>
        <v>7</v>
      </c>
      <c r="U1259" s="48" t="str">
        <v xml:space="preserve">Priya </v>
      </c>
      <c r="V1259" s="48" t="str">
        <v>Reddy</v>
      </c>
    </row>
    <row r="1260" spans="1:22" x14ac:dyDescent="0.35">
      <c r="A1260" s="7" t="s">
        <v>3057</v>
      </c>
      <c r="B1260" s="40" t="str">
        <f>LEFT(Table1[[#This Row],[Employee Name]],FIND(" ",Table1[[#This Row],[Employee Name]]))</f>
        <v xml:space="preserve">Karan </v>
      </c>
      <c r="C1260" s="40" t="str">
        <f>RIGHT(Table1[[#This Row],[Employee Name]],LEN(Table1[[#This Row],[Employee Name]])-FIND(" ",Table1[[#This Row],[Employee Name]]))</f>
        <v>Malhotra</v>
      </c>
      <c r="D1260" s="22">
        <f>Table1[[#This Row],[Basic Salary]]+Table1[[#This Row],[Bonus]]</f>
        <v>114703</v>
      </c>
      <c r="E1260" s="8">
        <v>91</v>
      </c>
      <c r="F1260" s="45">
        <v>44</v>
      </c>
      <c r="G1260" s="8" t="str" cm="1">
        <f t="array" ref="G1260">_xlfn.IFS(Table1[[#This Row],[Performance Score]]&gt;=80,"Excellent",Table1[[#This Row],[Performance Score]]&gt;=60,"Good",Table1[[#This Row],[Performance Score]]&gt;=40,"Need Improvement")</f>
        <v>Need Improvement</v>
      </c>
      <c r="H1260" s="29">
        <f>Table1[[#This Row],[Bonus]]/Table1[[#This Row],[Basic Salary]]</f>
        <v>4.9634421984095754E-2</v>
      </c>
      <c r="I1260" s="8">
        <f ca="1">DATEDIF(Table1[[#This Row],[Date of Birth]],TODAY(),"y")</f>
        <v>37</v>
      </c>
      <c r="J1260" s="33">
        <v>42471</v>
      </c>
      <c r="K1260" s="33" t="str" cm="1">
        <f t="array" aca="1" ref="K1260" ca="1">_xlfn.IFS(L1260&lt;3,"Junior",L1260&lt;=7,"Mid-Level",L1260&gt;7,"Senior")</f>
        <v>Senior</v>
      </c>
      <c r="L1260" s="45">
        <f ca="1">INT(YEARFRAC(Table1[[#This Row],[Joining Date]],TODAY(),1))</f>
        <v>10</v>
      </c>
      <c r="M1260" s="25" t="str">
        <f t="shared" ca="1" si="19"/>
        <v>Yes</v>
      </c>
      <c r="N1260" s="25">
        <f>YEAR(Table1[[#This Row],[Joining Date]])</f>
        <v>2016</v>
      </c>
      <c r="O1260" s="45">
        <f>MONTH(Table1[[#This Row],[Joining Date]])</f>
        <v>4</v>
      </c>
      <c r="P1260" s="25">
        <f ca="1">NETWORKDAYS(Table1[[#This Row],[Joining Date]],TODAY())</f>
        <v>2666</v>
      </c>
      <c r="Q1260" s="25" t="str">
        <f>LEFT(Table1[[#This Row],[Department]],5)&amp;"-"&amp;RIGHT(Table1[[#This Row],[Employee ID]],3)</f>
        <v>Marke-001</v>
      </c>
      <c r="R1260" s="25" t="str">
        <f>LEFT(Table1[[#This Row],[Department]],3)</f>
        <v>Mar</v>
      </c>
      <c r="S1260" s="36">
        <f>_xlfn.XLOOKUP(Table1[[#This Row],[City]],Table2[City],Table2[Bonus %])</f>
        <v>8</v>
      </c>
      <c r="U1260" s="48" t="str">
        <v xml:space="preserve">Karan </v>
      </c>
      <c r="V1260" s="48" t="str">
        <v>Malhotra</v>
      </c>
    </row>
    <row r="1261" spans="1:22" x14ac:dyDescent="0.35">
      <c r="A1261" s="9" t="s">
        <v>2572</v>
      </c>
      <c r="B1261" s="41" t="str">
        <f>LEFT(Table1[[#This Row],[Employee Name]],FIND(" ",Table1[[#This Row],[Employee Name]]))</f>
        <v xml:space="preserve">Tarun </v>
      </c>
      <c r="C1261" s="41" t="str">
        <f>RIGHT(Table1[[#This Row],[Employee Name]],LEN(Table1[[#This Row],[Employee Name]])-FIND(" ",Table1[[#This Row],[Employee Name]]))</f>
        <v>Verma</v>
      </c>
      <c r="D1261" s="23">
        <f>Table1[[#This Row],[Basic Salary]]+Table1[[#This Row],[Bonus]]</f>
        <v>114700</v>
      </c>
      <c r="E1261" s="10">
        <v>67</v>
      </c>
      <c r="F1261" s="46">
        <v>75</v>
      </c>
      <c r="G1261" s="10" t="str" cm="1">
        <f t="array" ref="G1261">_xlfn.IFS(Table1[[#This Row],[Performance Score]]&gt;=80,"Excellent",Table1[[#This Row],[Performance Score]]&gt;=60,"Good",Table1[[#This Row],[Performance Score]]&gt;=40,"Need Improvement")</f>
        <v>Good</v>
      </c>
      <c r="H1261" s="30">
        <f>Table1[[#This Row],[Bonus]]/Table1[[#This Row],[Basic Salary]]</f>
        <v>0.32241886205107512</v>
      </c>
      <c r="I1261" s="10">
        <f ca="1">DATEDIF(Table1[[#This Row],[Date of Birth]],TODAY(),"y")</f>
        <v>28</v>
      </c>
      <c r="J1261" s="34">
        <v>42096</v>
      </c>
      <c r="K1261" s="33" t="str" cm="1">
        <f t="array" aca="1" ref="K1261" ca="1">_xlfn.IFS(L1261&lt;3,"Junior",L1261&lt;=7,"Mid-Level",L1261&gt;7,"Senior")</f>
        <v>Senior</v>
      </c>
      <c r="L1261" s="46">
        <f ca="1">INT(YEARFRAC(Table1[[#This Row],[Joining Date]],TODAY(),1))</f>
        <v>11</v>
      </c>
      <c r="M1261" s="25" t="str">
        <f t="shared" ca="1" si="19"/>
        <v>Yes</v>
      </c>
      <c r="N1261" s="26">
        <f>YEAR(Table1[[#This Row],[Joining Date]])</f>
        <v>2015</v>
      </c>
      <c r="O1261" s="46">
        <f>MONTH(Table1[[#This Row],[Joining Date]])</f>
        <v>4</v>
      </c>
      <c r="P1261" s="26">
        <f ca="1">NETWORKDAYS(Table1[[#This Row],[Joining Date]],TODAY())</f>
        <v>2933</v>
      </c>
      <c r="Q1261" s="26" t="str">
        <f>LEFT(Table1[[#This Row],[Department]],5)&amp;"-"&amp;RIGHT(Table1[[#This Row],[Employee ID]],3)</f>
        <v>Marke-516</v>
      </c>
      <c r="R1261" s="26" t="str">
        <f>LEFT(Table1[[#This Row],[Department]],3)</f>
        <v>Mar</v>
      </c>
      <c r="S1261" s="37">
        <f>_xlfn.XLOOKUP(Table1[[#This Row],[City]],Table2[City],Table2[Bonus %])</f>
        <v>7</v>
      </c>
      <c r="U1261" s="48" t="str">
        <v xml:space="preserve">Tarun </v>
      </c>
      <c r="V1261" s="48" t="str">
        <v>Verma</v>
      </c>
    </row>
    <row r="1262" spans="1:22" x14ac:dyDescent="0.35">
      <c r="A1262" s="7" t="s">
        <v>3925</v>
      </c>
      <c r="B1262" s="40" t="str">
        <f>LEFT(Table1[[#This Row],[Employee Name]],FIND(" ",Table1[[#This Row],[Employee Name]]))</f>
        <v xml:space="preserve">Rohan </v>
      </c>
      <c r="C1262" s="40" t="str">
        <f>RIGHT(Table1[[#This Row],[Employee Name]],LEN(Table1[[#This Row],[Employee Name]])-FIND(" ",Table1[[#This Row],[Employee Name]]))</f>
        <v>Gupta</v>
      </c>
      <c r="D1262" s="22">
        <f>Table1[[#This Row],[Basic Salary]]+Table1[[#This Row],[Bonus]]</f>
        <v>114697</v>
      </c>
      <c r="E1262" s="8">
        <v>75</v>
      </c>
      <c r="F1262" s="45">
        <v>88</v>
      </c>
      <c r="G1262" s="8" t="str" cm="1">
        <f t="array" ref="G1262">_xlfn.IFS(Table1[[#This Row],[Performance Score]]&gt;=80,"Excellent",Table1[[#This Row],[Performance Score]]&gt;=60,"Good",Table1[[#This Row],[Performance Score]]&gt;=40,"Need Improvement")</f>
        <v>Excellent</v>
      </c>
      <c r="H1262" s="29">
        <f>Table1[[#This Row],[Bonus]]/Table1[[#This Row],[Basic Salary]]</f>
        <v>6.996464453296268E-2</v>
      </c>
      <c r="I1262" s="8">
        <f ca="1">DATEDIF(Table1[[#This Row],[Date of Birth]],TODAY(),"y")</f>
        <v>36</v>
      </c>
      <c r="J1262" s="33">
        <v>42158</v>
      </c>
      <c r="K1262" s="33" t="str" cm="1">
        <f t="array" aca="1" ref="K1262" ca="1">_xlfn.IFS(L1262&lt;3,"Junior",L1262&lt;=7,"Mid-Level",L1262&gt;7,"Senior")</f>
        <v>Senior</v>
      </c>
      <c r="L1262" s="45">
        <f ca="1">INT(YEARFRAC(Table1[[#This Row],[Joining Date]],TODAY(),1))</f>
        <v>11</v>
      </c>
      <c r="M1262" s="25" t="str">
        <f t="shared" ca="1" si="19"/>
        <v>Yes</v>
      </c>
      <c r="N1262" s="25">
        <f>YEAR(Table1[[#This Row],[Joining Date]])</f>
        <v>2015</v>
      </c>
      <c r="O1262" s="45">
        <f>MONTH(Table1[[#This Row],[Joining Date]])</f>
        <v>6</v>
      </c>
      <c r="P1262" s="25">
        <f ca="1">NETWORKDAYS(Table1[[#This Row],[Joining Date]],TODAY())</f>
        <v>2889</v>
      </c>
      <c r="Q1262" s="25" t="str">
        <f>LEFT(Table1[[#This Row],[Department]],5)&amp;"-"&amp;RIGHT(Table1[[#This Row],[Employee ID]],3)</f>
        <v>Finan-869</v>
      </c>
      <c r="R1262" s="25" t="str">
        <f>LEFT(Table1[[#This Row],[Department]],3)</f>
        <v>Fin</v>
      </c>
      <c r="S1262" s="36">
        <f>_xlfn.XLOOKUP(Table1[[#This Row],[City]],Table2[City],Table2[Bonus %])</f>
        <v>4</v>
      </c>
      <c r="U1262" s="48" t="str">
        <v xml:space="preserve">Rohan </v>
      </c>
      <c r="V1262" s="48" t="str">
        <v>Gupta</v>
      </c>
    </row>
    <row r="1263" spans="1:22" x14ac:dyDescent="0.35">
      <c r="A1263" s="9" t="s">
        <v>229</v>
      </c>
      <c r="B1263" s="41" t="str">
        <f>LEFT(Table1[[#This Row],[Employee Name]],FIND(" ",Table1[[#This Row],[Employee Name]]))</f>
        <v xml:space="preserve">Swathi </v>
      </c>
      <c r="C1263" s="41" t="str">
        <f>RIGHT(Table1[[#This Row],[Employee Name]],LEN(Table1[[#This Row],[Employee Name]])-FIND(" ",Table1[[#This Row],[Employee Name]]))</f>
        <v>Ramesh</v>
      </c>
      <c r="D1263" s="23">
        <f>Table1[[#This Row],[Basic Salary]]+Table1[[#This Row],[Bonus]]</f>
        <v>114693</v>
      </c>
      <c r="E1263" s="10">
        <v>61</v>
      </c>
      <c r="F1263" s="46">
        <v>64</v>
      </c>
      <c r="G1263" s="10" t="str" cm="1">
        <f t="array" ref="G1263">_xlfn.IFS(Table1[[#This Row],[Performance Score]]&gt;=80,"Excellent",Table1[[#This Row],[Performance Score]]&gt;=60,"Good",Table1[[#This Row],[Performance Score]]&gt;=40,"Need Improvement")</f>
        <v>Good</v>
      </c>
      <c r="H1263" s="30">
        <f>Table1[[#This Row],[Bonus]]/Table1[[#This Row],[Basic Salary]]</f>
        <v>0.25299612170208119</v>
      </c>
      <c r="I1263" s="10">
        <f ca="1">DATEDIF(Table1[[#This Row],[Date of Birth]],TODAY(),"y")</f>
        <v>23</v>
      </c>
      <c r="J1263" s="34">
        <v>44233</v>
      </c>
      <c r="K1263" s="33" t="str" cm="1">
        <f t="array" aca="1" ref="K1263" ca="1">_xlfn.IFS(L1263&lt;3,"Junior",L1263&lt;=7,"Mid-Level",L1263&gt;7,"Senior")</f>
        <v>Mid-Level</v>
      </c>
      <c r="L1263" s="46">
        <f ca="1">INT(YEARFRAC(Table1[[#This Row],[Joining Date]],TODAY(),1))</f>
        <v>5</v>
      </c>
      <c r="M1263" s="25" t="str">
        <f t="shared" ca="1" si="19"/>
        <v>No</v>
      </c>
      <c r="N1263" s="26">
        <f>YEAR(Table1[[#This Row],[Joining Date]])</f>
        <v>2021</v>
      </c>
      <c r="O1263" s="46">
        <f>MONTH(Table1[[#This Row],[Joining Date]])</f>
        <v>2</v>
      </c>
      <c r="P1263" s="26">
        <f ca="1">NETWORKDAYS(Table1[[#This Row],[Joining Date]],TODAY())</f>
        <v>1406</v>
      </c>
      <c r="Q1263" s="26" t="str">
        <f>LEFT(Table1[[#This Row],[Department]],5)&amp;"-"&amp;RIGHT(Table1[[#This Row],[Employee ID]],3)</f>
        <v>HR-173</v>
      </c>
      <c r="R1263" s="26" t="str">
        <f>LEFT(Table1[[#This Row],[Department]],3)</f>
        <v>HR</v>
      </c>
      <c r="S1263" s="37">
        <f>_xlfn.XLOOKUP(Table1[[#This Row],[City]],Table2[City],Table2[Bonus %])</f>
        <v>5</v>
      </c>
      <c r="U1263" s="48" t="str">
        <v xml:space="preserve">Swathi </v>
      </c>
      <c r="V1263" s="48" t="str">
        <v>Ramesh</v>
      </c>
    </row>
    <row r="1264" spans="1:22" x14ac:dyDescent="0.35">
      <c r="A1264" s="7" t="s">
        <v>3489</v>
      </c>
      <c r="B1264" s="40" t="str">
        <f>LEFT(Table1[[#This Row],[Employee Name]],FIND(" ",Table1[[#This Row],[Employee Name]]))</f>
        <v xml:space="preserve">Ajay </v>
      </c>
      <c r="C1264" s="40" t="str">
        <f>RIGHT(Table1[[#This Row],[Employee Name]],LEN(Table1[[#This Row],[Employee Name]])-FIND(" ",Table1[[#This Row],[Employee Name]]))</f>
        <v>Singh</v>
      </c>
      <c r="D1264" s="22">
        <f>Table1[[#This Row],[Basic Salary]]+Table1[[#This Row],[Bonus]]</f>
        <v>114682</v>
      </c>
      <c r="E1264" s="8">
        <v>67</v>
      </c>
      <c r="F1264" s="45">
        <v>40</v>
      </c>
      <c r="G1264" s="8" t="str" cm="1">
        <f t="array" ref="G1264">_xlfn.IFS(Table1[[#This Row],[Performance Score]]&gt;=80,"Excellent",Table1[[#This Row],[Performance Score]]&gt;=60,"Good",Table1[[#This Row],[Performance Score]]&gt;=40,"Need Improvement")</f>
        <v>Need Improvement</v>
      </c>
      <c r="H1264" s="29">
        <f>Table1[[#This Row],[Bonus]]/Table1[[#This Row],[Basic Salary]]</f>
        <v>9.3511323003575689E-2</v>
      </c>
      <c r="I1264" s="8">
        <f ca="1">DATEDIF(Table1[[#This Row],[Date of Birth]],TODAY(),"y")</f>
        <v>17</v>
      </c>
      <c r="J1264" s="33">
        <v>45212</v>
      </c>
      <c r="K1264" s="33" t="str" cm="1">
        <f t="array" aca="1" ref="K1264" ca="1">_xlfn.IFS(L1264&lt;3,"Junior",L1264&lt;=7,"Mid-Level",L1264&gt;7,"Senior")</f>
        <v>Junior</v>
      </c>
      <c r="L1264" s="45">
        <f ca="1">INT(YEARFRAC(Table1[[#This Row],[Joining Date]],TODAY(),1))</f>
        <v>2</v>
      </c>
      <c r="M1264" s="25" t="str">
        <f t="shared" ca="1" si="19"/>
        <v>No</v>
      </c>
      <c r="N1264" s="25">
        <f>YEAR(Table1[[#This Row],[Joining Date]])</f>
        <v>2023</v>
      </c>
      <c r="O1264" s="45">
        <f>MONTH(Table1[[#This Row],[Joining Date]])</f>
        <v>10</v>
      </c>
      <c r="P1264" s="25">
        <f ca="1">NETWORKDAYS(Table1[[#This Row],[Joining Date]],TODAY())</f>
        <v>707</v>
      </c>
      <c r="Q1264" s="25" t="str">
        <f>LEFT(Table1[[#This Row],[Department]],5)&amp;"-"&amp;RIGHT(Table1[[#This Row],[Employee ID]],3)</f>
        <v>Opera-433</v>
      </c>
      <c r="R1264" s="25" t="str">
        <f>LEFT(Table1[[#This Row],[Department]],3)</f>
        <v>Ope</v>
      </c>
      <c r="S1264" s="36">
        <f>_xlfn.XLOOKUP(Table1[[#This Row],[City]],Table2[City],Table2[Bonus %])</f>
        <v>5</v>
      </c>
      <c r="U1264" s="48" t="str">
        <v xml:space="preserve">Ajay </v>
      </c>
      <c r="V1264" s="48" t="str">
        <v>Singh</v>
      </c>
    </row>
    <row r="1265" spans="1:22" x14ac:dyDescent="0.35">
      <c r="A1265" s="9" t="s">
        <v>1451</v>
      </c>
      <c r="B1265" s="41" t="str">
        <f>LEFT(Table1[[#This Row],[Employee Name]],FIND(" ",Table1[[#This Row],[Employee Name]]))</f>
        <v xml:space="preserve">Aditya </v>
      </c>
      <c r="C1265" s="41" t="str">
        <f>RIGHT(Table1[[#This Row],[Employee Name]],LEN(Table1[[#This Row],[Employee Name]])-FIND(" ",Table1[[#This Row],[Employee Name]]))</f>
        <v>Kapoor</v>
      </c>
      <c r="D1265" s="23">
        <f>Table1[[#This Row],[Basic Salary]]+Table1[[#This Row],[Bonus]]</f>
        <v>114638</v>
      </c>
      <c r="E1265" s="10">
        <v>71</v>
      </c>
      <c r="F1265" s="46">
        <v>70</v>
      </c>
      <c r="G1265" s="10" t="str" cm="1">
        <f t="array" ref="G1265">_xlfn.IFS(Table1[[#This Row],[Performance Score]]&gt;=80,"Excellent",Table1[[#This Row],[Performance Score]]&gt;=60,"Good",Table1[[#This Row],[Performance Score]]&gt;=40,"Need Improvement")</f>
        <v>Good</v>
      </c>
      <c r="H1265" s="30">
        <f>Table1[[#This Row],[Bonus]]/Table1[[#This Row],[Basic Salary]]</f>
        <v>0.22159351256886503</v>
      </c>
      <c r="I1265" s="10">
        <f ca="1">DATEDIF(Table1[[#This Row],[Date of Birth]],TODAY(),"y")</f>
        <v>38</v>
      </c>
      <c r="J1265" s="34">
        <v>44660</v>
      </c>
      <c r="K1265" s="33" t="str" cm="1">
        <f t="array" aca="1" ref="K1265" ca="1">_xlfn.IFS(L1265&lt;3,"Junior",L1265&lt;=7,"Mid-Level",L1265&gt;7,"Senior")</f>
        <v>Mid-Level</v>
      </c>
      <c r="L1265" s="46">
        <f ca="1">INT(YEARFRAC(Table1[[#This Row],[Joining Date]],TODAY(),1))</f>
        <v>4</v>
      </c>
      <c r="M1265" s="25" t="str">
        <f t="shared" ca="1" si="19"/>
        <v>No</v>
      </c>
      <c r="N1265" s="26">
        <f>YEAR(Table1[[#This Row],[Joining Date]])</f>
        <v>2022</v>
      </c>
      <c r="O1265" s="46">
        <f>MONTH(Table1[[#This Row],[Joining Date]])</f>
        <v>4</v>
      </c>
      <c r="P1265" s="26">
        <f ca="1">NETWORKDAYS(Table1[[#This Row],[Joining Date]],TODAY())</f>
        <v>1101</v>
      </c>
      <c r="Q1265" s="26" t="str">
        <f>LEFT(Table1[[#This Row],[Department]],5)&amp;"-"&amp;RIGHT(Table1[[#This Row],[Employee ID]],3)</f>
        <v>IT-395</v>
      </c>
      <c r="R1265" s="26" t="str">
        <f>LEFT(Table1[[#This Row],[Department]],3)</f>
        <v>IT</v>
      </c>
      <c r="S1265" s="37">
        <f>_xlfn.XLOOKUP(Table1[[#This Row],[City]],Table2[City],Table2[Bonus %])</f>
        <v>8</v>
      </c>
      <c r="U1265" s="48" t="str">
        <v xml:space="preserve">Aditya </v>
      </c>
      <c r="V1265" s="48" t="str">
        <v>Kapoor</v>
      </c>
    </row>
    <row r="1266" spans="1:22" x14ac:dyDescent="0.35">
      <c r="A1266" s="7" t="s">
        <v>3196</v>
      </c>
      <c r="B1266" s="40" t="str">
        <f>LEFT(Table1[[#This Row],[Employee Name]],FIND(" ",Table1[[#This Row],[Employee Name]]))</f>
        <v xml:space="preserve">Krishna </v>
      </c>
      <c r="C1266" s="40" t="str">
        <f>RIGHT(Table1[[#This Row],[Employee Name]],LEN(Table1[[#This Row],[Employee Name]])-FIND(" ",Table1[[#This Row],[Employee Name]]))</f>
        <v>Chaitanya</v>
      </c>
      <c r="D1266" s="22">
        <f>Table1[[#This Row],[Basic Salary]]+Table1[[#This Row],[Bonus]]</f>
        <v>114582</v>
      </c>
      <c r="E1266" s="8">
        <v>81</v>
      </c>
      <c r="F1266" s="45">
        <v>53</v>
      </c>
      <c r="G1266" s="8" t="str" cm="1">
        <f t="array" ref="G1266">_xlfn.IFS(Table1[[#This Row],[Performance Score]]&gt;=80,"Excellent",Table1[[#This Row],[Performance Score]]&gt;=60,"Good",Table1[[#This Row],[Performance Score]]&gt;=40,"Need Improvement")</f>
        <v>Need Improvement</v>
      </c>
      <c r="H1266" s="29">
        <f>Table1[[#This Row],[Bonus]]/Table1[[#This Row],[Basic Salary]]</f>
        <v>9.9962560838637221E-2</v>
      </c>
      <c r="I1266" s="8">
        <f ca="1">DATEDIF(Table1[[#This Row],[Date of Birth]],TODAY(),"y")</f>
        <v>32</v>
      </c>
      <c r="J1266" s="33">
        <v>45255</v>
      </c>
      <c r="K1266" s="33" t="str" cm="1">
        <f t="array" aca="1" ref="K1266" ca="1">_xlfn.IFS(L1266&lt;3,"Junior",L1266&lt;=7,"Mid-Level",L1266&gt;7,"Senior")</f>
        <v>Junior</v>
      </c>
      <c r="L1266" s="45">
        <f ca="1">INT(YEARFRAC(Table1[[#This Row],[Joining Date]],TODAY(),1))</f>
        <v>2</v>
      </c>
      <c r="M1266" s="25" t="str">
        <f t="shared" ca="1" si="19"/>
        <v>No</v>
      </c>
      <c r="N1266" s="25">
        <f>YEAR(Table1[[#This Row],[Joining Date]])</f>
        <v>2023</v>
      </c>
      <c r="O1266" s="45">
        <f>MONTH(Table1[[#This Row],[Joining Date]])</f>
        <v>11</v>
      </c>
      <c r="P1266" s="25">
        <f ca="1">NETWORKDAYS(Table1[[#This Row],[Joining Date]],TODAY())</f>
        <v>676</v>
      </c>
      <c r="Q1266" s="25" t="str">
        <f>LEFT(Table1[[#This Row],[Department]],5)&amp;"-"&amp;RIGHT(Table1[[#This Row],[Employee ID]],3)</f>
        <v>Sales-140</v>
      </c>
      <c r="R1266" s="25" t="str">
        <f>LEFT(Table1[[#This Row],[Department]],3)</f>
        <v>Sal</v>
      </c>
      <c r="S1266" s="36">
        <f>_xlfn.XLOOKUP(Table1[[#This Row],[City]],Table2[City],Table2[Bonus %])</f>
        <v>6</v>
      </c>
      <c r="U1266" s="48" t="str">
        <v xml:space="preserve">Krishna </v>
      </c>
      <c r="V1266" s="48" t="str">
        <v>Chaitanya</v>
      </c>
    </row>
    <row r="1267" spans="1:22" x14ac:dyDescent="0.35">
      <c r="A1267" s="9" t="s">
        <v>4883</v>
      </c>
      <c r="B1267" s="41" t="str">
        <f>LEFT(Table1[[#This Row],[Employee Name]],FIND(" ",Table1[[#This Row],[Employee Name]]))</f>
        <v xml:space="preserve">Rohan </v>
      </c>
      <c r="C1267" s="41" t="str">
        <f>RIGHT(Table1[[#This Row],[Employee Name]],LEN(Table1[[#This Row],[Employee Name]])-FIND(" ",Table1[[#This Row],[Employee Name]]))</f>
        <v>Gupta</v>
      </c>
      <c r="D1267" s="23">
        <f>Table1[[#This Row],[Basic Salary]]+Table1[[#This Row],[Bonus]]</f>
        <v>114565</v>
      </c>
      <c r="E1267" s="10">
        <v>81</v>
      </c>
      <c r="F1267" s="46">
        <v>64</v>
      </c>
      <c r="G1267" s="10" t="str" cm="1">
        <f t="array" ref="G1267">_xlfn.IFS(Table1[[#This Row],[Performance Score]]&gt;=80,"Excellent",Table1[[#This Row],[Performance Score]]&gt;=60,"Good",Table1[[#This Row],[Performance Score]]&gt;=40,"Need Improvement")</f>
        <v>Good</v>
      </c>
      <c r="H1267" s="30">
        <f>Table1[[#This Row],[Bonus]]/Table1[[#This Row],[Basic Salary]]</f>
        <v>0.306999030289202</v>
      </c>
      <c r="I1267" s="10">
        <f ca="1">DATEDIF(Table1[[#This Row],[Date of Birth]],TODAY(),"y")</f>
        <v>41</v>
      </c>
      <c r="J1267" s="34">
        <v>45990</v>
      </c>
      <c r="K1267" s="33" t="str" cm="1">
        <f t="array" aca="1" ref="K1267" ca="1">_xlfn.IFS(L1267&lt;3,"Junior",L1267&lt;=7,"Mid-Level",L1267&gt;7,"Senior")</f>
        <v>Junior</v>
      </c>
      <c r="L1267" s="46">
        <f ca="1">INT(YEARFRAC(Table1[[#This Row],[Joining Date]],TODAY(),1))</f>
        <v>0</v>
      </c>
      <c r="M1267" s="25" t="str">
        <f t="shared" ca="1" si="19"/>
        <v>No</v>
      </c>
      <c r="N1267" s="26">
        <f>YEAR(Table1[[#This Row],[Joining Date]])</f>
        <v>2025</v>
      </c>
      <c r="O1267" s="46">
        <f>MONTH(Table1[[#This Row],[Joining Date]])</f>
        <v>11</v>
      </c>
      <c r="P1267" s="26">
        <f ca="1">NETWORKDAYS(Table1[[#This Row],[Joining Date]],TODAY())</f>
        <v>151</v>
      </c>
      <c r="Q1267" s="26" t="str">
        <f>LEFT(Table1[[#This Row],[Department]],5)&amp;"-"&amp;RIGHT(Table1[[#This Row],[Employee ID]],3)</f>
        <v>Sales-827</v>
      </c>
      <c r="R1267" s="26" t="str">
        <f>LEFT(Table1[[#This Row],[Department]],3)</f>
        <v>Sal</v>
      </c>
      <c r="S1267" s="37">
        <f>_xlfn.XLOOKUP(Table1[[#This Row],[City]],Table2[City],Table2[Bonus %])</f>
        <v>7</v>
      </c>
      <c r="U1267" s="48" t="str">
        <v xml:space="preserve">Rohan </v>
      </c>
      <c r="V1267" s="48" t="str">
        <v>Gupta</v>
      </c>
    </row>
    <row r="1268" spans="1:22" x14ac:dyDescent="0.35">
      <c r="A1268" s="7" t="s">
        <v>4237</v>
      </c>
      <c r="B1268" s="40" t="str">
        <f>LEFT(Table1[[#This Row],[Employee Name]],FIND(" ",Table1[[#This Row],[Employee Name]]))</f>
        <v xml:space="preserve">Priya </v>
      </c>
      <c r="C1268" s="40" t="str">
        <f>RIGHT(Table1[[#This Row],[Employee Name]],LEN(Table1[[#This Row],[Employee Name]])-FIND(" ",Table1[[#This Row],[Employee Name]]))</f>
        <v>Reddy</v>
      </c>
      <c r="D1268" s="22">
        <f>Table1[[#This Row],[Basic Salary]]+Table1[[#This Row],[Bonus]]</f>
        <v>114546</v>
      </c>
      <c r="E1268" s="8">
        <v>92</v>
      </c>
      <c r="F1268" s="45">
        <v>54</v>
      </c>
      <c r="G1268" s="8" t="str" cm="1">
        <f t="array" ref="G1268">_xlfn.IFS(Table1[[#This Row],[Performance Score]]&gt;=80,"Excellent",Table1[[#This Row],[Performance Score]]&gt;=60,"Good",Table1[[#This Row],[Performance Score]]&gt;=40,"Need Improvement")</f>
        <v>Need Improvement</v>
      </c>
      <c r="H1268" s="29">
        <f>Table1[[#This Row],[Bonus]]/Table1[[#This Row],[Basic Salary]]</f>
        <v>0.19409551012749279</v>
      </c>
      <c r="I1268" s="8">
        <f ca="1">DATEDIF(Table1[[#This Row],[Date of Birth]],TODAY(),"y")</f>
        <v>18</v>
      </c>
      <c r="J1268" s="33">
        <v>44290</v>
      </c>
      <c r="K1268" s="33" t="str" cm="1">
        <f t="array" aca="1" ref="K1268" ca="1">_xlfn.IFS(L1268&lt;3,"Junior",L1268&lt;=7,"Mid-Level",L1268&gt;7,"Senior")</f>
        <v>Mid-Level</v>
      </c>
      <c r="L1268" s="45">
        <f ca="1">INT(YEARFRAC(Table1[[#This Row],[Joining Date]],TODAY(),1))</f>
        <v>5</v>
      </c>
      <c r="M1268" s="25" t="str">
        <f t="shared" ca="1" si="19"/>
        <v>No</v>
      </c>
      <c r="N1268" s="25">
        <f>YEAR(Table1[[#This Row],[Joining Date]])</f>
        <v>2021</v>
      </c>
      <c r="O1268" s="45">
        <f>MONTH(Table1[[#This Row],[Joining Date]])</f>
        <v>4</v>
      </c>
      <c r="P1268" s="25">
        <f ca="1">NETWORKDAYS(Table1[[#This Row],[Joining Date]],TODAY())</f>
        <v>1366</v>
      </c>
      <c r="Q1268" s="25" t="str">
        <f>LEFT(Table1[[#This Row],[Department]],5)&amp;"-"&amp;RIGHT(Table1[[#This Row],[Employee ID]],3)</f>
        <v>IT-181</v>
      </c>
      <c r="R1268" s="25" t="str">
        <f>LEFT(Table1[[#This Row],[Department]],3)</f>
        <v>IT</v>
      </c>
      <c r="S1268" s="36">
        <f>_xlfn.XLOOKUP(Table1[[#This Row],[City]],Table2[City],Table2[Bonus %])</f>
        <v>6</v>
      </c>
      <c r="U1268" s="48" t="str">
        <v xml:space="preserve">Priya </v>
      </c>
      <c r="V1268" s="48" t="str">
        <v>Reddy</v>
      </c>
    </row>
    <row r="1269" spans="1:22" x14ac:dyDescent="0.35">
      <c r="A1269" s="9" t="s">
        <v>1238</v>
      </c>
      <c r="B1269" s="41" t="str">
        <f>LEFT(Table1[[#This Row],[Employee Name]],FIND(" ",Table1[[#This Row],[Employee Name]]))</f>
        <v xml:space="preserve">Swathi </v>
      </c>
      <c r="C1269" s="41" t="str">
        <f>RIGHT(Table1[[#This Row],[Employee Name]],LEN(Table1[[#This Row],[Employee Name]])-FIND(" ",Table1[[#This Row],[Employee Name]]))</f>
        <v>Ramesh</v>
      </c>
      <c r="D1269" s="23">
        <f>Table1[[#This Row],[Basic Salary]]+Table1[[#This Row],[Bonus]]</f>
        <v>114538</v>
      </c>
      <c r="E1269" s="10">
        <v>69</v>
      </c>
      <c r="F1269" s="46">
        <v>66</v>
      </c>
      <c r="G1269" s="10" t="str" cm="1">
        <f t="array" ref="G1269">_xlfn.IFS(Table1[[#This Row],[Performance Score]]&gt;=80,"Excellent",Table1[[#This Row],[Performance Score]]&gt;=60,"Good",Table1[[#This Row],[Performance Score]]&gt;=40,"Need Improvement")</f>
        <v>Good</v>
      </c>
      <c r="H1269" s="30">
        <f>Table1[[#This Row],[Bonus]]/Table1[[#This Row],[Basic Salary]]</f>
        <v>5.2168401326486556E-2</v>
      </c>
      <c r="I1269" s="10">
        <f ca="1">DATEDIF(Table1[[#This Row],[Date of Birth]],TODAY(),"y")</f>
        <v>23</v>
      </c>
      <c r="J1269" s="34">
        <v>44813</v>
      </c>
      <c r="K1269" s="33" t="str" cm="1">
        <f t="array" aca="1" ref="K1269" ca="1">_xlfn.IFS(L1269&lt;3,"Junior",L1269&lt;=7,"Mid-Level",L1269&gt;7,"Senior")</f>
        <v>Mid-Level</v>
      </c>
      <c r="L1269" s="46">
        <f ca="1">INT(YEARFRAC(Table1[[#This Row],[Joining Date]],TODAY(),1))</f>
        <v>3</v>
      </c>
      <c r="M1269" s="25" t="str">
        <f t="shared" ca="1" si="19"/>
        <v>No</v>
      </c>
      <c r="N1269" s="26">
        <f>YEAR(Table1[[#This Row],[Joining Date]])</f>
        <v>2022</v>
      </c>
      <c r="O1269" s="46">
        <f>MONTH(Table1[[#This Row],[Joining Date]])</f>
        <v>9</v>
      </c>
      <c r="P1269" s="26">
        <f ca="1">NETWORKDAYS(Table1[[#This Row],[Joining Date]],TODAY())</f>
        <v>992</v>
      </c>
      <c r="Q1269" s="26" t="str">
        <f>LEFT(Table1[[#This Row],[Department]],5)&amp;"-"&amp;RIGHT(Table1[[#This Row],[Employee ID]],3)</f>
        <v>HR-182</v>
      </c>
      <c r="R1269" s="26" t="str">
        <f>LEFT(Table1[[#This Row],[Department]],3)</f>
        <v>HR</v>
      </c>
      <c r="S1269" s="37">
        <f>_xlfn.XLOOKUP(Table1[[#This Row],[City]],Table2[City],Table2[Bonus %])</f>
        <v>5</v>
      </c>
      <c r="U1269" s="48" t="str">
        <v xml:space="preserve">Swathi </v>
      </c>
      <c r="V1269" s="48" t="str">
        <v>Ramesh</v>
      </c>
    </row>
    <row r="1270" spans="1:22" x14ac:dyDescent="0.35">
      <c r="A1270" s="7" t="s">
        <v>2734</v>
      </c>
      <c r="B1270" s="40" t="str">
        <f>LEFT(Table1[[#This Row],[Employee Name]],FIND(" ",Table1[[#This Row],[Employee Name]]))</f>
        <v xml:space="preserve">Ishita </v>
      </c>
      <c r="C1270" s="40" t="str">
        <f>RIGHT(Table1[[#This Row],[Employee Name]],LEN(Table1[[#This Row],[Employee Name]])-FIND(" ",Table1[[#This Row],[Employee Name]]))</f>
        <v>Roy</v>
      </c>
      <c r="D1270" s="22">
        <f>Table1[[#This Row],[Basic Salary]]+Table1[[#This Row],[Bonus]]</f>
        <v>114507</v>
      </c>
      <c r="E1270" s="8">
        <v>63</v>
      </c>
      <c r="F1270" s="45">
        <v>75</v>
      </c>
      <c r="G1270" s="8" t="str" cm="1">
        <f t="array" ref="G1270">_xlfn.IFS(Table1[[#This Row],[Performance Score]]&gt;=80,"Excellent",Table1[[#This Row],[Performance Score]]&gt;=60,"Good",Table1[[#This Row],[Performance Score]]&gt;=40,"Need Improvement")</f>
        <v>Good</v>
      </c>
      <c r="H1270" s="29">
        <f>Table1[[#This Row],[Bonus]]/Table1[[#This Row],[Basic Salary]]</f>
        <v>0.2756450247315182</v>
      </c>
      <c r="I1270" s="8">
        <f ca="1">DATEDIF(Table1[[#This Row],[Date of Birth]],TODAY(),"y")</f>
        <v>32</v>
      </c>
      <c r="J1270" s="33">
        <v>42270</v>
      </c>
      <c r="K1270" s="33" t="str" cm="1">
        <f t="array" aca="1" ref="K1270" ca="1">_xlfn.IFS(L1270&lt;3,"Junior",L1270&lt;=7,"Mid-Level",L1270&gt;7,"Senior")</f>
        <v>Senior</v>
      </c>
      <c r="L1270" s="45">
        <f ca="1">INT(YEARFRAC(Table1[[#This Row],[Joining Date]],TODAY(),1))</f>
        <v>10</v>
      </c>
      <c r="M1270" s="25" t="str">
        <f t="shared" ca="1" si="19"/>
        <v>Yes</v>
      </c>
      <c r="N1270" s="25">
        <f>YEAR(Table1[[#This Row],[Joining Date]])</f>
        <v>2015</v>
      </c>
      <c r="O1270" s="45">
        <f>MONTH(Table1[[#This Row],[Joining Date]])</f>
        <v>9</v>
      </c>
      <c r="P1270" s="25">
        <f ca="1">NETWORKDAYS(Table1[[#This Row],[Joining Date]],TODAY())</f>
        <v>2809</v>
      </c>
      <c r="Q1270" s="25" t="str">
        <f>LEFT(Table1[[#This Row],[Department]],5)&amp;"-"&amp;RIGHT(Table1[[#This Row],[Employee ID]],3)</f>
        <v>Sales-678</v>
      </c>
      <c r="R1270" s="25" t="str">
        <f>LEFT(Table1[[#This Row],[Department]],3)</f>
        <v>Sal</v>
      </c>
      <c r="S1270" s="36">
        <f>_xlfn.XLOOKUP(Table1[[#This Row],[City]],Table2[City],Table2[Bonus %])</f>
        <v>4</v>
      </c>
      <c r="U1270" s="48" t="str">
        <v xml:space="preserve">Ishita </v>
      </c>
      <c r="V1270" s="48" t="str">
        <v>Roy</v>
      </c>
    </row>
    <row r="1271" spans="1:22" x14ac:dyDescent="0.35">
      <c r="A1271" s="9" t="s">
        <v>3860</v>
      </c>
      <c r="B1271" s="41" t="str">
        <f>LEFT(Table1[[#This Row],[Employee Name]],FIND(" ",Table1[[#This Row],[Employee Name]]))</f>
        <v xml:space="preserve">Ishita </v>
      </c>
      <c r="C1271" s="41" t="str">
        <f>RIGHT(Table1[[#This Row],[Employee Name]],LEN(Table1[[#This Row],[Employee Name]])-FIND(" ",Table1[[#This Row],[Employee Name]]))</f>
        <v>Roy</v>
      </c>
      <c r="D1271" s="23">
        <f>Table1[[#This Row],[Basic Salary]]+Table1[[#This Row],[Bonus]]</f>
        <v>114504</v>
      </c>
      <c r="E1271" s="10">
        <v>87</v>
      </c>
      <c r="F1271" s="46">
        <v>66</v>
      </c>
      <c r="G1271" s="10" t="str" cm="1">
        <f t="array" ref="G1271">_xlfn.IFS(Table1[[#This Row],[Performance Score]]&gt;=80,"Excellent",Table1[[#This Row],[Performance Score]]&gt;=60,"Good",Table1[[#This Row],[Performance Score]]&gt;=40,"Need Improvement")</f>
        <v>Good</v>
      </c>
      <c r="H1271" s="30">
        <f>Table1[[#This Row],[Bonus]]/Table1[[#This Row],[Basic Salary]]</f>
        <v>0.27413539858459074</v>
      </c>
      <c r="I1271" s="10">
        <f ca="1">DATEDIF(Table1[[#This Row],[Date of Birth]],TODAY(),"y")</f>
        <v>39</v>
      </c>
      <c r="J1271" s="34">
        <v>45138</v>
      </c>
      <c r="K1271" s="33" t="str" cm="1">
        <f t="array" aca="1" ref="K1271" ca="1">_xlfn.IFS(L1271&lt;3,"Junior",L1271&lt;=7,"Mid-Level",L1271&gt;7,"Senior")</f>
        <v>Junior</v>
      </c>
      <c r="L1271" s="46">
        <f ca="1">INT(YEARFRAC(Table1[[#This Row],[Joining Date]],TODAY(),1))</f>
        <v>2</v>
      </c>
      <c r="M1271" s="25" t="str">
        <f t="shared" ca="1" si="19"/>
        <v>No</v>
      </c>
      <c r="N1271" s="26">
        <f>YEAR(Table1[[#This Row],[Joining Date]])</f>
        <v>2023</v>
      </c>
      <c r="O1271" s="46">
        <f>MONTH(Table1[[#This Row],[Joining Date]])</f>
        <v>7</v>
      </c>
      <c r="P1271" s="26">
        <f ca="1">NETWORKDAYS(Table1[[#This Row],[Joining Date]],TODAY())</f>
        <v>761</v>
      </c>
      <c r="Q1271" s="26" t="str">
        <f>LEFT(Table1[[#This Row],[Department]],5)&amp;"-"&amp;RIGHT(Table1[[#This Row],[Employee ID]],3)</f>
        <v>Suppo-804</v>
      </c>
      <c r="R1271" s="26" t="str">
        <f>LEFT(Table1[[#This Row],[Department]],3)</f>
        <v>Sup</v>
      </c>
      <c r="S1271" s="37">
        <f>_xlfn.XLOOKUP(Table1[[#This Row],[City]],Table2[City],Table2[Bonus %])</f>
        <v>7</v>
      </c>
      <c r="U1271" s="48" t="str">
        <v xml:space="preserve">Ishita </v>
      </c>
      <c r="V1271" s="48" t="str">
        <v>Roy</v>
      </c>
    </row>
    <row r="1272" spans="1:22" x14ac:dyDescent="0.35">
      <c r="A1272" s="7" t="s">
        <v>4341</v>
      </c>
      <c r="B1272" s="40" t="str">
        <f>LEFT(Table1[[#This Row],[Employee Name]],FIND(" ",Table1[[#This Row],[Employee Name]]))</f>
        <v xml:space="preserve">Ananya </v>
      </c>
      <c r="C1272" s="40" t="str">
        <f>RIGHT(Table1[[#This Row],[Employee Name]],LEN(Table1[[#This Row],[Employee Name]])-FIND(" ",Table1[[#This Row],[Employee Name]]))</f>
        <v>Rao</v>
      </c>
      <c r="D1272" s="22">
        <f>Table1[[#This Row],[Basic Salary]]+Table1[[#This Row],[Bonus]]</f>
        <v>114453</v>
      </c>
      <c r="E1272" s="8">
        <v>95</v>
      </c>
      <c r="F1272" s="45">
        <v>78</v>
      </c>
      <c r="G1272" s="8" t="str" cm="1">
        <f t="array" ref="G1272">_xlfn.IFS(Table1[[#This Row],[Performance Score]]&gt;=80,"Excellent",Table1[[#This Row],[Performance Score]]&gt;=60,"Good",Table1[[#This Row],[Performance Score]]&gt;=40,"Need Improvement")</f>
        <v>Good</v>
      </c>
      <c r="H1272" s="29">
        <f>Table1[[#This Row],[Bonus]]/Table1[[#This Row],[Basic Salary]]</f>
        <v>5.5927152623372792E-2</v>
      </c>
      <c r="I1272" s="8">
        <f ca="1">DATEDIF(Table1[[#This Row],[Date of Birth]],TODAY(),"y")</f>
        <v>20</v>
      </c>
      <c r="J1272" s="33">
        <v>42955</v>
      </c>
      <c r="K1272" s="33" t="str" cm="1">
        <f t="array" aca="1" ref="K1272" ca="1">_xlfn.IFS(L1272&lt;3,"Junior",L1272&lt;=7,"Mid-Level",L1272&gt;7,"Senior")</f>
        <v>Senior</v>
      </c>
      <c r="L1272" s="45">
        <f ca="1">INT(YEARFRAC(Table1[[#This Row],[Joining Date]],TODAY(),1))</f>
        <v>8</v>
      </c>
      <c r="M1272" s="25" t="str">
        <f t="shared" ca="1" si="19"/>
        <v>Yes</v>
      </c>
      <c r="N1272" s="25">
        <f>YEAR(Table1[[#This Row],[Joining Date]])</f>
        <v>2017</v>
      </c>
      <c r="O1272" s="45">
        <f>MONTH(Table1[[#This Row],[Joining Date]])</f>
        <v>8</v>
      </c>
      <c r="P1272" s="25">
        <f ca="1">NETWORKDAYS(Table1[[#This Row],[Joining Date]],TODAY())</f>
        <v>2320</v>
      </c>
      <c r="Q1272" s="25" t="str">
        <f>LEFT(Table1[[#This Row],[Department]],5)&amp;"-"&amp;RIGHT(Table1[[#This Row],[Employee ID]],3)</f>
        <v>Suppo-285</v>
      </c>
      <c r="R1272" s="25" t="str">
        <f>LEFT(Table1[[#This Row],[Department]],3)</f>
        <v>Sup</v>
      </c>
      <c r="S1272" s="36">
        <f>_xlfn.XLOOKUP(Table1[[#This Row],[City]],Table2[City],Table2[Bonus %])</f>
        <v>6</v>
      </c>
      <c r="U1272" s="48" t="str">
        <v xml:space="preserve">Ananya </v>
      </c>
      <c r="V1272" s="48" t="str">
        <v>Rao</v>
      </c>
    </row>
    <row r="1273" spans="1:22" x14ac:dyDescent="0.35">
      <c r="A1273" s="9" t="s">
        <v>5028</v>
      </c>
      <c r="B1273" s="41" t="str">
        <f>LEFT(Table1[[#This Row],[Employee Name]],FIND(" ",Table1[[#This Row],[Employee Name]]))</f>
        <v xml:space="preserve">Neha </v>
      </c>
      <c r="C1273" s="41" t="str">
        <f>RIGHT(Table1[[#This Row],[Employee Name]],LEN(Table1[[#This Row],[Employee Name]])-FIND(" ",Table1[[#This Row],[Employee Name]]))</f>
        <v>Kulkarni</v>
      </c>
      <c r="D1273" s="23">
        <f>Table1[[#This Row],[Basic Salary]]+Table1[[#This Row],[Bonus]]</f>
        <v>114438</v>
      </c>
      <c r="E1273" s="10">
        <v>84</v>
      </c>
      <c r="F1273" s="46">
        <v>100</v>
      </c>
      <c r="G1273" s="10" t="str" cm="1">
        <f t="array" ref="G1273">_xlfn.IFS(Table1[[#This Row],[Performance Score]]&gt;=80,"Excellent",Table1[[#This Row],[Performance Score]]&gt;=60,"Good",Table1[[#This Row],[Performance Score]]&gt;=40,"Need Improvement")</f>
        <v>Excellent</v>
      </c>
      <c r="H1273" s="30">
        <f>Table1[[#This Row],[Bonus]]/Table1[[#This Row],[Basic Salary]]</f>
        <v>0.13843735699647838</v>
      </c>
      <c r="I1273" s="10">
        <f ca="1">DATEDIF(Table1[[#This Row],[Date of Birth]],TODAY(),"y")</f>
        <v>32</v>
      </c>
      <c r="J1273" s="34">
        <v>42151</v>
      </c>
      <c r="K1273" s="33" t="str" cm="1">
        <f t="array" aca="1" ref="K1273" ca="1">_xlfn.IFS(L1273&lt;3,"Junior",L1273&lt;=7,"Mid-Level",L1273&gt;7,"Senior")</f>
        <v>Senior</v>
      </c>
      <c r="L1273" s="46">
        <f ca="1">INT(YEARFRAC(Table1[[#This Row],[Joining Date]],TODAY(),1))</f>
        <v>11</v>
      </c>
      <c r="M1273" s="25" t="str">
        <f t="shared" ca="1" si="19"/>
        <v>Yes</v>
      </c>
      <c r="N1273" s="26">
        <f>YEAR(Table1[[#This Row],[Joining Date]])</f>
        <v>2015</v>
      </c>
      <c r="O1273" s="46">
        <f>MONTH(Table1[[#This Row],[Joining Date]])</f>
        <v>5</v>
      </c>
      <c r="P1273" s="26">
        <f ca="1">NETWORKDAYS(Table1[[#This Row],[Joining Date]],TODAY())</f>
        <v>2894</v>
      </c>
      <c r="Q1273" s="26" t="str">
        <f>LEFT(Table1[[#This Row],[Department]],5)&amp;"-"&amp;RIGHT(Table1[[#This Row],[Employee ID]],3)</f>
        <v>Sales-972</v>
      </c>
      <c r="R1273" s="26" t="str">
        <f>LEFT(Table1[[#This Row],[Department]],3)</f>
        <v>Sal</v>
      </c>
      <c r="S1273" s="37">
        <f>_xlfn.XLOOKUP(Table1[[#This Row],[City]],Table2[City],Table2[Bonus %])</f>
        <v>5</v>
      </c>
      <c r="U1273" s="48" t="str">
        <v xml:space="preserve">Neha </v>
      </c>
      <c r="V1273" s="48" t="str">
        <v>Kulkarni</v>
      </c>
    </row>
    <row r="1274" spans="1:22" x14ac:dyDescent="0.35">
      <c r="A1274" s="7" t="s">
        <v>2346</v>
      </c>
      <c r="B1274" s="40" t="str">
        <f>LEFT(Table1[[#This Row],[Employee Name]],FIND(" ",Table1[[#This Row],[Employee Name]]))</f>
        <v xml:space="preserve">Ajay </v>
      </c>
      <c r="C1274" s="40" t="str">
        <f>RIGHT(Table1[[#This Row],[Employee Name]],LEN(Table1[[#This Row],[Employee Name]])-FIND(" ",Table1[[#This Row],[Employee Name]]))</f>
        <v>Singh</v>
      </c>
      <c r="D1274" s="22">
        <f>Table1[[#This Row],[Basic Salary]]+Table1[[#This Row],[Bonus]]</f>
        <v>114426</v>
      </c>
      <c r="E1274" s="8">
        <v>61</v>
      </c>
      <c r="F1274" s="45">
        <v>54</v>
      </c>
      <c r="G1274" s="8" t="str" cm="1">
        <f t="array" ref="G1274">_xlfn.IFS(Table1[[#This Row],[Performance Score]]&gt;=80,"Excellent",Table1[[#This Row],[Performance Score]]&gt;=60,"Good",Table1[[#This Row],[Performance Score]]&gt;=40,"Need Improvement")</f>
        <v>Need Improvement</v>
      </c>
      <c r="H1274" s="29">
        <f>Table1[[#This Row],[Bonus]]/Table1[[#This Row],[Basic Salary]]</f>
        <v>0.24487042799016515</v>
      </c>
      <c r="I1274" s="8">
        <f ca="1">DATEDIF(Table1[[#This Row],[Date of Birth]],TODAY(),"y")</f>
        <v>24</v>
      </c>
      <c r="J1274" s="33">
        <v>42952</v>
      </c>
      <c r="K1274" s="33" t="str" cm="1">
        <f t="array" aca="1" ref="K1274" ca="1">_xlfn.IFS(L1274&lt;3,"Junior",L1274&lt;=7,"Mid-Level",L1274&gt;7,"Senior")</f>
        <v>Senior</v>
      </c>
      <c r="L1274" s="45">
        <f ca="1">INT(YEARFRAC(Table1[[#This Row],[Joining Date]],TODAY(),1))</f>
        <v>8</v>
      </c>
      <c r="M1274" s="25" t="str">
        <f t="shared" ca="1" si="19"/>
        <v>Yes</v>
      </c>
      <c r="N1274" s="25">
        <f>YEAR(Table1[[#This Row],[Joining Date]])</f>
        <v>2017</v>
      </c>
      <c r="O1274" s="45">
        <f>MONTH(Table1[[#This Row],[Joining Date]])</f>
        <v>8</v>
      </c>
      <c r="P1274" s="25">
        <f ca="1">NETWORKDAYS(Table1[[#This Row],[Joining Date]],TODAY())</f>
        <v>2321</v>
      </c>
      <c r="Q1274" s="25" t="str">
        <f>LEFT(Table1[[#This Row],[Department]],5)&amp;"-"&amp;RIGHT(Table1[[#This Row],[Employee ID]],3)</f>
        <v>HR-290</v>
      </c>
      <c r="R1274" s="25" t="str">
        <f>LEFT(Table1[[#This Row],[Department]],3)</f>
        <v>HR</v>
      </c>
      <c r="S1274" s="36">
        <f>_xlfn.XLOOKUP(Table1[[#This Row],[City]],Table2[City],Table2[Bonus %])</f>
        <v>7</v>
      </c>
      <c r="U1274" s="48" t="str">
        <v xml:space="preserve">Ajay </v>
      </c>
      <c r="V1274" s="48" t="str">
        <v>Singh</v>
      </c>
    </row>
    <row r="1275" spans="1:22" x14ac:dyDescent="0.35">
      <c r="A1275" s="9" t="s">
        <v>1953</v>
      </c>
      <c r="B1275" s="41" t="str">
        <f>LEFT(Table1[[#This Row],[Employee Name]],FIND(" ",Table1[[#This Row],[Employee Name]]))</f>
        <v xml:space="preserve">Ajay </v>
      </c>
      <c r="C1275" s="41" t="str">
        <f>RIGHT(Table1[[#This Row],[Employee Name]],LEN(Table1[[#This Row],[Employee Name]])-FIND(" ",Table1[[#This Row],[Employee Name]]))</f>
        <v>Singh</v>
      </c>
      <c r="D1275" s="23">
        <f>Table1[[#This Row],[Basic Salary]]+Table1[[#This Row],[Bonus]]</f>
        <v>114416</v>
      </c>
      <c r="E1275" s="10">
        <v>65</v>
      </c>
      <c r="F1275" s="46">
        <v>91</v>
      </c>
      <c r="G1275" s="10" t="str" cm="1">
        <f t="array" ref="G1275">_xlfn.IFS(Table1[[#This Row],[Performance Score]]&gt;=80,"Excellent",Table1[[#This Row],[Performance Score]]&gt;=60,"Good",Table1[[#This Row],[Performance Score]]&gt;=40,"Need Improvement")</f>
        <v>Excellent</v>
      </c>
      <c r="H1275" s="30">
        <f>Table1[[#This Row],[Bonus]]/Table1[[#This Row],[Basic Salary]]</f>
        <v>8.4224092184064889E-2</v>
      </c>
      <c r="I1275" s="10">
        <f ca="1">DATEDIF(Table1[[#This Row],[Date of Birth]],TODAY(),"y")</f>
        <v>32</v>
      </c>
      <c r="J1275" s="34">
        <v>42532</v>
      </c>
      <c r="K1275" s="33" t="str" cm="1">
        <f t="array" aca="1" ref="K1275" ca="1">_xlfn.IFS(L1275&lt;3,"Junior",L1275&lt;=7,"Mid-Level",L1275&gt;7,"Senior")</f>
        <v>Senior</v>
      </c>
      <c r="L1275" s="46">
        <f ca="1">INT(YEARFRAC(Table1[[#This Row],[Joining Date]],TODAY(),1))</f>
        <v>10</v>
      </c>
      <c r="M1275" s="25" t="str">
        <f t="shared" ca="1" si="19"/>
        <v>Yes</v>
      </c>
      <c r="N1275" s="26">
        <f>YEAR(Table1[[#This Row],[Joining Date]])</f>
        <v>2016</v>
      </c>
      <c r="O1275" s="46">
        <f>MONTH(Table1[[#This Row],[Joining Date]])</f>
        <v>6</v>
      </c>
      <c r="P1275" s="26">
        <f ca="1">NETWORKDAYS(Table1[[#This Row],[Joining Date]],TODAY())</f>
        <v>2621</v>
      </c>
      <c r="Q1275" s="26" t="str">
        <f>LEFT(Table1[[#This Row],[Department]],5)&amp;"-"&amp;RIGHT(Table1[[#This Row],[Employee ID]],3)</f>
        <v>Finan-897</v>
      </c>
      <c r="R1275" s="26" t="str">
        <f>LEFT(Table1[[#This Row],[Department]],3)</f>
        <v>Fin</v>
      </c>
      <c r="S1275" s="37">
        <f>_xlfn.XLOOKUP(Table1[[#This Row],[City]],Table2[City],Table2[Bonus %])</f>
        <v>6</v>
      </c>
      <c r="U1275" s="48" t="str">
        <v xml:space="preserve">Ajay </v>
      </c>
      <c r="V1275" s="48" t="str">
        <v>Singh</v>
      </c>
    </row>
    <row r="1276" spans="1:22" x14ac:dyDescent="0.35">
      <c r="A1276" s="7" t="s">
        <v>3390</v>
      </c>
      <c r="B1276" s="40" t="str">
        <f>LEFT(Table1[[#This Row],[Employee Name]],FIND(" ",Table1[[#This Row],[Employee Name]]))</f>
        <v xml:space="preserve">Tarun </v>
      </c>
      <c r="C1276" s="40" t="str">
        <f>RIGHT(Table1[[#This Row],[Employee Name]],LEN(Table1[[#This Row],[Employee Name]])-FIND(" ",Table1[[#This Row],[Employee Name]]))</f>
        <v>Verma</v>
      </c>
      <c r="D1276" s="22">
        <f>Table1[[#This Row],[Basic Salary]]+Table1[[#This Row],[Bonus]]</f>
        <v>114382</v>
      </c>
      <c r="E1276" s="8">
        <v>87</v>
      </c>
      <c r="F1276" s="45">
        <v>84</v>
      </c>
      <c r="G1276" s="8" t="str" cm="1">
        <f t="array" ref="G1276">_xlfn.IFS(Table1[[#This Row],[Performance Score]]&gt;=80,"Excellent",Table1[[#This Row],[Performance Score]]&gt;=60,"Good",Table1[[#This Row],[Performance Score]]&gt;=40,"Need Improvement")</f>
        <v>Excellent</v>
      </c>
      <c r="H1276" s="29">
        <f>Table1[[#This Row],[Bonus]]/Table1[[#This Row],[Basic Salary]]</f>
        <v>0.15027303170788123</v>
      </c>
      <c r="I1276" s="8">
        <f ca="1">DATEDIF(Table1[[#This Row],[Date of Birth]],TODAY(),"y")</f>
        <v>36</v>
      </c>
      <c r="J1276" s="33">
        <v>43866</v>
      </c>
      <c r="K1276" s="33" t="str" cm="1">
        <f t="array" aca="1" ref="K1276" ca="1">_xlfn.IFS(L1276&lt;3,"Junior",L1276&lt;=7,"Mid-Level",L1276&gt;7,"Senior")</f>
        <v>Mid-Level</v>
      </c>
      <c r="L1276" s="45">
        <f ca="1">INT(YEARFRAC(Table1[[#This Row],[Joining Date]],TODAY(),1))</f>
        <v>6</v>
      </c>
      <c r="M1276" s="25" t="str">
        <f t="shared" ca="1" si="19"/>
        <v>Yes</v>
      </c>
      <c r="N1276" s="25">
        <f>YEAR(Table1[[#This Row],[Joining Date]])</f>
        <v>2020</v>
      </c>
      <c r="O1276" s="45">
        <f>MONTH(Table1[[#This Row],[Joining Date]])</f>
        <v>2</v>
      </c>
      <c r="P1276" s="25">
        <f ca="1">NETWORKDAYS(Table1[[#This Row],[Joining Date]],TODAY())</f>
        <v>1669</v>
      </c>
      <c r="Q1276" s="25" t="str">
        <f>LEFT(Table1[[#This Row],[Department]],5)&amp;"-"&amp;RIGHT(Table1[[#This Row],[Employee ID]],3)</f>
        <v>Finan-334</v>
      </c>
      <c r="R1276" s="25" t="str">
        <f>LEFT(Table1[[#This Row],[Department]],3)</f>
        <v>Fin</v>
      </c>
      <c r="S1276" s="36">
        <f>_xlfn.XLOOKUP(Table1[[#This Row],[City]],Table2[City],Table2[Bonus %])</f>
        <v>7</v>
      </c>
      <c r="U1276" s="48" t="str">
        <v xml:space="preserve">Tarun </v>
      </c>
      <c r="V1276" s="48" t="str">
        <v>Verma</v>
      </c>
    </row>
    <row r="1277" spans="1:22" x14ac:dyDescent="0.35">
      <c r="A1277" s="9" t="s">
        <v>2357</v>
      </c>
      <c r="B1277" s="41" t="str">
        <f>LEFT(Table1[[#This Row],[Employee Name]],FIND(" ",Table1[[#This Row],[Employee Name]]))</f>
        <v xml:space="preserve">Pooja </v>
      </c>
      <c r="C1277" s="41" t="str">
        <f>RIGHT(Table1[[#This Row],[Employee Name]],LEN(Table1[[#This Row],[Employee Name]])-FIND(" ",Table1[[#This Row],[Employee Name]]))</f>
        <v>Das</v>
      </c>
      <c r="D1277" s="23">
        <f>Table1[[#This Row],[Basic Salary]]+Table1[[#This Row],[Bonus]]</f>
        <v>114380</v>
      </c>
      <c r="E1277" s="10">
        <v>79</v>
      </c>
      <c r="F1277" s="46">
        <v>79</v>
      </c>
      <c r="G1277" s="10" t="str" cm="1">
        <f t="array" ref="G1277">_xlfn.IFS(Table1[[#This Row],[Performance Score]]&gt;=80,"Excellent",Table1[[#This Row],[Performance Score]]&gt;=60,"Good",Table1[[#This Row],[Performance Score]]&gt;=40,"Need Improvement")</f>
        <v>Good</v>
      </c>
      <c r="H1277" s="30">
        <f>Table1[[#This Row],[Bonus]]/Table1[[#This Row],[Basic Salary]]</f>
        <v>0.23722268493980464</v>
      </c>
      <c r="I1277" s="10">
        <f ca="1">DATEDIF(Table1[[#This Row],[Date of Birth]],TODAY(),"y")</f>
        <v>34</v>
      </c>
      <c r="J1277" s="34">
        <v>43601</v>
      </c>
      <c r="K1277" s="33" t="str" cm="1">
        <f t="array" aca="1" ref="K1277" ca="1">_xlfn.IFS(L1277&lt;3,"Junior",L1277&lt;=7,"Mid-Level",L1277&gt;7,"Senior")</f>
        <v>Mid-Level</v>
      </c>
      <c r="L1277" s="46">
        <f ca="1">INT(YEARFRAC(Table1[[#This Row],[Joining Date]],TODAY(),1))</f>
        <v>7</v>
      </c>
      <c r="M1277" s="25" t="str">
        <f t="shared" ca="1" si="19"/>
        <v>Yes</v>
      </c>
      <c r="N1277" s="26">
        <f>YEAR(Table1[[#This Row],[Joining Date]])</f>
        <v>2019</v>
      </c>
      <c r="O1277" s="46">
        <f>MONTH(Table1[[#This Row],[Joining Date]])</f>
        <v>5</v>
      </c>
      <c r="P1277" s="26">
        <f ca="1">NETWORKDAYS(Table1[[#This Row],[Joining Date]],TODAY())</f>
        <v>1858</v>
      </c>
      <c r="Q1277" s="26" t="str">
        <f>LEFT(Table1[[#This Row],[Department]],5)&amp;"-"&amp;RIGHT(Table1[[#This Row],[Employee ID]],3)</f>
        <v>Marke-301</v>
      </c>
      <c r="R1277" s="26" t="str">
        <f>LEFT(Table1[[#This Row],[Department]],3)</f>
        <v>Mar</v>
      </c>
      <c r="S1277" s="37">
        <f>_xlfn.XLOOKUP(Table1[[#This Row],[City]],Table2[City],Table2[Bonus %])</f>
        <v>5</v>
      </c>
      <c r="U1277" s="48" t="str">
        <v xml:space="preserve">Pooja </v>
      </c>
      <c r="V1277" s="48" t="str">
        <v>Das</v>
      </c>
    </row>
    <row r="1278" spans="1:22" x14ac:dyDescent="0.35">
      <c r="A1278" s="7" t="s">
        <v>4481</v>
      </c>
      <c r="B1278" s="40" t="str">
        <f>LEFT(Table1[[#This Row],[Employee Name]],FIND(" ",Table1[[#This Row],[Employee Name]]))</f>
        <v xml:space="preserve">Ajay </v>
      </c>
      <c r="C1278" s="40" t="str">
        <f>RIGHT(Table1[[#This Row],[Employee Name]],LEN(Table1[[#This Row],[Employee Name]])-FIND(" ",Table1[[#This Row],[Employee Name]]))</f>
        <v>Singh</v>
      </c>
      <c r="D1278" s="22">
        <f>Table1[[#This Row],[Basic Salary]]+Table1[[#This Row],[Bonus]]</f>
        <v>114378</v>
      </c>
      <c r="E1278" s="8">
        <v>85</v>
      </c>
      <c r="F1278" s="45">
        <v>58</v>
      </c>
      <c r="G1278" s="8" t="str" cm="1">
        <f t="array" ref="G1278">_xlfn.IFS(Table1[[#This Row],[Performance Score]]&gt;=80,"Excellent",Table1[[#This Row],[Performance Score]]&gt;=60,"Good",Table1[[#This Row],[Performance Score]]&gt;=40,"Need Improvement")</f>
        <v>Need Improvement</v>
      </c>
      <c r="H1278" s="29">
        <f>Table1[[#This Row],[Bonus]]/Table1[[#This Row],[Basic Salary]]</f>
        <v>0.26096111656211757</v>
      </c>
      <c r="I1278" s="8">
        <f ca="1">DATEDIF(Table1[[#This Row],[Date of Birth]],TODAY(),"y")</f>
        <v>35</v>
      </c>
      <c r="J1278" s="33">
        <v>43246</v>
      </c>
      <c r="K1278" s="33" t="str" cm="1">
        <f t="array" aca="1" ref="K1278" ca="1">_xlfn.IFS(L1278&lt;3,"Junior",L1278&lt;=7,"Mid-Level",L1278&gt;7,"Senior")</f>
        <v>Senior</v>
      </c>
      <c r="L1278" s="45">
        <f ca="1">INT(YEARFRAC(Table1[[#This Row],[Joining Date]],TODAY(),1))</f>
        <v>8</v>
      </c>
      <c r="M1278" s="25" t="str">
        <f t="shared" ca="1" si="19"/>
        <v>Yes</v>
      </c>
      <c r="N1278" s="25">
        <f>YEAR(Table1[[#This Row],[Joining Date]])</f>
        <v>2018</v>
      </c>
      <c r="O1278" s="45">
        <f>MONTH(Table1[[#This Row],[Joining Date]])</f>
        <v>5</v>
      </c>
      <c r="P1278" s="25">
        <f ca="1">NETWORKDAYS(Table1[[#This Row],[Joining Date]],TODAY())</f>
        <v>2111</v>
      </c>
      <c r="Q1278" s="25" t="str">
        <f>LEFT(Table1[[#This Row],[Department]],5)&amp;"-"&amp;RIGHT(Table1[[#This Row],[Employee ID]],3)</f>
        <v>Suppo-425</v>
      </c>
      <c r="R1278" s="25" t="str">
        <f>LEFT(Table1[[#This Row],[Department]],3)</f>
        <v>Sup</v>
      </c>
      <c r="S1278" s="36">
        <f>_xlfn.XLOOKUP(Table1[[#This Row],[City]],Table2[City],Table2[Bonus %])</f>
        <v>6</v>
      </c>
      <c r="U1278" s="48" t="str">
        <v xml:space="preserve">Ajay </v>
      </c>
      <c r="V1278" s="48" t="str">
        <v>Singh</v>
      </c>
    </row>
    <row r="1279" spans="1:22" x14ac:dyDescent="0.35">
      <c r="A1279" s="9" t="s">
        <v>3429</v>
      </c>
      <c r="B1279" s="41" t="str">
        <f>LEFT(Table1[[#This Row],[Employee Name]],FIND(" ",Table1[[#This Row],[Employee Name]]))</f>
        <v xml:space="preserve">Vikram </v>
      </c>
      <c r="C1279" s="41" t="str">
        <f>RIGHT(Table1[[#This Row],[Employee Name]],LEN(Table1[[#This Row],[Employee Name]])-FIND(" ",Table1[[#This Row],[Employee Name]]))</f>
        <v>Singh</v>
      </c>
      <c r="D1279" s="23">
        <f>Table1[[#This Row],[Basic Salary]]+Table1[[#This Row],[Bonus]]</f>
        <v>114321</v>
      </c>
      <c r="E1279" s="10">
        <v>87</v>
      </c>
      <c r="F1279" s="46">
        <v>88</v>
      </c>
      <c r="G1279" s="10" t="str" cm="1">
        <f t="array" ref="G1279">_xlfn.IFS(Table1[[#This Row],[Performance Score]]&gt;=80,"Excellent",Table1[[#This Row],[Performance Score]]&gt;=60,"Good",Table1[[#This Row],[Performance Score]]&gt;=40,"Need Improvement")</f>
        <v>Excellent</v>
      </c>
      <c r="H1279" s="30">
        <f>Table1[[#This Row],[Bonus]]/Table1[[#This Row],[Basic Salary]]</f>
        <v>0.2811659494351802</v>
      </c>
      <c r="I1279" s="10">
        <f ca="1">DATEDIF(Table1[[#This Row],[Date of Birth]],TODAY(),"y")</f>
        <v>39</v>
      </c>
      <c r="J1279" s="34">
        <v>44939</v>
      </c>
      <c r="K1279" s="33" t="str" cm="1">
        <f t="array" aca="1" ref="K1279" ca="1">_xlfn.IFS(L1279&lt;3,"Junior",L1279&lt;=7,"Mid-Level",L1279&gt;7,"Senior")</f>
        <v>Mid-Level</v>
      </c>
      <c r="L1279" s="46">
        <f ca="1">INT(YEARFRAC(Table1[[#This Row],[Joining Date]],TODAY(),1))</f>
        <v>3</v>
      </c>
      <c r="M1279" s="25" t="str">
        <f t="shared" ca="1" si="19"/>
        <v>No</v>
      </c>
      <c r="N1279" s="26">
        <f>YEAR(Table1[[#This Row],[Joining Date]])</f>
        <v>2023</v>
      </c>
      <c r="O1279" s="46">
        <f>MONTH(Table1[[#This Row],[Joining Date]])</f>
        <v>1</v>
      </c>
      <c r="P1279" s="26">
        <f ca="1">NETWORKDAYS(Table1[[#This Row],[Joining Date]],TODAY())</f>
        <v>902</v>
      </c>
      <c r="Q1279" s="26" t="str">
        <f>LEFT(Table1[[#This Row],[Department]],5)&amp;"-"&amp;RIGHT(Table1[[#This Row],[Employee ID]],3)</f>
        <v>IT-373</v>
      </c>
      <c r="R1279" s="26" t="str">
        <f>LEFT(Table1[[#This Row],[Department]],3)</f>
        <v>IT</v>
      </c>
      <c r="S1279" s="37">
        <f>_xlfn.XLOOKUP(Table1[[#This Row],[City]],Table2[City],Table2[Bonus %])</f>
        <v>7</v>
      </c>
      <c r="U1279" s="48" t="str">
        <v xml:space="preserve">Vikram </v>
      </c>
      <c r="V1279" s="48" t="str">
        <v>Singh</v>
      </c>
    </row>
    <row r="1280" spans="1:22" x14ac:dyDescent="0.35">
      <c r="A1280" s="7" t="s">
        <v>3081</v>
      </c>
      <c r="B1280" s="40" t="str">
        <f>LEFT(Table1[[#This Row],[Employee Name]],FIND(" ",Table1[[#This Row],[Employee Name]]))</f>
        <v xml:space="preserve">Karan </v>
      </c>
      <c r="C1280" s="40" t="str">
        <f>RIGHT(Table1[[#This Row],[Employee Name]],LEN(Table1[[#This Row],[Employee Name]])-FIND(" ",Table1[[#This Row],[Employee Name]]))</f>
        <v>Malhotra</v>
      </c>
      <c r="D1280" s="22">
        <f>Table1[[#This Row],[Basic Salary]]+Table1[[#This Row],[Bonus]]</f>
        <v>114313</v>
      </c>
      <c r="E1280" s="8">
        <v>70</v>
      </c>
      <c r="F1280" s="45">
        <v>76</v>
      </c>
      <c r="G1280" s="8" t="str" cm="1">
        <f t="array" ref="G1280">_xlfn.IFS(Table1[[#This Row],[Performance Score]]&gt;=80,"Excellent",Table1[[#This Row],[Performance Score]]&gt;=60,"Good",Table1[[#This Row],[Performance Score]]&gt;=40,"Need Improvement")</f>
        <v>Good</v>
      </c>
      <c r="H1280" s="29">
        <f>Table1[[#This Row],[Bonus]]/Table1[[#This Row],[Basic Salary]]</f>
        <v>0.10302404569840595</v>
      </c>
      <c r="I1280" s="8">
        <f ca="1">DATEDIF(Table1[[#This Row],[Date of Birth]],TODAY(),"y")</f>
        <v>27</v>
      </c>
      <c r="J1280" s="33">
        <v>44724</v>
      </c>
      <c r="K1280" s="33" t="str" cm="1">
        <f t="array" aca="1" ref="K1280" ca="1">_xlfn.IFS(L1280&lt;3,"Junior",L1280&lt;=7,"Mid-Level",L1280&gt;7,"Senior")</f>
        <v>Mid-Level</v>
      </c>
      <c r="L1280" s="45">
        <f ca="1">INT(YEARFRAC(Table1[[#This Row],[Joining Date]],TODAY(),1))</f>
        <v>4</v>
      </c>
      <c r="M1280" s="25" t="str">
        <f t="shared" ca="1" si="19"/>
        <v>No</v>
      </c>
      <c r="N1280" s="25">
        <f>YEAR(Table1[[#This Row],[Joining Date]])</f>
        <v>2022</v>
      </c>
      <c r="O1280" s="45">
        <f>MONTH(Table1[[#This Row],[Joining Date]])</f>
        <v>6</v>
      </c>
      <c r="P1280" s="25">
        <f ca="1">NETWORKDAYS(Table1[[#This Row],[Joining Date]],TODAY())</f>
        <v>1056</v>
      </c>
      <c r="Q1280" s="25" t="str">
        <f>LEFT(Table1[[#This Row],[Department]],5)&amp;"-"&amp;RIGHT(Table1[[#This Row],[Employee ID]],3)</f>
        <v>IT-025</v>
      </c>
      <c r="R1280" s="25" t="str">
        <f>LEFT(Table1[[#This Row],[Department]],3)</f>
        <v>IT</v>
      </c>
      <c r="S1280" s="36">
        <f>_xlfn.XLOOKUP(Table1[[#This Row],[City]],Table2[City],Table2[Bonus %])</f>
        <v>6</v>
      </c>
      <c r="U1280" s="48" t="str">
        <v xml:space="preserve">Karan </v>
      </c>
      <c r="V1280" s="48" t="str">
        <v>Malhotra</v>
      </c>
    </row>
    <row r="1281" spans="1:22" x14ac:dyDescent="0.35">
      <c r="A1281" s="9" t="s">
        <v>526</v>
      </c>
      <c r="B1281" s="41" t="str">
        <f>LEFT(Table1[[#This Row],[Employee Name]],FIND(" ",Table1[[#This Row],[Employee Name]]))</f>
        <v xml:space="preserve">Aarav </v>
      </c>
      <c r="C1281" s="41" t="str">
        <f>RIGHT(Table1[[#This Row],[Employee Name]],LEN(Table1[[#This Row],[Employee Name]])-FIND(" ",Table1[[#This Row],[Employee Name]]))</f>
        <v>Sharma</v>
      </c>
      <c r="D1281" s="23">
        <f>Table1[[#This Row],[Basic Salary]]+Table1[[#This Row],[Bonus]]</f>
        <v>114308</v>
      </c>
      <c r="E1281" s="10">
        <v>62</v>
      </c>
      <c r="F1281" s="46">
        <v>75</v>
      </c>
      <c r="G1281" s="10" t="str" cm="1">
        <f t="array" ref="G1281">_xlfn.IFS(Table1[[#This Row],[Performance Score]]&gt;=80,"Excellent",Table1[[#This Row],[Performance Score]]&gt;=60,"Good",Table1[[#This Row],[Performance Score]]&gt;=40,"Need Improvement")</f>
        <v>Good</v>
      </c>
      <c r="H1281" s="30">
        <f>Table1[[#This Row],[Bonus]]/Table1[[#This Row],[Basic Salary]]</f>
        <v>0.11697626469409891</v>
      </c>
      <c r="I1281" s="10">
        <f ca="1">DATEDIF(Table1[[#This Row],[Date of Birth]],TODAY(),"y")</f>
        <v>28</v>
      </c>
      <c r="J1281" s="34">
        <v>44376</v>
      </c>
      <c r="K1281" s="33" t="str" cm="1">
        <f t="array" aca="1" ref="K1281" ca="1">_xlfn.IFS(L1281&lt;3,"Junior",L1281&lt;=7,"Mid-Level",L1281&gt;7,"Senior")</f>
        <v>Mid-Level</v>
      </c>
      <c r="L1281" s="46">
        <f ca="1">INT(YEARFRAC(Table1[[#This Row],[Joining Date]],TODAY(),1))</f>
        <v>5</v>
      </c>
      <c r="M1281" s="25" t="str">
        <f t="shared" ca="1" si="19"/>
        <v>No</v>
      </c>
      <c r="N1281" s="26">
        <f>YEAR(Table1[[#This Row],[Joining Date]])</f>
        <v>2021</v>
      </c>
      <c r="O1281" s="46">
        <f>MONTH(Table1[[#This Row],[Joining Date]])</f>
        <v>6</v>
      </c>
      <c r="P1281" s="26">
        <f ca="1">NETWORKDAYS(Table1[[#This Row],[Joining Date]],TODAY())</f>
        <v>1305</v>
      </c>
      <c r="Q1281" s="26" t="str">
        <f>LEFT(Table1[[#This Row],[Department]],5)&amp;"-"&amp;RIGHT(Table1[[#This Row],[Employee ID]],3)</f>
        <v>Suppo-470</v>
      </c>
      <c r="R1281" s="26" t="str">
        <f>LEFT(Table1[[#This Row],[Department]],3)</f>
        <v>Sup</v>
      </c>
      <c r="S1281" s="37">
        <f>_xlfn.XLOOKUP(Table1[[#This Row],[City]],Table2[City],Table2[Bonus %])</f>
        <v>6</v>
      </c>
      <c r="U1281" s="48" t="str">
        <v xml:space="preserve">Aarav </v>
      </c>
      <c r="V1281" s="48" t="str">
        <v>Sharma</v>
      </c>
    </row>
    <row r="1282" spans="1:22" x14ac:dyDescent="0.35">
      <c r="A1282" s="7" t="s">
        <v>1242</v>
      </c>
      <c r="B1282" s="40" t="str">
        <f>LEFT(Table1[[#This Row],[Employee Name]],FIND(" ",Table1[[#This Row],[Employee Name]]))</f>
        <v xml:space="preserve">Rohan </v>
      </c>
      <c r="C1282" s="40" t="str">
        <f>RIGHT(Table1[[#This Row],[Employee Name]],LEN(Table1[[#This Row],[Employee Name]])-FIND(" ",Table1[[#This Row],[Employee Name]]))</f>
        <v>Gupta</v>
      </c>
      <c r="D1282" s="22">
        <f>Table1[[#This Row],[Basic Salary]]+Table1[[#This Row],[Bonus]]</f>
        <v>114293</v>
      </c>
      <c r="E1282" s="8">
        <v>87</v>
      </c>
      <c r="F1282" s="45">
        <v>90</v>
      </c>
      <c r="G1282" s="8" t="str" cm="1">
        <f t="array" ref="G1282">_xlfn.IFS(Table1[[#This Row],[Performance Score]]&gt;=80,"Excellent",Table1[[#This Row],[Performance Score]]&gt;=60,"Good",Table1[[#This Row],[Performance Score]]&gt;=40,"Need Improvement")</f>
        <v>Excellent</v>
      </c>
      <c r="H1282" s="29">
        <f>Table1[[#This Row],[Bonus]]/Table1[[#This Row],[Basic Salary]]</f>
        <v>8.5774813801489588E-2</v>
      </c>
      <c r="I1282" s="8">
        <f ca="1">DATEDIF(Table1[[#This Row],[Date of Birth]],TODAY(),"y")</f>
        <v>31</v>
      </c>
      <c r="J1282" s="33">
        <v>44879</v>
      </c>
      <c r="K1282" s="33" t="str" cm="1">
        <f t="array" aca="1" ref="K1282" ca="1">_xlfn.IFS(L1282&lt;3,"Junior",L1282&lt;=7,"Mid-Level",L1282&gt;7,"Senior")</f>
        <v>Mid-Level</v>
      </c>
      <c r="L1282" s="45">
        <f ca="1">INT(YEARFRAC(Table1[[#This Row],[Joining Date]],TODAY(),1))</f>
        <v>3</v>
      </c>
      <c r="M1282" s="25" t="str">
        <f t="shared" ref="M1282:M1345" ca="1" si="20">IF(L1282&gt;5,"Yes","No")</f>
        <v>No</v>
      </c>
      <c r="N1282" s="25">
        <f>YEAR(Table1[[#This Row],[Joining Date]])</f>
        <v>2022</v>
      </c>
      <c r="O1282" s="45">
        <f>MONTH(Table1[[#This Row],[Joining Date]])</f>
        <v>11</v>
      </c>
      <c r="P1282" s="25">
        <f ca="1">NETWORKDAYS(Table1[[#This Row],[Joining Date]],TODAY())</f>
        <v>946</v>
      </c>
      <c r="Q1282" s="25" t="str">
        <f>LEFT(Table1[[#This Row],[Department]],5)&amp;"-"&amp;RIGHT(Table1[[#This Row],[Employee ID]],3)</f>
        <v>Opera-186</v>
      </c>
      <c r="R1282" s="25" t="str">
        <f>LEFT(Table1[[#This Row],[Department]],3)</f>
        <v>Ope</v>
      </c>
      <c r="S1282" s="36">
        <f>_xlfn.XLOOKUP(Table1[[#This Row],[City]],Table2[City],Table2[Bonus %])</f>
        <v>8</v>
      </c>
      <c r="U1282" s="48" t="str">
        <v xml:space="preserve">Rohan </v>
      </c>
      <c r="V1282" s="48" t="str">
        <v>Gupta</v>
      </c>
    </row>
    <row r="1283" spans="1:22" x14ac:dyDescent="0.35">
      <c r="A1283" s="9" t="s">
        <v>4786</v>
      </c>
      <c r="B1283" s="41" t="str">
        <f>LEFT(Table1[[#This Row],[Employee Name]],FIND(" ",Table1[[#This Row],[Employee Name]]))</f>
        <v xml:space="preserve">Meera </v>
      </c>
      <c r="C1283" s="41" t="str">
        <f>RIGHT(Table1[[#This Row],[Employee Name]],LEN(Table1[[#This Row],[Employee Name]])-FIND(" ",Table1[[#This Row],[Employee Name]]))</f>
        <v>Joshi</v>
      </c>
      <c r="D1283" s="23">
        <f>Table1[[#This Row],[Basic Salary]]+Table1[[#This Row],[Bonus]]</f>
        <v>114293</v>
      </c>
      <c r="E1283" s="10">
        <v>69</v>
      </c>
      <c r="F1283" s="46">
        <v>53</v>
      </c>
      <c r="G1283" s="10" t="str" cm="1">
        <f t="array" ref="G1283">_xlfn.IFS(Table1[[#This Row],[Performance Score]]&gt;=80,"Excellent",Table1[[#This Row],[Performance Score]]&gt;=60,"Good",Table1[[#This Row],[Performance Score]]&gt;=40,"Need Improvement")</f>
        <v>Need Improvement</v>
      </c>
      <c r="H1283" s="30">
        <f>Table1[[#This Row],[Bonus]]/Table1[[#This Row],[Basic Salary]]</f>
        <v>0.13187161432801528</v>
      </c>
      <c r="I1283" s="10">
        <f ca="1">DATEDIF(Table1[[#This Row],[Date of Birth]],TODAY(),"y")</f>
        <v>17</v>
      </c>
      <c r="J1283" s="34">
        <v>43777</v>
      </c>
      <c r="K1283" s="33" t="str" cm="1">
        <f t="array" aca="1" ref="K1283" ca="1">_xlfn.IFS(L1283&lt;3,"Junior",L1283&lt;=7,"Mid-Level",L1283&gt;7,"Senior")</f>
        <v>Mid-Level</v>
      </c>
      <c r="L1283" s="46">
        <f ca="1">INT(YEARFRAC(Table1[[#This Row],[Joining Date]],TODAY(),1))</f>
        <v>6</v>
      </c>
      <c r="M1283" s="25" t="str">
        <f t="shared" ca="1" si="20"/>
        <v>Yes</v>
      </c>
      <c r="N1283" s="26">
        <f>YEAR(Table1[[#This Row],[Joining Date]])</f>
        <v>2019</v>
      </c>
      <c r="O1283" s="46">
        <f>MONTH(Table1[[#This Row],[Joining Date]])</f>
        <v>11</v>
      </c>
      <c r="P1283" s="26">
        <f ca="1">NETWORKDAYS(Table1[[#This Row],[Joining Date]],TODAY())</f>
        <v>1732</v>
      </c>
      <c r="Q1283" s="26" t="str">
        <f>LEFT(Table1[[#This Row],[Department]],5)&amp;"-"&amp;RIGHT(Table1[[#This Row],[Employee ID]],3)</f>
        <v>IT-730</v>
      </c>
      <c r="R1283" s="26" t="str">
        <f>LEFT(Table1[[#This Row],[Department]],3)</f>
        <v>IT</v>
      </c>
      <c r="S1283" s="37">
        <f>_xlfn.XLOOKUP(Table1[[#This Row],[City]],Table2[City],Table2[Bonus %])</f>
        <v>4</v>
      </c>
      <c r="U1283" s="48" t="str">
        <v xml:space="preserve">Meera </v>
      </c>
      <c r="V1283" s="48" t="str">
        <v>Joshi</v>
      </c>
    </row>
    <row r="1284" spans="1:22" x14ac:dyDescent="0.35">
      <c r="A1284" s="7" t="s">
        <v>253</v>
      </c>
      <c r="B1284" s="40" t="str">
        <f>LEFT(Table1[[#This Row],[Employee Name]],FIND(" ",Table1[[#This Row],[Employee Name]]))</f>
        <v xml:space="preserve">Priya </v>
      </c>
      <c r="C1284" s="40" t="str">
        <f>RIGHT(Table1[[#This Row],[Employee Name]],LEN(Table1[[#This Row],[Employee Name]])-FIND(" ",Table1[[#This Row],[Employee Name]]))</f>
        <v>Reddy</v>
      </c>
      <c r="D1284" s="22">
        <f>Table1[[#This Row],[Basic Salary]]+Table1[[#This Row],[Bonus]]</f>
        <v>114270</v>
      </c>
      <c r="E1284" s="8">
        <v>73</v>
      </c>
      <c r="F1284" s="45">
        <v>89</v>
      </c>
      <c r="G1284" s="8" t="str" cm="1">
        <f t="array" ref="G1284">_xlfn.IFS(Table1[[#This Row],[Performance Score]]&gt;=80,"Excellent",Table1[[#This Row],[Performance Score]]&gt;=60,"Good",Table1[[#This Row],[Performance Score]]&gt;=40,"Need Improvement")</f>
        <v>Excellent</v>
      </c>
      <c r="H1284" s="29">
        <f>Table1[[#This Row],[Bonus]]/Table1[[#This Row],[Basic Salary]]</f>
        <v>0.13590727449849899</v>
      </c>
      <c r="I1284" s="8">
        <f ca="1">DATEDIF(Table1[[#This Row],[Date of Birth]],TODAY(),"y")</f>
        <v>17</v>
      </c>
      <c r="J1284" s="33">
        <v>45890</v>
      </c>
      <c r="K1284" s="33" t="str" cm="1">
        <f t="array" aca="1" ref="K1284" ca="1">_xlfn.IFS(L1284&lt;3,"Junior",L1284&lt;=7,"Mid-Level",L1284&gt;7,"Senior")</f>
        <v>Junior</v>
      </c>
      <c r="L1284" s="45">
        <f ca="1">INT(YEARFRAC(Table1[[#This Row],[Joining Date]],TODAY(),1))</f>
        <v>0</v>
      </c>
      <c r="M1284" s="25" t="str">
        <f t="shared" ca="1" si="20"/>
        <v>No</v>
      </c>
      <c r="N1284" s="25">
        <f>YEAR(Table1[[#This Row],[Joining Date]])</f>
        <v>2025</v>
      </c>
      <c r="O1284" s="45">
        <f>MONTH(Table1[[#This Row],[Joining Date]])</f>
        <v>8</v>
      </c>
      <c r="P1284" s="25">
        <f ca="1">NETWORKDAYS(Table1[[#This Row],[Joining Date]],TODAY())</f>
        <v>223</v>
      </c>
      <c r="Q1284" s="25" t="str">
        <f>LEFT(Table1[[#This Row],[Department]],5)&amp;"-"&amp;RIGHT(Table1[[#This Row],[Employee ID]],3)</f>
        <v>HR-197</v>
      </c>
      <c r="R1284" s="25" t="str">
        <f>LEFT(Table1[[#This Row],[Department]],3)</f>
        <v>HR</v>
      </c>
      <c r="S1284" s="36">
        <f>_xlfn.XLOOKUP(Table1[[#This Row],[City]],Table2[City],Table2[Bonus %])</f>
        <v>4</v>
      </c>
      <c r="U1284" s="48" t="str">
        <v xml:space="preserve">Priya </v>
      </c>
      <c r="V1284" s="48" t="str">
        <v>Reddy</v>
      </c>
    </row>
    <row r="1285" spans="1:22" x14ac:dyDescent="0.35">
      <c r="A1285" s="9" t="s">
        <v>2744</v>
      </c>
      <c r="B1285" s="41" t="str">
        <f>LEFT(Table1[[#This Row],[Employee Name]],FIND(" ",Table1[[#This Row],[Employee Name]]))</f>
        <v xml:space="preserve">Kavya </v>
      </c>
      <c r="C1285" s="41" t="str">
        <f>RIGHT(Table1[[#This Row],[Employee Name]],LEN(Table1[[#This Row],[Employee Name]])-FIND(" ",Table1[[#This Row],[Employee Name]]))</f>
        <v>Nair</v>
      </c>
      <c r="D1285" s="23">
        <f>Table1[[#This Row],[Basic Salary]]+Table1[[#This Row],[Bonus]]</f>
        <v>114252</v>
      </c>
      <c r="E1285" s="10">
        <v>80</v>
      </c>
      <c r="F1285" s="46">
        <v>68</v>
      </c>
      <c r="G1285" s="10" t="str" cm="1">
        <f t="array" ref="G1285">_xlfn.IFS(Table1[[#This Row],[Performance Score]]&gt;=80,"Excellent",Table1[[#This Row],[Performance Score]]&gt;=60,"Good",Table1[[#This Row],[Performance Score]]&gt;=40,"Need Improvement")</f>
        <v>Good</v>
      </c>
      <c r="H1285" s="30">
        <f>Table1[[#This Row],[Bonus]]/Table1[[#This Row],[Basic Salary]]</f>
        <v>5.9330755750883146E-2</v>
      </c>
      <c r="I1285" s="10">
        <f ca="1">DATEDIF(Table1[[#This Row],[Date of Birth]],TODAY(),"y")</f>
        <v>31</v>
      </c>
      <c r="J1285" s="34">
        <v>43353</v>
      </c>
      <c r="K1285" s="33" t="str" cm="1">
        <f t="array" aca="1" ref="K1285" ca="1">_xlfn.IFS(L1285&lt;3,"Junior",L1285&lt;=7,"Mid-Level",L1285&gt;7,"Senior")</f>
        <v>Mid-Level</v>
      </c>
      <c r="L1285" s="46">
        <f ca="1">INT(YEARFRAC(Table1[[#This Row],[Joining Date]],TODAY(),1))</f>
        <v>7</v>
      </c>
      <c r="M1285" s="25" t="str">
        <f t="shared" ca="1" si="20"/>
        <v>Yes</v>
      </c>
      <c r="N1285" s="26">
        <f>YEAR(Table1[[#This Row],[Joining Date]])</f>
        <v>2018</v>
      </c>
      <c r="O1285" s="46">
        <f>MONTH(Table1[[#This Row],[Joining Date]])</f>
        <v>9</v>
      </c>
      <c r="P1285" s="26">
        <f ca="1">NETWORKDAYS(Table1[[#This Row],[Joining Date]],TODAY())</f>
        <v>2036</v>
      </c>
      <c r="Q1285" s="26" t="str">
        <f>LEFT(Table1[[#This Row],[Department]],5)&amp;"-"&amp;RIGHT(Table1[[#This Row],[Employee ID]],3)</f>
        <v>HR-688</v>
      </c>
      <c r="R1285" s="26" t="str">
        <f>LEFT(Table1[[#This Row],[Department]],3)</f>
        <v>HR</v>
      </c>
      <c r="S1285" s="37">
        <f>_xlfn.XLOOKUP(Table1[[#This Row],[City]],Table2[City],Table2[Bonus %])</f>
        <v>6</v>
      </c>
      <c r="U1285" s="48" t="str">
        <v xml:space="preserve">Kavya </v>
      </c>
      <c r="V1285" s="48" t="str">
        <v>Nair</v>
      </c>
    </row>
    <row r="1286" spans="1:22" x14ac:dyDescent="0.35">
      <c r="A1286" s="7" t="s">
        <v>3300</v>
      </c>
      <c r="B1286" s="40" t="str">
        <f>LEFT(Table1[[#This Row],[Employee Name]],FIND(" ",Table1[[#This Row],[Employee Name]]))</f>
        <v xml:space="preserve">Nisha </v>
      </c>
      <c r="C1286" s="40" t="str">
        <f>RIGHT(Table1[[#This Row],[Employee Name]],LEN(Table1[[#This Row],[Employee Name]])-FIND(" ",Table1[[#This Row],[Employee Name]]))</f>
        <v>Kapoor</v>
      </c>
      <c r="D1286" s="22">
        <f>Table1[[#This Row],[Basic Salary]]+Table1[[#This Row],[Bonus]]</f>
        <v>114245</v>
      </c>
      <c r="E1286" s="8">
        <v>70</v>
      </c>
      <c r="F1286" s="45">
        <v>78</v>
      </c>
      <c r="G1286" s="8" t="str" cm="1">
        <f t="array" ref="G1286">_xlfn.IFS(Table1[[#This Row],[Performance Score]]&gt;=80,"Excellent",Table1[[#This Row],[Performance Score]]&gt;=60,"Good",Table1[[#This Row],[Performance Score]]&gt;=40,"Need Improvement")</f>
        <v>Good</v>
      </c>
      <c r="H1286" s="29">
        <f>Table1[[#This Row],[Bonus]]/Table1[[#This Row],[Basic Salary]]</f>
        <v>0.2282823721670322</v>
      </c>
      <c r="I1286" s="8">
        <f ca="1">DATEDIF(Table1[[#This Row],[Date of Birth]],TODAY(),"y")</f>
        <v>25</v>
      </c>
      <c r="J1286" s="33">
        <v>44555</v>
      </c>
      <c r="K1286" s="33" t="str" cm="1">
        <f t="array" aca="1" ref="K1286" ca="1">_xlfn.IFS(L1286&lt;3,"Junior",L1286&lt;=7,"Mid-Level",L1286&gt;7,"Senior")</f>
        <v>Mid-Level</v>
      </c>
      <c r="L1286" s="45">
        <f ca="1">INT(YEARFRAC(Table1[[#This Row],[Joining Date]],TODAY(),1))</f>
        <v>4</v>
      </c>
      <c r="M1286" s="25" t="str">
        <f t="shared" ca="1" si="20"/>
        <v>No</v>
      </c>
      <c r="N1286" s="25">
        <f>YEAR(Table1[[#This Row],[Joining Date]])</f>
        <v>2021</v>
      </c>
      <c r="O1286" s="45">
        <f>MONTH(Table1[[#This Row],[Joining Date]])</f>
        <v>12</v>
      </c>
      <c r="P1286" s="25">
        <f ca="1">NETWORKDAYS(Table1[[#This Row],[Joining Date]],TODAY())</f>
        <v>1176</v>
      </c>
      <c r="Q1286" s="25" t="str">
        <f>LEFT(Table1[[#This Row],[Department]],5)&amp;"-"&amp;RIGHT(Table1[[#This Row],[Employee ID]],3)</f>
        <v>Suppo-244</v>
      </c>
      <c r="R1286" s="25" t="str">
        <f>LEFT(Table1[[#This Row],[Department]],3)</f>
        <v>Sup</v>
      </c>
      <c r="S1286" s="36">
        <f>_xlfn.XLOOKUP(Table1[[#This Row],[City]],Table2[City],Table2[Bonus %])</f>
        <v>5</v>
      </c>
      <c r="U1286" s="48" t="str">
        <v xml:space="preserve">Nisha </v>
      </c>
      <c r="V1286" s="48" t="str">
        <v>Kapoor</v>
      </c>
    </row>
    <row r="1287" spans="1:22" x14ac:dyDescent="0.35">
      <c r="A1287" s="9" t="s">
        <v>1083</v>
      </c>
      <c r="B1287" s="41" t="str">
        <f>LEFT(Table1[[#This Row],[Employee Name]],FIND(" ",Table1[[#This Row],[Employee Name]]))</f>
        <v xml:space="preserve">Gayathri </v>
      </c>
      <c r="C1287" s="41" t="str">
        <f>RIGHT(Table1[[#This Row],[Employee Name]],LEN(Table1[[#This Row],[Employee Name]])-FIND(" ",Table1[[#This Row],[Employee Name]]))</f>
        <v>Iyer</v>
      </c>
      <c r="D1287" s="23">
        <f>Table1[[#This Row],[Basic Salary]]+Table1[[#This Row],[Bonus]]</f>
        <v>114233</v>
      </c>
      <c r="E1287" s="10">
        <v>95</v>
      </c>
      <c r="F1287" s="46">
        <v>57</v>
      </c>
      <c r="G1287" s="10" t="str" cm="1">
        <f t="array" ref="G1287">_xlfn.IFS(Table1[[#This Row],[Performance Score]]&gt;=80,"Excellent",Table1[[#This Row],[Performance Score]]&gt;=60,"Good",Table1[[#This Row],[Performance Score]]&gt;=40,"Need Improvement")</f>
        <v>Need Improvement</v>
      </c>
      <c r="H1287" s="30">
        <f>Table1[[#This Row],[Bonus]]/Table1[[#This Row],[Basic Salary]]</f>
        <v>0.14240996869780884</v>
      </c>
      <c r="I1287" s="10">
        <f ca="1">DATEDIF(Table1[[#This Row],[Date of Birth]],TODAY(),"y")</f>
        <v>15</v>
      </c>
      <c r="J1287" s="34">
        <v>43434</v>
      </c>
      <c r="K1287" s="33" t="str" cm="1">
        <f t="array" aca="1" ref="K1287" ca="1">_xlfn.IFS(L1287&lt;3,"Junior",L1287&lt;=7,"Mid-Level",L1287&gt;7,"Senior")</f>
        <v>Mid-Level</v>
      </c>
      <c r="L1287" s="46">
        <f ca="1">INT(YEARFRAC(Table1[[#This Row],[Joining Date]],TODAY(),1))</f>
        <v>7</v>
      </c>
      <c r="M1287" s="25" t="str">
        <f t="shared" ca="1" si="20"/>
        <v>Yes</v>
      </c>
      <c r="N1287" s="26">
        <f>YEAR(Table1[[#This Row],[Joining Date]])</f>
        <v>2018</v>
      </c>
      <c r="O1287" s="46">
        <f>MONTH(Table1[[#This Row],[Joining Date]])</f>
        <v>11</v>
      </c>
      <c r="P1287" s="26">
        <f ca="1">NETWORKDAYS(Table1[[#This Row],[Joining Date]],TODAY())</f>
        <v>1977</v>
      </c>
      <c r="Q1287" s="26" t="str">
        <f>LEFT(Table1[[#This Row],[Department]],5)&amp;"-"&amp;RIGHT(Table1[[#This Row],[Employee ID]],3)</f>
        <v>HR-027</v>
      </c>
      <c r="R1287" s="26" t="str">
        <f>LEFT(Table1[[#This Row],[Department]],3)</f>
        <v>HR</v>
      </c>
      <c r="S1287" s="37">
        <f>_xlfn.XLOOKUP(Table1[[#This Row],[City]],Table2[City],Table2[Bonus %])</f>
        <v>4</v>
      </c>
      <c r="U1287" s="48" t="str">
        <v xml:space="preserve">Gayathri </v>
      </c>
      <c r="V1287" s="48" t="str">
        <v>Iyer</v>
      </c>
    </row>
    <row r="1288" spans="1:22" x14ac:dyDescent="0.35">
      <c r="A1288" s="7" t="s">
        <v>2240</v>
      </c>
      <c r="B1288" s="40" t="str">
        <f>LEFT(Table1[[#This Row],[Employee Name]],FIND(" ",Table1[[#This Row],[Employee Name]]))</f>
        <v xml:space="preserve">Vikram </v>
      </c>
      <c r="C1288" s="40" t="str">
        <f>RIGHT(Table1[[#This Row],[Employee Name]],LEN(Table1[[#This Row],[Employee Name]])-FIND(" ",Table1[[#This Row],[Employee Name]]))</f>
        <v>Singh</v>
      </c>
      <c r="D1288" s="22">
        <f>Table1[[#This Row],[Basic Salary]]+Table1[[#This Row],[Bonus]]</f>
        <v>114190</v>
      </c>
      <c r="E1288" s="8">
        <v>86</v>
      </c>
      <c r="F1288" s="45">
        <v>56</v>
      </c>
      <c r="G1288" s="8" t="str" cm="1">
        <f t="array" ref="G1288">_xlfn.IFS(Table1[[#This Row],[Performance Score]]&gt;=80,"Excellent",Table1[[#This Row],[Performance Score]]&gt;=60,"Good",Table1[[#This Row],[Performance Score]]&gt;=40,"Need Improvement")</f>
        <v>Need Improvement</v>
      </c>
      <c r="H1288" s="29">
        <f>Table1[[#This Row],[Bonus]]/Table1[[#This Row],[Basic Salary]]</f>
        <v>0.13786059488814709</v>
      </c>
      <c r="I1288" s="8">
        <f ca="1">DATEDIF(Table1[[#This Row],[Date of Birth]],TODAY(),"y")</f>
        <v>36</v>
      </c>
      <c r="J1288" s="33">
        <v>43172</v>
      </c>
      <c r="K1288" s="33" t="str" cm="1">
        <f t="array" aca="1" ref="K1288" ca="1">_xlfn.IFS(L1288&lt;3,"Junior",L1288&lt;=7,"Mid-Level",L1288&gt;7,"Senior")</f>
        <v>Senior</v>
      </c>
      <c r="L1288" s="45">
        <f ca="1">INT(YEARFRAC(Table1[[#This Row],[Joining Date]],TODAY(),1))</f>
        <v>8</v>
      </c>
      <c r="M1288" s="25" t="str">
        <f t="shared" ca="1" si="20"/>
        <v>Yes</v>
      </c>
      <c r="N1288" s="25">
        <f>YEAR(Table1[[#This Row],[Joining Date]])</f>
        <v>2018</v>
      </c>
      <c r="O1288" s="45">
        <f>MONTH(Table1[[#This Row],[Joining Date]])</f>
        <v>3</v>
      </c>
      <c r="P1288" s="25">
        <f ca="1">NETWORKDAYS(Table1[[#This Row],[Joining Date]],TODAY())</f>
        <v>2165</v>
      </c>
      <c r="Q1288" s="25" t="str">
        <f>LEFT(Table1[[#This Row],[Department]],5)&amp;"-"&amp;RIGHT(Table1[[#This Row],[Employee ID]],3)</f>
        <v>Opera-184</v>
      </c>
      <c r="R1288" s="25" t="str">
        <f>LEFT(Table1[[#This Row],[Department]],3)</f>
        <v>Ope</v>
      </c>
      <c r="S1288" s="36">
        <f>_xlfn.XLOOKUP(Table1[[#This Row],[City]],Table2[City],Table2[Bonus %])</f>
        <v>5</v>
      </c>
      <c r="U1288" s="48" t="str">
        <v xml:space="preserve">Vikram </v>
      </c>
      <c r="V1288" s="48" t="str">
        <v>Singh</v>
      </c>
    </row>
    <row r="1289" spans="1:22" x14ac:dyDescent="0.35">
      <c r="A1289" s="9" t="s">
        <v>2067</v>
      </c>
      <c r="B1289" s="41" t="str">
        <f>LEFT(Table1[[#This Row],[Employee Name]],FIND(" ",Table1[[#This Row],[Employee Name]]))</f>
        <v xml:space="preserve">Meera </v>
      </c>
      <c r="C1289" s="41" t="str">
        <f>RIGHT(Table1[[#This Row],[Employee Name]],LEN(Table1[[#This Row],[Employee Name]])-FIND(" ",Table1[[#This Row],[Employee Name]]))</f>
        <v>Joshi</v>
      </c>
      <c r="D1289" s="23">
        <f>Table1[[#This Row],[Basic Salary]]+Table1[[#This Row],[Bonus]]</f>
        <v>114107</v>
      </c>
      <c r="E1289" s="10">
        <v>100</v>
      </c>
      <c r="F1289" s="46">
        <v>50</v>
      </c>
      <c r="G1289" s="10" t="str" cm="1">
        <f t="array" ref="G1289">_xlfn.IFS(Table1[[#This Row],[Performance Score]]&gt;=80,"Excellent",Table1[[#This Row],[Performance Score]]&gt;=60,"Good",Table1[[#This Row],[Performance Score]]&gt;=40,"Need Improvement")</f>
        <v>Need Improvement</v>
      </c>
      <c r="H1289" s="30">
        <f>Table1[[#This Row],[Bonus]]/Table1[[#This Row],[Basic Salary]]</f>
        <v>0.16880576070144529</v>
      </c>
      <c r="I1289" s="10">
        <f ca="1">DATEDIF(Table1[[#This Row],[Date of Birth]],TODAY(),"y")</f>
        <v>25</v>
      </c>
      <c r="J1289" s="34">
        <v>42201</v>
      </c>
      <c r="K1289" s="33" t="str" cm="1">
        <f t="array" aca="1" ref="K1289" ca="1">_xlfn.IFS(L1289&lt;3,"Junior",L1289&lt;=7,"Mid-Level",L1289&gt;7,"Senior")</f>
        <v>Senior</v>
      </c>
      <c r="L1289" s="46">
        <f ca="1">INT(YEARFRAC(Table1[[#This Row],[Joining Date]],TODAY(),1))</f>
        <v>10</v>
      </c>
      <c r="M1289" s="25" t="str">
        <f t="shared" ca="1" si="20"/>
        <v>Yes</v>
      </c>
      <c r="N1289" s="26">
        <f>YEAR(Table1[[#This Row],[Joining Date]])</f>
        <v>2015</v>
      </c>
      <c r="O1289" s="46">
        <f>MONTH(Table1[[#This Row],[Joining Date]])</f>
        <v>7</v>
      </c>
      <c r="P1289" s="26">
        <f ca="1">NETWORKDAYS(Table1[[#This Row],[Joining Date]],TODAY())</f>
        <v>2858</v>
      </c>
      <c r="Q1289" s="26" t="str">
        <f>LEFT(Table1[[#This Row],[Department]],5)&amp;"-"&amp;RIGHT(Table1[[#This Row],[Employee ID]],3)</f>
        <v>Suppo-011</v>
      </c>
      <c r="R1289" s="26" t="str">
        <f>LEFT(Table1[[#This Row],[Department]],3)</f>
        <v>Sup</v>
      </c>
      <c r="S1289" s="37">
        <f>_xlfn.XLOOKUP(Table1[[#This Row],[City]],Table2[City],Table2[Bonus %])</f>
        <v>6</v>
      </c>
      <c r="U1289" s="48" t="str">
        <v xml:space="preserve">Meera </v>
      </c>
      <c r="V1289" s="48" t="str">
        <v>Joshi</v>
      </c>
    </row>
    <row r="1290" spans="1:22" x14ac:dyDescent="0.35">
      <c r="A1290" s="7" t="s">
        <v>1453</v>
      </c>
      <c r="B1290" s="40" t="str">
        <f>LEFT(Table1[[#This Row],[Employee Name]],FIND(" ",Table1[[#This Row],[Employee Name]]))</f>
        <v xml:space="preserve">Nisha </v>
      </c>
      <c r="C1290" s="40" t="str">
        <f>RIGHT(Table1[[#This Row],[Employee Name]],LEN(Table1[[#This Row],[Employee Name]])-FIND(" ",Table1[[#This Row],[Employee Name]]))</f>
        <v>Kapoor</v>
      </c>
      <c r="D1290" s="22">
        <f>Table1[[#This Row],[Basic Salary]]+Table1[[#This Row],[Bonus]]</f>
        <v>114106</v>
      </c>
      <c r="E1290" s="8">
        <v>93</v>
      </c>
      <c r="F1290" s="45">
        <v>97</v>
      </c>
      <c r="G1290" s="8" t="str" cm="1">
        <f t="array" ref="G1290">_xlfn.IFS(Table1[[#This Row],[Performance Score]]&gt;=80,"Excellent",Table1[[#This Row],[Performance Score]]&gt;=60,"Good",Table1[[#This Row],[Performance Score]]&gt;=40,"Need Improvement")</f>
        <v>Excellent</v>
      </c>
      <c r="H1290" s="29">
        <f>Table1[[#This Row],[Bonus]]/Table1[[#This Row],[Basic Salary]]</f>
        <v>4.9665614909803417E-2</v>
      </c>
      <c r="I1290" s="8">
        <f ca="1">DATEDIF(Table1[[#This Row],[Date of Birth]],TODAY(),"y")</f>
        <v>20</v>
      </c>
      <c r="J1290" s="33">
        <v>43886</v>
      </c>
      <c r="K1290" s="33" t="str" cm="1">
        <f t="array" aca="1" ref="K1290" ca="1">_xlfn.IFS(L1290&lt;3,"Junior",L1290&lt;=7,"Mid-Level",L1290&gt;7,"Senior")</f>
        <v>Mid-Level</v>
      </c>
      <c r="L1290" s="45">
        <f ca="1">INT(YEARFRAC(Table1[[#This Row],[Joining Date]],TODAY(),1))</f>
        <v>6</v>
      </c>
      <c r="M1290" s="25" t="str">
        <f t="shared" ca="1" si="20"/>
        <v>Yes</v>
      </c>
      <c r="N1290" s="25">
        <f>YEAR(Table1[[#This Row],[Joining Date]])</f>
        <v>2020</v>
      </c>
      <c r="O1290" s="45">
        <f>MONTH(Table1[[#This Row],[Joining Date]])</f>
        <v>2</v>
      </c>
      <c r="P1290" s="25">
        <f ca="1">NETWORKDAYS(Table1[[#This Row],[Joining Date]],TODAY())</f>
        <v>1655</v>
      </c>
      <c r="Q1290" s="25" t="str">
        <f>LEFT(Table1[[#This Row],[Department]],5)&amp;"-"&amp;RIGHT(Table1[[#This Row],[Employee ID]],3)</f>
        <v>Sales-397</v>
      </c>
      <c r="R1290" s="25" t="str">
        <f>LEFT(Table1[[#This Row],[Department]],3)</f>
        <v>Sal</v>
      </c>
      <c r="S1290" s="36">
        <f>_xlfn.XLOOKUP(Table1[[#This Row],[City]],Table2[City],Table2[Bonus %])</f>
        <v>7</v>
      </c>
      <c r="U1290" s="48" t="str">
        <v xml:space="preserve">Nisha </v>
      </c>
      <c r="V1290" s="48" t="str">
        <v>Kapoor</v>
      </c>
    </row>
    <row r="1291" spans="1:22" x14ac:dyDescent="0.35">
      <c r="A1291" s="9" t="s">
        <v>3821</v>
      </c>
      <c r="B1291" s="41" t="str">
        <f>LEFT(Table1[[#This Row],[Employee Name]],FIND(" ",Table1[[#This Row],[Employee Name]]))</f>
        <v xml:space="preserve">Arjun </v>
      </c>
      <c r="C1291" s="41" t="str">
        <f>RIGHT(Table1[[#This Row],[Employee Name]],LEN(Table1[[#This Row],[Employee Name]])-FIND(" ",Table1[[#This Row],[Employee Name]]))</f>
        <v>Mehta</v>
      </c>
      <c r="D1291" s="23">
        <f>Table1[[#This Row],[Basic Salary]]+Table1[[#This Row],[Bonus]]</f>
        <v>114106</v>
      </c>
      <c r="E1291" s="10">
        <v>75</v>
      </c>
      <c r="F1291" s="46">
        <v>62</v>
      </c>
      <c r="G1291" s="10" t="str" cm="1">
        <f t="array" ref="G1291">_xlfn.IFS(Table1[[#This Row],[Performance Score]]&gt;=80,"Excellent",Table1[[#This Row],[Performance Score]]&gt;=60,"Good",Table1[[#This Row],[Performance Score]]&gt;=40,"Need Improvement")</f>
        <v>Good</v>
      </c>
      <c r="H1291" s="30">
        <f>Table1[[#This Row],[Bonus]]/Table1[[#This Row],[Basic Salary]]</f>
        <v>0.10040021216066349</v>
      </c>
      <c r="I1291" s="10">
        <f ca="1">DATEDIF(Table1[[#This Row],[Date of Birth]],TODAY(),"y")</f>
        <v>45</v>
      </c>
      <c r="J1291" s="34">
        <v>42901</v>
      </c>
      <c r="K1291" s="33" t="str" cm="1">
        <f t="array" aca="1" ref="K1291" ca="1">_xlfn.IFS(L1291&lt;3,"Junior",L1291&lt;=7,"Mid-Level",L1291&gt;7,"Senior")</f>
        <v>Senior</v>
      </c>
      <c r="L1291" s="46">
        <f ca="1">INT(YEARFRAC(Table1[[#This Row],[Joining Date]],TODAY(),1))</f>
        <v>9</v>
      </c>
      <c r="M1291" s="25" t="str">
        <f t="shared" ca="1" si="20"/>
        <v>Yes</v>
      </c>
      <c r="N1291" s="26">
        <f>YEAR(Table1[[#This Row],[Joining Date]])</f>
        <v>2017</v>
      </c>
      <c r="O1291" s="46">
        <f>MONTH(Table1[[#This Row],[Joining Date]])</f>
        <v>6</v>
      </c>
      <c r="P1291" s="26">
        <f ca="1">NETWORKDAYS(Table1[[#This Row],[Joining Date]],TODAY())</f>
        <v>2358</v>
      </c>
      <c r="Q1291" s="26" t="str">
        <f>LEFT(Table1[[#This Row],[Department]],5)&amp;"-"&amp;RIGHT(Table1[[#This Row],[Employee ID]],3)</f>
        <v>IT-765</v>
      </c>
      <c r="R1291" s="26" t="str">
        <f>LEFT(Table1[[#This Row],[Department]],3)</f>
        <v>IT</v>
      </c>
      <c r="S1291" s="37">
        <f>_xlfn.XLOOKUP(Table1[[#This Row],[City]],Table2[City],Table2[Bonus %])</f>
        <v>5</v>
      </c>
      <c r="U1291" s="48" t="str">
        <v xml:space="preserve">Arjun </v>
      </c>
      <c r="V1291" s="48" t="str">
        <v>Mehta</v>
      </c>
    </row>
    <row r="1292" spans="1:22" x14ac:dyDescent="0.35">
      <c r="A1292" s="7" t="s">
        <v>4234</v>
      </c>
      <c r="B1292" s="40" t="str">
        <f>LEFT(Table1[[#This Row],[Employee Name]],FIND(" ",Table1[[#This Row],[Employee Name]]))</f>
        <v xml:space="preserve">Ajay </v>
      </c>
      <c r="C1292" s="40" t="str">
        <f>RIGHT(Table1[[#This Row],[Employee Name]],LEN(Table1[[#This Row],[Employee Name]])-FIND(" ",Table1[[#This Row],[Employee Name]]))</f>
        <v>Singh</v>
      </c>
      <c r="D1292" s="22">
        <f>Table1[[#This Row],[Basic Salary]]+Table1[[#This Row],[Bonus]]</f>
        <v>114100</v>
      </c>
      <c r="E1292" s="8">
        <v>98</v>
      </c>
      <c r="F1292" s="45">
        <v>84</v>
      </c>
      <c r="G1292" s="8" t="str" cm="1">
        <f t="array" ref="G1292">_xlfn.IFS(Table1[[#This Row],[Performance Score]]&gt;=80,"Excellent",Table1[[#This Row],[Performance Score]]&gt;=60,"Good",Table1[[#This Row],[Performance Score]]&gt;=40,"Need Improvement")</f>
        <v>Excellent</v>
      </c>
      <c r="H1292" s="29">
        <f>Table1[[#This Row],[Bonus]]/Table1[[#This Row],[Basic Salary]]</f>
        <v>0.22676300142996914</v>
      </c>
      <c r="I1292" s="8">
        <f ca="1">DATEDIF(Table1[[#This Row],[Date of Birth]],TODAY(),"y")</f>
        <v>43</v>
      </c>
      <c r="J1292" s="33">
        <v>45277</v>
      </c>
      <c r="K1292" s="33" t="str" cm="1">
        <f t="array" aca="1" ref="K1292" ca="1">_xlfn.IFS(L1292&lt;3,"Junior",L1292&lt;=7,"Mid-Level",L1292&gt;7,"Senior")</f>
        <v>Junior</v>
      </c>
      <c r="L1292" s="45">
        <f ca="1">INT(YEARFRAC(Table1[[#This Row],[Joining Date]],TODAY(),1))</f>
        <v>2</v>
      </c>
      <c r="M1292" s="25" t="str">
        <f t="shared" ca="1" si="20"/>
        <v>No</v>
      </c>
      <c r="N1292" s="25">
        <f>YEAR(Table1[[#This Row],[Joining Date]])</f>
        <v>2023</v>
      </c>
      <c r="O1292" s="45">
        <f>MONTH(Table1[[#This Row],[Joining Date]])</f>
        <v>12</v>
      </c>
      <c r="P1292" s="25">
        <f ca="1">NETWORKDAYS(Table1[[#This Row],[Joining Date]],TODAY())</f>
        <v>661</v>
      </c>
      <c r="Q1292" s="25" t="str">
        <f>LEFT(Table1[[#This Row],[Department]],5)&amp;"-"&amp;RIGHT(Table1[[#This Row],[Employee ID]],3)</f>
        <v>Suppo-178</v>
      </c>
      <c r="R1292" s="25" t="str">
        <f>LEFT(Table1[[#This Row],[Department]],3)</f>
        <v>Sup</v>
      </c>
      <c r="S1292" s="36">
        <f>_xlfn.XLOOKUP(Table1[[#This Row],[City]],Table2[City],Table2[Bonus %])</f>
        <v>6</v>
      </c>
      <c r="U1292" s="48" t="str">
        <v xml:space="preserve">Ajay </v>
      </c>
      <c r="V1292" s="48" t="str">
        <v>Singh</v>
      </c>
    </row>
    <row r="1293" spans="1:22" x14ac:dyDescent="0.35">
      <c r="A1293" s="9" t="s">
        <v>2859</v>
      </c>
      <c r="B1293" s="41" t="str">
        <f>LEFT(Table1[[#This Row],[Employee Name]],FIND(" ",Table1[[#This Row],[Employee Name]]))</f>
        <v xml:space="preserve">Karan </v>
      </c>
      <c r="C1293" s="41" t="str">
        <f>RIGHT(Table1[[#This Row],[Employee Name]],LEN(Table1[[#This Row],[Employee Name]])-FIND(" ",Table1[[#This Row],[Employee Name]]))</f>
        <v>Malhotra</v>
      </c>
      <c r="D1293" s="23">
        <f>Table1[[#This Row],[Basic Salary]]+Table1[[#This Row],[Bonus]]</f>
        <v>114067</v>
      </c>
      <c r="E1293" s="10">
        <v>77</v>
      </c>
      <c r="F1293" s="46">
        <v>63</v>
      </c>
      <c r="G1293" s="10" t="str" cm="1">
        <f t="array" ref="G1293">_xlfn.IFS(Table1[[#This Row],[Performance Score]]&gt;=80,"Excellent",Table1[[#This Row],[Performance Score]]&gt;=60,"Good",Table1[[#This Row],[Performance Score]]&gt;=40,"Need Improvement")</f>
        <v>Good</v>
      </c>
      <c r="H1293" s="30">
        <f>Table1[[#This Row],[Bonus]]/Table1[[#This Row],[Basic Salary]]</f>
        <v>0.35326847787400639</v>
      </c>
      <c r="I1293" s="10">
        <f ca="1">DATEDIF(Table1[[#This Row],[Date of Birth]],TODAY(),"y")</f>
        <v>36</v>
      </c>
      <c r="J1293" s="34">
        <v>42990</v>
      </c>
      <c r="K1293" s="33" t="str" cm="1">
        <f t="array" aca="1" ref="K1293" ca="1">_xlfn.IFS(L1293&lt;3,"Junior",L1293&lt;=7,"Mid-Level",L1293&gt;7,"Senior")</f>
        <v>Senior</v>
      </c>
      <c r="L1293" s="46">
        <f ca="1">INT(YEARFRAC(Table1[[#This Row],[Joining Date]],TODAY(),1))</f>
        <v>8</v>
      </c>
      <c r="M1293" s="25" t="str">
        <f t="shared" ca="1" si="20"/>
        <v>Yes</v>
      </c>
      <c r="N1293" s="26">
        <f>YEAR(Table1[[#This Row],[Joining Date]])</f>
        <v>2017</v>
      </c>
      <c r="O1293" s="46">
        <f>MONTH(Table1[[#This Row],[Joining Date]])</f>
        <v>9</v>
      </c>
      <c r="P1293" s="26">
        <f ca="1">NETWORKDAYS(Table1[[#This Row],[Joining Date]],TODAY())</f>
        <v>2295</v>
      </c>
      <c r="Q1293" s="26" t="str">
        <f>LEFT(Table1[[#This Row],[Department]],5)&amp;"-"&amp;RIGHT(Table1[[#This Row],[Employee ID]],3)</f>
        <v>IT-803</v>
      </c>
      <c r="R1293" s="26" t="str">
        <f>LEFT(Table1[[#This Row],[Department]],3)</f>
        <v>IT</v>
      </c>
      <c r="S1293" s="37">
        <f>_xlfn.XLOOKUP(Table1[[#This Row],[City]],Table2[City],Table2[Bonus %])</f>
        <v>8</v>
      </c>
      <c r="U1293" s="48" t="str">
        <v xml:space="preserve">Karan </v>
      </c>
      <c r="V1293" s="48" t="str">
        <v>Malhotra</v>
      </c>
    </row>
    <row r="1294" spans="1:22" x14ac:dyDescent="0.35">
      <c r="A1294" s="7" t="s">
        <v>4048</v>
      </c>
      <c r="B1294" s="40" t="str">
        <f>LEFT(Table1[[#This Row],[Employee Name]],FIND(" ",Table1[[#This Row],[Employee Name]]))</f>
        <v xml:space="preserve">Krishna </v>
      </c>
      <c r="C1294" s="40" t="str">
        <f>RIGHT(Table1[[#This Row],[Employee Name]],LEN(Table1[[#This Row],[Employee Name]])-FIND(" ",Table1[[#This Row],[Employee Name]]))</f>
        <v>Chaitanya</v>
      </c>
      <c r="D1294" s="22">
        <f>Table1[[#This Row],[Basic Salary]]+Table1[[#This Row],[Bonus]]</f>
        <v>114057</v>
      </c>
      <c r="E1294" s="8">
        <v>76</v>
      </c>
      <c r="F1294" s="45">
        <v>100</v>
      </c>
      <c r="G1294" s="8" t="str" cm="1">
        <f t="array" ref="G1294">_xlfn.IFS(Table1[[#This Row],[Performance Score]]&gt;=80,"Excellent",Table1[[#This Row],[Performance Score]]&gt;=60,"Good",Table1[[#This Row],[Performance Score]]&gt;=40,"Need Improvement")</f>
        <v>Excellent</v>
      </c>
      <c r="H1294" s="29">
        <f>Table1[[#This Row],[Bonus]]/Table1[[#This Row],[Basic Salary]]</f>
        <v>0.24445729498537949</v>
      </c>
      <c r="I1294" s="8">
        <f ca="1">DATEDIF(Table1[[#This Row],[Date of Birth]],TODAY(),"y")</f>
        <v>19</v>
      </c>
      <c r="J1294" s="33">
        <v>44604</v>
      </c>
      <c r="K1294" s="33" t="str" cm="1">
        <f t="array" aca="1" ref="K1294" ca="1">_xlfn.IFS(L1294&lt;3,"Junior",L1294&lt;=7,"Mid-Level",L1294&gt;7,"Senior")</f>
        <v>Mid-Level</v>
      </c>
      <c r="L1294" s="45">
        <f ca="1">INT(YEARFRAC(Table1[[#This Row],[Joining Date]],TODAY(),1))</f>
        <v>4</v>
      </c>
      <c r="M1294" s="25" t="str">
        <f t="shared" ca="1" si="20"/>
        <v>No</v>
      </c>
      <c r="N1294" s="25">
        <f>YEAR(Table1[[#This Row],[Joining Date]])</f>
        <v>2022</v>
      </c>
      <c r="O1294" s="45">
        <f>MONTH(Table1[[#This Row],[Joining Date]])</f>
        <v>2</v>
      </c>
      <c r="P1294" s="25">
        <f ca="1">NETWORKDAYS(Table1[[#This Row],[Joining Date]],TODAY())</f>
        <v>1141</v>
      </c>
      <c r="Q1294" s="25" t="str">
        <f>LEFT(Table1[[#This Row],[Department]],5)&amp;"-"&amp;RIGHT(Table1[[#This Row],[Employee ID]],3)</f>
        <v>Finan-992</v>
      </c>
      <c r="R1294" s="25" t="str">
        <f>LEFT(Table1[[#This Row],[Department]],3)</f>
        <v>Fin</v>
      </c>
      <c r="S1294" s="36">
        <f>_xlfn.XLOOKUP(Table1[[#This Row],[City]],Table2[City],Table2[Bonus %])</f>
        <v>6</v>
      </c>
      <c r="U1294" s="48" t="str">
        <v xml:space="preserve">Krishna </v>
      </c>
      <c r="V1294" s="48" t="str">
        <v>Chaitanya</v>
      </c>
    </row>
    <row r="1295" spans="1:22" x14ac:dyDescent="0.35">
      <c r="A1295" s="9" t="s">
        <v>2728</v>
      </c>
      <c r="B1295" s="41" t="str">
        <f>LEFT(Table1[[#This Row],[Employee Name]],FIND(" ",Table1[[#This Row],[Employee Name]]))</f>
        <v xml:space="preserve">Arjun </v>
      </c>
      <c r="C1295" s="41" t="str">
        <f>RIGHT(Table1[[#This Row],[Employee Name]],LEN(Table1[[#This Row],[Employee Name]])-FIND(" ",Table1[[#This Row],[Employee Name]]))</f>
        <v>Mehta</v>
      </c>
      <c r="D1295" s="23">
        <f>Table1[[#This Row],[Basic Salary]]+Table1[[#This Row],[Bonus]]</f>
        <v>114047</v>
      </c>
      <c r="E1295" s="10">
        <v>86</v>
      </c>
      <c r="F1295" s="46">
        <v>79</v>
      </c>
      <c r="G1295" s="10" t="str" cm="1">
        <f t="array" ref="G1295">_xlfn.IFS(Table1[[#This Row],[Performance Score]]&gt;=80,"Excellent",Table1[[#This Row],[Performance Score]]&gt;=60,"Good",Table1[[#This Row],[Performance Score]]&gt;=40,"Need Improvement")</f>
        <v>Good</v>
      </c>
      <c r="H1295" s="30">
        <f>Table1[[#This Row],[Bonus]]/Table1[[#This Row],[Basic Salary]]</f>
        <v>0.15420503997571097</v>
      </c>
      <c r="I1295" s="10">
        <f ca="1">DATEDIF(Table1[[#This Row],[Date of Birth]],TODAY(),"y")</f>
        <v>31</v>
      </c>
      <c r="J1295" s="34">
        <v>45370</v>
      </c>
      <c r="K1295" s="33" t="str" cm="1">
        <f t="array" aca="1" ref="K1295" ca="1">_xlfn.IFS(L1295&lt;3,"Junior",L1295&lt;=7,"Mid-Level",L1295&gt;7,"Senior")</f>
        <v>Junior</v>
      </c>
      <c r="L1295" s="46">
        <f ca="1">INT(YEARFRAC(Table1[[#This Row],[Joining Date]],TODAY(),1))</f>
        <v>2</v>
      </c>
      <c r="M1295" s="25" t="str">
        <f t="shared" ca="1" si="20"/>
        <v>No</v>
      </c>
      <c r="N1295" s="26">
        <f>YEAR(Table1[[#This Row],[Joining Date]])</f>
        <v>2024</v>
      </c>
      <c r="O1295" s="46">
        <f>MONTH(Table1[[#This Row],[Joining Date]])</f>
        <v>3</v>
      </c>
      <c r="P1295" s="26">
        <f ca="1">NETWORKDAYS(Table1[[#This Row],[Joining Date]],TODAY())</f>
        <v>595</v>
      </c>
      <c r="Q1295" s="26" t="str">
        <f>LEFT(Table1[[#This Row],[Department]],5)&amp;"-"&amp;RIGHT(Table1[[#This Row],[Employee ID]],3)</f>
        <v>Suppo-672</v>
      </c>
      <c r="R1295" s="26" t="str">
        <f>LEFT(Table1[[#This Row],[Department]],3)</f>
        <v>Sup</v>
      </c>
      <c r="S1295" s="37">
        <f>_xlfn.XLOOKUP(Table1[[#This Row],[City]],Table2[City],Table2[Bonus %])</f>
        <v>4</v>
      </c>
      <c r="U1295" s="48" t="str">
        <v xml:space="preserve">Arjun </v>
      </c>
      <c r="V1295" s="48" t="str">
        <v>Mehta</v>
      </c>
    </row>
    <row r="1296" spans="1:22" x14ac:dyDescent="0.35">
      <c r="A1296" s="7" t="s">
        <v>2875</v>
      </c>
      <c r="B1296" s="40" t="str">
        <f>LEFT(Table1[[#This Row],[Employee Name]],FIND(" ",Table1[[#This Row],[Employee Name]]))</f>
        <v xml:space="preserve">Nisha </v>
      </c>
      <c r="C1296" s="40" t="str">
        <f>RIGHT(Table1[[#This Row],[Employee Name]],LEN(Table1[[#This Row],[Employee Name]])-FIND(" ",Table1[[#This Row],[Employee Name]]))</f>
        <v>Kapoor</v>
      </c>
      <c r="D1296" s="22">
        <f>Table1[[#This Row],[Basic Salary]]+Table1[[#This Row],[Bonus]]</f>
        <v>113945</v>
      </c>
      <c r="E1296" s="8">
        <v>91</v>
      </c>
      <c r="F1296" s="45">
        <v>45</v>
      </c>
      <c r="G1296" s="8" t="str" cm="1">
        <f t="array" ref="G1296">_xlfn.IFS(Table1[[#This Row],[Performance Score]]&gt;=80,"Excellent",Table1[[#This Row],[Performance Score]]&gt;=60,"Good",Table1[[#This Row],[Performance Score]]&gt;=40,"Need Improvement")</f>
        <v>Need Improvement</v>
      </c>
      <c r="H1296" s="29">
        <f>Table1[[#This Row],[Bonus]]/Table1[[#This Row],[Basic Salary]]</f>
        <v>0.27816976454619896</v>
      </c>
      <c r="I1296" s="8">
        <f ca="1">DATEDIF(Table1[[#This Row],[Date of Birth]],TODAY(),"y")</f>
        <v>36</v>
      </c>
      <c r="J1296" s="33">
        <v>44540</v>
      </c>
      <c r="K1296" s="33" t="str" cm="1">
        <f t="array" aca="1" ref="K1296" ca="1">_xlfn.IFS(L1296&lt;3,"Junior",L1296&lt;=7,"Mid-Level",L1296&gt;7,"Senior")</f>
        <v>Mid-Level</v>
      </c>
      <c r="L1296" s="45">
        <f ca="1">INT(YEARFRAC(Table1[[#This Row],[Joining Date]],TODAY(),1))</f>
        <v>4</v>
      </c>
      <c r="M1296" s="25" t="str">
        <f t="shared" ca="1" si="20"/>
        <v>No</v>
      </c>
      <c r="N1296" s="25">
        <f>YEAR(Table1[[#This Row],[Joining Date]])</f>
        <v>2021</v>
      </c>
      <c r="O1296" s="45">
        <f>MONTH(Table1[[#This Row],[Joining Date]])</f>
        <v>12</v>
      </c>
      <c r="P1296" s="25">
        <f ca="1">NETWORKDAYS(Table1[[#This Row],[Joining Date]],TODAY())</f>
        <v>1187</v>
      </c>
      <c r="Q1296" s="25" t="str">
        <f>LEFT(Table1[[#This Row],[Department]],5)&amp;"-"&amp;RIGHT(Table1[[#This Row],[Employee ID]],3)</f>
        <v>Finan-819</v>
      </c>
      <c r="R1296" s="25" t="str">
        <f>LEFT(Table1[[#This Row],[Department]],3)</f>
        <v>Fin</v>
      </c>
      <c r="S1296" s="36">
        <f>_xlfn.XLOOKUP(Table1[[#This Row],[City]],Table2[City],Table2[Bonus %])</f>
        <v>4</v>
      </c>
      <c r="U1296" s="48" t="str">
        <v xml:space="preserve">Nisha </v>
      </c>
      <c r="V1296" s="48" t="str">
        <v>Kapoor</v>
      </c>
    </row>
    <row r="1297" spans="1:22" x14ac:dyDescent="0.35">
      <c r="A1297" s="9" t="s">
        <v>213</v>
      </c>
      <c r="B1297" s="41" t="str">
        <f>LEFT(Table1[[#This Row],[Employee Name]],FIND(" ",Table1[[#This Row],[Employee Name]]))</f>
        <v xml:space="preserve">Krishna </v>
      </c>
      <c r="C1297" s="41" t="str">
        <f>RIGHT(Table1[[#This Row],[Employee Name]],LEN(Table1[[#This Row],[Employee Name]])-FIND(" ",Table1[[#This Row],[Employee Name]]))</f>
        <v>Chaitanya</v>
      </c>
      <c r="D1297" s="23">
        <f>Table1[[#This Row],[Basic Salary]]+Table1[[#This Row],[Bonus]]</f>
        <v>113924</v>
      </c>
      <c r="E1297" s="10">
        <v>81</v>
      </c>
      <c r="F1297" s="46">
        <v>45</v>
      </c>
      <c r="G1297" s="10" t="str" cm="1">
        <f t="array" ref="G1297">_xlfn.IFS(Table1[[#This Row],[Performance Score]]&gt;=80,"Excellent",Table1[[#This Row],[Performance Score]]&gt;=60,"Good",Table1[[#This Row],[Performance Score]]&gt;=40,"Need Improvement")</f>
        <v>Need Improvement</v>
      </c>
      <c r="H1297" s="30">
        <f>Table1[[#This Row],[Bonus]]/Table1[[#This Row],[Basic Salary]]</f>
        <v>9.5454676577208963E-2</v>
      </c>
      <c r="I1297" s="10">
        <f ca="1">DATEDIF(Table1[[#This Row],[Date of Birth]],TODAY(),"y")</f>
        <v>17</v>
      </c>
      <c r="J1297" s="34">
        <v>44969</v>
      </c>
      <c r="K1297" s="33" t="str" cm="1">
        <f t="array" aca="1" ref="K1297" ca="1">_xlfn.IFS(L1297&lt;3,"Junior",L1297&lt;=7,"Mid-Level",L1297&gt;7,"Senior")</f>
        <v>Mid-Level</v>
      </c>
      <c r="L1297" s="46">
        <f ca="1">INT(YEARFRAC(Table1[[#This Row],[Joining Date]],TODAY(),1))</f>
        <v>3</v>
      </c>
      <c r="M1297" s="25" t="str">
        <f t="shared" ca="1" si="20"/>
        <v>No</v>
      </c>
      <c r="N1297" s="26">
        <f>YEAR(Table1[[#This Row],[Joining Date]])</f>
        <v>2023</v>
      </c>
      <c r="O1297" s="46">
        <f>MONTH(Table1[[#This Row],[Joining Date]])</f>
        <v>2</v>
      </c>
      <c r="P1297" s="26">
        <f ca="1">NETWORKDAYS(Table1[[#This Row],[Joining Date]],TODAY())</f>
        <v>881</v>
      </c>
      <c r="Q1297" s="26" t="str">
        <f>LEFT(Table1[[#This Row],[Department]],5)&amp;"-"&amp;RIGHT(Table1[[#This Row],[Employee ID]],3)</f>
        <v>Sales-157</v>
      </c>
      <c r="R1297" s="26" t="str">
        <f>LEFT(Table1[[#This Row],[Department]],3)</f>
        <v>Sal</v>
      </c>
      <c r="S1297" s="37">
        <f>_xlfn.XLOOKUP(Table1[[#This Row],[City]],Table2[City],Table2[Bonus %])</f>
        <v>4</v>
      </c>
      <c r="U1297" s="48" t="str">
        <v xml:space="preserve">Krishna </v>
      </c>
      <c r="V1297" s="48" t="str">
        <v>Chaitanya</v>
      </c>
    </row>
    <row r="1298" spans="1:22" x14ac:dyDescent="0.35">
      <c r="A1298" s="7" t="s">
        <v>1828</v>
      </c>
      <c r="B1298" s="40" t="str">
        <f>LEFT(Table1[[#This Row],[Employee Name]],FIND(" ",Table1[[#This Row],[Employee Name]]))</f>
        <v xml:space="preserve">Rohan </v>
      </c>
      <c r="C1298" s="40" t="str">
        <f>RIGHT(Table1[[#This Row],[Employee Name]],LEN(Table1[[#This Row],[Employee Name]])-FIND(" ",Table1[[#This Row],[Employee Name]]))</f>
        <v>Gupta</v>
      </c>
      <c r="D1298" s="22">
        <f>Table1[[#This Row],[Basic Salary]]+Table1[[#This Row],[Bonus]]</f>
        <v>113913</v>
      </c>
      <c r="E1298" s="8">
        <v>96</v>
      </c>
      <c r="F1298" s="45">
        <v>57</v>
      </c>
      <c r="G1298" s="8" t="str" cm="1">
        <f t="array" ref="G1298">_xlfn.IFS(Table1[[#This Row],[Performance Score]]&gt;=80,"Excellent",Table1[[#This Row],[Performance Score]]&gt;=60,"Good",Table1[[#This Row],[Performance Score]]&gt;=40,"Need Improvement")</f>
        <v>Need Improvement</v>
      </c>
      <c r="H1298" s="29">
        <f>Table1[[#This Row],[Bonus]]/Table1[[#This Row],[Basic Salary]]</f>
        <v>0.12341344589197133</v>
      </c>
      <c r="I1298" s="8">
        <f ca="1">DATEDIF(Table1[[#This Row],[Date of Birth]],TODAY(),"y")</f>
        <v>23</v>
      </c>
      <c r="J1298" s="33">
        <v>42368</v>
      </c>
      <c r="K1298" s="33" t="str" cm="1">
        <f t="array" aca="1" ref="K1298" ca="1">_xlfn.IFS(L1298&lt;3,"Junior",L1298&lt;=7,"Mid-Level",L1298&gt;7,"Senior")</f>
        <v>Senior</v>
      </c>
      <c r="L1298" s="45">
        <f ca="1">INT(YEARFRAC(Table1[[#This Row],[Joining Date]],TODAY(),1))</f>
        <v>10</v>
      </c>
      <c r="M1298" s="25" t="str">
        <f t="shared" ca="1" si="20"/>
        <v>Yes</v>
      </c>
      <c r="N1298" s="25">
        <f>YEAR(Table1[[#This Row],[Joining Date]])</f>
        <v>2015</v>
      </c>
      <c r="O1298" s="45">
        <f>MONTH(Table1[[#This Row],[Joining Date]])</f>
        <v>12</v>
      </c>
      <c r="P1298" s="25">
        <f ca="1">NETWORKDAYS(Table1[[#This Row],[Joining Date]],TODAY())</f>
        <v>2739</v>
      </c>
      <c r="Q1298" s="25" t="str">
        <f>LEFT(Table1[[#This Row],[Department]],5)&amp;"-"&amp;RIGHT(Table1[[#This Row],[Employee ID]],3)</f>
        <v>Sales-772</v>
      </c>
      <c r="R1298" s="25" t="str">
        <f>LEFT(Table1[[#This Row],[Department]],3)</f>
        <v>Sal</v>
      </c>
      <c r="S1298" s="36">
        <f>_xlfn.XLOOKUP(Table1[[#This Row],[City]],Table2[City],Table2[Bonus %])</f>
        <v>5</v>
      </c>
      <c r="U1298" s="48" t="str">
        <v xml:space="preserve">Rohan </v>
      </c>
      <c r="V1298" s="48" t="str">
        <v>Gupta</v>
      </c>
    </row>
    <row r="1299" spans="1:22" x14ac:dyDescent="0.35">
      <c r="A1299" s="9" t="s">
        <v>3992</v>
      </c>
      <c r="B1299" s="41" t="str">
        <f>LEFT(Table1[[#This Row],[Employee Name]],FIND(" ",Table1[[#This Row],[Employee Name]]))</f>
        <v xml:space="preserve">Sneha </v>
      </c>
      <c r="C1299" s="41" t="str">
        <f>RIGHT(Table1[[#This Row],[Employee Name]],LEN(Table1[[#This Row],[Employee Name]])-FIND(" ",Table1[[#This Row],[Employee Name]]))</f>
        <v>Iyer</v>
      </c>
      <c r="D1299" s="23">
        <f>Table1[[#This Row],[Basic Salary]]+Table1[[#This Row],[Bonus]]</f>
        <v>113911</v>
      </c>
      <c r="E1299" s="10">
        <v>65</v>
      </c>
      <c r="F1299" s="46">
        <v>83</v>
      </c>
      <c r="G1299" s="10" t="str" cm="1">
        <f t="array" ref="G1299">_xlfn.IFS(Table1[[#This Row],[Performance Score]]&gt;=80,"Excellent",Table1[[#This Row],[Performance Score]]&gt;=60,"Good",Table1[[#This Row],[Performance Score]]&gt;=40,"Need Improvement")</f>
        <v>Excellent</v>
      </c>
      <c r="H1299" s="30">
        <f>Table1[[#This Row],[Bonus]]/Table1[[#This Row],[Basic Salary]]</f>
        <v>0.17781293297764542</v>
      </c>
      <c r="I1299" s="10">
        <f ca="1">DATEDIF(Table1[[#This Row],[Date of Birth]],TODAY(),"y")</f>
        <v>33</v>
      </c>
      <c r="J1299" s="34">
        <v>43715</v>
      </c>
      <c r="K1299" s="33" t="str" cm="1">
        <f t="array" aca="1" ref="K1299" ca="1">_xlfn.IFS(L1299&lt;3,"Junior",L1299&lt;=7,"Mid-Level",L1299&gt;7,"Senior")</f>
        <v>Mid-Level</v>
      </c>
      <c r="L1299" s="46">
        <f ca="1">INT(YEARFRAC(Table1[[#This Row],[Joining Date]],TODAY(),1))</f>
        <v>6</v>
      </c>
      <c r="M1299" s="25" t="str">
        <f t="shared" ca="1" si="20"/>
        <v>Yes</v>
      </c>
      <c r="N1299" s="26">
        <f>YEAR(Table1[[#This Row],[Joining Date]])</f>
        <v>2019</v>
      </c>
      <c r="O1299" s="46">
        <f>MONTH(Table1[[#This Row],[Joining Date]])</f>
        <v>9</v>
      </c>
      <c r="P1299" s="26">
        <f ca="1">NETWORKDAYS(Table1[[#This Row],[Joining Date]],TODAY())</f>
        <v>1776</v>
      </c>
      <c r="Q1299" s="26" t="str">
        <f>LEFT(Table1[[#This Row],[Department]],5)&amp;"-"&amp;RIGHT(Table1[[#This Row],[Employee ID]],3)</f>
        <v>Finan-936</v>
      </c>
      <c r="R1299" s="26" t="str">
        <f>LEFT(Table1[[#This Row],[Department]],3)</f>
        <v>Fin</v>
      </c>
      <c r="S1299" s="37">
        <f>_xlfn.XLOOKUP(Table1[[#This Row],[City]],Table2[City],Table2[Bonus %])</f>
        <v>5</v>
      </c>
      <c r="U1299" s="48" t="str">
        <v xml:space="preserve">Sneha </v>
      </c>
      <c r="V1299" s="48" t="str">
        <v>Iyer</v>
      </c>
    </row>
    <row r="1300" spans="1:22" x14ac:dyDescent="0.35">
      <c r="A1300" s="7" t="s">
        <v>2495</v>
      </c>
      <c r="B1300" s="40" t="str">
        <f>LEFT(Table1[[#This Row],[Employee Name]],FIND(" ",Table1[[#This Row],[Employee Name]]))</f>
        <v xml:space="preserve">Vikram </v>
      </c>
      <c r="C1300" s="40" t="str">
        <f>RIGHT(Table1[[#This Row],[Employee Name]],LEN(Table1[[#This Row],[Employee Name]])-FIND(" ",Table1[[#This Row],[Employee Name]]))</f>
        <v>Singh</v>
      </c>
      <c r="D1300" s="22">
        <f>Table1[[#This Row],[Basic Salary]]+Table1[[#This Row],[Bonus]]</f>
        <v>113909</v>
      </c>
      <c r="E1300" s="8">
        <v>90</v>
      </c>
      <c r="F1300" s="45">
        <v>52</v>
      </c>
      <c r="G1300" s="8" t="str" cm="1">
        <f t="array" ref="G1300">_xlfn.IFS(Table1[[#This Row],[Performance Score]]&gt;=80,"Excellent",Table1[[#This Row],[Performance Score]]&gt;=60,"Good",Table1[[#This Row],[Performance Score]]&gt;=40,"Need Improvement")</f>
        <v>Need Improvement</v>
      </c>
      <c r="H1300" s="29">
        <f>Table1[[#This Row],[Bonus]]/Table1[[#This Row],[Basic Salary]]</f>
        <v>9.3543896702347237E-2</v>
      </c>
      <c r="I1300" s="8">
        <f ca="1">DATEDIF(Table1[[#This Row],[Date of Birth]],TODAY(),"y")</f>
        <v>22</v>
      </c>
      <c r="J1300" s="33">
        <v>44820</v>
      </c>
      <c r="K1300" s="33" t="str" cm="1">
        <f t="array" aca="1" ref="K1300" ca="1">_xlfn.IFS(L1300&lt;3,"Junior",L1300&lt;=7,"Mid-Level",L1300&gt;7,"Senior")</f>
        <v>Mid-Level</v>
      </c>
      <c r="L1300" s="45">
        <f ca="1">INT(YEARFRAC(Table1[[#This Row],[Joining Date]],TODAY(),1))</f>
        <v>3</v>
      </c>
      <c r="M1300" s="25" t="str">
        <f t="shared" ca="1" si="20"/>
        <v>No</v>
      </c>
      <c r="N1300" s="25">
        <f>YEAR(Table1[[#This Row],[Joining Date]])</f>
        <v>2022</v>
      </c>
      <c r="O1300" s="45">
        <f>MONTH(Table1[[#This Row],[Joining Date]])</f>
        <v>9</v>
      </c>
      <c r="P1300" s="25">
        <f ca="1">NETWORKDAYS(Table1[[#This Row],[Joining Date]],TODAY())</f>
        <v>987</v>
      </c>
      <c r="Q1300" s="25" t="str">
        <f>LEFT(Table1[[#This Row],[Department]],5)&amp;"-"&amp;RIGHT(Table1[[#This Row],[Employee ID]],3)</f>
        <v>Sales-439</v>
      </c>
      <c r="R1300" s="25" t="str">
        <f>LEFT(Table1[[#This Row],[Department]],3)</f>
        <v>Sal</v>
      </c>
      <c r="S1300" s="36">
        <f>_xlfn.XLOOKUP(Table1[[#This Row],[City]],Table2[City],Table2[Bonus %])</f>
        <v>4</v>
      </c>
      <c r="U1300" s="48" t="str">
        <v xml:space="preserve">Vikram </v>
      </c>
      <c r="V1300" s="48" t="str">
        <v>Singh</v>
      </c>
    </row>
    <row r="1301" spans="1:22" x14ac:dyDescent="0.35">
      <c r="A1301" s="9" t="s">
        <v>599</v>
      </c>
      <c r="B1301" s="41" t="str">
        <f>LEFT(Table1[[#This Row],[Employee Name]],FIND(" ",Table1[[#This Row],[Employee Name]]))</f>
        <v xml:space="preserve">Kavya </v>
      </c>
      <c r="C1301" s="41" t="str">
        <f>RIGHT(Table1[[#This Row],[Employee Name]],LEN(Table1[[#This Row],[Employee Name]])-FIND(" ",Table1[[#This Row],[Employee Name]]))</f>
        <v>Nair</v>
      </c>
      <c r="D1301" s="23">
        <f>Table1[[#This Row],[Basic Salary]]+Table1[[#This Row],[Bonus]]</f>
        <v>113904</v>
      </c>
      <c r="E1301" s="10">
        <v>63</v>
      </c>
      <c r="F1301" s="46">
        <v>62</v>
      </c>
      <c r="G1301" s="10" t="str" cm="1">
        <f t="array" ref="G1301">_xlfn.IFS(Table1[[#This Row],[Performance Score]]&gt;=80,"Excellent",Table1[[#This Row],[Performance Score]]&gt;=60,"Good",Table1[[#This Row],[Performance Score]]&gt;=40,"Need Improvement")</f>
        <v>Good</v>
      </c>
      <c r="H1301" s="30">
        <f>Table1[[#This Row],[Bonus]]/Table1[[#This Row],[Basic Salary]]</f>
        <v>6.5150509178301244E-2</v>
      </c>
      <c r="I1301" s="10">
        <f ca="1">DATEDIF(Table1[[#This Row],[Date of Birth]],TODAY(),"y")</f>
        <v>31</v>
      </c>
      <c r="J1301" s="34">
        <v>44538</v>
      </c>
      <c r="K1301" s="33" t="str" cm="1">
        <f t="array" aca="1" ref="K1301" ca="1">_xlfn.IFS(L1301&lt;3,"Junior",L1301&lt;=7,"Mid-Level",L1301&gt;7,"Senior")</f>
        <v>Mid-Level</v>
      </c>
      <c r="L1301" s="46">
        <f ca="1">INT(YEARFRAC(Table1[[#This Row],[Joining Date]],TODAY(),1))</f>
        <v>4</v>
      </c>
      <c r="M1301" s="25" t="str">
        <f t="shared" ca="1" si="20"/>
        <v>No</v>
      </c>
      <c r="N1301" s="26">
        <f>YEAR(Table1[[#This Row],[Joining Date]])</f>
        <v>2021</v>
      </c>
      <c r="O1301" s="46">
        <f>MONTH(Table1[[#This Row],[Joining Date]])</f>
        <v>12</v>
      </c>
      <c r="P1301" s="26">
        <f ca="1">NETWORKDAYS(Table1[[#This Row],[Joining Date]],TODAY())</f>
        <v>1189</v>
      </c>
      <c r="Q1301" s="26" t="str">
        <f>LEFT(Table1[[#This Row],[Department]],5)&amp;"-"&amp;RIGHT(Table1[[#This Row],[Employee ID]],3)</f>
        <v>HR-543</v>
      </c>
      <c r="R1301" s="26" t="str">
        <f>LEFT(Table1[[#This Row],[Department]],3)</f>
        <v>HR</v>
      </c>
      <c r="S1301" s="37">
        <f>_xlfn.XLOOKUP(Table1[[#This Row],[City]],Table2[City],Table2[Bonus %])</f>
        <v>6</v>
      </c>
      <c r="U1301" s="48" t="str">
        <v xml:space="preserve">Kavya </v>
      </c>
      <c r="V1301" s="48" t="str">
        <v>Nair</v>
      </c>
    </row>
    <row r="1302" spans="1:22" x14ac:dyDescent="0.35">
      <c r="A1302" s="7" t="s">
        <v>278</v>
      </c>
      <c r="B1302" s="40" t="str">
        <f>LEFT(Table1[[#This Row],[Employee Name]],FIND(" ",Table1[[#This Row],[Employee Name]]))</f>
        <v xml:space="preserve">Aarav </v>
      </c>
      <c r="C1302" s="40" t="str">
        <f>RIGHT(Table1[[#This Row],[Employee Name]],LEN(Table1[[#This Row],[Employee Name]])-FIND(" ",Table1[[#This Row],[Employee Name]]))</f>
        <v>Sharma</v>
      </c>
      <c r="D1302" s="22">
        <f>Table1[[#This Row],[Basic Salary]]+Table1[[#This Row],[Bonus]]</f>
        <v>113896</v>
      </c>
      <c r="E1302" s="8">
        <v>72</v>
      </c>
      <c r="F1302" s="45">
        <v>88</v>
      </c>
      <c r="G1302" s="8" t="str" cm="1">
        <f t="array" ref="G1302">_xlfn.IFS(Table1[[#This Row],[Performance Score]]&gt;=80,"Excellent",Table1[[#This Row],[Performance Score]]&gt;=60,"Good",Table1[[#This Row],[Performance Score]]&gt;=40,"Need Improvement")</f>
        <v>Excellent</v>
      </c>
      <c r="H1302" s="29">
        <f>Table1[[#This Row],[Bonus]]/Table1[[#This Row],[Basic Salary]]</f>
        <v>0.30047956154373145</v>
      </c>
      <c r="I1302" s="8">
        <f ca="1">DATEDIF(Table1[[#This Row],[Date of Birth]],TODAY(),"y")</f>
        <v>25</v>
      </c>
      <c r="J1302" s="33">
        <v>45834</v>
      </c>
      <c r="K1302" s="33" t="str" cm="1">
        <f t="array" aca="1" ref="K1302" ca="1">_xlfn.IFS(L1302&lt;3,"Junior",L1302&lt;=7,"Mid-Level",L1302&gt;7,"Senior")</f>
        <v>Junior</v>
      </c>
      <c r="L1302" s="45">
        <f ca="1">INT(YEARFRAC(Table1[[#This Row],[Joining Date]],TODAY(),1))</f>
        <v>1</v>
      </c>
      <c r="M1302" s="25" t="str">
        <f t="shared" ca="1" si="20"/>
        <v>No</v>
      </c>
      <c r="N1302" s="25">
        <f>YEAR(Table1[[#This Row],[Joining Date]])</f>
        <v>2025</v>
      </c>
      <c r="O1302" s="45">
        <f>MONTH(Table1[[#This Row],[Joining Date]])</f>
        <v>6</v>
      </c>
      <c r="P1302" s="25">
        <f ca="1">NETWORKDAYS(Table1[[#This Row],[Joining Date]],TODAY())</f>
        <v>263</v>
      </c>
      <c r="Q1302" s="25" t="str">
        <f>LEFT(Table1[[#This Row],[Department]],5)&amp;"-"&amp;RIGHT(Table1[[#This Row],[Employee ID]],3)</f>
        <v>IT-222</v>
      </c>
      <c r="R1302" s="25" t="str">
        <f>LEFT(Table1[[#This Row],[Department]],3)</f>
        <v>IT</v>
      </c>
      <c r="S1302" s="36">
        <f>_xlfn.XLOOKUP(Table1[[#This Row],[City]],Table2[City],Table2[Bonus %])</f>
        <v>6</v>
      </c>
      <c r="U1302" s="48" t="str">
        <v xml:space="preserve">Aarav </v>
      </c>
      <c r="V1302" s="48" t="str">
        <v>Sharma</v>
      </c>
    </row>
    <row r="1303" spans="1:22" x14ac:dyDescent="0.35">
      <c r="A1303" s="9" t="s">
        <v>2884</v>
      </c>
      <c r="B1303" s="41" t="str">
        <f>LEFT(Table1[[#This Row],[Employee Name]],FIND(" ",Table1[[#This Row],[Employee Name]]))</f>
        <v xml:space="preserve">Tarun </v>
      </c>
      <c r="C1303" s="41" t="str">
        <f>RIGHT(Table1[[#This Row],[Employee Name]],LEN(Table1[[#This Row],[Employee Name]])-FIND(" ",Table1[[#This Row],[Employee Name]]))</f>
        <v>Verma</v>
      </c>
      <c r="D1303" s="23">
        <f>Table1[[#This Row],[Basic Salary]]+Table1[[#This Row],[Bonus]]</f>
        <v>113874</v>
      </c>
      <c r="E1303" s="10">
        <v>69</v>
      </c>
      <c r="F1303" s="46">
        <v>48</v>
      </c>
      <c r="G1303" s="10" t="str" cm="1">
        <f t="array" ref="G1303">_xlfn.IFS(Table1[[#This Row],[Performance Score]]&gt;=80,"Excellent",Table1[[#This Row],[Performance Score]]&gt;=60,"Good",Table1[[#This Row],[Performance Score]]&gt;=40,"Need Improvement")</f>
        <v>Need Improvement</v>
      </c>
      <c r="H1303" s="30">
        <f>Table1[[#This Row],[Bonus]]/Table1[[#This Row],[Basic Salary]]</f>
        <v>6.5109013871091442E-2</v>
      </c>
      <c r="I1303" s="10">
        <f ca="1">DATEDIF(Table1[[#This Row],[Date of Birth]],TODAY(),"y")</f>
        <v>14</v>
      </c>
      <c r="J1303" s="34">
        <v>42308</v>
      </c>
      <c r="K1303" s="33" t="str" cm="1">
        <f t="array" aca="1" ref="K1303" ca="1">_xlfn.IFS(L1303&lt;3,"Junior",L1303&lt;=7,"Mid-Level",L1303&gt;7,"Senior")</f>
        <v>Senior</v>
      </c>
      <c r="L1303" s="46">
        <f ca="1">INT(YEARFRAC(Table1[[#This Row],[Joining Date]],TODAY(),1))</f>
        <v>10</v>
      </c>
      <c r="M1303" s="25" t="str">
        <f t="shared" ca="1" si="20"/>
        <v>Yes</v>
      </c>
      <c r="N1303" s="26">
        <f>YEAR(Table1[[#This Row],[Joining Date]])</f>
        <v>2015</v>
      </c>
      <c r="O1303" s="46">
        <f>MONTH(Table1[[#This Row],[Joining Date]])</f>
        <v>10</v>
      </c>
      <c r="P1303" s="26">
        <f ca="1">NETWORKDAYS(Table1[[#This Row],[Joining Date]],TODAY())</f>
        <v>2781</v>
      </c>
      <c r="Q1303" s="26" t="str">
        <f>LEFT(Table1[[#This Row],[Department]],5)&amp;"-"&amp;RIGHT(Table1[[#This Row],[Employee ID]],3)</f>
        <v>IT-828</v>
      </c>
      <c r="R1303" s="26" t="str">
        <f>LEFT(Table1[[#This Row],[Department]],3)</f>
        <v>IT</v>
      </c>
      <c r="S1303" s="37">
        <f>_xlfn.XLOOKUP(Table1[[#This Row],[City]],Table2[City],Table2[Bonus %])</f>
        <v>7</v>
      </c>
      <c r="U1303" s="48" t="str">
        <v xml:space="preserve">Tarun </v>
      </c>
      <c r="V1303" s="48" t="str">
        <v>Verma</v>
      </c>
    </row>
    <row r="1304" spans="1:22" x14ac:dyDescent="0.35">
      <c r="A1304" s="7" t="s">
        <v>2348</v>
      </c>
      <c r="B1304" s="40" t="str">
        <f>LEFT(Table1[[#This Row],[Employee Name]],FIND(" ",Table1[[#This Row],[Employee Name]]))</f>
        <v xml:space="preserve">Ajay </v>
      </c>
      <c r="C1304" s="40" t="str">
        <f>RIGHT(Table1[[#This Row],[Employee Name]],LEN(Table1[[#This Row],[Employee Name]])-FIND(" ",Table1[[#This Row],[Employee Name]]))</f>
        <v>Singh</v>
      </c>
      <c r="D1304" s="22">
        <f>Table1[[#This Row],[Basic Salary]]+Table1[[#This Row],[Bonus]]</f>
        <v>113855</v>
      </c>
      <c r="E1304" s="8">
        <v>71</v>
      </c>
      <c r="F1304" s="45">
        <v>91</v>
      </c>
      <c r="G1304" s="8" t="str" cm="1">
        <f t="array" ref="G1304">_xlfn.IFS(Table1[[#This Row],[Performance Score]]&gt;=80,"Excellent",Table1[[#This Row],[Performance Score]]&gt;=60,"Good",Table1[[#This Row],[Performance Score]]&gt;=40,"Need Improvement")</f>
        <v>Excellent</v>
      </c>
      <c r="H1304" s="29">
        <f>Table1[[#This Row],[Bonus]]/Table1[[#This Row],[Basic Salary]]</f>
        <v>0.24668769025250203</v>
      </c>
      <c r="I1304" s="8">
        <f ca="1">DATEDIF(Table1[[#This Row],[Date of Birth]],TODAY(),"y")</f>
        <v>25</v>
      </c>
      <c r="J1304" s="33">
        <v>44106</v>
      </c>
      <c r="K1304" s="33" t="str" cm="1">
        <f t="array" aca="1" ref="K1304" ca="1">_xlfn.IFS(L1304&lt;3,"Junior",L1304&lt;=7,"Mid-Level",L1304&gt;7,"Senior")</f>
        <v>Mid-Level</v>
      </c>
      <c r="L1304" s="45">
        <f ca="1">INT(YEARFRAC(Table1[[#This Row],[Joining Date]],TODAY(),1))</f>
        <v>5</v>
      </c>
      <c r="M1304" s="25" t="str">
        <f t="shared" ca="1" si="20"/>
        <v>No</v>
      </c>
      <c r="N1304" s="25">
        <f>YEAR(Table1[[#This Row],[Joining Date]])</f>
        <v>2020</v>
      </c>
      <c r="O1304" s="45">
        <f>MONTH(Table1[[#This Row],[Joining Date]])</f>
        <v>10</v>
      </c>
      <c r="P1304" s="25">
        <f ca="1">NETWORKDAYS(Table1[[#This Row],[Joining Date]],TODAY())</f>
        <v>1497</v>
      </c>
      <c r="Q1304" s="25" t="str">
        <f>LEFT(Table1[[#This Row],[Department]],5)&amp;"-"&amp;RIGHT(Table1[[#This Row],[Employee ID]],3)</f>
        <v>IT-292</v>
      </c>
      <c r="R1304" s="25" t="str">
        <f>LEFT(Table1[[#This Row],[Department]],3)</f>
        <v>IT</v>
      </c>
      <c r="S1304" s="36">
        <f>_xlfn.XLOOKUP(Table1[[#This Row],[City]],Table2[City],Table2[Bonus %])</f>
        <v>4</v>
      </c>
      <c r="U1304" s="48" t="str">
        <v xml:space="preserve">Ajay </v>
      </c>
      <c r="V1304" s="48" t="str">
        <v>Singh</v>
      </c>
    </row>
    <row r="1305" spans="1:22" x14ac:dyDescent="0.35">
      <c r="A1305" s="9" t="s">
        <v>1553</v>
      </c>
      <c r="B1305" s="41" t="str">
        <f>LEFT(Table1[[#This Row],[Employee Name]],FIND(" ",Table1[[#This Row],[Employee Name]]))</f>
        <v xml:space="preserve">Ananya </v>
      </c>
      <c r="C1305" s="41" t="str">
        <f>RIGHT(Table1[[#This Row],[Employee Name]],LEN(Table1[[#This Row],[Employee Name]])-FIND(" ",Table1[[#This Row],[Employee Name]]))</f>
        <v>Rao</v>
      </c>
      <c r="D1305" s="23">
        <f>Table1[[#This Row],[Basic Salary]]+Table1[[#This Row],[Bonus]]</f>
        <v>113843</v>
      </c>
      <c r="E1305" s="10">
        <v>66</v>
      </c>
      <c r="F1305" s="46">
        <v>73</v>
      </c>
      <c r="G1305" s="10" t="str" cm="1">
        <f t="array" ref="G1305">_xlfn.IFS(Table1[[#This Row],[Performance Score]]&gt;=80,"Excellent",Table1[[#This Row],[Performance Score]]&gt;=60,"Good",Table1[[#This Row],[Performance Score]]&gt;=40,"Need Improvement")</f>
        <v>Good</v>
      </c>
      <c r="H1305" s="30">
        <f>Table1[[#This Row],[Bonus]]/Table1[[#This Row],[Basic Salary]]</f>
        <v>0.35192618278548354</v>
      </c>
      <c r="I1305" s="10">
        <f ca="1">DATEDIF(Table1[[#This Row],[Date of Birth]],TODAY(),"y")</f>
        <v>31</v>
      </c>
      <c r="J1305" s="34">
        <v>42339</v>
      </c>
      <c r="K1305" s="33" t="str" cm="1">
        <f t="array" aca="1" ref="K1305" ca="1">_xlfn.IFS(L1305&lt;3,"Junior",L1305&lt;=7,"Mid-Level",L1305&gt;7,"Senior")</f>
        <v>Senior</v>
      </c>
      <c r="L1305" s="46">
        <f ca="1">INT(YEARFRAC(Table1[[#This Row],[Joining Date]],TODAY(),1))</f>
        <v>10</v>
      </c>
      <c r="M1305" s="25" t="str">
        <f t="shared" ca="1" si="20"/>
        <v>Yes</v>
      </c>
      <c r="N1305" s="26">
        <f>YEAR(Table1[[#This Row],[Joining Date]])</f>
        <v>2015</v>
      </c>
      <c r="O1305" s="46">
        <f>MONTH(Table1[[#This Row],[Joining Date]])</f>
        <v>12</v>
      </c>
      <c r="P1305" s="26">
        <f ca="1">NETWORKDAYS(Table1[[#This Row],[Joining Date]],TODAY())</f>
        <v>2760</v>
      </c>
      <c r="Q1305" s="26" t="str">
        <f>LEFT(Table1[[#This Row],[Department]],5)&amp;"-"&amp;RIGHT(Table1[[#This Row],[Employee ID]],3)</f>
        <v>Marke-497</v>
      </c>
      <c r="R1305" s="26" t="str">
        <f>LEFT(Table1[[#This Row],[Department]],3)</f>
        <v>Mar</v>
      </c>
      <c r="S1305" s="37">
        <f>_xlfn.XLOOKUP(Table1[[#This Row],[City]],Table2[City],Table2[Bonus %])</f>
        <v>6</v>
      </c>
      <c r="U1305" s="48" t="str">
        <v xml:space="preserve">Ananya </v>
      </c>
      <c r="V1305" s="48" t="str">
        <v>Rao</v>
      </c>
    </row>
    <row r="1306" spans="1:22" x14ac:dyDescent="0.35">
      <c r="A1306" s="7" t="s">
        <v>1016</v>
      </c>
      <c r="B1306" s="40" t="str">
        <f>LEFT(Table1[[#This Row],[Employee Name]],FIND(" ",Table1[[#This Row],[Employee Name]]))</f>
        <v xml:space="preserve">Sneha </v>
      </c>
      <c r="C1306" s="40" t="str">
        <f>RIGHT(Table1[[#This Row],[Employee Name]],LEN(Table1[[#This Row],[Employee Name]])-FIND(" ",Table1[[#This Row],[Employee Name]]))</f>
        <v>Iyer</v>
      </c>
      <c r="D1306" s="22">
        <f>Table1[[#This Row],[Basic Salary]]+Table1[[#This Row],[Bonus]]</f>
        <v>113834</v>
      </c>
      <c r="E1306" s="8">
        <v>63</v>
      </c>
      <c r="F1306" s="45">
        <v>48</v>
      </c>
      <c r="G1306" s="8" t="str" cm="1">
        <f t="array" ref="G1306">_xlfn.IFS(Table1[[#This Row],[Performance Score]]&gt;=80,"Excellent",Table1[[#This Row],[Performance Score]]&gt;=60,"Good",Table1[[#This Row],[Performance Score]]&gt;=40,"Need Improvement")</f>
        <v>Need Improvement</v>
      </c>
      <c r="H1306" s="29">
        <f>Table1[[#This Row],[Bonus]]/Table1[[#This Row],[Basic Salary]]</f>
        <v>7.1550271572863422E-2</v>
      </c>
      <c r="I1306" s="8">
        <f ca="1">DATEDIF(Table1[[#This Row],[Date of Birth]],TODAY(),"y")</f>
        <v>35</v>
      </c>
      <c r="J1306" s="33">
        <v>43760</v>
      </c>
      <c r="K1306" s="33" t="str" cm="1">
        <f t="array" aca="1" ref="K1306" ca="1">_xlfn.IFS(L1306&lt;3,"Junior",L1306&lt;=7,"Mid-Level",L1306&gt;7,"Senior")</f>
        <v>Mid-Level</v>
      </c>
      <c r="L1306" s="45">
        <f ca="1">INT(YEARFRAC(Table1[[#This Row],[Joining Date]],TODAY(),1))</f>
        <v>6</v>
      </c>
      <c r="M1306" s="25" t="str">
        <f t="shared" ca="1" si="20"/>
        <v>Yes</v>
      </c>
      <c r="N1306" s="25">
        <f>YEAR(Table1[[#This Row],[Joining Date]])</f>
        <v>2019</v>
      </c>
      <c r="O1306" s="45">
        <f>MONTH(Table1[[#This Row],[Joining Date]])</f>
        <v>10</v>
      </c>
      <c r="P1306" s="25">
        <f ca="1">NETWORKDAYS(Table1[[#This Row],[Joining Date]],TODAY())</f>
        <v>1745</v>
      </c>
      <c r="Q1306" s="25" t="str">
        <f>LEFT(Table1[[#This Row],[Department]],5)&amp;"-"&amp;RIGHT(Table1[[#This Row],[Employee ID]],3)</f>
        <v>Finan-960</v>
      </c>
      <c r="R1306" s="25" t="str">
        <f>LEFT(Table1[[#This Row],[Department]],3)</f>
        <v>Fin</v>
      </c>
      <c r="S1306" s="36">
        <f>_xlfn.XLOOKUP(Table1[[#This Row],[City]],Table2[City],Table2[Bonus %])</f>
        <v>6</v>
      </c>
      <c r="U1306" s="48" t="str">
        <v xml:space="preserve">Sneha </v>
      </c>
      <c r="V1306" s="48" t="str">
        <v>Iyer</v>
      </c>
    </row>
    <row r="1307" spans="1:22" x14ac:dyDescent="0.35">
      <c r="A1307" s="9" t="s">
        <v>359</v>
      </c>
      <c r="B1307" s="41" t="str">
        <f>LEFT(Table1[[#This Row],[Employee Name]],FIND(" ",Table1[[#This Row],[Employee Name]]))</f>
        <v xml:space="preserve">Ajay </v>
      </c>
      <c r="C1307" s="41" t="str">
        <f>RIGHT(Table1[[#This Row],[Employee Name]],LEN(Table1[[#This Row],[Employee Name]])-FIND(" ",Table1[[#This Row],[Employee Name]]))</f>
        <v>Singh</v>
      </c>
      <c r="D1307" s="23">
        <f>Table1[[#This Row],[Basic Salary]]+Table1[[#This Row],[Bonus]]</f>
        <v>113829</v>
      </c>
      <c r="E1307" s="10">
        <v>92</v>
      </c>
      <c r="F1307" s="46">
        <v>97</v>
      </c>
      <c r="G1307" s="10" t="str" cm="1">
        <f t="array" ref="G1307">_xlfn.IFS(Table1[[#This Row],[Performance Score]]&gt;=80,"Excellent",Table1[[#This Row],[Performance Score]]&gt;=60,"Good",Table1[[#This Row],[Performance Score]]&gt;=40,"Need Improvement")</f>
        <v>Excellent</v>
      </c>
      <c r="H1307" s="30">
        <f>Table1[[#This Row],[Bonus]]/Table1[[#This Row],[Basic Salary]]</f>
        <v>0.13750512146618832</v>
      </c>
      <c r="I1307" s="10">
        <f ca="1">DATEDIF(Table1[[#This Row],[Date of Birth]],TODAY(),"y")</f>
        <v>33</v>
      </c>
      <c r="J1307" s="34">
        <v>43203</v>
      </c>
      <c r="K1307" s="33" t="str" cm="1">
        <f t="array" aca="1" ref="K1307" ca="1">_xlfn.IFS(L1307&lt;3,"Junior",L1307&lt;=7,"Mid-Level",L1307&gt;7,"Senior")</f>
        <v>Senior</v>
      </c>
      <c r="L1307" s="46">
        <f ca="1">INT(YEARFRAC(Table1[[#This Row],[Joining Date]],TODAY(),1))</f>
        <v>8</v>
      </c>
      <c r="M1307" s="25" t="str">
        <f t="shared" ca="1" si="20"/>
        <v>Yes</v>
      </c>
      <c r="N1307" s="26">
        <f>YEAR(Table1[[#This Row],[Joining Date]])</f>
        <v>2018</v>
      </c>
      <c r="O1307" s="46">
        <f>MONTH(Table1[[#This Row],[Joining Date]])</f>
        <v>4</v>
      </c>
      <c r="P1307" s="26">
        <f ca="1">NETWORKDAYS(Table1[[#This Row],[Joining Date]],TODAY())</f>
        <v>2142</v>
      </c>
      <c r="Q1307" s="26" t="str">
        <f>LEFT(Table1[[#This Row],[Department]],5)&amp;"-"&amp;RIGHT(Table1[[#This Row],[Employee ID]],3)</f>
        <v>Sales-303</v>
      </c>
      <c r="R1307" s="26" t="str">
        <f>LEFT(Table1[[#This Row],[Department]],3)</f>
        <v>Sal</v>
      </c>
      <c r="S1307" s="37">
        <f>_xlfn.XLOOKUP(Table1[[#This Row],[City]],Table2[City],Table2[Bonus %])</f>
        <v>6</v>
      </c>
      <c r="U1307" s="48" t="str">
        <v xml:space="preserve">Ajay </v>
      </c>
      <c r="V1307" s="48" t="str">
        <v>Singh</v>
      </c>
    </row>
    <row r="1308" spans="1:22" x14ac:dyDescent="0.35">
      <c r="A1308" s="7" t="s">
        <v>4083</v>
      </c>
      <c r="B1308" s="40" t="str">
        <f>LEFT(Table1[[#This Row],[Employee Name]],FIND(" ",Table1[[#This Row],[Employee Name]]))</f>
        <v xml:space="preserve">Aarav </v>
      </c>
      <c r="C1308" s="40" t="str">
        <f>RIGHT(Table1[[#This Row],[Employee Name]],LEN(Table1[[#This Row],[Employee Name]])-FIND(" ",Table1[[#This Row],[Employee Name]]))</f>
        <v>Sharma</v>
      </c>
      <c r="D1308" s="22">
        <f>Table1[[#This Row],[Basic Salary]]+Table1[[#This Row],[Bonus]]</f>
        <v>113825</v>
      </c>
      <c r="E1308" s="8">
        <v>97</v>
      </c>
      <c r="F1308" s="45">
        <v>52</v>
      </c>
      <c r="G1308" s="8" t="str" cm="1">
        <f t="array" ref="G1308">_xlfn.IFS(Table1[[#This Row],[Performance Score]]&gt;=80,"Excellent",Table1[[#This Row],[Performance Score]]&gt;=60,"Good",Table1[[#This Row],[Performance Score]]&gt;=40,"Need Improvement")</f>
        <v>Need Improvement</v>
      </c>
      <c r="H1308" s="29">
        <f>Table1[[#This Row],[Bonus]]/Table1[[#This Row],[Basic Salary]]</f>
        <v>0.28997710736870735</v>
      </c>
      <c r="I1308" s="8">
        <f ca="1">DATEDIF(Table1[[#This Row],[Date of Birth]],TODAY(),"y")</f>
        <v>44</v>
      </c>
      <c r="J1308" s="33">
        <v>43204</v>
      </c>
      <c r="K1308" s="33" t="str" cm="1">
        <f t="array" aca="1" ref="K1308" ca="1">_xlfn.IFS(L1308&lt;3,"Junior",L1308&lt;=7,"Mid-Level",L1308&gt;7,"Senior")</f>
        <v>Senior</v>
      </c>
      <c r="L1308" s="45">
        <f ca="1">INT(YEARFRAC(Table1[[#This Row],[Joining Date]],TODAY(),1))</f>
        <v>8</v>
      </c>
      <c r="M1308" s="25" t="str">
        <f t="shared" ca="1" si="20"/>
        <v>Yes</v>
      </c>
      <c r="N1308" s="25">
        <f>YEAR(Table1[[#This Row],[Joining Date]])</f>
        <v>2018</v>
      </c>
      <c r="O1308" s="45">
        <f>MONTH(Table1[[#This Row],[Joining Date]])</f>
        <v>4</v>
      </c>
      <c r="P1308" s="25">
        <f ca="1">NETWORKDAYS(Table1[[#This Row],[Joining Date]],TODAY())</f>
        <v>2141</v>
      </c>
      <c r="Q1308" s="25" t="str">
        <f>LEFT(Table1[[#This Row],[Department]],5)&amp;"-"&amp;RIGHT(Table1[[#This Row],[Employee ID]],3)</f>
        <v>IT-027</v>
      </c>
      <c r="R1308" s="25" t="str">
        <f>LEFT(Table1[[#This Row],[Department]],3)</f>
        <v>IT</v>
      </c>
      <c r="S1308" s="36">
        <f>_xlfn.XLOOKUP(Table1[[#This Row],[City]],Table2[City],Table2[Bonus %])</f>
        <v>8</v>
      </c>
      <c r="U1308" s="48" t="str">
        <v xml:space="preserve">Aarav </v>
      </c>
      <c r="V1308" s="48" t="str">
        <v>Sharma</v>
      </c>
    </row>
    <row r="1309" spans="1:22" x14ac:dyDescent="0.35">
      <c r="A1309" s="9" t="s">
        <v>4803</v>
      </c>
      <c r="B1309" s="41" t="str">
        <f>LEFT(Table1[[#This Row],[Employee Name]],FIND(" ",Table1[[#This Row],[Employee Name]]))</f>
        <v xml:space="preserve">Rohan </v>
      </c>
      <c r="C1309" s="41" t="str">
        <f>RIGHT(Table1[[#This Row],[Employee Name]],LEN(Table1[[#This Row],[Employee Name]])-FIND(" ",Table1[[#This Row],[Employee Name]]))</f>
        <v>Gupta</v>
      </c>
      <c r="D1309" s="23">
        <f>Table1[[#This Row],[Basic Salary]]+Table1[[#This Row],[Bonus]]</f>
        <v>113817</v>
      </c>
      <c r="E1309" s="10">
        <v>62</v>
      </c>
      <c r="F1309" s="46">
        <v>45</v>
      </c>
      <c r="G1309" s="10" t="str" cm="1">
        <f t="array" ref="G1309">_xlfn.IFS(Table1[[#This Row],[Performance Score]]&gt;=80,"Excellent",Table1[[#This Row],[Performance Score]]&gt;=60,"Good",Table1[[#This Row],[Performance Score]]&gt;=40,"Need Improvement")</f>
        <v>Need Improvement</v>
      </c>
      <c r="H1309" s="30">
        <f>Table1[[#This Row],[Bonus]]/Table1[[#This Row],[Basic Salary]]</f>
        <v>0.29256714553404123</v>
      </c>
      <c r="I1309" s="10">
        <f ca="1">DATEDIF(Table1[[#This Row],[Date of Birth]],TODAY(),"y")</f>
        <v>19</v>
      </c>
      <c r="J1309" s="34">
        <v>45420</v>
      </c>
      <c r="K1309" s="33" t="str" cm="1">
        <f t="array" aca="1" ref="K1309" ca="1">_xlfn.IFS(L1309&lt;3,"Junior",L1309&lt;=7,"Mid-Level",L1309&gt;7,"Senior")</f>
        <v>Junior</v>
      </c>
      <c r="L1309" s="46">
        <f ca="1">INT(YEARFRAC(Table1[[#This Row],[Joining Date]],TODAY(),1))</f>
        <v>2</v>
      </c>
      <c r="M1309" s="25" t="str">
        <f t="shared" ca="1" si="20"/>
        <v>No</v>
      </c>
      <c r="N1309" s="26">
        <f>YEAR(Table1[[#This Row],[Joining Date]])</f>
        <v>2024</v>
      </c>
      <c r="O1309" s="46">
        <f>MONTH(Table1[[#This Row],[Joining Date]])</f>
        <v>5</v>
      </c>
      <c r="P1309" s="26">
        <f ca="1">NETWORKDAYS(Table1[[#This Row],[Joining Date]],TODAY())</f>
        <v>559</v>
      </c>
      <c r="Q1309" s="26" t="str">
        <f>LEFT(Table1[[#This Row],[Department]],5)&amp;"-"&amp;RIGHT(Table1[[#This Row],[Employee ID]],3)</f>
        <v>Finan-747</v>
      </c>
      <c r="R1309" s="26" t="str">
        <f>LEFT(Table1[[#This Row],[Department]],3)</f>
        <v>Fin</v>
      </c>
      <c r="S1309" s="37">
        <f>_xlfn.XLOOKUP(Table1[[#This Row],[City]],Table2[City],Table2[Bonus %])</f>
        <v>5</v>
      </c>
      <c r="U1309" s="48" t="str">
        <v xml:space="preserve">Rohan </v>
      </c>
      <c r="V1309" s="48" t="str">
        <v>Gupta</v>
      </c>
    </row>
    <row r="1310" spans="1:22" x14ac:dyDescent="0.35">
      <c r="A1310" s="7" t="s">
        <v>3913</v>
      </c>
      <c r="B1310" s="40" t="str">
        <f>LEFT(Table1[[#This Row],[Employee Name]],FIND(" ",Table1[[#This Row],[Employee Name]]))</f>
        <v xml:space="preserve">Aarav </v>
      </c>
      <c r="C1310" s="40" t="str">
        <f>RIGHT(Table1[[#This Row],[Employee Name]],LEN(Table1[[#This Row],[Employee Name]])-FIND(" ",Table1[[#This Row],[Employee Name]]))</f>
        <v>Sharma</v>
      </c>
      <c r="D1310" s="22">
        <f>Table1[[#This Row],[Basic Salary]]+Table1[[#This Row],[Bonus]]</f>
        <v>113799</v>
      </c>
      <c r="E1310" s="8">
        <v>89</v>
      </c>
      <c r="F1310" s="45">
        <v>92</v>
      </c>
      <c r="G1310" s="8" t="str" cm="1">
        <f t="array" ref="G1310">_xlfn.IFS(Table1[[#This Row],[Performance Score]]&gt;=80,"Excellent",Table1[[#This Row],[Performance Score]]&gt;=60,"Good",Table1[[#This Row],[Performance Score]]&gt;=40,"Need Improvement")</f>
        <v>Excellent</v>
      </c>
      <c r="H1310" s="29">
        <f>Table1[[#This Row],[Bonus]]/Table1[[#This Row],[Basic Salary]]</f>
        <v>0.21494459035295624</v>
      </c>
      <c r="I1310" s="8">
        <f ca="1">DATEDIF(Table1[[#This Row],[Date of Birth]],TODAY(),"y")</f>
        <v>15</v>
      </c>
      <c r="J1310" s="33">
        <v>44736</v>
      </c>
      <c r="K1310" s="33" t="str" cm="1">
        <f t="array" aca="1" ref="K1310" ca="1">_xlfn.IFS(L1310&lt;3,"Junior",L1310&lt;=7,"Mid-Level",L1310&gt;7,"Senior")</f>
        <v>Mid-Level</v>
      </c>
      <c r="L1310" s="45">
        <f ca="1">INT(YEARFRAC(Table1[[#This Row],[Joining Date]],TODAY(),1))</f>
        <v>4</v>
      </c>
      <c r="M1310" s="25" t="str">
        <f t="shared" ca="1" si="20"/>
        <v>No</v>
      </c>
      <c r="N1310" s="25">
        <f>YEAR(Table1[[#This Row],[Joining Date]])</f>
        <v>2022</v>
      </c>
      <c r="O1310" s="45">
        <f>MONTH(Table1[[#This Row],[Joining Date]])</f>
        <v>6</v>
      </c>
      <c r="P1310" s="25">
        <f ca="1">NETWORKDAYS(Table1[[#This Row],[Joining Date]],TODAY())</f>
        <v>1047</v>
      </c>
      <c r="Q1310" s="25" t="str">
        <f>LEFT(Table1[[#This Row],[Department]],5)&amp;"-"&amp;RIGHT(Table1[[#This Row],[Employee ID]],3)</f>
        <v>Suppo-857</v>
      </c>
      <c r="R1310" s="25" t="str">
        <f>LEFT(Table1[[#This Row],[Department]],3)</f>
        <v>Sup</v>
      </c>
      <c r="S1310" s="36">
        <f>_xlfn.XLOOKUP(Table1[[#This Row],[City]],Table2[City],Table2[Bonus %])</f>
        <v>8</v>
      </c>
      <c r="U1310" s="48" t="str">
        <v xml:space="preserve">Aarav </v>
      </c>
      <c r="V1310" s="48" t="str">
        <v>Sharma</v>
      </c>
    </row>
    <row r="1311" spans="1:22" x14ac:dyDescent="0.35">
      <c r="A1311" s="9" t="s">
        <v>2254</v>
      </c>
      <c r="B1311" s="41" t="str">
        <f>LEFT(Table1[[#This Row],[Employee Name]],FIND(" ",Table1[[#This Row],[Employee Name]]))</f>
        <v xml:space="preserve">Ravi </v>
      </c>
      <c r="C1311" s="41" t="str">
        <f>RIGHT(Table1[[#This Row],[Employee Name]],LEN(Table1[[#This Row],[Employee Name]])-FIND(" ",Table1[[#This Row],[Employee Name]]))</f>
        <v>Teja</v>
      </c>
      <c r="D1311" s="23">
        <f>Table1[[#This Row],[Basic Salary]]+Table1[[#This Row],[Bonus]]</f>
        <v>113784</v>
      </c>
      <c r="E1311" s="10">
        <v>84</v>
      </c>
      <c r="F1311" s="46">
        <v>88</v>
      </c>
      <c r="G1311" s="10" t="str" cm="1">
        <f t="array" ref="G1311">_xlfn.IFS(Table1[[#This Row],[Performance Score]]&gt;=80,"Excellent",Table1[[#This Row],[Performance Score]]&gt;=60,"Good",Table1[[#This Row],[Performance Score]]&gt;=40,"Need Improvement")</f>
        <v>Excellent</v>
      </c>
      <c r="H1311" s="30">
        <f>Table1[[#This Row],[Bonus]]/Table1[[#This Row],[Basic Salary]]</f>
        <v>0.14252434983432072</v>
      </c>
      <c r="I1311" s="10">
        <f ca="1">DATEDIF(Table1[[#This Row],[Date of Birth]],TODAY(),"y")</f>
        <v>40</v>
      </c>
      <c r="J1311" s="34">
        <v>45679</v>
      </c>
      <c r="K1311" s="33" t="str" cm="1">
        <f t="array" aca="1" ref="K1311" ca="1">_xlfn.IFS(L1311&lt;3,"Junior",L1311&lt;=7,"Mid-Level",L1311&gt;7,"Senior")</f>
        <v>Junior</v>
      </c>
      <c r="L1311" s="46">
        <f ca="1">INT(YEARFRAC(Table1[[#This Row],[Joining Date]],TODAY(),1))</f>
        <v>1</v>
      </c>
      <c r="M1311" s="25" t="str">
        <f t="shared" ca="1" si="20"/>
        <v>No</v>
      </c>
      <c r="N1311" s="26">
        <f>YEAR(Table1[[#This Row],[Joining Date]])</f>
        <v>2025</v>
      </c>
      <c r="O1311" s="46">
        <f>MONTH(Table1[[#This Row],[Joining Date]])</f>
        <v>1</v>
      </c>
      <c r="P1311" s="26">
        <f ca="1">NETWORKDAYS(Table1[[#This Row],[Joining Date]],TODAY())</f>
        <v>374</v>
      </c>
      <c r="Q1311" s="26" t="str">
        <f>LEFT(Table1[[#This Row],[Department]],5)&amp;"-"&amp;RIGHT(Table1[[#This Row],[Employee ID]],3)</f>
        <v>Marke-198</v>
      </c>
      <c r="R1311" s="26" t="str">
        <f>LEFT(Table1[[#This Row],[Department]],3)</f>
        <v>Mar</v>
      </c>
      <c r="S1311" s="37">
        <f>_xlfn.XLOOKUP(Table1[[#This Row],[City]],Table2[City],Table2[Bonus %])</f>
        <v>4</v>
      </c>
      <c r="U1311" s="48" t="str">
        <v xml:space="preserve">Ravi </v>
      </c>
      <c r="V1311" s="48" t="str">
        <v>Teja</v>
      </c>
    </row>
    <row r="1312" spans="1:22" x14ac:dyDescent="0.35">
      <c r="A1312" s="7" t="s">
        <v>1916</v>
      </c>
      <c r="B1312" s="40" t="str">
        <f>LEFT(Table1[[#This Row],[Employee Name]],FIND(" ",Table1[[#This Row],[Employee Name]]))</f>
        <v xml:space="preserve">Kavya </v>
      </c>
      <c r="C1312" s="40" t="str">
        <f>RIGHT(Table1[[#This Row],[Employee Name]],LEN(Table1[[#This Row],[Employee Name]])-FIND(" ",Table1[[#This Row],[Employee Name]]))</f>
        <v>Nair</v>
      </c>
      <c r="D1312" s="22">
        <f>Table1[[#This Row],[Basic Salary]]+Table1[[#This Row],[Bonus]]</f>
        <v>113731</v>
      </c>
      <c r="E1312" s="8">
        <v>94</v>
      </c>
      <c r="F1312" s="45">
        <v>92</v>
      </c>
      <c r="G1312" s="8" t="str" cm="1">
        <f t="array" ref="G1312">_xlfn.IFS(Table1[[#This Row],[Performance Score]]&gt;=80,"Excellent",Table1[[#This Row],[Performance Score]]&gt;=60,"Good",Table1[[#This Row],[Performance Score]]&gt;=40,"Need Improvement")</f>
        <v>Excellent</v>
      </c>
      <c r="H1312" s="29">
        <f>Table1[[#This Row],[Bonus]]/Table1[[#This Row],[Basic Salary]]</f>
        <v>0.27171786069707371</v>
      </c>
      <c r="I1312" s="8">
        <f ca="1">DATEDIF(Table1[[#This Row],[Date of Birth]],TODAY(),"y")</f>
        <v>42</v>
      </c>
      <c r="J1312" s="33">
        <v>44622</v>
      </c>
      <c r="K1312" s="33" t="str" cm="1">
        <f t="array" aca="1" ref="K1312" ca="1">_xlfn.IFS(L1312&lt;3,"Junior",L1312&lt;=7,"Mid-Level",L1312&gt;7,"Senior")</f>
        <v>Mid-Level</v>
      </c>
      <c r="L1312" s="45">
        <f ca="1">INT(YEARFRAC(Table1[[#This Row],[Joining Date]],TODAY(),1))</f>
        <v>4</v>
      </c>
      <c r="M1312" s="25" t="str">
        <f t="shared" ca="1" si="20"/>
        <v>No</v>
      </c>
      <c r="N1312" s="25">
        <f>YEAR(Table1[[#This Row],[Joining Date]])</f>
        <v>2022</v>
      </c>
      <c r="O1312" s="45">
        <f>MONTH(Table1[[#This Row],[Joining Date]])</f>
        <v>3</v>
      </c>
      <c r="P1312" s="25">
        <f ca="1">NETWORKDAYS(Table1[[#This Row],[Joining Date]],TODAY())</f>
        <v>1129</v>
      </c>
      <c r="Q1312" s="25" t="str">
        <f>LEFT(Table1[[#This Row],[Department]],5)&amp;"-"&amp;RIGHT(Table1[[#This Row],[Employee ID]],3)</f>
        <v>HR-860</v>
      </c>
      <c r="R1312" s="25" t="str">
        <f>LEFT(Table1[[#This Row],[Department]],3)</f>
        <v>HR</v>
      </c>
      <c r="S1312" s="36">
        <f>_xlfn.XLOOKUP(Table1[[#This Row],[City]],Table2[City],Table2[Bonus %])</f>
        <v>7</v>
      </c>
      <c r="U1312" s="48" t="str">
        <v xml:space="preserve">Kavya </v>
      </c>
      <c r="V1312" s="48" t="str">
        <v>Nair</v>
      </c>
    </row>
    <row r="1313" spans="1:22" x14ac:dyDescent="0.35">
      <c r="A1313" s="9" t="s">
        <v>4363</v>
      </c>
      <c r="B1313" s="41" t="str">
        <f>LEFT(Table1[[#This Row],[Employee Name]],FIND(" ",Table1[[#This Row],[Employee Name]]))</f>
        <v xml:space="preserve">Aarav </v>
      </c>
      <c r="C1313" s="41" t="str">
        <f>RIGHT(Table1[[#This Row],[Employee Name]],LEN(Table1[[#This Row],[Employee Name]])-FIND(" ",Table1[[#This Row],[Employee Name]]))</f>
        <v>Sharma</v>
      </c>
      <c r="D1313" s="23">
        <f>Table1[[#This Row],[Basic Salary]]+Table1[[#This Row],[Bonus]]</f>
        <v>113718</v>
      </c>
      <c r="E1313" s="10">
        <v>76</v>
      </c>
      <c r="F1313" s="46">
        <v>67</v>
      </c>
      <c r="G1313" s="10" t="str" cm="1">
        <f t="array" ref="G1313">_xlfn.IFS(Table1[[#This Row],[Performance Score]]&gt;=80,"Excellent",Table1[[#This Row],[Performance Score]]&gt;=60,"Good",Table1[[#This Row],[Performance Score]]&gt;=40,"Need Improvement")</f>
        <v>Good</v>
      </c>
      <c r="H1313" s="30">
        <f>Table1[[#This Row],[Bonus]]/Table1[[#This Row],[Basic Salary]]</f>
        <v>0.12147928994082841</v>
      </c>
      <c r="I1313" s="10">
        <f ca="1">DATEDIF(Table1[[#This Row],[Date of Birth]],TODAY(),"y")</f>
        <v>43</v>
      </c>
      <c r="J1313" s="34">
        <v>42863</v>
      </c>
      <c r="K1313" s="33" t="str" cm="1">
        <f t="array" aca="1" ref="K1313" ca="1">_xlfn.IFS(L1313&lt;3,"Junior",L1313&lt;=7,"Mid-Level",L1313&gt;7,"Senior")</f>
        <v>Senior</v>
      </c>
      <c r="L1313" s="46">
        <f ca="1">INT(YEARFRAC(Table1[[#This Row],[Joining Date]],TODAY(),1))</f>
        <v>9</v>
      </c>
      <c r="M1313" s="25" t="str">
        <f t="shared" ca="1" si="20"/>
        <v>Yes</v>
      </c>
      <c r="N1313" s="26">
        <f>YEAR(Table1[[#This Row],[Joining Date]])</f>
        <v>2017</v>
      </c>
      <c r="O1313" s="46">
        <f>MONTH(Table1[[#This Row],[Joining Date]])</f>
        <v>5</v>
      </c>
      <c r="P1313" s="26">
        <f ca="1">NETWORKDAYS(Table1[[#This Row],[Joining Date]],TODAY())</f>
        <v>2386</v>
      </c>
      <c r="Q1313" s="26" t="str">
        <f>LEFT(Table1[[#This Row],[Department]],5)&amp;"-"&amp;RIGHT(Table1[[#This Row],[Employee ID]],3)</f>
        <v>Opera-307</v>
      </c>
      <c r="R1313" s="26" t="str">
        <f>LEFT(Table1[[#This Row],[Department]],3)</f>
        <v>Ope</v>
      </c>
      <c r="S1313" s="37">
        <f>_xlfn.XLOOKUP(Table1[[#This Row],[City]],Table2[City],Table2[Bonus %])</f>
        <v>6</v>
      </c>
      <c r="U1313" s="48" t="str">
        <v xml:space="preserve">Aarav </v>
      </c>
      <c r="V1313" s="48" t="str">
        <v>Sharma</v>
      </c>
    </row>
    <row r="1314" spans="1:22" x14ac:dyDescent="0.35">
      <c r="A1314" s="7" t="s">
        <v>3929</v>
      </c>
      <c r="B1314" s="40" t="str">
        <f>LEFT(Table1[[#This Row],[Employee Name]],FIND(" ",Table1[[#This Row],[Employee Name]]))</f>
        <v xml:space="preserve">Ravi </v>
      </c>
      <c r="C1314" s="40" t="str">
        <f>RIGHT(Table1[[#This Row],[Employee Name]],LEN(Table1[[#This Row],[Employee Name]])-FIND(" ",Table1[[#This Row],[Employee Name]]))</f>
        <v>Teja</v>
      </c>
      <c r="D1314" s="22">
        <f>Table1[[#This Row],[Basic Salary]]+Table1[[#This Row],[Bonus]]</f>
        <v>113686</v>
      </c>
      <c r="E1314" s="8">
        <v>78</v>
      </c>
      <c r="F1314" s="45">
        <v>87</v>
      </c>
      <c r="G1314" s="8" t="str" cm="1">
        <f t="array" ref="G1314">_xlfn.IFS(Table1[[#This Row],[Performance Score]]&gt;=80,"Excellent",Table1[[#This Row],[Performance Score]]&gt;=60,"Good",Table1[[#This Row],[Performance Score]]&gt;=40,"Need Improvement")</f>
        <v>Excellent</v>
      </c>
      <c r="H1314" s="29">
        <f>Table1[[#This Row],[Bonus]]/Table1[[#This Row],[Basic Salary]]</f>
        <v>0.11203928319899836</v>
      </c>
      <c r="I1314" s="8">
        <f ca="1">DATEDIF(Table1[[#This Row],[Date of Birth]],TODAY(),"y")</f>
        <v>16</v>
      </c>
      <c r="J1314" s="33">
        <v>45505</v>
      </c>
      <c r="K1314" s="33" t="str" cm="1">
        <f t="array" aca="1" ref="K1314" ca="1">_xlfn.IFS(L1314&lt;3,"Junior",L1314&lt;=7,"Mid-Level",L1314&gt;7,"Senior")</f>
        <v>Junior</v>
      </c>
      <c r="L1314" s="45">
        <f ca="1">INT(YEARFRAC(Table1[[#This Row],[Joining Date]],TODAY(),1))</f>
        <v>1</v>
      </c>
      <c r="M1314" s="25" t="str">
        <f t="shared" ca="1" si="20"/>
        <v>No</v>
      </c>
      <c r="N1314" s="25">
        <f>YEAR(Table1[[#This Row],[Joining Date]])</f>
        <v>2024</v>
      </c>
      <c r="O1314" s="45">
        <f>MONTH(Table1[[#This Row],[Joining Date]])</f>
        <v>8</v>
      </c>
      <c r="P1314" s="25">
        <f ca="1">NETWORKDAYS(Table1[[#This Row],[Joining Date]],TODAY())</f>
        <v>498</v>
      </c>
      <c r="Q1314" s="25" t="str">
        <f>LEFT(Table1[[#This Row],[Department]],5)&amp;"-"&amp;RIGHT(Table1[[#This Row],[Employee ID]],3)</f>
        <v>IT-873</v>
      </c>
      <c r="R1314" s="25" t="str">
        <f>LEFT(Table1[[#This Row],[Department]],3)</f>
        <v>IT</v>
      </c>
      <c r="S1314" s="36">
        <f>_xlfn.XLOOKUP(Table1[[#This Row],[City]],Table2[City],Table2[Bonus %])</f>
        <v>6</v>
      </c>
      <c r="U1314" s="48" t="str">
        <v xml:space="preserve">Ravi </v>
      </c>
      <c r="V1314" s="48" t="str">
        <v>Teja</v>
      </c>
    </row>
    <row r="1315" spans="1:22" x14ac:dyDescent="0.35">
      <c r="A1315" s="9" t="s">
        <v>455</v>
      </c>
      <c r="B1315" s="41" t="str">
        <f>LEFT(Table1[[#This Row],[Employee Name]],FIND(" ",Table1[[#This Row],[Employee Name]]))</f>
        <v xml:space="preserve">Tarun </v>
      </c>
      <c r="C1315" s="41" t="str">
        <f>RIGHT(Table1[[#This Row],[Employee Name]],LEN(Table1[[#This Row],[Employee Name]])-FIND(" ",Table1[[#This Row],[Employee Name]]))</f>
        <v>Verma</v>
      </c>
      <c r="D1315" s="23">
        <f>Table1[[#This Row],[Basic Salary]]+Table1[[#This Row],[Bonus]]</f>
        <v>113683</v>
      </c>
      <c r="E1315" s="10">
        <v>90</v>
      </c>
      <c r="F1315" s="46">
        <v>96</v>
      </c>
      <c r="G1315" s="10" t="str" cm="1">
        <f t="array" ref="G1315">_xlfn.IFS(Table1[[#This Row],[Performance Score]]&gt;=80,"Excellent",Table1[[#This Row],[Performance Score]]&gt;=60,"Good",Table1[[#This Row],[Performance Score]]&gt;=40,"Need Improvement")</f>
        <v>Excellent</v>
      </c>
      <c r="H1315" s="30">
        <f>Table1[[#This Row],[Bonus]]/Table1[[#This Row],[Basic Salary]]</f>
        <v>6.8951574988246361E-2</v>
      </c>
      <c r="I1315" s="10">
        <f ca="1">DATEDIF(Table1[[#This Row],[Date of Birth]],TODAY(),"y")</f>
        <v>20</v>
      </c>
      <c r="J1315" s="34">
        <v>44395</v>
      </c>
      <c r="K1315" s="33" t="str" cm="1">
        <f t="array" aca="1" ref="K1315" ca="1">_xlfn.IFS(L1315&lt;3,"Junior",L1315&lt;=7,"Mid-Level",L1315&gt;7,"Senior")</f>
        <v>Mid-Level</v>
      </c>
      <c r="L1315" s="46">
        <f ca="1">INT(YEARFRAC(Table1[[#This Row],[Joining Date]],TODAY(),1))</f>
        <v>4</v>
      </c>
      <c r="M1315" s="25" t="str">
        <f t="shared" ca="1" si="20"/>
        <v>No</v>
      </c>
      <c r="N1315" s="26">
        <f>YEAR(Table1[[#This Row],[Joining Date]])</f>
        <v>2021</v>
      </c>
      <c r="O1315" s="46">
        <f>MONTH(Table1[[#This Row],[Joining Date]])</f>
        <v>7</v>
      </c>
      <c r="P1315" s="26">
        <f ca="1">NETWORKDAYS(Table1[[#This Row],[Joining Date]],TODAY())</f>
        <v>1291</v>
      </c>
      <c r="Q1315" s="26" t="str">
        <f>LEFT(Table1[[#This Row],[Department]],5)&amp;"-"&amp;RIGHT(Table1[[#This Row],[Employee ID]],3)</f>
        <v>Suppo-399</v>
      </c>
      <c r="R1315" s="26" t="str">
        <f>LEFT(Table1[[#This Row],[Department]],3)</f>
        <v>Sup</v>
      </c>
      <c r="S1315" s="37">
        <f>_xlfn.XLOOKUP(Table1[[#This Row],[City]],Table2[City],Table2[Bonus %])</f>
        <v>7</v>
      </c>
      <c r="U1315" s="48" t="str">
        <v xml:space="preserve">Tarun </v>
      </c>
      <c r="V1315" s="48" t="str">
        <v>Verma</v>
      </c>
    </row>
    <row r="1316" spans="1:22" x14ac:dyDescent="0.35">
      <c r="A1316" s="7" t="s">
        <v>2629</v>
      </c>
      <c r="B1316" s="40" t="str">
        <f>LEFT(Table1[[#This Row],[Employee Name]],FIND(" ",Table1[[#This Row],[Employee Name]]))</f>
        <v xml:space="preserve">Neha </v>
      </c>
      <c r="C1316" s="40" t="str">
        <f>RIGHT(Table1[[#This Row],[Employee Name]],LEN(Table1[[#This Row],[Employee Name]])-FIND(" ",Table1[[#This Row],[Employee Name]]))</f>
        <v>Kulkarni</v>
      </c>
      <c r="D1316" s="22">
        <f>Table1[[#This Row],[Basic Salary]]+Table1[[#This Row],[Bonus]]</f>
        <v>113675</v>
      </c>
      <c r="E1316" s="8">
        <v>95</v>
      </c>
      <c r="F1316" s="45">
        <v>94</v>
      </c>
      <c r="G1316" s="8" t="str" cm="1">
        <f t="array" ref="G1316">_xlfn.IFS(Table1[[#This Row],[Performance Score]]&gt;=80,"Excellent",Table1[[#This Row],[Performance Score]]&gt;=60,"Good",Table1[[#This Row],[Performance Score]]&gt;=40,"Need Improvement")</f>
        <v>Excellent</v>
      </c>
      <c r="H1316" s="29">
        <f>Table1[[#This Row],[Bonus]]/Table1[[#This Row],[Basic Salary]]</f>
        <v>5.6871641346994177E-2</v>
      </c>
      <c r="I1316" s="8">
        <f ca="1">DATEDIF(Table1[[#This Row],[Date of Birth]],TODAY(),"y")</f>
        <v>25</v>
      </c>
      <c r="J1316" s="33">
        <v>42297</v>
      </c>
      <c r="K1316" s="33" t="str" cm="1">
        <f t="array" aca="1" ref="K1316" ca="1">_xlfn.IFS(L1316&lt;3,"Junior",L1316&lt;=7,"Mid-Level",L1316&gt;7,"Senior")</f>
        <v>Senior</v>
      </c>
      <c r="L1316" s="45">
        <f ca="1">INT(YEARFRAC(Table1[[#This Row],[Joining Date]],TODAY(),1))</f>
        <v>10</v>
      </c>
      <c r="M1316" s="25" t="str">
        <f t="shared" ca="1" si="20"/>
        <v>Yes</v>
      </c>
      <c r="N1316" s="25">
        <f>YEAR(Table1[[#This Row],[Joining Date]])</f>
        <v>2015</v>
      </c>
      <c r="O1316" s="45">
        <f>MONTH(Table1[[#This Row],[Joining Date]])</f>
        <v>10</v>
      </c>
      <c r="P1316" s="25">
        <f ca="1">NETWORKDAYS(Table1[[#This Row],[Joining Date]],TODAY())</f>
        <v>2790</v>
      </c>
      <c r="Q1316" s="25" t="str">
        <f>LEFT(Table1[[#This Row],[Department]],5)&amp;"-"&amp;RIGHT(Table1[[#This Row],[Employee ID]],3)</f>
        <v>HR-573</v>
      </c>
      <c r="R1316" s="25" t="str">
        <f>LEFT(Table1[[#This Row],[Department]],3)</f>
        <v>HR</v>
      </c>
      <c r="S1316" s="36">
        <f>_xlfn.XLOOKUP(Table1[[#This Row],[City]],Table2[City],Table2[Bonus %])</f>
        <v>5</v>
      </c>
      <c r="U1316" s="48" t="str">
        <v xml:space="preserve">Neha </v>
      </c>
      <c r="V1316" s="48" t="str">
        <v>Kulkarni</v>
      </c>
    </row>
    <row r="1317" spans="1:22" x14ac:dyDescent="0.35">
      <c r="A1317" s="9" t="s">
        <v>1355</v>
      </c>
      <c r="B1317" s="41" t="str">
        <f>LEFT(Table1[[#This Row],[Employee Name]],FIND(" ",Table1[[#This Row],[Employee Name]]))</f>
        <v xml:space="preserve">Arjun </v>
      </c>
      <c r="C1317" s="41" t="str">
        <f>RIGHT(Table1[[#This Row],[Employee Name]],LEN(Table1[[#This Row],[Employee Name]])-FIND(" ",Table1[[#This Row],[Employee Name]]))</f>
        <v>Mehta</v>
      </c>
      <c r="D1317" s="23">
        <f>Table1[[#This Row],[Basic Salary]]+Table1[[#This Row],[Bonus]]</f>
        <v>113644</v>
      </c>
      <c r="E1317" s="10">
        <v>75</v>
      </c>
      <c r="F1317" s="46">
        <v>45</v>
      </c>
      <c r="G1317" s="10" t="str" cm="1">
        <f t="array" ref="G1317">_xlfn.IFS(Table1[[#This Row],[Performance Score]]&gt;=80,"Excellent",Table1[[#This Row],[Performance Score]]&gt;=60,"Good",Table1[[#This Row],[Performance Score]]&gt;=40,"Need Improvement")</f>
        <v>Need Improvement</v>
      </c>
      <c r="H1317" s="30">
        <f>Table1[[#This Row],[Bonus]]/Table1[[#This Row],[Basic Salary]]</f>
        <v>0.27403587443946187</v>
      </c>
      <c r="I1317" s="10">
        <f ca="1">DATEDIF(Table1[[#This Row],[Date of Birth]],TODAY(),"y")</f>
        <v>37</v>
      </c>
      <c r="J1317" s="34">
        <v>42698</v>
      </c>
      <c r="K1317" s="33" t="str" cm="1">
        <f t="array" aca="1" ref="K1317" ca="1">_xlfn.IFS(L1317&lt;3,"Junior",L1317&lt;=7,"Mid-Level",L1317&gt;7,"Senior")</f>
        <v>Senior</v>
      </c>
      <c r="L1317" s="46">
        <f ca="1">INT(YEARFRAC(Table1[[#This Row],[Joining Date]],TODAY(),1))</f>
        <v>9</v>
      </c>
      <c r="M1317" s="25" t="str">
        <f t="shared" ca="1" si="20"/>
        <v>Yes</v>
      </c>
      <c r="N1317" s="26">
        <f>YEAR(Table1[[#This Row],[Joining Date]])</f>
        <v>2016</v>
      </c>
      <c r="O1317" s="46">
        <f>MONTH(Table1[[#This Row],[Joining Date]])</f>
        <v>11</v>
      </c>
      <c r="P1317" s="26">
        <f ca="1">NETWORKDAYS(Table1[[#This Row],[Joining Date]],TODAY())</f>
        <v>2503</v>
      </c>
      <c r="Q1317" s="26" t="str">
        <f>LEFT(Table1[[#This Row],[Department]],5)&amp;"-"&amp;RIGHT(Table1[[#This Row],[Employee ID]],3)</f>
        <v>HR-299</v>
      </c>
      <c r="R1317" s="26" t="str">
        <f>LEFT(Table1[[#This Row],[Department]],3)</f>
        <v>HR</v>
      </c>
      <c r="S1317" s="37">
        <f>_xlfn.XLOOKUP(Table1[[#This Row],[City]],Table2[City],Table2[Bonus %])</f>
        <v>7</v>
      </c>
      <c r="U1317" s="48" t="str">
        <v xml:space="preserve">Arjun </v>
      </c>
      <c r="V1317" s="48" t="str">
        <v>Mehta</v>
      </c>
    </row>
    <row r="1318" spans="1:22" x14ac:dyDescent="0.35">
      <c r="A1318" s="7" t="s">
        <v>274</v>
      </c>
      <c r="B1318" s="40" t="str">
        <f>LEFT(Table1[[#This Row],[Employee Name]],FIND(" ",Table1[[#This Row],[Employee Name]]))</f>
        <v xml:space="preserve">Ravi </v>
      </c>
      <c r="C1318" s="40" t="str">
        <f>RIGHT(Table1[[#This Row],[Employee Name]],LEN(Table1[[#This Row],[Employee Name]])-FIND(" ",Table1[[#This Row],[Employee Name]]))</f>
        <v>Teja</v>
      </c>
      <c r="D1318" s="22">
        <f>Table1[[#This Row],[Basic Salary]]+Table1[[#This Row],[Bonus]]</f>
        <v>113638</v>
      </c>
      <c r="E1318" s="8">
        <v>85</v>
      </c>
      <c r="F1318" s="45">
        <v>92</v>
      </c>
      <c r="G1318" s="8" t="str" cm="1">
        <f t="array" ref="G1318">_xlfn.IFS(Table1[[#This Row],[Performance Score]]&gt;=80,"Excellent",Table1[[#This Row],[Performance Score]]&gt;=60,"Good",Table1[[#This Row],[Performance Score]]&gt;=40,"Need Improvement")</f>
        <v>Excellent</v>
      </c>
      <c r="H1318" s="29">
        <f>Table1[[#This Row],[Bonus]]/Table1[[#This Row],[Basic Salary]]</f>
        <v>0.18130503030240028</v>
      </c>
      <c r="I1318" s="8">
        <f ca="1">DATEDIF(Table1[[#This Row],[Date of Birth]],TODAY(),"y")</f>
        <v>16</v>
      </c>
      <c r="J1318" s="33">
        <v>44353</v>
      </c>
      <c r="K1318" s="33" t="str" cm="1">
        <f t="array" aca="1" ref="K1318" ca="1">_xlfn.IFS(L1318&lt;3,"Junior",L1318&lt;=7,"Mid-Level",L1318&gt;7,"Senior")</f>
        <v>Mid-Level</v>
      </c>
      <c r="L1318" s="45">
        <f ca="1">INT(YEARFRAC(Table1[[#This Row],[Joining Date]],TODAY(),1))</f>
        <v>5</v>
      </c>
      <c r="M1318" s="25" t="str">
        <f t="shared" ca="1" si="20"/>
        <v>No</v>
      </c>
      <c r="N1318" s="25">
        <f>YEAR(Table1[[#This Row],[Joining Date]])</f>
        <v>2021</v>
      </c>
      <c r="O1318" s="45">
        <f>MONTH(Table1[[#This Row],[Joining Date]])</f>
        <v>6</v>
      </c>
      <c r="P1318" s="25">
        <f ca="1">NETWORKDAYS(Table1[[#This Row],[Joining Date]],TODAY())</f>
        <v>1321</v>
      </c>
      <c r="Q1318" s="25" t="str">
        <f>LEFT(Table1[[#This Row],[Department]],5)&amp;"-"&amp;RIGHT(Table1[[#This Row],[Employee ID]],3)</f>
        <v>Sales-218</v>
      </c>
      <c r="R1318" s="25" t="str">
        <f>LEFT(Table1[[#This Row],[Department]],3)</f>
        <v>Sal</v>
      </c>
      <c r="S1318" s="36">
        <f>_xlfn.XLOOKUP(Table1[[#This Row],[City]],Table2[City],Table2[Bonus %])</f>
        <v>6</v>
      </c>
      <c r="U1318" s="48" t="str">
        <v xml:space="preserve">Ravi </v>
      </c>
      <c r="V1318" s="48" t="str">
        <v>Teja</v>
      </c>
    </row>
    <row r="1319" spans="1:22" x14ac:dyDescent="0.35">
      <c r="A1319" s="9" t="s">
        <v>4492</v>
      </c>
      <c r="B1319" s="41" t="str">
        <f>LEFT(Table1[[#This Row],[Employee Name]],FIND(" ",Table1[[#This Row],[Employee Name]]))</f>
        <v xml:space="preserve">Tarun </v>
      </c>
      <c r="C1319" s="41" t="str">
        <f>RIGHT(Table1[[#This Row],[Employee Name]],LEN(Table1[[#This Row],[Employee Name]])-FIND(" ",Table1[[#This Row],[Employee Name]]))</f>
        <v>Verma</v>
      </c>
      <c r="D1319" s="23">
        <f>Table1[[#This Row],[Basic Salary]]+Table1[[#This Row],[Bonus]]</f>
        <v>113633</v>
      </c>
      <c r="E1319" s="10">
        <v>83</v>
      </c>
      <c r="F1319" s="46">
        <v>95</v>
      </c>
      <c r="G1319" s="10" t="str" cm="1">
        <f t="array" ref="G1319">_xlfn.IFS(Table1[[#This Row],[Performance Score]]&gt;=80,"Excellent",Table1[[#This Row],[Performance Score]]&gt;=60,"Good",Table1[[#This Row],[Performance Score]]&gt;=40,"Need Improvement")</f>
        <v>Excellent</v>
      </c>
      <c r="H1319" s="30">
        <f>Table1[[#This Row],[Bonus]]/Table1[[#This Row],[Basic Salary]]</f>
        <v>0.14864345786834871</v>
      </c>
      <c r="I1319" s="10">
        <f ca="1">DATEDIF(Table1[[#This Row],[Date of Birth]],TODAY(),"y")</f>
        <v>40</v>
      </c>
      <c r="J1319" s="34">
        <v>43727</v>
      </c>
      <c r="K1319" s="33" t="str" cm="1">
        <f t="array" aca="1" ref="K1319" ca="1">_xlfn.IFS(L1319&lt;3,"Junior",L1319&lt;=7,"Mid-Level",L1319&gt;7,"Senior")</f>
        <v>Mid-Level</v>
      </c>
      <c r="L1319" s="46">
        <f ca="1">INT(YEARFRAC(Table1[[#This Row],[Joining Date]],TODAY(),1))</f>
        <v>6</v>
      </c>
      <c r="M1319" s="25" t="str">
        <f t="shared" ca="1" si="20"/>
        <v>Yes</v>
      </c>
      <c r="N1319" s="26">
        <f>YEAR(Table1[[#This Row],[Joining Date]])</f>
        <v>2019</v>
      </c>
      <c r="O1319" s="46">
        <f>MONTH(Table1[[#This Row],[Joining Date]])</f>
        <v>9</v>
      </c>
      <c r="P1319" s="26">
        <f ca="1">NETWORKDAYS(Table1[[#This Row],[Joining Date]],TODAY())</f>
        <v>1768</v>
      </c>
      <c r="Q1319" s="26" t="str">
        <f>LEFT(Table1[[#This Row],[Department]],5)&amp;"-"&amp;RIGHT(Table1[[#This Row],[Employee ID]],3)</f>
        <v>Marke-436</v>
      </c>
      <c r="R1319" s="26" t="str">
        <f>LEFT(Table1[[#This Row],[Department]],3)</f>
        <v>Mar</v>
      </c>
      <c r="S1319" s="37">
        <f>_xlfn.XLOOKUP(Table1[[#This Row],[City]],Table2[City],Table2[Bonus %])</f>
        <v>5</v>
      </c>
      <c r="U1319" s="48" t="str">
        <v xml:space="preserve">Tarun </v>
      </c>
      <c r="V1319" s="48" t="str">
        <v>Verma</v>
      </c>
    </row>
    <row r="1320" spans="1:22" x14ac:dyDescent="0.35">
      <c r="A1320" s="7" t="s">
        <v>2282</v>
      </c>
      <c r="B1320" s="40" t="str">
        <f>LEFT(Table1[[#This Row],[Employee Name]],FIND(" ",Table1[[#This Row],[Employee Name]]))</f>
        <v xml:space="preserve">Rahul </v>
      </c>
      <c r="C1320" s="40" t="str">
        <f>RIGHT(Table1[[#This Row],[Employee Name]],LEN(Table1[[#This Row],[Employee Name]])-FIND(" ",Table1[[#This Row],[Employee Name]]))</f>
        <v>Verma</v>
      </c>
      <c r="D1320" s="22">
        <f>Table1[[#This Row],[Basic Salary]]+Table1[[#This Row],[Bonus]]</f>
        <v>113629</v>
      </c>
      <c r="E1320" s="8">
        <v>61</v>
      </c>
      <c r="F1320" s="45">
        <v>81</v>
      </c>
      <c r="G1320" s="8" t="str" cm="1">
        <f t="array" ref="G1320">_xlfn.IFS(Table1[[#This Row],[Performance Score]]&gt;=80,"Excellent",Table1[[#This Row],[Performance Score]]&gt;=60,"Good",Table1[[#This Row],[Performance Score]]&gt;=40,"Need Improvement")</f>
        <v>Excellent</v>
      </c>
      <c r="H1320" s="29">
        <f>Table1[[#This Row],[Bonus]]/Table1[[#This Row],[Basic Salary]]</f>
        <v>9.0029162349871461E-2</v>
      </c>
      <c r="I1320" s="8">
        <f ca="1">DATEDIF(Table1[[#This Row],[Date of Birth]],TODAY(),"y")</f>
        <v>40</v>
      </c>
      <c r="J1320" s="33">
        <v>42347</v>
      </c>
      <c r="K1320" s="33" t="str" cm="1">
        <f t="array" aca="1" ref="K1320" ca="1">_xlfn.IFS(L1320&lt;3,"Junior",L1320&lt;=7,"Mid-Level",L1320&gt;7,"Senior")</f>
        <v>Senior</v>
      </c>
      <c r="L1320" s="45">
        <f ca="1">INT(YEARFRAC(Table1[[#This Row],[Joining Date]],TODAY(),1))</f>
        <v>10</v>
      </c>
      <c r="M1320" s="25" t="str">
        <f t="shared" ca="1" si="20"/>
        <v>Yes</v>
      </c>
      <c r="N1320" s="25">
        <f>YEAR(Table1[[#This Row],[Joining Date]])</f>
        <v>2015</v>
      </c>
      <c r="O1320" s="45">
        <f>MONTH(Table1[[#This Row],[Joining Date]])</f>
        <v>12</v>
      </c>
      <c r="P1320" s="25">
        <f ca="1">NETWORKDAYS(Table1[[#This Row],[Joining Date]],TODAY())</f>
        <v>2754</v>
      </c>
      <c r="Q1320" s="25" t="str">
        <f>LEFT(Table1[[#This Row],[Department]],5)&amp;"-"&amp;RIGHT(Table1[[#This Row],[Employee ID]],3)</f>
        <v>Sales-226</v>
      </c>
      <c r="R1320" s="25" t="str">
        <f>LEFT(Table1[[#This Row],[Department]],3)</f>
        <v>Sal</v>
      </c>
      <c r="S1320" s="36">
        <f>_xlfn.XLOOKUP(Table1[[#This Row],[City]],Table2[City],Table2[Bonus %])</f>
        <v>6</v>
      </c>
      <c r="U1320" s="48" t="str">
        <v xml:space="preserve">Rahul </v>
      </c>
      <c r="V1320" s="48" t="str">
        <v>Verma</v>
      </c>
    </row>
    <row r="1321" spans="1:22" x14ac:dyDescent="0.35">
      <c r="A1321" s="9" t="s">
        <v>4086</v>
      </c>
      <c r="B1321" s="41" t="str">
        <f>LEFT(Table1[[#This Row],[Employee Name]],FIND(" ",Table1[[#This Row],[Employee Name]]))</f>
        <v xml:space="preserve">Kavya </v>
      </c>
      <c r="C1321" s="41" t="str">
        <f>RIGHT(Table1[[#This Row],[Employee Name]],LEN(Table1[[#This Row],[Employee Name]])-FIND(" ",Table1[[#This Row],[Employee Name]]))</f>
        <v>Nair</v>
      </c>
      <c r="D1321" s="23">
        <f>Table1[[#This Row],[Basic Salary]]+Table1[[#This Row],[Bonus]]</f>
        <v>113613</v>
      </c>
      <c r="E1321" s="10">
        <v>89</v>
      </c>
      <c r="F1321" s="46">
        <v>82</v>
      </c>
      <c r="G1321" s="10" t="str" cm="1">
        <f t="array" ref="G1321">_xlfn.IFS(Table1[[#This Row],[Performance Score]]&gt;=80,"Excellent",Table1[[#This Row],[Performance Score]]&gt;=60,"Good",Table1[[#This Row],[Performance Score]]&gt;=40,"Need Improvement")</f>
        <v>Excellent</v>
      </c>
      <c r="H1321" s="30">
        <f>Table1[[#This Row],[Bonus]]/Table1[[#This Row],[Basic Salary]]</f>
        <v>0.16614661384024798</v>
      </c>
      <c r="I1321" s="10">
        <f ca="1">DATEDIF(Table1[[#This Row],[Date of Birth]],TODAY(),"y")</f>
        <v>45</v>
      </c>
      <c r="J1321" s="34">
        <v>42024</v>
      </c>
      <c r="K1321" s="33" t="str" cm="1">
        <f t="array" aca="1" ref="K1321" ca="1">_xlfn.IFS(L1321&lt;3,"Junior",L1321&lt;=7,"Mid-Level",L1321&gt;7,"Senior")</f>
        <v>Senior</v>
      </c>
      <c r="L1321" s="46">
        <f ca="1">INT(YEARFRAC(Table1[[#This Row],[Joining Date]],TODAY(),1))</f>
        <v>11</v>
      </c>
      <c r="M1321" s="25" t="str">
        <f t="shared" ca="1" si="20"/>
        <v>Yes</v>
      </c>
      <c r="N1321" s="26">
        <f>YEAR(Table1[[#This Row],[Joining Date]])</f>
        <v>2015</v>
      </c>
      <c r="O1321" s="46">
        <f>MONTH(Table1[[#This Row],[Joining Date]])</f>
        <v>1</v>
      </c>
      <c r="P1321" s="26">
        <f ca="1">NETWORKDAYS(Table1[[#This Row],[Joining Date]],TODAY())</f>
        <v>2985</v>
      </c>
      <c r="Q1321" s="26" t="str">
        <f>LEFT(Table1[[#This Row],[Department]],5)&amp;"-"&amp;RIGHT(Table1[[#This Row],[Employee ID]],3)</f>
        <v>Finan-030</v>
      </c>
      <c r="R1321" s="26" t="str">
        <f>LEFT(Table1[[#This Row],[Department]],3)</f>
        <v>Fin</v>
      </c>
      <c r="S1321" s="37">
        <f>_xlfn.XLOOKUP(Table1[[#This Row],[City]],Table2[City],Table2[Bonus %])</f>
        <v>4</v>
      </c>
      <c r="U1321" s="48" t="str">
        <v xml:space="preserve">Kavya </v>
      </c>
      <c r="V1321" s="48" t="str">
        <v>Nair</v>
      </c>
    </row>
    <row r="1322" spans="1:22" x14ac:dyDescent="0.35">
      <c r="A1322" s="7" t="s">
        <v>3566</v>
      </c>
      <c r="B1322" s="40" t="str">
        <f>LEFT(Table1[[#This Row],[Employee Name]],FIND(" ",Table1[[#This Row],[Employee Name]]))</f>
        <v xml:space="preserve">Arjun </v>
      </c>
      <c r="C1322" s="40" t="str">
        <f>RIGHT(Table1[[#This Row],[Employee Name]],LEN(Table1[[#This Row],[Employee Name]])-FIND(" ",Table1[[#This Row],[Employee Name]]))</f>
        <v>Mehta</v>
      </c>
      <c r="D1322" s="22">
        <f>Table1[[#This Row],[Basic Salary]]+Table1[[#This Row],[Bonus]]</f>
        <v>113608</v>
      </c>
      <c r="E1322" s="8">
        <v>80</v>
      </c>
      <c r="F1322" s="45">
        <v>97</v>
      </c>
      <c r="G1322" s="8" t="str" cm="1">
        <f t="array" ref="G1322">_xlfn.IFS(Table1[[#This Row],[Performance Score]]&gt;=80,"Excellent",Table1[[#This Row],[Performance Score]]&gt;=60,"Good",Table1[[#This Row],[Performance Score]]&gt;=40,"Need Improvement")</f>
        <v>Excellent</v>
      </c>
      <c r="H1322" s="29">
        <f>Table1[[#This Row],[Bonus]]/Table1[[#This Row],[Basic Salary]]</f>
        <v>6.3138095282656903E-2</v>
      </c>
      <c r="I1322" s="8">
        <f ca="1">DATEDIF(Table1[[#This Row],[Date of Birth]],TODAY(),"y")</f>
        <v>21</v>
      </c>
      <c r="J1322" s="33">
        <v>43742</v>
      </c>
      <c r="K1322" s="33" t="str" cm="1">
        <f t="array" aca="1" ref="K1322" ca="1">_xlfn.IFS(L1322&lt;3,"Junior",L1322&lt;=7,"Mid-Level",L1322&gt;7,"Senior")</f>
        <v>Mid-Level</v>
      </c>
      <c r="L1322" s="45">
        <f ca="1">INT(YEARFRAC(Table1[[#This Row],[Joining Date]],TODAY(),1))</f>
        <v>6</v>
      </c>
      <c r="M1322" s="25" t="str">
        <f t="shared" ca="1" si="20"/>
        <v>Yes</v>
      </c>
      <c r="N1322" s="25">
        <f>YEAR(Table1[[#This Row],[Joining Date]])</f>
        <v>2019</v>
      </c>
      <c r="O1322" s="45">
        <f>MONTH(Table1[[#This Row],[Joining Date]])</f>
        <v>10</v>
      </c>
      <c r="P1322" s="25">
        <f ca="1">NETWORKDAYS(Table1[[#This Row],[Joining Date]],TODAY())</f>
        <v>1757</v>
      </c>
      <c r="Q1322" s="25" t="str">
        <f>LEFT(Table1[[#This Row],[Department]],5)&amp;"-"&amp;RIGHT(Table1[[#This Row],[Employee ID]],3)</f>
        <v>Finan-510</v>
      </c>
      <c r="R1322" s="25" t="str">
        <f>LEFT(Table1[[#This Row],[Department]],3)</f>
        <v>Fin</v>
      </c>
      <c r="S1322" s="36">
        <f>_xlfn.XLOOKUP(Table1[[#This Row],[City]],Table2[City],Table2[Bonus %])</f>
        <v>4</v>
      </c>
      <c r="U1322" s="48" t="str">
        <v xml:space="preserve">Arjun </v>
      </c>
      <c r="V1322" s="48" t="str">
        <v>Mehta</v>
      </c>
    </row>
    <row r="1323" spans="1:22" x14ac:dyDescent="0.35">
      <c r="A1323" s="9" t="s">
        <v>2499</v>
      </c>
      <c r="B1323" s="41" t="str">
        <f>LEFT(Table1[[#This Row],[Employee Name]],FIND(" ",Table1[[#This Row],[Employee Name]]))</f>
        <v xml:space="preserve">Tarun </v>
      </c>
      <c r="C1323" s="41" t="str">
        <f>RIGHT(Table1[[#This Row],[Employee Name]],LEN(Table1[[#This Row],[Employee Name]])-FIND(" ",Table1[[#This Row],[Employee Name]]))</f>
        <v>Verma</v>
      </c>
      <c r="D1323" s="23">
        <f>Table1[[#This Row],[Basic Salary]]+Table1[[#This Row],[Bonus]]</f>
        <v>113571</v>
      </c>
      <c r="E1323" s="10">
        <v>73</v>
      </c>
      <c r="F1323" s="46">
        <v>51</v>
      </c>
      <c r="G1323" s="10" t="str" cm="1">
        <f t="array" ref="G1323">_xlfn.IFS(Table1[[#This Row],[Performance Score]]&gt;=80,"Excellent",Table1[[#This Row],[Performance Score]]&gt;=60,"Good",Table1[[#This Row],[Performance Score]]&gt;=40,"Need Improvement")</f>
        <v>Need Improvement</v>
      </c>
      <c r="H1323" s="30">
        <f>Table1[[#This Row],[Bonus]]/Table1[[#This Row],[Basic Salary]]</f>
        <v>0.34094102367318024</v>
      </c>
      <c r="I1323" s="10">
        <f ca="1">DATEDIF(Table1[[#This Row],[Date of Birth]],TODAY(),"y")</f>
        <v>40</v>
      </c>
      <c r="J1323" s="34">
        <v>45075</v>
      </c>
      <c r="K1323" s="33" t="str" cm="1">
        <f t="array" aca="1" ref="K1323" ca="1">_xlfn.IFS(L1323&lt;3,"Junior",L1323&lt;=7,"Mid-Level",L1323&gt;7,"Senior")</f>
        <v>Mid-Level</v>
      </c>
      <c r="L1323" s="46">
        <f ca="1">INT(YEARFRAC(Table1[[#This Row],[Joining Date]],TODAY(),1))</f>
        <v>3</v>
      </c>
      <c r="M1323" s="25" t="str">
        <f t="shared" ca="1" si="20"/>
        <v>No</v>
      </c>
      <c r="N1323" s="26">
        <f>YEAR(Table1[[#This Row],[Joining Date]])</f>
        <v>2023</v>
      </c>
      <c r="O1323" s="46">
        <f>MONTH(Table1[[#This Row],[Joining Date]])</f>
        <v>5</v>
      </c>
      <c r="P1323" s="26">
        <f ca="1">NETWORKDAYS(Table1[[#This Row],[Joining Date]],TODAY())</f>
        <v>806</v>
      </c>
      <c r="Q1323" s="26" t="str">
        <f>LEFT(Table1[[#This Row],[Department]],5)&amp;"-"&amp;RIGHT(Table1[[#This Row],[Employee ID]],3)</f>
        <v>Suppo-443</v>
      </c>
      <c r="R1323" s="26" t="str">
        <f>LEFT(Table1[[#This Row],[Department]],3)</f>
        <v>Sup</v>
      </c>
      <c r="S1323" s="37">
        <f>_xlfn.XLOOKUP(Table1[[#This Row],[City]],Table2[City],Table2[Bonus %])</f>
        <v>5</v>
      </c>
      <c r="U1323" s="48" t="str">
        <v xml:space="preserve">Tarun </v>
      </c>
      <c r="V1323" s="48" t="str">
        <v>Verma</v>
      </c>
    </row>
    <row r="1324" spans="1:22" x14ac:dyDescent="0.35">
      <c r="A1324" s="7" t="s">
        <v>3796</v>
      </c>
      <c r="B1324" s="40" t="str">
        <f>LEFT(Table1[[#This Row],[Employee Name]],FIND(" ",Table1[[#This Row],[Employee Name]]))</f>
        <v xml:space="preserve">Meera </v>
      </c>
      <c r="C1324" s="40" t="str">
        <f>RIGHT(Table1[[#This Row],[Employee Name]],LEN(Table1[[#This Row],[Employee Name]])-FIND(" ",Table1[[#This Row],[Employee Name]]))</f>
        <v>Joshi</v>
      </c>
      <c r="D1324" s="22">
        <f>Table1[[#This Row],[Basic Salary]]+Table1[[#This Row],[Bonus]]</f>
        <v>113542</v>
      </c>
      <c r="E1324" s="8">
        <v>75</v>
      </c>
      <c r="F1324" s="45">
        <v>66</v>
      </c>
      <c r="G1324" s="8" t="str" cm="1">
        <f t="array" ref="G1324">_xlfn.IFS(Table1[[#This Row],[Performance Score]]&gt;=80,"Excellent",Table1[[#This Row],[Performance Score]]&gt;=60,"Good",Table1[[#This Row],[Performance Score]]&gt;=40,"Need Improvement")</f>
        <v>Good</v>
      </c>
      <c r="H1324" s="29">
        <f>Table1[[#This Row],[Bonus]]/Table1[[#This Row],[Basic Salary]]</f>
        <v>8.5674399036163015E-2</v>
      </c>
      <c r="I1324" s="8">
        <f ca="1">DATEDIF(Table1[[#This Row],[Date of Birth]],TODAY(),"y")</f>
        <v>14</v>
      </c>
      <c r="J1324" s="33">
        <v>42769</v>
      </c>
      <c r="K1324" s="33" t="str" cm="1">
        <f t="array" aca="1" ref="K1324" ca="1">_xlfn.IFS(L1324&lt;3,"Junior",L1324&lt;=7,"Mid-Level",L1324&gt;7,"Senior")</f>
        <v>Senior</v>
      </c>
      <c r="L1324" s="45">
        <f ca="1">INT(YEARFRAC(Table1[[#This Row],[Joining Date]],TODAY(),1))</f>
        <v>9</v>
      </c>
      <c r="M1324" s="25" t="str">
        <f t="shared" ca="1" si="20"/>
        <v>Yes</v>
      </c>
      <c r="N1324" s="25">
        <f>YEAR(Table1[[#This Row],[Joining Date]])</f>
        <v>2017</v>
      </c>
      <c r="O1324" s="45">
        <f>MONTH(Table1[[#This Row],[Joining Date]])</f>
        <v>2</v>
      </c>
      <c r="P1324" s="25">
        <f ca="1">NETWORKDAYS(Table1[[#This Row],[Joining Date]],TODAY())</f>
        <v>2452</v>
      </c>
      <c r="Q1324" s="25" t="str">
        <f>LEFT(Table1[[#This Row],[Department]],5)&amp;"-"&amp;RIGHT(Table1[[#This Row],[Employee ID]],3)</f>
        <v>Opera-740</v>
      </c>
      <c r="R1324" s="25" t="str">
        <f>LEFT(Table1[[#This Row],[Department]],3)</f>
        <v>Ope</v>
      </c>
      <c r="S1324" s="36">
        <f>_xlfn.XLOOKUP(Table1[[#This Row],[City]],Table2[City],Table2[Bonus %])</f>
        <v>4</v>
      </c>
      <c r="U1324" s="48" t="str">
        <v xml:space="preserve">Meera </v>
      </c>
      <c r="V1324" s="48" t="str">
        <v>Joshi</v>
      </c>
    </row>
    <row r="1325" spans="1:22" x14ac:dyDescent="0.35">
      <c r="A1325" s="9" t="s">
        <v>3403</v>
      </c>
      <c r="B1325" s="41" t="str">
        <f>LEFT(Table1[[#This Row],[Employee Name]],FIND(" ",Table1[[#This Row],[Employee Name]]))</f>
        <v xml:space="preserve">Swathi </v>
      </c>
      <c r="C1325" s="41" t="str">
        <f>RIGHT(Table1[[#This Row],[Employee Name]],LEN(Table1[[#This Row],[Employee Name]])-FIND(" ",Table1[[#This Row],[Employee Name]]))</f>
        <v>Ramesh</v>
      </c>
      <c r="D1325" s="23">
        <f>Table1[[#This Row],[Basic Salary]]+Table1[[#This Row],[Bonus]]</f>
        <v>113531</v>
      </c>
      <c r="E1325" s="10">
        <v>95</v>
      </c>
      <c r="F1325" s="46">
        <v>94</v>
      </c>
      <c r="G1325" s="10" t="str" cm="1">
        <f t="array" ref="G1325">_xlfn.IFS(Table1[[#This Row],[Performance Score]]&gt;=80,"Excellent",Table1[[#This Row],[Performance Score]]&gt;=60,"Good",Table1[[#This Row],[Performance Score]]&gt;=40,"Need Improvement")</f>
        <v>Excellent</v>
      </c>
      <c r="H1325" s="30">
        <f>Table1[[#This Row],[Bonus]]/Table1[[#This Row],[Basic Salary]]</f>
        <v>6.249707542137329E-2</v>
      </c>
      <c r="I1325" s="10">
        <f ca="1">DATEDIF(Table1[[#This Row],[Date of Birth]],TODAY(),"y")</f>
        <v>20</v>
      </c>
      <c r="J1325" s="34">
        <v>45413</v>
      </c>
      <c r="K1325" s="33" t="str" cm="1">
        <f t="array" aca="1" ref="K1325" ca="1">_xlfn.IFS(L1325&lt;3,"Junior",L1325&lt;=7,"Mid-Level",L1325&gt;7,"Senior")</f>
        <v>Junior</v>
      </c>
      <c r="L1325" s="46">
        <f ca="1">INT(YEARFRAC(Table1[[#This Row],[Joining Date]],TODAY(),1))</f>
        <v>2</v>
      </c>
      <c r="M1325" s="25" t="str">
        <f t="shared" ca="1" si="20"/>
        <v>No</v>
      </c>
      <c r="N1325" s="26">
        <f>YEAR(Table1[[#This Row],[Joining Date]])</f>
        <v>2024</v>
      </c>
      <c r="O1325" s="46">
        <f>MONTH(Table1[[#This Row],[Joining Date]])</f>
        <v>5</v>
      </c>
      <c r="P1325" s="26">
        <f ca="1">NETWORKDAYS(Table1[[#This Row],[Joining Date]],TODAY())</f>
        <v>564</v>
      </c>
      <c r="Q1325" s="26" t="str">
        <f>LEFT(Table1[[#This Row],[Department]],5)&amp;"-"&amp;RIGHT(Table1[[#This Row],[Employee ID]],3)</f>
        <v>Marke-347</v>
      </c>
      <c r="R1325" s="26" t="str">
        <f>LEFT(Table1[[#This Row],[Department]],3)</f>
        <v>Mar</v>
      </c>
      <c r="S1325" s="37">
        <f>_xlfn.XLOOKUP(Table1[[#This Row],[City]],Table2[City],Table2[Bonus %])</f>
        <v>8</v>
      </c>
      <c r="U1325" s="48" t="str">
        <v xml:space="preserve">Swathi </v>
      </c>
      <c r="V1325" s="48" t="str">
        <v>Ramesh</v>
      </c>
    </row>
    <row r="1326" spans="1:22" x14ac:dyDescent="0.35">
      <c r="A1326" s="7" t="s">
        <v>311</v>
      </c>
      <c r="B1326" s="40" t="str">
        <f>LEFT(Table1[[#This Row],[Employee Name]],FIND(" ",Table1[[#This Row],[Employee Name]]))</f>
        <v xml:space="preserve">Aditya </v>
      </c>
      <c r="C1326" s="40" t="str">
        <f>RIGHT(Table1[[#This Row],[Employee Name]],LEN(Table1[[#This Row],[Employee Name]])-FIND(" ",Table1[[#This Row],[Employee Name]]))</f>
        <v>Kapoor</v>
      </c>
      <c r="D1326" s="22">
        <f>Table1[[#This Row],[Basic Salary]]+Table1[[#This Row],[Bonus]]</f>
        <v>113487</v>
      </c>
      <c r="E1326" s="8">
        <v>81</v>
      </c>
      <c r="F1326" s="45">
        <v>56</v>
      </c>
      <c r="G1326" s="8" t="str" cm="1">
        <f t="array" ref="G1326">_xlfn.IFS(Table1[[#This Row],[Performance Score]]&gt;=80,"Excellent",Table1[[#This Row],[Performance Score]]&gt;=60,"Good",Table1[[#This Row],[Performance Score]]&gt;=40,"Need Improvement")</f>
        <v>Need Improvement</v>
      </c>
      <c r="H1326" s="29">
        <f>Table1[[#This Row],[Bonus]]/Table1[[#This Row],[Basic Salary]]</f>
        <v>0.25477643624784396</v>
      </c>
      <c r="I1326" s="8">
        <f ca="1">DATEDIF(Table1[[#This Row],[Date of Birth]],TODAY(),"y")</f>
        <v>35</v>
      </c>
      <c r="J1326" s="33">
        <v>45418</v>
      </c>
      <c r="K1326" s="33" t="str" cm="1">
        <f t="array" aca="1" ref="K1326" ca="1">_xlfn.IFS(L1326&lt;3,"Junior",L1326&lt;=7,"Mid-Level",L1326&gt;7,"Senior")</f>
        <v>Junior</v>
      </c>
      <c r="L1326" s="45">
        <f ca="1">INT(YEARFRAC(Table1[[#This Row],[Joining Date]],TODAY(),1))</f>
        <v>2</v>
      </c>
      <c r="M1326" s="25" t="str">
        <f t="shared" ca="1" si="20"/>
        <v>No</v>
      </c>
      <c r="N1326" s="25">
        <f>YEAR(Table1[[#This Row],[Joining Date]])</f>
        <v>2024</v>
      </c>
      <c r="O1326" s="45">
        <f>MONTH(Table1[[#This Row],[Joining Date]])</f>
        <v>5</v>
      </c>
      <c r="P1326" s="25">
        <f ca="1">NETWORKDAYS(Table1[[#This Row],[Joining Date]],TODAY())</f>
        <v>561</v>
      </c>
      <c r="Q1326" s="25" t="str">
        <f>LEFT(Table1[[#This Row],[Department]],5)&amp;"-"&amp;RIGHT(Table1[[#This Row],[Employee ID]],3)</f>
        <v>IT-255</v>
      </c>
      <c r="R1326" s="25" t="str">
        <f>LEFT(Table1[[#This Row],[Department]],3)</f>
        <v>IT</v>
      </c>
      <c r="S1326" s="36">
        <f>_xlfn.XLOOKUP(Table1[[#This Row],[City]],Table2[City],Table2[Bonus %])</f>
        <v>5</v>
      </c>
      <c r="U1326" s="48" t="str">
        <v xml:space="preserve">Aditya </v>
      </c>
      <c r="V1326" s="48" t="str">
        <v>Kapoor</v>
      </c>
    </row>
    <row r="1327" spans="1:22" x14ac:dyDescent="0.35">
      <c r="A1327" s="9" t="s">
        <v>1584</v>
      </c>
      <c r="B1327" s="41" t="str">
        <f>LEFT(Table1[[#This Row],[Employee Name]],FIND(" ",Table1[[#This Row],[Employee Name]]))</f>
        <v xml:space="preserve">Gayathri </v>
      </c>
      <c r="C1327" s="41" t="str">
        <f>RIGHT(Table1[[#This Row],[Employee Name]],LEN(Table1[[#This Row],[Employee Name]])-FIND(" ",Table1[[#This Row],[Employee Name]]))</f>
        <v>Iyer</v>
      </c>
      <c r="D1327" s="23">
        <f>Table1[[#This Row],[Basic Salary]]+Table1[[#This Row],[Bonus]]</f>
        <v>113451</v>
      </c>
      <c r="E1327" s="10">
        <v>75</v>
      </c>
      <c r="F1327" s="46">
        <v>83</v>
      </c>
      <c r="G1327" s="10" t="str" cm="1">
        <f t="array" ref="G1327">_xlfn.IFS(Table1[[#This Row],[Performance Score]]&gt;=80,"Excellent",Table1[[#This Row],[Performance Score]]&gt;=60,"Good",Table1[[#This Row],[Performance Score]]&gt;=40,"Need Improvement")</f>
        <v>Excellent</v>
      </c>
      <c r="H1327" s="30">
        <f>Table1[[#This Row],[Bonus]]/Table1[[#This Row],[Basic Salary]]</f>
        <v>0.35158865366516162</v>
      </c>
      <c r="I1327" s="10">
        <f ca="1">DATEDIF(Table1[[#This Row],[Date of Birth]],TODAY(),"y")</f>
        <v>29</v>
      </c>
      <c r="J1327" s="34">
        <v>44528</v>
      </c>
      <c r="K1327" s="33" t="str" cm="1">
        <f t="array" aca="1" ref="K1327" ca="1">_xlfn.IFS(L1327&lt;3,"Junior",L1327&lt;=7,"Mid-Level",L1327&gt;7,"Senior")</f>
        <v>Mid-Level</v>
      </c>
      <c r="L1327" s="46">
        <f ca="1">INT(YEARFRAC(Table1[[#This Row],[Joining Date]],TODAY(),1))</f>
        <v>4</v>
      </c>
      <c r="M1327" s="25" t="str">
        <f t="shared" ca="1" si="20"/>
        <v>No</v>
      </c>
      <c r="N1327" s="26">
        <f>YEAR(Table1[[#This Row],[Joining Date]])</f>
        <v>2021</v>
      </c>
      <c r="O1327" s="46">
        <f>MONTH(Table1[[#This Row],[Joining Date]])</f>
        <v>11</v>
      </c>
      <c r="P1327" s="26">
        <f ca="1">NETWORKDAYS(Table1[[#This Row],[Joining Date]],TODAY())</f>
        <v>1196</v>
      </c>
      <c r="Q1327" s="26" t="str">
        <f>LEFT(Table1[[#This Row],[Department]],5)&amp;"-"&amp;RIGHT(Table1[[#This Row],[Employee ID]],3)</f>
        <v>Sales-528</v>
      </c>
      <c r="R1327" s="26" t="str">
        <f>LEFT(Table1[[#This Row],[Department]],3)</f>
        <v>Sal</v>
      </c>
      <c r="S1327" s="37">
        <f>_xlfn.XLOOKUP(Table1[[#This Row],[City]],Table2[City],Table2[Bonus %])</f>
        <v>8</v>
      </c>
      <c r="U1327" s="48" t="str">
        <v xml:space="preserve">Gayathri </v>
      </c>
      <c r="V1327" s="48" t="str">
        <v>Iyer</v>
      </c>
    </row>
    <row r="1328" spans="1:22" x14ac:dyDescent="0.35">
      <c r="A1328" s="7" t="s">
        <v>4561</v>
      </c>
      <c r="B1328" s="40" t="str">
        <f>LEFT(Table1[[#This Row],[Employee Name]],FIND(" ",Table1[[#This Row],[Employee Name]]))</f>
        <v xml:space="preserve">Rohan </v>
      </c>
      <c r="C1328" s="40" t="str">
        <f>RIGHT(Table1[[#This Row],[Employee Name]],LEN(Table1[[#This Row],[Employee Name]])-FIND(" ",Table1[[#This Row],[Employee Name]]))</f>
        <v>Gupta</v>
      </c>
      <c r="D1328" s="22">
        <f>Table1[[#This Row],[Basic Salary]]+Table1[[#This Row],[Bonus]]</f>
        <v>113436</v>
      </c>
      <c r="E1328" s="8">
        <v>79</v>
      </c>
      <c r="F1328" s="45">
        <v>72</v>
      </c>
      <c r="G1328" s="8" t="str" cm="1">
        <f t="array" ref="G1328">_xlfn.IFS(Table1[[#This Row],[Performance Score]]&gt;=80,"Excellent",Table1[[#This Row],[Performance Score]]&gt;=60,"Good",Table1[[#This Row],[Performance Score]]&gt;=40,"Need Improvement")</f>
        <v>Good</v>
      </c>
      <c r="H1328" s="29">
        <f>Table1[[#This Row],[Bonus]]/Table1[[#This Row],[Basic Salary]]</f>
        <v>0.21091398193812849</v>
      </c>
      <c r="I1328" s="8">
        <f ca="1">DATEDIF(Table1[[#This Row],[Date of Birth]],TODAY(),"y")</f>
        <v>30</v>
      </c>
      <c r="J1328" s="33">
        <v>44164</v>
      </c>
      <c r="K1328" s="33" t="str" cm="1">
        <f t="array" aca="1" ref="K1328" ca="1">_xlfn.IFS(L1328&lt;3,"Junior",L1328&lt;=7,"Mid-Level",L1328&gt;7,"Senior")</f>
        <v>Mid-Level</v>
      </c>
      <c r="L1328" s="45">
        <f ca="1">INT(YEARFRAC(Table1[[#This Row],[Joining Date]],TODAY(),1))</f>
        <v>5</v>
      </c>
      <c r="M1328" s="25" t="str">
        <f t="shared" ca="1" si="20"/>
        <v>No</v>
      </c>
      <c r="N1328" s="25">
        <f>YEAR(Table1[[#This Row],[Joining Date]])</f>
        <v>2020</v>
      </c>
      <c r="O1328" s="45">
        <f>MONTH(Table1[[#This Row],[Joining Date]])</f>
        <v>11</v>
      </c>
      <c r="P1328" s="25">
        <f ca="1">NETWORKDAYS(Table1[[#This Row],[Joining Date]],TODAY())</f>
        <v>1456</v>
      </c>
      <c r="Q1328" s="25" t="str">
        <f>LEFT(Table1[[#This Row],[Department]],5)&amp;"-"&amp;RIGHT(Table1[[#This Row],[Employee ID]],3)</f>
        <v>Marke-505</v>
      </c>
      <c r="R1328" s="25" t="str">
        <f>LEFT(Table1[[#This Row],[Department]],3)</f>
        <v>Mar</v>
      </c>
      <c r="S1328" s="36">
        <f>_xlfn.XLOOKUP(Table1[[#This Row],[City]],Table2[City],Table2[Bonus %])</f>
        <v>6</v>
      </c>
      <c r="U1328" s="48" t="str">
        <v xml:space="preserve">Rohan </v>
      </c>
      <c r="V1328" s="48" t="str">
        <v>Gupta</v>
      </c>
    </row>
    <row r="1329" spans="1:22" x14ac:dyDescent="0.35">
      <c r="A1329" s="9" t="s">
        <v>2257</v>
      </c>
      <c r="B1329" s="41" t="str">
        <f>LEFT(Table1[[#This Row],[Employee Name]],FIND(" ",Table1[[#This Row],[Employee Name]]))</f>
        <v xml:space="preserve">Kavya </v>
      </c>
      <c r="C1329" s="41" t="str">
        <f>RIGHT(Table1[[#This Row],[Employee Name]],LEN(Table1[[#This Row],[Employee Name]])-FIND(" ",Table1[[#This Row],[Employee Name]]))</f>
        <v>Nair</v>
      </c>
      <c r="D1329" s="23">
        <f>Table1[[#This Row],[Basic Salary]]+Table1[[#This Row],[Bonus]]</f>
        <v>113407</v>
      </c>
      <c r="E1329" s="10">
        <v>81</v>
      </c>
      <c r="F1329" s="46">
        <v>86</v>
      </c>
      <c r="G1329" s="10" t="str" cm="1">
        <f t="array" ref="G1329">_xlfn.IFS(Table1[[#This Row],[Performance Score]]&gt;=80,"Excellent",Table1[[#This Row],[Performance Score]]&gt;=60,"Good",Table1[[#This Row],[Performance Score]]&gt;=40,"Need Improvement")</f>
        <v>Excellent</v>
      </c>
      <c r="H1329" s="30">
        <f>Table1[[#This Row],[Bonus]]/Table1[[#This Row],[Basic Salary]]</f>
        <v>0.35364470810107546</v>
      </c>
      <c r="I1329" s="10">
        <f ca="1">DATEDIF(Table1[[#This Row],[Date of Birth]],TODAY(),"y")</f>
        <v>38</v>
      </c>
      <c r="J1329" s="34">
        <v>43390</v>
      </c>
      <c r="K1329" s="33" t="str" cm="1">
        <f t="array" aca="1" ref="K1329" ca="1">_xlfn.IFS(L1329&lt;3,"Junior",L1329&lt;=7,"Mid-Level",L1329&gt;7,"Senior")</f>
        <v>Mid-Level</v>
      </c>
      <c r="L1329" s="46">
        <f ca="1">INT(YEARFRAC(Table1[[#This Row],[Joining Date]],TODAY(),1))</f>
        <v>7</v>
      </c>
      <c r="M1329" s="25" t="str">
        <f t="shared" ca="1" si="20"/>
        <v>Yes</v>
      </c>
      <c r="N1329" s="26">
        <f>YEAR(Table1[[#This Row],[Joining Date]])</f>
        <v>2018</v>
      </c>
      <c r="O1329" s="46">
        <f>MONTH(Table1[[#This Row],[Joining Date]])</f>
        <v>10</v>
      </c>
      <c r="P1329" s="26">
        <f ca="1">NETWORKDAYS(Table1[[#This Row],[Joining Date]],TODAY())</f>
        <v>2009</v>
      </c>
      <c r="Q1329" s="26" t="str">
        <f>LEFT(Table1[[#This Row],[Department]],5)&amp;"-"&amp;RIGHT(Table1[[#This Row],[Employee ID]],3)</f>
        <v>IT-201</v>
      </c>
      <c r="R1329" s="26" t="str">
        <f>LEFT(Table1[[#This Row],[Department]],3)</f>
        <v>IT</v>
      </c>
      <c r="S1329" s="37">
        <f>_xlfn.XLOOKUP(Table1[[#This Row],[City]],Table2[City],Table2[Bonus %])</f>
        <v>5</v>
      </c>
      <c r="U1329" s="48" t="str">
        <v xml:space="preserve">Kavya </v>
      </c>
      <c r="V1329" s="48" t="str">
        <v>Nair</v>
      </c>
    </row>
    <row r="1330" spans="1:22" x14ac:dyDescent="0.35">
      <c r="A1330" s="7" t="s">
        <v>2802</v>
      </c>
      <c r="B1330" s="40" t="str">
        <f>LEFT(Table1[[#This Row],[Employee Name]],FIND(" ",Table1[[#This Row],[Employee Name]]))</f>
        <v xml:space="preserve">Rohan </v>
      </c>
      <c r="C1330" s="40" t="str">
        <f>RIGHT(Table1[[#This Row],[Employee Name]],LEN(Table1[[#This Row],[Employee Name]])-FIND(" ",Table1[[#This Row],[Employee Name]]))</f>
        <v>Gupta</v>
      </c>
      <c r="D1330" s="22">
        <f>Table1[[#This Row],[Basic Salary]]+Table1[[#This Row],[Bonus]]</f>
        <v>113389</v>
      </c>
      <c r="E1330" s="8">
        <v>75</v>
      </c>
      <c r="F1330" s="45">
        <v>49</v>
      </c>
      <c r="G1330" s="8" t="str" cm="1">
        <f t="array" ref="G1330">_xlfn.IFS(Table1[[#This Row],[Performance Score]]&gt;=80,"Excellent",Table1[[#This Row],[Performance Score]]&gt;=60,"Good",Table1[[#This Row],[Performance Score]]&gt;=40,"Need Improvement")</f>
        <v>Need Improvement</v>
      </c>
      <c r="H1330" s="29">
        <f>Table1[[#This Row],[Bonus]]/Table1[[#This Row],[Basic Salary]]</f>
        <v>0.16561812537264337</v>
      </c>
      <c r="I1330" s="8">
        <f ca="1">DATEDIF(Table1[[#This Row],[Date of Birth]],TODAY(),"y")</f>
        <v>20</v>
      </c>
      <c r="J1330" s="33">
        <v>45612</v>
      </c>
      <c r="K1330" s="33" t="str" cm="1">
        <f t="array" aca="1" ref="K1330" ca="1">_xlfn.IFS(L1330&lt;3,"Junior",L1330&lt;=7,"Mid-Level",L1330&gt;7,"Senior")</f>
        <v>Junior</v>
      </c>
      <c r="L1330" s="45">
        <f ca="1">INT(YEARFRAC(Table1[[#This Row],[Joining Date]],TODAY(),1))</f>
        <v>1</v>
      </c>
      <c r="M1330" s="25" t="str">
        <f t="shared" ca="1" si="20"/>
        <v>No</v>
      </c>
      <c r="N1330" s="25">
        <f>YEAR(Table1[[#This Row],[Joining Date]])</f>
        <v>2024</v>
      </c>
      <c r="O1330" s="45">
        <f>MONTH(Table1[[#This Row],[Joining Date]])</f>
        <v>11</v>
      </c>
      <c r="P1330" s="25">
        <f ca="1">NETWORKDAYS(Table1[[#This Row],[Joining Date]],TODAY())</f>
        <v>421</v>
      </c>
      <c r="Q1330" s="25" t="str">
        <f>LEFT(Table1[[#This Row],[Department]],5)&amp;"-"&amp;RIGHT(Table1[[#This Row],[Employee ID]],3)</f>
        <v>Finan-746</v>
      </c>
      <c r="R1330" s="25" t="str">
        <f>LEFT(Table1[[#This Row],[Department]],3)</f>
        <v>Fin</v>
      </c>
      <c r="S1330" s="36">
        <f>_xlfn.XLOOKUP(Table1[[#This Row],[City]],Table2[City],Table2[Bonus %])</f>
        <v>6</v>
      </c>
      <c r="U1330" s="48" t="str">
        <v xml:space="preserve">Rohan </v>
      </c>
      <c r="V1330" s="48" t="str">
        <v>Gupta</v>
      </c>
    </row>
    <row r="1331" spans="1:22" x14ac:dyDescent="0.35">
      <c r="A1331" s="9" t="s">
        <v>3486</v>
      </c>
      <c r="B1331" s="41" t="str">
        <f>LEFT(Table1[[#This Row],[Employee Name]],FIND(" ",Table1[[#This Row],[Employee Name]]))</f>
        <v xml:space="preserve">Aditya </v>
      </c>
      <c r="C1331" s="41" t="str">
        <f>RIGHT(Table1[[#This Row],[Employee Name]],LEN(Table1[[#This Row],[Employee Name]])-FIND(" ",Table1[[#This Row],[Employee Name]]))</f>
        <v>Kapoor</v>
      </c>
      <c r="D1331" s="23">
        <f>Table1[[#This Row],[Basic Salary]]+Table1[[#This Row],[Bonus]]</f>
        <v>113389</v>
      </c>
      <c r="E1331" s="10">
        <v>76</v>
      </c>
      <c r="F1331" s="46">
        <v>59</v>
      </c>
      <c r="G1331" s="10" t="str" cm="1">
        <f t="array" ref="G1331">_xlfn.IFS(Table1[[#This Row],[Performance Score]]&gt;=80,"Excellent",Table1[[#This Row],[Performance Score]]&gt;=60,"Good",Table1[[#This Row],[Performance Score]]&gt;=40,"Need Improvement")</f>
        <v>Need Improvement</v>
      </c>
      <c r="H1331" s="30">
        <f>Table1[[#This Row],[Bonus]]/Table1[[#This Row],[Basic Salary]]</f>
        <v>0.11660495529207862</v>
      </c>
      <c r="I1331" s="10">
        <f ca="1">DATEDIF(Table1[[#This Row],[Date of Birth]],TODAY(),"y")</f>
        <v>37</v>
      </c>
      <c r="J1331" s="34">
        <v>42233</v>
      </c>
      <c r="K1331" s="33" t="str" cm="1">
        <f t="array" aca="1" ref="K1331" ca="1">_xlfn.IFS(L1331&lt;3,"Junior",L1331&lt;=7,"Mid-Level",L1331&gt;7,"Senior")</f>
        <v>Senior</v>
      </c>
      <c r="L1331" s="46">
        <f ca="1">INT(YEARFRAC(Table1[[#This Row],[Joining Date]],TODAY(),1))</f>
        <v>10</v>
      </c>
      <c r="M1331" s="25" t="str">
        <f t="shared" ca="1" si="20"/>
        <v>Yes</v>
      </c>
      <c r="N1331" s="26">
        <f>YEAR(Table1[[#This Row],[Joining Date]])</f>
        <v>2015</v>
      </c>
      <c r="O1331" s="46">
        <f>MONTH(Table1[[#This Row],[Joining Date]])</f>
        <v>8</v>
      </c>
      <c r="P1331" s="26">
        <f ca="1">NETWORKDAYS(Table1[[#This Row],[Joining Date]],TODAY())</f>
        <v>2836</v>
      </c>
      <c r="Q1331" s="26" t="str">
        <f>LEFT(Table1[[#This Row],[Department]],5)&amp;"-"&amp;RIGHT(Table1[[#This Row],[Employee ID]],3)</f>
        <v>Finan-430</v>
      </c>
      <c r="R1331" s="26" t="str">
        <f>LEFT(Table1[[#This Row],[Department]],3)</f>
        <v>Fin</v>
      </c>
      <c r="S1331" s="37">
        <f>_xlfn.XLOOKUP(Table1[[#This Row],[City]],Table2[City],Table2[Bonus %])</f>
        <v>4</v>
      </c>
      <c r="U1331" s="48" t="str">
        <v xml:space="preserve">Aditya </v>
      </c>
      <c r="V1331" s="48" t="str">
        <v>Kapoor</v>
      </c>
    </row>
    <row r="1332" spans="1:22" x14ac:dyDescent="0.35">
      <c r="A1332" s="7" t="s">
        <v>2534</v>
      </c>
      <c r="B1332" s="40" t="str">
        <f>LEFT(Table1[[#This Row],[Employee Name]],FIND(" ",Table1[[#This Row],[Employee Name]]))</f>
        <v xml:space="preserve">Vikram </v>
      </c>
      <c r="C1332" s="40" t="str">
        <f>RIGHT(Table1[[#This Row],[Employee Name]],LEN(Table1[[#This Row],[Employee Name]])-FIND(" ",Table1[[#This Row],[Employee Name]]))</f>
        <v>Singh</v>
      </c>
      <c r="D1332" s="22">
        <f>Table1[[#This Row],[Basic Salary]]+Table1[[#This Row],[Bonus]]</f>
        <v>113333</v>
      </c>
      <c r="E1332" s="8">
        <v>60</v>
      </c>
      <c r="F1332" s="45">
        <v>59</v>
      </c>
      <c r="G1332" s="8" t="str" cm="1">
        <f t="array" ref="G1332">_xlfn.IFS(Table1[[#This Row],[Performance Score]]&gt;=80,"Excellent",Table1[[#This Row],[Performance Score]]&gt;=60,"Good",Table1[[#This Row],[Performance Score]]&gt;=40,"Need Improvement")</f>
        <v>Need Improvement</v>
      </c>
      <c r="H1332" s="29">
        <f>Table1[[#This Row],[Bonus]]/Table1[[#This Row],[Basic Salary]]</f>
        <v>0.10650824025618996</v>
      </c>
      <c r="I1332" s="8">
        <f ca="1">DATEDIF(Table1[[#This Row],[Date of Birth]],TODAY(),"y")</f>
        <v>41</v>
      </c>
      <c r="J1332" s="33">
        <v>45245</v>
      </c>
      <c r="K1332" s="33" t="str" cm="1">
        <f t="array" aca="1" ref="K1332" ca="1">_xlfn.IFS(L1332&lt;3,"Junior",L1332&lt;=7,"Mid-Level",L1332&gt;7,"Senior")</f>
        <v>Junior</v>
      </c>
      <c r="L1332" s="45">
        <f ca="1">INT(YEARFRAC(Table1[[#This Row],[Joining Date]],TODAY(),1))</f>
        <v>2</v>
      </c>
      <c r="M1332" s="25" t="str">
        <f t="shared" ca="1" si="20"/>
        <v>No</v>
      </c>
      <c r="N1332" s="25">
        <f>YEAR(Table1[[#This Row],[Joining Date]])</f>
        <v>2023</v>
      </c>
      <c r="O1332" s="45">
        <f>MONTH(Table1[[#This Row],[Joining Date]])</f>
        <v>11</v>
      </c>
      <c r="P1332" s="25">
        <f ca="1">NETWORKDAYS(Table1[[#This Row],[Joining Date]],TODAY())</f>
        <v>684</v>
      </c>
      <c r="Q1332" s="25" t="str">
        <f>LEFT(Table1[[#This Row],[Department]],5)&amp;"-"&amp;RIGHT(Table1[[#This Row],[Employee ID]],3)</f>
        <v>Marke-478</v>
      </c>
      <c r="R1332" s="25" t="str">
        <f>LEFT(Table1[[#This Row],[Department]],3)</f>
        <v>Mar</v>
      </c>
      <c r="S1332" s="36">
        <f>_xlfn.XLOOKUP(Table1[[#This Row],[City]],Table2[City],Table2[Bonus %])</f>
        <v>5</v>
      </c>
      <c r="U1332" s="48" t="str">
        <v xml:space="preserve">Vikram </v>
      </c>
      <c r="V1332" s="48" t="str">
        <v>Singh</v>
      </c>
    </row>
    <row r="1333" spans="1:22" x14ac:dyDescent="0.35">
      <c r="A1333" s="9" t="s">
        <v>4793</v>
      </c>
      <c r="B1333" s="41" t="str">
        <f>LEFT(Table1[[#This Row],[Employee Name]],FIND(" ",Table1[[#This Row],[Employee Name]]))</f>
        <v xml:space="preserve">Gayathri </v>
      </c>
      <c r="C1333" s="41" t="str">
        <f>RIGHT(Table1[[#This Row],[Employee Name]],LEN(Table1[[#This Row],[Employee Name]])-FIND(" ",Table1[[#This Row],[Employee Name]]))</f>
        <v>Iyer</v>
      </c>
      <c r="D1333" s="23">
        <f>Table1[[#This Row],[Basic Salary]]+Table1[[#This Row],[Bonus]]</f>
        <v>113311</v>
      </c>
      <c r="E1333" s="10">
        <v>88</v>
      </c>
      <c r="F1333" s="46">
        <v>50</v>
      </c>
      <c r="G1333" s="10" t="str" cm="1">
        <f t="array" ref="G1333">_xlfn.IFS(Table1[[#This Row],[Performance Score]]&gt;=80,"Excellent",Table1[[#This Row],[Performance Score]]&gt;=60,"Good",Table1[[#This Row],[Performance Score]]&gt;=40,"Need Improvement")</f>
        <v>Need Improvement</v>
      </c>
      <c r="H1333" s="30">
        <f>Table1[[#This Row],[Bonus]]/Table1[[#This Row],[Basic Salary]]</f>
        <v>0.20520538620264206</v>
      </c>
      <c r="I1333" s="10">
        <f ca="1">DATEDIF(Table1[[#This Row],[Date of Birth]],TODAY(),"y")</f>
        <v>38</v>
      </c>
      <c r="J1333" s="34">
        <v>42329</v>
      </c>
      <c r="K1333" s="33" t="str" cm="1">
        <f t="array" aca="1" ref="K1333" ca="1">_xlfn.IFS(L1333&lt;3,"Junior",L1333&lt;=7,"Mid-Level",L1333&gt;7,"Senior")</f>
        <v>Senior</v>
      </c>
      <c r="L1333" s="46">
        <f ca="1">INT(YEARFRAC(Table1[[#This Row],[Joining Date]],TODAY(),1))</f>
        <v>10</v>
      </c>
      <c r="M1333" s="25" t="str">
        <f t="shared" ca="1" si="20"/>
        <v>Yes</v>
      </c>
      <c r="N1333" s="26">
        <f>YEAR(Table1[[#This Row],[Joining Date]])</f>
        <v>2015</v>
      </c>
      <c r="O1333" s="46">
        <f>MONTH(Table1[[#This Row],[Joining Date]])</f>
        <v>11</v>
      </c>
      <c r="P1333" s="26">
        <f ca="1">NETWORKDAYS(Table1[[#This Row],[Joining Date]],TODAY())</f>
        <v>2766</v>
      </c>
      <c r="Q1333" s="26" t="str">
        <f>LEFT(Table1[[#This Row],[Department]],5)&amp;"-"&amp;RIGHT(Table1[[#This Row],[Employee ID]],3)</f>
        <v>Suppo-737</v>
      </c>
      <c r="R1333" s="26" t="str">
        <f>LEFT(Table1[[#This Row],[Department]],3)</f>
        <v>Sup</v>
      </c>
      <c r="S1333" s="37">
        <f>_xlfn.XLOOKUP(Table1[[#This Row],[City]],Table2[City],Table2[Bonus %])</f>
        <v>4</v>
      </c>
      <c r="U1333" s="48" t="str">
        <v xml:space="preserve">Gayathri </v>
      </c>
      <c r="V1333" s="48" t="str">
        <v>Iyer</v>
      </c>
    </row>
    <row r="1334" spans="1:22" x14ac:dyDescent="0.35">
      <c r="A1334" s="7" t="s">
        <v>5018</v>
      </c>
      <c r="B1334" s="40" t="str">
        <f>LEFT(Table1[[#This Row],[Employee Name]],FIND(" ",Table1[[#This Row],[Employee Name]]))</f>
        <v xml:space="preserve">Sneha </v>
      </c>
      <c r="C1334" s="40" t="str">
        <f>RIGHT(Table1[[#This Row],[Employee Name]],LEN(Table1[[#This Row],[Employee Name]])-FIND(" ",Table1[[#This Row],[Employee Name]]))</f>
        <v>Iyer</v>
      </c>
      <c r="D1334" s="22">
        <f>Table1[[#This Row],[Basic Salary]]+Table1[[#This Row],[Bonus]]</f>
        <v>113305</v>
      </c>
      <c r="E1334" s="8">
        <v>61</v>
      </c>
      <c r="F1334" s="45">
        <v>59</v>
      </c>
      <c r="G1334" s="8" t="str" cm="1">
        <f t="array" ref="G1334">_xlfn.IFS(Table1[[#This Row],[Performance Score]]&gt;=80,"Excellent",Table1[[#This Row],[Performance Score]]&gt;=60,"Good",Table1[[#This Row],[Performance Score]]&gt;=40,"Need Improvement")</f>
        <v>Need Improvement</v>
      </c>
      <c r="H1334" s="29">
        <f>Table1[[#This Row],[Bonus]]/Table1[[#This Row],[Basic Salary]]</f>
        <v>0.35386545584896645</v>
      </c>
      <c r="I1334" s="8">
        <f ca="1">DATEDIF(Table1[[#This Row],[Date of Birth]],TODAY(),"y")</f>
        <v>41</v>
      </c>
      <c r="J1334" s="33">
        <v>44166</v>
      </c>
      <c r="K1334" s="33" t="str" cm="1">
        <f t="array" aca="1" ref="K1334" ca="1">_xlfn.IFS(L1334&lt;3,"Junior",L1334&lt;=7,"Mid-Level",L1334&gt;7,"Senior")</f>
        <v>Mid-Level</v>
      </c>
      <c r="L1334" s="45">
        <f ca="1">INT(YEARFRAC(Table1[[#This Row],[Joining Date]],TODAY(),1))</f>
        <v>5</v>
      </c>
      <c r="M1334" s="25" t="str">
        <f t="shared" ca="1" si="20"/>
        <v>No</v>
      </c>
      <c r="N1334" s="25">
        <f>YEAR(Table1[[#This Row],[Joining Date]])</f>
        <v>2020</v>
      </c>
      <c r="O1334" s="45">
        <f>MONTH(Table1[[#This Row],[Joining Date]])</f>
        <v>12</v>
      </c>
      <c r="P1334" s="25">
        <f ca="1">NETWORKDAYS(Table1[[#This Row],[Joining Date]],TODAY())</f>
        <v>1455</v>
      </c>
      <c r="Q1334" s="25" t="str">
        <f>LEFT(Table1[[#This Row],[Department]],5)&amp;"-"&amp;RIGHT(Table1[[#This Row],[Employee ID]],3)</f>
        <v>HR-962</v>
      </c>
      <c r="R1334" s="25" t="str">
        <f>LEFT(Table1[[#This Row],[Department]],3)</f>
        <v>HR</v>
      </c>
      <c r="S1334" s="36">
        <f>_xlfn.XLOOKUP(Table1[[#This Row],[City]],Table2[City],Table2[Bonus %])</f>
        <v>7</v>
      </c>
      <c r="U1334" s="48" t="str">
        <v xml:space="preserve">Sneha </v>
      </c>
      <c r="V1334" s="48" t="str">
        <v>Iyer</v>
      </c>
    </row>
    <row r="1335" spans="1:22" x14ac:dyDescent="0.35">
      <c r="A1335" s="9" t="s">
        <v>1574</v>
      </c>
      <c r="B1335" s="41" t="str">
        <f>LEFT(Table1[[#This Row],[Employee Name]],FIND(" ",Table1[[#This Row],[Employee Name]]))</f>
        <v xml:space="preserve">Krishna </v>
      </c>
      <c r="C1335" s="41" t="str">
        <f>RIGHT(Table1[[#This Row],[Employee Name]],LEN(Table1[[#This Row],[Employee Name]])-FIND(" ",Table1[[#This Row],[Employee Name]]))</f>
        <v>Chaitanya</v>
      </c>
      <c r="D1335" s="23">
        <f>Table1[[#This Row],[Basic Salary]]+Table1[[#This Row],[Bonus]]</f>
        <v>113293</v>
      </c>
      <c r="E1335" s="10">
        <v>66</v>
      </c>
      <c r="F1335" s="46">
        <v>88</v>
      </c>
      <c r="G1335" s="10" t="str" cm="1">
        <f t="array" ref="G1335">_xlfn.IFS(Table1[[#This Row],[Performance Score]]&gt;=80,"Excellent",Table1[[#This Row],[Performance Score]]&gt;=60,"Good",Table1[[#This Row],[Performance Score]]&gt;=40,"Need Improvement")</f>
        <v>Excellent</v>
      </c>
      <c r="H1335" s="30">
        <f>Table1[[#This Row],[Bonus]]/Table1[[#This Row],[Basic Salary]]</f>
        <v>0.13605414890950113</v>
      </c>
      <c r="I1335" s="10">
        <f ca="1">DATEDIF(Table1[[#This Row],[Date of Birth]],TODAY(),"y")</f>
        <v>33</v>
      </c>
      <c r="J1335" s="34">
        <v>43178</v>
      </c>
      <c r="K1335" s="33" t="str" cm="1">
        <f t="array" aca="1" ref="K1335" ca="1">_xlfn.IFS(L1335&lt;3,"Junior",L1335&lt;=7,"Mid-Level",L1335&gt;7,"Senior")</f>
        <v>Senior</v>
      </c>
      <c r="L1335" s="46">
        <f ca="1">INT(YEARFRAC(Table1[[#This Row],[Joining Date]],TODAY(),1))</f>
        <v>8</v>
      </c>
      <c r="M1335" s="25" t="str">
        <f t="shared" ca="1" si="20"/>
        <v>Yes</v>
      </c>
      <c r="N1335" s="26">
        <f>YEAR(Table1[[#This Row],[Joining Date]])</f>
        <v>2018</v>
      </c>
      <c r="O1335" s="46">
        <f>MONTH(Table1[[#This Row],[Joining Date]])</f>
        <v>3</v>
      </c>
      <c r="P1335" s="26">
        <f ca="1">NETWORKDAYS(Table1[[#This Row],[Joining Date]],TODAY())</f>
        <v>2161</v>
      </c>
      <c r="Q1335" s="26" t="str">
        <f>LEFT(Table1[[#This Row],[Department]],5)&amp;"-"&amp;RIGHT(Table1[[#This Row],[Employee ID]],3)</f>
        <v>Sales-518</v>
      </c>
      <c r="R1335" s="26" t="str">
        <f>LEFT(Table1[[#This Row],[Department]],3)</f>
        <v>Sal</v>
      </c>
      <c r="S1335" s="37">
        <f>_xlfn.XLOOKUP(Table1[[#This Row],[City]],Table2[City],Table2[Bonus %])</f>
        <v>5</v>
      </c>
      <c r="U1335" s="48" t="str">
        <v xml:space="preserve">Krishna </v>
      </c>
      <c r="V1335" s="48" t="str">
        <v>Chaitanya</v>
      </c>
    </row>
    <row r="1336" spans="1:22" x14ac:dyDescent="0.35">
      <c r="A1336" s="7" t="s">
        <v>2706</v>
      </c>
      <c r="B1336" s="40" t="str">
        <f>LEFT(Table1[[#This Row],[Employee Name]],FIND(" ",Table1[[#This Row],[Employee Name]]))</f>
        <v xml:space="preserve">Neha </v>
      </c>
      <c r="C1336" s="40" t="str">
        <f>RIGHT(Table1[[#This Row],[Employee Name]],LEN(Table1[[#This Row],[Employee Name]])-FIND(" ",Table1[[#This Row],[Employee Name]]))</f>
        <v>Kulkarni</v>
      </c>
      <c r="D1336" s="22">
        <f>Table1[[#This Row],[Basic Salary]]+Table1[[#This Row],[Bonus]]</f>
        <v>113279</v>
      </c>
      <c r="E1336" s="8">
        <v>81</v>
      </c>
      <c r="F1336" s="45">
        <v>73</v>
      </c>
      <c r="G1336" s="8" t="str" cm="1">
        <f t="array" ref="G1336">_xlfn.IFS(Table1[[#This Row],[Performance Score]]&gt;=80,"Excellent",Table1[[#This Row],[Performance Score]]&gt;=60,"Good",Table1[[#This Row],[Performance Score]]&gt;=40,"Need Improvement")</f>
        <v>Good</v>
      </c>
      <c r="H1336" s="29">
        <f>Table1[[#This Row],[Bonus]]/Table1[[#This Row],[Basic Salary]]</f>
        <v>0.20957374108401317</v>
      </c>
      <c r="I1336" s="8">
        <f ca="1">DATEDIF(Table1[[#This Row],[Date of Birth]],TODAY(),"y")</f>
        <v>29</v>
      </c>
      <c r="J1336" s="33">
        <v>42219</v>
      </c>
      <c r="K1336" s="33" t="str" cm="1">
        <f t="array" aca="1" ref="K1336" ca="1">_xlfn.IFS(L1336&lt;3,"Junior",L1336&lt;=7,"Mid-Level",L1336&gt;7,"Senior")</f>
        <v>Senior</v>
      </c>
      <c r="L1336" s="45">
        <f ca="1">INT(YEARFRAC(Table1[[#This Row],[Joining Date]],TODAY(),1))</f>
        <v>10</v>
      </c>
      <c r="M1336" s="25" t="str">
        <f t="shared" ca="1" si="20"/>
        <v>Yes</v>
      </c>
      <c r="N1336" s="25">
        <f>YEAR(Table1[[#This Row],[Joining Date]])</f>
        <v>2015</v>
      </c>
      <c r="O1336" s="45">
        <f>MONTH(Table1[[#This Row],[Joining Date]])</f>
        <v>8</v>
      </c>
      <c r="P1336" s="25">
        <f ca="1">NETWORKDAYS(Table1[[#This Row],[Joining Date]],TODAY())</f>
        <v>2846</v>
      </c>
      <c r="Q1336" s="25" t="str">
        <f>LEFT(Table1[[#This Row],[Department]],5)&amp;"-"&amp;RIGHT(Table1[[#This Row],[Employee ID]],3)</f>
        <v>HR-650</v>
      </c>
      <c r="R1336" s="25" t="str">
        <f>LEFT(Table1[[#This Row],[Department]],3)</f>
        <v>HR</v>
      </c>
      <c r="S1336" s="36">
        <f>_xlfn.XLOOKUP(Table1[[#This Row],[City]],Table2[City],Table2[Bonus %])</f>
        <v>5</v>
      </c>
      <c r="U1336" s="48" t="str">
        <v xml:space="preserve">Neha </v>
      </c>
      <c r="V1336" s="48" t="str">
        <v>Kulkarni</v>
      </c>
    </row>
    <row r="1337" spans="1:22" x14ac:dyDescent="0.35">
      <c r="A1337" s="9" t="s">
        <v>4406</v>
      </c>
      <c r="B1337" s="41" t="str">
        <f>LEFT(Table1[[#This Row],[Employee Name]],FIND(" ",Table1[[#This Row],[Employee Name]]))</f>
        <v xml:space="preserve">Aditya </v>
      </c>
      <c r="C1337" s="41" t="str">
        <f>RIGHT(Table1[[#This Row],[Employee Name]],LEN(Table1[[#This Row],[Employee Name]])-FIND(" ",Table1[[#This Row],[Employee Name]]))</f>
        <v>Kapoor</v>
      </c>
      <c r="D1337" s="23">
        <f>Table1[[#This Row],[Basic Salary]]+Table1[[#This Row],[Bonus]]</f>
        <v>113237</v>
      </c>
      <c r="E1337" s="10">
        <v>66</v>
      </c>
      <c r="F1337" s="46">
        <v>61</v>
      </c>
      <c r="G1337" s="10" t="str" cm="1">
        <f t="array" ref="G1337">_xlfn.IFS(Table1[[#This Row],[Performance Score]]&gt;=80,"Excellent",Table1[[#This Row],[Performance Score]]&gt;=60,"Good",Table1[[#This Row],[Performance Score]]&gt;=40,"Need Improvement")</f>
        <v>Good</v>
      </c>
      <c r="H1337" s="30">
        <f>Table1[[#This Row],[Bonus]]/Table1[[#This Row],[Basic Salary]]</f>
        <v>0.23086371442857453</v>
      </c>
      <c r="I1337" s="10">
        <f ca="1">DATEDIF(Table1[[#This Row],[Date of Birth]],TODAY(),"y")</f>
        <v>16</v>
      </c>
      <c r="J1337" s="34">
        <v>45844</v>
      </c>
      <c r="K1337" s="33" t="str" cm="1">
        <f t="array" aca="1" ref="K1337" ca="1">_xlfn.IFS(L1337&lt;3,"Junior",L1337&lt;=7,"Mid-Level",L1337&gt;7,"Senior")</f>
        <v>Junior</v>
      </c>
      <c r="L1337" s="46">
        <f ca="1">INT(YEARFRAC(Table1[[#This Row],[Joining Date]],TODAY(),1))</f>
        <v>0</v>
      </c>
      <c r="M1337" s="25" t="str">
        <f t="shared" ca="1" si="20"/>
        <v>No</v>
      </c>
      <c r="N1337" s="26">
        <f>YEAR(Table1[[#This Row],[Joining Date]])</f>
        <v>2025</v>
      </c>
      <c r="O1337" s="46">
        <f>MONTH(Table1[[#This Row],[Joining Date]])</f>
        <v>7</v>
      </c>
      <c r="P1337" s="26">
        <f ca="1">NETWORKDAYS(Table1[[#This Row],[Joining Date]],TODAY())</f>
        <v>256</v>
      </c>
      <c r="Q1337" s="26" t="str">
        <f>LEFT(Table1[[#This Row],[Department]],5)&amp;"-"&amp;RIGHT(Table1[[#This Row],[Employee ID]],3)</f>
        <v>Suppo-350</v>
      </c>
      <c r="R1337" s="26" t="str">
        <f>LEFT(Table1[[#This Row],[Department]],3)</f>
        <v>Sup</v>
      </c>
      <c r="S1337" s="37">
        <f>_xlfn.XLOOKUP(Table1[[#This Row],[City]],Table2[City],Table2[Bonus %])</f>
        <v>4</v>
      </c>
      <c r="U1337" s="48" t="str">
        <v xml:space="preserve">Aditya </v>
      </c>
      <c r="V1337" s="48" t="str">
        <v>Kapoor</v>
      </c>
    </row>
    <row r="1338" spans="1:22" x14ac:dyDescent="0.35">
      <c r="A1338" s="7" t="s">
        <v>598</v>
      </c>
      <c r="B1338" s="40" t="str">
        <f>LEFT(Table1[[#This Row],[Employee Name]],FIND(" ",Table1[[#This Row],[Employee Name]]))</f>
        <v xml:space="preserve">Aarav </v>
      </c>
      <c r="C1338" s="40" t="str">
        <f>RIGHT(Table1[[#This Row],[Employee Name]],LEN(Table1[[#This Row],[Employee Name]])-FIND(" ",Table1[[#This Row],[Employee Name]]))</f>
        <v>Sharma</v>
      </c>
      <c r="D1338" s="22">
        <f>Table1[[#This Row],[Basic Salary]]+Table1[[#This Row],[Bonus]]</f>
        <v>113224</v>
      </c>
      <c r="E1338" s="8">
        <v>83</v>
      </c>
      <c r="F1338" s="45">
        <v>89</v>
      </c>
      <c r="G1338" s="8" t="str" cm="1">
        <f t="array" ref="G1338">_xlfn.IFS(Table1[[#This Row],[Performance Score]]&gt;=80,"Excellent",Table1[[#This Row],[Performance Score]]&gt;=60,"Good",Table1[[#This Row],[Performance Score]]&gt;=40,"Need Improvement")</f>
        <v>Excellent</v>
      </c>
      <c r="H1338" s="29">
        <f>Table1[[#This Row],[Bonus]]/Table1[[#This Row],[Basic Salary]]</f>
        <v>9.7706164078102883E-2</v>
      </c>
      <c r="I1338" s="8">
        <f ca="1">DATEDIF(Table1[[#This Row],[Date of Birth]],TODAY(),"y")</f>
        <v>15</v>
      </c>
      <c r="J1338" s="33">
        <v>43951</v>
      </c>
      <c r="K1338" s="33" t="str" cm="1">
        <f t="array" aca="1" ref="K1338" ca="1">_xlfn.IFS(L1338&lt;3,"Junior",L1338&lt;=7,"Mid-Level",L1338&gt;7,"Senior")</f>
        <v>Mid-Level</v>
      </c>
      <c r="L1338" s="45">
        <f ca="1">INT(YEARFRAC(Table1[[#This Row],[Joining Date]],TODAY(),1))</f>
        <v>6</v>
      </c>
      <c r="M1338" s="25" t="str">
        <f t="shared" ca="1" si="20"/>
        <v>Yes</v>
      </c>
      <c r="N1338" s="25">
        <f>YEAR(Table1[[#This Row],[Joining Date]])</f>
        <v>2020</v>
      </c>
      <c r="O1338" s="45">
        <f>MONTH(Table1[[#This Row],[Joining Date]])</f>
        <v>4</v>
      </c>
      <c r="P1338" s="25">
        <f ca="1">NETWORKDAYS(Table1[[#This Row],[Joining Date]],TODAY())</f>
        <v>1608</v>
      </c>
      <c r="Q1338" s="25" t="str">
        <f>LEFT(Table1[[#This Row],[Department]],5)&amp;"-"&amp;RIGHT(Table1[[#This Row],[Employee ID]],3)</f>
        <v>Opera-542</v>
      </c>
      <c r="R1338" s="25" t="str">
        <f>LEFT(Table1[[#This Row],[Department]],3)</f>
        <v>Ope</v>
      </c>
      <c r="S1338" s="36">
        <f>_xlfn.XLOOKUP(Table1[[#This Row],[City]],Table2[City],Table2[Bonus %])</f>
        <v>5</v>
      </c>
      <c r="U1338" s="48" t="str">
        <v xml:space="preserve">Aarav </v>
      </c>
      <c r="V1338" s="48" t="str">
        <v>Sharma</v>
      </c>
    </row>
    <row r="1339" spans="1:22" x14ac:dyDescent="0.35">
      <c r="A1339" s="9" t="s">
        <v>1775</v>
      </c>
      <c r="B1339" s="41" t="str">
        <f>LEFT(Table1[[#This Row],[Employee Name]],FIND(" ",Table1[[#This Row],[Employee Name]]))</f>
        <v xml:space="preserve">Swathi </v>
      </c>
      <c r="C1339" s="41" t="str">
        <f>RIGHT(Table1[[#This Row],[Employee Name]],LEN(Table1[[#This Row],[Employee Name]])-FIND(" ",Table1[[#This Row],[Employee Name]]))</f>
        <v>Ramesh</v>
      </c>
      <c r="D1339" s="23">
        <f>Table1[[#This Row],[Basic Salary]]+Table1[[#This Row],[Bonus]]</f>
        <v>113194</v>
      </c>
      <c r="E1339" s="10">
        <v>97</v>
      </c>
      <c r="F1339" s="46">
        <v>75</v>
      </c>
      <c r="G1339" s="10" t="str" cm="1">
        <f t="array" ref="G1339">_xlfn.IFS(Table1[[#This Row],[Performance Score]]&gt;=80,"Excellent",Table1[[#This Row],[Performance Score]]&gt;=60,"Good",Table1[[#This Row],[Performance Score]]&gt;=40,"Need Improvement")</f>
        <v>Good</v>
      </c>
      <c r="H1339" s="30">
        <f>Table1[[#This Row],[Bonus]]/Table1[[#This Row],[Basic Salary]]</f>
        <v>0.33750044310004607</v>
      </c>
      <c r="I1339" s="10">
        <f ca="1">DATEDIF(Table1[[#This Row],[Date of Birth]],TODAY(),"y")</f>
        <v>44</v>
      </c>
      <c r="J1339" s="34">
        <v>45282</v>
      </c>
      <c r="K1339" s="33" t="str" cm="1">
        <f t="array" aca="1" ref="K1339" ca="1">_xlfn.IFS(L1339&lt;3,"Junior",L1339&lt;=7,"Mid-Level",L1339&gt;7,"Senior")</f>
        <v>Junior</v>
      </c>
      <c r="L1339" s="46">
        <f ca="1">INT(YEARFRAC(Table1[[#This Row],[Joining Date]],TODAY(),1))</f>
        <v>2</v>
      </c>
      <c r="M1339" s="25" t="str">
        <f t="shared" ca="1" si="20"/>
        <v>No</v>
      </c>
      <c r="N1339" s="26">
        <f>YEAR(Table1[[#This Row],[Joining Date]])</f>
        <v>2023</v>
      </c>
      <c r="O1339" s="46">
        <f>MONTH(Table1[[#This Row],[Joining Date]])</f>
        <v>12</v>
      </c>
      <c r="P1339" s="26">
        <f ca="1">NETWORKDAYS(Table1[[#This Row],[Joining Date]],TODAY())</f>
        <v>657</v>
      </c>
      <c r="Q1339" s="26" t="str">
        <f>LEFT(Table1[[#This Row],[Department]],5)&amp;"-"&amp;RIGHT(Table1[[#This Row],[Employee ID]],3)</f>
        <v>IT-719</v>
      </c>
      <c r="R1339" s="26" t="str">
        <f>LEFT(Table1[[#This Row],[Department]],3)</f>
        <v>IT</v>
      </c>
      <c r="S1339" s="37">
        <f>_xlfn.XLOOKUP(Table1[[#This Row],[City]],Table2[City],Table2[Bonus %])</f>
        <v>6</v>
      </c>
      <c r="U1339" s="48" t="str">
        <v xml:space="preserve">Swathi </v>
      </c>
      <c r="V1339" s="48" t="str">
        <v>Ramesh</v>
      </c>
    </row>
    <row r="1340" spans="1:22" x14ac:dyDescent="0.35">
      <c r="A1340" s="7" t="s">
        <v>4792</v>
      </c>
      <c r="B1340" s="40" t="str">
        <f>LEFT(Table1[[#This Row],[Employee Name]],FIND(" ",Table1[[#This Row],[Employee Name]]))</f>
        <v xml:space="preserve">Arjun </v>
      </c>
      <c r="C1340" s="40" t="str">
        <f>RIGHT(Table1[[#This Row],[Employee Name]],LEN(Table1[[#This Row],[Employee Name]])-FIND(" ",Table1[[#This Row],[Employee Name]]))</f>
        <v>Mehta</v>
      </c>
      <c r="D1340" s="22">
        <f>Table1[[#This Row],[Basic Salary]]+Table1[[#This Row],[Bonus]]</f>
        <v>113192</v>
      </c>
      <c r="E1340" s="8">
        <v>75</v>
      </c>
      <c r="F1340" s="45">
        <v>86</v>
      </c>
      <c r="G1340" s="8" t="str" cm="1">
        <f t="array" ref="G1340">_xlfn.IFS(Table1[[#This Row],[Performance Score]]&gt;=80,"Excellent",Table1[[#This Row],[Performance Score]]&gt;=60,"Good",Table1[[#This Row],[Performance Score]]&gt;=40,"Need Improvement")</f>
        <v>Excellent</v>
      </c>
      <c r="H1340" s="29">
        <f>Table1[[#This Row],[Bonus]]/Table1[[#This Row],[Basic Salary]]</f>
        <v>0.27345138717008305</v>
      </c>
      <c r="I1340" s="8">
        <f ca="1">DATEDIF(Table1[[#This Row],[Date of Birth]],TODAY(),"y")</f>
        <v>14</v>
      </c>
      <c r="J1340" s="33">
        <v>43894</v>
      </c>
      <c r="K1340" s="33" t="str" cm="1">
        <f t="array" aca="1" ref="K1340" ca="1">_xlfn.IFS(L1340&lt;3,"Junior",L1340&lt;=7,"Mid-Level",L1340&gt;7,"Senior")</f>
        <v>Mid-Level</v>
      </c>
      <c r="L1340" s="45">
        <f ca="1">INT(YEARFRAC(Table1[[#This Row],[Joining Date]],TODAY(),1))</f>
        <v>6</v>
      </c>
      <c r="M1340" s="25" t="str">
        <f t="shared" ca="1" si="20"/>
        <v>Yes</v>
      </c>
      <c r="N1340" s="25">
        <f>YEAR(Table1[[#This Row],[Joining Date]])</f>
        <v>2020</v>
      </c>
      <c r="O1340" s="45">
        <f>MONTH(Table1[[#This Row],[Joining Date]])</f>
        <v>3</v>
      </c>
      <c r="P1340" s="25">
        <f ca="1">NETWORKDAYS(Table1[[#This Row],[Joining Date]],TODAY())</f>
        <v>1649</v>
      </c>
      <c r="Q1340" s="25" t="str">
        <f>LEFT(Table1[[#This Row],[Department]],5)&amp;"-"&amp;RIGHT(Table1[[#This Row],[Employee ID]],3)</f>
        <v>Opera-736</v>
      </c>
      <c r="R1340" s="25" t="str">
        <f>LEFT(Table1[[#This Row],[Department]],3)</f>
        <v>Ope</v>
      </c>
      <c r="S1340" s="36">
        <f>_xlfn.XLOOKUP(Table1[[#This Row],[City]],Table2[City],Table2[Bonus %])</f>
        <v>4</v>
      </c>
      <c r="U1340" s="48" t="str">
        <v xml:space="preserve">Arjun </v>
      </c>
      <c r="V1340" s="48" t="str">
        <v>Mehta</v>
      </c>
    </row>
    <row r="1341" spans="1:22" x14ac:dyDescent="0.35">
      <c r="A1341" s="9" t="s">
        <v>2977</v>
      </c>
      <c r="B1341" s="41" t="str">
        <f>LEFT(Table1[[#This Row],[Employee Name]],FIND(" ",Table1[[#This Row],[Employee Name]]))</f>
        <v xml:space="preserve">Nisha </v>
      </c>
      <c r="C1341" s="41" t="str">
        <f>RIGHT(Table1[[#This Row],[Employee Name]],LEN(Table1[[#This Row],[Employee Name]])-FIND(" ",Table1[[#This Row],[Employee Name]]))</f>
        <v>Kapoor</v>
      </c>
      <c r="D1341" s="23">
        <f>Table1[[#This Row],[Basic Salary]]+Table1[[#This Row],[Bonus]]</f>
        <v>113176</v>
      </c>
      <c r="E1341" s="10">
        <v>91</v>
      </c>
      <c r="F1341" s="46">
        <v>57</v>
      </c>
      <c r="G1341" s="10" t="str" cm="1">
        <f t="array" ref="G1341">_xlfn.IFS(Table1[[#This Row],[Performance Score]]&gt;=80,"Excellent",Table1[[#This Row],[Performance Score]]&gt;=60,"Good",Table1[[#This Row],[Performance Score]]&gt;=40,"Need Improvement")</f>
        <v>Need Improvement</v>
      </c>
      <c r="H1341" s="30">
        <f>Table1[[#This Row],[Bonus]]/Table1[[#This Row],[Basic Salary]]</f>
        <v>5.7788827306459303E-2</v>
      </c>
      <c r="I1341" s="10">
        <f ca="1">DATEDIF(Table1[[#This Row],[Date of Birth]],TODAY(),"y")</f>
        <v>28</v>
      </c>
      <c r="J1341" s="34">
        <v>44082</v>
      </c>
      <c r="K1341" s="33" t="str" cm="1">
        <f t="array" aca="1" ref="K1341" ca="1">_xlfn.IFS(L1341&lt;3,"Junior",L1341&lt;=7,"Mid-Level",L1341&gt;7,"Senior")</f>
        <v>Mid-Level</v>
      </c>
      <c r="L1341" s="46">
        <f ca="1">INT(YEARFRAC(Table1[[#This Row],[Joining Date]],TODAY(),1))</f>
        <v>5</v>
      </c>
      <c r="M1341" s="25" t="str">
        <f t="shared" ca="1" si="20"/>
        <v>No</v>
      </c>
      <c r="N1341" s="26">
        <f>YEAR(Table1[[#This Row],[Joining Date]])</f>
        <v>2020</v>
      </c>
      <c r="O1341" s="46">
        <f>MONTH(Table1[[#This Row],[Joining Date]])</f>
        <v>9</v>
      </c>
      <c r="P1341" s="26">
        <f ca="1">NETWORKDAYS(Table1[[#This Row],[Joining Date]],TODAY())</f>
        <v>1515</v>
      </c>
      <c r="Q1341" s="26" t="str">
        <f>LEFT(Table1[[#This Row],[Department]],5)&amp;"-"&amp;RIGHT(Table1[[#This Row],[Employee ID]],3)</f>
        <v>HR-921</v>
      </c>
      <c r="R1341" s="26" t="str">
        <f>LEFT(Table1[[#This Row],[Department]],3)</f>
        <v>HR</v>
      </c>
      <c r="S1341" s="37">
        <f>_xlfn.XLOOKUP(Table1[[#This Row],[City]],Table2[City],Table2[Bonus %])</f>
        <v>7</v>
      </c>
      <c r="U1341" s="48" t="str">
        <v xml:space="preserve">Nisha </v>
      </c>
      <c r="V1341" s="48" t="str">
        <v>Kapoor</v>
      </c>
    </row>
    <row r="1342" spans="1:22" x14ac:dyDescent="0.35">
      <c r="A1342" s="7" t="s">
        <v>4757</v>
      </c>
      <c r="B1342" s="40" t="str">
        <f>LEFT(Table1[[#This Row],[Employee Name]],FIND(" ",Table1[[#This Row],[Employee Name]]))</f>
        <v xml:space="preserve">Arjun </v>
      </c>
      <c r="C1342" s="40" t="str">
        <f>RIGHT(Table1[[#This Row],[Employee Name]],LEN(Table1[[#This Row],[Employee Name]])-FIND(" ",Table1[[#This Row],[Employee Name]]))</f>
        <v>Mehta</v>
      </c>
      <c r="D1342" s="22">
        <f>Table1[[#This Row],[Basic Salary]]+Table1[[#This Row],[Bonus]]</f>
        <v>113147</v>
      </c>
      <c r="E1342" s="8">
        <v>61</v>
      </c>
      <c r="F1342" s="45">
        <v>81</v>
      </c>
      <c r="G1342" s="8" t="str" cm="1">
        <f t="array" ref="G1342">_xlfn.IFS(Table1[[#This Row],[Performance Score]]&gt;=80,"Excellent",Table1[[#This Row],[Performance Score]]&gt;=60,"Good",Table1[[#This Row],[Performance Score]]&gt;=40,"Need Improvement")</f>
        <v>Excellent</v>
      </c>
      <c r="H1342" s="29">
        <f>Table1[[#This Row],[Bonus]]/Table1[[#This Row],[Basic Salary]]</f>
        <v>0.26008708919403517</v>
      </c>
      <c r="I1342" s="8">
        <f ca="1">DATEDIF(Table1[[#This Row],[Date of Birth]],TODAY(),"y")</f>
        <v>23</v>
      </c>
      <c r="J1342" s="33">
        <v>45457</v>
      </c>
      <c r="K1342" s="33" t="str" cm="1">
        <f t="array" aca="1" ref="K1342" ca="1">_xlfn.IFS(L1342&lt;3,"Junior",L1342&lt;=7,"Mid-Level",L1342&gt;7,"Senior")</f>
        <v>Junior</v>
      </c>
      <c r="L1342" s="45">
        <f ca="1">INT(YEARFRAC(Table1[[#This Row],[Joining Date]],TODAY(),1))</f>
        <v>2</v>
      </c>
      <c r="M1342" s="25" t="str">
        <f t="shared" ca="1" si="20"/>
        <v>No</v>
      </c>
      <c r="N1342" s="25">
        <f>YEAR(Table1[[#This Row],[Joining Date]])</f>
        <v>2024</v>
      </c>
      <c r="O1342" s="45">
        <f>MONTH(Table1[[#This Row],[Joining Date]])</f>
        <v>6</v>
      </c>
      <c r="P1342" s="25">
        <f ca="1">NETWORKDAYS(Table1[[#This Row],[Joining Date]],TODAY())</f>
        <v>532</v>
      </c>
      <c r="Q1342" s="25" t="str">
        <f>LEFT(Table1[[#This Row],[Department]],5)&amp;"-"&amp;RIGHT(Table1[[#This Row],[Employee ID]],3)</f>
        <v>Opera-701</v>
      </c>
      <c r="R1342" s="25" t="str">
        <f>LEFT(Table1[[#This Row],[Department]],3)</f>
        <v>Ope</v>
      </c>
      <c r="S1342" s="36">
        <f>_xlfn.XLOOKUP(Table1[[#This Row],[City]],Table2[City],Table2[Bonus %])</f>
        <v>8</v>
      </c>
      <c r="U1342" s="48" t="str">
        <v xml:space="preserve">Arjun </v>
      </c>
      <c r="V1342" s="48" t="str">
        <v>Mehta</v>
      </c>
    </row>
    <row r="1343" spans="1:22" x14ac:dyDescent="0.35">
      <c r="A1343" s="9" t="s">
        <v>4387</v>
      </c>
      <c r="B1343" s="41" t="str">
        <f>LEFT(Table1[[#This Row],[Employee Name]],FIND(" ",Table1[[#This Row],[Employee Name]]))</f>
        <v xml:space="preserve">Arjun </v>
      </c>
      <c r="C1343" s="41" t="str">
        <f>RIGHT(Table1[[#This Row],[Employee Name]],LEN(Table1[[#This Row],[Employee Name]])-FIND(" ",Table1[[#This Row],[Employee Name]]))</f>
        <v>Mehta</v>
      </c>
      <c r="D1343" s="23">
        <f>Table1[[#This Row],[Basic Salary]]+Table1[[#This Row],[Bonus]]</f>
        <v>113140</v>
      </c>
      <c r="E1343" s="10">
        <v>92</v>
      </c>
      <c r="F1343" s="46">
        <v>59</v>
      </c>
      <c r="G1343" s="10" t="str" cm="1">
        <f t="array" ref="G1343">_xlfn.IFS(Table1[[#This Row],[Performance Score]]&gt;=80,"Excellent",Table1[[#This Row],[Performance Score]]&gt;=60,"Good",Table1[[#This Row],[Performance Score]]&gt;=40,"Need Improvement")</f>
        <v>Need Improvement</v>
      </c>
      <c r="H1343" s="30">
        <f>Table1[[#This Row],[Bonus]]/Table1[[#This Row],[Basic Salary]]</f>
        <v>4.6817172464840857E-2</v>
      </c>
      <c r="I1343" s="10">
        <f ca="1">DATEDIF(Table1[[#This Row],[Date of Birth]],TODAY(),"y")</f>
        <v>41</v>
      </c>
      <c r="J1343" s="34">
        <v>42316</v>
      </c>
      <c r="K1343" s="33" t="str" cm="1">
        <f t="array" aca="1" ref="K1343" ca="1">_xlfn.IFS(L1343&lt;3,"Junior",L1343&lt;=7,"Mid-Level",L1343&gt;7,"Senior")</f>
        <v>Senior</v>
      </c>
      <c r="L1343" s="46">
        <f ca="1">INT(YEARFRAC(Table1[[#This Row],[Joining Date]],TODAY(),1))</f>
        <v>10</v>
      </c>
      <c r="M1343" s="25" t="str">
        <f t="shared" ca="1" si="20"/>
        <v>Yes</v>
      </c>
      <c r="N1343" s="26">
        <f>YEAR(Table1[[#This Row],[Joining Date]])</f>
        <v>2015</v>
      </c>
      <c r="O1343" s="46">
        <f>MONTH(Table1[[#This Row],[Joining Date]])</f>
        <v>11</v>
      </c>
      <c r="P1343" s="26">
        <f ca="1">NETWORKDAYS(Table1[[#This Row],[Joining Date]],TODAY())</f>
        <v>2776</v>
      </c>
      <c r="Q1343" s="26" t="str">
        <f>LEFT(Table1[[#This Row],[Department]],5)&amp;"-"&amp;RIGHT(Table1[[#This Row],[Employee ID]],3)</f>
        <v>Opera-331</v>
      </c>
      <c r="R1343" s="26" t="str">
        <f>LEFT(Table1[[#This Row],[Department]],3)</f>
        <v>Ope</v>
      </c>
      <c r="S1343" s="37">
        <f>_xlfn.XLOOKUP(Table1[[#This Row],[City]],Table2[City],Table2[Bonus %])</f>
        <v>4</v>
      </c>
      <c r="U1343" s="48" t="str">
        <v xml:space="preserve">Arjun </v>
      </c>
      <c r="V1343" s="48" t="str">
        <v>Mehta</v>
      </c>
    </row>
    <row r="1344" spans="1:22" x14ac:dyDescent="0.35">
      <c r="A1344" s="7" t="s">
        <v>1785</v>
      </c>
      <c r="B1344" s="40" t="str">
        <f>LEFT(Table1[[#This Row],[Employee Name]],FIND(" ",Table1[[#This Row],[Employee Name]]))</f>
        <v xml:space="preserve">Kavya </v>
      </c>
      <c r="C1344" s="40" t="str">
        <f>RIGHT(Table1[[#This Row],[Employee Name]],LEN(Table1[[#This Row],[Employee Name]])-FIND(" ",Table1[[#This Row],[Employee Name]]))</f>
        <v>Nair</v>
      </c>
      <c r="D1344" s="22">
        <f>Table1[[#This Row],[Basic Salary]]+Table1[[#This Row],[Bonus]]</f>
        <v>113113</v>
      </c>
      <c r="E1344" s="8">
        <v>89</v>
      </c>
      <c r="F1344" s="45">
        <v>72</v>
      </c>
      <c r="G1344" s="8" t="str" cm="1">
        <f t="array" ref="G1344">_xlfn.IFS(Table1[[#This Row],[Performance Score]]&gt;=80,"Excellent",Table1[[#This Row],[Performance Score]]&gt;=60,"Good",Table1[[#This Row],[Performance Score]]&gt;=40,"Need Improvement")</f>
        <v>Good</v>
      </c>
      <c r="H1344" s="29">
        <f>Table1[[#This Row],[Bonus]]/Table1[[#This Row],[Basic Salary]]</f>
        <v>0.24854298203011171</v>
      </c>
      <c r="I1344" s="8">
        <f ca="1">DATEDIF(Table1[[#This Row],[Date of Birth]],TODAY(),"y")</f>
        <v>41</v>
      </c>
      <c r="J1344" s="33">
        <v>43387</v>
      </c>
      <c r="K1344" s="33" t="str" cm="1">
        <f t="array" aca="1" ref="K1344" ca="1">_xlfn.IFS(L1344&lt;3,"Junior",L1344&lt;=7,"Mid-Level",L1344&gt;7,"Senior")</f>
        <v>Mid-Level</v>
      </c>
      <c r="L1344" s="45">
        <f ca="1">INT(YEARFRAC(Table1[[#This Row],[Joining Date]],TODAY(),1))</f>
        <v>7</v>
      </c>
      <c r="M1344" s="25" t="str">
        <f t="shared" ca="1" si="20"/>
        <v>Yes</v>
      </c>
      <c r="N1344" s="25">
        <f>YEAR(Table1[[#This Row],[Joining Date]])</f>
        <v>2018</v>
      </c>
      <c r="O1344" s="45">
        <f>MONTH(Table1[[#This Row],[Joining Date]])</f>
        <v>10</v>
      </c>
      <c r="P1344" s="25">
        <f ca="1">NETWORKDAYS(Table1[[#This Row],[Joining Date]],TODAY())</f>
        <v>2011</v>
      </c>
      <c r="Q1344" s="25" t="str">
        <f>LEFT(Table1[[#This Row],[Department]],5)&amp;"-"&amp;RIGHT(Table1[[#This Row],[Employee ID]],3)</f>
        <v>Suppo-729</v>
      </c>
      <c r="R1344" s="25" t="str">
        <f>LEFT(Table1[[#This Row],[Department]],3)</f>
        <v>Sup</v>
      </c>
      <c r="S1344" s="36">
        <f>_xlfn.XLOOKUP(Table1[[#This Row],[City]],Table2[City],Table2[Bonus %])</f>
        <v>5</v>
      </c>
      <c r="U1344" s="48" t="str">
        <v xml:space="preserve">Kavya </v>
      </c>
      <c r="V1344" s="48" t="str">
        <v>Nair</v>
      </c>
    </row>
    <row r="1345" spans="1:22" x14ac:dyDescent="0.35">
      <c r="A1345" s="9" t="s">
        <v>4030</v>
      </c>
      <c r="B1345" s="41" t="str">
        <f>LEFT(Table1[[#This Row],[Employee Name]],FIND(" ",Table1[[#This Row],[Employee Name]]))</f>
        <v xml:space="preserve">Tarun </v>
      </c>
      <c r="C1345" s="41" t="str">
        <f>RIGHT(Table1[[#This Row],[Employee Name]],LEN(Table1[[#This Row],[Employee Name]])-FIND(" ",Table1[[#This Row],[Employee Name]]))</f>
        <v>Verma</v>
      </c>
      <c r="D1345" s="23">
        <f>Table1[[#This Row],[Basic Salary]]+Table1[[#This Row],[Bonus]]</f>
        <v>113103</v>
      </c>
      <c r="E1345" s="10">
        <v>63</v>
      </c>
      <c r="F1345" s="46">
        <v>90</v>
      </c>
      <c r="G1345" s="10" t="str" cm="1">
        <f t="array" ref="G1345">_xlfn.IFS(Table1[[#This Row],[Performance Score]]&gt;=80,"Excellent",Table1[[#This Row],[Performance Score]]&gt;=60,"Good",Table1[[#This Row],[Performance Score]]&gt;=40,"Need Improvement")</f>
        <v>Excellent</v>
      </c>
      <c r="H1345" s="30">
        <f>Table1[[#This Row],[Bonus]]/Table1[[#This Row],[Basic Salary]]</f>
        <v>0.11517225059651752</v>
      </c>
      <c r="I1345" s="10">
        <f ca="1">DATEDIF(Table1[[#This Row],[Date of Birth]],TODAY(),"y")</f>
        <v>17</v>
      </c>
      <c r="J1345" s="34">
        <v>43651</v>
      </c>
      <c r="K1345" s="33" t="str" cm="1">
        <f t="array" aca="1" ref="K1345" ca="1">_xlfn.IFS(L1345&lt;3,"Junior",L1345&lt;=7,"Mid-Level",L1345&gt;7,"Senior")</f>
        <v>Mid-Level</v>
      </c>
      <c r="L1345" s="46">
        <f ca="1">INT(YEARFRAC(Table1[[#This Row],[Joining Date]],TODAY(),1))</f>
        <v>6</v>
      </c>
      <c r="M1345" s="25" t="str">
        <f t="shared" ca="1" si="20"/>
        <v>Yes</v>
      </c>
      <c r="N1345" s="26">
        <f>YEAR(Table1[[#This Row],[Joining Date]])</f>
        <v>2019</v>
      </c>
      <c r="O1345" s="46">
        <f>MONTH(Table1[[#This Row],[Joining Date]])</f>
        <v>7</v>
      </c>
      <c r="P1345" s="26">
        <f ca="1">NETWORKDAYS(Table1[[#This Row],[Joining Date]],TODAY())</f>
        <v>1822</v>
      </c>
      <c r="Q1345" s="26" t="str">
        <f>LEFT(Table1[[#This Row],[Department]],5)&amp;"-"&amp;RIGHT(Table1[[#This Row],[Employee ID]],3)</f>
        <v>Finan-974</v>
      </c>
      <c r="R1345" s="26" t="str">
        <f>LEFT(Table1[[#This Row],[Department]],3)</f>
        <v>Fin</v>
      </c>
      <c r="S1345" s="37">
        <f>_xlfn.XLOOKUP(Table1[[#This Row],[City]],Table2[City],Table2[Bonus %])</f>
        <v>5</v>
      </c>
      <c r="U1345" s="48" t="str">
        <v xml:space="preserve">Tarun </v>
      </c>
      <c r="V1345" s="48" t="str">
        <v>Verma</v>
      </c>
    </row>
    <row r="1346" spans="1:22" x14ac:dyDescent="0.35">
      <c r="A1346" s="7" t="s">
        <v>635</v>
      </c>
      <c r="B1346" s="40" t="str">
        <f>LEFT(Table1[[#This Row],[Employee Name]],FIND(" ",Table1[[#This Row],[Employee Name]]))</f>
        <v xml:space="preserve">Ananya </v>
      </c>
      <c r="C1346" s="40" t="str">
        <f>RIGHT(Table1[[#This Row],[Employee Name]],LEN(Table1[[#This Row],[Employee Name]])-FIND(" ",Table1[[#This Row],[Employee Name]]))</f>
        <v>Rao</v>
      </c>
      <c r="D1346" s="22">
        <f>Table1[[#This Row],[Basic Salary]]+Table1[[#This Row],[Bonus]]</f>
        <v>113090</v>
      </c>
      <c r="E1346" s="8">
        <v>94</v>
      </c>
      <c r="F1346" s="45">
        <v>45</v>
      </c>
      <c r="G1346" s="8" t="str" cm="1">
        <f t="array" ref="G1346">_xlfn.IFS(Table1[[#This Row],[Performance Score]]&gt;=80,"Excellent",Table1[[#This Row],[Performance Score]]&gt;=60,"Good",Table1[[#This Row],[Performance Score]]&gt;=40,"Need Improvement")</f>
        <v>Need Improvement</v>
      </c>
      <c r="H1346" s="29">
        <f>Table1[[#This Row],[Bonus]]/Table1[[#This Row],[Basic Salary]]</f>
        <v>0.2774922338322508</v>
      </c>
      <c r="I1346" s="8">
        <f ca="1">DATEDIF(Table1[[#This Row],[Date of Birth]],TODAY(),"y")</f>
        <v>32</v>
      </c>
      <c r="J1346" s="33">
        <v>42412</v>
      </c>
      <c r="K1346" s="33" t="str" cm="1">
        <f t="array" aca="1" ref="K1346" ca="1">_xlfn.IFS(L1346&lt;3,"Junior",L1346&lt;=7,"Mid-Level",L1346&gt;7,"Senior")</f>
        <v>Senior</v>
      </c>
      <c r="L1346" s="45">
        <f ca="1">INT(YEARFRAC(Table1[[#This Row],[Joining Date]],TODAY(),1))</f>
        <v>10</v>
      </c>
      <c r="M1346" s="25" t="str">
        <f t="shared" ref="M1346:M1409" ca="1" si="21">IF(L1346&gt;5,"Yes","No")</f>
        <v>Yes</v>
      </c>
      <c r="N1346" s="25">
        <f>YEAR(Table1[[#This Row],[Joining Date]])</f>
        <v>2016</v>
      </c>
      <c r="O1346" s="45">
        <f>MONTH(Table1[[#This Row],[Joining Date]])</f>
        <v>2</v>
      </c>
      <c r="P1346" s="25">
        <f ca="1">NETWORKDAYS(Table1[[#This Row],[Joining Date]],TODAY())</f>
        <v>2707</v>
      </c>
      <c r="Q1346" s="25" t="str">
        <f>LEFT(Table1[[#This Row],[Department]],5)&amp;"-"&amp;RIGHT(Table1[[#This Row],[Employee ID]],3)</f>
        <v>Opera-579</v>
      </c>
      <c r="R1346" s="25" t="str">
        <f>LEFT(Table1[[#This Row],[Department]],3)</f>
        <v>Ope</v>
      </c>
      <c r="S1346" s="36">
        <f>_xlfn.XLOOKUP(Table1[[#This Row],[City]],Table2[City],Table2[Bonus %])</f>
        <v>7</v>
      </c>
      <c r="U1346" s="48" t="str">
        <v xml:space="preserve">Ananya </v>
      </c>
      <c r="V1346" s="48" t="str">
        <v>Rao</v>
      </c>
    </row>
    <row r="1347" spans="1:22" x14ac:dyDescent="0.35">
      <c r="A1347" s="9" t="s">
        <v>2398</v>
      </c>
      <c r="B1347" s="41" t="str">
        <f>LEFT(Table1[[#This Row],[Employee Name]],FIND(" ",Table1[[#This Row],[Employee Name]]))</f>
        <v xml:space="preserve">Sneha </v>
      </c>
      <c r="C1347" s="41" t="str">
        <f>RIGHT(Table1[[#This Row],[Employee Name]],LEN(Table1[[#This Row],[Employee Name]])-FIND(" ",Table1[[#This Row],[Employee Name]]))</f>
        <v>Iyer</v>
      </c>
      <c r="D1347" s="23">
        <f>Table1[[#This Row],[Basic Salary]]+Table1[[#This Row],[Bonus]]</f>
        <v>113065</v>
      </c>
      <c r="E1347" s="10">
        <v>66</v>
      </c>
      <c r="F1347" s="46">
        <v>84</v>
      </c>
      <c r="G1347" s="10" t="str" cm="1">
        <f t="array" ref="G1347">_xlfn.IFS(Table1[[#This Row],[Performance Score]]&gt;=80,"Excellent",Table1[[#This Row],[Performance Score]]&gt;=60,"Good",Table1[[#This Row],[Performance Score]]&gt;=40,"Need Improvement")</f>
        <v>Excellent</v>
      </c>
      <c r="H1347" s="30">
        <f>Table1[[#This Row],[Bonus]]/Table1[[#This Row],[Basic Salary]]</f>
        <v>0.20381806179595835</v>
      </c>
      <c r="I1347" s="10">
        <f ca="1">DATEDIF(Table1[[#This Row],[Date of Birth]],TODAY(),"y")</f>
        <v>29</v>
      </c>
      <c r="J1347" s="34">
        <v>43256</v>
      </c>
      <c r="K1347" s="33" t="str" cm="1">
        <f t="array" aca="1" ref="K1347" ca="1">_xlfn.IFS(L1347&lt;3,"Junior",L1347&lt;=7,"Mid-Level",L1347&gt;7,"Senior")</f>
        <v>Senior</v>
      </c>
      <c r="L1347" s="46">
        <f ca="1">INT(YEARFRAC(Table1[[#This Row],[Joining Date]],TODAY(),1))</f>
        <v>8</v>
      </c>
      <c r="M1347" s="25" t="str">
        <f t="shared" ca="1" si="21"/>
        <v>Yes</v>
      </c>
      <c r="N1347" s="26">
        <f>YEAR(Table1[[#This Row],[Joining Date]])</f>
        <v>2018</v>
      </c>
      <c r="O1347" s="46">
        <f>MONTH(Table1[[#This Row],[Joining Date]])</f>
        <v>6</v>
      </c>
      <c r="P1347" s="26">
        <f ca="1">NETWORKDAYS(Table1[[#This Row],[Joining Date]],TODAY())</f>
        <v>2105</v>
      </c>
      <c r="Q1347" s="26" t="str">
        <f>LEFT(Table1[[#This Row],[Department]],5)&amp;"-"&amp;RIGHT(Table1[[#This Row],[Employee ID]],3)</f>
        <v>HR-342</v>
      </c>
      <c r="R1347" s="26" t="str">
        <f>LEFT(Table1[[#This Row],[Department]],3)</f>
        <v>HR</v>
      </c>
      <c r="S1347" s="37">
        <f>_xlfn.XLOOKUP(Table1[[#This Row],[City]],Table2[City],Table2[Bonus %])</f>
        <v>8</v>
      </c>
      <c r="U1347" s="48" t="str">
        <v xml:space="preserve">Sneha </v>
      </c>
      <c r="V1347" s="48" t="str">
        <v>Iyer</v>
      </c>
    </row>
    <row r="1348" spans="1:22" x14ac:dyDescent="0.35">
      <c r="A1348" s="7" t="s">
        <v>3089</v>
      </c>
      <c r="B1348" s="40" t="str">
        <f>LEFT(Table1[[#This Row],[Employee Name]],FIND(" ",Table1[[#This Row],[Employee Name]]))</f>
        <v xml:space="preserve">Ravi </v>
      </c>
      <c r="C1348" s="40" t="str">
        <f>RIGHT(Table1[[#This Row],[Employee Name]],LEN(Table1[[#This Row],[Employee Name]])-FIND(" ",Table1[[#This Row],[Employee Name]]))</f>
        <v>Teja</v>
      </c>
      <c r="D1348" s="22">
        <f>Table1[[#This Row],[Basic Salary]]+Table1[[#This Row],[Bonus]]</f>
        <v>113049</v>
      </c>
      <c r="E1348" s="8">
        <v>75</v>
      </c>
      <c r="F1348" s="45">
        <v>76</v>
      </c>
      <c r="G1348" s="8" t="str" cm="1">
        <f t="array" ref="G1348">_xlfn.IFS(Table1[[#This Row],[Performance Score]]&gt;=80,"Excellent",Table1[[#This Row],[Performance Score]]&gt;=60,"Good",Table1[[#This Row],[Performance Score]]&gt;=40,"Need Improvement")</f>
        <v>Good</v>
      </c>
      <c r="H1348" s="29">
        <f>Table1[[#This Row],[Bonus]]/Table1[[#This Row],[Basic Salary]]</f>
        <v>4.8896352721773256E-2</v>
      </c>
      <c r="I1348" s="8">
        <f ca="1">DATEDIF(Table1[[#This Row],[Date of Birth]],TODAY(),"y")</f>
        <v>24</v>
      </c>
      <c r="J1348" s="33">
        <v>45605</v>
      </c>
      <c r="K1348" s="33" t="str" cm="1">
        <f t="array" aca="1" ref="K1348" ca="1">_xlfn.IFS(L1348&lt;3,"Junior",L1348&lt;=7,"Mid-Level",L1348&gt;7,"Senior")</f>
        <v>Junior</v>
      </c>
      <c r="L1348" s="45">
        <f ca="1">INT(YEARFRAC(Table1[[#This Row],[Joining Date]],TODAY(),1))</f>
        <v>1</v>
      </c>
      <c r="M1348" s="25" t="str">
        <f t="shared" ca="1" si="21"/>
        <v>No</v>
      </c>
      <c r="N1348" s="25">
        <f>YEAR(Table1[[#This Row],[Joining Date]])</f>
        <v>2024</v>
      </c>
      <c r="O1348" s="45">
        <f>MONTH(Table1[[#This Row],[Joining Date]])</f>
        <v>11</v>
      </c>
      <c r="P1348" s="25">
        <f ca="1">NETWORKDAYS(Table1[[#This Row],[Joining Date]],TODAY())</f>
        <v>426</v>
      </c>
      <c r="Q1348" s="25" t="str">
        <f>LEFT(Table1[[#This Row],[Department]],5)&amp;"-"&amp;RIGHT(Table1[[#This Row],[Employee ID]],3)</f>
        <v>Opera-033</v>
      </c>
      <c r="R1348" s="25" t="str">
        <f>LEFT(Table1[[#This Row],[Department]],3)</f>
        <v>Ope</v>
      </c>
      <c r="S1348" s="36">
        <f>_xlfn.XLOOKUP(Table1[[#This Row],[City]],Table2[City],Table2[Bonus %])</f>
        <v>8</v>
      </c>
      <c r="U1348" s="48" t="str">
        <v xml:space="preserve">Ravi </v>
      </c>
      <c r="V1348" s="48" t="str">
        <v>Teja</v>
      </c>
    </row>
    <row r="1349" spans="1:22" x14ac:dyDescent="0.35">
      <c r="A1349" s="9" t="s">
        <v>3114</v>
      </c>
      <c r="B1349" s="41" t="str">
        <f>LEFT(Table1[[#This Row],[Employee Name]],FIND(" ",Table1[[#This Row],[Employee Name]]))</f>
        <v xml:space="preserve">Swathi </v>
      </c>
      <c r="C1349" s="41" t="str">
        <f>RIGHT(Table1[[#This Row],[Employee Name]],LEN(Table1[[#This Row],[Employee Name]])-FIND(" ",Table1[[#This Row],[Employee Name]]))</f>
        <v>Ramesh</v>
      </c>
      <c r="D1349" s="23">
        <f>Table1[[#This Row],[Basic Salary]]+Table1[[#This Row],[Bonus]]</f>
        <v>113046</v>
      </c>
      <c r="E1349" s="10">
        <v>89</v>
      </c>
      <c r="F1349" s="46">
        <v>90</v>
      </c>
      <c r="G1349" s="10" t="str" cm="1">
        <f t="array" ref="G1349">_xlfn.IFS(Table1[[#This Row],[Performance Score]]&gt;=80,"Excellent",Table1[[#This Row],[Performance Score]]&gt;=60,"Good",Table1[[#This Row],[Performance Score]]&gt;=40,"Need Improvement")</f>
        <v>Excellent</v>
      </c>
      <c r="H1349" s="30">
        <f>Table1[[#This Row],[Bonus]]/Table1[[#This Row],[Basic Salary]]</f>
        <v>0.35426599899369865</v>
      </c>
      <c r="I1349" s="10">
        <f ca="1">DATEDIF(Table1[[#This Row],[Date of Birth]],TODAY(),"y")</f>
        <v>37</v>
      </c>
      <c r="J1349" s="34">
        <v>43455</v>
      </c>
      <c r="K1349" s="33" t="str" cm="1">
        <f t="array" aca="1" ref="K1349" ca="1">_xlfn.IFS(L1349&lt;3,"Junior",L1349&lt;=7,"Mid-Level",L1349&gt;7,"Senior")</f>
        <v>Mid-Level</v>
      </c>
      <c r="L1349" s="46">
        <f ca="1">INT(YEARFRAC(Table1[[#This Row],[Joining Date]],TODAY(),1))</f>
        <v>7</v>
      </c>
      <c r="M1349" s="25" t="str">
        <f t="shared" ca="1" si="21"/>
        <v>Yes</v>
      </c>
      <c r="N1349" s="26">
        <f>YEAR(Table1[[#This Row],[Joining Date]])</f>
        <v>2018</v>
      </c>
      <c r="O1349" s="46">
        <f>MONTH(Table1[[#This Row],[Joining Date]])</f>
        <v>12</v>
      </c>
      <c r="P1349" s="26">
        <f ca="1">NETWORKDAYS(Table1[[#This Row],[Joining Date]],TODAY())</f>
        <v>1962</v>
      </c>
      <c r="Q1349" s="26" t="str">
        <f>LEFT(Table1[[#This Row],[Department]],5)&amp;"-"&amp;RIGHT(Table1[[#This Row],[Employee ID]],3)</f>
        <v>Finan-058</v>
      </c>
      <c r="R1349" s="26" t="str">
        <f>LEFT(Table1[[#This Row],[Department]],3)</f>
        <v>Fin</v>
      </c>
      <c r="S1349" s="37">
        <f>_xlfn.XLOOKUP(Table1[[#This Row],[City]],Table2[City],Table2[Bonus %])</f>
        <v>6</v>
      </c>
      <c r="U1349" s="48" t="str">
        <v xml:space="preserve">Swathi </v>
      </c>
      <c r="V1349" s="48" t="str">
        <v>Ramesh</v>
      </c>
    </row>
    <row r="1350" spans="1:22" x14ac:dyDescent="0.35">
      <c r="A1350" s="7" t="s">
        <v>3067</v>
      </c>
      <c r="B1350" s="40" t="str">
        <f>LEFT(Table1[[#This Row],[Employee Name]],FIND(" ",Table1[[#This Row],[Employee Name]]))</f>
        <v xml:space="preserve">Tarun </v>
      </c>
      <c r="C1350" s="40" t="str">
        <f>RIGHT(Table1[[#This Row],[Employee Name]],LEN(Table1[[#This Row],[Employee Name]])-FIND(" ",Table1[[#This Row],[Employee Name]]))</f>
        <v>Verma</v>
      </c>
      <c r="D1350" s="22">
        <f>Table1[[#This Row],[Basic Salary]]+Table1[[#This Row],[Bonus]]</f>
        <v>113006</v>
      </c>
      <c r="E1350" s="8">
        <v>97</v>
      </c>
      <c r="F1350" s="45">
        <v>67</v>
      </c>
      <c r="G1350" s="8" t="str" cm="1">
        <f t="array" ref="G1350">_xlfn.IFS(Table1[[#This Row],[Performance Score]]&gt;=80,"Excellent",Table1[[#This Row],[Performance Score]]&gt;=60,"Good",Table1[[#This Row],[Performance Score]]&gt;=40,"Need Improvement")</f>
        <v>Good</v>
      </c>
      <c r="H1350" s="29">
        <f>Table1[[#This Row],[Bonus]]/Table1[[#This Row],[Basic Salary]]</f>
        <v>6.1139020611296307E-2</v>
      </c>
      <c r="I1350" s="8">
        <f ca="1">DATEDIF(Table1[[#This Row],[Date of Birth]],TODAY(),"y")</f>
        <v>31</v>
      </c>
      <c r="J1350" s="33">
        <v>45023</v>
      </c>
      <c r="K1350" s="33" t="str" cm="1">
        <f t="array" aca="1" ref="K1350" ca="1">_xlfn.IFS(L1350&lt;3,"Junior",L1350&lt;=7,"Mid-Level",L1350&gt;7,"Senior")</f>
        <v>Mid-Level</v>
      </c>
      <c r="L1350" s="45">
        <f ca="1">INT(YEARFRAC(Table1[[#This Row],[Joining Date]],TODAY(),1))</f>
        <v>3</v>
      </c>
      <c r="M1350" s="25" t="str">
        <f t="shared" ca="1" si="21"/>
        <v>No</v>
      </c>
      <c r="N1350" s="25">
        <f>YEAR(Table1[[#This Row],[Joining Date]])</f>
        <v>2023</v>
      </c>
      <c r="O1350" s="45">
        <f>MONTH(Table1[[#This Row],[Joining Date]])</f>
        <v>4</v>
      </c>
      <c r="P1350" s="25">
        <f ca="1">NETWORKDAYS(Table1[[#This Row],[Joining Date]],TODAY())</f>
        <v>842</v>
      </c>
      <c r="Q1350" s="25" t="str">
        <f>LEFT(Table1[[#This Row],[Department]],5)&amp;"-"&amp;RIGHT(Table1[[#This Row],[Employee ID]],3)</f>
        <v>Opera-011</v>
      </c>
      <c r="R1350" s="25" t="str">
        <f>LEFT(Table1[[#This Row],[Department]],3)</f>
        <v>Ope</v>
      </c>
      <c r="S1350" s="36">
        <f>_xlfn.XLOOKUP(Table1[[#This Row],[City]],Table2[City],Table2[Bonus %])</f>
        <v>6</v>
      </c>
      <c r="U1350" s="48" t="str">
        <v xml:space="preserve">Tarun </v>
      </c>
      <c r="V1350" s="48" t="str">
        <v>Verma</v>
      </c>
    </row>
    <row r="1351" spans="1:22" x14ac:dyDescent="0.35">
      <c r="A1351" s="9" t="s">
        <v>1194</v>
      </c>
      <c r="B1351" s="41" t="str">
        <f>LEFT(Table1[[#This Row],[Employee Name]],FIND(" ",Table1[[#This Row],[Employee Name]]))</f>
        <v xml:space="preserve">Vikram </v>
      </c>
      <c r="C1351" s="41" t="str">
        <f>RIGHT(Table1[[#This Row],[Employee Name]],LEN(Table1[[#This Row],[Employee Name]])-FIND(" ",Table1[[#This Row],[Employee Name]]))</f>
        <v>Singh</v>
      </c>
      <c r="D1351" s="23">
        <f>Table1[[#This Row],[Basic Salary]]+Table1[[#This Row],[Bonus]]</f>
        <v>112997</v>
      </c>
      <c r="E1351" s="10">
        <v>100</v>
      </c>
      <c r="F1351" s="46">
        <v>77</v>
      </c>
      <c r="G1351" s="10" t="str" cm="1">
        <f t="array" ref="G1351">_xlfn.IFS(Table1[[#This Row],[Performance Score]]&gt;=80,"Excellent",Table1[[#This Row],[Performance Score]]&gt;=60,"Good",Table1[[#This Row],[Performance Score]]&gt;=40,"Need Improvement")</f>
        <v>Good</v>
      </c>
      <c r="H1351" s="30">
        <f>Table1[[#This Row],[Bonus]]/Table1[[#This Row],[Basic Salary]]</f>
        <v>5.3693152677663912E-2</v>
      </c>
      <c r="I1351" s="10">
        <f ca="1">DATEDIF(Table1[[#This Row],[Date of Birth]],TODAY(),"y")</f>
        <v>40</v>
      </c>
      <c r="J1351" s="34">
        <v>45834</v>
      </c>
      <c r="K1351" s="33" t="str" cm="1">
        <f t="array" aca="1" ref="K1351" ca="1">_xlfn.IFS(L1351&lt;3,"Junior",L1351&lt;=7,"Mid-Level",L1351&gt;7,"Senior")</f>
        <v>Junior</v>
      </c>
      <c r="L1351" s="46">
        <f ca="1">INT(YEARFRAC(Table1[[#This Row],[Joining Date]],TODAY(),1))</f>
        <v>1</v>
      </c>
      <c r="M1351" s="25" t="str">
        <f t="shared" ca="1" si="21"/>
        <v>No</v>
      </c>
      <c r="N1351" s="26">
        <f>YEAR(Table1[[#This Row],[Joining Date]])</f>
        <v>2025</v>
      </c>
      <c r="O1351" s="46">
        <f>MONTH(Table1[[#This Row],[Joining Date]])</f>
        <v>6</v>
      </c>
      <c r="P1351" s="26">
        <f ca="1">NETWORKDAYS(Table1[[#This Row],[Joining Date]],TODAY())</f>
        <v>263</v>
      </c>
      <c r="Q1351" s="26" t="str">
        <f>LEFT(Table1[[#This Row],[Department]],5)&amp;"-"&amp;RIGHT(Table1[[#This Row],[Employee ID]],3)</f>
        <v>Sales-138</v>
      </c>
      <c r="R1351" s="26" t="str">
        <f>LEFT(Table1[[#This Row],[Department]],3)</f>
        <v>Sal</v>
      </c>
      <c r="S1351" s="37">
        <f>_xlfn.XLOOKUP(Table1[[#This Row],[City]],Table2[City],Table2[Bonus %])</f>
        <v>5</v>
      </c>
      <c r="U1351" s="48" t="str">
        <v xml:space="preserve">Vikram </v>
      </c>
      <c r="V1351" s="48" t="str">
        <v>Singh</v>
      </c>
    </row>
    <row r="1352" spans="1:22" x14ac:dyDescent="0.35">
      <c r="A1352" s="7" t="s">
        <v>1549</v>
      </c>
      <c r="B1352" s="40" t="str">
        <f>LEFT(Table1[[#This Row],[Employee Name]],FIND(" ",Table1[[#This Row],[Employee Name]]))</f>
        <v xml:space="preserve">Gayathri </v>
      </c>
      <c r="C1352" s="40" t="str">
        <f>RIGHT(Table1[[#This Row],[Employee Name]],LEN(Table1[[#This Row],[Employee Name]])-FIND(" ",Table1[[#This Row],[Employee Name]]))</f>
        <v>Iyer</v>
      </c>
      <c r="D1352" s="22">
        <f>Table1[[#This Row],[Basic Salary]]+Table1[[#This Row],[Bonus]]</f>
        <v>112994</v>
      </c>
      <c r="E1352" s="8">
        <v>70</v>
      </c>
      <c r="F1352" s="45">
        <v>86</v>
      </c>
      <c r="G1352" s="8" t="str" cm="1">
        <f t="array" ref="G1352">_xlfn.IFS(Table1[[#This Row],[Performance Score]]&gt;=80,"Excellent",Table1[[#This Row],[Performance Score]]&gt;=60,"Good",Table1[[#This Row],[Performance Score]]&gt;=40,"Need Improvement")</f>
        <v>Excellent</v>
      </c>
      <c r="H1352" s="29">
        <f>Table1[[#This Row],[Bonus]]/Table1[[#This Row],[Basic Salary]]</f>
        <v>0.1964887015819903</v>
      </c>
      <c r="I1352" s="8">
        <f ca="1">DATEDIF(Table1[[#This Row],[Date of Birth]],TODAY(),"y")</f>
        <v>43</v>
      </c>
      <c r="J1352" s="33">
        <v>44519</v>
      </c>
      <c r="K1352" s="33" t="str" cm="1">
        <f t="array" aca="1" ref="K1352" ca="1">_xlfn.IFS(L1352&lt;3,"Junior",L1352&lt;=7,"Mid-Level",L1352&gt;7,"Senior")</f>
        <v>Mid-Level</v>
      </c>
      <c r="L1352" s="45">
        <f ca="1">INT(YEARFRAC(Table1[[#This Row],[Joining Date]],TODAY(),1))</f>
        <v>4</v>
      </c>
      <c r="M1352" s="25" t="str">
        <f t="shared" ca="1" si="21"/>
        <v>No</v>
      </c>
      <c r="N1352" s="25">
        <f>YEAR(Table1[[#This Row],[Joining Date]])</f>
        <v>2021</v>
      </c>
      <c r="O1352" s="45">
        <f>MONTH(Table1[[#This Row],[Joining Date]])</f>
        <v>11</v>
      </c>
      <c r="P1352" s="25">
        <f ca="1">NETWORKDAYS(Table1[[#This Row],[Joining Date]],TODAY())</f>
        <v>1202</v>
      </c>
      <c r="Q1352" s="25" t="str">
        <f>LEFT(Table1[[#This Row],[Department]],5)&amp;"-"&amp;RIGHT(Table1[[#This Row],[Employee ID]],3)</f>
        <v>Suppo-493</v>
      </c>
      <c r="R1352" s="25" t="str">
        <f>LEFT(Table1[[#This Row],[Department]],3)</f>
        <v>Sup</v>
      </c>
      <c r="S1352" s="36">
        <f>_xlfn.XLOOKUP(Table1[[#This Row],[City]],Table2[City],Table2[Bonus %])</f>
        <v>7</v>
      </c>
      <c r="U1352" s="48" t="str">
        <v xml:space="preserve">Gayathri </v>
      </c>
      <c r="V1352" s="48" t="str">
        <v>Iyer</v>
      </c>
    </row>
    <row r="1353" spans="1:22" x14ac:dyDescent="0.35">
      <c r="A1353" s="9" t="s">
        <v>2532</v>
      </c>
      <c r="B1353" s="41" t="str">
        <f>LEFT(Table1[[#This Row],[Employee Name]],FIND(" ",Table1[[#This Row],[Employee Name]]))</f>
        <v xml:space="preserve">Pooja </v>
      </c>
      <c r="C1353" s="41" t="str">
        <f>RIGHT(Table1[[#This Row],[Employee Name]],LEN(Table1[[#This Row],[Employee Name]])-FIND(" ",Table1[[#This Row],[Employee Name]]))</f>
        <v>Das</v>
      </c>
      <c r="D1353" s="23">
        <f>Table1[[#This Row],[Basic Salary]]+Table1[[#This Row],[Bonus]]</f>
        <v>112959</v>
      </c>
      <c r="E1353" s="10">
        <v>89</v>
      </c>
      <c r="F1353" s="46">
        <v>80</v>
      </c>
      <c r="G1353" s="10" t="str" cm="1">
        <f t="array" ref="G1353">_xlfn.IFS(Table1[[#This Row],[Performance Score]]&gt;=80,"Excellent",Table1[[#This Row],[Performance Score]]&gt;=60,"Good",Table1[[#This Row],[Performance Score]]&gt;=40,"Need Improvement")</f>
        <v>Excellent</v>
      </c>
      <c r="H1353" s="30">
        <f>Table1[[#This Row],[Bonus]]/Table1[[#This Row],[Basic Salary]]</f>
        <v>0.2751625575724736</v>
      </c>
      <c r="I1353" s="10">
        <f ca="1">DATEDIF(Table1[[#This Row],[Date of Birth]],TODAY(),"y")</f>
        <v>26</v>
      </c>
      <c r="J1353" s="34">
        <v>44124</v>
      </c>
      <c r="K1353" s="33" t="str" cm="1">
        <f t="array" aca="1" ref="K1353" ca="1">_xlfn.IFS(L1353&lt;3,"Junior",L1353&lt;=7,"Mid-Level",L1353&gt;7,"Senior")</f>
        <v>Mid-Level</v>
      </c>
      <c r="L1353" s="46">
        <f ca="1">INT(YEARFRAC(Table1[[#This Row],[Joining Date]],TODAY(),1))</f>
        <v>5</v>
      </c>
      <c r="M1353" s="25" t="str">
        <f t="shared" ca="1" si="21"/>
        <v>No</v>
      </c>
      <c r="N1353" s="26">
        <f>YEAR(Table1[[#This Row],[Joining Date]])</f>
        <v>2020</v>
      </c>
      <c r="O1353" s="46">
        <f>MONTH(Table1[[#This Row],[Joining Date]])</f>
        <v>10</v>
      </c>
      <c r="P1353" s="26">
        <f ca="1">NETWORKDAYS(Table1[[#This Row],[Joining Date]],TODAY())</f>
        <v>1485</v>
      </c>
      <c r="Q1353" s="26" t="str">
        <f>LEFT(Table1[[#This Row],[Department]],5)&amp;"-"&amp;RIGHT(Table1[[#This Row],[Employee ID]],3)</f>
        <v>Marke-476</v>
      </c>
      <c r="R1353" s="26" t="str">
        <f>LEFT(Table1[[#This Row],[Department]],3)</f>
        <v>Mar</v>
      </c>
      <c r="S1353" s="37">
        <f>_xlfn.XLOOKUP(Table1[[#This Row],[City]],Table2[City],Table2[Bonus %])</f>
        <v>7</v>
      </c>
      <c r="U1353" s="48" t="str">
        <v xml:space="preserve">Pooja </v>
      </c>
      <c r="V1353" s="48" t="str">
        <v>Das</v>
      </c>
    </row>
    <row r="1354" spans="1:22" x14ac:dyDescent="0.35">
      <c r="A1354" s="7" t="s">
        <v>3094</v>
      </c>
      <c r="B1354" s="40" t="str">
        <f>LEFT(Table1[[#This Row],[Employee Name]],FIND(" ",Table1[[#This Row],[Employee Name]]))</f>
        <v xml:space="preserve">Vikram </v>
      </c>
      <c r="C1354" s="40" t="str">
        <f>RIGHT(Table1[[#This Row],[Employee Name]],LEN(Table1[[#This Row],[Employee Name]])-FIND(" ",Table1[[#This Row],[Employee Name]]))</f>
        <v>Singh</v>
      </c>
      <c r="D1354" s="22">
        <f>Table1[[#This Row],[Basic Salary]]+Table1[[#This Row],[Bonus]]</f>
        <v>112921</v>
      </c>
      <c r="E1354" s="8">
        <v>61</v>
      </c>
      <c r="F1354" s="45">
        <v>95</v>
      </c>
      <c r="G1354" s="8" t="str" cm="1">
        <f t="array" ref="G1354">_xlfn.IFS(Table1[[#This Row],[Performance Score]]&gt;=80,"Excellent",Table1[[#This Row],[Performance Score]]&gt;=60,"Good",Table1[[#This Row],[Performance Score]]&gt;=40,"Need Improvement")</f>
        <v>Excellent</v>
      </c>
      <c r="H1354" s="29">
        <f>Table1[[#This Row],[Bonus]]/Table1[[#This Row],[Basic Salary]]</f>
        <v>0.32887319799941162</v>
      </c>
      <c r="I1354" s="8">
        <f ca="1">DATEDIF(Table1[[#This Row],[Date of Birth]],TODAY(),"y")</f>
        <v>41</v>
      </c>
      <c r="J1354" s="33">
        <v>44875</v>
      </c>
      <c r="K1354" s="33" t="str" cm="1">
        <f t="array" aca="1" ref="K1354" ca="1">_xlfn.IFS(L1354&lt;3,"Junior",L1354&lt;=7,"Mid-Level",L1354&gt;7,"Senior")</f>
        <v>Mid-Level</v>
      </c>
      <c r="L1354" s="45">
        <f ca="1">INT(YEARFRAC(Table1[[#This Row],[Joining Date]],TODAY(),1))</f>
        <v>3</v>
      </c>
      <c r="M1354" s="25" t="str">
        <f t="shared" ca="1" si="21"/>
        <v>No</v>
      </c>
      <c r="N1354" s="25">
        <f>YEAR(Table1[[#This Row],[Joining Date]])</f>
        <v>2022</v>
      </c>
      <c r="O1354" s="45">
        <f>MONTH(Table1[[#This Row],[Joining Date]])</f>
        <v>11</v>
      </c>
      <c r="P1354" s="25">
        <f ca="1">NETWORKDAYS(Table1[[#This Row],[Joining Date]],TODAY())</f>
        <v>948</v>
      </c>
      <c r="Q1354" s="25" t="str">
        <f>LEFT(Table1[[#This Row],[Department]],5)&amp;"-"&amp;RIGHT(Table1[[#This Row],[Employee ID]],3)</f>
        <v>HR-038</v>
      </c>
      <c r="R1354" s="25" t="str">
        <f>LEFT(Table1[[#This Row],[Department]],3)</f>
        <v>HR</v>
      </c>
      <c r="S1354" s="36">
        <f>_xlfn.XLOOKUP(Table1[[#This Row],[City]],Table2[City],Table2[Bonus %])</f>
        <v>5</v>
      </c>
      <c r="U1354" s="48" t="str">
        <v xml:space="preserve">Vikram </v>
      </c>
      <c r="V1354" s="48" t="str">
        <v>Singh</v>
      </c>
    </row>
    <row r="1355" spans="1:22" x14ac:dyDescent="0.35">
      <c r="A1355" s="9" t="s">
        <v>705</v>
      </c>
      <c r="B1355" s="41" t="str">
        <f>LEFT(Table1[[#This Row],[Employee Name]],FIND(" ",Table1[[#This Row],[Employee Name]]))</f>
        <v xml:space="preserve">Arjun </v>
      </c>
      <c r="C1355" s="41" t="str">
        <f>RIGHT(Table1[[#This Row],[Employee Name]],LEN(Table1[[#This Row],[Employee Name]])-FIND(" ",Table1[[#This Row],[Employee Name]]))</f>
        <v>Mehta</v>
      </c>
      <c r="D1355" s="23">
        <f>Table1[[#This Row],[Basic Salary]]+Table1[[#This Row],[Bonus]]</f>
        <v>112861</v>
      </c>
      <c r="E1355" s="10">
        <v>75</v>
      </c>
      <c r="F1355" s="46">
        <v>70</v>
      </c>
      <c r="G1355" s="10" t="str" cm="1">
        <f t="array" ref="G1355">_xlfn.IFS(Table1[[#This Row],[Performance Score]]&gt;=80,"Excellent",Table1[[#This Row],[Performance Score]]&gt;=60,"Good",Table1[[#This Row],[Performance Score]]&gt;=40,"Need Improvement")</f>
        <v>Good</v>
      </c>
      <c r="H1355" s="30">
        <f>Table1[[#This Row],[Bonus]]/Table1[[#This Row],[Basic Salary]]</f>
        <v>7.5245562722102075E-2</v>
      </c>
      <c r="I1355" s="10">
        <f ca="1">DATEDIF(Table1[[#This Row],[Date of Birth]],TODAY(),"y")</f>
        <v>23</v>
      </c>
      <c r="J1355" s="34">
        <v>42325</v>
      </c>
      <c r="K1355" s="33" t="str" cm="1">
        <f t="array" aca="1" ref="K1355" ca="1">_xlfn.IFS(L1355&lt;3,"Junior",L1355&lt;=7,"Mid-Level",L1355&gt;7,"Senior")</f>
        <v>Senior</v>
      </c>
      <c r="L1355" s="46">
        <f ca="1">INT(YEARFRAC(Table1[[#This Row],[Joining Date]],TODAY(),1))</f>
        <v>10</v>
      </c>
      <c r="M1355" s="25" t="str">
        <f t="shared" ca="1" si="21"/>
        <v>Yes</v>
      </c>
      <c r="N1355" s="26">
        <f>YEAR(Table1[[#This Row],[Joining Date]])</f>
        <v>2015</v>
      </c>
      <c r="O1355" s="46">
        <f>MONTH(Table1[[#This Row],[Joining Date]])</f>
        <v>11</v>
      </c>
      <c r="P1355" s="26">
        <f ca="1">NETWORKDAYS(Table1[[#This Row],[Joining Date]],TODAY())</f>
        <v>2770</v>
      </c>
      <c r="Q1355" s="26" t="str">
        <f>LEFT(Table1[[#This Row],[Department]],5)&amp;"-"&amp;RIGHT(Table1[[#This Row],[Employee ID]],3)</f>
        <v>IT-649</v>
      </c>
      <c r="R1355" s="26" t="str">
        <f>LEFT(Table1[[#This Row],[Department]],3)</f>
        <v>IT</v>
      </c>
      <c r="S1355" s="37">
        <f>_xlfn.XLOOKUP(Table1[[#This Row],[City]],Table2[City],Table2[Bonus %])</f>
        <v>6</v>
      </c>
      <c r="U1355" s="48" t="str">
        <v xml:space="preserve">Arjun </v>
      </c>
      <c r="V1355" s="48" t="str">
        <v>Mehta</v>
      </c>
    </row>
    <row r="1356" spans="1:22" x14ac:dyDescent="0.35">
      <c r="A1356" s="7" t="s">
        <v>1004</v>
      </c>
      <c r="B1356" s="40" t="str">
        <f>LEFT(Table1[[#This Row],[Employee Name]],FIND(" ",Table1[[#This Row],[Employee Name]]))</f>
        <v xml:space="preserve">Tarun </v>
      </c>
      <c r="C1356" s="40" t="str">
        <f>RIGHT(Table1[[#This Row],[Employee Name]],LEN(Table1[[#This Row],[Employee Name]])-FIND(" ",Table1[[#This Row],[Employee Name]]))</f>
        <v>Verma</v>
      </c>
      <c r="D1356" s="22">
        <f>Table1[[#This Row],[Basic Salary]]+Table1[[#This Row],[Bonus]]</f>
        <v>112852</v>
      </c>
      <c r="E1356" s="8">
        <v>71</v>
      </c>
      <c r="F1356" s="45">
        <v>58</v>
      </c>
      <c r="G1356" s="8" t="str" cm="1">
        <f t="array" ref="G1356">_xlfn.IFS(Table1[[#This Row],[Performance Score]]&gt;=80,"Excellent",Table1[[#This Row],[Performance Score]]&gt;=60,"Good",Table1[[#This Row],[Performance Score]]&gt;=40,"Need Improvement")</f>
        <v>Need Improvement</v>
      </c>
      <c r="H1356" s="29">
        <f>Table1[[#This Row],[Bonus]]/Table1[[#This Row],[Basic Salary]]</f>
        <v>7.9314071481173309E-2</v>
      </c>
      <c r="I1356" s="8">
        <f ca="1">DATEDIF(Table1[[#This Row],[Date of Birth]],TODAY(),"y")</f>
        <v>45</v>
      </c>
      <c r="J1356" s="33">
        <v>42703</v>
      </c>
      <c r="K1356" s="33" t="str" cm="1">
        <f t="array" aca="1" ref="K1356" ca="1">_xlfn.IFS(L1356&lt;3,"Junior",L1356&lt;=7,"Mid-Level",L1356&gt;7,"Senior")</f>
        <v>Senior</v>
      </c>
      <c r="L1356" s="45">
        <f ca="1">INT(YEARFRAC(Table1[[#This Row],[Joining Date]],TODAY(),1))</f>
        <v>9</v>
      </c>
      <c r="M1356" s="25" t="str">
        <f t="shared" ca="1" si="21"/>
        <v>Yes</v>
      </c>
      <c r="N1356" s="25">
        <f>YEAR(Table1[[#This Row],[Joining Date]])</f>
        <v>2016</v>
      </c>
      <c r="O1356" s="45">
        <f>MONTH(Table1[[#This Row],[Joining Date]])</f>
        <v>11</v>
      </c>
      <c r="P1356" s="25">
        <f ca="1">NETWORKDAYS(Table1[[#This Row],[Joining Date]],TODAY())</f>
        <v>2500</v>
      </c>
      <c r="Q1356" s="25" t="str">
        <f>LEFT(Table1[[#This Row],[Department]],5)&amp;"-"&amp;RIGHT(Table1[[#This Row],[Employee ID]],3)</f>
        <v>Suppo-948</v>
      </c>
      <c r="R1356" s="25" t="str">
        <f>LEFT(Table1[[#This Row],[Department]],3)</f>
        <v>Sup</v>
      </c>
      <c r="S1356" s="36">
        <f>_xlfn.XLOOKUP(Table1[[#This Row],[City]],Table2[City],Table2[Bonus %])</f>
        <v>5</v>
      </c>
      <c r="U1356" s="48" t="str">
        <v xml:space="preserve">Tarun </v>
      </c>
      <c r="V1356" s="48" t="str">
        <v>Verma</v>
      </c>
    </row>
    <row r="1357" spans="1:22" x14ac:dyDescent="0.35">
      <c r="A1357" s="9" t="s">
        <v>899</v>
      </c>
      <c r="B1357" s="41" t="str">
        <f>LEFT(Table1[[#This Row],[Employee Name]],FIND(" ",Table1[[#This Row],[Employee Name]]))</f>
        <v xml:space="preserve">Rohan </v>
      </c>
      <c r="C1357" s="41" t="str">
        <f>RIGHT(Table1[[#This Row],[Employee Name]],LEN(Table1[[#This Row],[Employee Name]])-FIND(" ",Table1[[#This Row],[Employee Name]]))</f>
        <v>Gupta</v>
      </c>
      <c r="D1357" s="23">
        <f>Table1[[#This Row],[Basic Salary]]+Table1[[#This Row],[Bonus]]</f>
        <v>112838</v>
      </c>
      <c r="E1357" s="10">
        <v>92</v>
      </c>
      <c r="F1357" s="46">
        <v>71</v>
      </c>
      <c r="G1357" s="10" t="str" cm="1">
        <f t="array" ref="G1357">_xlfn.IFS(Table1[[#This Row],[Performance Score]]&gt;=80,"Excellent",Table1[[#This Row],[Performance Score]]&gt;=60,"Good",Table1[[#This Row],[Performance Score]]&gt;=40,"Need Improvement")</f>
        <v>Good</v>
      </c>
      <c r="H1357" s="30">
        <f>Table1[[#This Row],[Bonus]]/Table1[[#This Row],[Basic Salary]]</f>
        <v>0.36162664414142631</v>
      </c>
      <c r="I1357" s="10">
        <f ca="1">DATEDIF(Table1[[#This Row],[Date of Birth]],TODAY(),"y")</f>
        <v>14</v>
      </c>
      <c r="J1357" s="34">
        <v>43201</v>
      </c>
      <c r="K1357" s="33" t="str" cm="1">
        <f t="array" aca="1" ref="K1357" ca="1">_xlfn.IFS(L1357&lt;3,"Junior",L1357&lt;=7,"Mid-Level",L1357&gt;7,"Senior")</f>
        <v>Senior</v>
      </c>
      <c r="L1357" s="46">
        <f ca="1">INT(YEARFRAC(Table1[[#This Row],[Joining Date]],TODAY(),1))</f>
        <v>8</v>
      </c>
      <c r="M1357" s="25" t="str">
        <f t="shared" ca="1" si="21"/>
        <v>Yes</v>
      </c>
      <c r="N1357" s="26">
        <f>YEAR(Table1[[#This Row],[Joining Date]])</f>
        <v>2018</v>
      </c>
      <c r="O1357" s="46">
        <f>MONTH(Table1[[#This Row],[Joining Date]])</f>
        <v>4</v>
      </c>
      <c r="P1357" s="26">
        <f ca="1">NETWORKDAYS(Table1[[#This Row],[Joining Date]],TODAY())</f>
        <v>2144</v>
      </c>
      <c r="Q1357" s="26" t="str">
        <f>LEFT(Table1[[#This Row],[Department]],5)&amp;"-"&amp;RIGHT(Table1[[#This Row],[Employee ID]],3)</f>
        <v>Finan-843</v>
      </c>
      <c r="R1357" s="26" t="str">
        <f>LEFT(Table1[[#This Row],[Department]],3)</f>
        <v>Fin</v>
      </c>
      <c r="S1357" s="37">
        <f>_xlfn.XLOOKUP(Table1[[#This Row],[City]],Table2[City],Table2[Bonus %])</f>
        <v>6</v>
      </c>
      <c r="U1357" s="48" t="str">
        <v xml:space="preserve">Rohan </v>
      </c>
      <c r="V1357" s="48" t="str">
        <v>Gupta</v>
      </c>
    </row>
    <row r="1358" spans="1:22" x14ac:dyDescent="0.35">
      <c r="A1358" s="7" t="s">
        <v>1113</v>
      </c>
      <c r="B1358" s="40" t="str">
        <f>LEFT(Table1[[#This Row],[Employee Name]],FIND(" ",Table1[[#This Row],[Employee Name]]))</f>
        <v xml:space="preserve">Rohan </v>
      </c>
      <c r="C1358" s="40" t="str">
        <f>RIGHT(Table1[[#This Row],[Employee Name]],LEN(Table1[[#This Row],[Employee Name]])-FIND(" ",Table1[[#This Row],[Employee Name]]))</f>
        <v>Gupta</v>
      </c>
      <c r="D1358" s="22">
        <f>Table1[[#This Row],[Basic Salary]]+Table1[[#This Row],[Bonus]]</f>
        <v>112826</v>
      </c>
      <c r="E1358" s="8">
        <v>62</v>
      </c>
      <c r="F1358" s="45">
        <v>77</v>
      </c>
      <c r="G1358" s="8" t="str" cm="1">
        <f t="array" ref="G1358">_xlfn.IFS(Table1[[#This Row],[Performance Score]]&gt;=80,"Excellent",Table1[[#This Row],[Performance Score]]&gt;=60,"Good",Table1[[#This Row],[Performance Score]]&gt;=40,"Need Improvement")</f>
        <v>Good</v>
      </c>
      <c r="H1358" s="29">
        <f>Table1[[#This Row],[Bonus]]/Table1[[#This Row],[Basic Salary]]</f>
        <v>8.6087232752230874E-2</v>
      </c>
      <c r="I1358" s="8">
        <f ca="1">DATEDIF(Table1[[#This Row],[Date of Birth]],TODAY(),"y")</f>
        <v>18</v>
      </c>
      <c r="J1358" s="33">
        <v>42539</v>
      </c>
      <c r="K1358" s="33" t="str" cm="1">
        <f t="array" aca="1" ref="K1358" ca="1">_xlfn.IFS(L1358&lt;3,"Junior",L1358&lt;=7,"Mid-Level",L1358&gt;7,"Senior")</f>
        <v>Senior</v>
      </c>
      <c r="L1358" s="45">
        <f ca="1">INT(YEARFRAC(Table1[[#This Row],[Joining Date]],TODAY(),1))</f>
        <v>10</v>
      </c>
      <c r="M1358" s="25" t="str">
        <f t="shared" ca="1" si="21"/>
        <v>Yes</v>
      </c>
      <c r="N1358" s="25">
        <f>YEAR(Table1[[#This Row],[Joining Date]])</f>
        <v>2016</v>
      </c>
      <c r="O1358" s="45">
        <f>MONTH(Table1[[#This Row],[Joining Date]])</f>
        <v>6</v>
      </c>
      <c r="P1358" s="25">
        <f ca="1">NETWORKDAYS(Table1[[#This Row],[Joining Date]],TODAY())</f>
        <v>2616</v>
      </c>
      <c r="Q1358" s="25" t="str">
        <f>LEFT(Table1[[#This Row],[Department]],5)&amp;"-"&amp;RIGHT(Table1[[#This Row],[Employee ID]],3)</f>
        <v>HR-057</v>
      </c>
      <c r="R1358" s="25" t="str">
        <f>LEFT(Table1[[#This Row],[Department]],3)</f>
        <v>HR</v>
      </c>
      <c r="S1358" s="36">
        <f>_xlfn.XLOOKUP(Table1[[#This Row],[City]],Table2[City],Table2[Bonus %])</f>
        <v>6</v>
      </c>
      <c r="U1358" s="48" t="str">
        <v xml:space="preserve">Rohan </v>
      </c>
      <c r="V1358" s="48" t="str">
        <v>Gupta</v>
      </c>
    </row>
    <row r="1359" spans="1:22" x14ac:dyDescent="0.35">
      <c r="A1359" s="9" t="s">
        <v>3839</v>
      </c>
      <c r="B1359" s="41" t="str">
        <f>LEFT(Table1[[#This Row],[Employee Name]],FIND(" ",Table1[[#This Row],[Employee Name]]))</f>
        <v xml:space="preserve">Arjun </v>
      </c>
      <c r="C1359" s="41" t="str">
        <f>RIGHT(Table1[[#This Row],[Employee Name]],LEN(Table1[[#This Row],[Employee Name]])-FIND(" ",Table1[[#This Row],[Employee Name]]))</f>
        <v>Mehta</v>
      </c>
      <c r="D1359" s="23">
        <f>Table1[[#This Row],[Basic Salary]]+Table1[[#This Row],[Bonus]]</f>
        <v>112779</v>
      </c>
      <c r="E1359" s="10">
        <v>90</v>
      </c>
      <c r="F1359" s="46">
        <v>79</v>
      </c>
      <c r="G1359" s="10" t="str" cm="1">
        <f t="array" ref="G1359">_xlfn.IFS(Table1[[#This Row],[Performance Score]]&gt;=80,"Excellent",Table1[[#This Row],[Performance Score]]&gt;=60,"Good",Table1[[#This Row],[Performance Score]]&gt;=40,"Need Improvement")</f>
        <v>Good</v>
      </c>
      <c r="H1359" s="30">
        <f>Table1[[#This Row],[Bonus]]/Table1[[#This Row],[Basic Salary]]</f>
        <v>0.27802141764405913</v>
      </c>
      <c r="I1359" s="10">
        <f ca="1">DATEDIF(Table1[[#This Row],[Date of Birth]],TODAY(),"y")</f>
        <v>35</v>
      </c>
      <c r="J1359" s="34">
        <v>45331</v>
      </c>
      <c r="K1359" s="33" t="str" cm="1">
        <f t="array" aca="1" ref="K1359" ca="1">_xlfn.IFS(L1359&lt;3,"Junior",L1359&lt;=7,"Mid-Level",L1359&gt;7,"Senior")</f>
        <v>Junior</v>
      </c>
      <c r="L1359" s="46">
        <f ca="1">INT(YEARFRAC(Table1[[#This Row],[Joining Date]],TODAY(),1))</f>
        <v>2</v>
      </c>
      <c r="M1359" s="25" t="str">
        <f t="shared" ca="1" si="21"/>
        <v>No</v>
      </c>
      <c r="N1359" s="26">
        <f>YEAR(Table1[[#This Row],[Joining Date]])</f>
        <v>2024</v>
      </c>
      <c r="O1359" s="46">
        <f>MONTH(Table1[[#This Row],[Joining Date]])</f>
        <v>2</v>
      </c>
      <c r="P1359" s="26">
        <f ca="1">NETWORKDAYS(Table1[[#This Row],[Joining Date]],TODAY())</f>
        <v>622</v>
      </c>
      <c r="Q1359" s="26" t="str">
        <f>LEFT(Table1[[#This Row],[Department]],5)&amp;"-"&amp;RIGHT(Table1[[#This Row],[Employee ID]],3)</f>
        <v>Marke-783</v>
      </c>
      <c r="R1359" s="26" t="str">
        <f>LEFT(Table1[[#This Row],[Department]],3)</f>
        <v>Mar</v>
      </c>
      <c r="S1359" s="37">
        <f>_xlfn.XLOOKUP(Table1[[#This Row],[City]],Table2[City],Table2[Bonus %])</f>
        <v>5</v>
      </c>
      <c r="U1359" s="48" t="str">
        <v xml:space="preserve">Arjun </v>
      </c>
      <c r="V1359" s="48" t="str">
        <v>Mehta</v>
      </c>
    </row>
    <row r="1360" spans="1:22" x14ac:dyDescent="0.35">
      <c r="A1360" s="7" t="s">
        <v>1993</v>
      </c>
      <c r="B1360" s="40" t="str">
        <f>LEFT(Table1[[#This Row],[Employee Name]],FIND(" ",Table1[[#This Row],[Employee Name]]))</f>
        <v xml:space="preserve">Vikram </v>
      </c>
      <c r="C1360" s="40" t="str">
        <f>RIGHT(Table1[[#This Row],[Employee Name]],LEN(Table1[[#This Row],[Employee Name]])-FIND(" ",Table1[[#This Row],[Employee Name]]))</f>
        <v>Singh</v>
      </c>
      <c r="D1360" s="22">
        <f>Table1[[#This Row],[Basic Salary]]+Table1[[#This Row],[Bonus]]</f>
        <v>112746</v>
      </c>
      <c r="E1360" s="8">
        <v>84</v>
      </c>
      <c r="F1360" s="45">
        <v>59</v>
      </c>
      <c r="G1360" s="8" t="str" cm="1">
        <f t="array" ref="G1360">_xlfn.IFS(Table1[[#This Row],[Performance Score]]&gt;=80,"Excellent",Table1[[#This Row],[Performance Score]]&gt;=60,"Good",Table1[[#This Row],[Performance Score]]&gt;=40,"Need Improvement")</f>
        <v>Need Improvement</v>
      </c>
      <c r="H1360" s="29">
        <f>Table1[[#This Row],[Bonus]]/Table1[[#This Row],[Basic Salary]]</f>
        <v>0.17773761895310819</v>
      </c>
      <c r="I1360" s="8">
        <f ca="1">DATEDIF(Table1[[#This Row],[Date of Birth]],TODAY(),"y")</f>
        <v>31</v>
      </c>
      <c r="J1360" s="33">
        <v>44256</v>
      </c>
      <c r="K1360" s="33" t="str" cm="1">
        <f t="array" aca="1" ref="K1360" ca="1">_xlfn.IFS(L1360&lt;3,"Junior",L1360&lt;=7,"Mid-Level",L1360&gt;7,"Senior")</f>
        <v>Mid-Level</v>
      </c>
      <c r="L1360" s="45">
        <f ca="1">INT(YEARFRAC(Table1[[#This Row],[Joining Date]],TODAY(),1))</f>
        <v>5</v>
      </c>
      <c r="M1360" s="25" t="str">
        <f t="shared" ca="1" si="21"/>
        <v>No</v>
      </c>
      <c r="N1360" s="25">
        <f>YEAR(Table1[[#This Row],[Joining Date]])</f>
        <v>2021</v>
      </c>
      <c r="O1360" s="45">
        <f>MONTH(Table1[[#This Row],[Joining Date]])</f>
        <v>3</v>
      </c>
      <c r="P1360" s="25">
        <f ca="1">NETWORKDAYS(Table1[[#This Row],[Joining Date]],TODAY())</f>
        <v>1391</v>
      </c>
      <c r="Q1360" s="25" t="str">
        <f>LEFT(Table1[[#This Row],[Department]],5)&amp;"-"&amp;RIGHT(Table1[[#This Row],[Employee ID]],3)</f>
        <v>IT-937</v>
      </c>
      <c r="R1360" s="25" t="str">
        <f>LEFT(Table1[[#This Row],[Department]],3)</f>
        <v>IT</v>
      </c>
      <c r="S1360" s="36">
        <f>_xlfn.XLOOKUP(Table1[[#This Row],[City]],Table2[City],Table2[Bonus %])</f>
        <v>5</v>
      </c>
      <c r="U1360" s="48" t="str">
        <v xml:space="preserve">Vikram </v>
      </c>
      <c r="V1360" s="48" t="str">
        <v>Singh</v>
      </c>
    </row>
    <row r="1361" spans="1:22" x14ac:dyDescent="0.35">
      <c r="A1361" s="9" t="s">
        <v>1906</v>
      </c>
      <c r="B1361" s="41" t="str">
        <f>LEFT(Table1[[#This Row],[Employee Name]],FIND(" ",Table1[[#This Row],[Employee Name]]))</f>
        <v xml:space="preserve">Arjun </v>
      </c>
      <c r="C1361" s="41" t="str">
        <f>RIGHT(Table1[[#This Row],[Employee Name]],LEN(Table1[[#This Row],[Employee Name]])-FIND(" ",Table1[[#This Row],[Employee Name]]))</f>
        <v>Mehta</v>
      </c>
      <c r="D1361" s="23">
        <f>Table1[[#This Row],[Basic Salary]]+Table1[[#This Row],[Bonus]]</f>
        <v>112654</v>
      </c>
      <c r="E1361" s="10">
        <v>82</v>
      </c>
      <c r="F1361" s="46">
        <v>41</v>
      </c>
      <c r="G1361" s="10" t="str" cm="1">
        <f t="array" ref="G1361">_xlfn.IFS(Table1[[#This Row],[Performance Score]]&gt;=80,"Excellent",Table1[[#This Row],[Performance Score]]&gt;=60,"Good",Table1[[#This Row],[Performance Score]]&gt;=40,"Need Improvement")</f>
        <v>Need Improvement</v>
      </c>
      <c r="H1361" s="30">
        <f>Table1[[#This Row],[Bonus]]/Table1[[#This Row],[Basic Salary]]</f>
        <v>9.2042381178568999E-2</v>
      </c>
      <c r="I1361" s="10">
        <f ca="1">DATEDIF(Table1[[#This Row],[Date of Birth]],TODAY(),"y")</f>
        <v>40</v>
      </c>
      <c r="J1361" s="34">
        <v>44755</v>
      </c>
      <c r="K1361" s="33" t="str" cm="1">
        <f t="array" aca="1" ref="K1361" ca="1">_xlfn.IFS(L1361&lt;3,"Junior",L1361&lt;=7,"Mid-Level",L1361&gt;7,"Senior")</f>
        <v>Mid-Level</v>
      </c>
      <c r="L1361" s="46">
        <f ca="1">INT(YEARFRAC(Table1[[#This Row],[Joining Date]],TODAY(),1))</f>
        <v>3</v>
      </c>
      <c r="M1361" s="25" t="str">
        <f t="shared" ca="1" si="21"/>
        <v>No</v>
      </c>
      <c r="N1361" s="26">
        <f>YEAR(Table1[[#This Row],[Joining Date]])</f>
        <v>2022</v>
      </c>
      <c r="O1361" s="46">
        <f>MONTH(Table1[[#This Row],[Joining Date]])</f>
        <v>7</v>
      </c>
      <c r="P1361" s="26">
        <f ca="1">NETWORKDAYS(Table1[[#This Row],[Joining Date]],TODAY())</f>
        <v>1034</v>
      </c>
      <c r="Q1361" s="26" t="str">
        <f>LEFT(Table1[[#This Row],[Department]],5)&amp;"-"&amp;RIGHT(Table1[[#This Row],[Employee ID]],3)</f>
        <v>Suppo-850</v>
      </c>
      <c r="R1361" s="26" t="str">
        <f>LEFT(Table1[[#This Row],[Department]],3)</f>
        <v>Sup</v>
      </c>
      <c r="S1361" s="37">
        <f>_xlfn.XLOOKUP(Table1[[#This Row],[City]],Table2[City],Table2[Bonus %])</f>
        <v>4</v>
      </c>
      <c r="U1361" s="48" t="str">
        <v xml:space="preserve">Arjun </v>
      </c>
      <c r="V1361" s="48" t="str">
        <v>Mehta</v>
      </c>
    </row>
    <row r="1362" spans="1:22" x14ac:dyDescent="0.35">
      <c r="A1362" s="7" t="s">
        <v>1313</v>
      </c>
      <c r="B1362" s="40" t="str">
        <f>LEFT(Table1[[#This Row],[Employee Name]],FIND(" ",Table1[[#This Row],[Employee Name]]))</f>
        <v xml:space="preserve">Swathi </v>
      </c>
      <c r="C1362" s="40" t="str">
        <f>RIGHT(Table1[[#This Row],[Employee Name]],LEN(Table1[[#This Row],[Employee Name]])-FIND(" ",Table1[[#This Row],[Employee Name]]))</f>
        <v>Ramesh</v>
      </c>
      <c r="D1362" s="22">
        <f>Table1[[#This Row],[Basic Salary]]+Table1[[#This Row],[Bonus]]</f>
        <v>112652</v>
      </c>
      <c r="E1362" s="8">
        <v>80</v>
      </c>
      <c r="F1362" s="45">
        <v>57</v>
      </c>
      <c r="G1362" s="8" t="str" cm="1">
        <f t="array" ref="G1362">_xlfn.IFS(Table1[[#This Row],[Performance Score]]&gt;=80,"Excellent",Table1[[#This Row],[Performance Score]]&gt;=60,"Good",Table1[[#This Row],[Performance Score]]&gt;=40,"Need Improvement")</f>
        <v>Need Improvement</v>
      </c>
      <c r="H1362" s="29">
        <f>Table1[[#This Row],[Bonus]]/Table1[[#This Row],[Basic Salary]]</f>
        <v>0.20869947747341766</v>
      </c>
      <c r="I1362" s="8">
        <f ca="1">DATEDIF(Table1[[#This Row],[Date of Birth]],TODAY(),"y")</f>
        <v>22</v>
      </c>
      <c r="J1362" s="33">
        <v>44705</v>
      </c>
      <c r="K1362" s="33" t="str" cm="1">
        <f t="array" aca="1" ref="K1362" ca="1">_xlfn.IFS(L1362&lt;3,"Junior",L1362&lt;=7,"Mid-Level",L1362&gt;7,"Senior")</f>
        <v>Mid-Level</v>
      </c>
      <c r="L1362" s="45">
        <f ca="1">INT(YEARFRAC(Table1[[#This Row],[Joining Date]],TODAY(),1))</f>
        <v>4</v>
      </c>
      <c r="M1362" s="25" t="str">
        <f t="shared" ca="1" si="21"/>
        <v>No</v>
      </c>
      <c r="N1362" s="25">
        <f>YEAR(Table1[[#This Row],[Joining Date]])</f>
        <v>2022</v>
      </c>
      <c r="O1362" s="45">
        <f>MONTH(Table1[[#This Row],[Joining Date]])</f>
        <v>5</v>
      </c>
      <c r="P1362" s="25">
        <f ca="1">NETWORKDAYS(Table1[[#This Row],[Joining Date]],TODAY())</f>
        <v>1070</v>
      </c>
      <c r="Q1362" s="25" t="str">
        <f>LEFT(Table1[[#This Row],[Department]],5)&amp;"-"&amp;RIGHT(Table1[[#This Row],[Employee ID]],3)</f>
        <v>Opera-257</v>
      </c>
      <c r="R1362" s="25" t="str">
        <f>LEFT(Table1[[#This Row],[Department]],3)</f>
        <v>Ope</v>
      </c>
      <c r="S1362" s="36">
        <f>_xlfn.XLOOKUP(Table1[[#This Row],[City]],Table2[City],Table2[Bonus %])</f>
        <v>7</v>
      </c>
      <c r="U1362" s="48" t="str">
        <v xml:space="preserve">Swathi </v>
      </c>
      <c r="V1362" s="48" t="str">
        <v>Ramesh</v>
      </c>
    </row>
    <row r="1363" spans="1:22" x14ac:dyDescent="0.35">
      <c r="A1363" s="9" t="s">
        <v>1789</v>
      </c>
      <c r="B1363" s="41" t="str">
        <f>LEFT(Table1[[#This Row],[Employee Name]],FIND(" ",Table1[[#This Row],[Employee Name]]))</f>
        <v xml:space="preserve">Karan </v>
      </c>
      <c r="C1363" s="41" t="str">
        <f>RIGHT(Table1[[#This Row],[Employee Name]],LEN(Table1[[#This Row],[Employee Name]])-FIND(" ",Table1[[#This Row],[Employee Name]]))</f>
        <v>Malhotra</v>
      </c>
      <c r="D1363" s="23">
        <f>Table1[[#This Row],[Basic Salary]]+Table1[[#This Row],[Bonus]]</f>
        <v>112576</v>
      </c>
      <c r="E1363" s="10">
        <v>64</v>
      </c>
      <c r="F1363" s="46">
        <v>87</v>
      </c>
      <c r="G1363" s="10" t="str" cm="1">
        <f t="array" ref="G1363">_xlfn.IFS(Table1[[#This Row],[Performance Score]]&gt;=80,"Excellent",Table1[[#This Row],[Performance Score]]&gt;=60,"Good",Table1[[#This Row],[Performance Score]]&gt;=40,"Need Improvement")</f>
        <v>Excellent</v>
      </c>
      <c r="H1363" s="30">
        <f>Table1[[#This Row],[Bonus]]/Table1[[#This Row],[Basic Salary]]</f>
        <v>0.27401740547514231</v>
      </c>
      <c r="I1363" s="10">
        <f ca="1">DATEDIF(Table1[[#This Row],[Date of Birth]],TODAY(),"y")</f>
        <v>17</v>
      </c>
      <c r="J1363" s="34">
        <v>44548</v>
      </c>
      <c r="K1363" s="33" t="str" cm="1">
        <f t="array" aca="1" ref="K1363" ca="1">_xlfn.IFS(L1363&lt;3,"Junior",L1363&lt;=7,"Mid-Level",L1363&gt;7,"Senior")</f>
        <v>Mid-Level</v>
      </c>
      <c r="L1363" s="46">
        <f ca="1">INT(YEARFRAC(Table1[[#This Row],[Joining Date]],TODAY(),1))</f>
        <v>4</v>
      </c>
      <c r="M1363" s="25" t="str">
        <f t="shared" ca="1" si="21"/>
        <v>No</v>
      </c>
      <c r="N1363" s="26">
        <f>YEAR(Table1[[#This Row],[Joining Date]])</f>
        <v>2021</v>
      </c>
      <c r="O1363" s="46">
        <f>MONTH(Table1[[#This Row],[Joining Date]])</f>
        <v>12</v>
      </c>
      <c r="P1363" s="26">
        <f ca="1">NETWORKDAYS(Table1[[#This Row],[Joining Date]],TODAY())</f>
        <v>1181</v>
      </c>
      <c r="Q1363" s="26" t="str">
        <f>LEFT(Table1[[#This Row],[Department]],5)&amp;"-"&amp;RIGHT(Table1[[#This Row],[Employee ID]],3)</f>
        <v>Finan-733</v>
      </c>
      <c r="R1363" s="26" t="str">
        <f>LEFT(Table1[[#This Row],[Department]],3)</f>
        <v>Fin</v>
      </c>
      <c r="S1363" s="37">
        <f>_xlfn.XLOOKUP(Table1[[#This Row],[City]],Table2[City],Table2[Bonus %])</f>
        <v>7</v>
      </c>
      <c r="U1363" s="48" t="str">
        <v xml:space="preserve">Karan </v>
      </c>
      <c r="V1363" s="48" t="str">
        <v>Malhotra</v>
      </c>
    </row>
    <row r="1364" spans="1:22" x14ac:dyDescent="0.35">
      <c r="A1364" s="7" t="s">
        <v>3621</v>
      </c>
      <c r="B1364" s="40" t="str">
        <f>LEFT(Table1[[#This Row],[Employee Name]],FIND(" ",Table1[[#This Row],[Employee Name]]))</f>
        <v xml:space="preserve">Ananya </v>
      </c>
      <c r="C1364" s="40" t="str">
        <f>RIGHT(Table1[[#This Row],[Employee Name]],LEN(Table1[[#This Row],[Employee Name]])-FIND(" ",Table1[[#This Row],[Employee Name]]))</f>
        <v>Rao</v>
      </c>
      <c r="D1364" s="22">
        <f>Table1[[#This Row],[Basic Salary]]+Table1[[#This Row],[Bonus]]</f>
        <v>112571</v>
      </c>
      <c r="E1364" s="8">
        <v>72</v>
      </c>
      <c r="F1364" s="45">
        <v>95</v>
      </c>
      <c r="G1364" s="8" t="str" cm="1">
        <f t="array" ref="G1364">_xlfn.IFS(Table1[[#This Row],[Performance Score]]&gt;=80,"Excellent",Table1[[#This Row],[Performance Score]]&gt;=60,"Good",Table1[[#This Row],[Performance Score]]&gt;=40,"Need Improvement")</f>
        <v>Excellent</v>
      </c>
      <c r="H1364" s="29">
        <f>Table1[[#This Row],[Bonus]]/Table1[[#This Row],[Basic Salary]]</f>
        <v>0.14102252224857589</v>
      </c>
      <c r="I1364" s="8">
        <f ca="1">DATEDIF(Table1[[#This Row],[Date of Birth]],TODAY(),"y")</f>
        <v>35</v>
      </c>
      <c r="J1364" s="33">
        <v>44578</v>
      </c>
      <c r="K1364" s="33" t="str" cm="1">
        <f t="array" aca="1" ref="K1364" ca="1">_xlfn.IFS(L1364&lt;3,"Junior",L1364&lt;=7,"Mid-Level",L1364&gt;7,"Senior")</f>
        <v>Mid-Level</v>
      </c>
      <c r="L1364" s="45">
        <f ca="1">INT(YEARFRAC(Table1[[#This Row],[Joining Date]],TODAY(),1))</f>
        <v>4</v>
      </c>
      <c r="M1364" s="25" t="str">
        <f t="shared" ca="1" si="21"/>
        <v>No</v>
      </c>
      <c r="N1364" s="25">
        <f>YEAR(Table1[[#This Row],[Joining Date]])</f>
        <v>2022</v>
      </c>
      <c r="O1364" s="45">
        <f>MONTH(Table1[[#This Row],[Joining Date]])</f>
        <v>1</v>
      </c>
      <c r="P1364" s="25">
        <f ca="1">NETWORKDAYS(Table1[[#This Row],[Joining Date]],TODAY())</f>
        <v>1161</v>
      </c>
      <c r="Q1364" s="25" t="str">
        <f>LEFT(Table1[[#This Row],[Department]],5)&amp;"-"&amp;RIGHT(Table1[[#This Row],[Employee ID]],3)</f>
        <v>Suppo-565</v>
      </c>
      <c r="R1364" s="25" t="str">
        <f>LEFT(Table1[[#This Row],[Department]],3)</f>
        <v>Sup</v>
      </c>
      <c r="S1364" s="36">
        <f>_xlfn.XLOOKUP(Table1[[#This Row],[City]],Table2[City],Table2[Bonus %])</f>
        <v>6</v>
      </c>
      <c r="U1364" s="48" t="str">
        <v xml:space="preserve">Ananya </v>
      </c>
      <c r="V1364" s="48" t="str">
        <v>Rao</v>
      </c>
    </row>
    <row r="1365" spans="1:22" x14ac:dyDescent="0.35">
      <c r="A1365" s="9" t="s">
        <v>2640</v>
      </c>
      <c r="B1365" s="41" t="str">
        <f>LEFT(Table1[[#This Row],[Employee Name]],FIND(" ",Table1[[#This Row],[Employee Name]]))</f>
        <v xml:space="preserve">Rohan </v>
      </c>
      <c r="C1365" s="41" t="str">
        <f>RIGHT(Table1[[#This Row],[Employee Name]],LEN(Table1[[#This Row],[Employee Name]])-FIND(" ",Table1[[#This Row],[Employee Name]]))</f>
        <v>Gupta</v>
      </c>
      <c r="D1365" s="23">
        <f>Table1[[#This Row],[Basic Salary]]+Table1[[#This Row],[Bonus]]</f>
        <v>112567</v>
      </c>
      <c r="E1365" s="10">
        <v>63</v>
      </c>
      <c r="F1365" s="46">
        <v>88</v>
      </c>
      <c r="G1365" s="10" t="str" cm="1">
        <f t="array" ref="G1365">_xlfn.IFS(Table1[[#This Row],[Performance Score]]&gt;=80,"Excellent",Table1[[#This Row],[Performance Score]]&gt;=60,"Good",Table1[[#This Row],[Performance Score]]&gt;=40,"Need Improvement")</f>
        <v>Excellent</v>
      </c>
      <c r="H1365" s="30">
        <f>Table1[[#This Row],[Bonus]]/Table1[[#This Row],[Basic Salary]]</f>
        <v>0.23772087039704443</v>
      </c>
      <c r="I1365" s="10">
        <f ca="1">DATEDIF(Table1[[#This Row],[Date of Birth]],TODAY(),"y")</f>
        <v>45</v>
      </c>
      <c r="J1365" s="34">
        <v>45486</v>
      </c>
      <c r="K1365" s="33" t="str" cm="1">
        <f t="array" aca="1" ref="K1365" ca="1">_xlfn.IFS(L1365&lt;3,"Junior",L1365&lt;=7,"Mid-Level",L1365&gt;7,"Senior")</f>
        <v>Junior</v>
      </c>
      <c r="L1365" s="46">
        <f ca="1">INT(YEARFRAC(Table1[[#This Row],[Joining Date]],TODAY(),1))</f>
        <v>1</v>
      </c>
      <c r="M1365" s="25" t="str">
        <f t="shared" ca="1" si="21"/>
        <v>No</v>
      </c>
      <c r="N1365" s="26">
        <f>YEAR(Table1[[#This Row],[Joining Date]])</f>
        <v>2024</v>
      </c>
      <c r="O1365" s="46">
        <f>MONTH(Table1[[#This Row],[Joining Date]])</f>
        <v>7</v>
      </c>
      <c r="P1365" s="26">
        <f ca="1">NETWORKDAYS(Table1[[#This Row],[Joining Date]],TODAY())</f>
        <v>511</v>
      </c>
      <c r="Q1365" s="26" t="str">
        <f>LEFT(Table1[[#This Row],[Department]],5)&amp;"-"&amp;RIGHT(Table1[[#This Row],[Employee ID]],3)</f>
        <v>Sales-584</v>
      </c>
      <c r="R1365" s="26" t="str">
        <f>LEFT(Table1[[#This Row],[Department]],3)</f>
        <v>Sal</v>
      </c>
      <c r="S1365" s="37">
        <f>_xlfn.XLOOKUP(Table1[[#This Row],[City]],Table2[City],Table2[Bonus %])</f>
        <v>5</v>
      </c>
      <c r="U1365" s="48" t="str">
        <v xml:space="preserve">Rohan </v>
      </c>
      <c r="V1365" s="48" t="str">
        <v>Gupta</v>
      </c>
    </row>
    <row r="1366" spans="1:22" x14ac:dyDescent="0.35">
      <c r="A1366" s="7" t="s">
        <v>4645</v>
      </c>
      <c r="B1366" s="40" t="str">
        <f>LEFT(Table1[[#This Row],[Employee Name]],FIND(" ",Table1[[#This Row],[Employee Name]]))</f>
        <v xml:space="preserve">Ajay </v>
      </c>
      <c r="C1366" s="40" t="str">
        <f>RIGHT(Table1[[#This Row],[Employee Name]],LEN(Table1[[#This Row],[Employee Name]])-FIND(" ",Table1[[#This Row],[Employee Name]]))</f>
        <v>Singh</v>
      </c>
      <c r="D1366" s="22">
        <f>Table1[[#This Row],[Basic Salary]]+Table1[[#This Row],[Bonus]]</f>
        <v>112559</v>
      </c>
      <c r="E1366" s="8">
        <v>86</v>
      </c>
      <c r="F1366" s="45">
        <v>99</v>
      </c>
      <c r="G1366" s="8" t="str" cm="1">
        <f t="array" ref="G1366">_xlfn.IFS(Table1[[#This Row],[Performance Score]]&gt;=80,"Excellent",Table1[[#This Row],[Performance Score]]&gt;=60,"Good",Table1[[#This Row],[Performance Score]]&gt;=40,"Need Improvement")</f>
        <v>Excellent</v>
      </c>
      <c r="H1366" s="29">
        <f>Table1[[#This Row],[Bonus]]/Table1[[#This Row],[Basic Salary]]</f>
        <v>0.18990432898144721</v>
      </c>
      <c r="I1366" s="8">
        <f ca="1">DATEDIF(Table1[[#This Row],[Date of Birth]],TODAY(),"y")</f>
        <v>27</v>
      </c>
      <c r="J1366" s="33">
        <v>42758</v>
      </c>
      <c r="K1366" s="33" t="str" cm="1">
        <f t="array" aca="1" ref="K1366" ca="1">_xlfn.IFS(L1366&lt;3,"Junior",L1366&lt;=7,"Mid-Level",L1366&gt;7,"Senior")</f>
        <v>Senior</v>
      </c>
      <c r="L1366" s="45">
        <f ca="1">INT(YEARFRAC(Table1[[#This Row],[Joining Date]],TODAY(),1))</f>
        <v>9</v>
      </c>
      <c r="M1366" s="25" t="str">
        <f t="shared" ca="1" si="21"/>
        <v>Yes</v>
      </c>
      <c r="N1366" s="25">
        <f>YEAR(Table1[[#This Row],[Joining Date]])</f>
        <v>2017</v>
      </c>
      <c r="O1366" s="45">
        <f>MONTH(Table1[[#This Row],[Joining Date]])</f>
        <v>1</v>
      </c>
      <c r="P1366" s="25">
        <f ca="1">NETWORKDAYS(Table1[[#This Row],[Joining Date]],TODAY())</f>
        <v>2461</v>
      </c>
      <c r="Q1366" s="25" t="str">
        <f>LEFT(Table1[[#This Row],[Department]],5)&amp;"-"&amp;RIGHT(Table1[[#This Row],[Employee ID]],3)</f>
        <v>Marke-589</v>
      </c>
      <c r="R1366" s="25" t="str">
        <f>LEFT(Table1[[#This Row],[Department]],3)</f>
        <v>Mar</v>
      </c>
      <c r="S1366" s="36">
        <f>_xlfn.XLOOKUP(Table1[[#This Row],[City]],Table2[City],Table2[Bonus %])</f>
        <v>6</v>
      </c>
      <c r="U1366" s="48" t="str">
        <v xml:space="preserve">Ajay </v>
      </c>
      <c r="V1366" s="48" t="str">
        <v>Singh</v>
      </c>
    </row>
    <row r="1367" spans="1:22" x14ac:dyDescent="0.35">
      <c r="A1367" s="9" t="s">
        <v>3622</v>
      </c>
      <c r="B1367" s="41" t="str">
        <f>LEFT(Table1[[#This Row],[Employee Name]],FIND(" ",Table1[[#This Row],[Employee Name]]))</f>
        <v xml:space="preserve">Ishita </v>
      </c>
      <c r="C1367" s="41" t="str">
        <f>RIGHT(Table1[[#This Row],[Employee Name]],LEN(Table1[[#This Row],[Employee Name]])-FIND(" ",Table1[[#This Row],[Employee Name]]))</f>
        <v>Roy</v>
      </c>
      <c r="D1367" s="23">
        <f>Table1[[#This Row],[Basic Salary]]+Table1[[#This Row],[Bonus]]</f>
        <v>112524</v>
      </c>
      <c r="E1367" s="10">
        <v>81</v>
      </c>
      <c r="F1367" s="46">
        <v>85</v>
      </c>
      <c r="G1367" s="10" t="str" cm="1">
        <f t="array" ref="G1367">_xlfn.IFS(Table1[[#This Row],[Performance Score]]&gt;=80,"Excellent",Table1[[#This Row],[Performance Score]]&gt;=60,"Good",Table1[[#This Row],[Performance Score]]&gt;=40,"Need Improvement")</f>
        <v>Excellent</v>
      </c>
      <c r="H1367" s="30">
        <f>Table1[[#This Row],[Bonus]]/Table1[[#This Row],[Basic Salary]]</f>
        <v>0.26669143223801967</v>
      </c>
      <c r="I1367" s="10">
        <f ca="1">DATEDIF(Table1[[#This Row],[Date of Birth]],TODAY(),"y")</f>
        <v>38</v>
      </c>
      <c r="J1367" s="34">
        <v>43725</v>
      </c>
      <c r="K1367" s="33" t="str" cm="1">
        <f t="array" aca="1" ref="K1367" ca="1">_xlfn.IFS(L1367&lt;3,"Junior",L1367&lt;=7,"Mid-Level",L1367&gt;7,"Senior")</f>
        <v>Mid-Level</v>
      </c>
      <c r="L1367" s="46">
        <f ca="1">INT(YEARFRAC(Table1[[#This Row],[Joining Date]],TODAY(),1))</f>
        <v>6</v>
      </c>
      <c r="M1367" s="25" t="str">
        <f t="shared" ca="1" si="21"/>
        <v>Yes</v>
      </c>
      <c r="N1367" s="26">
        <f>YEAR(Table1[[#This Row],[Joining Date]])</f>
        <v>2019</v>
      </c>
      <c r="O1367" s="46">
        <f>MONTH(Table1[[#This Row],[Joining Date]])</f>
        <v>9</v>
      </c>
      <c r="P1367" s="26">
        <f ca="1">NETWORKDAYS(Table1[[#This Row],[Joining Date]],TODAY())</f>
        <v>1770</v>
      </c>
      <c r="Q1367" s="26" t="str">
        <f>LEFT(Table1[[#This Row],[Department]],5)&amp;"-"&amp;RIGHT(Table1[[#This Row],[Employee ID]],3)</f>
        <v>HR-566</v>
      </c>
      <c r="R1367" s="26" t="str">
        <f>LEFT(Table1[[#This Row],[Department]],3)</f>
        <v>HR</v>
      </c>
      <c r="S1367" s="37">
        <f>_xlfn.XLOOKUP(Table1[[#This Row],[City]],Table2[City],Table2[Bonus %])</f>
        <v>6</v>
      </c>
      <c r="U1367" s="48" t="str">
        <v xml:space="preserve">Ishita </v>
      </c>
      <c r="V1367" s="48" t="str">
        <v>Roy</v>
      </c>
    </row>
    <row r="1368" spans="1:22" x14ac:dyDescent="0.35">
      <c r="A1368" s="7" t="s">
        <v>3507</v>
      </c>
      <c r="B1368" s="40" t="str">
        <f>LEFT(Table1[[#This Row],[Employee Name]],FIND(" ",Table1[[#This Row],[Employee Name]]))</f>
        <v xml:space="preserve">Tarun </v>
      </c>
      <c r="C1368" s="40" t="str">
        <f>RIGHT(Table1[[#This Row],[Employee Name]],LEN(Table1[[#This Row],[Employee Name]])-FIND(" ",Table1[[#This Row],[Employee Name]]))</f>
        <v>Verma</v>
      </c>
      <c r="D1368" s="22">
        <f>Table1[[#This Row],[Basic Salary]]+Table1[[#This Row],[Bonus]]</f>
        <v>112516</v>
      </c>
      <c r="E1368" s="8">
        <v>66</v>
      </c>
      <c r="F1368" s="45">
        <v>86</v>
      </c>
      <c r="G1368" s="8" t="str" cm="1">
        <f t="array" ref="G1368">_xlfn.IFS(Table1[[#This Row],[Performance Score]]&gt;=80,"Excellent",Table1[[#This Row],[Performance Score]]&gt;=60,"Good",Table1[[#This Row],[Performance Score]]&gt;=40,"Need Improvement")</f>
        <v>Excellent</v>
      </c>
      <c r="H1368" s="29">
        <f>Table1[[#This Row],[Bonus]]/Table1[[#This Row],[Basic Salary]]</f>
        <v>0.30445771259637122</v>
      </c>
      <c r="I1368" s="8">
        <f ca="1">DATEDIF(Table1[[#This Row],[Date of Birth]],TODAY(),"y")</f>
        <v>24</v>
      </c>
      <c r="J1368" s="33">
        <v>42166</v>
      </c>
      <c r="K1368" s="33" t="str" cm="1">
        <f t="array" aca="1" ref="K1368" ca="1">_xlfn.IFS(L1368&lt;3,"Junior",L1368&lt;=7,"Mid-Level",L1368&gt;7,"Senior")</f>
        <v>Senior</v>
      </c>
      <c r="L1368" s="45">
        <f ca="1">INT(YEARFRAC(Table1[[#This Row],[Joining Date]],TODAY(),1))</f>
        <v>11</v>
      </c>
      <c r="M1368" s="25" t="str">
        <f t="shared" ca="1" si="21"/>
        <v>Yes</v>
      </c>
      <c r="N1368" s="25">
        <f>YEAR(Table1[[#This Row],[Joining Date]])</f>
        <v>2015</v>
      </c>
      <c r="O1368" s="45">
        <f>MONTH(Table1[[#This Row],[Joining Date]])</f>
        <v>6</v>
      </c>
      <c r="P1368" s="25">
        <f ca="1">NETWORKDAYS(Table1[[#This Row],[Joining Date]],TODAY())</f>
        <v>2883</v>
      </c>
      <c r="Q1368" s="25" t="str">
        <f>LEFT(Table1[[#This Row],[Department]],5)&amp;"-"&amp;RIGHT(Table1[[#This Row],[Employee ID]],3)</f>
        <v>Sales-451</v>
      </c>
      <c r="R1368" s="25" t="str">
        <f>LEFT(Table1[[#This Row],[Department]],3)</f>
        <v>Sal</v>
      </c>
      <c r="S1368" s="36">
        <f>_xlfn.XLOOKUP(Table1[[#This Row],[City]],Table2[City],Table2[Bonus %])</f>
        <v>5</v>
      </c>
      <c r="U1368" s="48" t="str">
        <v xml:space="preserve">Tarun </v>
      </c>
      <c r="V1368" s="48" t="str">
        <v>Verma</v>
      </c>
    </row>
    <row r="1369" spans="1:22" x14ac:dyDescent="0.35">
      <c r="A1369" s="9" t="s">
        <v>1631</v>
      </c>
      <c r="B1369" s="41" t="str">
        <f>LEFT(Table1[[#This Row],[Employee Name]],FIND(" ",Table1[[#This Row],[Employee Name]]))</f>
        <v xml:space="preserve">Aditya </v>
      </c>
      <c r="C1369" s="41" t="str">
        <f>RIGHT(Table1[[#This Row],[Employee Name]],LEN(Table1[[#This Row],[Employee Name]])-FIND(" ",Table1[[#This Row],[Employee Name]]))</f>
        <v>Kapoor</v>
      </c>
      <c r="D1369" s="23">
        <f>Table1[[#This Row],[Basic Salary]]+Table1[[#This Row],[Bonus]]</f>
        <v>112510</v>
      </c>
      <c r="E1369" s="10">
        <v>97</v>
      </c>
      <c r="F1369" s="46">
        <v>79</v>
      </c>
      <c r="G1369" s="10" t="str" cm="1">
        <f t="array" ref="G1369">_xlfn.IFS(Table1[[#This Row],[Performance Score]]&gt;=80,"Excellent",Table1[[#This Row],[Performance Score]]&gt;=60,"Good",Table1[[#This Row],[Performance Score]]&gt;=40,"Need Improvement")</f>
        <v>Good</v>
      </c>
      <c r="H1369" s="30">
        <f>Table1[[#This Row],[Bonus]]/Table1[[#This Row],[Basic Salary]]</f>
        <v>0.12499875011248987</v>
      </c>
      <c r="I1369" s="10">
        <f ca="1">DATEDIF(Table1[[#This Row],[Date of Birth]],TODAY(),"y")</f>
        <v>18</v>
      </c>
      <c r="J1369" s="34">
        <v>45206</v>
      </c>
      <c r="K1369" s="33" t="str" cm="1">
        <f t="array" aca="1" ref="K1369" ca="1">_xlfn.IFS(L1369&lt;3,"Junior",L1369&lt;=7,"Mid-Level",L1369&gt;7,"Senior")</f>
        <v>Junior</v>
      </c>
      <c r="L1369" s="46">
        <f ca="1">INT(YEARFRAC(Table1[[#This Row],[Joining Date]],TODAY(),1))</f>
        <v>2</v>
      </c>
      <c r="M1369" s="25" t="str">
        <f t="shared" ca="1" si="21"/>
        <v>No</v>
      </c>
      <c r="N1369" s="26">
        <f>YEAR(Table1[[#This Row],[Joining Date]])</f>
        <v>2023</v>
      </c>
      <c r="O1369" s="46">
        <f>MONTH(Table1[[#This Row],[Joining Date]])</f>
        <v>10</v>
      </c>
      <c r="P1369" s="26">
        <f ca="1">NETWORKDAYS(Table1[[#This Row],[Joining Date]],TODAY())</f>
        <v>711</v>
      </c>
      <c r="Q1369" s="26" t="str">
        <f>LEFT(Table1[[#This Row],[Department]],5)&amp;"-"&amp;RIGHT(Table1[[#This Row],[Employee ID]],3)</f>
        <v>Finan-575</v>
      </c>
      <c r="R1369" s="26" t="str">
        <f>LEFT(Table1[[#This Row],[Department]],3)</f>
        <v>Fin</v>
      </c>
      <c r="S1369" s="37">
        <f>_xlfn.XLOOKUP(Table1[[#This Row],[City]],Table2[City],Table2[Bonus %])</f>
        <v>7</v>
      </c>
      <c r="U1369" s="48" t="str">
        <v xml:space="preserve">Aditya </v>
      </c>
      <c r="V1369" s="48" t="str">
        <v>Kapoor</v>
      </c>
    </row>
    <row r="1370" spans="1:22" x14ac:dyDescent="0.35">
      <c r="A1370" s="7" t="s">
        <v>4697</v>
      </c>
      <c r="B1370" s="40" t="str">
        <f>LEFT(Table1[[#This Row],[Employee Name]],FIND(" ",Table1[[#This Row],[Employee Name]]))</f>
        <v xml:space="preserve">Gayathri </v>
      </c>
      <c r="C1370" s="40" t="str">
        <f>RIGHT(Table1[[#This Row],[Employee Name]],LEN(Table1[[#This Row],[Employee Name]])-FIND(" ",Table1[[#This Row],[Employee Name]]))</f>
        <v>Iyer</v>
      </c>
      <c r="D1370" s="22">
        <f>Table1[[#This Row],[Basic Salary]]+Table1[[#This Row],[Bonus]]</f>
        <v>112495</v>
      </c>
      <c r="E1370" s="8">
        <v>69</v>
      </c>
      <c r="F1370" s="45">
        <v>64</v>
      </c>
      <c r="G1370" s="8" t="str" cm="1">
        <f t="array" ref="G1370">_xlfn.IFS(Table1[[#This Row],[Performance Score]]&gt;=80,"Excellent",Table1[[#This Row],[Performance Score]]&gt;=60,"Good",Table1[[#This Row],[Performance Score]]&gt;=40,"Need Improvement")</f>
        <v>Good</v>
      </c>
      <c r="H1370" s="29">
        <f>Table1[[#This Row],[Bonus]]/Table1[[#This Row],[Basic Salary]]</f>
        <v>0.34600428347511875</v>
      </c>
      <c r="I1370" s="8">
        <f ca="1">DATEDIF(Table1[[#This Row],[Date of Birth]],TODAY(),"y")</f>
        <v>34</v>
      </c>
      <c r="J1370" s="33">
        <v>44178</v>
      </c>
      <c r="K1370" s="33" t="str" cm="1">
        <f t="array" aca="1" ref="K1370" ca="1">_xlfn.IFS(L1370&lt;3,"Junior",L1370&lt;=7,"Mid-Level",L1370&gt;7,"Senior")</f>
        <v>Mid-Level</v>
      </c>
      <c r="L1370" s="45">
        <f ca="1">INT(YEARFRAC(Table1[[#This Row],[Joining Date]],TODAY(),1))</f>
        <v>5</v>
      </c>
      <c r="M1370" s="25" t="str">
        <f t="shared" ca="1" si="21"/>
        <v>No</v>
      </c>
      <c r="N1370" s="25">
        <f>YEAR(Table1[[#This Row],[Joining Date]])</f>
        <v>2020</v>
      </c>
      <c r="O1370" s="45">
        <f>MONTH(Table1[[#This Row],[Joining Date]])</f>
        <v>12</v>
      </c>
      <c r="P1370" s="25">
        <f ca="1">NETWORKDAYS(Table1[[#This Row],[Joining Date]],TODAY())</f>
        <v>1446</v>
      </c>
      <c r="Q1370" s="25" t="str">
        <f>LEFT(Table1[[#This Row],[Department]],5)&amp;"-"&amp;RIGHT(Table1[[#This Row],[Employee ID]],3)</f>
        <v>Opera-641</v>
      </c>
      <c r="R1370" s="25" t="str">
        <f>LEFT(Table1[[#This Row],[Department]],3)</f>
        <v>Ope</v>
      </c>
      <c r="S1370" s="36">
        <f>_xlfn.XLOOKUP(Table1[[#This Row],[City]],Table2[City],Table2[Bonus %])</f>
        <v>8</v>
      </c>
      <c r="U1370" s="48" t="str">
        <v xml:space="preserve">Gayathri </v>
      </c>
      <c r="V1370" s="48" t="str">
        <v>Iyer</v>
      </c>
    </row>
    <row r="1371" spans="1:22" x14ac:dyDescent="0.35">
      <c r="A1371" s="9" t="s">
        <v>3790</v>
      </c>
      <c r="B1371" s="41" t="str">
        <f>LEFT(Table1[[#This Row],[Employee Name]],FIND(" ",Table1[[#This Row],[Employee Name]]))</f>
        <v xml:space="preserve">Ajay </v>
      </c>
      <c r="C1371" s="41" t="str">
        <f>RIGHT(Table1[[#This Row],[Employee Name]],LEN(Table1[[#This Row],[Employee Name]])-FIND(" ",Table1[[#This Row],[Employee Name]]))</f>
        <v>Singh</v>
      </c>
      <c r="D1371" s="23">
        <f>Table1[[#This Row],[Basic Salary]]+Table1[[#This Row],[Bonus]]</f>
        <v>112490</v>
      </c>
      <c r="E1371" s="10">
        <v>84</v>
      </c>
      <c r="F1371" s="46">
        <v>64</v>
      </c>
      <c r="G1371" s="10" t="str" cm="1">
        <f t="array" ref="G1371">_xlfn.IFS(Table1[[#This Row],[Performance Score]]&gt;=80,"Excellent",Table1[[#This Row],[Performance Score]]&gt;=60,"Good",Table1[[#This Row],[Performance Score]]&gt;=40,"Need Improvement")</f>
        <v>Good</v>
      </c>
      <c r="H1371" s="30">
        <f>Table1[[#This Row],[Bonus]]/Table1[[#This Row],[Basic Salary]]</f>
        <v>0.21052008565863528</v>
      </c>
      <c r="I1371" s="10">
        <f ca="1">DATEDIF(Table1[[#This Row],[Date of Birth]],TODAY(),"y")</f>
        <v>31</v>
      </c>
      <c r="J1371" s="34">
        <v>45017</v>
      </c>
      <c r="K1371" s="33" t="str" cm="1">
        <f t="array" aca="1" ref="K1371" ca="1">_xlfn.IFS(L1371&lt;3,"Junior",L1371&lt;=7,"Mid-Level",L1371&gt;7,"Senior")</f>
        <v>Mid-Level</v>
      </c>
      <c r="L1371" s="46">
        <f ca="1">INT(YEARFRAC(Table1[[#This Row],[Joining Date]],TODAY(),1))</f>
        <v>3</v>
      </c>
      <c r="M1371" s="25" t="str">
        <f t="shared" ca="1" si="21"/>
        <v>No</v>
      </c>
      <c r="N1371" s="26">
        <f>YEAR(Table1[[#This Row],[Joining Date]])</f>
        <v>2023</v>
      </c>
      <c r="O1371" s="46">
        <f>MONTH(Table1[[#This Row],[Joining Date]])</f>
        <v>4</v>
      </c>
      <c r="P1371" s="26">
        <f ca="1">NETWORKDAYS(Table1[[#This Row],[Joining Date]],TODAY())</f>
        <v>846</v>
      </c>
      <c r="Q1371" s="26" t="str">
        <f>LEFT(Table1[[#This Row],[Department]],5)&amp;"-"&amp;RIGHT(Table1[[#This Row],[Employee ID]],3)</f>
        <v>Suppo-734</v>
      </c>
      <c r="R1371" s="26" t="str">
        <f>LEFT(Table1[[#This Row],[Department]],3)</f>
        <v>Sup</v>
      </c>
      <c r="S1371" s="37">
        <f>_xlfn.XLOOKUP(Table1[[#This Row],[City]],Table2[City],Table2[Bonus %])</f>
        <v>4</v>
      </c>
      <c r="U1371" s="48" t="str">
        <v xml:space="preserve">Ajay </v>
      </c>
      <c r="V1371" s="48" t="str">
        <v>Singh</v>
      </c>
    </row>
    <row r="1372" spans="1:22" x14ac:dyDescent="0.35">
      <c r="A1372" s="7" t="s">
        <v>3565</v>
      </c>
      <c r="B1372" s="40" t="str">
        <f>LEFT(Table1[[#This Row],[Employee Name]],FIND(" ",Table1[[#This Row],[Employee Name]]))</f>
        <v xml:space="preserve">Swathi </v>
      </c>
      <c r="C1372" s="40" t="str">
        <f>RIGHT(Table1[[#This Row],[Employee Name]],LEN(Table1[[#This Row],[Employee Name]])-FIND(" ",Table1[[#This Row],[Employee Name]]))</f>
        <v>Ramesh</v>
      </c>
      <c r="D1372" s="22">
        <f>Table1[[#This Row],[Basic Salary]]+Table1[[#This Row],[Bonus]]</f>
        <v>112476</v>
      </c>
      <c r="E1372" s="8">
        <v>65</v>
      </c>
      <c r="F1372" s="45">
        <v>95</v>
      </c>
      <c r="G1372" s="8" t="str" cm="1">
        <f t="array" ref="G1372">_xlfn.IFS(Table1[[#This Row],[Performance Score]]&gt;=80,"Excellent",Table1[[#This Row],[Performance Score]]&gt;=60,"Good",Table1[[#This Row],[Performance Score]]&gt;=40,"Need Improvement")</f>
        <v>Excellent</v>
      </c>
      <c r="H1372" s="29">
        <f>Table1[[#This Row],[Bonus]]/Table1[[#This Row],[Basic Salary]]</f>
        <v>0.23420971777202301</v>
      </c>
      <c r="I1372" s="8">
        <f ca="1">DATEDIF(Table1[[#This Row],[Date of Birth]],TODAY(),"y")</f>
        <v>14</v>
      </c>
      <c r="J1372" s="33">
        <v>42993</v>
      </c>
      <c r="K1372" s="33" t="str" cm="1">
        <f t="array" aca="1" ref="K1372" ca="1">_xlfn.IFS(L1372&lt;3,"Junior",L1372&lt;=7,"Mid-Level",L1372&gt;7,"Senior")</f>
        <v>Senior</v>
      </c>
      <c r="L1372" s="45">
        <f ca="1">INT(YEARFRAC(Table1[[#This Row],[Joining Date]],TODAY(),1))</f>
        <v>8</v>
      </c>
      <c r="M1372" s="25" t="str">
        <f t="shared" ca="1" si="21"/>
        <v>Yes</v>
      </c>
      <c r="N1372" s="25">
        <f>YEAR(Table1[[#This Row],[Joining Date]])</f>
        <v>2017</v>
      </c>
      <c r="O1372" s="45">
        <f>MONTH(Table1[[#This Row],[Joining Date]])</f>
        <v>9</v>
      </c>
      <c r="P1372" s="25">
        <f ca="1">NETWORKDAYS(Table1[[#This Row],[Joining Date]],TODAY())</f>
        <v>2292</v>
      </c>
      <c r="Q1372" s="25" t="str">
        <f>LEFT(Table1[[#This Row],[Department]],5)&amp;"-"&amp;RIGHT(Table1[[#This Row],[Employee ID]],3)</f>
        <v>Marke-509</v>
      </c>
      <c r="R1372" s="25" t="str">
        <f>LEFT(Table1[[#This Row],[Department]],3)</f>
        <v>Mar</v>
      </c>
      <c r="S1372" s="36">
        <f>_xlfn.XLOOKUP(Table1[[#This Row],[City]],Table2[City],Table2[Bonus %])</f>
        <v>5</v>
      </c>
      <c r="U1372" s="48" t="str">
        <v xml:space="preserve">Swathi </v>
      </c>
      <c r="V1372" s="48" t="str">
        <v>Ramesh</v>
      </c>
    </row>
    <row r="1373" spans="1:22" x14ac:dyDescent="0.35">
      <c r="A1373" s="9" t="s">
        <v>3982</v>
      </c>
      <c r="B1373" s="41" t="str">
        <f>LEFT(Table1[[#This Row],[Employee Name]],FIND(" ",Table1[[#This Row],[Employee Name]]))</f>
        <v xml:space="preserve">Rohan </v>
      </c>
      <c r="C1373" s="41" t="str">
        <f>RIGHT(Table1[[#This Row],[Employee Name]],LEN(Table1[[#This Row],[Employee Name]])-FIND(" ",Table1[[#This Row],[Employee Name]]))</f>
        <v>Gupta</v>
      </c>
      <c r="D1373" s="23">
        <f>Table1[[#This Row],[Basic Salary]]+Table1[[#This Row],[Bonus]]</f>
        <v>112464</v>
      </c>
      <c r="E1373" s="10">
        <v>82</v>
      </c>
      <c r="F1373" s="46">
        <v>58</v>
      </c>
      <c r="G1373" s="10" t="str" cm="1">
        <f t="array" ref="G1373">_xlfn.IFS(Table1[[#This Row],[Performance Score]]&gt;=80,"Excellent",Table1[[#This Row],[Performance Score]]&gt;=60,"Good",Table1[[#This Row],[Performance Score]]&gt;=40,"Need Improvement")</f>
        <v>Need Improvement</v>
      </c>
      <c r="H1373" s="30">
        <f>Table1[[#This Row],[Bonus]]/Table1[[#This Row],[Basic Salary]]</f>
        <v>6.8450203783049432E-2</v>
      </c>
      <c r="I1373" s="10">
        <f ca="1">DATEDIF(Table1[[#This Row],[Date of Birth]],TODAY(),"y")</f>
        <v>31</v>
      </c>
      <c r="J1373" s="34">
        <v>45046</v>
      </c>
      <c r="K1373" s="33" t="str" cm="1">
        <f t="array" aca="1" ref="K1373" ca="1">_xlfn.IFS(L1373&lt;3,"Junior",L1373&lt;=7,"Mid-Level",L1373&gt;7,"Senior")</f>
        <v>Mid-Level</v>
      </c>
      <c r="L1373" s="46">
        <f ca="1">INT(YEARFRAC(Table1[[#This Row],[Joining Date]],TODAY(),1))</f>
        <v>3</v>
      </c>
      <c r="M1373" s="25" t="str">
        <f t="shared" ca="1" si="21"/>
        <v>No</v>
      </c>
      <c r="N1373" s="26">
        <f>YEAR(Table1[[#This Row],[Joining Date]])</f>
        <v>2023</v>
      </c>
      <c r="O1373" s="46">
        <f>MONTH(Table1[[#This Row],[Joining Date]])</f>
        <v>4</v>
      </c>
      <c r="P1373" s="26">
        <f ca="1">NETWORKDAYS(Table1[[#This Row],[Joining Date]],TODAY())</f>
        <v>826</v>
      </c>
      <c r="Q1373" s="26" t="str">
        <f>LEFT(Table1[[#This Row],[Department]],5)&amp;"-"&amp;RIGHT(Table1[[#This Row],[Employee ID]],3)</f>
        <v>Marke-926</v>
      </c>
      <c r="R1373" s="26" t="str">
        <f>LEFT(Table1[[#This Row],[Department]],3)</f>
        <v>Mar</v>
      </c>
      <c r="S1373" s="37">
        <f>_xlfn.XLOOKUP(Table1[[#This Row],[City]],Table2[City],Table2[Bonus %])</f>
        <v>5</v>
      </c>
      <c r="U1373" s="48" t="str">
        <v xml:space="preserve">Rohan </v>
      </c>
      <c r="V1373" s="48" t="str">
        <v>Gupta</v>
      </c>
    </row>
    <row r="1374" spans="1:22" x14ac:dyDescent="0.35">
      <c r="A1374" s="7" t="s">
        <v>3262</v>
      </c>
      <c r="B1374" s="40" t="str">
        <f>LEFT(Table1[[#This Row],[Employee Name]],FIND(" ",Table1[[#This Row],[Employee Name]]))</f>
        <v xml:space="preserve">Arjun </v>
      </c>
      <c r="C1374" s="40" t="str">
        <f>RIGHT(Table1[[#This Row],[Employee Name]],LEN(Table1[[#This Row],[Employee Name]])-FIND(" ",Table1[[#This Row],[Employee Name]]))</f>
        <v>Mehta</v>
      </c>
      <c r="D1374" s="22">
        <f>Table1[[#This Row],[Basic Salary]]+Table1[[#This Row],[Bonus]]</f>
        <v>112462</v>
      </c>
      <c r="E1374" s="8">
        <v>78</v>
      </c>
      <c r="F1374" s="45">
        <v>72</v>
      </c>
      <c r="G1374" s="8" t="str" cm="1">
        <f t="array" ref="G1374">_xlfn.IFS(Table1[[#This Row],[Performance Score]]&gt;=80,"Excellent",Table1[[#This Row],[Performance Score]]&gt;=60,"Good",Table1[[#This Row],[Performance Score]]&gt;=40,"Need Improvement")</f>
        <v>Good</v>
      </c>
      <c r="H1374" s="29">
        <f>Table1[[#This Row],[Bonus]]/Table1[[#This Row],[Basic Salary]]</f>
        <v>0.11815705223806398</v>
      </c>
      <c r="I1374" s="8">
        <f ca="1">DATEDIF(Table1[[#This Row],[Date of Birth]],TODAY(),"y")</f>
        <v>15</v>
      </c>
      <c r="J1374" s="33">
        <v>43591</v>
      </c>
      <c r="K1374" s="33" t="str" cm="1">
        <f t="array" aca="1" ref="K1374" ca="1">_xlfn.IFS(L1374&lt;3,"Junior",L1374&lt;=7,"Mid-Level",L1374&gt;7,"Senior")</f>
        <v>Mid-Level</v>
      </c>
      <c r="L1374" s="45">
        <f ca="1">INT(YEARFRAC(Table1[[#This Row],[Joining Date]],TODAY(),1))</f>
        <v>7</v>
      </c>
      <c r="M1374" s="25" t="str">
        <f t="shared" ca="1" si="21"/>
        <v>Yes</v>
      </c>
      <c r="N1374" s="25">
        <f>YEAR(Table1[[#This Row],[Joining Date]])</f>
        <v>2019</v>
      </c>
      <c r="O1374" s="45">
        <f>MONTH(Table1[[#This Row],[Joining Date]])</f>
        <v>5</v>
      </c>
      <c r="P1374" s="25">
        <f ca="1">NETWORKDAYS(Table1[[#This Row],[Joining Date]],TODAY())</f>
        <v>1866</v>
      </c>
      <c r="Q1374" s="25" t="str">
        <f>LEFT(Table1[[#This Row],[Department]],5)&amp;"-"&amp;RIGHT(Table1[[#This Row],[Employee ID]],3)</f>
        <v>Finan-206</v>
      </c>
      <c r="R1374" s="25" t="str">
        <f>LEFT(Table1[[#This Row],[Department]],3)</f>
        <v>Fin</v>
      </c>
      <c r="S1374" s="36">
        <f>_xlfn.XLOOKUP(Table1[[#This Row],[City]],Table2[City],Table2[Bonus %])</f>
        <v>6</v>
      </c>
      <c r="U1374" s="48" t="str">
        <v xml:space="preserve">Arjun </v>
      </c>
      <c r="V1374" s="48" t="str">
        <v>Mehta</v>
      </c>
    </row>
    <row r="1375" spans="1:22" x14ac:dyDescent="0.35">
      <c r="A1375" s="9" t="s">
        <v>1168</v>
      </c>
      <c r="B1375" s="41" t="str">
        <f>LEFT(Table1[[#This Row],[Employee Name]],FIND(" ",Table1[[#This Row],[Employee Name]]))</f>
        <v xml:space="preserve">Karan </v>
      </c>
      <c r="C1375" s="41" t="str">
        <f>RIGHT(Table1[[#This Row],[Employee Name]],LEN(Table1[[#This Row],[Employee Name]])-FIND(" ",Table1[[#This Row],[Employee Name]]))</f>
        <v>Malhotra</v>
      </c>
      <c r="D1375" s="23">
        <f>Table1[[#This Row],[Basic Salary]]+Table1[[#This Row],[Bonus]]</f>
        <v>112457</v>
      </c>
      <c r="E1375" s="10">
        <v>94</v>
      </c>
      <c r="F1375" s="46">
        <v>97</v>
      </c>
      <c r="G1375" s="10" t="str" cm="1">
        <f t="array" ref="G1375">_xlfn.IFS(Table1[[#This Row],[Performance Score]]&gt;=80,"Excellent",Table1[[#This Row],[Performance Score]]&gt;=60,"Good",Table1[[#This Row],[Performance Score]]&gt;=40,"Need Improvement")</f>
        <v>Excellent</v>
      </c>
      <c r="H1375" s="30">
        <f>Table1[[#This Row],[Bonus]]/Table1[[#This Row],[Basic Salary]]</f>
        <v>0.30151032926335281</v>
      </c>
      <c r="I1375" s="10">
        <f ca="1">DATEDIF(Table1[[#This Row],[Date of Birth]],TODAY(),"y")</f>
        <v>25</v>
      </c>
      <c r="J1375" s="34">
        <v>43434</v>
      </c>
      <c r="K1375" s="33" t="str" cm="1">
        <f t="array" aca="1" ref="K1375" ca="1">_xlfn.IFS(L1375&lt;3,"Junior",L1375&lt;=7,"Mid-Level",L1375&gt;7,"Senior")</f>
        <v>Mid-Level</v>
      </c>
      <c r="L1375" s="46">
        <f ca="1">INT(YEARFRAC(Table1[[#This Row],[Joining Date]],TODAY(),1))</f>
        <v>7</v>
      </c>
      <c r="M1375" s="25" t="str">
        <f t="shared" ca="1" si="21"/>
        <v>Yes</v>
      </c>
      <c r="N1375" s="26">
        <f>YEAR(Table1[[#This Row],[Joining Date]])</f>
        <v>2018</v>
      </c>
      <c r="O1375" s="46">
        <f>MONTH(Table1[[#This Row],[Joining Date]])</f>
        <v>11</v>
      </c>
      <c r="P1375" s="26">
        <f ca="1">NETWORKDAYS(Table1[[#This Row],[Joining Date]],TODAY())</f>
        <v>1977</v>
      </c>
      <c r="Q1375" s="26" t="str">
        <f>LEFT(Table1[[#This Row],[Department]],5)&amp;"-"&amp;RIGHT(Table1[[#This Row],[Employee ID]],3)</f>
        <v>Marke-112</v>
      </c>
      <c r="R1375" s="26" t="str">
        <f>LEFT(Table1[[#This Row],[Department]],3)</f>
        <v>Mar</v>
      </c>
      <c r="S1375" s="37">
        <f>_xlfn.XLOOKUP(Table1[[#This Row],[City]],Table2[City],Table2[Bonus %])</f>
        <v>5</v>
      </c>
      <c r="U1375" s="48" t="str">
        <v xml:space="preserve">Karan </v>
      </c>
      <c r="V1375" s="48" t="str">
        <v>Malhotra</v>
      </c>
    </row>
    <row r="1376" spans="1:22" x14ac:dyDescent="0.35">
      <c r="A1376" s="7" t="s">
        <v>3130</v>
      </c>
      <c r="B1376" s="40" t="str">
        <f>LEFT(Table1[[#This Row],[Employee Name]],FIND(" ",Table1[[#This Row],[Employee Name]]))</f>
        <v xml:space="preserve">Vikram </v>
      </c>
      <c r="C1376" s="40" t="str">
        <f>RIGHT(Table1[[#This Row],[Employee Name]],LEN(Table1[[#This Row],[Employee Name]])-FIND(" ",Table1[[#This Row],[Employee Name]]))</f>
        <v>Singh</v>
      </c>
      <c r="D1376" s="22">
        <f>Table1[[#This Row],[Basic Salary]]+Table1[[#This Row],[Bonus]]</f>
        <v>112452</v>
      </c>
      <c r="E1376" s="8">
        <v>84</v>
      </c>
      <c r="F1376" s="45">
        <v>42</v>
      </c>
      <c r="G1376" s="8" t="str" cm="1">
        <f t="array" ref="G1376">_xlfn.IFS(Table1[[#This Row],[Performance Score]]&gt;=80,"Excellent",Table1[[#This Row],[Performance Score]]&gt;=60,"Good",Table1[[#This Row],[Performance Score]]&gt;=40,"Need Improvement")</f>
        <v>Need Improvement</v>
      </c>
      <c r="H1376" s="29">
        <f>Table1[[#This Row],[Bonus]]/Table1[[#This Row],[Basic Salary]]</f>
        <v>0.18719185819406467</v>
      </c>
      <c r="I1376" s="8">
        <f ca="1">DATEDIF(Table1[[#This Row],[Date of Birth]],TODAY(),"y")</f>
        <v>42</v>
      </c>
      <c r="J1376" s="33">
        <v>42890</v>
      </c>
      <c r="K1376" s="33" t="str" cm="1">
        <f t="array" aca="1" ref="K1376" ca="1">_xlfn.IFS(L1376&lt;3,"Junior",L1376&lt;=7,"Mid-Level",L1376&gt;7,"Senior")</f>
        <v>Senior</v>
      </c>
      <c r="L1376" s="45">
        <f ca="1">INT(YEARFRAC(Table1[[#This Row],[Joining Date]],TODAY(),1))</f>
        <v>9</v>
      </c>
      <c r="M1376" s="25" t="str">
        <f t="shared" ca="1" si="21"/>
        <v>Yes</v>
      </c>
      <c r="N1376" s="25">
        <f>YEAR(Table1[[#This Row],[Joining Date]])</f>
        <v>2017</v>
      </c>
      <c r="O1376" s="45">
        <f>MONTH(Table1[[#This Row],[Joining Date]])</f>
        <v>6</v>
      </c>
      <c r="P1376" s="25">
        <f ca="1">NETWORKDAYS(Table1[[#This Row],[Joining Date]],TODAY())</f>
        <v>2366</v>
      </c>
      <c r="Q1376" s="25" t="str">
        <f>LEFT(Table1[[#This Row],[Department]],5)&amp;"-"&amp;RIGHT(Table1[[#This Row],[Employee ID]],3)</f>
        <v>Sales-074</v>
      </c>
      <c r="R1376" s="25" t="str">
        <f>LEFT(Table1[[#This Row],[Department]],3)</f>
        <v>Sal</v>
      </c>
      <c r="S1376" s="36">
        <f>_xlfn.XLOOKUP(Table1[[#This Row],[City]],Table2[City],Table2[Bonus %])</f>
        <v>6</v>
      </c>
      <c r="U1376" s="48" t="str">
        <v xml:space="preserve">Vikram </v>
      </c>
      <c r="V1376" s="48" t="str">
        <v>Singh</v>
      </c>
    </row>
    <row r="1377" spans="1:22" x14ac:dyDescent="0.35">
      <c r="A1377" s="9" t="s">
        <v>4260</v>
      </c>
      <c r="B1377" s="41" t="str">
        <f>LEFT(Table1[[#This Row],[Employee Name]],FIND(" ",Table1[[#This Row],[Employee Name]]))</f>
        <v xml:space="preserve">Gayathri </v>
      </c>
      <c r="C1377" s="41" t="str">
        <f>RIGHT(Table1[[#This Row],[Employee Name]],LEN(Table1[[#This Row],[Employee Name]])-FIND(" ",Table1[[#This Row],[Employee Name]]))</f>
        <v>Iyer</v>
      </c>
      <c r="D1377" s="23">
        <f>Table1[[#This Row],[Basic Salary]]+Table1[[#This Row],[Bonus]]</f>
        <v>112382</v>
      </c>
      <c r="E1377" s="10">
        <v>64</v>
      </c>
      <c r="F1377" s="46">
        <v>85</v>
      </c>
      <c r="G1377" s="10" t="str" cm="1">
        <f t="array" ref="G1377">_xlfn.IFS(Table1[[#This Row],[Performance Score]]&gt;=80,"Excellent",Table1[[#This Row],[Performance Score]]&gt;=60,"Good",Table1[[#This Row],[Performance Score]]&gt;=40,"Need Improvement")</f>
        <v>Excellent</v>
      </c>
      <c r="H1377" s="30">
        <f>Table1[[#This Row],[Bonus]]/Table1[[#This Row],[Basic Salary]]</f>
        <v>0.16799351472697416</v>
      </c>
      <c r="I1377" s="10">
        <f ca="1">DATEDIF(Table1[[#This Row],[Date of Birth]],TODAY(),"y")</f>
        <v>15</v>
      </c>
      <c r="J1377" s="34">
        <v>42911</v>
      </c>
      <c r="K1377" s="33" t="str" cm="1">
        <f t="array" aca="1" ref="K1377" ca="1">_xlfn.IFS(L1377&lt;3,"Junior",L1377&lt;=7,"Mid-Level",L1377&gt;7,"Senior")</f>
        <v>Senior</v>
      </c>
      <c r="L1377" s="46">
        <f ca="1">INT(YEARFRAC(Table1[[#This Row],[Joining Date]],TODAY(),1))</f>
        <v>9</v>
      </c>
      <c r="M1377" s="25" t="str">
        <f t="shared" ca="1" si="21"/>
        <v>Yes</v>
      </c>
      <c r="N1377" s="26">
        <f>YEAR(Table1[[#This Row],[Joining Date]])</f>
        <v>2017</v>
      </c>
      <c r="O1377" s="46">
        <f>MONTH(Table1[[#This Row],[Joining Date]])</f>
        <v>6</v>
      </c>
      <c r="P1377" s="26">
        <f ca="1">NETWORKDAYS(Table1[[#This Row],[Joining Date]],TODAY())</f>
        <v>2351</v>
      </c>
      <c r="Q1377" s="26" t="str">
        <f>LEFT(Table1[[#This Row],[Department]],5)&amp;"-"&amp;RIGHT(Table1[[#This Row],[Employee ID]],3)</f>
        <v>IT-204</v>
      </c>
      <c r="R1377" s="26" t="str">
        <f>LEFT(Table1[[#This Row],[Department]],3)</f>
        <v>IT</v>
      </c>
      <c r="S1377" s="37">
        <f>_xlfn.XLOOKUP(Table1[[#This Row],[City]],Table2[City],Table2[Bonus %])</f>
        <v>7</v>
      </c>
      <c r="U1377" s="48" t="str">
        <v xml:space="preserve">Gayathri </v>
      </c>
      <c r="V1377" s="48" t="str">
        <v>Iyer</v>
      </c>
    </row>
    <row r="1378" spans="1:22" x14ac:dyDescent="0.35">
      <c r="A1378" s="7" t="s">
        <v>1433</v>
      </c>
      <c r="B1378" s="40" t="str">
        <f>LEFT(Table1[[#This Row],[Employee Name]],FIND(" ",Table1[[#This Row],[Employee Name]]))</f>
        <v xml:space="preserve">Karan </v>
      </c>
      <c r="C1378" s="40" t="str">
        <f>RIGHT(Table1[[#This Row],[Employee Name]],LEN(Table1[[#This Row],[Employee Name]])-FIND(" ",Table1[[#This Row],[Employee Name]]))</f>
        <v>Malhotra</v>
      </c>
      <c r="D1378" s="22">
        <f>Table1[[#This Row],[Basic Salary]]+Table1[[#This Row],[Bonus]]</f>
        <v>112322</v>
      </c>
      <c r="E1378" s="8">
        <v>71</v>
      </c>
      <c r="F1378" s="45">
        <v>83</v>
      </c>
      <c r="G1378" s="8" t="str" cm="1">
        <f t="array" ref="G1378">_xlfn.IFS(Table1[[#This Row],[Performance Score]]&gt;=80,"Excellent",Table1[[#This Row],[Performance Score]]&gt;=60,"Good",Table1[[#This Row],[Performance Score]]&gt;=40,"Need Improvement")</f>
        <v>Excellent</v>
      </c>
      <c r="H1378" s="29">
        <f>Table1[[#This Row],[Bonus]]/Table1[[#This Row],[Basic Salary]]</f>
        <v>0.30880913539967375</v>
      </c>
      <c r="I1378" s="8">
        <f ca="1">DATEDIF(Table1[[#This Row],[Date of Birth]],TODAY(),"y")</f>
        <v>31</v>
      </c>
      <c r="J1378" s="33">
        <v>45404</v>
      </c>
      <c r="K1378" s="33" t="str" cm="1">
        <f t="array" aca="1" ref="K1378" ca="1">_xlfn.IFS(L1378&lt;3,"Junior",L1378&lt;=7,"Mid-Level",L1378&gt;7,"Senior")</f>
        <v>Junior</v>
      </c>
      <c r="L1378" s="45">
        <f ca="1">INT(YEARFRAC(Table1[[#This Row],[Joining Date]],TODAY(),1))</f>
        <v>2</v>
      </c>
      <c r="M1378" s="25" t="str">
        <f t="shared" ca="1" si="21"/>
        <v>No</v>
      </c>
      <c r="N1378" s="25">
        <f>YEAR(Table1[[#This Row],[Joining Date]])</f>
        <v>2024</v>
      </c>
      <c r="O1378" s="45">
        <f>MONTH(Table1[[#This Row],[Joining Date]])</f>
        <v>4</v>
      </c>
      <c r="P1378" s="25">
        <f ca="1">NETWORKDAYS(Table1[[#This Row],[Joining Date]],TODAY())</f>
        <v>571</v>
      </c>
      <c r="Q1378" s="25" t="str">
        <f>LEFT(Table1[[#This Row],[Department]],5)&amp;"-"&amp;RIGHT(Table1[[#This Row],[Employee ID]],3)</f>
        <v>HR-377</v>
      </c>
      <c r="R1378" s="25" t="str">
        <f>LEFT(Table1[[#This Row],[Department]],3)</f>
        <v>HR</v>
      </c>
      <c r="S1378" s="36">
        <f>_xlfn.XLOOKUP(Table1[[#This Row],[City]],Table2[City],Table2[Bonus %])</f>
        <v>5</v>
      </c>
      <c r="U1378" s="48" t="str">
        <v xml:space="preserve">Karan </v>
      </c>
      <c r="V1378" s="48" t="str">
        <v>Malhotra</v>
      </c>
    </row>
    <row r="1379" spans="1:22" x14ac:dyDescent="0.35">
      <c r="A1379" s="9" t="s">
        <v>1525</v>
      </c>
      <c r="B1379" s="41" t="str">
        <f>LEFT(Table1[[#This Row],[Employee Name]],FIND(" ",Table1[[#This Row],[Employee Name]]))</f>
        <v xml:space="preserve">Ananya </v>
      </c>
      <c r="C1379" s="41" t="str">
        <f>RIGHT(Table1[[#This Row],[Employee Name]],LEN(Table1[[#This Row],[Employee Name]])-FIND(" ",Table1[[#This Row],[Employee Name]]))</f>
        <v>Rao</v>
      </c>
      <c r="D1379" s="23">
        <f>Table1[[#This Row],[Basic Salary]]+Table1[[#This Row],[Bonus]]</f>
        <v>112317</v>
      </c>
      <c r="E1379" s="10">
        <v>98</v>
      </c>
      <c r="F1379" s="46">
        <v>93</v>
      </c>
      <c r="G1379" s="10" t="str" cm="1">
        <f t="array" ref="G1379">_xlfn.IFS(Table1[[#This Row],[Performance Score]]&gt;=80,"Excellent",Table1[[#This Row],[Performance Score]]&gt;=60,"Good",Table1[[#This Row],[Performance Score]]&gt;=40,"Need Improvement")</f>
        <v>Excellent</v>
      </c>
      <c r="H1379" s="30">
        <f>Table1[[#This Row],[Bonus]]/Table1[[#This Row],[Basic Salary]]</f>
        <v>0.26276912698858845</v>
      </c>
      <c r="I1379" s="10">
        <f ca="1">DATEDIF(Table1[[#This Row],[Date of Birth]],TODAY(),"y")</f>
        <v>14</v>
      </c>
      <c r="J1379" s="34">
        <v>42430</v>
      </c>
      <c r="K1379" s="33" t="str" cm="1">
        <f t="array" aca="1" ref="K1379" ca="1">_xlfn.IFS(L1379&lt;3,"Junior",L1379&lt;=7,"Mid-Level",L1379&gt;7,"Senior")</f>
        <v>Senior</v>
      </c>
      <c r="L1379" s="46">
        <f ca="1">INT(YEARFRAC(Table1[[#This Row],[Joining Date]],TODAY(),1))</f>
        <v>10</v>
      </c>
      <c r="M1379" s="25" t="str">
        <f t="shared" ca="1" si="21"/>
        <v>Yes</v>
      </c>
      <c r="N1379" s="26">
        <f>YEAR(Table1[[#This Row],[Joining Date]])</f>
        <v>2016</v>
      </c>
      <c r="O1379" s="46">
        <f>MONTH(Table1[[#This Row],[Joining Date]])</f>
        <v>3</v>
      </c>
      <c r="P1379" s="26">
        <f ca="1">NETWORKDAYS(Table1[[#This Row],[Joining Date]],TODAY())</f>
        <v>2695</v>
      </c>
      <c r="Q1379" s="26" t="str">
        <f>LEFT(Table1[[#This Row],[Department]],5)&amp;"-"&amp;RIGHT(Table1[[#This Row],[Employee ID]],3)</f>
        <v>Marke-469</v>
      </c>
      <c r="R1379" s="26" t="str">
        <f>LEFT(Table1[[#This Row],[Department]],3)</f>
        <v>Mar</v>
      </c>
      <c r="S1379" s="37">
        <f>_xlfn.XLOOKUP(Table1[[#This Row],[City]],Table2[City],Table2[Bonus %])</f>
        <v>4</v>
      </c>
      <c r="U1379" s="48" t="str">
        <v xml:space="preserve">Ananya </v>
      </c>
      <c r="V1379" s="48" t="str">
        <v>Rao</v>
      </c>
    </row>
    <row r="1380" spans="1:22" x14ac:dyDescent="0.35">
      <c r="A1380" s="7" t="s">
        <v>4581</v>
      </c>
      <c r="B1380" s="40" t="str">
        <f>LEFT(Table1[[#This Row],[Employee Name]],FIND(" ",Table1[[#This Row],[Employee Name]]))</f>
        <v xml:space="preserve">Ravi </v>
      </c>
      <c r="C1380" s="40" t="str">
        <f>RIGHT(Table1[[#This Row],[Employee Name]],LEN(Table1[[#This Row],[Employee Name]])-FIND(" ",Table1[[#This Row],[Employee Name]]))</f>
        <v>Teja</v>
      </c>
      <c r="D1380" s="22">
        <f>Table1[[#This Row],[Basic Salary]]+Table1[[#This Row],[Bonus]]</f>
        <v>112313</v>
      </c>
      <c r="E1380" s="8">
        <v>62</v>
      </c>
      <c r="F1380" s="45">
        <v>72</v>
      </c>
      <c r="G1380" s="8" t="str" cm="1">
        <f t="array" ref="G1380">_xlfn.IFS(Table1[[#This Row],[Performance Score]]&gt;=80,"Excellent",Table1[[#This Row],[Performance Score]]&gt;=60,"Good",Table1[[#This Row],[Performance Score]]&gt;=40,"Need Improvement")</f>
        <v>Good</v>
      </c>
      <c r="H1380" s="29">
        <f>Table1[[#This Row],[Bonus]]/Table1[[#This Row],[Basic Salary]]</f>
        <v>0.31608057277446422</v>
      </c>
      <c r="I1380" s="8">
        <f ca="1">DATEDIF(Table1[[#This Row],[Date of Birth]],TODAY(),"y")</f>
        <v>21</v>
      </c>
      <c r="J1380" s="33">
        <v>45226</v>
      </c>
      <c r="K1380" s="33" t="str" cm="1">
        <f t="array" aca="1" ref="K1380" ca="1">_xlfn.IFS(L1380&lt;3,"Junior",L1380&lt;=7,"Mid-Level",L1380&gt;7,"Senior")</f>
        <v>Junior</v>
      </c>
      <c r="L1380" s="45">
        <f ca="1">INT(YEARFRAC(Table1[[#This Row],[Joining Date]],TODAY(),1))</f>
        <v>2</v>
      </c>
      <c r="M1380" s="25" t="str">
        <f t="shared" ca="1" si="21"/>
        <v>No</v>
      </c>
      <c r="N1380" s="25">
        <f>YEAR(Table1[[#This Row],[Joining Date]])</f>
        <v>2023</v>
      </c>
      <c r="O1380" s="45">
        <f>MONTH(Table1[[#This Row],[Joining Date]])</f>
        <v>10</v>
      </c>
      <c r="P1380" s="25">
        <f ca="1">NETWORKDAYS(Table1[[#This Row],[Joining Date]],TODAY())</f>
        <v>697</v>
      </c>
      <c r="Q1380" s="25" t="str">
        <f>LEFT(Table1[[#This Row],[Department]],5)&amp;"-"&amp;RIGHT(Table1[[#This Row],[Employee ID]],3)</f>
        <v>Marke-525</v>
      </c>
      <c r="R1380" s="25" t="str">
        <f>LEFT(Table1[[#This Row],[Department]],3)</f>
        <v>Mar</v>
      </c>
      <c r="S1380" s="36">
        <f>_xlfn.XLOOKUP(Table1[[#This Row],[City]],Table2[City],Table2[Bonus %])</f>
        <v>6</v>
      </c>
      <c r="U1380" s="48" t="str">
        <v xml:space="preserve">Ravi </v>
      </c>
      <c r="V1380" s="48" t="str">
        <v>Teja</v>
      </c>
    </row>
    <row r="1381" spans="1:22" x14ac:dyDescent="0.35">
      <c r="A1381" s="9" t="s">
        <v>733</v>
      </c>
      <c r="B1381" s="41" t="str">
        <f>LEFT(Table1[[#This Row],[Employee Name]],FIND(" ",Table1[[#This Row],[Employee Name]]))</f>
        <v xml:space="preserve">Karan </v>
      </c>
      <c r="C1381" s="41" t="str">
        <f>RIGHT(Table1[[#This Row],[Employee Name]],LEN(Table1[[#This Row],[Employee Name]])-FIND(" ",Table1[[#This Row],[Employee Name]]))</f>
        <v>Malhotra</v>
      </c>
      <c r="D1381" s="23">
        <f>Table1[[#This Row],[Basic Salary]]+Table1[[#This Row],[Bonus]]</f>
        <v>112298</v>
      </c>
      <c r="E1381" s="10">
        <v>94</v>
      </c>
      <c r="F1381" s="46">
        <v>49</v>
      </c>
      <c r="G1381" s="10" t="str" cm="1">
        <f t="array" ref="G1381">_xlfn.IFS(Table1[[#This Row],[Performance Score]]&gt;=80,"Excellent",Table1[[#This Row],[Performance Score]]&gt;=60,"Good",Table1[[#This Row],[Performance Score]]&gt;=40,"Need Improvement")</f>
        <v>Need Improvement</v>
      </c>
      <c r="H1381" s="30">
        <f>Table1[[#This Row],[Bonus]]/Table1[[#This Row],[Basic Salary]]</f>
        <v>0.31992618625042607</v>
      </c>
      <c r="I1381" s="10">
        <f ca="1">DATEDIF(Table1[[#This Row],[Date of Birth]],TODAY(),"y")</f>
        <v>23</v>
      </c>
      <c r="J1381" s="34">
        <v>44738</v>
      </c>
      <c r="K1381" s="33" t="str" cm="1">
        <f t="array" aca="1" ref="K1381" ca="1">_xlfn.IFS(L1381&lt;3,"Junior",L1381&lt;=7,"Mid-Level",L1381&gt;7,"Senior")</f>
        <v>Mid-Level</v>
      </c>
      <c r="L1381" s="46">
        <f ca="1">INT(YEARFRAC(Table1[[#This Row],[Joining Date]],TODAY(),1))</f>
        <v>4</v>
      </c>
      <c r="M1381" s="25" t="str">
        <f t="shared" ca="1" si="21"/>
        <v>No</v>
      </c>
      <c r="N1381" s="26">
        <f>YEAR(Table1[[#This Row],[Joining Date]])</f>
        <v>2022</v>
      </c>
      <c r="O1381" s="46">
        <f>MONTH(Table1[[#This Row],[Joining Date]])</f>
        <v>6</v>
      </c>
      <c r="P1381" s="26">
        <f ca="1">NETWORKDAYS(Table1[[#This Row],[Joining Date]],TODAY())</f>
        <v>1046</v>
      </c>
      <c r="Q1381" s="26" t="str">
        <f>LEFT(Table1[[#This Row],[Department]],5)&amp;"-"&amp;RIGHT(Table1[[#This Row],[Employee ID]],3)</f>
        <v>Finan-677</v>
      </c>
      <c r="R1381" s="26" t="str">
        <f>LEFT(Table1[[#This Row],[Department]],3)</f>
        <v>Fin</v>
      </c>
      <c r="S1381" s="37">
        <f>_xlfn.XLOOKUP(Table1[[#This Row],[City]],Table2[City],Table2[Bonus %])</f>
        <v>6</v>
      </c>
      <c r="U1381" s="48" t="str">
        <v xml:space="preserve">Karan </v>
      </c>
      <c r="V1381" s="48" t="str">
        <v>Malhotra</v>
      </c>
    </row>
    <row r="1382" spans="1:22" x14ac:dyDescent="0.35">
      <c r="A1382" s="7" t="s">
        <v>4322</v>
      </c>
      <c r="B1382" s="40" t="str">
        <f>LEFT(Table1[[#This Row],[Employee Name]],FIND(" ",Table1[[#This Row],[Employee Name]]))</f>
        <v xml:space="preserve">Krishna </v>
      </c>
      <c r="C1382" s="40" t="str">
        <f>RIGHT(Table1[[#This Row],[Employee Name]],LEN(Table1[[#This Row],[Employee Name]])-FIND(" ",Table1[[#This Row],[Employee Name]]))</f>
        <v>Chaitanya</v>
      </c>
      <c r="D1382" s="22">
        <f>Table1[[#This Row],[Basic Salary]]+Table1[[#This Row],[Bonus]]</f>
        <v>112284</v>
      </c>
      <c r="E1382" s="8">
        <v>97</v>
      </c>
      <c r="F1382" s="45">
        <v>89</v>
      </c>
      <c r="G1382" s="8" t="str" cm="1">
        <f t="array" ref="G1382">_xlfn.IFS(Table1[[#This Row],[Performance Score]]&gt;=80,"Excellent",Table1[[#This Row],[Performance Score]]&gt;=60,"Good",Table1[[#This Row],[Performance Score]]&gt;=40,"Need Improvement")</f>
        <v>Excellent</v>
      </c>
      <c r="H1382" s="29">
        <f>Table1[[#This Row],[Bonus]]/Table1[[#This Row],[Basic Salary]]</f>
        <v>0.13821731593832678</v>
      </c>
      <c r="I1382" s="8">
        <f ca="1">DATEDIF(Table1[[#This Row],[Date of Birth]],TODAY(),"y")</f>
        <v>32</v>
      </c>
      <c r="J1382" s="33">
        <v>44309</v>
      </c>
      <c r="K1382" s="33" t="str" cm="1">
        <f t="array" aca="1" ref="K1382" ca="1">_xlfn.IFS(L1382&lt;3,"Junior",L1382&lt;=7,"Mid-Level",L1382&gt;7,"Senior")</f>
        <v>Mid-Level</v>
      </c>
      <c r="L1382" s="45">
        <f ca="1">INT(YEARFRAC(Table1[[#This Row],[Joining Date]],TODAY(),1))</f>
        <v>5</v>
      </c>
      <c r="M1382" s="25" t="str">
        <f t="shared" ca="1" si="21"/>
        <v>No</v>
      </c>
      <c r="N1382" s="25">
        <f>YEAR(Table1[[#This Row],[Joining Date]])</f>
        <v>2021</v>
      </c>
      <c r="O1382" s="45">
        <f>MONTH(Table1[[#This Row],[Joining Date]])</f>
        <v>4</v>
      </c>
      <c r="P1382" s="25">
        <f ca="1">NETWORKDAYS(Table1[[#This Row],[Joining Date]],TODAY())</f>
        <v>1352</v>
      </c>
      <c r="Q1382" s="25" t="str">
        <f>LEFT(Table1[[#This Row],[Department]],5)&amp;"-"&amp;RIGHT(Table1[[#This Row],[Employee ID]],3)</f>
        <v>Suppo-266</v>
      </c>
      <c r="R1382" s="25" t="str">
        <f>LEFT(Table1[[#This Row],[Department]],3)</f>
        <v>Sup</v>
      </c>
      <c r="S1382" s="36">
        <f>_xlfn.XLOOKUP(Table1[[#This Row],[City]],Table2[City],Table2[Bonus %])</f>
        <v>6</v>
      </c>
      <c r="U1382" s="48" t="str">
        <v xml:space="preserve">Krishna </v>
      </c>
      <c r="V1382" s="48" t="str">
        <v>Chaitanya</v>
      </c>
    </row>
    <row r="1383" spans="1:22" x14ac:dyDescent="0.35">
      <c r="A1383" s="9" t="s">
        <v>4569</v>
      </c>
      <c r="B1383" s="41" t="str">
        <f>LEFT(Table1[[#This Row],[Employee Name]],FIND(" ",Table1[[#This Row],[Employee Name]]))</f>
        <v xml:space="preserve">Pooja </v>
      </c>
      <c r="C1383" s="41" t="str">
        <f>RIGHT(Table1[[#This Row],[Employee Name]],LEN(Table1[[#This Row],[Employee Name]])-FIND(" ",Table1[[#This Row],[Employee Name]]))</f>
        <v>Das</v>
      </c>
      <c r="D1383" s="23">
        <f>Table1[[#This Row],[Basic Salary]]+Table1[[#This Row],[Bonus]]</f>
        <v>112270</v>
      </c>
      <c r="E1383" s="10">
        <v>77</v>
      </c>
      <c r="F1383" s="46">
        <v>59</v>
      </c>
      <c r="G1383" s="10" t="str" cm="1">
        <f t="array" ref="G1383">_xlfn.IFS(Table1[[#This Row],[Performance Score]]&gt;=80,"Excellent",Table1[[#This Row],[Performance Score]]&gt;=60,"Good",Table1[[#This Row],[Performance Score]]&gt;=40,"Need Improvement")</f>
        <v>Need Improvement</v>
      </c>
      <c r="H1383" s="30">
        <f>Table1[[#This Row],[Bonus]]/Table1[[#This Row],[Basic Salary]]</f>
        <v>0.12352016972389844</v>
      </c>
      <c r="I1383" s="10">
        <f ca="1">DATEDIF(Table1[[#This Row],[Date of Birth]],TODAY(),"y")</f>
        <v>43</v>
      </c>
      <c r="J1383" s="34">
        <v>44328</v>
      </c>
      <c r="K1383" s="33" t="str" cm="1">
        <f t="array" aca="1" ref="K1383" ca="1">_xlfn.IFS(L1383&lt;3,"Junior",L1383&lt;=7,"Mid-Level",L1383&gt;7,"Senior")</f>
        <v>Mid-Level</v>
      </c>
      <c r="L1383" s="46">
        <f ca="1">INT(YEARFRAC(Table1[[#This Row],[Joining Date]],TODAY(),1))</f>
        <v>5</v>
      </c>
      <c r="M1383" s="25" t="str">
        <f t="shared" ca="1" si="21"/>
        <v>No</v>
      </c>
      <c r="N1383" s="26">
        <f>YEAR(Table1[[#This Row],[Joining Date]])</f>
        <v>2021</v>
      </c>
      <c r="O1383" s="46">
        <f>MONTH(Table1[[#This Row],[Joining Date]])</f>
        <v>5</v>
      </c>
      <c r="P1383" s="26">
        <f ca="1">NETWORKDAYS(Table1[[#This Row],[Joining Date]],TODAY())</f>
        <v>1339</v>
      </c>
      <c r="Q1383" s="26" t="str">
        <f>LEFT(Table1[[#This Row],[Department]],5)&amp;"-"&amp;RIGHT(Table1[[#This Row],[Employee ID]],3)</f>
        <v>Sales-513</v>
      </c>
      <c r="R1383" s="26" t="str">
        <f>LEFT(Table1[[#This Row],[Department]],3)</f>
        <v>Sal</v>
      </c>
      <c r="S1383" s="37">
        <f>_xlfn.XLOOKUP(Table1[[#This Row],[City]],Table2[City],Table2[Bonus %])</f>
        <v>7</v>
      </c>
      <c r="U1383" s="48" t="str">
        <v xml:space="preserve">Pooja </v>
      </c>
      <c r="V1383" s="48" t="str">
        <v>Das</v>
      </c>
    </row>
    <row r="1384" spans="1:22" x14ac:dyDescent="0.35">
      <c r="A1384" s="7" t="s">
        <v>128</v>
      </c>
      <c r="B1384" s="40" t="str">
        <f>LEFT(Table1[[#This Row],[Employee Name]],FIND(" ",Table1[[#This Row],[Employee Name]]))</f>
        <v xml:space="preserve">Aarav </v>
      </c>
      <c r="C1384" s="40" t="str">
        <f>RIGHT(Table1[[#This Row],[Employee Name]],LEN(Table1[[#This Row],[Employee Name]])-FIND(" ",Table1[[#This Row],[Employee Name]]))</f>
        <v>Sharma</v>
      </c>
      <c r="D1384" s="22">
        <f>Table1[[#This Row],[Basic Salary]]+Table1[[#This Row],[Bonus]]</f>
        <v>112230</v>
      </c>
      <c r="E1384" s="8">
        <v>75</v>
      </c>
      <c r="F1384" s="45">
        <v>84</v>
      </c>
      <c r="G1384" s="8" t="str" cm="1">
        <f t="array" ref="G1384">_xlfn.IFS(Table1[[#This Row],[Performance Score]]&gt;=80,"Excellent",Table1[[#This Row],[Performance Score]]&gt;=60,"Good",Table1[[#This Row],[Performance Score]]&gt;=40,"Need Improvement")</f>
        <v>Excellent</v>
      </c>
      <c r="H1384" s="29">
        <f>Table1[[#This Row],[Bonus]]/Table1[[#This Row],[Basic Salary]]</f>
        <v>0.26047305644780883</v>
      </c>
      <c r="I1384" s="8">
        <f ca="1">DATEDIF(Table1[[#This Row],[Date of Birth]],TODAY(),"y")</f>
        <v>28</v>
      </c>
      <c r="J1384" s="33">
        <v>44954</v>
      </c>
      <c r="K1384" s="33" t="str" cm="1">
        <f t="array" aca="1" ref="K1384" ca="1">_xlfn.IFS(L1384&lt;3,"Junior",L1384&lt;=7,"Mid-Level",L1384&gt;7,"Senior")</f>
        <v>Mid-Level</v>
      </c>
      <c r="L1384" s="45">
        <f ca="1">INT(YEARFRAC(Table1[[#This Row],[Joining Date]],TODAY(),1))</f>
        <v>3</v>
      </c>
      <c r="M1384" s="25" t="str">
        <f t="shared" ca="1" si="21"/>
        <v>No</v>
      </c>
      <c r="N1384" s="25">
        <f>YEAR(Table1[[#This Row],[Joining Date]])</f>
        <v>2023</v>
      </c>
      <c r="O1384" s="45">
        <f>MONTH(Table1[[#This Row],[Joining Date]])</f>
        <v>1</v>
      </c>
      <c r="P1384" s="25">
        <f ca="1">NETWORKDAYS(Table1[[#This Row],[Joining Date]],TODAY())</f>
        <v>891</v>
      </c>
      <c r="Q1384" s="25" t="str">
        <f>LEFT(Table1[[#This Row],[Department]],5)&amp;"-"&amp;RIGHT(Table1[[#This Row],[Employee ID]],3)</f>
        <v>HR-073</v>
      </c>
      <c r="R1384" s="25" t="str">
        <f>LEFT(Table1[[#This Row],[Department]],3)</f>
        <v>HR</v>
      </c>
      <c r="S1384" s="36">
        <f>_xlfn.XLOOKUP(Table1[[#This Row],[City]],Table2[City],Table2[Bonus %])</f>
        <v>8</v>
      </c>
      <c r="U1384" s="48" t="str">
        <v xml:space="preserve">Aarav </v>
      </c>
      <c r="V1384" s="48" t="str">
        <v>Sharma</v>
      </c>
    </row>
    <row r="1385" spans="1:22" x14ac:dyDescent="0.35">
      <c r="A1385" s="9" t="s">
        <v>2865</v>
      </c>
      <c r="B1385" s="41" t="str">
        <f>LEFT(Table1[[#This Row],[Employee Name]],FIND(" ",Table1[[#This Row],[Employee Name]]))</f>
        <v xml:space="preserve">Sneha </v>
      </c>
      <c r="C1385" s="41" t="str">
        <f>RIGHT(Table1[[#This Row],[Employee Name]],LEN(Table1[[#This Row],[Employee Name]])-FIND(" ",Table1[[#This Row],[Employee Name]]))</f>
        <v>Iyer</v>
      </c>
      <c r="D1385" s="23">
        <f>Table1[[#This Row],[Basic Salary]]+Table1[[#This Row],[Bonus]]</f>
        <v>112228</v>
      </c>
      <c r="E1385" s="10">
        <v>80</v>
      </c>
      <c r="F1385" s="46">
        <v>74</v>
      </c>
      <c r="G1385" s="10" t="str" cm="1">
        <f t="array" ref="G1385">_xlfn.IFS(Table1[[#This Row],[Performance Score]]&gt;=80,"Excellent",Table1[[#This Row],[Performance Score]]&gt;=60,"Good",Table1[[#This Row],[Performance Score]]&gt;=40,"Need Improvement")</f>
        <v>Good</v>
      </c>
      <c r="H1385" s="30">
        <f>Table1[[#This Row],[Bonus]]/Table1[[#This Row],[Basic Salary]]</f>
        <v>8.2352033484747664E-2</v>
      </c>
      <c r="I1385" s="10">
        <f ca="1">DATEDIF(Table1[[#This Row],[Date of Birth]],TODAY(),"y")</f>
        <v>28</v>
      </c>
      <c r="J1385" s="34">
        <v>45864</v>
      </c>
      <c r="K1385" s="33" t="str" cm="1">
        <f t="array" aca="1" ref="K1385" ca="1">_xlfn.IFS(L1385&lt;3,"Junior",L1385&lt;=7,"Mid-Level",L1385&gt;7,"Senior")</f>
        <v>Junior</v>
      </c>
      <c r="L1385" s="46">
        <f ca="1">INT(YEARFRAC(Table1[[#This Row],[Joining Date]],TODAY(),1))</f>
        <v>0</v>
      </c>
      <c r="M1385" s="25" t="str">
        <f t="shared" ca="1" si="21"/>
        <v>No</v>
      </c>
      <c r="N1385" s="26">
        <f>YEAR(Table1[[#This Row],[Joining Date]])</f>
        <v>2025</v>
      </c>
      <c r="O1385" s="46">
        <f>MONTH(Table1[[#This Row],[Joining Date]])</f>
        <v>7</v>
      </c>
      <c r="P1385" s="26">
        <f ca="1">NETWORKDAYS(Table1[[#This Row],[Joining Date]],TODAY())</f>
        <v>241</v>
      </c>
      <c r="Q1385" s="26" t="str">
        <f>LEFT(Table1[[#This Row],[Department]],5)&amp;"-"&amp;RIGHT(Table1[[#This Row],[Employee ID]],3)</f>
        <v>Sales-809</v>
      </c>
      <c r="R1385" s="26" t="str">
        <f>LEFT(Table1[[#This Row],[Department]],3)</f>
        <v>Sal</v>
      </c>
      <c r="S1385" s="37">
        <f>_xlfn.XLOOKUP(Table1[[#This Row],[City]],Table2[City],Table2[Bonus %])</f>
        <v>6</v>
      </c>
      <c r="U1385" s="48" t="str">
        <v xml:space="preserve">Sneha </v>
      </c>
      <c r="V1385" s="48" t="str">
        <v>Iyer</v>
      </c>
    </row>
    <row r="1386" spans="1:22" x14ac:dyDescent="0.35">
      <c r="A1386" s="7" t="s">
        <v>875</v>
      </c>
      <c r="B1386" s="40" t="str">
        <f>LEFT(Table1[[#This Row],[Employee Name]],FIND(" ",Table1[[#This Row],[Employee Name]]))</f>
        <v xml:space="preserve">Krishna </v>
      </c>
      <c r="C1386" s="40" t="str">
        <f>RIGHT(Table1[[#This Row],[Employee Name]],LEN(Table1[[#This Row],[Employee Name]])-FIND(" ",Table1[[#This Row],[Employee Name]]))</f>
        <v>Chaitanya</v>
      </c>
      <c r="D1386" s="22">
        <f>Table1[[#This Row],[Basic Salary]]+Table1[[#This Row],[Bonus]]</f>
        <v>112199</v>
      </c>
      <c r="E1386" s="8">
        <v>100</v>
      </c>
      <c r="F1386" s="45">
        <v>81</v>
      </c>
      <c r="G1386" s="8" t="str" cm="1">
        <f t="array" ref="G1386">_xlfn.IFS(Table1[[#This Row],[Performance Score]]&gt;=80,"Excellent",Table1[[#This Row],[Performance Score]]&gt;=60,"Good",Table1[[#This Row],[Performance Score]]&gt;=40,"Need Improvement")</f>
        <v>Excellent</v>
      </c>
      <c r="H1386" s="29">
        <f>Table1[[#This Row],[Bonus]]/Table1[[#This Row],[Basic Salary]]</f>
        <v>0.24773692755944041</v>
      </c>
      <c r="I1386" s="8">
        <f ca="1">DATEDIF(Table1[[#This Row],[Date of Birth]],TODAY(),"y")</f>
        <v>39</v>
      </c>
      <c r="J1386" s="33">
        <v>44928</v>
      </c>
      <c r="K1386" s="33" t="str" cm="1">
        <f t="array" aca="1" ref="K1386" ca="1">_xlfn.IFS(L1386&lt;3,"Junior",L1386&lt;=7,"Mid-Level",L1386&gt;7,"Senior")</f>
        <v>Mid-Level</v>
      </c>
      <c r="L1386" s="45">
        <f ca="1">INT(YEARFRAC(Table1[[#This Row],[Joining Date]],TODAY(),1))</f>
        <v>3</v>
      </c>
      <c r="M1386" s="25" t="str">
        <f t="shared" ca="1" si="21"/>
        <v>No</v>
      </c>
      <c r="N1386" s="25">
        <f>YEAR(Table1[[#This Row],[Joining Date]])</f>
        <v>2023</v>
      </c>
      <c r="O1386" s="45">
        <f>MONTH(Table1[[#This Row],[Joining Date]])</f>
        <v>1</v>
      </c>
      <c r="P1386" s="25">
        <f ca="1">NETWORKDAYS(Table1[[#This Row],[Joining Date]],TODAY())</f>
        <v>911</v>
      </c>
      <c r="Q1386" s="25" t="str">
        <f>LEFT(Table1[[#This Row],[Department]],5)&amp;"-"&amp;RIGHT(Table1[[#This Row],[Employee ID]],3)</f>
        <v>Marke-819</v>
      </c>
      <c r="R1386" s="25" t="str">
        <f>LEFT(Table1[[#This Row],[Department]],3)</f>
        <v>Mar</v>
      </c>
      <c r="S1386" s="36">
        <f>_xlfn.XLOOKUP(Table1[[#This Row],[City]],Table2[City],Table2[Bonus %])</f>
        <v>4</v>
      </c>
      <c r="U1386" s="48" t="str">
        <v xml:space="preserve">Krishna </v>
      </c>
      <c r="V1386" s="48" t="str">
        <v>Chaitanya</v>
      </c>
    </row>
    <row r="1387" spans="1:22" x14ac:dyDescent="0.35">
      <c r="A1387" s="9" t="s">
        <v>2249</v>
      </c>
      <c r="B1387" s="41" t="str">
        <f>LEFT(Table1[[#This Row],[Employee Name]],FIND(" ",Table1[[#This Row],[Employee Name]]))</f>
        <v xml:space="preserve">Gayathri </v>
      </c>
      <c r="C1387" s="41" t="str">
        <f>RIGHT(Table1[[#This Row],[Employee Name]],LEN(Table1[[#This Row],[Employee Name]])-FIND(" ",Table1[[#This Row],[Employee Name]]))</f>
        <v>Iyer</v>
      </c>
      <c r="D1387" s="23">
        <f>Table1[[#This Row],[Basic Salary]]+Table1[[#This Row],[Bonus]]</f>
        <v>112199</v>
      </c>
      <c r="E1387" s="10">
        <v>72</v>
      </c>
      <c r="F1387" s="46">
        <v>56</v>
      </c>
      <c r="G1387" s="10" t="str" cm="1">
        <f t="array" ref="G1387">_xlfn.IFS(Table1[[#This Row],[Performance Score]]&gt;=80,"Excellent",Table1[[#This Row],[Performance Score]]&gt;=60,"Good",Table1[[#This Row],[Performance Score]]&gt;=40,"Need Improvement")</f>
        <v>Need Improvement</v>
      </c>
      <c r="H1387" s="30">
        <f>Table1[[#This Row],[Bonus]]/Table1[[#This Row],[Basic Salary]]</f>
        <v>0.15166849717212569</v>
      </c>
      <c r="I1387" s="10">
        <f ca="1">DATEDIF(Table1[[#This Row],[Date of Birth]],TODAY(),"y")</f>
        <v>30</v>
      </c>
      <c r="J1387" s="34">
        <v>44896</v>
      </c>
      <c r="K1387" s="33" t="str" cm="1">
        <f t="array" aca="1" ref="K1387" ca="1">_xlfn.IFS(L1387&lt;3,"Junior",L1387&lt;=7,"Mid-Level",L1387&gt;7,"Senior")</f>
        <v>Mid-Level</v>
      </c>
      <c r="L1387" s="46">
        <f ca="1">INT(YEARFRAC(Table1[[#This Row],[Joining Date]],TODAY(),1))</f>
        <v>3</v>
      </c>
      <c r="M1387" s="25" t="str">
        <f t="shared" ca="1" si="21"/>
        <v>No</v>
      </c>
      <c r="N1387" s="26">
        <f>YEAR(Table1[[#This Row],[Joining Date]])</f>
        <v>2022</v>
      </c>
      <c r="O1387" s="46">
        <f>MONTH(Table1[[#This Row],[Joining Date]])</f>
        <v>12</v>
      </c>
      <c r="P1387" s="26">
        <f ca="1">NETWORKDAYS(Table1[[#This Row],[Joining Date]],TODAY())</f>
        <v>933</v>
      </c>
      <c r="Q1387" s="26" t="str">
        <f>LEFT(Table1[[#This Row],[Department]],5)&amp;"-"&amp;RIGHT(Table1[[#This Row],[Employee ID]],3)</f>
        <v>HR-193</v>
      </c>
      <c r="R1387" s="26" t="str">
        <f>LEFT(Table1[[#This Row],[Department]],3)</f>
        <v>HR</v>
      </c>
      <c r="S1387" s="37">
        <f>_xlfn.XLOOKUP(Table1[[#This Row],[City]],Table2[City],Table2[Bonus %])</f>
        <v>6</v>
      </c>
      <c r="U1387" s="48" t="str">
        <v xml:space="preserve">Gayathri </v>
      </c>
      <c r="V1387" s="48" t="str">
        <v>Iyer</v>
      </c>
    </row>
    <row r="1388" spans="1:22" x14ac:dyDescent="0.35">
      <c r="A1388" s="7" t="s">
        <v>1701</v>
      </c>
      <c r="B1388" s="40" t="str">
        <f>LEFT(Table1[[#This Row],[Employee Name]],FIND(" ",Table1[[#This Row],[Employee Name]]))</f>
        <v xml:space="preserve">Nisha </v>
      </c>
      <c r="C1388" s="40" t="str">
        <f>RIGHT(Table1[[#This Row],[Employee Name]],LEN(Table1[[#This Row],[Employee Name]])-FIND(" ",Table1[[#This Row],[Employee Name]]))</f>
        <v>Kapoor</v>
      </c>
      <c r="D1388" s="22">
        <f>Table1[[#This Row],[Basic Salary]]+Table1[[#This Row],[Bonus]]</f>
        <v>112187</v>
      </c>
      <c r="E1388" s="8">
        <v>81</v>
      </c>
      <c r="F1388" s="45">
        <v>59</v>
      </c>
      <c r="G1388" s="8" t="str" cm="1">
        <f t="array" ref="G1388">_xlfn.IFS(Table1[[#This Row],[Performance Score]]&gt;=80,"Excellent",Table1[[#This Row],[Performance Score]]&gt;=60,"Good",Table1[[#This Row],[Performance Score]]&gt;=40,"Need Improvement")</f>
        <v>Need Improvement</v>
      </c>
      <c r="H1388" s="29">
        <f>Table1[[#This Row],[Bonus]]/Table1[[#This Row],[Basic Salary]]</f>
        <v>0.30627714448726756</v>
      </c>
      <c r="I1388" s="8">
        <f ca="1">DATEDIF(Table1[[#This Row],[Date of Birth]],TODAY(),"y")</f>
        <v>33</v>
      </c>
      <c r="J1388" s="33">
        <v>43615</v>
      </c>
      <c r="K1388" s="33" t="str" cm="1">
        <f t="array" aca="1" ref="K1388" ca="1">_xlfn.IFS(L1388&lt;3,"Junior",L1388&lt;=7,"Mid-Level",L1388&gt;7,"Senior")</f>
        <v>Mid-Level</v>
      </c>
      <c r="L1388" s="45">
        <f ca="1">INT(YEARFRAC(Table1[[#This Row],[Joining Date]],TODAY(),1))</f>
        <v>7</v>
      </c>
      <c r="M1388" s="25" t="str">
        <f t="shared" ca="1" si="21"/>
        <v>Yes</v>
      </c>
      <c r="N1388" s="25">
        <f>YEAR(Table1[[#This Row],[Joining Date]])</f>
        <v>2019</v>
      </c>
      <c r="O1388" s="45">
        <f>MONTH(Table1[[#This Row],[Joining Date]])</f>
        <v>5</v>
      </c>
      <c r="P1388" s="25">
        <f ca="1">NETWORKDAYS(Table1[[#This Row],[Joining Date]],TODAY())</f>
        <v>1848</v>
      </c>
      <c r="Q1388" s="25" t="str">
        <f>LEFT(Table1[[#This Row],[Department]],5)&amp;"-"&amp;RIGHT(Table1[[#This Row],[Employee ID]],3)</f>
        <v>Sales-645</v>
      </c>
      <c r="R1388" s="25" t="str">
        <f>LEFT(Table1[[#This Row],[Department]],3)</f>
        <v>Sal</v>
      </c>
      <c r="S1388" s="36">
        <f>_xlfn.XLOOKUP(Table1[[#This Row],[City]],Table2[City],Table2[Bonus %])</f>
        <v>5</v>
      </c>
      <c r="U1388" s="48" t="str">
        <v xml:space="preserve">Nisha </v>
      </c>
      <c r="V1388" s="48" t="str">
        <v>Kapoor</v>
      </c>
    </row>
    <row r="1389" spans="1:22" x14ac:dyDescent="0.35">
      <c r="A1389" s="9" t="s">
        <v>859</v>
      </c>
      <c r="B1389" s="41" t="str">
        <f>LEFT(Table1[[#This Row],[Employee Name]],FIND(" ",Table1[[#This Row],[Employee Name]]))</f>
        <v xml:space="preserve">Ravi </v>
      </c>
      <c r="C1389" s="41" t="str">
        <f>RIGHT(Table1[[#This Row],[Employee Name]],LEN(Table1[[#This Row],[Employee Name]])-FIND(" ",Table1[[#This Row],[Employee Name]]))</f>
        <v>Teja</v>
      </c>
      <c r="D1389" s="23">
        <f>Table1[[#This Row],[Basic Salary]]+Table1[[#This Row],[Bonus]]</f>
        <v>112176</v>
      </c>
      <c r="E1389" s="10">
        <v>81</v>
      </c>
      <c r="F1389" s="46">
        <v>96</v>
      </c>
      <c r="G1389" s="10" t="str" cm="1">
        <f t="array" ref="G1389">_xlfn.IFS(Table1[[#This Row],[Performance Score]]&gt;=80,"Excellent",Table1[[#This Row],[Performance Score]]&gt;=60,"Good",Table1[[#This Row],[Performance Score]]&gt;=40,"Need Improvement")</f>
        <v>Excellent</v>
      </c>
      <c r="H1389" s="30">
        <f>Table1[[#This Row],[Bonus]]/Table1[[#This Row],[Basic Salary]]</f>
        <v>0.23233765805749942</v>
      </c>
      <c r="I1389" s="10">
        <f ca="1">DATEDIF(Table1[[#This Row],[Date of Birth]],TODAY(),"y")</f>
        <v>38</v>
      </c>
      <c r="J1389" s="34">
        <v>43071</v>
      </c>
      <c r="K1389" s="33" t="str" cm="1">
        <f t="array" aca="1" ref="K1389" ca="1">_xlfn.IFS(L1389&lt;3,"Junior",L1389&lt;=7,"Mid-Level",L1389&gt;7,"Senior")</f>
        <v>Senior</v>
      </c>
      <c r="L1389" s="46">
        <f ca="1">INT(YEARFRAC(Table1[[#This Row],[Joining Date]],TODAY(),1))</f>
        <v>8</v>
      </c>
      <c r="M1389" s="25" t="str">
        <f t="shared" ca="1" si="21"/>
        <v>Yes</v>
      </c>
      <c r="N1389" s="26">
        <f>YEAR(Table1[[#This Row],[Joining Date]])</f>
        <v>2017</v>
      </c>
      <c r="O1389" s="46">
        <f>MONTH(Table1[[#This Row],[Joining Date]])</f>
        <v>12</v>
      </c>
      <c r="P1389" s="26">
        <f ca="1">NETWORKDAYS(Table1[[#This Row],[Joining Date]],TODAY())</f>
        <v>2236</v>
      </c>
      <c r="Q1389" s="26" t="str">
        <f>LEFT(Table1[[#This Row],[Department]],5)&amp;"-"&amp;RIGHT(Table1[[#This Row],[Employee ID]],3)</f>
        <v>Opera-803</v>
      </c>
      <c r="R1389" s="26" t="str">
        <f>LEFT(Table1[[#This Row],[Department]],3)</f>
        <v>Ope</v>
      </c>
      <c r="S1389" s="37">
        <f>_xlfn.XLOOKUP(Table1[[#This Row],[City]],Table2[City],Table2[Bonus %])</f>
        <v>8</v>
      </c>
      <c r="U1389" s="48" t="str">
        <v xml:space="preserve">Ravi </v>
      </c>
      <c r="V1389" s="48" t="str">
        <v>Teja</v>
      </c>
    </row>
    <row r="1390" spans="1:22" x14ac:dyDescent="0.35">
      <c r="A1390" s="7" t="s">
        <v>1605</v>
      </c>
      <c r="B1390" s="40" t="str">
        <f>LEFT(Table1[[#This Row],[Employee Name]],FIND(" ",Table1[[#This Row],[Employee Name]]))</f>
        <v xml:space="preserve">Krishna </v>
      </c>
      <c r="C1390" s="40" t="str">
        <f>RIGHT(Table1[[#This Row],[Employee Name]],LEN(Table1[[#This Row],[Employee Name]])-FIND(" ",Table1[[#This Row],[Employee Name]]))</f>
        <v>Chaitanya</v>
      </c>
      <c r="D1390" s="22">
        <f>Table1[[#This Row],[Basic Salary]]+Table1[[#This Row],[Bonus]]</f>
        <v>112160</v>
      </c>
      <c r="E1390" s="8">
        <v>96</v>
      </c>
      <c r="F1390" s="45">
        <v>41</v>
      </c>
      <c r="G1390" s="8" t="str" cm="1">
        <f t="array" ref="G1390">_xlfn.IFS(Table1[[#This Row],[Performance Score]]&gt;=80,"Excellent",Table1[[#This Row],[Performance Score]]&gt;=60,"Good",Table1[[#This Row],[Performance Score]]&gt;=40,"Need Improvement")</f>
        <v>Need Improvement</v>
      </c>
      <c r="H1390" s="29">
        <f>Table1[[#This Row],[Bonus]]/Table1[[#This Row],[Basic Salary]]</f>
        <v>5.0079111701978263E-2</v>
      </c>
      <c r="I1390" s="8">
        <f ca="1">DATEDIF(Table1[[#This Row],[Date of Birth]],TODAY(),"y")</f>
        <v>40</v>
      </c>
      <c r="J1390" s="33">
        <v>42133</v>
      </c>
      <c r="K1390" s="33" t="str" cm="1">
        <f t="array" aca="1" ref="K1390" ca="1">_xlfn.IFS(L1390&lt;3,"Junior",L1390&lt;=7,"Mid-Level",L1390&gt;7,"Senior")</f>
        <v>Senior</v>
      </c>
      <c r="L1390" s="45">
        <f ca="1">INT(YEARFRAC(Table1[[#This Row],[Joining Date]],TODAY(),1))</f>
        <v>11</v>
      </c>
      <c r="M1390" s="25" t="str">
        <f t="shared" ca="1" si="21"/>
        <v>Yes</v>
      </c>
      <c r="N1390" s="25">
        <f>YEAR(Table1[[#This Row],[Joining Date]])</f>
        <v>2015</v>
      </c>
      <c r="O1390" s="45">
        <f>MONTH(Table1[[#This Row],[Joining Date]])</f>
        <v>5</v>
      </c>
      <c r="P1390" s="25">
        <f ca="1">NETWORKDAYS(Table1[[#This Row],[Joining Date]],TODAY())</f>
        <v>2906</v>
      </c>
      <c r="Q1390" s="25" t="str">
        <f>LEFT(Table1[[#This Row],[Department]],5)&amp;"-"&amp;RIGHT(Table1[[#This Row],[Employee ID]],3)</f>
        <v>Sales-549</v>
      </c>
      <c r="R1390" s="25" t="str">
        <f>LEFT(Table1[[#This Row],[Department]],3)</f>
        <v>Sal</v>
      </c>
      <c r="S1390" s="36">
        <f>_xlfn.XLOOKUP(Table1[[#This Row],[City]],Table2[City],Table2[Bonus %])</f>
        <v>6</v>
      </c>
      <c r="U1390" s="48" t="str">
        <v xml:space="preserve">Krishna </v>
      </c>
      <c r="V1390" s="48" t="str">
        <v>Chaitanya</v>
      </c>
    </row>
    <row r="1391" spans="1:22" x14ac:dyDescent="0.35">
      <c r="A1391" s="9" t="s">
        <v>1889</v>
      </c>
      <c r="B1391" s="41" t="str">
        <f>LEFT(Table1[[#This Row],[Employee Name]],FIND(" ",Table1[[#This Row],[Employee Name]]))</f>
        <v xml:space="preserve">Krishna </v>
      </c>
      <c r="C1391" s="41" t="str">
        <f>RIGHT(Table1[[#This Row],[Employee Name]],LEN(Table1[[#This Row],[Employee Name]])-FIND(" ",Table1[[#This Row],[Employee Name]]))</f>
        <v>Chaitanya</v>
      </c>
      <c r="D1391" s="23">
        <f>Table1[[#This Row],[Basic Salary]]+Table1[[#This Row],[Bonus]]</f>
        <v>112157</v>
      </c>
      <c r="E1391" s="10">
        <v>97</v>
      </c>
      <c r="F1391" s="46">
        <v>64</v>
      </c>
      <c r="G1391" s="10" t="str" cm="1">
        <f t="array" ref="G1391">_xlfn.IFS(Table1[[#This Row],[Performance Score]]&gt;=80,"Excellent",Table1[[#This Row],[Performance Score]]&gt;=60,"Good",Table1[[#This Row],[Performance Score]]&gt;=40,"Need Improvement")</f>
        <v>Good</v>
      </c>
      <c r="H1391" s="30">
        <f>Table1[[#This Row],[Bonus]]/Table1[[#This Row],[Basic Salary]]</f>
        <v>0.17863973601799113</v>
      </c>
      <c r="I1391" s="10">
        <f ca="1">DATEDIF(Table1[[#This Row],[Date of Birth]],TODAY(),"y")</f>
        <v>39</v>
      </c>
      <c r="J1391" s="34">
        <v>43215</v>
      </c>
      <c r="K1391" s="33" t="str" cm="1">
        <f t="array" aca="1" ref="K1391" ca="1">_xlfn.IFS(L1391&lt;3,"Junior",L1391&lt;=7,"Mid-Level",L1391&gt;7,"Senior")</f>
        <v>Senior</v>
      </c>
      <c r="L1391" s="46">
        <f ca="1">INT(YEARFRAC(Table1[[#This Row],[Joining Date]],TODAY(),1))</f>
        <v>8</v>
      </c>
      <c r="M1391" s="25" t="str">
        <f t="shared" ca="1" si="21"/>
        <v>Yes</v>
      </c>
      <c r="N1391" s="26">
        <f>YEAR(Table1[[#This Row],[Joining Date]])</f>
        <v>2018</v>
      </c>
      <c r="O1391" s="46">
        <f>MONTH(Table1[[#This Row],[Joining Date]])</f>
        <v>4</v>
      </c>
      <c r="P1391" s="26">
        <f ca="1">NETWORKDAYS(Table1[[#This Row],[Joining Date]],TODAY())</f>
        <v>2134</v>
      </c>
      <c r="Q1391" s="26" t="str">
        <f>LEFT(Table1[[#This Row],[Department]],5)&amp;"-"&amp;RIGHT(Table1[[#This Row],[Employee ID]],3)</f>
        <v>HR-833</v>
      </c>
      <c r="R1391" s="26" t="str">
        <f>LEFT(Table1[[#This Row],[Department]],3)</f>
        <v>HR</v>
      </c>
      <c r="S1391" s="37">
        <f>_xlfn.XLOOKUP(Table1[[#This Row],[City]],Table2[City],Table2[Bonus %])</f>
        <v>6</v>
      </c>
      <c r="U1391" s="48" t="str">
        <v xml:space="preserve">Krishna </v>
      </c>
      <c r="V1391" s="48" t="str">
        <v>Chaitanya</v>
      </c>
    </row>
    <row r="1392" spans="1:22" x14ac:dyDescent="0.35">
      <c r="A1392" s="7" t="s">
        <v>3137</v>
      </c>
      <c r="B1392" s="40" t="str">
        <f>LEFT(Table1[[#This Row],[Employee Name]],FIND(" ",Table1[[#This Row],[Employee Name]]))</f>
        <v xml:space="preserve">Rohan </v>
      </c>
      <c r="C1392" s="40" t="str">
        <f>RIGHT(Table1[[#This Row],[Employee Name]],LEN(Table1[[#This Row],[Employee Name]])-FIND(" ",Table1[[#This Row],[Employee Name]]))</f>
        <v>Gupta</v>
      </c>
      <c r="D1392" s="22">
        <f>Table1[[#This Row],[Basic Salary]]+Table1[[#This Row],[Bonus]]</f>
        <v>112122</v>
      </c>
      <c r="E1392" s="8">
        <v>98</v>
      </c>
      <c r="F1392" s="45">
        <v>60</v>
      </c>
      <c r="G1392" s="8" t="str" cm="1">
        <f t="array" ref="G1392">_xlfn.IFS(Table1[[#This Row],[Performance Score]]&gt;=80,"Excellent",Table1[[#This Row],[Performance Score]]&gt;=60,"Good",Table1[[#This Row],[Performance Score]]&gt;=40,"Need Improvement")</f>
        <v>Good</v>
      </c>
      <c r="H1392" s="29">
        <f>Table1[[#This Row],[Bonus]]/Table1[[#This Row],[Basic Salary]]</f>
        <v>0.25855334051724138</v>
      </c>
      <c r="I1392" s="8">
        <f ca="1">DATEDIF(Table1[[#This Row],[Date of Birth]],TODAY(),"y")</f>
        <v>41</v>
      </c>
      <c r="J1392" s="33">
        <v>44846</v>
      </c>
      <c r="K1392" s="33" t="str" cm="1">
        <f t="array" aca="1" ref="K1392" ca="1">_xlfn.IFS(L1392&lt;3,"Junior",L1392&lt;=7,"Mid-Level",L1392&gt;7,"Senior")</f>
        <v>Mid-Level</v>
      </c>
      <c r="L1392" s="45">
        <f ca="1">INT(YEARFRAC(Table1[[#This Row],[Joining Date]],TODAY(),1))</f>
        <v>3</v>
      </c>
      <c r="M1392" s="25" t="str">
        <f t="shared" ca="1" si="21"/>
        <v>No</v>
      </c>
      <c r="N1392" s="25">
        <f>YEAR(Table1[[#This Row],[Joining Date]])</f>
        <v>2022</v>
      </c>
      <c r="O1392" s="45">
        <f>MONTH(Table1[[#This Row],[Joining Date]])</f>
        <v>10</v>
      </c>
      <c r="P1392" s="25">
        <f ca="1">NETWORKDAYS(Table1[[#This Row],[Joining Date]],TODAY())</f>
        <v>969</v>
      </c>
      <c r="Q1392" s="25" t="str">
        <f>LEFT(Table1[[#This Row],[Department]],5)&amp;"-"&amp;RIGHT(Table1[[#This Row],[Employee ID]],3)</f>
        <v>Marke-081</v>
      </c>
      <c r="R1392" s="25" t="str">
        <f>LEFT(Table1[[#This Row],[Department]],3)</f>
        <v>Mar</v>
      </c>
      <c r="S1392" s="36">
        <f>_xlfn.XLOOKUP(Table1[[#This Row],[City]],Table2[City],Table2[Bonus %])</f>
        <v>6</v>
      </c>
      <c r="U1392" s="48" t="str">
        <v xml:space="preserve">Rohan </v>
      </c>
      <c r="V1392" s="48" t="str">
        <v>Gupta</v>
      </c>
    </row>
    <row r="1393" spans="1:22" x14ac:dyDescent="0.35">
      <c r="A1393" s="9" t="s">
        <v>1265</v>
      </c>
      <c r="B1393" s="41" t="str">
        <f>LEFT(Table1[[#This Row],[Employee Name]],FIND(" ",Table1[[#This Row],[Employee Name]]))</f>
        <v xml:space="preserve">Ishita </v>
      </c>
      <c r="C1393" s="41" t="str">
        <f>RIGHT(Table1[[#This Row],[Employee Name]],LEN(Table1[[#This Row],[Employee Name]])-FIND(" ",Table1[[#This Row],[Employee Name]]))</f>
        <v>Roy</v>
      </c>
      <c r="D1393" s="23">
        <f>Table1[[#This Row],[Basic Salary]]+Table1[[#This Row],[Bonus]]</f>
        <v>112108</v>
      </c>
      <c r="E1393" s="10">
        <v>73</v>
      </c>
      <c r="F1393" s="46">
        <v>62</v>
      </c>
      <c r="G1393" s="10" t="str" cm="1">
        <f t="array" ref="G1393">_xlfn.IFS(Table1[[#This Row],[Performance Score]]&gt;=80,"Excellent",Table1[[#This Row],[Performance Score]]&gt;=60,"Good",Table1[[#This Row],[Performance Score]]&gt;=40,"Need Improvement")</f>
        <v>Good</v>
      </c>
      <c r="H1393" s="30">
        <f>Table1[[#This Row],[Bonus]]/Table1[[#This Row],[Basic Salary]]</f>
        <v>0.23713570001875986</v>
      </c>
      <c r="I1393" s="10">
        <f ca="1">DATEDIF(Table1[[#This Row],[Date of Birth]],TODAY(),"y")</f>
        <v>30</v>
      </c>
      <c r="J1393" s="34">
        <v>42653</v>
      </c>
      <c r="K1393" s="33" t="str" cm="1">
        <f t="array" aca="1" ref="K1393" ca="1">_xlfn.IFS(L1393&lt;3,"Junior",L1393&lt;=7,"Mid-Level",L1393&gt;7,"Senior")</f>
        <v>Senior</v>
      </c>
      <c r="L1393" s="46">
        <f ca="1">INT(YEARFRAC(Table1[[#This Row],[Joining Date]],TODAY(),1))</f>
        <v>9</v>
      </c>
      <c r="M1393" s="25" t="str">
        <f t="shared" ca="1" si="21"/>
        <v>Yes</v>
      </c>
      <c r="N1393" s="26">
        <f>YEAR(Table1[[#This Row],[Joining Date]])</f>
        <v>2016</v>
      </c>
      <c r="O1393" s="46">
        <f>MONTH(Table1[[#This Row],[Joining Date]])</f>
        <v>10</v>
      </c>
      <c r="P1393" s="26">
        <f ca="1">NETWORKDAYS(Table1[[#This Row],[Joining Date]],TODAY())</f>
        <v>2536</v>
      </c>
      <c r="Q1393" s="26" t="str">
        <f>LEFT(Table1[[#This Row],[Department]],5)&amp;"-"&amp;RIGHT(Table1[[#This Row],[Employee ID]],3)</f>
        <v>Sales-209</v>
      </c>
      <c r="R1393" s="26" t="str">
        <f>LEFT(Table1[[#This Row],[Department]],3)</f>
        <v>Sal</v>
      </c>
      <c r="S1393" s="37">
        <f>_xlfn.XLOOKUP(Table1[[#This Row],[City]],Table2[City],Table2[Bonus %])</f>
        <v>6</v>
      </c>
      <c r="U1393" s="48" t="str">
        <v xml:space="preserve">Ishita </v>
      </c>
      <c r="V1393" s="48" t="str">
        <v>Roy</v>
      </c>
    </row>
    <row r="1394" spans="1:22" x14ac:dyDescent="0.35">
      <c r="A1394" s="7" t="s">
        <v>3725</v>
      </c>
      <c r="B1394" s="40" t="str">
        <f>LEFT(Table1[[#This Row],[Employee Name]],FIND(" ",Table1[[#This Row],[Employee Name]]))</f>
        <v xml:space="preserve">Krishna </v>
      </c>
      <c r="C1394" s="40" t="str">
        <f>RIGHT(Table1[[#This Row],[Employee Name]],LEN(Table1[[#This Row],[Employee Name]])-FIND(" ",Table1[[#This Row],[Employee Name]]))</f>
        <v>Chaitanya</v>
      </c>
      <c r="D1394" s="22">
        <f>Table1[[#This Row],[Basic Salary]]+Table1[[#This Row],[Bonus]]</f>
        <v>112078</v>
      </c>
      <c r="E1394" s="8">
        <v>98</v>
      </c>
      <c r="F1394" s="45">
        <v>91</v>
      </c>
      <c r="G1394" s="8" t="str" cm="1">
        <f t="array" ref="G1394">_xlfn.IFS(Table1[[#This Row],[Performance Score]]&gt;=80,"Excellent",Table1[[#This Row],[Performance Score]]&gt;=60,"Good",Table1[[#This Row],[Performance Score]]&gt;=40,"Need Improvement")</f>
        <v>Excellent</v>
      </c>
      <c r="H1394" s="29">
        <f>Table1[[#This Row],[Bonus]]/Table1[[#This Row],[Basic Salary]]</f>
        <v>7.4841283541438902E-2</v>
      </c>
      <c r="I1394" s="8">
        <f ca="1">DATEDIF(Table1[[#This Row],[Date of Birth]],TODAY(),"y")</f>
        <v>28</v>
      </c>
      <c r="J1394" s="33">
        <v>45088</v>
      </c>
      <c r="K1394" s="33" t="str" cm="1">
        <f t="array" aca="1" ref="K1394" ca="1">_xlfn.IFS(L1394&lt;3,"Junior",L1394&lt;=7,"Mid-Level",L1394&gt;7,"Senior")</f>
        <v>Mid-Level</v>
      </c>
      <c r="L1394" s="45">
        <f ca="1">INT(YEARFRAC(Table1[[#This Row],[Joining Date]],TODAY(),1))</f>
        <v>3</v>
      </c>
      <c r="M1394" s="25" t="str">
        <f t="shared" ca="1" si="21"/>
        <v>No</v>
      </c>
      <c r="N1394" s="25">
        <f>YEAR(Table1[[#This Row],[Joining Date]])</f>
        <v>2023</v>
      </c>
      <c r="O1394" s="45">
        <f>MONTH(Table1[[#This Row],[Joining Date]])</f>
        <v>6</v>
      </c>
      <c r="P1394" s="25">
        <f ca="1">NETWORKDAYS(Table1[[#This Row],[Joining Date]],TODAY())</f>
        <v>796</v>
      </c>
      <c r="Q1394" s="25" t="str">
        <f>LEFT(Table1[[#This Row],[Department]],5)&amp;"-"&amp;RIGHT(Table1[[#This Row],[Employee ID]],3)</f>
        <v>IT-669</v>
      </c>
      <c r="R1394" s="25" t="str">
        <f>LEFT(Table1[[#This Row],[Department]],3)</f>
        <v>IT</v>
      </c>
      <c r="S1394" s="36">
        <f>_xlfn.XLOOKUP(Table1[[#This Row],[City]],Table2[City],Table2[Bonus %])</f>
        <v>6</v>
      </c>
      <c r="U1394" s="48" t="str">
        <v xml:space="preserve">Krishna </v>
      </c>
      <c r="V1394" s="48" t="str">
        <v>Chaitanya</v>
      </c>
    </row>
    <row r="1395" spans="1:22" x14ac:dyDescent="0.35">
      <c r="A1395" s="9" t="s">
        <v>4149</v>
      </c>
      <c r="B1395" s="41" t="str">
        <f>LEFT(Table1[[#This Row],[Employee Name]],FIND(" ",Table1[[#This Row],[Employee Name]]))</f>
        <v xml:space="preserve">Sneha </v>
      </c>
      <c r="C1395" s="41" t="str">
        <f>RIGHT(Table1[[#This Row],[Employee Name]],LEN(Table1[[#This Row],[Employee Name]])-FIND(" ",Table1[[#This Row],[Employee Name]]))</f>
        <v>Iyer</v>
      </c>
      <c r="D1395" s="23">
        <f>Table1[[#This Row],[Basic Salary]]+Table1[[#This Row],[Bonus]]</f>
        <v>112060</v>
      </c>
      <c r="E1395" s="10">
        <v>61</v>
      </c>
      <c r="F1395" s="46">
        <v>55</v>
      </c>
      <c r="G1395" s="10" t="str" cm="1">
        <f t="array" ref="G1395">_xlfn.IFS(Table1[[#This Row],[Performance Score]]&gt;=80,"Excellent",Table1[[#This Row],[Performance Score]]&gt;=60,"Good",Table1[[#This Row],[Performance Score]]&gt;=40,"Need Improvement")</f>
        <v>Need Improvement</v>
      </c>
      <c r="H1395" s="30">
        <f>Table1[[#This Row],[Bonus]]/Table1[[#This Row],[Basic Salary]]</f>
        <v>0.30876049659554095</v>
      </c>
      <c r="I1395" s="10">
        <f ca="1">DATEDIF(Table1[[#This Row],[Date of Birth]],TODAY(),"y")</f>
        <v>32</v>
      </c>
      <c r="J1395" s="34">
        <v>44700</v>
      </c>
      <c r="K1395" s="33" t="str" cm="1">
        <f t="array" aca="1" ref="K1395" ca="1">_xlfn.IFS(L1395&lt;3,"Junior",L1395&lt;=7,"Mid-Level",L1395&gt;7,"Senior")</f>
        <v>Mid-Level</v>
      </c>
      <c r="L1395" s="46">
        <f ca="1">INT(YEARFRAC(Table1[[#This Row],[Joining Date]],TODAY(),1))</f>
        <v>4</v>
      </c>
      <c r="M1395" s="25" t="str">
        <f t="shared" ca="1" si="21"/>
        <v>No</v>
      </c>
      <c r="N1395" s="26">
        <f>YEAR(Table1[[#This Row],[Joining Date]])</f>
        <v>2022</v>
      </c>
      <c r="O1395" s="46">
        <f>MONTH(Table1[[#This Row],[Joining Date]])</f>
        <v>5</v>
      </c>
      <c r="P1395" s="26">
        <f ca="1">NETWORKDAYS(Table1[[#This Row],[Joining Date]],TODAY())</f>
        <v>1073</v>
      </c>
      <c r="Q1395" s="26" t="str">
        <f>LEFT(Table1[[#This Row],[Department]],5)&amp;"-"&amp;RIGHT(Table1[[#This Row],[Employee ID]],3)</f>
        <v>Finan-093</v>
      </c>
      <c r="R1395" s="26" t="str">
        <f>LEFT(Table1[[#This Row],[Department]],3)</f>
        <v>Fin</v>
      </c>
      <c r="S1395" s="37">
        <f>_xlfn.XLOOKUP(Table1[[#This Row],[City]],Table2[City],Table2[Bonus %])</f>
        <v>6</v>
      </c>
      <c r="U1395" s="48" t="str">
        <v xml:space="preserve">Sneha </v>
      </c>
      <c r="V1395" s="48" t="str">
        <v>Iyer</v>
      </c>
    </row>
    <row r="1396" spans="1:22" x14ac:dyDescent="0.35">
      <c r="A1396" s="7" t="s">
        <v>3214</v>
      </c>
      <c r="B1396" s="40" t="str">
        <f>LEFT(Table1[[#This Row],[Employee Name]],FIND(" ",Table1[[#This Row],[Employee Name]]))</f>
        <v xml:space="preserve">Ajay </v>
      </c>
      <c r="C1396" s="40" t="str">
        <f>RIGHT(Table1[[#This Row],[Employee Name]],LEN(Table1[[#This Row],[Employee Name]])-FIND(" ",Table1[[#This Row],[Employee Name]]))</f>
        <v>Singh</v>
      </c>
      <c r="D1396" s="22">
        <f>Table1[[#This Row],[Basic Salary]]+Table1[[#This Row],[Bonus]]</f>
        <v>112018</v>
      </c>
      <c r="E1396" s="8">
        <v>62</v>
      </c>
      <c r="F1396" s="45">
        <v>100</v>
      </c>
      <c r="G1396" s="8" t="str" cm="1">
        <f t="array" ref="G1396">_xlfn.IFS(Table1[[#This Row],[Performance Score]]&gt;=80,"Excellent",Table1[[#This Row],[Performance Score]]&gt;=60,"Good",Table1[[#This Row],[Performance Score]]&gt;=40,"Need Improvement")</f>
        <v>Excellent</v>
      </c>
      <c r="H1396" s="29">
        <f>Table1[[#This Row],[Bonus]]/Table1[[#This Row],[Basic Salary]]</f>
        <v>0.3585843884926988</v>
      </c>
      <c r="I1396" s="8">
        <f ca="1">DATEDIF(Table1[[#This Row],[Date of Birth]],TODAY(),"y")</f>
        <v>41</v>
      </c>
      <c r="J1396" s="33">
        <v>45109</v>
      </c>
      <c r="K1396" s="33" t="str" cm="1">
        <f t="array" aca="1" ref="K1396" ca="1">_xlfn.IFS(L1396&lt;3,"Junior",L1396&lt;=7,"Mid-Level",L1396&gt;7,"Senior")</f>
        <v>Junior</v>
      </c>
      <c r="L1396" s="45">
        <f ca="1">INT(YEARFRAC(Table1[[#This Row],[Joining Date]],TODAY(),1))</f>
        <v>2</v>
      </c>
      <c r="M1396" s="25" t="str">
        <f t="shared" ca="1" si="21"/>
        <v>No</v>
      </c>
      <c r="N1396" s="25">
        <f>YEAR(Table1[[#This Row],[Joining Date]])</f>
        <v>2023</v>
      </c>
      <c r="O1396" s="45">
        <f>MONTH(Table1[[#This Row],[Joining Date]])</f>
        <v>7</v>
      </c>
      <c r="P1396" s="25">
        <f ca="1">NETWORKDAYS(Table1[[#This Row],[Joining Date]],TODAY())</f>
        <v>781</v>
      </c>
      <c r="Q1396" s="25" t="str">
        <f>LEFT(Table1[[#This Row],[Department]],5)&amp;"-"&amp;RIGHT(Table1[[#This Row],[Employee ID]],3)</f>
        <v>Marke-158</v>
      </c>
      <c r="R1396" s="25" t="str">
        <f>LEFT(Table1[[#This Row],[Department]],3)</f>
        <v>Mar</v>
      </c>
      <c r="S1396" s="36">
        <f>_xlfn.XLOOKUP(Table1[[#This Row],[City]],Table2[City],Table2[Bonus %])</f>
        <v>8</v>
      </c>
      <c r="U1396" s="48" t="str">
        <v xml:space="preserve">Ajay </v>
      </c>
      <c r="V1396" s="48" t="str">
        <v>Singh</v>
      </c>
    </row>
    <row r="1397" spans="1:22" x14ac:dyDescent="0.35">
      <c r="A1397" s="9" t="s">
        <v>3186</v>
      </c>
      <c r="B1397" s="41" t="str">
        <f>LEFT(Table1[[#This Row],[Employee Name]],FIND(" ",Table1[[#This Row],[Employee Name]]))</f>
        <v xml:space="preserve">Pooja </v>
      </c>
      <c r="C1397" s="41" t="str">
        <f>RIGHT(Table1[[#This Row],[Employee Name]],LEN(Table1[[#This Row],[Employee Name]])-FIND(" ",Table1[[#This Row],[Employee Name]]))</f>
        <v>Das</v>
      </c>
      <c r="D1397" s="23">
        <f>Table1[[#This Row],[Basic Salary]]+Table1[[#This Row],[Bonus]]</f>
        <v>111994</v>
      </c>
      <c r="E1397" s="10">
        <v>75</v>
      </c>
      <c r="F1397" s="46">
        <v>63</v>
      </c>
      <c r="G1397" s="10" t="str" cm="1">
        <f t="array" ref="G1397">_xlfn.IFS(Table1[[#This Row],[Performance Score]]&gt;=80,"Excellent",Table1[[#This Row],[Performance Score]]&gt;=60,"Good",Table1[[#This Row],[Performance Score]]&gt;=40,"Need Improvement")</f>
        <v>Good</v>
      </c>
      <c r="H1397" s="30">
        <f>Table1[[#This Row],[Bonus]]/Table1[[#This Row],[Basic Salary]]</f>
        <v>0.35763467972651891</v>
      </c>
      <c r="I1397" s="10">
        <f ca="1">DATEDIF(Table1[[#This Row],[Date of Birth]],TODAY(),"y")</f>
        <v>36</v>
      </c>
      <c r="J1397" s="34">
        <v>45570</v>
      </c>
      <c r="K1397" s="33" t="str" cm="1">
        <f t="array" aca="1" ref="K1397" ca="1">_xlfn.IFS(L1397&lt;3,"Junior",L1397&lt;=7,"Mid-Level",L1397&gt;7,"Senior")</f>
        <v>Junior</v>
      </c>
      <c r="L1397" s="46">
        <f ca="1">INT(YEARFRAC(Table1[[#This Row],[Joining Date]],TODAY(),1))</f>
        <v>1</v>
      </c>
      <c r="M1397" s="25" t="str">
        <f t="shared" ca="1" si="21"/>
        <v>No</v>
      </c>
      <c r="N1397" s="26">
        <f>YEAR(Table1[[#This Row],[Joining Date]])</f>
        <v>2024</v>
      </c>
      <c r="O1397" s="46">
        <f>MONTH(Table1[[#This Row],[Joining Date]])</f>
        <v>10</v>
      </c>
      <c r="P1397" s="26">
        <f ca="1">NETWORKDAYS(Table1[[#This Row],[Joining Date]],TODAY())</f>
        <v>451</v>
      </c>
      <c r="Q1397" s="26" t="str">
        <f>LEFT(Table1[[#This Row],[Department]],5)&amp;"-"&amp;RIGHT(Table1[[#This Row],[Employee ID]],3)</f>
        <v>HR-130</v>
      </c>
      <c r="R1397" s="26" t="str">
        <f>LEFT(Table1[[#This Row],[Department]],3)</f>
        <v>HR</v>
      </c>
      <c r="S1397" s="37">
        <f>_xlfn.XLOOKUP(Table1[[#This Row],[City]],Table2[City],Table2[Bonus %])</f>
        <v>5</v>
      </c>
      <c r="U1397" s="48" t="str">
        <v xml:space="preserve">Pooja </v>
      </c>
      <c r="V1397" s="48" t="str">
        <v>Das</v>
      </c>
    </row>
    <row r="1398" spans="1:22" x14ac:dyDescent="0.35">
      <c r="A1398" s="7" t="s">
        <v>822</v>
      </c>
      <c r="B1398" s="40" t="str">
        <f>LEFT(Table1[[#This Row],[Employee Name]],FIND(" ",Table1[[#This Row],[Employee Name]]))</f>
        <v xml:space="preserve">Aditya </v>
      </c>
      <c r="C1398" s="40" t="str">
        <f>RIGHT(Table1[[#This Row],[Employee Name]],LEN(Table1[[#This Row],[Employee Name]])-FIND(" ",Table1[[#This Row],[Employee Name]]))</f>
        <v>Kapoor</v>
      </c>
      <c r="D1398" s="22">
        <f>Table1[[#This Row],[Basic Salary]]+Table1[[#This Row],[Bonus]]</f>
        <v>111965</v>
      </c>
      <c r="E1398" s="8">
        <v>87</v>
      </c>
      <c r="F1398" s="45">
        <v>76</v>
      </c>
      <c r="G1398" s="8" t="str" cm="1">
        <f t="array" ref="G1398">_xlfn.IFS(Table1[[#This Row],[Performance Score]]&gt;=80,"Excellent",Table1[[#This Row],[Performance Score]]&gt;=60,"Good",Table1[[#This Row],[Performance Score]]&gt;=40,"Need Improvement")</f>
        <v>Good</v>
      </c>
      <c r="H1398" s="29">
        <f>Table1[[#This Row],[Bonus]]/Table1[[#This Row],[Basic Salary]]</f>
        <v>0.31088137498243806</v>
      </c>
      <c r="I1398" s="8">
        <f ca="1">DATEDIF(Table1[[#This Row],[Date of Birth]],TODAY(),"y")</f>
        <v>44</v>
      </c>
      <c r="J1398" s="33">
        <v>43340</v>
      </c>
      <c r="K1398" s="33" t="str" cm="1">
        <f t="array" aca="1" ref="K1398" ca="1">_xlfn.IFS(L1398&lt;3,"Junior",L1398&lt;=7,"Mid-Level",L1398&gt;7,"Senior")</f>
        <v>Mid-Level</v>
      </c>
      <c r="L1398" s="45">
        <f ca="1">INT(YEARFRAC(Table1[[#This Row],[Joining Date]],TODAY(),1))</f>
        <v>7</v>
      </c>
      <c r="M1398" s="25" t="str">
        <f t="shared" ca="1" si="21"/>
        <v>Yes</v>
      </c>
      <c r="N1398" s="25">
        <f>YEAR(Table1[[#This Row],[Joining Date]])</f>
        <v>2018</v>
      </c>
      <c r="O1398" s="45">
        <f>MONTH(Table1[[#This Row],[Joining Date]])</f>
        <v>8</v>
      </c>
      <c r="P1398" s="25">
        <f ca="1">NETWORKDAYS(Table1[[#This Row],[Joining Date]],TODAY())</f>
        <v>2045</v>
      </c>
      <c r="Q1398" s="25" t="str">
        <f>LEFT(Table1[[#This Row],[Department]],5)&amp;"-"&amp;RIGHT(Table1[[#This Row],[Employee ID]],3)</f>
        <v>HR-766</v>
      </c>
      <c r="R1398" s="25" t="str">
        <f>LEFT(Table1[[#This Row],[Department]],3)</f>
        <v>HR</v>
      </c>
      <c r="S1398" s="36">
        <f>_xlfn.XLOOKUP(Table1[[#This Row],[City]],Table2[City],Table2[Bonus %])</f>
        <v>4</v>
      </c>
      <c r="U1398" s="48" t="str">
        <v xml:space="preserve">Aditya </v>
      </c>
      <c r="V1398" s="48" t="str">
        <v>Kapoor</v>
      </c>
    </row>
    <row r="1399" spans="1:22" x14ac:dyDescent="0.35">
      <c r="A1399" s="9" t="s">
        <v>3505</v>
      </c>
      <c r="B1399" s="41" t="str">
        <f>LEFT(Table1[[#This Row],[Employee Name]],FIND(" ",Table1[[#This Row],[Employee Name]]))</f>
        <v xml:space="preserve">Rahul </v>
      </c>
      <c r="C1399" s="41" t="str">
        <f>RIGHT(Table1[[#This Row],[Employee Name]],LEN(Table1[[#This Row],[Employee Name]])-FIND(" ",Table1[[#This Row],[Employee Name]]))</f>
        <v>Verma</v>
      </c>
      <c r="D1399" s="23">
        <f>Table1[[#This Row],[Basic Salary]]+Table1[[#This Row],[Bonus]]</f>
        <v>111962</v>
      </c>
      <c r="E1399" s="10">
        <v>99</v>
      </c>
      <c r="F1399" s="46">
        <v>75</v>
      </c>
      <c r="G1399" s="10" t="str" cm="1">
        <f t="array" ref="G1399">_xlfn.IFS(Table1[[#This Row],[Performance Score]]&gt;=80,"Excellent",Table1[[#This Row],[Performance Score]]&gt;=60,"Good",Table1[[#This Row],[Performance Score]]&gt;=40,"Need Improvement")</f>
        <v>Good</v>
      </c>
      <c r="H1399" s="30">
        <f>Table1[[#This Row],[Bonus]]/Table1[[#This Row],[Basic Salary]]</f>
        <v>7.4924633729526291E-2</v>
      </c>
      <c r="I1399" s="10">
        <f ca="1">DATEDIF(Table1[[#This Row],[Date of Birth]],TODAY(),"y")</f>
        <v>20</v>
      </c>
      <c r="J1399" s="34">
        <v>42352</v>
      </c>
      <c r="K1399" s="33" t="str" cm="1">
        <f t="array" aca="1" ref="K1399" ca="1">_xlfn.IFS(L1399&lt;3,"Junior",L1399&lt;=7,"Mid-Level",L1399&gt;7,"Senior")</f>
        <v>Senior</v>
      </c>
      <c r="L1399" s="46">
        <f ca="1">INT(YEARFRAC(Table1[[#This Row],[Joining Date]],TODAY(),1))</f>
        <v>10</v>
      </c>
      <c r="M1399" s="25" t="str">
        <f t="shared" ca="1" si="21"/>
        <v>Yes</v>
      </c>
      <c r="N1399" s="26">
        <f>YEAR(Table1[[#This Row],[Joining Date]])</f>
        <v>2015</v>
      </c>
      <c r="O1399" s="46">
        <f>MONTH(Table1[[#This Row],[Joining Date]])</f>
        <v>12</v>
      </c>
      <c r="P1399" s="26">
        <f ca="1">NETWORKDAYS(Table1[[#This Row],[Joining Date]],TODAY())</f>
        <v>2751</v>
      </c>
      <c r="Q1399" s="26" t="str">
        <f>LEFT(Table1[[#This Row],[Department]],5)&amp;"-"&amp;RIGHT(Table1[[#This Row],[Employee ID]],3)</f>
        <v>Suppo-449</v>
      </c>
      <c r="R1399" s="26" t="str">
        <f>LEFT(Table1[[#This Row],[Department]],3)</f>
        <v>Sup</v>
      </c>
      <c r="S1399" s="37">
        <f>_xlfn.XLOOKUP(Table1[[#This Row],[City]],Table2[City],Table2[Bonus %])</f>
        <v>6</v>
      </c>
      <c r="U1399" s="48" t="str">
        <v xml:space="preserve">Rahul </v>
      </c>
      <c r="V1399" s="48" t="str">
        <v>Verma</v>
      </c>
    </row>
    <row r="1400" spans="1:22" x14ac:dyDescent="0.35">
      <c r="A1400" s="7" t="s">
        <v>3345</v>
      </c>
      <c r="B1400" s="40" t="str">
        <f>LEFT(Table1[[#This Row],[Employee Name]],FIND(" ",Table1[[#This Row],[Employee Name]]))</f>
        <v xml:space="preserve">Swathi </v>
      </c>
      <c r="C1400" s="40" t="str">
        <f>RIGHT(Table1[[#This Row],[Employee Name]],LEN(Table1[[#This Row],[Employee Name]])-FIND(" ",Table1[[#This Row],[Employee Name]]))</f>
        <v>Ramesh</v>
      </c>
      <c r="D1400" s="22">
        <f>Table1[[#This Row],[Basic Salary]]+Table1[[#This Row],[Bonus]]</f>
        <v>111947</v>
      </c>
      <c r="E1400" s="8">
        <v>61</v>
      </c>
      <c r="F1400" s="45">
        <v>86</v>
      </c>
      <c r="G1400" s="8" t="str" cm="1">
        <f t="array" ref="G1400">_xlfn.IFS(Table1[[#This Row],[Performance Score]]&gt;=80,"Excellent",Table1[[#This Row],[Performance Score]]&gt;=60,"Good",Table1[[#This Row],[Performance Score]]&gt;=40,"Need Improvement")</f>
        <v>Excellent</v>
      </c>
      <c r="H1400" s="29">
        <f>Table1[[#This Row],[Bonus]]/Table1[[#This Row],[Basic Salary]]</f>
        <v>9.5961623182730438E-2</v>
      </c>
      <c r="I1400" s="8">
        <f ca="1">DATEDIF(Table1[[#This Row],[Date of Birth]],TODAY(),"y")</f>
        <v>37</v>
      </c>
      <c r="J1400" s="33">
        <v>43802</v>
      </c>
      <c r="K1400" s="33" t="str" cm="1">
        <f t="array" aca="1" ref="K1400" ca="1">_xlfn.IFS(L1400&lt;3,"Junior",L1400&lt;=7,"Mid-Level",L1400&gt;7,"Senior")</f>
        <v>Mid-Level</v>
      </c>
      <c r="L1400" s="45">
        <f ca="1">INT(YEARFRAC(Table1[[#This Row],[Joining Date]],TODAY(),1))</f>
        <v>6</v>
      </c>
      <c r="M1400" s="25" t="str">
        <f t="shared" ca="1" si="21"/>
        <v>Yes</v>
      </c>
      <c r="N1400" s="25">
        <f>YEAR(Table1[[#This Row],[Joining Date]])</f>
        <v>2019</v>
      </c>
      <c r="O1400" s="45">
        <f>MONTH(Table1[[#This Row],[Joining Date]])</f>
        <v>12</v>
      </c>
      <c r="P1400" s="25">
        <f ca="1">NETWORKDAYS(Table1[[#This Row],[Joining Date]],TODAY())</f>
        <v>1715</v>
      </c>
      <c r="Q1400" s="25" t="str">
        <f>LEFT(Table1[[#This Row],[Department]],5)&amp;"-"&amp;RIGHT(Table1[[#This Row],[Employee ID]],3)</f>
        <v>Marke-289</v>
      </c>
      <c r="R1400" s="25" t="str">
        <f>LEFT(Table1[[#This Row],[Department]],3)</f>
        <v>Mar</v>
      </c>
      <c r="S1400" s="36">
        <f>_xlfn.XLOOKUP(Table1[[#This Row],[City]],Table2[City],Table2[Bonus %])</f>
        <v>5</v>
      </c>
      <c r="U1400" s="48" t="str">
        <v xml:space="preserve">Swathi </v>
      </c>
      <c r="V1400" s="48" t="str">
        <v>Ramesh</v>
      </c>
    </row>
    <row r="1401" spans="1:22" x14ac:dyDescent="0.35">
      <c r="A1401" s="9" t="s">
        <v>524</v>
      </c>
      <c r="B1401" s="41" t="str">
        <f>LEFT(Table1[[#This Row],[Employee Name]],FIND(" ",Table1[[#This Row],[Employee Name]]))</f>
        <v xml:space="preserve">Tarun </v>
      </c>
      <c r="C1401" s="41" t="str">
        <f>RIGHT(Table1[[#This Row],[Employee Name]],LEN(Table1[[#This Row],[Employee Name]])-FIND(" ",Table1[[#This Row],[Employee Name]]))</f>
        <v>Verma</v>
      </c>
      <c r="D1401" s="23">
        <f>Table1[[#This Row],[Basic Salary]]+Table1[[#This Row],[Bonus]]</f>
        <v>111905</v>
      </c>
      <c r="E1401" s="10">
        <v>66</v>
      </c>
      <c r="F1401" s="46">
        <v>51</v>
      </c>
      <c r="G1401" s="10" t="str" cm="1">
        <f t="array" ref="G1401">_xlfn.IFS(Table1[[#This Row],[Performance Score]]&gt;=80,"Excellent",Table1[[#This Row],[Performance Score]]&gt;=60,"Good",Table1[[#This Row],[Performance Score]]&gt;=40,"Need Improvement")</f>
        <v>Need Improvement</v>
      </c>
      <c r="H1401" s="30">
        <f>Table1[[#This Row],[Bonus]]/Table1[[#This Row],[Basic Salary]]</f>
        <v>0.25979420903318773</v>
      </c>
      <c r="I1401" s="10">
        <f ca="1">DATEDIF(Table1[[#This Row],[Date of Birth]],TODAY(),"y")</f>
        <v>32</v>
      </c>
      <c r="J1401" s="34">
        <v>45178</v>
      </c>
      <c r="K1401" s="33" t="str" cm="1">
        <f t="array" aca="1" ref="K1401" ca="1">_xlfn.IFS(L1401&lt;3,"Junior",L1401&lt;=7,"Mid-Level",L1401&gt;7,"Senior")</f>
        <v>Junior</v>
      </c>
      <c r="L1401" s="46">
        <f ca="1">INT(YEARFRAC(Table1[[#This Row],[Joining Date]],TODAY(),1))</f>
        <v>2</v>
      </c>
      <c r="M1401" s="25" t="str">
        <f t="shared" ca="1" si="21"/>
        <v>No</v>
      </c>
      <c r="N1401" s="26">
        <f>YEAR(Table1[[#This Row],[Joining Date]])</f>
        <v>2023</v>
      </c>
      <c r="O1401" s="46">
        <f>MONTH(Table1[[#This Row],[Joining Date]])</f>
        <v>9</v>
      </c>
      <c r="P1401" s="26">
        <f ca="1">NETWORKDAYS(Table1[[#This Row],[Joining Date]],TODAY())</f>
        <v>731</v>
      </c>
      <c r="Q1401" s="26" t="str">
        <f>LEFT(Table1[[#This Row],[Department]],5)&amp;"-"&amp;RIGHT(Table1[[#This Row],[Employee ID]],3)</f>
        <v>IT-468</v>
      </c>
      <c r="R1401" s="26" t="str">
        <f>LEFT(Table1[[#This Row],[Department]],3)</f>
        <v>IT</v>
      </c>
      <c r="S1401" s="37">
        <f>_xlfn.XLOOKUP(Table1[[#This Row],[City]],Table2[City],Table2[Bonus %])</f>
        <v>6</v>
      </c>
      <c r="U1401" s="48" t="str">
        <v xml:space="preserve">Tarun </v>
      </c>
      <c r="V1401" s="48" t="str">
        <v>Verma</v>
      </c>
    </row>
    <row r="1402" spans="1:22" x14ac:dyDescent="0.35">
      <c r="A1402" s="7" t="s">
        <v>4503</v>
      </c>
      <c r="B1402" s="40" t="str">
        <f>LEFT(Table1[[#This Row],[Employee Name]],FIND(" ",Table1[[#This Row],[Employee Name]]))</f>
        <v xml:space="preserve">Rohan </v>
      </c>
      <c r="C1402" s="40" t="str">
        <f>RIGHT(Table1[[#This Row],[Employee Name]],LEN(Table1[[#This Row],[Employee Name]])-FIND(" ",Table1[[#This Row],[Employee Name]]))</f>
        <v>Gupta</v>
      </c>
      <c r="D1402" s="22">
        <f>Table1[[#This Row],[Basic Salary]]+Table1[[#This Row],[Bonus]]</f>
        <v>111878</v>
      </c>
      <c r="E1402" s="8">
        <v>92</v>
      </c>
      <c r="F1402" s="45">
        <v>95</v>
      </c>
      <c r="G1402" s="8" t="str" cm="1">
        <f t="array" ref="G1402">_xlfn.IFS(Table1[[#This Row],[Performance Score]]&gt;=80,"Excellent",Table1[[#This Row],[Performance Score]]&gt;=60,"Good",Table1[[#This Row],[Performance Score]]&gt;=40,"Need Improvement")</f>
        <v>Excellent</v>
      </c>
      <c r="H1402" s="29">
        <f>Table1[[#This Row],[Bonus]]/Table1[[#This Row],[Basic Salary]]</f>
        <v>0.25539172782153996</v>
      </c>
      <c r="I1402" s="8">
        <f ca="1">DATEDIF(Table1[[#This Row],[Date of Birth]],TODAY(),"y")</f>
        <v>22</v>
      </c>
      <c r="J1402" s="33">
        <v>44919</v>
      </c>
      <c r="K1402" s="33" t="str" cm="1">
        <f t="array" aca="1" ref="K1402" ca="1">_xlfn.IFS(L1402&lt;3,"Junior",L1402&lt;=7,"Mid-Level",L1402&gt;7,"Senior")</f>
        <v>Mid-Level</v>
      </c>
      <c r="L1402" s="45">
        <f ca="1">INT(YEARFRAC(Table1[[#This Row],[Joining Date]],TODAY(),1))</f>
        <v>3</v>
      </c>
      <c r="M1402" s="25" t="str">
        <f t="shared" ca="1" si="21"/>
        <v>No</v>
      </c>
      <c r="N1402" s="25">
        <f>YEAR(Table1[[#This Row],[Joining Date]])</f>
        <v>2022</v>
      </c>
      <c r="O1402" s="45">
        <f>MONTH(Table1[[#This Row],[Joining Date]])</f>
        <v>12</v>
      </c>
      <c r="P1402" s="25">
        <f ca="1">NETWORKDAYS(Table1[[#This Row],[Joining Date]],TODAY())</f>
        <v>916</v>
      </c>
      <c r="Q1402" s="25" t="str">
        <f>LEFT(Table1[[#This Row],[Department]],5)&amp;"-"&amp;RIGHT(Table1[[#This Row],[Employee ID]],3)</f>
        <v>Opera-447</v>
      </c>
      <c r="R1402" s="25" t="str">
        <f>LEFT(Table1[[#This Row],[Department]],3)</f>
        <v>Ope</v>
      </c>
      <c r="S1402" s="36">
        <f>_xlfn.XLOOKUP(Table1[[#This Row],[City]],Table2[City],Table2[Bonus %])</f>
        <v>6</v>
      </c>
      <c r="U1402" s="48" t="str">
        <v xml:space="preserve">Rohan </v>
      </c>
      <c r="V1402" s="48" t="str">
        <v>Gupta</v>
      </c>
    </row>
    <row r="1403" spans="1:22" x14ac:dyDescent="0.35">
      <c r="A1403" s="9" t="s">
        <v>1018</v>
      </c>
      <c r="B1403" s="41" t="str">
        <f>LEFT(Table1[[#This Row],[Employee Name]],FIND(" ",Table1[[#This Row],[Employee Name]]))</f>
        <v xml:space="preserve">Arjun </v>
      </c>
      <c r="C1403" s="41" t="str">
        <f>RIGHT(Table1[[#This Row],[Employee Name]],LEN(Table1[[#This Row],[Employee Name]])-FIND(" ",Table1[[#This Row],[Employee Name]]))</f>
        <v>Mehta</v>
      </c>
      <c r="D1403" s="23">
        <f>Table1[[#This Row],[Basic Salary]]+Table1[[#This Row],[Bonus]]</f>
        <v>111866</v>
      </c>
      <c r="E1403" s="10">
        <v>78</v>
      </c>
      <c r="F1403" s="46">
        <v>88</v>
      </c>
      <c r="G1403" s="10" t="str" cm="1">
        <f t="array" ref="G1403">_xlfn.IFS(Table1[[#This Row],[Performance Score]]&gt;=80,"Excellent",Table1[[#This Row],[Performance Score]]&gt;=60,"Good",Table1[[#This Row],[Performance Score]]&gt;=40,"Need Improvement")</f>
        <v>Excellent</v>
      </c>
      <c r="H1403" s="30">
        <f>Table1[[#This Row],[Bonus]]/Table1[[#This Row],[Basic Salary]]</f>
        <v>0.19936529039036785</v>
      </c>
      <c r="I1403" s="10">
        <f ca="1">DATEDIF(Table1[[#This Row],[Date of Birth]],TODAY(),"y")</f>
        <v>44</v>
      </c>
      <c r="J1403" s="34">
        <v>45228</v>
      </c>
      <c r="K1403" s="33" t="str" cm="1">
        <f t="array" aca="1" ref="K1403" ca="1">_xlfn.IFS(L1403&lt;3,"Junior",L1403&lt;=7,"Mid-Level",L1403&gt;7,"Senior")</f>
        <v>Junior</v>
      </c>
      <c r="L1403" s="46">
        <f ca="1">INT(YEARFRAC(Table1[[#This Row],[Joining Date]],TODAY(),1))</f>
        <v>2</v>
      </c>
      <c r="M1403" s="25" t="str">
        <f t="shared" ca="1" si="21"/>
        <v>No</v>
      </c>
      <c r="N1403" s="26">
        <f>YEAR(Table1[[#This Row],[Joining Date]])</f>
        <v>2023</v>
      </c>
      <c r="O1403" s="46">
        <f>MONTH(Table1[[#This Row],[Joining Date]])</f>
        <v>10</v>
      </c>
      <c r="P1403" s="26">
        <f ca="1">NETWORKDAYS(Table1[[#This Row],[Joining Date]],TODAY())</f>
        <v>696</v>
      </c>
      <c r="Q1403" s="26" t="str">
        <f>LEFT(Table1[[#This Row],[Department]],5)&amp;"-"&amp;RIGHT(Table1[[#This Row],[Employee ID]],3)</f>
        <v>Sales-962</v>
      </c>
      <c r="R1403" s="26" t="str">
        <f>LEFT(Table1[[#This Row],[Department]],3)</f>
        <v>Sal</v>
      </c>
      <c r="S1403" s="37">
        <f>_xlfn.XLOOKUP(Table1[[#This Row],[City]],Table2[City],Table2[Bonus %])</f>
        <v>5</v>
      </c>
      <c r="U1403" s="48" t="str">
        <v xml:space="preserve">Arjun </v>
      </c>
      <c r="V1403" s="48" t="str">
        <v>Mehta</v>
      </c>
    </row>
    <row r="1404" spans="1:22" x14ac:dyDescent="0.35">
      <c r="A1404" s="7" t="s">
        <v>1291</v>
      </c>
      <c r="B1404" s="40" t="str">
        <f>LEFT(Table1[[#This Row],[Employee Name]],FIND(" ",Table1[[#This Row],[Employee Name]]))</f>
        <v xml:space="preserve">Ananya </v>
      </c>
      <c r="C1404" s="40" t="str">
        <f>RIGHT(Table1[[#This Row],[Employee Name]],LEN(Table1[[#This Row],[Employee Name]])-FIND(" ",Table1[[#This Row],[Employee Name]]))</f>
        <v>Rao</v>
      </c>
      <c r="D1404" s="22">
        <f>Table1[[#This Row],[Basic Salary]]+Table1[[#This Row],[Bonus]]</f>
        <v>111863</v>
      </c>
      <c r="E1404" s="8">
        <v>75</v>
      </c>
      <c r="F1404" s="45">
        <v>73</v>
      </c>
      <c r="G1404" s="8" t="str" cm="1">
        <f t="array" ref="G1404">_xlfn.IFS(Table1[[#This Row],[Performance Score]]&gt;=80,"Excellent",Table1[[#This Row],[Performance Score]]&gt;=60,"Good",Table1[[#This Row],[Performance Score]]&gt;=40,"Need Improvement")</f>
        <v>Good</v>
      </c>
      <c r="H1404" s="29">
        <f>Table1[[#This Row],[Bonus]]/Table1[[#This Row],[Basic Salary]]</f>
        <v>0.14999023367224204</v>
      </c>
      <c r="I1404" s="8">
        <f ca="1">DATEDIF(Table1[[#This Row],[Date of Birth]],TODAY(),"y")</f>
        <v>30</v>
      </c>
      <c r="J1404" s="33">
        <v>45861</v>
      </c>
      <c r="K1404" s="33" t="str" cm="1">
        <f t="array" aca="1" ref="K1404" ca="1">_xlfn.IFS(L1404&lt;3,"Junior",L1404&lt;=7,"Mid-Level",L1404&gt;7,"Senior")</f>
        <v>Junior</v>
      </c>
      <c r="L1404" s="45">
        <f ca="1">INT(YEARFRAC(Table1[[#This Row],[Joining Date]],TODAY(),1))</f>
        <v>0</v>
      </c>
      <c r="M1404" s="25" t="str">
        <f t="shared" ca="1" si="21"/>
        <v>No</v>
      </c>
      <c r="N1404" s="25">
        <f>YEAR(Table1[[#This Row],[Joining Date]])</f>
        <v>2025</v>
      </c>
      <c r="O1404" s="45">
        <f>MONTH(Table1[[#This Row],[Joining Date]])</f>
        <v>7</v>
      </c>
      <c r="P1404" s="25">
        <f ca="1">NETWORKDAYS(Table1[[#This Row],[Joining Date]],TODAY())</f>
        <v>244</v>
      </c>
      <c r="Q1404" s="25" t="str">
        <f>LEFT(Table1[[#This Row],[Department]],5)&amp;"-"&amp;RIGHT(Table1[[#This Row],[Employee ID]],3)</f>
        <v>Marke-235</v>
      </c>
      <c r="R1404" s="25" t="str">
        <f>LEFT(Table1[[#This Row],[Department]],3)</f>
        <v>Mar</v>
      </c>
      <c r="S1404" s="36">
        <f>_xlfn.XLOOKUP(Table1[[#This Row],[City]],Table2[City],Table2[Bonus %])</f>
        <v>6</v>
      </c>
      <c r="U1404" s="48" t="str">
        <v xml:space="preserve">Ananya </v>
      </c>
      <c r="V1404" s="48" t="str">
        <v>Rao</v>
      </c>
    </row>
    <row r="1405" spans="1:22" x14ac:dyDescent="0.35">
      <c r="A1405" s="9" t="s">
        <v>2880</v>
      </c>
      <c r="B1405" s="41" t="str">
        <f>LEFT(Table1[[#This Row],[Employee Name]],FIND(" ",Table1[[#This Row],[Employee Name]]))</f>
        <v xml:space="preserve">Ishita </v>
      </c>
      <c r="C1405" s="41" t="str">
        <f>RIGHT(Table1[[#This Row],[Employee Name]],LEN(Table1[[#This Row],[Employee Name]])-FIND(" ",Table1[[#This Row],[Employee Name]]))</f>
        <v>Roy</v>
      </c>
      <c r="D1405" s="23">
        <f>Table1[[#This Row],[Basic Salary]]+Table1[[#This Row],[Bonus]]</f>
        <v>111862</v>
      </c>
      <c r="E1405" s="10">
        <v>78</v>
      </c>
      <c r="F1405" s="46">
        <v>93</v>
      </c>
      <c r="G1405" s="10" t="str" cm="1">
        <f t="array" ref="G1405">_xlfn.IFS(Table1[[#This Row],[Performance Score]]&gt;=80,"Excellent",Table1[[#This Row],[Performance Score]]&gt;=60,"Good",Table1[[#This Row],[Performance Score]]&gt;=40,"Need Improvement")</f>
        <v>Excellent</v>
      </c>
      <c r="H1405" s="30">
        <f>Table1[[#This Row],[Bonus]]/Table1[[#This Row],[Basic Salary]]</f>
        <v>0.35076194846282027</v>
      </c>
      <c r="I1405" s="10">
        <f ca="1">DATEDIF(Table1[[#This Row],[Date of Birth]],TODAY(),"y")</f>
        <v>33</v>
      </c>
      <c r="J1405" s="34">
        <v>43548</v>
      </c>
      <c r="K1405" s="33" t="str" cm="1">
        <f t="array" aca="1" ref="K1405" ca="1">_xlfn.IFS(L1405&lt;3,"Junior",L1405&lt;=7,"Mid-Level",L1405&gt;7,"Senior")</f>
        <v>Mid-Level</v>
      </c>
      <c r="L1405" s="46">
        <f ca="1">INT(YEARFRAC(Table1[[#This Row],[Joining Date]],TODAY(),1))</f>
        <v>7</v>
      </c>
      <c r="M1405" s="25" t="str">
        <f t="shared" ca="1" si="21"/>
        <v>Yes</v>
      </c>
      <c r="N1405" s="26">
        <f>YEAR(Table1[[#This Row],[Joining Date]])</f>
        <v>2019</v>
      </c>
      <c r="O1405" s="46">
        <f>MONTH(Table1[[#This Row],[Joining Date]])</f>
        <v>3</v>
      </c>
      <c r="P1405" s="26">
        <f ca="1">NETWORKDAYS(Table1[[#This Row],[Joining Date]],TODAY())</f>
        <v>1896</v>
      </c>
      <c r="Q1405" s="26" t="str">
        <f>LEFT(Table1[[#This Row],[Department]],5)&amp;"-"&amp;RIGHT(Table1[[#This Row],[Employee ID]],3)</f>
        <v>Sales-824</v>
      </c>
      <c r="R1405" s="26" t="str">
        <f>LEFT(Table1[[#This Row],[Department]],3)</f>
        <v>Sal</v>
      </c>
      <c r="S1405" s="37">
        <f>_xlfn.XLOOKUP(Table1[[#This Row],[City]],Table2[City],Table2[Bonus %])</f>
        <v>7</v>
      </c>
      <c r="U1405" s="48" t="str">
        <v xml:space="preserve">Ishita </v>
      </c>
      <c r="V1405" s="48" t="str">
        <v>Roy</v>
      </c>
    </row>
    <row r="1406" spans="1:22" x14ac:dyDescent="0.35">
      <c r="A1406" s="7" t="s">
        <v>1152</v>
      </c>
      <c r="B1406" s="40" t="str">
        <f>LEFT(Table1[[#This Row],[Employee Name]],FIND(" ",Table1[[#This Row],[Employee Name]]))</f>
        <v xml:space="preserve">Karan </v>
      </c>
      <c r="C1406" s="40" t="str">
        <f>RIGHT(Table1[[#This Row],[Employee Name]],LEN(Table1[[#This Row],[Employee Name]])-FIND(" ",Table1[[#This Row],[Employee Name]]))</f>
        <v>Malhotra</v>
      </c>
      <c r="D1406" s="22">
        <f>Table1[[#This Row],[Basic Salary]]+Table1[[#This Row],[Bonus]]</f>
        <v>111838</v>
      </c>
      <c r="E1406" s="8">
        <v>89</v>
      </c>
      <c r="F1406" s="45">
        <v>70</v>
      </c>
      <c r="G1406" s="8" t="str" cm="1">
        <f t="array" ref="G1406">_xlfn.IFS(Table1[[#This Row],[Performance Score]]&gt;=80,"Excellent",Table1[[#This Row],[Performance Score]]&gt;=60,"Good",Table1[[#This Row],[Performance Score]]&gt;=40,"Need Improvement")</f>
        <v>Good</v>
      </c>
      <c r="H1406" s="29">
        <f>Table1[[#This Row],[Bonus]]/Table1[[#This Row],[Basic Salary]]</f>
        <v>7.2179773557411148E-2</v>
      </c>
      <c r="I1406" s="8">
        <f ca="1">DATEDIF(Table1[[#This Row],[Date of Birth]],TODAY(),"y")</f>
        <v>21</v>
      </c>
      <c r="J1406" s="33">
        <v>42757</v>
      </c>
      <c r="K1406" s="33" t="str" cm="1">
        <f t="array" aca="1" ref="K1406" ca="1">_xlfn.IFS(L1406&lt;3,"Junior",L1406&lt;=7,"Mid-Level",L1406&gt;7,"Senior")</f>
        <v>Senior</v>
      </c>
      <c r="L1406" s="45">
        <f ca="1">INT(YEARFRAC(Table1[[#This Row],[Joining Date]],TODAY(),1))</f>
        <v>9</v>
      </c>
      <c r="M1406" s="25" t="str">
        <f t="shared" ca="1" si="21"/>
        <v>Yes</v>
      </c>
      <c r="N1406" s="25">
        <f>YEAR(Table1[[#This Row],[Joining Date]])</f>
        <v>2017</v>
      </c>
      <c r="O1406" s="45">
        <f>MONTH(Table1[[#This Row],[Joining Date]])</f>
        <v>1</v>
      </c>
      <c r="P1406" s="25">
        <f ca="1">NETWORKDAYS(Table1[[#This Row],[Joining Date]],TODAY())</f>
        <v>2461</v>
      </c>
      <c r="Q1406" s="25" t="str">
        <f>LEFT(Table1[[#This Row],[Department]],5)&amp;"-"&amp;RIGHT(Table1[[#This Row],[Employee ID]],3)</f>
        <v>Finan-096</v>
      </c>
      <c r="R1406" s="25" t="str">
        <f>LEFT(Table1[[#This Row],[Department]],3)</f>
        <v>Fin</v>
      </c>
      <c r="S1406" s="36">
        <f>_xlfn.XLOOKUP(Table1[[#This Row],[City]],Table2[City],Table2[Bonus %])</f>
        <v>6</v>
      </c>
      <c r="U1406" s="48" t="str">
        <v xml:space="preserve">Karan </v>
      </c>
      <c r="V1406" s="48" t="str">
        <v>Malhotra</v>
      </c>
    </row>
    <row r="1407" spans="1:22" x14ac:dyDescent="0.35">
      <c r="A1407" s="9" t="s">
        <v>107</v>
      </c>
      <c r="B1407" s="41" t="str">
        <f>LEFT(Table1[[#This Row],[Employee Name]],FIND(" ",Table1[[#This Row],[Employee Name]]))</f>
        <v xml:space="preserve">Tarun </v>
      </c>
      <c r="C1407" s="41" t="str">
        <f>RIGHT(Table1[[#This Row],[Employee Name]],LEN(Table1[[#This Row],[Employee Name]])-FIND(" ",Table1[[#This Row],[Employee Name]]))</f>
        <v>Verma</v>
      </c>
      <c r="D1407" s="23">
        <f>Table1[[#This Row],[Basic Salary]]+Table1[[#This Row],[Bonus]]</f>
        <v>111825</v>
      </c>
      <c r="E1407" s="10">
        <v>84</v>
      </c>
      <c r="F1407" s="46">
        <v>71</v>
      </c>
      <c r="G1407" s="10" t="str" cm="1">
        <f t="array" ref="G1407">_xlfn.IFS(Table1[[#This Row],[Performance Score]]&gt;=80,"Excellent",Table1[[#This Row],[Performance Score]]&gt;=60,"Good",Table1[[#This Row],[Performance Score]]&gt;=40,"Need Improvement")</f>
        <v>Good</v>
      </c>
      <c r="H1407" s="30">
        <f>Table1[[#This Row],[Bonus]]/Table1[[#This Row],[Basic Salary]]</f>
        <v>0.11319608975252354</v>
      </c>
      <c r="I1407" s="10">
        <f ca="1">DATEDIF(Table1[[#This Row],[Date of Birth]],TODAY(),"y")</f>
        <v>18</v>
      </c>
      <c r="J1407" s="34">
        <v>45634</v>
      </c>
      <c r="K1407" s="33" t="str" cm="1">
        <f t="array" aca="1" ref="K1407" ca="1">_xlfn.IFS(L1407&lt;3,"Junior",L1407&lt;=7,"Mid-Level",L1407&gt;7,"Senior")</f>
        <v>Junior</v>
      </c>
      <c r="L1407" s="46">
        <f ca="1">INT(YEARFRAC(Table1[[#This Row],[Joining Date]],TODAY(),1))</f>
        <v>1</v>
      </c>
      <c r="M1407" s="25" t="str">
        <f t="shared" ca="1" si="21"/>
        <v>No</v>
      </c>
      <c r="N1407" s="26">
        <f>YEAR(Table1[[#This Row],[Joining Date]])</f>
        <v>2024</v>
      </c>
      <c r="O1407" s="46">
        <f>MONTH(Table1[[#This Row],[Joining Date]])</f>
        <v>12</v>
      </c>
      <c r="P1407" s="26">
        <f ca="1">NETWORKDAYS(Table1[[#This Row],[Joining Date]],TODAY())</f>
        <v>406</v>
      </c>
      <c r="Q1407" s="26" t="str">
        <f>LEFT(Table1[[#This Row],[Department]],5)&amp;"-"&amp;RIGHT(Table1[[#This Row],[Employee ID]],3)</f>
        <v>IT-052</v>
      </c>
      <c r="R1407" s="26" t="str">
        <f>LEFT(Table1[[#This Row],[Department]],3)</f>
        <v>IT</v>
      </c>
      <c r="S1407" s="37">
        <f>_xlfn.XLOOKUP(Table1[[#This Row],[City]],Table2[City],Table2[Bonus %])</f>
        <v>8</v>
      </c>
      <c r="U1407" s="48" t="str">
        <v xml:space="preserve">Tarun </v>
      </c>
      <c r="V1407" s="48" t="str">
        <v>Verma</v>
      </c>
    </row>
    <row r="1408" spans="1:22" x14ac:dyDescent="0.35">
      <c r="A1408" s="7" t="s">
        <v>4440</v>
      </c>
      <c r="B1408" s="40" t="str">
        <f>LEFT(Table1[[#This Row],[Employee Name]],FIND(" ",Table1[[#This Row],[Employee Name]]))</f>
        <v xml:space="preserve">Nisha </v>
      </c>
      <c r="C1408" s="40" t="str">
        <f>RIGHT(Table1[[#This Row],[Employee Name]],LEN(Table1[[#This Row],[Employee Name]])-FIND(" ",Table1[[#This Row],[Employee Name]]))</f>
        <v>Kapoor</v>
      </c>
      <c r="D1408" s="22">
        <f>Table1[[#This Row],[Basic Salary]]+Table1[[#This Row],[Bonus]]</f>
        <v>111800</v>
      </c>
      <c r="E1408" s="8">
        <v>95</v>
      </c>
      <c r="F1408" s="45">
        <v>84</v>
      </c>
      <c r="G1408" s="8" t="str" cm="1">
        <f t="array" ref="G1408">_xlfn.IFS(Table1[[#This Row],[Performance Score]]&gt;=80,"Excellent",Table1[[#This Row],[Performance Score]]&gt;=60,"Good",Table1[[#This Row],[Performance Score]]&gt;=40,"Need Improvement")</f>
        <v>Excellent</v>
      </c>
      <c r="H1408" s="29">
        <f>Table1[[#This Row],[Bonus]]/Table1[[#This Row],[Basic Salary]]</f>
        <v>0.2194589877835951</v>
      </c>
      <c r="I1408" s="8">
        <f ca="1">DATEDIF(Table1[[#This Row],[Date of Birth]],TODAY(),"y")</f>
        <v>30</v>
      </c>
      <c r="J1408" s="33">
        <v>45006</v>
      </c>
      <c r="K1408" s="33" t="str" cm="1">
        <f t="array" aca="1" ref="K1408" ca="1">_xlfn.IFS(L1408&lt;3,"Junior",L1408&lt;=7,"Mid-Level",L1408&gt;7,"Senior")</f>
        <v>Mid-Level</v>
      </c>
      <c r="L1408" s="45">
        <f ca="1">INT(YEARFRAC(Table1[[#This Row],[Joining Date]],TODAY(),1))</f>
        <v>3</v>
      </c>
      <c r="M1408" s="25" t="str">
        <f t="shared" ca="1" si="21"/>
        <v>No</v>
      </c>
      <c r="N1408" s="25">
        <f>YEAR(Table1[[#This Row],[Joining Date]])</f>
        <v>2023</v>
      </c>
      <c r="O1408" s="45">
        <f>MONTH(Table1[[#This Row],[Joining Date]])</f>
        <v>3</v>
      </c>
      <c r="P1408" s="25">
        <f ca="1">NETWORKDAYS(Table1[[#This Row],[Joining Date]],TODAY())</f>
        <v>855</v>
      </c>
      <c r="Q1408" s="25" t="str">
        <f>LEFT(Table1[[#This Row],[Department]],5)&amp;"-"&amp;RIGHT(Table1[[#This Row],[Employee ID]],3)</f>
        <v>Sales-384</v>
      </c>
      <c r="R1408" s="25" t="str">
        <f>LEFT(Table1[[#This Row],[Department]],3)</f>
        <v>Sal</v>
      </c>
      <c r="S1408" s="36">
        <f>_xlfn.XLOOKUP(Table1[[#This Row],[City]],Table2[City],Table2[Bonus %])</f>
        <v>6</v>
      </c>
      <c r="U1408" s="48" t="str">
        <v xml:space="preserve">Nisha </v>
      </c>
      <c r="V1408" s="48" t="str">
        <v>Kapoor</v>
      </c>
    </row>
    <row r="1409" spans="1:22" x14ac:dyDescent="0.35">
      <c r="A1409" s="9" t="s">
        <v>2376</v>
      </c>
      <c r="B1409" s="41" t="str">
        <f>LEFT(Table1[[#This Row],[Employee Name]],FIND(" ",Table1[[#This Row],[Employee Name]]))</f>
        <v xml:space="preserve">Karan </v>
      </c>
      <c r="C1409" s="41" t="str">
        <f>RIGHT(Table1[[#This Row],[Employee Name]],LEN(Table1[[#This Row],[Employee Name]])-FIND(" ",Table1[[#This Row],[Employee Name]]))</f>
        <v>Malhotra</v>
      </c>
      <c r="D1409" s="23">
        <f>Table1[[#This Row],[Basic Salary]]+Table1[[#This Row],[Bonus]]</f>
        <v>111800</v>
      </c>
      <c r="E1409" s="10">
        <v>68</v>
      </c>
      <c r="F1409" s="46">
        <v>93</v>
      </c>
      <c r="G1409" s="10" t="str" cm="1">
        <f t="array" ref="G1409">_xlfn.IFS(Table1[[#This Row],[Performance Score]]&gt;=80,"Excellent",Table1[[#This Row],[Performance Score]]&gt;=60,"Good",Table1[[#This Row],[Performance Score]]&gt;=40,"Need Improvement")</f>
        <v>Excellent</v>
      </c>
      <c r="H1409" s="30">
        <f>Table1[[#This Row],[Bonus]]/Table1[[#This Row],[Basic Salary]]</f>
        <v>6.0670746169536549E-2</v>
      </c>
      <c r="I1409" s="10">
        <f ca="1">DATEDIF(Table1[[#This Row],[Date of Birth]],TODAY(),"y")</f>
        <v>16</v>
      </c>
      <c r="J1409" s="34">
        <v>45922</v>
      </c>
      <c r="K1409" s="33" t="str" cm="1">
        <f t="array" aca="1" ref="K1409" ca="1">_xlfn.IFS(L1409&lt;3,"Junior",L1409&lt;=7,"Mid-Level",L1409&gt;7,"Senior")</f>
        <v>Junior</v>
      </c>
      <c r="L1409" s="46">
        <f ca="1">INT(YEARFRAC(Table1[[#This Row],[Joining Date]],TODAY(),1))</f>
        <v>0</v>
      </c>
      <c r="M1409" s="25" t="str">
        <f t="shared" ca="1" si="21"/>
        <v>No</v>
      </c>
      <c r="N1409" s="26">
        <f>YEAR(Table1[[#This Row],[Joining Date]])</f>
        <v>2025</v>
      </c>
      <c r="O1409" s="46">
        <f>MONTH(Table1[[#This Row],[Joining Date]])</f>
        <v>9</v>
      </c>
      <c r="P1409" s="26">
        <f ca="1">NETWORKDAYS(Table1[[#This Row],[Joining Date]],TODAY())</f>
        <v>201</v>
      </c>
      <c r="Q1409" s="26" t="str">
        <f>LEFT(Table1[[#This Row],[Department]],5)&amp;"-"&amp;RIGHT(Table1[[#This Row],[Employee ID]],3)</f>
        <v>Finan-320</v>
      </c>
      <c r="R1409" s="26" t="str">
        <f>LEFT(Table1[[#This Row],[Department]],3)</f>
        <v>Fin</v>
      </c>
      <c r="S1409" s="37">
        <f>_xlfn.XLOOKUP(Table1[[#This Row],[City]],Table2[City],Table2[Bonus %])</f>
        <v>4</v>
      </c>
      <c r="U1409" s="48" t="str">
        <v xml:space="preserve">Karan </v>
      </c>
      <c r="V1409" s="48" t="str">
        <v>Malhotra</v>
      </c>
    </row>
    <row r="1410" spans="1:22" x14ac:dyDescent="0.35">
      <c r="A1410" s="7" t="s">
        <v>1709</v>
      </c>
      <c r="B1410" s="40" t="str">
        <f>LEFT(Table1[[#This Row],[Employee Name]],FIND(" ",Table1[[#This Row],[Employee Name]]))</f>
        <v xml:space="preserve">Gayathri </v>
      </c>
      <c r="C1410" s="40" t="str">
        <f>RIGHT(Table1[[#This Row],[Employee Name]],LEN(Table1[[#This Row],[Employee Name]])-FIND(" ",Table1[[#This Row],[Employee Name]]))</f>
        <v>Iyer</v>
      </c>
      <c r="D1410" s="22">
        <f>Table1[[#This Row],[Basic Salary]]+Table1[[#This Row],[Bonus]]</f>
        <v>111787</v>
      </c>
      <c r="E1410" s="8">
        <v>76</v>
      </c>
      <c r="F1410" s="45">
        <v>47</v>
      </c>
      <c r="G1410" s="8" t="str" cm="1">
        <f t="array" ref="G1410">_xlfn.IFS(Table1[[#This Row],[Performance Score]]&gt;=80,"Excellent",Table1[[#This Row],[Performance Score]]&gt;=60,"Good",Table1[[#This Row],[Performance Score]]&gt;=40,"Need Improvement")</f>
        <v>Need Improvement</v>
      </c>
      <c r="H1410" s="29">
        <f>Table1[[#This Row],[Bonus]]/Table1[[#This Row],[Basic Salary]]</f>
        <v>7.047985674203032E-2</v>
      </c>
      <c r="I1410" s="8">
        <f ca="1">DATEDIF(Table1[[#This Row],[Date of Birth]],TODAY(),"y")</f>
        <v>35</v>
      </c>
      <c r="J1410" s="33">
        <v>42604</v>
      </c>
      <c r="K1410" s="33" t="str" cm="1">
        <f t="array" aca="1" ref="K1410" ca="1">_xlfn.IFS(L1410&lt;3,"Junior",L1410&lt;=7,"Mid-Level",L1410&gt;7,"Senior")</f>
        <v>Senior</v>
      </c>
      <c r="L1410" s="45">
        <f ca="1">INT(YEARFRAC(Table1[[#This Row],[Joining Date]],TODAY(),1))</f>
        <v>9</v>
      </c>
      <c r="M1410" s="25" t="str">
        <f t="shared" ref="M1410:M1473" ca="1" si="22">IF(L1410&gt;5,"Yes","No")</f>
        <v>Yes</v>
      </c>
      <c r="N1410" s="25">
        <f>YEAR(Table1[[#This Row],[Joining Date]])</f>
        <v>2016</v>
      </c>
      <c r="O1410" s="45">
        <f>MONTH(Table1[[#This Row],[Joining Date]])</f>
        <v>8</v>
      </c>
      <c r="P1410" s="25">
        <f ca="1">NETWORKDAYS(Table1[[#This Row],[Joining Date]],TODAY())</f>
        <v>2571</v>
      </c>
      <c r="Q1410" s="25" t="str">
        <f>LEFT(Table1[[#This Row],[Department]],5)&amp;"-"&amp;RIGHT(Table1[[#This Row],[Employee ID]],3)</f>
        <v>Opera-653</v>
      </c>
      <c r="R1410" s="25" t="str">
        <f>LEFT(Table1[[#This Row],[Department]],3)</f>
        <v>Ope</v>
      </c>
      <c r="S1410" s="36">
        <f>_xlfn.XLOOKUP(Table1[[#This Row],[City]],Table2[City],Table2[Bonus %])</f>
        <v>8</v>
      </c>
      <c r="U1410" s="48" t="str">
        <v xml:space="preserve">Gayathri </v>
      </c>
      <c r="V1410" s="48" t="str">
        <v>Iyer</v>
      </c>
    </row>
    <row r="1411" spans="1:22" x14ac:dyDescent="0.35">
      <c r="A1411" s="9" t="s">
        <v>1512</v>
      </c>
      <c r="B1411" s="41" t="str">
        <f>LEFT(Table1[[#This Row],[Employee Name]],FIND(" ",Table1[[#This Row],[Employee Name]]))</f>
        <v xml:space="preserve">Swathi </v>
      </c>
      <c r="C1411" s="41" t="str">
        <f>RIGHT(Table1[[#This Row],[Employee Name]],LEN(Table1[[#This Row],[Employee Name]])-FIND(" ",Table1[[#This Row],[Employee Name]]))</f>
        <v>Ramesh</v>
      </c>
      <c r="D1411" s="23">
        <f>Table1[[#This Row],[Basic Salary]]+Table1[[#This Row],[Bonus]]</f>
        <v>111764</v>
      </c>
      <c r="E1411" s="10">
        <v>94</v>
      </c>
      <c r="F1411" s="46">
        <v>54</v>
      </c>
      <c r="G1411" s="10" t="str" cm="1">
        <f t="array" ref="G1411">_xlfn.IFS(Table1[[#This Row],[Performance Score]]&gt;=80,"Excellent",Table1[[#This Row],[Performance Score]]&gt;=60,"Good",Table1[[#This Row],[Performance Score]]&gt;=40,"Need Improvement")</f>
        <v>Need Improvement</v>
      </c>
      <c r="H1411" s="30">
        <f>Table1[[#This Row],[Bonus]]/Table1[[#This Row],[Basic Salary]]</f>
        <v>0.17793868108472718</v>
      </c>
      <c r="I1411" s="10">
        <f ca="1">DATEDIF(Table1[[#This Row],[Date of Birth]],TODAY(),"y")</f>
        <v>44</v>
      </c>
      <c r="J1411" s="34">
        <v>44155</v>
      </c>
      <c r="K1411" s="33" t="str" cm="1">
        <f t="array" aca="1" ref="K1411" ca="1">_xlfn.IFS(L1411&lt;3,"Junior",L1411&lt;=7,"Mid-Level",L1411&gt;7,"Senior")</f>
        <v>Mid-Level</v>
      </c>
      <c r="L1411" s="46">
        <f ca="1">INT(YEARFRAC(Table1[[#This Row],[Joining Date]],TODAY(),1))</f>
        <v>5</v>
      </c>
      <c r="M1411" s="25" t="str">
        <f t="shared" ca="1" si="22"/>
        <v>No</v>
      </c>
      <c r="N1411" s="26">
        <f>YEAR(Table1[[#This Row],[Joining Date]])</f>
        <v>2020</v>
      </c>
      <c r="O1411" s="46">
        <f>MONTH(Table1[[#This Row],[Joining Date]])</f>
        <v>11</v>
      </c>
      <c r="P1411" s="26">
        <f ca="1">NETWORKDAYS(Table1[[#This Row],[Joining Date]],TODAY())</f>
        <v>1462</v>
      </c>
      <c r="Q1411" s="26" t="str">
        <f>LEFT(Table1[[#This Row],[Department]],5)&amp;"-"&amp;RIGHT(Table1[[#This Row],[Employee ID]],3)</f>
        <v>Opera-456</v>
      </c>
      <c r="R1411" s="26" t="str">
        <f>LEFT(Table1[[#This Row],[Department]],3)</f>
        <v>Ope</v>
      </c>
      <c r="S1411" s="37">
        <f>_xlfn.XLOOKUP(Table1[[#This Row],[City]],Table2[City],Table2[Bonus %])</f>
        <v>6</v>
      </c>
      <c r="U1411" s="48" t="str">
        <v xml:space="preserve">Swathi </v>
      </c>
      <c r="V1411" s="48" t="str">
        <v>Ramesh</v>
      </c>
    </row>
    <row r="1412" spans="1:22" x14ac:dyDescent="0.35">
      <c r="A1412" s="7" t="s">
        <v>1158</v>
      </c>
      <c r="B1412" s="40" t="str">
        <f>LEFT(Table1[[#This Row],[Employee Name]],FIND(" ",Table1[[#This Row],[Employee Name]]))</f>
        <v xml:space="preserve">Sneha </v>
      </c>
      <c r="C1412" s="40" t="str">
        <f>RIGHT(Table1[[#This Row],[Employee Name]],LEN(Table1[[#This Row],[Employee Name]])-FIND(" ",Table1[[#This Row],[Employee Name]]))</f>
        <v>Iyer</v>
      </c>
      <c r="D1412" s="22">
        <f>Table1[[#This Row],[Basic Salary]]+Table1[[#This Row],[Bonus]]</f>
        <v>111728</v>
      </c>
      <c r="E1412" s="8">
        <v>62</v>
      </c>
      <c r="F1412" s="45">
        <v>58</v>
      </c>
      <c r="G1412" s="8" t="str" cm="1">
        <f t="array" ref="G1412">_xlfn.IFS(Table1[[#This Row],[Performance Score]]&gt;=80,"Excellent",Table1[[#This Row],[Performance Score]]&gt;=60,"Good",Table1[[#This Row],[Performance Score]]&gt;=40,"Need Improvement")</f>
        <v>Need Improvement</v>
      </c>
      <c r="H1412" s="29">
        <f>Table1[[#This Row],[Bonus]]/Table1[[#This Row],[Basic Salary]]</f>
        <v>0.27667257041650001</v>
      </c>
      <c r="I1412" s="8">
        <f ca="1">DATEDIF(Table1[[#This Row],[Date of Birth]],TODAY(),"y")</f>
        <v>29</v>
      </c>
      <c r="J1412" s="33">
        <v>45265</v>
      </c>
      <c r="K1412" s="33" t="str" cm="1">
        <f t="array" aca="1" ref="K1412" ca="1">_xlfn.IFS(L1412&lt;3,"Junior",L1412&lt;=7,"Mid-Level",L1412&gt;7,"Senior")</f>
        <v>Junior</v>
      </c>
      <c r="L1412" s="45">
        <f ca="1">INT(YEARFRAC(Table1[[#This Row],[Joining Date]],TODAY(),1))</f>
        <v>2</v>
      </c>
      <c r="M1412" s="25" t="str">
        <f t="shared" ca="1" si="22"/>
        <v>No</v>
      </c>
      <c r="N1412" s="25">
        <f>YEAR(Table1[[#This Row],[Joining Date]])</f>
        <v>2023</v>
      </c>
      <c r="O1412" s="45">
        <f>MONTH(Table1[[#This Row],[Joining Date]])</f>
        <v>12</v>
      </c>
      <c r="P1412" s="25">
        <f ca="1">NETWORKDAYS(Table1[[#This Row],[Joining Date]],TODAY())</f>
        <v>670</v>
      </c>
      <c r="Q1412" s="25" t="str">
        <f>LEFT(Table1[[#This Row],[Department]],5)&amp;"-"&amp;RIGHT(Table1[[#This Row],[Employee ID]],3)</f>
        <v>HR-102</v>
      </c>
      <c r="R1412" s="25" t="str">
        <f>LEFT(Table1[[#This Row],[Department]],3)</f>
        <v>HR</v>
      </c>
      <c r="S1412" s="36">
        <f>_xlfn.XLOOKUP(Table1[[#This Row],[City]],Table2[City],Table2[Bonus %])</f>
        <v>7</v>
      </c>
      <c r="U1412" s="48" t="str">
        <v xml:space="preserve">Sneha </v>
      </c>
      <c r="V1412" s="48" t="str">
        <v>Iyer</v>
      </c>
    </row>
    <row r="1413" spans="1:22" x14ac:dyDescent="0.35">
      <c r="A1413" s="9" t="s">
        <v>4813</v>
      </c>
      <c r="B1413" s="41" t="str">
        <f>LEFT(Table1[[#This Row],[Employee Name]],FIND(" ",Table1[[#This Row],[Employee Name]]))</f>
        <v xml:space="preserve">Aditya </v>
      </c>
      <c r="C1413" s="41" t="str">
        <f>RIGHT(Table1[[#This Row],[Employee Name]],LEN(Table1[[#This Row],[Employee Name]])-FIND(" ",Table1[[#This Row],[Employee Name]]))</f>
        <v>Kapoor</v>
      </c>
      <c r="D1413" s="23">
        <f>Table1[[#This Row],[Basic Salary]]+Table1[[#This Row],[Bonus]]</f>
        <v>111709</v>
      </c>
      <c r="E1413" s="10">
        <v>66</v>
      </c>
      <c r="F1413" s="46">
        <v>90</v>
      </c>
      <c r="G1413" s="10" t="str" cm="1">
        <f t="array" ref="G1413">_xlfn.IFS(Table1[[#This Row],[Performance Score]]&gt;=80,"Excellent",Table1[[#This Row],[Performance Score]]&gt;=60,"Good",Table1[[#This Row],[Performance Score]]&gt;=40,"Need Improvement")</f>
        <v>Excellent</v>
      </c>
      <c r="H1413" s="30">
        <f>Table1[[#This Row],[Bonus]]/Table1[[#This Row],[Basic Salary]]</f>
        <v>0.236293410655393</v>
      </c>
      <c r="I1413" s="10">
        <f ca="1">DATEDIF(Table1[[#This Row],[Date of Birth]],TODAY(),"y")</f>
        <v>39</v>
      </c>
      <c r="J1413" s="34">
        <v>44127</v>
      </c>
      <c r="K1413" s="33" t="str" cm="1">
        <f t="array" aca="1" ref="K1413" ca="1">_xlfn.IFS(L1413&lt;3,"Junior",L1413&lt;=7,"Mid-Level",L1413&gt;7,"Senior")</f>
        <v>Mid-Level</v>
      </c>
      <c r="L1413" s="46">
        <f ca="1">INT(YEARFRAC(Table1[[#This Row],[Joining Date]],TODAY(),1))</f>
        <v>5</v>
      </c>
      <c r="M1413" s="25" t="str">
        <f t="shared" ca="1" si="22"/>
        <v>No</v>
      </c>
      <c r="N1413" s="26">
        <f>YEAR(Table1[[#This Row],[Joining Date]])</f>
        <v>2020</v>
      </c>
      <c r="O1413" s="46">
        <f>MONTH(Table1[[#This Row],[Joining Date]])</f>
        <v>10</v>
      </c>
      <c r="P1413" s="26">
        <f ca="1">NETWORKDAYS(Table1[[#This Row],[Joining Date]],TODAY())</f>
        <v>1482</v>
      </c>
      <c r="Q1413" s="26" t="str">
        <f>LEFT(Table1[[#This Row],[Department]],5)&amp;"-"&amp;RIGHT(Table1[[#This Row],[Employee ID]],3)</f>
        <v>HR-757</v>
      </c>
      <c r="R1413" s="26" t="str">
        <f>LEFT(Table1[[#This Row],[Department]],3)</f>
        <v>HR</v>
      </c>
      <c r="S1413" s="37">
        <f>_xlfn.XLOOKUP(Table1[[#This Row],[City]],Table2[City],Table2[Bonus %])</f>
        <v>5</v>
      </c>
      <c r="U1413" s="48" t="str">
        <v xml:space="preserve">Aditya </v>
      </c>
      <c r="V1413" s="48" t="str">
        <v>Kapoor</v>
      </c>
    </row>
    <row r="1414" spans="1:22" x14ac:dyDescent="0.35">
      <c r="A1414" s="7" t="s">
        <v>3254</v>
      </c>
      <c r="B1414" s="40" t="str">
        <f>LEFT(Table1[[#This Row],[Employee Name]],FIND(" ",Table1[[#This Row],[Employee Name]]))</f>
        <v xml:space="preserve">Nisha </v>
      </c>
      <c r="C1414" s="40" t="str">
        <f>RIGHT(Table1[[#This Row],[Employee Name]],LEN(Table1[[#This Row],[Employee Name]])-FIND(" ",Table1[[#This Row],[Employee Name]]))</f>
        <v>Kapoor</v>
      </c>
      <c r="D1414" s="22">
        <f>Table1[[#This Row],[Basic Salary]]+Table1[[#This Row],[Bonus]]</f>
        <v>111700</v>
      </c>
      <c r="E1414" s="8">
        <v>67</v>
      </c>
      <c r="F1414" s="45">
        <v>88</v>
      </c>
      <c r="G1414" s="8" t="str" cm="1">
        <f t="array" ref="G1414">_xlfn.IFS(Table1[[#This Row],[Performance Score]]&gt;=80,"Excellent",Table1[[#This Row],[Performance Score]]&gt;=60,"Good",Table1[[#This Row],[Performance Score]]&gt;=40,"Need Improvement")</f>
        <v>Excellent</v>
      </c>
      <c r="H1414" s="29">
        <f>Table1[[#This Row],[Bonus]]/Table1[[#This Row],[Basic Salary]]</f>
        <v>0.13726608157364231</v>
      </c>
      <c r="I1414" s="8">
        <f ca="1">DATEDIF(Table1[[#This Row],[Date of Birth]],TODAY(),"y")</f>
        <v>29</v>
      </c>
      <c r="J1414" s="33">
        <v>43840</v>
      </c>
      <c r="K1414" s="33" t="str" cm="1">
        <f t="array" aca="1" ref="K1414" ca="1">_xlfn.IFS(L1414&lt;3,"Junior",L1414&lt;=7,"Mid-Level",L1414&gt;7,"Senior")</f>
        <v>Mid-Level</v>
      </c>
      <c r="L1414" s="45">
        <f ca="1">INT(YEARFRAC(Table1[[#This Row],[Joining Date]],TODAY(),1))</f>
        <v>6</v>
      </c>
      <c r="M1414" s="25" t="str">
        <f t="shared" ca="1" si="22"/>
        <v>Yes</v>
      </c>
      <c r="N1414" s="25">
        <f>YEAR(Table1[[#This Row],[Joining Date]])</f>
        <v>2020</v>
      </c>
      <c r="O1414" s="45">
        <f>MONTH(Table1[[#This Row],[Joining Date]])</f>
        <v>1</v>
      </c>
      <c r="P1414" s="25">
        <f ca="1">NETWORKDAYS(Table1[[#This Row],[Joining Date]],TODAY())</f>
        <v>1687</v>
      </c>
      <c r="Q1414" s="25" t="str">
        <f>LEFT(Table1[[#This Row],[Department]],5)&amp;"-"&amp;RIGHT(Table1[[#This Row],[Employee ID]],3)</f>
        <v>Finan-198</v>
      </c>
      <c r="R1414" s="25" t="str">
        <f>LEFT(Table1[[#This Row],[Department]],3)</f>
        <v>Fin</v>
      </c>
      <c r="S1414" s="36">
        <f>_xlfn.XLOOKUP(Table1[[#This Row],[City]],Table2[City],Table2[Bonus %])</f>
        <v>4</v>
      </c>
      <c r="U1414" s="48" t="str">
        <v xml:space="preserve">Nisha </v>
      </c>
      <c r="V1414" s="48" t="str">
        <v>Kapoor</v>
      </c>
    </row>
    <row r="1415" spans="1:22" x14ac:dyDescent="0.35">
      <c r="A1415" s="9" t="s">
        <v>1228</v>
      </c>
      <c r="B1415" s="41" t="str">
        <f>LEFT(Table1[[#This Row],[Employee Name]],FIND(" ",Table1[[#This Row],[Employee Name]]))</f>
        <v xml:space="preserve">Karan </v>
      </c>
      <c r="C1415" s="41" t="str">
        <f>RIGHT(Table1[[#This Row],[Employee Name]],LEN(Table1[[#This Row],[Employee Name]])-FIND(" ",Table1[[#This Row],[Employee Name]]))</f>
        <v>Malhotra</v>
      </c>
      <c r="D1415" s="23">
        <f>Table1[[#This Row],[Basic Salary]]+Table1[[#This Row],[Bonus]]</f>
        <v>111693</v>
      </c>
      <c r="E1415" s="10">
        <v>87</v>
      </c>
      <c r="F1415" s="46">
        <v>46</v>
      </c>
      <c r="G1415" s="10" t="str" cm="1">
        <f t="array" ref="G1415">_xlfn.IFS(Table1[[#This Row],[Performance Score]]&gt;=80,"Excellent",Table1[[#This Row],[Performance Score]]&gt;=60,"Good",Table1[[#This Row],[Performance Score]]&gt;=40,"Need Improvement")</f>
        <v>Need Improvement</v>
      </c>
      <c r="H1415" s="30">
        <f>Table1[[#This Row],[Bonus]]/Table1[[#This Row],[Basic Salary]]</f>
        <v>0.24519782829240014</v>
      </c>
      <c r="I1415" s="10">
        <f ca="1">DATEDIF(Table1[[#This Row],[Date of Birth]],TODAY(),"y")</f>
        <v>19</v>
      </c>
      <c r="J1415" s="34">
        <v>44174</v>
      </c>
      <c r="K1415" s="33" t="str" cm="1">
        <f t="array" aca="1" ref="K1415" ca="1">_xlfn.IFS(L1415&lt;3,"Junior",L1415&lt;=7,"Mid-Level",L1415&gt;7,"Senior")</f>
        <v>Mid-Level</v>
      </c>
      <c r="L1415" s="46">
        <f ca="1">INT(YEARFRAC(Table1[[#This Row],[Joining Date]],TODAY(),1))</f>
        <v>5</v>
      </c>
      <c r="M1415" s="25" t="str">
        <f t="shared" ca="1" si="22"/>
        <v>No</v>
      </c>
      <c r="N1415" s="26">
        <f>YEAR(Table1[[#This Row],[Joining Date]])</f>
        <v>2020</v>
      </c>
      <c r="O1415" s="46">
        <f>MONTH(Table1[[#This Row],[Joining Date]])</f>
        <v>12</v>
      </c>
      <c r="P1415" s="26">
        <f ca="1">NETWORKDAYS(Table1[[#This Row],[Joining Date]],TODAY())</f>
        <v>1449</v>
      </c>
      <c r="Q1415" s="26" t="str">
        <f>LEFT(Table1[[#This Row],[Department]],5)&amp;"-"&amp;RIGHT(Table1[[#This Row],[Employee ID]],3)</f>
        <v>Opera-172</v>
      </c>
      <c r="R1415" s="26" t="str">
        <f>LEFT(Table1[[#This Row],[Department]],3)</f>
        <v>Ope</v>
      </c>
      <c r="S1415" s="37">
        <f>_xlfn.XLOOKUP(Table1[[#This Row],[City]],Table2[City],Table2[Bonus %])</f>
        <v>6</v>
      </c>
      <c r="U1415" s="48" t="str">
        <v xml:space="preserve">Karan </v>
      </c>
      <c r="V1415" s="48" t="str">
        <v>Malhotra</v>
      </c>
    </row>
    <row r="1416" spans="1:22" x14ac:dyDescent="0.35">
      <c r="A1416" s="7" t="s">
        <v>3779</v>
      </c>
      <c r="B1416" s="40" t="str">
        <f>LEFT(Table1[[#This Row],[Employee Name]],FIND(" ",Table1[[#This Row],[Employee Name]]))</f>
        <v xml:space="preserve">Gayathri </v>
      </c>
      <c r="C1416" s="40" t="str">
        <f>RIGHT(Table1[[#This Row],[Employee Name]],LEN(Table1[[#This Row],[Employee Name]])-FIND(" ",Table1[[#This Row],[Employee Name]]))</f>
        <v>Iyer</v>
      </c>
      <c r="D1416" s="22">
        <f>Table1[[#This Row],[Basic Salary]]+Table1[[#This Row],[Bonus]]</f>
        <v>111660</v>
      </c>
      <c r="E1416" s="8">
        <v>66</v>
      </c>
      <c r="F1416" s="45">
        <v>91</v>
      </c>
      <c r="G1416" s="8" t="str" cm="1">
        <f t="array" ref="G1416">_xlfn.IFS(Table1[[#This Row],[Performance Score]]&gt;=80,"Excellent",Table1[[#This Row],[Performance Score]]&gt;=60,"Good",Table1[[#This Row],[Performance Score]]&gt;=40,"Need Improvement")</f>
        <v>Excellent</v>
      </c>
      <c r="H1416" s="29">
        <f>Table1[[#This Row],[Bonus]]/Table1[[#This Row],[Basic Salary]]</f>
        <v>0.19095107565301792</v>
      </c>
      <c r="I1416" s="8">
        <f ca="1">DATEDIF(Table1[[#This Row],[Date of Birth]],TODAY(),"y")</f>
        <v>13</v>
      </c>
      <c r="J1416" s="33">
        <v>45543</v>
      </c>
      <c r="K1416" s="33" t="str" cm="1">
        <f t="array" aca="1" ref="K1416" ca="1">_xlfn.IFS(L1416&lt;3,"Junior",L1416&lt;=7,"Mid-Level",L1416&gt;7,"Senior")</f>
        <v>Junior</v>
      </c>
      <c r="L1416" s="45">
        <f ca="1">INT(YEARFRAC(Table1[[#This Row],[Joining Date]],TODAY(),1))</f>
        <v>1</v>
      </c>
      <c r="M1416" s="25" t="str">
        <f t="shared" ca="1" si="22"/>
        <v>No</v>
      </c>
      <c r="N1416" s="25">
        <f>YEAR(Table1[[#This Row],[Joining Date]])</f>
        <v>2024</v>
      </c>
      <c r="O1416" s="45">
        <f>MONTH(Table1[[#This Row],[Joining Date]])</f>
        <v>9</v>
      </c>
      <c r="P1416" s="25">
        <f ca="1">NETWORKDAYS(Table1[[#This Row],[Joining Date]],TODAY())</f>
        <v>471</v>
      </c>
      <c r="Q1416" s="25" t="str">
        <f>LEFT(Table1[[#This Row],[Department]],5)&amp;"-"&amp;RIGHT(Table1[[#This Row],[Employee ID]],3)</f>
        <v>HR-723</v>
      </c>
      <c r="R1416" s="25" t="str">
        <f>LEFT(Table1[[#This Row],[Department]],3)</f>
        <v>HR</v>
      </c>
      <c r="S1416" s="36">
        <f>_xlfn.XLOOKUP(Table1[[#This Row],[City]],Table2[City],Table2[Bonus %])</f>
        <v>8</v>
      </c>
      <c r="U1416" s="48" t="str">
        <v xml:space="preserve">Gayathri </v>
      </c>
      <c r="V1416" s="48" t="str">
        <v>Iyer</v>
      </c>
    </row>
    <row r="1417" spans="1:22" x14ac:dyDescent="0.35">
      <c r="A1417" s="9" t="s">
        <v>1378</v>
      </c>
      <c r="B1417" s="41" t="str">
        <f>LEFT(Table1[[#This Row],[Employee Name]],FIND(" ",Table1[[#This Row],[Employee Name]]))</f>
        <v xml:space="preserve">Vikram </v>
      </c>
      <c r="C1417" s="41" t="str">
        <f>RIGHT(Table1[[#This Row],[Employee Name]],LEN(Table1[[#This Row],[Employee Name]])-FIND(" ",Table1[[#This Row],[Employee Name]]))</f>
        <v>Singh</v>
      </c>
      <c r="D1417" s="23">
        <f>Table1[[#This Row],[Basic Salary]]+Table1[[#This Row],[Bonus]]</f>
        <v>111617</v>
      </c>
      <c r="E1417" s="10">
        <v>100</v>
      </c>
      <c r="F1417" s="46">
        <v>69</v>
      </c>
      <c r="G1417" s="10" t="str" cm="1">
        <f t="array" ref="G1417">_xlfn.IFS(Table1[[#This Row],[Performance Score]]&gt;=80,"Excellent",Table1[[#This Row],[Performance Score]]&gt;=60,"Good",Table1[[#This Row],[Performance Score]]&gt;=40,"Need Improvement")</f>
        <v>Good</v>
      </c>
      <c r="H1417" s="30">
        <f>Table1[[#This Row],[Bonus]]/Table1[[#This Row],[Basic Salary]]</f>
        <v>0.28725968469247715</v>
      </c>
      <c r="I1417" s="10">
        <f ca="1">DATEDIF(Table1[[#This Row],[Date of Birth]],TODAY(),"y")</f>
        <v>14</v>
      </c>
      <c r="J1417" s="34">
        <v>45540</v>
      </c>
      <c r="K1417" s="33" t="str" cm="1">
        <f t="array" aca="1" ref="K1417" ca="1">_xlfn.IFS(L1417&lt;3,"Junior",L1417&lt;=7,"Mid-Level",L1417&gt;7,"Senior")</f>
        <v>Junior</v>
      </c>
      <c r="L1417" s="46">
        <f ca="1">INT(YEARFRAC(Table1[[#This Row],[Joining Date]],TODAY(),1))</f>
        <v>1</v>
      </c>
      <c r="M1417" s="25" t="str">
        <f t="shared" ca="1" si="22"/>
        <v>No</v>
      </c>
      <c r="N1417" s="26">
        <f>YEAR(Table1[[#This Row],[Joining Date]])</f>
        <v>2024</v>
      </c>
      <c r="O1417" s="46">
        <f>MONTH(Table1[[#This Row],[Joining Date]])</f>
        <v>9</v>
      </c>
      <c r="P1417" s="26">
        <f ca="1">NETWORKDAYS(Table1[[#This Row],[Joining Date]],TODAY())</f>
        <v>473</v>
      </c>
      <c r="Q1417" s="26" t="str">
        <f>LEFT(Table1[[#This Row],[Department]],5)&amp;"-"&amp;RIGHT(Table1[[#This Row],[Employee ID]],3)</f>
        <v>Opera-322</v>
      </c>
      <c r="R1417" s="26" t="str">
        <f>LEFT(Table1[[#This Row],[Department]],3)</f>
        <v>Ope</v>
      </c>
      <c r="S1417" s="37">
        <f>_xlfn.XLOOKUP(Table1[[#This Row],[City]],Table2[City],Table2[Bonus %])</f>
        <v>8</v>
      </c>
      <c r="U1417" s="48" t="str">
        <v xml:space="preserve">Vikram </v>
      </c>
      <c r="V1417" s="48" t="str">
        <v>Singh</v>
      </c>
    </row>
    <row r="1418" spans="1:22" x14ac:dyDescent="0.35">
      <c r="A1418" s="7" t="s">
        <v>502</v>
      </c>
      <c r="B1418" s="40" t="str">
        <f>LEFT(Table1[[#This Row],[Employee Name]],FIND(" ",Table1[[#This Row],[Employee Name]]))</f>
        <v xml:space="preserve">Kavya </v>
      </c>
      <c r="C1418" s="40" t="str">
        <f>RIGHT(Table1[[#This Row],[Employee Name]],LEN(Table1[[#This Row],[Employee Name]])-FIND(" ",Table1[[#This Row],[Employee Name]]))</f>
        <v>Nair</v>
      </c>
      <c r="D1418" s="22">
        <f>Table1[[#This Row],[Basic Salary]]+Table1[[#This Row],[Bonus]]</f>
        <v>111612</v>
      </c>
      <c r="E1418" s="8">
        <v>68</v>
      </c>
      <c r="F1418" s="45">
        <v>50</v>
      </c>
      <c r="G1418" s="8" t="str" cm="1">
        <f t="array" ref="G1418">_xlfn.IFS(Table1[[#This Row],[Performance Score]]&gt;=80,"Excellent",Table1[[#This Row],[Performance Score]]&gt;=60,"Good",Table1[[#This Row],[Performance Score]]&gt;=40,"Need Improvement")</f>
        <v>Need Improvement</v>
      </c>
      <c r="H1418" s="29">
        <f>Table1[[#This Row],[Bonus]]/Table1[[#This Row],[Basic Salary]]</f>
        <v>0.13943279498540131</v>
      </c>
      <c r="I1418" s="8">
        <f ca="1">DATEDIF(Table1[[#This Row],[Date of Birth]],TODAY(),"y")</f>
        <v>33</v>
      </c>
      <c r="J1418" s="33">
        <v>43760</v>
      </c>
      <c r="K1418" s="33" t="str" cm="1">
        <f t="array" aca="1" ref="K1418" ca="1">_xlfn.IFS(L1418&lt;3,"Junior",L1418&lt;=7,"Mid-Level",L1418&gt;7,"Senior")</f>
        <v>Mid-Level</v>
      </c>
      <c r="L1418" s="45">
        <f ca="1">INT(YEARFRAC(Table1[[#This Row],[Joining Date]],TODAY(),1))</f>
        <v>6</v>
      </c>
      <c r="M1418" s="25" t="str">
        <f t="shared" ca="1" si="22"/>
        <v>Yes</v>
      </c>
      <c r="N1418" s="25">
        <f>YEAR(Table1[[#This Row],[Joining Date]])</f>
        <v>2019</v>
      </c>
      <c r="O1418" s="45">
        <f>MONTH(Table1[[#This Row],[Joining Date]])</f>
        <v>10</v>
      </c>
      <c r="P1418" s="25">
        <f ca="1">NETWORKDAYS(Table1[[#This Row],[Joining Date]],TODAY())</f>
        <v>1745</v>
      </c>
      <c r="Q1418" s="25" t="str">
        <f>LEFT(Table1[[#This Row],[Department]],5)&amp;"-"&amp;RIGHT(Table1[[#This Row],[Employee ID]],3)</f>
        <v>IT-446</v>
      </c>
      <c r="R1418" s="25" t="str">
        <f>LEFT(Table1[[#This Row],[Department]],3)</f>
        <v>IT</v>
      </c>
      <c r="S1418" s="36">
        <f>_xlfn.XLOOKUP(Table1[[#This Row],[City]],Table2[City],Table2[Bonus %])</f>
        <v>4</v>
      </c>
      <c r="U1418" s="48" t="str">
        <v xml:space="preserve">Kavya </v>
      </c>
      <c r="V1418" s="48" t="str">
        <v>Nair</v>
      </c>
    </row>
    <row r="1419" spans="1:22" x14ac:dyDescent="0.35">
      <c r="A1419" s="9" t="s">
        <v>4121</v>
      </c>
      <c r="B1419" s="41" t="str">
        <f>LEFT(Table1[[#This Row],[Employee Name]],FIND(" ",Table1[[#This Row],[Employee Name]]))</f>
        <v xml:space="preserve">Sneha </v>
      </c>
      <c r="C1419" s="41" t="str">
        <f>RIGHT(Table1[[#This Row],[Employee Name]],LEN(Table1[[#This Row],[Employee Name]])-FIND(" ",Table1[[#This Row],[Employee Name]]))</f>
        <v>Iyer</v>
      </c>
      <c r="D1419" s="23">
        <f>Table1[[#This Row],[Basic Salary]]+Table1[[#This Row],[Bonus]]</f>
        <v>111596</v>
      </c>
      <c r="E1419" s="10">
        <v>98</v>
      </c>
      <c r="F1419" s="46">
        <v>96</v>
      </c>
      <c r="G1419" s="10" t="str" cm="1">
        <f t="array" ref="G1419">_xlfn.IFS(Table1[[#This Row],[Performance Score]]&gt;=80,"Excellent",Table1[[#This Row],[Performance Score]]&gt;=60,"Good",Table1[[#This Row],[Performance Score]]&gt;=40,"Need Improvement")</f>
        <v>Excellent</v>
      </c>
      <c r="H1419" s="30">
        <f>Table1[[#This Row],[Bonus]]/Table1[[#This Row],[Basic Salary]]</f>
        <v>0.2667544496912459</v>
      </c>
      <c r="I1419" s="10">
        <f ca="1">DATEDIF(Table1[[#This Row],[Date of Birth]],TODAY(),"y")</f>
        <v>27</v>
      </c>
      <c r="J1419" s="34">
        <v>42788</v>
      </c>
      <c r="K1419" s="33" t="str" cm="1">
        <f t="array" aca="1" ref="K1419" ca="1">_xlfn.IFS(L1419&lt;3,"Junior",L1419&lt;=7,"Mid-Level",L1419&gt;7,"Senior")</f>
        <v>Senior</v>
      </c>
      <c r="L1419" s="46">
        <f ca="1">INT(YEARFRAC(Table1[[#This Row],[Joining Date]],TODAY(),1))</f>
        <v>9</v>
      </c>
      <c r="M1419" s="25" t="str">
        <f t="shared" ca="1" si="22"/>
        <v>Yes</v>
      </c>
      <c r="N1419" s="26">
        <f>YEAR(Table1[[#This Row],[Joining Date]])</f>
        <v>2017</v>
      </c>
      <c r="O1419" s="46">
        <f>MONTH(Table1[[#This Row],[Joining Date]])</f>
        <v>2</v>
      </c>
      <c r="P1419" s="26">
        <f ca="1">NETWORKDAYS(Table1[[#This Row],[Joining Date]],TODAY())</f>
        <v>2439</v>
      </c>
      <c r="Q1419" s="26" t="str">
        <f>LEFT(Table1[[#This Row],[Department]],5)&amp;"-"&amp;RIGHT(Table1[[#This Row],[Employee ID]],3)</f>
        <v>Opera-065</v>
      </c>
      <c r="R1419" s="26" t="str">
        <f>LEFT(Table1[[#This Row],[Department]],3)</f>
        <v>Ope</v>
      </c>
      <c r="S1419" s="37">
        <f>_xlfn.XLOOKUP(Table1[[#This Row],[City]],Table2[City],Table2[Bonus %])</f>
        <v>5</v>
      </c>
      <c r="U1419" s="48" t="str">
        <v xml:space="preserve">Sneha </v>
      </c>
      <c r="V1419" s="48" t="str">
        <v>Iyer</v>
      </c>
    </row>
    <row r="1420" spans="1:22" x14ac:dyDescent="0.35">
      <c r="A1420" s="7" t="s">
        <v>4892</v>
      </c>
      <c r="B1420" s="40" t="str">
        <f>LEFT(Table1[[#This Row],[Employee Name]],FIND(" ",Table1[[#This Row],[Employee Name]]))</f>
        <v xml:space="preserve">Arjun </v>
      </c>
      <c r="C1420" s="40" t="str">
        <f>RIGHT(Table1[[#This Row],[Employee Name]],LEN(Table1[[#This Row],[Employee Name]])-FIND(" ",Table1[[#This Row],[Employee Name]]))</f>
        <v>Mehta</v>
      </c>
      <c r="D1420" s="22">
        <f>Table1[[#This Row],[Basic Salary]]+Table1[[#This Row],[Bonus]]</f>
        <v>111566</v>
      </c>
      <c r="E1420" s="8">
        <v>68</v>
      </c>
      <c r="F1420" s="45">
        <v>49</v>
      </c>
      <c r="G1420" s="8" t="str" cm="1">
        <f t="array" ref="G1420">_xlfn.IFS(Table1[[#This Row],[Performance Score]]&gt;=80,"Excellent",Table1[[#This Row],[Performance Score]]&gt;=60,"Good",Table1[[#This Row],[Performance Score]]&gt;=40,"Need Improvement")</f>
        <v>Need Improvement</v>
      </c>
      <c r="H1420" s="29">
        <f>Table1[[#This Row],[Bonus]]/Table1[[#This Row],[Basic Salary]]</f>
        <v>0.18968201497152851</v>
      </c>
      <c r="I1420" s="8">
        <f ca="1">DATEDIF(Table1[[#This Row],[Date of Birth]],TODAY(),"y")</f>
        <v>19</v>
      </c>
      <c r="J1420" s="33">
        <v>44734</v>
      </c>
      <c r="K1420" s="33" t="str" cm="1">
        <f t="array" aca="1" ref="K1420" ca="1">_xlfn.IFS(L1420&lt;3,"Junior",L1420&lt;=7,"Mid-Level",L1420&gt;7,"Senior")</f>
        <v>Mid-Level</v>
      </c>
      <c r="L1420" s="45">
        <f ca="1">INT(YEARFRAC(Table1[[#This Row],[Joining Date]],TODAY(),1))</f>
        <v>4</v>
      </c>
      <c r="M1420" s="25" t="str">
        <f t="shared" ca="1" si="22"/>
        <v>No</v>
      </c>
      <c r="N1420" s="25">
        <f>YEAR(Table1[[#This Row],[Joining Date]])</f>
        <v>2022</v>
      </c>
      <c r="O1420" s="45">
        <f>MONTH(Table1[[#This Row],[Joining Date]])</f>
        <v>6</v>
      </c>
      <c r="P1420" s="25">
        <f ca="1">NETWORKDAYS(Table1[[#This Row],[Joining Date]],TODAY())</f>
        <v>1049</v>
      </c>
      <c r="Q1420" s="25" t="str">
        <f>LEFT(Table1[[#This Row],[Department]],5)&amp;"-"&amp;RIGHT(Table1[[#This Row],[Employee ID]],3)</f>
        <v>Suppo-836</v>
      </c>
      <c r="R1420" s="25" t="str">
        <f>LEFT(Table1[[#This Row],[Department]],3)</f>
        <v>Sup</v>
      </c>
      <c r="S1420" s="36">
        <f>_xlfn.XLOOKUP(Table1[[#This Row],[City]],Table2[City],Table2[Bonus %])</f>
        <v>6</v>
      </c>
      <c r="U1420" s="48" t="str">
        <v xml:space="preserve">Arjun </v>
      </c>
      <c r="V1420" s="48" t="str">
        <v>Mehta</v>
      </c>
    </row>
    <row r="1421" spans="1:22" x14ac:dyDescent="0.35">
      <c r="A1421" s="9" t="s">
        <v>2399</v>
      </c>
      <c r="B1421" s="41" t="str">
        <f>LEFT(Table1[[#This Row],[Employee Name]],FIND(" ",Table1[[#This Row],[Employee Name]]))</f>
        <v xml:space="preserve">Priya </v>
      </c>
      <c r="C1421" s="41" t="str">
        <f>RIGHT(Table1[[#This Row],[Employee Name]],LEN(Table1[[#This Row],[Employee Name]])-FIND(" ",Table1[[#This Row],[Employee Name]]))</f>
        <v>Reddy</v>
      </c>
      <c r="D1421" s="23">
        <f>Table1[[#This Row],[Basic Salary]]+Table1[[#This Row],[Bonus]]</f>
        <v>111561</v>
      </c>
      <c r="E1421" s="10">
        <v>70</v>
      </c>
      <c r="F1421" s="46">
        <v>43</v>
      </c>
      <c r="G1421" s="10" t="str" cm="1">
        <f t="array" ref="G1421">_xlfn.IFS(Table1[[#This Row],[Performance Score]]&gt;=80,"Excellent",Table1[[#This Row],[Performance Score]]&gt;=60,"Good",Table1[[#This Row],[Performance Score]]&gt;=40,"Need Improvement")</f>
        <v>Need Improvement</v>
      </c>
      <c r="H1421" s="30">
        <f>Table1[[#This Row],[Bonus]]/Table1[[#This Row],[Basic Salary]]</f>
        <v>0.33119742258815105</v>
      </c>
      <c r="I1421" s="10">
        <f ca="1">DATEDIF(Table1[[#This Row],[Date of Birth]],TODAY(),"y")</f>
        <v>28</v>
      </c>
      <c r="J1421" s="34">
        <v>44242</v>
      </c>
      <c r="K1421" s="33" t="str" cm="1">
        <f t="array" aca="1" ref="K1421" ca="1">_xlfn.IFS(L1421&lt;3,"Junior",L1421&lt;=7,"Mid-Level",L1421&gt;7,"Senior")</f>
        <v>Mid-Level</v>
      </c>
      <c r="L1421" s="46">
        <f ca="1">INT(YEARFRAC(Table1[[#This Row],[Joining Date]],TODAY(),1))</f>
        <v>5</v>
      </c>
      <c r="M1421" s="25" t="str">
        <f t="shared" ca="1" si="22"/>
        <v>No</v>
      </c>
      <c r="N1421" s="26">
        <f>YEAR(Table1[[#This Row],[Joining Date]])</f>
        <v>2021</v>
      </c>
      <c r="O1421" s="46">
        <f>MONTH(Table1[[#This Row],[Joining Date]])</f>
        <v>2</v>
      </c>
      <c r="P1421" s="26">
        <f ca="1">NETWORKDAYS(Table1[[#This Row],[Joining Date]],TODAY())</f>
        <v>1401</v>
      </c>
      <c r="Q1421" s="26" t="str">
        <f>LEFT(Table1[[#This Row],[Department]],5)&amp;"-"&amp;RIGHT(Table1[[#This Row],[Employee ID]],3)</f>
        <v>HR-343</v>
      </c>
      <c r="R1421" s="26" t="str">
        <f>LEFT(Table1[[#This Row],[Department]],3)</f>
        <v>HR</v>
      </c>
      <c r="S1421" s="37">
        <f>_xlfn.XLOOKUP(Table1[[#This Row],[City]],Table2[City],Table2[Bonus %])</f>
        <v>7</v>
      </c>
      <c r="U1421" s="48" t="str">
        <v xml:space="preserve">Priya </v>
      </c>
      <c r="V1421" s="48" t="str">
        <v>Reddy</v>
      </c>
    </row>
    <row r="1422" spans="1:22" x14ac:dyDescent="0.35">
      <c r="A1422" s="7" t="s">
        <v>3046</v>
      </c>
      <c r="B1422" s="40" t="str">
        <f>LEFT(Table1[[#This Row],[Employee Name]],FIND(" ",Table1[[#This Row],[Employee Name]]))</f>
        <v xml:space="preserve">Meera </v>
      </c>
      <c r="C1422" s="40" t="str">
        <f>RIGHT(Table1[[#This Row],[Employee Name]],LEN(Table1[[#This Row],[Employee Name]])-FIND(" ",Table1[[#This Row],[Employee Name]]))</f>
        <v>Joshi</v>
      </c>
      <c r="D1422" s="22">
        <f>Table1[[#This Row],[Basic Salary]]+Table1[[#This Row],[Bonus]]</f>
        <v>111560</v>
      </c>
      <c r="E1422" s="8">
        <v>70</v>
      </c>
      <c r="F1422" s="45">
        <v>70</v>
      </c>
      <c r="G1422" s="8" t="str" cm="1">
        <f t="array" ref="G1422">_xlfn.IFS(Table1[[#This Row],[Performance Score]]&gt;=80,"Excellent",Table1[[#This Row],[Performance Score]]&gt;=60,"Good",Table1[[#This Row],[Performance Score]]&gt;=40,"Need Improvement")</f>
        <v>Good</v>
      </c>
      <c r="H1422" s="29">
        <f>Table1[[#This Row],[Bonus]]/Table1[[#This Row],[Basic Salary]]</f>
        <v>8.4813006865166574E-2</v>
      </c>
      <c r="I1422" s="8">
        <f ca="1">DATEDIF(Table1[[#This Row],[Date of Birth]],TODAY(),"y")</f>
        <v>14</v>
      </c>
      <c r="J1422" s="33">
        <v>45197</v>
      </c>
      <c r="K1422" s="33" t="str" cm="1">
        <f t="array" aca="1" ref="K1422" ca="1">_xlfn.IFS(L1422&lt;3,"Junior",L1422&lt;=7,"Mid-Level",L1422&gt;7,"Senior")</f>
        <v>Junior</v>
      </c>
      <c r="L1422" s="45">
        <f ca="1">INT(YEARFRAC(Table1[[#This Row],[Joining Date]],TODAY(),1))</f>
        <v>2</v>
      </c>
      <c r="M1422" s="25" t="str">
        <f t="shared" ca="1" si="22"/>
        <v>No</v>
      </c>
      <c r="N1422" s="25">
        <f>YEAR(Table1[[#This Row],[Joining Date]])</f>
        <v>2023</v>
      </c>
      <c r="O1422" s="45">
        <f>MONTH(Table1[[#This Row],[Joining Date]])</f>
        <v>9</v>
      </c>
      <c r="P1422" s="25">
        <f ca="1">NETWORKDAYS(Table1[[#This Row],[Joining Date]],TODAY())</f>
        <v>718</v>
      </c>
      <c r="Q1422" s="25" t="str">
        <f>LEFT(Table1[[#This Row],[Department]],5)&amp;"-"&amp;RIGHT(Table1[[#This Row],[Employee ID]],3)</f>
        <v>Marke-990</v>
      </c>
      <c r="R1422" s="25" t="str">
        <f>LEFT(Table1[[#This Row],[Department]],3)</f>
        <v>Mar</v>
      </c>
      <c r="S1422" s="36">
        <f>_xlfn.XLOOKUP(Table1[[#This Row],[City]],Table2[City],Table2[Bonus %])</f>
        <v>5</v>
      </c>
      <c r="U1422" s="48" t="str">
        <v xml:space="preserve">Meera </v>
      </c>
      <c r="V1422" s="48" t="str">
        <v>Joshi</v>
      </c>
    </row>
    <row r="1423" spans="1:22" x14ac:dyDescent="0.35">
      <c r="A1423" s="9" t="s">
        <v>1967</v>
      </c>
      <c r="B1423" s="41" t="str">
        <f>LEFT(Table1[[#This Row],[Employee Name]],FIND(" ",Table1[[#This Row],[Employee Name]]))</f>
        <v xml:space="preserve">Kavya </v>
      </c>
      <c r="C1423" s="41" t="str">
        <f>RIGHT(Table1[[#This Row],[Employee Name]],LEN(Table1[[#This Row],[Employee Name]])-FIND(" ",Table1[[#This Row],[Employee Name]]))</f>
        <v>Nair</v>
      </c>
      <c r="D1423" s="23">
        <f>Table1[[#This Row],[Basic Salary]]+Table1[[#This Row],[Bonus]]</f>
        <v>111552</v>
      </c>
      <c r="E1423" s="10">
        <v>73</v>
      </c>
      <c r="F1423" s="46">
        <v>99</v>
      </c>
      <c r="G1423" s="10" t="str" cm="1">
        <f t="array" ref="G1423">_xlfn.IFS(Table1[[#This Row],[Performance Score]]&gt;=80,"Excellent",Table1[[#This Row],[Performance Score]]&gt;=60,"Good",Table1[[#This Row],[Performance Score]]&gt;=40,"Need Improvement")</f>
        <v>Excellent</v>
      </c>
      <c r="H1423" s="30">
        <f>Table1[[#This Row],[Bonus]]/Table1[[#This Row],[Basic Salary]]</f>
        <v>0.34317467580161587</v>
      </c>
      <c r="I1423" s="10">
        <f ca="1">DATEDIF(Table1[[#This Row],[Date of Birth]],TODAY(),"y")</f>
        <v>37</v>
      </c>
      <c r="J1423" s="34">
        <v>42885</v>
      </c>
      <c r="K1423" s="33" t="str" cm="1">
        <f t="array" aca="1" ref="K1423" ca="1">_xlfn.IFS(L1423&lt;3,"Junior",L1423&lt;=7,"Mid-Level",L1423&gt;7,"Senior")</f>
        <v>Senior</v>
      </c>
      <c r="L1423" s="46">
        <f ca="1">INT(YEARFRAC(Table1[[#This Row],[Joining Date]],TODAY(),1))</f>
        <v>9</v>
      </c>
      <c r="M1423" s="25" t="str">
        <f t="shared" ca="1" si="22"/>
        <v>Yes</v>
      </c>
      <c r="N1423" s="26">
        <f>YEAR(Table1[[#This Row],[Joining Date]])</f>
        <v>2017</v>
      </c>
      <c r="O1423" s="46">
        <f>MONTH(Table1[[#This Row],[Joining Date]])</f>
        <v>5</v>
      </c>
      <c r="P1423" s="26">
        <f ca="1">NETWORKDAYS(Table1[[#This Row],[Joining Date]],TODAY())</f>
        <v>2370</v>
      </c>
      <c r="Q1423" s="26" t="str">
        <f>LEFT(Table1[[#This Row],[Department]],5)&amp;"-"&amp;RIGHT(Table1[[#This Row],[Employee ID]],3)</f>
        <v>IT-911</v>
      </c>
      <c r="R1423" s="26" t="str">
        <f>LEFT(Table1[[#This Row],[Department]],3)</f>
        <v>IT</v>
      </c>
      <c r="S1423" s="37">
        <f>_xlfn.XLOOKUP(Table1[[#This Row],[City]],Table2[City],Table2[Bonus %])</f>
        <v>4</v>
      </c>
      <c r="U1423" s="48" t="str">
        <v xml:space="preserve">Kavya </v>
      </c>
      <c r="V1423" s="48" t="str">
        <v>Nair</v>
      </c>
    </row>
    <row r="1424" spans="1:22" x14ac:dyDescent="0.35">
      <c r="A1424" s="7" t="s">
        <v>788</v>
      </c>
      <c r="B1424" s="40" t="str">
        <f>LEFT(Table1[[#This Row],[Employee Name]],FIND(" ",Table1[[#This Row],[Employee Name]]))</f>
        <v xml:space="preserve">Tarun </v>
      </c>
      <c r="C1424" s="40" t="str">
        <f>RIGHT(Table1[[#This Row],[Employee Name]],LEN(Table1[[#This Row],[Employee Name]])-FIND(" ",Table1[[#This Row],[Employee Name]]))</f>
        <v>Verma</v>
      </c>
      <c r="D1424" s="22">
        <f>Table1[[#This Row],[Basic Salary]]+Table1[[#This Row],[Bonus]]</f>
        <v>111510</v>
      </c>
      <c r="E1424" s="8">
        <v>87</v>
      </c>
      <c r="F1424" s="45">
        <v>95</v>
      </c>
      <c r="G1424" s="8" t="str" cm="1">
        <f t="array" ref="G1424">_xlfn.IFS(Table1[[#This Row],[Performance Score]]&gt;=80,"Excellent",Table1[[#This Row],[Performance Score]]&gt;=60,"Good",Table1[[#This Row],[Performance Score]]&gt;=40,"Need Improvement")</f>
        <v>Excellent</v>
      </c>
      <c r="H1424" s="29">
        <f>Table1[[#This Row],[Bonus]]/Table1[[#This Row],[Basic Salary]]</f>
        <v>0.2674759598990657</v>
      </c>
      <c r="I1424" s="8">
        <f ca="1">DATEDIF(Table1[[#This Row],[Date of Birth]],TODAY(),"y")</f>
        <v>20</v>
      </c>
      <c r="J1424" s="33">
        <v>43486</v>
      </c>
      <c r="K1424" s="33" t="str" cm="1">
        <f t="array" aca="1" ref="K1424" ca="1">_xlfn.IFS(L1424&lt;3,"Junior",L1424&lt;=7,"Mid-Level",L1424&gt;7,"Senior")</f>
        <v>Mid-Level</v>
      </c>
      <c r="L1424" s="45">
        <f ca="1">INT(YEARFRAC(Table1[[#This Row],[Joining Date]],TODAY(),1))</f>
        <v>7</v>
      </c>
      <c r="M1424" s="25" t="str">
        <f t="shared" ca="1" si="22"/>
        <v>Yes</v>
      </c>
      <c r="N1424" s="25">
        <f>YEAR(Table1[[#This Row],[Joining Date]])</f>
        <v>2019</v>
      </c>
      <c r="O1424" s="45">
        <f>MONTH(Table1[[#This Row],[Joining Date]])</f>
        <v>1</v>
      </c>
      <c r="P1424" s="25">
        <f ca="1">NETWORKDAYS(Table1[[#This Row],[Joining Date]],TODAY())</f>
        <v>1941</v>
      </c>
      <c r="Q1424" s="25" t="str">
        <f>LEFT(Table1[[#This Row],[Department]],5)&amp;"-"&amp;RIGHT(Table1[[#This Row],[Employee ID]],3)</f>
        <v>Opera-732</v>
      </c>
      <c r="R1424" s="25" t="str">
        <f>LEFT(Table1[[#This Row],[Department]],3)</f>
        <v>Ope</v>
      </c>
      <c r="S1424" s="36">
        <f>_xlfn.XLOOKUP(Table1[[#This Row],[City]],Table2[City],Table2[Bonus %])</f>
        <v>6</v>
      </c>
      <c r="U1424" s="48" t="str">
        <v xml:space="preserve">Tarun </v>
      </c>
      <c r="V1424" s="48" t="str">
        <v>Verma</v>
      </c>
    </row>
    <row r="1425" spans="1:22" x14ac:dyDescent="0.35">
      <c r="A1425" s="9" t="s">
        <v>1873</v>
      </c>
      <c r="B1425" s="41" t="str">
        <f>LEFT(Table1[[#This Row],[Employee Name]],FIND(" ",Table1[[#This Row],[Employee Name]]))</f>
        <v xml:space="preserve">Meera </v>
      </c>
      <c r="C1425" s="41" t="str">
        <f>RIGHT(Table1[[#This Row],[Employee Name]],LEN(Table1[[#This Row],[Employee Name]])-FIND(" ",Table1[[#This Row],[Employee Name]]))</f>
        <v>Joshi</v>
      </c>
      <c r="D1425" s="23">
        <f>Table1[[#This Row],[Basic Salary]]+Table1[[#This Row],[Bonus]]</f>
        <v>111450</v>
      </c>
      <c r="E1425" s="10">
        <v>67</v>
      </c>
      <c r="F1425" s="46">
        <v>95</v>
      </c>
      <c r="G1425" s="10" t="str" cm="1">
        <f t="array" ref="G1425">_xlfn.IFS(Table1[[#This Row],[Performance Score]]&gt;=80,"Excellent",Table1[[#This Row],[Performance Score]]&gt;=60,"Good",Table1[[#This Row],[Performance Score]]&gt;=40,"Need Improvement")</f>
        <v>Excellent</v>
      </c>
      <c r="H1425" s="30">
        <f>Table1[[#This Row],[Bonus]]/Table1[[#This Row],[Basic Salary]]</f>
        <v>7.0327580742746837E-2</v>
      </c>
      <c r="I1425" s="10">
        <f ca="1">DATEDIF(Table1[[#This Row],[Date of Birth]],TODAY(),"y")</f>
        <v>32</v>
      </c>
      <c r="J1425" s="34">
        <v>42317</v>
      </c>
      <c r="K1425" s="33" t="str" cm="1">
        <f t="array" aca="1" ref="K1425" ca="1">_xlfn.IFS(L1425&lt;3,"Junior",L1425&lt;=7,"Mid-Level",L1425&gt;7,"Senior")</f>
        <v>Senior</v>
      </c>
      <c r="L1425" s="46">
        <f ca="1">INT(YEARFRAC(Table1[[#This Row],[Joining Date]],TODAY(),1))</f>
        <v>10</v>
      </c>
      <c r="M1425" s="25" t="str">
        <f t="shared" ca="1" si="22"/>
        <v>Yes</v>
      </c>
      <c r="N1425" s="26">
        <f>YEAR(Table1[[#This Row],[Joining Date]])</f>
        <v>2015</v>
      </c>
      <c r="O1425" s="46">
        <f>MONTH(Table1[[#This Row],[Joining Date]])</f>
        <v>11</v>
      </c>
      <c r="P1425" s="26">
        <f ca="1">NETWORKDAYS(Table1[[#This Row],[Joining Date]],TODAY())</f>
        <v>2776</v>
      </c>
      <c r="Q1425" s="26" t="str">
        <f>LEFT(Table1[[#This Row],[Department]],5)&amp;"-"&amp;RIGHT(Table1[[#This Row],[Employee ID]],3)</f>
        <v>Finan-817</v>
      </c>
      <c r="R1425" s="26" t="str">
        <f>LEFT(Table1[[#This Row],[Department]],3)</f>
        <v>Fin</v>
      </c>
      <c r="S1425" s="37">
        <f>_xlfn.XLOOKUP(Table1[[#This Row],[City]],Table2[City],Table2[Bonus %])</f>
        <v>4</v>
      </c>
      <c r="U1425" s="48" t="str">
        <v xml:space="preserve">Meera </v>
      </c>
      <c r="V1425" s="48" t="str">
        <v>Joshi</v>
      </c>
    </row>
    <row r="1426" spans="1:22" x14ac:dyDescent="0.35">
      <c r="A1426" s="7" t="s">
        <v>1456</v>
      </c>
      <c r="B1426" s="40" t="str">
        <f>LEFT(Table1[[#This Row],[Employee Name]],FIND(" ",Table1[[#This Row],[Employee Name]]))</f>
        <v xml:space="preserve">Ananya </v>
      </c>
      <c r="C1426" s="40" t="str">
        <f>RIGHT(Table1[[#This Row],[Employee Name]],LEN(Table1[[#This Row],[Employee Name]])-FIND(" ",Table1[[#This Row],[Employee Name]]))</f>
        <v>Rao</v>
      </c>
      <c r="D1426" s="22">
        <f>Table1[[#This Row],[Basic Salary]]+Table1[[#This Row],[Bonus]]</f>
        <v>111440</v>
      </c>
      <c r="E1426" s="8">
        <v>65</v>
      </c>
      <c r="F1426" s="45">
        <v>87</v>
      </c>
      <c r="G1426" s="8" t="str" cm="1">
        <f t="array" ref="G1426">_xlfn.IFS(Table1[[#This Row],[Performance Score]]&gt;=80,"Excellent",Table1[[#This Row],[Performance Score]]&gt;=60,"Good",Table1[[#This Row],[Performance Score]]&gt;=40,"Need Improvement")</f>
        <v>Excellent</v>
      </c>
      <c r="H1426" s="29">
        <f>Table1[[#This Row],[Bonus]]/Table1[[#This Row],[Basic Salary]]</f>
        <v>0.14475900891646465</v>
      </c>
      <c r="I1426" s="8">
        <f ca="1">DATEDIF(Table1[[#This Row],[Date of Birth]],TODAY(),"y")</f>
        <v>34</v>
      </c>
      <c r="J1426" s="33">
        <v>44500</v>
      </c>
      <c r="K1426" s="33" t="str" cm="1">
        <f t="array" aca="1" ref="K1426" ca="1">_xlfn.IFS(L1426&lt;3,"Junior",L1426&lt;=7,"Mid-Level",L1426&gt;7,"Senior")</f>
        <v>Mid-Level</v>
      </c>
      <c r="L1426" s="45">
        <f ca="1">INT(YEARFRAC(Table1[[#This Row],[Joining Date]],TODAY(),1))</f>
        <v>4</v>
      </c>
      <c r="M1426" s="25" t="str">
        <f t="shared" ca="1" si="22"/>
        <v>No</v>
      </c>
      <c r="N1426" s="25">
        <f>YEAR(Table1[[#This Row],[Joining Date]])</f>
        <v>2021</v>
      </c>
      <c r="O1426" s="45">
        <f>MONTH(Table1[[#This Row],[Joining Date]])</f>
        <v>10</v>
      </c>
      <c r="P1426" s="25">
        <f ca="1">NETWORKDAYS(Table1[[#This Row],[Joining Date]],TODAY())</f>
        <v>1216</v>
      </c>
      <c r="Q1426" s="25" t="str">
        <f>LEFT(Table1[[#This Row],[Department]],5)&amp;"-"&amp;RIGHT(Table1[[#This Row],[Employee ID]],3)</f>
        <v>Finan-400</v>
      </c>
      <c r="R1426" s="25" t="str">
        <f>LEFT(Table1[[#This Row],[Department]],3)</f>
        <v>Fin</v>
      </c>
      <c r="S1426" s="36">
        <f>_xlfn.XLOOKUP(Table1[[#This Row],[City]],Table2[City],Table2[Bonus %])</f>
        <v>7</v>
      </c>
      <c r="U1426" s="48" t="str">
        <v xml:space="preserve">Ananya </v>
      </c>
      <c r="V1426" s="48" t="str">
        <v>Rao</v>
      </c>
    </row>
    <row r="1427" spans="1:22" x14ac:dyDescent="0.35">
      <c r="A1427" s="9" t="s">
        <v>4065</v>
      </c>
      <c r="B1427" s="41" t="str">
        <f>LEFT(Table1[[#This Row],[Employee Name]],FIND(" ",Table1[[#This Row],[Employee Name]]))</f>
        <v xml:space="preserve">Pooja </v>
      </c>
      <c r="C1427" s="41" t="str">
        <f>RIGHT(Table1[[#This Row],[Employee Name]],LEN(Table1[[#This Row],[Employee Name]])-FIND(" ",Table1[[#This Row],[Employee Name]]))</f>
        <v>Das</v>
      </c>
      <c r="D1427" s="23">
        <f>Table1[[#This Row],[Basic Salary]]+Table1[[#This Row],[Bonus]]</f>
        <v>111438</v>
      </c>
      <c r="E1427" s="10">
        <v>83</v>
      </c>
      <c r="F1427" s="46">
        <v>78</v>
      </c>
      <c r="G1427" s="10" t="str" cm="1">
        <f t="array" ref="G1427">_xlfn.IFS(Table1[[#This Row],[Performance Score]]&gt;=80,"Excellent",Table1[[#This Row],[Performance Score]]&gt;=60,"Good",Table1[[#This Row],[Performance Score]]&gt;=40,"Need Improvement")</f>
        <v>Good</v>
      </c>
      <c r="H1427" s="30">
        <f>Table1[[#This Row],[Bonus]]/Table1[[#This Row],[Basic Salary]]</f>
        <v>0.31896459894187407</v>
      </c>
      <c r="I1427" s="10">
        <f ca="1">DATEDIF(Table1[[#This Row],[Date of Birth]],TODAY(),"y")</f>
        <v>15</v>
      </c>
      <c r="J1427" s="34">
        <v>44808</v>
      </c>
      <c r="K1427" s="33" t="str" cm="1">
        <f t="array" aca="1" ref="K1427" ca="1">_xlfn.IFS(L1427&lt;3,"Junior",L1427&lt;=7,"Mid-Level",L1427&gt;7,"Senior")</f>
        <v>Mid-Level</v>
      </c>
      <c r="L1427" s="46">
        <f ca="1">INT(YEARFRAC(Table1[[#This Row],[Joining Date]],TODAY(),1))</f>
        <v>3</v>
      </c>
      <c r="M1427" s="25" t="str">
        <f t="shared" ca="1" si="22"/>
        <v>No</v>
      </c>
      <c r="N1427" s="26">
        <f>YEAR(Table1[[#This Row],[Joining Date]])</f>
        <v>2022</v>
      </c>
      <c r="O1427" s="46">
        <f>MONTH(Table1[[#This Row],[Joining Date]])</f>
        <v>9</v>
      </c>
      <c r="P1427" s="26">
        <f ca="1">NETWORKDAYS(Table1[[#This Row],[Joining Date]],TODAY())</f>
        <v>996</v>
      </c>
      <c r="Q1427" s="26" t="str">
        <f>LEFT(Table1[[#This Row],[Department]],5)&amp;"-"&amp;RIGHT(Table1[[#This Row],[Employee ID]],3)</f>
        <v>HR-009</v>
      </c>
      <c r="R1427" s="26" t="str">
        <f>LEFT(Table1[[#This Row],[Department]],3)</f>
        <v>HR</v>
      </c>
      <c r="S1427" s="37">
        <f>_xlfn.XLOOKUP(Table1[[#This Row],[City]],Table2[City],Table2[Bonus %])</f>
        <v>6</v>
      </c>
      <c r="U1427" s="48" t="str">
        <v xml:space="preserve">Pooja </v>
      </c>
      <c r="V1427" s="48" t="str">
        <v>Das</v>
      </c>
    </row>
    <row r="1428" spans="1:22" x14ac:dyDescent="0.35">
      <c r="A1428" s="7" t="s">
        <v>3764</v>
      </c>
      <c r="B1428" s="40" t="str">
        <f>LEFT(Table1[[#This Row],[Employee Name]],FIND(" ",Table1[[#This Row],[Employee Name]]))</f>
        <v xml:space="preserve">Rohan </v>
      </c>
      <c r="C1428" s="40" t="str">
        <f>RIGHT(Table1[[#This Row],[Employee Name]],LEN(Table1[[#This Row],[Employee Name]])-FIND(" ",Table1[[#This Row],[Employee Name]]))</f>
        <v>Gupta</v>
      </c>
      <c r="D1428" s="22">
        <f>Table1[[#This Row],[Basic Salary]]+Table1[[#This Row],[Bonus]]</f>
        <v>111394</v>
      </c>
      <c r="E1428" s="8">
        <v>88</v>
      </c>
      <c r="F1428" s="45">
        <v>48</v>
      </c>
      <c r="G1428" s="8" t="str" cm="1">
        <f t="array" ref="G1428">_xlfn.IFS(Table1[[#This Row],[Performance Score]]&gt;=80,"Excellent",Table1[[#This Row],[Performance Score]]&gt;=60,"Good",Table1[[#This Row],[Performance Score]]&gt;=40,"Need Improvement")</f>
        <v>Need Improvement</v>
      </c>
      <c r="H1428" s="29">
        <f>Table1[[#This Row],[Bonus]]/Table1[[#This Row],[Basic Salary]]</f>
        <v>0.13873015548490641</v>
      </c>
      <c r="I1428" s="8">
        <f ca="1">DATEDIF(Table1[[#This Row],[Date of Birth]],TODAY(),"y")</f>
        <v>24</v>
      </c>
      <c r="J1428" s="33">
        <v>42680</v>
      </c>
      <c r="K1428" s="33" t="str" cm="1">
        <f t="array" aca="1" ref="K1428" ca="1">_xlfn.IFS(L1428&lt;3,"Junior",L1428&lt;=7,"Mid-Level",L1428&gt;7,"Senior")</f>
        <v>Senior</v>
      </c>
      <c r="L1428" s="45">
        <f ca="1">INT(YEARFRAC(Table1[[#This Row],[Joining Date]],TODAY(),1))</f>
        <v>9</v>
      </c>
      <c r="M1428" s="25" t="str">
        <f t="shared" ca="1" si="22"/>
        <v>Yes</v>
      </c>
      <c r="N1428" s="25">
        <f>YEAR(Table1[[#This Row],[Joining Date]])</f>
        <v>2016</v>
      </c>
      <c r="O1428" s="45">
        <f>MONTH(Table1[[#This Row],[Joining Date]])</f>
        <v>11</v>
      </c>
      <c r="P1428" s="25">
        <f ca="1">NETWORKDAYS(Table1[[#This Row],[Joining Date]],TODAY())</f>
        <v>2516</v>
      </c>
      <c r="Q1428" s="25" t="str">
        <f>LEFT(Table1[[#This Row],[Department]],5)&amp;"-"&amp;RIGHT(Table1[[#This Row],[Employee ID]],3)</f>
        <v>Suppo-708</v>
      </c>
      <c r="R1428" s="25" t="str">
        <f>LEFT(Table1[[#This Row],[Department]],3)</f>
        <v>Sup</v>
      </c>
      <c r="S1428" s="36">
        <f>_xlfn.XLOOKUP(Table1[[#This Row],[City]],Table2[City],Table2[Bonus %])</f>
        <v>8</v>
      </c>
      <c r="U1428" s="48" t="str">
        <v xml:space="preserve">Rohan </v>
      </c>
      <c r="V1428" s="48" t="str">
        <v>Gupta</v>
      </c>
    </row>
    <row r="1429" spans="1:22" x14ac:dyDescent="0.35">
      <c r="A1429" s="9" t="s">
        <v>282</v>
      </c>
      <c r="B1429" s="41" t="str">
        <f>LEFT(Table1[[#This Row],[Employee Name]],FIND(" ",Table1[[#This Row],[Employee Name]]))</f>
        <v xml:space="preserve">Ishita </v>
      </c>
      <c r="C1429" s="41" t="str">
        <f>RIGHT(Table1[[#This Row],[Employee Name]],LEN(Table1[[#This Row],[Employee Name]])-FIND(" ",Table1[[#This Row],[Employee Name]]))</f>
        <v>Roy</v>
      </c>
      <c r="D1429" s="23">
        <f>Table1[[#This Row],[Basic Salary]]+Table1[[#This Row],[Bonus]]</f>
        <v>111393</v>
      </c>
      <c r="E1429" s="10">
        <v>76</v>
      </c>
      <c r="F1429" s="46">
        <v>85</v>
      </c>
      <c r="G1429" s="10" t="str" cm="1">
        <f t="array" ref="G1429">_xlfn.IFS(Table1[[#This Row],[Performance Score]]&gt;=80,"Excellent",Table1[[#This Row],[Performance Score]]&gt;=60,"Good",Table1[[#This Row],[Performance Score]]&gt;=40,"Need Improvement")</f>
        <v>Excellent</v>
      </c>
      <c r="H1429" s="30">
        <f>Table1[[#This Row],[Bonus]]/Table1[[#This Row],[Basic Salary]]</f>
        <v>0.30819729888432179</v>
      </c>
      <c r="I1429" s="10">
        <f ca="1">DATEDIF(Table1[[#This Row],[Date of Birth]],TODAY(),"y")</f>
        <v>39</v>
      </c>
      <c r="J1429" s="34">
        <v>43359</v>
      </c>
      <c r="K1429" s="33" t="str" cm="1">
        <f t="array" aca="1" ref="K1429" ca="1">_xlfn.IFS(L1429&lt;3,"Junior",L1429&lt;=7,"Mid-Level",L1429&gt;7,"Senior")</f>
        <v>Mid-Level</v>
      </c>
      <c r="L1429" s="46">
        <f ca="1">INT(YEARFRAC(Table1[[#This Row],[Joining Date]],TODAY(),1))</f>
        <v>7</v>
      </c>
      <c r="M1429" s="25" t="str">
        <f t="shared" ca="1" si="22"/>
        <v>Yes</v>
      </c>
      <c r="N1429" s="26">
        <f>YEAR(Table1[[#This Row],[Joining Date]])</f>
        <v>2018</v>
      </c>
      <c r="O1429" s="46">
        <f>MONTH(Table1[[#This Row],[Joining Date]])</f>
        <v>9</v>
      </c>
      <c r="P1429" s="26">
        <f ca="1">NETWORKDAYS(Table1[[#This Row],[Joining Date]],TODAY())</f>
        <v>2031</v>
      </c>
      <c r="Q1429" s="26" t="str">
        <f>LEFT(Table1[[#This Row],[Department]],5)&amp;"-"&amp;RIGHT(Table1[[#This Row],[Employee ID]],3)</f>
        <v>Finan-226</v>
      </c>
      <c r="R1429" s="26" t="str">
        <f>LEFT(Table1[[#This Row],[Department]],3)</f>
        <v>Fin</v>
      </c>
      <c r="S1429" s="37">
        <f>_xlfn.XLOOKUP(Table1[[#This Row],[City]],Table2[City],Table2[Bonus %])</f>
        <v>7</v>
      </c>
      <c r="U1429" s="48" t="str">
        <v xml:space="preserve">Ishita </v>
      </c>
      <c r="V1429" s="48" t="str">
        <v>Roy</v>
      </c>
    </row>
    <row r="1430" spans="1:22" x14ac:dyDescent="0.35">
      <c r="A1430" s="7" t="s">
        <v>2362</v>
      </c>
      <c r="B1430" s="40" t="str">
        <f>LEFT(Table1[[#This Row],[Employee Name]],FIND(" ",Table1[[#This Row],[Employee Name]]))</f>
        <v xml:space="preserve">Vikram </v>
      </c>
      <c r="C1430" s="40" t="str">
        <f>RIGHT(Table1[[#This Row],[Employee Name]],LEN(Table1[[#This Row],[Employee Name]])-FIND(" ",Table1[[#This Row],[Employee Name]]))</f>
        <v>Singh</v>
      </c>
      <c r="D1430" s="22">
        <f>Table1[[#This Row],[Basic Salary]]+Table1[[#This Row],[Bonus]]</f>
        <v>111379</v>
      </c>
      <c r="E1430" s="8">
        <v>93</v>
      </c>
      <c r="F1430" s="45">
        <v>46</v>
      </c>
      <c r="G1430" s="8" t="str" cm="1">
        <f t="array" ref="G1430">_xlfn.IFS(Table1[[#This Row],[Performance Score]]&gt;=80,"Excellent",Table1[[#This Row],[Performance Score]]&gt;=60,"Good",Table1[[#This Row],[Performance Score]]&gt;=40,"Need Improvement")</f>
        <v>Need Improvement</v>
      </c>
      <c r="H1430" s="29">
        <f>Table1[[#This Row],[Bonus]]/Table1[[#This Row],[Basic Salary]]</f>
        <v>0.19045532278751603</v>
      </c>
      <c r="I1430" s="8">
        <f ca="1">DATEDIF(Table1[[#This Row],[Date of Birth]],TODAY(),"y")</f>
        <v>39</v>
      </c>
      <c r="J1430" s="33">
        <v>45120</v>
      </c>
      <c r="K1430" s="33" t="str" cm="1">
        <f t="array" aca="1" ref="K1430" ca="1">_xlfn.IFS(L1430&lt;3,"Junior",L1430&lt;=7,"Mid-Level",L1430&gt;7,"Senior")</f>
        <v>Junior</v>
      </c>
      <c r="L1430" s="45">
        <f ca="1">INT(YEARFRAC(Table1[[#This Row],[Joining Date]],TODAY(),1))</f>
        <v>2</v>
      </c>
      <c r="M1430" s="25" t="str">
        <f t="shared" ca="1" si="22"/>
        <v>No</v>
      </c>
      <c r="N1430" s="25">
        <f>YEAR(Table1[[#This Row],[Joining Date]])</f>
        <v>2023</v>
      </c>
      <c r="O1430" s="45">
        <f>MONTH(Table1[[#This Row],[Joining Date]])</f>
        <v>7</v>
      </c>
      <c r="P1430" s="25">
        <f ca="1">NETWORKDAYS(Table1[[#This Row],[Joining Date]],TODAY())</f>
        <v>773</v>
      </c>
      <c r="Q1430" s="25" t="str">
        <f>LEFT(Table1[[#This Row],[Department]],5)&amp;"-"&amp;RIGHT(Table1[[#This Row],[Employee ID]],3)</f>
        <v>IT-306</v>
      </c>
      <c r="R1430" s="25" t="str">
        <f>LEFT(Table1[[#This Row],[Department]],3)</f>
        <v>IT</v>
      </c>
      <c r="S1430" s="36">
        <f>_xlfn.XLOOKUP(Table1[[#This Row],[City]],Table2[City],Table2[Bonus %])</f>
        <v>5</v>
      </c>
      <c r="U1430" s="48" t="str">
        <v xml:space="preserve">Vikram </v>
      </c>
      <c r="V1430" s="48" t="str">
        <v>Singh</v>
      </c>
    </row>
    <row r="1431" spans="1:22" x14ac:dyDescent="0.35">
      <c r="A1431" s="9" t="s">
        <v>4889</v>
      </c>
      <c r="B1431" s="41" t="str">
        <f>LEFT(Table1[[#This Row],[Employee Name]],FIND(" ",Table1[[#This Row],[Employee Name]]))</f>
        <v xml:space="preserve">Karan </v>
      </c>
      <c r="C1431" s="41" t="str">
        <f>RIGHT(Table1[[#This Row],[Employee Name]],LEN(Table1[[#This Row],[Employee Name]])-FIND(" ",Table1[[#This Row],[Employee Name]]))</f>
        <v>Malhotra</v>
      </c>
      <c r="D1431" s="23">
        <f>Table1[[#This Row],[Basic Salary]]+Table1[[#This Row],[Bonus]]</f>
        <v>111370</v>
      </c>
      <c r="E1431" s="10">
        <v>89</v>
      </c>
      <c r="F1431" s="46">
        <v>50</v>
      </c>
      <c r="G1431" s="10" t="str" cm="1">
        <f t="array" ref="G1431">_xlfn.IFS(Table1[[#This Row],[Performance Score]]&gt;=80,"Excellent",Table1[[#This Row],[Performance Score]]&gt;=60,"Good",Table1[[#This Row],[Performance Score]]&gt;=40,"Need Improvement")</f>
        <v>Need Improvement</v>
      </c>
      <c r="H1431" s="30">
        <f>Table1[[#This Row],[Bonus]]/Table1[[#This Row],[Basic Salary]]</f>
        <v>6.4987472985636965E-2</v>
      </c>
      <c r="I1431" s="10">
        <f ca="1">DATEDIF(Table1[[#This Row],[Date of Birth]],TODAY(),"y")</f>
        <v>20</v>
      </c>
      <c r="J1431" s="34">
        <v>42736</v>
      </c>
      <c r="K1431" s="33" t="str" cm="1">
        <f t="array" aca="1" ref="K1431" ca="1">_xlfn.IFS(L1431&lt;3,"Junior",L1431&lt;=7,"Mid-Level",L1431&gt;7,"Senior")</f>
        <v>Senior</v>
      </c>
      <c r="L1431" s="46">
        <f ca="1">INT(YEARFRAC(Table1[[#This Row],[Joining Date]],TODAY(),1))</f>
        <v>9</v>
      </c>
      <c r="M1431" s="25" t="str">
        <f t="shared" ca="1" si="22"/>
        <v>Yes</v>
      </c>
      <c r="N1431" s="26">
        <f>YEAR(Table1[[#This Row],[Joining Date]])</f>
        <v>2017</v>
      </c>
      <c r="O1431" s="46">
        <f>MONTH(Table1[[#This Row],[Joining Date]])</f>
        <v>1</v>
      </c>
      <c r="P1431" s="26">
        <f ca="1">NETWORKDAYS(Table1[[#This Row],[Joining Date]],TODAY())</f>
        <v>2476</v>
      </c>
      <c r="Q1431" s="26" t="str">
        <f>LEFT(Table1[[#This Row],[Department]],5)&amp;"-"&amp;RIGHT(Table1[[#This Row],[Employee ID]],3)</f>
        <v>Finan-833</v>
      </c>
      <c r="R1431" s="26" t="str">
        <f>LEFT(Table1[[#This Row],[Department]],3)</f>
        <v>Fin</v>
      </c>
      <c r="S1431" s="37">
        <f>_xlfn.XLOOKUP(Table1[[#This Row],[City]],Table2[City],Table2[Bonus %])</f>
        <v>7</v>
      </c>
      <c r="U1431" s="48" t="str">
        <v xml:space="preserve">Karan </v>
      </c>
      <c r="V1431" s="48" t="str">
        <v>Malhotra</v>
      </c>
    </row>
    <row r="1432" spans="1:22" x14ac:dyDescent="0.35">
      <c r="A1432" s="7" t="s">
        <v>671</v>
      </c>
      <c r="B1432" s="40" t="str">
        <f>LEFT(Table1[[#This Row],[Employee Name]],FIND(" ",Table1[[#This Row],[Employee Name]]))</f>
        <v xml:space="preserve">Nisha </v>
      </c>
      <c r="C1432" s="40" t="str">
        <f>RIGHT(Table1[[#This Row],[Employee Name]],LEN(Table1[[#This Row],[Employee Name]])-FIND(" ",Table1[[#This Row],[Employee Name]]))</f>
        <v>Kapoor</v>
      </c>
      <c r="D1432" s="22">
        <f>Table1[[#This Row],[Basic Salary]]+Table1[[#This Row],[Bonus]]</f>
        <v>111361</v>
      </c>
      <c r="E1432" s="8">
        <v>89</v>
      </c>
      <c r="F1432" s="45">
        <v>90</v>
      </c>
      <c r="G1432" s="8" t="str" cm="1">
        <f t="array" ref="G1432">_xlfn.IFS(Table1[[#This Row],[Performance Score]]&gt;=80,"Excellent",Table1[[#This Row],[Performance Score]]&gt;=60,"Good",Table1[[#This Row],[Performance Score]]&gt;=40,"Need Improvement")</f>
        <v>Excellent</v>
      </c>
      <c r="H1432" s="29">
        <f>Table1[[#This Row],[Bonus]]/Table1[[#This Row],[Basic Salary]]</f>
        <v>0.16753860831821851</v>
      </c>
      <c r="I1432" s="8">
        <f ca="1">DATEDIF(Table1[[#This Row],[Date of Birth]],TODAY(),"y")</f>
        <v>25</v>
      </c>
      <c r="J1432" s="33">
        <v>44574</v>
      </c>
      <c r="K1432" s="33" t="str" cm="1">
        <f t="array" aca="1" ref="K1432" ca="1">_xlfn.IFS(L1432&lt;3,"Junior",L1432&lt;=7,"Mid-Level",L1432&gt;7,"Senior")</f>
        <v>Mid-Level</v>
      </c>
      <c r="L1432" s="45">
        <f ca="1">INT(YEARFRAC(Table1[[#This Row],[Joining Date]],TODAY(),1))</f>
        <v>4</v>
      </c>
      <c r="M1432" s="25" t="str">
        <f t="shared" ca="1" si="22"/>
        <v>No</v>
      </c>
      <c r="N1432" s="25">
        <f>YEAR(Table1[[#This Row],[Joining Date]])</f>
        <v>2022</v>
      </c>
      <c r="O1432" s="45">
        <f>MONTH(Table1[[#This Row],[Joining Date]])</f>
        <v>1</v>
      </c>
      <c r="P1432" s="25">
        <f ca="1">NETWORKDAYS(Table1[[#This Row],[Joining Date]],TODAY())</f>
        <v>1163</v>
      </c>
      <c r="Q1432" s="25" t="str">
        <f>LEFT(Table1[[#This Row],[Department]],5)&amp;"-"&amp;RIGHT(Table1[[#This Row],[Employee ID]],3)</f>
        <v>IT-615</v>
      </c>
      <c r="R1432" s="25" t="str">
        <f>LEFT(Table1[[#This Row],[Department]],3)</f>
        <v>IT</v>
      </c>
      <c r="S1432" s="36">
        <f>_xlfn.XLOOKUP(Table1[[#This Row],[City]],Table2[City],Table2[Bonus %])</f>
        <v>5</v>
      </c>
      <c r="U1432" s="48" t="str">
        <v xml:space="preserve">Nisha </v>
      </c>
      <c r="V1432" s="48" t="str">
        <v>Kapoor</v>
      </c>
    </row>
    <row r="1433" spans="1:22" x14ac:dyDescent="0.35">
      <c r="A1433" s="9" t="s">
        <v>2704</v>
      </c>
      <c r="B1433" s="41" t="str">
        <f>LEFT(Table1[[#This Row],[Employee Name]],FIND(" ",Table1[[#This Row],[Employee Name]]))</f>
        <v xml:space="preserve">Aarav </v>
      </c>
      <c r="C1433" s="41" t="str">
        <f>RIGHT(Table1[[#This Row],[Employee Name]],LEN(Table1[[#This Row],[Employee Name]])-FIND(" ",Table1[[#This Row],[Employee Name]]))</f>
        <v>Sharma</v>
      </c>
      <c r="D1433" s="23">
        <f>Table1[[#This Row],[Basic Salary]]+Table1[[#This Row],[Bonus]]</f>
        <v>111357</v>
      </c>
      <c r="E1433" s="10">
        <v>92</v>
      </c>
      <c r="F1433" s="46">
        <v>66</v>
      </c>
      <c r="G1433" s="10" t="str" cm="1">
        <f t="array" ref="G1433">_xlfn.IFS(Table1[[#This Row],[Performance Score]]&gt;=80,"Excellent",Table1[[#This Row],[Performance Score]]&gt;=60,"Good",Table1[[#This Row],[Performance Score]]&gt;=40,"Need Improvement")</f>
        <v>Good</v>
      </c>
      <c r="H1433" s="30">
        <f>Table1[[#This Row],[Bonus]]/Table1[[#This Row],[Basic Salary]]</f>
        <v>0.32675260925511129</v>
      </c>
      <c r="I1433" s="10">
        <f ca="1">DATEDIF(Table1[[#This Row],[Date of Birth]],TODAY(),"y")</f>
        <v>32</v>
      </c>
      <c r="J1433" s="34">
        <v>43464</v>
      </c>
      <c r="K1433" s="33" t="str" cm="1">
        <f t="array" aca="1" ref="K1433" ca="1">_xlfn.IFS(L1433&lt;3,"Junior",L1433&lt;=7,"Mid-Level",L1433&gt;7,"Senior")</f>
        <v>Mid-Level</v>
      </c>
      <c r="L1433" s="46">
        <f ca="1">INT(YEARFRAC(Table1[[#This Row],[Joining Date]],TODAY(),1))</f>
        <v>7</v>
      </c>
      <c r="M1433" s="25" t="str">
        <f t="shared" ca="1" si="22"/>
        <v>Yes</v>
      </c>
      <c r="N1433" s="26">
        <f>YEAR(Table1[[#This Row],[Joining Date]])</f>
        <v>2018</v>
      </c>
      <c r="O1433" s="46">
        <f>MONTH(Table1[[#This Row],[Joining Date]])</f>
        <v>12</v>
      </c>
      <c r="P1433" s="26">
        <f ca="1">NETWORKDAYS(Table1[[#This Row],[Joining Date]],TODAY())</f>
        <v>1956</v>
      </c>
      <c r="Q1433" s="26" t="str">
        <f>LEFT(Table1[[#This Row],[Department]],5)&amp;"-"&amp;RIGHT(Table1[[#This Row],[Employee ID]],3)</f>
        <v>IT-648</v>
      </c>
      <c r="R1433" s="26" t="str">
        <f>LEFT(Table1[[#This Row],[Department]],3)</f>
        <v>IT</v>
      </c>
      <c r="S1433" s="37">
        <f>_xlfn.XLOOKUP(Table1[[#This Row],[City]],Table2[City],Table2[Bonus %])</f>
        <v>6</v>
      </c>
      <c r="U1433" s="48" t="str">
        <v xml:space="preserve">Aarav </v>
      </c>
      <c r="V1433" s="48" t="str">
        <v>Sharma</v>
      </c>
    </row>
    <row r="1434" spans="1:22" x14ac:dyDescent="0.35">
      <c r="A1434" s="7" t="s">
        <v>3168</v>
      </c>
      <c r="B1434" s="40" t="str">
        <f>LEFT(Table1[[#This Row],[Employee Name]],FIND(" ",Table1[[#This Row],[Employee Name]]))</f>
        <v xml:space="preserve">Priya </v>
      </c>
      <c r="C1434" s="40" t="str">
        <f>RIGHT(Table1[[#This Row],[Employee Name]],LEN(Table1[[#This Row],[Employee Name]])-FIND(" ",Table1[[#This Row],[Employee Name]]))</f>
        <v>Reddy</v>
      </c>
      <c r="D1434" s="22">
        <f>Table1[[#This Row],[Basic Salary]]+Table1[[#This Row],[Bonus]]</f>
        <v>111347</v>
      </c>
      <c r="E1434" s="8">
        <v>97</v>
      </c>
      <c r="F1434" s="45">
        <v>62</v>
      </c>
      <c r="G1434" s="8" t="str" cm="1">
        <f t="array" ref="G1434">_xlfn.IFS(Table1[[#This Row],[Performance Score]]&gt;=80,"Excellent",Table1[[#This Row],[Performance Score]]&gt;=60,"Good",Table1[[#This Row],[Performance Score]]&gt;=40,"Need Improvement")</f>
        <v>Good</v>
      </c>
      <c r="H1434" s="29">
        <f>Table1[[#This Row],[Bonus]]/Table1[[#This Row],[Basic Salary]]</f>
        <v>0.13038049216275482</v>
      </c>
      <c r="I1434" s="8">
        <f ca="1">DATEDIF(Table1[[#This Row],[Date of Birth]],TODAY(),"y")</f>
        <v>40</v>
      </c>
      <c r="J1434" s="33">
        <v>43809</v>
      </c>
      <c r="K1434" s="33" t="str" cm="1">
        <f t="array" aca="1" ref="K1434" ca="1">_xlfn.IFS(L1434&lt;3,"Junior",L1434&lt;=7,"Mid-Level",L1434&gt;7,"Senior")</f>
        <v>Mid-Level</v>
      </c>
      <c r="L1434" s="45">
        <f ca="1">INT(YEARFRAC(Table1[[#This Row],[Joining Date]],TODAY(),1))</f>
        <v>6</v>
      </c>
      <c r="M1434" s="25" t="str">
        <f t="shared" ca="1" si="22"/>
        <v>Yes</v>
      </c>
      <c r="N1434" s="25">
        <f>YEAR(Table1[[#This Row],[Joining Date]])</f>
        <v>2019</v>
      </c>
      <c r="O1434" s="45">
        <f>MONTH(Table1[[#This Row],[Joining Date]])</f>
        <v>12</v>
      </c>
      <c r="P1434" s="25">
        <f ca="1">NETWORKDAYS(Table1[[#This Row],[Joining Date]],TODAY())</f>
        <v>1710</v>
      </c>
      <c r="Q1434" s="25" t="str">
        <f>LEFT(Table1[[#This Row],[Department]],5)&amp;"-"&amp;RIGHT(Table1[[#This Row],[Employee ID]],3)</f>
        <v>Finan-112</v>
      </c>
      <c r="R1434" s="25" t="str">
        <f>LEFT(Table1[[#This Row],[Department]],3)</f>
        <v>Fin</v>
      </c>
      <c r="S1434" s="36">
        <f>_xlfn.XLOOKUP(Table1[[#This Row],[City]],Table2[City],Table2[Bonus %])</f>
        <v>5</v>
      </c>
      <c r="U1434" s="48" t="str">
        <v xml:space="preserve">Priya </v>
      </c>
      <c r="V1434" s="48" t="str">
        <v>Reddy</v>
      </c>
    </row>
    <row r="1435" spans="1:22" x14ac:dyDescent="0.35">
      <c r="A1435" s="9" t="s">
        <v>724</v>
      </c>
      <c r="B1435" s="41" t="str">
        <f>LEFT(Table1[[#This Row],[Employee Name]],FIND(" ",Table1[[#This Row],[Employee Name]]))</f>
        <v xml:space="preserve">Arjun </v>
      </c>
      <c r="C1435" s="41" t="str">
        <f>RIGHT(Table1[[#This Row],[Employee Name]],LEN(Table1[[#This Row],[Employee Name]])-FIND(" ",Table1[[#This Row],[Employee Name]]))</f>
        <v>Mehta</v>
      </c>
      <c r="D1435" s="23">
        <f>Table1[[#This Row],[Basic Salary]]+Table1[[#This Row],[Bonus]]</f>
        <v>111320</v>
      </c>
      <c r="E1435" s="10">
        <v>76</v>
      </c>
      <c r="F1435" s="46">
        <v>46</v>
      </c>
      <c r="G1435" s="10" t="str" cm="1">
        <f t="array" ref="G1435">_xlfn.IFS(Table1[[#This Row],[Performance Score]]&gt;=80,"Excellent",Table1[[#This Row],[Performance Score]]&gt;=60,"Good",Table1[[#This Row],[Performance Score]]&gt;=40,"Need Improvement")</f>
        <v>Need Improvement</v>
      </c>
      <c r="H1435" s="30">
        <f>Table1[[#This Row],[Bonus]]/Table1[[#This Row],[Basic Salary]]</f>
        <v>0.34317913077053019</v>
      </c>
      <c r="I1435" s="10">
        <f ca="1">DATEDIF(Table1[[#This Row],[Date of Birth]],TODAY(),"y")</f>
        <v>41</v>
      </c>
      <c r="J1435" s="34">
        <v>44640</v>
      </c>
      <c r="K1435" s="33" t="str" cm="1">
        <f t="array" aca="1" ref="K1435" ca="1">_xlfn.IFS(L1435&lt;3,"Junior",L1435&lt;=7,"Mid-Level",L1435&gt;7,"Senior")</f>
        <v>Mid-Level</v>
      </c>
      <c r="L1435" s="46">
        <f ca="1">INT(YEARFRAC(Table1[[#This Row],[Joining Date]],TODAY(),1))</f>
        <v>4</v>
      </c>
      <c r="M1435" s="25" t="str">
        <f t="shared" ca="1" si="22"/>
        <v>No</v>
      </c>
      <c r="N1435" s="26">
        <f>YEAR(Table1[[#This Row],[Joining Date]])</f>
        <v>2022</v>
      </c>
      <c r="O1435" s="46">
        <f>MONTH(Table1[[#This Row],[Joining Date]])</f>
        <v>3</v>
      </c>
      <c r="P1435" s="26">
        <f ca="1">NETWORKDAYS(Table1[[#This Row],[Joining Date]],TODAY())</f>
        <v>1116</v>
      </c>
      <c r="Q1435" s="26" t="str">
        <f>LEFT(Table1[[#This Row],[Department]],5)&amp;"-"&amp;RIGHT(Table1[[#This Row],[Employee ID]],3)</f>
        <v>Finan-668</v>
      </c>
      <c r="R1435" s="26" t="str">
        <f>LEFT(Table1[[#This Row],[Department]],3)</f>
        <v>Fin</v>
      </c>
      <c r="S1435" s="37">
        <f>_xlfn.XLOOKUP(Table1[[#This Row],[City]],Table2[City],Table2[Bonus %])</f>
        <v>5</v>
      </c>
      <c r="U1435" s="48" t="str">
        <v xml:space="preserve">Arjun </v>
      </c>
      <c r="V1435" s="48" t="str">
        <v>Mehta</v>
      </c>
    </row>
    <row r="1436" spans="1:22" x14ac:dyDescent="0.35">
      <c r="A1436" s="7" t="s">
        <v>3074</v>
      </c>
      <c r="B1436" s="40" t="str">
        <f>LEFT(Table1[[#This Row],[Employee Name]],FIND(" ",Table1[[#This Row],[Employee Name]]))</f>
        <v xml:space="preserve">Nisha </v>
      </c>
      <c r="C1436" s="40" t="str">
        <f>RIGHT(Table1[[#This Row],[Employee Name]],LEN(Table1[[#This Row],[Employee Name]])-FIND(" ",Table1[[#This Row],[Employee Name]]))</f>
        <v>Kapoor</v>
      </c>
      <c r="D1436" s="22">
        <f>Table1[[#This Row],[Basic Salary]]+Table1[[#This Row],[Bonus]]</f>
        <v>111320</v>
      </c>
      <c r="E1436" s="8">
        <v>69</v>
      </c>
      <c r="F1436" s="45">
        <v>82</v>
      </c>
      <c r="G1436" s="8" t="str" cm="1">
        <f t="array" ref="G1436">_xlfn.IFS(Table1[[#This Row],[Performance Score]]&gt;=80,"Excellent",Table1[[#This Row],[Performance Score]]&gt;=60,"Good",Table1[[#This Row],[Performance Score]]&gt;=40,"Need Improvement")</f>
        <v>Excellent</v>
      </c>
      <c r="H1436" s="29">
        <f>Table1[[#This Row],[Bonus]]/Table1[[#This Row],[Basic Salary]]</f>
        <v>0.14234112202280166</v>
      </c>
      <c r="I1436" s="8">
        <f ca="1">DATEDIF(Table1[[#This Row],[Date of Birth]],TODAY(),"y")</f>
        <v>33</v>
      </c>
      <c r="J1436" s="33">
        <v>42693</v>
      </c>
      <c r="K1436" s="33" t="str" cm="1">
        <f t="array" aca="1" ref="K1436" ca="1">_xlfn.IFS(L1436&lt;3,"Junior",L1436&lt;=7,"Mid-Level",L1436&gt;7,"Senior")</f>
        <v>Senior</v>
      </c>
      <c r="L1436" s="45">
        <f ca="1">INT(YEARFRAC(Table1[[#This Row],[Joining Date]],TODAY(),1))</f>
        <v>9</v>
      </c>
      <c r="M1436" s="25" t="str">
        <f t="shared" ca="1" si="22"/>
        <v>Yes</v>
      </c>
      <c r="N1436" s="25">
        <f>YEAR(Table1[[#This Row],[Joining Date]])</f>
        <v>2016</v>
      </c>
      <c r="O1436" s="45">
        <f>MONTH(Table1[[#This Row],[Joining Date]])</f>
        <v>11</v>
      </c>
      <c r="P1436" s="25">
        <f ca="1">NETWORKDAYS(Table1[[#This Row],[Joining Date]],TODAY())</f>
        <v>2506</v>
      </c>
      <c r="Q1436" s="25" t="str">
        <f>LEFT(Table1[[#This Row],[Department]],5)&amp;"-"&amp;RIGHT(Table1[[#This Row],[Employee ID]],3)</f>
        <v>Sales-018</v>
      </c>
      <c r="R1436" s="25" t="str">
        <f>LEFT(Table1[[#This Row],[Department]],3)</f>
        <v>Sal</v>
      </c>
      <c r="S1436" s="36">
        <f>_xlfn.XLOOKUP(Table1[[#This Row],[City]],Table2[City],Table2[Bonus %])</f>
        <v>6</v>
      </c>
      <c r="U1436" s="48" t="str">
        <v xml:space="preserve">Nisha </v>
      </c>
      <c r="V1436" s="48" t="str">
        <v>Kapoor</v>
      </c>
    </row>
    <row r="1437" spans="1:22" x14ac:dyDescent="0.35">
      <c r="A1437" s="9" t="s">
        <v>2493</v>
      </c>
      <c r="B1437" s="41" t="str">
        <f>LEFT(Table1[[#This Row],[Employee Name]],FIND(" ",Table1[[#This Row],[Employee Name]]))</f>
        <v xml:space="preserve">Rohan </v>
      </c>
      <c r="C1437" s="41" t="str">
        <f>RIGHT(Table1[[#This Row],[Employee Name]],LEN(Table1[[#This Row],[Employee Name]])-FIND(" ",Table1[[#This Row],[Employee Name]]))</f>
        <v>Gupta</v>
      </c>
      <c r="D1437" s="23">
        <f>Table1[[#This Row],[Basic Salary]]+Table1[[#This Row],[Bonus]]</f>
        <v>111317</v>
      </c>
      <c r="E1437" s="10">
        <v>86</v>
      </c>
      <c r="F1437" s="46">
        <v>97</v>
      </c>
      <c r="G1437" s="10" t="str" cm="1">
        <f t="array" ref="G1437">_xlfn.IFS(Table1[[#This Row],[Performance Score]]&gt;=80,"Excellent",Table1[[#This Row],[Performance Score]]&gt;=60,"Good",Table1[[#This Row],[Performance Score]]&gt;=40,"Need Improvement")</f>
        <v>Excellent</v>
      </c>
      <c r="H1437" s="30">
        <f>Table1[[#This Row],[Bonus]]/Table1[[#This Row],[Basic Salary]]</f>
        <v>6.411432941401396E-2</v>
      </c>
      <c r="I1437" s="10">
        <f ca="1">DATEDIF(Table1[[#This Row],[Date of Birth]],TODAY(),"y")</f>
        <v>25</v>
      </c>
      <c r="J1437" s="34">
        <v>45428</v>
      </c>
      <c r="K1437" s="33" t="str" cm="1">
        <f t="array" aca="1" ref="K1437" ca="1">_xlfn.IFS(L1437&lt;3,"Junior",L1437&lt;=7,"Mid-Level",L1437&gt;7,"Senior")</f>
        <v>Junior</v>
      </c>
      <c r="L1437" s="46">
        <f ca="1">INT(YEARFRAC(Table1[[#This Row],[Joining Date]],TODAY(),1))</f>
        <v>2</v>
      </c>
      <c r="M1437" s="25" t="str">
        <f t="shared" ca="1" si="22"/>
        <v>No</v>
      </c>
      <c r="N1437" s="26">
        <f>YEAR(Table1[[#This Row],[Joining Date]])</f>
        <v>2024</v>
      </c>
      <c r="O1437" s="46">
        <f>MONTH(Table1[[#This Row],[Joining Date]])</f>
        <v>5</v>
      </c>
      <c r="P1437" s="26">
        <f ca="1">NETWORKDAYS(Table1[[#This Row],[Joining Date]],TODAY())</f>
        <v>553</v>
      </c>
      <c r="Q1437" s="26" t="str">
        <f>LEFT(Table1[[#This Row],[Department]],5)&amp;"-"&amp;RIGHT(Table1[[#This Row],[Employee ID]],3)</f>
        <v>Marke-437</v>
      </c>
      <c r="R1437" s="26" t="str">
        <f>LEFT(Table1[[#This Row],[Department]],3)</f>
        <v>Mar</v>
      </c>
      <c r="S1437" s="37">
        <f>_xlfn.XLOOKUP(Table1[[#This Row],[City]],Table2[City],Table2[Bonus %])</f>
        <v>6</v>
      </c>
      <c r="U1437" s="48" t="str">
        <v xml:space="preserve">Rohan </v>
      </c>
      <c r="V1437" s="48" t="str">
        <v>Gupta</v>
      </c>
    </row>
    <row r="1438" spans="1:22" x14ac:dyDescent="0.35">
      <c r="A1438" s="7" t="s">
        <v>4283</v>
      </c>
      <c r="B1438" s="40" t="str">
        <f>LEFT(Table1[[#This Row],[Employee Name]],FIND(" ",Table1[[#This Row],[Employee Name]]))</f>
        <v xml:space="preserve">Rahul </v>
      </c>
      <c r="C1438" s="40" t="str">
        <f>RIGHT(Table1[[#This Row],[Employee Name]],LEN(Table1[[#This Row],[Employee Name]])-FIND(" ",Table1[[#This Row],[Employee Name]]))</f>
        <v>Verma</v>
      </c>
      <c r="D1438" s="22">
        <f>Table1[[#This Row],[Basic Salary]]+Table1[[#This Row],[Bonus]]</f>
        <v>111295</v>
      </c>
      <c r="E1438" s="8">
        <v>91</v>
      </c>
      <c r="F1438" s="45">
        <v>74</v>
      </c>
      <c r="G1438" s="8" t="str" cm="1">
        <f t="array" ref="G1438">_xlfn.IFS(Table1[[#This Row],[Performance Score]]&gt;=80,"Excellent",Table1[[#This Row],[Performance Score]]&gt;=60,"Good",Table1[[#This Row],[Performance Score]]&gt;=40,"Need Improvement")</f>
        <v>Good</v>
      </c>
      <c r="H1438" s="29">
        <f>Table1[[#This Row],[Bonus]]/Table1[[#This Row],[Basic Salary]]</f>
        <v>0.18417832632866946</v>
      </c>
      <c r="I1438" s="8">
        <f ca="1">DATEDIF(Table1[[#This Row],[Date of Birth]],TODAY(),"y")</f>
        <v>39</v>
      </c>
      <c r="J1438" s="33">
        <v>45580</v>
      </c>
      <c r="K1438" s="33" t="str" cm="1">
        <f t="array" aca="1" ref="K1438" ca="1">_xlfn.IFS(L1438&lt;3,"Junior",L1438&lt;=7,"Mid-Level",L1438&gt;7,"Senior")</f>
        <v>Junior</v>
      </c>
      <c r="L1438" s="45">
        <f ca="1">INT(YEARFRAC(Table1[[#This Row],[Joining Date]],TODAY(),1))</f>
        <v>1</v>
      </c>
      <c r="M1438" s="25" t="str">
        <f t="shared" ca="1" si="22"/>
        <v>No</v>
      </c>
      <c r="N1438" s="25">
        <f>YEAR(Table1[[#This Row],[Joining Date]])</f>
        <v>2024</v>
      </c>
      <c r="O1438" s="45">
        <f>MONTH(Table1[[#This Row],[Joining Date]])</f>
        <v>10</v>
      </c>
      <c r="P1438" s="25">
        <f ca="1">NETWORKDAYS(Table1[[#This Row],[Joining Date]],TODAY())</f>
        <v>445</v>
      </c>
      <c r="Q1438" s="25" t="str">
        <f>LEFT(Table1[[#This Row],[Department]],5)&amp;"-"&amp;RIGHT(Table1[[#This Row],[Employee ID]],3)</f>
        <v>Finan-227</v>
      </c>
      <c r="R1438" s="25" t="str">
        <f>LEFT(Table1[[#This Row],[Department]],3)</f>
        <v>Fin</v>
      </c>
      <c r="S1438" s="36">
        <f>_xlfn.XLOOKUP(Table1[[#This Row],[City]],Table2[City],Table2[Bonus %])</f>
        <v>6</v>
      </c>
      <c r="U1438" s="48" t="str">
        <v xml:space="preserve">Rahul </v>
      </c>
      <c r="V1438" s="48" t="str">
        <v>Verma</v>
      </c>
    </row>
    <row r="1439" spans="1:22" x14ac:dyDescent="0.35">
      <c r="A1439" s="9" t="s">
        <v>3420</v>
      </c>
      <c r="B1439" s="41" t="str">
        <f>LEFT(Table1[[#This Row],[Employee Name]],FIND(" ",Table1[[#This Row],[Employee Name]]))</f>
        <v xml:space="preserve">Gayathri </v>
      </c>
      <c r="C1439" s="41" t="str">
        <f>RIGHT(Table1[[#This Row],[Employee Name]],LEN(Table1[[#This Row],[Employee Name]])-FIND(" ",Table1[[#This Row],[Employee Name]]))</f>
        <v>Iyer</v>
      </c>
      <c r="D1439" s="23">
        <f>Table1[[#This Row],[Basic Salary]]+Table1[[#This Row],[Bonus]]</f>
        <v>111282</v>
      </c>
      <c r="E1439" s="10">
        <v>98</v>
      </c>
      <c r="F1439" s="46">
        <v>93</v>
      </c>
      <c r="G1439" s="10" t="str" cm="1">
        <f t="array" ref="G1439">_xlfn.IFS(Table1[[#This Row],[Performance Score]]&gt;=80,"Excellent",Table1[[#This Row],[Performance Score]]&gt;=60,"Good",Table1[[#This Row],[Performance Score]]&gt;=40,"Need Improvement")</f>
        <v>Excellent</v>
      </c>
      <c r="H1439" s="30">
        <f>Table1[[#This Row],[Bonus]]/Table1[[#This Row],[Basic Salary]]</f>
        <v>0.11422392214189879</v>
      </c>
      <c r="I1439" s="10">
        <f ca="1">DATEDIF(Table1[[#This Row],[Date of Birth]],TODAY(),"y")</f>
        <v>26</v>
      </c>
      <c r="J1439" s="34">
        <v>44960</v>
      </c>
      <c r="K1439" s="33" t="str" cm="1">
        <f t="array" aca="1" ref="K1439" ca="1">_xlfn.IFS(L1439&lt;3,"Junior",L1439&lt;=7,"Mid-Level",L1439&gt;7,"Senior")</f>
        <v>Mid-Level</v>
      </c>
      <c r="L1439" s="46">
        <f ca="1">INT(YEARFRAC(Table1[[#This Row],[Joining Date]],TODAY(),1))</f>
        <v>3</v>
      </c>
      <c r="M1439" s="25" t="str">
        <f t="shared" ca="1" si="22"/>
        <v>No</v>
      </c>
      <c r="N1439" s="26">
        <f>YEAR(Table1[[#This Row],[Joining Date]])</f>
        <v>2023</v>
      </c>
      <c r="O1439" s="46">
        <f>MONTH(Table1[[#This Row],[Joining Date]])</f>
        <v>2</v>
      </c>
      <c r="P1439" s="26">
        <f ca="1">NETWORKDAYS(Table1[[#This Row],[Joining Date]],TODAY())</f>
        <v>887</v>
      </c>
      <c r="Q1439" s="26" t="str">
        <f>LEFT(Table1[[#This Row],[Department]],5)&amp;"-"&amp;RIGHT(Table1[[#This Row],[Employee ID]],3)</f>
        <v>IT-364</v>
      </c>
      <c r="R1439" s="26" t="str">
        <f>LEFT(Table1[[#This Row],[Department]],3)</f>
        <v>IT</v>
      </c>
      <c r="S1439" s="37">
        <f>_xlfn.XLOOKUP(Table1[[#This Row],[City]],Table2[City],Table2[Bonus %])</f>
        <v>6</v>
      </c>
      <c r="U1439" s="48" t="str">
        <v xml:space="preserve">Gayathri </v>
      </c>
      <c r="V1439" s="48" t="str">
        <v>Iyer</v>
      </c>
    </row>
    <row r="1440" spans="1:22" x14ac:dyDescent="0.35">
      <c r="A1440" s="7" t="s">
        <v>1427</v>
      </c>
      <c r="B1440" s="40" t="str">
        <f>LEFT(Table1[[#This Row],[Employee Name]],FIND(" ",Table1[[#This Row],[Employee Name]]))</f>
        <v xml:space="preserve">Swathi </v>
      </c>
      <c r="C1440" s="40" t="str">
        <f>RIGHT(Table1[[#This Row],[Employee Name]],LEN(Table1[[#This Row],[Employee Name]])-FIND(" ",Table1[[#This Row],[Employee Name]]))</f>
        <v>Ramesh</v>
      </c>
      <c r="D1440" s="22">
        <f>Table1[[#This Row],[Basic Salary]]+Table1[[#This Row],[Bonus]]</f>
        <v>111280</v>
      </c>
      <c r="E1440" s="8">
        <v>89</v>
      </c>
      <c r="F1440" s="45">
        <v>41</v>
      </c>
      <c r="G1440" s="8" t="str" cm="1">
        <f t="array" ref="G1440">_xlfn.IFS(Table1[[#This Row],[Performance Score]]&gt;=80,"Excellent",Table1[[#This Row],[Performance Score]]&gt;=60,"Good",Table1[[#This Row],[Performance Score]]&gt;=40,"Need Improvement")</f>
        <v>Need Improvement</v>
      </c>
      <c r="H1440" s="29">
        <f>Table1[[#This Row],[Bonus]]/Table1[[#This Row],[Basic Salary]]</f>
        <v>0.32196060728456366</v>
      </c>
      <c r="I1440" s="8">
        <f ca="1">DATEDIF(Table1[[#This Row],[Date of Birth]],TODAY(),"y")</f>
        <v>32</v>
      </c>
      <c r="J1440" s="33">
        <v>45080</v>
      </c>
      <c r="K1440" s="33" t="str" cm="1">
        <f t="array" aca="1" ref="K1440" ca="1">_xlfn.IFS(L1440&lt;3,"Junior",L1440&lt;=7,"Mid-Level",L1440&gt;7,"Senior")</f>
        <v>Mid-Level</v>
      </c>
      <c r="L1440" s="45">
        <f ca="1">INT(YEARFRAC(Table1[[#This Row],[Joining Date]],TODAY(),1))</f>
        <v>3</v>
      </c>
      <c r="M1440" s="25" t="str">
        <f t="shared" ca="1" si="22"/>
        <v>No</v>
      </c>
      <c r="N1440" s="25">
        <f>YEAR(Table1[[#This Row],[Joining Date]])</f>
        <v>2023</v>
      </c>
      <c r="O1440" s="45">
        <f>MONTH(Table1[[#This Row],[Joining Date]])</f>
        <v>6</v>
      </c>
      <c r="P1440" s="25">
        <f ca="1">NETWORKDAYS(Table1[[#This Row],[Joining Date]],TODAY())</f>
        <v>801</v>
      </c>
      <c r="Q1440" s="25" t="str">
        <f>LEFT(Table1[[#This Row],[Department]],5)&amp;"-"&amp;RIGHT(Table1[[#This Row],[Employee ID]],3)</f>
        <v>Sales-371</v>
      </c>
      <c r="R1440" s="25" t="str">
        <f>LEFT(Table1[[#This Row],[Department]],3)</f>
        <v>Sal</v>
      </c>
      <c r="S1440" s="36">
        <f>_xlfn.XLOOKUP(Table1[[#This Row],[City]],Table2[City],Table2[Bonus %])</f>
        <v>7</v>
      </c>
      <c r="U1440" s="48" t="str">
        <v xml:space="preserve">Swathi </v>
      </c>
      <c r="V1440" s="48" t="str">
        <v>Ramesh</v>
      </c>
    </row>
    <row r="1441" spans="1:22" x14ac:dyDescent="0.35">
      <c r="A1441" s="9" t="s">
        <v>3102</v>
      </c>
      <c r="B1441" s="41" t="str">
        <f>LEFT(Table1[[#This Row],[Employee Name]],FIND(" ",Table1[[#This Row],[Employee Name]]))</f>
        <v xml:space="preserve">Arjun </v>
      </c>
      <c r="C1441" s="41" t="str">
        <f>RIGHT(Table1[[#This Row],[Employee Name]],LEN(Table1[[#This Row],[Employee Name]])-FIND(" ",Table1[[#This Row],[Employee Name]]))</f>
        <v>Mehta</v>
      </c>
      <c r="D1441" s="23">
        <f>Table1[[#This Row],[Basic Salary]]+Table1[[#This Row],[Bonus]]</f>
        <v>111243</v>
      </c>
      <c r="E1441" s="10">
        <v>91</v>
      </c>
      <c r="F1441" s="46">
        <v>67</v>
      </c>
      <c r="G1441" s="10" t="str" cm="1">
        <f t="array" ref="G1441">_xlfn.IFS(Table1[[#This Row],[Performance Score]]&gt;=80,"Excellent",Table1[[#This Row],[Performance Score]]&gt;=60,"Good",Table1[[#This Row],[Performance Score]]&gt;=40,"Need Improvement")</f>
        <v>Good</v>
      </c>
      <c r="H1441" s="30">
        <f>Table1[[#This Row],[Bonus]]/Table1[[#This Row],[Basic Salary]]</f>
        <v>0.16319168513948723</v>
      </c>
      <c r="I1441" s="10">
        <f ca="1">DATEDIF(Table1[[#This Row],[Date of Birth]],TODAY(),"y")</f>
        <v>35</v>
      </c>
      <c r="J1441" s="34">
        <v>45524</v>
      </c>
      <c r="K1441" s="33" t="str" cm="1">
        <f t="array" aca="1" ref="K1441" ca="1">_xlfn.IFS(L1441&lt;3,"Junior",L1441&lt;=7,"Mid-Level",L1441&gt;7,"Senior")</f>
        <v>Junior</v>
      </c>
      <c r="L1441" s="46">
        <f ca="1">INT(YEARFRAC(Table1[[#This Row],[Joining Date]],TODAY(),1))</f>
        <v>1</v>
      </c>
      <c r="M1441" s="25" t="str">
        <f t="shared" ca="1" si="22"/>
        <v>No</v>
      </c>
      <c r="N1441" s="26">
        <f>YEAR(Table1[[#This Row],[Joining Date]])</f>
        <v>2024</v>
      </c>
      <c r="O1441" s="46">
        <f>MONTH(Table1[[#This Row],[Joining Date]])</f>
        <v>8</v>
      </c>
      <c r="P1441" s="26">
        <f ca="1">NETWORKDAYS(Table1[[#This Row],[Joining Date]],TODAY())</f>
        <v>485</v>
      </c>
      <c r="Q1441" s="26" t="str">
        <f>LEFT(Table1[[#This Row],[Department]],5)&amp;"-"&amp;RIGHT(Table1[[#This Row],[Employee ID]],3)</f>
        <v>HR-046</v>
      </c>
      <c r="R1441" s="26" t="str">
        <f>LEFT(Table1[[#This Row],[Department]],3)</f>
        <v>HR</v>
      </c>
      <c r="S1441" s="37">
        <f>_xlfn.XLOOKUP(Table1[[#This Row],[City]],Table2[City],Table2[Bonus %])</f>
        <v>6</v>
      </c>
      <c r="U1441" s="48" t="str">
        <v xml:space="preserve">Arjun </v>
      </c>
      <c r="V1441" s="48" t="str">
        <v>Mehta</v>
      </c>
    </row>
    <row r="1442" spans="1:22" x14ac:dyDescent="0.35">
      <c r="A1442" s="7" t="s">
        <v>936</v>
      </c>
      <c r="B1442" s="40" t="str">
        <f>LEFT(Table1[[#This Row],[Employee Name]],FIND(" ",Table1[[#This Row],[Employee Name]]))</f>
        <v xml:space="preserve">Ananya </v>
      </c>
      <c r="C1442" s="40" t="str">
        <f>RIGHT(Table1[[#This Row],[Employee Name]],LEN(Table1[[#This Row],[Employee Name]])-FIND(" ",Table1[[#This Row],[Employee Name]]))</f>
        <v>Rao</v>
      </c>
      <c r="D1442" s="22">
        <f>Table1[[#This Row],[Basic Salary]]+Table1[[#This Row],[Bonus]]</f>
        <v>111242</v>
      </c>
      <c r="E1442" s="8">
        <v>78</v>
      </c>
      <c r="F1442" s="45">
        <v>81</v>
      </c>
      <c r="G1442" s="8" t="str" cm="1">
        <f t="array" ref="G1442">_xlfn.IFS(Table1[[#This Row],[Performance Score]]&gt;=80,"Excellent",Table1[[#This Row],[Performance Score]]&gt;=60,"Good",Table1[[#This Row],[Performance Score]]&gt;=40,"Need Improvement")</f>
        <v>Excellent</v>
      </c>
      <c r="H1442" s="29">
        <f>Table1[[#This Row],[Bonus]]/Table1[[#This Row],[Basic Salary]]</f>
        <v>0.29498731112197618</v>
      </c>
      <c r="I1442" s="8">
        <f ca="1">DATEDIF(Table1[[#This Row],[Date of Birth]],TODAY(),"y")</f>
        <v>46</v>
      </c>
      <c r="J1442" s="33">
        <v>42176</v>
      </c>
      <c r="K1442" s="33" t="str" cm="1">
        <f t="array" aca="1" ref="K1442" ca="1">_xlfn.IFS(L1442&lt;3,"Junior",L1442&lt;=7,"Mid-Level",L1442&gt;7,"Senior")</f>
        <v>Senior</v>
      </c>
      <c r="L1442" s="45">
        <f ca="1">INT(YEARFRAC(Table1[[#This Row],[Joining Date]],TODAY(),1))</f>
        <v>11</v>
      </c>
      <c r="M1442" s="25" t="str">
        <f t="shared" ca="1" si="22"/>
        <v>Yes</v>
      </c>
      <c r="N1442" s="25">
        <f>YEAR(Table1[[#This Row],[Joining Date]])</f>
        <v>2015</v>
      </c>
      <c r="O1442" s="45">
        <f>MONTH(Table1[[#This Row],[Joining Date]])</f>
        <v>6</v>
      </c>
      <c r="P1442" s="25">
        <f ca="1">NETWORKDAYS(Table1[[#This Row],[Joining Date]],TODAY())</f>
        <v>2876</v>
      </c>
      <c r="Q1442" s="25" t="str">
        <f>LEFT(Table1[[#This Row],[Department]],5)&amp;"-"&amp;RIGHT(Table1[[#This Row],[Employee ID]],3)</f>
        <v>Opera-880</v>
      </c>
      <c r="R1442" s="25" t="str">
        <f>LEFT(Table1[[#This Row],[Department]],3)</f>
        <v>Ope</v>
      </c>
      <c r="S1442" s="36">
        <f>_xlfn.XLOOKUP(Table1[[#This Row],[City]],Table2[City],Table2[Bonus %])</f>
        <v>7</v>
      </c>
      <c r="U1442" s="48" t="str">
        <v xml:space="preserve">Ananya </v>
      </c>
      <c r="V1442" s="48" t="str">
        <v>Rao</v>
      </c>
    </row>
    <row r="1443" spans="1:22" x14ac:dyDescent="0.35">
      <c r="A1443" s="9" t="s">
        <v>2790</v>
      </c>
      <c r="B1443" s="41" t="str">
        <f>LEFT(Table1[[#This Row],[Employee Name]],FIND(" ",Table1[[#This Row],[Employee Name]]))</f>
        <v xml:space="preserve">Arjun </v>
      </c>
      <c r="C1443" s="41" t="str">
        <f>RIGHT(Table1[[#This Row],[Employee Name]],LEN(Table1[[#This Row],[Employee Name]])-FIND(" ",Table1[[#This Row],[Employee Name]]))</f>
        <v>Mehta</v>
      </c>
      <c r="D1443" s="23">
        <f>Table1[[#This Row],[Basic Salary]]+Table1[[#This Row],[Bonus]]</f>
        <v>111228</v>
      </c>
      <c r="E1443" s="10">
        <v>71</v>
      </c>
      <c r="F1443" s="46">
        <v>82</v>
      </c>
      <c r="G1443" s="10" t="str" cm="1">
        <f t="array" ref="G1443">_xlfn.IFS(Table1[[#This Row],[Performance Score]]&gt;=80,"Excellent",Table1[[#This Row],[Performance Score]]&gt;=60,"Good",Table1[[#This Row],[Performance Score]]&gt;=40,"Need Improvement")</f>
        <v>Excellent</v>
      </c>
      <c r="H1443" s="30">
        <f>Table1[[#This Row],[Bonus]]/Table1[[#This Row],[Basic Salary]]</f>
        <v>9.0973291614763668E-2</v>
      </c>
      <c r="I1443" s="10">
        <f ca="1">DATEDIF(Table1[[#This Row],[Date of Birth]],TODAY(),"y")</f>
        <v>36</v>
      </c>
      <c r="J1443" s="34">
        <v>43313</v>
      </c>
      <c r="K1443" s="33" t="str" cm="1">
        <f t="array" aca="1" ref="K1443" ca="1">_xlfn.IFS(L1443&lt;3,"Junior",L1443&lt;=7,"Mid-Level",L1443&gt;7,"Senior")</f>
        <v>Mid-Level</v>
      </c>
      <c r="L1443" s="46">
        <f ca="1">INT(YEARFRAC(Table1[[#This Row],[Joining Date]],TODAY(),1))</f>
        <v>7</v>
      </c>
      <c r="M1443" s="25" t="str">
        <f t="shared" ca="1" si="22"/>
        <v>Yes</v>
      </c>
      <c r="N1443" s="26">
        <f>YEAR(Table1[[#This Row],[Joining Date]])</f>
        <v>2018</v>
      </c>
      <c r="O1443" s="46">
        <f>MONTH(Table1[[#This Row],[Joining Date]])</f>
        <v>8</v>
      </c>
      <c r="P1443" s="26">
        <f ca="1">NETWORKDAYS(Table1[[#This Row],[Joining Date]],TODAY())</f>
        <v>2064</v>
      </c>
      <c r="Q1443" s="26" t="str">
        <f>LEFT(Table1[[#This Row],[Department]],5)&amp;"-"&amp;RIGHT(Table1[[#This Row],[Employee ID]],3)</f>
        <v>HR-734</v>
      </c>
      <c r="R1443" s="26" t="str">
        <f>LEFT(Table1[[#This Row],[Department]],3)</f>
        <v>HR</v>
      </c>
      <c r="S1443" s="37">
        <f>_xlfn.XLOOKUP(Table1[[#This Row],[City]],Table2[City],Table2[Bonus %])</f>
        <v>7</v>
      </c>
      <c r="U1443" s="48" t="str">
        <v xml:space="preserve">Arjun </v>
      </c>
      <c r="V1443" s="48" t="str">
        <v>Mehta</v>
      </c>
    </row>
    <row r="1444" spans="1:22" x14ac:dyDescent="0.35">
      <c r="A1444" s="7" t="s">
        <v>2082</v>
      </c>
      <c r="B1444" s="40" t="str">
        <f>LEFT(Table1[[#This Row],[Employee Name]],FIND(" ",Table1[[#This Row],[Employee Name]]))</f>
        <v xml:space="preserve">Gayathri </v>
      </c>
      <c r="C1444" s="40" t="str">
        <f>RIGHT(Table1[[#This Row],[Employee Name]],LEN(Table1[[#This Row],[Employee Name]])-FIND(" ",Table1[[#This Row],[Employee Name]]))</f>
        <v>Iyer</v>
      </c>
      <c r="D1444" s="22">
        <f>Table1[[#This Row],[Basic Salary]]+Table1[[#This Row],[Bonus]]</f>
        <v>111220</v>
      </c>
      <c r="E1444" s="8">
        <v>68</v>
      </c>
      <c r="F1444" s="45">
        <v>56</v>
      </c>
      <c r="G1444" s="8" t="str" cm="1">
        <f t="array" ref="G1444">_xlfn.IFS(Table1[[#This Row],[Performance Score]]&gt;=80,"Excellent",Table1[[#This Row],[Performance Score]]&gt;=60,"Good",Table1[[#This Row],[Performance Score]]&gt;=40,"Need Improvement")</f>
        <v>Need Improvement</v>
      </c>
      <c r="H1444" s="29">
        <f>Table1[[#This Row],[Bonus]]/Table1[[#This Row],[Basic Salary]]</f>
        <v>0.32554674929980337</v>
      </c>
      <c r="I1444" s="8">
        <f ca="1">DATEDIF(Table1[[#This Row],[Date of Birth]],TODAY(),"y")</f>
        <v>34</v>
      </c>
      <c r="J1444" s="33">
        <v>42433</v>
      </c>
      <c r="K1444" s="33" t="str" cm="1">
        <f t="array" aca="1" ref="K1444" ca="1">_xlfn.IFS(L1444&lt;3,"Junior",L1444&lt;=7,"Mid-Level",L1444&gt;7,"Senior")</f>
        <v>Senior</v>
      </c>
      <c r="L1444" s="45">
        <f ca="1">INT(YEARFRAC(Table1[[#This Row],[Joining Date]],TODAY(),1))</f>
        <v>10</v>
      </c>
      <c r="M1444" s="25" t="str">
        <f t="shared" ca="1" si="22"/>
        <v>Yes</v>
      </c>
      <c r="N1444" s="25">
        <f>YEAR(Table1[[#This Row],[Joining Date]])</f>
        <v>2016</v>
      </c>
      <c r="O1444" s="45">
        <f>MONTH(Table1[[#This Row],[Joining Date]])</f>
        <v>3</v>
      </c>
      <c r="P1444" s="25">
        <f ca="1">NETWORKDAYS(Table1[[#This Row],[Joining Date]],TODAY())</f>
        <v>2692</v>
      </c>
      <c r="Q1444" s="25" t="str">
        <f>LEFT(Table1[[#This Row],[Department]],5)&amp;"-"&amp;RIGHT(Table1[[#This Row],[Employee ID]],3)</f>
        <v>Suppo-026</v>
      </c>
      <c r="R1444" s="25" t="str">
        <f>LEFT(Table1[[#This Row],[Department]],3)</f>
        <v>Sup</v>
      </c>
      <c r="S1444" s="36">
        <f>_xlfn.XLOOKUP(Table1[[#This Row],[City]],Table2[City],Table2[Bonus %])</f>
        <v>8</v>
      </c>
      <c r="U1444" s="48" t="str">
        <v xml:space="preserve">Gayathri </v>
      </c>
      <c r="V1444" s="48" t="str">
        <v>Iyer</v>
      </c>
    </row>
    <row r="1445" spans="1:22" x14ac:dyDescent="0.35">
      <c r="A1445" s="9" t="s">
        <v>3425</v>
      </c>
      <c r="B1445" s="41" t="str">
        <f>LEFT(Table1[[#This Row],[Employee Name]],FIND(" ",Table1[[#This Row],[Employee Name]]))</f>
        <v xml:space="preserve">Ananya </v>
      </c>
      <c r="C1445" s="41" t="str">
        <f>RIGHT(Table1[[#This Row],[Employee Name]],LEN(Table1[[#This Row],[Employee Name]])-FIND(" ",Table1[[#This Row],[Employee Name]]))</f>
        <v>Rao</v>
      </c>
      <c r="D1445" s="23">
        <f>Table1[[#This Row],[Basic Salary]]+Table1[[#This Row],[Bonus]]</f>
        <v>111207</v>
      </c>
      <c r="E1445" s="10">
        <v>100</v>
      </c>
      <c r="F1445" s="46">
        <v>56</v>
      </c>
      <c r="G1445" s="10" t="str" cm="1">
        <f t="array" ref="G1445">_xlfn.IFS(Table1[[#This Row],[Performance Score]]&gt;=80,"Excellent",Table1[[#This Row],[Performance Score]]&gt;=60,"Good",Table1[[#This Row],[Performance Score]]&gt;=40,"Need Improvement")</f>
        <v>Need Improvement</v>
      </c>
      <c r="H1445" s="30">
        <f>Table1[[#This Row],[Bonus]]/Table1[[#This Row],[Basic Salary]]</f>
        <v>0.10363820412051923</v>
      </c>
      <c r="I1445" s="10">
        <f ca="1">DATEDIF(Table1[[#This Row],[Date of Birth]],TODAY(),"y")</f>
        <v>39</v>
      </c>
      <c r="J1445" s="34">
        <v>44869</v>
      </c>
      <c r="K1445" s="33" t="str" cm="1">
        <f t="array" aca="1" ref="K1445" ca="1">_xlfn.IFS(L1445&lt;3,"Junior",L1445&lt;=7,"Mid-Level",L1445&gt;7,"Senior")</f>
        <v>Mid-Level</v>
      </c>
      <c r="L1445" s="46">
        <f ca="1">INT(YEARFRAC(Table1[[#This Row],[Joining Date]],TODAY(),1))</f>
        <v>3</v>
      </c>
      <c r="M1445" s="25" t="str">
        <f t="shared" ca="1" si="22"/>
        <v>No</v>
      </c>
      <c r="N1445" s="26">
        <f>YEAR(Table1[[#This Row],[Joining Date]])</f>
        <v>2022</v>
      </c>
      <c r="O1445" s="46">
        <f>MONTH(Table1[[#This Row],[Joining Date]])</f>
        <v>11</v>
      </c>
      <c r="P1445" s="26">
        <f ca="1">NETWORKDAYS(Table1[[#This Row],[Joining Date]],TODAY())</f>
        <v>952</v>
      </c>
      <c r="Q1445" s="26" t="str">
        <f>LEFT(Table1[[#This Row],[Department]],5)&amp;"-"&amp;RIGHT(Table1[[#This Row],[Employee ID]],3)</f>
        <v>Marke-369</v>
      </c>
      <c r="R1445" s="26" t="str">
        <f>LEFT(Table1[[#This Row],[Department]],3)</f>
        <v>Mar</v>
      </c>
      <c r="S1445" s="37">
        <f>_xlfn.XLOOKUP(Table1[[#This Row],[City]],Table2[City],Table2[Bonus %])</f>
        <v>6</v>
      </c>
      <c r="U1445" s="48" t="str">
        <v xml:space="preserve">Ananya </v>
      </c>
      <c r="V1445" s="48" t="str">
        <v>Rao</v>
      </c>
    </row>
    <row r="1446" spans="1:22" x14ac:dyDescent="0.35">
      <c r="A1446" s="7" t="s">
        <v>410</v>
      </c>
      <c r="B1446" s="40" t="str">
        <f>LEFT(Table1[[#This Row],[Employee Name]],FIND(" ",Table1[[#This Row],[Employee Name]]))</f>
        <v xml:space="preserve">Gayathri </v>
      </c>
      <c r="C1446" s="40" t="str">
        <f>RIGHT(Table1[[#This Row],[Employee Name]],LEN(Table1[[#This Row],[Employee Name]])-FIND(" ",Table1[[#This Row],[Employee Name]]))</f>
        <v>Iyer</v>
      </c>
      <c r="D1446" s="22">
        <f>Table1[[#This Row],[Basic Salary]]+Table1[[#This Row],[Bonus]]</f>
        <v>111184</v>
      </c>
      <c r="E1446" s="8">
        <v>71</v>
      </c>
      <c r="F1446" s="45">
        <v>71</v>
      </c>
      <c r="G1446" s="8" t="str" cm="1">
        <f t="array" ref="G1446">_xlfn.IFS(Table1[[#This Row],[Performance Score]]&gt;=80,"Excellent",Table1[[#This Row],[Performance Score]]&gt;=60,"Good",Table1[[#This Row],[Performance Score]]&gt;=40,"Need Improvement")</f>
        <v>Good</v>
      </c>
      <c r="H1446" s="29">
        <f>Table1[[#This Row],[Bonus]]/Table1[[#This Row],[Basic Salary]]</f>
        <v>0.15747941326504056</v>
      </c>
      <c r="I1446" s="8">
        <f ca="1">DATEDIF(Table1[[#This Row],[Date of Birth]],TODAY(),"y")</f>
        <v>24</v>
      </c>
      <c r="J1446" s="33">
        <v>45432</v>
      </c>
      <c r="K1446" s="33" t="str" cm="1">
        <f t="array" aca="1" ref="K1446" ca="1">_xlfn.IFS(L1446&lt;3,"Junior",L1446&lt;=7,"Mid-Level",L1446&gt;7,"Senior")</f>
        <v>Junior</v>
      </c>
      <c r="L1446" s="45">
        <f ca="1">INT(YEARFRAC(Table1[[#This Row],[Joining Date]],TODAY(),1))</f>
        <v>2</v>
      </c>
      <c r="M1446" s="25" t="str">
        <f t="shared" ca="1" si="22"/>
        <v>No</v>
      </c>
      <c r="N1446" s="25">
        <f>YEAR(Table1[[#This Row],[Joining Date]])</f>
        <v>2024</v>
      </c>
      <c r="O1446" s="45">
        <f>MONTH(Table1[[#This Row],[Joining Date]])</f>
        <v>5</v>
      </c>
      <c r="P1446" s="25">
        <f ca="1">NETWORKDAYS(Table1[[#This Row],[Joining Date]],TODAY())</f>
        <v>551</v>
      </c>
      <c r="Q1446" s="25" t="str">
        <f>LEFT(Table1[[#This Row],[Department]],5)&amp;"-"&amp;RIGHT(Table1[[#This Row],[Employee ID]],3)</f>
        <v>Opera-354</v>
      </c>
      <c r="R1446" s="25" t="str">
        <f>LEFT(Table1[[#This Row],[Department]],3)</f>
        <v>Ope</v>
      </c>
      <c r="S1446" s="36">
        <f>_xlfn.XLOOKUP(Table1[[#This Row],[City]],Table2[City],Table2[Bonus %])</f>
        <v>5</v>
      </c>
      <c r="U1446" s="48" t="str">
        <v xml:space="preserve">Gayathri </v>
      </c>
      <c r="V1446" s="48" t="str">
        <v>Iyer</v>
      </c>
    </row>
    <row r="1447" spans="1:22" x14ac:dyDescent="0.35">
      <c r="A1447" s="9" t="s">
        <v>1941</v>
      </c>
      <c r="B1447" s="41" t="str">
        <f>LEFT(Table1[[#This Row],[Employee Name]],FIND(" ",Table1[[#This Row],[Employee Name]]))</f>
        <v xml:space="preserve">Ravi </v>
      </c>
      <c r="C1447" s="41" t="str">
        <f>RIGHT(Table1[[#This Row],[Employee Name]],LEN(Table1[[#This Row],[Employee Name]])-FIND(" ",Table1[[#This Row],[Employee Name]]))</f>
        <v>Teja</v>
      </c>
      <c r="D1447" s="23">
        <f>Table1[[#This Row],[Basic Salary]]+Table1[[#This Row],[Bonus]]</f>
        <v>111181</v>
      </c>
      <c r="E1447" s="10">
        <v>76</v>
      </c>
      <c r="F1447" s="46">
        <v>64</v>
      </c>
      <c r="G1447" s="10" t="str" cm="1">
        <f t="array" ref="G1447">_xlfn.IFS(Table1[[#This Row],[Performance Score]]&gt;=80,"Excellent",Table1[[#This Row],[Performance Score]]&gt;=60,"Good",Table1[[#This Row],[Performance Score]]&gt;=40,"Need Improvement")</f>
        <v>Good</v>
      </c>
      <c r="H1447" s="30">
        <f>Table1[[#This Row],[Bonus]]/Table1[[#This Row],[Basic Salary]]</f>
        <v>0.24674523700057191</v>
      </c>
      <c r="I1447" s="10">
        <f ca="1">DATEDIF(Table1[[#This Row],[Date of Birth]],TODAY(),"y")</f>
        <v>17</v>
      </c>
      <c r="J1447" s="34">
        <v>42110</v>
      </c>
      <c r="K1447" s="33" t="str" cm="1">
        <f t="array" aca="1" ref="K1447" ca="1">_xlfn.IFS(L1447&lt;3,"Junior",L1447&lt;=7,"Mid-Level",L1447&gt;7,"Senior")</f>
        <v>Senior</v>
      </c>
      <c r="L1447" s="46">
        <f ca="1">INT(YEARFRAC(Table1[[#This Row],[Joining Date]],TODAY(),1))</f>
        <v>11</v>
      </c>
      <c r="M1447" s="25" t="str">
        <f t="shared" ca="1" si="22"/>
        <v>Yes</v>
      </c>
      <c r="N1447" s="26">
        <f>YEAR(Table1[[#This Row],[Joining Date]])</f>
        <v>2015</v>
      </c>
      <c r="O1447" s="46">
        <f>MONTH(Table1[[#This Row],[Joining Date]])</f>
        <v>4</v>
      </c>
      <c r="P1447" s="26">
        <f ca="1">NETWORKDAYS(Table1[[#This Row],[Joining Date]],TODAY())</f>
        <v>2923</v>
      </c>
      <c r="Q1447" s="26" t="str">
        <f>LEFT(Table1[[#This Row],[Department]],5)&amp;"-"&amp;RIGHT(Table1[[#This Row],[Employee ID]],3)</f>
        <v>Sales-885</v>
      </c>
      <c r="R1447" s="26" t="str">
        <f>LEFT(Table1[[#This Row],[Department]],3)</f>
        <v>Sal</v>
      </c>
      <c r="S1447" s="37">
        <f>_xlfn.XLOOKUP(Table1[[#This Row],[City]],Table2[City],Table2[Bonus %])</f>
        <v>5</v>
      </c>
      <c r="U1447" s="48" t="str">
        <v xml:space="preserve">Ravi </v>
      </c>
      <c r="V1447" s="48" t="str">
        <v>Teja</v>
      </c>
    </row>
    <row r="1448" spans="1:22" x14ac:dyDescent="0.35">
      <c r="A1448" s="7" t="s">
        <v>2723</v>
      </c>
      <c r="B1448" s="40" t="str">
        <f>LEFT(Table1[[#This Row],[Employee Name]],FIND(" ",Table1[[#This Row],[Employee Name]]))</f>
        <v xml:space="preserve">Swathi </v>
      </c>
      <c r="C1448" s="40" t="str">
        <f>RIGHT(Table1[[#This Row],[Employee Name]],LEN(Table1[[#This Row],[Employee Name]])-FIND(" ",Table1[[#This Row],[Employee Name]]))</f>
        <v>Ramesh</v>
      </c>
      <c r="D1448" s="22">
        <f>Table1[[#This Row],[Basic Salary]]+Table1[[#This Row],[Bonus]]</f>
        <v>111147</v>
      </c>
      <c r="E1448" s="8">
        <v>92</v>
      </c>
      <c r="F1448" s="45">
        <v>91</v>
      </c>
      <c r="G1448" s="8" t="str" cm="1">
        <f t="array" ref="G1448">_xlfn.IFS(Table1[[#This Row],[Performance Score]]&gt;=80,"Excellent",Table1[[#This Row],[Performance Score]]&gt;=60,"Good",Table1[[#This Row],[Performance Score]]&gt;=40,"Need Improvement")</f>
        <v>Excellent</v>
      </c>
      <c r="H1448" s="29">
        <f>Table1[[#This Row],[Bonus]]/Table1[[#This Row],[Basic Salary]]</f>
        <v>0.19311484912566956</v>
      </c>
      <c r="I1448" s="8">
        <f ca="1">DATEDIF(Table1[[#This Row],[Date of Birth]],TODAY(),"y")</f>
        <v>17</v>
      </c>
      <c r="J1448" s="33">
        <v>43315</v>
      </c>
      <c r="K1448" s="33" t="str" cm="1">
        <f t="array" aca="1" ref="K1448" ca="1">_xlfn.IFS(L1448&lt;3,"Junior",L1448&lt;=7,"Mid-Level",L1448&gt;7,"Senior")</f>
        <v>Mid-Level</v>
      </c>
      <c r="L1448" s="45">
        <f ca="1">INT(YEARFRAC(Table1[[#This Row],[Joining Date]],TODAY(),1))</f>
        <v>7</v>
      </c>
      <c r="M1448" s="25" t="str">
        <f t="shared" ca="1" si="22"/>
        <v>Yes</v>
      </c>
      <c r="N1448" s="25">
        <f>YEAR(Table1[[#This Row],[Joining Date]])</f>
        <v>2018</v>
      </c>
      <c r="O1448" s="45">
        <f>MONTH(Table1[[#This Row],[Joining Date]])</f>
        <v>8</v>
      </c>
      <c r="P1448" s="25">
        <f ca="1">NETWORKDAYS(Table1[[#This Row],[Joining Date]],TODAY())</f>
        <v>2062</v>
      </c>
      <c r="Q1448" s="25" t="str">
        <f>LEFT(Table1[[#This Row],[Department]],5)&amp;"-"&amp;RIGHT(Table1[[#This Row],[Employee ID]],3)</f>
        <v>Suppo-667</v>
      </c>
      <c r="R1448" s="25" t="str">
        <f>LEFT(Table1[[#This Row],[Department]],3)</f>
        <v>Sup</v>
      </c>
      <c r="S1448" s="36">
        <f>_xlfn.XLOOKUP(Table1[[#This Row],[City]],Table2[City],Table2[Bonus %])</f>
        <v>6</v>
      </c>
      <c r="U1448" s="48" t="str">
        <v xml:space="preserve">Swathi </v>
      </c>
      <c r="V1448" s="48" t="str">
        <v>Ramesh</v>
      </c>
    </row>
    <row r="1449" spans="1:22" x14ac:dyDescent="0.35">
      <c r="A1449" s="9" t="s">
        <v>2085</v>
      </c>
      <c r="B1449" s="41" t="str">
        <f>LEFT(Table1[[#This Row],[Employee Name]],FIND(" ",Table1[[#This Row],[Employee Name]]))</f>
        <v xml:space="preserve">Sneha </v>
      </c>
      <c r="C1449" s="41" t="str">
        <f>RIGHT(Table1[[#This Row],[Employee Name]],LEN(Table1[[#This Row],[Employee Name]])-FIND(" ",Table1[[#This Row],[Employee Name]]))</f>
        <v>Iyer</v>
      </c>
      <c r="D1449" s="23">
        <f>Table1[[#This Row],[Basic Salary]]+Table1[[#This Row],[Bonus]]</f>
        <v>111146</v>
      </c>
      <c r="E1449" s="10">
        <v>71</v>
      </c>
      <c r="F1449" s="46">
        <v>73</v>
      </c>
      <c r="G1449" s="10" t="str" cm="1">
        <f t="array" ref="G1449">_xlfn.IFS(Table1[[#This Row],[Performance Score]]&gt;=80,"Excellent",Table1[[#This Row],[Performance Score]]&gt;=60,"Good",Table1[[#This Row],[Performance Score]]&gt;=40,"Need Improvement")</f>
        <v>Good</v>
      </c>
      <c r="H1449" s="30">
        <f>Table1[[#This Row],[Bonus]]/Table1[[#This Row],[Basic Salary]]</f>
        <v>0.11972355987185429</v>
      </c>
      <c r="I1449" s="10">
        <f ca="1">DATEDIF(Table1[[#This Row],[Date of Birth]],TODAY(),"y")</f>
        <v>39</v>
      </c>
      <c r="J1449" s="34">
        <v>45773</v>
      </c>
      <c r="K1449" s="33" t="str" cm="1">
        <f t="array" aca="1" ref="K1449" ca="1">_xlfn.IFS(L1449&lt;3,"Junior",L1449&lt;=7,"Mid-Level",L1449&gt;7,"Senior")</f>
        <v>Junior</v>
      </c>
      <c r="L1449" s="46">
        <f ca="1">INT(YEARFRAC(Table1[[#This Row],[Joining Date]],TODAY(),1))</f>
        <v>1</v>
      </c>
      <c r="M1449" s="25" t="str">
        <f t="shared" ca="1" si="22"/>
        <v>No</v>
      </c>
      <c r="N1449" s="26">
        <f>YEAR(Table1[[#This Row],[Joining Date]])</f>
        <v>2025</v>
      </c>
      <c r="O1449" s="46">
        <f>MONTH(Table1[[#This Row],[Joining Date]])</f>
        <v>4</v>
      </c>
      <c r="P1449" s="26">
        <f ca="1">NETWORKDAYS(Table1[[#This Row],[Joining Date]],TODAY())</f>
        <v>306</v>
      </c>
      <c r="Q1449" s="26" t="str">
        <f>LEFT(Table1[[#This Row],[Department]],5)&amp;"-"&amp;RIGHT(Table1[[#This Row],[Employee ID]],3)</f>
        <v>HR-029</v>
      </c>
      <c r="R1449" s="26" t="str">
        <f>LEFT(Table1[[#This Row],[Department]],3)</f>
        <v>HR</v>
      </c>
      <c r="S1449" s="37">
        <f>_xlfn.XLOOKUP(Table1[[#This Row],[City]],Table2[City],Table2[Bonus %])</f>
        <v>5</v>
      </c>
      <c r="U1449" s="48" t="str">
        <v xml:space="preserve">Sneha </v>
      </c>
      <c r="V1449" s="48" t="str">
        <v>Iyer</v>
      </c>
    </row>
    <row r="1450" spans="1:22" x14ac:dyDescent="0.35">
      <c r="A1450" s="7" t="s">
        <v>3276</v>
      </c>
      <c r="B1450" s="40" t="str">
        <f>LEFT(Table1[[#This Row],[Employee Name]],FIND(" ",Table1[[#This Row],[Employee Name]]))</f>
        <v xml:space="preserve">Neha </v>
      </c>
      <c r="C1450" s="40" t="str">
        <f>RIGHT(Table1[[#This Row],[Employee Name]],LEN(Table1[[#This Row],[Employee Name]])-FIND(" ",Table1[[#This Row],[Employee Name]]))</f>
        <v>Kulkarni</v>
      </c>
      <c r="D1450" s="22">
        <f>Table1[[#This Row],[Basic Salary]]+Table1[[#This Row],[Bonus]]</f>
        <v>111127</v>
      </c>
      <c r="E1450" s="8">
        <v>87</v>
      </c>
      <c r="F1450" s="45">
        <v>75</v>
      </c>
      <c r="G1450" s="8" t="str" cm="1">
        <f t="array" ref="G1450">_xlfn.IFS(Table1[[#This Row],[Performance Score]]&gt;=80,"Excellent",Table1[[#This Row],[Performance Score]]&gt;=60,"Good",Table1[[#This Row],[Performance Score]]&gt;=40,"Need Improvement")</f>
        <v>Good</v>
      </c>
      <c r="H1450" s="29">
        <f>Table1[[#This Row],[Bonus]]/Table1[[#This Row],[Basic Salary]]</f>
        <v>0.26466069579269613</v>
      </c>
      <c r="I1450" s="8">
        <f ca="1">DATEDIF(Table1[[#This Row],[Date of Birth]],TODAY(),"y")</f>
        <v>45</v>
      </c>
      <c r="J1450" s="33">
        <v>43369</v>
      </c>
      <c r="K1450" s="33" t="str" cm="1">
        <f t="array" aca="1" ref="K1450" ca="1">_xlfn.IFS(L1450&lt;3,"Junior",L1450&lt;=7,"Mid-Level",L1450&gt;7,"Senior")</f>
        <v>Mid-Level</v>
      </c>
      <c r="L1450" s="45">
        <f ca="1">INT(YEARFRAC(Table1[[#This Row],[Joining Date]],TODAY(),1))</f>
        <v>7</v>
      </c>
      <c r="M1450" s="25" t="str">
        <f t="shared" ca="1" si="22"/>
        <v>Yes</v>
      </c>
      <c r="N1450" s="25">
        <f>YEAR(Table1[[#This Row],[Joining Date]])</f>
        <v>2018</v>
      </c>
      <c r="O1450" s="45">
        <f>MONTH(Table1[[#This Row],[Joining Date]])</f>
        <v>9</v>
      </c>
      <c r="P1450" s="25">
        <f ca="1">NETWORKDAYS(Table1[[#This Row],[Joining Date]],TODAY())</f>
        <v>2024</v>
      </c>
      <c r="Q1450" s="25" t="str">
        <f>LEFT(Table1[[#This Row],[Department]],5)&amp;"-"&amp;RIGHT(Table1[[#This Row],[Employee ID]],3)</f>
        <v>Finan-220</v>
      </c>
      <c r="R1450" s="25" t="str">
        <f>LEFT(Table1[[#This Row],[Department]],3)</f>
        <v>Fin</v>
      </c>
      <c r="S1450" s="36">
        <f>_xlfn.XLOOKUP(Table1[[#This Row],[City]],Table2[City],Table2[Bonus %])</f>
        <v>4</v>
      </c>
      <c r="U1450" s="48" t="str">
        <v xml:space="preserve">Neha </v>
      </c>
      <c r="V1450" s="48" t="str">
        <v>Kulkarni</v>
      </c>
    </row>
    <row r="1451" spans="1:22" x14ac:dyDescent="0.35">
      <c r="A1451" s="9" t="s">
        <v>184</v>
      </c>
      <c r="B1451" s="41" t="str">
        <f>LEFT(Table1[[#This Row],[Employee Name]],FIND(" ",Table1[[#This Row],[Employee Name]]))</f>
        <v xml:space="preserve">Ananya </v>
      </c>
      <c r="C1451" s="41" t="str">
        <f>RIGHT(Table1[[#This Row],[Employee Name]],LEN(Table1[[#This Row],[Employee Name]])-FIND(" ",Table1[[#This Row],[Employee Name]]))</f>
        <v>Rao</v>
      </c>
      <c r="D1451" s="23">
        <f>Table1[[#This Row],[Basic Salary]]+Table1[[#This Row],[Bonus]]</f>
        <v>111116</v>
      </c>
      <c r="E1451" s="10">
        <v>61</v>
      </c>
      <c r="F1451" s="46">
        <v>43</v>
      </c>
      <c r="G1451" s="10" t="str" cm="1">
        <f t="array" ref="G1451">_xlfn.IFS(Table1[[#This Row],[Performance Score]]&gt;=80,"Excellent",Table1[[#This Row],[Performance Score]]&gt;=60,"Good",Table1[[#This Row],[Performance Score]]&gt;=40,"Need Improvement")</f>
        <v>Need Improvement</v>
      </c>
      <c r="H1451" s="30">
        <f>Table1[[#This Row],[Bonus]]/Table1[[#This Row],[Basic Salary]]</f>
        <v>0.30669363563667151</v>
      </c>
      <c r="I1451" s="10">
        <f ca="1">DATEDIF(Table1[[#This Row],[Date of Birth]],TODAY(),"y")</f>
        <v>32</v>
      </c>
      <c r="J1451" s="34">
        <v>44140</v>
      </c>
      <c r="K1451" s="33" t="str" cm="1">
        <f t="array" aca="1" ref="K1451" ca="1">_xlfn.IFS(L1451&lt;3,"Junior",L1451&lt;=7,"Mid-Level",L1451&gt;7,"Senior")</f>
        <v>Mid-Level</v>
      </c>
      <c r="L1451" s="46">
        <f ca="1">INT(YEARFRAC(Table1[[#This Row],[Joining Date]],TODAY(),1))</f>
        <v>5</v>
      </c>
      <c r="M1451" s="25" t="str">
        <f t="shared" ca="1" si="22"/>
        <v>No</v>
      </c>
      <c r="N1451" s="26">
        <f>YEAR(Table1[[#This Row],[Joining Date]])</f>
        <v>2020</v>
      </c>
      <c r="O1451" s="46">
        <f>MONTH(Table1[[#This Row],[Joining Date]])</f>
        <v>11</v>
      </c>
      <c r="P1451" s="26">
        <f ca="1">NETWORKDAYS(Table1[[#This Row],[Joining Date]],TODAY())</f>
        <v>1473</v>
      </c>
      <c r="Q1451" s="26" t="str">
        <f>LEFT(Table1[[#This Row],[Department]],5)&amp;"-"&amp;RIGHT(Table1[[#This Row],[Employee ID]],3)</f>
        <v>Marke-128</v>
      </c>
      <c r="R1451" s="26" t="str">
        <f>LEFT(Table1[[#This Row],[Department]],3)</f>
        <v>Mar</v>
      </c>
      <c r="S1451" s="37">
        <f>_xlfn.XLOOKUP(Table1[[#This Row],[City]],Table2[City],Table2[Bonus %])</f>
        <v>8</v>
      </c>
      <c r="U1451" s="48" t="str">
        <v xml:space="preserve">Ananya </v>
      </c>
      <c r="V1451" s="48" t="str">
        <v>Rao</v>
      </c>
    </row>
    <row r="1452" spans="1:22" x14ac:dyDescent="0.35">
      <c r="A1452" s="7" t="s">
        <v>407</v>
      </c>
      <c r="B1452" s="40" t="str">
        <f>LEFT(Table1[[#This Row],[Employee Name]],FIND(" ",Table1[[#This Row],[Employee Name]]))</f>
        <v xml:space="preserve">Aditya </v>
      </c>
      <c r="C1452" s="40" t="str">
        <f>RIGHT(Table1[[#This Row],[Employee Name]],LEN(Table1[[#This Row],[Employee Name]])-FIND(" ",Table1[[#This Row],[Employee Name]]))</f>
        <v>Kapoor</v>
      </c>
      <c r="D1452" s="22">
        <f>Table1[[#This Row],[Basic Salary]]+Table1[[#This Row],[Bonus]]</f>
        <v>111105</v>
      </c>
      <c r="E1452" s="8">
        <v>97</v>
      </c>
      <c r="F1452" s="45">
        <v>54</v>
      </c>
      <c r="G1452" s="8" t="str" cm="1">
        <f t="array" ref="G1452">_xlfn.IFS(Table1[[#This Row],[Performance Score]]&gt;=80,"Excellent",Table1[[#This Row],[Performance Score]]&gt;=60,"Good",Table1[[#This Row],[Performance Score]]&gt;=40,"Need Improvement")</f>
        <v>Need Improvement</v>
      </c>
      <c r="H1452" s="29">
        <f>Table1[[#This Row],[Bonus]]/Table1[[#This Row],[Basic Salary]]</f>
        <v>0.17704702679224096</v>
      </c>
      <c r="I1452" s="8">
        <f ca="1">DATEDIF(Table1[[#This Row],[Date of Birth]],TODAY(),"y")</f>
        <v>25</v>
      </c>
      <c r="J1452" s="33">
        <v>42244</v>
      </c>
      <c r="K1452" s="33" t="str" cm="1">
        <f t="array" aca="1" ref="K1452" ca="1">_xlfn.IFS(L1452&lt;3,"Junior",L1452&lt;=7,"Mid-Level",L1452&gt;7,"Senior")</f>
        <v>Senior</v>
      </c>
      <c r="L1452" s="45">
        <f ca="1">INT(YEARFRAC(Table1[[#This Row],[Joining Date]],TODAY(),1))</f>
        <v>10</v>
      </c>
      <c r="M1452" s="25" t="str">
        <f t="shared" ca="1" si="22"/>
        <v>Yes</v>
      </c>
      <c r="N1452" s="25">
        <f>YEAR(Table1[[#This Row],[Joining Date]])</f>
        <v>2015</v>
      </c>
      <c r="O1452" s="45">
        <f>MONTH(Table1[[#This Row],[Joining Date]])</f>
        <v>8</v>
      </c>
      <c r="P1452" s="25">
        <f ca="1">NETWORKDAYS(Table1[[#This Row],[Joining Date]],TODAY())</f>
        <v>2827</v>
      </c>
      <c r="Q1452" s="25" t="str">
        <f>LEFT(Table1[[#This Row],[Department]],5)&amp;"-"&amp;RIGHT(Table1[[#This Row],[Employee ID]],3)</f>
        <v>HR-351</v>
      </c>
      <c r="R1452" s="25" t="str">
        <f>LEFT(Table1[[#This Row],[Department]],3)</f>
        <v>HR</v>
      </c>
      <c r="S1452" s="36">
        <f>_xlfn.XLOOKUP(Table1[[#This Row],[City]],Table2[City],Table2[Bonus %])</f>
        <v>7</v>
      </c>
      <c r="U1452" s="48" t="str">
        <v xml:space="preserve">Aditya </v>
      </c>
      <c r="V1452" s="48" t="str">
        <v>Kapoor</v>
      </c>
    </row>
    <row r="1453" spans="1:22" x14ac:dyDescent="0.35">
      <c r="A1453" s="9" t="s">
        <v>476</v>
      </c>
      <c r="B1453" s="41" t="str">
        <f>LEFT(Table1[[#This Row],[Employee Name]],FIND(" ",Table1[[#This Row],[Employee Name]]))</f>
        <v xml:space="preserve">Krishna </v>
      </c>
      <c r="C1453" s="41" t="str">
        <f>RIGHT(Table1[[#This Row],[Employee Name]],LEN(Table1[[#This Row],[Employee Name]])-FIND(" ",Table1[[#This Row],[Employee Name]]))</f>
        <v>Chaitanya</v>
      </c>
      <c r="D1453" s="23">
        <f>Table1[[#This Row],[Basic Salary]]+Table1[[#This Row],[Bonus]]</f>
        <v>111075</v>
      </c>
      <c r="E1453" s="10">
        <v>68</v>
      </c>
      <c r="F1453" s="46">
        <v>70</v>
      </c>
      <c r="G1453" s="10" t="str" cm="1">
        <f t="array" ref="G1453">_xlfn.IFS(Table1[[#This Row],[Performance Score]]&gt;=80,"Excellent",Table1[[#This Row],[Performance Score]]&gt;=60,"Good",Table1[[#This Row],[Performance Score]]&gt;=40,"Need Improvement")</f>
        <v>Good</v>
      </c>
      <c r="H1453" s="30">
        <f>Table1[[#This Row],[Bonus]]/Table1[[#This Row],[Basic Salary]]</f>
        <v>5.6538984695284927E-2</v>
      </c>
      <c r="I1453" s="10">
        <f ca="1">DATEDIF(Table1[[#This Row],[Date of Birth]],TODAY(),"y")</f>
        <v>30</v>
      </c>
      <c r="J1453" s="34">
        <v>43560</v>
      </c>
      <c r="K1453" s="33" t="str" cm="1">
        <f t="array" aca="1" ref="K1453" ca="1">_xlfn.IFS(L1453&lt;3,"Junior",L1453&lt;=7,"Mid-Level",L1453&gt;7,"Senior")</f>
        <v>Mid-Level</v>
      </c>
      <c r="L1453" s="46">
        <f ca="1">INT(YEARFRAC(Table1[[#This Row],[Joining Date]],TODAY(),1))</f>
        <v>7</v>
      </c>
      <c r="M1453" s="25" t="str">
        <f t="shared" ca="1" si="22"/>
        <v>Yes</v>
      </c>
      <c r="N1453" s="26">
        <f>YEAR(Table1[[#This Row],[Joining Date]])</f>
        <v>2019</v>
      </c>
      <c r="O1453" s="46">
        <f>MONTH(Table1[[#This Row],[Joining Date]])</f>
        <v>4</v>
      </c>
      <c r="P1453" s="26">
        <f ca="1">NETWORKDAYS(Table1[[#This Row],[Joining Date]],TODAY())</f>
        <v>1887</v>
      </c>
      <c r="Q1453" s="26" t="str">
        <f>LEFT(Table1[[#This Row],[Department]],5)&amp;"-"&amp;RIGHT(Table1[[#This Row],[Employee ID]],3)</f>
        <v>Finan-420</v>
      </c>
      <c r="R1453" s="26" t="str">
        <f>LEFT(Table1[[#This Row],[Department]],3)</f>
        <v>Fin</v>
      </c>
      <c r="S1453" s="37">
        <f>_xlfn.XLOOKUP(Table1[[#This Row],[City]],Table2[City],Table2[Bonus %])</f>
        <v>8</v>
      </c>
      <c r="U1453" s="48" t="str">
        <v xml:space="preserve">Krishna </v>
      </c>
      <c r="V1453" s="48" t="str">
        <v>Chaitanya</v>
      </c>
    </row>
    <row r="1454" spans="1:22" x14ac:dyDescent="0.35">
      <c r="A1454" s="7" t="s">
        <v>551</v>
      </c>
      <c r="B1454" s="40" t="str">
        <f>LEFT(Table1[[#This Row],[Employee Name]],FIND(" ",Table1[[#This Row],[Employee Name]]))</f>
        <v xml:space="preserve">Rahul </v>
      </c>
      <c r="C1454" s="40" t="str">
        <f>RIGHT(Table1[[#This Row],[Employee Name]],LEN(Table1[[#This Row],[Employee Name]])-FIND(" ",Table1[[#This Row],[Employee Name]]))</f>
        <v>Verma</v>
      </c>
      <c r="D1454" s="22">
        <f>Table1[[#This Row],[Basic Salary]]+Table1[[#This Row],[Bonus]]</f>
        <v>111063</v>
      </c>
      <c r="E1454" s="8">
        <v>84</v>
      </c>
      <c r="F1454" s="45">
        <v>99</v>
      </c>
      <c r="G1454" s="8" t="str" cm="1">
        <f t="array" ref="G1454">_xlfn.IFS(Table1[[#This Row],[Performance Score]]&gt;=80,"Excellent",Table1[[#This Row],[Performance Score]]&gt;=60,"Good",Table1[[#This Row],[Performance Score]]&gt;=40,"Need Improvement")</f>
        <v>Excellent</v>
      </c>
      <c r="H1454" s="29">
        <f>Table1[[#This Row],[Bonus]]/Table1[[#This Row],[Basic Salary]]</f>
        <v>5.9498597676149047E-2</v>
      </c>
      <c r="I1454" s="8">
        <f ca="1">DATEDIF(Table1[[#This Row],[Date of Birth]],TODAY(),"y")</f>
        <v>42</v>
      </c>
      <c r="J1454" s="33">
        <v>43523</v>
      </c>
      <c r="K1454" s="33" t="str" cm="1">
        <f t="array" aca="1" ref="K1454" ca="1">_xlfn.IFS(L1454&lt;3,"Junior",L1454&lt;=7,"Mid-Level",L1454&gt;7,"Senior")</f>
        <v>Mid-Level</v>
      </c>
      <c r="L1454" s="45">
        <f ca="1">INT(YEARFRAC(Table1[[#This Row],[Joining Date]],TODAY(),1))</f>
        <v>7</v>
      </c>
      <c r="M1454" s="25" t="str">
        <f t="shared" ca="1" si="22"/>
        <v>Yes</v>
      </c>
      <c r="N1454" s="25">
        <f>YEAR(Table1[[#This Row],[Joining Date]])</f>
        <v>2019</v>
      </c>
      <c r="O1454" s="45">
        <f>MONTH(Table1[[#This Row],[Joining Date]])</f>
        <v>2</v>
      </c>
      <c r="P1454" s="25">
        <f ca="1">NETWORKDAYS(Table1[[#This Row],[Joining Date]],TODAY())</f>
        <v>1914</v>
      </c>
      <c r="Q1454" s="25" t="str">
        <f>LEFT(Table1[[#This Row],[Department]],5)&amp;"-"&amp;RIGHT(Table1[[#This Row],[Employee ID]],3)</f>
        <v>Sales-495</v>
      </c>
      <c r="R1454" s="25" t="str">
        <f>LEFT(Table1[[#This Row],[Department]],3)</f>
        <v>Sal</v>
      </c>
      <c r="S1454" s="36">
        <f>_xlfn.XLOOKUP(Table1[[#This Row],[City]],Table2[City],Table2[Bonus %])</f>
        <v>8</v>
      </c>
      <c r="U1454" s="48" t="str">
        <v xml:space="preserve">Rahul </v>
      </c>
      <c r="V1454" s="48" t="str">
        <v>Verma</v>
      </c>
    </row>
    <row r="1455" spans="1:22" x14ac:dyDescent="0.35">
      <c r="A1455" s="9" t="s">
        <v>828</v>
      </c>
      <c r="B1455" s="41" t="str">
        <f>LEFT(Table1[[#This Row],[Employee Name]],FIND(" ",Table1[[#This Row],[Employee Name]]))</f>
        <v xml:space="preserve">Nisha </v>
      </c>
      <c r="C1455" s="41" t="str">
        <f>RIGHT(Table1[[#This Row],[Employee Name]],LEN(Table1[[#This Row],[Employee Name]])-FIND(" ",Table1[[#This Row],[Employee Name]]))</f>
        <v>Kapoor</v>
      </c>
      <c r="D1455" s="23">
        <f>Table1[[#This Row],[Basic Salary]]+Table1[[#This Row],[Bonus]]</f>
        <v>111039</v>
      </c>
      <c r="E1455" s="10">
        <v>72</v>
      </c>
      <c r="F1455" s="46">
        <v>66</v>
      </c>
      <c r="G1455" s="10" t="str" cm="1">
        <f t="array" ref="G1455">_xlfn.IFS(Table1[[#This Row],[Performance Score]]&gt;=80,"Excellent",Table1[[#This Row],[Performance Score]]&gt;=60,"Good",Table1[[#This Row],[Performance Score]]&gt;=40,"Need Improvement")</f>
        <v>Good</v>
      </c>
      <c r="H1455" s="30">
        <f>Table1[[#This Row],[Bonus]]/Table1[[#This Row],[Basic Salary]]</f>
        <v>0.15940984838992608</v>
      </c>
      <c r="I1455" s="10">
        <f ca="1">DATEDIF(Table1[[#This Row],[Date of Birth]],TODAY(),"y")</f>
        <v>16</v>
      </c>
      <c r="J1455" s="34">
        <v>43778</v>
      </c>
      <c r="K1455" s="33" t="str" cm="1">
        <f t="array" aca="1" ref="K1455" ca="1">_xlfn.IFS(L1455&lt;3,"Junior",L1455&lt;=7,"Mid-Level",L1455&gt;7,"Senior")</f>
        <v>Mid-Level</v>
      </c>
      <c r="L1455" s="46">
        <f ca="1">INT(YEARFRAC(Table1[[#This Row],[Joining Date]],TODAY(),1))</f>
        <v>6</v>
      </c>
      <c r="M1455" s="25" t="str">
        <f t="shared" ca="1" si="22"/>
        <v>Yes</v>
      </c>
      <c r="N1455" s="26">
        <f>YEAR(Table1[[#This Row],[Joining Date]])</f>
        <v>2019</v>
      </c>
      <c r="O1455" s="46">
        <f>MONTH(Table1[[#This Row],[Joining Date]])</f>
        <v>11</v>
      </c>
      <c r="P1455" s="26">
        <f ca="1">NETWORKDAYS(Table1[[#This Row],[Joining Date]],TODAY())</f>
        <v>1731</v>
      </c>
      <c r="Q1455" s="26" t="str">
        <f>LEFT(Table1[[#This Row],[Department]],5)&amp;"-"&amp;RIGHT(Table1[[#This Row],[Employee ID]],3)</f>
        <v>Opera-772</v>
      </c>
      <c r="R1455" s="26" t="str">
        <f>LEFT(Table1[[#This Row],[Department]],3)</f>
        <v>Ope</v>
      </c>
      <c r="S1455" s="37">
        <f>_xlfn.XLOOKUP(Table1[[#This Row],[City]],Table2[City],Table2[Bonus %])</f>
        <v>8</v>
      </c>
      <c r="U1455" s="48" t="str">
        <v xml:space="preserve">Nisha </v>
      </c>
      <c r="V1455" s="48" t="str">
        <v>Kapoor</v>
      </c>
    </row>
    <row r="1456" spans="1:22" x14ac:dyDescent="0.35">
      <c r="A1456" s="7" t="s">
        <v>1863</v>
      </c>
      <c r="B1456" s="40" t="str">
        <f>LEFT(Table1[[#This Row],[Employee Name]],FIND(" ",Table1[[#This Row],[Employee Name]]))</f>
        <v xml:space="preserve">Kavya </v>
      </c>
      <c r="C1456" s="40" t="str">
        <f>RIGHT(Table1[[#This Row],[Employee Name]],LEN(Table1[[#This Row],[Employee Name]])-FIND(" ",Table1[[#This Row],[Employee Name]]))</f>
        <v>Nair</v>
      </c>
      <c r="D1456" s="22">
        <f>Table1[[#This Row],[Basic Salary]]+Table1[[#This Row],[Bonus]]</f>
        <v>111028</v>
      </c>
      <c r="E1456" s="8">
        <v>63</v>
      </c>
      <c r="F1456" s="45">
        <v>83</v>
      </c>
      <c r="G1456" s="8" t="str" cm="1">
        <f t="array" ref="G1456">_xlfn.IFS(Table1[[#This Row],[Performance Score]]&gt;=80,"Excellent",Table1[[#This Row],[Performance Score]]&gt;=60,"Good",Table1[[#This Row],[Performance Score]]&gt;=40,"Need Improvement")</f>
        <v>Excellent</v>
      </c>
      <c r="H1456" s="29">
        <f>Table1[[#This Row],[Bonus]]/Table1[[#This Row],[Basic Salary]]</f>
        <v>0.29046805444169371</v>
      </c>
      <c r="I1456" s="8">
        <f ca="1">DATEDIF(Table1[[#This Row],[Date of Birth]],TODAY(),"y")</f>
        <v>40</v>
      </c>
      <c r="J1456" s="33">
        <v>45988</v>
      </c>
      <c r="K1456" s="33" t="str" cm="1">
        <f t="array" aca="1" ref="K1456" ca="1">_xlfn.IFS(L1456&lt;3,"Junior",L1456&lt;=7,"Mid-Level",L1456&gt;7,"Senior")</f>
        <v>Junior</v>
      </c>
      <c r="L1456" s="45">
        <f ca="1">INT(YEARFRAC(Table1[[#This Row],[Joining Date]],TODAY(),1))</f>
        <v>0</v>
      </c>
      <c r="M1456" s="25" t="str">
        <f t="shared" ca="1" si="22"/>
        <v>No</v>
      </c>
      <c r="N1456" s="25">
        <f>YEAR(Table1[[#This Row],[Joining Date]])</f>
        <v>2025</v>
      </c>
      <c r="O1456" s="45">
        <f>MONTH(Table1[[#This Row],[Joining Date]])</f>
        <v>11</v>
      </c>
      <c r="P1456" s="25">
        <f ca="1">NETWORKDAYS(Table1[[#This Row],[Joining Date]],TODAY())</f>
        <v>153</v>
      </c>
      <c r="Q1456" s="25" t="str">
        <f>LEFT(Table1[[#This Row],[Department]],5)&amp;"-"&amp;RIGHT(Table1[[#This Row],[Employee ID]],3)</f>
        <v>Sales-807</v>
      </c>
      <c r="R1456" s="25" t="str">
        <f>LEFT(Table1[[#This Row],[Department]],3)</f>
        <v>Sal</v>
      </c>
      <c r="S1456" s="36">
        <f>_xlfn.XLOOKUP(Table1[[#This Row],[City]],Table2[City],Table2[Bonus %])</f>
        <v>6</v>
      </c>
      <c r="U1456" s="48" t="str">
        <v xml:space="preserve">Kavya </v>
      </c>
      <c r="V1456" s="48" t="str">
        <v>Nair</v>
      </c>
    </row>
    <row r="1457" spans="1:22" x14ac:dyDescent="0.35">
      <c r="A1457" s="9" t="s">
        <v>4024</v>
      </c>
      <c r="B1457" s="41" t="str">
        <f>LEFT(Table1[[#This Row],[Employee Name]],FIND(" ",Table1[[#This Row],[Employee Name]]))</f>
        <v xml:space="preserve">Sneha </v>
      </c>
      <c r="C1457" s="41" t="str">
        <f>RIGHT(Table1[[#This Row],[Employee Name]],LEN(Table1[[#This Row],[Employee Name]])-FIND(" ",Table1[[#This Row],[Employee Name]]))</f>
        <v>Iyer</v>
      </c>
      <c r="D1457" s="23">
        <f>Table1[[#This Row],[Basic Salary]]+Table1[[#This Row],[Bonus]]</f>
        <v>111022</v>
      </c>
      <c r="E1457" s="10">
        <v>78</v>
      </c>
      <c r="F1457" s="46">
        <v>55</v>
      </c>
      <c r="G1457" s="10" t="str" cm="1">
        <f t="array" ref="G1457">_xlfn.IFS(Table1[[#This Row],[Performance Score]]&gt;=80,"Excellent",Table1[[#This Row],[Performance Score]]&gt;=60,"Good",Table1[[#This Row],[Performance Score]]&gt;=40,"Need Improvement")</f>
        <v>Need Improvement</v>
      </c>
      <c r="H1457" s="30">
        <f>Table1[[#This Row],[Bonus]]/Table1[[#This Row],[Basic Salary]]</f>
        <v>0.2059350662046642</v>
      </c>
      <c r="I1457" s="10">
        <f ca="1">DATEDIF(Table1[[#This Row],[Date of Birth]],TODAY(),"y")</f>
        <v>42</v>
      </c>
      <c r="J1457" s="34">
        <v>42247</v>
      </c>
      <c r="K1457" s="33" t="str" cm="1">
        <f t="array" aca="1" ref="K1457" ca="1">_xlfn.IFS(L1457&lt;3,"Junior",L1457&lt;=7,"Mid-Level",L1457&gt;7,"Senior")</f>
        <v>Senior</v>
      </c>
      <c r="L1457" s="46">
        <f ca="1">INT(YEARFRAC(Table1[[#This Row],[Joining Date]],TODAY(),1))</f>
        <v>10</v>
      </c>
      <c r="M1457" s="25" t="str">
        <f t="shared" ca="1" si="22"/>
        <v>Yes</v>
      </c>
      <c r="N1457" s="26">
        <f>YEAR(Table1[[#This Row],[Joining Date]])</f>
        <v>2015</v>
      </c>
      <c r="O1457" s="46">
        <f>MONTH(Table1[[#This Row],[Joining Date]])</f>
        <v>8</v>
      </c>
      <c r="P1457" s="26">
        <f ca="1">NETWORKDAYS(Table1[[#This Row],[Joining Date]],TODAY())</f>
        <v>2826</v>
      </c>
      <c r="Q1457" s="26" t="str">
        <f>LEFT(Table1[[#This Row],[Department]],5)&amp;"-"&amp;RIGHT(Table1[[#This Row],[Employee ID]],3)</f>
        <v>Marke-968</v>
      </c>
      <c r="R1457" s="26" t="str">
        <f>LEFT(Table1[[#This Row],[Department]],3)</f>
        <v>Mar</v>
      </c>
      <c r="S1457" s="37">
        <f>_xlfn.XLOOKUP(Table1[[#This Row],[City]],Table2[City],Table2[Bonus %])</f>
        <v>7</v>
      </c>
      <c r="U1457" s="48" t="str">
        <v xml:space="preserve">Sneha </v>
      </c>
      <c r="V1457" s="48" t="str">
        <v>Iyer</v>
      </c>
    </row>
    <row r="1458" spans="1:22" x14ac:dyDescent="0.35">
      <c r="A1458" s="7" t="s">
        <v>3170</v>
      </c>
      <c r="B1458" s="40" t="str">
        <f>LEFT(Table1[[#This Row],[Employee Name]],FIND(" ",Table1[[#This Row],[Employee Name]]))</f>
        <v xml:space="preserve">Tarun </v>
      </c>
      <c r="C1458" s="40" t="str">
        <f>RIGHT(Table1[[#This Row],[Employee Name]],LEN(Table1[[#This Row],[Employee Name]])-FIND(" ",Table1[[#This Row],[Employee Name]]))</f>
        <v>Verma</v>
      </c>
      <c r="D1458" s="22">
        <f>Table1[[#This Row],[Basic Salary]]+Table1[[#This Row],[Bonus]]</f>
        <v>111011</v>
      </c>
      <c r="E1458" s="8">
        <v>100</v>
      </c>
      <c r="F1458" s="45">
        <v>73</v>
      </c>
      <c r="G1458" s="8" t="str" cm="1">
        <f t="array" ref="G1458">_xlfn.IFS(Table1[[#This Row],[Performance Score]]&gt;=80,"Excellent",Table1[[#This Row],[Performance Score]]&gt;=60,"Good",Table1[[#This Row],[Performance Score]]&gt;=40,"Need Improvement")</f>
        <v>Good</v>
      </c>
      <c r="H1458" s="29">
        <f>Table1[[#This Row],[Bonus]]/Table1[[#This Row],[Basic Salary]]</f>
        <v>0.19658736916990935</v>
      </c>
      <c r="I1458" s="8">
        <f ca="1">DATEDIF(Table1[[#This Row],[Date of Birth]],TODAY(),"y")</f>
        <v>23</v>
      </c>
      <c r="J1458" s="33">
        <v>43052</v>
      </c>
      <c r="K1458" s="33" t="str" cm="1">
        <f t="array" aca="1" ref="K1458" ca="1">_xlfn.IFS(L1458&lt;3,"Junior",L1458&lt;=7,"Mid-Level",L1458&gt;7,"Senior")</f>
        <v>Senior</v>
      </c>
      <c r="L1458" s="45">
        <f ca="1">INT(YEARFRAC(Table1[[#This Row],[Joining Date]],TODAY(),1))</f>
        <v>8</v>
      </c>
      <c r="M1458" s="25" t="str">
        <f t="shared" ca="1" si="22"/>
        <v>Yes</v>
      </c>
      <c r="N1458" s="25">
        <f>YEAR(Table1[[#This Row],[Joining Date]])</f>
        <v>2017</v>
      </c>
      <c r="O1458" s="45">
        <f>MONTH(Table1[[#This Row],[Joining Date]])</f>
        <v>11</v>
      </c>
      <c r="P1458" s="25">
        <f ca="1">NETWORKDAYS(Table1[[#This Row],[Joining Date]],TODAY())</f>
        <v>2251</v>
      </c>
      <c r="Q1458" s="25" t="str">
        <f>LEFT(Table1[[#This Row],[Department]],5)&amp;"-"&amp;RIGHT(Table1[[#This Row],[Employee ID]],3)</f>
        <v>Suppo-114</v>
      </c>
      <c r="R1458" s="25" t="str">
        <f>LEFT(Table1[[#This Row],[Department]],3)</f>
        <v>Sup</v>
      </c>
      <c r="S1458" s="36">
        <f>_xlfn.XLOOKUP(Table1[[#This Row],[City]],Table2[City],Table2[Bonus %])</f>
        <v>6</v>
      </c>
      <c r="U1458" s="48" t="str">
        <v xml:space="preserve">Tarun </v>
      </c>
      <c r="V1458" s="48" t="str">
        <v>Verma</v>
      </c>
    </row>
    <row r="1459" spans="1:22" x14ac:dyDescent="0.35">
      <c r="A1459" s="9" t="s">
        <v>3372</v>
      </c>
      <c r="B1459" s="41" t="str">
        <f>LEFT(Table1[[#This Row],[Employee Name]],FIND(" ",Table1[[#This Row],[Employee Name]]))</f>
        <v xml:space="preserve">Priya </v>
      </c>
      <c r="C1459" s="41" t="str">
        <f>RIGHT(Table1[[#This Row],[Employee Name]],LEN(Table1[[#This Row],[Employee Name]])-FIND(" ",Table1[[#This Row],[Employee Name]]))</f>
        <v>Reddy</v>
      </c>
      <c r="D1459" s="23">
        <f>Table1[[#This Row],[Basic Salary]]+Table1[[#This Row],[Bonus]]</f>
        <v>111005</v>
      </c>
      <c r="E1459" s="10">
        <v>93</v>
      </c>
      <c r="F1459" s="46">
        <v>53</v>
      </c>
      <c r="G1459" s="10" t="str" cm="1">
        <f t="array" ref="G1459">_xlfn.IFS(Table1[[#This Row],[Performance Score]]&gt;=80,"Excellent",Table1[[#This Row],[Performance Score]]&gt;=60,"Good",Table1[[#This Row],[Performance Score]]&gt;=40,"Need Improvement")</f>
        <v>Need Improvement</v>
      </c>
      <c r="H1459" s="30">
        <f>Table1[[#This Row],[Bonus]]/Table1[[#This Row],[Basic Salary]]</f>
        <v>0.22021061425493557</v>
      </c>
      <c r="I1459" s="10">
        <f ca="1">DATEDIF(Table1[[#This Row],[Date of Birth]],TODAY(),"y")</f>
        <v>16</v>
      </c>
      <c r="J1459" s="34">
        <v>43217</v>
      </c>
      <c r="K1459" s="33" t="str" cm="1">
        <f t="array" aca="1" ref="K1459" ca="1">_xlfn.IFS(L1459&lt;3,"Junior",L1459&lt;=7,"Mid-Level",L1459&gt;7,"Senior")</f>
        <v>Senior</v>
      </c>
      <c r="L1459" s="46">
        <f ca="1">INT(YEARFRAC(Table1[[#This Row],[Joining Date]],TODAY(),1))</f>
        <v>8</v>
      </c>
      <c r="M1459" s="25" t="str">
        <f t="shared" ca="1" si="22"/>
        <v>Yes</v>
      </c>
      <c r="N1459" s="26">
        <f>YEAR(Table1[[#This Row],[Joining Date]])</f>
        <v>2018</v>
      </c>
      <c r="O1459" s="46">
        <f>MONTH(Table1[[#This Row],[Joining Date]])</f>
        <v>4</v>
      </c>
      <c r="P1459" s="26">
        <f ca="1">NETWORKDAYS(Table1[[#This Row],[Joining Date]],TODAY())</f>
        <v>2132</v>
      </c>
      <c r="Q1459" s="26" t="str">
        <f>LEFT(Table1[[#This Row],[Department]],5)&amp;"-"&amp;RIGHT(Table1[[#This Row],[Employee ID]],3)</f>
        <v>IT-316</v>
      </c>
      <c r="R1459" s="26" t="str">
        <f>LEFT(Table1[[#This Row],[Department]],3)</f>
        <v>IT</v>
      </c>
      <c r="S1459" s="37">
        <f>_xlfn.XLOOKUP(Table1[[#This Row],[City]],Table2[City],Table2[Bonus %])</f>
        <v>5</v>
      </c>
      <c r="U1459" s="48" t="str">
        <v xml:space="preserve">Priya </v>
      </c>
      <c r="V1459" s="48" t="str">
        <v>Reddy</v>
      </c>
    </row>
    <row r="1460" spans="1:22" x14ac:dyDescent="0.35">
      <c r="A1460" s="7" t="s">
        <v>537</v>
      </c>
      <c r="B1460" s="40" t="str">
        <f>LEFT(Table1[[#This Row],[Employee Name]],FIND(" ",Table1[[#This Row],[Employee Name]]))</f>
        <v xml:space="preserve">Priya </v>
      </c>
      <c r="C1460" s="40" t="str">
        <f>RIGHT(Table1[[#This Row],[Employee Name]],LEN(Table1[[#This Row],[Employee Name]])-FIND(" ",Table1[[#This Row],[Employee Name]]))</f>
        <v>Reddy</v>
      </c>
      <c r="D1460" s="22">
        <f>Table1[[#This Row],[Basic Salary]]+Table1[[#This Row],[Bonus]]</f>
        <v>111002</v>
      </c>
      <c r="E1460" s="8">
        <v>98</v>
      </c>
      <c r="F1460" s="45">
        <v>76</v>
      </c>
      <c r="G1460" s="8" t="str" cm="1">
        <f t="array" ref="G1460">_xlfn.IFS(Table1[[#This Row],[Performance Score]]&gt;=80,"Excellent",Table1[[#This Row],[Performance Score]]&gt;=60,"Good",Table1[[#This Row],[Performance Score]]&gt;=40,"Need Improvement")</f>
        <v>Good</v>
      </c>
      <c r="H1460" s="29">
        <f>Table1[[#This Row],[Bonus]]/Table1[[#This Row],[Basic Salary]]</f>
        <v>0.19721302458017409</v>
      </c>
      <c r="I1460" s="8">
        <f ca="1">DATEDIF(Table1[[#This Row],[Date of Birth]],TODAY(),"y")</f>
        <v>38</v>
      </c>
      <c r="J1460" s="33">
        <v>43062</v>
      </c>
      <c r="K1460" s="33" t="str" cm="1">
        <f t="array" aca="1" ref="K1460" ca="1">_xlfn.IFS(L1460&lt;3,"Junior",L1460&lt;=7,"Mid-Level",L1460&gt;7,"Senior")</f>
        <v>Senior</v>
      </c>
      <c r="L1460" s="45">
        <f ca="1">INT(YEARFRAC(Table1[[#This Row],[Joining Date]],TODAY(),1))</f>
        <v>8</v>
      </c>
      <c r="M1460" s="25" t="str">
        <f t="shared" ca="1" si="22"/>
        <v>Yes</v>
      </c>
      <c r="N1460" s="25">
        <f>YEAR(Table1[[#This Row],[Joining Date]])</f>
        <v>2017</v>
      </c>
      <c r="O1460" s="45">
        <f>MONTH(Table1[[#This Row],[Joining Date]])</f>
        <v>11</v>
      </c>
      <c r="P1460" s="25">
        <f ca="1">NETWORKDAYS(Table1[[#This Row],[Joining Date]],TODAY())</f>
        <v>2243</v>
      </c>
      <c r="Q1460" s="25" t="str">
        <f>LEFT(Table1[[#This Row],[Department]],5)&amp;"-"&amp;RIGHT(Table1[[#This Row],[Employee ID]],3)</f>
        <v>HR-481</v>
      </c>
      <c r="R1460" s="25" t="str">
        <f>LEFT(Table1[[#This Row],[Department]],3)</f>
        <v>HR</v>
      </c>
      <c r="S1460" s="36">
        <f>_xlfn.XLOOKUP(Table1[[#This Row],[City]],Table2[City],Table2[Bonus %])</f>
        <v>6</v>
      </c>
      <c r="U1460" s="48" t="str">
        <v xml:space="preserve">Priya </v>
      </c>
      <c r="V1460" s="48" t="str">
        <v>Reddy</v>
      </c>
    </row>
    <row r="1461" spans="1:22" x14ac:dyDescent="0.35">
      <c r="A1461" s="9" t="s">
        <v>4079</v>
      </c>
      <c r="B1461" s="41" t="str">
        <f>LEFT(Table1[[#This Row],[Employee Name]],FIND(" ",Table1[[#This Row],[Employee Name]]))</f>
        <v xml:space="preserve">Rahul </v>
      </c>
      <c r="C1461" s="41" t="str">
        <f>RIGHT(Table1[[#This Row],[Employee Name]],LEN(Table1[[#This Row],[Employee Name]])-FIND(" ",Table1[[#This Row],[Employee Name]]))</f>
        <v>Verma</v>
      </c>
      <c r="D1461" s="23">
        <f>Table1[[#This Row],[Basic Salary]]+Table1[[#This Row],[Bonus]]</f>
        <v>111002</v>
      </c>
      <c r="E1461" s="10">
        <v>69</v>
      </c>
      <c r="F1461" s="46">
        <v>67</v>
      </c>
      <c r="G1461" s="10" t="str" cm="1">
        <f t="array" ref="G1461">_xlfn.IFS(Table1[[#This Row],[Performance Score]]&gt;=80,"Excellent",Table1[[#This Row],[Performance Score]]&gt;=60,"Good",Table1[[#This Row],[Performance Score]]&gt;=40,"Need Improvement")</f>
        <v>Good</v>
      </c>
      <c r="H1461" s="30">
        <f>Table1[[#This Row],[Bonus]]/Table1[[#This Row],[Basic Salary]]</f>
        <v>0.30598270486499207</v>
      </c>
      <c r="I1461" s="10">
        <f ca="1">DATEDIF(Table1[[#This Row],[Date of Birth]],TODAY(),"y")</f>
        <v>26</v>
      </c>
      <c r="J1461" s="34">
        <v>44649</v>
      </c>
      <c r="K1461" s="33" t="str" cm="1">
        <f t="array" aca="1" ref="K1461" ca="1">_xlfn.IFS(L1461&lt;3,"Junior",L1461&lt;=7,"Mid-Level",L1461&gt;7,"Senior")</f>
        <v>Mid-Level</v>
      </c>
      <c r="L1461" s="46">
        <f ca="1">INT(YEARFRAC(Table1[[#This Row],[Joining Date]],TODAY(),1))</f>
        <v>4</v>
      </c>
      <c r="M1461" s="25" t="str">
        <f t="shared" ca="1" si="22"/>
        <v>No</v>
      </c>
      <c r="N1461" s="26">
        <f>YEAR(Table1[[#This Row],[Joining Date]])</f>
        <v>2022</v>
      </c>
      <c r="O1461" s="46">
        <f>MONTH(Table1[[#This Row],[Joining Date]])</f>
        <v>3</v>
      </c>
      <c r="P1461" s="26">
        <f ca="1">NETWORKDAYS(Table1[[#This Row],[Joining Date]],TODAY())</f>
        <v>1110</v>
      </c>
      <c r="Q1461" s="26" t="str">
        <f>LEFT(Table1[[#This Row],[Department]],5)&amp;"-"&amp;RIGHT(Table1[[#This Row],[Employee ID]],3)</f>
        <v>HR-023</v>
      </c>
      <c r="R1461" s="26" t="str">
        <f>LEFT(Table1[[#This Row],[Department]],3)</f>
        <v>HR</v>
      </c>
      <c r="S1461" s="37">
        <f>_xlfn.XLOOKUP(Table1[[#This Row],[City]],Table2[City],Table2[Bonus %])</f>
        <v>6</v>
      </c>
      <c r="U1461" s="48" t="str">
        <v xml:space="preserve">Rahul </v>
      </c>
      <c r="V1461" s="48" t="str">
        <v>Verma</v>
      </c>
    </row>
    <row r="1462" spans="1:22" x14ac:dyDescent="0.35">
      <c r="A1462" s="7" t="s">
        <v>3680</v>
      </c>
      <c r="B1462" s="40" t="str">
        <f>LEFT(Table1[[#This Row],[Employee Name]],FIND(" ",Table1[[#This Row],[Employee Name]]))</f>
        <v xml:space="preserve">Rohan </v>
      </c>
      <c r="C1462" s="40" t="str">
        <f>RIGHT(Table1[[#This Row],[Employee Name]],LEN(Table1[[#This Row],[Employee Name]])-FIND(" ",Table1[[#This Row],[Employee Name]]))</f>
        <v>Gupta</v>
      </c>
      <c r="D1462" s="22">
        <f>Table1[[#This Row],[Basic Salary]]+Table1[[#This Row],[Bonus]]</f>
        <v>111001</v>
      </c>
      <c r="E1462" s="8">
        <v>77</v>
      </c>
      <c r="F1462" s="45">
        <v>76</v>
      </c>
      <c r="G1462" s="8" t="str" cm="1">
        <f t="array" ref="G1462">_xlfn.IFS(Table1[[#This Row],[Performance Score]]&gt;=80,"Excellent",Table1[[#This Row],[Performance Score]]&gt;=60,"Good",Table1[[#This Row],[Performance Score]]&gt;=40,"Need Improvement")</f>
        <v>Good</v>
      </c>
      <c r="H1462" s="29">
        <f>Table1[[#This Row],[Bonus]]/Table1[[#This Row],[Basic Salary]]</f>
        <v>0.21724969843184561</v>
      </c>
      <c r="I1462" s="8">
        <f ca="1">DATEDIF(Table1[[#This Row],[Date of Birth]],TODAY(),"y")</f>
        <v>33</v>
      </c>
      <c r="J1462" s="33">
        <v>42842</v>
      </c>
      <c r="K1462" s="33" t="str" cm="1">
        <f t="array" aca="1" ref="K1462" ca="1">_xlfn.IFS(L1462&lt;3,"Junior",L1462&lt;=7,"Mid-Level",L1462&gt;7,"Senior")</f>
        <v>Senior</v>
      </c>
      <c r="L1462" s="45">
        <f ca="1">INT(YEARFRAC(Table1[[#This Row],[Joining Date]],TODAY(),1))</f>
        <v>9</v>
      </c>
      <c r="M1462" s="25" t="str">
        <f t="shared" ca="1" si="22"/>
        <v>Yes</v>
      </c>
      <c r="N1462" s="25">
        <f>YEAR(Table1[[#This Row],[Joining Date]])</f>
        <v>2017</v>
      </c>
      <c r="O1462" s="45">
        <f>MONTH(Table1[[#This Row],[Joining Date]])</f>
        <v>4</v>
      </c>
      <c r="P1462" s="25">
        <f ca="1">NETWORKDAYS(Table1[[#This Row],[Joining Date]],TODAY())</f>
        <v>2401</v>
      </c>
      <c r="Q1462" s="25" t="str">
        <f>LEFT(Table1[[#This Row],[Department]],5)&amp;"-"&amp;RIGHT(Table1[[#This Row],[Employee ID]],3)</f>
        <v>Finan-624</v>
      </c>
      <c r="R1462" s="25" t="str">
        <f>LEFT(Table1[[#This Row],[Department]],3)</f>
        <v>Fin</v>
      </c>
      <c r="S1462" s="36">
        <f>_xlfn.XLOOKUP(Table1[[#This Row],[City]],Table2[City],Table2[Bonus %])</f>
        <v>7</v>
      </c>
      <c r="U1462" s="48" t="str">
        <v xml:space="preserve">Rohan </v>
      </c>
      <c r="V1462" s="48" t="str">
        <v>Gupta</v>
      </c>
    </row>
    <row r="1463" spans="1:22" x14ac:dyDescent="0.35">
      <c r="A1463" s="9" t="s">
        <v>2653</v>
      </c>
      <c r="B1463" s="41" t="str">
        <f>LEFT(Table1[[#This Row],[Employee Name]],FIND(" ",Table1[[#This Row],[Employee Name]]))</f>
        <v xml:space="preserve">Nisha </v>
      </c>
      <c r="C1463" s="41" t="str">
        <f>RIGHT(Table1[[#This Row],[Employee Name]],LEN(Table1[[#This Row],[Employee Name]])-FIND(" ",Table1[[#This Row],[Employee Name]]))</f>
        <v>Kapoor</v>
      </c>
      <c r="D1463" s="23">
        <f>Table1[[#This Row],[Basic Salary]]+Table1[[#This Row],[Bonus]]</f>
        <v>110993</v>
      </c>
      <c r="E1463" s="10">
        <v>60</v>
      </c>
      <c r="F1463" s="46">
        <v>95</v>
      </c>
      <c r="G1463" s="10" t="str" cm="1">
        <f t="array" ref="G1463">_xlfn.IFS(Table1[[#This Row],[Performance Score]]&gt;=80,"Excellent",Table1[[#This Row],[Performance Score]]&gt;=60,"Good",Table1[[#This Row],[Performance Score]]&gt;=40,"Need Improvement")</f>
        <v>Excellent</v>
      </c>
      <c r="H1463" s="30">
        <f>Table1[[#This Row],[Bonus]]/Table1[[#This Row],[Basic Salary]]</f>
        <v>8.7750761963562948E-2</v>
      </c>
      <c r="I1463" s="10">
        <f ca="1">DATEDIF(Table1[[#This Row],[Date of Birth]],TODAY(),"y")</f>
        <v>22</v>
      </c>
      <c r="J1463" s="34">
        <v>44560</v>
      </c>
      <c r="K1463" s="33" t="str" cm="1">
        <f t="array" aca="1" ref="K1463" ca="1">_xlfn.IFS(L1463&lt;3,"Junior",L1463&lt;=7,"Mid-Level",L1463&gt;7,"Senior")</f>
        <v>Mid-Level</v>
      </c>
      <c r="L1463" s="46">
        <f ca="1">INT(YEARFRAC(Table1[[#This Row],[Joining Date]],TODAY(),1))</f>
        <v>4</v>
      </c>
      <c r="M1463" s="25" t="str">
        <f t="shared" ca="1" si="22"/>
        <v>No</v>
      </c>
      <c r="N1463" s="26">
        <f>YEAR(Table1[[#This Row],[Joining Date]])</f>
        <v>2021</v>
      </c>
      <c r="O1463" s="46">
        <f>MONTH(Table1[[#This Row],[Joining Date]])</f>
        <v>12</v>
      </c>
      <c r="P1463" s="26">
        <f ca="1">NETWORKDAYS(Table1[[#This Row],[Joining Date]],TODAY())</f>
        <v>1173</v>
      </c>
      <c r="Q1463" s="26" t="str">
        <f>LEFT(Table1[[#This Row],[Department]],5)&amp;"-"&amp;RIGHT(Table1[[#This Row],[Employee ID]],3)</f>
        <v>Sales-597</v>
      </c>
      <c r="R1463" s="26" t="str">
        <f>LEFT(Table1[[#This Row],[Department]],3)</f>
        <v>Sal</v>
      </c>
      <c r="S1463" s="37">
        <f>_xlfn.XLOOKUP(Table1[[#This Row],[City]],Table2[City],Table2[Bonus %])</f>
        <v>7</v>
      </c>
      <c r="U1463" s="48" t="str">
        <v xml:space="preserve">Nisha </v>
      </c>
      <c r="V1463" s="48" t="str">
        <v>Kapoor</v>
      </c>
    </row>
    <row r="1464" spans="1:22" x14ac:dyDescent="0.35">
      <c r="A1464" s="7" t="s">
        <v>2912</v>
      </c>
      <c r="B1464" s="40" t="str">
        <f>LEFT(Table1[[#This Row],[Employee Name]],FIND(" ",Table1[[#This Row],[Employee Name]]))</f>
        <v xml:space="preserve">Arjun </v>
      </c>
      <c r="C1464" s="40" t="str">
        <f>RIGHT(Table1[[#This Row],[Employee Name]],LEN(Table1[[#This Row],[Employee Name]])-FIND(" ",Table1[[#This Row],[Employee Name]]))</f>
        <v>Mehta</v>
      </c>
      <c r="D1464" s="22">
        <f>Table1[[#This Row],[Basic Salary]]+Table1[[#This Row],[Bonus]]</f>
        <v>110964</v>
      </c>
      <c r="E1464" s="8">
        <v>83</v>
      </c>
      <c r="F1464" s="45">
        <v>43</v>
      </c>
      <c r="G1464" s="8" t="str" cm="1">
        <f t="array" ref="G1464">_xlfn.IFS(Table1[[#This Row],[Performance Score]]&gt;=80,"Excellent",Table1[[#This Row],[Performance Score]]&gt;=60,"Good",Table1[[#This Row],[Performance Score]]&gt;=40,"Need Improvement")</f>
        <v>Need Improvement</v>
      </c>
      <c r="H1464" s="29">
        <f>Table1[[#This Row],[Bonus]]/Table1[[#This Row],[Basic Salary]]</f>
        <v>0.12182299775562611</v>
      </c>
      <c r="I1464" s="8">
        <f ca="1">DATEDIF(Table1[[#This Row],[Date of Birth]],TODAY(),"y")</f>
        <v>42</v>
      </c>
      <c r="J1464" s="33">
        <v>45132</v>
      </c>
      <c r="K1464" s="33" t="str" cm="1">
        <f t="array" aca="1" ref="K1464" ca="1">_xlfn.IFS(L1464&lt;3,"Junior",L1464&lt;=7,"Mid-Level",L1464&gt;7,"Senior")</f>
        <v>Junior</v>
      </c>
      <c r="L1464" s="45">
        <f ca="1">INT(YEARFRAC(Table1[[#This Row],[Joining Date]],TODAY(),1))</f>
        <v>2</v>
      </c>
      <c r="M1464" s="25" t="str">
        <f t="shared" ca="1" si="22"/>
        <v>No</v>
      </c>
      <c r="N1464" s="25">
        <f>YEAR(Table1[[#This Row],[Joining Date]])</f>
        <v>2023</v>
      </c>
      <c r="O1464" s="45">
        <f>MONTH(Table1[[#This Row],[Joining Date]])</f>
        <v>7</v>
      </c>
      <c r="P1464" s="25">
        <f ca="1">NETWORKDAYS(Table1[[#This Row],[Joining Date]],TODAY())</f>
        <v>765</v>
      </c>
      <c r="Q1464" s="25" t="str">
        <f>LEFT(Table1[[#This Row],[Department]],5)&amp;"-"&amp;RIGHT(Table1[[#This Row],[Employee ID]],3)</f>
        <v>Opera-856</v>
      </c>
      <c r="R1464" s="25" t="str">
        <f>LEFT(Table1[[#This Row],[Department]],3)</f>
        <v>Ope</v>
      </c>
      <c r="S1464" s="36">
        <f>_xlfn.XLOOKUP(Table1[[#This Row],[City]],Table2[City],Table2[Bonus %])</f>
        <v>5</v>
      </c>
      <c r="U1464" s="48" t="str">
        <v xml:space="preserve">Arjun </v>
      </c>
      <c r="V1464" s="48" t="str">
        <v>Mehta</v>
      </c>
    </row>
    <row r="1465" spans="1:22" x14ac:dyDescent="0.35">
      <c r="A1465" s="9" t="s">
        <v>1354</v>
      </c>
      <c r="B1465" s="41" t="str">
        <f>LEFT(Table1[[#This Row],[Employee Name]],FIND(" ",Table1[[#This Row],[Employee Name]]))</f>
        <v xml:space="preserve">Ananya </v>
      </c>
      <c r="C1465" s="41" t="str">
        <f>RIGHT(Table1[[#This Row],[Employee Name]],LEN(Table1[[#This Row],[Employee Name]])-FIND(" ",Table1[[#This Row],[Employee Name]]))</f>
        <v>Rao</v>
      </c>
      <c r="D1465" s="23">
        <f>Table1[[#This Row],[Basic Salary]]+Table1[[#This Row],[Bonus]]</f>
        <v>110948</v>
      </c>
      <c r="E1465" s="10">
        <v>66</v>
      </c>
      <c r="F1465" s="46">
        <v>81</v>
      </c>
      <c r="G1465" s="10" t="str" cm="1">
        <f t="array" ref="G1465">_xlfn.IFS(Table1[[#This Row],[Performance Score]]&gt;=80,"Excellent",Table1[[#This Row],[Performance Score]]&gt;=60,"Good",Table1[[#This Row],[Performance Score]]&gt;=40,"Need Improvement")</f>
        <v>Excellent</v>
      </c>
      <c r="H1465" s="30">
        <f>Table1[[#This Row],[Bonus]]/Table1[[#This Row],[Basic Salary]]</f>
        <v>0.26804960283444768</v>
      </c>
      <c r="I1465" s="10">
        <f ca="1">DATEDIF(Table1[[#This Row],[Date of Birth]],TODAY(),"y")</f>
        <v>29</v>
      </c>
      <c r="J1465" s="34">
        <v>43836</v>
      </c>
      <c r="K1465" s="33" t="str" cm="1">
        <f t="array" aca="1" ref="K1465" ca="1">_xlfn.IFS(L1465&lt;3,"Junior",L1465&lt;=7,"Mid-Level",L1465&gt;7,"Senior")</f>
        <v>Mid-Level</v>
      </c>
      <c r="L1465" s="46">
        <f ca="1">INT(YEARFRAC(Table1[[#This Row],[Joining Date]],TODAY(),1))</f>
        <v>6</v>
      </c>
      <c r="M1465" s="25" t="str">
        <f t="shared" ca="1" si="22"/>
        <v>Yes</v>
      </c>
      <c r="N1465" s="26">
        <f>YEAR(Table1[[#This Row],[Joining Date]])</f>
        <v>2020</v>
      </c>
      <c r="O1465" s="46">
        <f>MONTH(Table1[[#This Row],[Joining Date]])</f>
        <v>1</v>
      </c>
      <c r="P1465" s="26">
        <f ca="1">NETWORKDAYS(Table1[[#This Row],[Joining Date]],TODAY())</f>
        <v>1691</v>
      </c>
      <c r="Q1465" s="26" t="str">
        <f>LEFT(Table1[[#This Row],[Department]],5)&amp;"-"&amp;RIGHT(Table1[[#This Row],[Employee ID]],3)</f>
        <v>IT-298</v>
      </c>
      <c r="R1465" s="26" t="str">
        <f>LEFT(Table1[[#This Row],[Department]],3)</f>
        <v>IT</v>
      </c>
      <c r="S1465" s="37">
        <f>_xlfn.XLOOKUP(Table1[[#This Row],[City]],Table2[City],Table2[Bonus %])</f>
        <v>6</v>
      </c>
      <c r="U1465" s="48" t="str">
        <v xml:space="preserve">Ananya </v>
      </c>
      <c r="V1465" s="48" t="str">
        <v>Rao</v>
      </c>
    </row>
    <row r="1466" spans="1:22" x14ac:dyDescent="0.35">
      <c r="A1466" s="7" t="s">
        <v>1095</v>
      </c>
      <c r="B1466" s="40" t="str">
        <f>LEFT(Table1[[#This Row],[Employee Name]],FIND(" ",Table1[[#This Row],[Employee Name]]))</f>
        <v xml:space="preserve">Karan </v>
      </c>
      <c r="C1466" s="40" t="str">
        <f>RIGHT(Table1[[#This Row],[Employee Name]],LEN(Table1[[#This Row],[Employee Name]])-FIND(" ",Table1[[#This Row],[Employee Name]]))</f>
        <v>Malhotra</v>
      </c>
      <c r="D1466" s="22">
        <f>Table1[[#This Row],[Basic Salary]]+Table1[[#This Row],[Bonus]]</f>
        <v>110935</v>
      </c>
      <c r="E1466" s="8">
        <v>91</v>
      </c>
      <c r="F1466" s="45">
        <v>43</v>
      </c>
      <c r="G1466" s="8" t="str" cm="1">
        <f t="array" ref="G1466">_xlfn.IFS(Table1[[#This Row],[Performance Score]]&gt;=80,"Excellent",Table1[[#This Row],[Performance Score]]&gt;=60,"Good",Table1[[#This Row],[Performance Score]]&gt;=40,"Need Improvement")</f>
        <v>Need Improvement</v>
      </c>
      <c r="H1466" s="29">
        <f>Table1[[#This Row],[Bonus]]/Table1[[#This Row],[Basic Salary]]</f>
        <v>0.29456314984887916</v>
      </c>
      <c r="I1466" s="8">
        <f ca="1">DATEDIF(Table1[[#This Row],[Date of Birth]],TODAY(),"y")</f>
        <v>44</v>
      </c>
      <c r="J1466" s="33">
        <v>44116</v>
      </c>
      <c r="K1466" s="33" t="str" cm="1">
        <f t="array" aca="1" ref="K1466" ca="1">_xlfn.IFS(L1466&lt;3,"Junior",L1466&lt;=7,"Mid-Level",L1466&gt;7,"Senior")</f>
        <v>Mid-Level</v>
      </c>
      <c r="L1466" s="45">
        <f ca="1">INT(YEARFRAC(Table1[[#This Row],[Joining Date]],TODAY(),1))</f>
        <v>5</v>
      </c>
      <c r="M1466" s="25" t="str">
        <f t="shared" ca="1" si="22"/>
        <v>No</v>
      </c>
      <c r="N1466" s="25">
        <f>YEAR(Table1[[#This Row],[Joining Date]])</f>
        <v>2020</v>
      </c>
      <c r="O1466" s="45">
        <f>MONTH(Table1[[#This Row],[Joining Date]])</f>
        <v>10</v>
      </c>
      <c r="P1466" s="25">
        <f ca="1">NETWORKDAYS(Table1[[#This Row],[Joining Date]],TODAY())</f>
        <v>1491</v>
      </c>
      <c r="Q1466" s="25" t="str">
        <f>LEFT(Table1[[#This Row],[Department]],5)&amp;"-"&amp;RIGHT(Table1[[#This Row],[Employee ID]],3)</f>
        <v>Sales-039</v>
      </c>
      <c r="R1466" s="25" t="str">
        <f>LEFT(Table1[[#This Row],[Department]],3)</f>
        <v>Sal</v>
      </c>
      <c r="S1466" s="36">
        <f>_xlfn.XLOOKUP(Table1[[#This Row],[City]],Table2[City],Table2[Bonus %])</f>
        <v>6</v>
      </c>
      <c r="U1466" s="48" t="str">
        <v xml:space="preserve">Karan </v>
      </c>
      <c r="V1466" s="48" t="str">
        <v>Malhotra</v>
      </c>
    </row>
    <row r="1467" spans="1:22" x14ac:dyDescent="0.35">
      <c r="A1467" s="9" t="s">
        <v>2828</v>
      </c>
      <c r="B1467" s="41" t="str">
        <f>LEFT(Table1[[#This Row],[Employee Name]],FIND(" ",Table1[[#This Row],[Employee Name]]))</f>
        <v xml:space="preserve">Pooja </v>
      </c>
      <c r="C1467" s="41" t="str">
        <f>RIGHT(Table1[[#This Row],[Employee Name]],LEN(Table1[[#This Row],[Employee Name]])-FIND(" ",Table1[[#This Row],[Employee Name]]))</f>
        <v>Das</v>
      </c>
      <c r="D1467" s="23">
        <f>Table1[[#This Row],[Basic Salary]]+Table1[[#This Row],[Bonus]]</f>
        <v>110920</v>
      </c>
      <c r="E1467" s="10">
        <v>79</v>
      </c>
      <c r="F1467" s="46">
        <v>60</v>
      </c>
      <c r="G1467" s="10" t="str" cm="1">
        <f t="array" ref="G1467">_xlfn.IFS(Table1[[#This Row],[Performance Score]]&gt;=80,"Excellent",Table1[[#This Row],[Performance Score]]&gt;=60,"Good",Table1[[#This Row],[Performance Score]]&gt;=40,"Need Improvement")</f>
        <v>Good</v>
      </c>
      <c r="H1467" s="30">
        <f>Table1[[#This Row],[Bonus]]/Table1[[#This Row],[Basic Salary]]</f>
        <v>0.30170987313844455</v>
      </c>
      <c r="I1467" s="10">
        <f ca="1">DATEDIF(Table1[[#This Row],[Date of Birth]],TODAY(),"y")</f>
        <v>22</v>
      </c>
      <c r="J1467" s="34">
        <v>45447</v>
      </c>
      <c r="K1467" s="33" t="str" cm="1">
        <f t="array" aca="1" ref="K1467" ca="1">_xlfn.IFS(L1467&lt;3,"Junior",L1467&lt;=7,"Mid-Level",L1467&gt;7,"Senior")</f>
        <v>Junior</v>
      </c>
      <c r="L1467" s="46">
        <f ca="1">INT(YEARFRAC(Table1[[#This Row],[Joining Date]],TODAY(),1))</f>
        <v>2</v>
      </c>
      <c r="M1467" s="25" t="str">
        <f t="shared" ca="1" si="22"/>
        <v>No</v>
      </c>
      <c r="N1467" s="26">
        <f>YEAR(Table1[[#This Row],[Joining Date]])</f>
        <v>2024</v>
      </c>
      <c r="O1467" s="46">
        <f>MONTH(Table1[[#This Row],[Joining Date]])</f>
        <v>6</v>
      </c>
      <c r="P1467" s="26">
        <f ca="1">NETWORKDAYS(Table1[[#This Row],[Joining Date]],TODAY())</f>
        <v>540</v>
      </c>
      <c r="Q1467" s="26" t="str">
        <f>LEFT(Table1[[#This Row],[Department]],5)&amp;"-"&amp;RIGHT(Table1[[#This Row],[Employee ID]],3)</f>
        <v>HR-772</v>
      </c>
      <c r="R1467" s="26" t="str">
        <f>LEFT(Table1[[#This Row],[Department]],3)</f>
        <v>HR</v>
      </c>
      <c r="S1467" s="37">
        <f>_xlfn.XLOOKUP(Table1[[#This Row],[City]],Table2[City],Table2[Bonus %])</f>
        <v>7</v>
      </c>
      <c r="U1467" s="48" t="str">
        <v xml:space="preserve">Pooja </v>
      </c>
      <c r="V1467" s="48" t="str">
        <v>Das</v>
      </c>
    </row>
    <row r="1468" spans="1:22" x14ac:dyDescent="0.35">
      <c r="A1468" s="7" t="s">
        <v>3694</v>
      </c>
      <c r="B1468" s="40" t="str">
        <f>LEFT(Table1[[#This Row],[Employee Name]],FIND(" ",Table1[[#This Row],[Employee Name]]))</f>
        <v xml:space="preserve">Krishna </v>
      </c>
      <c r="C1468" s="40" t="str">
        <f>RIGHT(Table1[[#This Row],[Employee Name]],LEN(Table1[[#This Row],[Employee Name]])-FIND(" ",Table1[[#This Row],[Employee Name]]))</f>
        <v>Chaitanya</v>
      </c>
      <c r="D1468" s="22">
        <f>Table1[[#This Row],[Basic Salary]]+Table1[[#This Row],[Bonus]]</f>
        <v>110919</v>
      </c>
      <c r="E1468" s="8">
        <v>64</v>
      </c>
      <c r="F1468" s="45">
        <v>40</v>
      </c>
      <c r="G1468" s="8" t="str" cm="1">
        <f t="array" ref="G1468">_xlfn.IFS(Table1[[#This Row],[Performance Score]]&gt;=80,"Excellent",Table1[[#This Row],[Performance Score]]&gt;=60,"Good",Table1[[#This Row],[Performance Score]]&gt;=40,"Need Improvement")</f>
        <v>Need Improvement</v>
      </c>
      <c r="H1468" s="29">
        <f>Table1[[#This Row],[Bonus]]/Table1[[#This Row],[Basic Salary]]</f>
        <v>0.21737842020348358</v>
      </c>
      <c r="I1468" s="8">
        <f ca="1">DATEDIF(Table1[[#This Row],[Date of Birth]],TODAY(),"y")</f>
        <v>35</v>
      </c>
      <c r="J1468" s="33">
        <v>45374</v>
      </c>
      <c r="K1468" s="33" t="str" cm="1">
        <f t="array" aca="1" ref="K1468" ca="1">_xlfn.IFS(L1468&lt;3,"Junior",L1468&lt;=7,"Mid-Level",L1468&gt;7,"Senior")</f>
        <v>Junior</v>
      </c>
      <c r="L1468" s="45">
        <f ca="1">INT(YEARFRAC(Table1[[#This Row],[Joining Date]],TODAY(),1))</f>
        <v>2</v>
      </c>
      <c r="M1468" s="25" t="str">
        <f t="shared" ca="1" si="22"/>
        <v>No</v>
      </c>
      <c r="N1468" s="25">
        <f>YEAR(Table1[[#This Row],[Joining Date]])</f>
        <v>2024</v>
      </c>
      <c r="O1468" s="45">
        <f>MONTH(Table1[[#This Row],[Joining Date]])</f>
        <v>3</v>
      </c>
      <c r="P1468" s="25">
        <f ca="1">NETWORKDAYS(Table1[[#This Row],[Joining Date]],TODAY())</f>
        <v>591</v>
      </c>
      <c r="Q1468" s="25" t="str">
        <f>LEFT(Table1[[#This Row],[Department]],5)&amp;"-"&amp;RIGHT(Table1[[#This Row],[Employee ID]],3)</f>
        <v>IT-638</v>
      </c>
      <c r="R1468" s="25" t="str">
        <f>LEFT(Table1[[#This Row],[Department]],3)</f>
        <v>IT</v>
      </c>
      <c r="S1468" s="36">
        <f>_xlfn.XLOOKUP(Table1[[#This Row],[City]],Table2[City],Table2[Bonus %])</f>
        <v>4</v>
      </c>
      <c r="U1468" s="48" t="str">
        <v xml:space="preserve">Krishna </v>
      </c>
      <c r="V1468" s="48" t="str">
        <v>Chaitanya</v>
      </c>
    </row>
    <row r="1469" spans="1:22" x14ac:dyDescent="0.35">
      <c r="A1469" s="9" t="s">
        <v>3181</v>
      </c>
      <c r="B1469" s="41" t="str">
        <f>LEFT(Table1[[#This Row],[Employee Name]],FIND(" ",Table1[[#This Row],[Employee Name]]))</f>
        <v xml:space="preserve">Neha </v>
      </c>
      <c r="C1469" s="41" t="str">
        <f>RIGHT(Table1[[#This Row],[Employee Name]],LEN(Table1[[#This Row],[Employee Name]])-FIND(" ",Table1[[#This Row],[Employee Name]]))</f>
        <v>Kulkarni</v>
      </c>
      <c r="D1469" s="23">
        <f>Table1[[#This Row],[Basic Salary]]+Table1[[#This Row],[Bonus]]</f>
        <v>110918</v>
      </c>
      <c r="E1469" s="10">
        <v>82</v>
      </c>
      <c r="F1469" s="46">
        <v>87</v>
      </c>
      <c r="G1469" s="10" t="str" cm="1">
        <f t="array" ref="G1469">_xlfn.IFS(Table1[[#This Row],[Performance Score]]&gt;=80,"Excellent",Table1[[#This Row],[Performance Score]]&gt;=60,"Good",Table1[[#This Row],[Performance Score]]&gt;=40,"Need Improvement")</f>
        <v>Excellent</v>
      </c>
      <c r="H1469" s="30">
        <f>Table1[[#This Row],[Bonus]]/Table1[[#This Row],[Basic Salary]]</f>
        <v>0.11868885526979324</v>
      </c>
      <c r="I1469" s="10">
        <f ca="1">DATEDIF(Table1[[#This Row],[Date of Birth]],TODAY(),"y")</f>
        <v>44</v>
      </c>
      <c r="J1469" s="34">
        <v>45746</v>
      </c>
      <c r="K1469" s="33" t="str" cm="1">
        <f t="array" aca="1" ref="K1469" ca="1">_xlfn.IFS(L1469&lt;3,"Junior",L1469&lt;=7,"Mid-Level",L1469&gt;7,"Senior")</f>
        <v>Junior</v>
      </c>
      <c r="L1469" s="46">
        <f ca="1">INT(YEARFRAC(Table1[[#This Row],[Joining Date]],TODAY(),1))</f>
        <v>1</v>
      </c>
      <c r="M1469" s="25" t="str">
        <f t="shared" ca="1" si="22"/>
        <v>No</v>
      </c>
      <c r="N1469" s="26">
        <f>YEAR(Table1[[#This Row],[Joining Date]])</f>
        <v>2025</v>
      </c>
      <c r="O1469" s="46">
        <f>MONTH(Table1[[#This Row],[Joining Date]])</f>
        <v>3</v>
      </c>
      <c r="P1469" s="26">
        <f ca="1">NETWORKDAYS(Table1[[#This Row],[Joining Date]],TODAY())</f>
        <v>326</v>
      </c>
      <c r="Q1469" s="26" t="str">
        <f>LEFT(Table1[[#This Row],[Department]],5)&amp;"-"&amp;RIGHT(Table1[[#This Row],[Employee ID]],3)</f>
        <v>Marke-125</v>
      </c>
      <c r="R1469" s="26" t="str">
        <f>LEFT(Table1[[#This Row],[Department]],3)</f>
        <v>Mar</v>
      </c>
      <c r="S1469" s="37">
        <f>_xlfn.XLOOKUP(Table1[[#This Row],[City]],Table2[City],Table2[Bonus %])</f>
        <v>4</v>
      </c>
      <c r="U1469" s="48" t="str">
        <v xml:space="preserve">Neha </v>
      </c>
      <c r="V1469" s="48" t="str">
        <v>Kulkarni</v>
      </c>
    </row>
    <row r="1470" spans="1:22" x14ac:dyDescent="0.35">
      <c r="A1470" s="7" t="s">
        <v>1365</v>
      </c>
      <c r="B1470" s="40" t="str">
        <f>LEFT(Table1[[#This Row],[Employee Name]],FIND(" ",Table1[[#This Row],[Employee Name]]))</f>
        <v xml:space="preserve">Sneha </v>
      </c>
      <c r="C1470" s="40" t="str">
        <f>RIGHT(Table1[[#This Row],[Employee Name]],LEN(Table1[[#This Row],[Employee Name]])-FIND(" ",Table1[[#This Row],[Employee Name]]))</f>
        <v>Iyer</v>
      </c>
      <c r="D1470" s="22">
        <f>Table1[[#This Row],[Basic Salary]]+Table1[[#This Row],[Bonus]]</f>
        <v>110911</v>
      </c>
      <c r="E1470" s="8">
        <v>70</v>
      </c>
      <c r="F1470" s="45">
        <v>44</v>
      </c>
      <c r="G1470" s="8" t="str" cm="1">
        <f t="array" ref="G1470">_xlfn.IFS(Table1[[#This Row],[Performance Score]]&gt;=80,"Excellent",Table1[[#This Row],[Performance Score]]&gt;=60,"Good",Table1[[#This Row],[Performance Score]]&gt;=40,"Need Improvement")</f>
        <v>Need Improvement</v>
      </c>
      <c r="H1470" s="29">
        <f>Table1[[#This Row],[Bonus]]/Table1[[#This Row],[Basic Salary]]</f>
        <v>0.28321686412439839</v>
      </c>
      <c r="I1470" s="8">
        <f ca="1">DATEDIF(Table1[[#This Row],[Date of Birth]],TODAY(),"y")</f>
        <v>18</v>
      </c>
      <c r="J1470" s="33">
        <v>42255</v>
      </c>
      <c r="K1470" s="33" t="str" cm="1">
        <f t="array" aca="1" ref="K1470" ca="1">_xlfn.IFS(L1470&lt;3,"Junior",L1470&lt;=7,"Mid-Level",L1470&gt;7,"Senior")</f>
        <v>Senior</v>
      </c>
      <c r="L1470" s="45">
        <f ca="1">INT(YEARFRAC(Table1[[#This Row],[Joining Date]],TODAY(),1))</f>
        <v>10</v>
      </c>
      <c r="M1470" s="25" t="str">
        <f t="shared" ca="1" si="22"/>
        <v>Yes</v>
      </c>
      <c r="N1470" s="25">
        <f>YEAR(Table1[[#This Row],[Joining Date]])</f>
        <v>2015</v>
      </c>
      <c r="O1470" s="45">
        <f>MONTH(Table1[[#This Row],[Joining Date]])</f>
        <v>9</v>
      </c>
      <c r="P1470" s="25">
        <f ca="1">NETWORKDAYS(Table1[[#This Row],[Joining Date]],TODAY())</f>
        <v>2820</v>
      </c>
      <c r="Q1470" s="25" t="str">
        <f>LEFT(Table1[[#This Row],[Department]],5)&amp;"-"&amp;RIGHT(Table1[[#This Row],[Employee ID]],3)</f>
        <v>Sales-309</v>
      </c>
      <c r="R1470" s="25" t="str">
        <f>LEFT(Table1[[#This Row],[Department]],3)</f>
        <v>Sal</v>
      </c>
      <c r="S1470" s="36">
        <f>_xlfn.XLOOKUP(Table1[[#This Row],[City]],Table2[City],Table2[Bonus %])</f>
        <v>6</v>
      </c>
      <c r="U1470" s="48" t="str">
        <v xml:space="preserve">Sneha </v>
      </c>
      <c r="V1470" s="48" t="str">
        <v>Iyer</v>
      </c>
    </row>
    <row r="1471" spans="1:22" x14ac:dyDescent="0.35">
      <c r="A1471" s="9" t="s">
        <v>363</v>
      </c>
      <c r="B1471" s="41" t="str">
        <f>LEFT(Table1[[#This Row],[Employee Name]],FIND(" ",Table1[[#This Row],[Employee Name]]))</f>
        <v xml:space="preserve">Gayathri </v>
      </c>
      <c r="C1471" s="41" t="str">
        <f>RIGHT(Table1[[#This Row],[Employee Name]],LEN(Table1[[#This Row],[Employee Name]])-FIND(" ",Table1[[#This Row],[Employee Name]]))</f>
        <v>Iyer</v>
      </c>
      <c r="D1471" s="23">
        <f>Table1[[#This Row],[Basic Salary]]+Table1[[#This Row],[Bonus]]</f>
        <v>110891</v>
      </c>
      <c r="E1471" s="10">
        <v>82</v>
      </c>
      <c r="F1471" s="46">
        <v>94</v>
      </c>
      <c r="G1471" s="10" t="str" cm="1">
        <f t="array" ref="G1471">_xlfn.IFS(Table1[[#This Row],[Performance Score]]&gt;=80,"Excellent",Table1[[#This Row],[Performance Score]]&gt;=60,"Good",Table1[[#This Row],[Performance Score]]&gt;=40,"Need Improvement")</f>
        <v>Excellent</v>
      </c>
      <c r="H1471" s="30">
        <f>Table1[[#This Row],[Bonus]]/Table1[[#This Row],[Basic Salary]]</f>
        <v>0.30323543583776985</v>
      </c>
      <c r="I1471" s="10">
        <f ca="1">DATEDIF(Table1[[#This Row],[Date of Birth]],TODAY(),"y")</f>
        <v>13</v>
      </c>
      <c r="J1471" s="34">
        <v>42386</v>
      </c>
      <c r="K1471" s="33" t="str" cm="1">
        <f t="array" aca="1" ref="K1471" ca="1">_xlfn.IFS(L1471&lt;3,"Junior",L1471&lt;=7,"Mid-Level",L1471&gt;7,"Senior")</f>
        <v>Senior</v>
      </c>
      <c r="L1471" s="46">
        <f ca="1">INT(YEARFRAC(Table1[[#This Row],[Joining Date]],TODAY(),1))</f>
        <v>10</v>
      </c>
      <c r="M1471" s="25" t="str">
        <f t="shared" ca="1" si="22"/>
        <v>Yes</v>
      </c>
      <c r="N1471" s="26">
        <f>YEAR(Table1[[#This Row],[Joining Date]])</f>
        <v>2016</v>
      </c>
      <c r="O1471" s="46">
        <f>MONTH(Table1[[#This Row],[Joining Date]])</f>
        <v>1</v>
      </c>
      <c r="P1471" s="26">
        <f ca="1">NETWORKDAYS(Table1[[#This Row],[Joining Date]],TODAY())</f>
        <v>2726</v>
      </c>
      <c r="Q1471" s="26" t="str">
        <f>LEFT(Table1[[#This Row],[Department]],5)&amp;"-"&amp;RIGHT(Table1[[#This Row],[Employee ID]],3)</f>
        <v>Suppo-307</v>
      </c>
      <c r="R1471" s="26" t="str">
        <f>LEFT(Table1[[#This Row],[Department]],3)</f>
        <v>Sup</v>
      </c>
      <c r="S1471" s="37">
        <f>_xlfn.XLOOKUP(Table1[[#This Row],[City]],Table2[City],Table2[Bonus %])</f>
        <v>5</v>
      </c>
      <c r="U1471" s="48" t="str">
        <v xml:space="preserve">Gayathri </v>
      </c>
      <c r="V1471" s="48" t="str">
        <v>Iyer</v>
      </c>
    </row>
    <row r="1472" spans="1:22" x14ac:dyDescent="0.35">
      <c r="A1472" s="7" t="s">
        <v>291</v>
      </c>
      <c r="B1472" s="40" t="str">
        <f>LEFT(Table1[[#This Row],[Employee Name]],FIND(" ",Table1[[#This Row],[Employee Name]]))</f>
        <v xml:space="preserve">Rahul </v>
      </c>
      <c r="C1472" s="40" t="str">
        <f>RIGHT(Table1[[#This Row],[Employee Name]],LEN(Table1[[#This Row],[Employee Name]])-FIND(" ",Table1[[#This Row],[Employee Name]]))</f>
        <v>Verma</v>
      </c>
      <c r="D1472" s="22">
        <f>Table1[[#This Row],[Basic Salary]]+Table1[[#This Row],[Bonus]]</f>
        <v>110884</v>
      </c>
      <c r="E1472" s="8">
        <v>89</v>
      </c>
      <c r="F1472" s="45">
        <v>76</v>
      </c>
      <c r="G1472" s="8" t="str" cm="1">
        <f t="array" ref="G1472">_xlfn.IFS(Table1[[#This Row],[Performance Score]]&gt;=80,"Excellent",Table1[[#This Row],[Performance Score]]&gt;=60,"Good",Table1[[#This Row],[Performance Score]]&gt;=40,"Need Improvement")</f>
        <v>Good</v>
      </c>
      <c r="H1472" s="29">
        <f>Table1[[#This Row],[Bonus]]/Table1[[#This Row],[Basic Salary]]</f>
        <v>0.20170799375758627</v>
      </c>
      <c r="I1472" s="8">
        <f ca="1">DATEDIF(Table1[[#This Row],[Date of Birth]],TODAY(),"y")</f>
        <v>40</v>
      </c>
      <c r="J1472" s="33">
        <v>43862</v>
      </c>
      <c r="K1472" s="33" t="str" cm="1">
        <f t="array" aca="1" ref="K1472" ca="1">_xlfn.IFS(L1472&lt;3,"Junior",L1472&lt;=7,"Mid-Level",L1472&gt;7,"Senior")</f>
        <v>Mid-Level</v>
      </c>
      <c r="L1472" s="45">
        <f ca="1">INT(YEARFRAC(Table1[[#This Row],[Joining Date]],TODAY(),1))</f>
        <v>6</v>
      </c>
      <c r="M1472" s="25" t="str">
        <f t="shared" ca="1" si="22"/>
        <v>Yes</v>
      </c>
      <c r="N1472" s="25">
        <f>YEAR(Table1[[#This Row],[Joining Date]])</f>
        <v>2020</v>
      </c>
      <c r="O1472" s="45">
        <f>MONTH(Table1[[#This Row],[Joining Date]])</f>
        <v>2</v>
      </c>
      <c r="P1472" s="25">
        <f ca="1">NETWORKDAYS(Table1[[#This Row],[Joining Date]],TODAY())</f>
        <v>1671</v>
      </c>
      <c r="Q1472" s="25" t="str">
        <f>LEFT(Table1[[#This Row],[Department]],5)&amp;"-"&amp;RIGHT(Table1[[#This Row],[Employee ID]],3)</f>
        <v>Suppo-235</v>
      </c>
      <c r="R1472" s="25" t="str">
        <f>LEFT(Table1[[#This Row],[Department]],3)</f>
        <v>Sup</v>
      </c>
      <c r="S1472" s="36">
        <f>_xlfn.XLOOKUP(Table1[[#This Row],[City]],Table2[City],Table2[Bonus %])</f>
        <v>5</v>
      </c>
      <c r="U1472" s="48" t="str">
        <v xml:space="preserve">Rahul </v>
      </c>
      <c r="V1472" s="48" t="str">
        <v>Verma</v>
      </c>
    </row>
    <row r="1473" spans="1:22" x14ac:dyDescent="0.35">
      <c r="A1473" s="9" t="s">
        <v>3290</v>
      </c>
      <c r="B1473" s="41" t="str">
        <f>LEFT(Table1[[#This Row],[Employee Name]],FIND(" ",Table1[[#This Row],[Employee Name]]))</f>
        <v xml:space="preserve">Arjun </v>
      </c>
      <c r="C1473" s="41" t="str">
        <f>RIGHT(Table1[[#This Row],[Employee Name]],LEN(Table1[[#This Row],[Employee Name]])-FIND(" ",Table1[[#This Row],[Employee Name]]))</f>
        <v>Mehta</v>
      </c>
      <c r="D1473" s="23">
        <f>Table1[[#This Row],[Basic Salary]]+Table1[[#This Row],[Bonus]]</f>
        <v>110882</v>
      </c>
      <c r="E1473" s="10">
        <v>92</v>
      </c>
      <c r="F1473" s="46">
        <v>85</v>
      </c>
      <c r="G1473" s="10" t="str" cm="1">
        <f t="array" ref="G1473">_xlfn.IFS(Table1[[#This Row],[Performance Score]]&gt;=80,"Excellent",Table1[[#This Row],[Performance Score]]&gt;=60,"Good",Table1[[#This Row],[Performance Score]]&gt;=40,"Need Improvement")</f>
        <v>Excellent</v>
      </c>
      <c r="H1473" s="30">
        <f>Table1[[#This Row],[Bonus]]/Table1[[#This Row],[Basic Salary]]</f>
        <v>0.17127223560231547</v>
      </c>
      <c r="I1473" s="10">
        <f ca="1">DATEDIF(Table1[[#This Row],[Date of Birth]],TODAY(),"y")</f>
        <v>16</v>
      </c>
      <c r="J1473" s="34">
        <v>43102</v>
      </c>
      <c r="K1473" s="33" t="str" cm="1">
        <f t="array" aca="1" ref="K1473" ca="1">_xlfn.IFS(L1473&lt;3,"Junior",L1473&lt;=7,"Mid-Level",L1473&gt;7,"Senior")</f>
        <v>Senior</v>
      </c>
      <c r="L1473" s="46">
        <f ca="1">INT(YEARFRAC(Table1[[#This Row],[Joining Date]],TODAY(),1))</f>
        <v>8</v>
      </c>
      <c r="M1473" s="25" t="str">
        <f t="shared" ca="1" si="22"/>
        <v>Yes</v>
      </c>
      <c r="N1473" s="26">
        <f>YEAR(Table1[[#This Row],[Joining Date]])</f>
        <v>2018</v>
      </c>
      <c r="O1473" s="46">
        <f>MONTH(Table1[[#This Row],[Joining Date]])</f>
        <v>1</v>
      </c>
      <c r="P1473" s="26">
        <f ca="1">NETWORKDAYS(Table1[[#This Row],[Joining Date]],TODAY())</f>
        <v>2215</v>
      </c>
      <c r="Q1473" s="26" t="str">
        <f>LEFT(Table1[[#This Row],[Department]],5)&amp;"-"&amp;RIGHT(Table1[[#This Row],[Employee ID]],3)</f>
        <v>IT-234</v>
      </c>
      <c r="R1473" s="26" t="str">
        <f>LEFT(Table1[[#This Row],[Department]],3)</f>
        <v>IT</v>
      </c>
      <c r="S1473" s="37">
        <f>_xlfn.XLOOKUP(Table1[[#This Row],[City]],Table2[City],Table2[Bonus %])</f>
        <v>5</v>
      </c>
      <c r="U1473" s="48" t="str">
        <v xml:space="preserve">Arjun </v>
      </c>
      <c r="V1473" s="48" t="str">
        <v>Mehta</v>
      </c>
    </row>
    <row r="1474" spans="1:22" x14ac:dyDescent="0.35">
      <c r="A1474" s="7" t="s">
        <v>1568</v>
      </c>
      <c r="B1474" s="40" t="str">
        <f>LEFT(Table1[[#This Row],[Employee Name]],FIND(" ",Table1[[#This Row],[Employee Name]]))</f>
        <v xml:space="preserve">Rahul </v>
      </c>
      <c r="C1474" s="40" t="str">
        <f>RIGHT(Table1[[#This Row],[Employee Name]],LEN(Table1[[#This Row],[Employee Name]])-FIND(" ",Table1[[#This Row],[Employee Name]]))</f>
        <v>Verma</v>
      </c>
      <c r="D1474" s="22">
        <f>Table1[[#This Row],[Basic Salary]]+Table1[[#This Row],[Bonus]]</f>
        <v>110859</v>
      </c>
      <c r="E1474" s="8">
        <v>62</v>
      </c>
      <c r="F1474" s="45">
        <v>99</v>
      </c>
      <c r="G1474" s="8" t="str" cm="1">
        <f t="array" ref="G1474">_xlfn.IFS(Table1[[#This Row],[Performance Score]]&gt;=80,"Excellent",Table1[[#This Row],[Performance Score]]&gt;=60,"Good",Table1[[#This Row],[Performance Score]]&gt;=40,"Need Improvement")</f>
        <v>Excellent</v>
      </c>
      <c r="H1474" s="29">
        <f>Table1[[#This Row],[Bonus]]/Table1[[#This Row],[Basic Salary]]</f>
        <v>5.2302347435666217E-2</v>
      </c>
      <c r="I1474" s="8">
        <f ca="1">DATEDIF(Table1[[#This Row],[Date of Birth]],TODAY(),"y")</f>
        <v>17</v>
      </c>
      <c r="J1474" s="33">
        <v>44344</v>
      </c>
      <c r="K1474" s="33" t="str" cm="1">
        <f t="array" aca="1" ref="K1474" ca="1">_xlfn.IFS(L1474&lt;3,"Junior",L1474&lt;=7,"Mid-Level",L1474&gt;7,"Senior")</f>
        <v>Mid-Level</v>
      </c>
      <c r="L1474" s="45">
        <f ca="1">INT(YEARFRAC(Table1[[#This Row],[Joining Date]],TODAY(),1))</f>
        <v>5</v>
      </c>
      <c r="M1474" s="25" t="str">
        <f t="shared" ref="M1474:M1537" ca="1" si="23">IF(L1474&gt;5,"Yes","No")</f>
        <v>No</v>
      </c>
      <c r="N1474" s="25">
        <f>YEAR(Table1[[#This Row],[Joining Date]])</f>
        <v>2021</v>
      </c>
      <c r="O1474" s="45">
        <f>MONTH(Table1[[#This Row],[Joining Date]])</f>
        <v>5</v>
      </c>
      <c r="P1474" s="25">
        <f ca="1">NETWORKDAYS(Table1[[#This Row],[Joining Date]],TODAY())</f>
        <v>1327</v>
      </c>
      <c r="Q1474" s="25" t="str">
        <f>LEFT(Table1[[#This Row],[Department]],5)&amp;"-"&amp;RIGHT(Table1[[#This Row],[Employee ID]],3)</f>
        <v>IT-512</v>
      </c>
      <c r="R1474" s="25" t="str">
        <f>LEFT(Table1[[#This Row],[Department]],3)</f>
        <v>IT</v>
      </c>
      <c r="S1474" s="36">
        <f>_xlfn.XLOOKUP(Table1[[#This Row],[City]],Table2[City],Table2[Bonus %])</f>
        <v>8</v>
      </c>
      <c r="U1474" s="48" t="str">
        <v xml:space="preserve">Rahul </v>
      </c>
      <c r="V1474" s="48" t="str">
        <v>Verma</v>
      </c>
    </row>
    <row r="1475" spans="1:22" x14ac:dyDescent="0.35">
      <c r="A1475" s="9" t="s">
        <v>4679</v>
      </c>
      <c r="B1475" s="41" t="str">
        <f>LEFT(Table1[[#This Row],[Employee Name]],FIND(" ",Table1[[#This Row],[Employee Name]]))</f>
        <v xml:space="preserve">Ishita </v>
      </c>
      <c r="C1475" s="41" t="str">
        <f>RIGHT(Table1[[#This Row],[Employee Name]],LEN(Table1[[#This Row],[Employee Name]])-FIND(" ",Table1[[#This Row],[Employee Name]]))</f>
        <v>Roy</v>
      </c>
      <c r="D1475" s="23">
        <f>Table1[[#This Row],[Basic Salary]]+Table1[[#This Row],[Bonus]]</f>
        <v>110859</v>
      </c>
      <c r="E1475" s="10">
        <v>84</v>
      </c>
      <c r="F1475" s="46">
        <v>62</v>
      </c>
      <c r="G1475" s="10" t="str" cm="1">
        <f t="array" ref="G1475">_xlfn.IFS(Table1[[#This Row],[Performance Score]]&gt;=80,"Excellent",Table1[[#This Row],[Performance Score]]&gt;=60,"Good",Table1[[#This Row],[Performance Score]]&gt;=40,"Need Improvement")</f>
        <v>Good</v>
      </c>
      <c r="H1475" s="30">
        <f>Table1[[#This Row],[Bonus]]/Table1[[#This Row],[Basic Salary]]</f>
        <v>0.27983144770260909</v>
      </c>
      <c r="I1475" s="10">
        <f ca="1">DATEDIF(Table1[[#This Row],[Date of Birth]],TODAY(),"y")</f>
        <v>32</v>
      </c>
      <c r="J1475" s="34">
        <v>45956</v>
      </c>
      <c r="K1475" s="33" t="str" cm="1">
        <f t="array" aca="1" ref="K1475" ca="1">_xlfn.IFS(L1475&lt;3,"Junior",L1475&lt;=7,"Mid-Level",L1475&gt;7,"Senior")</f>
        <v>Junior</v>
      </c>
      <c r="L1475" s="46">
        <f ca="1">INT(YEARFRAC(Table1[[#This Row],[Joining Date]],TODAY(),1))</f>
        <v>0</v>
      </c>
      <c r="M1475" s="25" t="str">
        <f t="shared" ca="1" si="23"/>
        <v>No</v>
      </c>
      <c r="N1475" s="26">
        <f>YEAR(Table1[[#This Row],[Joining Date]])</f>
        <v>2025</v>
      </c>
      <c r="O1475" s="46">
        <f>MONTH(Table1[[#This Row],[Joining Date]])</f>
        <v>10</v>
      </c>
      <c r="P1475" s="26">
        <f ca="1">NETWORKDAYS(Table1[[#This Row],[Joining Date]],TODAY())</f>
        <v>176</v>
      </c>
      <c r="Q1475" s="26" t="str">
        <f>LEFT(Table1[[#This Row],[Department]],5)&amp;"-"&amp;RIGHT(Table1[[#This Row],[Employee ID]],3)</f>
        <v>HR-623</v>
      </c>
      <c r="R1475" s="26" t="str">
        <f>LEFT(Table1[[#This Row],[Department]],3)</f>
        <v>HR</v>
      </c>
      <c r="S1475" s="37">
        <f>_xlfn.XLOOKUP(Table1[[#This Row],[City]],Table2[City],Table2[Bonus %])</f>
        <v>5</v>
      </c>
      <c r="U1475" s="48" t="str">
        <v xml:space="preserve">Ishita </v>
      </c>
      <c r="V1475" s="48" t="str">
        <v>Roy</v>
      </c>
    </row>
    <row r="1476" spans="1:22" x14ac:dyDescent="0.35">
      <c r="A1476" s="7" t="s">
        <v>3816</v>
      </c>
      <c r="B1476" s="40" t="str">
        <f>LEFT(Table1[[#This Row],[Employee Name]],FIND(" ",Table1[[#This Row],[Employee Name]]))</f>
        <v xml:space="preserve">Ajay </v>
      </c>
      <c r="C1476" s="40" t="str">
        <f>RIGHT(Table1[[#This Row],[Employee Name]],LEN(Table1[[#This Row],[Employee Name]])-FIND(" ",Table1[[#This Row],[Employee Name]]))</f>
        <v>Singh</v>
      </c>
      <c r="D1476" s="22">
        <f>Table1[[#This Row],[Basic Salary]]+Table1[[#This Row],[Bonus]]</f>
        <v>110846</v>
      </c>
      <c r="E1476" s="8">
        <v>72</v>
      </c>
      <c r="F1476" s="45">
        <v>47</v>
      </c>
      <c r="G1476" s="8" t="str" cm="1">
        <f t="array" ref="G1476">_xlfn.IFS(Table1[[#This Row],[Performance Score]]&gt;=80,"Excellent",Table1[[#This Row],[Performance Score]]&gt;=60,"Good",Table1[[#This Row],[Performance Score]]&gt;=40,"Need Improvement")</f>
        <v>Need Improvement</v>
      </c>
      <c r="H1476" s="29">
        <f>Table1[[#This Row],[Bonus]]/Table1[[#This Row],[Basic Salary]]</f>
        <v>5.0453933776842742E-2</v>
      </c>
      <c r="I1476" s="8">
        <f ca="1">DATEDIF(Table1[[#This Row],[Date of Birth]],TODAY(),"y")</f>
        <v>43</v>
      </c>
      <c r="J1476" s="33">
        <v>44110</v>
      </c>
      <c r="K1476" s="33" t="str" cm="1">
        <f t="array" aca="1" ref="K1476" ca="1">_xlfn.IFS(L1476&lt;3,"Junior",L1476&lt;=7,"Mid-Level",L1476&gt;7,"Senior")</f>
        <v>Mid-Level</v>
      </c>
      <c r="L1476" s="45">
        <f ca="1">INT(YEARFRAC(Table1[[#This Row],[Joining Date]],TODAY(),1))</f>
        <v>5</v>
      </c>
      <c r="M1476" s="25" t="str">
        <f t="shared" ca="1" si="23"/>
        <v>No</v>
      </c>
      <c r="N1476" s="25">
        <f>YEAR(Table1[[#This Row],[Joining Date]])</f>
        <v>2020</v>
      </c>
      <c r="O1476" s="45">
        <f>MONTH(Table1[[#This Row],[Joining Date]])</f>
        <v>10</v>
      </c>
      <c r="P1476" s="25">
        <f ca="1">NETWORKDAYS(Table1[[#This Row],[Joining Date]],TODAY())</f>
        <v>1495</v>
      </c>
      <c r="Q1476" s="25" t="str">
        <f>LEFT(Table1[[#This Row],[Department]],5)&amp;"-"&amp;RIGHT(Table1[[#This Row],[Employee ID]],3)</f>
        <v>IT-760</v>
      </c>
      <c r="R1476" s="25" t="str">
        <f>LEFT(Table1[[#This Row],[Department]],3)</f>
        <v>IT</v>
      </c>
      <c r="S1476" s="36">
        <f>_xlfn.XLOOKUP(Table1[[#This Row],[City]],Table2[City],Table2[Bonus %])</f>
        <v>5</v>
      </c>
      <c r="U1476" s="48" t="str">
        <v xml:space="preserve">Ajay </v>
      </c>
      <c r="V1476" s="48" t="str">
        <v>Singh</v>
      </c>
    </row>
    <row r="1477" spans="1:22" x14ac:dyDescent="0.35">
      <c r="A1477" s="9" t="s">
        <v>2374</v>
      </c>
      <c r="B1477" s="41" t="str">
        <f>LEFT(Table1[[#This Row],[Employee Name]],FIND(" ",Table1[[#This Row],[Employee Name]]))</f>
        <v xml:space="preserve">Aditya </v>
      </c>
      <c r="C1477" s="41" t="str">
        <f>RIGHT(Table1[[#This Row],[Employee Name]],LEN(Table1[[#This Row],[Employee Name]])-FIND(" ",Table1[[#This Row],[Employee Name]]))</f>
        <v>Kapoor</v>
      </c>
      <c r="D1477" s="23">
        <f>Table1[[#This Row],[Basic Salary]]+Table1[[#This Row],[Bonus]]</f>
        <v>110841</v>
      </c>
      <c r="E1477" s="10">
        <v>75</v>
      </c>
      <c r="F1477" s="46">
        <v>45</v>
      </c>
      <c r="G1477" s="10" t="str" cm="1">
        <f t="array" ref="G1477">_xlfn.IFS(Table1[[#This Row],[Performance Score]]&gt;=80,"Excellent",Table1[[#This Row],[Performance Score]]&gt;=60,"Good",Table1[[#This Row],[Performance Score]]&gt;=40,"Need Improvement")</f>
        <v>Need Improvement</v>
      </c>
      <c r="H1477" s="30">
        <f>Table1[[#This Row],[Bonus]]/Table1[[#This Row],[Basic Salary]]</f>
        <v>0.31908031750943128</v>
      </c>
      <c r="I1477" s="10">
        <f ca="1">DATEDIF(Table1[[#This Row],[Date of Birth]],TODAY(),"y")</f>
        <v>33</v>
      </c>
      <c r="J1477" s="34">
        <v>44597</v>
      </c>
      <c r="K1477" s="33" t="str" cm="1">
        <f t="array" aca="1" ref="K1477" ca="1">_xlfn.IFS(L1477&lt;3,"Junior",L1477&lt;=7,"Mid-Level",L1477&gt;7,"Senior")</f>
        <v>Mid-Level</v>
      </c>
      <c r="L1477" s="46">
        <f ca="1">INT(YEARFRAC(Table1[[#This Row],[Joining Date]],TODAY(),1))</f>
        <v>4</v>
      </c>
      <c r="M1477" s="25" t="str">
        <f t="shared" ca="1" si="23"/>
        <v>No</v>
      </c>
      <c r="N1477" s="26">
        <f>YEAR(Table1[[#This Row],[Joining Date]])</f>
        <v>2022</v>
      </c>
      <c r="O1477" s="46">
        <f>MONTH(Table1[[#This Row],[Joining Date]])</f>
        <v>2</v>
      </c>
      <c r="P1477" s="26">
        <f ca="1">NETWORKDAYS(Table1[[#This Row],[Joining Date]],TODAY())</f>
        <v>1146</v>
      </c>
      <c r="Q1477" s="26" t="str">
        <f>LEFT(Table1[[#This Row],[Department]],5)&amp;"-"&amp;RIGHT(Table1[[#This Row],[Employee ID]],3)</f>
        <v>HR-318</v>
      </c>
      <c r="R1477" s="26" t="str">
        <f>LEFT(Table1[[#This Row],[Department]],3)</f>
        <v>HR</v>
      </c>
      <c r="S1477" s="37">
        <f>_xlfn.XLOOKUP(Table1[[#This Row],[City]],Table2[City],Table2[Bonus %])</f>
        <v>6</v>
      </c>
      <c r="U1477" s="48" t="str">
        <v xml:space="preserve">Aditya </v>
      </c>
      <c r="V1477" s="48" t="str">
        <v>Kapoor</v>
      </c>
    </row>
    <row r="1478" spans="1:22" x14ac:dyDescent="0.35">
      <c r="A1478" s="7" t="s">
        <v>4090</v>
      </c>
      <c r="B1478" s="40" t="str">
        <f>LEFT(Table1[[#This Row],[Employee Name]],FIND(" ",Table1[[#This Row],[Employee Name]]))</f>
        <v xml:space="preserve">Aditya </v>
      </c>
      <c r="C1478" s="40" t="str">
        <f>RIGHT(Table1[[#This Row],[Employee Name]],LEN(Table1[[#This Row],[Employee Name]])-FIND(" ",Table1[[#This Row],[Employee Name]]))</f>
        <v>Kapoor</v>
      </c>
      <c r="D1478" s="22">
        <f>Table1[[#This Row],[Basic Salary]]+Table1[[#This Row],[Bonus]]</f>
        <v>110838</v>
      </c>
      <c r="E1478" s="8">
        <v>94</v>
      </c>
      <c r="F1478" s="45">
        <v>57</v>
      </c>
      <c r="G1478" s="8" t="str" cm="1">
        <f t="array" ref="G1478">_xlfn.IFS(Table1[[#This Row],[Performance Score]]&gt;=80,"Excellent",Table1[[#This Row],[Performance Score]]&gt;=60,"Good",Table1[[#This Row],[Performance Score]]&gt;=40,"Need Improvement")</f>
        <v>Need Improvement</v>
      </c>
      <c r="H1478" s="29">
        <f>Table1[[#This Row],[Bonus]]/Table1[[#This Row],[Basic Salary]]</f>
        <v>0.35427586965287194</v>
      </c>
      <c r="I1478" s="8">
        <f ca="1">DATEDIF(Table1[[#This Row],[Date of Birth]],TODAY(),"y")</f>
        <v>31</v>
      </c>
      <c r="J1478" s="33">
        <v>44116</v>
      </c>
      <c r="K1478" s="33" t="str" cm="1">
        <f t="array" aca="1" ref="K1478" ca="1">_xlfn.IFS(L1478&lt;3,"Junior",L1478&lt;=7,"Mid-Level",L1478&gt;7,"Senior")</f>
        <v>Mid-Level</v>
      </c>
      <c r="L1478" s="45">
        <f ca="1">INT(YEARFRAC(Table1[[#This Row],[Joining Date]],TODAY(),1))</f>
        <v>5</v>
      </c>
      <c r="M1478" s="25" t="str">
        <f t="shared" ca="1" si="23"/>
        <v>No</v>
      </c>
      <c r="N1478" s="25">
        <f>YEAR(Table1[[#This Row],[Joining Date]])</f>
        <v>2020</v>
      </c>
      <c r="O1478" s="45">
        <f>MONTH(Table1[[#This Row],[Joining Date]])</f>
        <v>10</v>
      </c>
      <c r="P1478" s="25">
        <f ca="1">NETWORKDAYS(Table1[[#This Row],[Joining Date]],TODAY())</f>
        <v>1491</v>
      </c>
      <c r="Q1478" s="25" t="str">
        <f>LEFT(Table1[[#This Row],[Department]],5)&amp;"-"&amp;RIGHT(Table1[[#This Row],[Employee ID]],3)</f>
        <v>Finan-034</v>
      </c>
      <c r="R1478" s="25" t="str">
        <f>LEFT(Table1[[#This Row],[Department]],3)</f>
        <v>Fin</v>
      </c>
      <c r="S1478" s="36">
        <f>_xlfn.XLOOKUP(Table1[[#This Row],[City]],Table2[City],Table2[Bonus %])</f>
        <v>4</v>
      </c>
      <c r="U1478" s="48" t="str">
        <v xml:space="preserve">Aditya </v>
      </c>
      <c r="V1478" s="48" t="str">
        <v>Kapoor</v>
      </c>
    </row>
    <row r="1479" spans="1:22" x14ac:dyDescent="0.35">
      <c r="A1479" s="9" t="s">
        <v>3044</v>
      </c>
      <c r="B1479" s="41" t="str">
        <f>LEFT(Table1[[#This Row],[Employee Name]],FIND(" ",Table1[[#This Row],[Employee Name]]))</f>
        <v xml:space="preserve">Gayathri </v>
      </c>
      <c r="C1479" s="41" t="str">
        <f>RIGHT(Table1[[#This Row],[Employee Name]],LEN(Table1[[#This Row],[Employee Name]])-FIND(" ",Table1[[#This Row],[Employee Name]]))</f>
        <v>Iyer</v>
      </c>
      <c r="D1479" s="23">
        <f>Table1[[#This Row],[Basic Salary]]+Table1[[#This Row],[Bonus]]</f>
        <v>110814</v>
      </c>
      <c r="E1479" s="10">
        <v>60</v>
      </c>
      <c r="F1479" s="46">
        <v>41</v>
      </c>
      <c r="G1479" s="10" t="str" cm="1">
        <f t="array" ref="G1479">_xlfn.IFS(Table1[[#This Row],[Performance Score]]&gt;=80,"Excellent",Table1[[#This Row],[Performance Score]]&gt;=60,"Good",Table1[[#This Row],[Performance Score]]&gt;=40,"Need Improvement")</f>
        <v>Need Improvement</v>
      </c>
      <c r="H1479" s="30">
        <f>Table1[[#This Row],[Bonus]]/Table1[[#This Row],[Basic Salary]]</f>
        <v>0.12806156727813181</v>
      </c>
      <c r="I1479" s="10">
        <f ca="1">DATEDIF(Table1[[#This Row],[Date of Birth]],TODAY(),"y")</f>
        <v>21</v>
      </c>
      <c r="J1479" s="34">
        <v>43550</v>
      </c>
      <c r="K1479" s="33" t="str" cm="1">
        <f t="array" aca="1" ref="K1479" ca="1">_xlfn.IFS(L1479&lt;3,"Junior",L1479&lt;=7,"Mid-Level",L1479&gt;7,"Senior")</f>
        <v>Mid-Level</v>
      </c>
      <c r="L1479" s="46">
        <f ca="1">INT(YEARFRAC(Table1[[#This Row],[Joining Date]],TODAY(),1))</f>
        <v>7</v>
      </c>
      <c r="M1479" s="25" t="str">
        <f t="shared" ca="1" si="23"/>
        <v>Yes</v>
      </c>
      <c r="N1479" s="26">
        <f>YEAR(Table1[[#This Row],[Joining Date]])</f>
        <v>2019</v>
      </c>
      <c r="O1479" s="46">
        <f>MONTH(Table1[[#This Row],[Joining Date]])</f>
        <v>3</v>
      </c>
      <c r="P1479" s="26">
        <f ca="1">NETWORKDAYS(Table1[[#This Row],[Joining Date]],TODAY())</f>
        <v>1895</v>
      </c>
      <c r="Q1479" s="26" t="str">
        <f>LEFT(Table1[[#This Row],[Department]],5)&amp;"-"&amp;RIGHT(Table1[[#This Row],[Employee ID]],3)</f>
        <v>HR-988</v>
      </c>
      <c r="R1479" s="26" t="str">
        <f>LEFT(Table1[[#This Row],[Department]],3)</f>
        <v>HR</v>
      </c>
      <c r="S1479" s="37">
        <f>_xlfn.XLOOKUP(Table1[[#This Row],[City]],Table2[City],Table2[Bonus %])</f>
        <v>6</v>
      </c>
      <c r="U1479" s="48" t="str">
        <v xml:space="preserve">Gayathri </v>
      </c>
      <c r="V1479" s="48" t="str">
        <v>Iyer</v>
      </c>
    </row>
    <row r="1480" spans="1:22" x14ac:dyDescent="0.35">
      <c r="A1480" s="7" t="s">
        <v>4605</v>
      </c>
      <c r="B1480" s="40" t="str">
        <f>LEFT(Table1[[#This Row],[Employee Name]],FIND(" ",Table1[[#This Row],[Employee Name]]))</f>
        <v xml:space="preserve">Nisha </v>
      </c>
      <c r="C1480" s="40" t="str">
        <f>RIGHT(Table1[[#This Row],[Employee Name]],LEN(Table1[[#This Row],[Employee Name]])-FIND(" ",Table1[[#This Row],[Employee Name]]))</f>
        <v>Kapoor</v>
      </c>
      <c r="D1480" s="22">
        <f>Table1[[#This Row],[Basic Salary]]+Table1[[#This Row],[Bonus]]</f>
        <v>110776</v>
      </c>
      <c r="E1480" s="8">
        <v>62</v>
      </c>
      <c r="F1480" s="45">
        <v>86</v>
      </c>
      <c r="G1480" s="8" t="str" cm="1">
        <f t="array" ref="G1480">_xlfn.IFS(Table1[[#This Row],[Performance Score]]&gt;=80,"Excellent",Table1[[#This Row],[Performance Score]]&gt;=60,"Good",Table1[[#This Row],[Performance Score]]&gt;=40,"Need Improvement")</f>
        <v>Excellent</v>
      </c>
      <c r="H1480" s="29">
        <f>Table1[[#This Row],[Bonus]]/Table1[[#This Row],[Basic Salary]]</f>
        <v>5.8821280419032326E-2</v>
      </c>
      <c r="I1480" s="8">
        <f ca="1">DATEDIF(Table1[[#This Row],[Date of Birth]],TODAY(),"y")</f>
        <v>16</v>
      </c>
      <c r="J1480" s="33">
        <v>43019</v>
      </c>
      <c r="K1480" s="33" t="str" cm="1">
        <f t="array" aca="1" ref="K1480" ca="1">_xlfn.IFS(L1480&lt;3,"Junior",L1480&lt;=7,"Mid-Level",L1480&gt;7,"Senior")</f>
        <v>Senior</v>
      </c>
      <c r="L1480" s="45">
        <f ca="1">INT(YEARFRAC(Table1[[#This Row],[Joining Date]],TODAY(),1))</f>
        <v>8</v>
      </c>
      <c r="M1480" s="25" t="str">
        <f t="shared" ca="1" si="23"/>
        <v>Yes</v>
      </c>
      <c r="N1480" s="25">
        <f>YEAR(Table1[[#This Row],[Joining Date]])</f>
        <v>2017</v>
      </c>
      <c r="O1480" s="45">
        <f>MONTH(Table1[[#This Row],[Joining Date]])</f>
        <v>10</v>
      </c>
      <c r="P1480" s="25">
        <f ca="1">NETWORKDAYS(Table1[[#This Row],[Joining Date]],TODAY())</f>
        <v>2274</v>
      </c>
      <c r="Q1480" s="25" t="str">
        <f>LEFT(Table1[[#This Row],[Department]],5)&amp;"-"&amp;RIGHT(Table1[[#This Row],[Employee ID]],3)</f>
        <v>IT-549</v>
      </c>
      <c r="R1480" s="25" t="str">
        <f>LEFT(Table1[[#This Row],[Department]],3)</f>
        <v>IT</v>
      </c>
      <c r="S1480" s="36">
        <f>_xlfn.XLOOKUP(Table1[[#This Row],[City]],Table2[City],Table2[Bonus %])</f>
        <v>5</v>
      </c>
      <c r="U1480" s="48" t="str">
        <v xml:space="preserve">Nisha </v>
      </c>
      <c r="V1480" s="48" t="str">
        <v>Kapoor</v>
      </c>
    </row>
    <row r="1481" spans="1:22" x14ac:dyDescent="0.35">
      <c r="A1481" s="9" t="s">
        <v>4587</v>
      </c>
      <c r="B1481" s="41" t="str">
        <f>LEFT(Table1[[#This Row],[Employee Name]],FIND(" ",Table1[[#This Row],[Employee Name]]))</f>
        <v xml:space="preserve">Ravi </v>
      </c>
      <c r="C1481" s="41" t="str">
        <f>RIGHT(Table1[[#This Row],[Employee Name]],LEN(Table1[[#This Row],[Employee Name]])-FIND(" ",Table1[[#This Row],[Employee Name]]))</f>
        <v>Teja</v>
      </c>
      <c r="D1481" s="23">
        <f>Table1[[#This Row],[Basic Salary]]+Table1[[#This Row],[Bonus]]</f>
        <v>110761</v>
      </c>
      <c r="E1481" s="10">
        <v>79</v>
      </c>
      <c r="F1481" s="46">
        <v>45</v>
      </c>
      <c r="G1481" s="10" t="str" cm="1">
        <f t="array" ref="G1481">_xlfn.IFS(Table1[[#This Row],[Performance Score]]&gt;=80,"Excellent",Table1[[#This Row],[Performance Score]]&gt;=60,"Good",Table1[[#This Row],[Performance Score]]&gt;=40,"Need Improvement")</f>
        <v>Need Improvement</v>
      </c>
      <c r="H1481" s="30">
        <f>Table1[[#This Row],[Bonus]]/Table1[[#This Row],[Basic Salary]]</f>
        <v>0.10573025856044724</v>
      </c>
      <c r="I1481" s="10">
        <f ca="1">DATEDIF(Table1[[#This Row],[Date of Birth]],TODAY(),"y")</f>
        <v>13</v>
      </c>
      <c r="J1481" s="34">
        <v>45938</v>
      </c>
      <c r="K1481" s="33" t="str" cm="1">
        <f t="array" aca="1" ref="K1481" ca="1">_xlfn.IFS(L1481&lt;3,"Junior",L1481&lt;=7,"Mid-Level",L1481&gt;7,"Senior")</f>
        <v>Junior</v>
      </c>
      <c r="L1481" s="46">
        <f ca="1">INT(YEARFRAC(Table1[[#This Row],[Joining Date]],TODAY(),1))</f>
        <v>0</v>
      </c>
      <c r="M1481" s="25" t="str">
        <f t="shared" ca="1" si="23"/>
        <v>No</v>
      </c>
      <c r="N1481" s="26">
        <f>YEAR(Table1[[#This Row],[Joining Date]])</f>
        <v>2025</v>
      </c>
      <c r="O1481" s="46">
        <f>MONTH(Table1[[#This Row],[Joining Date]])</f>
        <v>10</v>
      </c>
      <c r="P1481" s="26">
        <f ca="1">NETWORKDAYS(Table1[[#This Row],[Joining Date]],TODAY())</f>
        <v>189</v>
      </c>
      <c r="Q1481" s="26" t="str">
        <f>LEFT(Table1[[#This Row],[Department]],5)&amp;"-"&amp;RIGHT(Table1[[#This Row],[Employee ID]],3)</f>
        <v>HR-531</v>
      </c>
      <c r="R1481" s="26" t="str">
        <f>LEFT(Table1[[#This Row],[Department]],3)</f>
        <v>HR</v>
      </c>
      <c r="S1481" s="37">
        <f>_xlfn.XLOOKUP(Table1[[#This Row],[City]],Table2[City],Table2[Bonus %])</f>
        <v>7</v>
      </c>
      <c r="U1481" s="48" t="str">
        <v xml:space="preserve">Ravi </v>
      </c>
      <c r="V1481" s="48" t="str">
        <v>Teja</v>
      </c>
    </row>
    <row r="1482" spans="1:22" x14ac:dyDescent="0.35">
      <c r="A1482" s="7" t="s">
        <v>3558</v>
      </c>
      <c r="B1482" s="40" t="str">
        <f>LEFT(Table1[[#This Row],[Employee Name]],FIND(" ",Table1[[#This Row],[Employee Name]]))</f>
        <v xml:space="preserve">Ishita </v>
      </c>
      <c r="C1482" s="40" t="str">
        <f>RIGHT(Table1[[#This Row],[Employee Name]],LEN(Table1[[#This Row],[Employee Name]])-FIND(" ",Table1[[#This Row],[Employee Name]]))</f>
        <v>Roy</v>
      </c>
      <c r="D1482" s="22">
        <f>Table1[[#This Row],[Basic Salary]]+Table1[[#This Row],[Bonus]]</f>
        <v>110759</v>
      </c>
      <c r="E1482" s="8">
        <v>94</v>
      </c>
      <c r="F1482" s="45">
        <v>94</v>
      </c>
      <c r="G1482" s="8" t="str" cm="1">
        <f t="array" ref="G1482">_xlfn.IFS(Table1[[#This Row],[Performance Score]]&gt;=80,"Excellent",Table1[[#This Row],[Performance Score]]&gt;=60,"Good",Table1[[#This Row],[Performance Score]]&gt;=40,"Need Improvement")</f>
        <v>Excellent</v>
      </c>
      <c r="H1482" s="29">
        <f>Table1[[#This Row],[Bonus]]/Table1[[#This Row],[Basic Salary]]</f>
        <v>0.26613548549349553</v>
      </c>
      <c r="I1482" s="8">
        <f ca="1">DATEDIF(Table1[[#This Row],[Date of Birth]],TODAY(),"y")</f>
        <v>27</v>
      </c>
      <c r="J1482" s="33">
        <v>42430</v>
      </c>
      <c r="K1482" s="33" t="str" cm="1">
        <f t="array" aca="1" ref="K1482" ca="1">_xlfn.IFS(L1482&lt;3,"Junior",L1482&lt;=7,"Mid-Level",L1482&gt;7,"Senior")</f>
        <v>Senior</v>
      </c>
      <c r="L1482" s="45">
        <f ca="1">INT(YEARFRAC(Table1[[#This Row],[Joining Date]],TODAY(),1))</f>
        <v>10</v>
      </c>
      <c r="M1482" s="25" t="str">
        <f t="shared" ca="1" si="23"/>
        <v>Yes</v>
      </c>
      <c r="N1482" s="25">
        <f>YEAR(Table1[[#This Row],[Joining Date]])</f>
        <v>2016</v>
      </c>
      <c r="O1482" s="45">
        <f>MONTH(Table1[[#This Row],[Joining Date]])</f>
        <v>3</v>
      </c>
      <c r="P1482" s="25">
        <f ca="1">NETWORKDAYS(Table1[[#This Row],[Joining Date]],TODAY())</f>
        <v>2695</v>
      </c>
      <c r="Q1482" s="25" t="str">
        <f>LEFT(Table1[[#This Row],[Department]],5)&amp;"-"&amp;RIGHT(Table1[[#This Row],[Employee ID]],3)</f>
        <v>Sales-502</v>
      </c>
      <c r="R1482" s="25" t="str">
        <f>LEFT(Table1[[#This Row],[Department]],3)</f>
        <v>Sal</v>
      </c>
      <c r="S1482" s="36">
        <f>_xlfn.XLOOKUP(Table1[[#This Row],[City]],Table2[City],Table2[Bonus %])</f>
        <v>5</v>
      </c>
      <c r="U1482" s="48" t="str">
        <v xml:space="preserve">Ishita </v>
      </c>
      <c r="V1482" s="48" t="str">
        <v>Roy</v>
      </c>
    </row>
    <row r="1483" spans="1:22" x14ac:dyDescent="0.35">
      <c r="A1483" s="9" t="s">
        <v>458</v>
      </c>
      <c r="B1483" s="41" t="str">
        <f>LEFT(Table1[[#This Row],[Employee Name]],FIND(" ",Table1[[#This Row],[Employee Name]]))</f>
        <v xml:space="preserve">Aarav </v>
      </c>
      <c r="C1483" s="41" t="str">
        <f>RIGHT(Table1[[#This Row],[Employee Name]],LEN(Table1[[#This Row],[Employee Name]])-FIND(" ",Table1[[#This Row],[Employee Name]]))</f>
        <v>Sharma</v>
      </c>
      <c r="D1483" s="23">
        <f>Table1[[#This Row],[Basic Salary]]+Table1[[#This Row],[Bonus]]</f>
        <v>110725</v>
      </c>
      <c r="E1483" s="10">
        <v>91</v>
      </c>
      <c r="F1483" s="46">
        <v>90</v>
      </c>
      <c r="G1483" s="10" t="str" cm="1">
        <f t="array" ref="G1483">_xlfn.IFS(Table1[[#This Row],[Performance Score]]&gt;=80,"Excellent",Table1[[#This Row],[Performance Score]]&gt;=60,"Good",Table1[[#This Row],[Performance Score]]&gt;=40,"Need Improvement")</f>
        <v>Excellent</v>
      </c>
      <c r="H1483" s="30">
        <f>Table1[[#This Row],[Bonus]]/Table1[[#This Row],[Basic Salary]]</f>
        <v>0.10136869118905047</v>
      </c>
      <c r="I1483" s="10">
        <f ca="1">DATEDIF(Table1[[#This Row],[Date of Birth]],TODAY(),"y")</f>
        <v>38</v>
      </c>
      <c r="J1483" s="34">
        <v>45122</v>
      </c>
      <c r="K1483" s="33" t="str" cm="1">
        <f t="array" aca="1" ref="K1483" ca="1">_xlfn.IFS(L1483&lt;3,"Junior",L1483&lt;=7,"Mid-Level",L1483&gt;7,"Senior")</f>
        <v>Junior</v>
      </c>
      <c r="L1483" s="46">
        <f ca="1">INT(YEARFRAC(Table1[[#This Row],[Joining Date]],TODAY(),1))</f>
        <v>2</v>
      </c>
      <c r="M1483" s="25" t="str">
        <f t="shared" ca="1" si="23"/>
        <v>No</v>
      </c>
      <c r="N1483" s="26">
        <f>YEAR(Table1[[#This Row],[Joining Date]])</f>
        <v>2023</v>
      </c>
      <c r="O1483" s="46">
        <f>MONTH(Table1[[#This Row],[Joining Date]])</f>
        <v>7</v>
      </c>
      <c r="P1483" s="26">
        <f ca="1">NETWORKDAYS(Table1[[#This Row],[Joining Date]],TODAY())</f>
        <v>771</v>
      </c>
      <c r="Q1483" s="26" t="str">
        <f>LEFT(Table1[[#This Row],[Department]],5)&amp;"-"&amp;RIGHT(Table1[[#This Row],[Employee ID]],3)</f>
        <v>Sales-402</v>
      </c>
      <c r="R1483" s="26" t="str">
        <f>LEFT(Table1[[#This Row],[Department]],3)</f>
        <v>Sal</v>
      </c>
      <c r="S1483" s="37">
        <f>_xlfn.XLOOKUP(Table1[[#This Row],[City]],Table2[City],Table2[Bonus %])</f>
        <v>5</v>
      </c>
      <c r="U1483" s="48" t="str">
        <v xml:space="preserve">Aarav </v>
      </c>
      <c r="V1483" s="48" t="str">
        <v>Sharma</v>
      </c>
    </row>
    <row r="1484" spans="1:22" x14ac:dyDescent="0.35">
      <c r="A1484" s="7" t="s">
        <v>3158</v>
      </c>
      <c r="B1484" s="40" t="str">
        <f>LEFT(Table1[[#This Row],[Employee Name]],FIND(" ",Table1[[#This Row],[Employee Name]]))</f>
        <v xml:space="preserve">Aditya </v>
      </c>
      <c r="C1484" s="40" t="str">
        <f>RIGHT(Table1[[#This Row],[Employee Name]],LEN(Table1[[#This Row],[Employee Name]])-FIND(" ",Table1[[#This Row],[Employee Name]]))</f>
        <v>Kapoor</v>
      </c>
      <c r="D1484" s="22">
        <f>Table1[[#This Row],[Basic Salary]]+Table1[[#This Row],[Bonus]]</f>
        <v>110722</v>
      </c>
      <c r="E1484" s="8">
        <v>61</v>
      </c>
      <c r="F1484" s="45">
        <v>91</v>
      </c>
      <c r="G1484" s="8" t="str" cm="1">
        <f t="array" ref="G1484">_xlfn.IFS(Table1[[#This Row],[Performance Score]]&gt;=80,"Excellent",Table1[[#This Row],[Performance Score]]&gt;=60,"Good",Table1[[#This Row],[Performance Score]]&gt;=40,"Need Improvement")</f>
        <v>Excellent</v>
      </c>
      <c r="H1484" s="29">
        <f>Table1[[#This Row],[Bonus]]/Table1[[#This Row],[Basic Salary]]</f>
        <v>0.19526307835136128</v>
      </c>
      <c r="I1484" s="8">
        <f ca="1">DATEDIF(Table1[[#This Row],[Date of Birth]],TODAY(),"y")</f>
        <v>18</v>
      </c>
      <c r="J1484" s="33">
        <v>45746</v>
      </c>
      <c r="K1484" s="33" t="str" cm="1">
        <f t="array" aca="1" ref="K1484" ca="1">_xlfn.IFS(L1484&lt;3,"Junior",L1484&lt;=7,"Mid-Level",L1484&gt;7,"Senior")</f>
        <v>Junior</v>
      </c>
      <c r="L1484" s="45">
        <f ca="1">INT(YEARFRAC(Table1[[#This Row],[Joining Date]],TODAY(),1))</f>
        <v>1</v>
      </c>
      <c r="M1484" s="25" t="str">
        <f t="shared" ca="1" si="23"/>
        <v>No</v>
      </c>
      <c r="N1484" s="25">
        <f>YEAR(Table1[[#This Row],[Joining Date]])</f>
        <v>2025</v>
      </c>
      <c r="O1484" s="45">
        <f>MONTH(Table1[[#This Row],[Joining Date]])</f>
        <v>3</v>
      </c>
      <c r="P1484" s="25">
        <f ca="1">NETWORKDAYS(Table1[[#This Row],[Joining Date]],TODAY())</f>
        <v>326</v>
      </c>
      <c r="Q1484" s="25" t="str">
        <f>LEFT(Table1[[#This Row],[Department]],5)&amp;"-"&amp;RIGHT(Table1[[#This Row],[Employee ID]],3)</f>
        <v>Marke-102</v>
      </c>
      <c r="R1484" s="25" t="str">
        <f>LEFT(Table1[[#This Row],[Department]],3)</f>
        <v>Mar</v>
      </c>
      <c r="S1484" s="36">
        <f>_xlfn.XLOOKUP(Table1[[#This Row],[City]],Table2[City],Table2[Bonus %])</f>
        <v>8</v>
      </c>
      <c r="U1484" s="48" t="str">
        <v xml:space="preserve">Aditya </v>
      </c>
      <c r="V1484" s="48" t="str">
        <v>Kapoor</v>
      </c>
    </row>
    <row r="1485" spans="1:22" x14ac:dyDescent="0.35">
      <c r="A1485" s="9" t="s">
        <v>4970</v>
      </c>
      <c r="B1485" s="41" t="str">
        <f>LEFT(Table1[[#This Row],[Employee Name]],FIND(" ",Table1[[#This Row],[Employee Name]]))</f>
        <v xml:space="preserve">Aarav </v>
      </c>
      <c r="C1485" s="41" t="str">
        <f>RIGHT(Table1[[#This Row],[Employee Name]],LEN(Table1[[#This Row],[Employee Name]])-FIND(" ",Table1[[#This Row],[Employee Name]]))</f>
        <v>Sharma</v>
      </c>
      <c r="D1485" s="23">
        <f>Table1[[#This Row],[Basic Salary]]+Table1[[#This Row],[Bonus]]</f>
        <v>110690</v>
      </c>
      <c r="E1485" s="10">
        <v>79</v>
      </c>
      <c r="F1485" s="46">
        <v>58</v>
      </c>
      <c r="G1485" s="10" t="str" cm="1">
        <f t="array" ref="G1485">_xlfn.IFS(Table1[[#This Row],[Performance Score]]&gt;=80,"Excellent",Table1[[#This Row],[Performance Score]]&gt;=60,"Good",Table1[[#This Row],[Performance Score]]&gt;=40,"Need Improvement")</f>
        <v>Need Improvement</v>
      </c>
      <c r="H1485" s="30">
        <f>Table1[[#This Row],[Bonus]]/Table1[[#This Row],[Basic Salary]]</f>
        <v>0.35566442131047155</v>
      </c>
      <c r="I1485" s="10">
        <f ca="1">DATEDIF(Table1[[#This Row],[Date of Birth]],TODAY(),"y")</f>
        <v>32</v>
      </c>
      <c r="J1485" s="34">
        <v>42202</v>
      </c>
      <c r="K1485" s="33" t="str" cm="1">
        <f t="array" aca="1" ref="K1485" ca="1">_xlfn.IFS(L1485&lt;3,"Junior",L1485&lt;=7,"Mid-Level",L1485&gt;7,"Senior")</f>
        <v>Senior</v>
      </c>
      <c r="L1485" s="46">
        <f ca="1">INT(YEARFRAC(Table1[[#This Row],[Joining Date]],TODAY(),1))</f>
        <v>10</v>
      </c>
      <c r="M1485" s="25" t="str">
        <f t="shared" ca="1" si="23"/>
        <v>Yes</v>
      </c>
      <c r="N1485" s="26">
        <f>YEAR(Table1[[#This Row],[Joining Date]])</f>
        <v>2015</v>
      </c>
      <c r="O1485" s="46">
        <f>MONTH(Table1[[#This Row],[Joining Date]])</f>
        <v>7</v>
      </c>
      <c r="P1485" s="26">
        <f ca="1">NETWORKDAYS(Table1[[#This Row],[Joining Date]],TODAY())</f>
        <v>2857</v>
      </c>
      <c r="Q1485" s="26" t="str">
        <f>LEFT(Table1[[#This Row],[Department]],5)&amp;"-"&amp;RIGHT(Table1[[#This Row],[Employee ID]],3)</f>
        <v>IT-914</v>
      </c>
      <c r="R1485" s="26" t="str">
        <f>LEFT(Table1[[#This Row],[Department]],3)</f>
        <v>IT</v>
      </c>
      <c r="S1485" s="37">
        <f>_xlfn.XLOOKUP(Table1[[#This Row],[City]],Table2[City],Table2[Bonus %])</f>
        <v>4</v>
      </c>
      <c r="U1485" s="48" t="str">
        <v xml:space="preserve">Aarav </v>
      </c>
      <c r="V1485" s="48" t="str">
        <v>Sharma</v>
      </c>
    </row>
    <row r="1486" spans="1:22" x14ac:dyDescent="0.35">
      <c r="A1486" s="7" t="s">
        <v>3325</v>
      </c>
      <c r="B1486" s="40" t="str">
        <f>LEFT(Table1[[#This Row],[Employee Name]],FIND(" ",Table1[[#This Row],[Employee Name]]))</f>
        <v xml:space="preserve">Rahul </v>
      </c>
      <c r="C1486" s="40" t="str">
        <f>RIGHT(Table1[[#This Row],[Employee Name]],LEN(Table1[[#This Row],[Employee Name]])-FIND(" ",Table1[[#This Row],[Employee Name]]))</f>
        <v>Verma</v>
      </c>
      <c r="D1486" s="22">
        <f>Table1[[#This Row],[Basic Salary]]+Table1[[#This Row],[Bonus]]</f>
        <v>110678</v>
      </c>
      <c r="E1486" s="8">
        <v>64</v>
      </c>
      <c r="F1486" s="45">
        <v>77</v>
      </c>
      <c r="G1486" s="8" t="str" cm="1">
        <f t="array" ref="G1486">_xlfn.IFS(Table1[[#This Row],[Performance Score]]&gt;=80,"Excellent",Table1[[#This Row],[Performance Score]]&gt;=60,"Good",Table1[[#This Row],[Performance Score]]&gt;=40,"Need Improvement")</f>
        <v>Good</v>
      </c>
      <c r="H1486" s="29">
        <f>Table1[[#This Row],[Bonus]]/Table1[[#This Row],[Basic Salary]]</f>
        <v>0.24718847896148385</v>
      </c>
      <c r="I1486" s="8">
        <f ca="1">DATEDIF(Table1[[#This Row],[Date of Birth]],TODAY(),"y")</f>
        <v>44</v>
      </c>
      <c r="J1486" s="33">
        <v>44096</v>
      </c>
      <c r="K1486" s="33" t="str" cm="1">
        <f t="array" aca="1" ref="K1486" ca="1">_xlfn.IFS(L1486&lt;3,"Junior",L1486&lt;=7,"Mid-Level",L1486&gt;7,"Senior")</f>
        <v>Mid-Level</v>
      </c>
      <c r="L1486" s="45">
        <f ca="1">INT(YEARFRAC(Table1[[#This Row],[Joining Date]],TODAY(),1))</f>
        <v>5</v>
      </c>
      <c r="M1486" s="25" t="str">
        <f t="shared" ca="1" si="23"/>
        <v>No</v>
      </c>
      <c r="N1486" s="25">
        <f>YEAR(Table1[[#This Row],[Joining Date]])</f>
        <v>2020</v>
      </c>
      <c r="O1486" s="45">
        <f>MONTH(Table1[[#This Row],[Joining Date]])</f>
        <v>9</v>
      </c>
      <c r="P1486" s="25">
        <f ca="1">NETWORKDAYS(Table1[[#This Row],[Joining Date]],TODAY())</f>
        <v>1505</v>
      </c>
      <c r="Q1486" s="25" t="str">
        <f>LEFT(Table1[[#This Row],[Department]],5)&amp;"-"&amp;RIGHT(Table1[[#This Row],[Employee ID]],3)</f>
        <v>Sales-269</v>
      </c>
      <c r="R1486" s="25" t="str">
        <f>LEFT(Table1[[#This Row],[Department]],3)</f>
        <v>Sal</v>
      </c>
      <c r="S1486" s="36">
        <f>_xlfn.XLOOKUP(Table1[[#This Row],[City]],Table2[City],Table2[Bonus %])</f>
        <v>5</v>
      </c>
      <c r="U1486" s="48" t="str">
        <v xml:space="preserve">Rahul </v>
      </c>
      <c r="V1486" s="48" t="str">
        <v>Verma</v>
      </c>
    </row>
    <row r="1487" spans="1:22" x14ac:dyDescent="0.35">
      <c r="A1487" s="9" t="s">
        <v>1134</v>
      </c>
      <c r="B1487" s="41" t="str">
        <f>LEFT(Table1[[#This Row],[Employee Name]],FIND(" ",Table1[[#This Row],[Employee Name]]))</f>
        <v xml:space="preserve">Aarav </v>
      </c>
      <c r="C1487" s="41" t="str">
        <f>RIGHT(Table1[[#This Row],[Employee Name]],LEN(Table1[[#This Row],[Employee Name]])-FIND(" ",Table1[[#This Row],[Employee Name]]))</f>
        <v>Sharma</v>
      </c>
      <c r="D1487" s="23">
        <f>Table1[[#This Row],[Basic Salary]]+Table1[[#This Row],[Bonus]]</f>
        <v>110656</v>
      </c>
      <c r="E1487" s="10">
        <v>69</v>
      </c>
      <c r="F1487" s="46">
        <v>40</v>
      </c>
      <c r="G1487" s="10" t="str" cm="1">
        <f t="array" ref="G1487">_xlfn.IFS(Table1[[#This Row],[Performance Score]]&gt;=80,"Excellent",Table1[[#This Row],[Performance Score]]&gt;=60,"Good",Table1[[#This Row],[Performance Score]]&gt;=40,"Need Improvement")</f>
        <v>Need Improvement</v>
      </c>
      <c r="H1487" s="30">
        <f>Table1[[#This Row],[Bonus]]/Table1[[#This Row],[Basic Salary]]</f>
        <v>0.20215539718407788</v>
      </c>
      <c r="I1487" s="10">
        <f ca="1">DATEDIF(Table1[[#This Row],[Date of Birth]],TODAY(),"y")</f>
        <v>41</v>
      </c>
      <c r="J1487" s="34">
        <v>43220</v>
      </c>
      <c r="K1487" s="33" t="str" cm="1">
        <f t="array" aca="1" ref="K1487" ca="1">_xlfn.IFS(L1487&lt;3,"Junior",L1487&lt;=7,"Mid-Level",L1487&gt;7,"Senior")</f>
        <v>Senior</v>
      </c>
      <c r="L1487" s="46">
        <f ca="1">INT(YEARFRAC(Table1[[#This Row],[Joining Date]],TODAY(),1))</f>
        <v>8</v>
      </c>
      <c r="M1487" s="25" t="str">
        <f t="shared" ca="1" si="23"/>
        <v>Yes</v>
      </c>
      <c r="N1487" s="26">
        <f>YEAR(Table1[[#This Row],[Joining Date]])</f>
        <v>2018</v>
      </c>
      <c r="O1487" s="46">
        <f>MONTH(Table1[[#This Row],[Joining Date]])</f>
        <v>4</v>
      </c>
      <c r="P1487" s="26">
        <f ca="1">NETWORKDAYS(Table1[[#This Row],[Joining Date]],TODAY())</f>
        <v>2131</v>
      </c>
      <c r="Q1487" s="26" t="str">
        <f>LEFT(Table1[[#This Row],[Department]],5)&amp;"-"&amp;RIGHT(Table1[[#This Row],[Employee ID]],3)</f>
        <v>HR-078</v>
      </c>
      <c r="R1487" s="26" t="str">
        <f>LEFT(Table1[[#This Row],[Department]],3)</f>
        <v>HR</v>
      </c>
      <c r="S1487" s="37">
        <f>_xlfn.XLOOKUP(Table1[[#This Row],[City]],Table2[City],Table2[Bonus %])</f>
        <v>7</v>
      </c>
      <c r="U1487" s="48" t="str">
        <v xml:space="preserve">Aarav </v>
      </c>
      <c r="V1487" s="48" t="str">
        <v>Sharma</v>
      </c>
    </row>
    <row r="1488" spans="1:22" x14ac:dyDescent="0.35">
      <c r="A1488" s="7" t="s">
        <v>1123</v>
      </c>
      <c r="B1488" s="40" t="str">
        <f>LEFT(Table1[[#This Row],[Employee Name]],FIND(" ",Table1[[#This Row],[Employee Name]]))</f>
        <v xml:space="preserve">Nisha </v>
      </c>
      <c r="C1488" s="40" t="str">
        <f>RIGHT(Table1[[#This Row],[Employee Name]],LEN(Table1[[#This Row],[Employee Name]])-FIND(" ",Table1[[#This Row],[Employee Name]]))</f>
        <v>Kapoor</v>
      </c>
      <c r="D1488" s="22">
        <f>Table1[[#This Row],[Basic Salary]]+Table1[[#This Row],[Bonus]]</f>
        <v>110646</v>
      </c>
      <c r="E1488" s="8">
        <v>68</v>
      </c>
      <c r="F1488" s="45">
        <v>66</v>
      </c>
      <c r="G1488" s="8" t="str" cm="1">
        <f t="array" ref="G1488">_xlfn.IFS(Table1[[#This Row],[Performance Score]]&gt;=80,"Excellent",Table1[[#This Row],[Performance Score]]&gt;=60,"Good",Table1[[#This Row],[Performance Score]]&gt;=40,"Need Improvement")</f>
        <v>Good</v>
      </c>
      <c r="H1488" s="29">
        <f>Table1[[#This Row],[Bonus]]/Table1[[#This Row],[Basic Salary]]</f>
        <v>0.14075097428706931</v>
      </c>
      <c r="I1488" s="8">
        <f ca="1">DATEDIF(Table1[[#This Row],[Date of Birth]],TODAY(),"y")</f>
        <v>14</v>
      </c>
      <c r="J1488" s="33">
        <v>45881</v>
      </c>
      <c r="K1488" s="33" t="str" cm="1">
        <f t="array" aca="1" ref="K1488" ca="1">_xlfn.IFS(L1488&lt;3,"Junior",L1488&lt;=7,"Mid-Level",L1488&gt;7,"Senior")</f>
        <v>Junior</v>
      </c>
      <c r="L1488" s="45">
        <f ca="1">INT(YEARFRAC(Table1[[#This Row],[Joining Date]],TODAY(),1))</f>
        <v>0</v>
      </c>
      <c r="M1488" s="25" t="str">
        <f t="shared" ca="1" si="23"/>
        <v>No</v>
      </c>
      <c r="N1488" s="25">
        <f>YEAR(Table1[[#This Row],[Joining Date]])</f>
        <v>2025</v>
      </c>
      <c r="O1488" s="45">
        <f>MONTH(Table1[[#This Row],[Joining Date]])</f>
        <v>8</v>
      </c>
      <c r="P1488" s="25">
        <f ca="1">NETWORKDAYS(Table1[[#This Row],[Joining Date]],TODAY())</f>
        <v>230</v>
      </c>
      <c r="Q1488" s="25" t="str">
        <f>LEFT(Table1[[#This Row],[Department]],5)&amp;"-"&amp;RIGHT(Table1[[#This Row],[Employee ID]],3)</f>
        <v>Sales-067</v>
      </c>
      <c r="R1488" s="25" t="str">
        <f>LEFT(Table1[[#This Row],[Department]],3)</f>
        <v>Sal</v>
      </c>
      <c r="S1488" s="36">
        <f>_xlfn.XLOOKUP(Table1[[#This Row],[City]],Table2[City],Table2[Bonus %])</f>
        <v>4</v>
      </c>
      <c r="U1488" s="48" t="str">
        <v xml:space="preserve">Nisha </v>
      </c>
      <c r="V1488" s="48" t="str">
        <v>Kapoor</v>
      </c>
    </row>
    <row r="1489" spans="1:22" x14ac:dyDescent="0.35">
      <c r="A1489" s="9" t="s">
        <v>4730</v>
      </c>
      <c r="B1489" s="41" t="str">
        <f>LEFT(Table1[[#This Row],[Employee Name]],FIND(" ",Table1[[#This Row],[Employee Name]]))</f>
        <v xml:space="preserve">Tarun </v>
      </c>
      <c r="C1489" s="41" t="str">
        <f>RIGHT(Table1[[#This Row],[Employee Name]],LEN(Table1[[#This Row],[Employee Name]])-FIND(" ",Table1[[#This Row],[Employee Name]]))</f>
        <v>Verma</v>
      </c>
      <c r="D1489" s="23">
        <f>Table1[[#This Row],[Basic Salary]]+Table1[[#This Row],[Bonus]]</f>
        <v>110607</v>
      </c>
      <c r="E1489" s="10">
        <v>63</v>
      </c>
      <c r="F1489" s="46">
        <v>97</v>
      </c>
      <c r="G1489" s="10" t="str" cm="1">
        <f t="array" ref="G1489">_xlfn.IFS(Table1[[#This Row],[Performance Score]]&gt;=80,"Excellent",Table1[[#This Row],[Performance Score]]&gt;=60,"Good",Table1[[#This Row],[Performance Score]]&gt;=40,"Need Improvement")</f>
        <v>Excellent</v>
      </c>
      <c r="H1489" s="30">
        <f>Table1[[#This Row],[Bonus]]/Table1[[#This Row],[Basic Salary]]</f>
        <v>9.388413078307653E-2</v>
      </c>
      <c r="I1489" s="10">
        <f ca="1">DATEDIF(Table1[[#This Row],[Date of Birth]],TODAY(),"y")</f>
        <v>22</v>
      </c>
      <c r="J1489" s="34">
        <v>42404</v>
      </c>
      <c r="K1489" s="33" t="str" cm="1">
        <f t="array" aca="1" ref="K1489" ca="1">_xlfn.IFS(L1489&lt;3,"Junior",L1489&lt;=7,"Mid-Level",L1489&gt;7,"Senior")</f>
        <v>Senior</v>
      </c>
      <c r="L1489" s="46">
        <f ca="1">INT(YEARFRAC(Table1[[#This Row],[Joining Date]],TODAY(),1))</f>
        <v>10</v>
      </c>
      <c r="M1489" s="25" t="str">
        <f t="shared" ca="1" si="23"/>
        <v>Yes</v>
      </c>
      <c r="N1489" s="26">
        <f>YEAR(Table1[[#This Row],[Joining Date]])</f>
        <v>2016</v>
      </c>
      <c r="O1489" s="46">
        <f>MONTH(Table1[[#This Row],[Joining Date]])</f>
        <v>2</v>
      </c>
      <c r="P1489" s="26">
        <f ca="1">NETWORKDAYS(Table1[[#This Row],[Joining Date]],TODAY())</f>
        <v>2713</v>
      </c>
      <c r="Q1489" s="26" t="str">
        <f>LEFT(Table1[[#This Row],[Department]],5)&amp;"-"&amp;RIGHT(Table1[[#This Row],[Employee ID]],3)</f>
        <v>HR-674</v>
      </c>
      <c r="R1489" s="26" t="str">
        <f>LEFT(Table1[[#This Row],[Department]],3)</f>
        <v>HR</v>
      </c>
      <c r="S1489" s="37">
        <f>_xlfn.XLOOKUP(Table1[[#This Row],[City]],Table2[City],Table2[Bonus %])</f>
        <v>5</v>
      </c>
      <c r="U1489" s="48" t="str">
        <v xml:space="preserve">Tarun </v>
      </c>
      <c r="V1489" s="48" t="str">
        <v>Verma</v>
      </c>
    </row>
    <row r="1490" spans="1:22" x14ac:dyDescent="0.35">
      <c r="A1490" s="7" t="s">
        <v>4098</v>
      </c>
      <c r="B1490" s="40" t="str">
        <f>LEFT(Table1[[#This Row],[Employee Name]],FIND(" ",Table1[[#This Row],[Employee Name]]))</f>
        <v xml:space="preserve">Kavya </v>
      </c>
      <c r="C1490" s="40" t="str">
        <f>RIGHT(Table1[[#This Row],[Employee Name]],LEN(Table1[[#This Row],[Employee Name]])-FIND(" ",Table1[[#This Row],[Employee Name]]))</f>
        <v>Nair</v>
      </c>
      <c r="D1490" s="22">
        <f>Table1[[#This Row],[Basic Salary]]+Table1[[#This Row],[Bonus]]</f>
        <v>110603</v>
      </c>
      <c r="E1490" s="8">
        <v>65</v>
      </c>
      <c r="F1490" s="45">
        <v>80</v>
      </c>
      <c r="G1490" s="8" t="str" cm="1">
        <f t="array" ref="G1490">_xlfn.IFS(Table1[[#This Row],[Performance Score]]&gt;=80,"Excellent",Table1[[#This Row],[Performance Score]]&gt;=60,"Good",Table1[[#This Row],[Performance Score]]&gt;=40,"Need Improvement")</f>
        <v>Excellent</v>
      </c>
      <c r="H1490" s="29">
        <f>Table1[[#This Row],[Bonus]]/Table1[[#This Row],[Basic Salary]]</f>
        <v>0.10639511038642752</v>
      </c>
      <c r="I1490" s="8">
        <f ca="1">DATEDIF(Table1[[#This Row],[Date of Birth]],TODAY(),"y")</f>
        <v>15</v>
      </c>
      <c r="J1490" s="33">
        <v>43062</v>
      </c>
      <c r="K1490" s="33" t="str" cm="1">
        <f t="array" aca="1" ref="K1490" ca="1">_xlfn.IFS(L1490&lt;3,"Junior",L1490&lt;=7,"Mid-Level",L1490&gt;7,"Senior")</f>
        <v>Senior</v>
      </c>
      <c r="L1490" s="45">
        <f ca="1">INT(YEARFRAC(Table1[[#This Row],[Joining Date]],TODAY(),1))</f>
        <v>8</v>
      </c>
      <c r="M1490" s="25" t="str">
        <f t="shared" ca="1" si="23"/>
        <v>Yes</v>
      </c>
      <c r="N1490" s="25">
        <f>YEAR(Table1[[#This Row],[Joining Date]])</f>
        <v>2017</v>
      </c>
      <c r="O1490" s="45">
        <f>MONTH(Table1[[#This Row],[Joining Date]])</f>
        <v>11</v>
      </c>
      <c r="P1490" s="25">
        <f ca="1">NETWORKDAYS(Table1[[#This Row],[Joining Date]],TODAY())</f>
        <v>2243</v>
      </c>
      <c r="Q1490" s="25" t="str">
        <f>LEFT(Table1[[#This Row],[Department]],5)&amp;"-"&amp;RIGHT(Table1[[#This Row],[Employee ID]],3)</f>
        <v>Finan-042</v>
      </c>
      <c r="R1490" s="25" t="str">
        <f>LEFT(Table1[[#This Row],[Department]],3)</f>
        <v>Fin</v>
      </c>
      <c r="S1490" s="36">
        <f>_xlfn.XLOOKUP(Table1[[#This Row],[City]],Table2[City],Table2[Bonus %])</f>
        <v>7</v>
      </c>
      <c r="U1490" s="48" t="str">
        <v xml:space="preserve">Kavya </v>
      </c>
      <c r="V1490" s="48" t="str">
        <v>Nair</v>
      </c>
    </row>
    <row r="1491" spans="1:22" x14ac:dyDescent="0.35">
      <c r="A1491" s="9" t="s">
        <v>1544</v>
      </c>
      <c r="B1491" s="41" t="str">
        <f>LEFT(Table1[[#This Row],[Employee Name]],FIND(" ",Table1[[#This Row],[Employee Name]]))</f>
        <v xml:space="preserve">Ananya </v>
      </c>
      <c r="C1491" s="41" t="str">
        <f>RIGHT(Table1[[#This Row],[Employee Name]],LEN(Table1[[#This Row],[Employee Name]])-FIND(" ",Table1[[#This Row],[Employee Name]]))</f>
        <v>Rao</v>
      </c>
      <c r="D1491" s="23">
        <f>Table1[[#This Row],[Basic Salary]]+Table1[[#This Row],[Bonus]]</f>
        <v>110601</v>
      </c>
      <c r="E1491" s="10">
        <v>88</v>
      </c>
      <c r="F1491" s="46">
        <v>71</v>
      </c>
      <c r="G1491" s="10" t="str" cm="1">
        <f t="array" ref="G1491">_xlfn.IFS(Table1[[#This Row],[Performance Score]]&gt;=80,"Excellent",Table1[[#This Row],[Performance Score]]&gt;=60,"Good",Table1[[#This Row],[Performance Score]]&gt;=40,"Need Improvement")</f>
        <v>Good</v>
      </c>
      <c r="H1491" s="30">
        <f>Table1[[#This Row],[Bonus]]/Table1[[#This Row],[Basic Salary]]</f>
        <v>0.29624724579250855</v>
      </c>
      <c r="I1491" s="10">
        <f ca="1">DATEDIF(Table1[[#This Row],[Date of Birth]],TODAY(),"y")</f>
        <v>44</v>
      </c>
      <c r="J1491" s="34">
        <v>45431</v>
      </c>
      <c r="K1491" s="33" t="str" cm="1">
        <f t="array" aca="1" ref="K1491" ca="1">_xlfn.IFS(L1491&lt;3,"Junior",L1491&lt;=7,"Mid-Level",L1491&gt;7,"Senior")</f>
        <v>Junior</v>
      </c>
      <c r="L1491" s="46">
        <f ca="1">INT(YEARFRAC(Table1[[#This Row],[Joining Date]],TODAY(),1))</f>
        <v>2</v>
      </c>
      <c r="M1491" s="25" t="str">
        <f t="shared" ca="1" si="23"/>
        <v>No</v>
      </c>
      <c r="N1491" s="26">
        <f>YEAR(Table1[[#This Row],[Joining Date]])</f>
        <v>2024</v>
      </c>
      <c r="O1491" s="46">
        <f>MONTH(Table1[[#This Row],[Joining Date]])</f>
        <v>5</v>
      </c>
      <c r="P1491" s="26">
        <f ca="1">NETWORKDAYS(Table1[[#This Row],[Joining Date]],TODAY())</f>
        <v>551</v>
      </c>
      <c r="Q1491" s="26" t="str">
        <f>LEFT(Table1[[#This Row],[Department]],5)&amp;"-"&amp;RIGHT(Table1[[#This Row],[Employee ID]],3)</f>
        <v>Sales-488</v>
      </c>
      <c r="R1491" s="26" t="str">
        <f>LEFT(Table1[[#This Row],[Department]],3)</f>
        <v>Sal</v>
      </c>
      <c r="S1491" s="37">
        <f>_xlfn.XLOOKUP(Table1[[#This Row],[City]],Table2[City],Table2[Bonus %])</f>
        <v>4</v>
      </c>
      <c r="U1491" s="48" t="str">
        <v xml:space="preserve">Ananya </v>
      </c>
      <c r="V1491" s="48" t="str">
        <v>Rao</v>
      </c>
    </row>
    <row r="1492" spans="1:22" x14ac:dyDescent="0.35">
      <c r="A1492" s="7" t="s">
        <v>5009</v>
      </c>
      <c r="B1492" s="40" t="str">
        <f>LEFT(Table1[[#This Row],[Employee Name]],FIND(" ",Table1[[#This Row],[Employee Name]]))</f>
        <v xml:space="preserve">Ravi </v>
      </c>
      <c r="C1492" s="40" t="str">
        <f>RIGHT(Table1[[#This Row],[Employee Name]],LEN(Table1[[#This Row],[Employee Name]])-FIND(" ",Table1[[#This Row],[Employee Name]]))</f>
        <v>Teja</v>
      </c>
      <c r="D1492" s="22">
        <f>Table1[[#This Row],[Basic Salary]]+Table1[[#This Row],[Bonus]]</f>
        <v>110594</v>
      </c>
      <c r="E1492" s="8">
        <v>61</v>
      </c>
      <c r="F1492" s="45">
        <v>73</v>
      </c>
      <c r="G1492" s="8" t="str" cm="1">
        <f t="array" ref="G1492">_xlfn.IFS(Table1[[#This Row],[Performance Score]]&gt;=80,"Excellent",Table1[[#This Row],[Performance Score]]&gt;=60,"Good",Table1[[#This Row],[Performance Score]]&gt;=40,"Need Improvement")</f>
        <v>Good</v>
      </c>
      <c r="H1492" s="29">
        <f>Table1[[#This Row],[Bonus]]/Table1[[#This Row],[Basic Salary]]</f>
        <v>0.18886320881483473</v>
      </c>
      <c r="I1492" s="8">
        <f ca="1">DATEDIF(Table1[[#This Row],[Date of Birth]],TODAY(),"y")</f>
        <v>23</v>
      </c>
      <c r="J1492" s="33">
        <v>45648</v>
      </c>
      <c r="K1492" s="33" t="str" cm="1">
        <f t="array" aca="1" ref="K1492" ca="1">_xlfn.IFS(L1492&lt;3,"Junior",L1492&lt;=7,"Mid-Level",L1492&gt;7,"Senior")</f>
        <v>Junior</v>
      </c>
      <c r="L1492" s="45">
        <f ca="1">INT(YEARFRAC(Table1[[#This Row],[Joining Date]],TODAY(),1))</f>
        <v>1</v>
      </c>
      <c r="M1492" s="25" t="str">
        <f t="shared" ca="1" si="23"/>
        <v>No</v>
      </c>
      <c r="N1492" s="25">
        <f>YEAR(Table1[[#This Row],[Joining Date]])</f>
        <v>2024</v>
      </c>
      <c r="O1492" s="45">
        <f>MONTH(Table1[[#This Row],[Joining Date]])</f>
        <v>12</v>
      </c>
      <c r="P1492" s="25">
        <f ca="1">NETWORKDAYS(Table1[[#This Row],[Joining Date]],TODAY())</f>
        <v>396</v>
      </c>
      <c r="Q1492" s="25" t="str">
        <f>LEFT(Table1[[#This Row],[Department]],5)&amp;"-"&amp;RIGHT(Table1[[#This Row],[Employee ID]],3)</f>
        <v>Marke-953</v>
      </c>
      <c r="R1492" s="25" t="str">
        <f>LEFT(Table1[[#This Row],[Department]],3)</f>
        <v>Mar</v>
      </c>
      <c r="S1492" s="36">
        <f>_xlfn.XLOOKUP(Table1[[#This Row],[City]],Table2[City],Table2[Bonus %])</f>
        <v>5</v>
      </c>
      <c r="U1492" s="48" t="str">
        <v xml:space="preserve">Ravi </v>
      </c>
      <c r="V1492" s="48" t="str">
        <v>Teja</v>
      </c>
    </row>
    <row r="1493" spans="1:22" x14ac:dyDescent="0.35">
      <c r="A1493" s="9" t="s">
        <v>4199</v>
      </c>
      <c r="B1493" s="41" t="str">
        <f>LEFT(Table1[[#This Row],[Employee Name]],FIND(" ",Table1[[#This Row],[Employee Name]]))</f>
        <v xml:space="preserve">Aarav </v>
      </c>
      <c r="C1493" s="41" t="str">
        <f>RIGHT(Table1[[#This Row],[Employee Name]],LEN(Table1[[#This Row],[Employee Name]])-FIND(" ",Table1[[#This Row],[Employee Name]]))</f>
        <v>Sharma</v>
      </c>
      <c r="D1493" s="23">
        <f>Table1[[#This Row],[Basic Salary]]+Table1[[#This Row],[Bonus]]</f>
        <v>110592</v>
      </c>
      <c r="E1493" s="10">
        <v>98</v>
      </c>
      <c r="F1493" s="46">
        <v>68</v>
      </c>
      <c r="G1493" s="10" t="str" cm="1">
        <f t="array" ref="G1493">_xlfn.IFS(Table1[[#This Row],[Performance Score]]&gt;=80,"Excellent",Table1[[#This Row],[Performance Score]]&gt;=60,"Good",Table1[[#This Row],[Performance Score]]&gt;=40,"Need Improvement")</f>
        <v>Good</v>
      </c>
      <c r="H1493" s="30">
        <f>Table1[[#This Row],[Bonus]]/Table1[[#This Row],[Basic Salary]]</f>
        <v>0.307543154410026</v>
      </c>
      <c r="I1493" s="10">
        <f ca="1">DATEDIF(Table1[[#This Row],[Date of Birth]],TODAY(),"y")</f>
        <v>39</v>
      </c>
      <c r="J1493" s="34">
        <v>43814</v>
      </c>
      <c r="K1493" s="33" t="str" cm="1">
        <f t="array" aca="1" ref="K1493" ca="1">_xlfn.IFS(L1493&lt;3,"Junior",L1493&lt;=7,"Mid-Level",L1493&gt;7,"Senior")</f>
        <v>Mid-Level</v>
      </c>
      <c r="L1493" s="46">
        <f ca="1">INT(YEARFRAC(Table1[[#This Row],[Joining Date]],TODAY(),1))</f>
        <v>6</v>
      </c>
      <c r="M1493" s="25" t="str">
        <f t="shared" ca="1" si="23"/>
        <v>Yes</v>
      </c>
      <c r="N1493" s="26">
        <f>YEAR(Table1[[#This Row],[Joining Date]])</f>
        <v>2019</v>
      </c>
      <c r="O1493" s="46">
        <f>MONTH(Table1[[#This Row],[Joining Date]])</f>
        <v>12</v>
      </c>
      <c r="P1493" s="26">
        <f ca="1">NETWORKDAYS(Table1[[#This Row],[Joining Date]],TODAY())</f>
        <v>1706</v>
      </c>
      <c r="Q1493" s="26" t="str">
        <f>LEFT(Table1[[#This Row],[Department]],5)&amp;"-"&amp;RIGHT(Table1[[#This Row],[Employee ID]],3)</f>
        <v>IT-143</v>
      </c>
      <c r="R1493" s="26" t="str">
        <f>LEFT(Table1[[#This Row],[Department]],3)</f>
        <v>IT</v>
      </c>
      <c r="S1493" s="37">
        <f>_xlfn.XLOOKUP(Table1[[#This Row],[City]],Table2[City],Table2[Bonus %])</f>
        <v>7</v>
      </c>
      <c r="U1493" s="48" t="str">
        <v xml:space="preserve">Aarav </v>
      </c>
      <c r="V1493" s="48" t="str">
        <v>Sharma</v>
      </c>
    </row>
    <row r="1494" spans="1:22" x14ac:dyDescent="0.35">
      <c r="A1494" s="7" t="s">
        <v>2605</v>
      </c>
      <c r="B1494" s="40" t="str">
        <f>LEFT(Table1[[#This Row],[Employee Name]],FIND(" ",Table1[[#This Row],[Employee Name]]))</f>
        <v xml:space="preserve">Arjun </v>
      </c>
      <c r="C1494" s="40" t="str">
        <f>RIGHT(Table1[[#This Row],[Employee Name]],LEN(Table1[[#This Row],[Employee Name]])-FIND(" ",Table1[[#This Row],[Employee Name]]))</f>
        <v>Mehta</v>
      </c>
      <c r="D1494" s="22">
        <f>Table1[[#This Row],[Basic Salary]]+Table1[[#This Row],[Bonus]]</f>
        <v>110566</v>
      </c>
      <c r="E1494" s="8">
        <v>99</v>
      </c>
      <c r="F1494" s="45">
        <v>73</v>
      </c>
      <c r="G1494" s="8" t="str" cm="1">
        <f t="array" ref="G1494">_xlfn.IFS(Table1[[#This Row],[Performance Score]]&gt;=80,"Excellent",Table1[[#This Row],[Performance Score]]&gt;=60,"Good",Table1[[#This Row],[Performance Score]]&gt;=40,"Need Improvement")</f>
        <v>Good</v>
      </c>
      <c r="H1494" s="29">
        <f>Table1[[#This Row],[Bonus]]/Table1[[#This Row],[Basic Salary]]</f>
        <v>0.28918893708315846</v>
      </c>
      <c r="I1494" s="8">
        <f ca="1">DATEDIF(Table1[[#This Row],[Date of Birth]],TODAY(),"y")</f>
        <v>28</v>
      </c>
      <c r="J1494" s="33">
        <v>43566</v>
      </c>
      <c r="K1494" s="33" t="str" cm="1">
        <f t="array" aca="1" ref="K1494" ca="1">_xlfn.IFS(L1494&lt;3,"Junior",L1494&lt;=7,"Mid-Level",L1494&gt;7,"Senior")</f>
        <v>Mid-Level</v>
      </c>
      <c r="L1494" s="45">
        <f ca="1">INT(YEARFRAC(Table1[[#This Row],[Joining Date]],TODAY(),1))</f>
        <v>7</v>
      </c>
      <c r="M1494" s="25" t="str">
        <f t="shared" ca="1" si="23"/>
        <v>Yes</v>
      </c>
      <c r="N1494" s="25">
        <f>YEAR(Table1[[#This Row],[Joining Date]])</f>
        <v>2019</v>
      </c>
      <c r="O1494" s="45">
        <f>MONTH(Table1[[#This Row],[Joining Date]])</f>
        <v>4</v>
      </c>
      <c r="P1494" s="25">
        <f ca="1">NETWORKDAYS(Table1[[#This Row],[Joining Date]],TODAY())</f>
        <v>1883</v>
      </c>
      <c r="Q1494" s="25" t="str">
        <f>LEFT(Table1[[#This Row],[Department]],5)&amp;"-"&amp;RIGHT(Table1[[#This Row],[Employee ID]],3)</f>
        <v>IT-549</v>
      </c>
      <c r="R1494" s="25" t="str">
        <f>LEFT(Table1[[#This Row],[Department]],3)</f>
        <v>IT</v>
      </c>
      <c r="S1494" s="36">
        <f>_xlfn.XLOOKUP(Table1[[#This Row],[City]],Table2[City],Table2[Bonus %])</f>
        <v>8</v>
      </c>
      <c r="U1494" s="48" t="str">
        <v xml:space="preserve">Arjun </v>
      </c>
      <c r="V1494" s="48" t="str">
        <v>Mehta</v>
      </c>
    </row>
    <row r="1495" spans="1:22" x14ac:dyDescent="0.35">
      <c r="A1495" s="9" t="s">
        <v>2842</v>
      </c>
      <c r="B1495" s="41" t="str">
        <f>LEFT(Table1[[#This Row],[Employee Name]],FIND(" ",Table1[[#This Row],[Employee Name]]))</f>
        <v xml:space="preserve">Aarav </v>
      </c>
      <c r="C1495" s="41" t="str">
        <f>RIGHT(Table1[[#This Row],[Employee Name]],LEN(Table1[[#This Row],[Employee Name]])-FIND(" ",Table1[[#This Row],[Employee Name]]))</f>
        <v>Sharma</v>
      </c>
      <c r="D1495" s="23">
        <f>Table1[[#This Row],[Basic Salary]]+Table1[[#This Row],[Bonus]]</f>
        <v>110511</v>
      </c>
      <c r="E1495" s="10">
        <v>77</v>
      </c>
      <c r="F1495" s="46">
        <v>91</v>
      </c>
      <c r="G1495" s="10" t="str" cm="1">
        <f t="array" ref="G1495">_xlfn.IFS(Table1[[#This Row],[Performance Score]]&gt;=80,"Excellent",Table1[[#This Row],[Performance Score]]&gt;=60,"Good",Table1[[#This Row],[Performance Score]]&gt;=40,"Need Improvement")</f>
        <v>Excellent</v>
      </c>
      <c r="H1495" s="30">
        <f>Table1[[#This Row],[Bonus]]/Table1[[#This Row],[Basic Salary]]</f>
        <v>6.69350634304582E-2</v>
      </c>
      <c r="I1495" s="10">
        <f ca="1">DATEDIF(Table1[[#This Row],[Date of Birth]],TODAY(),"y")</f>
        <v>22</v>
      </c>
      <c r="J1495" s="34">
        <v>43680</v>
      </c>
      <c r="K1495" s="33" t="str" cm="1">
        <f t="array" aca="1" ref="K1495" ca="1">_xlfn.IFS(L1495&lt;3,"Junior",L1495&lt;=7,"Mid-Level",L1495&gt;7,"Senior")</f>
        <v>Mid-Level</v>
      </c>
      <c r="L1495" s="46">
        <f ca="1">INT(YEARFRAC(Table1[[#This Row],[Joining Date]],TODAY(),1))</f>
        <v>6</v>
      </c>
      <c r="M1495" s="25" t="str">
        <f t="shared" ca="1" si="23"/>
        <v>Yes</v>
      </c>
      <c r="N1495" s="26">
        <f>YEAR(Table1[[#This Row],[Joining Date]])</f>
        <v>2019</v>
      </c>
      <c r="O1495" s="46">
        <f>MONTH(Table1[[#This Row],[Joining Date]])</f>
        <v>8</v>
      </c>
      <c r="P1495" s="26">
        <f ca="1">NETWORKDAYS(Table1[[#This Row],[Joining Date]],TODAY())</f>
        <v>1801</v>
      </c>
      <c r="Q1495" s="26" t="str">
        <f>LEFT(Table1[[#This Row],[Department]],5)&amp;"-"&amp;RIGHT(Table1[[#This Row],[Employee ID]],3)</f>
        <v>Marke-786</v>
      </c>
      <c r="R1495" s="26" t="str">
        <f>LEFT(Table1[[#This Row],[Department]],3)</f>
        <v>Mar</v>
      </c>
      <c r="S1495" s="37">
        <f>_xlfn.XLOOKUP(Table1[[#This Row],[City]],Table2[City],Table2[Bonus %])</f>
        <v>5</v>
      </c>
      <c r="U1495" s="48" t="str">
        <v xml:space="preserve">Aarav </v>
      </c>
      <c r="V1495" s="48" t="str">
        <v>Sharma</v>
      </c>
    </row>
    <row r="1496" spans="1:22" x14ac:dyDescent="0.35">
      <c r="A1496" s="7" t="s">
        <v>1137</v>
      </c>
      <c r="B1496" s="40" t="str">
        <f>LEFT(Table1[[#This Row],[Employee Name]],FIND(" ",Table1[[#This Row],[Employee Name]]))</f>
        <v xml:space="preserve">Rahul </v>
      </c>
      <c r="C1496" s="40" t="str">
        <f>RIGHT(Table1[[#This Row],[Employee Name]],LEN(Table1[[#This Row],[Employee Name]])-FIND(" ",Table1[[#This Row],[Employee Name]]))</f>
        <v>Verma</v>
      </c>
      <c r="D1496" s="22">
        <f>Table1[[#This Row],[Basic Salary]]+Table1[[#This Row],[Bonus]]</f>
        <v>110503</v>
      </c>
      <c r="E1496" s="8">
        <v>98</v>
      </c>
      <c r="F1496" s="45">
        <v>51</v>
      </c>
      <c r="G1496" s="8" t="str" cm="1">
        <f t="array" ref="G1496">_xlfn.IFS(Table1[[#This Row],[Performance Score]]&gt;=80,"Excellent",Table1[[#This Row],[Performance Score]]&gt;=60,"Good",Table1[[#This Row],[Performance Score]]&gt;=40,"Need Improvement")</f>
        <v>Need Improvement</v>
      </c>
      <c r="H1496" s="29">
        <f>Table1[[#This Row],[Bonus]]/Table1[[#This Row],[Basic Salary]]</f>
        <v>0.16896044683754535</v>
      </c>
      <c r="I1496" s="8">
        <f ca="1">DATEDIF(Table1[[#This Row],[Date of Birth]],TODAY(),"y")</f>
        <v>27</v>
      </c>
      <c r="J1496" s="33">
        <v>42734</v>
      </c>
      <c r="K1496" s="33" t="str" cm="1">
        <f t="array" aca="1" ref="K1496" ca="1">_xlfn.IFS(L1496&lt;3,"Junior",L1496&lt;=7,"Mid-Level",L1496&gt;7,"Senior")</f>
        <v>Senior</v>
      </c>
      <c r="L1496" s="45">
        <f ca="1">INT(YEARFRAC(Table1[[#This Row],[Joining Date]],TODAY(),1))</f>
        <v>9</v>
      </c>
      <c r="M1496" s="25" t="str">
        <f t="shared" ca="1" si="23"/>
        <v>Yes</v>
      </c>
      <c r="N1496" s="25">
        <f>YEAR(Table1[[#This Row],[Joining Date]])</f>
        <v>2016</v>
      </c>
      <c r="O1496" s="45">
        <f>MONTH(Table1[[#This Row],[Joining Date]])</f>
        <v>12</v>
      </c>
      <c r="P1496" s="25">
        <f ca="1">NETWORKDAYS(Table1[[#This Row],[Joining Date]],TODAY())</f>
        <v>2477</v>
      </c>
      <c r="Q1496" s="25" t="str">
        <f>LEFT(Table1[[#This Row],[Department]],5)&amp;"-"&amp;RIGHT(Table1[[#This Row],[Employee ID]],3)</f>
        <v>Opera-081</v>
      </c>
      <c r="R1496" s="25" t="str">
        <f>LEFT(Table1[[#This Row],[Department]],3)</f>
        <v>Ope</v>
      </c>
      <c r="S1496" s="36">
        <f>_xlfn.XLOOKUP(Table1[[#This Row],[City]],Table2[City],Table2[Bonus %])</f>
        <v>6</v>
      </c>
      <c r="U1496" s="48" t="str">
        <v xml:space="preserve">Rahul </v>
      </c>
      <c r="V1496" s="48" t="str">
        <v>Verma</v>
      </c>
    </row>
    <row r="1497" spans="1:22" x14ac:dyDescent="0.35">
      <c r="A1497" s="9" t="s">
        <v>1343</v>
      </c>
      <c r="B1497" s="41" t="str">
        <f>LEFT(Table1[[#This Row],[Employee Name]],FIND(" ",Table1[[#This Row],[Employee Name]]))</f>
        <v xml:space="preserve">Aditya </v>
      </c>
      <c r="C1497" s="41" t="str">
        <f>RIGHT(Table1[[#This Row],[Employee Name]],LEN(Table1[[#This Row],[Employee Name]])-FIND(" ",Table1[[#This Row],[Employee Name]]))</f>
        <v>Kapoor</v>
      </c>
      <c r="D1497" s="23">
        <f>Table1[[#This Row],[Basic Salary]]+Table1[[#This Row],[Bonus]]</f>
        <v>110496</v>
      </c>
      <c r="E1497" s="10">
        <v>94</v>
      </c>
      <c r="F1497" s="46">
        <v>53</v>
      </c>
      <c r="G1497" s="10" t="str" cm="1">
        <f t="array" ref="G1497">_xlfn.IFS(Table1[[#This Row],[Performance Score]]&gt;=80,"Excellent",Table1[[#This Row],[Performance Score]]&gt;=60,"Good",Table1[[#This Row],[Performance Score]]&gt;=40,"Need Improvement")</f>
        <v>Need Improvement</v>
      </c>
      <c r="H1497" s="30">
        <f>Table1[[#This Row],[Bonus]]/Table1[[#This Row],[Basic Salary]]</f>
        <v>0.10452923359889643</v>
      </c>
      <c r="I1497" s="10">
        <f ca="1">DATEDIF(Table1[[#This Row],[Date of Birth]],TODAY(),"y")</f>
        <v>36</v>
      </c>
      <c r="J1497" s="34">
        <v>43683</v>
      </c>
      <c r="K1497" s="33" t="str" cm="1">
        <f t="array" aca="1" ref="K1497" ca="1">_xlfn.IFS(L1497&lt;3,"Junior",L1497&lt;=7,"Mid-Level",L1497&gt;7,"Senior")</f>
        <v>Mid-Level</v>
      </c>
      <c r="L1497" s="46">
        <f ca="1">INT(YEARFRAC(Table1[[#This Row],[Joining Date]],TODAY(),1))</f>
        <v>6</v>
      </c>
      <c r="M1497" s="25" t="str">
        <f t="shared" ca="1" si="23"/>
        <v>Yes</v>
      </c>
      <c r="N1497" s="26">
        <f>YEAR(Table1[[#This Row],[Joining Date]])</f>
        <v>2019</v>
      </c>
      <c r="O1497" s="46">
        <f>MONTH(Table1[[#This Row],[Joining Date]])</f>
        <v>8</v>
      </c>
      <c r="P1497" s="26">
        <f ca="1">NETWORKDAYS(Table1[[#This Row],[Joining Date]],TODAY())</f>
        <v>1800</v>
      </c>
      <c r="Q1497" s="26" t="str">
        <f>LEFT(Table1[[#This Row],[Department]],5)&amp;"-"&amp;RIGHT(Table1[[#This Row],[Employee ID]],3)</f>
        <v>Sales-287</v>
      </c>
      <c r="R1497" s="26" t="str">
        <f>LEFT(Table1[[#This Row],[Department]],3)</f>
        <v>Sal</v>
      </c>
      <c r="S1497" s="37">
        <f>_xlfn.XLOOKUP(Table1[[#This Row],[City]],Table2[City],Table2[Bonus %])</f>
        <v>5</v>
      </c>
      <c r="U1497" s="48" t="str">
        <v xml:space="preserve">Aditya </v>
      </c>
      <c r="V1497" s="48" t="str">
        <v>Kapoor</v>
      </c>
    </row>
    <row r="1498" spans="1:22" x14ac:dyDescent="0.35">
      <c r="A1498" s="7" t="s">
        <v>1925</v>
      </c>
      <c r="B1498" s="40" t="str">
        <f>LEFT(Table1[[#This Row],[Employee Name]],FIND(" ",Table1[[#This Row],[Employee Name]]))</f>
        <v xml:space="preserve">Ravi </v>
      </c>
      <c r="C1498" s="40" t="str">
        <f>RIGHT(Table1[[#This Row],[Employee Name]],LEN(Table1[[#This Row],[Employee Name]])-FIND(" ",Table1[[#This Row],[Employee Name]]))</f>
        <v>Teja</v>
      </c>
      <c r="D1498" s="22">
        <f>Table1[[#This Row],[Basic Salary]]+Table1[[#This Row],[Bonus]]</f>
        <v>110485</v>
      </c>
      <c r="E1498" s="8">
        <v>94</v>
      </c>
      <c r="F1498" s="45">
        <v>95</v>
      </c>
      <c r="G1498" s="8" t="str" cm="1">
        <f t="array" ref="G1498">_xlfn.IFS(Table1[[#This Row],[Performance Score]]&gt;=80,"Excellent",Table1[[#This Row],[Performance Score]]&gt;=60,"Good",Table1[[#This Row],[Performance Score]]&gt;=40,"Need Improvement")</f>
        <v>Excellent</v>
      </c>
      <c r="H1498" s="29">
        <f>Table1[[#This Row],[Bonus]]/Table1[[#This Row],[Basic Salary]]</f>
        <v>0.15062173251963093</v>
      </c>
      <c r="I1498" s="8">
        <f ca="1">DATEDIF(Table1[[#This Row],[Date of Birth]],TODAY(),"y")</f>
        <v>19</v>
      </c>
      <c r="J1498" s="33">
        <v>44558</v>
      </c>
      <c r="K1498" s="33" t="str" cm="1">
        <f t="array" aca="1" ref="K1498" ca="1">_xlfn.IFS(L1498&lt;3,"Junior",L1498&lt;=7,"Mid-Level",L1498&gt;7,"Senior")</f>
        <v>Mid-Level</v>
      </c>
      <c r="L1498" s="45">
        <f ca="1">INT(YEARFRAC(Table1[[#This Row],[Joining Date]],TODAY(),1))</f>
        <v>4</v>
      </c>
      <c r="M1498" s="25" t="str">
        <f t="shared" ca="1" si="23"/>
        <v>No</v>
      </c>
      <c r="N1498" s="25">
        <f>YEAR(Table1[[#This Row],[Joining Date]])</f>
        <v>2021</v>
      </c>
      <c r="O1498" s="45">
        <f>MONTH(Table1[[#This Row],[Joining Date]])</f>
        <v>12</v>
      </c>
      <c r="P1498" s="25">
        <f ca="1">NETWORKDAYS(Table1[[#This Row],[Joining Date]],TODAY())</f>
        <v>1175</v>
      </c>
      <c r="Q1498" s="25" t="str">
        <f>LEFT(Table1[[#This Row],[Department]],5)&amp;"-"&amp;RIGHT(Table1[[#This Row],[Employee ID]],3)</f>
        <v>Finan-869</v>
      </c>
      <c r="R1498" s="25" t="str">
        <f>LEFT(Table1[[#This Row],[Department]],3)</f>
        <v>Fin</v>
      </c>
      <c r="S1498" s="36">
        <f>_xlfn.XLOOKUP(Table1[[#This Row],[City]],Table2[City],Table2[Bonus %])</f>
        <v>5</v>
      </c>
      <c r="U1498" s="48" t="str">
        <v xml:space="preserve">Ravi </v>
      </c>
      <c r="V1498" s="48" t="str">
        <v>Teja</v>
      </c>
    </row>
    <row r="1499" spans="1:22" x14ac:dyDescent="0.35">
      <c r="A1499" s="9" t="s">
        <v>335</v>
      </c>
      <c r="B1499" s="41" t="str">
        <f>LEFT(Table1[[#This Row],[Employee Name]],FIND(" ",Table1[[#This Row],[Employee Name]]))</f>
        <v xml:space="preserve">Aditya </v>
      </c>
      <c r="C1499" s="41" t="str">
        <f>RIGHT(Table1[[#This Row],[Employee Name]],LEN(Table1[[#This Row],[Employee Name]])-FIND(" ",Table1[[#This Row],[Employee Name]]))</f>
        <v>Kapoor</v>
      </c>
      <c r="D1499" s="23">
        <f>Table1[[#This Row],[Basic Salary]]+Table1[[#This Row],[Bonus]]</f>
        <v>110452</v>
      </c>
      <c r="E1499" s="10">
        <v>97</v>
      </c>
      <c r="F1499" s="46">
        <v>74</v>
      </c>
      <c r="G1499" s="10" t="str" cm="1">
        <f t="array" ref="G1499">_xlfn.IFS(Table1[[#This Row],[Performance Score]]&gt;=80,"Excellent",Table1[[#This Row],[Performance Score]]&gt;=60,"Good",Table1[[#This Row],[Performance Score]]&gt;=40,"Need Improvement")</f>
        <v>Good</v>
      </c>
      <c r="H1499" s="30">
        <f>Table1[[#This Row],[Bonus]]/Table1[[#This Row],[Basic Salary]]</f>
        <v>0.11674839492442242</v>
      </c>
      <c r="I1499" s="10">
        <f ca="1">DATEDIF(Table1[[#This Row],[Date of Birth]],TODAY(),"y")</f>
        <v>41</v>
      </c>
      <c r="J1499" s="34">
        <v>43500</v>
      </c>
      <c r="K1499" s="33" t="str" cm="1">
        <f t="array" aca="1" ref="K1499" ca="1">_xlfn.IFS(L1499&lt;3,"Junior",L1499&lt;=7,"Mid-Level",L1499&gt;7,"Senior")</f>
        <v>Mid-Level</v>
      </c>
      <c r="L1499" s="46">
        <f ca="1">INT(YEARFRAC(Table1[[#This Row],[Joining Date]],TODAY(),1))</f>
        <v>7</v>
      </c>
      <c r="M1499" s="25" t="str">
        <f t="shared" ca="1" si="23"/>
        <v>Yes</v>
      </c>
      <c r="N1499" s="26">
        <f>YEAR(Table1[[#This Row],[Joining Date]])</f>
        <v>2019</v>
      </c>
      <c r="O1499" s="46">
        <f>MONTH(Table1[[#This Row],[Joining Date]])</f>
        <v>2</v>
      </c>
      <c r="P1499" s="26">
        <f ca="1">NETWORKDAYS(Table1[[#This Row],[Joining Date]],TODAY())</f>
        <v>1931</v>
      </c>
      <c r="Q1499" s="26" t="str">
        <f>LEFT(Table1[[#This Row],[Department]],5)&amp;"-"&amp;RIGHT(Table1[[#This Row],[Employee ID]],3)</f>
        <v>Sales-279</v>
      </c>
      <c r="R1499" s="26" t="str">
        <f>LEFT(Table1[[#This Row],[Department]],3)</f>
        <v>Sal</v>
      </c>
      <c r="S1499" s="37">
        <f>_xlfn.XLOOKUP(Table1[[#This Row],[City]],Table2[City],Table2[Bonus %])</f>
        <v>7</v>
      </c>
      <c r="U1499" s="48" t="str">
        <v xml:space="preserve">Aditya </v>
      </c>
      <c r="V1499" s="48" t="str">
        <v>Kapoor</v>
      </c>
    </row>
    <row r="1500" spans="1:22" x14ac:dyDescent="0.35">
      <c r="A1500" s="7" t="s">
        <v>821</v>
      </c>
      <c r="B1500" s="40" t="str">
        <f>LEFT(Table1[[#This Row],[Employee Name]],FIND(" ",Table1[[#This Row],[Employee Name]]))</f>
        <v xml:space="preserve">Priya </v>
      </c>
      <c r="C1500" s="40" t="str">
        <f>RIGHT(Table1[[#This Row],[Employee Name]],LEN(Table1[[#This Row],[Employee Name]])-FIND(" ",Table1[[#This Row],[Employee Name]]))</f>
        <v>Reddy</v>
      </c>
      <c r="D1500" s="22">
        <f>Table1[[#This Row],[Basic Salary]]+Table1[[#This Row],[Bonus]]</f>
        <v>110447</v>
      </c>
      <c r="E1500" s="8">
        <v>64</v>
      </c>
      <c r="F1500" s="45">
        <v>95</v>
      </c>
      <c r="G1500" s="8" t="str" cm="1">
        <f t="array" ref="G1500">_xlfn.IFS(Table1[[#This Row],[Performance Score]]&gt;=80,"Excellent",Table1[[#This Row],[Performance Score]]&gt;=60,"Good",Table1[[#This Row],[Performance Score]]&gt;=40,"Need Improvement")</f>
        <v>Excellent</v>
      </c>
      <c r="H1500" s="29">
        <f>Table1[[#This Row],[Bonus]]/Table1[[#This Row],[Basic Salary]]</f>
        <v>7.5810410660017147E-2</v>
      </c>
      <c r="I1500" s="8">
        <f ca="1">DATEDIF(Table1[[#This Row],[Date of Birth]],TODAY(),"y")</f>
        <v>32</v>
      </c>
      <c r="J1500" s="33">
        <v>44659</v>
      </c>
      <c r="K1500" s="33" t="str" cm="1">
        <f t="array" aca="1" ref="K1500" ca="1">_xlfn.IFS(L1500&lt;3,"Junior",L1500&lt;=7,"Mid-Level",L1500&gt;7,"Senior")</f>
        <v>Mid-Level</v>
      </c>
      <c r="L1500" s="45">
        <f ca="1">INT(YEARFRAC(Table1[[#This Row],[Joining Date]],TODAY(),1))</f>
        <v>4</v>
      </c>
      <c r="M1500" s="25" t="str">
        <f t="shared" ca="1" si="23"/>
        <v>No</v>
      </c>
      <c r="N1500" s="25">
        <f>YEAR(Table1[[#This Row],[Joining Date]])</f>
        <v>2022</v>
      </c>
      <c r="O1500" s="45">
        <f>MONTH(Table1[[#This Row],[Joining Date]])</f>
        <v>4</v>
      </c>
      <c r="P1500" s="25">
        <f ca="1">NETWORKDAYS(Table1[[#This Row],[Joining Date]],TODAY())</f>
        <v>1102</v>
      </c>
      <c r="Q1500" s="25" t="str">
        <f>LEFT(Table1[[#This Row],[Department]],5)&amp;"-"&amp;RIGHT(Table1[[#This Row],[Employee ID]],3)</f>
        <v>Finan-765</v>
      </c>
      <c r="R1500" s="25" t="str">
        <f>LEFT(Table1[[#This Row],[Department]],3)</f>
        <v>Fin</v>
      </c>
      <c r="S1500" s="36">
        <f>_xlfn.XLOOKUP(Table1[[#This Row],[City]],Table2[City],Table2[Bonus %])</f>
        <v>6</v>
      </c>
      <c r="U1500" s="48" t="str">
        <v xml:space="preserve">Priya </v>
      </c>
      <c r="V1500" s="48" t="str">
        <v>Reddy</v>
      </c>
    </row>
    <row r="1501" spans="1:22" x14ac:dyDescent="0.35">
      <c r="A1501" s="9" t="s">
        <v>4586</v>
      </c>
      <c r="B1501" s="41" t="str">
        <f>LEFT(Table1[[#This Row],[Employee Name]],FIND(" ",Table1[[#This Row],[Employee Name]]))</f>
        <v xml:space="preserve">Ravi </v>
      </c>
      <c r="C1501" s="41" t="str">
        <f>RIGHT(Table1[[#This Row],[Employee Name]],LEN(Table1[[#This Row],[Employee Name]])-FIND(" ",Table1[[#This Row],[Employee Name]]))</f>
        <v>Teja</v>
      </c>
      <c r="D1501" s="23">
        <f>Table1[[#This Row],[Basic Salary]]+Table1[[#This Row],[Bonus]]</f>
        <v>110435</v>
      </c>
      <c r="E1501" s="10">
        <v>81</v>
      </c>
      <c r="F1501" s="46">
        <v>54</v>
      </c>
      <c r="G1501" s="10" t="str" cm="1">
        <f t="array" ref="G1501">_xlfn.IFS(Table1[[#This Row],[Performance Score]]&gt;=80,"Excellent",Table1[[#This Row],[Performance Score]]&gt;=60,"Good",Table1[[#This Row],[Performance Score]]&gt;=40,"Need Improvement")</f>
        <v>Need Improvement</v>
      </c>
      <c r="H1501" s="30">
        <f>Table1[[#This Row],[Bonus]]/Table1[[#This Row],[Basic Salary]]</f>
        <v>0.2496463852081518</v>
      </c>
      <c r="I1501" s="10">
        <f ca="1">DATEDIF(Table1[[#This Row],[Date of Birth]],TODAY(),"y")</f>
        <v>38</v>
      </c>
      <c r="J1501" s="34">
        <v>45396</v>
      </c>
      <c r="K1501" s="33" t="str" cm="1">
        <f t="array" aca="1" ref="K1501" ca="1">_xlfn.IFS(L1501&lt;3,"Junior",L1501&lt;=7,"Mid-Level",L1501&gt;7,"Senior")</f>
        <v>Junior</v>
      </c>
      <c r="L1501" s="46">
        <f ca="1">INT(YEARFRAC(Table1[[#This Row],[Joining Date]],TODAY(),1))</f>
        <v>2</v>
      </c>
      <c r="M1501" s="25" t="str">
        <f t="shared" ca="1" si="23"/>
        <v>No</v>
      </c>
      <c r="N1501" s="26">
        <f>YEAR(Table1[[#This Row],[Joining Date]])</f>
        <v>2024</v>
      </c>
      <c r="O1501" s="46">
        <f>MONTH(Table1[[#This Row],[Joining Date]])</f>
        <v>4</v>
      </c>
      <c r="P1501" s="26">
        <f ca="1">NETWORKDAYS(Table1[[#This Row],[Joining Date]],TODAY())</f>
        <v>576</v>
      </c>
      <c r="Q1501" s="26" t="str">
        <f>LEFT(Table1[[#This Row],[Department]],5)&amp;"-"&amp;RIGHT(Table1[[#This Row],[Employee ID]],3)</f>
        <v>Suppo-530</v>
      </c>
      <c r="R1501" s="26" t="str">
        <f>LEFT(Table1[[#This Row],[Department]],3)</f>
        <v>Sup</v>
      </c>
      <c r="S1501" s="37">
        <f>_xlfn.XLOOKUP(Table1[[#This Row],[City]],Table2[City],Table2[Bonus %])</f>
        <v>8</v>
      </c>
      <c r="U1501" s="48" t="str">
        <v xml:space="preserve">Ravi </v>
      </c>
      <c r="V1501" s="48" t="str">
        <v>Teja</v>
      </c>
    </row>
    <row r="1502" spans="1:22" x14ac:dyDescent="0.35">
      <c r="A1502" s="7" t="s">
        <v>1077</v>
      </c>
      <c r="B1502" s="40" t="str">
        <f>LEFT(Table1[[#This Row],[Employee Name]],FIND(" ",Table1[[#This Row],[Employee Name]]))</f>
        <v xml:space="preserve">Vikram </v>
      </c>
      <c r="C1502" s="40" t="str">
        <f>RIGHT(Table1[[#This Row],[Employee Name]],LEN(Table1[[#This Row],[Employee Name]])-FIND(" ",Table1[[#This Row],[Employee Name]]))</f>
        <v>Singh</v>
      </c>
      <c r="D1502" s="22">
        <f>Table1[[#This Row],[Basic Salary]]+Table1[[#This Row],[Bonus]]</f>
        <v>110423</v>
      </c>
      <c r="E1502" s="8">
        <v>76</v>
      </c>
      <c r="F1502" s="45">
        <v>64</v>
      </c>
      <c r="G1502" s="8" t="str" cm="1">
        <f t="array" ref="G1502">_xlfn.IFS(Table1[[#This Row],[Performance Score]]&gt;=80,"Excellent",Table1[[#This Row],[Performance Score]]&gt;=60,"Good",Table1[[#This Row],[Performance Score]]&gt;=40,"Need Improvement")</f>
        <v>Good</v>
      </c>
      <c r="H1502" s="29">
        <f>Table1[[#This Row],[Bonus]]/Table1[[#This Row],[Basic Salary]]</f>
        <v>0.13757224242549115</v>
      </c>
      <c r="I1502" s="8">
        <f ca="1">DATEDIF(Table1[[#This Row],[Date of Birth]],TODAY(),"y")</f>
        <v>43</v>
      </c>
      <c r="J1502" s="33">
        <v>43733</v>
      </c>
      <c r="K1502" s="33" t="str" cm="1">
        <f t="array" aca="1" ref="K1502" ca="1">_xlfn.IFS(L1502&lt;3,"Junior",L1502&lt;=7,"Mid-Level",L1502&gt;7,"Senior")</f>
        <v>Mid-Level</v>
      </c>
      <c r="L1502" s="45">
        <f ca="1">INT(YEARFRAC(Table1[[#This Row],[Joining Date]],TODAY(),1))</f>
        <v>6</v>
      </c>
      <c r="M1502" s="25" t="str">
        <f t="shared" ca="1" si="23"/>
        <v>Yes</v>
      </c>
      <c r="N1502" s="25">
        <f>YEAR(Table1[[#This Row],[Joining Date]])</f>
        <v>2019</v>
      </c>
      <c r="O1502" s="45">
        <f>MONTH(Table1[[#This Row],[Joining Date]])</f>
        <v>9</v>
      </c>
      <c r="P1502" s="25">
        <f ca="1">NETWORKDAYS(Table1[[#This Row],[Joining Date]],TODAY())</f>
        <v>1764</v>
      </c>
      <c r="Q1502" s="25" t="str">
        <f>LEFT(Table1[[#This Row],[Department]],5)&amp;"-"&amp;RIGHT(Table1[[#This Row],[Employee ID]],3)</f>
        <v>Marke-021</v>
      </c>
      <c r="R1502" s="25" t="str">
        <f>LEFT(Table1[[#This Row],[Department]],3)</f>
        <v>Mar</v>
      </c>
      <c r="S1502" s="36">
        <f>_xlfn.XLOOKUP(Table1[[#This Row],[City]],Table2[City],Table2[Bonus %])</f>
        <v>6</v>
      </c>
      <c r="U1502" s="48" t="str">
        <v xml:space="preserve">Vikram </v>
      </c>
      <c r="V1502" s="48" t="str">
        <v>Singh</v>
      </c>
    </row>
    <row r="1503" spans="1:22" x14ac:dyDescent="0.35">
      <c r="A1503" s="9" t="s">
        <v>4887</v>
      </c>
      <c r="B1503" s="41" t="str">
        <f>LEFT(Table1[[#This Row],[Employee Name]],FIND(" ",Table1[[#This Row],[Employee Name]]))</f>
        <v xml:space="preserve">Karan </v>
      </c>
      <c r="C1503" s="41" t="str">
        <f>RIGHT(Table1[[#This Row],[Employee Name]],LEN(Table1[[#This Row],[Employee Name]])-FIND(" ",Table1[[#This Row],[Employee Name]]))</f>
        <v>Malhotra</v>
      </c>
      <c r="D1503" s="23">
        <f>Table1[[#This Row],[Basic Salary]]+Table1[[#This Row],[Bonus]]</f>
        <v>110416</v>
      </c>
      <c r="E1503" s="10">
        <v>80</v>
      </c>
      <c r="F1503" s="46">
        <v>93</v>
      </c>
      <c r="G1503" s="10" t="str" cm="1">
        <f t="array" ref="G1503">_xlfn.IFS(Table1[[#This Row],[Performance Score]]&gt;=80,"Excellent",Table1[[#This Row],[Performance Score]]&gt;=60,"Good",Table1[[#This Row],[Performance Score]]&gt;=40,"Need Improvement")</f>
        <v>Excellent</v>
      </c>
      <c r="H1503" s="30">
        <f>Table1[[#This Row],[Bonus]]/Table1[[#This Row],[Basic Salary]]</f>
        <v>0.24521833273186575</v>
      </c>
      <c r="I1503" s="10">
        <f ca="1">DATEDIF(Table1[[#This Row],[Date of Birth]],TODAY(),"y")</f>
        <v>15</v>
      </c>
      <c r="J1503" s="34">
        <v>44521</v>
      </c>
      <c r="K1503" s="33" t="str" cm="1">
        <f t="array" aca="1" ref="K1503" ca="1">_xlfn.IFS(L1503&lt;3,"Junior",L1503&lt;=7,"Mid-Level",L1503&gt;7,"Senior")</f>
        <v>Mid-Level</v>
      </c>
      <c r="L1503" s="46">
        <f ca="1">INT(YEARFRAC(Table1[[#This Row],[Joining Date]],TODAY(),1))</f>
        <v>4</v>
      </c>
      <c r="M1503" s="25" t="str">
        <f t="shared" ca="1" si="23"/>
        <v>No</v>
      </c>
      <c r="N1503" s="26">
        <f>YEAR(Table1[[#This Row],[Joining Date]])</f>
        <v>2021</v>
      </c>
      <c r="O1503" s="46">
        <f>MONTH(Table1[[#This Row],[Joining Date]])</f>
        <v>11</v>
      </c>
      <c r="P1503" s="26">
        <f ca="1">NETWORKDAYS(Table1[[#This Row],[Joining Date]],TODAY())</f>
        <v>1201</v>
      </c>
      <c r="Q1503" s="26" t="str">
        <f>LEFT(Table1[[#This Row],[Department]],5)&amp;"-"&amp;RIGHT(Table1[[#This Row],[Employee ID]],3)</f>
        <v>HR-831</v>
      </c>
      <c r="R1503" s="26" t="str">
        <f>LEFT(Table1[[#This Row],[Department]],3)</f>
        <v>HR</v>
      </c>
      <c r="S1503" s="37">
        <f>_xlfn.XLOOKUP(Table1[[#This Row],[City]],Table2[City],Table2[Bonus %])</f>
        <v>8</v>
      </c>
      <c r="U1503" s="48" t="str">
        <v xml:space="preserve">Karan </v>
      </c>
      <c r="V1503" s="48" t="str">
        <v>Malhotra</v>
      </c>
    </row>
    <row r="1504" spans="1:22" x14ac:dyDescent="0.35">
      <c r="A1504" s="7" t="s">
        <v>2108</v>
      </c>
      <c r="B1504" s="40" t="str">
        <f>LEFT(Table1[[#This Row],[Employee Name]],FIND(" ",Table1[[#This Row],[Employee Name]]))</f>
        <v xml:space="preserve">Aditya </v>
      </c>
      <c r="C1504" s="40" t="str">
        <f>RIGHT(Table1[[#This Row],[Employee Name]],LEN(Table1[[#This Row],[Employee Name]])-FIND(" ",Table1[[#This Row],[Employee Name]]))</f>
        <v>Kapoor</v>
      </c>
      <c r="D1504" s="22">
        <f>Table1[[#This Row],[Basic Salary]]+Table1[[#This Row],[Bonus]]</f>
        <v>110393</v>
      </c>
      <c r="E1504" s="8">
        <v>68</v>
      </c>
      <c r="F1504" s="45">
        <v>94</v>
      </c>
      <c r="G1504" s="8" t="str" cm="1">
        <f t="array" ref="G1504">_xlfn.IFS(Table1[[#This Row],[Performance Score]]&gt;=80,"Excellent",Table1[[#This Row],[Performance Score]]&gt;=60,"Good",Table1[[#This Row],[Performance Score]]&gt;=40,"Need Improvement")</f>
        <v>Excellent</v>
      </c>
      <c r="H1504" s="29">
        <f>Table1[[#This Row],[Bonus]]/Table1[[#This Row],[Basic Salary]]</f>
        <v>9.5646909365199095E-2</v>
      </c>
      <c r="I1504" s="8">
        <f ca="1">DATEDIF(Table1[[#This Row],[Date of Birth]],TODAY(),"y")</f>
        <v>46</v>
      </c>
      <c r="J1504" s="33">
        <v>42522</v>
      </c>
      <c r="K1504" s="33" t="str" cm="1">
        <f t="array" aca="1" ref="K1504" ca="1">_xlfn.IFS(L1504&lt;3,"Junior",L1504&lt;=7,"Mid-Level",L1504&gt;7,"Senior")</f>
        <v>Senior</v>
      </c>
      <c r="L1504" s="45">
        <f ca="1">INT(YEARFRAC(Table1[[#This Row],[Joining Date]],TODAY(),1))</f>
        <v>10</v>
      </c>
      <c r="M1504" s="25" t="str">
        <f t="shared" ca="1" si="23"/>
        <v>Yes</v>
      </c>
      <c r="N1504" s="25">
        <f>YEAR(Table1[[#This Row],[Joining Date]])</f>
        <v>2016</v>
      </c>
      <c r="O1504" s="45">
        <f>MONTH(Table1[[#This Row],[Joining Date]])</f>
        <v>6</v>
      </c>
      <c r="P1504" s="25">
        <f ca="1">NETWORKDAYS(Table1[[#This Row],[Joining Date]],TODAY())</f>
        <v>2629</v>
      </c>
      <c r="Q1504" s="25" t="str">
        <f>LEFT(Table1[[#This Row],[Department]],5)&amp;"-"&amp;RIGHT(Table1[[#This Row],[Employee ID]],3)</f>
        <v>Suppo-052</v>
      </c>
      <c r="R1504" s="25" t="str">
        <f>LEFT(Table1[[#This Row],[Department]],3)</f>
        <v>Sup</v>
      </c>
      <c r="S1504" s="36">
        <f>_xlfn.XLOOKUP(Table1[[#This Row],[City]],Table2[City],Table2[Bonus %])</f>
        <v>5</v>
      </c>
      <c r="U1504" s="48" t="str">
        <v xml:space="preserve">Aditya </v>
      </c>
      <c r="V1504" s="48" t="str">
        <v>Kapoor</v>
      </c>
    </row>
    <row r="1505" spans="1:22" x14ac:dyDescent="0.35">
      <c r="A1505" s="9" t="s">
        <v>3131</v>
      </c>
      <c r="B1505" s="41" t="str">
        <f>LEFT(Table1[[#This Row],[Employee Name]],FIND(" ",Table1[[#This Row],[Employee Name]]))</f>
        <v xml:space="preserve">Pooja </v>
      </c>
      <c r="C1505" s="41" t="str">
        <f>RIGHT(Table1[[#This Row],[Employee Name]],LEN(Table1[[#This Row],[Employee Name]])-FIND(" ",Table1[[#This Row],[Employee Name]]))</f>
        <v>Das</v>
      </c>
      <c r="D1505" s="23">
        <f>Table1[[#This Row],[Basic Salary]]+Table1[[#This Row],[Bonus]]</f>
        <v>110392</v>
      </c>
      <c r="E1505" s="10">
        <v>76</v>
      </c>
      <c r="F1505" s="46">
        <v>69</v>
      </c>
      <c r="G1505" s="10" t="str" cm="1">
        <f t="array" ref="G1505">_xlfn.IFS(Table1[[#This Row],[Performance Score]]&gt;=80,"Excellent",Table1[[#This Row],[Performance Score]]&gt;=60,"Good",Table1[[#This Row],[Performance Score]]&gt;=40,"Need Improvement")</f>
        <v>Good</v>
      </c>
      <c r="H1505" s="30">
        <f>Table1[[#This Row],[Bonus]]/Table1[[#This Row],[Basic Salary]]</f>
        <v>7.7689048558095941E-2</v>
      </c>
      <c r="I1505" s="10">
        <f ca="1">DATEDIF(Table1[[#This Row],[Date of Birth]],TODAY(),"y")</f>
        <v>21</v>
      </c>
      <c r="J1505" s="34">
        <v>42878</v>
      </c>
      <c r="K1505" s="33" t="str" cm="1">
        <f t="array" aca="1" ref="K1505" ca="1">_xlfn.IFS(L1505&lt;3,"Junior",L1505&lt;=7,"Mid-Level",L1505&gt;7,"Senior")</f>
        <v>Senior</v>
      </c>
      <c r="L1505" s="46">
        <f ca="1">INT(YEARFRAC(Table1[[#This Row],[Joining Date]],TODAY(),1))</f>
        <v>9</v>
      </c>
      <c r="M1505" s="25" t="str">
        <f t="shared" ca="1" si="23"/>
        <v>Yes</v>
      </c>
      <c r="N1505" s="26">
        <f>YEAR(Table1[[#This Row],[Joining Date]])</f>
        <v>2017</v>
      </c>
      <c r="O1505" s="46">
        <f>MONTH(Table1[[#This Row],[Joining Date]])</f>
        <v>5</v>
      </c>
      <c r="P1505" s="26">
        <f ca="1">NETWORKDAYS(Table1[[#This Row],[Joining Date]],TODAY())</f>
        <v>2375</v>
      </c>
      <c r="Q1505" s="26" t="str">
        <f>LEFT(Table1[[#This Row],[Department]],5)&amp;"-"&amp;RIGHT(Table1[[#This Row],[Employee ID]],3)</f>
        <v>Suppo-075</v>
      </c>
      <c r="R1505" s="26" t="str">
        <f>LEFT(Table1[[#This Row],[Department]],3)</f>
        <v>Sup</v>
      </c>
      <c r="S1505" s="37">
        <f>_xlfn.XLOOKUP(Table1[[#This Row],[City]],Table2[City],Table2[Bonus %])</f>
        <v>6</v>
      </c>
      <c r="U1505" s="48" t="str">
        <v xml:space="preserve">Pooja </v>
      </c>
      <c r="V1505" s="48" t="str">
        <v>Das</v>
      </c>
    </row>
    <row r="1506" spans="1:22" x14ac:dyDescent="0.35">
      <c r="A1506" s="7" t="s">
        <v>3252</v>
      </c>
      <c r="B1506" s="40" t="str">
        <f>LEFT(Table1[[#This Row],[Employee Name]],FIND(" ",Table1[[#This Row],[Employee Name]]))</f>
        <v xml:space="preserve">Tarun </v>
      </c>
      <c r="C1506" s="40" t="str">
        <f>RIGHT(Table1[[#This Row],[Employee Name]],LEN(Table1[[#This Row],[Employee Name]])-FIND(" ",Table1[[#This Row],[Employee Name]]))</f>
        <v>Verma</v>
      </c>
      <c r="D1506" s="22">
        <f>Table1[[#This Row],[Basic Salary]]+Table1[[#This Row],[Bonus]]</f>
        <v>110384</v>
      </c>
      <c r="E1506" s="8">
        <v>63</v>
      </c>
      <c r="F1506" s="45">
        <v>97</v>
      </c>
      <c r="G1506" s="8" t="str" cm="1">
        <f t="array" ref="G1506">_xlfn.IFS(Table1[[#This Row],[Performance Score]]&gt;=80,"Excellent",Table1[[#This Row],[Performance Score]]&gt;=60,"Good",Table1[[#This Row],[Performance Score]]&gt;=40,"Need Improvement")</f>
        <v>Excellent</v>
      </c>
      <c r="H1506" s="29">
        <f>Table1[[#This Row],[Bonus]]/Table1[[#This Row],[Basic Salary]]</f>
        <v>0.21867582278061759</v>
      </c>
      <c r="I1506" s="8">
        <f ca="1">DATEDIF(Table1[[#This Row],[Date of Birth]],TODAY(),"y")</f>
        <v>28</v>
      </c>
      <c r="J1506" s="33">
        <v>43419</v>
      </c>
      <c r="K1506" s="33" t="str" cm="1">
        <f t="array" aca="1" ref="K1506" ca="1">_xlfn.IFS(L1506&lt;3,"Junior",L1506&lt;=7,"Mid-Level",L1506&gt;7,"Senior")</f>
        <v>Mid-Level</v>
      </c>
      <c r="L1506" s="45">
        <f ca="1">INT(YEARFRAC(Table1[[#This Row],[Joining Date]],TODAY(),1))</f>
        <v>7</v>
      </c>
      <c r="M1506" s="25" t="str">
        <f t="shared" ca="1" si="23"/>
        <v>Yes</v>
      </c>
      <c r="N1506" s="25">
        <f>YEAR(Table1[[#This Row],[Joining Date]])</f>
        <v>2018</v>
      </c>
      <c r="O1506" s="45">
        <f>MONTH(Table1[[#This Row],[Joining Date]])</f>
        <v>11</v>
      </c>
      <c r="P1506" s="25">
        <f ca="1">NETWORKDAYS(Table1[[#This Row],[Joining Date]],TODAY())</f>
        <v>1988</v>
      </c>
      <c r="Q1506" s="25" t="str">
        <f>LEFT(Table1[[#This Row],[Department]],5)&amp;"-"&amp;RIGHT(Table1[[#This Row],[Employee ID]],3)</f>
        <v>Finan-196</v>
      </c>
      <c r="R1506" s="25" t="str">
        <f>LEFT(Table1[[#This Row],[Department]],3)</f>
        <v>Fin</v>
      </c>
      <c r="S1506" s="36">
        <f>_xlfn.XLOOKUP(Table1[[#This Row],[City]],Table2[City],Table2[Bonus %])</f>
        <v>4</v>
      </c>
      <c r="U1506" s="48" t="str">
        <v xml:space="preserve">Tarun </v>
      </c>
      <c r="V1506" s="48" t="str">
        <v>Verma</v>
      </c>
    </row>
    <row r="1507" spans="1:22" x14ac:dyDescent="0.35">
      <c r="A1507" s="9" t="s">
        <v>976</v>
      </c>
      <c r="B1507" s="41" t="str">
        <f>LEFT(Table1[[#This Row],[Employee Name]],FIND(" ",Table1[[#This Row],[Employee Name]]))</f>
        <v xml:space="preserve">Aditya </v>
      </c>
      <c r="C1507" s="41" t="str">
        <f>RIGHT(Table1[[#This Row],[Employee Name]],LEN(Table1[[#This Row],[Employee Name]])-FIND(" ",Table1[[#This Row],[Employee Name]]))</f>
        <v>Kapoor</v>
      </c>
      <c r="D1507" s="23">
        <f>Table1[[#This Row],[Basic Salary]]+Table1[[#This Row],[Bonus]]</f>
        <v>110377</v>
      </c>
      <c r="E1507" s="10">
        <v>77</v>
      </c>
      <c r="F1507" s="46">
        <v>77</v>
      </c>
      <c r="G1507" s="10" t="str" cm="1">
        <f t="array" ref="G1507">_xlfn.IFS(Table1[[#This Row],[Performance Score]]&gt;=80,"Excellent",Table1[[#This Row],[Performance Score]]&gt;=60,"Good",Table1[[#This Row],[Performance Score]]&gt;=40,"Need Improvement")</f>
        <v>Good</v>
      </c>
      <c r="H1507" s="30">
        <f>Table1[[#This Row],[Bonus]]/Table1[[#This Row],[Basic Salary]]</f>
        <v>0.22841752640423804</v>
      </c>
      <c r="I1507" s="10">
        <f ca="1">DATEDIF(Table1[[#This Row],[Date of Birth]],TODAY(),"y")</f>
        <v>14</v>
      </c>
      <c r="J1507" s="34">
        <v>43984</v>
      </c>
      <c r="K1507" s="33" t="str" cm="1">
        <f t="array" aca="1" ref="K1507" ca="1">_xlfn.IFS(L1507&lt;3,"Junior",L1507&lt;=7,"Mid-Level",L1507&gt;7,"Senior")</f>
        <v>Mid-Level</v>
      </c>
      <c r="L1507" s="46">
        <f ca="1">INT(YEARFRAC(Table1[[#This Row],[Joining Date]],TODAY(),1))</f>
        <v>6</v>
      </c>
      <c r="M1507" s="25" t="str">
        <f t="shared" ca="1" si="23"/>
        <v>Yes</v>
      </c>
      <c r="N1507" s="26">
        <f>YEAR(Table1[[#This Row],[Joining Date]])</f>
        <v>2020</v>
      </c>
      <c r="O1507" s="46">
        <f>MONTH(Table1[[#This Row],[Joining Date]])</f>
        <v>6</v>
      </c>
      <c r="P1507" s="26">
        <f ca="1">NETWORKDAYS(Table1[[#This Row],[Joining Date]],TODAY())</f>
        <v>1585</v>
      </c>
      <c r="Q1507" s="26" t="str">
        <f>LEFT(Table1[[#This Row],[Department]],5)&amp;"-"&amp;RIGHT(Table1[[#This Row],[Employee ID]],3)</f>
        <v>Opera-920</v>
      </c>
      <c r="R1507" s="26" t="str">
        <f>LEFT(Table1[[#This Row],[Department]],3)</f>
        <v>Ope</v>
      </c>
      <c r="S1507" s="37">
        <f>_xlfn.XLOOKUP(Table1[[#This Row],[City]],Table2[City],Table2[Bonus %])</f>
        <v>8</v>
      </c>
      <c r="U1507" s="48" t="str">
        <v xml:space="preserve">Aditya </v>
      </c>
      <c r="V1507" s="48" t="str">
        <v>Kapoor</v>
      </c>
    </row>
    <row r="1508" spans="1:22" x14ac:dyDescent="0.35">
      <c r="A1508" s="7" t="s">
        <v>1870</v>
      </c>
      <c r="B1508" s="40" t="str">
        <f>LEFT(Table1[[#This Row],[Employee Name]],FIND(" ",Table1[[#This Row],[Employee Name]]))</f>
        <v xml:space="preserve">Kavya </v>
      </c>
      <c r="C1508" s="40" t="str">
        <f>RIGHT(Table1[[#This Row],[Employee Name]],LEN(Table1[[#This Row],[Employee Name]])-FIND(" ",Table1[[#This Row],[Employee Name]]))</f>
        <v>Nair</v>
      </c>
      <c r="D1508" s="22">
        <f>Table1[[#This Row],[Basic Salary]]+Table1[[#This Row],[Bonus]]</f>
        <v>110317</v>
      </c>
      <c r="E1508" s="8">
        <v>81</v>
      </c>
      <c r="F1508" s="45">
        <v>89</v>
      </c>
      <c r="G1508" s="8" t="str" cm="1">
        <f t="array" ref="G1508">_xlfn.IFS(Table1[[#This Row],[Performance Score]]&gt;=80,"Excellent",Table1[[#This Row],[Performance Score]]&gt;=60,"Good",Table1[[#This Row],[Performance Score]]&gt;=40,"Need Improvement")</f>
        <v>Excellent</v>
      </c>
      <c r="H1508" s="29">
        <f>Table1[[#This Row],[Bonus]]/Table1[[#This Row],[Basic Salary]]</f>
        <v>8.3451188371636217E-2</v>
      </c>
      <c r="I1508" s="8">
        <f ca="1">DATEDIF(Table1[[#This Row],[Date of Birth]],TODAY(),"y")</f>
        <v>45</v>
      </c>
      <c r="J1508" s="33">
        <v>45325</v>
      </c>
      <c r="K1508" s="33" t="str" cm="1">
        <f t="array" aca="1" ref="K1508" ca="1">_xlfn.IFS(L1508&lt;3,"Junior",L1508&lt;=7,"Mid-Level",L1508&gt;7,"Senior")</f>
        <v>Junior</v>
      </c>
      <c r="L1508" s="45">
        <f ca="1">INT(YEARFRAC(Table1[[#This Row],[Joining Date]],TODAY(),1))</f>
        <v>2</v>
      </c>
      <c r="M1508" s="25" t="str">
        <f t="shared" ca="1" si="23"/>
        <v>No</v>
      </c>
      <c r="N1508" s="25">
        <f>YEAR(Table1[[#This Row],[Joining Date]])</f>
        <v>2024</v>
      </c>
      <c r="O1508" s="45">
        <f>MONTH(Table1[[#This Row],[Joining Date]])</f>
        <v>2</v>
      </c>
      <c r="P1508" s="25">
        <f ca="1">NETWORKDAYS(Table1[[#This Row],[Joining Date]],TODAY())</f>
        <v>626</v>
      </c>
      <c r="Q1508" s="25" t="str">
        <f>LEFT(Table1[[#This Row],[Department]],5)&amp;"-"&amp;RIGHT(Table1[[#This Row],[Employee ID]],3)</f>
        <v>Suppo-814</v>
      </c>
      <c r="R1508" s="25" t="str">
        <f>LEFT(Table1[[#This Row],[Department]],3)</f>
        <v>Sup</v>
      </c>
      <c r="S1508" s="36">
        <f>_xlfn.XLOOKUP(Table1[[#This Row],[City]],Table2[City],Table2[Bonus %])</f>
        <v>8</v>
      </c>
      <c r="U1508" s="48" t="str">
        <v xml:space="preserve">Kavya </v>
      </c>
      <c r="V1508" s="48" t="str">
        <v>Nair</v>
      </c>
    </row>
    <row r="1509" spans="1:22" x14ac:dyDescent="0.35">
      <c r="A1509" s="9" t="s">
        <v>150</v>
      </c>
      <c r="B1509" s="41" t="str">
        <f>LEFT(Table1[[#This Row],[Employee Name]],FIND(" ",Table1[[#This Row],[Employee Name]]))</f>
        <v xml:space="preserve">Rohan </v>
      </c>
      <c r="C1509" s="41" t="str">
        <f>RIGHT(Table1[[#This Row],[Employee Name]],LEN(Table1[[#This Row],[Employee Name]])-FIND(" ",Table1[[#This Row],[Employee Name]]))</f>
        <v>Gupta</v>
      </c>
      <c r="D1509" s="23">
        <f>Table1[[#This Row],[Basic Salary]]+Table1[[#This Row],[Bonus]]</f>
        <v>110304</v>
      </c>
      <c r="E1509" s="10">
        <v>91</v>
      </c>
      <c r="F1509" s="46">
        <v>47</v>
      </c>
      <c r="G1509" s="10" t="str" cm="1">
        <f t="array" ref="G1509">_xlfn.IFS(Table1[[#This Row],[Performance Score]]&gt;=80,"Excellent",Table1[[#This Row],[Performance Score]]&gt;=60,"Good",Table1[[#This Row],[Performance Score]]&gt;=40,"Need Improvement")</f>
        <v>Need Improvement</v>
      </c>
      <c r="H1509" s="30">
        <f>Table1[[#This Row],[Bonus]]/Table1[[#This Row],[Basic Salary]]</f>
        <v>0.33825099485586724</v>
      </c>
      <c r="I1509" s="10">
        <f ca="1">DATEDIF(Table1[[#This Row],[Date of Birth]],TODAY(),"y")</f>
        <v>33</v>
      </c>
      <c r="J1509" s="34">
        <v>45804</v>
      </c>
      <c r="K1509" s="33" t="str" cm="1">
        <f t="array" aca="1" ref="K1509" ca="1">_xlfn.IFS(L1509&lt;3,"Junior",L1509&lt;=7,"Mid-Level",L1509&gt;7,"Senior")</f>
        <v>Junior</v>
      </c>
      <c r="L1509" s="46">
        <f ca="1">INT(YEARFRAC(Table1[[#This Row],[Joining Date]],TODAY(),1))</f>
        <v>1</v>
      </c>
      <c r="M1509" s="25" t="str">
        <f t="shared" ca="1" si="23"/>
        <v>No</v>
      </c>
      <c r="N1509" s="26">
        <f>YEAR(Table1[[#This Row],[Joining Date]])</f>
        <v>2025</v>
      </c>
      <c r="O1509" s="46">
        <f>MONTH(Table1[[#This Row],[Joining Date]])</f>
        <v>5</v>
      </c>
      <c r="P1509" s="26">
        <f ca="1">NETWORKDAYS(Table1[[#This Row],[Joining Date]],TODAY())</f>
        <v>285</v>
      </c>
      <c r="Q1509" s="26" t="str">
        <f>LEFT(Table1[[#This Row],[Department]],5)&amp;"-"&amp;RIGHT(Table1[[#This Row],[Employee ID]],3)</f>
        <v>Opera-094</v>
      </c>
      <c r="R1509" s="26" t="str">
        <f>LEFT(Table1[[#This Row],[Department]],3)</f>
        <v>Ope</v>
      </c>
      <c r="S1509" s="37">
        <f>_xlfn.XLOOKUP(Table1[[#This Row],[City]],Table2[City],Table2[Bonus %])</f>
        <v>5</v>
      </c>
      <c r="U1509" s="48" t="str">
        <v xml:space="preserve">Rohan </v>
      </c>
      <c r="V1509" s="48" t="str">
        <v>Gupta</v>
      </c>
    </row>
    <row r="1510" spans="1:22" x14ac:dyDescent="0.35">
      <c r="A1510" s="7" t="s">
        <v>2134</v>
      </c>
      <c r="B1510" s="40" t="str">
        <f>LEFT(Table1[[#This Row],[Employee Name]],FIND(" ",Table1[[#This Row],[Employee Name]]))</f>
        <v xml:space="preserve">Sneha </v>
      </c>
      <c r="C1510" s="40" t="str">
        <f>RIGHT(Table1[[#This Row],[Employee Name]],LEN(Table1[[#This Row],[Employee Name]])-FIND(" ",Table1[[#This Row],[Employee Name]]))</f>
        <v>Iyer</v>
      </c>
      <c r="D1510" s="22">
        <f>Table1[[#This Row],[Basic Salary]]+Table1[[#This Row],[Bonus]]</f>
        <v>110272</v>
      </c>
      <c r="E1510" s="8">
        <v>95</v>
      </c>
      <c r="F1510" s="45">
        <v>43</v>
      </c>
      <c r="G1510" s="8" t="str" cm="1">
        <f t="array" ref="G1510">_xlfn.IFS(Table1[[#This Row],[Performance Score]]&gt;=80,"Excellent",Table1[[#This Row],[Performance Score]]&gt;=60,"Good",Table1[[#This Row],[Performance Score]]&gt;=40,"Need Improvement")</f>
        <v>Need Improvement</v>
      </c>
      <c r="H1510" s="29">
        <f>Table1[[#This Row],[Bonus]]/Table1[[#This Row],[Basic Salary]]</f>
        <v>0.2855660608321578</v>
      </c>
      <c r="I1510" s="8">
        <f ca="1">DATEDIF(Table1[[#This Row],[Date of Birth]],TODAY(),"y")</f>
        <v>40</v>
      </c>
      <c r="J1510" s="33">
        <v>45464</v>
      </c>
      <c r="K1510" s="33" t="str" cm="1">
        <f t="array" aca="1" ref="K1510" ca="1">_xlfn.IFS(L1510&lt;3,"Junior",L1510&lt;=7,"Mid-Level",L1510&gt;7,"Senior")</f>
        <v>Junior</v>
      </c>
      <c r="L1510" s="45">
        <f ca="1">INT(YEARFRAC(Table1[[#This Row],[Joining Date]],TODAY(),1))</f>
        <v>2</v>
      </c>
      <c r="M1510" s="25" t="str">
        <f t="shared" ca="1" si="23"/>
        <v>No</v>
      </c>
      <c r="N1510" s="25">
        <f>YEAR(Table1[[#This Row],[Joining Date]])</f>
        <v>2024</v>
      </c>
      <c r="O1510" s="45">
        <f>MONTH(Table1[[#This Row],[Joining Date]])</f>
        <v>6</v>
      </c>
      <c r="P1510" s="25">
        <f ca="1">NETWORKDAYS(Table1[[#This Row],[Joining Date]],TODAY())</f>
        <v>527</v>
      </c>
      <c r="Q1510" s="25" t="str">
        <f>LEFT(Table1[[#This Row],[Department]],5)&amp;"-"&amp;RIGHT(Table1[[#This Row],[Employee ID]],3)</f>
        <v>Marke-078</v>
      </c>
      <c r="R1510" s="25" t="str">
        <f>LEFT(Table1[[#This Row],[Department]],3)</f>
        <v>Mar</v>
      </c>
      <c r="S1510" s="36">
        <f>_xlfn.XLOOKUP(Table1[[#This Row],[City]],Table2[City],Table2[Bonus %])</f>
        <v>6</v>
      </c>
      <c r="U1510" s="48" t="str">
        <v xml:space="preserve">Sneha </v>
      </c>
      <c r="V1510" s="48" t="str">
        <v>Iyer</v>
      </c>
    </row>
    <row r="1511" spans="1:22" x14ac:dyDescent="0.35">
      <c r="A1511" s="9" t="s">
        <v>811</v>
      </c>
      <c r="B1511" s="41" t="str">
        <f>LEFT(Table1[[#This Row],[Employee Name]],FIND(" ",Table1[[#This Row],[Employee Name]]))</f>
        <v xml:space="preserve">Meera </v>
      </c>
      <c r="C1511" s="41" t="str">
        <f>RIGHT(Table1[[#This Row],[Employee Name]],LEN(Table1[[#This Row],[Employee Name]])-FIND(" ",Table1[[#This Row],[Employee Name]]))</f>
        <v>Joshi</v>
      </c>
      <c r="D1511" s="23">
        <f>Table1[[#This Row],[Basic Salary]]+Table1[[#This Row],[Bonus]]</f>
        <v>110266</v>
      </c>
      <c r="E1511" s="10">
        <v>77</v>
      </c>
      <c r="F1511" s="46">
        <v>49</v>
      </c>
      <c r="G1511" s="10" t="str" cm="1">
        <f t="array" ref="G1511">_xlfn.IFS(Table1[[#This Row],[Performance Score]]&gt;=80,"Excellent",Table1[[#This Row],[Performance Score]]&gt;=60,"Good",Table1[[#This Row],[Performance Score]]&gt;=40,"Need Improvement")</f>
        <v>Need Improvement</v>
      </c>
      <c r="H1511" s="30">
        <f>Table1[[#This Row],[Bonus]]/Table1[[#This Row],[Basic Salary]]</f>
        <v>0.24583088534369774</v>
      </c>
      <c r="I1511" s="10">
        <f ca="1">DATEDIF(Table1[[#This Row],[Date of Birth]],TODAY(),"y")</f>
        <v>28</v>
      </c>
      <c r="J1511" s="34">
        <v>45896</v>
      </c>
      <c r="K1511" s="33" t="str" cm="1">
        <f t="array" aca="1" ref="K1511" ca="1">_xlfn.IFS(L1511&lt;3,"Junior",L1511&lt;=7,"Mid-Level",L1511&gt;7,"Senior")</f>
        <v>Junior</v>
      </c>
      <c r="L1511" s="46">
        <f ca="1">INT(YEARFRAC(Table1[[#This Row],[Joining Date]],TODAY(),1))</f>
        <v>0</v>
      </c>
      <c r="M1511" s="25" t="str">
        <f t="shared" ca="1" si="23"/>
        <v>No</v>
      </c>
      <c r="N1511" s="26">
        <f>YEAR(Table1[[#This Row],[Joining Date]])</f>
        <v>2025</v>
      </c>
      <c r="O1511" s="46">
        <f>MONTH(Table1[[#This Row],[Joining Date]])</f>
        <v>8</v>
      </c>
      <c r="P1511" s="26">
        <f ca="1">NETWORKDAYS(Table1[[#This Row],[Joining Date]],TODAY())</f>
        <v>219</v>
      </c>
      <c r="Q1511" s="26" t="str">
        <f>LEFT(Table1[[#This Row],[Department]],5)&amp;"-"&amp;RIGHT(Table1[[#This Row],[Employee ID]],3)</f>
        <v>Marke-755</v>
      </c>
      <c r="R1511" s="26" t="str">
        <f>LEFT(Table1[[#This Row],[Department]],3)</f>
        <v>Mar</v>
      </c>
      <c r="S1511" s="37">
        <f>_xlfn.XLOOKUP(Table1[[#This Row],[City]],Table2[City],Table2[Bonus %])</f>
        <v>5</v>
      </c>
      <c r="U1511" s="48" t="str">
        <v xml:space="preserve">Meera </v>
      </c>
      <c r="V1511" s="48" t="str">
        <v>Joshi</v>
      </c>
    </row>
    <row r="1512" spans="1:22" x14ac:dyDescent="0.35">
      <c r="A1512" s="7" t="s">
        <v>2101</v>
      </c>
      <c r="B1512" s="40" t="str">
        <f>LEFT(Table1[[#This Row],[Employee Name]],FIND(" ",Table1[[#This Row],[Employee Name]]))</f>
        <v xml:space="preserve">Rahul </v>
      </c>
      <c r="C1512" s="40" t="str">
        <f>RIGHT(Table1[[#This Row],[Employee Name]],LEN(Table1[[#This Row],[Employee Name]])-FIND(" ",Table1[[#This Row],[Employee Name]]))</f>
        <v>Verma</v>
      </c>
      <c r="D1512" s="22">
        <f>Table1[[#This Row],[Basic Salary]]+Table1[[#This Row],[Bonus]]</f>
        <v>110257</v>
      </c>
      <c r="E1512" s="8">
        <v>93</v>
      </c>
      <c r="F1512" s="45">
        <v>76</v>
      </c>
      <c r="G1512" s="8" t="str" cm="1">
        <f t="array" ref="G1512">_xlfn.IFS(Table1[[#This Row],[Performance Score]]&gt;=80,"Excellent",Table1[[#This Row],[Performance Score]]&gt;=60,"Good",Table1[[#This Row],[Performance Score]]&gt;=40,"Need Improvement")</f>
        <v>Good</v>
      </c>
      <c r="H1512" s="29">
        <f>Table1[[#This Row],[Bonus]]/Table1[[#This Row],[Basic Salary]]</f>
        <v>0.30359781978978234</v>
      </c>
      <c r="I1512" s="8">
        <f ca="1">DATEDIF(Table1[[#This Row],[Date of Birth]],TODAY(),"y")</f>
        <v>30</v>
      </c>
      <c r="J1512" s="33">
        <v>45134</v>
      </c>
      <c r="K1512" s="33" t="str" cm="1">
        <f t="array" aca="1" ref="K1512" ca="1">_xlfn.IFS(L1512&lt;3,"Junior",L1512&lt;=7,"Mid-Level",L1512&gt;7,"Senior")</f>
        <v>Junior</v>
      </c>
      <c r="L1512" s="45">
        <f ca="1">INT(YEARFRAC(Table1[[#This Row],[Joining Date]],TODAY(),1))</f>
        <v>2</v>
      </c>
      <c r="M1512" s="25" t="str">
        <f t="shared" ca="1" si="23"/>
        <v>No</v>
      </c>
      <c r="N1512" s="25">
        <f>YEAR(Table1[[#This Row],[Joining Date]])</f>
        <v>2023</v>
      </c>
      <c r="O1512" s="45">
        <f>MONTH(Table1[[#This Row],[Joining Date]])</f>
        <v>7</v>
      </c>
      <c r="P1512" s="25">
        <f ca="1">NETWORKDAYS(Table1[[#This Row],[Joining Date]],TODAY())</f>
        <v>763</v>
      </c>
      <c r="Q1512" s="25" t="str">
        <f>LEFT(Table1[[#This Row],[Department]],5)&amp;"-"&amp;RIGHT(Table1[[#This Row],[Employee ID]],3)</f>
        <v>IT-045</v>
      </c>
      <c r="R1512" s="25" t="str">
        <f>LEFT(Table1[[#This Row],[Department]],3)</f>
        <v>IT</v>
      </c>
      <c r="S1512" s="36">
        <f>_xlfn.XLOOKUP(Table1[[#This Row],[City]],Table2[City],Table2[Bonus %])</f>
        <v>4</v>
      </c>
      <c r="U1512" s="48" t="str">
        <v xml:space="preserve">Rahul </v>
      </c>
      <c r="V1512" s="48" t="str">
        <v>Verma</v>
      </c>
    </row>
    <row r="1513" spans="1:22" x14ac:dyDescent="0.35">
      <c r="A1513" s="9" t="s">
        <v>1422</v>
      </c>
      <c r="B1513" s="41" t="str">
        <f>LEFT(Table1[[#This Row],[Employee Name]],FIND(" ",Table1[[#This Row],[Employee Name]]))</f>
        <v xml:space="preserve">Aarav </v>
      </c>
      <c r="C1513" s="41" t="str">
        <f>RIGHT(Table1[[#This Row],[Employee Name]],LEN(Table1[[#This Row],[Employee Name]])-FIND(" ",Table1[[#This Row],[Employee Name]]))</f>
        <v>Sharma</v>
      </c>
      <c r="D1513" s="23">
        <f>Table1[[#This Row],[Basic Salary]]+Table1[[#This Row],[Bonus]]</f>
        <v>110243</v>
      </c>
      <c r="E1513" s="10">
        <v>100</v>
      </c>
      <c r="F1513" s="46">
        <v>60</v>
      </c>
      <c r="G1513" s="10" t="str" cm="1">
        <f t="array" ref="G1513">_xlfn.IFS(Table1[[#This Row],[Performance Score]]&gt;=80,"Excellent",Table1[[#This Row],[Performance Score]]&gt;=60,"Good",Table1[[#This Row],[Performance Score]]&gt;=40,"Need Improvement")</f>
        <v>Good</v>
      </c>
      <c r="H1513" s="30">
        <f>Table1[[#This Row],[Bonus]]/Table1[[#This Row],[Basic Salary]]</f>
        <v>0.28768995362853772</v>
      </c>
      <c r="I1513" s="10">
        <f ca="1">DATEDIF(Table1[[#This Row],[Date of Birth]],TODAY(),"y")</f>
        <v>34</v>
      </c>
      <c r="J1513" s="34">
        <v>43130</v>
      </c>
      <c r="K1513" s="33" t="str" cm="1">
        <f t="array" aca="1" ref="K1513" ca="1">_xlfn.IFS(L1513&lt;3,"Junior",L1513&lt;=7,"Mid-Level",L1513&gt;7,"Senior")</f>
        <v>Senior</v>
      </c>
      <c r="L1513" s="46">
        <f ca="1">INT(YEARFRAC(Table1[[#This Row],[Joining Date]],TODAY(),1))</f>
        <v>8</v>
      </c>
      <c r="M1513" s="25" t="str">
        <f t="shared" ca="1" si="23"/>
        <v>Yes</v>
      </c>
      <c r="N1513" s="26">
        <f>YEAR(Table1[[#This Row],[Joining Date]])</f>
        <v>2018</v>
      </c>
      <c r="O1513" s="46">
        <f>MONTH(Table1[[#This Row],[Joining Date]])</f>
        <v>1</v>
      </c>
      <c r="P1513" s="26">
        <f ca="1">NETWORKDAYS(Table1[[#This Row],[Joining Date]],TODAY())</f>
        <v>2195</v>
      </c>
      <c r="Q1513" s="26" t="str">
        <f>LEFT(Table1[[#This Row],[Department]],5)&amp;"-"&amp;RIGHT(Table1[[#This Row],[Employee ID]],3)</f>
        <v>Marke-366</v>
      </c>
      <c r="R1513" s="26" t="str">
        <f>LEFT(Table1[[#This Row],[Department]],3)</f>
        <v>Mar</v>
      </c>
      <c r="S1513" s="37">
        <f>_xlfn.XLOOKUP(Table1[[#This Row],[City]],Table2[City],Table2[Bonus %])</f>
        <v>5</v>
      </c>
      <c r="U1513" s="48" t="str">
        <v xml:space="preserve">Aarav </v>
      </c>
      <c r="V1513" s="48" t="str">
        <v>Sharma</v>
      </c>
    </row>
    <row r="1514" spans="1:22" x14ac:dyDescent="0.35">
      <c r="A1514" s="7" t="s">
        <v>4784</v>
      </c>
      <c r="B1514" s="40" t="str">
        <f>LEFT(Table1[[#This Row],[Employee Name]],FIND(" ",Table1[[#This Row],[Employee Name]]))</f>
        <v xml:space="preserve">Ananya </v>
      </c>
      <c r="C1514" s="40" t="str">
        <f>RIGHT(Table1[[#This Row],[Employee Name]],LEN(Table1[[#This Row],[Employee Name]])-FIND(" ",Table1[[#This Row],[Employee Name]]))</f>
        <v>Rao</v>
      </c>
      <c r="D1514" s="22">
        <f>Table1[[#This Row],[Basic Salary]]+Table1[[#This Row],[Bonus]]</f>
        <v>110220</v>
      </c>
      <c r="E1514" s="8">
        <v>66</v>
      </c>
      <c r="F1514" s="45">
        <v>56</v>
      </c>
      <c r="G1514" s="8" t="str" cm="1">
        <f t="array" ref="G1514">_xlfn.IFS(Table1[[#This Row],[Performance Score]]&gt;=80,"Excellent",Table1[[#This Row],[Performance Score]]&gt;=60,"Good",Table1[[#This Row],[Performance Score]]&gt;=40,"Need Improvement")</f>
        <v>Need Improvement</v>
      </c>
      <c r="H1514" s="29">
        <f>Table1[[#This Row],[Bonus]]/Table1[[#This Row],[Basic Salary]]</f>
        <v>0.28800803982518053</v>
      </c>
      <c r="I1514" s="8">
        <f ca="1">DATEDIF(Table1[[#This Row],[Date of Birth]],TODAY(),"y")</f>
        <v>21</v>
      </c>
      <c r="J1514" s="33">
        <v>42642</v>
      </c>
      <c r="K1514" s="33" t="str" cm="1">
        <f t="array" aca="1" ref="K1514" ca="1">_xlfn.IFS(L1514&lt;3,"Junior",L1514&lt;=7,"Mid-Level",L1514&gt;7,"Senior")</f>
        <v>Senior</v>
      </c>
      <c r="L1514" s="45">
        <f ca="1">INT(YEARFRAC(Table1[[#This Row],[Joining Date]],TODAY(),1))</f>
        <v>9</v>
      </c>
      <c r="M1514" s="25" t="str">
        <f t="shared" ca="1" si="23"/>
        <v>Yes</v>
      </c>
      <c r="N1514" s="25">
        <f>YEAR(Table1[[#This Row],[Joining Date]])</f>
        <v>2016</v>
      </c>
      <c r="O1514" s="45">
        <f>MONTH(Table1[[#This Row],[Joining Date]])</f>
        <v>9</v>
      </c>
      <c r="P1514" s="25">
        <f ca="1">NETWORKDAYS(Table1[[#This Row],[Joining Date]],TODAY())</f>
        <v>2543</v>
      </c>
      <c r="Q1514" s="25" t="str">
        <f>LEFT(Table1[[#This Row],[Department]],5)&amp;"-"&amp;RIGHT(Table1[[#This Row],[Employee ID]],3)</f>
        <v>HR-728</v>
      </c>
      <c r="R1514" s="25" t="str">
        <f>LEFT(Table1[[#This Row],[Department]],3)</f>
        <v>HR</v>
      </c>
      <c r="S1514" s="36">
        <f>_xlfn.XLOOKUP(Table1[[#This Row],[City]],Table2[City],Table2[Bonus %])</f>
        <v>8</v>
      </c>
      <c r="U1514" s="48" t="str">
        <v xml:space="preserve">Ananya </v>
      </c>
      <c r="V1514" s="48" t="str">
        <v>Rao</v>
      </c>
    </row>
    <row r="1515" spans="1:22" x14ac:dyDescent="0.35">
      <c r="A1515" s="9" t="s">
        <v>4733</v>
      </c>
      <c r="B1515" s="41" t="str">
        <f>LEFT(Table1[[#This Row],[Employee Name]],FIND(" ",Table1[[#This Row],[Employee Name]]))</f>
        <v xml:space="preserve">Priya </v>
      </c>
      <c r="C1515" s="41" t="str">
        <f>RIGHT(Table1[[#This Row],[Employee Name]],LEN(Table1[[#This Row],[Employee Name]])-FIND(" ",Table1[[#This Row],[Employee Name]]))</f>
        <v>Reddy</v>
      </c>
      <c r="D1515" s="23">
        <f>Table1[[#This Row],[Basic Salary]]+Table1[[#This Row],[Bonus]]</f>
        <v>110205</v>
      </c>
      <c r="E1515" s="10">
        <v>81</v>
      </c>
      <c r="F1515" s="46">
        <v>85</v>
      </c>
      <c r="G1515" s="10" t="str" cm="1">
        <f t="array" ref="G1515">_xlfn.IFS(Table1[[#This Row],[Performance Score]]&gt;=80,"Excellent",Table1[[#This Row],[Performance Score]]&gt;=60,"Good",Table1[[#This Row],[Performance Score]]&gt;=40,"Need Improvement")</f>
        <v>Excellent</v>
      </c>
      <c r="H1515" s="30">
        <f>Table1[[#This Row],[Bonus]]/Table1[[#This Row],[Basic Salary]]</f>
        <v>5.5431586810576819E-2</v>
      </c>
      <c r="I1515" s="10">
        <f ca="1">DATEDIF(Table1[[#This Row],[Date of Birth]],TODAY(),"y")</f>
        <v>16</v>
      </c>
      <c r="J1515" s="34">
        <v>44362</v>
      </c>
      <c r="K1515" s="33" t="str" cm="1">
        <f t="array" aca="1" ref="K1515" ca="1">_xlfn.IFS(L1515&lt;3,"Junior",L1515&lt;=7,"Mid-Level",L1515&gt;7,"Senior")</f>
        <v>Mid-Level</v>
      </c>
      <c r="L1515" s="46">
        <f ca="1">INT(YEARFRAC(Table1[[#This Row],[Joining Date]],TODAY(),1))</f>
        <v>5</v>
      </c>
      <c r="M1515" s="25" t="str">
        <f t="shared" ca="1" si="23"/>
        <v>No</v>
      </c>
      <c r="N1515" s="26">
        <f>YEAR(Table1[[#This Row],[Joining Date]])</f>
        <v>2021</v>
      </c>
      <c r="O1515" s="46">
        <f>MONTH(Table1[[#This Row],[Joining Date]])</f>
        <v>6</v>
      </c>
      <c r="P1515" s="26">
        <f ca="1">NETWORKDAYS(Table1[[#This Row],[Joining Date]],TODAY())</f>
        <v>1315</v>
      </c>
      <c r="Q1515" s="26" t="str">
        <f>LEFT(Table1[[#This Row],[Department]],5)&amp;"-"&amp;RIGHT(Table1[[#This Row],[Employee ID]],3)</f>
        <v>Sales-677</v>
      </c>
      <c r="R1515" s="26" t="str">
        <f>LEFT(Table1[[#This Row],[Department]],3)</f>
        <v>Sal</v>
      </c>
      <c r="S1515" s="37">
        <f>_xlfn.XLOOKUP(Table1[[#This Row],[City]],Table2[City],Table2[Bonus %])</f>
        <v>7</v>
      </c>
      <c r="U1515" s="48" t="str">
        <v xml:space="preserve">Priya </v>
      </c>
      <c r="V1515" s="48" t="str">
        <v>Reddy</v>
      </c>
    </row>
    <row r="1516" spans="1:22" x14ac:dyDescent="0.35">
      <c r="A1516" s="7" t="s">
        <v>4500</v>
      </c>
      <c r="B1516" s="40" t="str">
        <f>LEFT(Table1[[#This Row],[Employee Name]],FIND(" ",Table1[[#This Row],[Employee Name]]))</f>
        <v xml:space="preserve">Ajay </v>
      </c>
      <c r="C1516" s="40" t="str">
        <f>RIGHT(Table1[[#This Row],[Employee Name]],LEN(Table1[[#This Row],[Employee Name]])-FIND(" ",Table1[[#This Row],[Employee Name]]))</f>
        <v>Singh</v>
      </c>
      <c r="D1516" s="22">
        <f>Table1[[#This Row],[Basic Salary]]+Table1[[#This Row],[Bonus]]</f>
        <v>110184</v>
      </c>
      <c r="E1516" s="8">
        <v>88</v>
      </c>
      <c r="F1516" s="45">
        <v>89</v>
      </c>
      <c r="G1516" s="8" t="str" cm="1">
        <f t="array" ref="G1516">_xlfn.IFS(Table1[[#This Row],[Performance Score]]&gt;=80,"Excellent",Table1[[#This Row],[Performance Score]]&gt;=60,"Good",Table1[[#This Row],[Performance Score]]&gt;=40,"Need Improvement")</f>
        <v>Excellent</v>
      </c>
      <c r="H1516" s="29">
        <f>Table1[[#This Row],[Bonus]]/Table1[[#This Row],[Basic Salary]]</f>
        <v>0.23030885013064159</v>
      </c>
      <c r="I1516" s="8">
        <f ca="1">DATEDIF(Table1[[#This Row],[Date of Birth]],TODAY(),"y")</f>
        <v>30</v>
      </c>
      <c r="J1516" s="33">
        <v>42529</v>
      </c>
      <c r="K1516" s="33" t="str" cm="1">
        <f t="array" aca="1" ref="K1516" ca="1">_xlfn.IFS(L1516&lt;3,"Junior",L1516&lt;=7,"Mid-Level",L1516&gt;7,"Senior")</f>
        <v>Senior</v>
      </c>
      <c r="L1516" s="45">
        <f ca="1">INT(YEARFRAC(Table1[[#This Row],[Joining Date]],TODAY(),1))</f>
        <v>10</v>
      </c>
      <c r="M1516" s="25" t="str">
        <f t="shared" ca="1" si="23"/>
        <v>Yes</v>
      </c>
      <c r="N1516" s="25">
        <f>YEAR(Table1[[#This Row],[Joining Date]])</f>
        <v>2016</v>
      </c>
      <c r="O1516" s="45">
        <f>MONTH(Table1[[#This Row],[Joining Date]])</f>
        <v>6</v>
      </c>
      <c r="P1516" s="25">
        <f ca="1">NETWORKDAYS(Table1[[#This Row],[Joining Date]],TODAY())</f>
        <v>2624</v>
      </c>
      <c r="Q1516" s="25" t="str">
        <f>LEFT(Table1[[#This Row],[Department]],5)&amp;"-"&amp;RIGHT(Table1[[#This Row],[Employee ID]],3)</f>
        <v>Finan-444</v>
      </c>
      <c r="R1516" s="25" t="str">
        <f>LEFT(Table1[[#This Row],[Department]],3)</f>
        <v>Fin</v>
      </c>
      <c r="S1516" s="36">
        <f>_xlfn.XLOOKUP(Table1[[#This Row],[City]],Table2[City],Table2[Bonus %])</f>
        <v>7</v>
      </c>
      <c r="U1516" s="48" t="str">
        <v xml:space="preserve">Ajay </v>
      </c>
      <c r="V1516" s="48" t="str">
        <v>Singh</v>
      </c>
    </row>
    <row r="1517" spans="1:22" x14ac:dyDescent="0.35">
      <c r="A1517" s="9" t="s">
        <v>1657</v>
      </c>
      <c r="B1517" s="41" t="str">
        <f>LEFT(Table1[[#This Row],[Employee Name]],FIND(" ",Table1[[#This Row],[Employee Name]]))</f>
        <v xml:space="preserve">Aditya </v>
      </c>
      <c r="C1517" s="41" t="str">
        <f>RIGHT(Table1[[#This Row],[Employee Name]],LEN(Table1[[#This Row],[Employee Name]])-FIND(" ",Table1[[#This Row],[Employee Name]]))</f>
        <v>Kapoor</v>
      </c>
      <c r="D1517" s="23">
        <f>Table1[[#This Row],[Basic Salary]]+Table1[[#This Row],[Bonus]]</f>
        <v>110179</v>
      </c>
      <c r="E1517" s="10">
        <v>95</v>
      </c>
      <c r="F1517" s="46">
        <v>78</v>
      </c>
      <c r="G1517" s="10" t="str" cm="1">
        <f t="array" ref="G1517">_xlfn.IFS(Table1[[#This Row],[Performance Score]]&gt;=80,"Excellent",Table1[[#This Row],[Performance Score]]&gt;=60,"Good",Table1[[#This Row],[Performance Score]]&gt;=40,"Need Improvement")</f>
        <v>Good</v>
      </c>
      <c r="H1517" s="30">
        <f>Table1[[#This Row],[Bonus]]/Table1[[#This Row],[Basic Salary]]</f>
        <v>0.2318072558555537</v>
      </c>
      <c r="I1517" s="10">
        <f ca="1">DATEDIF(Table1[[#This Row],[Date of Birth]],TODAY(),"y")</f>
        <v>39</v>
      </c>
      <c r="J1517" s="34">
        <v>45092</v>
      </c>
      <c r="K1517" s="33" t="str" cm="1">
        <f t="array" aca="1" ref="K1517" ca="1">_xlfn.IFS(L1517&lt;3,"Junior",L1517&lt;=7,"Mid-Level",L1517&gt;7,"Senior")</f>
        <v>Mid-Level</v>
      </c>
      <c r="L1517" s="46">
        <f ca="1">INT(YEARFRAC(Table1[[#This Row],[Joining Date]],TODAY(),1))</f>
        <v>3</v>
      </c>
      <c r="M1517" s="25" t="str">
        <f t="shared" ca="1" si="23"/>
        <v>No</v>
      </c>
      <c r="N1517" s="26">
        <f>YEAR(Table1[[#This Row],[Joining Date]])</f>
        <v>2023</v>
      </c>
      <c r="O1517" s="46">
        <f>MONTH(Table1[[#This Row],[Joining Date]])</f>
        <v>6</v>
      </c>
      <c r="P1517" s="26">
        <f ca="1">NETWORKDAYS(Table1[[#This Row],[Joining Date]],TODAY())</f>
        <v>793</v>
      </c>
      <c r="Q1517" s="26" t="str">
        <f>LEFT(Table1[[#This Row],[Department]],5)&amp;"-"&amp;RIGHT(Table1[[#This Row],[Employee ID]],3)</f>
        <v>IT-601</v>
      </c>
      <c r="R1517" s="26" t="str">
        <f>LEFT(Table1[[#This Row],[Department]],3)</f>
        <v>IT</v>
      </c>
      <c r="S1517" s="37">
        <f>_xlfn.XLOOKUP(Table1[[#This Row],[City]],Table2[City],Table2[Bonus %])</f>
        <v>6</v>
      </c>
      <c r="U1517" s="48" t="str">
        <v xml:space="preserve">Aditya </v>
      </c>
      <c r="V1517" s="48" t="str">
        <v>Kapoor</v>
      </c>
    </row>
    <row r="1518" spans="1:22" x14ac:dyDescent="0.35">
      <c r="A1518" s="7" t="s">
        <v>2224</v>
      </c>
      <c r="B1518" s="40" t="str">
        <f>LEFT(Table1[[#This Row],[Employee Name]],FIND(" ",Table1[[#This Row],[Employee Name]]))</f>
        <v xml:space="preserve">Swathi </v>
      </c>
      <c r="C1518" s="40" t="str">
        <f>RIGHT(Table1[[#This Row],[Employee Name]],LEN(Table1[[#This Row],[Employee Name]])-FIND(" ",Table1[[#This Row],[Employee Name]]))</f>
        <v>Ramesh</v>
      </c>
      <c r="D1518" s="22">
        <f>Table1[[#This Row],[Basic Salary]]+Table1[[#This Row],[Bonus]]</f>
        <v>110152</v>
      </c>
      <c r="E1518" s="8">
        <v>74</v>
      </c>
      <c r="F1518" s="45">
        <v>45</v>
      </c>
      <c r="G1518" s="8" t="str" cm="1">
        <f t="array" ref="G1518">_xlfn.IFS(Table1[[#This Row],[Performance Score]]&gt;=80,"Excellent",Table1[[#This Row],[Performance Score]]&gt;=60,"Good",Table1[[#This Row],[Performance Score]]&gt;=40,"Need Improvement")</f>
        <v>Need Improvement</v>
      </c>
      <c r="H1518" s="29">
        <f>Table1[[#This Row],[Bonus]]/Table1[[#This Row],[Basic Salary]]</f>
        <v>0.23354647972496276</v>
      </c>
      <c r="I1518" s="8">
        <f ca="1">DATEDIF(Table1[[#This Row],[Date of Birth]],TODAY(),"y")</f>
        <v>27</v>
      </c>
      <c r="J1518" s="33">
        <v>42680</v>
      </c>
      <c r="K1518" s="33" t="str" cm="1">
        <f t="array" aca="1" ref="K1518" ca="1">_xlfn.IFS(L1518&lt;3,"Junior",L1518&lt;=7,"Mid-Level",L1518&gt;7,"Senior")</f>
        <v>Senior</v>
      </c>
      <c r="L1518" s="45">
        <f ca="1">INT(YEARFRAC(Table1[[#This Row],[Joining Date]],TODAY(),1))</f>
        <v>9</v>
      </c>
      <c r="M1518" s="25" t="str">
        <f t="shared" ca="1" si="23"/>
        <v>Yes</v>
      </c>
      <c r="N1518" s="25">
        <f>YEAR(Table1[[#This Row],[Joining Date]])</f>
        <v>2016</v>
      </c>
      <c r="O1518" s="45">
        <f>MONTH(Table1[[#This Row],[Joining Date]])</f>
        <v>11</v>
      </c>
      <c r="P1518" s="25">
        <f ca="1">NETWORKDAYS(Table1[[#This Row],[Joining Date]],TODAY())</f>
        <v>2516</v>
      </c>
      <c r="Q1518" s="25" t="str">
        <f>LEFT(Table1[[#This Row],[Department]],5)&amp;"-"&amp;RIGHT(Table1[[#This Row],[Employee ID]],3)</f>
        <v>Finan-168</v>
      </c>
      <c r="R1518" s="25" t="str">
        <f>LEFT(Table1[[#This Row],[Department]],3)</f>
        <v>Fin</v>
      </c>
      <c r="S1518" s="36">
        <f>_xlfn.XLOOKUP(Table1[[#This Row],[City]],Table2[City],Table2[Bonus %])</f>
        <v>5</v>
      </c>
      <c r="U1518" s="48" t="str">
        <v xml:space="preserve">Swathi </v>
      </c>
      <c r="V1518" s="48" t="str">
        <v>Ramesh</v>
      </c>
    </row>
    <row r="1519" spans="1:22" x14ac:dyDescent="0.35">
      <c r="A1519" s="9" t="s">
        <v>5014</v>
      </c>
      <c r="B1519" s="41" t="str">
        <f>LEFT(Table1[[#This Row],[Employee Name]],FIND(" ",Table1[[#This Row],[Employee Name]]))</f>
        <v xml:space="preserve">Ananya </v>
      </c>
      <c r="C1519" s="41" t="str">
        <f>RIGHT(Table1[[#This Row],[Employee Name]],LEN(Table1[[#This Row],[Employee Name]])-FIND(" ",Table1[[#This Row],[Employee Name]]))</f>
        <v>Rao</v>
      </c>
      <c r="D1519" s="23">
        <f>Table1[[#This Row],[Basic Salary]]+Table1[[#This Row],[Bonus]]</f>
        <v>110146</v>
      </c>
      <c r="E1519" s="10">
        <v>91</v>
      </c>
      <c r="F1519" s="46">
        <v>61</v>
      </c>
      <c r="G1519" s="10" t="str" cm="1">
        <f t="array" ref="G1519">_xlfn.IFS(Table1[[#This Row],[Performance Score]]&gt;=80,"Excellent",Table1[[#This Row],[Performance Score]]&gt;=60,"Good",Table1[[#This Row],[Performance Score]]&gt;=40,"Need Improvement")</f>
        <v>Good</v>
      </c>
      <c r="H1519" s="30">
        <f>Table1[[#This Row],[Bonus]]/Table1[[#This Row],[Basic Salary]]</f>
        <v>0.27382067561785151</v>
      </c>
      <c r="I1519" s="10">
        <f ca="1">DATEDIF(Table1[[#This Row],[Date of Birth]],TODAY(),"y")</f>
        <v>19</v>
      </c>
      <c r="J1519" s="34">
        <v>42196</v>
      </c>
      <c r="K1519" s="33" t="str" cm="1">
        <f t="array" aca="1" ref="K1519" ca="1">_xlfn.IFS(L1519&lt;3,"Junior",L1519&lt;=7,"Mid-Level",L1519&gt;7,"Senior")</f>
        <v>Senior</v>
      </c>
      <c r="L1519" s="46">
        <f ca="1">INT(YEARFRAC(Table1[[#This Row],[Joining Date]],TODAY(),1))</f>
        <v>10</v>
      </c>
      <c r="M1519" s="25" t="str">
        <f t="shared" ca="1" si="23"/>
        <v>Yes</v>
      </c>
      <c r="N1519" s="26">
        <f>YEAR(Table1[[#This Row],[Joining Date]])</f>
        <v>2015</v>
      </c>
      <c r="O1519" s="46">
        <f>MONTH(Table1[[#This Row],[Joining Date]])</f>
        <v>7</v>
      </c>
      <c r="P1519" s="26">
        <f ca="1">NETWORKDAYS(Table1[[#This Row],[Joining Date]],TODAY())</f>
        <v>2861</v>
      </c>
      <c r="Q1519" s="26" t="str">
        <f>LEFT(Table1[[#This Row],[Department]],5)&amp;"-"&amp;RIGHT(Table1[[#This Row],[Employee ID]],3)</f>
        <v>Marke-958</v>
      </c>
      <c r="R1519" s="26" t="str">
        <f>LEFT(Table1[[#This Row],[Department]],3)</f>
        <v>Mar</v>
      </c>
      <c r="S1519" s="37">
        <f>_xlfn.XLOOKUP(Table1[[#This Row],[City]],Table2[City],Table2[Bonus %])</f>
        <v>5</v>
      </c>
      <c r="U1519" s="48" t="str">
        <v xml:space="preserve">Ananya </v>
      </c>
      <c r="V1519" s="48" t="str">
        <v>Rao</v>
      </c>
    </row>
    <row r="1520" spans="1:22" x14ac:dyDescent="0.35">
      <c r="A1520" s="7" t="s">
        <v>3681</v>
      </c>
      <c r="B1520" s="40" t="str">
        <f>LEFT(Table1[[#This Row],[Employee Name]],FIND(" ",Table1[[#This Row],[Employee Name]]))</f>
        <v xml:space="preserve">Rahul </v>
      </c>
      <c r="C1520" s="40" t="str">
        <f>RIGHT(Table1[[#This Row],[Employee Name]],LEN(Table1[[#This Row],[Employee Name]])-FIND(" ",Table1[[#This Row],[Employee Name]]))</f>
        <v>Verma</v>
      </c>
      <c r="D1520" s="22">
        <f>Table1[[#This Row],[Basic Salary]]+Table1[[#This Row],[Bonus]]</f>
        <v>110113</v>
      </c>
      <c r="E1520" s="8">
        <v>62</v>
      </c>
      <c r="F1520" s="45">
        <v>78</v>
      </c>
      <c r="G1520" s="8" t="str" cm="1">
        <f t="array" ref="G1520">_xlfn.IFS(Table1[[#This Row],[Performance Score]]&gt;=80,"Excellent",Table1[[#This Row],[Performance Score]]&gt;=60,"Good",Table1[[#This Row],[Performance Score]]&gt;=40,"Need Improvement")</f>
        <v>Good</v>
      </c>
      <c r="H1520" s="29">
        <f>Table1[[#This Row],[Bonus]]/Table1[[#This Row],[Basic Salary]]</f>
        <v>8.9634357528078773E-2</v>
      </c>
      <c r="I1520" s="8">
        <f ca="1">DATEDIF(Table1[[#This Row],[Date of Birth]],TODAY(),"y")</f>
        <v>42</v>
      </c>
      <c r="J1520" s="33">
        <v>42025</v>
      </c>
      <c r="K1520" s="33" t="str" cm="1">
        <f t="array" aca="1" ref="K1520" ca="1">_xlfn.IFS(L1520&lt;3,"Junior",L1520&lt;=7,"Mid-Level",L1520&gt;7,"Senior")</f>
        <v>Senior</v>
      </c>
      <c r="L1520" s="45">
        <f ca="1">INT(YEARFRAC(Table1[[#This Row],[Joining Date]],TODAY(),1))</f>
        <v>11</v>
      </c>
      <c r="M1520" s="25" t="str">
        <f t="shared" ca="1" si="23"/>
        <v>Yes</v>
      </c>
      <c r="N1520" s="25">
        <f>YEAR(Table1[[#This Row],[Joining Date]])</f>
        <v>2015</v>
      </c>
      <c r="O1520" s="45">
        <f>MONTH(Table1[[#This Row],[Joining Date]])</f>
        <v>1</v>
      </c>
      <c r="P1520" s="25">
        <f ca="1">NETWORKDAYS(Table1[[#This Row],[Joining Date]],TODAY())</f>
        <v>2984</v>
      </c>
      <c r="Q1520" s="25" t="str">
        <f>LEFT(Table1[[#This Row],[Department]],5)&amp;"-"&amp;RIGHT(Table1[[#This Row],[Employee ID]],3)</f>
        <v>Marke-625</v>
      </c>
      <c r="R1520" s="25" t="str">
        <f>LEFT(Table1[[#This Row],[Department]],3)</f>
        <v>Mar</v>
      </c>
      <c r="S1520" s="36">
        <f>_xlfn.XLOOKUP(Table1[[#This Row],[City]],Table2[City],Table2[Bonus %])</f>
        <v>5</v>
      </c>
      <c r="U1520" s="48" t="str">
        <v xml:space="preserve">Rahul </v>
      </c>
      <c r="V1520" s="48" t="str">
        <v>Verma</v>
      </c>
    </row>
    <row r="1521" spans="1:22" x14ac:dyDescent="0.35">
      <c r="A1521" s="9" t="s">
        <v>1332</v>
      </c>
      <c r="B1521" s="41" t="str">
        <f>LEFT(Table1[[#This Row],[Employee Name]],FIND(" ",Table1[[#This Row],[Employee Name]]))</f>
        <v xml:space="preserve">Rahul </v>
      </c>
      <c r="C1521" s="41" t="str">
        <f>RIGHT(Table1[[#This Row],[Employee Name]],LEN(Table1[[#This Row],[Employee Name]])-FIND(" ",Table1[[#This Row],[Employee Name]]))</f>
        <v>Verma</v>
      </c>
      <c r="D1521" s="23">
        <f>Table1[[#This Row],[Basic Salary]]+Table1[[#This Row],[Bonus]]</f>
        <v>110100</v>
      </c>
      <c r="E1521" s="10">
        <v>92</v>
      </c>
      <c r="F1521" s="46">
        <v>83</v>
      </c>
      <c r="G1521" s="10" t="str" cm="1">
        <f t="array" ref="G1521">_xlfn.IFS(Table1[[#This Row],[Performance Score]]&gt;=80,"Excellent",Table1[[#This Row],[Performance Score]]&gt;=60,"Good",Table1[[#This Row],[Performance Score]]&gt;=40,"Need Improvement")</f>
        <v>Excellent</v>
      </c>
      <c r="H1521" s="30">
        <f>Table1[[#This Row],[Bonus]]/Table1[[#This Row],[Basic Salary]]</f>
        <v>0.3039461840920934</v>
      </c>
      <c r="I1521" s="10">
        <f ca="1">DATEDIF(Table1[[#This Row],[Date of Birth]],TODAY(),"y")</f>
        <v>34</v>
      </c>
      <c r="J1521" s="34">
        <v>43378</v>
      </c>
      <c r="K1521" s="33" t="str" cm="1">
        <f t="array" aca="1" ref="K1521" ca="1">_xlfn.IFS(L1521&lt;3,"Junior",L1521&lt;=7,"Mid-Level",L1521&gt;7,"Senior")</f>
        <v>Mid-Level</v>
      </c>
      <c r="L1521" s="46">
        <f ca="1">INT(YEARFRAC(Table1[[#This Row],[Joining Date]],TODAY(),1))</f>
        <v>7</v>
      </c>
      <c r="M1521" s="25" t="str">
        <f t="shared" ca="1" si="23"/>
        <v>Yes</v>
      </c>
      <c r="N1521" s="26">
        <f>YEAR(Table1[[#This Row],[Joining Date]])</f>
        <v>2018</v>
      </c>
      <c r="O1521" s="46">
        <f>MONTH(Table1[[#This Row],[Joining Date]])</f>
        <v>10</v>
      </c>
      <c r="P1521" s="26">
        <f ca="1">NETWORKDAYS(Table1[[#This Row],[Joining Date]],TODAY())</f>
        <v>2017</v>
      </c>
      <c r="Q1521" s="26" t="str">
        <f>LEFT(Table1[[#This Row],[Department]],5)&amp;"-"&amp;RIGHT(Table1[[#This Row],[Employee ID]],3)</f>
        <v>Finan-276</v>
      </c>
      <c r="R1521" s="26" t="str">
        <f>LEFT(Table1[[#This Row],[Department]],3)</f>
        <v>Fin</v>
      </c>
      <c r="S1521" s="37">
        <f>_xlfn.XLOOKUP(Table1[[#This Row],[City]],Table2[City],Table2[Bonus %])</f>
        <v>5</v>
      </c>
      <c r="U1521" s="48" t="str">
        <v xml:space="preserve">Rahul </v>
      </c>
      <c r="V1521" s="48" t="str">
        <v>Verma</v>
      </c>
    </row>
    <row r="1522" spans="1:22" x14ac:dyDescent="0.35">
      <c r="A1522" s="7" t="s">
        <v>1753</v>
      </c>
      <c r="B1522" s="40" t="str">
        <f>LEFT(Table1[[#This Row],[Employee Name]],FIND(" ",Table1[[#This Row],[Employee Name]]))</f>
        <v xml:space="preserve">Priya </v>
      </c>
      <c r="C1522" s="40" t="str">
        <f>RIGHT(Table1[[#This Row],[Employee Name]],LEN(Table1[[#This Row],[Employee Name]])-FIND(" ",Table1[[#This Row],[Employee Name]]))</f>
        <v>Reddy</v>
      </c>
      <c r="D1522" s="22">
        <f>Table1[[#This Row],[Basic Salary]]+Table1[[#This Row],[Bonus]]</f>
        <v>110073</v>
      </c>
      <c r="E1522" s="8">
        <v>74</v>
      </c>
      <c r="F1522" s="45">
        <v>96</v>
      </c>
      <c r="G1522" s="8" t="str" cm="1">
        <f t="array" ref="G1522">_xlfn.IFS(Table1[[#This Row],[Performance Score]]&gt;=80,"Excellent",Table1[[#This Row],[Performance Score]]&gt;=60,"Good",Table1[[#This Row],[Performance Score]]&gt;=40,"Need Improvement")</f>
        <v>Excellent</v>
      </c>
      <c r="H1522" s="29">
        <f>Table1[[#This Row],[Bonus]]/Table1[[#This Row],[Basic Salary]]</f>
        <v>0.12611257749677737</v>
      </c>
      <c r="I1522" s="8">
        <f ca="1">DATEDIF(Table1[[#This Row],[Date of Birth]],TODAY(),"y")</f>
        <v>39</v>
      </c>
      <c r="J1522" s="33">
        <v>42441</v>
      </c>
      <c r="K1522" s="33" t="str" cm="1">
        <f t="array" aca="1" ref="K1522" ca="1">_xlfn.IFS(L1522&lt;3,"Junior",L1522&lt;=7,"Mid-Level",L1522&gt;7,"Senior")</f>
        <v>Senior</v>
      </c>
      <c r="L1522" s="45">
        <f ca="1">INT(YEARFRAC(Table1[[#This Row],[Joining Date]],TODAY(),1))</f>
        <v>10</v>
      </c>
      <c r="M1522" s="25" t="str">
        <f t="shared" ca="1" si="23"/>
        <v>Yes</v>
      </c>
      <c r="N1522" s="25">
        <f>YEAR(Table1[[#This Row],[Joining Date]])</f>
        <v>2016</v>
      </c>
      <c r="O1522" s="45">
        <f>MONTH(Table1[[#This Row],[Joining Date]])</f>
        <v>3</v>
      </c>
      <c r="P1522" s="25">
        <f ca="1">NETWORKDAYS(Table1[[#This Row],[Joining Date]],TODAY())</f>
        <v>2686</v>
      </c>
      <c r="Q1522" s="25" t="str">
        <f>LEFT(Table1[[#This Row],[Department]],5)&amp;"-"&amp;RIGHT(Table1[[#This Row],[Employee ID]],3)</f>
        <v>Suppo-697</v>
      </c>
      <c r="R1522" s="25" t="str">
        <f>LEFT(Table1[[#This Row],[Department]],3)</f>
        <v>Sup</v>
      </c>
      <c r="S1522" s="36">
        <f>_xlfn.XLOOKUP(Table1[[#This Row],[City]],Table2[City],Table2[Bonus %])</f>
        <v>7</v>
      </c>
      <c r="U1522" s="48" t="str">
        <v xml:space="preserve">Priya </v>
      </c>
      <c r="V1522" s="48" t="str">
        <v>Reddy</v>
      </c>
    </row>
    <row r="1523" spans="1:22" x14ac:dyDescent="0.35">
      <c r="A1523" s="9" t="s">
        <v>999</v>
      </c>
      <c r="B1523" s="41" t="str">
        <f>LEFT(Table1[[#This Row],[Employee Name]],FIND(" ",Table1[[#This Row],[Employee Name]]))</f>
        <v xml:space="preserve">Karan </v>
      </c>
      <c r="C1523" s="41" t="str">
        <f>RIGHT(Table1[[#This Row],[Employee Name]],LEN(Table1[[#This Row],[Employee Name]])-FIND(" ",Table1[[#This Row],[Employee Name]]))</f>
        <v>Malhotra</v>
      </c>
      <c r="D1523" s="23">
        <f>Table1[[#This Row],[Basic Salary]]+Table1[[#This Row],[Bonus]]</f>
        <v>110046</v>
      </c>
      <c r="E1523" s="10">
        <v>64</v>
      </c>
      <c r="F1523" s="46">
        <v>84</v>
      </c>
      <c r="G1523" s="10" t="str" cm="1">
        <f t="array" ref="G1523">_xlfn.IFS(Table1[[#This Row],[Performance Score]]&gt;=80,"Excellent",Table1[[#This Row],[Performance Score]]&gt;=60,"Good",Table1[[#This Row],[Performance Score]]&gt;=40,"Need Improvement")</f>
        <v>Excellent</v>
      </c>
      <c r="H1523" s="30">
        <f>Table1[[#This Row],[Bonus]]/Table1[[#This Row],[Basic Salary]]</f>
        <v>0.15253136716868101</v>
      </c>
      <c r="I1523" s="10">
        <f ca="1">DATEDIF(Table1[[#This Row],[Date of Birth]],TODAY(),"y")</f>
        <v>18</v>
      </c>
      <c r="J1523" s="34">
        <v>43126</v>
      </c>
      <c r="K1523" s="33" t="str" cm="1">
        <f t="array" aca="1" ref="K1523" ca="1">_xlfn.IFS(L1523&lt;3,"Junior",L1523&lt;=7,"Mid-Level",L1523&gt;7,"Senior")</f>
        <v>Senior</v>
      </c>
      <c r="L1523" s="46">
        <f ca="1">INT(YEARFRAC(Table1[[#This Row],[Joining Date]],TODAY(),1))</f>
        <v>8</v>
      </c>
      <c r="M1523" s="25" t="str">
        <f t="shared" ca="1" si="23"/>
        <v>Yes</v>
      </c>
      <c r="N1523" s="26">
        <f>YEAR(Table1[[#This Row],[Joining Date]])</f>
        <v>2018</v>
      </c>
      <c r="O1523" s="46">
        <f>MONTH(Table1[[#This Row],[Joining Date]])</f>
        <v>1</v>
      </c>
      <c r="P1523" s="26">
        <f ca="1">NETWORKDAYS(Table1[[#This Row],[Joining Date]],TODAY())</f>
        <v>2197</v>
      </c>
      <c r="Q1523" s="26" t="str">
        <f>LEFT(Table1[[#This Row],[Department]],5)&amp;"-"&amp;RIGHT(Table1[[#This Row],[Employee ID]],3)</f>
        <v>Finan-943</v>
      </c>
      <c r="R1523" s="26" t="str">
        <f>LEFT(Table1[[#This Row],[Department]],3)</f>
        <v>Fin</v>
      </c>
      <c r="S1523" s="37">
        <f>_xlfn.XLOOKUP(Table1[[#This Row],[City]],Table2[City],Table2[Bonus %])</f>
        <v>6</v>
      </c>
      <c r="U1523" s="48" t="str">
        <v xml:space="preserve">Karan </v>
      </c>
      <c r="V1523" s="48" t="str">
        <v>Malhotra</v>
      </c>
    </row>
    <row r="1524" spans="1:22" x14ac:dyDescent="0.35">
      <c r="A1524" s="7" t="s">
        <v>3530</v>
      </c>
      <c r="B1524" s="40" t="str">
        <f>LEFT(Table1[[#This Row],[Employee Name]],FIND(" ",Table1[[#This Row],[Employee Name]]))</f>
        <v xml:space="preserve">Gayathri </v>
      </c>
      <c r="C1524" s="40" t="str">
        <f>RIGHT(Table1[[#This Row],[Employee Name]],LEN(Table1[[#This Row],[Employee Name]])-FIND(" ",Table1[[#This Row],[Employee Name]]))</f>
        <v>Iyer</v>
      </c>
      <c r="D1524" s="22">
        <f>Table1[[#This Row],[Basic Salary]]+Table1[[#This Row],[Bonus]]</f>
        <v>110039</v>
      </c>
      <c r="E1524" s="8">
        <v>90</v>
      </c>
      <c r="F1524" s="45">
        <v>90</v>
      </c>
      <c r="G1524" s="8" t="str" cm="1">
        <f t="array" ref="G1524">_xlfn.IFS(Table1[[#This Row],[Performance Score]]&gt;=80,"Excellent",Table1[[#This Row],[Performance Score]]&gt;=60,"Good",Table1[[#This Row],[Performance Score]]&gt;=40,"Need Improvement")</f>
        <v>Excellent</v>
      </c>
      <c r="H1524" s="29">
        <f>Table1[[#This Row],[Bonus]]/Table1[[#This Row],[Basic Salary]]</f>
        <v>0.13700144657987187</v>
      </c>
      <c r="I1524" s="8">
        <f ca="1">DATEDIF(Table1[[#This Row],[Date of Birth]],TODAY(),"y")</f>
        <v>14</v>
      </c>
      <c r="J1524" s="33">
        <v>43978</v>
      </c>
      <c r="K1524" s="33" t="str" cm="1">
        <f t="array" aca="1" ref="K1524" ca="1">_xlfn.IFS(L1524&lt;3,"Junior",L1524&lt;=7,"Mid-Level",L1524&gt;7,"Senior")</f>
        <v>Mid-Level</v>
      </c>
      <c r="L1524" s="45">
        <f ca="1">INT(YEARFRAC(Table1[[#This Row],[Joining Date]],TODAY(),1))</f>
        <v>6</v>
      </c>
      <c r="M1524" s="25" t="str">
        <f t="shared" ca="1" si="23"/>
        <v>Yes</v>
      </c>
      <c r="N1524" s="25">
        <f>YEAR(Table1[[#This Row],[Joining Date]])</f>
        <v>2020</v>
      </c>
      <c r="O1524" s="45">
        <f>MONTH(Table1[[#This Row],[Joining Date]])</f>
        <v>5</v>
      </c>
      <c r="P1524" s="25">
        <f ca="1">NETWORKDAYS(Table1[[#This Row],[Joining Date]],TODAY())</f>
        <v>1589</v>
      </c>
      <c r="Q1524" s="25" t="str">
        <f>LEFT(Table1[[#This Row],[Department]],5)&amp;"-"&amp;RIGHT(Table1[[#This Row],[Employee ID]],3)</f>
        <v>IT-474</v>
      </c>
      <c r="R1524" s="25" t="str">
        <f>LEFT(Table1[[#This Row],[Department]],3)</f>
        <v>IT</v>
      </c>
      <c r="S1524" s="36">
        <f>_xlfn.XLOOKUP(Table1[[#This Row],[City]],Table2[City],Table2[Bonus %])</f>
        <v>7</v>
      </c>
      <c r="U1524" s="48" t="str">
        <v xml:space="preserve">Gayathri </v>
      </c>
      <c r="V1524" s="48" t="str">
        <v>Iyer</v>
      </c>
    </row>
    <row r="1525" spans="1:22" x14ac:dyDescent="0.35">
      <c r="A1525" s="9" t="s">
        <v>4205</v>
      </c>
      <c r="B1525" s="41" t="str">
        <f>LEFT(Table1[[#This Row],[Employee Name]],FIND(" ",Table1[[#This Row],[Employee Name]]))</f>
        <v xml:space="preserve">Kavya </v>
      </c>
      <c r="C1525" s="41" t="str">
        <f>RIGHT(Table1[[#This Row],[Employee Name]],LEN(Table1[[#This Row],[Employee Name]])-FIND(" ",Table1[[#This Row],[Employee Name]]))</f>
        <v>Nair</v>
      </c>
      <c r="D1525" s="23">
        <f>Table1[[#This Row],[Basic Salary]]+Table1[[#This Row],[Bonus]]</f>
        <v>110016</v>
      </c>
      <c r="E1525" s="10">
        <v>79</v>
      </c>
      <c r="F1525" s="46">
        <v>80</v>
      </c>
      <c r="G1525" s="10" t="str" cm="1">
        <f t="array" ref="G1525">_xlfn.IFS(Table1[[#This Row],[Performance Score]]&gt;=80,"Excellent",Table1[[#This Row],[Performance Score]]&gt;=60,"Good",Table1[[#This Row],[Performance Score]]&gt;=40,"Need Improvement")</f>
        <v>Excellent</v>
      </c>
      <c r="H1525" s="30">
        <f>Table1[[#This Row],[Bonus]]/Table1[[#This Row],[Basic Salary]]</f>
        <v>5.5927209206346161E-2</v>
      </c>
      <c r="I1525" s="10">
        <f ca="1">DATEDIF(Table1[[#This Row],[Date of Birth]],TODAY(),"y")</f>
        <v>16</v>
      </c>
      <c r="J1525" s="34">
        <v>43839</v>
      </c>
      <c r="K1525" s="33" t="str" cm="1">
        <f t="array" aca="1" ref="K1525" ca="1">_xlfn.IFS(L1525&lt;3,"Junior",L1525&lt;=7,"Mid-Level",L1525&gt;7,"Senior")</f>
        <v>Mid-Level</v>
      </c>
      <c r="L1525" s="46">
        <f ca="1">INT(YEARFRAC(Table1[[#This Row],[Joining Date]],TODAY(),1))</f>
        <v>6</v>
      </c>
      <c r="M1525" s="25" t="str">
        <f t="shared" ca="1" si="23"/>
        <v>Yes</v>
      </c>
      <c r="N1525" s="26">
        <f>YEAR(Table1[[#This Row],[Joining Date]])</f>
        <v>2020</v>
      </c>
      <c r="O1525" s="46">
        <f>MONTH(Table1[[#This Row],[Joining Date]])</f>
        <v>1</v>
      </c>
      <c r="P1525" s="26">
        <f ca="1">NETWORKDAYS(Table1[[#This Row],[Joining Date]],TODAY())</f>
        <v>1688</v>
      </c>
      <c r="Q1525" s="26" t="str">
        <f>LEFT(Table1[[#This Row],[Department]],5)&amp;"-"&amp;RIGHT(Table1[[#This Row],[Employee ID]],3)</f>
        <v>Suppo-149</v>
      </c>
      <c r="R1525" s="26" t="str">
        <f>LEFT(Table1[[#This Row],[Department]],3)</f>
        <v>Sup</v>
      </c>
      <c r="S1525" s="37">
        <f>_xlfn.XLOOKUP(Table1[[#This Row],[City]],Table2[City],Table2[Bonus %])</f>
        <v>6</v>
      </c>
      <c r="U1525" s="48" t="str">
        <v xml:space="preserve">Kavya </v>
      </c>
      <c r="V1525" s="48" t="str">
        <v>Nair</v>
      </c>
    </row>
    <row r="1526" spans="1:22" x14ac:dyDescent="0.35">
      <c r="A1526" s="7" t="s">
        <v>4310</v>
      </c>
      <c r="B1526" s="40" t="str">
        <f>LEFT(Table1[[#This Row],[Employee Name]],FIND(" ",Table1[[#This Row],[Employee Name]]))</f>
        <v xml:space="preserve">Nisha </v>
      </c>
      <c r="C1526" s="40" t="str">
        <f>RIGHT(Table1[[#This Row],[Employee Name]],LEN(Table1[[#This Row],[Employee Name]])-FIND(" ",Table1[[#This Row],[Employee Name]]))</f>
        <v>Kapoor</v>
      </c>
      <c r="D1526" s="22">
        <f>Table1[[#This Row],[Basic Salary]]+Table1[[#This Row],[Bonus]]</f>
        <v>110005</v>
      </c>
      <c r="E1526" s="8">
        <v>73</v>
      </c>
      <c r="F1526" s="45">
        <v>80</v>
      </c>
      <c r="G1526" s="8" t="str" cm="1">
        <f t="array" ref="G1526">_xlfn.IFS(Table1[[#This Row],[Performance Score]]&gt;=80,"Excellent",Table1[[#This Row],[Performance Score]]&gt;=60,"Good",Table1[[#This Row],[Performance Score]]&gt;=40,"Need Improvement")</f>
        <v>Excellent</v>
      </c>
      <c r="H1526" s="29">
        <f>Table1[[#This Row],[Bonus]]/Table1[[#This Row],[Basic Salary]]</f>
        <v>5.7516679164022998E-2</v>
      </c>
      <c r="I1526" s="8">
        <f ca="1">DATEDIF(Table1[[#This Row],[Date of Birth]],TODAY(),"y")</f>
        <v>24</v>
      </c>
      <c r="J1526" s="33">
        <v>43916</v>
      </c>
      <c r="K1526" s="33" t="str" cm="1">
        <f t="array" aca="1" ref="K1526" ca="1">_xlfn.IFS(L1526&lt;3,"Junior",L1526&lt;=7,"Mid-Level",L1526&gt;7,"Senior")</f>
        <v>Mid-Level</v>
      </c>
      <c r="L1526" s="45">
        <f ca="1">INT(YEARFRAC(Table1[[#This Row],[Joining Date]],TODAY(),1))</f>
        <v>6</v>
      </c>
      <c r="M1526" s="25" t="str">
        <f t="shared" ca="1" si="23"/>
        <v>Yes</v>
      </c>
      <c r="N1526" s="25">
        <f>YEAR(Table1[[#This Row],[Joining Date]])</f>
        <v>2020</v>
      </c>
      <c r="O1526" s="45">
        <f>MONTH(Table1[[#This Row],[Joining Date]])</f>
        <v>3</v>
      </c>
      <c r="P1526" s="25">
        <f ca="1">NETWORKDAYS(Table1[[#This Row],[Joining Date]],TODAY())</f>
        <v>1633</v>
      </c>
      <c r="Q1526" s="25" t="str">
        <f>LEFT(Table1[[#This Row],[Department]],5)&amp;"-"&amp;RIGHT(Table1[[#This Row],[Employee ID]],3)</f>
        <v>Opera-254</v>
      </c>
      <c r="R1526" s="25" t="str">
        <f>LEFT(Table1[[#This Row],[Department]],3)</f>
        <v>Ope</v>
      </c>
      <c r="S1526" s="36">
        <f>_xlfn.XLOOKUP(Table1[[#This Row],[City]],Table2[City],Table2[Bonus %])</f>
        <v>8</v>
      </c>
      <c r="U1526" s="48" t="str">
        <v xml:space="preserve">Nisha </v>
      </c>
      <c r="V1526" s="48" t="str">
        <v>Kapoor</v>
      </c>
    </row>
    <row r="1527" spans="1:22" x14ac:dyDescent="0.35">
      <c r="A1527" s="9" t="s">
        <v>2679</v>
      </c>
      <c r="B1527" s="41" t="str">
        <f>LEFT(Table1[[#This Row],[Employee Name]],FIND(" ",Table1[[#This Row],[Employee Name]]))</f>
        <v xml:space="preserve">Tarun </v>
      </c>
      <c r="C1527" s="41" t="str">
        <f>RIGHT(Table1[[#This Row],[Employee Name]],LEN(Table1[[#This Row],[Employee Name]])-FIND(" ",Table1[[#This Row],[Employee Name]]))</f>
        <v>Verma</v>
      </c>
      <c r="D1527" s="23">
        <f>Table1[[#This Row],[Basic Salary]]+Table1[[#This Row],[Bonus]]</f>
        <v>110002</v>
      </c>
      <c r="E1527" s="10">
        <v>90</v>
      </c>
      <c r="F1527" s="46">
        <v>61</v>
      </c>
      <c r="G1527" s="10" t="str" cm="1">
        <f t="array" ref="G1527">_xlfn.IFS(Table1[[#This Row],[Performance Score]]&gt;=80,"Excellent",Table1[[#This Row],[Performance Score]]&gt;=60,"Good",Table1[[#This Row],[Performance Score]]&gt;=40,"Need Improvement")</f>
        <v>Good</v>
      </c>
      <c r="H1527" s="30">
        <f>Table1[[#This Row],[Bonus]]/Table1[[#This Row],[Basic Salary]]</f>
        <v>5.0589752160832814E-2</v>
      </c>
      <c r="I1527" s="10">
        <f ca="1">DATEDIF(Table1[[#This Row],[Date of Birth]],TODAY(),"y")</f>
        <v>39</v>
      </c>
      <c r="J1527" s="34">
        <v>44156</v>
      </c>
      <c r="K1527" s="33" t="str" cm="1">
        <f t="array" aca="1" ref="K1527" ca="1">_xlfn.IFS(L1527&lt;3,"Junior",L1527&lt;=7,"Mid-Level",L1527&gt;7,"Senior")</f>
        <v>Mid-Level</v>
      </c>
      <c r="L1527" s="46">
        <f ca="1">INT(YEARFRAC(Table1[[#This Row],[Joining Date]],TODAY(),1))</f>
        <v>5</v>
      </c>
      <c r="M1527" s="25" t="str">
        <f t="shared" ca="1" si="23"/>
        <v>No</v>
      </c>
      <c r="N1527" s="26">
        <f>YEAR(Table1[[#This Row],[Joining Date]])</f>
        <v>2020</v>
      </c>
      <c r="O1527" s="46">
        <f>MONTH(Table1[[#This Row],[Joining Date]])</f>
        <v>11</v>
      </c>
      <c r="P1527" s="26">
        <f ca="1">NETWORKDAYS(Table1[[#This Row],[Joining Date]],TODAY())</f>
        <v>1461</v>
      </c>
      <c r="Q1527" s="26" t="str">
        <f>LEFT(Table1[[#This Row],[Department]],5)&amp;"-"&amp;RIGHT(Table1[[#This Row],[Employee ID]],3)</f>
        <v>Opera-623</v>
      </c>
      <c r="R1527" s="26" t="str">
        <f>LEFT(Table1[[#This Row],[Department]],3)</f>
        <v>Ope</v>
      </c>
      <c r="S1527" s="37">
        <f>_xlfn.XLOOKUP(Table1[[#This Row],[City]],Table2[City],Table2[Bonus %])</f>
        <v>5</v>
      </c>
      <c r="U1527" s="48" t="str">
        <v xml:space="preserve">Tarun </v>
      </c>
      <c r="V1527" s="48" t="str">
        <v>Verma</v>
      </c>
    </row>
    <row r="1528" spans="1:22" x14ac:dyDescent="0.35">
      <c r="A1528" s="7" t="s">
        <v>2564</v>
      </c>
      <c r="B1528" s="40" t="str">
        <f>LEFT(Table1[[#This Row],[Employee Name]],FIND(" ",Table1[[#This Row],[Employee Name]]))</f>
        <v xml:space="preserve">Aditya </v>
      </c>
      <c r="C1528" s="40" t="str">
        <f>RIGHT(Table1[[#This Row],[Employee Name]],LEN(Table1[[#This Row],[Employee Name]])-FIND(" ",Table1[[#This Row],[Employee Name]]))</f>
        <v>Kapoor</v>
      </c>
      <c r="D1528" s="22">
        <f>Table1[[#This Row],[Basic Salary]]+Table1[[#This Row],[Bonus]]</f>
        <v>110001</v>
      </c>
      <c r="E1528" s="8">
        <v>64</v>
      </c>
      <c r="F1528" s="45">
        <v>56</v>
      </c>
      <c r="G1528" s="8" t="str" cm="1">
        <f t="array" ref="G1528">_xlfn.IFS(Table1[[#This Row],[Performance Score]]&gt;=80,"Excellent",Table1[[#This Row],[Performance Score]]&gt;=60,"Good",Table1[[#This Row],[Performance Score]]&gt;=40,"Need Improvement")</f>
        <v>Need Improvement</v>
      </c>
      <c r="H1528" s="29">
        <f>Table1[[#This Row],[Bonus]]/Table1[[#This Row],[Basic Salary]]</f>
        <v>0.25693881048963035</v>
      </c>
      <c r="I1528" s="8">
        <f ca="1">DATEDIF(Table1[[#This Row],[Date of Birth]],TODAY(),"y")</f>
        <v>36</v>
      </c>
      <c r="J1528" s="33">
        <v>44387</v>
      </c>
      <c r="K1528" s="33" t="str" cm="1">
        <f t="array" aca="1" ref="K1528" ca="1">_xlfn.IFS(L1528&lt;3,"Junior",L1528&lt;=7,"Mid-Level",L1528&gt;7,"Senior")</f>
        <v>Mid-Level</v>
      </c>
      <c r="L1528" s="45">
        <f ca="1">INT(YEARFRAC(Table1[[#This Row],[Joining Date]],TODAY(),1))</f>
        <v>4</v>
      </c>
      <c r="M1528" s="25" t="str">
        <f t="shared" ca="1" si="23"/>
        <v>No</v>
      </c>
      <c r="N1528" s="25">
        <f>YEAR(Table1[[#This Row],[Joining Date]])</f>
        <v>2021</v>
      </c>
      <c r="O1528" s="45">
        <f>MONTH(Table1[[#This Row],[Joining Date]])</f>
        <v>7</v>
      </c>
      <c r="P1528" s="25">
        <f ca="1">NETWORKDAYS(Table1[[#This Row],[Joining Date]],TODAY())</f>
        <v>1296</v>
      </c>
      <c r="Q1528" s="25" t="str">
        <f>LEFT(Table1[[#This Row],[Department]],5)&amp;"-"&amp;RIGHT(Table1[[#This Row],[Employee ID]],3)</f>
        <v>Suppo-508</v>
      </c>
      <c r="R1528" s="25" t="str">
        <f>LEFT(Table1[[#This Row],[Department]],3)</f>
        <v>Sup</v>
      </c>
      <c r="S1528" s="36">
        <f>_xlfn.XLOOKUP(Table1[[#This Row],[City]],Table2[City],Table2[Bonus %])</f>
        <v>6</v>
      </c>
      <c r="U1528" s="48" t="str">
        <v xml:space="preserve">Aditya </v>
      </c>
      <c r="V1528" s="48" t="str">
        <v>Kapoor</v>
      </c>
    </row>
    <row r="1529" spans="1:22" x14ac:dyDescent="0.35">
      <c r="A1529" s="9" t="s">
        <v>2169</v>
      </c>
      <c r="B1529" s="41" t="str">
        <f>LEFT(Table1[[#This Row],[Employee Name]],FIND(" ",Table1[[#This Row],[Employee Name]]))</f>
        <v xml:space="preserve">Kavya </v>
      </c>
      <c r="C1529" s="41" t="str">
        <f>RIGHT(Table1[[#This Row],[Employee Name]],LEN(Table1[[#This Row],[Employee Name]])-FIND(" ",Table1[[#This Row],[Employee Name]]))</f>
        <v>Nair</v>
      </c>
      <c r="D1529" s="23">
        <f>Table1[[#This Row],[Basic Salary]]+Table1[[#This Row],[Bonus]]</f>
        <v>109977</v>
      </c>
      <c r="E1529" s="10">
        <v>64</v>
      </c>
      <c r="F1529" s="46">
        <v>79</v>
      </c>
      <c r="G1529" s="10" t="str" cm="1">
        <f t="array" ref="G1529">_xlfn.IFS(Table1[[#This Row],[Performance Score]]&gt;=80,"Excellent",Table1[[#This Row],[Performance Score]]&gt;=60,"Good",Table1[[#This Row],[Performance Score]]&gt;=40,"Need Improvement")</f>
        <v>Good</v>
      </c>
      <c r="H1529" s="30">
        <f>Table1[[#This Row],[Bonus]]/Table1[[#This Row],[Basic Salary]]</f>
        <v>0.14634603958847994</v>
      </c>
      <c r="I1529" s="10">
        <f ca="1">DATEDIF(Table1[[#This Row],[Date of Birth]],TODAY(),"y")</f>
        <v>35</v>
      </c>
      <c r="J1529" s="34">
        <v>43084</v>
      </c>
      <c r="K1529" s="33" t="str" cm="1">
        <f t="array" aca="1" ref="K1529" ca="1">_xlfn.IFS(L1529&lt;3,"Junior",L1529&lt;=7,"Mid-Level",L1529&gt;7,"Senior")</f>
        <v>Senior</v>
      </c>
      <c r="L1529" s="46">
        <f ca="1">INT(YEARFRAC(Table1[[#This Row],[Joining Date]],TODAY(),1))</f>
        <v>8</v>
      </c>
      <c r="M1529" s="25" t="str">
        <f t="shared" ca="1" si="23"/>
        <v>Yes</v>
      </c>
      <c r="N1529" s="26">
        <f>YEAR(Table1[[#This Row],[Joining Date]])</f>
        <v>2017</v>
      </c>
      <c r="O1529" s="46">
        <f>MONTH(Table1[[#This Row],[Joining Date]])</f>
        <v>12</v>
      </c>
      <c r="P1529" s="26">
        <f ca="1">NETWORKDAYS(Table1[[#This Row],[Joining Date]],TODAY())</f>
        <v>2227</v>
      </c>
      <c r="Q1529" s="26" t="str">
        <f>LEFT(Table1[[#This Row],[Department]],5)&amp;"-"&amp;RIGHT(Table1[[#This Row],[Employee ID]],3)</f>
        <v>HR-113</v>
      </c>
      <c r="R1529" s="26" t="str">
        <f>LEFT(Table1[[#This Row],[Department]],3)</f>
        <v>HR</v>
      </c>
      <c r="S1529" s="37">
        <f>_xlfn.XLOOKUP(Table1[[#This Row],[City]],Table2[City],Table2[Bonus %])</f>
        <v>8</v>
      </c>
      <c r="U1529" s="48" t="str">
        <v xml:space="preserve">Kavya </v>
      </c>
      <c r="V1529" s="48" t="str">
        <v>Nair</v>
      </c>
    </row>
    <row r="1530" spans="1:22" x14ac:dyDescent="0.35">
      <c r="A1530" s="7" t="s">
        <v>940</v>
      </c>
      <c r="B1530" s="40" t="str">
        <f>LEFT(Table1[[#This Row],[Employee Name]],FIND(" ",Table1[[#This Row],[Employee Name]]))</f>
        <v xml:space="preserve">Vikram </v>
      </c>
      <c r="C1530" s="40" t="str">
        <f>RIGHT(Table1[[#This Row],[Employee Name]],LEN(Table1[[#This Row],[Employee Name]])-FIND(" ",Table1[[#This Row],[Employee Name]]))</f>
        <v>Singh</v>
      </c>
      <c r="D1530" s="22">
        <f>Table1[[#This Row],[Basic Salary]]+Table1[[#This Row],[Bonus]]</f>
        <v>109910</v>
      </c>
      <c r="E1530" s="8">
        <v>81</v>
      </c>
      <c r="F1530" s="45">
        <v>41</v>
      </c>
      <c r="G1530" s="8" t="str" cm="1">
        <f t="array" ref="G1530">_xlfn.IFS(Table1[[#This Row],[Performance Score]]&gt;=80,"Excellent",Table1[[#This Row],[Performance Score]]&gt;=60,"Good",Table1[[#This Row],[Performance Score]]&gt;=40,"Need Improvement")</f>
        <v>Need Improvement</v>
      </c>
      <c r="H1530" s="29">
        <f>Table1[[#This Row],[Bonus]]/Table1[[#This Row],[Basic Salary]]</f>
        <v>0.28902493373677668</v>
      </c>
      <c r="I1530" s="8">
        <f ca="1">DATEDIF(Table1[[#This Row],[Date of Birth]],TODAY(),"y")</f>
        <v>37</v>
      </c>
      <c r="J1530" s="33">
        <v>43404</v>
      </c>
      <c r="K1530" s="33" t="str" cm="1">
        <f t="array" aca="1" ref="K1530" ca="1">_xlfn.IFS(L1530&lt;3,"Junior",L1530&lt;=7,"Mid-Level",L1530&gt;7,"Senior")</f>
        <v>Mid-Level</v>
      </c>
      <c r="L1530" s="45">
        <f ca="1">INT(YEARFRAC(Table1[[#This Row],[Joining Date]],TODAY(),1))</f>
        <v>7</v>
      </c>
      <c r="M1530" s="25" t="str">
        <f t="shared" ca="1" si="23"/>
        <v>Yes</v>
      </c>
      <c r="N1530" s="25">
        <f>YEAR(Table1[[#This Row],[Joining Date]])</f>
        <v>2018</v>
      </c>
      <c r="O1530" s="45">
        <f>MONTH(Table1[[#This Row],[Joining Date]])</f>
        <v>10</v>
      </c>
      <c r="P1530" s="25">
        <f ca="1">NETWORKDAYS(Table1[[#This Row],[Joining Date]],TODAY())</f>
        <v>1999</v>
      </c>
      <c r="Q1530" s="25" t="str">
        <f>LEFT(Table1[[#This Row],[Department]],5)&amp;"-"&amp;RIGHT(Table1[[#This Row],[Employee ID]],3)</f>
        <v>Marke-884</v>
      </c>
      <c r="R1530" s="25" t="str">
        <f>LEFT(Table1[[#This Row],[Department]],3)</f>
        <v>Mar</v>
      </c>
      <c r="S1530" s="36">
        <f>_xlfn.XLOOKUP(Table1[[#This Row],[City]],Table2[City],Table2[Bonus %])</f>
        <v>6</v>
      </c>
      <c r="U1530" s="48" t="str">
        <v xml:space="preserve">Vikram </v>
      </c>
      <c r="V1530" s="48" t="str">
        <v>Singh</v>
      </c>
    </row>
    <row r="1531" spans="1:22" x14ac:dyDescent="0.35">
      <c r="A1531" s="9" t="s">
        <v>3593</v>
      </c>
      <c r="B1531" s="41" t="str">
        <f>LEFT(Table1[[#This Row],[Employee Name]],FIND(" ",Table1[[#This Row],[Employee Name]]))</f>
        <v xml:space="preserve">Tarun </v>
      </c>
      <c r="C1531" s="41" t="str">
        <f>RIGHT(Table1[[#This Row],[Employee Name]],LEN(Table1[[#This Row],[Employee Name]])-FIND(" ",Table1[[#This Row],[Employee Name]]))</f>
        <v>Verma</v>
      </c>
      <c r="D1531" s="23">
        <f>Table1[[#This Row],[Basic Salary]]+Table1[[#This Row],[Bonus]]</f>
        <v>109871</v>
      </c>
      <c r="E1531" s="10">
        <v>82</v>
      </c>
      <c r="F1531" s="46">
        <v>88</v>
      </c>
      <c r="G1531" s="10" t="str" cm="1">
        <f t="array" ref="G1531">_xlfn.IFS(Table1[[#This Row],[Performance Score]]&gt;=80,"Excellent",Table1[[#This Row],[Performance Score]]&gt;=60,"Good",Table1[[#This Row],[Performance Score]]&gt;=40,"Need Improvement")</f>
        <v>Excellent</v>
      </c>
      <c r="H1531" s="30">
        <f>Table1[[#This Row],[Bonus]]/Table1[[#This Row],[Basic Salary]]</f>
        <v>0.2207617608497589</v>
      </c>
      <c r="I1531" s="10">
        <f ca="1">DATEDIF(Table1[[#This Row],[Date of Birth]],TODAY(),"y")</f>
        <v>14</v>
      </c>
      <c r="J1531" s="34">
        <v>45389</v>
      </c>
      <c r="K1531" s="33" t="str" cm="1">
        <f t="array" aca="1" ref="K1531" ca="1">_xlfn.IFS(L1531&lt;3,"Junior",L1531&lt;=7,"Mid-Level",L1531&gt;7,"Senior")</f>
        <v>Junior</v>
      </c>
      <c r="L1531" s="46">
        <f ca="1">INT(YEARFRAC(Table1[[#This Row],[Joining Date]],TODAY(),1))</f>
        <v>2</v>
      </c>
      <c r="M1531" s="25" t="str">
        <f t="shared" ca="1" si="23"/>
        <v>No</v>
      </c>
      <c r="N1531" s="26">
        <f>YEAR(Table1[[#This Row],[Joining Date]])</f>
        <v>2024</v>
      </c>
      <c r="O1531" s="46">
        <f>MONTH(Table1[[#This Row],[Joining Date]])</f>
        <v>4</v>
      </c>
      <c r="P1531" s="26">
        <f ca="1">NETWORKDAYS(Table1[[#This Row],[Joining Date]],TODAY())</f>
        <v>581</v>
      </c>
      <c r="Q1531" s="26" t="str">
        <f>LEFT(Table1[[#This Row],[Department]],5)&amp;"-"&amp;RIGHT(Table1[[#This Row],[Employee ID]],3)</f>
        <v>Sales-537</v>
      </c>
      <c r="R1531" s="26" t="str">
        <f>LEFT(Table1[[#This Row],[Department]],3)</f>
        <v>Sal</v>
      </c>
      <c r="S1531" s="37">
        <f>_xlfn.XLOOKUP(Table1[[#This Row],[City]],Table2[City],Table2[Bonus %])</f>
        <v>6</v>
      </c>
      <c r="U1531" s="48" t="str">
        <v xml:space="preserve">Tarun </v>
      </c>
      <c r="V1531" s="48" t="str">
        <v>Verma</v>
      </c>
    </row>
    <row r="1532" spans="1:22" x14ac:dyDescent="0.35">
      <c r="A1532" s="7" t="s">
        <v>783</v>
      </c>
      <c r="B1532" s="40" t="str">
        <f>LEFT(Table1[[#This Row],[Employee Name]],FIND(" ",Table1[[#This Row],[Employee Name]]))</f>
        <v xml:space="preserve">Gayathri </v>
      </c>
      <c r="C1532" s="40" t="str">
        <f>RIGHT(Table1[[#This Row],[Employee Name]],LEN(Table1[[#This Row],[Employee Name]])-FIND(" ",Table1[[#This Row],[Employee Name]]))</f>
        <v>Iyer</v>
      </c>
      <c r="D1532" s="22">
        <f>Table1[[#This Row],[Basic Salary]]+Table1[[#This Row],[Bonus]]</f>
        <v>109842</v>
      </c>
      <c r="E1532" s="8">
        <v>64</v>
      </c>
      <c r="F1532" s="45">
        <v>99</v>
      </c>
      <c r="G1532" s="8" t="str" cm="1">
        <f t="array" ref="G1532">_xlfn.IFS(Table1[[#This Row],[Performance Score]]&gt;=80,"Excellent",Table1[[#This Row],[Performance Score]]&gt;=60,"Good",Table1[[#This Row],[Performance Score]]&gt;=40,"Need Improvement")</f>
        <v>Excellent</v>
      </c>
      <c r="H1532" s="29">
        <f>Table1[[#This Row],[Bonus]]/Table1[[#This Row],[Basic Salary]]</f>
        <v>0.17037463239994885</v>
      </c>
      <c r="I1532" s="8">
        <f ca="1">DATEDIF(Table1[[#This Row],[Date of Birth]],TODAY(),"y")</f>
        <v>25</v>
      </c>
      <c r="J1532" s="33">
        <v>43247</v>
      </c>
      <c r="K1532" s="33" t="str" cm="1">
        <f t="array" aca="1" ref="K1532" ca="1">_xlfn.IFS(L1532&lt;3,"Junior",L1532&lt;=7,"Mid-Level",L1532&gt;7,"Senior")</f>
        <v>Senior</v>
      </c>
      <c r="L1532" s="45">
        <f ca="1">INT(YEARFRAC(Table1[[#This Row],[Joining Date]],TODAY(),1))</f>
        <v>8</v>
      </c>
      <c r="M1532" s="25" t="str">
        <f t="shared" ca="1" si="23"/>
        <v>Yes</v>
      </c>
      <c r="N1532" s="25">
        <f>YEAR(Table1[[#This Row],[Joining Date]])</f>
        <v>2018</v>
      </c>
      <c r="O1532" s="45">
        <f>MONTH(Table1[[#This Row],[Joining Date]])</f>
        <v>5</v>
      </c>
      <c r="P1532" s="25">
        <f ca="1">NETWORKDAYS(Table1[[#This Row],[Joining Date]],TODAY())</f>
        <v>2111</v>
      </c>
      <c r="Q1532" s="25" t="str">
        <f>LEFT(Table1[[#This Row],[Department]],5)&amp;"-"&amp;RIGHT(Table1[[#This Row],[Employee ID]],3)</f>
        <v>Finan-727</v>
      </c>
      <c r="R1532" s="25" t="str">
        <f>LEFT(Table1[[#This Row],[Department]],3)</f>
        <v>Fin</v>
      </c>
      <c r="S1532" s="36">
        <f>_xlfn.XLOOKUP(Table1[[#This Row],[City]],Table2[City],Table2[Bonus %])</f>
        <v>4</v>
      </c>
      <c r="U1532" s="48" t="str">
        <v xml:space="preserve">Gayathri </v>
      </c>
      <c r="V1532" s="48" t="str">
        <v>Iyer</v>
      </c>
    </row>
    <row r="1533" spans="1:22" x14ac:dyDescent="0.35">
      <c r="A1533" s="9" t="s">
        <v>774</v>
      </c>
      <c r="B1533" s="41" t="str">
        <f>LEFT(Table1[[#This Row],[Employee Name]],FIND(" ",Table1[[#This Row],[Employee Name]]))</f>
        <v xml:space="preserve">Arjun </v>
      </c>
      <c r="C1533" s="41" t="str">
        <f>RIGHT(Table1[[#This Row],[Employee Name]],LEN(Table1[[#This Row],[Employee Name]])-FIND(" ",Table1[[#This Row],[Employee Name]]))</f>
        <v>Mehta</v>
      </c>
      <c r="D1533" s="23">
        <f>Table1[[#This Row],[Basic Salary]]+Table1[[#This Row],[Bonus]]</f>
        <v>109826</v>
      </c>
      <c r="E1533" s="10">
        <v>67</v>
      </c>
      <c r="F1533" s="46">
        <v>98</v>
      </c>
      <c r="G1533" s="10" t="str" cm="1">
        <f t="array" ref="G1533">_xlfn.IFS(Table1[[#This Row],[Performance Score]]&gt;=80,"Excellent",Table1[[#This Row],[Performance Score]]&gt;=60,"Good",Table1[[#This Row],[Performance Score]]&gt;=40,"Need Improvement")</f>
        <v>Excellent</v>
      </c>
      <c r="H1533" s="30">
        <f>Table1[[#This Row],[Bonus]]/Table1[[#This Row],[Basic Salary]]</f>
        <v>0.15673284533150772</v>
      </c>
      <c r="I1533" s="10">
        <f ca="1">DATEDIF(Table1[[#This Row],[Date of Birth]],TODAY(),"y")</f>
        <v>39</v>
      </c>
      <c r="J1533" s="34">
        <v>46000</v>
      </c>
      <c r="K1533" s="33" t="str" cm="1">
        <f t="array" aca="1" ref="K1533" ca="1">_xlfn.IFS(L1533&lt;3,"Junior",L1533&lt;=7,"Mid-Level",L1533&gt;7,"Senior")</f>
        <v>Junior</v>
      </c>
      <c r="L1533" s="46">
        <f ca="1">INT(YEARFRAC(Table1[[#This Row],[Joining Date]],TODAY(),1))</f>
        <v>0</v>
      </c>
      <c r="M1533" s="25" t="str">
        <f t="shared" ca="1" si="23"/>
        <v>No</v>
      </c>
      <c r="N1533" s="26">
        <f>YEAR(Table1[[#This Row],[Joining Date]])</f>
        <v>2025</v>
      </c>
      <c r="O1533" s="46">
        <f>MONTH(Table1[[#This Row],[Joining Date]])</f>
        <v>12</v>
      </c>
      <c r="P1533" s="26">
        <f ca="1">NETWORKDAYS(Table1[[#This Row],[Joining Date]],TODAY())</f>
        <v>145</v>
      </c>
      <c r="Q1533" s="26" t="str">
        <f>LEFT(Table1[[#This Row],[Department]],5)&amp;"-"&amp;RIGHT(Table1[[#This Row],[Employee ID]],3)</f>
        <v>IT-718</v>
      </c>
      <c r="R1533" s="26" t="str">
        <f>LEFT(Table1[[#This Row],[Department]],3)</f>
        <v>IT</v>
      </c>
      <c r="S1533" s="37">
        <f>_xlfn.XLOOKUP(Table1[[#This Row],[City]],Table2[City],Table2[Bonus %])</f>
        <v>5</v>
      </c>
      <c r="U1533" s="48" t="str">
        <v xml:space="preserve">Arjun </v>
      </c>
      <c r="V1533" s="48" t="str">
        <v>Mehta</v>
      </c>
    </row>
    <row r="1534" spans="1:22" x14ac:dyDescent="0.35">
      <c r="A1534" s="7" t="s">
        <v>973</v>
      </c>
      <c r="B1534" s="40" t="str">
        <f>LEFT(Table1[[#This Row],[Employee Name]],FIND(" ",Table1[[#This Row],[Employee Name]]))</f>
        <v xml:space="preserve">Nisha </v>
      </c>
      <c r="C1534" s="40" t="str">
        <f>RIGHT(Table1[[#This Row],[Employee Name]],LEN(Table1[[#This Row],[Employee Name]])-FIND(" ",Table1[[#This Row],[Employee Name]]))</f>
        <v>Kapoor</v>
      </c>
      <c r="D1534" s="22">
        <f>Table1[[#This Row],[Basic Salary]]+Table1[[#This Row],[Bonus]]</f>
        <v>109823</v>
      </c>
      <c r="E1534" s="8">
        <v>69</v>
      </c>
      <c r="F1534" s="45">
        <v>60</v>
      </c>
      <c r="G1534" s="8" t="str" cm="1">
        <f t="array" ref="G1534">_xlfn.IFS(Table1[[#This Row],[Performance Score]]&gt;=80,"Excellent",Table1[[#This Row],[Performance Score]]&gt;=60,"Good",Table1[[#This Row],[Performance Score]]&gt;=40,"Need Improvement")</f>
        <v>Good</v>
      </c>
      <c r="H1534" s="29">
        <f>Table1[[#This Row],[Bonus]]/Table1[[#This Row],[Basic Salary]]</f>
        <v>0.15379685661455708</v>
      </c>
      <c r="I1534" s="8">
        <f ca="1">DATEDIF(Table1[[#This Row],[Date of Birth]],TODAY(),"y")</f>
        <v>38</v>
      </c>
      <c r="J1534" s="33">
        <v>44410</v>
      </c>
      <c r="K1534" s="33" t="str" cm="1">
        <f t="array" aca="1" ref="K1534" ca="1">_xlfn.IFS(L1534&lt;3,"Junior",L1534&lt;=7,"Mid-Level",L1534&gt;7,"Senior")</f>
        <v>Mid-Level</v>
      </c>
      <c r="L1534" s="45">
        <f ca="1">INT(YEARFRAC(Table1[[#This Row],[Joining Date]],TODAY(),1))</f>
        <v>4</v>
      </c>
      <c r="M1534" s="25" t="str">
        <f t="shared" ca="1" si="23"/>
        <v>No</v>
      </c>
      <c r="N1534" s="25">
        <f>YEAR(Table1[[#This Row],[Joining Date]])</f>
        <v>2021</v>
      </c>
      <c r="O1534" s="45">
        <f>MONTH(Table1[[#This Row],[Joining Date]])</f>
        <v>8</v>
      </c>
      <c r="P1534" s="25">
        <f ca="1">NETWORKDAYS(Table1[[#This Row],[Joining Date]],TODAY())</f>
        <v>1281</v>
      </c>
      <c r="Q1534" s="25" t="str">
        <f>LEFT(Table1[[#This Row],[Department]],5)&amp;"-"&amp;RIGHT(Table1[[#This Row],[Employee ID]],3)</f>
        <v>HR-917</v>
      </c>
      <c r="R1534" s="25" t="str">
        <f>LEFT(Table1[[#This Row],[Department]],3)</f>
        <v>HR</v>
      </c>
      <c r="S1534" s="36">
        <f>_xlfn.XLOOKUP(Table1[[#This Row],[City]],Table2[City],Table2[Bonus %])</f>
        <v>7</v>
      </c>
      <c r="U1534" s="48" t="str">
        <v xml:space="preserve">Nisha </v>
      </c>
      <c r="V1534" s="48" t="str">
        <v>Kapoor</v>
      </c>
    </row>
    <row r="1535" spans="1:22" x14ac:dyDescent="0.35">
      <c r="A1535" s="9" t="s">
        <v>625</v>
      </c>
      <c r="B1535" s="41" t="str">
        <f>LEFT(Table1[[#This Row],[Employee Name]],FIND(" ",Table1[[#This Row],[Employee Name]]))</f>
        <v xml:space="preserve">Priya </v>
      </c>
      <c r="C1535" s="41" t="str">
        <f>RIGHT(Table1[[#This Row],[Employee Name]],LEN(Table1[[#This Row],[Employee Name]])-FIND(" ",Table1[[#This Row],[Employee Name]]))</f>
        <v>Reddy</v>
      </c>
      <c r="D1535" s="23">
        <f>Table1[[#This Row],[Basic Salary]]+Table1[[#This Row],[Bonus]]</f>
        <v>109816</v>
      </c>
      <c r="E1535" s="10">
        <v>68</v>
      </c>
      <c r="F1535" s="46">
        <v>88</v>
      </c>
      <c r="G1535" s="10" t="str" cm="1">
        <f t="array" ref="G1535">_xlfn.IFS(Table1[[#This Row],[Performance Score]]&gt;=80,"Excellent",Table1[[#This Row],[Performance Score]]&gt;=60,"Good",Table1[[#This Row],[Performance Score]]&gt;=40,"Need Improvement")</f>
        <v>Excellent</v>
      </c>
      <c r="H1535" s="30">
        <f>Table1[[#This Row],[Bonus]]/Table1[[#This Row],[Basic Salary]]</f>
        <v>0.34005295976766037</v>
      </c>
      <c r="I1535" s="10">
        <f ca="1">DATEDIF(Table1[[#This Row],[Date of Birth]],TODAY(),"y")</f>
        <v>23</v>
      </c>
      <c r="J1535" s="34">
        <v>43637</v>
      </c>
      <c r="K1535" s="33" t="str" cm="1">
        <f t="array" aca="1" ref="K1535" ca="1">_xlfn.IFS(L1535&lt;3,"Junior",L1535&lt;=7,"Mid-Level",L1535&gt;7,"Senior")</f>
        <v>Mid-Level</v>
      </c>
      <c r="L1535" s="46">
        <f ca="1">INT(YEARFRAC(Table1[[#This Row],[Joining Date]],TODAY(),1))</f>
        <v>7</v>
      </c>
      <c r="M1535" s="25" t="str">
        <f t="shared" ca="1" si="23"/>
        <v>Yes</v>
      </c>
      <c r="N1535" s="26">
        <f>YEAR(Table1[[#This Row],[Joining Date]])</f>
        <v>2019</v>
      </c>
      <c r="O1535" s="46">
        <f>MONTH(Table1[[#This Row],[Joining Date]])</f>
        <v>6</v>
      </c>
      <c r="P1535" s="26">
        <f ca="1">NETWORKDAYS(Table1[[#This Row],[Joining Date]],TODAY())</f>
        <v>1832</v>
      </c>
      <c r="Q1535" s="26" t="str">
        <f>LEFT(Table1[[#This Row],[Department]],5)&amp;"-"&amp;RIGHT(Table1[[#This Row],[Employee ID]],3)</f>
        <v>Sales-569</v>
      </c>
      <c r="R1535" s="26" t="str">
        <f>LEFT(Table1[[#This Row],[Department]],3)</f>
        <v>Sal</v>
      </c>
      <c r="S1535" s="37">
        <f>_xlfn.XLOOKUP(Table1[[#This Row],[City]],Table2[City],Table2[Bonus %])</f>
        <v>7</v>
      </c>
      <c r="U1535" s="48" t="str">
        <v xml:space="preserve">Priya </v>
      </c>
      <c r="V1535" s="48" t="str">
        <v>Reddy</v>
      </c>
    </row>
    <row r="1536" spans="1:22" x14ac:dyDescent="0.35">
      <c r="A1536" s="7" t="s">
        <v>2627</v>
      </c>
      <c r="B1536" s="40" t="str">
        <f>LEFT(Table1[[#This Row],[Employee Name]],FIND(" ",Table1[[#This Row],[Employee Name]]))</f>
        <v xml:space="preserve">Pooja </v>
      </c>
      <c r="C1536" s="40" t="str">
        <f>RIGHT(Table1[[#This Row],[Employee Name]],LEN(Table1[[#This Row],[Employee Name]])-FIND(" ",Table1[[#This Row],[Employee Name]]))</f>
        <v>Das</v>
      </c>
      <c r="D1536" s="22">
        <f>Table1[[#This Row],[Basic Salary]]+Table1[[#This Row],[Bonus]]</f>
        <v>109816</v>
      </c>
      <c r="E1536" s="8">
        <v>77</v>
      </c>
      <c r="F1536" s="45">
        <v>71</v>
      </c>
      <c r="G1536" s="8" t="str" cm="1">
        <f t="array" ref="G1536">_xlfn.IFS(Table1[[#This Row],[Performance Score]]&gt;=80,"Excellent",Table1[[#This Row],[Performance Score]]&gt;=60,"Good",Table1[[#This Row],[Performance Score]]&gt;=40,"Need Improvement")</f>
        <v>Good</v>
      </c>
      <c r="H1536" s="29">
        <f>Table1[[#This Row],[Bonus]]/Table1[[#This Row],[Basic Salary]]</f>
        <v>4.7722632472761276E-2</v>
      </c>
      <c r="I1536" s="8">
        <f ca="1">DATEDIF(Table1[[#This Row],[Date of Birth]],TODAY(),"y")</f>
        <v>21</v>
      </c>
      <c r="J1536" s="33">
        <v>43178</v>
      </c>
      <c r="K1536" s="33" t="str" cm="1">
        <f t="array" aca="1" ref="K1536" ca="1">_xlfn.IFS(L1536&lt;3,"Junior",L1536&lt;=7,"Mid-Level",L1536&gt;7,"Senior")</f>
        <v>Senior</v>
      </c>
      <c r="L1536" s="45">
        <f ca="1">INT(YEARFRAC(Table1[[#This Row],[Joining Date]],TODAY(),1))</f>
        <v>8</v>
      </c>
      <c r="M1536" s="25" t="str">
        <f t="shared" ca="1" si="23"/>
        <v>Yes</v>
      </c>
      <c r="N1536" s="25">
        <f>YEAR(Table1[[#This Row],[Joining Date]])</f>
        <v>2018</v>
      </c>
      <c r="O1536" s="45">
        <f>MONTH(Table1[[#This Row],[Joining Date]])</f>
        <v>3</v>
      </c>
      <c r="P1536" s="25">
        <f ca="1">NETWORKDAYS(Table1[[#This Row],[Joining Date]],TODAY())</f>
        <v>2161</v>
      </c>
      <c r="Q1536" s="25" t="str">
        <f>LEFT(Table1[[#This Row],[Department]],5)&amp;"-"&amp;RIGHT(Table1[[#This Row],[Employee ID]],3)</f>
        <v>Sales-571</v>
      </c>
      <c r="R1536" s="25" t="str">
        <f>LEFT(Table1[[#This Row],[Department]],3)</f>
        <v>Sal</v>
      </c>
      <c r="S1536" s="36">
        <f>_xlfn.XLOOKUP(Table1[[#This Row],[City]],Table2[City],Table2[Bonus %])</f>
        <v>8</v>
      </c>
      <c r="U1536" s="48" t="str">
        <v xml:space="preserve">Pooja </v>
      </c>
      <c r="V1536" s="48" t="str">
        <v>Das</v>
      </c>
    </row>
    <row r="1537" spans="1:22" x14ac:dyDescent="0.35">
      <c r="A1537" s="9" t="s">
        <v>3540</v>
      </c>
      <c r="B1537" s="41" t="str">
        <f>LEFT(Table1[[#This Row],[Employee Name]],FIND(" ",Table1[[#This Row],[Employee Name]]))</f>
        <v xml:space="preserve">Ishita </v>
      </c>
      <c r="C1537" s="41" t="str">
        <f>RIGHT(Table1[[#This Row],[Employee Name]],LEN(Table1[[#This Row],[Employee Name]])-FIND(" ",Table1[[#This Row],[Employee Name]]))</f>
        <v>Roy</v>
      </c>
      <c r="D1537" s="23">
        <f>Table1[[#This Row],[Basic Salary]]+Table1[[#This Row],[Bonus]]</f>
        <v>109794</v>
      </c>
      <c r="E1537" s="10">
        <v>71</v>
      </c>
      <c r="F1537" s="46">
        <v>91</v>
      </c>
      <c r="G1537" s="10" t="str" cm="1">
        <f t="array" ref="G1537">_xlfn.IFS(Table1[[#This Row],[Performance Score]]&gt;=80,"Excellent",Table1[[#This Row],[Performance Score]]&gt;=60,"Good",Table1[[#This Row],[Performance Score]]&gt;=40,"Need Improvement")</f>
        <v>Excellent</v>
      </c>
      <c r="H1537" s="30">
        <f>Table1[[#This Row],[Bonus]]/Table1[[#This Row],[Basic Salary]]</f>
        <v>0.32809967340026613</v>
      </c>
      <c r="I1537" s="10">
        <f ca="1">DATEDIF(Table1[[#This Row],[Date of Birth]],TODAY(),"y")</f>
        <v>36</v>
      </c>
      <c r="J1537" s="34">
        <v>42221</v>
      </c>
      <c r="K1537" s="33" t="str" cm="1">
        <f t="array" aca="1" ref="K1537" ca="1">_xlfn.IFS(L1537&lt;3,"Junior",L1537&lt;=7,"Mid-Level",L1537&gt;7,"Senior")</f>
        <v>Senior</v>
      </c>
      <c r="L1537" s="46">
        <f ca="1">INT(YEARFRAC(Table1[[#This Row],[Joining Date]],TODAY(),1))</f>
        <v>10</v>
      </c>
      <c r="M1537" s="25" t="str">
        <f t="shared" ca="1" si="23"/>
        <v>Yes</v>
      </c>
      <c r="N1537" s="26">
        <f>YEAR(Table1[[#This Row],[Joining Date]])</f>
        <v>2015</v>
      </c>
      <c r="O1537" s="46">
        <f>MONTH(Table1[[#This Row],[Joining Date]])</f>
        <v>8</v>
      </c>
      <c r="P1537" s="26">
        <f ca="1">NETWORKDAYS(Table1[[#This Row],[Joining Date]],TODAY())</f>
        <v>2844</v>
      </c>
      <c r="Q1537" s="26" t="str">
        <f>LEFT(Table1[[#This Row],[Department]],5)&amp;"-"&amp;RIGHT(Table1[[#This Row],[Employee ID]],3)</f>
        <v>Finan-484</v>
      </c>
      <c r="R1537" s="26" t="str">
        <f>LEFT(Table1[[#This Row],[Department]],3)</f>
        <v>Fin</v>
      </c>
      <c r="S1537" s="37">
        <f>_xlfn.XLOOKUP(Table1[[#This Row],[City]],Table2[City],Table2[Bonus %])</f>
        <v>6</v>
      </c>
      <c r="U1537" s="48" t="str">
        <v xml:space="preserve">Ishita </v>
      </c>
      <c r="V1537" s="48" t="str">
        <v>Roy</v>
      </c>
    </row>
    <row r="1538" spans="1:22" x14ac:dyDescent="0.35">
      <c r="A1538" s="7" t="s">
        <v>4622</v>
      </c>
      <c r="B1538" s="40" t="str">
        <f>LEFT(Table1[[#This Row],[Employee Name]],FIND(" ",Table1[[#This Row],[Employee Name]]))</f>
        <v xml:space="preserve">Pooja </v>
      </c>
      <c r="C1538" s="40" t="str">
        <f>RIGHT(Table1[[#This Row],[Employee Name]],LEN(Table1[[#This Row],[Employee Name]])-FIND(" ",Table1[[#This Row],[Employee Name]]))</f>
        <v>Das</v>
      </c>
      <c r="D1538" s="22">
        <f>Table1[[#This Row],[Basic Salary]]+Table1[[#This Row],[Bonus]]</f>
        <v>109793</v>
      </c>
      <c r="E1538" s="8">
        <v>67</v>
      </c>
      <c r="F1538" s="45">
        <v>52</v>
      </c>
      <c r="G1538" s="8" t="str" cm="1">
        <f t="array" ref="G1538">_xlfn.IFS(Table1[[#This Row],[Performance Score]]&gt;=80,"Excellent",Table1[[#This Row],[Performance Score]]&gt;=60,"Good",Table1[[#This Row],[Performance Score]]&gt;=40,"Need Improvement")</f>
        <v>Need Improvement</v>
      </c>
      <c r="H1538" s="29">
        <f>Table1[[#This Row],[Bonus]]/Table1[[#This Row],[Basic Salary]]</f>
        <v>0.33797633410107364</v>
      </c>
      <c r="I1538" s="8">
        <f ca="1">DATEDIF(Table1[[#This Row],[Date of Birth]],TODAY(),"y")</f>
        <v>38</v>
      </c>
      <c r="J1538" s="33">
        <v>42018</v>
      </c>
      <c r="K1538" s="33" t="str" cm="1">
        <f t="array" aca="1" ref="K1538" ca="1">_xlfn.IFS(L1538&lt;3,"Junior",L1538&lt;=7,"Mid-Level",L1538&gt;7,"Senior")</f>
        <v>Senior</v>
      </c>
      <c r="L1538" s="45">
        <f ca="1">INT(YEARFRAC(Table1[[#This Row],[Joining Date]],TODAY(),1))</f>
        <v>11</v>
      </c>
      <c r="M1538" s="25" t="str">
        <f t="shared" ref="M1538:M1601" ca="1" si="24">IF(L1538&gt;5,"Yes","No")</f>
        <v>Yes</v>
      </c>
      <c r="N1538" s="25">
        <f>YEAR(Table1[[#This Row],[Joining Date]])</f>
        <v>2015</v>
      </c>
      <c r="O1538" s="45">
        <f>MONTH(Table1[[#This Row],[Joining Date]])</f>
        <v>1</v>
      </c>
      <c r="P1538" s="25">
        <f ca="1">NETWORKDAYS(Table1[[#This Row],[Joining Date]],TODAY())</f>
        <v>2989</v>
      </c>
      <c r="Q1538" s="25" t="str">
        <f>LEFT(Table1[[#This Row],[Department]],5)&amp;"-"&amp;RIGHT(Table1[[#This Row],[Employee ID]],3)</f>
        <v>Sales-566</v>
      </c>
      <c r="R1538" s="25" t="str">
        <f>LEFT(Table1[[#This Row],[Department]],3)</f>
        <v>Sal</v>
      </c>
      <c r="S1538" s="36">
        <f>_xlfn.XLOOKUP(Table1[[#This Row],[City]],Table2[City],Table2[Bonus %])</f>
        <v>6</v>
      </c>
      <c r="U1538" s="48" t="str">
        <v xml:space="preserve">Pooja </v>
      </c>
      <c r="V1538" s="48" t="str">
        <v>Das</v>
      </c>
    </row>
    <row r="1539" spans="1:22" x14ac:dyDescent="0.35">
      <c r="A1539" s="9" t="s">
        <v>1710</v>
      </c>
      <c r="B1539" s="41" t="str">
        <f>LEFT(Table1[[#This Row],[Employee Name]],FIND(" ",Table1[[#This Row],[Employee Name]]))</f>
        <v xml:space="preserve">Karan </v>
      </c>
      <c r="C1539" s="41" t="str">
        <f>RIGHT(Table1[[#This Row],[Employee Name]],LEN(Table1[[#This Row],[Employee Name]])-FIND(" ",Table1[[#This Row],[Employee Name]]))</f>
        <v>Malhotra</v>
      </c>
      <c r="D1539" s="23">
        <f>Table1[[#This Row],[Basic Salary]]+Table1[[#This Row],[Bonus]]</f>
        <v>109788</v>
      </c>
      <c r="E1539" s="10">
        <v>95</v>
      </c>
      <c r="F1539" s="46">
        <v>77</v>
      </c>
      <c r="G1539" s="10" t="str" cm="1">
        <f t="array" ref="G1539">_xlfn.IFS(Table1[[#This Row],[Performance Score]]&gt;=80,"Excellent",Table1[[#This Row],[Performance Score]]&gt;=60,"Good",Table1[[#This Row],[Performance Score]]&gt;=40,"Need Improvement")</f>
        <v>Good</v>
      </c>
      <c r="H1539" s="30">
        <f>Table1[[#This Row],[Bonus]]/Table1[[#This Row],[Basic Salary]]</f>
        <v>0.22140020247644265</v>
      </c>
      <c r="I1539" s="10">
        <f ca="1">DATEDIF(Table1[[#This Row],[Date of Birth]],TODAY(),"y")</f>
        <v>35</v>
      </c>
      <c r="J1539" s="34">
        <v>45330</v>
      </c>
      <c r="K1539" s="33" t="str" cm="1">
        <f t="array" aca="1" ref="K1539" ca="1">_xlfn.IFS(L1539&lt;3,"Junior",L1539&lt;=7,"Mid-Level",L1539&gt;7,"Senior")</f>
        <v>Junior</v>
      </c>
      <c r="L1539" s="46">
        <f ca="1">INT(YEARFRAC(Table1[[#This Row],[Joining Date]],TODAY(),1))</f>
        <v>2</v>
      </c>
      <c r="M1539" s="25" t="str">
        <f t="shared" ca="1" si="24"/>
        <v>No</v>
      </c>
      <c r="N1539" s="26">
        <f>YEAR(Table1[[#This Row],[Joining Date]])</f>
        <v>2024</v>
      </c>
      <c r="O1539" s="46">
        <f>MONTH(Table1[[#This Row],[Joining Date]])</f>
        <v>2</v>
      </c>
      <c r="P1539" s="26">
        <f ca="1">NETWORKDAYS(Table1[[#This Row],[Joining Date]],TODAY())</f>
        <v>623</v>
      </c>
      <c r="Q1539" s="26" t="str">
        <f>LEFT(Table1[[#This Row],[Department]],5)&amp;"-"&amp;RIGHT(Table1[[#This Row],[Employee ID]],3)</f>
        <v>HR-654</v>
      </c>
      <c r="R1539" s="26" t="str">
        <f>LEFT(Table1[[#This Row],[Department]],3)</f>
        <v>HR</v>
      </c>
      <c r="S1539" s="37">
        <f>_xlfn.XLOOKUP(Table1[[#This Row],[City]],Table2[City],Table2[Bonus %])</f>
        <v>5</v>
      </c>
      <c r="U1539" s="48" t="str">
        <v xml:space="preserve">Karan </v>
      </c>
      <c r="V1539" s="48" t="str">
        <v>Malhotra</v>
      </c>
    </row>
    <row r="1540" spans="1:22" x14ac:dyDescent="0.35">
      <c r="A1540" s="7" t="s">
        <v>814</v>
      </c>
      <c r="B1540" s="40" t="str">
        <f>LEFT(Table1[[#This Row],[Employee Name]],FIND(" ",Table1[[#This Row],[Employee Name]]))</f>
        <v xml:space="preserve">Ajay </v>
      </c>
      <c r="C1540" s="40" t="str">
        <f>RIGHT(Table1[[#This Row],[Employee Name]],LEN(Table1[[#This Row],[Employee Name]])-FIND(" ",Table1[[#This Row],[Employee Name]]))</f>
        <v>Singh</v>
      </c>
      <c r="D1540" s="22">
        <f>Table1[[#This Row],[Basic Salary]]+Table1[[#This Row],[Bonus]]</f>
        <v>109782</v>
      </c>
      <c r="E1540" s="8">
        <v>72</v>
      </c>
      <c r="F1540" s="45">
        <v>58</v>
      </c>
      <c r="G1540" s="8" t="str" cm="1">
        <f t="array" ref="G1540">_xlfn.IFS(Table1[[#This Row],[Performance Score]]&gt;=80,"Excellent",Table1[[#This Row],[Performance Score]]&gt;=60,"Good",Table1[[#This Row],[Performance Score]]&gt;=40,"Need Improvement")</f>
        <v>Need Improvement</v>
      </c>
      <c r="H1540" s="29">
        <f>Table1[[#This Row],[Bonus]]/Table1[[#This Row],[Basic Salary]]</f>
        <v>0.22645008490481724</v>
      </c>
      <c r="I1540" s="8">
        <f ca="1">DATEDIF(Table1[[#This Row],[Date of Birth]],TODAY(),"y")</f>
        <v>23</v>
      </c>
      <c r="J1540" s="33">
        <v>44712</v>
      </c>
      <c r="K1540" s="33" t="str" cm="1">
        <f t="array" aca="1" ref="K1540" ca="1">_xlfn.IFS(L1540&lt;3,"Junior",L1540&lt;=7,"Mid-Level",L1540&gt;7,"Senior")</f>
        <v>Mid-Level</v>
      </c>
      <c r="L1540" s="45">
        <f ca="1">INT(YEARFRAC(Table1[[#This Row],[Joining Date]],TODAY(),1))</f>
        <v>4</v>
      </c>
      <c r="M1540" s="25" t="str">
        <f t="shared" ca="1" si="24"/>
        <v>No</v>
      </c>
      <c r="N1540" s="25">
        <f>YEAR(Table1[[#This Row],[Joining Date]])</f>
        <v>2022</v>
      </c>
      <c r="O1540" s="45">
        <f>MONTH(Table1[[#This Row],[Joining Date]])</f>
        <v>5</v>
      </c>
      <c r="P1540" s="25">
        <f ca="1">NETWORKDAYS(Table1[[#This Row],[Joining Date]],TODAY())</f>
        <v>1065</v>
      </c>
      <c r="Q1540" s="25" t="str">
        <f>LEFT(Table1[[#This Row],[Department]],5)&amp;"-"&amp;RIGHT(Table1[[#This Row],[Employee ID]],3)</f>
        <v>Suppo-758</v>
      </c>
      <c r="R1540" s="25" t="str">
        <f>LEFT(Table1[[#This Row],[Department]],3)</f>
        <v>Sup</v>
      </c>
      <c r="S1540" s="36">
        <f>_xlfn.XLOOKUP(Table1[[#This Row],[City]],Table2[City],Table2[Bonus %])</f>
        <v>6</v>
      </c>
      <c r="U1540" s="48" t="str">
        <v xml:space="preserve">Ajay </v>
      </c>
      <c r="V1540" s="48" t="str">
        <v>Singh</v>
      </c>
    </row>
    <row r="1541" spans="1:22" x14ac:dyDescent="0.35">
      <c r="A1541" s="9" t="s">
        <v>796</v>
      </c>
      <c r="B1541" s="41" t="str">
        <f>LEFT(Table1[[#This Row],[Employee Name]],FIND(" ",Table1[[#This Row],[Employee Name]]))</f>
        <v xml:space="preserve">Meera </v>
      </c>
      <c r="C1541" s="41" t="str">
        <f>RIGHT(Table1[[#This Row],[Employee Name]],LEN(Table1[[#This Row],[Employee Name]])-FIND(" ",Table1[[#This Row],[Employee Name]]))</f>
        <v>Joshi</v>
      </c>
      <c r="D1541" s="23">
        <f>Table1[[#This Row],[Basic Salary]]+Table1[[#This Row],[Bonus]]</f>
        <v>109774</v>
      </c>
      <c r="E1541" s="10">
        <v>71</v>
      </c>
      <c r="F1541" s="46">
        <v>85</v>
      </c>
      <c r="G1541" s="10" t="str" cm="1">
        <f t="array" ref="G1541">_xlfn.IFS(Table1[[#This Row],[Performance Score]]&gt;=80,"Excellent",Table1[[#This Row],[Performance Score]]&gt;=60,"Good",Table1[[#This Row],[Performance Score]]&gt;=40,"Need Improvement")</f>
        <v>Excellent</v>
      </c>
      <c r="H1541" s="30">
        <f>Table1[[#This Row],[Bonus]]/Table1[[#This Row],[Basic Salary]]</f>
        <v>0.1732253168886134</v>
      </c>
      <c r="I1541" s="10">
        <f ca="1">DATEDIF(Table1[[#This Row],[Date of Birth]],TODAY(),"y")</f>
        <v>19</v>
      </c>
      <c r="J1541" s="34">
        <v>45649</v>
      </c>
      <c r="K1541" s="33" t="str" cm="1">
        <f t="array" aca="1" ref="K1541" ca="1">_xlfn.IFS(L1541&lt;3,"Junior",L1541&lt;=7,"Mid-Level",L1541&gt;7,"Senior")</f>
        <v>Junior</v>
      </c>
      <c r="L1541" s="46">
        <f ca="1">INT(YEARFRAC(Table1[[#This Row],[Joining Date]],TODAY(),1))</f>
        <v>1</v>
      </c>
      <c r="M1541" s="25" t="str">
        <f t="shared" ca="1" si="24"/>
        <v>No</v>
      </c>
      <c r="N1541" s="26">
        <f>YEAR(Table1[[#This Row],[Joining Date]])</f>
        <v>2024</v>
      </c>
      <c r="O1541" s="46">
        <f>MONTH(Table1[[#This Row],[Joining Date]])</f>
        <v>12</v>
      </c>
      <c r="P1541" s="26">
        <f ca="1">NETWORKDAYS(Table1[[#This Row],[Joining Date]],TODAY())</f>
        <v>396</v>
      </c>
      <c r="Q1541" s="26" t="str">
        <f>LEFT(Table1[[#This Row],[Department]],5)&amp;"-"&amp;RIGHT(Table1[[#This Row],[Employee ID]],3)</f>
        <v>Suppo-740</v>
      </c>
      <c r="R1541" s="26" t="str">
        <f>LEFT(Table1[[#This Row],[Department]],3)</f>
        <v>Sup</v>
      </c>
      <c r="S1541" s="37">
        <f>_xlfn.XLOOKUP(Table1[[#This Row],[City]],Table2[City],Table2[Bonus %])</f>
        <v>6</v>
      </c>
      <c r="U1541" s="48" t="str">
        <v xml:space="preserve">Meera </v>
      </c>
      <c r="V1541" s="48" t="str">
        <v>Joshi</v>
      </c>
    </row>
    <row r="1542" spans="1:22" x14ac:dyDescent="0.35">
      <c r="A1542" s="7" t="s">
        <v>462</v>
      </c>
      <c r="B1542" s="40" t="str">
        <f>LEFT(Table1[[#This Row],[Employee Name]],FIND(" ",Table1[[#This Row],[Employee Name]]))</f>
        <v xml:space="preserve">Pooja </v>
      </c>
      <c r="C1542" s="40" t="str">
        <f>RIGHT(Table1[[#This Row],[Employee Name]],LEN(Table1[[#This Row],[Employee Name]])-FIND(" ",Table1[[#This Row],[Employee Name]]))</f>
        <v>Das</v>
      </c>
      <c r="D1542" s="22">
        <f>Table1[[#This Row],[Basic Salary]]+Table1[[#This Row],[Bonus]]</f>
        <v>109767</v>
      </c>
      <c r="E1542" s="8">
        <v>87</v>
      </c>
      <c r="F1542" s="45">
        <v>96</v>
      </c>
      <c r="G1542" s="8" t="str" cm="1">
        <f t="array" ref="G1542">_xlfn.IFS(Table1[[#This Row],[Performance Score]]&gt;=80,"Excellent",Table1[[#This Row],[Performance Score]]&gt;=60,"Good",Table1[[#This Row],[Performance Score]]&gt;=40,"Need Improvement")</f>
        <v>Excellent</v>
      </c>
      <c r="H1542" s="29">
        <f>Table1[[#This Row],[Bonus]]/Table1[[#This Row],[Basic Salary]]</f>
        <v>0.17151029381943925</v>
      </c>
      <c r="I1542" s="8">
        <f ca="1">DATEDIF(Table1[[#This Row],[Date of Birth]],TODAY(),"y")</f>
        <v>19</v>
      </c>
      <c r="J1542" s="33">
        <v>44136</v>
      </c>
      <c r="K1542" s="33" t="str" cm="1">
        <f t="array" aca="1" ref="K1542" ca="1">_xlfn.IFS(L1542&lt;3,"Junior",L1542&lt;=7,"Mid-Level",L1542&gt;7,"Senior")</f>
        <v>Mid-Level</v>
      </c>
      <c r="L1542" s="45">
        <f ca="1">INT(YEARFRAC(Table1[[#This Row],[Joining Date]],TODAY(),1))</f>
        <v>5</v>
      </c>
      <c r="M1542" s="25" t="str">
        <f t="shared" ca="1" si="24"/>
        <v>No</v>
      </c>
      <c r="N1542" s="25">
        <f>YEAR(Table1[[#This Row],[Joining Date]])</f>
        <v>2020</v>
      </c>
      <c r="O1542" s="45">
        <f>MONTH(Table1[[#This Row],[Joining Date]])</f>
        <v>11</v>
      </c>
      <c r="P1542" s="25">
        <f ca="1">NETWORKDAYS(Table1[[#This Row],[Joining Date]],TODAY())</f>
        <v>1476</v>
      </c>
      <c r="Q1542" s="25" t="str">
        <f>LEFT(Table1[[#This Row],[Department]],5)&amp;"-"&amp;RIGHT(Table1[[#This Row],[Employee ID]],3)</f>
        <v>IT-406</v>
      </c>
      <c r="R1542" s="25" t="str">
        <f>LEFT(Table1[[#This Row],[Department]],3)</f>
        <v>IT</v>
      </c>
      <c r="S1542" s="36">
        <f>_xlfn.XLOOKUP(Table1[[#This Row],[City]],Table2[City],Table2[Bonus %])</f>
        <v>6</v>
      </c>
      <c r="U1542" s="48" t="str">
        <v xml:space="preserve">Pooja </v>
      </c>
      <c r="V1542" s="48" t="str">
        <v>Das</v>
      </c>
    </row>
    <row r="1543" spans="1:22" x14ac:dyDescent="0.35">
      <c r="A1543" s="9" t="s">
        <v>2967</v>
      </c>
      <c r="B1543" s="41" t="str">
        <f>LEFT(Table1[[#This Row],[Employee Name]],FIND(" ",Table1[[#This Row],[Employee Name]]))</f>
        <v xml:space="preserve">Swathi </v>
      </c>
      <c r="C1543" s="41" t="str">
        <f>RIGHT(Table1[[#This Row],[Employee Name]],LEN(Table1[[#This Row],[Employee Name]])-FIND(" ",Table1[[#This Row],[Employee Name]]))</f>
        <v>Ramesh</v>
      </c>
      <c r="D1543" s="23">
        <f>Table1[[#This Row],[Basic Salary]]+Table1[[#This Row],[Bonus]]</f>
        <v>109748</v>
      </c>
      <c r="E1543" s="10">
        <v>85</v>
      </c>
      <c r="F1543" s="46">
        <v>45</v>
      </c>
      <c r="G1543" s="10" t="str" cm="1">
        <f t="array" ref="G1543">_xlfn.IFS(Table1[[#This Row],[Performance Score]]&gt;=80,"Excellent",Table1[[#This Row],[Performance Score]]&gt;=60,"Good",Table1[[#This Row],[Performance Score]]&gt;=40,"Need Improvement")</f>
        <v>Need Improvement</v>
      </c>
      <c r="H1543" s="30">
        <f>Table1[[#This Row],[Bonus]]/Table1[[#This Row],[Basic Salary]]</f>
        <v>0.3118336122400191</v>
      </c>
      <c r="I1543" s="10">
        <f ca="1">DATEDIF(Table1[[#This Row],[Date of Birth]],TODAY(),"y")</f>
        <v>37</v>
      </c>
      <c r="J1543" s="34">
        <v>44822</v>
      </c>
      <c r="K1543" s="33" t="str" cm="1">
        <f t="array" aca="1" ref="K1543" ca="1">_xlfn.IFS(L1543&lt;3,"Junior",L1543&lt;=7,"Mid-Level",L1543&gt;7,"Senior")</f>
        <v>Mid-Level</v>
      </c>
      <c r="L1543" s="46">
        <f ca="1">INT(YEARFRAC(Table1[[#This Row],[Joining Date]],TODAY(),1))</f>
        <v>3</v>
      </c>
      <c r="M1543" s="25" t="str">
        <f t="shared" ca="1" si="24"/>
        <v>No</v>
      </c>
      <c r="N1543" s="26">
        <f>YEAR(Table1[[#This Row],[Joining Date]])</f>
        <v>2022</v>
      </c>
      <c r="O1543" s="46">
        <f>MONTH(Table1[[#This Row],[Joining Date]])</f>
        <v>9</v>
      </c>
      <c r="P1543" s="26">
        <f ca="1">NETWORKDAYS(Table1[[#This Row],[Joining Date]],TODAY())</f>
        <v>986</v>
      </c>
      <c r="Q1543" s="26" t="str">
        <f>LEFT(Table1[[#This Row],[Department]],5)&amp;"-"&amp;RIGHT(Table1[[#This Row],[Employee ID]],3)</f>
        <v>Opera-911</v>
      </c>
      <c r="R1543" s="26" t="str">
        <f>LEFT(Table1[[#This Row],[Department]],3)</f>
        <v>Ope</v>
      </c>
      <c r="S1543" s="37">
        <f>_xlfn.XLOOKUP(Table1[[#This Row],[City]],Table2[City],Table2[Bonus %])</f>
        <v>8</v>
      </c>
      <c r="U1543" s="48" t="str">
        <v xml:space="preserve">Swathi </v>
      </c>
      <c r="V1543" s="48" t="str">
        <v>Ramesh</v>
      </c>
    </row>
    <row r="1544" spans="1:22" x14ac:dyDescent="0.35">
      <c r="A1544" s="7" t="s">
        <v>1928</v>
      </c>
      <c r="B1544" s="40" t="str">
        <f>LEFT(Table1[[#This Row],[Employee Name]],FIND(" ",Table1[[#This Row],[Employee Name]]))</f>
        <v xml:space="preserve">Swathi </v>
      </c>
      <c r="C1544" s="40" t="str">
        <f>RIGHT(Table1[[#This Row],[Employee Name]],LEN(Table1[[#This Row],[Employee Name]])-FIND(" ",Table1[[#This Row],[Employee Name]]))</f>
        <v>Ramesh</v>
      </c>
      <c r="D1544" s="22">
        <f>Table1[[#This Row],[Basic Salary]]+Table1[[#This Row],[Bonus]]</f>
        <v>109740</v>
      </c>
      <c r="E1544" s="8">
        <v>94</v>
      </c>
      <c r="F1544" s="45">
        <v>72</v>
      </c>
      <c r="G1544" s="8" t="str" cm="1">
        <f t="array" ref="G1544">_xlfn.IFS(Table1[[#This Row],[Performance Score]]&gt;=80,"Excellent",Table1[[#This Row],[Performance Score]]&gt;=60,"Good",Table1[[#This Row],[Performance Score]]&gt;=40,"Need Improvement")</f>
        <v>Good</v>
      </c>
      <c r="H1544" s="29">
        <f>Table1[[#This Row],[Bonus]]/Table1[[#This Row],[Basic Salary]]</f>
        <v>0.30292308788260158</v>
      </c>
      <c r="I1544" s="8">
        <f ca="1">DATEDIF(Table1[[#This Row],[Date of Birth]],TODAY(),"y")</f>
        <v>30</v>
      </c>
      <c r="J1544" s="33">
        <v>43166</v>
      </c>
      <c r="K1544" s="33" t="str" cm="1">
        <f t="array" aca="1" ref="K1544" ca="1">_xlfn.IFS(L1544&lt;3,"Junior",L1544&lt;=7,"Mid-Level",L1544&gt;7,"Senior")</f>
        <v>Senior</v>
      </c>
      <c r="L1544" s="45">
        <f ca="1">INT(YEARFRAC(Table1[[#This Row],[Joining Date]],TODAY(),1))</f>
        <v>8</v>
      </c>
      <c r="M1544" s="25" t="str">
        <f t="shared" ca="1" si="24"/>
        <v>Yes</v>
      </c>
      <c r="N1544" s="25">
        <f>YEAR(Table1[[#This Row],[Joining Date]])</f>
        <v>2018</v>
      </c>
      <c r="O1544" s="45">
        <f>MONTH(Table1[[#This Row],[Joining Date]])</f>
        <v>3</v>
      </c>
      <c r="P1544" s="25">
        <f ca="1">NETWORKDAYS(Table1[[#This Row],[Joining Date]],TODAY())</f>
        <v>2169</v>
      </c>
      <c r="Q1544" s="25" t="str">
        <f>LEFT(Table1[[#This Row],[Department]],5)&amp;"-"&amp;RIGHT(Table1[[#This Row],[Employee ID]],3)</f>
        <v>Marke-872</v>
      </c>
      <c r="R1544" s="25" t="str">
        <f>LEFT(Table1[[#This Row],[Department]],3)</f>
        <v>Mar</v>
      </c>
      <c r="S1544" s="36">
        <f>_xlfn.XLOOKUP(Table1[[#This Row],[City]],Table2[City],Table2[Bonus %])</f>
        <v>8</v>
      </c>
      <c r="U1544" s="48" t="str">
        <v xml:space="preserve">Swathi </v>
      </c>
      <c r="V1544" s="48" t="str">
        <v>Ramesh</v>
      </c>
    </row>
    <row r="1545" spans="1:22" x14ac:dyDescent="0.35">
      <c r="A1545" s="9" t="s">
        <v>1735</v>
      </c>
      <c r="B1545" s="41" t="str">
        <f>LEFT(Table1[[#This Row],[Employee Name]],FIND(" ",Table1[[#This Row],[Employee Name]]))</f>
        <v xml:space="preserve">Ravi </v>
      </c>
      <c r="C1545" s="41" t="str">
        <f>RIGHT(Table1[[#This Row],[Employee Name]],LEN(Table1[[#This Row],[Employee Name]])-FIND(" ",Table1[[#This Row],[Employee Name]]))</f>
        <v>Teja</v>
      </c>
      <c r="D1545" s="23">
        <f>Table1[[#This Row],[Basic Salary]]+Table1[[#This Row],[Bonus]]</f>
        <v>109709</v>
      </c>
      <c r="E1545" s="10">
        <v>98</v>
      </c>
      <c r="F1545" s="46">
        <v>76</v>
      </c>
      <c r="G1545" s="10" t="str" cm="1">
        <f t="array" ref="G1545">_xlfn.IFS(Table1[[#This Row],[Performance Score]]&gt;=80,"Excellent",Table1[[#This Row],[Performance Score]]&gt;=60,"Good",Table1[[#This Row],[Performance Score]]&gt;=40,"Need Improvement")</f>
        <v>Good</v>
      </c>
      <c r="H1545" s="30">
        <f>Table1[[#This Row],[Bonus]]/Table1[[#This Row],[Basic Salary]]</f>
        <v>0.17824770169258528</v>
      </c>
      <c r="I1545" s="10">
        <f ca="1">DATEDIF(Table1[[#This Row],[Date of Birth]],TODAY(),"y")</f>
        <v>17</v>
      </c>
      <c r="J1545" s="34">
        <v>45945</v>
      </c>
      <c r="K1545" s="33" t="str" cm="1">
        <f t="array" aca="1" ref="K1545" ca="1">_xlfn.IFS(L1545&lt;3,"Junior",L1545&lt;=7,"Mid-Level",L1545&gt;7,"Senior")</f>
        <v>Junior</v>
      </c>
      <c r="L1545" s="46">
        <f ca="1">INT(YEARFRAC(Table1[[#This Row],[Joining Date]],TODAY(),1))</f>
        <v>0</v>
      </c>
      <c r="M1545" s="25" t="str">
        <f t="shared" ca="1" si="24"/>
        <v>No</v>
      </c>
      <c r="N1545" s="26">
        <f>YEAR(Table1[[#This Row],[Joining Date]])</f>
        <v>2025</v>
      </c>
      <c r="O1545" s="46">
        <f>MONTH(Table1[[#This Row],[Joining Date]])</f>
        <v>10</v>
      </c>
      <c r="P1545" s="26">
        <f ca="1">NETWORKDAYS(Table1[[#This Row],[Joining Date]],TODAY())</f>
        <v>184</v>
      </c>
      <c r="Q1545" s="26" t="str">
        <f>LEFT(Table1[[#This Row],[Department]],5)&amp;"-"&amp;RIGHT(Table1[[#This Row],[Employee ID]],3)</f>
        <v>Opera-679</v>
      </c>
      <c r="R1545" s="26" t="str">
        <f>LEFT(Table1[[#This Row],[Department]],3)</f>
        <v>Ope</v>
      </c>
      <c r="S1545" s="37">
        <f>_xlfn.XLOOKUP(Table1[[#This Row],[City]],Table2[City],Table2[Bonus %])</f>
        <v>6</v>
      </c>
      <c r="U1545" s="48" t="str">
        <v xml:space="preserve">Ravi </v>
      </c>
      <c r="V1545" s="48" t="str">
        <v>Teja</v>
      </c>
    </row>
    <row r="1546" spans="1:22" x14ac:dyDescent="0.35">
      <c r="A1546" s="7" t="s">
        <v>996</v>
      </c>
      <c r="B1546" s="40" t="str">
        <f>LEFT(Table1[[#This Row],[Employee Name]],FIND(" ",Table1[[#This Row],[Employee Name]]))</f>
        <v xml:space="preserve">Ishita </v>
      </c>
      <c r="C1546" s="40" t="str">
        <f>RIGHT(Table1[[#This Row],[Employee Name]],LEN(Table1[[#This Row],[Employee Name]])-FIND(" ",Table1[[#This Row],[Employee Name]]))</f>
        <v>Roy</v>
      </c>
      <c r="D1546" s="22">
        <f>Table1[[#This Row],[Basic Salary]]+Table1[[#This Row],[Bonus]]</f>
        <v>109702</v>
      </c>
      <c r="E1546" s="8">
        <v>96</v>
      </c>
      <c r="F1546" s="45">
        <v>96</v>
      </c>
      <c r="G1546" s="8" t="str" cm="1">
        <f t="array" ref="G1546">_xlfn.IFS(Table1[[#This Row],[Performance Score]]&gt;=80,"Excellent",Table1[[#This Row],[Performance Score]]&gt;=60,"Good",Table1[[#This Row],[Performance Score]]&gt;=40,"Need Improvement")</f>
        <v>Excellent</v>
      </c>
      <c r="H1546" s="29">
        <f>Table1[[#This Row],[Bonus]]/Table1[[#This Row],[Basic Salary]]</f>
        <v>0.16797444769763109</v>
      </c>
      <c r="I1546" s="8">
        <f ca="1">DATEDIF(Table1[[#This Row],[Date of Birth]],TODAY(),"y")</f>
        <v>35</v>
      </c>
      <c r="J1546" s="33">
        <v>44482</v>
      </c>
      <c r="K1546" s="33" t="str" cm="1">
        <f t="array" aca="1" ref="K1546" ca="1">_xlfn.IFS(L1546&lt;3,"Junior",L1546&lt;=7,"Mid-Level",L1546&gt;7,"Senior")</f>
        <v>Mid-Level</v>
      </c>
      <c r="L1546" s="45">
        <f ca="1">INT(YEARFRAC(Table1[[#This Row],[Joining Date]],TODAY(),1))</f>
        <v>4</v>
      </c>
      <c r="M1546" s="25" t="str">
        <f t="shared" ca="1" si="24"/>
        <v>No</v>
      </c>
      <c r="N1546" s="25">
        <f>YEAR(Table1[[#This Row],[Joining Date]])</f>
        <v>2021</v>
      </c>
      <c r="O1546" s="45">
        <f>MONTH(Table1[[#This Row],[Joining Date]])</f>
        <v>10</v>
      </c>
      <c r="P1546" s="25">
        <f ca="1">NETWORKDAYS(Table1[[#This Row],[Joining Date]],TODAY())</f>
        <v>1229</v>
      </c>
      <c r="Q1546" s="25" t="str">
        <f>LEFT(Table1[[#This Row],[Department]],5)&amp;"-"&amp;RIGHT(Table1[[#This Row],[Employee ID]],3)</f>
        <v>Suppo-940</v>
      </c>
      <c r="R1546" s="25" t="str">
        <f>LEFT(Table1[[#This Row],[Department]],3)</f>
        <v>Sup</v>
      </c>
      <c r="S1546" s="36">
        <f>_xlfn.XLOOKUP(Table1[[#This Row],[City]],Table2[City],Table2[Bonus %])</f>
        <v>8</v>
      </c>
      <c r="U1546" s="48" t="str">
        <v xml:space="preserve">Ishita </v>
      </c>
      <c r="V1546" s="48" t="str">
        <v>Roy</v>
      </c>
    </row>
    <row r="1547" spans="1:22" x14ac:dyDescent="0.35">
      <c r="A1547" s="9" t="s">
        <v>803</v>
      </c>
      <c r="B1547" s="41" t="str">
        <f>LEFT(Table1[[#This Row],[Employee Name]],FIND(" ",Table1[[#This Row],[Employee Name]]))</f>
        <v xml:space="preserve">Rohan </v>
      </c>
      <c r="C1547" s="41" t="str">
        <f>RIGHT(Table1[[#This Row],[Employee Name]],LEN(Table1[[#This Row],[Employee Name]])-FIND(" ",Table1[[#This Row],[Employee Name]]))</f>
        <v>Gupta</v>
      </c>
      <c r="D1547" s="23">
        <f>Table1[[#This Row],[Basic Salary]]+Table1[[#This Row],[Bonus]]</f>
        <v>109697</v>
      </c>
      <c r="E1547" s="10">
        <v>66</v>
      </c>
      <c r="F1547" s="46">
        <v>51</v>
      </c>
      <c r="G1547" s="10" t="str" cm="1">
        <f t="array" ref="G1547">_xlfn.IFS(Table1[[#This Row],[Performance Score]]&gt;=80,"Excellent",Table1[[#This Row],[Performance Score]]&gt;=60,"Good",Table1[[#This Row],[Performance Score]]&gt;=40,"Need Improvement")</f>
        <v>Need Improvement</v>
      </c>
      <c r="H1547" s="30">
        <f>Table1[[#This Row],[Bonus]]/Table1[[#This Row],[Basic Salary]]</f>
        <v>0.3276168806806492</v>
      </c>
      <c r="I1547" s="10">
        <f ca="1">DATEDIF(Table1[[#This Row],[Date of Birth]],TODAY(),"y")</f>
        <v>38</v>
      </c>
      <c r="J1547" s="34">
        <v>44419</v>
      </c>
      <c r="K1547" s="33" t="str" cm="1">
        <f t="array" aca="1" ref="K1547" ca="1">_xlfn.IFS(L1547&lt;3,"Junior",L1547&lt;=7,"Mid-Level",L1547&gt;7,"Senior")</f>
        <v>Mid-Level</v>
      </c>
      <c r="L1547" s="46">
        <f ca="1">INT(YEARFRAC(Table1[[#This Row],[Joining Date]],TODAY(),1))</f>
        <v>4</v>
      </c>
      <c r="M1547" s="25" t="str">
        <f t="shared" ca="1" si="24"/>
        <v>No</v>
      </c>
      <c r="N1547" s="26">
        <f>YEAR(Table1[[#This Row],[Joining Date]])</f>
        <v>2021</v>
      </c>
      <c r="O1547" s="46">
        <f>MONTH(Table1[[#This Row],[Joining Date]])</f>
        <v>8</v>
      </c>
      <c r="P1547" s="26">
        <f ca="1">NETWORKDAYS(Table1[[#This Row],[Joining Date]],TODAY())</f>
        <v>1274</v>
      </c>
      <c r="Q1547" s="26" t="str">
        <f>LEFT(Table1[[#This Row],[Department]],5)&amp;"-"&amp;RIGHT(Table1[[#This Row],[Employee ID]],3)</f>
        <v>Sales-747</v>
      </c>
      <c r="R1547" s="26" t="str">
        <f>LEFT(Table1[[#This Row],[Department]],3)</f>
        <v>Sal</v>
      </c>
      <c r="S1547" s="37">
        <f>_xlfn.XLOOKUP(Table1[[#This Row],[City]],Table2[City],Table2[Bonus %])</f>
        <v>5</v>
      </c>
      <c r="U1547" s="48" t="str">
        <v xml:space="preserve">Rohan </v>
      </c>
      <c r="V1547" s="48" t="str">
        <v>Gupta</v>
      </c>
    </row>
    <row r="1548" spans="1:22" x14ac:dyDescent="0.35">
      <c r="A1548" s="7" t="s">
        <v>3655</v>
      </c>
      <c r="B1548" s="40" t="str">
        <f>LEFT(Table1[[#This Row],[Employee Name]],FIND(" ",Table1[[#This Row],[Employee Name]]))</f>
        <v xml:space="preserve">Tarun </v>
      </c>
      <c r="C1548" s="40" t="str">
        <f>RIGHT(Table1[[#This Row],[Employee Name]],LEN(Table1[[#This Row],[Employee Name]])-FIND(" ",Table1[[#This Row],[Employee Name]]))</f>
        <v>Verma</v>
      </c>
      <c r="D1548" s="22">
        <f>Table1[[#This Row],[Basic Salary]]+Table1[[#This Row],[Bonus]]</f>
        <v>109692</v>
      </c>
      <c r="E1548" s="8">
        <v>90</v>
      </c>
      <c r="F1548" s="45">
        <v>88</v>
      </c>
      <c r="G1548" s="8" t="str" cm="1">
        <f t="array" ref="G1548">_xlfn.IFS(Table1[[#This Row],[Performance Score]]&gt;=80,"Excellent",Table1[[#This Row],[Performance Score]]&gt;=60,"Good",Table1[[#This Row],[Performance Score]]&gt;=40,"Need Improvement")</f>
        <v>Excellent</v>
      </c>
      <c r="H1548" s="29">
        <f>Table1[[#This Row],[Bonus]]/Table1[[#This Row],[Basic Salary]]</f>
        <v>0.11776634228358894</v>
      </c>
      <c r="I1548" s="8">
        <f ca="1">DATEDIF(Table1[[#This Row],[Date of Birth]],TODAY(),"y")</f>
        <v>14</v>
      </c>
      <c r="J1548" s="33">
        <v>43408</v>
      </c>
      <c r="K1548" s="33" t="str" cm="1">
        <f t="array" aca="1" ref="K1548" ca="1">_xlfn.IFS(L1548&lt;3,"Junior",L1548&lt;=7,"Mid-Level",L1548&gt;7,"Senior")</f>
        <v>Mid-Level</v>
      </c>
      <c r="L1548" s="45">
        <f ca="1">INT(YEARFRAC(Table1[[#This Row],[Joining Date]],TODAY(),1))</f>
        <v>7</v>
      </c>
      <c r="M1548" s="25" t="str">
        <f t="shared" ca="1" si="24"/>
        <v>Yes</v>
      </c>
      <c r="N1548" s="25">
        <f>YEAR(Table1[[#This Row],[Joining Date]])</f>
        <v>2018</v>
      </c>
      <c r="O1548" s="45">
        <f>MONTH(Table1[[#This Row],[Joining Date]])</f>
        <v>11</v>
      </c>
      <c r="P1548" s="25">
        <f ca="1">NETWORKDAYS(Table1[[#This Row],[Joining Date]],TODAY())</f>
        <v>1996</v>
      </c>
      <c r="Q1548" s="25" t="str">
        <f>LEFT(Table1[[#This Row],[Department]],5)&amp;"-"&amp;RIGHT(Table1[[#This Row],[Employee ID]],3)</f>
        <v>HR-599</v>
      </c>
      <c r="R1548" s="25" t="str">
        <f>LEFT(Table1[[#This Row],[Department]],3)</f>
        <v>HR</v>
      </c>
      <c r="S1548" s="36">
        <f>_xlfn.XLOOKUP(Table1[[#This Row],[City]],Table2[City],Table2[Bonus %])</f>
        <v>6</v>
      </c>
      <c r="U1548" s="48" t="str">
        <v xml:space="preserve">Tarun </v>
      </c>
      <c r="V1548" s="48" t="str">
        <v>Verma</v>
      </c>
    </row>
    <row r="1549" spans="1:22" x14ac:dyDescent="0.35">
      <c r="A1549" s="9" t="s">
        <v>5032</v>
      </c>
      <c r="B1549" s="41" t="str">
        <f>LEFT(Table1[[#This Row],[Employee Name]],FIND(" ",Table1[[#This Row],[Employee Name]]))</f>
        <v xml:space="preserve">Priya </v>
      </c>
      <c r="C1549" s="41" t="str">
        <f>RIGHT(Table1[[#This Row],[Employee Name]],LEN(Table1[[#This Row],[Employee Name]])-FIND(" ",Table1[[#This Row],[Employee Name]]))</f>
        <v>Reddy</v>
      </c>
      <c r="D1549" s="23">
        <f>Table1[[#This Row],[Basic Salary]]+Table1[[#This Row],[Bonus]]</f>
        <v>109684</v>
      </c>
      <c r="E1549" s="10">
        <v>90</v>
      </c>
      <c r="F1549" s="46">
        <v>57</v>
      </c>
      <c r="G1549" s="10" t="str" cm="1">
        <f t="array" ref="G1549">_xlfn.IFS(Table1[[#This Row],[Performance Score]]&gt;=80,"Excellent",Table1[[#This Row],[Performance Score]]&gt;=60,"Good",Table1[[#This Row],[Performance Score]]&gt;=40,"Need Improvement")</f>
        <v>Need Improvement</v>
      </c>
      <c r="H1549" s="30">
        <f>Table1[[#This Row],[Bonus]]/Table1[[#This Row],[Basic Salary]]</f>
        <v>0.18160860103850215</v>
      </c>
      <c r="I1549" s="10">
        <f ca="1">DATEDIF(Table1[[#This Row],[Date of Birth]],TODAY(),"y")</f>
        <v>16</v>
      </c>
      <c r="J1549" s="34">
        <v>42927</v>
      </c>
      <c r="K1549" s="33" t="str" cm="1">
        <f t="array" aca="1" ref="K1549" ca="1">_xlfn.IFS(L1549&lt;3,"Junior",L1549&lt;=7,"Mid-Level",L1549&gt;7,"Senior")</f>
        <v>Senior</v>
      </c>
      <c r="L1549" s="46">
        <f ca="1">INT(YEARFRAC(Table1[[#This Row],[Joining Date]],TODAY(),1))</f>
        <v>8</v>
      </c>
      <c r="M1549" s="25" t="str">
        <f t="shared" ca="1" si="24"/>
        <v>Yes</v>
      </c>
      <c r="N1549" s="26">
        <f>YEAR(Table1[[#This Row],[Joining Date]])</f>
        <v>2017</v>
      </c>
      <c r="O1549" s="46">
        <f>MONTH(Table1[[#This Row],[Joining Date]])</f>
        <v>7</v>
      </c>
      <c r="P1549" s="26">
        <f ca="1">NETWORKDAYS(Table1[[#This Row],[Joining Date]],TODAY())</f>
        <v>2340</v>
      </c>
      <c r="Q1549" s="26" t="str">
        <f>LEFT(Table1[[#This Row],[Department]],5)&amp;"-"&amp;RIGHT(Table1[[#This Row],[Employee ID]],3)</f>
        <v>Suppo-976</v>
      </c>
      <c r="R1549" s="26" t="str">
        <f>LEFT(Table1[[#This Row],[Department]],3)</f>
        <v>Sup</v>
      </c>
      <c r="S1549" s="37">
        <f>_xlfn.XLOOKUP(Table1[[#This Row],[City]],Table2[City],Table2[Bonus %])</f>
        <v>7</v>
      </c>
      <c r="U1549" s="48" t="str">
        <v xml:space="preserve">Priya </v>
      </c>
      <c r="V1549" s="48" t="str">
        <v>Reddy</v>
      </c>
    </row>
    <row r="1550" spans="1:22" x14ac:dyDescent="0.35">
      <c r="A1550" s="7" t="s">
        <v>3627</v>
      </c>
      <c r="B1550" s="40" t="str">
        <f>LEFT(Table1[[#This Row],[Employee Name]],FIND(" ",Table1[[#This Row],[Employee Name]]))</f>
        <v xml:space="preserve">Aditya </v>
      </c>
      <c r="C1550" s="40" t="str">
        <f>RIGHT(Table1[[#This Row],[Employee Name]],LEN(Table1[[#This Row],[Employee Name]])-FIND(" ",Table1[[#This Row],[Employee Name]]))</f>
        <v>Kapoor</v>
      </c>
      <c r="D1550" s="22">
        <f>Table1[[#This Row],[Basic Salary]]+Table1[[#This Row],[Bonus]]</f>
        <v>109663</v>
      </c>
      <c r="E1550" s="8">
        <v>70</v>
      </c>
      <c r="F1550" s="45">
        <v>67</v>
      </c>
      <c r="G1550" s="8" t="str" cm="1">
        <f t="array" ref="G1550">_xlfn.IFS(Table1[[#This Row],[Performance Score]]&gt;=80,"Excellent",Table1[[#This Row],[Performance Score]]&gt;=60,"Good",Table1[[#This Row],[Performance Score]]&gt;=40,"Need Improvement")</f>
        <v>Good</v>
      </c>
      <c r="H1550" s="29">
        <f>Table1[[#This Row],[Bonus]]/Table1[[#This Row],[Basic Salary]]</f>
        <v>0.12828981212832069</v>
      </c>
      <c r="I1550" s="8">
        <f ca="1">DATEDIF(Table1[[#This Row],[Date of Birth]],TODAY(),"y")</f>
        <v>36</v>
      </c>
      <c r="J1550" s="33">
        <v>44919</v>
      </c>
      <c r="K1550" s="33" t="str" cm="1">
        <f t="array" aca="1" ref="K1550" ca="1">_xlfn.IFS(L1550&lt;3,"Junior",L1550&lt;=7,"Mid-Level",L1550&gt;7,"Senior")</f>
        <v>Mid-Level</v>
      </c>
      <c r="L1550" s="45">
        <f ca="1">INT(YEARFRAC(Table1[[#This Row],[Joining Date]],TODAY(),1))</f>
        <v>3</v>
      </c>
      <c r="M1550" s="25" t="str">
        <f t="shared" ca="1" si="24"/>
        <v>No</v>
      </c>
      <c r="N1550" s="25">
        <f>YEAR(Table1[[#This Row],[Joining Date]])</f>
        <v>2022</v>
      </c>
      <c r="O1550" s="45">
        <f>MONTH(Table1[[#This Row],[Joining Date]])</f>
        <v>12</v>
      </c>
      <c r="P1550" s="25">
        <f ca="1">NETWORKDAYS(Table1[[#This Row],[Joining Date]],TODAY())</f>
        <v>916</v>
      </c>
      <c r="Q1550" s="25" t="str">
        <f>LEFT(Table1[[#This Row],[Department]],5)&amp;"-"&amp;RIGHT(Table1[[#This Row],[Employee ID]],3)</f>
        <v>Suppo-571</v>
      </c>
      <c r="R1550" s="25" t="str">
        <f>LEFT(Table1[[#This Row],[Department]],3)</f>
        <v>Sup</v>
      </c>
      <c r="S1550" s="36">
        <f>_xlfn.XLOOKUP(Table1[[#This Row],[City]],Table2[City],Table2[Bonus %])</f>
        <v>6</v>
      </c>
      <c r="U1550" s="48" t="str">
        <v xml:space="preserve">Aditya </v>
      </c>
      <c r="V1550" s="48" t="str">
        <v>Kapoor</v>
      </c>
    </row>
    <row r="1551" spans="1:22" x14ac:dyDescent="0.35">
      <c r="A1551" s="9" t="s">
        <v>676</v>
      </c>
      <c r="B1551" s="41" t="str">
        <f>LEFT(Table1[[#This Row],[Employee Name]],FIND(" ",Table1[[#This Row],[Employee Name]]))</f>
        <v xml:space="preserve">Priya </v>
      </c>
      <c r="C1551" s="41" t="str">
        <f>RIGHT(Table1[[#This Row],[Employee Name]],LEN(Table1[[#This Row],[Employee Name]])-FIND(" ",Table1[[#This Row],[Employee Name]]))</f>
        <v>Reddy</v>
      </c>
      <c r="D1551" s="23">
        <f>Table1[[#This Row],[Basic Salary]]+Table1[[#This Row],[Bonus]]</f>
        <v>109648</v>
      </c>
      <c r="E1551" s="10">
        <v>69</v>
      </c>
      <c r="F1551" s="46">
        <v>52</v>
      </c>
      <c r="G1551" s="10" t="str" cm="1">
        <f t="array" ref="G1551">_xlfn.IFS(Table1[[#This Row],[Performance Score]]&gt;=80,"Excellent",Table1[[#This Row],[Performance Score]]&gt;=60,"Good",Table1[[#This Row],[Performance Score]]&gt;=40,"Need Improvement")</f>
        <v>Need Improvement</v>
      </c>
      <c r="H1551" s="30">
        <f>Table1[[#This Row],[Bonus]]/Table1[[#This Row],[Basic Salary]]</f>
        <v>0.24228725513522087</v>
      </c>
      <c r="I1551" s="10">
        <f ca="1">DATEDIF(Table1[[#This Row],[Date of Birth]],TODAY(),"y")</f>
        <v>45</v>
      </c>
      <c r="J1551" s="34">
        <v>44077</v>
      </c>
      <c r="K1551" s="33" t="str" cm="1">
        <f t="array" aca="1" ref="K1551" ca="1">_xlfn.IFS(L1551&lt;3,"Junior",L1551&lt;=7,"Mid-Level",L1551&gt;7,"Senior")</f>
        <v>Mid-Level</v>
      </c>
      <c r="L1551" s="46">
        <f ca="1">INT(YEARFRAC(Table1[[#This Row],[Joining Date]],TODAY(),1))</f>
        <v>5</v>
      </c>
      <c r="M1551" s="25" t="str">
        <f t="shared" ca="1" si="24"/>
        <v>No</v>
      </c>
      <c r="N1551" s="26">
        <f>YEAR(Table1[[#This Row],[Joining Date]])</f>
        <v>2020</v>
      </c>
      <c r="O1551" s="46">
        <f>MONTH(Table1[[#This Row],[Joining Date]])</f>
        <v>9</v>
      </c>
      <c r="P1551" s="26">
        <f ca="1">NETWORKDAYS(Table1[[#This Row],[Joining Date]],TODAY())</f>
        <v>1518</v>
      </c>
      <c r="Q1551" s="26" t="str">
        <f>LEFT(Table1[[#This Row],[Department]],5)&amp;"-"&amp;RIGHT(Table1[[#This Row],[Employee ID]],3)</f>
        <v>HR-620</v>
      </c>
      <c r="R1551" s="26" t="str">
        <f>LEFT(Table1[[#This Row],[Department]],3)</f>
        <v>HR</v>
      </c>
      <c r="S1551" s="37">
        <f>_xlfn.XLOOKUP(Table1[[#This Row],[City]],Table2[City],Table2[Bonus %])</f>
        <v>6</v>
      </c>
      <c r="U1551" s="48" t="str">
        <v xml:space="preserve">Priya </v>
      </c>
      <c r="V1551" s="48" t="str">
        <v>Reddy</v>
      </c>
    </row>
    <row r="1552" spans="1:22" x14ac:dyDescent="0.35">
      <c r="A1552" s="7" t="s">
        <v>3215</v>
      </c>
      <c r="B1552" s="40" t="str">
        <f>LEFT(Table1[[#This Row],[Employee Name]],FIND(" ",Table1[[#This Row],[Employee Name]]))</f>
        <v xml:space="preserve">Gayathri </v>
      </c>
      <c r="C1552" s="40" t="str">
        <f>RIGHT(Table1[[#This Row],[Employee Name]],LEN(Table1[[#This Row],[Employee Name]])-FIND(" ",Table1[[#This Row],[Employee Name]]))</f>
        <v>Iyer</v>
      </c>
      <c r="D1552" s="22">
        <f>Table1[[#This Row],[Basic Salary]]+Table1[[#This Row],[Bonus]]</f>
        <v>109646</v>
      </c>
      <c r="E1552" s="8">
        <v>98</v>
      </c>
      <c r="F1552" s="45">
        <v>51</v>
      </c>
      <c r="G1552" s="8" t="str" cm="1">
        <f t="array" ref="G1552">_xlfn.IFS(Table1[[#This Row],[Performance Score]]&gt;=80,"Excellent",Table1[[#This Row],[Performance Score]]&gt;=60,"Good",Table1[[#This Row],[Performance Score]]&gt;=40,"Need Improvement")</f>
        <v>Need Improvement</v>
      </c>
      <c r="H1552" s="29">
        <f>Table1[[#This Row],[Bonus]]/Table1[[#This Row],[Basic Salary]]</f>
        <v>0.34230274836261249</v>
      </c>
      <c r="I1552" s="8">
        <f ca="1">DATEDIF(Table1[[#This Row],[Date of Birth]],TODAY(),"y")</f>
        <v>22</v>
      </c>
      <c r="J1552" s="33">
        <v>44007</v>
      </c>
      <c r="K1552" s="33" t="str" cm="1">
        <f t="array" aca="1" ref="K1552" ca="1">_xlfn.IFS(L1552&lt;3,"Junior",L1552&lt;=7,"Mid-Level",L1552&gt;7,"Senior")</f>
        <v>Mid-Level</v>
      </c>
      <c r="L1552" s="45">
        <f ca="1">INT(YEARFRAC(Table1[[#This Row],[Joining Date]],TODAY(),1))</f>
        <v>6</v>
      </c>
      <c r="M1552" s="25" t="str">
        <f t="shared" ca="1" si="24"/>
        <v>Yes</v>
      </c>
      <c r="N1552" s="25">
        <f>YEAR(Table1[[#This Row],[Joining Date]])</f>
        <v>2020</v>
      </c>
      <c r="O1552" s="45">
        <f>MONTH(Table1[[#This Row],[Joining Date]])</f>
        <v>6</v>
      </c>
      <c r="P1552" s="25">
        <f ca="1">NETWORKDAYS(Table1[[#This Row],[Joining Date]],TODAY())</f>
        <v>1568</v>
      </c>
      <c r="Q1552" s="25" t="str">
        <f>LEFT(Table1[[#This Row],[Department]],5)&amp;"-"&amp;RIGHT(Table1[[#This Row],[Employee ID]],3)</f>
        <v>Opera-159</v>
      </c>
      <c r="R1552" s="25" t="str">
        <f>LEFT(Table1[[#This Row],[Department]],3)</f>
        <v>Ope</v>
      </c>
      <c r="S1552" s="36">
        <f>_xlfn.XLOOKUP(Table1[[#This Row],[City]],Table2[City],Table2[Bonus %])</f>
        <v>4</v>
      </c>
      <c r="U1552" s="48" t="str">
        <v xml:space="preserve">Gayathri </v>
      </c>
      <c r="V1552" s="48" t="str">
        <v>Iyer</v>
      </c>
    </row>
    <row r="1553" spans="1:22" x14ac:dyDescent="0.35">
      <c r="A1553" s="9" t="s">
        <v>4974</v>
      </c>
      <c r="B1553" s="41" t="str">
        <f>LEFT(Table1[[#This Row],[Employee Name]],FIND(" ",Table1[[#This Row],[Employee Name]]))</f>
        <v xml:space="preserve">Rahul </v>
      </c>
      <c r="C1553" s="41" t="str">
        <f>RIGHT(Table1[[#This Row],[Employee Name]],LEN(Table1[[#This Row],[Employee Name]])-FIND(" ",Table1[[#This Row],[Employee Name]]))</f>
        <v>Verma</v>
      </c>
      <c r="D1553" s="23">
        <f>Table1[[#This Row],[Basic Salary]]+Table1[[#This Row],[Bonus]]</f>
        <v>109595</v>
      </c>
      <c r="E1553" s="10">
        <v>84</v>
      </c>
      <c r="F1553" s="46">
        <v>46</v>
      </c>
      <c r="G1553" s="10" t="str" cm="1">
        <f t="array" ref="G1553">_xlfn.IFS(Table1[[#This Row],[Performance Score]]&gt;=80,"Excellent",Table1[[#This Row],[Performance Score]]&gt;=60,"Good",Table1[[#This Row],[Performance Score]]&gt;=40,"Need Improvement")</f>
        <v>Need Improvement</v>
      </c>
      <c r="H1553" s="30">
        <f>Table1[[#This Row],[Bonus]]/Table1[[#This Row],[Basic Salary]]</f>
        <v>0.35436233316856153</v>
      </c>
      <c r="I1553" s="10">
        <f ca="1">DATEDIF(Table1[[#This Row],[Date of Birth]],TODAY(),"y")</f>
        <v>17</v>
      </c>
      <c r="J1553" s="34">
        <v>43761</v>
      </c>
      <c r="K1553" s="33" t="str" cm="1">
        <f t="array" aca="1" ref="K1553" ca="1">_xlfn.IFS(L1553&lt;3,"Junior",L1553&lt;=7,"Mid-Level",L1553&gt;7,"Senior")</f>
        <v>Mid-Level</v>
      </c>
      <c r="L1553" s="46">
        <f ca="1">INT(YEARFRAC(Table1[[#This Row],[Joining Date]],TODAY(),1))</f>
        <v>6</v>
      </c>
      <c r="M1553" s="25" t="str">
        <f t="shared" ca="1" si="24"/>
        <v>Yes</v>
      </c>
      <c r="N1553" s="26">
        <f>YEAR(Table1[[#This Row],[Joining Date]])</f>
        <v>2019</v>
      </c>
      <c r="O1553" s="46">
        <f>MONTH(Table1[[#This Row],[Joining Date]])</f>
        <v>10</v>
      </c>
      <c r="P1553" s="26">
        <f ca="1">NETWORKDAYS(Table1[[#This Row],[Joining Date]],TODAY())</f>
        <v>1744</v>
      </c>
      <c r="Q1553" s="26" t="str">
        <f>LEFT(Table1[[#This Row],[Department]],5)&amp;"-"&amp;RIGHT(Table1[[#This Row],[Employee ID]],3)</f>
        <v>Sales-918</v>
      </c>
      <c r="R1553" s="26" t="str">
        <f>LEFT(Table1[[#This Row],[Department]],3)</f>
        <v>Sal</v>
      </c>
      <c r="S1553" s="37">
        <f>_xlfn.XLOOKUP(Table1[[#This Row],[City]],Table2[City],Table2[Bonus %])</f>
        <v>5</v>
      </c>
      <c r="U1553" s="48" t="str">
        <v xml:space="preserve">Rahul </v>
      </c>
      <c r="V1553" s="48" t="str">
        <v>Verma</v>
      </c>
    </row>
    <row r="1554" spans="1:22" x14ac:dyDescent="0.35">
      <c r="A1554" s="7" t="s">
        <v>4930</v>
      </c>
      <c r="B1554" s="40" t="str">
        <f>LEFT(Table1[[#This Row],[Employee Name]],FIND(" ",Table1[[#This Row],[Employee Name]]))</f>
        <v xml:space="preserve">Ravi </v>
      </c>
      <c r="C1554" s="40" t="str">
        <f>RIGHT(Table1[[#This Row],[Employee Name]],LEN(Table1[[#This Row],[Employee Name]])-FIND(" ",Table1[[#This Row],[Employee Name]]))</f>
        <v>Teja</v>
      </c>
      <c r="D1554" s="22">
        <f>Table1[[#This Row],[Basic Salary]]+Table1[[#This Row],[Bonus]]</f>
        <v>109573</v>
      </c>
      <c r="E1554" s="8">
        <v>93</v>
      </c>
      <c r="F1554" s="45">
        <v>50</v>
      </c>
      <c r="G1554" s="8" t="str" cm="1">
        <f t="array" ref="G1554">_xlfn.IFS(Table1[[#This Row],[Performance Score]]&gt;=80,"Excellent",Table1[[#This Row],[Performance Score]]&gt;=60,"Good",Table1[[#This Row],[Performance Score]]&gt;=40,"Need Improvement")</f>
        <v>Need Improvement</v>
      </c>
      <c r="H1554" s="29">
        <f>Table1[[#This Row],[Bonus]]/Table1[[#This Row],[Basic Salary]]</f>
        <v>0.1007936507936508</v>
      </c>
      <c r="I1554" s="8">
        <f ca="1">DATEDIF(Table1[[#This Row],[Date of Birth]],TODAY(),"y")</f>
        <v>14</v>
      </c>
      <c r="J1554" s="33">
        <v>43857</v>
      </c>
      <c r="K1554" s="33" t="str" cm="1">
        <f t="array" aca="1" ref="K1554" ca="1">_xlfn.IFS(L1554&lt;3,"Junior",L1554&lt;=7,"Mid-Level",L1554&gt;7,"Senior")</f>
        <v>Mid-Level</v>
      </c>
      <c r="L1554" s="45">
        <f ca="1">INT(YEARFRAC(Table1[[#This Row],[Joining Date]],TODAY(),1))</f>
        <v>6</v>
      </c>
      <c r="M1554" s="25" t="str">
        <f t="shared" ca="1" si="24"/>
        <v>Yes</v>
      </c>
      <c r="N1554" s="25">
        <f>YEAR(Table1[[#This Row],[Joining Date]])</f>
        <v>2020</v>
      </c>
      <c r="O1554" s="45">
        <f>MONTH(Table1[[#This Row],[Joining Date]])</f>
        <v>1</v>
      </c>
      <c r="P1554" s="25">
        <f ca="1">NETWORKDAYS(Table1[[#This Row],[Joining Date]],TODAY())</f>
        <v>1676</v>
      </c>
      <c r="Q1554" s="25" t="str">
        <f>LEFT(Table1[[#This Row],[Department]],5)&amp;"-"&amp;RIGHT(Table1[[#This Row],[Employee ID]],3)</f>
        <v>Opera-874</v>
      </c>
      <c r="R1554" s="25" t="str">
        <f>LEFT(Table1[[#This Row],[Department]],3)</f>
        <v>Ope</v>
      </c>
      <c r="S1554" s="36">
        <f>_xlfn.XLOOKUP(Table1[[#This Row],[City]],Table2[City],Table2[Bonus %])</f>
        <v>8</v>
      </c>
      <c r="U1554" s="48" t="str">
        <v xml:space="preserve">Ravi </v>
      </c>
      <c r="V1554" s="48" t="str">
        <v>Teja</v>
      </c>
    </row>
    <row r="1555" spans="1:22" x14ac:dyDescent="0.35">
      <c r="A1555" s="9" t="s">
        <v>3769</v>
      </c>
      <c r="B1555" s="41" t="str">
        <f>LEFT(Table1[[#This Row],[Employee Name]],FIND(" ",Table1[[#This Row],[Employee Name]]))</f>
        <v xml:space="preserve">Sneha </v>
      </c>
      <c r="C1555" s="41" t="str">
        <f>RIGHT(Table1[[#This Row],[Employee Name]],LEN(Table1[[#This Row],[Employee Name]])-FIND(" ",Table1[[#This Row],[Employee Name]]))</f>
        <v>Iyer</v>
      </c>
      <c r="D1555" s="23">
        <f>Table1[[#This Row],[Basic Salary]]+Table1[[#This Row],[Bonus]]</f>
        <v>109562</v>
      </c>
      <c r="E1555" s="10">
        <v>65</v>
      </c>
      <c r="F1555" s="46">
        <v>70</v>
      </c>
      <c r="G1555" s="10" t="str" cm="1">
        <f t="array" ref="G1555">_xlfn.IFS(Table1[[#This Row],[Performance Score]]&gt;=80,"Excellent",Table1[[#This Row],[Performance Score]]&gt;=60,"Good",Table1[[#This Row],[Performance Score]]&gt;=40,"Need Improvement")</f>
        <v>Good</v>
      </c>
      <c r="H1555" s="30">
        <f>Table1[[#This Row],[Bonus]]/Table1[[#This Row],[Basic Salary]]</f>
        <v>0.26954808806488995</v>
      </c>
      <c r="I1555" s="10">
        <f ca="1">DATEDIF(Table1[[#This Row],[Date of Birth]],TODAY(),"y")</f>
        <v>35</v>
      </c>
      <c r="J1555" s="34">
        <v>45074</v>
      </c>
      <c r="K1555" s="33" t="str" cm="1">
        <f t="array" aca="1" ref="K1555" ca="1">_xlfn.IFS(L1555&lt;3,"Junior",L1555&lt;=7,"Mid-Level",L1555&gt;7,"Senior")</f>
        <v>Mid-Level</v>
      </c>
      <c r="L1555" s="46">
        <f ca="1">INT(YEARFRAC(Table1[[#This Row],[Joining Date]],TODAY(),1))</f>
        <v>3</v>
      </c>
      <c r="M1555" s="25" t="str">
        <f t="shared" ca="1" si="24"/>
        <v>No</v>
      </c>
      <c r="N1555" s="26">
        <f>YEAR(Table1[[#This Row],[Joining Date]])</f>
        <v>2023</v>
      </c>
      <c r="O1555" s="46">
        <f>MONTH(Table1[[#This Row],[Joining Date]])</f>
        <v>5</v>
      </c>
      <c r="P1555" s="26">
        <f ca="1">NETWORKDAYS(Table1[[#This Row],[Joining Date]],TODAY())</f>
        <v>806</v>
      </c>
      <c r="Q1555" s="26" t="str">
        <f>LEFT(Table1[[#This Row],[Department]],5)&amp;"-"&amp;RIGHT(Table1[[#This Row],[Employee ID]],3)</f>
        <v>Suppo-713</v>
      </c>
      <c r="R1555" s="26" t="str">
        <f>LEFT(Table1[[#This Row],[Department]],3)</f>
        <v>Sup</v>
      </c>
      <c r="S1555" s="37">
        <f>_xlfn.XLOOKUP(Table1[[#This Row],[City]],Table2[City],Table2[Bonus %])</f>
        <v>5</v>
      </c>
      <c r="U1555" s="48" t="str">
        <v xml:space="preserve">Sneha </v>
      </c>
      <c r="V1555" s="48" t="str">
        <v>Iyer</v>
      </c>
    </row>
    <row r="1556" spans="1:22" x14ac:dyDescent="0.35">
      <c r="A1556" s="7" t="s">
        <v>275</v>
      </c>
      <c r="B1556" s="40" t="str">
        <f>LEFT(Table1[[#This Row],[Employee Name]],FIND(" ",Table1[[#This Row],[Employee Name]]))</f>
        <v xml:space="preserve">Pooja </v>
      </c>
      <c r="C1556" s="40" t="str">
        <f>RIGHT(Table1[[#This Row],[Employee Name]],LEN(Table1[[#This Row],[Employee Name]])-FIND(" ",Table1[[#This Row],[Employee Name]]))</f>
        <v>Das</v>
      </c>
      <c r="D1556" s="22">
        <f>Table1[[#This Row],[Basic Salary]]+Table1[[#This Row],[Bonus]]</f>
        <v>109477</v>
      </c>
      <c r="E1556" s="8">
        <v>76</v>
      </c>
      <c r="F1556" s="45">
        <v>87</v>
      </c>
      <c r="G1556" s="8" t="str" cm="1">
        <f t="array" ref="G1556">_xlfn.IFS(Table1[[#This Row],[Performance Score]]&gt;=80,"Excellent",Table1[[#This Row],[Performance Score]]&gt;=60,"Good",Table1[[#This Row],[Performance Score]]&gt;=40,"Need Improvement")</f>
        <v>Excellent</v>
      </c>
      <c r="H1556" s="29">
        <f>Table1[[#This Row],[Bonus]]/Table1[[#This Row],[Basic Salary]]</f>
        <v>0.31927021197112659</v>
      </c>
      <c r="I1556" s="8">
        <f ca="1">DATEDIF(Table1[[#This Row],[Date of Birth]],TODAY(),"y")</f>
        <v>30</v>
      </c>
      <c r="J1556" s="33">
        <v>42328</v>
      </c>
      <c r="K1556" s="33" t="str" cm="1">
        <f t="array" aca="1" ref="K1556" ca="1">_xlfn.IFS(L1556&lt;3,"Junior",L1556&lt;=7,"Mid-Level",L1556&gt;7,"Senior")</f>
        <v>Senior</v>
      </c>
      <c r="L1556" s="45">
        <f ca="1">INT(YEARFRAC(Table1[[#This Row],[Joining Date]],TODAY(),1))</f>
        <v>10</v>
      </c>
      <c r="M1556" s="25" t="str">
        <f t="shared" ca="1" si="24"/>
        <v>Yes</v>
      </c>
      <c r="N1556" s="25">
        <f>YEAR(Table1[[#This Row],[Joining Date]])</f>
        <v>2015</v>
      </c>
      <c r="O1556" s="45">
        <f>MONTH(Table1[[#This Row],[Joining Date]])</f>
        <v>11</v>
      </c>
      <c r="P1556" s="25">
        <f ca="1">NETWORKDAYS(Table1[[#This Row],[Joining Date]],TODAY())</f>
        <v>2767</v>
      </c>
      <c r="Q1556" s="25" t="str">
        <f>LEFT(Table1[[#This Row],[Department]],5)&amp;"-"&amp;RIGHT(Table1[[#This Row],[Employee ID]],3)</f>
        <v>Sales-219</v>
      </c>
      <c r="R1556" s="25" t="str">
        <f>LEFT(Table1[[#This Row],[Department]],3)</f>
        <v>Sal</v>
      </c>
      <c r="S1556" s="36">
        <f>_xlfn.XLOOKUP(Table1[[#This Row],[City]],Table2[City],Table2[Bonus %])</f>
        <v>8</v>
      </c>
      <c r="U1556" s="48" t="str">
        <v xml:space="preserve">Pooja </v>
      </c>
      <c r="V1556" s="48" t="str">
        <v>Das</v>
      </c>
    </row>
    <row r="1557" spans="1:22" x14ac:dyDescent="0.35">
      <c r="A1557" s="9" t="s">
        <v>4200</v>
      </c>
      <c r="B1557" s="41" t="str">
        <f>LEFT(Table1[[#This Row],[Employee Name]],FIND(" ",Table1[[#This Row],[Employee Name]]))</f>
        <v xml:space="preserve">Ravi </v>
      </c>
      <c r="C1557" s="41" t="str">
        <f>RIGHT(Table1[[#This Row],[Employee Name]],LEN(Table1[[#This Row],[Employee Name]])-FIND(" ",Table1[[#This Row],[Employee Name]]))</f>
        <v>Teja</v>
      </c>
      <c r="D1557" s="23">
        <f>Table1[[#This Row],[Basic Salary]]+Table1[[#This Row],[Bonus]]</f>
        <v>109456</v>
      </c>
      <c r="E1557" s="10">
        <v>68</v>
      </c>
      <c r="F1557" s="46">
        <v>40</v>
      </c>
      <c r="G1557" s="10" t="str" cm="1">
        <f t="array" ref="G1557">_xlfn.IFS(Table1[[#This Row],[Performance Score]]&gt;=80,"Excellent",Table1[[#This Row],[Performance Score]]&gt;=60,"Good",Table1[[#This Row],[Performance Score]]&gt;=40,"Need Improvement")</f>
        <v>Need Improvement</v>
      </c>
      <c r="H1557" s="30">
        <f>Table1[[#This Row],[Bonus]]/Table1[[#This Row],[Basic Salary]]</f>
        <v>0.131737579486119</v>
      </c>
      <c r="I1557" s="10">
        <f ca="1">DATEDIF(Table1[[#This Row],[Date of Birth]],TODAY(),"y")</f>
        <v>15</v>
      </c>
      <c r="J1557" s="34">
        <v>42487</v>
      </c>
      <c r="K1557" s="33" t="str" cm="1">
        <f t="array" aca="1" ref="K1557" ca="1">_xlfn.IFS(L1557&lt;3,"Junior",L1557&lt;=7,"Mid-Level",L1557&gt;7,"Senior")</f>
        <v>Senior</v>
      </c>
      <c r="L1557" s="46">
        <f ca="1">INT(YEARFRAC(Table1[[#This Row],[Joining Date]],TODAY(),1))</f>
        <v>10</v>
      </c>
      <c r="M1557" s="25" t="str">
        <f t="shared" ca="1" si="24"/>
        <v>Yes</v>
      </c>
      <c r="N1557" s="26">
        <f>YEAR(Table1[[#This Row],[Joining Date]])</f>
        <v>2016</v>
      </c>
      <c r="O1557" s="46">
        <f>MONTH(Table1[[#This Row],[Joining Date]])</f>
        <v>4</v>
      </c>
      <c r="P1557" s="26">
        <f ca="1">NETWORKDAYS(Table1[[#This Row],[Joining Date]],TODAY())</f>
        <v>2654</v>
      </c>
      <c r="Q1557" s="26" t="str">
        <f>LEFT(Table1[[#This Row],[Department]],5)&amp;"-"&amp;RIGHT(Table1[[#This Row],[Employee ID]],3)</f>
        <v>Opera-144</v>
      </c>
      <c r="R1557" s="26" t="str">
        <f>LEFT(Table1[[#This Row],[Department]],3)</f>
        <v>Ope</v>
      </c>
      <c r="S1557" s="37">
        <f>_xlfn.XLOOKUP(Table1[[#This Row],[City]],Table2[City],Table2[Bonus %])</f>
        <v>6</v>
      </c>
      <c r="U1557" s="48" t="str">
        <v xml:space="preserve">Ravi </v>
      </c>
      <c r="V1557" s="48" t="str">
        <v>Teja</v>
      </c>
    </row>
    <row r="1558" spans="1:22" x14ac:dyDescent="0.35">
      <c r="A1558" s="7" t="s">
        <v>533</v>
      </c>
      <c r="B1558" s="40" t="str">
        <f>LEFT(Table1[[#This Row],[Employee Name]],FIND(" ",Table1[[#This Row],[Employee Name]]))</f>
        <v xml:space="preserve">Ananya </v>
      </c>
      <c r="C1558" s="40" t="str">
        <f>RIGHT(Table1[[#This Row],[Employee Name]],LEN(Table1[[#This Row],[Employee Name]])-FIND(" ",Table1[[#This Row],[Employee Name]]))</f>
        <v>Rao</v>
      </c>
      <c r="D1558" s="22">
        <f>Table1[[#This Row],[Basic Salary]]+Table1[[#This Row],[Bonus]]</f>
        <v>109411</v>
      </c>
      <c r="E1558" s="8">
        <v>92</v>
      </c>
      <c r="F1558" s="45">
        <v>96</v>
      </c>
      <c r="G1558" s="8" t="str" cm="1">
        <f t="array" ref="G1558">_xlfn.IFS(Table1[[#This Row],[Performance Score]]&gt;=80,"Excellent",Table1[[#This Row],[Performance Score]]&gt;=60,"Good",Table1[[#This Row],[Performance Score]]&gt;=40,"Need Improvement")</f>
        <v>Excellent</v>
      </c>
      <c r="H1558" s="29">
        <f>Table1[[#This Row],[Bonus]]/Table1[[#This Row],[Basic Salary]]</f>
        <v>5.0059983684437835E-2</v>
      </c>
      <c r="I1558" s="8">
        <f ca="1">DATEDIF(Table1[[#This Row],[Date of Birth]],TODAY(),"y")</f>
        <v>24</v>
      </c>
      <c r="J1558" s="33">
        <v>43999</v>
      </c>
      <c r="K1558" s="33" t="str" cm="1">
        <f t="array" aca="1" ref="K1558" ca="1">_xlfn.IFS(L1558&lt;3,"Junior",L1558&lt;=7,"Mid-Level",L1558&gt;7,"Senior")</f>
        <v>Mid-Level</v>
      </c>
      <c r="L1558" s="45">
        <f ca="1">INT(YEARFRAC(Table1[[#This Row],[Joining Date]],TODAY(),1))</f>
        <v>6</v>
      </c>
      <c r="M1558" s="25" t="str">
        <f t="shared" ca="1" si="24"/>
        <v>Yes</v>
      </c>
      <c r="N1558" s="25">
        <f>YEAR(Table1[[#This Row],[Joining Date]])</f>
        <v>2020</v>
      </c>
      <c r="O1558" s="45">
        <f>MONTH(Table1[[#This Row],[Joining Date]])</f>
        <v>6</v>
      </c>
      <c r="P1558" s="25">
        <f ca="1">NETWORKDAYS(Table1[[#This Row],[Joining Date]],TODAY())</f>
        <v>1574</v>
      </c>
      <c r="Q1558" s="25" t="str">
        <f>LEFT(Table1[[#This Row],[Department]],5)&amp;"-"&amp;RIGHT(Table1[[#This Row],[Employee ID]],3)</f>
        <v>Sales-477</v>
      </c>
      <c r="R1558" s="25" t="str">
        <f>LEFT(Table1[[#This Row],[Department]],3)</f>
        <v>Sal</v>
      </c>
      <c r="S1558" s="36">
        <f>_xlfn.XLOOKUP(Table1[[#This Row],[City]],Table2[City],Table2[Bonus %])</f>
        <v>7</v>
      </c>
      <c r="U1558" s="48" t="str">
        <v xml:space="preserve">Ananya </v>
      </c>
      <c r="V1558" s="48" t="str">
        <v>Rao</v>
      </c>
    </row>
    <row r="1559" spans="1:22" x14ac:dyDescent="0.35">
      <c r="A1559" s="9" t="s">
        <v>4774</v>
      </c>
      <c r="B1559" s="41" t="str">
        <f>LEFT(Table1[[#This Row],[Employee Name]],FIND(" ",Table1[[#This Row],[Employee Name]]))</f>
        <v xml:space="preserve">Ajay </v>
      </c>
      <c r="C1559" s="41" t="str">
        <f>RIGHT(Table1[[#This Row],[Employee Name]],LEN(Table1[[#This Row],[Employee Name]])-FIND(" ",Table1[[#This Row],[Employee Name]]))</f>
        <v>Singh</v>
      </c>
      <c r="D1559" s="23">
        <f>Table1[[#This Row],[Basic Salary]]+Table1[[#This Row],[Bonus]]</f>
        <v>109365</v>
      </c>
      <c r="E1559" s="10">
        <v>79</v>
      </c>
      <c r="F1559" s="46">
        <v>56</v>
      </c>
      <c r="G1559" s="10" t="str" cm="1">
        <f t="array" ref="G1559">_xlfn.IFS(Table1[[#This Row],[Performance Score]]&gt;=80,"Excellent",Table1[[#This Row],[Performance Score]]&gt;=60,"Good",Table1[[#This Row],[Performance Score]]&gt;=40,"Need Improvement")</f>
        <v>Need Improvement</v>
      </c>
      <c r="H1559" s="30">
        <f>Table1[[#This Row],[Bonus]]/Table1[[#This Row],[Basic Salary]]</f>
        <v>0.33308548373334634</v>
      </c>
      <c r="I1559" s="10">
        <f ca="1">DATEDIF(Table1[[#This Row],[Date of Birth]],TODAY(),"y")</f>
        <v>25</v>
      </c>
      <c r="J1559" s="34">
        <v>42772</v>
      </c>
      <c r="K1559" s="33" t="str" cm="1">
        <f t="array" aca="1" ref="K1559" ca="1">_xlfn.IFS(L1559&lt;3,"Junior",L1559&lt;=7,"Mid-Level",L1559&gt;7,"Senior")</f>
        <v>Senior</v>
      </c>
      <c r="L1559" s="46">
        <f ca="1">INT(YEARFRAC(Table1[[#This Row],[Joining Date]],TODAY(),1))</f>
        <v>9</v>
      </c>
      <c r="M1559" s="25" t="str">
        <f t="shared" ca="1" si="24"/>
        <v>Yes</v>
      </c>
      <c r="N1559" s="26">
        <f>YEAR(Table1[[#This Row],[Joining Date]])</f>
        <v>2017</v>
      </c>
      <c r="O1559" s="46">
        <f>MONTH(Table1[[#This Row],[Joining Date]])</f>
        <v>2</v>
      </c>
      <c r="P1559" s="26">
        <f ca="1">NETWORKDAYS(Table1[[#This Row],[Joining Date]],TODAY())</f>
        <v>2451</v>
      </c>
      <c r="Q1559" s="26" t="str">
        <f>LEFT(Table1[[#This Row],[Department]],5)&amp;"-"&amp;RIGHT(Table1[[#This Row],[Employee ID]],3)</f>
        <v>Suppo-718</v>
      </c>
      <c r="R1559" s="26" t="str">
        <f>LEFT(Table1[[#This Row],[Department]],3)</f>
        <v>Sup</v>
      </c>
      <c r="S1559" s="37">
        <f>_xlfn.XLOOKUP(Table1[[#This Row],[City]],Table2[City],Table2[Bonus %])</f>
        <v>4</v>
      </c>
      <c r="U1559" s="48" t="str">
        <v xml:space="preserve">Ajay </v>
      </c>
      <c r="V1559" s="48" t="str">
        <v>Singh</v>
      </c>
    </row>
    <row r="1560" spans="1:22" x14ac:dyDescent="0.35">
      <c r="A1560" s="7" t="s">
        <v>207</v>
      </c>
      <c r="B1560" s="40" t="str">
        <f>LEFT(Table1[[#This Row],[Employee Name]],FIND(" ",Table1[[#This Row],[Employee Name]]))</f>
        <v xml:space="preserve">Rahul </v>
      </c>
      <c r="C1560" s="40" t="str">
        <f>RIGHT(Table1[[#This Row],[Employee Name]],LEN(Table1[[#This Row],[Employee Name]])-FIND(" ",Table1[[#This Row],[Employee Name]]))</f>
        <v>Verma</v>
      </c>
      <c r="D1560" s="22">
        <f>Table1[[#This Row],[Basic Salary]]+Table1[[#This Row],[Bonus]]</f>
        <v>109358</v>
      </c>
      <c r="E1560" s="8">
        <v>82</v>
      </c>
      <c r="F1560" s="45">
        <v>72</v>
      </c>
      <c r="G1560" s="8" t="str" cm="1">
        <f t="array" ref="G1560">_xlfn.IFS(Table1[[#This Row],[Performance Score]]&gt;=80,"Excellent",Table1[[#This Row],[Performance Score]]&gt;=60,"Good",Table1[[#This Row],[Performance Score]]&gt;=40,"Need Improvement")</f>
        <v>Good</v>
      </c>
      <c r="H1560" s="29">
        <f>Table1[[#This Row],[Bonus]]/Table1[[#This Row],[Basic Salary]]</f>
        <v>6.6719990635790788E-2</v>
      </c>
      <c r="I1560" s="8">
        <f ca="1">DATEDIF(Table1[[#This Row],[Date of Birth]],TODAY(),"y")</f>
        <v>34</v>
      </c>
      <c r="J1560" s="33">
        <v>43245</v>
      </c>
      <c r="K1560" s="33" t="str" cm="1">
        <f t="array" aca="1" ref="K1560" ca="1">_xlfn.IFS(L1560&lt;3,"Junior",L1560&lt;=7,"Mid-Level",L1560&gt;7,"Senior")</f>
        <v>Senior</v>
      </c>
      <c r="L1560" s="45">
        <f ca="1">INT(YEARFRAC(Table1[[#This Row],[Joining Date]],TODAY(),1))</f>
        <v>8</v>
      </c>
      <c r="M1560" s="25" t="str">
        <f t="shared" ca="1" si="24"/>
        <v>Yes</v>
      </c>
      <c r="N1560" s="25">
        <f>YEAR(Table1[[#This Row],[Joining Date]])</f>
        <v>2018</v>
      </c>
      <c r="O1560" s="45">
        <f>MONTH(Table1[[#This Row],[Joining Date]])</f>
        <v>5</v>
      </c>
      <c r="P1560" s="25">
        <f ca="1">NETWORKDAYS(Table1[[#This Row],[Joining Date]],TODAY())</f>
        <v>2112</v>
      </c>
      <c r="Q1560" s="25" t="str">
        <f>LEFT(Table1[[#This Row],[Department]],5)&amp;"-"&amp;RIGHT(Table1[[#This Row],[Employee ID]],3)</f>
        <v>IT-151</v>
      </c>
      <c r="R1560" s="25" t="str">
        <f>LEFT(Table1[[#This Row],[Department]],3)</f>
        <v>IT</v>
      </c>
      <c r="S1560" s="36">
        <f>_xlfn.XLOOKUP(Table1[[#This Row],[City]],Table2[City],Table2[Bonus %])</f>
        <v>5</v>
      </c>
      <c r="U1560" s="48" t="str">
        <v xml:space="preserve">Rahul </v>
      </c>
      <c r="V1560" s="48" t="str">
        <v>Verma</v>
      </c>
    </row>
    <row r="1561" spans="1:22" x14ac:dyDescent="0.35">
      <c r="A1561" s="9" t="s">
        <v>3832</v>
      </c>
      <c r="B1561" s="41" t="str">
        <f>LEFT(Table1[[#This Row],[Employee Name]],FIND(" ",Table1[[#This Row],[Employee Name]]))</f>
        <v xml:space="preserve">Priya </v>
      </c>
      <c r="C1561" s="41" t="str">
        <f>RIGHT(Table1[[#This Row],[Employee Name]],LEN(Table1[[#This Row],[Employee Name]])-FIND(" ",Table1[[#This Row],[Employee Name]]))</f>
        <v>Reddy</v>
      </c>
      <c r="D1561" s="23">
        <f>Table1[[#This Row],[Basic Salary]]+Table1[[#This Row],[Bonus]]</f>
        <v>109324</v>
      </c>
      <c r="E1561" s="10">
        <v>99</v>
      </c>
      <c r="F1561" s="46">
        <v>61</v>
      </c>
      <c r="G1561" s="10" t="str" cm="1">
        <f t="array" ref="G1561">_xlfn.IFS(Table1[[#This Row],[Performance Score]]&gt;=80,"Excellent",Table1[[#This Row],[Performance Score]]&gt;=60,"Good",Table1[[#This Row],[Performance Score]]&gt;=40,"Need Improvement")</f>
        <v>Good</v>
      </c>
      <c r="H1561" s="30">
        <f>Table1[[#This Row],[Bonus]]/Table1[[#This Row],[Basic Salary]]</f>
        <v>0.358534645591013</v>
      </c>
      <c r="I1561" s="10">
        <f ca="1">DATEDIF(Table1[[#This Row],[Date of Birth]],TODAY(),"y")</f>
        <v>20</v>
      </c>
      <c r="J1561" s="34">
        <v>42512</v>
      </c>
      <c r="K1561" s="33" t="str" cm="1">
        <f t="array" aca="1" ref="K1561" ca="1">_xlfn.IFS(L1561&lt;3,"Junior",L1561&lt;=7,"Mid-Level",L1561&gt;7,"Senior")</f>
        <v>Senior</v>
      </c>
      <c r="L1561" s="46">
        <f ca="1">INT(YEARFRAC(Table1[[#This Row],[Joining Date]],TODAY(),1))</f>
        <v>10</v>
      </c>
      <c r="M1561" s="25" t="str">
        <f t="shared" ca="1" si="24"/>
        <v>Yes</v>
      </c>
      <c r="N1561" s="26">
        <f>YEAR(Table1[[#This Row],[Joining Date]])</f>
        <v>2016</v>
      </c>
      <c r="O1561" s="46">
        <f>MONTH(Table1[[#This Row],[Joining Date]])</f>
        <v>5</v>
      </c>
      <c r="P1561" s="26">
        <f ca="1">NETWORKDAYS(Table1[[#This Row],[Joining Date]],TODAY())</f>
        <v>2636</v>
      </c>
      <c r="Q1561" s="26" t="str">
        <f>LEFT(Table1[[#This Row],[Department]],5)&amp;"-"&amp;RIGHT(Table1[[#This Row],[Employee ID]],3)</f>
        <v>HR-776</v>
      </c>
      <c r="R1561" s="26" t="str">
        <f>LEFT(Table1[[#This Row],[Department]],3)</f>
        <v>HR</v>
      </c>
      <c r="S1561" s="37">
        <f>_xlfn.XLOOKUP(Table1[[#This Row],[City]],Table2[City],Table2[Bonus %])</f>
        <v>5</v>
      </c>
      <c r="U1561" s="48" t="str">
        <v xml:space="preserve">Priya </v>
      </c>
      <c r="V1561" s="48" t="str">
        <v>Reddy</v>
      </c>
    </row>
    <row r="1562" spans="1:22" x14ac:dyDescent="0.35">
      <c r="A1562" s="7" t="s">
        <v>4703</v>
      </c>
      <c r="B1562" s="40" t="str">
        <f>LEFT(Table1[[#This Row],[Employee Name]],FIND(" ",Table1[[#This Row],[Employee Name]]))</f>
        <v xml:space="preserve">Arjun </v>
      </c>
      <c r="C1562" s="40" t="str">
        <f>RIGHT(Table1[[#This Row],[Employee Name]],LEN(Table1[[#This Row],[Employee Name]])-FIND(" ",Table1[[#This Row],[Employee Name]]))</f>
        <v>Mehta</v>
      </c>
      <c r="D1562" s="22">
        <f>Table1[[#This Row],[Basic Salary]]+Table1[[#This Row],[Bonus]]</f>
        <v>109312</v>
      </c>
      <c r="E1562" s="8">
        <v>87</v>
      </c>
      <c r="F1562" s="45">
        <v>47</v>
      </c>
      <c r="G1562" s="8" t="str" cm="1">
        <f t="array" ref="G1562">_xlfn.IFS(Table1[[#This Row],[Performance Score]]&gt;=80,"Excellent",Table1[[#This Row],[Performance Score]]&gt;=60,"Good",Table1[[#This Row],[Performance Score]]&gt;=40,"Need Improvement")</f>
        <v>Need Improvement</v>
      </c>
      <c r="H1562" s="29">
        <f>Table1[[#This Row],[Bonus]]/Table1[[#This Row],[Basic Salary]]</f>
        <v>0.17490514730381884</v>
      </c>
      <c r="I1562" s="8">
        <f ca="1">DATEDIF(Table1[[#This Row],[Date of Birth]],TODAY(),"y")</f>
        <v>36</v>
      </c>
      <c r="J1562" s="33">
        <v>44906</v>
      </c>
      <c r="K1562" s="33" t="str" cm="1">
        <f t="array" aca="1" ref="K1562" ca="1">_xlfn.IFS(L1562&lt;3,"Junior",L1562&lt;=7,"Mid-Level",L1562&gt;7,"Senior")</f>
        <v>Mid-Level</v>
      </c>
      <c r="L1562" s="45">
        <f ca="1">INT(YEARFRAC(Table1[[#This Row],[Joining Date]],TODAY(),1))</f>
        <v>3</v>
      </c>
      <c r="M1562" s="25" t="str">
        <f t="shared" ca="1" si="24"/>
        <v>No</v>
      </c>
      <c r="N1562" s="25">
        <f>YEAR(Table1[[#This Row],[Joining Date]])</f>
        <v>2022</v>
      </c>
      <c r="O1562" s="45">
        <f>MONTH(Table1[[#This Row],[Joining Date]])</f>
        <v>12</v>
      </c>
      <c r="P1562" s="25">
        <f ca="1">NETWORKDAYS(Table1[[#This Row],[Joining Date]],TODAY())</f>
        <v>926</v>
      </c>
      <c r="Q1562" s="25" t="str">
        <f>LEFT(Table1[[#This Row],[Department]],5)&amp;"-"&amp;RIGHT(Table1[[#This Row],[Employee ID]],3)</f>
        <v>HR-647</v>
      </c>
      <c r="R1562" s="25" t="str">
        <f>LEFT(Table1[[#This Row],[Department]],3)</f>
        <v>HR</v>
      </c>
      <c r="S1562" s="36">
        <f>_xlfn.XLOOKUP(Table1[[#This Row],[City]],Table2[City],Table2[Bonus %])</f>
        <v>8</v>
      </c>
      <c r="U1562" s="48" t="str">
        <v xml:space="preserve">Arjun </v>
      </c>
      <c r="V1562" s="48" t="str">
        <v>Mehta</v>
      </c>
    </row>
    <row r="1563" spans="1:22" x14ac:dyDescent="0.35">
      <c r="A1563" s="9" t="s">
        <v>4724</v>
      </c>
      <c r="B1563" s="41" t="str">
        <f>LEFT(Table1[[#This Row],[Employee Name]],FIND(" ",Table1[[#This Row],[Employee Name]]))</f>
        <v xml:space="preserve">Nisha </v>
      </c>
      <c r="C1563" s="41" t="str">
        <f>RIGHT(Table1[[#This Row],[Employee Name]],LEN(Table1[[#This Row],[Employee Name]])-FIND(" ",Table1[[#This Row],[Employee Name]]))</f>
        <v>Kapoor</v>
      </c>
      <c r="D1563" s="23">
        <f>Table1[[#This Row],[Basic Salary]]+Table1[[#This Row],[Bonus]]</f>
        <v>109300</v>
      </c>
      <c r="E1563" s="10">
        <v>91</v>
      </c>
      <c r="F1563" s="46">
        <v>70</v>
      </c>
      <c r="G1563" s="10" t="str" cm="1">
        <f t="array" ref="G1563">_xlfn.IFS(Table1[[#This Row],[Performance Score]]&gt;=80,"Excellent",Table1[[#This Row],[Performance Score]]&gt;=60,"Good",Table1[[#This Row],[Performance Score]]&gt;=40,"Need Improvement")</f>
        <v>Good</v>
      </c>
      <c r="H1563" s="30">
        <f>Table1[[#This Row],[Bonus]]/Table1[[#This Row],[Basic Salary]]</f>
        <v>0.1491352573200862</v>
      </c>
      <c r="I1563" s="10">
        <f ca="1">DATEDIF(Table1[[#This Row],[Date of Birth]],TODAY(),"y")</f>
        <v>40</v>
      </c>
      <c r="J1563" s="34">
        <v>42242</v>
      </c>
      <c r="K1563" s="33" t="str" cm="1">
        <f t="array" aca="1" ref="K1563" ca="1">_xlfn.IFS(L1563&lt;3,"Junior",L1563&lt;=7,"Mid-Level",L1563&gt;7,"Senior")</f>
        <v>Senior</v>
      </c>
      <c r="L1563" s="46">
        <f ca="1">INT(YEARFRAC(Table1[[#This Row],[Joining Date]],TODAY(),1))</f>
        <v>10</v>
      </c>
      <c r="M1563" s="25" t="str">
        <f t="shared" ca="1" si="24"/>
        <v>Yes</v>
      </c>
      <c r="N1563" s="26">
        <f>YEAR(Table1[[#This Row],[Joining Date]])</f>
        <v>2015</v>
      </c>
      <c r="O1563" s="46">
        <f>MONTH(Table1[[#This Row],[Joining Date]])</f>
        <v>8</v>
      </c>
      <c r="P1563" s="26">
        <f ca="1">NETWORKDAYS(Table1[[#This Row],[Joining Date]],TODAY())</f>
        <v>2829</v>
      </c>
      <c r="Q1563" s="26" t="str">
        <f>LEFT(Table1[[#This Row],[Department]],5)&amp;"-"&amp;RIGHT(Table1[[#This Row],[Employee ID]],3)</f>
        <v>Opera-668</v>
      </c>
      <c r="R1563" s="26" t="str">
        <f>LEFT(Table1[[#This Row],[Department]],3)</f>
        <v>Ope</v>
      </c>
      <c r="S1563" s="37">
        <f>_xlfn.XLOOKUP(Table1[[#This Row],[City]],Table2[City],Table2[Bonus %])</f>
        <v>4</v>
      </c>
      <c r="U1563" s="48" t="str">
        <v xml:space="preserve">Nisha </v>
      </c>
      <c r="V1563" s="48" t="str">
        <v>Kapoor</v>
      </c>
    </row>
    <row r="1564" spans="1:22" x14ac:dyDescent="0.35">
      <c r="A1564" s="7" t="s">
        <v>1395</v>
      </c>
      <c r="B1564" s="40" t="str">
        <f>LEFT(Table1[[#This Row],[Employee Name]],FIND(" ",Table1[[#This Row],[Employee Name]]))</f>
        <v xml:space="preserve">Ravi </v>
      </c>
      <c r="C1564" s="40" t="str">
        <f>RIGHT(Table1[[#This Row],[Employee Name]],LEN(Table1[[#This Row],[Employee Name]])-FIND(" ",Table1[[#This Row],[Employee Name]]))</f>
        <v>Teja</v>
      </c>
      <c r="D1564" s="22">
        <f>Table1[[#This Row],[Basic Salary]]+Table1[[#This Row],[Bonus]]</f>
        <v>109277</v>
      </c>
      <c r="E1564" s="8">
        <v>96</v>
      </c>
      <c r="F1564" s="45">
        <v>84</v>
      </c>
      <c r="G1564" s="8" t="str" cm="1">
        <f t="array" ref="G1564">_xlfn.IFS(Table1[[#This Row],[Performance Score]]&gt;=80,"Excellent",Table1[[#This Row],[Performance Score]]&gt;=60,"Good",Table1[[#This Row],[Performance Score]]&gt;=40,"Need Improvement")</f>
        <v>Excellent</v>
      </c>
      <c r="H1564" s="29">
        <f>Table1[[#This Row],[Bonus]]/Table1[[#This Row],[Basic Salary]]</f>
        <v>0.28823369917596992</v>
      </c>
      <c r="I1564" s="8">
        <f ca="1">DATEDIF(Table1[[#This Row],[Date of Birth]],TODAY(),"y")</f>
        <v>18</v>
      </c>
      <c r="J1564" s="33">
        <v>43803</v>
      </c>
      <c r="K1564" s="33" t="str" cm="1">
        <f t="array" aca="1" ref="K1564" ca="1">_xlfn.IFS(L1564&lt;3,"Junior",L1564&lt;=7,"Mid-Level",L1564&gt;7,"Senior")</f>
        <v>Mid-Level</v>
      </c>
      <c r="L1564" s="45">
        <f ca="1">INT(YEARFRAC(Table1[[#This Row],[Joining Date]],TODAY(),1))</f>
        <v>6</v>
      </c>
      <c r="M1564" s="25" t="str">
        <f t="shared" ca="1" si="24"/>
        <v>Yes</v>
      </c>
      <c r="N1564" s="25">
        <f>YEAR(Table1[[#This Row],[Joining Date]])</f>
        <v>2019</v>
      </c>
      <c r="O1564" s="45">
        <f>MONTH(Table1[[#This Row],[Joining Date]])</f>
        <v>12</v>
      </c>
      <c r="P1564" s="25">
        <f ca="1">NETWORKDAYS(Table1[[#This Row],[Joining Date]],TODAY())</f>
        <v>1714</v>
      </c>
      <c r="Q1564" s="25" t="str">
        <f>LEFT(Table1[[#This Row],[Department]],5)&amp;"-"&amp;RIGHT(Table1[[#This Row],[Employee ID]],3)</f>
        <v>Suppo-339</v>
      </c>
      <c r="R1564" s="25" t="str">
        <f>LEFT(Table1[[#This Row],[Department]],3)</f>
        <v>Sup</v>
      </c>
      <c r="S1564" s="36">
        <f>_xlfn.XLOOKUP(Table1[[#This Row],[City]],Table2[City],Table2[Bonus %])</f>
        <v>8</v>
      </c>
      <c r="U1564" s="48" t="str">
        <v xml:space="preserve">Ravi </v>
      </c>
      <c r="V1564" s="48" t="str">
        <v>Teja</v>
      </c>
    </row>
    <row r="1565" spans="1:22" x14ac:dyDescent="0.35">
      <c r="A1565" s="9" t="s">
        <v>4248</v>
      </c>
      <c r="B1565" s="41" t="str">
        <f>LEFT(Table1[[#This Row],[Employee Name]],FIND(" ",Table1[[#This Row],[Employee Name]]))</f>
        <v xml:space="preserve">Nisha </v>
      </c>
      <c r="C1565" s="41" t="str">
        <f>RIGHT(Table1[[#This Row],[Employee Name]],LEN(Table1[[#This Row],[Employee Name]])-FIND(" ",Table1[[#This Row],[Employee Name]]))</f>
        <v>Kapoor</v>
      </c>
      <c r="D1565" s="23">
        <f>Table1[[#This Row],[Basic Salary]]+Table1[[#This Row],[Bonus]]</f>
        <v>109259</v>
      </c>
      <c r="E1565" s="10">
        <v>60</v>
      </c>
      <c r="F1565" s="46">
        <v>94</v>
      </c>
      <c r="G1565" s="10" t="str" cm="1">
        <f t="array" ref="G1565">_xlfn.IFS(Table1[[#This Row],[Performance Score]]&gt;=80,"Excellent",Table1[[#This Row],[Performance Score]]&gt;=60,"Good",Table1[[#This Row],[Performance Score]]&gt;=40,"Need Improvement")</f>
        <v>Excellent</v>
      </c>
      <c r="H1565" s="30">
        <f>Table1[[#This Row],[Bonus]]/Table1[[#This Row],[Basic Salary]]</f>
        <v>0.35263385948622716</v>
      </c>
      <c r="I1565" s="10">
        <f ca="1">DATEDIF(Table1[[#This Row],[Date of Birth]],TODAY(),"y")</f>
        <v>29</v>
      </c>
      <c r="J1565" s="34">
        <v>45952</v>
      </c>
      <c r="K1565" s="33" t="str" cm="1">
        <f t="array" aca="1" ref="K1565" ca="1">_xlfn.IFS(L1565&lt;3,"Junior",L1565&lt;=7,"Mid-Level",L1565&gt;7,"Senior")</f>
        <v>Junior</v>
      </c>
      <c r="L1565" s="46">
        <f ca="1">INT(YEARFRAC(Table1[[#This Row],[Joining Date]],TODAY(),1))</f>
        <v>0</v>
      </c>
      <c r="M1565" s="25" t="str">
        <f t="shared" ca="1" si="24"/>
        <v>No</v>
      </c>
      <c r="N1565" s="26">
        <f>YEAR(Table1[[#This Row],[Joining Date]])</f>
        <v>2025</v>
      </c>
      <c r="O1565" s="46">
        <f>MONTH(Table1[[#This Row],[Joining Date]])</f>
        <v>10</v>
      </c>
      <c r="P1565" s="26">
        <f ca="1">NETWORKDAYS(Table1[[#This Row],[Joining Date]],TODAY())</f>
        <v>179</v>
      </c>
      <c r="Q1565" s="26" t="str">
        <f>LEFT(Table1[[#This Row],[Department]],5)&amp;"-"&amp;RIGHT(Table1[[#This Row],[Employee ID]],3)</f>
        <v>Opera-192</v>
      </c>
      <c r="R1565" s="26" t="str">
        <f>LEFT(Table1[[#This Row],[Department]],3)</f>
        <v>Ope</v>
      </c>
      <c r="S1565" s="37">
        <f>_xlfn.XLOOKUP(Table1[[#This Row],[City]],Table2[City],Table2[Bonus %])</f>
        <v>4</v>
      </c>
      <c r="U1565" s="48" t="str">
        <v xml:space="preserve">Nisha </v>
      </c>
      <c r="V1565" s="48" t="str">
        <v>Kapoor</v>
      </c>
    </row>
    <row r="1566" spans="1:22" x14ac:dyDescent="0.35">
      <c r="A1566" s="7" t="s">
        <v>4812</v>
      </c>
      <c r="B1566" s="40" t="str">
        <f>LEFT(Table1[[#This Row],[Employee Name]],FIND(" ",Table1[[#This Row],[Employee Name]]))</f>
        <v xml:space="preserve">Gayathri </v>
      </c>
      <c r="C1566" s="40" t="str">
        <f>RIGHT(Table1[[#This Row],[Employee Name]],LEN(Table1[[#This Row],[Employee Name]])-FIND(" ",Table1[[#This Row],[Employee Name]]))</f>
        <v>Iyer</v>
      </c>
      <c r="D1566" s="22">
        <f>Table1[[#This Row],[Basic Salary]]+Table1[[#This Row],[Bonus]]</f>
        <v>109199</v>
      </c>
      <c r="E1566" s="8">
        <v>67</v>
      </c>
      <c r="F1566" s="45">
        <v>89</v>
      </c>
      <c r="G1566" s="8" t="str" cm="1">
        <f t="array" ref="G1566">_xlfn.IFS(Table1[[#This Row],[Performance Score]]&gt;=80,"Excellent",Table1[[#This Row],[Performance Score]]&gt;=60,"Good",Table1[[#This Row],[Performance Score]]&gt;=40,"Need Improvement")</f>
        <v>Excellent</v>
      </c>
      <c r="H1566" s="29">
        <f>Table1[[#This Row],[Bonus]]/Table1[[#This Row],[Basic Salary]]</f>
        <v>0.37533691024962845</v>
      </c>
      <c r="I1566" s="8">
        <f ca="1">DATEDIF(Table1[[#This Row],[Date of Birth]],TODAY(),"y")</f>
        <v>24</v>
      </c>
      <c r="J1566" s="33">
        <v>44840</v>
      </c>
      <c r="K1566" s="33" t="str" cm="1">
        <f t="array" aca="1" ref="K1566" ca="1">_xlfn.IFS(L1566&lt;3,"Junior",L1566&lt;=7,"Mid-Level",L1566&gt;7,"Senior")</f>
        <v>Mid-Level</v>
      </c>
      <c r="L1566" s="45">
        <f ca="1">INT(YEARFRAC(Table1[[#This Row],[Joining Date]],TODAY(),1))</f>
        <v>3</v>
      </c>
      <c r="M1566" s="25" t="str">
        <f t="shared" ca="1" si="24"/>
        <v>No</v>
      </c>
      <c r="N1566" s="25">
        <f>YEAR(Table1[[#This Row],[Joining Date]])</f>
        <v>2022</v>
      </c>
      <c r="O1566" s="45">
        <f>MONTH(Table1[[#This Row],[Joining Date]])</f>
        <v>10</v>
      </c>
      <c r="P1566" s="25">
        <f ca="1">NETWORKDAYS(Table1[[#This Row],[Joining Date]],TODAY())</f>
        <v>973</v>
      </c>
      <c r="Q1566" s="25" t="str">
        <f>LEFT(Table1[[#This Row],[Department]],5)&amp;"-"&amp;RIGHT(Table1[[#This Row],[Employee ID]],3)</f>
        <v>Marke-756</v>
      </c>
      <c r="R1566" s="25" t="str">
        <f>LEFT(Table1[[#This Row],[Department]],3)</f>
        <v>Mar</v>
      </c>
      <c r="S1566" s="36">
        <f>_xlfn.XLOOKUP(Table1[[#This Row],[City]],Table2[City],Table2[Bonus %])</f>
        <v>6</v>
      </c>
      <c r="U1566" s="48" t="str">
        <v xml:space="preserve">Gayathri </v>
      </c>
      <c r="V1566" s="48" t="str">
        <v>Iyer</v>
      </c>
    </row>
    <row r="1567" spans="1:22" x14ac:dyDescent="0.35">
      <c r="A1567" s="9" t="s">
        <v>4304</v>
      </c>
      <c r="B1567" s="41" t="str">
        <f>LEFT(Table1[[#This Row],[Employee Name]],FIND(" ",Table1[[#This Row],[Employee Name]]))</f>
        <v xml:space="preserve">Meera </v>
      </c>
      <c r="C1567" s="41" t="str">
        <f>RIGHT(Table1[[#This Row],[Employee Name]],LEN(Table1[[#This Row],[Employee Name]])-FIND(" ",Table1[[#This Row],[Employee Name]]))</f>
        <v>Joshi</v>
      </c>
      <c r="D1567" s="23">
        <f>Table1[[#This Row],[Basic Salary]]+Table1[[#This Row],[Bonus]]</f>
        <v>109170</v>
      </c>
      <c r="E1567" s="10">
        <v>83</v>
      </c>
      <c r="F1567" s="46">
        <v>65</v>
      </c>
      <c r="G1567" s="10" t="str" cm="1">
        <f t="array" ref="G1567">_xlfn.IFS(Table1[[#This Row],[Performance Score]]&gt;=80,"Excellent",Table1[[#This Row],[Performance Score]]&gt;=60,"Good",Table1[[#This Row],[Performance Score]]&gt;=40,"Need Improvement")</f>
        <v>Good</v>
      </c>
      <c r="H1567" s="30">
        <f>Table1[[#This Row],[Bonus]]/Table1[[#This Row],[Basic Salary]]</f>
        <v>0.22294663261191019</v>
      </c>
      <c r="I1567" s="10">
        <f ca="1">DATEDIF(Table1[[#This Row],[Date of Birth]],TODAY(),"y")</f>
        <v>30</v>
      </c>
      <c r="J1567" s="34">
        <v>44631</v>
      </c>
      <c r="K1567" s="33" t="str" cm="1">
        <f t="array" aca="1" ref="K1567" ca="1">_xlfn.IFS(L1567&lt;3,"Junior",L1567&lt;=7,"Mid-Level",L1567&gt;7,"Senior")</f>
        <v>Mid-Level</v>
      </c>
      <c r="L1567" s="46">
        <f ca="1">INT(YEARFRAC(Table1[[#This Row],[Joining Date]],TODAY(),1))</f>
        <v>4</v>
      </c>
      <c r="M1567" s="25" t="str">
        <f t="shared" ca="1" si="24"/>
        <v>No</v>
      </c>
      <c r="N1567" s="26">
        <f>YEAR(Table1[[#This Row],[Joining Date]])</f>
        <v>2022</v>
      </c>
      <c r="O1567" s="46">
        <f>MONTH(Table1[[#This Row],[Joining Date]])</f>
        <v>3</v>
      </c>
      <c r="P1567" s="26">
        <f ca="1">NETWORKDAYS(Table1[[#This Row],[Joining Date]],TODAY())</f>
        <v>1122</v>
      </c>
      <c r="Q1567" s="26" t="str">
        <f>LEFT(Table1[[#This Row],[Department]],5)&amp;"-"&amp;RIGHT(Table1[[#This Row],[Employee ID]],3)</f>
        <v>IT-248</v>
      </c>
      <c r="R1567" s="26" t="str">
        <f>LEFT(Table1[[#This Row],[Department]],3)</f>
        <v>IT</v>
      </c>
      <c r="S1567" s="37">
        <f>_xlfn.XLOOKUP(Table1[[#This Row],[City]],Table2[City],Table2[Bonus %])</f>
        <v>4</v>
      </c>
      <c r="U1567" s="48" t="str">
        <v xml:space="preserve">Meera </v>
      </c>
      <c r="V1567" s="48" t="str">
        <v>Joshi</v>
      </c>
    </row>
    <row r="1568" spans="1:22" x14ac:dyDescent="0.35">
      <c r="A1568" s="7" t="s">
        <v>2361</v>
      </c>
      <c r="B1568" s="40" t="str">
        <f>LEFT(Table1[[#This Row],[Employee Name]],FIND(" ",Table1[[#This Row],[Employee Name]]))</f>
        <v xml:space="preserve">Rahul </v>
      </c>
      <c r="C1568" s="40" t="str">
        <f>RIGHT(Table1[[#This Row],[Employee Name]],LEN(Table1[[#This Row],[Employee Name]])-FIND(" ",Table1[[#This Row],[Employee Name]]))</f>
        <v>Verma</v>
      </c>
      <c r="D1568" s="22">
        <f>Table1[[#This Row],[Basic Salary]]+Table1[[#This Row],[Bonus]]</f>
        <v>109157</v>
      </c>
      <c r="E1568" s="8">
        <v>76</v>
      </c>
      <c r="F1568" s="45">
        <v>99</v>
      </c>
      <c r="G1568" s="8" t="str" cm="1">
        <f t="array" ref="G1568">_xlfn.IFS(Table1[[#This Row],[Performance Score]]&gt;=80,"Excellent",Table1[[#This Row],[Performance Score]]&gt;=60,"Good",Table1[[#This Row],[Performance Score]]&gt;=40,"Need Improvement")</f>
        <v>Excellent</v>
      </c>
      <c r="H1568" s="29">
        <f>Table1[[#This Row],[Bonus]]/Table1[[#This Row],[Basic Salary]]</f>
        <v>0.15691241309140241</v>
      </c>
      <c r="I1568" s="8">
        <f ca="1">DATEDIF(Table1[[#This Row],[Date of Birth]],TODAY(),"y")</f>
        <v>20</v>
      </c>
      <c r="J1568" s="33">
        <v>45079</v>
      </c>
      <c r="K1568" s="33" t="str" cm="1">
        <f t="array" aca="1" ref="K1568" ca="1">_xlfn.IFS(L1568&lt;3,"Junior",L1568&lt;=7,"Mid-Level",L1568&gt;7,"Senior")</f>
        <v>Mid-Level</v>
      </c>
      <c r="L1568" s="45">
        <f ca="1">INT(YEARFRAC(Table1[[#This Row],[Joining Date]],TODAY(),1))</f>
        <v>3</v>
      </c>
      <c r="M1568" s="25" t="str">
        <f t="shared" ca="1" si="24"/>
        <v>No</v>
      </c>
      <c r="N1568" s="25">
        <f>YEAR(Table1[[#This Row],[Joining Date]])</f>
        <v>2023</v>
      </c>
      <c r="O1568" s="45">
        <f>MONTH(Table1[[#This Row],[Joining Date]])</f>
        <v>6</v>
      </c>
      <c r="P1568" s="25">
        <f ca="1">NETWORKDAYS(Table1[[#This Row],[Joining Date]],TODAY())</f>
        <v>802</v>
      </c>
      <c r="Q1568" s="25" t="str">
        <f>LEFT(Table1[[#This Row],[Department]],5)&amp;"-"&amp;RIGHT(Table1[[#This Row],[Employee ID]],3)</f>
        <v>HR-305</v>
      </c>
      <c r="R1568" s="25" t="str">
        <f>LEFT(Table1[[#This Row],[Department]],3)</f>
        <v>HR</v>
      </c>
      <c r="S1568" s="36">
        <f>_xlfn.XLOOKUP(Table1[[#This Row],[City]],Table2[City],Table2[Bonus %])</f>
        <v>6</v>
      </c>
      <c r="U1568" s="48" t="str">
        <v xml:space="preserve">Rahul </v>
      </c>
      <c r="V1568" s="48" t="str">
        <v>Verma</v>
      </c>
    </row>
    <row r="1569" spans="1:22" x14ac:dyDescent="0.35">
      <c r="A1569" s="9" t="s">
        <v>2480</v>
      </c>
      <c r="B1569" s="41" t="str">
        <f>LEFT(Table1[[#This Row],[Employee Name]],FIND(" ",Table1[[#This Row],[Employee Name]]))</f>
        <v xml:space="preserve">Aditya </v>
      </c>
      <c r="C1569" s="41" t="str">
        <f>RIGHT(Table1[[#This Row],[Employee Name]],LEN(Table1[[#This Row],[Employee Name]])-FIND(" ",Table1[[#This Row],[Employee Name]]))</f>
        <v>Kapoor</v>
      </c>
      <c r="D1569" s="23">
        <f>Table1[[#This Row],[Basic Salary]]+Table1[[#This Row],[Bonus]]</f>
        <v>109143</v>
      </c>
      <c r="E1569" s="10">
        <v>76</v>
      </c>
      <c r="F1569" s="46">
        <v>89</v>
      </c>
      <c r="G1569" s="10" t="str" cm="1">
        <f t="array" ref="G1569">_xlfn.IFS(Table1[[#This Row],[Performance Score]]&gt;=80,"Excellent",Table1[[#This Row],[Performance Score]]&gt;=60,"Good",Table1[[#This Row],[Performance Score]]&gt;=40,"Need Improvement")</f>
        <v>Excellent</v>
      </c>
      <c r="H1569" s="30">
        <f>Table1[[#This Row],[Bonus]]/Table1[[#This Row],[Basic Salary]]</f>
        <v>0.20785515875211652</v>
      </c>
      <c r="I1569" s="10">
        <f ca="1">DATEDIF(Table1[[#This Row],[Date of Birth]],TODAY(),"y")</f>
        <v>34</v>
      </c>
      <c r="J1569" s="34">
        <v>45611</v>
      </c>
      <c r="K1569" s="33" t="str" cm="1">
        <f t="array" aca="1" ref="K1569" ca="1">_xlfn.IFS(L1569&lt;3,"Junior",L1569&lt;=7,"Mid-Level",L1569&gt;7,"Senior")</f>
        <v>Junior</v>
      </c>
      <c r="L1569" s="46">
        <f ca="1">INT(YEARFRAC(Table1[[#This Row],[Joining Date]],TODAY(),1))</f>
        <v>1</v>
      </c>
      <c r="M1569" s="25" t="str">
        <f t="shared" ca="1" si="24"/>
        <v>No</v>
      </c>
      <c r="N1569" s="26">
        <f>YEAR(Table1[[#This Row],[Joining Date]])</f>
        <v>2024</v>
      </c>
      <c r="O1569" s="46">
        <f>MONTH(Table1[[#This Row],[Joining Date]])</f>
        <v>11</v>
      </c>
      <c r="P1569" s="26">
        <f ca="1">NETWORKDAYS(Table1[[#This Row],[Joining Date]],TODAY())</f>
        <v>422</v>
      </c>
      <c r="Q1569" s="26" t="str">
        <f>LEFT(Table1[[#This Row],[Department]],5)&amp;"-"&amp;RIGHT(Table1[[#This Row],[Employee ID]],3)</f>
        <v>Suppo-424</v>
      </c>
      <c r="R1569" s="26" t="str">
        <f>LEFT(Table1[[#This Row],[Department]],3)</f>
        <v>Sup</v>
      </c>
      <c r="S1569" s="37">
        <f>_xlfn.XLOOKUP(Table1[[#This Row],[City]],Table2[City],Table2[Bonus %])</f>
        <v>7</v>
      </c>
      <c r="U1569" s="48" t="str">
        <v xml:space="preserve">Aditya </v>
      </c>
      <c r="V1569" s="48" t="str">
        <v>Kapoor</v>
      </c>
    </row>
    <row r="1570" spans="1:22" x14ac:dyDescent="0.35">
      <c r="A1570" s="7" t="s">
        <v>4502</v>
      </c>
      <c r="B1570" s="40" t="str">
        <f>LEFT(Table1[[#This Row],[Employee Name]],FIND(" ",Table1[[#This Row],[Employee Name]]))</f>
        <v xml:space="preserve">Swathi </v>
      </c>
      <c r="C1570" s="40" t="str">
        <f>RIGHT(Table1[[#This Row],[Employee Name]],LEN(Table1[[#This Row],[Employee Name]])-FIND(" ",Table1[[#This Row],[Employee Name]]))</f>
        <v>Ramesh</v>
      </c>
      <c r="D1570" s="22">
        <f>Table1[[#This Row],[Basic Salary]]+Table1[[#This Row],[Bonus]]</f>
        <v>109112</v>
      </c>
      <c r="E1570" s="8">
        <v>87</v>
      </c>
      <c r="F1570" s="45">
        <v>42</v>
      </c>
      <c r="G1570" s="8" t="str" cm="1">
        <f t="array" ref="G1570">_xlfn.IFS(Table1[[#This Row],[Performance Score]]&gt;=80,"Excellent",Table1[[#This Row],[Performance Score]]&gt;=60,"Good",Table1[[#This Row],[Performance Score]]&gt;=40,"Need Improvement")</f>
        <v>Need Improvement</v>
      </c>
      <c r="H1570" s="29">
        <f>Table1[[#This Row],[Bonus]]/Table1[[#This Row],[Basic Salary]]</f>
        <v>0.16092651111323905</v>
      </c>
      <c r="I1570" s="8">
        <f ca="1">DATEDIF(Table1[[#This Row],[Date of Birth]],TODAY(),"y")</f>
        <v>33</v>
      </c>
      <c r="J1570" s="33">
        <v>42413</v>
      </c>
      <c r="K1570" s="33" t="str" cm="1">
        <f t="array" aca="1" ref="K1570" ca="1">_xlfn.IFS(L1570&lt;3,"Junior",L1570&lt;=7,"Mid-Level",L1570&gt;7,"Senior")</f>
        <v>Senior</v>
      </c>
      <c r="L1570" s="45">
        <f ca="1">INT(YEARFRAC(Table1[[#This Row],[Joining Date]],TODAY(),1))</f>
        <v>10</v>
      </c>
      <c r="M1570" s="25" t="str">
        <f t="shared" ca="1" si="24"/>
        <v>Yes</v>
      </c>
      <c r="N1570" s="25">
        <f>YEAR(Table1[[#This Row],[Joining Date]])</f>
        <v>2016</v>
      </c>
      <c r="O1570" s="45">
        <f>MONTH(Table1[[#This Row],[Joining Date]])</f>
        <v>2</v>
      </c>
      <c r="P1570" s="25">
        <f ca="1">NETWORKDAYS(Table1[[#This Row],[Joining Date]],TODAY())</f>
        <v>2706</v>
      </c>
      <c r="Q1570" s="25" t="str">
        <f>LEFT(Table1[[#This Row],[Department]],5)&amp;"-"&amp;RIGHT(Table1[[#This Row],[Employee ID]],3)</f>
        <v>Finan-446</v>
      </c>
      <c r="R1570" s="25" t="str">
        <f>LEFT(Table1[[#This Row],[Department]],3)</f>
        <v>Fin</v>
      </c>
      <c r="S1570" s="36">
        <f>_xlfn.XLOOKUP(Table1[[#This Row],[City]],Table2[City],Table2[Bonus %])</f>
        <v>7</v>
      </c>
      <c r="U1570" s="48" t="str">
        <v xml:space="preserve">Swathi </v>
      </c>
      <c r="V1570" s="48" t="str">
        <v>Ramesh</v>
      </c>
    </row>
    <row r="1571" spans="1:22" x14ac:dyDescent="0.35">
      <c r="A1571" s="9" t="s">
        <v>986</v>
      </c>
      <c r="B1571" s="41" t="str">
        <f>LEFT(Table1[[#This Row],[Employee Name]],FIND(" ",Table1[[#This Row],[Employee Name]]))</f>
        <v xml:space="preserve">Ishita </v>
      </c>
      <c r="C1571" s="41" t="str">
        <f>RIGHT(Table1[[#This Row],[Employee Name]],LEN(Table1[[#This Row],[Employee Name]])-FIND(" ",Table1[[#This Row],[Employee Name]]))</f>
        <v>Roy</v>
      </c>
      <c r="D1571" s="23">
        <f>Table1[[#This Row],[Basic Salary]]+Table1[[#This Row],[Bonus]]</f>
        <v>109072</v>
      </c>
      <c r="E1571" s="10">
        <v>86</v>
      </c>
      <c r="F1571" s="46">
        <v>53</v>
      </c>
      <c r="G1571" s="10" t="str" cm="1">
        <f t="array" ref="G1571">_xlfn.IFS(Table1[[#This Row],[Performance Score]]&gt;=80,"Excellent",Table1[[#This Row],[Performance Score]]&gt;=60,"Good",Table1[[#This Row],[Performance Score]]&gt;=40,"Need Improvement")</f>
        <v>Need Improvement</v>
      </c>
      <c r="H1571" s="30">
        <f>Table1[[#This Row],[Bonus]]/Table1[[#This Row],[Basic Salary]]</f>
        <v>0.34321814733627248</v>
      </c>
      <c r="I1571" s="10">
        <f ca="1">DATEDIF(Table1[[#This Row],[Date of Birth]],TODAY(),"y")</f>
        <v>38</v>
      </c>
      <c r="J1571" s="34">
        <v>43287</v>
      </c>
      <c r="K1571" s="33" t="str" cm="1">
        <f t="array" aca="1" ref="K1571" ca="1">_xlfn.IFS(L1571&lt;3,"Junior",L1571&lt;=7,"Mid-Level",L1571&gt;7,"Senior")</f>
        <v>Mid-Level</v>
      </c>
      <c r="L1571" s="46">
        <f ca="1">INT(YEARFRAC(Table1[[#This Row],[Joining Date]],TODAY(),1))</f>
        <v>7</v>
      </c>
      <c r="M1571" s="25" t="str">
        <f t="shared" ca="1" si="24"/>
        <v>Yes</v>
      </c>
      <c r="N1571" s="26">
        <f>YEAR(Table1[[#This Row],[Joining Date]])</f>
        <v>2018</v>
      </c>
      <c r="O1571" s="46">
        <f>MONTH(Table1[[#This Row],[Joining Date]])</f>
        <v>7</v>
      </c>
      <c r="P1571" s="26">
        <f ca="1">NETWORKDAYS(Table1[[#This Row],[Joining Date]],TODAY())</f>
        <v>2082</v>
      </c>
      <c r="Q1571" s="26" t="str">
        <f>LEFT(Table1[[#This Row],[Department]],5)&amp;"-"&amp;RIGHT(Table1[[#This Row],[Employee ID]],3)</f>
        <v>Sales-930</v>
      </c>
      <c r="R1571" s="26" t="str">
        <f>LEFT(Table1[[#This Row],[Department]],3)</f>
        <v>Sal</v>
      </c>
      <c r="S1571" s="37">
        <f>_xlfn.XLOOKUP(Table1[[#This Row],[City]],Table2[City],Table2[Bonus %])</f>
        <v>8</v>
      </c>
      <c r="U1571" s="48" t="str">
        <v xml:space="preserve">Ishita </v>
      </c>
      <c r="V1571" s="48" t="str">
        <v>Roy</v>
      </c>
    </row>
    <row r="1572" spans="1:22" x14ac:dyDescent="0.35">
      <c r="A1572" s="7" t="s">
        <v>933</v>
      </c>
      <c r="B1572" s="40" t="str">
        <f>LEFT(Table1[[#This Row],[Employee Name]],FIND(" ",Table1[[#This Row],[Employee Name]]))</f>
        <v xml:space="preserve">Swathi </v>
      </c>
      <c r="C1572" s="40" t="str">
        <f>RIGHT(Table1[[#This Row],[Employee Name]],LEN(Table1[[#This Row],[Employee Name]])-FIND(" ",Table1[[#This Row],[Employee Name]]))</f>
        <v>Ramesh</v>
      </c>
      <c r="D1572" s="22">
        <f>Table1[[#This Row],[Basic Salary]]+Table1[[#This Row],[Bonus]]</f>
        <v>109049</v>
      </c>
      <c r="E1572" s="8">
        <v>86</v>
      </c>
      <c r="F1572" s="45">
        <v>44</v>
      </c>
      <c r="G1572" s="8" t="str" cm="1">
        <f t="array" ref="G1572">_xlfn.IFS(Table1[[#This Row],[Performance Score]]&gt;=80,"Excellent",Table1[[#This Row],[Performance Score]]&gt;=60,"Good",Table1[[#This Row],[Performance Score]]&gt;=40,"Need Improvement")</f>
        <v>Need Improvement</v>
      </c>
      <c r="H1572" s="29">
        <f>Table1[[#This Row],[Bonus]]/Table1[[#This Row],[Basic Salary]]</f>
        <v>0.26911841722432356</v>
      </c>
      <c r="I1572" s="8">
        <f ca="1">DATEDIF(Table1[[#This Row],[Date of Birth]],TODAY(),"y")</f>
        <v>32</v>
      </c>
      <c r="J1572" s="33">
        <v>42253</v>
      </c>
      <c r="K1572" s="33" t="str" cm="1">
        <f t="array" aca="1" ref="K1572" ca="1">_xlfn.IFS(L1572&lt;3,"Junior",L1572&lt;=7,"Mid-Level",L1572&gt;7,"Senior")</f>
        <v>Senior</v>
      </c>
      <c r="L1572" s="45">
        <f ca="1">INT(YEARFRAC(Table1[[#This Row],[Joining Date]],TODAY(),1))</f>
        <v>10</v>
      </c>
      <c r="M1572" s="25" t="str">
        <f t="shared" ca="1" si="24"/>
        <v>Yes</v>
      </c>
      <c r="N1572" s="25">
        <f>YEAR(Table1[[#This Row],[Joining Date]])</f>
        <v>2015</v>
      </c>
      <c r="O1572" s="45">
        <f>MONTH(Table1[[#This Row],[Joining Date]])</f>
        <v>9</v>
      </c>
      <c r="P1572" s="25">
        <f ca="1">NETWORKDAYS(Table1[[#This Row],[Joining Date]],TODAY())</f>
        <v>2821</v>
      </c>
      <c r="Q1572" s="25" t="str">
        <f>LEFT(Table1[[#This Row],[Department]],5)&amp;"-"&amp;RIGHT(Table1[[#This Row],[Employee ID]],3)</f>
        <v>HR-877</v>
      </c>
      <c r="R1572" s="25" t="str">
        <f>LEFT(Table1[[#This Row],[Department]],3)</f>
        <v>HR</v>
      </c>
      <c r="S1572" s="36">
        <f>_xlfn.XLOOKUP(Table1[[#This Row],[City]],Table2[City],Table2[Bonus %])</f>
        <v>8</v>
      </c>
      <c r="U1572" s="48" t="str">
        <v xml:space="preserve">Swathi </v>
      </c>
      <c r="V1572" s="48" t="str">
        <v>Ramesh</v>
      </c>
    </row>
    <row r="1573" spans="1:22" x14ac:dyDescent="0.35">
      <c r="A1573" s="9" t="s">
        <v>3642</v>
      </c>
      <c r="B1573" s="41" t="str">
        <f>LEFT(Table1[[#This Row],[Employee Name]],FIND(" ",Table1[[#This Row],[Employee Name]]))</f>
        <v xml:space="preserve">Arjun </v>
      </c>
      <c r="C1573" s="41" t="str">
        <f>RIGHT(Table1[[#This Row],[Employee Name]],LEN(Table1[[#This Row],[Employee Name]])-FIND(" ",Table1[[#This Row],[Employee Name]]))</f>
        <v>Mehta</v>
      </c>
      <c r="D1573" s="23">
        <f>Table1[[#This Row],[Basic Salary]]+Table1[[#This Row],[Bonus]]</f>
        <v>109044</v>
      </c>
      <c r="E1573" s="10">
        <v>96</v>
      </c>
      <c r="F1573" s="46">
        <v>81</v>
      </c>
      <c r="G1573" s="10" t="str" cm="1">
        <f t="array" ref="G1573">_xlfn.IFS(Table1[[#This Row],[Performance Score]]&gt;=80,"Excellent",Table1[[#This Row],[Performance Score]]&gt;=60,"Good",Table1[[#This Row],[Performance Score]]&gt;=40,"Need Improvement")</f>
        <v>Excellent</v>
      </c>
      <c r="H1573" s="30">
        <f>Table1[[#This Row],[Bonus]]/Table1[[#This Row],[Basic Salary]]</f>
        <v>0.1241765379024526</v>
      </c>
      <c r="I1573" s="10">
        <f ca="1">DATEDIF(Table1[[#This Row],[Date of Birth]],TODAY(),"y")</f>
        <v>37</v>
      </c>
      <c r="J1573" s="34">
        <v>45460</v>
      </c>
      <c r="K1573" s="33" t="str" cm="1">
        <f t="array" aca="1" ref="K1573" ca="1">_xlfn.IFS(L1573&lt;3,"Junior",L1573&lt;=7,"Mid-Level",L1573&gt;7,"Senior")</f>
        <v>Junior</v>
      </c>
      <c r="L1573" s="46">
        <f ca="1">INT(YEARFRAC(Table1[[#This Row],[Joining Date]],TODAY(),1))</f>
        <v>2</v>
      </c>
      <c r="M1573" s="25" t="str">
        <f t="shared" ca="1" si="24"/>
        <v>No</v>
      </c>
      <c r="N1573" s="26">
        <f>YEAR(Table1[[#This Row],[Joining Date]])</f>
        <v>2024</v>
      </c>
      <c r="O1573" s="46">
        <f>MONTH(Table1[[#This Row],[Joining Date]])</f>
        <v>6</v>
      </c>
      <c r="P1573" s="26">
        <f ca="1">NETWORKDAYS(Table1[[#This Row],[Joining Date]],TODAY())</f>
        <v>531</v>
      </c>
      <c r="Q1573" s="26" t="str">
        <f>LEFT(Table1[[#This Row],[Department]],5)&amp;"-"&amp;RIGHT(Table1[[#This Row],[Employee ID]],3)</f>
        <v>Sales-586</v>
      </c>
      <c r="R1573" s="26" t="str">
        <f>LEFT(Table1[[#This Row],[Department]],3)</f>
        <v>Sal</v>
      </c>
      <c r="S1573" s="37">
        <f>_xlfn.XLOOKUP(Table1[[#This Row],[City]],Table2[City],Table2[Bonus %])</f>
        <v>6</v>
      </c>
      <c r="U1573" s="48" t="str">
        <v xml:space="preserve">Arjun </v>
      </c>
      <c r="V1573" s="48" t="str">
        <v>Mehta</v>
      </c>
    </row>
    <row r="1574" spans="1:22" x14ac:dyDescent="0.35">
      <c r="A1574" s="7" t="s">
        <v>347</v>
      </c>
      <c r="B1574" s="40" t="str">
        <f>LEFT(Table1[[#This Row],[Employee Name]],FIND(" ",Table1[[#This Row],[Employee Name]]))</f>
        <v xml:space="preserve">Rohan </v>
      </c>
      <c r="C1574" s="40" t="str">
        <f>RIGHT(Table1[[#This Row],[Employee Name]],LEN(Table1[[#This Row],[Employee Name]])-FIND(" ",Table1[[#This Row],[Employee Name]]))</f>
        <v>Gupta</v>
      </c>
      <c r="D1574" s="22">
        <f>Table1[[#This Row],[Basic Salary]]+Table1[[#This Row],[Bonus]]</f>
        <v>109008</v>
      </c>
      <c r="E1574" s="8">
        <v>94</v>
      </c>
      <c r="F1574" s="45">
        <v>51</v>
      </c>
      <c r="G1574" s="8" t="str" cm="1">
        <f t="array" ref="G1574">_xlfn.IFS(Table1[[#This Row],[Performance Score]]&gt;=80,"Excellent",Table1[[#This Row],[Performance Score]]&gt;=60,"Good",Table1[[#This Row],[Performance Score]]&gt;=40,"Need Improvement")</f>
        <v>Need Improvement</v>
      </c>
      <c r="H1574" s="29">
        <f>Table1[[#This Row],[Bonus]]/Table1[[#This Row],[Basic Salary]]</f>
        <v>8.278204898980869E-2</v>
      </c>
      <c r="I1574" s="8">
        <f ca="1">DATEDIF(Table1[[#This Row],[Date of Birth]],TODAY(),"y")</f>
        <v>43</v>
      </c>
      <c r="J1574" s="33">
        <v>45317</v>
      </c>
      <c r="K1574" s="33" t="str" cm="1">
        <f t="array" aca="1" ref="K1574" ca="1">_xlfn.IFS(L1574&lt;3,"Junior",L1574&lt;=7,"Mid-Level",L1574&gt;7,"Senior")</f>
        <v>Junior</v>
      </c>
      <c r="L1574" s="45">
        <f ca="1">INT(YEARFRAC(Table1[[#This Row],[Joining Date]],TODAY(),1))</f>
        <v>2</v>
      </c>
      <c r="M1574" s="25" t="str">
        <f t="shared" ca="1" si="24"/>
        <v>No</v>
      </c>
      <c r="N1574" s="25">
        <f>YEAR(Table1[[#This Row],[Joining Date]])</f>
        <v>2024</v>
      </c>
      <c r="O1574" s="45">
        <f>MONTH(Table1[[#This Row],[Joining Date]])</f>
        <v>1</v>
      </c>
      <c r="P1574" s="25">
        <f ca="1">NETWORKDAYS(Table1[[#This Row],[Joining Date]],TODAY())</f>
        <v>632</v>
      </c>
      <c r="Q1574" s="25" t="str">
        <f>LEFT(Table1[[#This Row],[Department]],5)&amp;"-"&amp;RIGHT(Table1[[#This Row],[Employee ID]],3)</f>
        <v>Suppo-291</v>
      </c>
      <c r="R1574" s="25" t="str">
        <f>LEFT(Table1[[#This Row],[Department]],3)</f>
        <v>Sup</v>
      </c>
      <c r="S1574" s="36">
        <f>_xlfn.XLOOKUP(Table1[[#This Row],[City]],Table2[City],Table2[Bonus %])</f>
        <v>6</v>
      </c>
      <c r="U1574" s="48" t="str">
        <v xml:space="preserve">Rohan </v>
      </c>
      <c r="V1574" s="48" t="str">
        <v>Gupta</v>
      </c>
    </row>
    <row r="1575" spans="1:22" x14ac:dyDescent="0.35">
      <c r="A1575" s="9" t="s">
        <v>1069</v>
      </c>
      <c r="B1575" s="41" t="str">
        <f>LEFT(Table1[[#This Row],[Employee Name]],FIND(" ",Table1[[#This Row],[Employee Name]]))</f>
        <v xml:space="preserve">Karan </v>
      </c>
      <c r="C1575" s="41" t="str">
        <f>RIGHT(Table1[[#This Row],[Employee Name]],LEN(Table1[[#This Row],[Employee Name]])-FIND(" ",Table1[[#This Row],[Employee Name]]))</f>
        <v>Malhotra</v>
      </c>
      <c r="D1575" s="23">
        <f>Table1[[#This Row],[Basic Salary]]+Table1[[#This Row],[Bonus]]</f>
        <v>109000</v>
      </c>
      <c r="E1575" s="10">
        <v>66</v>
      </c>
      <c r="F1575" s="46">
        <v>60</v>
      </c>
      <c r="G1575" s="10" t="str" cm="1">
        <f t="array" ref="G1575">_xlfn.IFS(Table1[[#This Row],[Performance Score]]&gt;=80,"Excellent",Table1[[#This Row],[Performance Score]]&gt;=60,"Good",Table1[[#This Row],[Performance Score]]&gt;=40,"Need Improvement")</f>
        <v>Good</v>
      </c>
      <c r="H1575" s="30">
        <f>Table1[[#This Row],[Bonus]]/Table1[[#This Row],[Basic Salary]]</f>
        <v>9.1123857573300493E-2</v>
      </c>
      <c r="I1575" s="10">
        <f ca="1">DATEDIF(Table1[[#This Row],[Date of Birth]],TODAY(),"y")</f>
        <v>33</v>
      </c>
      <c r="J1575" s="34">
        <v>43781</v>
      </c>
      <c r="K1575" s="33" t="str" cm="1">
        <f t="array" aca="1" ref="K1575" ca="1">_xlfn.IFS(L1575&lt;3,"Junior",L1575&lt;=7,"Mid-Level",L1575&gt;7,"Senior")</f>
        <v>Mid-Level</v>
      </c>
      <c r="L1575" s="46">
        <f ca="1">INT(YEARFRAC(Table1[[#This Row],[Joining Date]],TODAY(),1))</f>
        <v>6</v>
      </c>
      <c r="M1575" s="25" t="str">
        <f t="shared" ca="1" si="24"/>
        <v>Yes</v>
      </c>
      <c r="N1575" s="26">
        <f>YEAR(Table1[[#This Row],[Joining Date]])</f>
        <v>2019</v>
      </c>
      <c r="O1575" s="46">
        <f>MONTH(Table1[[#This Row],[Joining Date]])</f>
        <v>11</v>
      </c>
      <c r="P1575" s="26">
        <f ca="1">NETWORKDAYS(Table1[[#This Row],[Joining Date]],TODAY())</f>
        <v>1730</v>
      </c>
      <c r="Q1575" s="26" t="str">
        <f>LEFT(Table1[[#This Row],[Department]],5)&amp;"-"&amp;RIGHT(Table1[[#This Row],[Employee ID]],3)</f>
        <v>Marke-013</v>
      </c>
      <c r="R1575" s="26" t="str">
        <f>LEFT(Table1[[#This Row],[Department]],3)</f>
        <v>Mar</v>
      </c>
      <c r="S1575" s="37">
        <f>_xlfn.XLOOKUP(Table1[[#This Row],[City]],Table2[City],Table2[Bonus %])</f>
        <v>5</v>
      </c>
      <c r="U1575" s="48" t="str">
        <v xml:space="preserve">Karan </v>
      </c>
      <c r="V1575" s="48" t="str">
        <v>Malhotra</v>
      </c>
    </row>
    <row r="1576" spans="1:22" x14ac:dyDescent="0.35">
      <c r="A1576" s="7" t="s">
        <v>975</v>
      </c>
      <c r="B1576" s="40" t="str">
        <f>LEFT(Table1[[#This Row],[Employee Name]],FIND(" ",Table1[[#This Row],[Employee Name]]))</f>
        <v xml:space="preserve">Krishna </v>
      </c>
      <c r="C1576" s="40" t="str">
        <f>RIGHT(Table1[[#This Row],[Employee Name]],LEN(Table1[[#This Row],[Employee Name]])-FIND(" ",Table1[[#This Row],[Employee Name]]))</f>
        <v>Chaitanya</v>
      </c>
      <c r="D1576" s="22">
        <f>Table1[[#This Row],[Basic Salary]]+Table1[[#This Row],[Bonus]]</f>
        <v>108999</v>
      </c>
      <c r="E1576" s="8">
        <v>91</v>
      </c>
      <c r="F1576" s="45">
        <v>73</v>
      </c>
      <c r="G1576" s="8" t="str" cm="1">
        <f t="array" ref="G1576">_xlfn.IFS(Table1[[#This Row],[Performance Score]]&gt;=80,"Excellent",Table1[[#This Row],[Performance Score]]&gt;=60,"Good",Table1[[#This Row],[Performance Score]]&gt;=40,"Need Improvement")</f>
        <v>Good</v>
      </c>
      <c r="H1576" s="29">
        <f>Table1[[#This Row],[Bonus]]/Table1[[#This Row],[Basic Salary]]</f>
        <v>0.18818130286910265</v>
      </c>
      <c r="I1576" s="8">
        <f ca="1">DATEDIF(Table1[[#This Row],[Date of Birth]],TODAY(),"y")</f>
        <v>17</v>
      </c>
      <c r="J1576" s="33">
        <v>43594</v>
      </c>
      <c r="K1576" s="33" t="str" cm="1">
        <f t="array" aca="1" ref="K1576" ca="1">_xlfn.IFS(L1576&lt;3,"Junior",L1576&lt;=7,"Mid-Level",L1576&gt;7,"Senior")</f>
        <v>Mid-Level</v>
      </c>
      <c r="L1576" s="45">
        <f ca="1">INT(YEARFRAC(Table1[[#This Row],[Joining Date]],TODAY(),1))</f>
        <v>7</v>
      </c>
      <c r="M1576" s="25" t="str">
        <f t="shared" ca="1" si="24"/>
        <v>Yes</v>
      </c>
      <c r="N1576" s="25">
        <f>YEAR(Table1[[#This Row],[Joining Date]])</f>
        <v>2019</v>
      </c>
      <c r="O1576" s="45">
        <f>MONTH(Table1[[#This Row],[Joining Date]])</f>
        <v>5</v>
      </c>
      <c r="P1576" s="25">
        <f ca="1">NETWORKDAYS(Table1[[#This Row],[Joining Date]],TODAY())</f>
        <v>1863</v>
      </c>
      <c r="Q1576" s="25" t="str">
        <f>LEFT(Table1[[#This Row],[Department]],5)&amp;"-"&amp;RIGHT(Table1[[#This Row],[Employee ID]],3)</f>
        <v>Finan-919</v>
      </c>
      <c r="R1576" s="25" t="str">
        <f>LEFT(Table1[[#This Row],[Department]],3)</f>
        <v>Fin</v>
      </c>
      <c r="S1576" s="36">
        <f>_xlfn.XLOOKUP(Table1[[#This Row],[City]],Table2[City],Table2[Bonus %])</f>
        <v>8</v>
      </c>
      <c r="U1576" s="48" t="str">
        <v xml:space="preserve">Krishna </v>
      </c>
      <c r="V1576" s="48" t="str">
        <v>Chaitanya</v>
      </c>
    </row>
    <row r="1577" spans="1:22" x14ac:dyDescent="0.35">
      <c r="A1577" s="9" t="s">
        <v>3850</v>
      </c>
      <c r="B1577" s="41" t="str">
        <f>LEFT(Table1[[#This Row],[Employee Name]],FIND(" ",Table1[[#This Row],[Employee Name]]))</f>
        <v xml:space="preserve">Aditya </v>
      </c>
      <c r="C1577" s="41" t="str">
        <f>RIGHT(Table1[[#This Row],[Employee Name]],LEN(Table1[[#This Row],[Employee Name]])-FIND(" ",Table1[[#This Row],[Employee Name]]))</f>
        <v>Kapoor</v>
      </c>
      <c r="D1577" s="23">
        <f>Table1[[#This Row],[Basic Salary]]+Table1[[#This Row],[Bonus]]</f>
        <v>108978</v>
      </c>
      <c r="E1577" s="10">
        <v>74</v>
      </c>
      <c r="F1577" s="46">
        <v>54</v>
      </c>
      <c r="G1577" s="10" t="str" cm="1">
        <f t="array" ref="G1577">_xlfn.IFS(Table1[[#This Row],[Performance Score]]&gt;=80,"Excellent",Table1[[#This Row],[Performance Score]]&gt;=60,"Good",Table1[[#This Row],[Performance Score]]&gt;=40,"Need Improvement")</f>
        <v>Need Improvement</v>
      </c>
      <c r="H1577" s="30">
        <f>Table1[[#This Row],[Bonus]]/Table1[[#This Row],[Basic Salary]]</f>
        <v>0.28402771231972851</v>
      </c>
      <c r="I1577" s="10">
        <f ca="1">DATEDIF(Table1[[#This Row],[Date of Birth]],TODAY(),"y")</f>
        <v>20</v>
      </c>
      <c r="J1577" s="34">
        <v>44946</v>
      </c>
      <c r="K1577" s="33" t="str" cm="1">
        <f t="array" aca="1" ref="K1577" ca="1">_xlfn.IFS(L1577&lt;3,"Junior",L1577&lt;=7,"Mid-Level",L1577&gt;7,"Senior")</f>
        <v>Mid-Level</v>
      </c>
      <c r="L1577" s="46">
        <f ca="1">INT(YEARFRAC(Table1[[#This Row],[Joining Date]],TODAY(),1))</f>
        <v>3</v>
      </c>
      <c r="M1577" s="25" t="str">
        <f t="shared" ca="1" si="24"/>
        <v>No</v>
      </c>
      <c r="N1577" s="26">
        <f>YEAR(Table1[[#This Row],[Joining Date]])</f>
        <v>2023</v>
      </c>
      <c r="O1577" s="46">
        <f>MONTH(Table1[[#This Row],[Joining Date]])</f>
        <v>1</v>
      </c>
      <c r="P1577" s="26">
        <f ca="1">NETWORKDAYS(Table1[[#This Row],[Joining Date]],TODAY())</f>
        <v>897</v>
      </c>
      <c r="Q1577" s="26" t="str">
        <f>LEFT(Table1[[#This Row],[Department]],5)&amp;"-"&amp;RIGHT(Table1[[#This Row],[Employee ID]],3)</f>
        <v>HR-794</v>
      </c>
      <c r="R1577" s="26" t="str">
        <f>LEFT(Table1[[#This Row],[Department]],3)</f>
        <v>HR</v>
      </c>
      <c r="S1577" s="37">
        <f>_xlfn.XLOOKUP(Table1[[#This Row],[City]],Table2[City],Table2[Bonus %])</f>
        <v>8</v>
      </c>
      <c r="U1577" s="48" t="str">
        <v xml:space="preserve">Aditya </v>
      </c>
      <c r="V1577" s="48" t="str">
        <v>Kapoor</v>
      </c>
    </row>
    <row r="1578" spans="1:22" x14ac:dyDescent="0.35">
      <c r="A1578" s="7" t="s">
        <v>3856</v>
      </c>
      <c r="B1578" s="40" t="str">
        <f>LEFT(Table1[[#This Row],[Employee Name]],FIND(" ",Table1[[#This Row],[Employee Name]]))</f>
        <v xml:space="preserve">Kavya </v>
      </c>
      <c r="C1578" s="40" t="str">
        <f>RIGHT(Table1[[#This Row],[Employee Name]],LEN(Table1[[#This Row],[Employee Name]])-FIND(" ",Table1[[#This Row],[Employee Name]]))</f>
        <v>Nair</v>
      </c>
      <c r="D1578" s="22">
        <f>Table1[[#This Row],[Basic Salary]]+Table1[[#This Row],[Bonus]]</f>
        <v>108970</v>
      </c>
      <c r="E1578" s="8">
        <v>78</v>
      </c>
      <c r="F1578" s="45">
        <v>100</v>
      </c>
      <c r="G1578" s="8" t="str" cm="1">
        <f t="array" ref="G1578">_xlfn.IFS(Table1[[#This Row],[Performance Score]]&gt;=80,"Excellent",Table1[[#This Row],[Performance Score]]&gt;=60,"Good",Table1[[#This Row],[Performance Score]]&gt;=40,"Need Improvement")</f>
        <v>Excellent</v>
      </c>
      <c r="H1578" s="29">
        <f>Table1[[#This Row],[Bonus]]/Table1[[#This Row],[Basic Salary]]</f>
        <v>0.15638895079218532</v>
      </c>
      <c r="I1578" s="8">
        <f ca="1">DATEDIF(Table1[[#This Row],[Date of Birth]],TODAY(),"y")</f>
        <v>37</v>
      </c>
      <c r="J1578" s="33">
        <v>44523</v>
      </c>
      <c r="K1578" s="33" t="str" cm="1">
        <f t="array" aca="1" ref="K1578" ca="1">_xlfn.IFS(L1578&lt;3,"Junior",L1578&lt;=7,"Mid-Level",L1578&gt;7,"Senior")</f>
        <v>Mid-Level</v>
      </c>
      <c r="L1578" s="45">
        <f ca="1">INT(YEARFRAC(Table1[[#This Row],[Joining Date]],TODAY(),1))</f>
        <v>4</v>
      </c>
      <c r="M1578" s="25" t="str">
        <f t="shared" ca="1" si="24"/>
        <v>No</v>
      </c>
      <c r="N1578" s="25">
        <f>YEAR(Table1[[#This Row],[Joining Date]])</f>
        <v>2021</v>
      </c>
      <c r="O1578" s="45">
        <f>MONTH(Table1[[#This Row],[Joining Date]])</f>
        <v>11</v>
      </c>
      <c r="P1578" s="25">
        <f ca="1">NETWORKDAYS(Table1[[#This Row],[Joining Date]],TODAY())</f>
        <v>1200</v>
      </c>
      <c r="Q1578" s="25" t="str">
        <f>LEFT(Table1[[#This Row],[Department]],5)&amp;"-"&amp;RIGHT(Table1[[#This Row],[Employee ID]],3)</f>
        <v>Opera-800</v>
      </c>
      <c r="R1578" s="25" t="str">
        <f>LEFT(Table1[[#This Row],[Department]],3)</f>
        <v>Ope</v>
      </c>
      <c r="S1578" s="36">
        <f>_xlfn.XLOOKUP(Table1[[#This Row],[City]],Table2[City],Table2[Bonus %])</f>
        <v>8</v>
      </c>
      <c r="U1578" s="48" t="str">
        <v xml:space="preserve">Kavya </v>
      </c>
      <c r="V1578" s="48" t="str">
        <v>Nair</v>
      </c>
    </row>
    <row r="1579" spans="1:22" x14ac:dyDescent="0.35">
      <c r="A1579" s="9" t="s">
        <v>2953</v>
      </c>
      <c r="B1579" s="41" t="str">
        <f>LEFT(Table1[[#This Row],[Employee Name]],FIND(" ",Table1[[#This Row],[Employee Name]]))</f>
        <v xml:space="preserve">Aarav </v>
      </c>
      <c r="C1579" s="41" t="str">
        <f>RIGHT(Table1[[#This Row],[Employee Name]],LEN(Table1[[#This Row],[Employee Name]])-FIND(" ",Table1[[#This Row],[Employee Name]]))</f>
        <v>Sharma</v>
      </c>
      <c r="D1579" s="23">
        <f>Table1[[#This Row],[Basic Salary]]+Table1[[#This Row],[Bonus]]</f>
        <v>108962</v>
      </c>
      <c r="E1579" s="10">
        <v>93</v>
      </c>
      <c r="F1579" s="46">
        <v>92</v>
      </c>
      <c r="G1579" s="10" t="str" cm="1">
        <f t="array" ref="G1579">_xlfn.IFS(Table1[[#This Row],[Performance Score]]&gt;=80,"Excellent",Table1[[#This Row],[Performance Score]]&gt;=60,"Good",Table1[[#This Row],[Performance Score]]&gt;=40,"Need Improvement")</f>
        <v>Excellent</v>
      </c>
      <c r="H1579" s="30">
        <f>Table1[[#This Row],[Bonus]]/Table1[[#This Row],[Basic Salary]]</f>
        <v>6.5695144016822332E-2</v>
      </c>
      <c r="I1579" s="10">
        <f ca="1">DATEDIF(Table1[[#This Row],[Date of Birth]],TODAY(),"y")</f>
        <v>44</v>
      </c>
      <c r="J1579" s="34">
        <v>44963</v>
      </c>
      <c r="K1579" s="33" t="str" cm="1">
        <f t="array" aca="1" ref="K1579" ca="1">_xlfn.IFS(L1579&lt;3,"Junior",L1579&lt;=7,"Mid-Level",L1579&gt;7,"Senior")</f>
        <v>Mid-Level</v>
      </c>
      <c r="L1579" s="46">
        <f ca="1">INT(YEARFRAC(Table1[[#This Row],[Joining Date]],TODAY(),1))</f>
        <v>3</v>
      </c>
      <c r="M1579" s="25" t="str">
        <f t="shared" ca="1" si="24"/>
        <v>No</v>
      </c>
      <c r="N1579" s="26">
        <f>YEAR(Table1[[#This Row],[Joining Date]])</f>
        <v>2023</v>
      </c>
      <c r="O1579" s="46">
        <f>MONTH(Table1[[#This Row],[Joining Date]])</f>
        <v>2</v>
      </c>
      <c r="P1579" s="26">
        <f ca="1">NETWORKDAYS(Table1[[#This Row],[Joining Date]],TODAY())</f>
        <v>886</v>
      </c>
      <c r="Q1579" s="26" t="str">
        <f>LEFT(Table1[[#This Row],[Department]],5)&amp;"-"&amp;RIGHT(Table1[[#This Row],[Employee ID]],3)</f>
        <v>HR-897</v>
      </c>
      <c r="R1579" s="26" t="str">
        <f>LEFT(Table1[[#This Row],[Department]],3)</f>
        <v>HR</v>
      </c>
      <c r="S1579" s="37">
        <f>_xlfn.XLOOKUP(Table1[[#This Row],[City]],Table2[City],Table2[Bonus %])</f>
        <v>4</v>
      </c>
      <c r="U1579" s="48" t="str">
        <v xml:space="preserve">Aarav </v>
      </c>
      <c r="V1579" s="48" t="str">
        <v>Sharma</v>
      </c>
    </row>
    <row r="1580" spans="1:22" x14ac:dyDescent="0.35">
      <c r="A1580" s="7" t="s">
        <v>757</v>
      </c>
      <c r="B1580" s="40" t="str">
        <f>LEFT(Table1[[#This Row],[Employee Name]],FIND(" ",Table1[[#This Row],[Employee Name]]))</f>
        <v xml:space="preserve">Aarav </v>
      </c>
      <c r="C1580" s="40" t="str">
        <f>RIGHT(Table1[[#This Row],[Employee Name]],LEN(Table1[[#This Row],[Employee Name]])-FIND(" ",Table1[[#This Row],[Employee Name]]))</f>
        <v>Sharma</v>
      </c>
      <c r="D1580" s="22">
        <f>Table1[[#This Row],[Basic Salary]]+Table1[[#This Row],[Bonus]]</f>
        <v>108889</v>
      </c>
      <c r="E1580" s="8">
        <v>97</v>
      </c>
      <c r="F1580" s="45">
        <v>41</v>
      </c>
      <c r="G1580" s="8" t="str" cm="1">
        <f t="array" ref="G1580">_xlfn.IFS(Table1[[#This Row],[Performance Score]]&gt;=80,"Excellent",Table1[[#This Row],[Performance Score]]&gt;=60,"Good",Table1[[#This Row],[Performance Score]]&gt;=40,"Need Improvement")</f>
        <v>Need Improvement</v>
      </c>
      <c r="H1580" s="29">
        <f>Table1[[#This Row],[Bonus]]/Table1[[#This Row],[Basic Salary]]</f>
        <v>0.27805490674773176</v>
      </c>
      <c r="I1580" s="8">
        <f ca="1">DATEDIF(Table1[[#This Row],[Date of Birth]],TODAY(),"y")</f>
        <v>14</v>
      </c>
      <c r="J1580" s="33">
        <v>42667</v>
      </c>
      <c r="K1580" s="33" t="str" cm="1">
        <f t="array" aca="1" ref="K1580" ca="1">_xlfn.IFS(L1580&lt;3,"Junior",L1580&lt;=7,"Mid-Level",L1580&gt;7,"Senior")</f>
        <v>Senior</v>
      </c>
      <c r="L1580" s="45">
        <f ca="1">INT(YEARFRAC(Table1[[#This Row],[Joining Date]],TODAY(),1))</f>
        <v>9</v>
      </c>
      <c r="M1580" s="25" t="str">
        <f t="shared" ca="1" si="24"/>
        <v>Yes</v>
      </c>
      <c r="N1580" s="25">
        <f>YEAR(Table1[[#This Row],[Joining Date]])</f>
        <v>2016</v>
      </c>
      <c r="O1580" s="45">
        <f>MONTH(Table1[[#This Row],[Joining Date]])</f>
        <v>10</v>
      </c>
      <c r="P1580" s="25">
        <f ca="1">NETWORKDAYS(Table1[[#This Row],[Joining Date]],TODAY())</f>
        <v>2526</v>
      </c>
      <c r="Q1580" s="25" t="str">
        <f>LEFT(Table1[[#This Row],[Department]],5)&amp;"-"&amp;RIGHT(Table1[[#This Row],[Employee ID]],3)</f>
        <v>Marke-701</v>
      </c>
      <c r="R1580" s="25" t="str">
        <f>LEFT(Table1[[#This Row],[Department]],3)</f>
        <v>Mar</v>
      </c>
      <c r="S1580" s="36">
        <f>_xlfn.XLOOKUP(Table1[[#This Row],[City]],Table2[City],Table2[Bonus %])</f>
        <v>8</v>
      </c>
      <c r="U1580" s="48" t="str">
        <v xml:space="preserve">Aarav </v>
      </c>
      <c r="V1580" s="48" t="str">
        <v>Sharma</v>
      </c>
    </row>
    <row r="1581" spans="1:22" x14ac:dyDescent="0.35">
      <c r="A1581" s="9" t="s">
        <v>1372</v>
      </c>
      <c r="B1581" s="41" t="str">
        <f>LEFT(Table1[[#This Row],[Employee Name]],FIND(" ",Table1[[#This Row],[Employee Name]]))</f>
        <v xml:space="preserve">Karan </v>
      </c>
      <c r="C1581" s="41" t="str">
        <f>RIGHT(Table1[[#This Row],[Employee Name]],LEN(Table1[[#This Row],[Employee Name]])-FIND(" ",Table1[[#This Row],[Employee Name]]))</f>
        <v>Malhotra</v>
      </c>
      <c r="D1581" s="23">
        <f>Table1[[#This Row],[Basic Salary]]+Table1[[#This Row],[Bonus]]</f>
        <v>108803</v>
      </c>
      <c r="E1581" s="10">
        <v>93</v>
      </c>
      <c r="F1581" s="46">
        <v>45</v>
      </c>
      <c r="G1581" s="10" t="str" cm="1">
        <f t="array" ref="G1581">_xlfn.IFS(Table1[[#This Row],[Performance Score]]&gt;=80,"Excellent",Table1[[#This Row],[Performance Score]]&gt;=60,"Good",Table1[[#This Row],[Performance Score]]&gt;=40,"Need Improvement")</f>
        <v>Need Improvement</v>
      </c>
      <c r="H1581" s="30">
        <f>Table1[[#This Row],[Bonus]]/Table1[[#This Row],[Basic Salary]]</f>
        <v>0.16470235610220837</v>
      </c>
      <c r="I1581" s="10">
        <f ca="1">DATEDIF(Table1[[#This Row],[Date of Birth]],TODAY(),"y")</f>
        <v>32</v>
      </c>
      <c r="J1581" s="34">
        <v>43459</v>
      </c>
      <c r="K1581" s="33" t="str" cm="1">
        <f t="array" aca="1" ref="K1581" ca="1">_xlfn.IFS(L1581&lt;3,"Junior",L1581&lt;=7,"Mid-Level",L1581&gt;7,"Senior")</f>
        <v>Mid-Level</v>
      </c>
      <c r="L1581" s="46">
        <f ca="1">INT(YEARFRAC(Table1[[#This Row],[Joining Date]],TODAY(),1))</f>
        <v>7</v>
      </c>
      <c r="M1581" s="25" t="str">
        <f t="shared" ca="1" si="24"/>
        <v>Yes</v>
      </c>
      <c r="N1581" s="26">
        <f>YEAR(Table1[[#This Row],[Joining Date]])</f>
        <v>2018</v>
      </c>
      <c r="O1581" s="46">
        <f>MONTH(Table1[[#This Row],[Joining Date]])</f>
        <v>12</v>
      </c>
      <c r="P1581" s="26">
        <f ca="1">NETWORKDAYS(Table1[[#This Row],[Joining Date]],TODAY())</f>
        <v>1960</v>
      </c>
      <c r="Q1581" s="26" t="str">
        <f>LEFT(Table1[[#This Row],[Department]],5)&amp;"-"&amp;RIGHT(Table1[[#This Row],[Employee ID]],3)</f>
        <v>Marke-316</v>
      </c>
      <c r="R1581" s="26" t="str">
        <f>LEFT(Table1[[#This Row],[Department]],3)</f>
        <v>Mar</v>
      </c>
      <c r="S1581" s="37">
        <f>_xlfn.XLOOKUP(Table1[[#This Row],[City]],Table2[City],Table2[Bonus %])</f>
        <v>4</v>
      </c>
      <c r="U1581" s="48" t="str">
        <v xml:space="preserve">Karan </v>
      </c>
      <c r="V1581" s="48" t="str">
        <v>Malhotra</v>
      </c>
    </row>
    <row r="1582" spans="1:22" x14ac:dyDescent="0.35">
      <c r="A1582" s="7" t="s">
        <v>3953</v>
      </c>
      <c r="B1582" s="40" t="str">
        <f>LEFT(Table1[[#This Row],[Employee Name]],FIND(" ",Table1[[#This Row],[Employee Name]]))</f>
        <v xml:space="preserve">Aditya </v>
      </c>
      <c r="C1582" s="40" t="str">
        <f>RIGHT(Table1[[#This Row],[Employee Name]],LEN(Table1[[#This Row],[Employee Name]])-FIND(" ",Table1[[#This Row],[Employee Name]]))</f>
        <v>Kapoor</v>
      </c>
      <c r="D1582" s="22">
        <f>Table1[[#This Row],[Basic Salary]]+Table1[[#This Row],[Bonus]]</f>
        <v>108766</v>
      </c>
      <c r="E1582" s="8">
        <v>99</v>
      </c>
      <c r="F1582" s="45">
        <v>46</v>
      </c>
      <c r="G1582" s="8" t="str" cm="1">
        <f t="array" ref="G1582">_xlfn.IFS(Table1[[#This Row],[Performance Score]]&gt;=80,"Excellent",Table1[[#This Row],[Performance Score]]&gt;=60,"Good",Table1[[#This Row],[Performance Score]]&gt;=40,"Need Improvement")</f>
        <v>Need Improvement</v>
      </c>
      <c r="H1582" s="29">
        <f>Table1[[#This Row],[Bonus]]/Table1[[#This Row],[Basic Salary]]</f>
        <v>0.31722617836554762</v>
      </c>
      <c r="I1582" s="8">
        <f ca="1">DATEDIF(Table1[[#This Row],[Date of Birth]],TODAY(),"y")</f>
        <v>41</v>
      </c>
      <c r="J1582" s="33">
        <v>44265</v>
      </c>
      <c r="K1582" s="33" t="str" cm="1">
        <f t="array" aca="1" ref="K1582" ca="1">_xlfn.IFS(L1582&lt;3,"Junior",L1582&lt;=7,"Mid-Level",L1582&gt;7,"Senior")</f>
        <v>Mid-Level</v>
      </c>
      <c r="L1582" s="45">
        <f ca="1">INT(YEARFRAC(Table1[[#This Row],[Joining Date]],TODAY(),1))</f>
        <v>5</v>
      </c>
      <c r="M1582" s="25" t="str">
        <f t="shared" ca="1" si="24"/>
        <v>No</v>
      </c>
      <c r="N1582" s="25">
        <f>YEAR(Table1[[#This Row],[Joining Date]])</f>
        <v>2021</v>
      </c>
      <c r="O1582" s="45">
        <f>MONTH(Table1[[#This Row],[Joining Date]])</f>
        <v>3</v>
      </c>
      <c r="P1582" s="25">
        <f ca="1">NETWORKDAYS(Table1[[#This Row],[Joining Date]],TODAY())</f>
        <v>1384</v>
      </c>
      <c r="Q1582" s="25" t="str">
        <f>LEFT(Table1[[#This Row],[Department]],5)&amp;"-"&amp;RIGHT(Table1[[#This Row],[Employee ID]],3)</f>
        <v>Marke-897</v>
      </c>
      <c r="R1582" s="25" t="str">
        <f>LEFT(Table1[[#This Row],[Department]],3)</f>
        <v>Mar</v>
      </c>
      <c r="S1582" s="36">
        <f>_xlfn.XLOOKUP(Table1[[#This Row],[City]],Table2[City],Table2[Bonus %])</f>
        <v>6</v>
      </c>
      <c r="U1582" s="48" t="str">
        <v xml:space="preserve">Aditya </v>
      </c>
      <c r="V1582" s="48" t="str">
        <v>Kapoor</v>
      </c>
    </row>
    <row r="1583" spans="1:22" x14ac:dyDescent="0.35">
      <c r="A1583" s="9" t="s">
        <v>3333</v>
      </c>
      <c r="B1583" s="41" t="str">
        <f>LEFT(Table1[[#This Row],[Employee Name]],FIND(" ",Table1[[#This Row],[Employee Name]]))</f>
        <v xml:space="preserve">Gayathri </v>
      </c>
      <c r="C1583" s="41" t="str">
        <f>RIGHT(Table1[[#This Row],[Employee Name]],LEN(Table1[[#This Row],[Employee Name]])-FIND(" ",Table1[[#This Row],[Employee Name]]))</f>
        <v>Iyer</v>
      </c>
      <c r="D1583" s="23">
        <f>Table1[[#This Row],[Basic Salary]]+Table1[[#This Row],[Bonus]]</f>
        <v>108745</v>
      </c>
      <c r="E1583" s="10">
        <v>66</v>
      </c>
      <c r="F1583" s="46">
        <v>94</v>
      </c>
      <c r="G1583" s="10" t="str" cm="1">
        <f t="array" ref="G1583">_xlfn.IFS(Table1[[#This Row],[Performance Score]]&gt;=80,"Excellent",Table1[[#This Row],[Performance Score]]&gt;=60,"Good",Table1[[#This Row],[Performance Score]]&gt;=40,"Need Improvement")</f>
        <v>Excellent</v>
      </c>
      <c r="H1583" s="30">
        <f>Table1[[#This Row],[Bonus]]/Table1[[#This Row],[Basic Salary]]</f>
        <v>0.36383018749608076</v>
      </c>
      <c r="I1583" s="10">
        <f ca="1">DATEDIF(Table1[[#This Row],[Date of Birth]],TODAY(),"y")</f>
        <v>33</v>
      </c>
      <c r="J1583" s="34">
        <v>42327</v>
      </c>
      <c r="K1583" s="33" t="str" cm="1">
        <f t="array" aca="1" ref="K1583" ca="1">_xlfn.IFS(L1583&lt;3,"Junior",L1583&lt;=7,"Mid-Level",L1583&gt;7,"Senior")</f>
        <v>Senior</v>
      </c>
      <c r="L1583" s="46">
        <f ca="1">INT(YEARFRAC(Table1[[#This Row],[Joining Date]],TODAY(),1))</f>
        <v>10</v>
      </c>
      <c r="M1583" s="25" t="str">
        <f t="shared" ca="1" si="24"/>
        <v>Yes</v>
      </c>
      <c r="N1583" s="26">
        <f>YEAR(Table1[[#This Row],[Joining Date]])</f>
        <v>2015</v>
      </c>
      <c r="O1583" s="46">
        <f>MONTH(Table1[[#This Row],[Joining Date]])</f>
        <v>11</v>
      </c>
      <c r="P1583" s="26">
        <f ca="1">NETWORKDAYS(Table1[[#This Row],[Joining Date]],TODAY())</f>
        <v>2768</v>
      </c>
      <c r="Q1583" s="26" t="str">
        <f>LEFT(Table1[[#This Row],[Department]],5)&amp;"-"&amp;RIGHT(Table1[[#This Row],[Employee ID]],3)</f>
        <v>HR-277</v>
      </c>
      <c r="R1583" s="26" t="str">
        <f>LEFT(Table1[[#This Row],[Department]],3)</f>
        <v>HR</v>
      </c>
      <c r="S1583" s="37">
        <f>_xlfn.XLOOKUP(Table1[[#This Row],[City]],Table2[City],Table2[Bonus %])</f>
        <v>5</v>
      </c>
      <c r="U1583" s="48" t="str">
        <v xml:space="preserve">Gayathri </v>
      </c>
      <c r="V1583" s="48" t="str">
        <v>Iyer</v>
      </c>
    </row>
    <row r="1584" spans="1:22" x14ac:dyDescent="0.35">
      <c r="A1584" s="7" t="s">
        <v>4069</v>
      </c>
      <c r="B1584" s="40" t="str">
        <f>LEFT(Table1[[#This Row],[Employee Name]],FIND(" ",Table1[[#This Row],[Employee Name]]))</f>
        <v xml:space="preserve">Ajay </v>
      </c>
      <c r="C1584" s="40" t="str">
        <f>RIGHT(Table1[[#This Row],[Employee Name]],LEN(Table1[[#This Row],[Employee Name]])-FIND(" ",Table1[[#This Row],[Employee Name]]))</f>
        <v>Singh</v>
      </c>
      <c r="D1584" s="22">
        <f>Table1[[#This Row],[Basic Salary]]+Table1[[#This Row],[Bonus]]</f>
        <v>108739</v>
      </c>
      <c r="E1584" s="8">
        <v>61</v>
      </c>
      <c r="F1584" s="45">
        <v>52</v>
      </c>
      <c r="G1584" s="8" t="str" cm="1">
        <f t="array" ref="G1584">_xlfn.IFS(Table1[[#This Row],[Performance Score]]&gt;=80,"Excellent",Table1[[#This Row],[Performance Score]]&gt;=60,"Good",Table1[[#This Row],[Performance Score]]&gt;=40,"Need Improvement")</f>
        <v>Need Improvement</v>
      </c>
      <c r="H1584" s="29">
        <f>Table1[[#This Row],[Bonus]]/Table1[[#This Row],[Basic Salary]]</f>
        <v>0.30399693005072609</v>
      </c>
      <c r="I1584" s="8">
        <f ca="1">DATEDIF(Table1[[#This Row],[Date of Birth]],TODAY(),"y")</f>
        <v>30</v>
      </c>
      <c r="J1584" s="33">
        <v>43890</v>
      </c>
      <c r="K1584" s="33" t="str" cm="1">
        <f t="array" aca="1" ref="K1584" ca="1">_xlfn.IFS(L1584&lt;3,"Junior",L1584&lt;=7,"Mid-Level",L1584&gt;7,"Senior")</f>
        <v>Mid-Level</v>
      </c>
      <c r="L1584" s="45">
        <f ca="1">INT(YEARFRAC(Table1[[#This Row],[Joining Date]],TODAY(),1))</f>
        <v>6</v>
      </c>
      <c r="M1584" s="25" t="str">
        <f t="shared" ca="1" si="24"/>
        <v>Yes</v>
      </c>
      <c r="N1584" s="25">
        <f>YEAR(Table1[[#This Row],[Joining Date]])</f>
        <v>2020</v>
      </c>
      <c r="O1584" s="45">
        <f>MONTH(Table1[[#This Row],[Joining Date]])</f>
        <v>2</v>
      </c>
      <c r="P1584" s="25">
        <f ca="1">NETWORKDAYS(Table1[[#This Row],[Joining Date]],TODAY())</f>
        <v>1651</v>
      </c>
      <c r="Q1584" s="25" t="str">
        <f>LEFT(Table1[[#This Row],[Department]],5)&amp;"-"&amp;RIGHT(Table1[[#This Row],[Employee ID]],3)</f>
        <v>Sales-013</v>
      </c>
      <c r="R1584" s="25" t="str">
        <f>LEFT(Table1[[#This Row],[Department]],3)</f>
        <v>Sal</v>
      </c>
      <c r="S1584" s="36">
        <f>_xlfn.XLOOKUP(Table1[[#This Row],[City]],Table2[City],Table2[Bonus %])</f>
        <v>7</v>
      </c>
      <c r="U1584" s="48" t="str">
        <v xml:space="preserve">Ajay </v>
      </c>
      <c r="V1584" s="48" t="str">
        <v>Singh</v>
      </c>
    </row>
    <row r="1585" spans="1:22" x14ac:dyDescent="0.35">
      <c r="A1585" s="9" t="s">
        <v>1333</v>
      </c>
      <c r="B1585" s="41" t="str">
        <f>LEFT(Table1[[#This Row],[Employee Name]],FIND(" ",Table1[[#This Row],[Employee Name]]))</f>
        <v xml:space="preserve">Aditya </v>
      </c>
      <c r="C1585" s="41" t="str">
        <f>RIGHT(Table1[[#This Row],[Employee Name]],LEN(Table1[[#This Row],[Employee Name]])-FIND(" ",Table1[[#This Row],[Employee Name]]))</f>
        <v>Kapoor</v>
      </c>
      <c r="D1585" s="23">
        <f>Table1[[#This Row],[Basic Salary]]+Table1[[#This Row],[Bonus]]</f>
        <v>108731</v>
      </c>
      <c r="E1585" s="10">
        <v>72</v>
      </c>
      <c r="F1585" s="46">
        <v>93</v>
      </c>
      <c r="G1585" s="10" t="str" cm="1">
        <f t="array" ref="G1585">_xlfn.IFS(Table1[[#This Row],[Performance Score]]&gt;=80,"Excellent",Table1[[#This Row],[Performance Score]]&gt;=60,"Good",Table1[[#This Row],[Performance Score]]&gt;=40,"Need Improvement")</f>
        <v>Excellent</v>
      </c>
      <c r="H1585" s="30">
        <f>Table1[[#This Row],[Bonus]]/Table1[[#This Row],[Basic Salary]]</f>
        <v>0.1650540572395984</v>
      </c>
      <c r="I1585" s="10">
        <f ca="1">DATEDIF(Table1[[#This Row],[Date of Birth]],TODAY(),"y")</f>
        <v>14</v>
      </c>
      <c r="J1585" s="34">
        <v>45823</v>
      </c>
      <c r="K1585" s="33" t="str" cm="1">
        <f t="array" aca="1" ref="K1585" ca="1">_xlfn.IFS(L1585&lt;3,"Junior",L1585&lt;=7,"Mid-Level",L1585&gt;7,"Senior")</f>
        <v>Junior</v>
      </c>
      <c r="L1585" s="46">
        <f ca="1">INT(YEARFRAC(Table1[[#This Row],[Joining Date]],TODAY(),1))</f>
        <v>1</v>
      </c>
      <c r="M1585" s="25" t="str">
        <f t="shared" ca="1" si="24"/>
        <v>No</v>
      </c>
      <c r="N1585" s="26">
        <f>YEAR(Table1[[#This Row],[Joining Date]])</f>
        <v>2025</v>
      </c>
      <c r="O1585" s="46">
        <f>MONTH(Table1[[#This Row],[Joining Date]])</f>
        <v>6</v>
      </c>
      <c r="P1585" s="26">
        <f ca="1">NETWORKDAYS(Table1[[#This Row],[Joining Date]],TODAY())</f>
        <v>271</v>
      </c>
      <c r="Q1585" s="26" t="str">
        <f>LEFT(Table1[[#This Row],[Department]],5)&amp;"-"&amp;RIGHT(Table1[[#This Row],[Employee ID]],3)</f>
        <v>IT-277</v>
      </c>
      <c r="R1585" s="26" t="str">
        <f>LEFT(Table1[[#This Row],[Department]],3)</f>
        <v>IT</v>
      </c>
      <c r="S1585" s="37">
        <f>_xlfn.XLOOKUP(Table1[[#This Row],[City]],Table2[City],Table2[Bonus %])</f>
        <v>4</v>
      </c>
      <c r="U1585" s="48" t="str">
        <v xml:space="preserve">Aditya </v>
      </c>
      <c r="V1585" s="48" t="str">
        <v>Kapoor</v>
      </c>
    </row>
    <row r="1586" spans="1:22" x14ac:dyDescent="0.35">
      <c r="A1586" s="7" t="s">
        <v>4633</v>
      </c>
      <c r="B1586" s="40" t="str">
        <f>LEFT(Table1[[#This Row],[Employee Name]],FIND(" ",Table1[[#This Row],[Employee Name]]))</f>
        <v xml:space="preserve">Aarav </v>
      </c>
      <c r="C1586" s="40" t="str">
        <f>RIGHT(Table1[[#This Row],[Employee Name]],LEN(Table1[[#This Row],[Employee Name]])-FIND(" ",Table1[[#This Row],[Employee Name]]))</f>
        <v>Sharma</v>
      </c>
      <c r="D1586" s="22">
        <f>Table1[[#This Row],[Basic Salary]]+Table1[[#This Row],[Bonus]]</f>
        <v>108731</v>
      </c>
      <c r="E1586" s="8">
        <v>92</v>
      </c>
      <c r="F1586" s="45">
        <v>53</v>
      </c>
      <c r="G1586" s="8" t="str" cm="1">
        <f t="array" ref="G1586">_xlfn.IFS(Table1[[#This Row],[Performance Score]]&gt;=80,"Excellent",Table1[[#This Row],[Performance Score]]&gt;=60,"Good",Table1[[#This Row],[Performance Score]]&gt;=40,"Need Improvement")</f>
        <v>Need Improvement</v>
      </c>
      <c r="H1586" s="29">
        <f>Table1[[#This Row],[Bonus]]/Table1[[#This Row],[Basic Salary]]</f>
        <v>0.31702560624046128</v>
      </c>
      <c r="I1586" s="8">
        <f ca="1">DATEDIF(Table1[[#This Row],[Date of Birth]],TODAY(),"y")</f>
        <v>27</v>
      </c>
      <c r="J1586" s="33">
        <v>44663</v>
      </c>
      <c r="K1586" s="33" t="str" cm="1">
        <f t="array" aca="1" ref="K1586" ca="1">_xlfn.IFS(L1586&lt;3,"Junior",L1586&lt;=7,"Mid-Level",L1586&gt;7,"Senior")</f>
        <v>Mid-Level</v>
      </c>
      <c r="L1586" s="45">
        <f ca="1">INT(YEARFRAC(Table1[[#This Row],[Joining Date]],TODAY(),1))</f>
        <v>4</v>
      </c>
      <c r="M1586" s="25" t="str">
        <f t="shared" ca="1" si="24"/>
        <v>No</v>
      </c>
      <c r="N1586" s="25">
        <f>YEAR(Table1[[#This Row],[Joining Date]])</f>
        <v>2022</v>
      </c>
      <c r="O1586" s="45">
        <f>MONTH(Table1[[#This Row],[Joining Date]])</f>
        <v>4</v>
      </c>
      <c r="P1586" s="25">
        <f ca="1">NETWORKDAYS(Table1[[#This Row],[Joining Date]],TODAY())</f>
        <v>1100</v>
      </c>
      <c r="Q1586" s="25" t="str">
        <f>LEFT(Table1[[#This Row],[Department]],5)&amp;"-"&amp;RIGHT(Table1[[#This Row],[Employee ID]],3)</f>
        <v>Finan-577</v>
      </c>
      <c r="R1586" s="25" t="str">
        <f>LEFT(Table1[[#This Row],[Department]],3)</f>
        <v>Fin</v>
      </c>
      <c r="S1586" s="36">
        <f>_xlfn.XLOOKUP(Table1[[#This Row],[City]],Table2[City],Table2[Bonus %])</f>
        <v>5</v>
      </c>
      <c r="U1586" s="48" t="str">
        <v xml:space="preserve">Aarav </v>
      </c>
      <c r="V1586" s="48" t="str">
        <v>Sharma</v>
      </c>
    </row>
    <row r="1587" spans="1:22" x14ac:dyDescent="0.35">
      <c r="A1587" s="9" t="s">
        <v>2927</v>
      </c>
      <c r="B1587" s="41" t="str">
        <f>LEFT(Table1[[#This Row],[Employee Name]],FIND(" ",Table1[[#This Row],[Employee Name]]))</f>
        <v xml:space="preserve">Rohan </v>
      </c>
      <c r="C1587" s="41" t="str">
        <f>RIGHT(Table1[[#This Row],[Employee Name]],LEN(Table1[[#This Row],[Employee Name]])-FIND(" ",Table1[[#This Row],[Employee Name]]))</f>
        <v>Gupta</v>
      </c>
      <c r="D1587" s="23">
        <f>Table1[[#This Row],[Basic Salary]]+Table1[[#This Row],[Bonus]]</f>
        <v>108731</v>
      </c>
      <c r="E1587" s="10">
        <v>73</v>
      </c>
      <c r="F1587" s="46">
        <v>50</v>
      </c>
      <c r="G1587" s="10" t="str" cm="1">
        <f t="array" ref="G1587">_xlfn.IFS(Table1[[#This Row],[Performance Score]]&gt;=80,"Excellent",Table1[[#This Row],[Performance Score]]&gt;=60,"Good",Table1[[#This Row],[Performance Score]]&gt;=40,"Need Improvement")</f>
        <v>Need Improvement</v>
      </c>
      <c r="H1587" s="30">
        <f>Table1[[#This Row],[Bonus]]/Table1[[#This Row],[Basic Salary]]</f>
        <v>0.17472098877472747</v>
      </c>
      <c r="I1587" s="10">
        <f ca="1">DATEDIF(Table1[[#This Row],[Date of Birth]],TODAY(),"y")</f>
        <v>39</v>
      </c>
      <c r="J1587" s="34">
        <v>42031</v>
      </c>
      <c r="K1587" s="33" t="str" cm="1">
        <f t="array" aca="1" ref="K1587" ca="1">_xlfn.IFS(L1587&lt;3,"Junior",L1587&lt;=7,"Mid-Level",L1587&gt;7,"Senior")</f>
        <v>Senior</v>
      </c>
      <c r="L1587" s="46">
        <f ca="1">INT(YEARFRAC(Table1[[#This Row],[Joining Date]],TODAY(),1))</f>
        <v>11</v>
      </c>
      <c r="M1587" s="25" t="str">
        <f t="shared" ca="1" si="24"/>
        <v>Yes</v>
      </c>
      <c r="N1587" s="26">
        <f>YEAR(Table1[[#This Row],[Joining Date]])</f>
        <v>2015</v>
      </c>
      <c r="O1587" s="46">
        <f>MONTH(Table1[[#This Row],[Joining Date]])</f>
        <v>1</v>
      </c>
      <c r="P1587" s="26">
        <f ca="1">NETWORKDAYS(Table1[[#This Row],[Joining Date]],TODAY())</f>
        <v>2980</v>
      </c>
      <c r="Q1587" s="26" t="str">
        <f>LEFT(Table1[[#This Row],[Department]],5)&amp;"-"&amp;RIGHT(Table1[[#This Row],[Employee ID]],3)</f>
        <v>Suppo-871</v>
      </c>
      <c r="R1587" s="26" t="str">
        <f>LEFT(Table1[[#This Row],[Department]],3)</f>
        <v>Sup</v>
      </c>
      <c r="S1587" s="37">
        <f>_xlfn.XLOOKUP(Table1[[#This Row],[City]],Table2[City],Table2[Bonus %])</f>
        <v>5</v>
      </c>
      <c r="U1587" s="48" t="str">
        <v xml:space="preserve">Rohan </v>
      </c>
      <c r="V1587" s="48" t="str">
        <v>Gupta</v>
      </c>
    </row>
    <row r="1588" spans="1:22" x14ac:dyDescent="0.35">
      <c r="A1588" s="7" t="s">
        <v>3310</v>
      </c>
      <c r="B1588" s="40" t="str">
        <f>LEFT(Table1[[#This Row],[Employee Name]],FIND(" ",Table1[[#This Row],[Employee Name]]))</f>
        <v xml:space="preserve">Ajay </v>
      </c>
      <c r="C1588" s="40" t="str">
        <f>RIGHT(Table1[[#This Row],[Employee Name]],LEN(Table1[[#This Row],[Employee Name]])-FIND(" ",Table1[[#This Row],[Employee Name]]))</f>
        <v>Singh</v>
      </c>
      <c r="D1588" s="22">
        <f>Table1[[#This Row],[Basic Salary]]+Table1[[#This Row],[Bonus]]</f>
        <v>108703</v>
      </c>
      <c r="E1588" s="8">
        <v>65</v>
      </c>
      <c r="F1588" s="45">
        <v>62</v>
      </c>
      <c r="G1588" s="8" t="str" cm="1">
        <f t="array" ref="G1588">_xlfn.IFS(Table1[[#This Row],[Performance Score]]&gt;=80,"Excellent",Table1[[#This Row],[Performance Score]]&gt;=60,"Good",Table1[[#This Row],[Performance Score]]&gt;=40,"Need Improvement")</f>
        <v>Good</v>
      </c>
      <c r="H1588" s="29">
        <f>Table1[[#This Row],[Bonus]]/Table1[[#This Row],[Basic Salary]]</f>
        <v>0.23408337496026521</v>
      </c>
      <c r="I1588" s="8">
        <f ca="1">DATEDIF(Table1[[#This Row],[Date of Birth]],TODAY(),"y")</f>
        <v>15</v>
      </c>
      <c r="J1588" s="33">
        <v>45738</v>
      </c>
      <c r="K1588" s="33" t="str" cm="1">
        <f t="array" aca="1" ref="K1588" ca="1">_xlfn.IFS(L1588&lt;3,"Junior",L1588&lt;=7,"Mid-Level",L1588&gt;7,"Senior")</f>
        <v>Junior</v>
      </c>
      <c r="L1588" s="45">
        <f ca="1">INT(YEARFRAC(Table1[[#This Row],[Joining Date]],TODAY(),1))</f>
        <v>1</v>
      </c>
      <c r="M1588" s="25" t="str">
        <f t="shared" ca="1" si="24"/>
        <v>No</v>
      </c>
      <c r="N1588" s="25">
        <f>YEAR(Table1[[#This Row],[Joining Date]])</f>
        <v>2025</v>
      </c>
      <c r="O1588" s="45">
        <f>MONTH(Table1[[#This Row],[Joining Date]])</f>
        <v>3</v>
      </c>
      <c r="P1588" s="25">
        <f ca="1">NETWORKDAYS(Table1[[#This Row],[Joining Date]],TODAY())</f>
        <v>331</v>
      </c>
      <c r="Q1588" s="25" t="str">
        <f>LEFT(Table1[[#This Row],[Department]],5)&amp;"-"&amp;RIGHT(Table1[[#This Row],[Employee ID]],3)</f>
        <v>Marke-254</v>
      </c>
      <c r="R1588" s="25" t="str">
        <f>LEFT(Table1[[#This Row],[Department]],3)</f>
        <v>Mar</v>
      </c>
      <c r="S1588" s="36">
        <f>_xlfn.XLOOKUP(Table1[[#This Row],[City]],Table2[City],Table2[Bonus %])</f>
        <v>7</v>
      </c>
      <c r="U1588" s="48" t="str">
        <v xml:space="preserve">Ajay </v>
      </c>
      <c r="V1588" s="48" t="str">
        <v>Singh</v>
      </c>
    </row>
    <row r="1589" spans="1:22" x14ac:dyDescent="0.35">
      <c r="A1589" s="9" t="s">
        <v>491</v>
      </c>
      <c r="B1589" s="41" t="str">
        <f>LEFT(Table1[[#This Row],[Employee Name]],FIND(" ",Table1[[#This Row],[Employee Name]]))</f>
        <v xml:space="preserve">Sneha </v>
      </c>
      <c r="C1589" s="41" t="str">
        <f>RIGHT(Table1[[#This Row],[Employee Name]],LEN(Table1[[#This Row],[Employee Name]])-FIND(" ",Table1[[#This Row],[Employee Name]]))</f>
        <v>Iyer</v>
      </c>
      <c r="D1589" s="23">
        <f>Table1[[#This Row],[Basic Salary]]+Table1[[#This Row],[Bonus]]</f>
        <v>108678</v>
      </c>
      <c r="E1589" s="10">
        <v>86</v>
      </c>
      <c r="F1589" s="46">
        <v>78</v>
      </c>
      <c r="G1589" s="10" t="str" cm="1">
        <f t="array" ref="G1589">_xlfn.IFS(Table1[[#This Row],[Performance Score]]&gt;=80,"Excellent",Table1[[#This Row],[Performance Score]]&gt;=60,"Good",Table1[[#This Row],[Performance Score]]&gt;=40,"Need Improvement")</f>
        <v>Good</v>
      </c>
      <c r="H1589" s="30">
        <f>Table1[[#This Row],[Bonus]]/Table1[[#This Row],[Basic Salary]]</f>
        <v>0.19329336583437645</v>
      </c>
      <c r="I1589" s="10">
        <f ca="1">DATEDIF(Table1[[#This Row],[Date of Birth]],TODAY(),"y")</f>
        <v>32</v>
      </c>
      <c r="J1589" s="34">
        <v>44487</v>
      </c>
      <c r="K1589" s="33" t="str" cm="1">
        <f t="array" aca="1" ref="K1589" ca="1">_xlfn.IFS(L1589&lt;3,"Junior",L1589&lt;=7,"Mid-Level",L1589&gt;7,"Senior")</f>
        <v>Mid-Level</v>
      </c>
      <c r="L1589" s="46">
        <f ca="1">INT(YEARFRAC(Table1[[#This Row],[Joining Date]],TODAY(),1))</f>
        <v>4</v>
      </c>
      <c r="M1589" s="25" t="str">
        <f t="shared" ca="1" si="24"/>
        <v>No</v>
      </c>
      <c r="N1589" s="26">
        <f>YEAR(Table1[[#This Row],[Joining Date]])</f>
        <v>2021</v>
      </c>
      <c r="O1589" s="46">
        <f>MONTH(Table1[[#This Row],[Joining Date]])</f>
        <v>10</v>
      </c>
      <c r="P1589" s="26">
        <f ca="1">NETWORKDAYS(Table1[[#This Row],[Joining Date]],TODAY())</f>
        <v>1226</v>
      </c>
      <c r="Q1589" s="26" t="str">
        <f>LEFT(Table1[[#This Row],[Department]],5)&amp;"-"&amp;RIGHT(Table1[[#This Row],[Employee ID]],3)</f>
        <v>Marke-435</v>
      </c>
      <c r="R1589" s="26" t="str">
        <f>LEFT(Table1[[#This Row],[Department]],3)</f>
        <v>Mar</v>
      </c>
      <c r="S1589" s="37">
        <f>_xlfn.XLOOKUP(Table1[[#This Row],[City]],Table2[City],Table2[Bonus %])</f>
        <v>6</v>
      </c>
      <c r="U1589" s="48" t="str">
        <v xml:space="preserve">Sneha </v>
      </c>
      <c r="V1589" s="48" t="str">
        <v>Iyer</v>
      </c>
    </row>
    <row r="1590" spans="1:22" x14ac:dyDescent="0.35">
      <c r="A1590" s="7" t="s">
        <v>4377</v>
      </c>
      <c r="B1590" s="40" t="str">
        <f>LEFT(Table1[[#This Row],[Employee Name]],FIND(" ",Table1[[#This Row],[Employee Name]]))</f>
        <v xml:space="preserve">Ishita </v>
      </c>
      <c r="C1590" s="40" t="str">
        <f>RIGHT(Table1[[#This Row],[Employee Name]],LEN(Table1[[#This Row],[Employee Name]])-FIND(" ",Table1[[#This Row],[Employee Name]]))</f>
        <v>Roy</v>
      </c>
      <c r="D1590" s="22">
        <f>Table1[[#This Row],[Basic Salary]]+Table1[[#This Row],[Bonus]]</f>
        <v>108675</v>
      </c>
      <c r="E1590" s="8">
        <v>68</v>
      </c>
      <c r="F1590" s="45">
        <v>45</v>
      </c>
      <c r="G1590" s="8" t="str" cm="1">
        <f t="array" ref="G1590">_xlfn.IFS(Table1[[#This Row],[Performance Score]]&gt;=80,"Excellent",Table1[[#This Row],[Performance Score]]&gt;=60,"Good",Table1[[#This Row],[Performance Score]]&gt;=40,"Need Improvement")</f>
        <v>Need Improvement</v>
      </c>
      <c r="H1590" s="29">
        <f>Table1[[#This Row],[Bonus]]/Table1[[#This Row],[Basic Salary]]</f>
        <v>0.32148546274791151</v>
      </c>
      <c r="I1590" s="8">
        <f ca="1">DATEDIF(Table1[[#This Row],[Date of Birth]],TODAY(),"y")</f>
        <v>14</v>
      </c>
      <c r="J1590" s="33">
        <v>44397</v>
      </c>
      <c r="K1590" s="33" t="str" cm="1">
        <f t="array" aca="1" ref="K1590" ca="1">_xlfn.IFS(L1590&lt;3,"Junior",L1590&lt;=7,"Mid-Level",L1590&gt;7,"Senior")</f>
        <v>Mid-Level</v>
      </c>
      <c r="L1590" s="45">
        <f ca="1">INT(YEARFRAC(Table1[[#This Row],[Joining Date]],TODAY(),1))</f>
        <v>4</v>
      </c>
      <c r="M1590" s="25" t="str">
        <f t="shared" ca="1" si="24"/>
        <v>No</v>
      </c>
      <c r="N1590" s="25">
        <f>YEAR(Table1[[#This Row],[Joining Date]])</f>
        <v>2021</v>
      </c>
      <c r="O1590" s="45">
        <f>MONTH(Table1[[#This Row],[Joining Date]])</f>
        <v>7</v>
      </c>
      <c r="P1590" s="25">
        <f ca="1">NETWORKDAYS(Table1[[#This Row],[Joining Date]],TODAY())</f>
        <v>1290</v>
      </c>
      <c r="Q1590" s="25" t="str">
        <f>LEFT(Table1[[#This Row],[Department]],5)&amp;"-"&amp;RIGHT(Table1[[#This Row],[Employee ID]],3)</f>
        <v>IT-321</v>
      </c>
      <c r="R1590" s="25" t="str">
        <f>LEFT(Table1[[#This Row],[Department]],3)</f>
        <v>IT</v>
      </c>
      <c r="S1590" s="36">
        <f>_xlfn.XLOOKUP(Table1[[#This Row],[City]],Table2[City],Table2[Bonus %])</f>
        <v>7</v>
      </c>
      <c r="U1590" s="48" t="str">
        <v xml:space="preserve">Ishita </v>
      </c>
      <c r="V1590" s="48" t="str">
        <v>Roy</v>
      </c>
    </row>
    <row r="1591" spans="1:22" x14ac:dyDescent="0.35">
      <c r="A1591" s="9" t="s">
        <v>1918</v>
      </c>
      <c r="B1591" s="41" t="str">
        <f>LEFT(Table1[[#This Row],[Employee Name]],FIND(" ",Table1[[#This Row],[Employee Name]]))</f>
        <v xml:space="preserve">Krishna </v>
      </c>
      <c r="C1591" s="41" t="str">
        <f>RIGHT(Table1[[#This Row],[Employee Name]],LEN(Table1[[#This Row],[Employee Name]])-FIND(" ",Table1[[#This Row],[Employee Name]]))</f>
        <v>Chaitanya</v>
      </c>
      <c r="D1591" s="23">
        <f>Table1[[#This Row],[Basic Salary]]+Table1[[#This Row],[Bonus]]</f>
        <v>108657</v>
      </c>
      <c r="E1591" s="10">
        <v>67</v>
      </c>
      <c r="F1591" s="46">
        <v>94</v>
      </c>
      <c r="G1591" s="10" t="str" cm="1">
        <f t="array" ref="G1591">_xlfn.IFS(Table1[[#This Row],[Performance Score]]&gt;=80,"Excellent",Table1[[#This Row],[Performance Score]]&gt;=60,"Good",Table1[[#This Row],[Performance Score]]&gt;=40,"Need Improvement")</f>
        <v>Excellent</v>
      </c>
      <c r="H1591" s="30">
        <f>Table1[[#This Row],[Bonus]]/Table1[[#This Row],[Basic Salary]]</f>
        <v>0.13546303843501159</v>
      </c>
      <c r="I1591" s="10">
        <f ca="1">DATEDIF(Table1[[#This Row],[Date of Birth]],TODAY(),"y")</f>
        <v>36</v>
      </c>
      <c r="J1591" s="34">
        <v>45554</v>
      </c>
      <c r="K1591" s="33" t="str" cm="1">
        <f t="array" aca="1" ref="K1591" ca="1">_xlfn.IFS(L1591&lt;3,"Junior",L1591&lt;=7,"Mid-Level",L1591&gt;7,"Senior")</f>
        <v>Junior</v>
      </c>
      <c r="L1591" s="46">
        <f ca="1">INT(YEARFRAC(Table1[[#This Row],[Joining Date]],TODAY(),1))</f>
        <v>1</v>
      </c>
      <c r="M1591" s="25" t="str">
        <f t="shared" ca="1" si="24"/>
        <v>No</v>
      </c>
      <c r="N1591" s="26">
        <f>YEAR(Table1[[#This Row],[Joining Date]])</f>
        <v>2024</v>
      </c>
      <c r="O1591" s="46">
        <f>MONTH(Table1[[#This Row],[Joining Date]])</f>
        <v>9</v>
      </c>
      <c r="P1591" s="26">
        <f ca="1">NETWORKDAYS(Table1[[#This Row],[Joining Date]],TODAY())</f>
        <v>463</v>
      </c>
      <c r="Q1591" s="26" t="str">
        <f>LEFT(Table1[[#This Row],[Department]],5)&amp;"-"&amp;RIGHT(Table1[[#This Row],[Employee ID]],3)</f>
        <v>Finan-862</v>
      </c>
      <c r="R1591" s="26" t="str">
        <f>LEFT(Table1[[#This Row],[Department]],3)</f>
        <v>Fin</v>
      </c>
      <c r="S1591" s="37">
        <f>_xlfn.XLOOKUP(Table1[[#This Row],[City]],Table2[City],Table2[Bonus %])</f>
        <v>4</v>
      </c>
      <c r="U1591" s="48" t="str">
        <v xml:space="preserve">Krishna </v>
      </c>
      <c r="V1591" s="48" t="str">
        <v>Chaitanya</v>
      </c>
    </row>
    <row r="1592" spans="1:22" x14ac:dyDescent="0.35">
      <c r="A1592" s="7" t="s">
        <v>3104</v>
      </c>
      <c r="B1592" s="40" t="str">
        <f>LEFT(Table1[[#This Row],[Employee Name]],FIND(" ",Table1[[#This Row],[Employee Name]]))</f>
        <v xml:space="preserve">Ravi </v>
      </c>
      <c r="C1592" s="40" t="str">
        <f>RIGHT(Table1[[#This Row],[Employee Name]],LEN(Table1[[#This Row],[Employee Name]])-FIND(" ",Table1[[#This Row],[Employee Name]]))</f>
        <v>Teja</v>
      </c>
      <c r="D1592" s="22">
        <f>Table1[[#This Row],[Basic Salary]]+Table1[[#This Row],[Bonus]]</f>
        <v>108622</v>
      </c>
      <c r="E1592" s="8">
        <v>74</v>
      </c>
      <c r="F1592" s="45">
        <v>41</v>
      </c>
      <c r="G1592" s="8" t="str" cm="1">
        <f t="array" ref="G1592">_xlfn.IFS(Table1[[#This Row],[Performance Score]]&gt;=80,"Excellent",Table1[[#This Row],[Performance Score]]&gt;=60,"Good",Table1[[#This Row],[Performance Score]]&gt;=40,"Need Improvement")</f>
        <v>Need Improvement</v>
      </c>
      <c r="H1592" s="29">
        <f>Table1[[#This Row],[Bonus]]/Table1[[#This Row],[Basic Salary]]</f>
        <v>0.17903351858284128</v>
      </c>
      <c r="I1592" s="8">
        <f ca="1">DATEDIF(Table1[[#This Row],[Date of Birth]],TODAY(),"y")</f>
        <v>32</v>
      </c>
      <c r="J1592" s="33">
        <v>42807</v>
      </c>
      <c r="K1592" s="33" t="str" cm="1">
        <f t="array" aca="1" ref="K1592" ca="1">_xlfn.IFS(L1592&lt;3,"Junior",L1592&lt;=7,"Mid-Level",L1592&gt;7,"Senior")</f>
        <v>Senior</v>
      </c>
      <c r="L1592" s="45">
        <f ca="1">INT(YEARFRAC(Table1[[#This Row],[Joining Date]],TODAY(),1))</f>
        <v>9</v>
      </c>
      <c r="M1592" s="25" t="str">
        <f t="shared" ca="1" si="24"/>
        <v>Yes</v>
      </c>
      <c r="N1592" s="25">
        <f>YEAR(Table1[[#This Row],[Joining Date]])</f>
        <v>2017</v>
      </c>
      <c r="O1592" s="45">
        <f>MONTH(Table1[[#This Row],[Joining Date]])</f>
        <v>3</v>
      </c>
      <c r="P1592" s="25">
        <f ca="1">NETWORKDAYS(Table1[[#This Row],[Joining Date]],TODAY())</f>
        <v>2426</v>
      </c>
      <c r="Q1592" s="25" t="str">
        <f>LEFT(Table1[[#This Row],[Department]],5)&amp;"-"&amp;RIGHT(Table1[[#This Row],[Employee ID]],3)</f>
        <v>Marke-048</v>
      </c>
      <c r="R1592" s="25" t="str">
        <f>LEFT(Table1[[#This Row],[Department]],3)</f>
        <v>Mar</v>
      </c>
      <c r="S1592" s="36">
        <f>_xlfn.XLOOKUP(Table1[[#This Row],[City]],Table2[City],Table2[Bonus %])</f>
        <v>6</v>
      </c>
      <c r="U1592" s="48" t="str">
        <v xml:space="preserve">Ravi </v>
      </c>
      <c r="V1592" s="48" t="str">
        <v>Teja</v>
      </c>
    </row>
    <row r="1593" spans="1:22" x14ac:dyDescent="0.35">
      <c r="A1593" s="9" t="s">
        <v>2761</v>
      </c>
      <c r="B1593" s="41" t="str">
        <f>LEFT(Table1[[#This Row],[Employee Name]],FIND(" ",Table1[[#This Row],[Employee Name]]))</f>
        <v xml:space="preserve">Priya </v>
      </c>
      <c r="C1593" s="41" t="str">
        <f>RIGHT(Table1[[#This Row],[Employee Name]],LEN(Table1[[#This Row],[Employee Name]])-FIND(" ",Table1[[#This Row],[Employee Name]]))</f>
        <v>Reddy</v>
      </c>
      <c r="D1593" s="23">
        <f>Table1[[#This Row],[Basic Salary]]+Table1[[#This Row],[Bonus]]</f>
        <v>108549</v>
      </c>
      <c r="E1593" s="10">
        <v>78</v>
      </c>
      <c r="F1593" s="46">
        <v>41</v>
      </c>
      <c r="G1593" s="10" t="str" cm="1">
        <f t="array" ref="G1593">_xlfn.IFS(Table1[[#This Row],[Performance Score]]&gt;=80,"Excellent",Table1[[#This Row],[Performance Score]]&gt;=60,"Good",Table1[[#This Row],[Performance Score]]&gt;=40,"Need Improvement")</f>
        <v>Need Improvement</v>
      </c>
      <c r="H1593" s="30">
        <f>Table1[[#This Row],[Bonus]]/Table1[[#This Row],[Basic Salary]]</f>
        <v>0.22223348196189704</v>
      </c>
      <c r="I1593" s="10">
        <f ca="1">DATEDIF(Table1[[#This Row],[Date of Birth]],TODAY(),"y")</f>
        <v>15</v>
      </c>
      <c r="J1593" s="34">
        <v>42838</v>
      </c>
      <c r="K1593" s="33" t="str" cm="1">
        <f t="array" aca="1" ref="K1593" ca="1">_xlfn.IFS(L1593&lt;3,"Junior",L1593&lt;=7,"Mid-Level",L1593&gt;7,"Senior")</f>
        <v>Senior</v>
      </c>
      <c r="L1593" s="46">
        <f ca="1">INT(YEARFRAC(Table1[[#This Row],[Joining Date]],TODAY(),1))</f>
        <v>9</v>
      </c>
      <c r="M1593" s="25" t="str">
        <f t="shared" ca="1" si="24"/>
        <v>Yes</v>
      </c>
      <c r="N1593" s="26">
        <f>YEAR(Table1[[#This Row],[Joining Date]])</f>
        <v>2017</v>
      </c>
      <c r="O1593" s="46">
        <f>MONTH(Table1[[#This Row],[Joining Date]])</f>
        <v>4</v>
      </c>
      <c r="P1593" s="26">
        <f ca="1">NETWORKDAYS(Table1[[#This Row],[Joining Date]],TODAY())</f>
        <v>2403</v>
      </c>
      <c r="Q1593" s="26" t="str">
        <f>LEFT(Table1[[#This Row],[Department]],5)&amp;"-"&amp;RIGHT(Table1[[#This Row],[Employee ID]],3)</f>
        <v>Suppo-705</v>
      </c>
      <c r="R1593" s="26" t="str">
        <f>LEFT(Table1[[#This Row],[Department]],3)</f>
        <v>Sup</v>
      </c>
      <c r="S1593" s="37">
        <f>_xlfn.XLOOKUP(Table1[[#This Row],[City]],Table2[City],Table2[Bonus %])</f>
        <v>6</v>
      </c>
      <c r="U1593" s="48" t="str">
        <v xml:space="preserve">Priya </v>
      </c>
      <c r="V1593" s="48" t="str">
        <v>Reddy</v>
      </c>
    </row>
    <row r="1594" spans="1:22" x14ac:dyDescent="0.35">
      <c r="A1594" s="7" t="s">
        <v>378</v>
      </c>
      <c r="B1594" s="40" t="str">
        <f>LEFT(Table1[[#This Row],[Employee Name]],FIND(" ",Table1[[#This Row],[Employee Name]]))</f>
        <v xml:space="preserve">Swathi </v>
      </c>
      <c r="C1594" s="40" t="str">
        <f>RIGHT(Table1[[#This Row],[Employee Name]],LEN(Table1[[#This Row],[Employee Name]])-FIND(" ",Table1[[#This Row],[Employee Name]]))</f>
        <v>Ramesh</v>
      </c>
      <c r="D1594" s="22">
        <f>Table1[[#This Row],[Basic Salary]]+Table1[[#This Row],[Bonus]]</f>
        <v>108514</v>
      </c>
      <c r="E1594" s="8">
        <v>85</v>
      </c>
      <c r="F1594" s="45">
        <v>45</v>
      </c>
      <c r="G1594" s="8" t="str" cm="1">
        <f t="array" ref="G1594">_xlfn.IFS(Table1[[#This Row],[Performance Score]]&gt;=80,"Excellent",Table1[[#This Row],[Performance Score]]&gt;=60,"Good",Table1[[#This Row],[Performance Score]]&gt;=40,"Need Improvement")</f>
        <v>Need Improvement</v>
      </c>
      <c r="H1594" s="29">
        <f>Table1[[#This Row],[Bonus]]/Table1[[#This Row],[Basic Salary]]</f>
        <v>0.3476986512332646</v>
      </c>
      <c r="I1594" s="8">
        <f ca="1">DATEDIF(Table1[[#This Row],[Date of Birth]],TODAY(),"y")</f>
        <v>27</v>
      </c>
      <c r="J1594" s="33">
        <v>44057</v>
      </c>
      <c r="K1594" s="33" t="str" cm="1">
        <f t="array" aca="1" ref="K1594" ca="1">_xlfn.IFS(L1594&lt;3,"Junior",L1594&lt;=7,"Mid-Level",L1594&gt;7,"Senior")</f>
        <v>Mid-Level</v>
      </c>
      <c r="L1594" s="45">
        <f ca="1">INT(YEARFRAC(Table1[[#This Row],[Joining Date]],TODAY(),1))</f>
        <v>5</v>
      </c>
      <c r="M1594" s="25" t="str">
        <f t="shared" ca="1" si="24"/>
        <v>No</v>
      </c>
      <c r="N1594" s="25">
        <f>YEAR(Table1[[#This Row],[Joining Date]])</f>
        <v>2020</v>
      </c>
      <c r="O1594" s="45">
        <f>MONTH(Table1[[#This Row],[Joining Date]])</f>
        <v>8</v>
      </c>
      <c r="P1594" s="25">
        <f ca="1">NETWORKDAYS(Table1[[#This Row],[Joining Date]],TODAY())</f>
        <v>1532</v>
      </c>
      <c r="Q1594" s="25" t="str">
        <f>LEFT(Table1[[#This Row],[Department]],5)&amp;"-"&amp;RIGHT(Table1[[#This Row],[Employee ID]],3)</f>
        <v>Marke-322</v>
      </c>
      <c r="R1594" s="25" t="str">
        <f>LEFT(Table1[[#This Row],[Department]],3)</f>
        <v>Mar</v>
      </c>
      <c r="S1594" s="36">
        <f>_xlfn.XLOOKUP(Table1[[#This Row],[City]],Table2[City],Table2[Bonus %])</f>
        <v>6</v>
      </c>
      <c r="U1594" s="48" t="str">
        <v xml:space="preserve">Swathi </v>
      </c>
      <c r="V1594" s="48" t="str">
        <v>Ramesh</v>
      </c>
    </row>
    <row r="1595" spans="1:22" x14ac:dyDescent="0.35">
      <c r="A1595" s="9" t="s">
        <v>3644</v>
      </c>
      <c r="B1595" s="41" t="str">
        <f>LEFT(Table1[[#This Row],[Employee Name]],FIND(" ",Table1[[#This Row],[Employee Name]]))</f>
        <v xml:space="preserve">Aarav </v>
      </c>
      <c r="C1595" s="41" t="str">
        <f>RIGHT(Table1[[#This Row],[Employee Name]],LEN(Table1[[#This Row],[Employee Name]])-FIND(" ",Table1[[#This Row],[Employee Name]]))</f>
        <v>Sharma</v>
      </c>
      <c r="D1595" s="23">
        <f>Table1[[#This Row],[Basic Salary]]+Table1[[#This Row],[Bonus]]</f>
        <v>108514</v>
      </c>
      <c r="E1595" s="10">
        <v>88</v>
      </c>
      <c r="F1595" s="46">
        <v>42</v>
      </c>
      <c r="G1595" s="10" t="str" cm="1">
        <f t="array" ref="G1595">_xlfn.IFS(Table1[[#This Row],[Performance Score]]&gt;=80,"Excellent",Table1[[#This Row],[Performance Score]]&gt;=60,"Good",Table1[[#This Row],[Performance Score]]&gt;=40,"Need Improvement")</f>
        <v>Need Improvement</v>
      </c>
      <c r="H1595" s="30">
        <f>Table1[[#This Row],[Bonus]]/Table1[[#This Row],[Basic Salary]]</f>
        <v>5.5368066834596046E-2</v>
      </c>
      <c r="I1595" s="10">
        <f ca="1">DATEDIF(Table1[[#This Row],[Date of Birth]],TODAY(),"y")</f>
        <v>46</v>
      </c>
      <c r="J1595" s="34">
        <v>43939</v>
      </c>
      <c r="K1595" s="33" t="str" cm="1">
        <f t="array" aca="1" ref="K1595" ca="1">_xlfn.IFS(L1595&lt;3,"Junior",L1595&lt;=7,"Mid-Level",L1595&gt;7,"Senior")</f>
        <v>Mid-Level</v>
      </c>
      <c r="L1595" s="46">
        <f ca="1">INT(YEARFRAC(Table1[[#This Row],[Joining Date]],TODAY(),1))</f>
        <v>6</v>
      </c>
      <c r="M1595" s="25" t="str">
        <f t="shared" ca="1" si="24"/>
        <v>Yes</v>
      </c>
      <c r="N1595" s="26">
        <f>YEAR(Table1[[#This Row],[Joining Date]])</f>
        <v>2020</v>
      </c>
      <c r="O1595" s="46">
        <f>MONTH(Table1[[#This Row],[Joining Date]])</f>
        <v>4</v>
      </c>
      <c r="P1595" s="26">
        <f ca="1">NETWORKDAYS(Table1[[#This Row],[Joining Date]],TODAY())</f>
        <v>1616</v>
      </c>
      <c r="Q1595" s="26" t="str">
        <f>LEFT(Table1[[#This Row],[Department]],5)&amp;"-"&amp;RIGHT(Table1[[#This Row],[Employee ID]],3)</f>
        <v>Marke-588</v>
      </c>
      <c r="R1595" s="26" t="str">
        <f>LEFT(Table1[[#This Row],[Department]],3)</f>
        <v>Mar</v>
      </c>
      <c r="S1595" s="37">
        <f>_xlfn.XLOOKUP(Table1[[#This Row],[City]],Table2[City],Table2[Bonus %])</f>
        <v>5</v>
      </c>
      <c r="U1595" s="48" t="str">
        <v xml:space="preserve">Aarav </v>
      </c>
      <c r="V1595" s="48" t="str">
        <v>Sharma</v>
      </c>
    </row>
    <row r="1596" spans="1:22" x14ac:dyDescent="0.35">
      <c r="A1596" s="7" t="s">
        <v>627</v>
      </c>
      <c r="B1596" s="40" t="str">
        <f>LEFT(Table1[[#This Row],[Employee Name]],FIND(" ",Table1[[#This Row],[Employee Name]]))</f>
        <v xml:space="preserve">Ananya </v>
      </c>
      <c r="C1596" s="40" t="str">
        <f>RIGHT(Table1[[#This Row],[Employee Name]],LEN(Table1[[#This Row],[Employee Name]])-FIND(" ",Table1[[#This Row],[Employee Name]]))</f>
        <v>Rao</v>
      </c>
      <c r="D1596" s="22">
        <f>Table1[[#This Row],[Basic Salary]]+Table1[[#This Row],[Bonus]]</f>
        <v>108434</v>
      </c>
      <c r="E1596" s="8">
        <v>67</v>
      </c>
      <c r="F1596" s="45">
        <v>82</v>
      </c>
      <c r="G1596" s="8" t="str" cm="1">
        <f t="array" ref="G1596">_xlfn.IFS(Table1[[#This Row],[Performance Score]]&gt;=80,"Excellent",Table1[[#This Row],[Performance Score]]&gt;=60,"Good",Table1[[#This Row],[Performance Score]]&gt;=40,"Need Improvement")</f>
        <v>Excellent</v>
      </c>
      <c r="H1596" s="29">
        <f>Table1[[#This Row],[Bonus]]/Table1[[#This Row],[Basic Salary]]</f>
        <v>7.8956009512532468E-2</v>
      </c>
      <c r="I1596" s="8">
        <f ca="1">DATEDIF(Table1[[#This Row],[Date of Birth]],TODAY(),"y")</f>
        <v>15</v>
      </c>
      <c r="J1596" s="33">
        <v>43329</v>
      </c>
      <c r="K1596" s="33" t="str" cm="1">
        <f t="array" aca="1" ref="K1596" ca="1">_xlfn.IFS(L1596&lt;3,"Junior",L1596&lt;=7,"Mid-Level",L1596&gt;7,"Senior")</f>
        <v>Mid-Level</v>
      </c>
      <c r="L1596" s="45">
        <f ca="1">INT(YEARFRAC(Table1[[#This Row],[Joining Date]],TODAY(),1))</f>
        <v>7</v>
      </c>
      <c r="M1596" s="25" t="str">
        <f t="shared" ca="1" si="24"/>
        <v>Yes</v>
      </c>
      <c r="N1596" s="25">
        <f>YEAR(Table1[[#This Row],[Joining Date]])</f>
        <v>2018</v>
      </c>
      <c r="O1596" s="45">
        <f>MONTH(Table1[[#This Row],[Joining Date]])</f>
        <v>8</v>
      </c>
      <c r="P1596" s="25">
        <f ca="1">NETWORKDAYS(Table1[[#This Row],[Joining Date]],TODAY())</f>
        <v>2052</v>
      </c>
      <c r="Q1596" s="25" t="str">
        <f>LEFT(Table1[[#This Row],[Department]],5)&amp;"-"&amp;RIGHT(Table1[[#This Row],[Employee ID]],3)</f>
        <v>Sales-571</v>
      </c>
      <c r="R1596" s="25" t="str">
        <f>LEFT(Table1[[#This Row],[Department]],3)</f>
        <v>Sal</v>
      </c>
      <c r="S1596" s="36">
        <f>_xlfn.XLOOKUP(Table1[[#This Row],[City]],Table2[City],Table2[Bonus %])</f>
        <v>8</v>
      </c>
      <c r="U1596" s="48" t="str">
        <v xml:space="preserve">Ananya </v>
      </c>
      <c r="V1596" s="48" t="str">
        <v>Rao</v>
      </c>
    </row>
    <row r="1597" spans="1:22" x14ac:dyDescent="0.35">
      <c r="A1597" s="9" t="s">
        <v>4022</v>
      </c>
      <c r="B1597" s="41" t="str">
        <f>LEFT(Table1[[#This Row],[Employee Name]],FIND(" ",Table1[[#This Row],[Employee Name]]))</f>
        <v xml:space="preserve">Vikram </v>
      </c>
      <c r="C1597" s="41" t="str">
        <f>RIGHT(Table1[[#This Row],[Employee Name]],LEN(Table1[[#This Row],[Employee Name]])-FIND(" ",Table1[[#This Row],[Employee Name]]))</f>
        <v>Singh</v>
      </c>
      <c r="D1597" s="23">
        <f>Table1[[#This Row],[Basic Salary]]+Table1[[#This Row],[Bonus]]</f>
        <v>108431</v>
      </c>
      <c r="E1597" s="10">
        <v>98</v>
      </c>
      <c r="F1597" s="46">
        <v>96</v>
      </c>
      <c r="G1597" s="10" t="str" cm="1">
        <f t="array" ref="G1597">_xlfn.IFS(Table1[[#This Row],[Performance Score]]&gt;=80,"Excellent",Table1[[#This Row],[Performance Score]]&gt;=60,"Good",Table1[[#This Row],[Performance Score]]&gt;=40,"Need Improvement")</f>
        <v>Excellent</v>
      </c>
      <c r="H1597" s="30">
        <f>Table1[[#This Row],[Bonus]]/Table1[[#This Row],[Basic Salary]]</f>
        <v>0.30680695157519222</v>
      </c>
      <c r="I1597" s="10">
        <f ca="1">DATEDIF(Table1[[#This Row],[Date of Birth]],TODAY(),"y")</f>
        <v>25</v>
      </c>
      <c r="J1597" s="34">
        <v>45293</v>
      </c>
      <c r="K1597" s="33" t="str" cm="1">
        <f t="array" aca="1" ref="K1597" ca="1">_xlfn.IFS(L1597&lt;3,"Junior",L1597&lt;=7,"Mid-Level",L1597&gt;7,"Senior")</f>
        <v>Junior</v>
      </c>
      <c r="L1597" s="46">
        <f ca="1">INT(YEARFRAC(Table1[[#This Row],[Joining Date]],TODAY(),1))</f>
        <v>2</v>
      </c>
      <c r="M1597" s="25" t="str">
        <f t="shared" ca="1" si="24"/>
        <v>No</v>
      </c>
      <c r="N1597" s="26">
        <f>YEAR(Table1[[#This Row],[Joining Date]])</f>
        <v>2024</v>
      </c>
      <c r="O1597" s="46">
        <f>MONTH(Table1[[#This Row],[Joining Date]])</f>
        <v>1</v>
      </c>
      <c r="P1597" s="26">
        <f ca="1">NETWORKDAYS(Table1[[#This Row],[Joining Date]],TODAY())</f>
        <v>650</v>
      </c>
      <c r="Q1597" s="26" t="str">
        <f>LEFT(Table1[[#This Row],[Department]],5)&amp;"-"&amp;RIGHT(Table1[[#This Row],[Employee ID]],3)</f>
        <v>Opera-966</v>
      </c>
      <c r="R1597" s="26" t="str">
        <f>LEFT(Table1[[#This Row],[Department]],3)</f>
        <v>Ope</v>
      </c>
      <c r="S1597" s="37">
        <f>_xlfn.XLOOKUP(Table1[[#This Row],[City]],Table2[City],Table2[Bonus %])</f>
        <v>6</v>
      </c>
      <c r="U1597" s="48" t="str">
        <v xml:space="preserve">Vikram </v>
      </c>
      <c r="V1597" s="48" t="str">
        <v>Singh</v>
      </c>
    </row>
    <row r="1598" spans="1:22" x14ac:dyDescent="0.35">
      <c r="A1598" s="7" t="s">
        <v>2313</v>
      </c>
      <c r="B1598" s="40" t="str">
        <f>LEFT(Table1[[#This Row],[Employee Name]],FIND(" ",Table1[[#This Row],[Employee Name]]))</f>
        <v xml:space="preserve">Ravi </v>
      </c>
      <c r="C1598" s="40" t="str">
        <f>RIGHT(Table1[[#This Row],[Employee Name]],LEN(Table1[[#This Row],[Employee Name]])-FIND(" ",Table1[[#This Row],[Employee Name]]))</f>
        <v>Teja</v>
      </c>
      <c r="D1598" s="22">
        <f>Table1[[#This Row],[Basic Salary]]+Table1[[#This Row],[Bonus]]</f>
        <v>108419</v>
      </c>
      <c r="E1598" s="8">
        <v>68</v>
      </c>
      <c r="F1598" s="45">
        <v>60</v>
      </c>
      <c r="G1598" s="8" t="str" cm="1">
        <f t="array" ref="G1598">_xlfn.IFS(Table1[[#This Row],[Performance Score]]&gt;=80,"Excellent",Table1[[#This Row],[Performance Score]]&gt;=60,"Good",Table1[[#This Row],[Performance Score]]&gt;=40,"Need Improvement")</f>
        <v>Good</v>
      </c>
      <c r="H1598" s="29">
        <f>Table1[[#This Row],[Bonus]]/Table1[[#This Row],[Basic Salary]]</f>
        <v>8.0591629872524495E-2</v>
      </c>
      <c r="I1598" s="8">
        <f ca="1">DATEDIF(Table1[[#This Row],[Date of Birth]],TODAY(),"y")</f>
        <v>30</v>
      </c>
      <c r="J1598" s="33">
        <v>44510</v>
      </c>
      <c r="K1598" s="33" t="str" cm="1">
        <f t="array" aca="1" ref="K1598" ca="1">_xlfn.IFS(L1598&lt;3,"Junior",L1598&lt;=7,"Mid-Level",L1598&gt;7,"Senior")</f>
        <v>Mid-Level</v>
      </c>
      <c r="L1598" s="45">
        <f ca="1">INT(YEARFRAC(Table1[[#This Row],[Joining Date]],TODAY(),1))</f>
        <v>4</v>
      </c>
      <c r="M1598" s="25" t="str">
        <f t="shared" ca="1" si="24"/>
        <v>No</v>
      </c>
      <c r="N1598" s="25">
        <f>YEAR(Table1[[#This Row],[Joining Date]])</f>
        <v>2021</v>
      </c>
      <c r="O1598" s="45">
        <f>MONTH(Table1[[#This Row],[Joining Date]])</f>
        <v>11</v>
      </c>
      <c r="P1598" s="25">
        <f ca="1">NETWORKDAYS(Table1[[#This Row],[Joining Date]],TODAY())</f>
        <v>1209</v>
      </c>
      <c r="Q1598" s="25" t="str">
        <f>LEFT(Table1[[#This Row],[Department]],5)&amp;"-"&amp;RIGHT(Table1[[#This Row],[Employee ID]],3)</f>
        <v>Suppo-257</v>
      </c>
      <c r="R1598" s="25" t="str">
        <f>LEFT(Table1[[#This Row],[Department]],3)</f>
        <v>Sup</v>
      </c>
      <c r="S1598" s="36">
        <f>_xlfn.XLOOKUP(Table1[[#This Row],[City]],Table2[City],Table2[Bonus %])</f>
        <v>8</v>
      </c>
      <c r="U1598" s="48" t="str">
        <v xml:space="preserve">Ravi </v>
      </c>
      <c r="V1598" s="48" t="str">
        <v>Teja</v>
      </c>
    </row>
    <row r="1599" spans="1:22" x14ac:dyDescent="0.35">
      <c r="A1599" s="9" t="s">
        <v>1754</v>
      </c>
      <c r="B1599" s="41" t="str">
        <f>LEFT(Table1[[#This Row],[Employee Name]],FIND(" ",Table1[[#This Row],[Employee Name]]))</f>
        <v xml:space="preserve">Arjun </v>
      </c>
      <c r="C1599" s="41" t="str">
        <f>RIGHT(Table1[[#This Row],[Employee Name]],LEN(Table1[[#This Row],[Employee Name]])-FIND(" ",Table1[[#This Row],[Employee Name]]))</f>
        <v>Mehta</v>
      </c>
      <c r="D1599" s="23">
        <f>Table1[[#This Row],[Basic Salary]]+Table1[[#This Row],[Bonus]]</f>
        <v>108417</v>
      </c>
      <c r="E1599" s="10">
        <v>85</v>
      </c>
      <c r="F1599" s="46">
        <v>66</v>
      </c>
      <c r="G1599" s="10" t="str" cm="1">
        <f t="array" ref="G1599">_xlfn.IFS(Table1[[#This Row],[Performance Score]]&gt;=80,"Excellent",Table1[[#This Row],[Performance Score]]&gt;=60,"Good",Table1[[#This Row],[Performance Score]]&gt;=40,"Need Improvement")</f>
        <v>Good</v>
      </c>
      <c r="H1599" s="30">
        <f>Table1[[#This Row],[Bonus]]/Table1[[#This Row],[Basic Salary]]</f>
        <v>0.37087474394962444</v>
      </c>
      <c r="I1599" s="10">
        <f ca="1">DATEDIF(Table1[[#This Row],[Date of Birth]],TODAY(),"y")</f>
        <v>30</v>
      </c>
      <c r="J1599" s="34">
        <v>44076</v>
      </c>
      <c r="K1599" s="33" t="str" cm="1">
        <f t="array" aca="1" ref="K1599" ca="1">_xlfn.IFS(L1599&lt;3,"Junior",L1599&lt;=7,"Mid-Level",L1599&gt;7,"Senior")</f>
        <v>Mid-Level</v>
      </c>
      <c r="L1599" s="46">
        <f ca="1">INT(YEARFRAC(Table1[[#This Row],[Joining Date]],TODAY(),1))</f>
        <v>5</v>
      </c>
      <c r="M1599" s="25" t="str">
        <f t="shared" ca="1" si="24"/>
        <v>No</v>
      </c>
      <c r="N1599" s="26">
        <f>YEAR(Table1[[#This Row],[Joining Date]])</f>
        <v>2020</v>
      </c>
      <c r="O1599" s="46">
        <f>MONTH(Table1[[#This Row],[Joining Date]])</f>
        <v>9</v>
      </c>
      <c r="P1599" s="26">
        <f ca="1">NETWORKDAYS(Table1[[#This Row],[Joining Date]],TODAY())</f>
        <v>1519</v>
      </c>
      <c r="Q1599" s="26" t="str">
        <f>LEFT(Table1[[#This Row],[Department]],5)&amp;"-"&amp;RIGHT(Table1[[#This Row],[Employee ID]],3)</f>
        <v>Marke-698</v>
      </c>
      <c r="R1599" s="26" t="str">
        <f>LEFT(Table1[[#This Row],[Department]],3)</f>
        <v>Mar</v>
      </c>
      <c r="S1599" s="37">
        <f>_xlfn.XLOOKUP(Table1[[#This Row],[City]],Table2[City],Table2[Bonus %])</f>
        <v>4</v>
      </c>
      <c r="U1599" s="48" t="str">
        <v xml:space="preserve">Arjun </v>
      </c>
      <c r="V1599" s="48" t="str">
        <v>Mehta</v>
      </c>
    </row>
    <row r="1600" spans="1:22" x14ac:dyDescent="0.35">
      <c r="A1600" s="7" t="s">
        <v>1855</v>
      </c>
      <c r="B1600" s="40" t="str">
        <f>LEFT(Table1[[#This Row],[Employee Name]],FIND(" ",Table1[[#This Row],[Employee Name]]))</f>
        <v xml:space="preserve">Nisha </v>
      </c>
      <c r="C1600" s="40" t="str">
        <f>RIGHT(Table1[[#This Row],[Employee Name]],LEN(Table1[[#This Row],[Employee Name]])-FIND(" ",Table1[[#This Row],[Employee Name]]))</f>
        <v>Kapoor</v>
      </c>
      <c r="D1600" s="22">
        <f>Table1[[#This Row],[Basic Salary]]+Table1[[#This Row],[Bonus]]</f>
        <v>108414</v>
      </c>
      <c r="E1600" s="8">
        <v>75</v>
      </c>
      <c r="F1600" s="45">
        <v>73</v>
      </c>
      <c r="G1600" s="8" t="str" cm="1">
        <f t="array" ref="G1600">_xlfn.IFS(Table1[[#This Row],[Performance Score]]&gt;=80,"Excellent",Table1[[#This Row],[Performance Score]]&gt;=60,"Good",Table1[[#This Row],[Performance Score]]&gt;=40,"Need Improvement")</f>
        <v>Good</v>
      </c>
      <c r="H1600" s="29">
        <f>Table1[[#This Row],[Bonus]]/Table1[[#This Row],[Basic Salary]]</f>
        <v>0.24497881282943468</v>
      </c>
      <c r="I1600" s="8">
        <f ca="1">DATEDIF(Table1[[#This Row],[Date of Birth]],TODAY(),"y")</f>
        <v>21</v>
      </c>
      <c r="J1600" s="33">
        <v>42731</v>
      </c>
      <c r="K1600" s="33" t="str" cm="1">
        <f t="array" aca="1" ref="K1600" ca="1">_xlfn.IFS(L1600&lt;3,"Junior",L1600&lt;=7,"Mid-Level",L1600&gt;7,"Senior")</f>
        <v>Senior</v>
      </c>
      <c r="L1600" s="45">
        <f ca="1">INT(YEARFRAC(Table1[[#This Row],[Joining Date]],TODAY(),1))</f>
        <v>9</v>
      </c>
      <c r="M1600" s="25" t="str">
        <f t="shared" ca="1" si="24"/>
        <v>Yes</v>
      </c>
      <c r="N1600" s="25">
        <f>YEAR(Table1[[#This Row],[Joining Date]])</f>
        <v>2016</v>
      </c>
      <c r="O1600" s="45">
        <f>MONTH(Table1[[#This Row],[Joining Date]])</f>
        <v>12</v>
      </c>
      <c r="P1600" s="25">
        <f ca="1">NETWORKDAYS(Table1[[#This Row],[Joining Date]],TODAY())</f>
        <v>2480</v>
      </c>
      <c r="Q1600" s="25" t="str">
        <f>LEFT(Table1[[#This Row],[Department]],5)&amp;"-"&amp;RIGHT(Table1[[#This Row],[Employee ID]],3)</f>
        <v>Suppo-799</v>
      </c>
      <c r="R1600" s="25" t="str">
        <f>LEFT(Table1[[#This Row],[Department]],3)</f>
        <v>Sup</v>
      </c>
      <c r="S1600" s="36">
        <f>_xlfn.XLOOKUP(Table1[[#This Row],[City]],Table2[City],Table2[Bonus %])</f>
        <v>7</v>
      </c>
      <c r="U1600" s="48" t="str">
        <v xml:space="preserve">Nisha </v>
      </c>
      <c r="V1600" s="48" t="str">
        <v>Kapoor</v>
      </c>
    </row>
    <row r="1601" spans="1:22" x14ac:dyDescent="0.35">
      <c r="A1601" s="9" t="s">
        <v>4597</v>
      </c>
      <c r="B1601" s="41" t="str">
        <f>LEFT(Table1[[#This Row],[Employee Name]],FIND(" ",Table1[[#This Row],[Employee Name]]))</f>
        <v xml:space="preserve">Karan </v>
      </c>
      <c r="C1601" s="41" t="str">
        <f>RIGHT(Table1[[#This Row],[Employee Name]],LEN(Table1[[#This Row],[Employee Name]])-FIND(" ",Table1[[#This Row],[Employee Name]]))</f>
        <v>Malhotra</v>
      </c>
      <c r="D1601" s="23">
        <f>Table1[[#This Row],[Basic Salary]]+Table1[[#This Row],[Bonus]]</f>
        <v>108413</v>
      </c>
      <c r="E1601" s="10">
        <v>67</v>
      </c>
      <c r="F1601" s="46">
        <v>45</v>
      </c>
      <c r="G1601" s="10" t="str" cm="1">
        <f t="array" ref="G1601">_xlfn.IFS(Table1[[#This Row],[Performance Score]]&gt;=80,"Excellent",Table1[[#This Row],[Performance Score]]&gt;=60,"Good",Table1[[#This Row],[Performance Score]]&gt;=40,"Need Improvement")</f>
        <v>Need Improvement</v>
      </c>
      <c r="H1601" s="30">
        <f>Table1[[#This Row],[Bonus]]/Table1[[#This Row],[Basic Salary]]</f>
        <v>0.33655102694972505</v>
      </c>
      <c r="I1601" s="10">
        <f ca="1">DATEDIF(Table1[[#This Row],[Date of Birth]],TODAY(),"y")</f>
        <v>41</v>
      </c>
      <c r="J1601" s="34">
        <v>44753</v>
      </c>
      <c r="K1601" s="33" t="str" cm="1">
        <f t="array" aca="1" ref="K1601" ca="1">_xlfn.IFS(L1601&lt;3,"Junior",L1601&lt;=7,"Mid-Level",L1601&gt;7,"Senior")</f>
        <v>Mid-Level</v>
      </c>
      <c r="L1601" s="46">
        <f ca="1">INT(YEARFRAC(Table1[[#This Row],[Joining Date]],TODAY(),1))</f>
        <v>3</v>
      </c>
      <c r="M1601" s="25" t="str">
        <f t="shared" ca="1" si="24"/>
        <v>No</v>
      </c>
      <c r="N1601" s="26">
        <f>YEAR(Table1[[#This Row],[Joining Date]])</f>
        <v>2022</v>
      </c>
      <c r="O1601" s="46">
        <f>MONTH(Table1[[#This Row],[Joining Date]])</f>
        <v>7</v>
      </c>
      <c r="P1601" s="26">
        <f ca="1">NETWORKDAYS(Table1[[#This Row],[Joining Date]],TODAY())</f>
        <v>1036</v>
      </c>
      <c r="Q1601" s="26" t="str">
        <f>LEFT(Table1[[#This Row],[Department]],5)&amp;"-"&amp;RIGHT(Table1[[#This Row],[Employee ID]],3)</f>
        <v>HR-541</v>
      </c>
      <c r="R1601" s="26" t="str">
        <f>LEFT(Table1[[#This Row],[Department]],3)</f>
        <v>HR</v>
      </c>
      <c r="S1601" s="37">
        <f>_xlfn.XLOOKUP(Table1[[#This Row],[City]],Table2[City],Table2[Bonus %])</f>
        <v>6</v>
      </c>
      <c r="U1601" s="48" t="str">
        <v xml:space="preserve">Karan </v>
      </c>
      <c r="V1601" s="48" t="str">
        <v>Malhotra</v>
      </c>
    </row>
    <row r="1602" spans="1:22" x14ac:dyDescent="0.35">
      <c r="A1602" s="7" t="s">
        <v>346</v>
      </c>
      <c r="B1602" s="40" t="str">
        <f>LEFT(Table1[[#This Row],[Employee Name]],FIND(" ",Table1[[#This Row],[Employee Name]]))</f>
        <v xml:space="preserve">Karan </v>
      </c>
      <c r="C1602" s="40" t="str">
        <f>RIGHT(Table1[[#This Row],[Employee Name]],LEN(Table1[[#This Row],[Employee Name]])-FIND(" ",Table1[[#This Row],[Employee Name]]))</f>
        <v>Malhotra</v>
      </c>
      <c r="D1602" s="22">
        <f>Table1[[#This Row],[Basic Salary]]+Table1[[#This Row],[Bonus]]</f>
        <v>108331</v>
      </c>
      <c r="E1602" s="8">
        <v>87</v>
      </c>
      <c r="F1602" s="45">
        <v>64</v>
      </c>
      <c r="G1602" s="8" t="str" cm="1">
        <f t="array" ref="G1602">_xlfn.IFS(Table1[[#This Row],[Performance Score]]&gt;=80,"Excellent",Table1[[#This Row],[Performance Score]]&gt;=60,"Good",Table1[[#This Row],[Performance Score]]&gt;=40,"Need Improvement")</f>
        <v>Good</v>
      </c>
      <c r="H1602" s="29">
        <f>Table1[[#This Row],[Bonus]]/Table1[[#This Row],[Basic Salary]]</f>
        <v>0.29079188809189049</v>
      </c>
      <c r="I1602" s="8">
        <f ca="1">DATEDIF(Table1[[#This Row],[Date of Birth]],TODAY(),"y")</f>
        <v>37</v>
      </c>
      <c r="J1602" s="33">
        <v>45622</v>
      </c>
      <c r="K1602" s="33" t="str" cm="1">
        <f t="array" aca="1" ref="K1602" ca="1">_xlfn.IFS(L1602&lt;3,"Junior",L1602&lt;=7,"Mid-Level",L1602&gt;7,"Senior")</f>
        <v>Junior</v>
      </c>
      <c r="L1602" s="45">
        <f ca="1">INT(YEARFRAC(Table1[[#This Row],[Joining Date]],TODAY(),1))</f>
        <v>1</v>
      </c>
      <c r="M1602" s="25" t="str">
        <f t="shared" ref="M1602:M1665" ca="1" si="25">IF(L1602&gt;5,"Yes","No")</f>
        <v>No</v>
      </c>
      <c r="N1602" s="25">
        <f>YEAR(Table1[[#This Row],[Joining Date]])</f>
        <v>2024</v>
      </c>
      <c r="O1602" s="45">
        <f>MONTH(Table1[[#This Row],[Joining Date]])</f>
        <v>11</v>
      </c>
      <c r="P1602" s="25">
        <f ca="1">NETWORKDAYS(Table1[[#This Row],[Joining Date]],TODAY())</f>
        <v>415</v>
      </c>
      <c r="Q1602" s="25" t="str">
        <f>LEFT(Table1[[#This Row],[Department]],5)&amp;"-"&amp;RIGHT(Table1[[#This Row],[Employee ID]],3)</f>
        <v>Marke-290</v>
      </c>
      <c r="R1602" s="25" t="str">
        <f>LEFT(Table1[[#This Row],[Department]],3)</f>
        <v>Mar</v>
      </c>
      <c r="S1602" s="36">
        <f>_xlfn.XLOOKUP(Table1[[#This Row],[City]],Table2[City],Table2[Bonus %])</f>
        <v>5</v>
      </c>
      <c r="U1602" s="48" t="str">
        <v xml:space="preserve">Karan </v>
      </c>
      <c r="V1602" s="48" t="str">
        <v>Malhotra</v>
      </c>
    </row>
    <row r="1603" spans="1:22" x14ac:dyDescent="0.35">
      <c r="A1603" s="9" t="s">
        <v>1310</v>
      </c>
      <c r="B1603" s="41" t="str">
        <f>LEFT(Table1[[#This Row],[Employee Name]],FIND(" ",Table1[[#This Row],[Employee Name]]))</f>
        <v xml:space="preserve">Aarav </v>
      </c>
      <c r="C1603" s="41" t="str">
        <f>RIGHT(Table1[[#This Row],[Employee Name]],LEN(Table1[[#This Row],[Employee Name]])-FIND(" ",Table1[[#This Row],[Employee Name]]))</f>
        <v>Sharma</v>
      </c>
      <c r="D1603" s="23">
        <f>Table1[[#This Row],[Basic Salary]]+Table1[[#This Row],[Bonus]]</f>
        <v>108329</v>
      </c>
      <c r="E1603" s="10">
        <v>66</v>
      </c>
      <c r="F1603" s="46">
        <v>78</v>
      </c>
      <c r="G1603" s="10" t="str" cm="1">
        <f t="array" ref="G1603">_xlfn.IFS(Table1[[#This Row],[Performance Score]]&gt;=80,"Excellent",Table1[[#This Row],[Performance Score]]&gt;=60,"Good",Table1[[#This Row],[Performance Score]]&gt;=40,"Need Improvement")</f>
        <v>Good</v>
      </c>
      <c r="H1603" s="30">
        <f>Table1[[#This Row],[Bonus]]/Table1[[#This Row],[Basic Salary]]</f>
        <v>5.6940473983589125E-2</v>
      </c>
      <c r="I1603" s="10">
        <f ca="1">DATEDIF(Table1[[#This Row],[Date of Birth]],TODAY(),"y")</f>
        <v>39</v>
      </c>
      <c r="J1603" s="34">
        <v>43196</v>
      </c>
      <c r="K1603" s="33" t="str" cm="1">
        <f t="array" aca="1" ref="K1603" ca="1">_xlfn.IFS(L1603&lt;3,"Junior",L1603&lt;=7,"Mid-Level",L1603&gt;7,"Senior")</f>
        <v>Senior</v>
      </c>
      <c r="L1603" s="46">
        <f ca="1">INT(YEARFRAC(Table1[[#This Row],[Joining Date]],TODAY(),1))</f>
        <v>8</v>
      </c>
      <c r="M1603" s="25" t="str">
        <f t="shared" ca="1" si="25"/>
        <v>Yes</v>
      </c>
      <c r="N1603" s="26">
        <f>YEAR(Table1[[#This Row],[Joining Date]])</f>
        <v>2018</v>
      </c>
      <c r="O1603" s="46">
        <f>MONTH(Table1[[#This Row],[Joining Date]])</f>
        <v>4</v>
      </c>
      <c r="P1603" s="26">
        <f ca="1">NETWORKDAYS(Table1[[#This Row],[Joining Date]],TODAY())</f>
        <v>2147</v>
      </c>
      <c r="Q1603" s="26" t="str">
        <f>LEFT(Table1[[#This Row],[Department]],5)&amp;"-"&amp;RIGHT(Table1[[#This Row],[Employee ID]],3)</f>
        <v>Sales-254</v>
      </c>
      <c r="R1603" s="26" t="str">
        <f>LEFT(Table1[[#This Row],[Department]],3)</f>
        <v>Sal</v>
      </c>
      <c r="S1603" s="37">
        <f>_xlfn.XLOOKUP(Table1[[#This Row],[City]],Table2[City],Table2[Bonus %])</f>
        <v>7</v>
      </c>
      <c r="U1603" s="48" t="str">
        <v xml:space="preserve">Aarav </v>
      </c>
      <c r="V1603" s="48" t="str">
        <v>Sharma</v>
      </c>
    </row>
    <row r="1604" spans="1:22" x14ac:dyDescent="0.35">
      <c r="A1604" s="7" t="s">
        <v>1738</v>
      </c>
      <c r="B1604" s="40" t="str">
        <f>LEFT(Table1[[#This Row],[Employee Name]],FIND(" ",Table1[[#This Row],[Employee Name]]))</f>
        <v xml:space="preserve">Aarav </v>
      </c>
      <c r="C1604" s="40" t="str">
        <f>RIGHT(Table1[[#This Row],[Employee Name]],LEN(Table1[[#This Row],[Employee Name]])-FIND(" ",Table1[[#This Row],[Employee Name]]))</f>
        <v>Sharma</v>
      </c>
      <c r="D1604" s="22">
        <f>Table1[[#This Row],[Basic Salary]]+Table1[[#This Row],[Bonus]]</f>
        <v>108321</v>
      </c>
      <c r="E1604" s="8">
        <v>68</v>
      </c>
      <c r="F1604" s="45">
        <v>81</v>
      </c>
      <c r="G1604" s="8" t="str" cm="1">
        <f t="array" ref="G1604">_xlfn.IFS(Table1[[#This Row],[Performance Score]]&gt;=80,"Excellent",Table1[[#This Row],[Performance Score]]&gt;=60,"Good",Table1[[#This Row],[Performance Score]]&gt;=40,"Need Improvement")</f>
        <v>Excellent</v>
      </c>
      <c r="H1604" s="29">
        <f>Table1[[#This Row],[Bonus]]/Table1[[#This Row],[Basic Salary]]</f>
        <v>0.28993497987472311</v>
      </c>
      <c r="I1604" s="8">
        <f ca="1">DATEDIF(Table1[[#This Row],[Date of Birth]],TODAY(),"y")</f>
        <v>39</v>
      </c>
      <c r="J1604" s="33">
        <v>45078</v>
      </c>
      <c r="K1604" s="33" t="str" cm="1">
        <f t="array" aca="1" ref="K1604" ca="1">_xlfn.IFS(L1604&lt;3,"Junior",L1604&lt;=7,"Mid-Level",L1604&gt;7,"Senior")</f>
        <v>Mid-Level</v>
      </c>
      <c r="L1604" s="45">
        <f ca="1">INT(YEARFRAC(Table1[[#This Row],[Joining Date]],TODAY(),1))</f>
        <v>3</v>
      </c>
      <c r="M1604" s="25" t="str">
        <f t="shared" ca="1" si="25"/>
        <v>No</v>
      </c>
      <c r="N1604" s="25">
        <f>YEAR(Table1[[#This Row],[Joining Date]])</f>
        <v>2023</v>
      </c>
      <c r="O1604" s="45">
        <f>MONTH(Table1[[#This Row],[Joining Date]])</f>
        <v>6</v>
      </c>
      <c r="P1604" s="25">
        <f ca="1">NETWORKDAYS(Table1[[#This Row],[Joining Date]],TODAY())</f>
        <v>803</v>
      </c>
      <c r="Q1604" s="25" t="str">
        <f>LEFT(Table1[[#This Row],[Department]],5)&amp;"-"&amp;RIGHT(Table1[[#This Row],[Employee ID]],3)</f>
        <v>IT-682</v>
      </c>
      <c r="R1604" s="25" t="str">
        <f>LEFT(Table1[[#This Row],[Department]],3)</f>
        <v>IT</v>
      </c>
      <c r="S1604" s="36">
        <f>_xlfn.XLOOKUP(Table1[[#This Row],[City]],Table2[City],Table2[Bonus %])</f>
        <v>5</v>
      </c>
      <c r="U1604" s="48" t="str">
        <v xml:space="preserve">Aarav </v>
      </c>
      <c r="V1604" s="48" t="str">
        <v>Sharma</v>
      </c>
    </row>
    <row r="1605" spans="1:22" x14ac:dyDescent="0.35">
      <c r="A1605" s="9" t="s">
        <v>991</v>
      </c>
      <c r="B1605" s="41" t="str">
        <f>LEFT(Table1[[#This Row],[Employee Name]],FIND(" ",Table1[[#This Row],[Employee Name]]))</f>
        <v xml:space="preserve">Ishita </v>
      </c>
      <c r="C1605" s="41" t="str">
        <f>RIGHT(Table1[[#This Row],[Employee Name]],LEN(Table1[[#This Row],[Employee Name]])-FIND(" ",Table1[[#This Row],[Employee Name]]))</f>
        <v>Roy</v>
      </c>
      <c r="D1605" s="23">
        <f>Table1[[#This Row],[Basic Salary]]+Table1[[#This Row],[Bonus]]</f>
        <v>108290</v>
      </c>
      <c r="E1605" s="10">
        <v>62</v>
      </c>
      <c r="F1605" s="46">
        <v>92</v>
      </c>
      <c r="G1605" s="10" t="str" cm="1">
        <f t="array" ref="G1605">_xlfn.IFS(Table1[[#This Row],[Performance Score]]&gt;=80,"Excellent",Table1[[#This Row],[Performance Score]]&gt;=60,"Good",Table1[[#This Row],[Performance Score]]&gt;=40,"Need Improvement")</f>
        <v>Excellent</v>
      </c>
      <c r="H1605" s="30">
        <f>Table1[[#This Row],[Bonus]]/Table1[[#This Row],[Basic Salary]]</f>
        <v>0.11100851544064841</v>
      </c>
      <c r="I1605" s="10">
        <f ca="1">DATEDIF(Table1[[#This Row],[Date of Birth]],TODAY(),"y")</f>
        <v>16</v>
      </c>
      <c r="J1605" s="34">
        <v>42432</v>
      </c>
      <c r="K1605" s="33" t="str" cm="1">
        <f t="array" aca="1" ref="K1605" ca="1">_xlfn.IFS(L1605&lt;3,"Junior",L1605&lt;=7,"Mid-Level",L1605&gt;7,"Senior")</f>
        <v>Senior</v>
      </c>
      <c r="L1605" s="46">
        <f ca="1">INT(YEARFRAC(Table1[[#This Row],[Joining Date]],TODAY(),1))</f>
        <v>10</v>
      </c>
      <c r="M1605" s="25" t="str">
        <f t="shared" ca="1" si="25"/>
        <v>Yes</v>
      </c>
      <c r="N1605" s="26">
        <f>YEAR(Table1[[#This Row],[Joining Date]])</f>
        <v>2016</v>
      </c>
      <c r="O1605" s="46">
        <f>MONTH(Table1[[#This Row],[Joining Date]])</f>
        <v>3</v>
      </c>
      <c r="P1605" s="26">
        <f ca="1">NETWORKDAYS(Table1[[#This Row],[Joining Date]],TODAY())</f>
        <v>2693</v>
      </c>
      <c r="Q1605" s="26" t="str">
        <f>LEFT(Table1[[#This Row],[Department]],5)&amp;"-"&amp;RIGHT(Table1[[#This Row],[Employee ID]],3)</f>
        <v>HR-935</v>
      </c>
      <c r="R1605" s="26" t="str">
        <f>LEFT(Table1[[#This Row],[Department]],3)</f>
        <v>HR</v>
      </c>
      <c r="S1605" s="37">
        <f>_xlfn.XLOOKUP(Table1[[#This Row],[City]],Table2[City],Table2[Bonus %])</f>
        <v>6</v>
      </c>
      <c r="U1605" s="48" t="str">
        <v xml:space="preserve">Ishita </v>
      </c>
      <c r="V1605" s="48" t="str">
        <v>Roy</v>
      </c>
    </row>
    <row r="1606" spans="1:22" x14ac:dyDescent="0.35">
      <c r="A1606" s="7" t="s">
        <v>1492</v>
      </c>
      <c r="B1606" s="40" t="str">
        <f>LEFT(Table1[[#This Row],[Employee Name]],FIND(" ",Table1[[#This Row],[Employee Name]]))</f>
        <v xml:space="preserve">Sneha </v>
      </c>
      <c r="C1606" s="40" t="str">
        <f>RIGHT(Table1[[#This Row],[Employee Name]],LEN(Table1[[#This Row],[Employee Name]])-FIND(" ",Table1[[#This Row],[Employee Name]]))</f>
        <v>Iyer</v>
      </c>
      <c r="D1606" s="22">
        <f>Table1[[#This Row],[Basic Salary]]+Table1[[#This Row],[Bonus]]</f>
        <v>108268</v>
      </c>
      <c r="E1606" s="8">
        <v>79</v>
      </c>
      <c r="F1606" s="45">
        <v>54</v>
      </c>
      <c r="G1606" s="8" t="str" cm="1">
        <f t="array" ref="G1606">_xlfn.IFS(Table1[[#This Row],[Performance Score]]&gt;=80,"Excellent",Table1[[#This Row],[Performance Score]]&gt;=60,"Good",Table1[[#This Row],[Performance Score]]&gt;=40,"Need Improvement")</f>
        <v>Need Improvement</v>
      </c>
      <c r="H1606" s="29">
        <f>Table1[[#This Row],[Bonus]]/Table1[[#This Row],[Basic Salary]]</f>
        <v>0.32188904082828679</v>
      </c>
      <c r="I1606" s="8">
        <f ca="1">DATEDIF(Table1[[#This Row],[Date of Birth]],TODAY(),"y")</f>
        <v>43</v>
      </c>
      <c r="J1606" s="33">
        <v>45431</v>
      </c>
      <c r="K1606" s="33" t="str" cm="1">
        <f t="array" aca="1" ref="K1606" ca="1">_xlfn.IFS(L1606&lt;3,"Junior",L1606&lt;=7,"Mid-Level",L1606&gt;7,"Senior")</f>
        <v>Junior</v>
      </c>
      <c r="L1606" s="45">
        <f ca="1">INT(YEARFRAC(Table1[[#This Row],[Joining Date]],TODAY(),1))</f>
        <v>2</v>
      </c>
      <c r="M1606" s="25" t="str">
        <f t="shared" ca="1" si="25"/>
        <v>No</v>
      </c>
      <c r="N1606" s="25">
        <f>YEAR(Table1[[#This Row],[Joining Date]])</f>
        <v>2024</v>
      </c>
      <c r="O1606" s="45">
        <f>MONTH(Table1[[#This Row],[Joining Date]])</f>
        <v>5</v>
      </c>
      <c r="P1606" s="25">
        <f ca="1">NETWORKDAYS(Table1[[#This Row],[Joining Date]],TODAY())</f>
        <v>551</v>
      </c>
      <c r="Q1606" s="25" t="str">
        <f>LEFT(Table1[[#This Row],[Department]],5)&amp;"-"&amp;RIGHT(Table1[[#This Row],[Employee ID]],3)</f>
        <v>Sales-436</v>
      </c>
      <c r="R1606" s="25" t="str">
        <f>LEFT(Table1[[#This Row],[Department]],3)</f>
        <v>Sal</v>
      </c>
      <c r="S1606" s="36">
        <f>_xlfn.XLOOKUP(Table1[[#This Row],[City]],Table2[City],Table2[Bonus %])</f>
        <v>6</v>
      </c>
      <c r="U1606" s="48" t="str">
        <v xml:space="preserve">Sneha </v>
      </c>
      <c r="V1606" s="48" t="str">
        <v>Iyer</v>
      </c>
    </row>
    <row r="1607" spans="1:22" x14ac:dyDescent="0.35">
      <c r="A1607" s="9" t="s">
        <v>4001</v>
      </c>
      <c r="B1607" s="41" t="str">
        <f>LEFT(Table1[[#This Row],[Employee Name]],FIND(" ",Table1[[#This Row],[Employee Name]]))</f>
        <v xml:space="preserve">Swathi </v>
      </c>
      <c r="C1607" s="41" t="str">
        <f>RIGHT(Table1[[#This Row],[Employee Name]],LEN(Table1[[#This Row],[Employee Name]])-FIND(" ",Table1[[#This Row],[Employee Name]]))</f>
        <v>Ramesh</v>
      </c>
      <c r="D1607" s="23">
        <f>Table1[[#This Row],[Basic Salary]]+Table1[[#This Row],[Bonus]]</f>
        <v>108247</v>
      </c>
      <c r="E1607" s="10">
        <v>90</v>
      </c>
      <c r="F1607" s="46">
        <v>87</v>
      </c>
      <c r="G1607" s="10" t="str" cm="1">
        <f t="array" ref="G1607">_xlfn.IFS(Table1[[#This Row],[Performance Score]]&gt;=80,"Excellent",Table1[[#This Row],[Performance Score]]&gt;=60,"Good",Table1[[#This Row],[Performance Score]]&gt;=40,"Need Improvement")</f>
        <v>Excellent</v>
      </c>
      <c r="H1607" s="30">
        <f>Table1[[#This Row],[Bonus]]/Table1[[#This Row],[Basic Salary]]</f>
        <v>0.21122300548282422</v>
      </c>
      <c r="I1607" s="10">
        <f ca="1">DATEDIF(Table1[[#This Row],[Date of Birth]],TODAY(),"y")</f>
        <v>26</v>
      </c>
      <c r="J1607" s="34">
        <v>45716</v>
      </c>
      <c r="K1607" s="33" t="str" cm="1">
        <f t="array" aca="1" ref="K1607" ca="1">_xlfn.IFS(L1607&lt;3,"Junior",L1607&lt;=7,"Mid-Level",L1607&gt;7,"Senior")</f>
        <v>Junior</v>
      </c>
      <c r="L1607" s="46">
        <f ca="1">INT(YEARFRAC(Table1[[#This Row],[Joining Date]],TODAY(),1))</f>
        <v>1</v>
      </c>
      <c r="M1607" s="25" t="str">
        <f t="shared" ca="1" si="25"/>
        <v>No</v>
      </c>
      <c r="N1607" s="26">
        <f>YEAR(Table1[[#This Row],[Joining Date]])</f>
        <v>2025</v>
      </c>
      <c r="O1607" s="46">
        <f>MONTH(Table1[[#This Row],[Joining Date]])</f>
        <v>2</v>
      </c>
      <c r="P1607" s="26">
        <f ca="1">NETWORKDAYS(Table1[[#This Row],[Joining Date]],TODAY())</f>
        <v>347</v>
      </c>
      <c r="Q1607" s="26" t="str">
        <f>LEFT(Table1[[#This Row],[Department]],5)&amp;"-"&amp;RIGHT(Table1[[#This Row],[Employee ID]],3)</f>
        <v>Marke-945</v>
      </c>
      <c r="R1607" s="26" t="str">
        <f>LEFT(Table1[[#This Row],[Department]],3)</f>
        <v>Mar</v>
      </c>
      <c r="S1607" s="37">
        <f>_xlfn.XLOOKUP(Table1[[#This Row],[City]],Table2[City],Table2[Bonus %])</f>
        <v>8</v>
      </c>
      <c r="U1607" s="48" t="str">
        <v xml:space="preserve">Swathi </v>
      </c>
      <c r="V1607" s="48" t="str">
        <v>Ramesh</v>
      </c>
    </row>
    <row r="1608" spans="1:22" x14ac:dyDescent="0.35">
      <c r="A1608" s="7" t="s">
        <v>3976</v>
      </c>
      <c r="B1608" s="40" t="str">
        <f>LEFT(Table1[[#This Row],[Employee Name]],FIND(" ",Table1[[#This Row],[Employee Name]]))</f>
        <v xml:space="preserve">Rahul </v>
      </c>
      <c r="C1608" s="40" t="str">
        <f>RIGHT(Table1[[#This Row],[Employee Name]],LEN(Table1[[#This Row],[Employee Name]])-FIND(" ",Table1[[#This Row],[Employee Name]]))</f>
        <v>Verma</v>
      </c>
      <c r="D1608" s="22">
        <f>Table1[[#This Row],[Basic Salary]]+Table1[[#This Row],[Bonus]]</f>
        <v>108223</v>
      </c>
      <c r="E1608" s="8">
        <v>97</v>
      </c>
      <c r="F1608" s="45">
        <v>77</v>
      </c>
      <c r="G1608" s="8" t="str" cm="1">
        <f t="array" ref="G1608">_xlfn.IFS(Table1[[#This Row],[Performance Score]]&gt;=80,"Excellent",Table1[[#This Row],[Performance Score]]&gt;=60,"Good",Table1[[#This Row],[Performance Score]]&gt;=40,"Need Improvement")</f>
        <v>Good</v>
      </c>
      <c r="H1608" s="29">
        <f>Table1[[#This Row],[Bonus]]/Table1[[#This Row],[Basic Salary]]</f>
        <v>0.3379694879212719</v>
      </c>
      <c r="I1608" s="8">
        <f ca="1">DATEDIF(Table1[[#This Row],[Date of Birth]],TODAY(),"y")</f>
        <v>42</v>
      </c>
      <c r="J1608" s="33">
        <v>42294</v>
      </c>
      <c r="K1608" s="33" t="str" cm="1">
        <f t="array" aca="1" ref="K1608" ca="1">_xlfn.IFS(L1608&lt;3,"Junior",L1608&lt;=7,"Mid-Level",L1608&gt;7,"Senior")</f>
        <v>Senior</v>
      </c>
      <c r="L1608" s="45">
        <f ca="1">INT(YEARFRAC(Table1[[#This Row],[Joining Date]],TODAY(),1))</f>
        <v>10</v>
      </c>
      <c r="M1608" s="25" t="str">
        <f t="shared" ca="1" si="25"/>
        <v>Yes</v>
      </c>
      <c r="N1608" s="25">
        <f>YEAR(Table1[[#This Row],[Joining Date]])</f>
        <v>2015</v>
      </c>
      <c r="O1608" s="45">
        <f>MONTH(Table1[[#This Row],[Joining Date]])</f>
        <v>10</v>
      </c>
      <c r="P1608" s="25">
        <f ca="1">NETWORKDAYS(Table1[[#This Row],[Joining Date]],TODAY())</f>
        <v>2791</v>
      </c>
      <c r="Q1608" s="25" t="str">
        <f>LEFT(Table1[[#This Row],[Department]],5)&amp;"-"&amp;RIGHT(Table1[[#This Row],[Employee ID]],3)</f>
        <v>Opera-920</v>
      </c>
      <c r="R1608" s="25" t="str">
        <f>LEFT(Table1[[#This Row],[Department]],3)</f>
        <v>Ope</v>
      </c>
      <c r="S1608" s="36">
        <f>_xlfn.XLOOKUP(Table1[[#This Row],[City]],Table2[City],Table2[Bonus %])</f>
        <v>7</v>
      </c>
      <c r="U1608" s="48" t="str">
        <v xml:space="preserve">Rahul </v>
      </c>
      <c r="V1608" s="48" t="str">
        <v>Verma</v>
      </c>
    </row>
    <row r="1609" spans="1:22" x14ac:dyDescent="0.35">
      <c r="A1609" s="9" t="s">
        <v>1261</v>
      </c>
      <c r="B1609" s="41" t="str">
        <f>LEFT(Table1[[#This Row],[Employee Name]],FIND(" ",Table1[[#This Row],[Employee Name]]))</f>
        <v xml:space="preserve">Krishna </v>
      </c>
      <c r="C1609" s="41" t="str">
        <f>RIGHT(Table1[[#This Row],[Employee Name]],LEN(Table1[[#This Row],[Employee Name]])-FIND(" ",Table1[[#This Row],[Employee Name]]))</f>
        <v>Chaitanya</v>
      </c>
      <c r="D1609" s="23">
        <f>Table1[[#This Row],[Basic Salary]]+Table1[[#This Row],[Bonus]]</f>
        <v>108219</v>
      </c>
      <c r="E1609" s="10">
        <v>90</v>
      </c>
      <c r="F1609" s="46">
        <v>70</v>
      </c>
      <c r="G1609" s="10" t="str" cm="1">
        <f t="array" ref="G1609">_xlfn.IFS(Table1[[#This Row],[Performance Score]]&gt;=80,"Excellent",Table1[[#This Row],[Performance Score]]&gt;=60,"Good",Table1[[#This Row],[Performance Score]]&gt;=40,"Need Improvement")</f>
        <v>Good</v>
      </c>
      <c r="H1609" s="30">
        <f>Table1[[#This Row],[Bonus]]/Table1[[#This Row],[Basic Salary]]</f>
        <v>0.11965360978335092</v>
      </c>
      <c r="I1609" s="10">
        <f ca="1">DATEDIF(Table1[[#This Row],[Date of Birth]],TODAY(),"y")</f>
        <v>15</v>
      </c>
      <c r="J1609" s="34">
        <v>45042</v>
      </c>
      <c r="K1609" s="33" t="str" cm="1">
        <f t="array" aca="1" ref="K1609" ca="1">_xlfn.IFS(L1609&lt;3,"Junior",L1609&lt;=7,"Mid-Level",L1609&gt;7,"Senior")</f>
        <v>Mid-Level</v>
      </c>
      <c r="L1609" s="46">
        <f ca="1">INT(YEARFRAC(Table1[[#This Row],[Joining Date]],TODAY(),1))</f>
        <v>3</v>
      </c>
      <c r="M1609" s="25" t="str">
        <f t="shared" ca="1" si="25"/>
        <v>No</v>
      </c>
      <c r="N1609" s="26">
        <f>YEAR(Table1[[#This Row],[Joining Date]])</f>
        <v>2023</v>
      </c>
      <c r="O1609" s="46">
        <f>MONTH(Table1[[#This Row],[Joining Date]])</f>
        <v>4</v>
      </c>
      <c r="P1609" s="26">
        <f ca="1">NETWORKDAYS(Table1[[#This Row],[Joining Date]],TODAY())</f>
        <v>829</v>
      </c>
      <c r="Q1609" s="26" t="str">
        <f>LEFT(Table1[[#This Row],[Department]],5)&amp;"-"&amp;RIGHT(Table1[[#This Row],[Employee ID]],3)</f>
        <v>Finan-205</v>
      </c>
      <c r="R1609" s="26" t="str">
        <f>LEFT(Table1[[#This Row],[Department]],3)</f>
        <v>Fin</v>
      </c>
      <c r="S1609" s="37">
        <f>_xlfn.XLOOKUP(Table1[[#This Row],[City]],Table2[City],Table2[Bonus %])</f>
        <v>6</v>
      </c>
      <c r="U1609" s="48" t="str">
        <v xml:space="preserve">Krishna </v>
      </c>
      <c r="V1609" s="48" t="str">
        <v>Chaitanya</v>
      </c>
    </row>
    <row r="1610" spans="1:22" x14ac:dyDescent="0.35">
      <c r="A1610" s="7" t="s">
        <v>727</v>
      </c>
      <c r="B1610" s="40" t="str">
        <f>LEFT(Table1[[#This Row],[Employee Name]],FIND(" ",Table1[[#This Row],[Employee Name]]))</f>
        <v xml:space="preserve">Tarun </v>
      </c>
      <c r="C1610" s="40" t="str">
        <f>RIGHT(Table1[[#This Row],[Employee Name]],LEN(Table1[[#This Row],[Employee Name]])-FIND(" ",Table1[[#This Row],[Employee Name]]))</f>
        <v>Verma</v>
      </c>
      <c r="D1610" s="22">
        <f>Table1[[#This Row],[Basic Salary]]+Table1[[#This Row],[Bonus]]</f>
        <v>108195</v>
      </c>
      <c r="E1610" s="8">
        <v>60</v>
      </c>
      <c r="F1610" s="45">
        <v>64</v>
      </c>
      <c r="G1610" s="8" t="str" cm="1">
        <f t="array" ref="G1610">_xlfn.IFS(Table1[[#This Row],[Performance Score]]&gt;=80,"Excellent",Table1[[#This Row],[Performance Score]]&gt;=60,"Good",Table1[[#This Row],[Performance Score]]&gt;=40,"Need Improvement")</f>
        <v>Good</v>
      </c>
      <c r="H1610" s="29">
        <f>Table1[[#This Row],[Bonus]]/Table1[[#This Row],[Basic Salary]]</f>
        <v>0.12944308158045828</v>
      </c>
      <c r="I1610" s="8">
        <f ca="1">DATEDIF(Table1[[#This Row],[Date of Birth]],TODAY(),"y")</f>
        <v>43</v>
      </c>
      <c r="J1610" s="33">
        <v>45203</v>
      </c>
      <c r="K1610" s="33" t="str" cm="1">
        <f t="array" aca="1" ref="K1610" ca="1">_xlfn.IFS(L1610&lt;3,"Junior",L1610&lt;=7,"Mid-Level",L1610&gt;7,"Senior")</f>
        <v>Junior</v>
      </c>
      <c r="L1610" s="45">
        <f ca="1">INT(YEARFRAC(Table1[[#This Row],[Joining Date]],TODAY(),1))</f>
        <v>2</v>
      </c>
      <c r="M1610" s="25" t="str">
        <f t="shared" ca="1" si="25"/>
        <v>No</v>
      </c>
      <c r="N1610" s="25">
        <f>YEAR(Table1[[#This Row],[Joining Date]])</f>
        <v>2023</v>
      </c>
      <c r="O1610" s="45">
        <f>MONTH(Table1[[#This Row],[Joining Date]])</f>
        <v>10</v>
      </c>
      <c r="P1610" s="25">
        <f ca="1">NETWORKDAYS(Table1[[#This Row],[Joining Date]],TODAY())</f>
        <v>714</v>
      </c>
      <c r="Q1610" s="25" t="str">
        <f>LEFT(Table1[[#This Row],[Department]],5)&amp;"-"&amp;RIGHT(Table1[[#This Row],[Employee ID]],3)</f>
        <v>IT-671</v>
      </c>
      <c r="R1610" s="25" t="str">
        <f>LEFT(Table1[[#This Row],[Department]],3)</f>
        <v>IT</v>
      </c>
      <c r="S1610" s="36">
        <f>_xlfn.XLOOKUP(Table1[[#This Row],[City]],Table2[City],Table2[Bonus %])</f>
        <v>6</v>
      </c>
      <c r="U1610" s="48" t="str">
        <v xml:space="preserve">Tarun </v>
      </c>
      <c r="V1610" s="48" t="str">
        <v>Verma</v>
      </c>
    </row>
    <row r="1611" spans="1:22" x14ac:dyDescent="0.35">
      <c r="A1611" s="9" t="s">
        <v>1203</v>
      </c>
      <c r="B1611" s="41" t="str">
        <f>LEFT(Table1[[#This Row],[Employee Name]],FIND(" ",Table1[[#This Row],[Employee Name]]))</f>
        <v xml:space="preserve">Pooja </v>
      </c>
      <c r="C1611" s="41" t="str">
        <f>RIGHT(Table1[[#This Row],[Employee Name]],LEN(Table1[[#This Row],[Employee Name]])-FIND(" ",Table1[[#This Row],[Employee Name]]))</f>
        <v>Das</v>
      </c>
      <c r="D1611" s="23">
        <f>Table1[[#This Row],[Basic Salary]]+Table1[[#This Row],[Bonus]]</f>
        <v>108144</v>
      </c>
      <c r="E1611" s="10">
        <v>88</v>
      </c>
      <c r="F1611" s="46">
        <v>67</v>
      </c>
      <c r="G1611" s="10" t="str" cm="1">
        <f t="array" ref="G1611">_xlfn.IFS(Table1[[#This Row],[Performance Score]]&gt;=80,"Excellent",Table1[[#This Row],[Performance Score]]&gt;=60,"Good",Table1[[#This Row],[Performance Score]]&gt;=40,"Need Improvement")</f>
        <v>Good</v>
      </c>
      <c r="H1611" s="30">
        <f>Table1[[#This Row],[Bonus]]/Table1[[#This Row],[Basic Salary]]</f>
        <v>0.21590717441899687</v>
      </c>
      <c r="I1611" s="10">
        <f ca="1">DATEDIF(Table1[[#This Row],[Date of Birth]],TODAY(),"y")</f>
        <v>14</v>
      </c>
      <c r="J1611" s="34">
        <v>45911</v>
      </c>
      <c r="K1611" s="33" t="str" cm="1">
        <f t="array" aca="1" ref="K1611" ca="1">_xlfn.IFS(L1611&lt;3,"Junior",L1611&lt;=7,"Mid-Level",L1611&gt;7,"Senior")</f>
        <v>Junior</v>
      </c>
      <c r="L1611" s="46">
        <f ca="1">INT(YEARFRAC(Table1[[#This Row],[Joining Date]],TODAY(),1))</f>
        <v>0</v>
      </c>
      <c r="M1611" s="25" t="str">
        <f t="shared" ca="1" si="25"/>
        <v>No</v>
      </c>
      <c r="N1611" s="26">
        <f>YEAR(Table1[[#This Row],[Joining Date]])</f>
        <v>2025</v>
      </c>
      <c r="O1611" s="46">
        <f>MONTH(Table1[[#This Row],[Joining Date]])</f>
        <v>9</v>
      </c>
      <c r="P1611" s="26">
        <f ca="1">NETWORKDAYS(Table1[[#This Row],[Joining Date]],TODAY())</f>
        <v>208</v>
      </c>
      <c r="Q1611" s="26" t="str">
        <f>LEFT(Table1[[#This Row],[Department]],5)&amp;"-"&amp;RIGHT(Table1[[#This Row],[Employee ID]],3)</f>
        <v>Suppo-147</v>
      </c>
      <c r="R1611" s="26" t="str">
        <f>LEFT(Table1[[#This Row],[Department]],3)</f>
        <v>Sup</v>
      </c>
      <c r="S1611" s="37">
        <f>_xlfn.XLOOKUP(Table1[[#This Row],[City]],Table2[City],Table2[Bonus %])</f>
        <v>4</v>
      </c>
      <c r="U1611" s="48" t="str">
        <v xml:space="preserve">Pooja </v>
      </c>
      <c r="V1611" s="48" t="str">
        <v>Das</v>
      </c>
    </row>
    <row r="1612" spans="1:22" x14ac:dyDescent="0.35">
      <c r="A1612" s="7" t="s">
        <v>2524</v>
      </c>
      <c r="B1612" s="40" t="str">
        <f>LEFT(Table1[[#This Row],[Employee Name]],FIND(" ",Table1[[#This Row],[Employee Name]]))</f>
        <v xml:space="preserve">Arjun </v>
      </c>
      <c r="C1612" s="40" t="str">
        <f>RIGHT(Table1[[#This Row],[Employee Name]],LEN(Table1[[#This Row],[Employee Name]])-FIND(" ",Table1[[#This Row],[Employee Name]]))</f>
        <v>Mehta</v>
      </c>
      <c r="D1612" s="22">
        <f>Table1[[#This Row],[Basic Salary]]+Table1[[#This Row],[Bonus]]</f>
        <v>108127</v>
      </c>
      <c r="E1612" s="8">
        <v>79</v>
      </c>
      <c r="F1612" s="45">
        <v>77</v>
      </c>
      <c r="G1612" s="8" t="str" cm="1">
        <f t="array" ref="G1612">_xlfn.IFS(Table1[[#This Row],[Performance Score]]&gt;=80,"Excellent",Table1[[#This Row],[Performance Score]]&gt;=60,"Good",Table1[[#This Row],[Performance Score]]&gt;=40,"Need Improvement")</f>
        <v>Good</v>
      </c>
      <c r="H1612" s="29">
        <f>Table1[[#This Row],[Bonus]]/Table1[[#This Row],[Basic Salary]]</f>
        <v>0.22786477555330964</v>
      </c>
      <c r="I1612" s="8">
        <f ca="1">DATEDIF(Table1[[#This Row],[Date of Birth]],TODAY(),"y")</f>
        <v>43</v>
      </c>
      <c r="J1612" s="33">
        <v>42816</v>
      </c>
      <c r="K1612" s="33" t="str" cm="1">
        <f t="array" aca="1" ref="K1612" ca="1">_xlfn.IFS(L1612&lt;3,"Junior",L1612&lt;=7,"Mid-Level",L1612&gt;7,"Senior")</f>
        <v>Senior</v>
      </c>
      <c r="L1612" s="45">
        <f ca="1">INT(YEARFRAC(Table1[[#This Row],[Joining Date]],TODAY(),1))</f>
        <v>9</v>
      </c>
      <c r="M1612" s="25" t="str">
        <f t="shared" ca="1" si="25"/>
        <v>Yes</v>
      </c>
      <c r="N1612" s="25">
        <f>YEAR(Table1[[#This Row],[Joining Date]])</f>
        <v>2017</v>
      </c>
      <c r="O1612" s="45">
        <f>MONTH(Table1[[#This Row],[Joining Date]])</f>
        <v>3</v>
      </c>
      <c r="P1612" s="25">
        <f ca="1">NETWORKDAYS(Table1[[#This Row],[Joining Date]],TODAY())</f>
        <v>2419</v>
      </c>
      <c r="Q1612" s="25" t="str">
        <f>LEFT(Table1[[#This Row],[Department]],5)&amp;"-"&amp;RIGHT(Table1[[#This Row],[Employee ID]],3)</f>
        <v>IT-468</v>
      </c>
      <c r="R1612" s="25" t="str">
        <f>LEFT(Table1[[#This Row],[Department]],3)</f>
        <v>IT</v>
      </c>
      <c r="S1612" s="36">
        <f>_xlfn.XLOOKUP(Table1[[#This Row],[City]],Table2[City],Table2[Bonus %])</f>
        <v>6</v>
      </c>
      <c r="U1612" s="48" t="str">
        <v xml:space="preserve">Arjun </v>
      </c>
      <c r="V1612" s="48" t="str">
        <v>Mehta</v>
      </c>
    </row>
    <row r="1613" spans="1:22" x14ac:dyDescent="0.35">
      <c r="A1613" s="9" t="s">
        <v>2433</v>
      </c>
      <c r="B1613" s="41" t="str">
        <f>LEFT(Table1[[#This Row],[Employee Name]],FIND(" ",Table1[[#This Row],[Employee Name]]))</f>
        <v xml:space="preserve">Rahul </v>
      </c>
      <c r="C1613" s="41" t="str">
        <f>RIGHT(Table1[[#This Row],[Employee Name]],LEN(Table1[[#This Row],[Employee Name]])-FIND(" ",Table1[[#This Row],[Employee Name]]))</f>
        <v>Verma</v>
      </c>
      <c r="D1613" s="23">
        <f>Table1[[#This Row],[Basic Salary]]+Table1[[#This Row],[Bonus]]</f>
        <v>108098</v>
      </c>
      <c r="E1613" s="10">
        <v>78</v>
      </c>
      <c r="F1613" s="46">
        <v>40</v>
      </c>
      <c r="G1613" s="10" t="str" cm="1">
        <f t="array" ref="G1613">_xlfn.IFS(Table1[[#This Row],[Performance Score]]&gt;=80,"Excellent",Table1[[#This Row],[Performance Score]]&gt;=60,"Good",Table1[[#This Row],[Performance Score]]&gt;=40,"Need Improvement")</f>
        <v>Need Improvement</v>
      </c>
      <c r="H1613" s="30">
        <f>Table1[[#This Row],[Bonus]]/Table1[[#This Row],[Basic Salary]]</f>
        <v>0.29375014960384899</v>
      </c>
      <c r="I1613" s="10">
        <f ca="1">DATEDIF(Table1[[#This Row],[Date of Birth]],TODAY(),"y")</f>
        <v>23</v>
      </c>
      <c r="J1613" s="34">
        <v>42916</v>
      </c>
      <c r="K1613" s="33" t="str" cm="1">
        <f t="array" aca="1" ref="K1613" ca="1">_xlfn.IFS(L1613&lt;3,"Junior",L1613&lt;=7,"Mid-Level",L1613&gt;7,"Senior")</f>
        <v>Senior</v>
      </c>
      <c r="L1613" s="46">
        <f ca="1">INT(YEARFRAC(Table1[[#This Row],[Joining Date]],TODAY(),1))</f>
        <v>8</v>
      </c>
      <c r="M1613" s="25" t="str">
        <f t="shared" ca="1" si="25"/>
        <v>Yes</v>
      </c>
      <c r="N1613" s="26">
        <f>YEAR(Table1[[#This Row],[Joining Date]])</f>
        <v>2017</v>
      </c>
      <c r="O1613" s="46">
        <f>MONTH(Table1[[#This Row],[Joining Date]])</f>
        <v>6</v>
      </c>
      <c r="P1613" s="26">
        <f ca="1">NETWORKDAYS(Table1[[#This Row],[Joining Date]],TODAY())</f>
        <v>2347</v>
      </c>
      <c r="Q1613" s="26" t="str">
        <f>LEFT(Table1[[#This Row],[Department]],5)&amp;"-"&amp;RIGHT(Table1[[#This Row],[Employee ID]],3)</f>
        <v>Finan-377</v>
      </c>
      <c r="R1613" s="26" t="str">
        <f>LEFT(Table1[[#This Row],[Department]],3)</f>
        <v>Fin</v>
      </c>
      <c r="S1613" s="37">
        <f>_xlfn.XLOOKUP(Table1[[#This Row],[City]],Table2[City],Table2[Bonus %])</f>
        <v>7</v>
      </c>
      <c r="U1613" s="48" t="str">
        <v xml:space="preserve">Rahul </v>
      </c>
      <c r="V1613" s="48" t="str">
        <v>Verma</v>
      </c>
    </row>
    <row r="1614" spans="1:22" x14ac:dyDescent="0.35">
      <c r="A1614" s="7" t="s">
        <v>2683</v>
      </c>
      <c r="B1614" s="40" t="str">
        <f>LEFT(Table1[[#This Row],[Employee Name]],FIND(" ",Table1[[#This Row],[Employee Name]]))</f>
        <v xml:space="preserve">Ishita </v>
      </c>
      <c r="C1614" s="40" t="str">
        <f>RIGHT(Table1[[#This Row],[Employee Name]],LEN(Table1[[#This Row],[Employee Name]])-FIND(" ",Table1[[#This Row],[Employee Name]]))</f>
        <v>Roy</v>
      </c>
      <c r="D1614" s="22">
        <f>Table1[[#This Row],[Basic Salary]]+Table1[[#This Row],[Bonus]]</f>
        <v>108073</v>
      </c>
      <c r="E1614" s="8">
        <v>92</v>
      </c>
      <c r="F1614" s="45">
        <v>84</v>
      </c>
      <c r="G1614" s="8" t="str" cm="1">
        <f t="array" ref="G1614">_xlfn.IFS(Table1[[#This Row],[Performance Score]]&gt;=80,"Excellent",Table1[[#This Row],[Performance Score]]&gt;=60,"Good",Table1[[#This Row],[Performance Score]]&gt;=40,"Need Improvement")</f>
        <v>Excellent</v>
      </c>
      <c r="H1614" s="29">
        <f>Table1[[#This Row],[Bonus]]/Table1[[#This Row],[Basic Salary]]</f>
        <v>0.36309516301948669</v>
      </c>
      <c r="I1614" s="8">
        <f ca="1">DATEDIF(Table1[[#This Row],[Date of Birth]],TODAY(),"y")</f>
        <v>43</v>
      </c>
      <c r="J1614" s="33">
        <v>42839</v>
      </c>
      <c r="K1614" s="33" t="str" cm="1">
        <f t="array" aca="1" ref="K1614" ca="1">_xlfn.IFS(L1614&lt;3,"Junior",L1614&lt;=7,"Mid-Level",L1614&gt;7,"Senior")</f>
        <v>Senior</v>
      </c>
      <c r="L1614" s="45">
        <f ca="1">INT(YEARFRAC(Table1[[#This Row],[Joining Date]],TODAY(),1))</f>
        <v>9</v>
      </c>
      <c r="M1614" s="25" t="str">
        <f t="shared" ca="1" si="25"/>
        <v>Yes</v>
      </c>
      <c r="N1614" s="25">
        <f>YEAR(Table1[[#This Row],[Joining Date]])</f>
        <v>2017</v>
      </c>
      <c r="O1614" s="45">
        <f>MONTH(Table1[[#This Row],[Joining Date]])</f>
        <v>4</v>
      </c>
      <c r="P1614" s="25">
        <f ca="1">NETWORKDAYS(Table1[[#This Row],[Joining Date]],TODAY())</f>
        <v>2402</v>
      </c>
      <c r="Q1614" s="25" t="str">
        <f>LEFT(Table1[[#This Row],[Department]],5)&amp;"-"&amp;RIGHT(Table1[[#This Row],[Employee ID]],3)</f>
        <v>IT-627</v>
      </c>
      <c r="R1614" s="25" t="str">
        <f>LEFT(Table1[[#This Row],[Department]],3)</f>
        <v>IT</v>
      </c>
      <c r="S1614" s="36">
        <f>_xlfn.XLOOKUP(Table1[[#This Row],[City]],Table2[City],Table2[Bonus %])</f>
        <v>5</v>
      </c>
      <c r="U1614" s="48" t="str">
        <v xml:space="preserve">Ishita </v>
      </c>
      <c r="V1614" s="48" t="str">
        <v>Roy</v>
      </c>
    </row>
    <row r="1615" spans="1:22" x14ac:dyDescent="0.35">
      <c r="A1615" s="9" t="s">
        <v>3463</v>
      </c>
      <c r="B1615" s="41" t="str">
        <f>LEFT(Table1[[#This Row],[Employee Name]],FIND(" ",Table1[[#This Row],[Employee Name]]))</f>
        <v xml:space="preserve">Nisha </v>
      </c>
      <c r="C1615" s="41" t="str">
        <f>RIGHT(Table1[[#This Row],[Employee Name]],LEN(Table1[[#This Row],[Employee Name]])-FIND(" ",Table1[[#This Row],[Employee Name]]))</f>
        <v>Kapoor</v>
      </c>
      <c r="D1615" s="23">
        <f>Table1[[#This Row],[Basic Salary]]+Table1[[#This Row],[Bonus]]</f>
        <v>108029</v>
      </c>
      <c r="E1615" s="10">
        <v>85</v>
      </c>
      <c r="F1615" s="46">
        <v>41</v>
      </c>
      <c r="G1615" s="10" t="str" cm="1">
        <f t="array" ref="G1615">_xlfn.IFS(Table1[[#This Row],[Performance Score]]&gt;=80,"Excellent",Table1[[#This Row],[Performance Score]]&gt;=60,"Good",Table1[[#This Row],[Performance Score]]&gt;=40,"Need Improvement")</f>
        <v>Need Improvement</v>
      </c>
      <c r="H1615" s="30">
        <f>Table1[[#This Row],[Bonus]]/Table1[[#This Row],[Basic Salary]]</f>
        <v>8.6220765378969166E-2</v>
      </c>
      <c r="I1615" s="10">
        <f ca="1">DATEDIF(Table1[[#This Row],[Date of Birth]],TODAY(),"y")</f>
        <v>30</v>
      </c>
      <c r="J1615" s="34">
        <v>45406</v>
      </c>
      <c r="K1615" s="33" t="str" cm="1">
        <f t="array" aca="1" ref="K1615" ca="1">_xlfn.IFS(L1615&lt;3,"Junior",L1615&lt;=7,"Mid-Level",L1615&gt;7,"Senior")</f>
        <v>Junior</v>
      </c>
      <c r="L1615" s="46">
        <f ca="1">INT(YEARFRAC(Table1[[#This Row],[Joining Date]],TODAY(),1))</f>
        <v>2</v>
      </c>
      <c r="M1615" s="25" t="str">
        <f t="shared" ca="1" si="25"/>
        <v>No</v>
      </c>
      <c r="N1615" s="26">
        <f>YEAR(Table1[[#This Row],[Joining Date]])</f>
        <v>2024</v>
      </c>
      <c r="O1615" s="46">
        <f>MONTH(Table1[[#This Row],[Joining Date]])</f>
        <v>4</v>
      </c>
      <c r="P1615" s="26">
        <f ca="1">NETWORKDAYS(Table1[[#This Row],[Joining Date]],TODAY())</f>
        <v>569</v>
      </c>
      <c r="Q1615" s="26" t="str">
        <f>LEFT(Table1[[#This Row],[Department]],5)&amp;"-"&amp;RIGHT(Table1[[#This Row],[Employee ID]],3)</f>
        <v>Sales-407</v>
      </c>
      <c r="R1615" s="26" t="str">
        <f>LEFT(Table1[[#This Row],[Department]],3)</f>
        <v>Sal</v>
      </c>
      <c r="S1615" s="37">
        <f>_xlfn.XLOOKUP(Table1[[#This Row],[City]],Table2[City],Table2[Bonus %])</f>
        <v>5</v>
      </c>
      <c r="U1615" s="48" t="str">
        <v xml:space="preserve">Nisha </v>
      </c>
      <c r="V1615" s="48" t="str">
        <v>Kapoor</v>
      </c>
    </row>
    <row r="1616" spans="1:22" x14ac:dyDescent="0.35">
      <c r="A1616" s="7" t="s">
        <v>3810</v>
      </c>
      <c r="B1616" s="40" t="str">
        <f>LEFT(Table1[[#This Row],[Employee Name]],FIND(" ",Table1[[#This Row],[Employee Name]]))</f>
        <v xml:space="preserve">Ishita </v>
      </c>
      <c r="C1616" s="40" t="str">
        <f>RIGHT(Table1[[#This Row],[Employee Name]],LEN(Table1[[#This Row],[Employee Name]])-FIND(" ",Table1[[#This Row],[Employee Name]]))</f>
        <v>Roy</v>
      </c>
      <c r="D1616" s="22">
        <f>Table1[[#This Row],[Basic Salary]]+Table1[[#This Row],[Bonus]]</f>
        <v>108028</v>
      </c>
      <c r="E1616" s="8">
        <v>66</v>
      </c>
      <c r="F1616" s="45">
        <v>84</v>
      </c>
      <c r="G1616" s="8" t="str" cm="1">
        <f t="array" ref="G1616">_xlfn.IFS(Table1[[#This Row],[Performance Score]]&gt;=80,"Excellent",Table1[[#This Row],[Performance Score]]&gt;=60,"Good",Table1[[#This Row],[Performance Score]]&gt;=40,"Need Improvement")</f>
        <v>Excellent</v>
      </c>
      <c r="H1616" s="29">
        <f>Table1[[#This Row],[Bonus]]/Table1[[#This Row],[Basic Salary]]</f>
        <v>0.15814187849094632</v>
      </c>
      <c r="I1616" s="8">
        <f ca="1">DATEDIF(Table1[[#This Row],[Date of Birth]],TODAY(),"y")</f>
        <v>20</v>
      </c>
      <c r="J1616" s="33">
        <v>44645</v>
      </c>
      <c r="K1616" s="33" t="str" cm="1">
        <f t="array" aca="1" ref="K1616" ca="1">_xlfn.IFS(L1616&lt;3,"Junior",L1616&lt;=7,"Mid-Level",L1616&gt;7,"Senior")</f>
        <v>Mid-Level</v>
      </c>
      <c r="L1616" s="45">
        <f ca="1">INT(YEARFRAC(Table1[[#This Row],[Joining Date]],TODAY(),1))</f>
        <v>4</v>
      </c>
      <c r="M1616" s="25" t="str">
        <f t="shared" ca="1" si="25"/>
        <v>No</v>
      </c>
      <c r="N1616" s="25">
        <f>YEAR(Table1[[#This Row],[Joining Date]])</f>
        <v>2022</v>
      </c>
      <c r="O1616" s="45">
        <f>MONTH(Table1[[#This Row],[Joining Date]])</f>
        <v>3</v>
      </c>
      <c r="P1616" s="25">
        <f ca="1">NETWORKDAYS(Table1[[#This Row],[Joining Date]],TODAY())</f>
        <v>1112</v>
      </c>
      <c r="Q1616" s="25" t="str">
        <f>LEFT(Table1[[#This Row],[Department]],5)&amp;"-"&amp;RIGHT(Table1[[#This Row],[Employee ID]],3)</f>
        <v>Sales-754</v>
      </c>
      <c r="R1616" s="25" t="str">
        <f>LEFT(Table1[[#This Row],[Department]],3)</f>
        <v>Sal</v>
      </c>
      <c r="S1616" s="36">
        <f>_xlfn.XLOOKUP(Table1[[#This Row],[City]],Table2[City],Table2[Bonus %])</f>
        <v>6</v>
      </c>
      <c r="U1616" s="48" t="str">
        <v xml:space="preserve">Ishita </v>
      </c>
      <c r="V1616" s="48" t="str">
        <v>Roy</v>
      </c>
    </row>
    <row r="1617" spans="1:22" x14ac:dyDescent="0.35">
      <c r="A1617" s="9" t="s">
        <v>2555</v>
      </c>
      <c r="B1617" s="41" t="str">
        <f>LEFT(Table1[[#This Row],[Employee Name]],FIND(" ",Table1[[#This Row],[Employee Name]]))</f>
        <v xml:space="preserve">Swathi </v>
      </c>
      <c r="C1617" s="41" t="str">
        <f>RIGHT(Table1[[#This Row],[Employee Name]],LEN(Table1[[#This Row],[Employee Name]])-FIND(" ",Table1[[#This Row],[Employee Name]]))</f>
        <v>Ramesh</v>
      </c>
      <c r="D1617" s="23">
        <f>Table1[[#This Row],[Basic Salary]]+Table1[[#This Row],[Bonus]]</f>
        <v>108004</v>
      </c>
      <c r="E1617" s="10">
        <v>73</v>
      </c>
      <c r="F1617" s="46">
        <v>90</v>
      </c>
      <c r="G1617" s="10" t="str" cm="1">
        <f t="array" ref="G1617">_xlfn.IFS(Table1[[#This Row],[Performance Score]]&gt;=80,"Excellent",Table1[[#This Row],[Performance Score]]&gt;=60,"Good",Table1[[#This Row],[Performance Score]]&gt;=40,"Need Improvement")</f>
        <v>Excellent</v>
      </c>
      <c r="H1617" s="30">
        <f>Table1[[#This Row],[Bonus]]/Table1[[#This Row],[Basic Salary]]</f>
        <v>0.34482200445767081</v>
      </c>
      <c r="I1617" s="10">
        <f ca="1">DATEDIF(Table1[[#This Row],[Date of Birth]],TODAY(),"y")</f>
        <v>45</v>
      </c>
      <c r="J1617" s="34">
        <v>45668</v>
      </c>
      <c r="K1617" s="33" t="str" cm="1">
        <f t="array" aca="1" ref="K1617" ca="1">_xlfn.IFS(L1617&lt;3,"Junior",L1617&lt;=7,"Mid-Level",L1617&gt;7,"Senior")</f>
        <v>Junior</v>
      </c>
      <c r="L1617" s="46">
        <f ca="1">INT(YEARFRAC(Table1[[#This Row],[Joining Date]],TODAY(),1))</f>
        <v>1</v>
      </c>
      <c r="M1617" s="25" t="str">
        <f t="shared" ca="1" si="25"/>
        <v>No</v>
      </c>
      <c r="N1617" s="26">
        <f>YEAR(Table1[[#This Row],[Joining Date]])</f>
        <v>2025</v>
      </c>
      <c r="O1617" s="46">
        <f>MONTH(Table1[[#This Row],[Joining Date]])</f>
        <v>1</v>
      </c>
      <c r="P1617" s="26">
        <f ca="1">NETWORKDAYS(Table1[[#This Row],[Joining Date]],TODAY())</f>
        <v>381</v>
      </c>
      <c r="Q1617" s="26" t="str">
        <f>LEFT(Table1[[#This Row],[Department]],5)&amp;"-"&amp;RIGHT(Table1[[#This Row],[Employee ID]],3)</f>
        <v>IT-499</v>
      </c>
      <c r="R1617" s="26" t="str">
        <f>LEFT(Table1[[#This Row],[Department]],3)</f>
        <v>IT</v>
      </c>
      <c r="S1617" s="37">
        <f>_xlfn.XLOOKUP(Table1[[#This Row],[City]],Table2[City],Table2[Bonus %])</f>
        <v>6</v>
      </c>
      <c r="U1617" s="48" t="str">
        <v xml:space="preserve">Swathi </v>
      </c>
      <c r="V1617" s="48" t="str">
        <v>Ramesh</v>
      </c>
    </row>
    <row r="1618" spans="1:22" x14ac:dyDescent="0.35">
      <c r="A1618" s="7" t="s">
        <v>1290</v>
      </c>
      <c r="B1618" s="40" t="str">
        <f>LEFT(Table1[[#This Row],[Employee Name]],FIND(" ",Table1[[#This Row],[Employee Name]]))</f>
        <v xml:space="preserve">Tarun </v>
      </c>
      <c r="C1618" s="40" t="str">
        <f>RIGHT(Table1[[#This Row],[Employee Name]],LEN(Table1[[#This Row],[Employee Name]])-FIND(" ",Table1[[#This Row],[Employee Name]]))</f>
        <v>Verma</v>
      </c>
      <c r="D1618" s="22">
        <f>Table1[[#This Row],[Basic Salary]]+Table1[[#This Row],[Bonus]]</f>
        <v>108001</v>
      </c>
      <c r="E1618" s="8">
        <v>91</v>
      </c>
      <c r="F1618" s="45">
        <v>85</v>
      </c>
      <c r="G1618" s="8" t="str" cm="1">
        <f t="array" ref="G1618">_xlfn.IFS(Table1[[#This Row],[Performance Score]]&gt;=80,"Excellent",Table1[[#This Row],[Performance Score]]&gt;=60,"Good",Table1[[#This Row],[Performance Score]]&gt;=40,"Need Improvement")</f>
        <v>Excellent</v>
      </c>
      <c r="H1618" s="29">
        <f>Table1[[#This Row],[Bonus]]/Table1[[#This Row],[Basic Salary]]</f>
        <v>0.12201836768617021</v>
      </c>
      <c r="I1618" s="8">
        <f ca="1">DATEDIF(Table1[[#This Row],[Date of Birth]],TODAY(),"y")</f>
        <v>35</v>
      </c>
      <c r="J1618" s="33">
        <v>42317</v>
      </c>
      <c r="K1618" s="33" t="str" cm="1">
        <f t="array" aca="1" ref="K1618" ca="1">_xlfn.IFS(L1618&lt;3,"Junior",L1618&lt;=7,"Mid-Level",L1618&gt;7,"Senior")</f>
        <v>Senior</v>
      </c>
      <c r="L1618" s="45">
        <f ca="1">INT(YEARFRAC(Table1[[#This Row],[Joining Date]],TODAY(),1))</f>
        <v>10</v>
      </c>
      <c r="M1618" s="25" t="str">
        <f t="shared" ca="1" si="25"/>
        <v>Yes</v>
      </c>
      <c r="N1618" s="25">
        <f>YEAR(Table1[[#This Row],[Joining Date]])</f>
        <v>2015</v>
      </c>
      <c r="O1618" s="45">
        <f>MONTH(Table1[[#This Row],[Joining Date]])</f>
        <v>11</v>
      </c>
      <c r="P1618" s="25">
        <f ca="1">NETWORKDAYS(Table1[[#This Row],[Joining Date]],TODAY())</f>
        <v>2776</v>
      </c>
      <c r="Q1618" s="25" t="str">
        <f>LEFT(Table1[[#This Row],[Department]],5)&amp;"-"&amp;RIGHT(Table1[[#This Row],[Employee ID]],3)</f>
        <v>Marke-234</v>
      </c>
      <c r="R1618" s="25" t="str">
        <f>LEFT(Table1[[#This Row],[Department]],3)</f>
        <v>Mar</v>
      </c>
      <c r="S1618" s="36">
        <f>_xlfn.XLOOKUP(Table1[[#This Row],[City]],Table2[City],Table2[Bonus %])</f>
        <v>6</v>
      </c>
      <c r="U1618" s="48" t="str">
        <v xml:space="preserve">Tarun </v>
      </c>
      <c r="V1618" s="48" t="str">
        <v>Verma</v>
      </c>
    </row>
    <row r="1619" spans="1:22" x14ac:dyDescent="0.35">
      <c r="A1619" s="9" t="s">
        <v>4465</v>
      </c>
      <c r="B1619" s="41" t="str">
        <f>LEFT(Table1[[#This Row],[Employee Name]],FIND(" ",Table1[[#This Row],[Employee Name]]))</f>
        <v xml:space="preserve">Aditya </v>
      </c>
      <c r="C1619" s="41" t="str">
        <f>RIGHT(Table1[[#This Row],[Employee Name]],LEN(Table1[[#This Row],[Employee Name]])-FIND(" ",Table1[[#This Row],[Employee Name]]))</f>
        <v>Kapoor</v>
      </c>
      <c r="D1619" s="23">
        <f>Table1[[#This Row],[Basic Salary]]+Table1[[#This Row],[Bonus]]</f>
        <v>107992</v>
      </c>
      <c r="E1619" s="10">
        <v>70</v>
      </c>
      <c r="F1619" s="46">
        <v>47</v>
      </c>
      <c r="G1619" s="10" t="str" cm="1">
        <f t="array" ref="G1619">_xlfn.IFS(Table1[[#This Row],[Performance Score]]&gt;=80,"Excellent",Table1[[#This Row],[Performance Score]]&gt;=60,"Good",Table1[[#This Row],[Performance Score]]&gt;=40,"Need Improvement")</f>
        <v>Need Improvement</v>
      </c>
      <c r="H1619" s="30">
        <f>Table1[[#This Row],[Bonus]]/Table1[[#This Row],[Basic Salary]]</f>
        <v>0.34223249686167767</v>
      </c>
      <c r="I1619" s="10">
        <f ca="1">DATEDIF(Table1[[#This Row],[Date of Birth]],TODAY(),"y")</f>
        <v>24</v>
      </c>
      <c r="J1619" s="34">
        <v>44562</v>
      </c>
      <c r="K1619" s="33" t="str" cm="1">
        <f t="array" aca="1" ref="K1619" ca="1">_xlfn.IFS(L1619&lt;3,"Junior",L1619&lt;=7,"Mid-Level",L1619&gt;7,"Senior")</f>
        <v>Mid-Level</v>
      </c>
      <c r="L1619" s="46">
        <f ca="1">INT(YEARFRAC(Table1[[#This Row],[Joining Date]],TODAY(),1))</f>
        <v>4</v>
      </c>
      <c r="M1619" s="25" t="str">
        <f t="shared" ca="1" si="25"/>
        <v>No</v>
      </c>
      <c r="N1619" s="26">
        <f>YEAR(Table1[[#This Row],[Joining Date]])</f>
        <v>2022</v>
      </c>
      <c r="O1619" s="46">
        <f>MONTH(Table1[[#This Row],[Joining Date]])</f>
        <v>1</v>
      </c>
      <c r="P1619" s="26">
        <f ca="1">NETWORKDAYS(Table1[[#This Row],[Joining Date]],TODAY())</f>
        <v>1171</v>
      </c>
      <c r="Q1619" s="26" t="str">
        <f>LEFT(Table1[[#This Row],[Department]],5)&amp;"-"&amp;RIGHT(Table1[[#This Row],[Employee ID]],3)</f>
        <v>Marke-409</v>
      </c>
      <c r="R1619" s="26" t="str">
        <f>LEFT(Table1[[#This Row],[Department]],3)</f>
        <v>Mar</v>
      </c>
      <c r="S1619" s="37">
        <f>_xlfn.XLOOKUP(Table1[[#This Row],[City]],Table2[City],Table2[Bonus %])</f>
        <v>7</v>
      </c>
      <c r="U1619" s="48" t="str">
        <v xml:space="preserve">Aditya </v>
      </c>
      <c r="V1619" s="48" t="str">
        <v>Kapoor</v>
      </c>
    </row>
    <row r="1620" spans="1:22" x14ac:dyDescent="0.35">
      <c r="A1620" s="7" t="s">
        <v>1966</v>
      </c>
      <c r="B1620" s="40" t="str">
        <f>LEFT(Table1[[#This Row],[Employee Name]],FIND(" ",Table1[[#This Row],[Employee Name]]))</f>
        <v xml:space="preserve">Karan </v>
      </c>
      <c r="C1620" s="40" t="str">
        <f>RIGHT(Table1[[#This Row],[Employee Name]],LEN(Table1[[#This Row],[Employee Name]])-FIND(" ",Table1[[#This Row],[Employee Name]]))</f>
        <v>Malhotra</v>
      </c>
      <c r="D1620" s="22">
        <f>Table1[[#This Row],[Basic Salary]]+Table1[[#This Row],[Bonus]]</f>
        <v>107959</v>
      </c>
      <c r="E1620" s="8">
        <v>88</v>
      </c>
      <c r="F1620" s="45">
        <v>47</v>
      </c>
      <c r="G1620" s="8" t="str" cm="1">
        <f t="array" ref="G1620">_xlfn.IFS(Table1[[#This Row],[Performance Score]]&gt;=80,"Excellent",Table1[[#This Row],[Performance Score]]&gt;=60,"Good",Table1[[#This Row],[Performance Score]]&gt;=40,"Need Improvement")</f>
        <v>Need Improvement</v>
      </c>
      <c r="H1620" s="29">
        <f>Table1[[#This Row],[Bonus]]/Table1[[#This Row],[Basic Salary]]</f>
        <v>0.11289906913934046</v>
      </c>
      <c r="I1620" s="8">
        <f ca="1">DATEDIF(Table1[[#This Row],[Date of Birth]],TODAY(),"y")</f>
        <v>44</v>
      </c>
      <c r="J1620" s="33">
        <v>43612</v>
      </c>
      <c r="K1620" s="33" t="str" cm="1">
        <f t="array" aca="1" ref="K1620" ca="1">_xlfn.IFS(L1620&lt;3,"Junior",L1620&lt;=7,"Mid-Level",L1620&gt;7,"Senior")</f>
        <v>Mid-Level</v>
      </c>
      <c r="L1620" s="45">
        <f ca="1">INT(YEARFRAC(Table1[[#This Row],[Joining Date]],TODAY(),1))</f>
        <v>7</v>
      </c>
      <c r="M1620" s="25" t="str">
        <f t="shared" ca="1" si="25"/>
        <v>Yes</v>
      </c>
      <c r="N1620" s="25">
        <f>YEAR(Table1[[#This Row],[Joining Date]])</f>
        <v>2019</v>
      </c>
      <c r="O1620" s="45">
        <f>MONTH(Table1[[#This Row],[Joining Date]])</f>
        <v>5</v>
      </c>
      <c r="P1620" s="25">
        <f ca="1">NETWORKDAYS(Table1[[#This Row],[Joining Date]],TODAY())</f>
        <v>1851</v>
      </c>
      <c r="Q1620" s="25" t="str">
        <f>LEFT(Table1[[#This Row],[Department]],5)&amp;"-"&amp;RIGHT(Table1[[#This Row],[Employee ID]],3)</f>
        <v>Marke-910</v>
      </c>
      <c r="R1620" s="25" t="str">
        <f>LEFT(Table1[[#This Row],[Department]],3)</f>
        <v>Mar</v>
      </c>
      <c r="S1620" s="36">
        <f>_xlfn.XLOOKUP(Table1[[#This Row],[City]],Table2[City],Table2[Bonus %])</f>
        <v>6</v>
      </c>
      <c r="U1620" s="48" t="str">
        <v xml:space="preserve">Karan </v>
      </c>
      <c r="V1620" s="48" t="str">
        <v>Malhotra</v>
      </c>
    </row>
    <row r="1621" spans="1:22" x14ac:dyDescent="0.35">
      <c r="A1621" s="9" t="s">
        <v>2878</v>
      </c>
      <c r="B1621" s="41" t="str">
        <f>LEFT(Table1[[#This Row],[Employee Name]],FIND(" ",Table1[[#This Row],[Employee Name]]))</f>
        <v xml:space="preserve">Swathi </v>
      </c>
      <c r="C1621" s="41" t="str">
        <f>RIGHT(Table1[[#This Row],[Employee Name]],LEN(Table1[[#This Row],[Employee Name]])-FIND(" ",Table1[[#This Row],[Employee Name]]))</f>
        <v>Ramesh</v>
      </c>
      <c r="D1621" s="23">
        <f>Table1[[#This Row],[Basic Salary]]+Table1[[#This Row],[Bonus]]</f>
        <v>107900</v>
      </c>
      <c r="E1621" s="10">
        <v>99</v>
      </c>
      <c r="F1621" s="46">
        <v>91</v>
      </c>
      <c r="G1621" s="10" t="str" cm="1">
        <f t="array" ref="G1621">_xlfn.IFS(Table1[[#This Row],[Performance Score]]&gt;=80,"Excellent",Table1[[#This Row],[Performance Score]]&gt;=60,"Good",Table1[[#This Row],[Performance Score]]&gt;=40,"Need Improvement")</f>
        <v>Excellent</v>
      </c>
      <c r="H1621" s="30">
        <f>Table1[[#This Row],[Bonus]]/Table1[[#This Row],[Basic Salary]]</f>
        <v>0.2858096191429525</v>
      </c>
      <c r="I1621" s="10">
        <f ca="1">DATEDIF(Table1[[#This Row],[Date of Birth]],TODAY(),"y")</f>
        <v>46</v>
      </c>
      <c r="J1621" s="34">
        <v>43271</v>
      </c>
      <c r="K1621" s="33" t="str" cm="1">
        <f t="array" aca="1" ref="K1621" ca="1">_xlfn.IFS(L1621&lt;3,"Junior",L1621&lt;=7,"Mid-Level",L1621&gt;7,"Senior")</f>
        <v>Senior</v>
      </c>
      <c r="L1621" s="46">
        <f ca="1">INT(YEARFRAC(Table1[[#This Row],[Joining Date]],TODAY(),1))</f>
        <v>8</v>
      </c>
      <c r="M1621" s="25" t="str">
        <f t="shared" ca="1" si="25"/>
        <v>Yes</v>
      </c>
      <c r="N1621" s="26">
        <f>YEAR(Table1[[#This Row],[Joining Date]])</f>
        <v>2018</v>
      </c>
      <c r="O1621" s="46">
        <f>MONTH(Table1[[#This Row],[Joining Date]])</f>
        <v>6</v>
      </c>
      <c r="P1621" s="26">
        <f ca="1">NETWORKDAYS(Table1[[#This Row],[Joining Date]],TODAY())</f>
        <v>2094</v>
      </c>
      <c r="Q1621" s="26" t="str">
        <f>LEFT(Table1[[#This Row],[Department]],5)&amp;"-"&amp;RIGHT(Table1[[#This Row],[Employee ID]],3)</f>
        <v>Sales-822</v>
      </c>
      <c r="R1621" s="26" t="str">
        <f>LEFT(Table1[[#This Row],[Department]],3)</f>
        <v>Sal</v>
      </c>
      <c r="S1621" s="37">
        <f>_xlfn.XLOOKUP(Table1[[#This Row],[City]],Table2[City],Table2[Bonus %])</f>
        <v>7</v>
      </c>
      <c r="U1621" s="48" t="str">
        <v xml:space="preserve">Swathi </v>
      </c>
      <c r="V1621" s="48" t="str">
        <v>Ramesh</v>
      </c>
    </row>
    <row r="1622" spans="1:22" x14ac:dyDescent="0.35">
      <c r="A1622" s="7" t="s">
        <v>1817</v>
      </c>
      <c r="B1622" s="40" t="str">
        <f>LEFT(Table1[[#This Row],[Employee Name]],FIND(" ",Table1[[#This Row],[Employee Name]]))</f>
        <v xml:space="preserve">Vikram </v>
      </c>
      <c r="C1622" s="40" t="str">
        <f>RIGHT(Table1[[#This Row],[Employee Name]],LEN(Table1[[#This Row],[Employee Name]])-FIND(" ",Table1[[#This Row],[Employee Name]]))</f>
        <v>Singh</v>
      </c>
      <c r="D1622" s="22">
        <f>Table1[[#This Row],[Basic Salary]]+Table1[[#This Row],[Bonus]]</f>
        <v>107848</v>
      </c>
      <c r="E1622" s="8">
        <v>75</v>
      </c>
      <c r="F1622" s="45">
        <v>97</v>
      </c>
      <c r="G1622" s="8" t="str" cm="1">
        <f t="array" ref="G1622">_xlfn.IFS(Table1[[#This Row],[Performance Score]]&gt;=80,"Excellent",Table1[[#This Row],[Performance Score]]&gt;=60,"Good",Table1[[#This Row],[Performance Score]]&gt;=40,"Need Improvement")</f>
        <v>Excellent</v>
      </c>
      <c r="H1622" s="29">
        <f>Table1[[#This Row],[Bonus]]/Table1[[#This Row],[Basic Salary]]</f>
        <v>8.5667116309972008E-2</v>
      </c>
      <c r="I1622" s="8">
        <f ca="1">DATEDIF(Table1[[#This Row],[Date of Birth]],TODAY(),"y")</f>
        <v>43</v>
      </c>
      <c r="J1622" s="33">
        <v>42088</v>
      </c>
      <c r="K1622" s="33" t="str" cm="1">
        <f t="array" aca="1" ref="K1622" ca="1">_xlfn.IFS(L1622&lt;3,"Junior",L1622&lt;=7,"Mid-Level",L1622&gt;7,"Senior")</f>
        <v>Senior</v>
      </c>
      <c r="L1622" s="45">
        <f ca="1">INT(YEARFRAC(Table1[[#This Row],[Joining Date]],TODAY(),1))</f>
        <v>11</v>
      </c>
      <c r="M1622" s="25" t="str">
        <f t="shared" ca="1" si="25"/>
        <v>Yes</v>
      </c>
      <c r="N1622" s="25">
        <f>YEAR(Table1[[#This Row],[Joining Date]])</f>
        <v>2015</v>
      </c>
      <c r="O1622" s="45">
        <f>MONTH(Table1[[#This Row],[Joining Date]])</f>
        <v>3</v>
      </c>
      <c r="P1622" s="25">
        <f ca="1">NETWORKDAYS(Table1[[#This Row],[Joining Date]],TODAY())</f>
        <v>2939</v>
      </c>
      <c r="Q1622" s="25" t="str">
        <f>LEFT(Table1[[#This Row],[Department]],5)&amp;"-"&amp;RIGHT(Table1[[#This Row],[Employee ID]],3)</f>
        <v>Marke-761</v>
      </c>
      <c r="R1622" s="25" t="str">
        <f>LEFT(Table1[[#This Row],[Department]],3)</f>
        <v>Mar</v>
      </c>
      <c r="S1622" s="36">
        <f>_xlfn.XLOOKUP(Table1[[#This Row],[City]],Table2[City],Table2[Bonus %])</f>
        <v>6</v>
      </c>
      <c r="U1622" s="48" t="str">
        <v xml:space="preserve">Vikram </v>
      </c>
      <c r="V1622" s="48" t="str">
        <v>Singh</v>
      </c>
    </row>
    <row r="1623" spans="1:22" x14ac:dyDescent="0.35">
      <c r="A1623" s="9" t="s">
        <v>2689</v>
      </c>
      <c r="B1623" s="41" t="str">
        <f>LEFT(Table1[[#This Row],[Employee Name]],FIND(" ",Table1[[#This Row],[Employee Name]]))</f>
        <v xml:space="preserve">Krishna </v>
      </c>
      <c r="C1623" s="41" t="str">
        <f>RIGHT(Table1[[#This Row],[Employee Name]],LEN(Table1[[#This Row],[Employee Name]])-FIND(" ",Table1[[#This Row],[Employee Name]]))</f>
        <v>Chaitanya</v>
      </c>
      <c r="D1623" s="23">
        <f>Table1[[#This Row],[Basic Salary]]+Table1[[#This Row],[Bonus]]</f>
        <v>107837</v>
      </c>
      <c r="E1623" s="10">
        <v>64</v>
      </c>
      <c r="F1623" s="46">
        <v>58</v>
      </c>
      <c r="G1623" s="10" t="str" cm="1">
        <f t="array" ref="G1623">_xlfn.IFS(Table1[[#This Row],[Performance Score]]&gt;=80,"Excellent",Table1[[#This Row],[Performance Score]]&gt;=60,"Good",Table1[[#This Row],[Performance Score]]&gt;=40,"Need Improvement")</f>
        <v>Need Improvement</v>
      </c>
      <c r="H1623" s="30">
        <f>Table1[[#This Row],[Bonus]]/Table1[[#This Row],[Basic Salary]]</f>
        <v>0.36585520316141451</v>
      </c>
      <c r="I1623" s="10">
        <f ca="1">DATEDIF(Table1[[#This Row],[Date of Birth]],TODAY(),"y")</f>
        <v>34</v>
      </c>
      <c r="J1623" s="34">
        <v>45621</v>
      </c>
      <c r="K1623" s="33" t="str" cm="1">
        <f t="array" aca="1" ref="K1623" ca="1">_xlfn.IFS(L1623&lt;3,"Junior",L1623&lt;=7,"Mid-Level",L1623&gt;7,"Senior")</f>
        <v>Junior</v>
      </c>
      <c r="L1623" s="46">
        <f ca="1">INT(YEARFRAC(Table1[[#This Row],[Joining Date]],TODAY(),1))</f>
        <v>1</v>
      </c>
      <c r="M1623" s="25" t="str">
        <f t="shared" ca="1" si="25"/>
        <v>No</v>
      </c>
      <c r="N1623" s="26">
        <f>YEAR(Table1[[#This Row],[Joining Date]])</f>
        <v>2024</v>
      </c>
      <c r="O1623" s="46">
        <f>MONTH(Table1[[#This Row],[Joining Date]])</f>
        <v>11</v>
      </c>
      <c r="P1623" s="26">
        <f ca="1">NETWORKDAYS(Table1[[#This Row],[Joining Date]],TODAY())</f>
        <v>416</v>
      </c>
      <c r="Q1623" s="26" t="str">
        <f>LEFT(Table1[[#This Row],[Department]],5)&amp;"-"&amp;RIGHT(Table1[[#This Row],[Employee ID]],3)</f>
        <v>Marke-633</v>
      </c>
      <c r="R1623" s="26" t="str">
        <f>LEFT(Table1[[#This Row],[Department]],3)</f>
        <v>Mar</v>
      </c>
      <c r="S1623" s="37">
        <f>_xlfn.XLOOKUP(Table1[[#This Row],[City]],Table2[City],Table2[Bonus %])</f>
        <v>4</v>
      </c>
      <c r="U1623" s="48" t="str">
        <v xml:space="preserve">Krishna </v>
      </c>
      <c r="V1623" s="48" t="str">
        <v>Chaitanya</v>
      </c>
    </row>
    <row r="1624" spans="1:22" x14ac:dyDescent="0.35">
      <c r="A1624" s="7" t="s">
        <v>647</v>
      </c>
      <c r="B1624" s="40" t="str">
        <f>LEFT(Table1[[#This Row],[Employee Name]],FIND(" ",Table1[[#This Row],[Employee Name]]))</f>
        <v xml:space="preserve">Ananya </v>
      </c>
      <c r="C1624" s="40" t="str">
        <f>RIGHT(Table1[[#This Row],[Employee Name]],LEN(Table1[[#This Row],[Employee Name]])-FIND(" ",Table1[[#This Row],[Employee Name]]))</f>
        <v>Rao</v>
      </c>
      <c r="D1624" s="22">
        <f>Table1[[#This Row],[Basic Salary]]+Table1[[#This Row],[Bonus]]</f>
        <v>107796</v>
      </c>
      <c r="E1624" s="8">
        <v>91</v>
      </c>
      <c r="F1624" s="45">
        <v>84</v>
      </c>
      <c r="G1624" s="8" t="str" cm="1">
        <f t="array" ref="G1624">_xlfn.IFS(Table1[[#This Row],[Performance Score]]&gt;=80,"Excellent",Table1[[#This Row],[Performance Score]]&gt;=60,"Good",Table1[[#This Row],[Performance Score]]&gt;=40,"Need Improvement")</f>
        <v>Excellent</v>
      </c>
      <c r="H1624" s="29">
        <f>Table1[[#This Row],[Bonus]]/Table1[[#This Row],[Basic Salary]]</f>
        <v>0.30539980866342931</v>
      </c>
      <c r="I1624" s="8">
        <f ca="1">DATEDIF(Table1[[#This Row],[Date of Birth]],TODAY(),"y")</f>
        <v>38</v>
      </c>
      <c r="J1624" s="33">
        <v>42275</v>
      </c>
      <c r="K1624" s="33" t="str" cm="1">
        <f t="array" aca="1" ref="K1624" ca="1">_xlfn.IFS(L1624&lt;3,"Junior",L1624&lt;=7,"Mid-Level",L1624&gt;7,"Senior")</f>
        <v>Senior</v>
      </c>
      <c r="L1624" s="45">
        <f ca="1">INT(YEARFRAC(Table1[[#This Row],[Joining Date]],TODAY(),1))</f>
        <v>10</v>
      </c>
      <c r="M1624" s="25" t="str">
        <f t="shared" ca="1" si="25"/>
        <v>Yes</v>
      </c>
      <c r="N1624" s="25">
        <f>YEAR(Table1[[#This Row],[Joining Date]])</f>
        <v>2015</v>
      </c>
      <c r="O1624" s="45">
        <f>MONTH(Table1[[#This Row],[Joining Date]])</f>
        <v>9</v>
      </c>
      <c r="P1624" s="25">
        <f ca="1">NETWORKDAYS(Table1[[#This Row],[Joining Date]],TODAY())</f>
        <v>2806</v>
      </c>
      <c r="Q1624" s="25" t="str">
        <f>LEFT(Table1[[#This Row],[Department]],5)&amp;"-"&amp;RIGHT(Table1[[#This Row],[Employee ID]],3)</f>
        <v>Suppo-591</v>
      </c>
      <c r="R1624" s="25" t="str">
        <f>LEFT(Table1[[#This Row],[Department]],3)</f>
        <v>Sup</v>
      </c>
      <c r="S1624" s="36">
        <f>_xlfn.XLOOKUP(Table1[[#This Row],[City]],Table2[City],Table2[Bonus %])</f>
        <v>6</v>
      </c>
      <c r="U1624" s="48" t="str">
        <v xml:space="preserve">Ananya </v>
      </c>
      <c r="V1624" s="48" t="str">
        <v>Rao</v>
      </c>
    </row>
    <row r="1625" spans="1:22" x14ac:dyDescent="0.35">
      <c r="A1625" s="9" t="s">
        <v>4298</v>
      </c>
      <c r="B1625" s="41" t="str">
        <f>LEFT(Table1[[#This Row],[Employee Name]],FIND(" ",Table1[[#This Row],[Employee Name]]))</f>
        <v xml:space="preserve">Pooja </v>
      </c>
      <c r="C1625" s="41" t="str">
        <f>RIGHT(Table1[[#This Row],[Employee Name]],LEN(Table1[[#This Row],[Employee Name]])-FIND(" ",Table1[[#This Row],[Employee Name]]))</f>
        <v>Das</v>
      </c>
      <c r="D1625" s="23">
        <f>Table1[[#This Row],[Basic Salary]]+Table1[[#This Row],[Bonus]]</f>
        <v>107755</v>
      </c>
      <c r="E1625" s="10">
        <v>72</v>
      </c>
      <c r="F1625" s="46">
        <v>45</v>
      </c>
      <c r="G1625" s="10" t="str" cm="1">
        <f t="array" ref="G1625">_xlfn.IFS(Table1[[#This Row],[Performance Score]]&gt;=80,"Excellent",Table1[[#This Row],[Performance Score]]&gt;=60,"Good",Table1[[#This Row],[Performance Score]]&gt;=40,"Need Improvement")</f>
        <v>Need Improvement</v>
      </c>
      <c r="H1625" s="30">
        <f>Table1[[#This Row],[Bonus]]/Table1[[#This Row],[Basic Salary]]</f>
        <v>0.37227309196031738</v>
      </c>
      <c r="I1625" s="10">
        <f ca="1">DATEDIF(Table1[[#This Row],[Date of Birth]],TODAY(),"y")</f>
        <v>19</v>
      </c>
      <c r="J1625" s="34">
        <v>44575</v>
      </c>
      <c r="K1625" s="33" t="str" cm="1">
        <f t="array" aca="1" ref="K1625" ca="1">_xlfn.IFS(L1625&lt;3,"Junior",L1625&lt;=7,"Mid-Level",L1625&gt;7,"Senior")</f>
        <v>Mid-Level</v>
      </c>
      <c r="L1625" s="46">
        <f ca="1">INT(YEARFRAC(Table1[[#This Row],[Joining Date]],TODAY(),1))</f>
        <v>4</v>
      </c>
      <c r="M1625" s="25" t="str">
        <f t="shared" ca="1" si="25"/>
        <v>No</v>
      </c>
      <c r="N1625" s="26">
        <f>YEAR(Table1[[#This Row],[Joining Date]])</f>
        <v>2022</v>
      </c>
      <c r="O1625" s="46">
        <f>MONTH(Table1[[#This Row],[Joining Date]])</f>
        <v>1</v>
      </c>
      <c r="P1625" s="26">
        <f ca="1">NETWORKDAYS(Table1[[#This Row],[Joining Date]],TODAY())</f>
        <v>1162</v>
      </c>
      <c r="Q1625" s="26" t="str">
        <f>LEFT(Table1[[#This Row],[Department]],5)&amp;"-"&amp;RIGHT(Table1[[#This Row],[Employee ID]],3)</f>
        <v>Opera-242</v>
      </c>
      <c r="R1625" s="26" t="str">
        <f>LEFT(Table1[[#This Row],[Department]],3)</f>
        <v>Ope</v>
      </c>
      <c r="S1625" s="37">
        <f>_xlfn.XLOOKUP(Table1[[#This Row],[City]],Table2[City],Table2[Bonus %])</f>
        <v>4</v>
      </c>
      <c r="U1625" s="48" t="str">
        <v xml:space="preserve">Pooja </v>
      </c>
      <c r="V1625" s="48" t="str">
        <v>Das</v>
      </c>
    </row>
    <row r="1626" spans="1:22" x14ac:dyDescent="0.35">
      <c r="A1626" s="7" t="s">
        <v>1276</v>
      </c>
      <c r="B1626" s="40" t="str">
        <f>LEFT(Table1[[#This Row],[Employee Name]],FIND(" ",Table1[[#This Row],[Employee Name]]))</f>
        <v xml:space="preserve">Gayathri </v>
      </c>
      <c r="C1626" s="40" t="str">
        <f>RIGHT(Table1[[#This Row],[Employee Name]],LEN(Table1[[#This Row],[Employee Name]])-FIND(" ",Table1[[#This Row],[Employee Name]]))</f>
        <v>Iyer</v>
      </c>
      <c r="D1626" s="22">
        <f>Table1[[#This Row],[Basic Salary]]+Table1[[#This Row],[Bonus]]</f>
        <v>107746</v>
      </c>
      <c r="E1626" s="8">
        <v>64</v>
      </c>
      <c r="F1626" s="45">
        <v>68</v>
      </c>
      <c r="G1626" s="8" t="str" cm="1">
        <f t="array" ref="G1626">_xlfn.IFS(Table1[[#This Row],[Performance Score]]&gt;=80,"Excellent",Table1[[#This Row],[Performance Score]]&gt;=60,"Good",Table1[[#This Row],[Performance Score]]&gt;=40,"Need Improvement")</f>
        <v>Good</v>
      </c>
      <c r="H1626" s="29">
        <f>Table1[[#This Row],[Bonus]]/Table1[[#This Row],[Basic Salary]]</f>
        <v>9.6885848374716227E-2</v>
      </c>
      <c r="I1626" s="8">
        <f ca="1">DATEDIF(Table1[[#This Row],[Date of Birth]],TODAY(),"y")</f>
        <v>18</v>
      </c>
      <c r="J1626" s="33">
        <v>43465</v>
      </c>
      <c r="K1626" s="33" t="str" cm="1">
        <f t="array" aca="1" ref="K1626" ca="1">_xlfn.IFS(L1626&lt;3,"Junior",L1626&lt;=7,"Mid-Level",L1626&gt;7,"Senior")</f>
        <v>Mid-Level</v>
      </c>
      <c r="L1626" s="45">
        <f ca="1">INT(YEARFRAC(Table1[[#This Row],[Joining Date]],TODAY(),1))</f>
        <v>7</v>
      </c>
      <c r="M1626" s="25" t="str">
        <f t="shared" ca="1" si="25"/>
        <v>Yes</v>
      </c>
      <c r="N1626" s="25">
        <f>YEAR(Table1[[#This Row],[Joining Date]])</f>
        <v>2018</v>
      </c>
      <c r="O1626" s="45">
        <f>MONTH(Table1[[#This Row],[Joining Date]])</f>
        <v>12</v>
      </c>
      <c r="P1626" s="25">
        <f ca="1">NETWORKDAYS(Table1[[#This Row],[Joining Date]],TODAY())</f>
        <v>1956</v>
      </c>
      <c r="Q1626" s="25" t="str">
        <f>LEFT(Table1[[#This Row],[Department]],5)&amp;"-"&amp;RIGHT(Table1[[#This Row],[Employee ID]],3)</f>
        <v>Opera-220</v>
      </c>
      <c r="R1626" s="25" t="str">
        <f>LEFT(Table1[[#This Row],[Department]],3)</f>
        <v>Ope</v>
      </c>
      <c r="S1626" s="36">
        <f>_xlfn.XLOOKUP(Table1[[#This Row],[City]],Table2[City],Table2[Bonus %])</f>
        <v>8</v>
      </c>
      <c r="U1626" s="48" t="str">
        <v xml:space="preserve">Gayathri </v>
      </c>
      <c r="V1626" s="48" t="str">
        <v>Iyer</v>
      </c>
    </row>
    <row r="1627" spans="1:22" x14ac:dyDescent="0.35">
      <c r="A1627" s="9" t="s">
        <v>1734</v>
      </c>
      <c r="B1627" s="41" t="str">
        <f>LEFT(Table1[[#This Row],[Employee Name]],FIND(" ",Table1[[#This Row],[Employee Name]]))</f>
        <v xml:space="preserve">Priya </v>
      </c>
      <c r="C1627" s="41" t="str">
        <f>RIGHT(Table1[[#This Row],[Employee Name]],LEN(Table1[[#This Row],[Employee Name]])-FIND(" ",Table1[[#This Row],[Employee Name]]))</f>
        <v>Reddy</v>
      </c>
      <c r="D1627" s="23">
        <f>Table1[[#This Row],[Basic Salary]]+Table1[[#This Row],[Bonus]]</f>
        <v>107724</v>
      </c>
      <c r="E1627" s="10">
        <v>91</v>
      </c>
      <c r="F1627" s="46">
        <v>83</v>
      </c>
      <c r="G1627" s="10" t="str" cm="1">
        <f t="array" ref="G1627">_xlfn.IFS(Table1[[#This Row],[Performance Score]]&gt;=80,"Excellent",Table1[[#This Row],[Performance Score]]&gt;=60,"Good",Table1[[#This Row],[Performance Score]]&gt;=40,"Need Improvement")</f>
        <v>Excellent</v>
      </c>
      <c r="H1627" s="30">
        <f>Table1[[#This Row],[Bonus]]/Table1[[#This Row],[Basic Salary]]</f>
        <v>0.26149378176452676</v>
      </c>
      <c r="I1627" s="10">
        <f ca="1">DATEDIF(Table1[[#This Row],[Date of Birth]],TODAY(),"y")</f>
        <v>33</v>
      </c>
      <c r="J1627" s="34">
        <v>42007</v>
      </c>
      <c r="K1627" s="33" t="str" cm="1">
        <f t="array" aca="1" ref="K1627" ca="1">_xlfn.IFS(L1627&lt;3,"Junior",L1627&lt;=7,"Mid-Level",L1627&gt;7,"Senior")</f>
        <v>Senior</v>
      </c>
      <c r="L1627" s="46">
        <f ca="1">INT(YEARFRAC(Table1[[#This Row],[Joining Date]],TODAY(),1))</f>
        <v>11</v>
      </c>
      <c r="M1627" s="25" t="str">
        <f t="shared" ca="1" si="25"/>
        <v>Yes</v>
      </c>
      <c r="N1627" s="26">
        <f>YEAR(Table1[[#This Row],[Joining Date]])</f>
        <v>2015</v>
      </c>
      <c r="O1627" s="46">
        <f>MONTH(Table1[[#This Row],[Joining Date]])</f>
        <v>1</v>
      </c>
      <c r="P1627" s="26">
        <f ca="1">NETWORKDAYS(Table1[[#This Row],[Joining Date]],TODAY())</f>
        <v>2996</v>
      </c>
      <c r="Q1627" s="26" t="str">
        <f>LEFT(Table1[[#This Row],[Department]],5)&amp;"-"&amp;RIGHT(Table1[[#This Row],[Employee ID]],3)</f>
        <v>IT-678</v>
      </c>
      <c r="R1627" s="26" t="str">
        <f>LEFT(Table1[[#This Row],[Department]],3)</f>
        <v>IT</v>
      </c>
      <c r="S1627" s="37">
        <f>_xlfn.XLOOKUP(Table1[[#This Row],[City]],Table2[City],Table2[Bonus %])</f>
        <v>5</v>
      </c>
      <c r="U1627" s="48" t="str">
        <v xml:space="preserve">Priya </v>
      </c>
      <c r="V1627" s="48" t="str">
        <v>Reddy</v>
      </c>
    </row>
    <row r="1628" spans="1:22" x14ac:dyDescent="0.35">
      <c r="A1628" s="7" t="s">
        <v>2946</v>
      </c>
      <c r="B1628" s="40" t="str">
        <f>LEFT(Table1[[#This Row],[Employee Name]],FIND(" ",Table1[[#This Row],[Employee Name]]))</f>
        <v xml:space="preserve">Kavya </v>
      </c>
      <c r="C1628" s="40" t="str">
        <f>RIGHT(Table1[[#This Row],[Employee Name]],LEN(Table1[[#This Row],[Employee Name]])-FIND(" ",Table1[[#This Row],[Employee Name]]))</f>
        <v>Nair</v>
      </c>
      <c r="D1628" s="22">
        <f>Table1[[#This Row],[Basic Salary]]+Table1[[#This Row],[Bonus]]</f>
        <v>107719</v>
      </c>
      <c r="E1628" s="8">
        <v>76</v>
      </c>
      <c r="F1628" s="45">
        <v>64</v>
      </c>
      <c r="G1628" s="8" t="str" cm="1">
        <f t="array" ref="G1628">_xlfn.IFS(Table1[[#This Row],[Performance Score]]&gt;=80,"Excellent",Table1[[#This Row],[Performance Score]]&gt;=60,"Good",Table1[[#This Row],[Performance Score]]&gt;=40,"Need Improvement")</f>
        <v>Good</v>
      </c>
      <c r="H1628" s="29">
        <f>Table1[[#This Row],[Bonus]]/Table1[[#This Row],[Basic Salary]]</f>
        <v>8.0127948018610617E-2</v>
      </c>
      <c r="I1628" s="8">
        <f ca="1">DATEDIF(Table1[[#This Row],[Date of Birth]],TODAY(),"y")</f>
        <v>25</v>
      </c>
      <c r="J1628" s="33">
        <v>43655</v>
      </c>
      <c r="K1628" s="33" t="str" cm="1">
        <f t="array" aca="1" ref="K1628" ca="1">_xlfn.IFS(L1628&lt;3,"Junior",L1628&lt;=7,"Mid-Level",L1628&gt;7,"Senior")</f>
        <v>Mid-Level</v>
      </c>
      <c r="L1628" s="45">
        <f ca="1">INT(YEARFRAC(Table1[[#This Row],[Joining Date]],TODAY(),1))</f>
        <v>6</v>
      </c>
      <c r="M1628" s="25" t="str">
        <f t="shared" ca="1" si="25"/>
        <v>Yes</v>
      </c>
      <c r="N1628" s="25">
        <f>YEAR(Table1[[#This Row],[Joining Date]])</f>
        <v>2019</v>
      </c>
      <c r="O1628" s="45">
        <f>MONTH(Table1[[#This Row],[Joining Date]])</f>
        <v>7</v>
      </c>
      <c r="P1628" s="25">
        <f ca="1">NETWORKDAYS(Table1[[#This Row],[Joining Date]],TODAY())</f>
        <v>1820</v>
      </c>
      <c r="Q1628" s="25" t="str">
        <f>LEFT(Table1[[#This Row],[Department]],5)&amp;"-"&amp;RIGHT(Table1[[#This Row],[Employee ID]],3)</f>
        <v>Sales-890</v>
      </c>
      <c r="R1628" s="25" t="str">
        <f>LEFT(Table1[[#This Row],[Department]],3)</f>
        <v>Sal</v>
      </c>
      <c r="S1628" s="36">
        <f>_xlfn.XLOOKUP(Table1[[#This Row],[City]],Table2[City],Table2[Bonus %])</f>
        <v>7</v>
      </c>
      <c r="U1628" s="48" t="str">
        <v xml:space="preserve">Kavya </v>
      </c>
      <c r="V1628" s="48" t="str">
        <v>Nair</v>
      </c>
    </row>
    <row r="1629" spans="1:22" x14ac:dyDescent="0.35">
      <c r="A1629" s="9" t="s">
        <v>209</v>
      </c>
      <c r="B1629" s="41" t="str">
        <f>LEFT(Table1[[#This Row],[Employee Name]],FIND(" ",Table1[[#This Row],[Employee Name]]))</f>
        <v xml:space="preserve">Karan </v>
      </c>
      <c r="C1629" s="41" t="str">
        <f>RIGHT(Table1[[#This Row],[Employee Name]],LEN(Table1[[#This Row],[Employee Name]])-FIND(" ",Table1[[#This Row],[Employee Name]]))</f>
        <v>Malhotra</v>
      </c>
      <c r="D1629" s="23">
        <f>Table1[[#This Row],[Basic Salary]]+Table1[[#This Row],[Bonus]]</f>
        <v>107679</v>
      </c>
      <c r="E1629" s="10">
        <v>72</v>
      </c>
      <c r="F1629" s="46">
        <v>60</v>
      </c>
      <c r="G1629" s="10" t="str" cm="1">
        <f t="array" ref="G1629">_xlfn.IFS(Table1[[#This Row],[Performance Score]]&gt;=80,"Excellent",Table1[[#This Row],[Performance Score]]&gt;=60,"Good",Table1[[#This Row],[Performance Score]]&gt;=40,"Need Improvement")</f>
        <v>Good</v>
      </c>
      <c r="H1629" s="30">
        <f>Table1[[#This Row],[Bonus]]/Table1[[#This Row],[Basic Salary]]</f>
        <v>0.28270218113809903</v>
      </c>
      <c r="I1629" s="10">
        <f ca="1">DATEDIF(Table1[[#This Row],[Date of Birth]],TODAY(),"y")</f>
        <v>44</v>
      </c>
      <c r="J1629" s="34">
        <v>45913</v>
      </c>
      <c r="K1629" s="33" t="str" cm="1">
        <f t="array" aca="1" ref="K1629" ca="1">_xlfn.IFS(L1629&lt;3,"Junior",L1629&lt;=7,"Mid-Level",L1629&gt;7,"Senior")</f>
        <v>Junior</v>
      </c>
      <c r="L1629" s="46">
        <f ca="1">INT(YEARFRAC(Table1[[#This Row],[Joining Date]],TODAY(),1))</f>
        <v>0</v>
      </c>
      <c r="M1629" s="25" t="str">
        <f t="shared" ca="1" si="25"/>
        <v>No</v>
      </c>
      <c r="N1629" s="26">
        <f>YEAR(Table1[[#This Row],[Joining Date]])</f>
        <v>2025</v>
      </c>
      <c r="O1629" s="46">
        <f>MONTH(Table1[[#This Row],[Joining Date]])</f>
        <v>9</v>
      </c>
      <c r="P1629" s="26">
        <f ca="1">NETWORKDAYS(Table1[[#This Row],[Joining Date]],TODAY())</f>
        <v>206</v>
      </c>
      <c r="Q1629" s="26" t="str">
        <f>LEFT(Table1[[#This Row],[Department]],5)&amp;"-"&amp;RIGHT(Table1[[#This Row],[Employee ID]],3)</f>
        <v>Opera-153</v>
      </c>
      <c r="R1629" s="26" t="str">
        <f>LEFT(Table1[[#This Row],[Department]],3)</f>
        <v>Ope</v>
      </c>
      <c r="S1629" s="37">
        <f>_xlfn.XLOOKUP(Table1[[#This Row],[City]],Table2[City],Table2[Bonus %])</f>
        <v>4</v>
      </c>
      <c r="U1629" s="48" t="str">
        <v xml:space="preserve">Karan </v>
      </c>
      <c r="V1629" s="48" t="str">
        <v>Malhotra</v>
      </c>
    </row>
    <row r="1630" spans="1:22" x14ac:dyDescent="0.35">
      <c r="A1630" s="7" t="s">
        <v>3371</v>
      </c>
      <c r="B1630" s="40" t="str">
        <f>LEFT(Table1[[#This Row],[Employee Name]],FIND(" ",Table1[[#This Row],[Employee Name]]))</f>
        <v xml:space="preserve">Ishita </v>
      </c>
      <c r="C1630" s="40" t="str">
        <f>RIGHT(Table1[[#This Row],[Employee Name]],LEN(Table1[[#This Row],[Employee Name]])-FIND(" ",Table1[[#This Row],[Employee Name]]))</f>
        <v>Roy</v>
      </c>
      <c r="D1630" s="22">
        <f>Table1[[#This Row],[Basic Salary]]+Table1[[#This Row],[Bonus]]</f>
        <v>107675</v>
      </c>
      <c r="E1630" s="8">
        <v>86</v>
      </c>
      <c r="F1630" s="45">
        <v>40</v>
      </c>
      <c r="G1630" s="8" t="str" cm="1">
        <f t="array" ref="G1630">_xlfn.IFS(Table1[[#This Row],[Performance Score]]&gt;=80,"Excellent",Table1[[#This Row],[Performance Score]]&gt;=60,"Good",Table1[[#This Row],[Performance Score]]&gt;=40,"Need Improvement")</f>
        <v>Need Improvement</v>
      </c>
      <c r="H1630" s="29">
        <f>Table1[[#This Row],[Bonus]]/Table1[[#This Row],[Basic Salary]]</f>
        <v>0.18531279928666572</v>
      </c>
      <c r="I1630" s="8">
        <f ca="1">DATEDIF(Table1[[#This Row],[Date of Birth]],TODAY(),"y")</f>
        <v>44</v>
      </c>
      <c r="J1630" s="33">
        <v>43849</v>
      </c>
      <c r="K1630" s="33" t="str" cm="1">
        <f t="array" aca="1" ref="K1630" ca="1">_xlfn.IFS(L1630&lt;3,"Junior",L1630&lt;=7,"Mid-Level",L1630&gt;7,"Senior")</f>
        <v>Mid-Level</v>
      </c>
      <c r="L1630" s="45">
        <f ca="1">INT(YEARFRAC(Table1[[#This Row],[Joining Date]],TODAY(),1))</f>
        <v>6</v>
      </c>
      <c r="M1630" s="25" t="str">
        <f t="shared" ca="1" si="25"/>
        <v>Yes</v>
      </c>
      <c r="N1630" s="25">
        <f>YEAR(Table1[[#This Row],[Joining Date]])</f>
        <v>2020</v>
      </c>
      <c r="O1630" s="45">
        <f>MONTH(Table1[[#This Row],[Joining Date]])</f>
        <v>1</v>
      </c>
      <c r="P1630" s="25">
        <f ca="1">NETWORKDAYS(Table1[[#This Row],[Joining Date]],TODAY())</f>
        <v>1681</v>
      </c>
      <c r="Q1630" s="25" t="str">
        <f>LEFT(Table1[[#This Row],[Department]],5)&amp;"-"&amp;RIGHT(Table1[[#This Row],[Employee ID]],3)</f>
        <v>Sales-315</v>
      </c>
      <c r="R1630" s="25" t="str">
        <f>LEFT(Table1[[#This Row],[Department]],3)</f>
        <v>Sal</v>
      </c>
      <c r="S1630" s="36">
        <f>_xlfn.XLOOKUP(Table1[[#This Row],[City]],Table2[City],Table2[Bonus %])</f>
        <v>4</v>
      </c>
      <c r="U1630" s="48" t="str">
        <v xml:space="preserve">Ishita </v>
      </c>
      <c r="V1630" s="48" t="str">
        <v>Roy</v>
      </c>
    </row>
    <row r="1631" spans="1:22" x14ac:dyDescent="0.35">
      <c r="A1631" s="9" t="s">
        <v>2963</v>
      </c>
      <c r="B1631" s="41" t="str">
        <f>LEFT(Table1[[#This Row],[Employee Name]],FIND(" ",Table1[[#This Row],[Employee Name]]))</f>
        <v xml:space="preserve">Nisha </v>
      </c>
      <c r="C1631" s="41" t="str">
        <f>RIGHT(Table1[[#This Row],[Employee Name]],LEN(Table1[[#This Row],[Employee Name]])-FIND(" ",Table1[[#This Row],[Employee Name]]))</f>
        <v>Kapoor</v>
      </c>
      <c r="D1631" s="23">
        <f>Table1[[#This Row],[Basic Salary]]+Table1[[#This Row],[Bonus]]</f>
        <v>107673</v>
      </c>
      <c r="E1631" s="10">
        <v>90</v>
      </c>
      <c r="F1631" s="46">
        <v>84</v>
      </c>
      <c r="G1631" s="10" t="str" cm="1">
        <f t="array" ref="G1631">_xlfn.IFS(Table1[[#This Row],[Performance Score]]&gt;=80,"Excellent",Table1[[#This Row],[Performance Score]]&gt;=60,"Good",Table1[[#This Row],[Performance Score]]&gt;=40,"Need Improvement")</f>
        <v>Excellent</v>
      </c>
      <c r="H1631" s="30">
        <f>Table1[[#This Row],[Bonus]]/Table1[[#This Row],[Basic Salary]]</f>
        <v>0.21421563652356304</v>
      </c>
      <c r="I1631" s="10">
        <f ca="1">DATEDIF(Table1[[#This Row],[Date of Birth]],TODAY(),"y")</f>
        <v>28</v>
      </c>
      <c r="J1631" s="34">
        <v>42430</v>
      </c>
      <c r="K1631" s="33" t="str" cm="1">
        <f t="array" aca="1" ref="K1631" ca="1">_xlfn.IFS(L1631&lt;3,"Junior",L1631&lt;=7,"Mid-Level",L1631&gt;7,"Senior")</f>
        <v>Senior</v>
      </c>
      <c r="L1631" s="46">
        <f ca="1">INT(YEARFRAC(Table1[[#This Row],[Joining Date]],TODAY(),1))</f>
        <v>10</v>
      </c>
      <c r="M1631" s="25" t="str">
        <f t="shared" ca="1" si="25"/>
        <v>Yes</v>
      </c>
      <c r="N1631" s="26">
        <f>YEAR(Table1[[#This Row],[Joining Date]])</f>
        <v>2016</v>
      </c>
      <c r="O1631" s="46">
        <f>MONTH(Table1[[#This Row],[Joining Date]])</f>
        <v>3</v>
      </c>
      <c r="P1631" s="26">
        <f ca="1">NETWORKDAYS(Table1[[#This Row],[Joining Date]],TODAY())</f>
        <v>2695</v>
      </c>
      <c r="Q1631" s="26" t="str">
        <f>LEFT(Table1[[#This Row],[Department]],5)&amp;"-"&amp;RIGHT(Table1[[#This Row],[Employee ID]],3)</f>
        <v>Suppo-907</v>
      </c>
      <c r="R1631" s="26" t="str">
        <f>LEFT(Table1[[#This Row],[Department]],3)</f>
        <v>Sup</v>
      </c>
      <c r="S1631" s="37">
        <f>_xlfn.XLOOKUP(Table1[[#This Row],[City]],Table2[City],Table2[Bonus %])</f>
        <v>5</v>
      </c>
      <c r="U1631" s="48" t="str">
        <v xml:space="preserve">Nisha </v>
      </c>
      <c r="V1631" s="48" t="str">
        <v>Kapoor</v>
      </c>
    </row>
    <row r="1632" spans="1:22" x14ac:dyDescent="0.35">
      <c r="A1632" s="7" t="s">
        <v>2903</v>
      </c>
      <c r="B1632" s="40" t="str">
        <f>LEFT(Table1[[#This Row],[Employee Name]],FIND(" ",Table1[[#This Row],[Employee Name]]))</f>
        <v xml:space="preserve">Gayathri </v>
      </c>
      <c r="C1632" s="40" t="str">
        <f>RIGHT(Table1[[#This Row],[Employee Name]],LEN(Table1[[#This Row],[Employee Name]])-FIND(" ",Table1[[#This Row],[Employee Name]]))</f>
        <v>Iyer</v>
      </c>
      <c r="D1632" s="22">
        <f>Table1[[#This Row],[Basic Salary]]+Table1[[#This Row],[Bonus]]</f>
        <v>107669</v>
      </c>
      <c r="E1632" s="8">
        <v>63</v>
      </c>
      <c r="F1632" s="45">
        <v>69</v>
      </c>
      <c r="G1632" s="8" t="str" cm="1">
        <f t="array" ref="G1632">_xlfn.IFS(Table1[[#This Row],[Performance Score]]&gt;=80,"Excellent",Table1[[#This Row],[Performance Score]]&gt;=60,"Good",Table1[[#This Row],[Performance Score]]&gt;=40,"Need Improvement")</f>
        <v>Good</v>
      </c>
      <c r="H1632" s="29">
        <f>Table1[[#This Row],[Bonus]]/Table1[[#This Row],[Basic Salary]]</f>
        <v>0.15618959666680984</v>
      </c>
      <c r="I1632" s="8">
        <f ca="1">DATEDIF(Table1[[#This Row],[Date of Birth]],TODAY(),"y")</f>
        <v>41</v>
      </c>
      <c r="J1632" s="33">
        <v>43535</v>
      </c>
      <c r="K1632" s="33" t="str" cm="1">
        <f t="array" aca="1" ref="K1632" ca="1">_xlfn.IFS(L1632&lt;3,"Junior",L1632&lt;=7,"Mid-Level",L1632&gt;7,"Senior")</f>
        <v>Mid-Level</v>
      </c>
      <c r="L1632" s="45">
        <f ca="1">INT(YEARFRAC(Table1[[#This Row],[Joining Date]],TODAY(),1))</f>
        <v>7</v>
      </c>
      <c r="M1632" s="25" t="str">
        <f t="shared" ca="1" si="25"/>
        <v>Yes</v>
      </c>
      <c r="N1632" s="25">
        <f>YEAR(Table1[[#This Row],[Joining Date]])</f>
        <v>2019</v>
      </c>
      <c r="O1632" s="45">
        <f>MONTH(Table1[[#This Row],[Joining Date]])</f>
        <v>3</v>
      </c>
      <c r="P1632" s="25">
        <f ca="1">NETWORKDAYS(Table1[[#This Row],[Joining Date]],TODAY())</f>
        <v>1906</v>
      </c>
      <c r="Q1632" s="25" t="str">
        <f>LEFT(Table1[[#This Row],[Department]],5)&amp;"-"&amp;RIGHT(Table1[[#This Row],[Employee ID]],3)</f>
        <v>Suppo-847</v>
      </c>
      <c r="R1632" s="25" t="str">
        <f>LEFT(Table1[[#This Row],[Department]],3)</f>
        <v>Sup</v>
      </c>
      <c r="S1632" s="36">
        <f>_xlfn.XLOOKUP(Table1[[#This Row],[City]],Table2[City],Table2[Bonus %])</f>
        <v>5</v>
      </c>
      <c r="U1632" s="48" t="str">
        <v xml:space="preserve">Gayathri </v>
      </c>
      <c r="V1632" s="48" t="str">
        <v>Iyer</v>
      </c>
    </row>
    <row r="1633" spans="1:22" x14ac:dyDescent="0.35">
      <c r="A1633" s="9" t="s">
        <v>3631</v>
      </c>
      <c r="B1633" s="41" t="str">
        <f>LEFT(Table1[[#This Row],[Employee Name]],FIND(" ",Table1[[#This Row],[Employee Name]]))</f>
        <v xml:space="preserve">Kavya </v>
      </c>
      <c r="C1633" s="41" t="str">
        <f>RIGHT(Table1[[#This Row],[Employee Name]],LEN(Table1[[#This Row],[Employee Name]])-FIND(" ",Table1[[#This Row],[Employee Name]]))</f>
        <v>Nair</v>
      </c>
      <c r="D1633" s="23">
        <f>Table1[[#This Row],[Basic Salary]]+Table1[[#This Row],[Bonus]]</f>
        <v>107635</v>
      </c>
      <c r="E1633" s="10">
        <v>100</v>
      </c>
      <c r="F1633" s="46">
        <v>53</v>
      </c>
      <c r="G1633" s="10" t="str" cm="1">
        <f t="array" ref="G1633">_xlfn.IFS(Table1[[#This Row],[Performance Score]]&gt;=80,"Excellent",Table1[[#This Row],[Performance Score]]&gt;=60,"Good",Table1[[#This Row],[Performance Score]]&gt;=40,"Need Improvement")</f>
        <v>Need Improvement</v>
      </c>
      <c r="H1633" s="30">
        <f>Table1[[#This Row],[Bonus]]/Table1[[#This Row],[Basic Salary]]</f>
        <v>0.12099940635512461</v>
      </c>
      <c r="I1633" s="10">
        <f ca="1">DATEDIF(Table1[[#This Row],[Date of Birth]],TODAY(),"y")</f>
        <v>39</v>
      </c>
      <c r="J1633" s="34">
        <v>43441</v>
      </c>
      <c r="K1633" s="33" t="str" cm="1">
        <f t="array" aca="1" ref="K1633" ca="1">_xlfn.IFS(L1633&lt;3,"Junior",L1633&lt;=7,"Mid-Level",L1633&gt;7,"Senior")</f>
        <v>Mid-Level</v>
      </c>
      <c r="L1633" s="46">
        <f ca="1">INT(YEARFRAC(Table1[[#This Row],[Joining Date]],TODAY(),1))</f>
        <v>7</v>
      </c>
      <c r="M1633" s="25" t="str">
        <f t="shared" ca="1" si="25"/>
        <v>Yes</v>
      </c>
      <c r="N1633" s="26">
        <f>YEAR(Table1[[#This Row],[Joining Date]])</f>
        <v>2018</v>
      </c>
      <c r="O1633" s="46">
        <f>MONTH(Table1[[#This Row],[Joining Date]])</f>
        <v>12</v>
      </c>
      <c r="P1633" s="26">
        <f ca="1">NETWORKDAYS(Table1[[#This Row],[Joining Date]],TODAY())</f>
        <v>1972</v>
      </c>
      <c r="Q1633" s="26" t="str">
        <f>LEFT(Table1[[#This Row],[Department]],5)&amp;"-"&amp;RIGHT(Table1[[#This Row],[Employee ID]],3)</f>
        <v>Sales-575</v>
      </c>
      <c r="R1633" s="26" t="str">
        <f>LEFT(Table1[[#This Row],[Department]],3)</f>
        <v>Sal</v>
      </c>
      <c r="S1633" s="37">
        <f>_xlfn.XLOOKUP(Table1[[#This Row],[City]],Table2[City],Table2[Bonus %])</f>
        <v>8</v>
      </c>
      <c r="U1633" s="48" t="str">
        <v xml:space="preserve">Kavya </v>
      </c>
      <c r="V1633" s="48" t="str">
        <v>Nair</v>
      </c>
    </row>
    <row r="1634" spans="1:22" x14ac:dyDescent="0.35">
      <c r="A1634" s="7" t="s">
        <v>289</v>
      </c>
      <c r="B1634" s="40" t="str">
        <f>LEFT(Table1[[#This Row],[Employee Name]],FIND(" ",Table1[[#This Row],[Employee Name]]))</f>
        <v xml:space="preserve">Rahul </v>
      </c>
      <c r="C1634" s="40" t="str">
        <f>RIGHT(Table1[[#This Row],[Employee Name]],LEN(Table1[[#This Row],[Employee Name]])-FIND(" ",Table1[[#This Row],[Employee Name]]))</f>
        <v>Verma</v>
      </c>
      <c r="D1634" s="22">
        <f>Table1[[#This Row],[Basic Salary]]+Table1[[#This Row],[Bonus]]</f>
        <v>107622</v>
      </c>
      <c r="E1634" s="8">
        <v>63</v>
      </c>
      <c r="F1634" s="45">
        <v>93</v>
      </c>
      <c r="G1634" s="8" t="str" cm="1">
        <f t="array" ref="G1634">_xlfn.IFS(Table1[[#This Row],[Performance Score]]&gt;=80,"Excellent",Table1[[#This Row],[Performance Score]]&gt;=60,"Good",Table1[[#This Row],[Performance Score]]&gt;=40,"Need Improvement")</f>
        <v>Excellent</v>
      </c>
      <c r="H1634" s="29">
        <f>Table1[[#This Row],[Bonus]]/Table1[[#This Row],[Basic Salary]]</f>
        <v>8.7684191377114792E-2</v>
      </c>
      <c r="I1634" s="8">
        <f ca="1">DATEDIF(Table1[[#This Row],[Date of Birth]],TODAY(),"y")</f>
        <v>42</v>
      </c>
      <c r="J1634" s="33">
        <v>43486</v>
      </c>
      <c r="K1634" s="33" t="str" cm="1">
        <f t="array" aca="1" ref="K1634" ca="1">_xlfn.IFS(L1634&lt;3,"Junior",L1634&lt;=7,"Mid-Level",L1634&gt;7,"Senior")</f>
        <v>Mid-Level</v>
      </c>
      <c r="L1634" s="45">
        <f ca="1">INT(YEARFRAC(Table1[[#This Row],[Joining Date]],TODAY(),1))</f>
        <v>7</v>
      </c>
      <c r="M1634" s="25" t="str">
        <f t="shared" ca="1" si="25"/>
        <v>Yes</v>
      </c>
      <c r="N1634" s="25">
        <f>YEAR(Table1[[#This Row],[Joining Date]])</f>
        <v>2019</v>
      </c>
      <c r="O1634" s="45">
        <f>MONTH(Table1[[#This Row],[Joining Date]])</f>
        <v>1</v>
      </c>
      <c r="P1634" s="25">
        <f ca="1">NETWORKDAYS(Table1[[#This Row],[Joining Date]],TODAY())</f>
        <v>1941</v>
      </c>
      <c r="Q1634" s="25" t="str">
        <f>LEFT(Table1[[#This Row],[Department]],5)&amp;"-"&amp;RIGHT(Table1[[#This Row],[Employee ID]],3)</f>
        <v>Opera-233</v>
      </c>
      <c r="R1634" s="25" t="str">
        <f>LEFT(Table1[[#This Row],[Department]],3)</f>
        <v>Ope</v>
      </c>
      <c r="S1634" s="36">
        <f>_xlfn.XLOOKUP(Table1[[#This Row],[City]],Table2[City],Table2[Bonus %])</f>
        <v>4</v>
      </c>
      <c r="U1634" s="48" t="str">
        <v xml:space="preserve">Rahul </v>
      </c>
      <c r="V1634" s="48" t="str">
        <v>Verma</v>
      </c>
    </row>
    <row r="1635" spans="1:22" x14ac:dyDescent="0.35">
      <c r="A1635" s="9" t="s">
        <v>1887</v>
      </c>
      <c r="B1635" s="41" t="str">
        <f>LEFT(Table1[[#This Row],[Employee Name]],FIND(" ",Table1[[#This Row],[Employee Name]]))</f>
        <v xml:space="preserve">Aarav </v>
      </c>
      <c r="C1635" s="41" t="str">
        <f>RIGHT(Table1[[#This Row],[Employee Name]],LEN(Table1[[#This Row],[Employee Name]])-FIND(" ",Table1[[#This Row],[Employee Name]]))</f>
        <v>Sharma</v>
      </c>
      <c r="D1635" s="23">
        <f>Table1[[#This Row],[Basic Salary]]+Table1[[#This Row],[Bonus]]</f>
        <v>107582</v>
      </c>
      <c r="E1635" s="10">
        <v>98</v>
      </c>
      <c r="F1635" s="46">
        <v>85</v>
      </c>
      <c r="G1635" s="10" t="str" cm="1">
        <f t="array" ref="G1635">_xlfn.IFS(Table1[[#This Row],[Performance Score]]&gt;=80,"Excellent",Table1[[#This Row],[Performance Score]]&gt;=60,"Good",Table1[[#This Row],[Performance Score]]&gt;=40,"Need Improvement")</f>
        <v>Excellent</v>
      </c>
      <c r="H1635" s="30">
        <f>Table1[[#This Row],[Bonus]]/Table1[[#This Row],[Basic Salary]]</f>
        <v>0.38274873719522384</v>
      </c>
      <c r="I1635" s="10">
        <f ca="1">DATEDIF(Table1[[#This Row],[Date of Birth]],TODAY(),"y")</f>
        <v>39</v>
      </c>
      <c r="J1635" s="34">
        <v>45311</v>
      </c>
      <c r="K1635" s="33" t="str" cm="1">
        <f t="array" aca="1" ref="K1635" ca="1">_xlfn.IFS(L1635&lt;3,"Junior",L1635&lt;=7,"Mid-Level",L1635&gt;7,"Senior")</f>
        <v>Junior</v>
      </c>
      <c r="L1635" s="46">
        <f ca="1">INT(YEARFRAC(Table1[[#This Row],[Joining Date]],TODAY(),1))</f>
        <v>2</v>
      </c>
      <c r="M1635" s="25" t="str">
        <f t="shared" ca="1" si="25"/>
        <v>No</v>
      </c>
      <c r="N1635" s="26">
        <f>YEAR(Table1[[#This Row],[Joining Date]])</f>
        <v>2024</v>
      </c>
      <c r="O1635" s="46">
        <f>MONTH(Table1[[#This Row],[Joining Date]])</f>
        <v>1</v>
      </c>
      <c r="P1635" s="26">
        <f ca="1">NETWORKDAYS(Table1[[#This Row],[Joining Date]],TODAY())</f>
        <v>636</v>
      </c>
      <c r="Q1635" s="26" t="str">
        <f>LEFT(Table1[[#This Row],[Department]],5)&amp;"-"&amp;RIGHT(Table1[[#This Row],[Employee ID]],3)</f>
        <v>Sales-831</v>
      </c>
      <c r="R1635" s="26" t="str">
        <f>LEFT(Table1[[#This Row],[Department]],3)</f>
        <v>Sal</v>
      </c>
      <c r="S1635" s="37">
        <f>_xlfn.XLOOKUP(Table1[[#This Row],[City]],Table2[City],Table2[Bonus %])</f>
        <v>4</v>
      </c>
      <c r="U1635" s="48" t="str">
        <v xml:space="preserve">Aarav </v>
      </c>
      <c r="V1635" s="48" t="str">
        <v>Sharma</v>
      </c>
    </row>
    <row r="1636" spans="1:22" x14ac:dyDescent="0.35">
      <c r="A1636" s="7" t="s">
        <v>538</v>
      </c>
      <c r="B1636" s="40" t="str">
        <f>LEFT(Table1[[#This Row],[Employee Name]],FIND(" ",Table1[[#This Row],[Employee Name]]))</f>
        <v xml:space="preserve">Krishna </v>
      </c>
      <c r="C1636" s="40" t="str">
        <f>RIGHT(Table1[[#This Row],[Employee Name]],LEN(Table1[[#This Row],[Employee Name]])-FIND(" ",Table1[[#This Row],[Employee Name]]))</f>
        <v>Chaitanya</v>
      </c>
      <c r="D1636" s="22">
        <f>Table1[[#This Row],[Basic Salary]]+Table1[[#This Row],[Bonus]]</f>
        <v>107572</v>
      </c>
      <c r="E1636" s="8">
        <v>70</v>
      </c>
      <c r="F1636" s="45">
        <v>54</v>
      </c>
      <c r="G1636" s="8" t="str" cm="1">
        <f t="array" ref="G1636">_xlfn.IFS(Table1[[#This Row],[Performance Score]]&gt;=80,"Excellent",Table1[[#This Row],[Performance Score]]&gt;=60,"Good",Table1[[#This Row],[Performance Score]]&gt;=40,"Need Improvement")</f>
        <v>Need Improvement</v>
      </c>
      <c r="H1636" s="29">
        <f>Table1[[#This Row],[Bonus]]/Table1[[#This Row],[Basic Salary]]</f>
        <v>0.2394658309232737</v>
      </c>
      <c r="I1636" s="8">
        <f ca="1">DATEDIF(Table1[[#This Row],[Date of Birth]],TODAY(),"y")</f>
        <v>19</v>
      </c>
      <c r="J1636" s="33">
        <v>43844</v>
      </c>
      <c r="K1636" s="33" t="str" cm="1">
        <f t="array" aca="1" ref="K1636" ca="1">_xlfn.IFS(L1636&lt;3,"Junior",L1636&lt;=7,"Mid-Level",L1636&gt;7,"Senior")</f>
        <v>Mid-Level</v>
      </c>
      <c r="L1636" s="45">
        <f ca="1">INT(YEARFRAC(Table1[[#This Row],[Joining Date]],TODAY(),1))</f>
        <v>6</v>
      </c>
      <c r="M1636" s="25" t="str">
        <f t="shared" ca="1" si="25"/>
        <v>Yes</v>
      </c>
      <c r="N1636" s="25">
        <f>YEAR(Table1[[#This Row],[Joining Date]])</f>
        <v>2020</v>
      </c>
      <c r="O1636" s="45">
        <f>MONTH(Table1[[#This Row],[Joining Date]])</f>
        <v>1</v>
      </c>
      <c r="P1636" s="25">
        <f ca="1">NETWORKDAYS(Table1[[#This Row],[Joining Date]],TODAY())</f>
        <v>1685</v>
      </c>
      <c r="Q1636" s="25" t="str">
        <f>LEFT(Table1[[#This Row],[Department]],5)&amp;"-"&amp;RIGHT(Table1[[#This Row],[Employee ID]],3)</f>
        <v>HR-482</v>
      </c>
      <c r="R1636" s="25" t="str">
        <f>LEFT(Table1[[#This Row],[Department]],3)</f>
        <v>HR</v>
      </c>
      <c r="S1636" s="36">
        <f>_xlfn.XLOOKUP(Table1[[#This Row],[City]],Table2[City],Table2[Bonus %])</f>
        <v>5</v>
      </c>
      <c r="U1636" s="48" t="str">
        <v xml:space="preserve">Krishna </v>
      </c>
      <c r="V1636" s="48" t="str">
        <v>Chaitanya</v>
      </c>
    </row>
    <row r="1637" spans="1:22" x14ac:dyDescent="0.35">
      <c r="A1637" s="9" t="s">
        <v>1799</v>
      </c>
      <c r="B1637" s="41" t="str">
        <f>LEFT(Table1[[#This Row],[Employee Name]],FIND(" ",Table1[[#This Row],[Employee Name]]))</f>
        <v xml:space="preserve">Ravi </v>
      </c>
      <c r="C1637" s="41" t="str">
        <f>RIGHT(Table1[[#This Row],[Employee Name]],LEN(Table1[[#This Row],[Employee Name]])-FIND(" ",Table1[[#This Row],[Employee Name]]))</f>
        <v>Teja</v>
      </c>
      <c r="D1637" s="23">
        <f>Table1[[#This Row],[Basic Salary]]+Table1[[#This Row],[Bonus]]</f>
        <v>107558</v>
      </c>
      <c r="E1637" s="10">
        <v>62</v>
      </c>
      <c r="F1637" s="46">
        <v>59</v>
      </c>
      <c r="G1637" s="10" t="str" cm="1">
        <f t="array" ref="G1637">_xlfn.IFS(Table1[[#This Row],[Performance Score]]&gt;=80,"Excellent",Table1[[#This Row],[Performance Score]]&gt;=60,"Good",Table1[[#This Row],[Performance Score]]&gt;=40,"Need Improvement")</f>
        <v>Need Improvement</v>
      </c>
      <c r="H1637" s="30">
        <f>Table1[[#This Row],[Bonus]]/Table1[[#This Row],[Basic Salary]]</f>
        <v>0.38059481176274274</v>
      </c>
      <c r="I1637" s="10">
        <f ca="1">DATEDIF(Table1[[#This Row],[Date of Birth]],TODAY(),"y")</f>
        <v>41</v>
      </c>
      <c r="J1637" s="34">
        <v>43223</v>
      </c>
      <c r="K1637" s="33" t="str" cm="1">
        <f t="array" aca="1" ref="K1637" ca="1">_xlfn.IFS(L1637&lt;3,"Junior",L1637&lt;=7,"Mid-Level",L1637&gt;7,"Senior")</f>
        <v>Senior</v>
      </c>
      <c r="L1637" s="46">
        <f ca="1">INT(YEARFRAC(Table1[[#This Row],[Joining Date]],TODAY(),1))</f>
        <v>8</v>
      </c>
      <c r="M1637" s="25" t="str">
        <f t="shared" ca="1" si="25"/>
        <v>Yes</v>
      </c>
      <c r="N1637" s="26">
        <f>YEAR(Table1[[#This Row],[Joining Date]])</f>
        <v>2018</v>
      </c>
      <c r="O1637" s="46">
        <f>MONTH(Table1[[#This Row],[Joining Date]])</f>
        <v>5</v>
      </c>
      <c r="P1637" s="26">
        <f ca="1">NETWORKDAYS(Table1[[#This Row],[Joining Date]],TODAY())</f>
        <v>2128</v>
      </c>
      <c r="Q1637" s="26" t="str">
        <f>LEFT(Table1[[#This Row],[Department]],5)&amp;"-"&amp;RIGHT(Table1[[#This Row],[Employee ID]],3)</f>
        <v>Opera-743</v>
      </c>
      <c r="R1637" s="26" t="str">
        <f>LEFT(Table1[[#This Row],[Department]],3)</f>
        <v>Ope</v>
      </c>
      <c r="S1637" s="37">
        <f>_xlfn.XLOOKUP(Table1[[#This Row],[City]],Table2[City],Table2[Bonus %])</f>
        <v>8</v>
      </c>
      <c r="U1637" s="48" t="str">
        <v xml:space="preserve">Ravi </v>
      </c>
      <c r="V1637" s="48" t="str">
        <v>Teja</v>
      </c>
    </row>
    <row r="1638" spans="1:22" x14ac:dyDescent="0.35">
      <c r="A1638" s="7" t="s">
        <v>4376</v>
      </c>
      <c r="B1638" s="40" t="str">
        <f>LEFT(Table1[[#This Row],[Employee Name]],FIND(" ",Table1[[#This Row],[Employee Name]]))</f>
        <v xml:space="preserve">Aditya </v>
      </c>
      <c r="C1638" s="40" t="str">
        <f>RIGHT(Table1[[#This Row],[Employee Name]],LEN(Table1[[#This Row],[Employee Name]])-FIND(" ",Table1[[#This Row],[Employee Name]]))</f>
        <v>Kapoor</v>
      </c>
      <c r="D1638" s="22">
        <f>Table1[[#This Row],[Basic Salary]]+Table1[[#This Row],[Bonus]]</f>
        <v>107550</v>
      </c>
      <c r="E1638" s="8">
        <v>94</v>
      </c>
      <c r="F1638" s="45">
        <v>100</v>
      </c>
      <c r="G1638" s="8" t="str" cm="1">
        <f t="array" ref="G1638">_xlfn.IFS(Table1[[#This Row],[Performance Score]]&gt;=80,"Excellent",Table1[[#This Row],[Performance Score]]&gt;=60,"Good",Table1[[#This Row],[Performance Score]]&gt;=40,"Need Improvement")</f>
        <v>Excellent</v>
      </c>
      <c r="H1638" s="29">
        <f>Table1[[#This Row],[Bonus]]/Table1[[#This Row],[Basic Salary]]</f>
        <v>0.28711449395038235</v>
      </c>
      <c r="I1638" s="8">
        <f ca="1">DATEDIF(Table1[[#This Row],[Date of Birth]],TODAY(),"y")</f>
        <v>32</v>
      </c>
      <c r="J1638" s="33">
        <v>42042</v>
      </c>
      <c r="K1638" s="33" t="str" cm="1">
        <f t="array" aca="1" ref="K1638" ca="1">_xlfn.IFS(L1638&lt;3,"Junior",L1638&lt;=7,"Mid-Level",L1638&gt;7,"Senior")</f>
        <v>Senior</v>
      </c>
      <c r="L1638" s="45">
        <f ca="1">INT(YEARFRAC(Table1[[#This Row],[Joining Date]],TODAY(),1))</f>
        <v>11</v>
      </c>
      <c r="M1638" s="25" t="str">
        <f t="shared" ca="1" si="25"/>
        <v>Yes</v>
      </c>
      <c r="N1638" s="25">
        <f>YEAR(Table1[[#This Row],[Joining Date]])</f>
        <v>2015</v>
      </c>
      <c r="O1638" s="45">
        <f>MONTH(Table1[[#This Row],[Joining Date]])</f>
        <v>2</v>
      </c>
      <c r="P1638" s="25">
        <f ca="1">NETWORKDAYS(Table1[[#This Row],[Joining Date]],TODAY())</f>
        <v>2971</v>
      </c>
      <c r="Q1638" s="25" t="str">
        <f>LEFT(Table1[[#This Row],[Department]],5)&amp;"-"&amp;RIGHT(Table1[[#This Row],[Employee ID]],3)</f>
        <v>Suppo-320</v>
      </c>
      <c r="R1638" s="25" t="str">
        <f>LEFT(Table1[[#This Row],[Department]],3)</f>
        <v>Sup</v>
      </c>
      <c r="S1638" s="36">
        <f>_xlfn.XLOOKUP(Table1[[#This Row],[City]],Table2[City],Table2[Bonus %])</f>
        <v>8</v>
      </c>
      <c r="U1638" s="48" t="str">
        <v xml:space="preserve">Aditya </v>
      </c>
      <c r="V1638" s="48" t="str">
        <v>Kapoor</v>
      </c>
    </row>
    <row r="1639" spans="1:22" x14ac:dyDescent="0.35">
      <c r="A1639" s="9" t="s">
        <v>4279</v>
      </c>
      <c r="B1639" s="41" t="str">
        <f>LEFT(Table1[[#This Row],[Employee Name]],FIND(" ",Table1[[#This Row],[Employee Name]]))</f>
        <v xml:space="preserve">Ishita </v>
      </c>
      <c r="C1639" s="41" t="str">
        <f>RIGHT(Table1[[#This Row],[Employee Name]],LEN(Table1[[#This Row],[Employee Name]])-FIND(" ",Table1[[#This Row],[Employee Name]]))</f>
        <v>Roy</v>
      </c>
      <c r="D1639" s="23">
        <f>Table1[[#This Row],[Basic Salary]]+Table1[[#This Row],[Bonus]]</f>
        <v>107513</v>
      </c>
      <c r="E1639" s="10">
        <v>94</v>
      </c>
      <c r="F1639" s="46">
        <v>56</v>
      </c>
      <c r="G1639" s="10" t="str" cm="1">
        <f t="array" ref="G1639">_xlfn.IFS(Table1[[#This Row],[Performance Score]]&gt;=80,"Excellent",Table1[[#This Row],[Performance Score]]&gt;=60,"Good",Table1[[#This Row],[Performance Score]]&gt;=40,"Need Improvement")</f>
        <v>Need Improvement</v>
      </c>
      <c r="H1639" s="30">
        <f>Table1[[#This Row],[Bonus]]/Table1[[#This Row],[Basic Salary]]</f>
        <v>0.11307471710614861</v>
      </c>
      <c r="I1639" s="10">
        <f ca="1">DATEDIF(Table1[[#This Row],[Date of Birth]],TODAY(),"y")</f>
        <v>29</v>
      </c>
      <c r="J1639" s="34">
        <v>42663</v>
      </c>
      <c r="K1639" s="33" t="str" cm="1">
        <f t="array" aca="1" ref="K1639" ca="1">_xlfn.IFS(L1639&lt;3,"Junior",L1639&lt;=7,"Mid-Level",L1639&gt;7,"Senior")</f>
        <v>Senior</v>
      </c>
      <c r="L1639" s="46">
        <f ca="1">INT(YEARFRAC(Table1[[#This Row],[Joining Date]],TODAY(),1))</f>
        <v>9</v>
      </c>
      <c r="M1639" s="25" t="str">
        <f t="shared" ca="1" si="25"/>
        <v>Yes</v>
      </c>
      <c r="N1639" s="26">
        <f>YEAR(Table1[[#This Row],[Joining Date]])</f>
        <v>2016</v>
      </c>
      <c r="O1639" s="46">
        <f>MONTH(Table1[[#This Row],[Joining Date]])</f>
        <v>10</v>
      </c>
      <c r="P1639" s="26">
        <f ca="1">NETWORKDAYS(Table1[[#This Row],[Joining Date]],TODAY())</f>
        <v>2528</v>
      </c>
      <c r="Q1639" s="26" t="str">
        <f>LEFT(Table1[[#This Row],[Department]],5)&amp;"-"&amp;RIGHT(Table1[[#This Row],[Employee ID]],3)</f>
        <v>Suppo-223</v>
      </c>
      <c r="R1639" s="26" t="str">
        <f>LEFT(Table1[[#This Row],[Department]],3)</f>
        <v>Sup</v>
      </c>
      <c r="S1639" s="37">
        <f>_xlfn.XLOOKUP(Table1[[#This Row],[City]],Table2[City],Table2[Bonus %])</f>
        <v>4</v>
      </c>
      <c r="U1639" s="48" t="str">
        <v xml:space="preserve">Ishita </v>
      </c>
      <c r="V1639" s="48" t="str">
        <v>Roy</v>
      </c>
    </row>
    <row r="1640" spans="1:22" x14ac:dyDescent="0.35">
      <c r="A1640" s="7" t="s">
        <v>375</v>
      </c>
      <c r="B1640" s="40" t="str">
        <f>LEFT(Table1[[#This Row],[Employee Name]],FIND(" ",Table1[[#This Row],[Employee Name]]))</f>
        <v xml:space="preserve">Karan </v>
      </c>
      <c r="C1640" s="40" t="str">
        <f>RIGHT(Table1[[#This Row],[Employee Name]],LEN(Table1[[#This Row],[Employee Name]])-FIND(" ",Table1[[#This Row],[Employee Name]]))</f>
        <v>Malhotra</v>
      </c>
      <c r="D1640" s="22">
        <f>Table1[[#This Row],[Basic Salary]]+Table1[[#This Row],[Bonus]]</f>
        <v>107509</v>
      </c>
      <c r="E1640" s="8">
        <v>67</v>
      </c>
      <c r="F1640" s="45">
        <v>55</v>
      </c>
      <c r="G1640" s="8" t="str" cm="1">
        <f t="array" ref="G1640">_xlfn.IFS(Table1[[#This Row],[Performance Score]]&gt;=80,"Excellent",Table1[[#This Row],[Performance Score]]&gt;=60,"Good",Table1[[#This Row],[Performance Score]]&gt;=40,"Need Improvement")</f>
        <v>Need Improvement</v>
      </c>
      <c r="H1640" s="29">
        <f>Table1[[#This Row],[Bonus]]/Table1[[#This Row],[Basic Salary]]</f>
        <v>0.19633895287375508</v>
      </c>
      <c r="I1640" s="8">
        <f ca="1">DATEDIF(Table1[[#This Row],[Date of Birth]],TODAY(),"y")</f>
        <v>35</v>
      </c>
      <c r="J1640" s="33">
        <v>45215</v>
      </c>
      <c r="K1640" s="33" t="str" cm="1">
        <f t="array" aca="1" ref="K1640" ca="1">_xlfn.IFS(L1640&lt;3,"Junior",L1640&lt;=7,"Mid-Level",L1640&gt;7,"Senior")</f>
        <v>Junior</v>
      </c>
      <c r="L1640" s="45">
        <f ca="1">INT(YEARFRAC(Table1[[#This Row],[Joining Date]],TODAY(),1))</f>
        <v>2</v>
      </c>
      <c r="M1640" s="25" t="str">
        <f t="shared" ca="1" si="25"/>
        <v>No</v>
      </c>
      <c r="N1640" s="25">
        <f>YEAR(Table1[[#This Row],[Joining Date]])</f>
        <v>2023</v>
      </c>
      <c r="O1640" s="45">
        <f>MONTH(Table1[[#This Row],[Joining Date]])</f>
        <v>10</v>
      </c>
      <c r="P1640" s="25">
        <f ca="1">NETWORKDAYS(Table1[[#This Row],[Joining Date]],TODAY())</f>
        <v>706</v>
      </c>
      <c r="Q1640" s="25" t="str">
        <f>LEFT(Table1[[#This Row],[Department]],5)&amp;"-"&amp;RIGHT(Table1[[#This Row],[Employee ID]],3)</f>
        <v>Marke-319</v>
      </c>
      <c r="R1640" s="25" t="str">
        <f>LEFT(Table1[[#This Row],[Department]],3)</f>
        <v>Mar</v>
      </c>
      <c r="S1640" s="36">
        <f>_xlfn.XLOOKUP(Table1[[#This Row],[City]],Table2[City],Table2[Bonus %])</f>
        <v>8</v>
      </c>
      <c r="U1640" s="48" t="str">
        <v xml:space="preserve">Karan </v>
      </c>
      <c r="V1640" s="48" t="str">
        <v>Malhotra</v>
      </c>
    </row>
    <row r="1641" spans="1:22" x14ac:dyDescent="0.35">
      <c r="A1641" s="9" t="s">
        <v>2659</v>
      </c>
      <c r="B1641" s="41" t="str">
        <f>LEFT(Table1[[#This Row],[Employee Name]],FIND(" ",Table1[[#This Row],[Employee Name]]))</f>
        <v xml:space="preserve">Swathi </v>
      </c>
      <c r="C1641" s="41" t="str">
        <f>RIGHT(Table1[[#This Row],[Employee Name]],LEN(Table1[[#This Row],[Employee Name]])-FIND(" ",Table1[[#This Row],[Employee Name]]))</f>
        <v>Ramesh</v>
      </c>
      <c r="D1641" s="23">
        <f>Table1[[#This Row],[Basic Salary]]+Table1[[#This Row],[Bonus]]</f>
        <v>107496</v>
      </c>
      <c r="E1641" s="10">
        <v>95</v>
      </c>
      <c r="F1641" s="46">
        <v>78</v>
      </c>
      <c r="G1641" s="10" t="str" cm="1">
        <f t="array" ref="G1641">_xlfn.IFS(Table1[[#This Row],[Performance Score]]&gt;=80,"Excellent",Table1[[#This Row],[Performance Score]]&gt;=60,"Good",Table1[[#This Row],[Performance Score]]&gt;=40,"Need Improvement")</f>
        <v>Good</v>
      </c>
      <c r="H1641" s="30">
        <f>Table1[[#This Row],[Bonus]]/Table1[[#This Row],[Basic Salary]]</f>
        <v>9.0898020073270483E-2</v>
      </c>
      <c r="I1641" s="10">
        <f ca="1">DATEDIF(Table1[[#This Row],[Date of Birth]],TODAY(),"y")</f>
        <v>18</v>
      </c>
      <c r="J1641" s="34">
        <v>42071</v>
      </c>
      <c r="K1641" s="33" t="str" cm="1">
        <f t="array" aca="1" ref="K1641" ca="1">_xlfn.IFS(L1641&lt;3,"Junior",L1641&lt;=7,"Mid-Level",L1641&gt;7,"Senior")</f>
        <v>Senior</v>
      </c>
      <c r="L1641" s="46">
        <f ca="1">INT(YEARFRAC(Table1[[#This Row],[Joining Date]],TODAY(),1))</f>
        <v>11</v>
      </c>
      <c r="M1641" s="25" t="str">
        <f t="shared" ca="1" si="25"/>
        <v>Yes</v>
      </c>
      <c r="N1641" s="26">
        <f>YEAR(Table1[[#This Row],[Joining Date]])</f>
        <v>2015</v>
      </c>
      <c r="O1641" s="46">
        <f>MONTH(Table1[[#This Row],[Joining Date]])</f>
        <v>3</v>
      </c>
      <c r="P1641" s="26">
        <f ca="1">NETWORKDAYS(Table1[[#This Row],[Joining Date]],TODAY())</f>
        <v>2951</v>
      </c>
      <c r="Q1641" s="26" t="str">
        <f>LEFT(Table1[[#This Row],[Department]],5)&amp;"-"&amp;RIGHT(Table1[[#This Row],[Employee ID]],3)</f>
        <v>HR-603</v>
      </c>
      <c r="R1641" s="26" t="str">
        <f>LEFT(Table1[[#This Row],[Department]],3)</f>
        <v>HR</v>
      </c>
      <c r="S1641" s="37">
        <f>_xlfn.XLOOKUP(Table1[[#This Row],[City]],Table2[City],Table2[Bonus %])</f>
        <v>8</v>
      </c>
      <c r="U1641" s="48" t="str">
        <v xml:space="preserve">Swathi </v>
      </c>
      <c r="V1641" s="48" t="str">
        <v>Ramesh</v>
      </c>
    </row>
    <row r="1642" spans="1:22" x14ac:dyDescent="0.35">
      <c r="A1642" s="7" t="s">
        <v>2490</v>
      </c>
      <c r="B1642" s="40" t="str">
        <f>LEFT(Table1[[#This Row],[Employee Name]],FIND(" ",Table1[[#This Row],[Employee Name]]))</f>
        <v xml:space="preserve">Krishna </v>
      </c>
      <c r="C1642" s="40" t="str">
        <f>RIGHT(Table1[[#This Row],[Employee Name]],LEN(Table1[[#This Row],[Employee Name]])-FIND(" ",Table1[[#This Row],[Employee Name]]))</f>
        <v>Chaitanya</v>
      </c>
      <c r="D1642" s="22">
        <f>Table1[[#This Row],[Basic Salary]]+Table1[[#This Row],[Bonus]]</f>
        <v>107496</v>
      </c>
      <c r="E1642" s="8">
        <v>62</v>
      </c>
      <c r="F1642" s="45">
        <v>68</v>
      </c>
      <c r="G1642" s="8" t="str" cm="1">
        <f t="array" ref="G1642">_xlfn.IFS(Table1[[#This Row],[Performance Score]]&gt;=80,"Excellent",Table1[[#This Row],[Performance Score]]&gt;=60,"Good",Table1[[#This Row],[Performance Score]]&gt;=40,"Need Improvement")</f>
        <v>Good</v>
      </c>
      <c r="H1642" s="29">
        <f>Table1[[#This Row],[Bonus]]/Table1[[#This Row],[Basic Salary]]</f>
        <v>0.16013727902609595</v>
      </c>
      <c r="I1642" s="8">
        <f ca="1">DATEDIF(Table1[[#This Row],[Date of Birth]],TODAY(),"y")</f>
        <v>21</v>
      </c>
      <c r="J1642" s="33">
        <v>42766</v>
      </c>
      <c r="K1642" s="33" t="str" cm="1">
        <f t="array" aca="1" ref="K1642" ca="1">_xlfn.IFS(L1642&lt;3,"Junior",L1642&lt;=7,"Mid-Level",L1642&gt;7,"Senior")</f>
        <v>Senior</v>
      </c>
      <c r="L1642" s="45">
        <f ca="1">INT(YEARFRAC(Table1[[#This Row],[Joining Date]],TODAY(),1))</f>
        <v>9</v>
      </c>
      <c r="M1642" s="25" t="str">
        <f t="shared" ca="1" si="25"/>
        <v>Yes</v>
      </c>
      <c r="N1642" s="25">
        <f>YEAR(Table1[[#This Row],[Joining Date]])</f>
        <v>2017</v>
      </c>
      <c r="O1642" s="45">
        <f>MONTH(Table1[[#This Row],[Joining Date]])</f>
        <v>1</v>
      </c>
      <c r="P1642" s="25">
        <f ca="1">NETWORKDAYS(Table1[[#This Row],[Joining Date]],TODAY())</f>
        <v>2455</v>
      </c>
      <c r="Q1642" s="25" t="str">
        <f>LEFT(Table1[[#This Row],[Department]],5)&amp;"-"&amp;RIGHT(Table1[[#This Row],[Employee ID]],3)</f>
        <v>Finan-434</v>
      </c>
      <c r="R1642" s="25" t="str">
        <f>LEFT(Table1[[#This Row],[Department]],3)</f>
        <v>Fin</v>
      </c>
      <c r="S1642" s="36">
        <f>_xlfn.XLOOKUP(Table1[[#This Row],[City]],Table2[City],Table2[Bonus %])</f>
        <v>8</v>
      </c>
      <c r="U1642" s="48" t="str">
        <v xml:space="preserve">Krishna </v>
      </c>
      <c r="V1642" s="48" t="str">
        <v>Chaitanya</v>
      </c>
    </row>
    <row r="1643" spans="1:22" x14ac:dyDescent="0.35">
      <c r="A1643" s="9" t="s">
        <v>2970</v>
      </c>
      <c r="B1643" s="41" t="str">
        <f>LEFT(Table1[[#This Row],[Employee Name]],FIND(" ",Table1[[#This Row],[Employee Name]]))</f>
        <v xml:space="preserve">Tarun </v>
      </c>
      <c r="C1643" s="41" t="str">
        <f>RIGHT(Table1[[#This Row],[Employee Name]],LEN(Table1[[#This Row],[Employee Name]])-FIND(" ",Table1[[#This Row],[Employee Name]]))</f>
        <v>Verma</v>
      </c>
      <c r="D1643" s="23">
        <f>Table1[[#This Row],[Basic Salary]]+Table1[[#This Row],[Bonus]]</f>
        <v>107469</v>
      </c>
      <c r="E1643" s="10">
        <v>78</v>
      </c>
      <c r="F1643" s="46">
        <v>41</v>
      </c>
      <c r="G1643" s="10" t="str" cm="1">
        <f t="array" ref="G1643">_xlfn.IFS(Table1[[#This Row],[Performance Score]]&gt;=80,"Excellent",Table1[[#This Row],[Performance Score]]&gt;=60,"Good",Table1[[#This Row],[Performance Score]]&gt;=40,"Need Improvement")</f>
        <v>Need Improvement</v>
      </c>
      <c r="H1643" s="30">
        <f>Table1[[#This Row],[Bonus]]/Table1[[#This Row],[Basic Salary]]</f>
        <v>0.19394080789228102</v>
      </c>
      <c r="I1643" s="10">
        <f ca="1">DATEDIF(Table1[[#This Row],[Date of Birth]],TODAY(),"y")</f>
        <v>19</v>
      </c>
      <c r="J1643" s="34">
        <v>43326</v>
      </c>
      <c r="K1643" s="33" t="str" cm="1">
        <f t="array" aca="1" ref="K1643" ca="1">_xlfn.IFS(L1643&lt;3,"Junior",L1643&lt;=7,"Mid-Level",L1643&gt;7,"Senior")</f>
        <v>Mid-Level</v>
      </c>
      <c r="L1643" s="46">
        <f ca="1">INT(YEARFRAC(Table1[[#This Row],[Joining Date]],TODAY(),1))</f>
        <v>7</v>
      </c>
      <c r="M1643" s="25" t="str">
        <f t="shared" ca="1" si="25"/>
        <v>Yes</v>
      </c>
      <c r="N1643" s="26">
        <f>YEAR(Table1[[#This Row],[Joining Date]])</f>
        <v>2018</v>
      </c>
      <c r="O1643" s="46">
        <f>MONTH(Table1[[#This Row],[Joining Date]])</f>
        <v>8</v>
      </c>
      <c r="P1643" s="26">
        <f ca="1">NETWORKDAYS(Table1[[#This Row],[Joining Date]],TODAY())</f>
        <v>2055</v>
      </c>
      <c r="Q1643" s="26" t="str">
        <f>LEFT(Table1[[#This Row],[Department]],5)&amp;"-"&amp;RIGHT(Table1[[#This Row],[Employee ID]],3)</f>
        <v>Finan-914</v>
      </c>
      <c r="R1643" s="26" t="str">
        <f>LEFT(Table1[[#This Row],[Department]],3)</f>
        <v>Fin</v>
      </c>
      <c r="S1643" s="37">
        <f>_xlfn.XLOOKUP(Table1[[#This Row],[City]],Table2[City],Table2[Bonus %])</f>
        <v>4</v>
      </c>
      <c r="U1643" s="48" t="str">
        <v xml:space="preserve">Tarun </v>
      </c>
      <c r="V1643" s="48" t="str">
        <v>Verma</v>
      </c>
    </row>
    <row r="1644" spans="1:22" x14ac:dyDescent="0.35">
      <c r="A1644" s="7" t="s">
        <v>631</v>
      </c>
      <c r="B1644" s="40" t="str">
        <f>LEFT(Table1[[#This Row],[Employee Name]],FIND(" ",Table1[[#This Row],[Employee Name]]))</f>
        <v xml:space="preserve">Pooja </v>
      </c>
      <c r="C1644" s="40" t="str">
        <f>RIGHT(Table1[[#This Row],[Employee Name]],LEN(Table1[[#This Row],[Employee Name]])-FIND(" ",Table1[[#This Row],[Employee Name]]))</f>
        <v>Das</v>
      </c>
      <c r="D1644" s="22">
        <f>Table1[[#This Row],[Basic Salary]]+Table1[[#This Row],[Bonus]]</f>
        <v>107459</v>
      </c>
      <c r="E1644" s="8">
        <v>73</v>
      </c>
      <c r="F1644" s="45">
        <v>74</v>
      </c>
      <c r="G1644" s="8" t="str" cm="1">
        <f t="array" ref="G1644">_xlfn.IFS(Table1[[#This Row],[Performance Score]]&gt;=80,"Excellent",Table1[[#This Row],[Performance Score]]&gt;=60,"Good",Table1[[#This Row],[Performance Score]]&gt;=40,"Need Improvement")</f>
        <v>Good</v>
      </c>
      <c r="H1644" s="29">
        <f>Table1[[#This Row],[Bonus]]/Table1[[#This Row],[Basic Salary]]</f>
        <v>0.12502486468377358</v>
      </c>
      <c r="I1644" s="8">
        <f ca="1">DATEDIF(Table1[[#This Row],[Date of Birth]],TODAY(),"y")</f>
        <v>37</v>
      </c>
      <c r="J1644" s="33">
        <v>43364</v>
      </c>
      <c r="K1644" s="33" t="str" cm="1">
        <f t="array" aca="1" ref="K1644" ca="1">_xlfn.IFS(L1644&lt;3,"Junior",L1644&lt;=7,"Mid-Level",L1644&gt;7,"Senior")</f>
        <v>Mid-Level</v>
      </c>
      <c r="L1644" s="45">
        <f ca="1">INT(YEARFRAC(Table1[[#This Row],[Joining Date]],TODAY(),1))</f>
        <v>7</v>
      </c>
      <c r="M1644" s="25" t="str">
        <f t="shared" ca="1" si="25"/>
        <v>Yes</v>
      </c>
      <c r="N1644" s="25">
        <f>YEAR(Table1[[#This Row],[Joining Date]])</f>
        <v>2018</v>
      </c>
      <c r="O1644" s="45">
        <f>MONTH(Table1[[#This Row],[Joining Date]])</f>
        <v>9</v>
      </c>
      <c r="P1644" s="25">
        <f ca="1">NETWORKDAYS(Table1[[#This Row],[Joining Date]],TODAY())</f>
        <v>2027</v>
      </c>
      <c r="Q1644" s="25" t="str">
        <f>LEFT(Table1[[#This Row],[Department]],5)&amp;"-"&amp;RIGHT(Table1[[#This Row],[Employee ID]],3)</f>
        <v>IT-575</v>
      </c>
      <c r="R1644" s="25" t="str">
        <f>LEFT(Table1[[#This Row],[Department]],3)</f>
        <v>IT</v>
      </c>
      <c r="S1644" s="36">
        <f>_xlfn.XLOOKUP(Table1[[#This Row],[City]],Table2[City],Table2[Bonus %])</f>
        <v>4</v>
      </c>
      <c r="U1644" s="48" t="str">
        <v xml:space="preserve">Pooja </v>
      </c>
      <c r="V1644" s="48" t="str">
        <v>Das</v>
      </c>
    </row>
    <row r="1645" spans="1:22" x14ac:dyDescent="0.35">
      <c r="A1645" s="9" t="s">
        <v>4727</v>
      </c>
      <c r="B1645" s="41" t="str">
        <f>LEFT(Table1[[#This Row],[Employee Name]],FIND(" ",Table1[[#This Row],[Employee Name]]))</f>
        <v xml:space="preserve">Priya </v>
      </c>
      <c r="C1645" s="41" t="str">
        <f>RIGHT(Table1[[#This Row],[Employee Name]],LEN(Table1[[#This Row],[Employee Name]])-FIND(" ",Table1[[#This Row],[Employee Name]]))</f>
        <v>Reddy</v>
      </c>
      <c r="D1645" s="23">
        <f>Table1[[#This Row],[Basic Salary]]+Table1[[#This Row],[Bonus]]</f>
        <v>107376</v>
      </c>
      <c r="E1645" s="10">
        <v>87</v>
      </c>
      <c r="F1645" s="46">
        <v>84</v>
      </c>
      <c r="G1645" s="10" t="str" cm="1">
        <f t="array" ref="G1645">_xlfn.IFS(Table1[[#This Row],[Performance Score]]&gt;=80,"Excellent",Table1[[#This Row],[Performance Score]]&gt;=60,"Good",Table1[[#This Row],[Performance Score]]&gt;=40,"Need Improvement")</f>
        <v>Excellent</v>
      </c>
      <c r="H1645" s="30">
        <f>Table1[[#This Row],[Bonus]]/Table1[[#This Row],[Basic Salary]]</f>
        <v>7.2548020736567673E-2</v>
      </c>
      <c r="I1645" s="10">
        <f ca="1">DATEDIF(Table1[[#This Row],[Date of Birth]],TODAY(),"y")</f>
        <v>42</v>
      </c>
      <c r="J1645" s="34">
        <v>42376</v>
      </c>
      <c r="K1645" s="33" t="str" cm="1">
        <f t="array" aca="1" ref="K1645" ca="1">_xlfn.IFS(L1645&lt;3,"Junior",L1645&lt;=7,"Mid-Level",L1645&gt;7,"Senior")</f>
        <v>Senior</v>
      </c>
      <c r="L1645" s="46">
        <f ca="1">INT(YEARFRAC(Table1[[#This Row],[Joining Date]],TODAY(),1))</f>
        <v>10</v>
      </c>
      <c r="M1645" s="25" t="str">
        <f t="shared" ca="1" si="25"/>
        <v>Yes</v>
      </c>
      <c r="N1645" s="26">
        <f>YEAR(Table1[[#This Row],[Joining Date]])</f>
        <v>2016</v>
      </c>
      <c r="O1645" s="46">
        <f>MONTH(Table1[[#This Row],[Joining Date]])</f>
        <v>1</v>
      </c>
      <c r="P1645" s="26">
        <f ca="1">NETWORKDAYS(Table1[[#This Row],[Joining Date]],TODAY())</f>
        <v>2733</v>
      </c>
      <c r="Q1645" s="26" t="str">
        <f>LEFT(Table1[[#This Row],[Department]],5)&amp;"-"&amp;RIGHT(Table1[[#This Row],[Employee ID]],3)</f>
        <v>Finan-671</v>
      </c>
      <c r="R1645" s="26" t="str">
        <f>LEFT(Table1[[#This Row],[Department]],3)</f>
        <v>Fin</v>
      </c>
      <c r="S1645" s="37">
        <f>_xlfn.XLOOKUP(Table1[[#This Row],[City]],Table2[City],Table2[Bonus %])</f>
        <v>5</v>
      </c>
      <c r="U1645" s="48" t="str">
        <v xml:space="preserve">Priya </v>
      </c>
      <c r="V1645" s="48" t="str">
        <v>Reddy</v>
      </c>
    </row>
    <row r="1646" spans="1:22" x14ac:dyDescent="0.35">
      <c r="A1646" s="7" t="s">
        <v>3830</v>
      </c>
      <c r="B1646" s="40" t="str">
        <f>LEFT(Table1[[#This Row],[Employee Name]],FIND(" ",Table1[[#This Row],[Employee Name]]))</f>
        <v xml:space="preserve">Vikram </v>
      </c>
      <c r="C1646" s="40" t="str">
        <f>RIGHT(Table1[[#This Row],[Employee Name]],LEN(Table1[[#This Row],[Employee Name]])-FIND(" ",Table1[[#This Row],[Employee Name]]))</f>
        <v>Singh</v>
      </c>
      <c r="D1646" s="22">
        <f>Table1[[#This Row],[Basic Salary]]+Table1[[#This Row],[Bonus]]</f>
        <v>107367</v>
      </c>
      <c r="E1646" s="8">
        <v>71</v>
      </c>
      <c r="F1646" s="45">
        <v>95</v>
      </c>
      <c r="G1646" s="8" t="str" cm="1">
        <f t="array" ref="G1646">_xlfn.IFS(Table1[[#This Row],[Performance Score]]&gt;=80,"Excellent",Table1[[#This Row],[Performance Score]]&gt;=60,"Good",Table1[[#This Row],[Performance Score]]&gt;=40,"Need Improvement")</f>
        <v>Excellent</v>
      </c>
      <c r="H1646" s="29">
        <f>Table1[[#This Row],[Bonus]]/Table1[[#This Row],[Basic Salary]]</f>
        <v>0.17832919949955003</v>
      </c>
      <c r="I1646" s="8">
        <f ca="1">DATEDIF(Table1[[#This Row],[Date of Birth]],TODAY(),"y")</f>
        <v>42</v>
      </c>
      <c r="J1646" s="33">
        <v>45560</v>
      </c>
      <c r="K1646" s="33" t="str" cm="1">
        <f t="array" aca="1" ref="K1646" ca="1">_xlfn.IFS(L1646&lt;3,"Junior",L1646&lt;=7,"Mid-Level",L1646&gt;7,"Senior")</f>
        <v>Junior</v>
      </c>
      <c r="L1646" s="45">
        <f ca="1">INT(YEARFRAC(Table1[[#This Row],[Joining Date]],TODAY(),1))</f>
        <v>1</v>
      </c>
      <c r="M1646" s="25" t="str">
        <f t="shared" ca="1" si="25"/>
        <v>No</v>
      </c>
      <c r="N1646" s="25">
        <f>YEAR(Table1[[#This Row],[Joining Date]])</f>
        <v>2024</v>
      </c>
      <c r="O1646" s="45">
        <f>MONTH(Table1[[#This Row],[Joining Date]])</f>
        <v>9</v>
      </c>
      <c r="P1646" s="25">
        <f ca="1">NETWORKDAYS(Table1[[#This Row],[Joining Date]],TODAY())</f>
        <v>459</v>
      </c>
      <c r="Q1646" s="25" t="str">
        <f>LEFT(Table1[[#This Row],[Department]],5)&amp;"-"&amp;RIGHT(Table1[[#This Row],[Employee ID]],3)</f>
        <v>Opera-774</v>
      </c>
      <c r="R1646" s="25" t="str">
        <f>LEFT(Table1[[#This Row],[Department]],3)</f>
        <v>Ope</v>
      </c>
      <c r="S1646" s="36">
        <f>_xlfn.XLOOKUP(Table1[[#This Row],[City]],Table2[City],Table2[Bonus %])</f>
        <v>6</v>
      </c>
      <c r="U1646" s="48" t="str">
        <v xml:space="preserve">Vikram </v>
      </c>
      <c r="V1646" s="48" t="str">
        <v>Singh</v>
      </c>
    </row>
    <row r="1647" spans="1:22" x14ac:dyDescent="0.35">
      <c r="A1647" s="9" t="s">
        <v>3495</v>
      </c>
      <c r="B1647" s="41" t="str">
        <f>LEFT(Table1[[#This Row],[Employee Name]],FIND(" ",Table1[[#This Row],[Employee Name]]))</f>
        <v xml:space="preserve">Vikram </v>
      </c>
      <c r="C1647" s="41" t="str">
        <f>RIGHT(Table1[[#This Row],[Employee Name]],LEN(Table1[[#This Row],[Employee Name]])-FIND(" ",Table1[[#This Row],[Employee Name]]))</f>
        <v>Singh</v>
      </c>
      <c r="D1647" s="23">
        <f>Table1[[#This Row],[Basic Salary]]+Table1[[#This Row],[Bonus]]</f>
        <v>107346</v>
      </c>
      <c r="E1647" s="10">
        <v>61</v>
      </c>
      <c r="F1647" s="46">
        <v>81</v>
      </c>
      <c r="G1647" s="10" t="str" cm="1">
        <f t="array" ref="G1647">_xlfn.IFS(Table1[[#This Row],[Performance Score]]&gt;=80,"Excellent",Table1[[#This Row],[Performance Score]]&gt;=60,"Good",Table1[[#This Row],[Performance Score]]&gt;=40,"Need Improvement")</f>
        <v>Excellent</v>
      </c>
      <c r="H1647" s="30">
        <f>Table1[[#This Row],[Bonus]]/Table1[[#This Row],[Basic Salary]]</f>
        <v>0.34770436027168522</v>
      </c>
      <c r="I1647" s="10">
        <f ca="1">DATEDIF(Table1[[#This Row],[Date of Birth]],TODAY(),"y")</f>
        <v>21</v>
      </c>
      <c r="J1647" s="34">
        <v>45464</v>
      </c>
      <c r="K1647" s="33" t="str" cm="1">
        <f t="array" aca="1" ref="K1647" ca="1">_xlfn.IFS(L1647&lt;3,"Junior",L1647&lt;=7,"Mid-Level",L1647&gt;7,"Senior")</f>
        <v>Junior</v>
      </c>
      <c r="L1647" s="46">
        <f ca="1">INT(YEARFRAC(Table1[[#This Row],[Joining Date]],TODAY(),1))</f>
        <v>2</v>
      </c>
      <c r="M1647" s="25" t="str">
        <f t="shared" ca="1" si="25"/>
        <v>No</v>
      </c>
      <c r="N1647" s="26">
        <f>YEAR(Table1[[#This Row],[Joining Date]])</f>
        <v>2024</v>
      </c>
      <c r="O1647" s="46">
        <f>MONTH(Table1[[#This Row],[Joining Date]])</f>
        <v>6</v>
      </c>
      <c r="P1647" s="26">
        <f ca="1">NETWORKDAYS(Table1[[#This Row],[Joining Date]],TODAY())</f>
        <v>527</v>
      </c>
      <c r="Q1647" s="26" t="str">
        <f>LEFT(Table1[[#This Row],[Department]],5)&amp;"-"&amp;RIGHT(Table1[[#This Row],[Employee ID]],3)</f>
        <v>IT-439</v>
      </c>
      <c r="R1647" s="26" t="str">
        <f>LEFT(Table1[[#This Row],[Department]],3)</f>
        <v>IT</v>
      </c>
      <c r="S1647" s="37">
        <f>_xlfn.XLOOKUP(Table1[[#This Row],[City]],Table2[City],Table2[Bonus %])</f>
        <v>8</v>
      </c>
      <c r="U1647" s="48" t="str">
        <v xml:space="preserve">Vikram </v>
      </c>
      <c r="V1647" s="48" t="str">
        <v>Singh</v>
      </c>
    </row>
    <row r="1648" spans="1:22" x14ac:dyDescent="0.35">
      <c r="A1648" s="7" t="s">
        <v>605</v>
      </c>
      <c r="B1648" s="40" t="str">
        <f>LEFT(Table1[[#This Row],[Employee Name]],FIND(" ",Table1[[#This Row],[Employee Name]]))</f>
        <v xml:space="preserve">Krishna </v>
      </c>
      <c r="C1648" s="40" t="str">
        <f>RIGHT(Table1[[#This Row],[Employee Name]],LEN(Table1[[#This Row],[Employee Name]])-FIND(" ",Table1[[#This Row],[Employee Name]]))</f>
        <v>Chaitanya</v>
      </c>
      <c r="D1648" s="22">
        <f>Table1[[#This Row],[Basic Salary]]+Table1[[#This Row],[Bonus]]</f>
        <v>107331</v>
      </c>
      <c r="E1648" s="8">
        <v>99</v>
      </c>
      <c r="F1648" s="45">
        <v>58</v>
      </c>
      <c r="G1648" s="8" t="str" cm="1">
        <f t="array" ref="G1648">_xlfn.IFS(Table1[[#This Row],[Performance Score]]&gt;=80,"Excellent",Table1[[#This Row],[Performance Score]]&gt;=60,"Good",Table1[[#This Row],[Performance Score]]&gt;=40,"Need Improvement")</f>
        <v>Need Improvement</v>
      </c>
      <c r="H1648" s="29">
        <f>Table1[[#This Row],[Bonus]]/Table1[[#This Row],[Basic Salary]]</f>
        <v>0.10330897091929565</v>
      </c>
      <c r="I1648" s="8">
        <f ca="1">DATEDIF(Table1[[#This Row],[Date of Birth]],TODAY(),"y")</f>
        <v>24</v>
      </c>
      <c r="J1648" s="33">
        <v>44803</v>
      </c>
      <c r="K1648" s="33" t="str" cm="1">
        <f t="array" aca="1" ref="K1648" ca="1">_xlfn.IFS(L1648&lt;3,"Junior",L1648&lt;=7,"Mid-Level",L1648&gt;7,"Senior")</f>
        <v>Mid-Level</v>
      </c>
      <c r="L1648" s="45">
        <f ca="1">INT(YEARFRAC(Table1[[#This Row],[Joining Date]],TODAY(),1))</f>
        <v>3</v>
      </c>
      <c r="M1648" s="25" t="str">
        <f t="shared" ca="1" si="25"/>
        <v>No</v>
      </c>
      <c r="N1648" s="25">
        <f>YEAR(Table1[[#This Row],[Joining Date]])</f>
        <v>2022</v>
      </c>
      <c r="O1648" s="45">
        <f>MONTH(Table1[[#This Row],[Joining Date]])</f>
        <v>8</v>
      </c>
      <c r="P1648" s="25">
        <f ca="1">NETWORKDAYS(Table1[[#This Row],[Joining Date]],TODAY())</f>
        <v>1000</v>
      </c>
      <c r="Q1648" s="25" t="str">
        <f>LEFT(Table1[[#This Row],[Department]],5)&amp;"-"&amp;RIGHT(Table1[[#This Row],[Employee ID]],3)</f>
        <v>Finan-549</v>
      </c>
      <c r="R1648" s="25" t="str">
        <f>LEFT(Table1[[#This Row],[Department]],3)</f>
        <v>Fin</v>
      </c>
      <c r="S1648" s="36">
        <f>_xlfn.XLOOKUP(Table1[[#This Row],[City]],Table2[City],Table2[Bonus %])</f>
        <v>6</v>
      </c>
      <c r="U1648" s="48" t="str">
        <v xml:space="preserve">Krishna </v>
      </c>
      <c r="V1648" s="48" t="str">
        <v>Chaitanya</v>
      </c>
    </row>
    <row r="1649" spans="1:22" x14ac:dyDescent="0.35">
      <c r="A1649" s="9" t="s">
        <v>2352</v>
      </c>
      <c r="B1649" s="41" t="str">
        <f>LEFT(Table1[[#This Row],[Employee Name]],FIND(" ",Table1[[#This Row],[Employee Name]]))</f>
        <v xml:space="preserve">Rohan </v>
      </c>
      <c r="C1649" s="41" t="str">
        <f>RIGHT(Table1[[#This Row],[Employee Name]],LEN(Table1[[#This Row],[Employee Name]])-FIND(" ",Table1[[#This Row],[Employee Name]]))</f>
        <v>Gupta</v>
      </c>
      <c r="D1649" s="23">
        <f>Table1[[#This Row],[Basic Salary]]+Table1[[#This Row],[Bonus]]</f>
        <v>107314</v>
      </c>
      <c r="E1649" s="10">
        <v>84</v>
      </c>
      <c r="F1649" s="46">
        <v>99</v>
      </c>
      <c r="G1649" s="10" t="str" cm="1">
        <f t="array" ref="G1649">_xlfn.IFS(Table1[[#This Row],[Performance Score]]&gt;=80,"Excellent",Table1[[#This Row],[Performance Score]]&gt;=60,"Good",Table1[[#This Row],[Performance Score]]&gt;=40,"Need Improvement")</f>
        <v>Excellent</v>
      </c>
      <c r="H1649" s="30">
        <f>Table1[[#This Row],[Bonus]]/Table1[[#This Row],[Basic Salary]]</f>
        <v>0.22214376822157433</v>
      </c>
      <c r="I1649" s="10">
        <f ca="1">DATEDIF(Table1[[#This Row],[Date of Birth]],TODAY(),"y")</f>
        <v>42</v>
      </c>
      <c r="J1649" s="34">
        <v>44038</v>
      </c>
      <c r="K1649" s="33" t="str" cm="1">
        <f t="array" aca="1" ref="K1649" ca="1">_xlfn.IFS(L1649&lt;3,"Junior",L1649&lt;=7,"Mid-Level",L1649&gt;7,"Senior")</f>
        <v>Mid-Level</v>
      </c>
      <c r="L1649" s="46">
        <f ca="1">INT(YEARFRAC(Table1[[#This Row],[Joining Date]],TODAY(),1))</f>
        <v>5</v>
      </c>
      <c r="M1649" s="25" t="str">
        <f t="shared" ca="1" si="25"/>
        <v>No</v>
      </c>
      <c r="N1649" s="26">
        <f>YEAR(Table1[[#This Row],[Joining Date]])</f>
        <v>2020</v>
      </c>
      <c r="O1649" s="46">
        <f>MONTH(Table1[[#This Row],[Joining Date]])</f>
        <v>7</v>
      </c>
      <c r="P1649" s="26">
        <f ca="1">NETWORKDAYS(Table1[[#This Row],[Joining Date]],TODAY())</f>
        <v>1546</v>
      </c>
      <c r="Q1649" s="26" t="str">
        <f>LEFT(Table1[[#This Row],[Department]],5)&amp;"-"&amp;RIGHT(Table1[[#This Row],[Employee ID]],3)</f>
        <v>Sales-296</v>
      </c>
      <c r="R1649" s="26" t="str">
        <f>LEFT(Table1[[#This Row],[Department]],3)</f>
        <v>Sal</v>
      </c>
      <c r="S1649" s="37">
        <f>_xlfn.XLOOKUP(Table1[[#This Row],[City]],Table2[City],Table2[Bonus %])</f>
        <v>7</v>
      </c>
      <c r="U1649" s="48" t="str">
        <v xml:space="preserve">Rohan </v>
      </c>
      <c r="V1649" s="48" t="str">
        <v>Gupta</v>
      </c>
    </row>
    <row r="1650" spans="1:22" x14ac:dyDescent="0.35">
      <c r="A1650" s="7" t="s">
        <v>1531</v>
      </c>
      <c r="B1650" s="40" t="str">
        <f>LEFT(Table1[[#This Row],[Employee Name]],FIND(" ",Table1[[#This Row],[Employee Name]]))</f>
        <v xml:space="preserve">Kavya </v>
      </c>
      <c r="C1650" s="40" t="str">
        <f>RIGHT(Table1[[#This Row],[Employee Name]],LEN(Table1[[#This Row],[Employee Name]])-FIND(" ",Table1[[#This Row],[Employee Name]]))</f>
        <v>Nair</v>
      </c>
      <c r="D1650" s="22">
        <f>Table1[[#This Row],[Basic Salary]]+Table1[[#This Row],[Bonus]]</f>
        <v>107285</v>
      </c>
      <c r="E1650" s="8">
        <v>82</v>
      </c>
      <c r="F1650" s="45">
        <v>89</v>
      </c>
      <c r="G1650" s="8" t="str" cm="1">
        <f t="array" ref="G1650">_xlfn.IFS(Table1[[#This Row],[Performance Score]]&gt;=80,"Excellent",Table1[[#This Row],[Performance Score]]&gt;=60,"Good",Table1[[#This Row],[Performance Score]]&gt;=40,"Need Improvement")</f>
        <v>Excellent</v>
      </c>
      <c r="H1650" s="29">
        <f>Table1[[#This Row],[Bonus]]/Table1[[#This Row],[Basic Salary]]</f>
        <v>0.38252084380355922</v>
      </c>
      <c r="I1650" s="8">
        <f ca="1">DATEDIF(Table1[[#This Row],[Date of Birth]],TODAY(),"y")</f>
        <v>32</v>
      </c>
      <c r="J1650" s="33">
        <v>44660</v>
      </c>
      <c r="K1650" s="33" t="str" cm="1">
        <f t="array" aca="1" ref="K1650" ca="1">_xlfn.IFS(L1650&lt;3,"Junior",L1650&lt;=7,"Mid-Level",L1650&gt;7,"Senior")</f>
        <v>Mid-Level</v>
      </c>
      <c r="L1650" s="45">
        <f ca="1">INT(YEARFRAC(Table1[[#This Row],[Joining Date]],TODAY(),1))</f>
        <v>4</v>
      </c>
      <c r="M1650" s="25" t="str">
        <f t="shared" ca="1" si="25"/>
        <v>No</v>
      </c>
      <c r="N1650" s="25">
        <f>YEAR(Table1[[#This Row],[Joining Date]])</f>
        <v>2022</v>
      </c>
      <c r="O1650" s="45">
        <f>MONTH(Table1[[#This Row],[Joining Date]])</f>
        <v>4</v>
      </c>
      <c r="P1650" s="25">
        <f ca="1">NETWORKDAYS(Table1[[#This Row],[Joining Date]],TODAY())</f>
        <v>1101</v>
      </c>
      <c r="Q1650" s="25" t="str">
        <f>LEFT(Table1[[#This Row],[Department]],5)&amp;"-"&amp;RIGHT(Table1[[#This Row],[Employee ID]],3)</f>
        <v>Opera-475</v>
      </c>
      <c r="R1650" s="25" t="str">
        <f>LEFT(Table1[[#This Row],[Department]],3)</f>
        <v>Ope</v>
      </c>
      <c r="S1650" s="36">
        <f>_xlfn.XLOOKUP(Table1[[#This Row],[City]],Table2[City],Table2[Bonus %])</f>
        <v>5</v>
      </c>
      <c r="U1650" s="48" t="str">
        <v xml:space="preserve">Kavya </v>
      </c>
      <c r="V1650" s="48" t="str">
        <v>Nair</v>
      </c>
    </row>
    <row r="1651" spans="1:22" x14ac:dyDescent="0.35">
      <c r="A1651" s="9" t="s">
        <v>4227</v>
      </c>
      <c r="B1651" s="41" t="str">
        <f>LEFT(Table1[[#This Row],[Employee Name]],FIND(" ",Table1[[#This Row],[Employee Name]]))</f>
        <v xml:space="preserve">Aditya </v>
      </c>
      <c r="C1651" s="41" t="str">
        <f>RIGHT(Table1[[#This Row],[Employee Name]],LEN(Table1[[#This Row],[Employee Name]])-FIND(" ",Table1[[#This Row],[Employee Name]]))</f>
        <v>Kapoor</v>
      </c>
      <c r="D1651" s="23">
        <f>Table1[[#This Row],[Basic Salary]]+Table1[[#This Row],[Bonus]]</f>
        <v>107267</v>
      </c>
      <c r="E1651" s="10">
        <v>96</v>
      </c>
      <c r="F1651" s="46">
        <v>91</v>
      </c>
      <c r="G1651" s="10" t="str" cm="1">
        <f t="array" ref="G1651">_xlfn.IFS(Table1[[#This Row],[Performance Score]]&gt;=80,"Excellent",Table1[[#This Row],[Performance Score]]&gt;=60,"Good",Table1[[#This Row],[Performance Score]]&gt;=40,"Need Improvement")</f>
        <v>Excellent</v>
      </c>
      <c r="H1651" s="30">
        <f>Table1[[#This Row],[Bonus]]/Table1[[#This Row],[Basic Salary]]</f>
        <v>0.19197475303085865</v>
      </c>
      <c r="I1651" s="10">
        <f ca="1">DATEDIF(Table1[[#This Row],[Date of Birth]],TODAY(),"y")</f>
        <v>22</v>
      </c>
      <c r="J1651" s="34">
        <v>44537</v>
      </c>
      <c r="K1651" s="33" t="str" cm="1">
        <f t="array" aca="1" ref="K1651" ca="1">_xlfn.IFS(L1651&lt;3,"Junior",L1651&lt;=7,"Mid-Level",L1651&gt;7,"Senior")</f>
        <v>Mid-Level</v>
      </c>
      <c r="L1651" s="46">
        <f ca="1">INT(YEARFRAC(Table1[[#This Row],[Joining Date]],TODAY(),1))</f>
        <v>4</v>
      </c>
      <c r="M1651" s="25" t="str">
        <f t="shared" ca="1" si="25"/>
        <v>No</v>
      </c>
      <c r="N1651" s="26">
        <f>YEAR(Table1[[#This Row],[Joining Date]])</f>
        <v>2021</v>
      </c>
      <c r="O1651" s="46">
        <f>MONTH(Table1[[#This Row],[Joining Date]])</f>
        <v>12</v>
      </c>
      <c r="P1651" s="26">
        <f ca="1">NETWORKDAYS(Table1[[#This Row],[Joining Date]],TODAY())</f>
        <v>1190</v>
      </c>
      <c r="Q1651" s="26" t="str">
        <f>LEFT(Table1[[#This Row],[Department]],5)&amp;"-"&amp;RIGHT(Table1[[#This Row],[Employee ID]],3)</f>
        <v>Marke-171</v>
      </c>
      <c r="R1651" s="26" t="str">
        <f>LEFT(Table1[[#This Row],[Department]],3)</f>
        <v>Mar</v>
      </c>
      <c r="S1651" s="37">
        <f>_xlfn.XLOOKUP(Table1[[#This Row],[City]],Table2[City],Table2[Bonus %])</f>
        <v>5</v>
      </c>
      <c r="U1651" s="48" t="str">
        <v xml:space="preserve">Aditya </v>
      </c>
      <c r="V1651" s="48" t="str">
        <v>Kapoor</v>
      </c>
    </row>
    <row r="1652" spans="1:22" x14ac:dyDescent="0.35">
      <c r="A1652" s="7" t="s">
        <v>658</v>
      </c>
      <c r="B1652" s="40" t="str">
        <f>LEFT(Table1[[#This Row],[Employee Name]],FIND(" ",Table1[[#This Row],[Employee Name]]))</f>
        <v xml:space="preserve">Aarav </v>
      </c>
      <c r="C1652" s="40" t="str">
        <f>RIGHT(Table1[[#This Row],[Employee Name]],LEN(Table1[[#This Row],[Employee Name]])-FIND(" ",Table1[[#This Row],[Employee Name]]))</f>
        <v>Sharma</v>
      </c>
      <c r="D1652" s="22">
        <f>Table1[[#This Row],[Basic Salary]]+Table1[[#This Row],[Bonus]]</f>
        <v>107220</v>
      </c>
      <c r="E1652" s="8">
        <v>86</v>
      </c>
      <c r="F1652" s="45">
        <v>68</v>
      </c>
      <c r="G1652" s="8" t="str" cm="1">
        <f t="array" ref="G1652">_xlfn.IFS(Table1[[#This Row],[Performance Score]]&gt;=80,"Excellent",Table1[[#This Row],[Performance Score]]&gt;=60,"Good",Table1[[#This Row],[Performance Score]]&gt;=40,"Need Improvement")</f>
        <v>Good</v>
      </c>
      <c r="H1652" s="29">
        <f>Table1[[#This Row],[Bonus]]/Table1[[#This Row],[Basic Salary]]</f>
        <v>0.22744756845865005</v>
      </c>
      <c r="I1652" s="8">
        <f ca="1">DATEDIF(Table1[[#This Row],[Date of Birth]],TODAY(),"y")</f>
        <v>16</v>
      </c>
      <c r="J1652" s="33">
        <v>44416</v>
      </c>
      <c r="K1652" s="33" t="str" cm="1">
        <f t="array" aca="1" ref="K1652" ca="1">_xlfn.IFS(L1652&lt;3,"Junior",L1652&lt;=7,"Mid-Level",L1652&gt;7,"Senior")</f>
        <v>Mid-Level</v>
      </c>
      <c r="L1652" s="45">
        <f ca="1">INT(YEARFRAC(Table1[[#This Row],[Joining Date]],TODAY(),1))</f>
        <v>4</v>
      </c>
      <c r="M1652" s="25" t="str">
        <f t="shared" ca="1" si="25"/>
        <v>No</v>
      </c>
      <c r="N1652" s="25">
        <f>YEAR(Table1[[#This Row],[Joining Date]])</f>
        <v>2021</v>
      </c>
      <c r="O1652" s="45">
        <f>MONTH(Table1[[#This Row],[Joining Date]])</f>
        <v>8</v>
      </c>
      <c r="P1652" s="25">
        <f ca="1">NETWORKDAYS(Table1[[#This Row],[Joining Date]],TODAY())</f>
        <v>1276</v>
      </c>
      <c r="Q1652" s="25" t="str">
        <f>LEFT(Table1[[#This Row],[Department]],5)&amp;"-"&amp;RIGHT(Table1[[#This Row],[Employee ID]],3)</f>
        <v>Finan-602</v>
      </c>
      <c r="R1652" s="25" t="str">
        <f>LEFT(Table1[[#This Row],[Department]],3)</f>
        <v>Fin</v>
      </c>
      <c r="S1652" s="36">
        <f>_xlfn.XLOOKUP(Table1[[#This Row],[City]],Table2[City],Table2[Bonus %])</f>
        <v>5</v>
      </c>
      <c r="U1652" s="48" t="str">
        <v xml:space="preserve">Aarav </v>
      </c>
      <c r="V1652" s="48" t="str">
        <v>Sharma</v>
      </c>
    </row>
    <row r="1653" spans="1:22" x14ac:dyDescent="0.35">
      <c r="A1653" s="9" t="s">
        <v>613</v>
      </c>
      <c r="B1653" s="41" t="str">
        <f>LEFT(Table1[[#This Row],[Employee Name]],FIND(" ",Table1[[#This Row],[Employee Name]]))</f>
        <v xml:space="preserve">Sneha </v>
      </c>
      <c r="C1653" s="41" t="str">
        <f>RIGHT(Table1[[#This Row],[Employee Name]],LEN(Table1[[#This Row],[Employee Name]])-FIND(" ",Table1[[#This Row],[Employee Name]]))</f>
        <v>Iyer</v>
      </c>
      <c r="D1653" s="23">
        <f>Table1[[#This Row],[Basic Salary]]+Table1[[#This Row],[Bonus]]</f>
        <v>107210</v>
      </c>
      <c r="E1653" s="10">
        <v>70</v>
      </c>
      <c r="F1653" s="46">
        <v>74</v>
      </c>
      <c r="G1653" s="10" t="str" cm="1">
        <f t="array" ref="G1653">_xlfn.IFS(Table1[[#This Row],[Performance Score]]&gt;=80,"Excellent",Table1[[#This Row],[Performance Score]]&gt;=60,"Good",Table1[[#This Row],[Performance Score]]&gt;=40,"Need Improvement")</f>
        <v>Good</v>
      </c>
      <c r="H1653" s="30">
        <f>Table1[[#This Row],[Bonus]]/Table1[[#This Row],[Basic Salary]]</f>
        <v>0.17618018452896841</v>
      </c>
      <c r="I1653" s="10">
        <f ca="1">DATEDIF(Table1[[#This Row],[Date of Birth]],TODAY(),"y")</f>
        <v>28</v>
      </c>
      <c r="J1653" s="34">
        <v>44257</v>
      </c>
      <c r="K1653" s="33" t="str" cm="1">
        <f t="array" aca="1" ref="K1653" ca="1">_xlfn.IFS(L1653&lt;3,"Junior",L1653&lt;=7,"Mid-Level",L1653&gt;7,"Senior")</f>
        <v>Mid-Level</v>
      </c>
      <c r="L1653" s="46">
        <f ca="1">INT(YEARFRAC(Table1[[#This Row],[Joining Date]],TODAY(),1))</f>
        <v>5</v>
      </c>
      <c r="M1653" s="25" t="str">
        <f t="shared" ca="1" si="25"/>
        <v>No</v>
      </c>
      <c r="N1653" s="26">
        <f>YEAR(Table1[[#This Row],[Joining Date]])</f>
        <v>2021</v>
      </c>
      <c r="O1653" s="46">
        <f>MONTH(Table1[[#This Row],[Joining Date]])</f>
        <v>3</v>
      </c>
      <c r="P1653" s="26">
        <f ca="1">NETWORKDAYS(Table1[[#This Row],[Joining Date]],TODAY())</f>
        <v>1390</v>
      </c>
      <c r="Q1653" s="26" t="str">
        <f>LEFT(Table1[[#This Row],[Department]],5)&amp;"-"&amp;RIGHT(Table1[[#This Row],[Employee ID]],3)</f>
        <v>Suppo-557</v>
      </c>
      <c r="R1653" s="26" t="str">
        <f>LEFT(Table1[[#This Row],[Department]],3)</f>
        <v>Sup</v>
      </c>
      <c r="S1653" s="37">
        <f>_xlfn.XLOOKUP(Table1[[#This Row],[City]],Table2[City],Table2[Bonus %])</f>
        <v>4</v>
      </c>
      <c r="U1653" s="48" t="str">
        <v xml:space="preserve">Sneha </v>
      </c>
      <c r="V1653" s="48" t="str">
        <v>Iyer</v>
      </c>
    </row>
    <row r="1654" spans="1:22" x14ac:dyDescent="0.35">
      <c r="A1654" s="7" t="s">
        <v>3340</v>
      </c>
      <c r="B1654" s="40" t="str">
        <f>LEFT(Table1[[#This Row],[Employee Name]],FIND(" ",Table1[[#This Row],[Employee Name]]))</f>
        <v xml:space="preserve">Ishita </v>
      </c>
      <c r="C1654" s="40" t="str">
        <f>RIGHT(Table1[[#This Row],[Employee Name]],LEN(Table1[[#This Row],[Employee Name]])-FIND(" ",Table1[[#This Row],[Employee Name]]))</f>
        <v>Roy</v>
      </c>
      <c r="D1654" s="22">
        <f>Table1[[#This Row],[Basic Salary]]+Table1[[#This Row],[Bonus]]</f>
        <v>107194</v>
      </c>
      <c r="E1654" s="8">
        <v>63</v>
      </c>
      <c r="F1654" s="45">
        <v>89</v>
      </c>
      <c r="G1654" s="8" t="str" cm="1">
        <f t="array" ref="G1654">_xlfn.IFS(Table1[[#This Row],[Performance Score]]&gt;=80,"Excellent",Table1[[#This Row],[Performance Score]]&gt;=60,"Good",Table1[[#This Row],[Performance Score]]&gt;=40,"Need Improvement")</f>
        <v>Excellent</v>
      </c>
      <c r="H1654" s="29">
        <f>Table1[[#This Row],[Bonus]]/Table1[[#This Row],[Basic Salary]]</f>
        <v>0.12928509723773204</v>
      </c>
      <c r="I1654" s="8">
        <f ca="1">DATEDIF(Table1[[#This Row],[Date of Birth]],TODAY(),"y")</f>
        <v>45</v>
      </c>
      <c r="J1654" s="33">
        <v>44921</v>
      </c>
      <c r="K1654" s="33" t="str" cm="1">
        <f t="array" aca="1" ref="K1654" ca="1">_xlfn.IFS(L1654&lt;3,"Junior",L1654&lt;=7,"Mid-Level",L1654&gt;7,"Senior")</f>
        <v>Mid-Level</v>
      </c>
      <c r="L1654" s="45">
        <f ca="1">INT(YEARFRAC(Table1[[#This Row],[Joining Date]],TODAY(),1))</f>
        <v>3</v>
      </c>
      <c r="M1654" s="25" t="str">
        <f t="shared" ca="1" si="25"/>
        <v>No</v>
      </c>
      <c r="N1654" s="25">
        <f>YEAR(Table1[[#This Row],[Joining Date]])</f>
        <v>2022</v>
      </c>
      <c r="O1654" s="45">
        <f>MONTH(Table1[[#This Row],[Joining Date]])</f>
        <v>12</v>
      </c>
      <c r="P1654" s="25">
        <f ca="1">NETWORKDAYS(Table1[[#This Row],[Joining Date]],TODAY())</f>
        <v>916</v>
      </c>
      <c r="Q1654" s="25" t="str">
        <f>LEFT(Table1[[#This Row],[Department]],5)&amp;"-"&amp;RIGHT(Table1[[#This Row],[Employee ID]],3)</f>
        <v>Marke-284</v>
      </c>
      <c r="R1654" s="25" t="str">
        <f>LEFT(Table1[[#This Row],[Department]],3)</f>
        <v>Mar</v>
      </c>
      <c r="S1654" s="36">
        <f>_xlfn.XLOOKUP(Table1[[#This Row],[City]],Table2[City],Table2[Bonus %])</f>
        <v>8</v>
      </c>
      <c r="U1654" s="48" t="str">
        <v xml:space="preserve">Ishita </v>
      </c>
      <c r="V1654" s="48" t="str">
        <v>Roy</v>
      </c>
    </row>
    <row r="1655" spans="1:22" x14ac:dyDescent="0.35">
      <c r="A1655" s="9" t="s">
        <v>4741</v>
      </c>
      <c r="B1655" s="41" t="str">
        <f>LEFT(Table1[[#This Row],[Employee Name]],FIND(" ",Table1[[#This Row],[Employee Name]]))</f>
        <v xml:space="preserve">Meera </v>
      </c>
      <c r="C1655" s="41" t="str">
        <f>RIGHT(Table1[[#This Row],[Employee Name]],LEN(Table1[[#This Row],[Employee Name]])-FIND(" ",Table1[[#This Row],[Employee Name]]))</f>
        <v>Joshi</v>
      </c>
      <c r="D1655" s="23">
        <f>Table1[[#This Row],[Basic Salary]]+Table1[[#This Row],[Bonus]]</f>
        <v>107194</v>
      </c>
      <c r="E1655" s="10">
        <v>76</v>
      </c>
      <c r="F1655" s="46">
        <v>90</v>
      </c>
      <c r="G1655" s="10" t="str" cm="1">
        <f t="array" ref="G1655">_xlfn.IFS(Table1[[#This Row],[Performance Score]]&gt;=80,"Excellent",Table1[[#This Row],[Performance Score]]&gt;=60,"Good",Table1[[#This Row],[Performance Score]]&gt;=40,"Need Improvement")</f>
        <v>Excellent</v>
      </c>
      <c r="H1655" s="30">
        <f>Table1[[#This Row],[Bonus]]/Table1[[#This Row],[Basic Salary]]</f>
        <v>7.3765401182009416E-2</v>
      </c>
      <c r="I1655" s="10">
        <f ca="1">DATEDIF(Table1[[#This Row],[Date of Birth]],TODAY(),"y")</f>
        <v>45</v>
      </c>
      <c r="J1655" s="34">
        <v>43965</v>
      </c>
      <c r="K1655" s="33" t="str" cm="1">
        <f t="array" aca="1" ref="K1655" ca="1">_xlfn.IFS(L1655&lt;3,"Junior",L1655&lt;=7,"Mid-Level",L1655&gt;7,"Senior")</f>
        <v>Mid-Level</v>
      </c>
      <c r="L1655" s="46">
        <f ca="1">INT(YEARFRAC(Table1[[#This Row],[Joining Date]],TODAY(),1))</f>
        <v>6</v>
      </c>
      <c r="M1655" s="25" t="str">
        <f t="shared" ca="1" si="25"/>
        <v>Yes</v>
      </c>
      <c r="N1655" s="26">
        <f>YEAR(Table1[[#This Row],[Joining Date]])</f>
        <v>2020</v>
      </c>
      <c r="O1655" s="46">
        <f>MONTH(Table1[[#This Row],[Joining Date]])</f>
        <v>5</v>
      </c>
      <c r="P1655" s="26">
        <f ca="1">NETWORKDAYS(Table1[[#This Row],[Joining Date]],TODAY())</f>
        <v>1598</v>
      </c>
      <c r="Q1655" s="26" t="str">
        <f>LEFT(Table1[[#This Row],[Department]],5)&amp;"-"&amp;RIGHT(Table1[[#This Row],[Employee ID]],3)</f>
        <v>IT-685</v>
      </c>
      <c r="R1655" s="26" t="str">
        <f>LEFT(Table1[[#This Row],[Department]],3)</f>
        <v>IT</v>
      </c>
      <c r="S1655" s="37">
        <f>_xlfn.XLOOKUP(Table1[[#This Row],[City]],Table2[City],Table2[Bonus %])</f>
        <v>5</v>
      </c>
      <c r="U1655" s="48" t="str">
        <v xml:space="preserve">Meera </v>
      </c>
      <c r="V1655" s="48" t="str">
        <v>Joshi</v>
      </c>
    </row>
    <row r="1656" spans="1:22" x14ac:dyDescent="0.35">
      <c r="A1656" s="7" t="s">
        <v>2682</v>
      </c>
      <c r="B1656" s="40" t="str">
        <f>LEFT(Table1[[#This Row],[Employee Name]],FIND(" ",Table1[[#This Row],[Employee Name]]))</f>
        <v xml:space="preserve">Pooja </v>
      </c>
      <c r="C1656" s="40" t="str">
        <f>RIGHT(Table1[[#This Row],[Employee Name]],LEN(Table1[[#This Row],[Employee Name]])-FIND(" ",Table1[[#This Row],[Employee Name]]))</f>
        <v>Das</v>
      </c>
      <c r="D1656" s="22">
        <f>Table1[[#This Row],[Basic Salary]]+Table1[[#This Row],[Bonus]]</f>
        <v>107181</v>
      </c>
      <c r="E1656" s="8">
        <v>69</v>
      </c>
      <c r="F1656" s="45">
        <v>98</v>
      </c>
      <c r="G1656" s="8" t="str" cm="1">
        <f t="array" ref="G1656">_xlfn.IFS(Table1[[#This Row],[Performance Score]]&gt;=80,"Excellent",Table1[[#This Row],[Performance Score]]&gt;=60,"Good",Table1[[#This Row],[Performance Score]]&gt;=40,"Need Improvement")</f>
        <v>Excellent</v>
      </c>
      <c r="H1656" s="29">
        <f>Table1[[#This Row],[Bonus]]/Table1[[#This Row],[Basic Salary]]</f>
        <v>0.31207766134560766</v>
      </c>
      <c r="I1656" s="8">
        <f ca="1">DATEDIF(Table1[[#This Row],[Date of Birth]],TODAY(),"y")</f>
        <v>38</v>
      </c>
      <c r="J1656" s="33">
        <v>42638</v>
      </c>
      <c r="K1656" s="33" t="str" cm="1">
        <f t="array" aca="1" ref="K1656" ca="1">_xlfn.IFS(L1656&lt;3,"Junior",L1656&lt;=7,"Mid-Level",L1656&gt;7,"Senior")</f>
        <v>Senior</v>
      </c>
      <c r="L1656" s="45">
        <f ca="1">INT(YEARFRAC(Table1[[#This Row],[Joining Date]],TODAY(),1))</f>
        <v>9</v>
      </c>
      <c r="M1656" s="25" t="str">
        <f t="shared" ca="1" si="25"/>
        <v>Yes</v>
      </c>
      <c r="N1656" s="25">
        <f>YEAR(Table1[[#This Row],[Joining Date]])</f>
        <v>2016</v>
      </c>
      <c r="O1656" s="45">
        <f>MONTH(Table1[[#This Row],[Joining Date]])</f>
        <v>9</v>
      </c>
      <c r="P1656" s="25">
        <f ca="1">NETWORKDAYS(Table1[[#This Row],[Joining Date]],TODAY())</f>
        <v>2546</v>
      </c>
      <c r="Q1656" s="25" t="str">
        <f>LEFT(Table1[[#This Row],[Department]],5)&amp;"-"&amp;RIGHT(Table1[[#This Row],[Employee ID]],3)</f>
        <v>Finan-626</v>
      </c>
      <c r="R1656" s="25" t="str">
        <f>LEFT(Table1[[#This Row],[Department]],3)</f>
        <v>Fin</v>
      </c>
      <c r="S1656" s="36">
        <f>_xlfn.XLOOKUP(Table1[[#This Row],[City]],Table2[City],Table2[Bonus %])</f>
        <v>7</v>
      </c>
      <c r="U1656" s="48" t="str">
        <v xml:space="preserve">Pooja </v>
      </c>
      <c r="V1656" s="48" t="str">
        <v>Das</v>
      </c>
    </row>
    <row r="1657" spans="1:22" x14ac:dyDescent="0.35">
      <c r="A1657" s="9" t="s">
        <v>2365</v>
      </c>
      <c r="B1657" s="41" t="str">
        <f>LEFT(Table1[[#This Row],[Employee Name]],FIND(" ",Table1[[#This Row],[Employee Name]]))</f>
        <v xml:space="preserve">Ajay </v>
      </c>
      <c r="C1657" s="41" t="str">
        <f>RIGHT(Table1[[#This Row],[Employee Name]],LEN(Table1[[#This Row],[Employee Name]])-FIND(" ",Table1[[#This Row],[Employee Name]]))</f>
        <v>Singh</v>
      </c>
      <c r="D1657" s="23">
        <f>Table1[[#This Row],[Basic Salary]]+Table1[[#This Row],[Bonus]]</f>
        <v>107179</v>
      </c>
      <c r="E1657" s="10">
        <v>83</v>
      </c>
      <c r="F1657" s="46">
        <v>60</v>
      </c>
      <c r="G1657" s="10" t="str" cm="1">
        <f t="array" ref="G1657">_xlfn.IFS(Table1[[#This Row],[Performance Score]]&gt;=80,"Excellent",Table1[[#This Row],[Performance Score]]&gt;=60,"Good",Table1[[#This Row],[Performance Score]]&gt;=40,"Need Improvement")</f>
        <v>Good</v>
      </c>
      <c r="H1657" s="30">
        <f>Table1[[#This Row],[Bonus]]/Table1[[#This Row],[Basic Salary]]</f>
        <v>6.4974165341812398E-2</v>
      </c>
      <c r="I1657" s="10">
        <f ca="1">DATEDIF(Table1[[#This Row],[Date of Birth]],TODAY(),"y")</f>
        <v>25</v>
      </c>
      <c r="J1657" s="34">
        <v>43828</v>
      </c>
      <c r="K1657" s="33" t="str" cm="1">
        <f t="array" aca="1" ref="K1657" ca="1">_xlfn.IFS(L1657&lt;3,"Junior",L1657&lt;=7,"Mid-Level",L1657&gt;7,"Senior")</f>
        <v>Mid-Level</v>
      </c>
      <c r="L1657" s="46">
        <f ca="1">INT(YEARFRAC(Table1[[#This Row],[Joining Date]],TODAY(),1))</f>
        <v>6</v>
      </c>
      <c r="M1657" s="25" t="str">
        <f t="shared" ca="1" si="25"/>
        <v>Yes</v>
      </c>
      <c r="N1657" s="26">
        <f>YEAR(Table1[[#This Row],[Joining Date]])</f>
        <v>2019</v>
      </c>
      <c r="O1657" s="46">
        <f>MONTH(Table1[[#This Row],[Joining Date]])</f>
        <v>12</v>
      </c>
      <c r="P1657" s="26">
        <f ca="1">NETWORKDAYS(Table1[[#This Row],[Joining Date]],TODAY())</f>
        <v>1696</v>
      </c>
      <c r="Q1657" s="26" t="str">
        <f>LEFT(Table1[[#This Row],[Department]],5)&amp;"-"&amp;RIGHT(Table1[[#This Row],[Employee ID]],3)</f>
        <v>Suppo-309</v>
      </c>
      <c r="R1657" s="26" t="str">
        <f>LEFT(Table1[[#This Row],[Department]],3)</f>
        <v>Sup</v>
      </c>
      <c r="S1657" s="37">
        <f>_xlfn.XLOOKUP(Table1[[#This Row],[City]],Table2[City],Table2[Bonus %])</f>
        <v>7</v>
      </c>
      <c r="U1657" s="48" t="str">
        <v xml:space="preserve">Ajay </v>
      </c>
      <c r="V1657" s="48" t="str">
        <v>Singh</v>
      </c>
    </row>
    <row r="1658" spans="1:22" x14ac:dyDescent="0.35">
      <c r="A1658" s="7" t="s">
        <v>4407</v>
      </c>
      <c r="B1658" s="40" t="str">
        <f>LEFT(Table1[[#This Row],[Employee Name]],FIND(" ",Table1[[#This Row],[Employee Name]]))</f>
        <v xml:space="preserve">Aditya </v>
      </c>
      <c r="C1658" s="40" t="str">
        <f>RIGHT(Table1[[#This Row],[Employee Name]],LEN(Table1[[#This Row],[Employee Name]])-FIND(" ",Table1[[#This Row],[Employee Name]]))</f>
        <v>Kapoor</v>
      </c>
      <c r="D1658" s="22">
        <f>Table1[[#This Row],[Basic Salary]]+Table1[[#This Row],[Bonus]]</f>
        <v>107159</v>
      </c>
      <c r="E1658" s="8">
        <v>70</v>
      </c>
      <c r="F1658" s="45">
        <v>46</v>
      </c>
      <c r="G1658" s="8" t="str" cm="1">
        <f t="array" ref="G1658">_xlfn.IFS(Table1[[#This Row],[Performance Score]]&gt;=80,"Excellent",Table1[[#This Row],[Performance Score]]&gt;=60,"Good",Table1[[#This Row],[Performance Score]]&gt;=40,"Need Improvement")</f>
        <v>Need Improvement</v>
      </c>
      <c r="H1658" s="29">
        <f>Table1[[#This Row],[Bonus]]/Table1[[#This Row],[Basic Salary]]</f>
        <v>0.24370654936688294</v>
      </c>
      <c r="I1658" s="8">
        <f ca="1">DATEDIF(Table1[[#This Row],[Date of Birth]],TODAY(),"y")</f>
        <v>37</v>
      </c>
      <c r="J1658" s="33">
        <v>45737</v>
      </c>
      <c r="K1658" s="33" t="str" cm="1">
        <f t="array" aca="1" ref="K1658" ca="1">_xlfn.IFS(L1658&lt;3,"Junior",L1658&lt;=7,"Mid-Level",L1658&gt;7,"Senior")</f>
        <v>Junior</v>
      </c>
      <c r="L1658" s="45">
        <f ca="1">INT(YEARFRAC(Table1[[#This Row],[Joining Date]],TODAY(),1))</f>
        <v>1</v>
      </c>
      <c r="M1658" s="25" t="str">
        <f t="shared" ca="1" si="25"/>
        <v>No</v>
      </c>
      <c r="N1658" s="25">
        <f>YEAR(Table1[[#This Row],[Joining Date]])</f>
        <v>2025</v>
      </c>
      <c r="O1658" s="45">
        <f>MONTH(Table1[[#This Row],[Joining Date]])</f>
        <v>3</v>
      </c>
      <c r="P1658" s="25">
        <f ca="1">NETWORKDAYS(Table1[[#This Row],[Joining Date]],TODAY())</f>
        <v>332</v>
      </c>
      <c r="Q1658" s="25" t="str">
        <f>LEFT(Table1[[#This Row],[Department]],5)&amp;"-"&amp;RIGHT(Table1[[#This Row],[Employee ID]],3)</f>
        <v>Opera-351</v>
      </c>
      <c r="R1658" s="25" t="str">
        <f>LEFT(Table1[[#This Row],[Department]],3)</f>
        <v>Ope</v>
      </c>
      <c r="S1658" s="36">
        <f>_xlfn.XLOOKUP(Table1[[#This Row],[City]],Table2[City],Table2[Bonus %])</f>
        <v>5</v>
      </c>
      <c r="U1658" s="48" t="str">
        <v xml:space="preserve">Aditya </v>
      </c>
      <c r="V1658" s="48" t="str">
        <v>Kapoor</v>
      </c>
    </row>
    <row r="1659" spans="1:22" x14ac:dyDescent="0.35">
      <c r="A1659" s="9" t="s">
        <v>793</v>
      </c>
      <c r="B1659" s="41" t="str">
        <f>LEFT(Table1[[#This Row],[Employee Name]],FIND(" ",Table1[[#This Row],[Employee Name]]))</f>
        <v xml:space="preserve">Sneha </v>
      </c>
      <c r="C1659" s="41" t="str">
        <f>RIGHT(Table1[[#This Row],[Employee Name]],LEN(Table1[[#This Row],[Employee Name]])-FIND(" ",Table1[[#This Row],[Employee Name]]))</f>
        <v>Iyer</v>
      </c>
      <c r="D1659" s="23">
        <f>Table1[[#This Row],[Basic Salary]]+Table1[[#This Row],[Bonus]]</f>
        <v>107138</v>
      </c>
      <c r="E1659" s="10">
        <v>83</v>
      </c>
      <c r="F1659" s="46">
        <v>89</v>
      </c>
      <c r="G1659" s="10" t="str" cm="1">
        <f t="array" ref="G1659">_xlfn.IFS(Table1[[#This Row],[Performance Score]]&gt;=80,"Excellent",Table1[[#This Row],[Performance Score]]&gt;=60,"Good",Table1[[#This Row],[Performance Score]]&gt;=40,"Need Improvement")</f>
        <v>Excellent</v>
      </c>
      <c r="H1659" s="30">
        <f>Table1[[#This Row],[Bonus]]/Table1[[#This Row],[Basic Salary]]</f>
        <v>0.15305057201588515</v>
      </c>
      <c r="I1659" s="10">
        <f ca="1">DATEDIF(Table1[[#This Row],[Date of Birth]],TODAY(),"y")</f>
        <v>40</v>
      </c>
      <c r="J1659" s="34">
        <v>42057</v>
      </c>
      <c r="K1659" s="33" t="str" cm="1">
        <f t="array" aca="1" ref="K1659" ca="1">_xlfn.IFS(L1659&lt;3,"Junior",L1659&lt;=7,"Mid-Level",L1659&gt;7,"Senior")</f>
        <v>Senior</v>
      </c>
      <c r="L1659" s="46">
        <f ca="1">INT(YEARFRAC(Table1[[#This Row],[Joining Date]],TODAY(),1))</f>
        <v>11</v>
      </c>
      <c r="M1659" s="25" t="str">
        <f t="shared" ca="1" si="25"/>
        <v>Yes</v>
      </c>
      <c r="N1659" s="26">
        <f>YEAR(Table1[[#This Row],[Joining Date]])</f>
        <v>2015</v>
      </c>
      <c r="O1659" s="46">
        <f>MONTH(Table1[[#This Row],[Joining Date]])</f>
        <v>2</v>
      </c>
      <c r="P1659" s="26">
        <f ca="1">NETWORKDAYS(Table1[[#This Row],[Joining Date]],TODAY())</f>
        <v>2961</v>
      </c>
      <c r="Q1659" s="26" t="str">
        <f>LEFT(Table1[[#This Row],[Department]],5)&amp;"-"&amp;RIGHT(Table1[[#This Row],[Employee ID]],3)</f>
        <v>Suppo-737</v>
      </c>
      <c r="R1659" s="26" t="str">
        <f>LEFT(Table1[[#This Row],[Department]],3)</f>
        <v>Sup</v>
      </c>
      <c r="S1659" s="37">
        <f>_xlfn.XLOOKUP(Table1[[#This Row],[City]],Table2[City],Table2[Bonus %])</f>
        <v>8</v>
      </c>
      <c r="U1659" s="48" t="str">
        <v xml:space="preserve">Sneha </v>
      </c>
      <c r="V1659" s="48" t="str">
        <v>Iyer</v>
      </c>
    </row>
    <row r="1660" spans="1:22" x14ac:dyDescent="0.35">
      <c r="A1660" s="7" t="s">
        <v>3236</v>
      </c>
      <c r="B1660" s="40" t="str">
        <f>LEFT(Table1[[#This Row],[Employee Name]],FIND(" ",Table1[[#This Row],[Employee Name]]))</f>
        <v xml:space="preserve">Karan </v>
      </c>
      <c r="C1660" s="40" t="str">
        <f>RIGHT(Table1[[#This Row],[Employee Name]],LEN(Table1[[#This Row],[Employee Name]])-FIND(" ",Table1[[#This Row],[Employee Name]]))</f>
        <v>Malhotra</v>
      </c>
      <c r="D1660" s="22">
        <f>Table1[[#This Row],[Basic Salary]]+Table1[[#This Row],[Bonus]]</f>
        <v>107128</v>
      </c>
      <c r="E1660" s="8">
        <v>90</v>
      </c>
      <c r="F1660" s="45">
        <v>84</v>
      </c>
      <c r="G1660" s="8" t="str" cm="1">
        <f t="array" ref="G1660">_xlfn.IFS(Table1[[#This Row],[Performance Score]]&gt;=80,"Excellent",Table1[[#This Row],[Performance Score]]&gt;=60,"Good",Table1[[#This Row],[Performance Score]]&gt;=40,"Need Improvement")</f>
        <v>Excellent</v>
      </c>
      <c r="H1660" s="29">
        <f>Table1[[#This Row],[Bonus]]/Table1[[#This Row],[Basic Salary]]</f>
        <v>0.21280184759597423</v>
      </c>
      <c r="I1660" s="8">
        <f ca="1">DATEDIF(Table1[[#This Row],[Date of Birth]],TODAY(),"y")</f>
        <v>46</v>
      </c>
      <c r="J1660" s="33">
        <v>43533</v>
      </c>
      <c r="K1660" s="33" t="str" cm="1">
        <f t="array" aca="1" ref="K1660" ca="1">_xlfn.IFS(L1660&lt;3,"Junior",L1660&lt;=7,"Mid-Level",L1660&gt;7,"Senior")</f>
        <v>Mid-Level</v>
      </c>
      <c r="L1660" s="45">
        <f ca="1">INT(YEARFRAC(Table1[[#This Row],[Joining Date]],TODAY(),1))</f>
        <v>7</v>
      </c>
      <c r="M1660" s="25" t="str">
        <f t="shared" ca="1" si="25"/>
        <v>Yes</v>
      </c>
      <c r="N1660" s="25">
        <f>YEAR(Table1[[#This Row],[Joining Date]])</f>
        <v>2019</v>
      </c>
      <c r="O1660" s="45">
        <f>MONTH(Table1[[#This Row],[Joining Date]])</f>
        <v>3</v>
      </c>
      <c r="P1660" s="25">
        <f ca="1">NETWORKDAYS(Table1[[#This Row],[Joining Date]],TODAY())</f>
        <v>1906</v>
      </c>
      <c r="Q1660" s="25" t="str">
        <f>LEFT(Table1[[#This Row],[Department]],5)&amp;"-"&amp;RIGHT(Table1[[#This Row],[Employee ID]],3)</f>
        <v>Marke-180</v>
      </c>
      <c r="R1660" s="25" t="str">
        <f>LEFT(Table1[[#This Row],[Department]],3)</f>
        <v>Mar</v>
      </c>
      <c r="S1660" s="36">
        <f>_xlfn.XLOOKUP(Table1[[#This Row],[City]],Table2[City],Table2[Bonus %])</f>
        <v>5</v>
      </c>
      <c r="U1660" s="48" t="str">
        <v xml:space="preserve">Karan </v>
      </c>
      <c r="V1660" s="48" t="str">
        <v>Malhotra</v>
      </c>
    </row>
    <row r="1661" spans="1:22" x14ac:dyDescent="0.35">
      <c r="A1661" s="9" t="s">
        <v>1585</v>
      </c>
      <c r="B1661" s="41" t="str">
        <f>LEFT(Table1[[#This Row],[Employee Name]],FIND(" ",Table1[[#This Row],[Employee Name]]))</f>
        <v xml:space="preserve">Vikram </v>
      </c>
      <c r="C1661" s="41" t="str">
        <f>RIGHT(Table1[[#This Row],[Employee Name]],LEN(Table1[[#This Row],[Employee Name]])-FIND(" ",Table1[[#This Row],[Employee Name]]))</f>
        <v>Singh</v>
      </c>
      <c r="D1661" s="23">
        <f>Table1[[#This Row],[Basic Salary]]+Table1[[#This Row],[Bonus]]</f>
        <v>107113</v>
      </c>
      <c r="E1661" s="10">
        <v>83</v>
      </c>
      <c r="F1661" s="46">
        <v>54</v>
      </c>
      <c r="G1661" s="10" t="str" cm="1">
        <f t="array" ref="G1661">_xlfn.IFS(Table1[[#This Row],[Performance Score]]&gt;=80,"Excellent",Table1[[#This Row],[Performance Score]]&gt;=60,"Good",Table1[[#This Row],[Performance Score]]&gt;=40,"Need Improvement")</f>
        <v>Need Improvement</v>
      </c>
      <c r="H1661" s="30">
        <f>Table1[[#This Row],[Bonus]]/Table1[[#This Row],[Basic Salary]]</f>
        <v>0.26708463949843259</v>
      </c>
      <c r="I1661" s="10">
        <f ca="1">DATEDIF(Table1[[#This Row],[Date of Birth]],TODAY(),"y")</f>
        <v>39</v>
      </c>
      <c r="J1661" s="34">
        <v>43967</v>
      </c>
      <c r="K1661" s="33" t="str" cm="1">
        <f t="array" aca="1" ref="K1661" ca="1">_xlfn.IFS(L1661&lt;3,"Junior",L1661&lt;=7,"Mid-Level",L1661&gt;7,"Senior")</f>
        <v>Mid-Level</v>
      </c>
      <c r="L1661" s="46">
        <f ca="1">INT(YEARFRAC(Table1[[#This Row],[Joining Date]],TODAY(),1))</f>
        <v>6</v>
      </c>
      <c r="M1661" s="25" t="str">
        <f t="shared" ca="1" si="25"/>
        <v>Yes</v>
      </c>
      <c r="N1661" s="26">
        <f>YEAR(Table1[[#This Row],[Joining Date]])</f>
        <v>2020</v>
      </c>
      <c r="O1661" s="46">
        <f>MONTH(Table1[[#This Row],[Joining Date]])</f>
        <v>5</v>
      </c>
      <c r="P1661" s="26">
        <f ca="1">NETWORKDAYS(Table1[[#This Row],[Joining Date]],TODAY())</f>
        <v>1596</v>
      </c>
      <c r="Q1661" s="26" t="str">
        <f>LEFT(Table1[[#This Row],[Department]],5)&amp;"-"&amp;RIGHT(Table1[[#This Row],[Employee ID]],3)</f>
        <v>Marke-529</v>
      </c>
      <c r="R1661" s="26" t="str">
        <f>LEFT(Table1[[#This Row],[Department]],3)</f>
        <v>Mar</v>
      </c>
      <c r="S1661" s="37">
        <f>_xlfn.XLOOKUP(Table1[[#This Row],[City]],Table2[City],Table2[Bonus %])</f>
        <v>7</v>
      </c>
      <c r="U1661" s="48" t="str">
        <v xml:space="preserve">Vikram </v>
      </c>
      <c r="V1661" s="48" t="str">
        <v>Singh</v>
      </c>
    </row>
    <row r="1662" spans="1:22" x14ac:dyDescent="0.35">
      <c r="A1662" s="7" t="s">
        <v>2905</v>
      </c>
      <c r="B1662" s="40" t="str">
        <f>LEFT(Table1[[#This Row],[Employee Name]],FIND(" ",Table1[[#This Row],[Employee Name]]))</f>
        <v xml:space="preserve">Priya </v>
      </c>
      <c r="C1662" s="40" t="str">
        <f>RIGHT(Table1[[#This Row],[Employee Name]],LEN(Table1[[#This Row],[Employee Name]])-FIND(" ",Table1[[#This Row],[Employee Name]]))</f>
        <v>Reddy</v>
      </c>
      <c r="D1662" s="22">
        <f>Table1[[#This Row],[Basic Salary]]+Table1[[#This Row],[Bonus]]</f>
        <v>107107</v>
      </c>
      <c r="E1662" s="8">
        <v>88</v>
      </c>
      <c r="F1662" s="45">
        <v>40</v>
      </c>
      <c r="G1662" s="8" t="str" cm="1">
        <f t="array" ref="G1662">_xlfn.IFS(Table1[[#This Row],[Performance Score]]&gt;=80,"Excellent",Table1[[#This Row],[Performance Score]]&gt;=60,"Good",Table1[[#This Row],[Performance Score]]&gt;=40,"Need Improvement")</f>
        <v>Need Improvement</v>
      </c>
      <c r="H1662" s="29">
        <f>Table1[[#This Row],[Bonus]]/Table1[[#This Row],[Basic Salary]]</f>
        <v>0.20353057509495023</v>
      </c>
      <c r="I1662" s="8">
        <f ca="1">DATEDIF(Table1[[#This Row],[Date of Birth]],TODAY(),"y")</f>
        <v>28</v>
      </c>
      <c r="J1662" s="33">
        <v>44944</v>
      </c>
      <c r="K1662" s="33" t="str" cm="1">
        <f t="array" aca="1" ref="K1662" ca="1">_xlfn.IFS(L1662&lt;3,"Junior",L1662&lt;=7,"Mid-Level",L1662&gt;7,"Senior")</f>
        <v>Mid-Level</v>
      </c>
      <c r="L1662" s="45">
        <f ca="1">INT(YEARFRAC(Table1[[#This Row],[Joining Date]],TODAY(),1))</f>
        <v>3</v>
      </c>
      <c r="M1662" s="25" t="str">
        <f t="shared" ca="1" si="25"/>
        <v>No</v>
      </c>
      <c r="N1662" s="25">
        <f>YEAR(Table1[[#This Row],[Joining Date]])</f>
        <v>2023</v>
      </c>
      <c r="O1662" s="45">
        <f>MONTH(Table1[[#This Row],[Joining Date]])</f>
        <v>1</v>
      </c>
      <c r="P1662" s="25">
        <f ca="1">NETWORKDAYS(Table1[[#This Row],[Joining Date]],TODAY())</f>
        <v>899</v>
      </c>
      <c r="Q1662" s="25" t="str">
        <f>LEFT(Table1[[#This Row],[Department]],5)&amp;"-"&amp;RIGHT(Table1[[#This Row],[Employee ID]],3)</f>
        <v>Sales-849</v>
      </c>
      <c r="R1662" s="25" t="str">
        <f>LEFT(Table1[[#This Row],[Department]],3)</f>
        <v>Sal</v>
      </c>
      <c r="S1662" s="36">
        <f>_xlfn.XLOOKUP(Table1[[#This Row],[City]],Table2[City],Table2[Bonus %])</f>
        <v>8</v>
      </c>
      <c r="U1662" s="48" t="str">
        <v xml:space="preserve">Priya </v>
      </c>
      <c r="V1662" s="48" t="str">
        <v>Reddy</v>
      </c>
    </row>
    <row r="1663" spans="1:22" x14ac:dyDescent="0.35">
      <c r="A1663" s="9" t="s">
        <v>3690</v>
      </c>
      <c r="B1663" s="41" t="str">
        <f>LEFT(Table1[[#This Row],[Employee Name]],FIND(" ",Table1[[#This Row],[Employee Name]]))</f>
        <v xml:space="preserve">Vikram </v>
      </c>
      <c r="C1663" s="41" t="str">
        <f>RIGHT(Table1[[#This Row],[Employee Name]],LEN(Table1[[#This Row],[Employee Name]])-FIND(" ",Table1[[#This Row],[Employee Name]]))</f>
        <v>Singh</v>
      </c>
      <c r="D1663" s="23">
        <f>Table1[[#This Row],[Basic Salary]]+Table1[[#This Row],[Bonus]]</f>
        <v>107049</v>
      </c>
      <c r="E1663" s="10">
        <v>99</v>
      </c>
      <c r="F1663" s="46">
        <v>53</v>
      </c>
      <c r="G1663" s="10" t="str" cm="1">
        <f t="array" ref="G1663">_xlfn.IFS(Table1[[#This Row],[Performance Score]]&gt;=80,"Excellent",Table1[[#This Row],[Performance Score]]&gt;=60,"Good",Table1[[#This Row],[Performance Score]]&gt;=40,"Need Improvement")</f>
        <v>Need Improvement</v>
      </c>
      <c r="H1663" s="30">
        <f>Table1[[#This Row],[Bonus]]/Table1[[#This Row],[Basic Salary]]</f>
        <v>0.16866996364589132</v>
      </c>
      <c r="I1663" s="10">
        <f ca="1">DATEDIF(Table1[[#This Row],[Date of Birth]],TODAY(),"y")</f>
        <v>28</v>
      </c>
      <c r="J1663" s="34">
        <v>45361</v>
      </c>
      <c r="K1663" s="33" t="str" cm="1">
        <f t="array" aca="1" ref="K1663" ca="1">_xlfn.IFS(L1663&lt;3,"Junior",L1663&lt;=7,"Mid-Level",L1663&gt;7,"Senior")</f>
        <v>Junior</v>
      </c>
      <c r="L1663" s="46">
        <f ca="1">INT(YEARFRAC(Table1[[#This Row],[Joining Date]],TODAY(),1))</f>
        <v>2</v>
      </c>
      <c r="M1663" s="25" t="str">
        <f t="shared" ca="1" si="25"/>
        <v>No</v>
      </c>
      <c r="N1663" s="26">
        <f>YEAR(Table1[[#This Row],[Joining Date]])</f>
        <v>2024</v>
      </c>
      <c r="O1663" s="46">
        <f>MONTH(Table1[[#This Row],[Joining Date]])</f>
        <v>3</v>
      </c>
      <c r="P1663" s="26">
        <f ca="1">NETWORKDAYS(Table1[[#This Row],[Joining Date]],TODAY())</f>
        <v>601</v>
      </c>
      <c r="Q1663" s="26" t="str">
        <f>LEFT(Table1[[#This Row],[Department]],5)&amp;"-"&amp;RIGHT(Table1[[#This Row],[Employee ID]],3)</f>
        <v>HR-634</v>
      </c>
      <c r="R1663" s="26" t="str">
        <f>LEFT(Table1[[#This Row],[Department]],3)</f>
        <v>HR</v>
      </c>
      <c r="S1663" s="37">
        <f>_xlfn.XLOOKUP(Table1[[#This Row],[City]],Table2[City],Table2[Bonus %])</f>
        <v>4</v>
      </c>
      <c r="U1663" s="48" t="str">
        <v xml:space="preserve">Vikram </v>
      </c>
      <c r="V1663" s="48" t="str">
        <v>Singh</v>
      </c>
    </row>
    <row r="1664" spans="1:22" x14ac:dyDescent="0.35">
      <c r="A1664" s="7" t="s">
        <v>2220</v>
      </c>
      <c r="B1664" s="40" t="str">
        <f>LEFT(Table1[[#This Row],[Employee Name]],FIND(" ",Table1[[#This Row],[Employee Name]]))</f>
        <v xml:space="preserve">Gayathri </v>
      </c>
      <c r="C1664" s="40" t="str">
        <f>RIGHT(Table1[[#This Row],[Employee Name]],LEN(Table1[[#This Row],[Employee Name]])-FIND(" ",Table1[[#This Row],[Employee Name]]))</f>
        <v>Iyer</v>
      </c>
      <c r="D1664" s="22">
        <f>Table1[[#This Row],[Basic Salary]]+Table1[[#This Row],[Bonus]]</f>
        <v>107023</v>
      </c>
      <c r="E1664" s="8">
        <v>91</v>
      </c>
      <c r="F1664" s="45">
        <v>62</v>
      </c>
      <c r="G1664" s="8" t="str" cm="1">
        <f t="array" ref="G1664">_xlfn.IFS(Table1[[#This Row],[Performance Score]]&gt;=80,"Excellent",Table1[[#This Row],[Performance Score]]&gt;=60,"Good",Table1[[#This Row],[Performance Score]]&gt;=40,"Need Improvement")</f>
        <v>Good</v>
      </c>
      <c r="H1664" s="29">
        <f>Table1[[#This Row],[Bonus]]/Table1[[#This Row],[Basic Salary]]</f>
        <v>0.27264403353350375</v>
      </c>
      <c r="I1664" s="8">
        <f ca="1">DATEDIF(Table1[[#This Row],[Date of Birth]],TODAY(),"y")</f>
        <v>32</v>
      </c>
      <c r="J1664" s="33">
        <v>44425</v>
      </c>
      <c r="K1664" s="33" t="str" cm="1">
        <f t="array" aca="1" ref="K1664" ca="1">_xlfn.IFS(L1664&lt;3,"Junior",L1664&lt;=7,"Mid-Level",L1664&gt;7,"Senior")</f>
        <v>Mid-Level</v>
      </c>
      <c r="L1664" s="45">
        <f ca="1">INT(YEARFRAC(Table1[[#This Row],[Joining Date]],TODAY(),1))</f>
        <v>4</v>
      </c>
      <c r="M1664" s="25" t="str">
        <f t="shared" ca="1" si="25"/>
        <v>No</v>
      </c>
      <c r="N1664" s="25">
        <f>YEAR(Table1[[#This Row],[Joining Date]])</f>
        <v>2021</v>
      </c>
      <c r="O1664" s="45">
        <f>MONTH(Table1[[#This Row],[Joining Date]])</f>
        <v>8</v>
      </c>
      <c r="P1664" s="25">
        <f ca="1">NETWORKDAYS(Table1[[#This Row],[Joining Date]],TODAY())</f>
        <v>1270</v>
      </c>
      <c r="Q1664" s="25" t="str">
        <f>LEFT(Table1[[#This Row],[Department]],5)&amp;"-"&amp;RIGHT(Table1[[#This Row],[Employee ID]],3)</f>
        <v>Opera-164</v>
      </c>
      <c r="R1664" s="25" t="str">
        <f>LEFT(Table1[[#This Row],[Department]],3)</f>
        <v>Ope</v>
      </c>
      <c r="S1664" s="36">
        <f>_xlfn.XLOOKUP(Table1[[#This Row],[City]],Table2[City],Table2[Bonus %])</f>
        <v>5</v>
      </c>
      <c r="U1664" s="48" t="str">
        <v xml:space="preserve">Gayathri </v>
      </c>
      <c r="V1664" s="48" t="str">
        <v>Iyer</v>
      </c>
    </row>
    <row r="1665" spans="1:22" x14ac:dyDescent="0.35">
      <c r="A1665" s="9" t="s">
        <v>2360</v>
      </c>
      <c r="B1665" s="41" t="str">
        <f>LEFT(Table1[[#This Row],[Employee Name]],FIND(" ",Table1[[#This Row],[Employee Name]]))</f>
        <v xml:space="preserve">Ishita </v>
      </c>
      <c r="C1665" s="41" t="str">
        <f>RIGHT(Table1[[#This Row],[Employee Name]],LEN(Table1[[#This Row],[Employee Name]])-FIND(" ",Table1[[#This Row],[Employee Name]]))</f>
        <v>Roy</v>
      </c>
      <c r="D1665" s="23">
        <f>Table1[[#This Row],[Basic Salary]]+Table1[[#This Row],[Bonus]]</f>
        <v>106982</v>
      </c>
      <c r="E1665" s="10">
        <v>100</v>
      </c>
      <c r="F1665" s="46">
        <v>78</v>
      </c>
      <c r="G1665" s="10" t="str" cm="1">
        <f t="array" ref="G1665">_xlfn.IFS(Table1[[#This Row],[Performance Score]]&gt;=80,"Excellent",Table1[[#This Row],[Performance Score]]&gt;=60,"Good",Table1[[#This Row],[Performance Score]]&gt;=40,"Need Improvement")</f>
        <v>Good</v>
      </c>
      <c r="H1665" s="30">
        <f>Table1[[#This Row],[Bonus]]/Table1[[#This Row],[Basic Salary]]</f>
        <v>0.11629120277137223</v>
      </c>
      <c r="I1665" s="10">
        <f ca="1">DATEDIF(Table1[[#This Row],[Date of Birth]],TODAY(),"y")</f>
        <v>22</v>
      </c>
      <c r="J1665" s="34">
        <v>43230</v>
      </c>
      <c r="K1665" s="33" t="str" cm="1">
        <f t="array" aca="1" ref="K1665" ca="1">_xlfn.IFS(L1665&lt;3,"Junior",L1665&lt;=7,"Mid-Level",L1665&gt;7,"Senior")</f>
        <v>Senior</v>
      </c>
      <c r="L1665" s="46">
        <f ca="1">INT(YEARFRAC(Table1[[#This Row],[Joining Date]],TODAY(),1))</f>
        <v>8</v>
      </c>
      <c r="M1665" s="25" t="str">
        <f t="shared" ca="1" si="25"/>
        <v>Yes</v>
      </c>
      <c r="N1665" s="26">
        <f>YEAR(Table1[[#This Row],[Joining Date]])</f>
        <v>2018</v>
      </c>
      <c r="O1665" s="46">
        <f>MONTH(Table1[[#This Row],[Joining Date]])</f>
        <v>5</v>
      </c>
      <c r="P1665" s="26">
        <f ca="1">NETWORKDAYS(Table1[[#This Row],[Joining Date]],TODAY())</f>
        <v>2123</v>
      </c>
      <c r="Q1665" s="26" t="str">
        <f>LEFT(Table1[[#This Row],[Department]],5)&amp;"-"&amp;RIGHT(Table1[[#This Row],[Employee ID]],3)</f>
        <v>Suppo-304</v>
      </c>
      <c r="R1665" s="26" t="str">
        <f>LEFT(Table1[[#This Row],[Department]],3)</f>
        <v>Sup</v>
      </c>
      <c r="S1665" s="37">
        <f>_xlfn.XLOOKUP(Table1[[#This Row],[City]],Table2[City],Table2[Bonus %])</f>
        <v>5</v>
      </c>
      <c r="U1665" s="48" t="str">
        <v xml:space="preserve">Ishita </v>
      </c>
      <c r="V1665" s="48" t="str">
        <v>Roy</v>
      </c>
    </row>
    <row r="1666" spans="1:22" x14ac:dyDescent="0.35">
      <c r="A1666" s="7" t="s">
        <v>110</v>
      </c>
      <c r="B1666" s="40" t="str">
        <f>LEFT(Table1[[#This Row],[Employee Name]],FIND(" ",Table1[[#This Row],[Employee Name]]))</f>
        <v xml:space="preserve">Ajay </v>
      </c>
      <c r="C1666" s="40" t="str">
        <f>RIGHT(Table1[[#This Row],[Employee Name]],LEN(Table1[[#This Row],[Employee Name]])-FIND(" ",Table1[[#This Row],[Employee Name]]))</f>
        <v>Singh</v>
      </c>
      <c r="D1666" s="22">
        <f>Table1[[#This Row],[Basic Salary]]+Table1[[#This Row],[Bonus]]</f>
        <v>106963</v>
      </c>
      <c r="E1666" s="8">
        <v>76</v>
      </c>
      <c r="F1666" s="45">
        <v>88</v>
      </c>
      <c r="G1666" s="8" t="str" cm="1">
        <f t="array" ref="G1666">_xlfn.IFS(Table1[[#This Row],[Performance Score]]&gt;=80,"Excellent",Table1[[#This Row],[Performance Score]]&gt;=60,"Good",Table1[[#This Row],[Performance Score]]&gt;=40,"Need Improvement")</f>
        <v>Excellent</v>
      </c>
      <c r="H1666" s="29">
        <f>Table1[[#This Row],[Bonus]]/Table1[[#This Row],[Basic Salary]]</f>
        <v>0.22641487800403595</v>
      </c>
      <c r="I1666" s="8">
        <f ca="1">DATEDIF(Table1[[#This Row],[Date of Birth]],TODAY(),"y")</f>
        <v>39</v>
      </c>
      <c r="J1666" s="33">
        <v>43831</v>
      </c>
      <c r="K1666" s="33" t="str" cm="1">
        <f t="array" aca="1" ref="K1666" ca="1">_xlfn.IFS(L1666&lt;3,"Junior",L1666&lt;=7,"Mid-Level",L1666&gt;7,"Senior")</f>
        <v>Mid-Level</v>
      </c>
      <c r="L1666" s="45">
        <f ca="1">INT(YEARFRAC(Table1[[#This Row],[Joining Date]],TODAY(),1))</f>
        <v>6</v>
      </c>
      <c r="M1666" s="25" t="str">
        <f t="shared" ref="M1666:M1729" ca="1" si="26">IF(L1666&gt;5,"Yes","No")</f>
        <v>Yes</v>
      </c>
      <c r="N1666" s="25">
        <f>YEAR(Table1[[#This Row],[Joining Date]])</f>
        <v>2020</v>
      </c>
      <c r="O1666" s="45">
        <f>MONTH(Table1[[#This Row],[Joining Date]])</f>
        <v>1</v>
      </c>
      <c r="P1666" s="25">
        <f ca="1">NETWORKDAYS(Table1[[#This Row],[Joining Date]],TODAY())</f>
        <v>1694</v>
      </c>
      <c r="Q1666" s="25" t="str">
        <f>LEFT(Table1[[#This Row],[Department]],5)&amp;"-"&amp;RIGHT(Table1[[#This Row],[Employee ID]],3)</f>
        <v>Suppo-055</v>
      </c>
      <c r="R1666" s="25" t="str">
        <f>LEFT(Table1[[#This Row],[Department]],3)</f>
        <v>Sup</v>
      </c>
      <c r="S1666" s="36">
        <f>_xlfn.XLOOKUP(Table1[[#This Row],[City]],Table2[City],Table2[Bonus %])</f>
        <v>7</v>
      </c>
      <c r="U1666" s="48" t="str">
        <v xml:space="preserve">Ajay </v>
      </c>
      <c r="V1666" s="48" t="str">
        <v>Singh</v>
      </c>
    </row>
    <row r="1667" spans="1:22" x14ac:dyDescent="0.35">
      <c r="A1667" s="9" t="s">
        <v>2475</v>
      </c>
      <c r="B1667" s="41" t="str">
        <f>LEFT(Table1[[#This Row],[Employee Name]],FIND(" ",Table1[[#This Row],[Employee Name]]))</f>
        <v xml:space="preserve">Aarav </v>
      </c>
      <c r="C1667" s="41" t="str">
        <f>RIGHT(Table1[[#This Row],[Employee Name]],LEN(Table1[[#This Row],[Employee Name]])-FIND(" ",Table1[[#This Row],[Employee Name]]))</f>
        <v>Sharma</v>
      </c>
      <c r="D1667" s="23">
        <f>Table1[[#This Row],[Basic Salary]]+Table1[[#This Row],[Bonus]]</f>
        <v>106963</v>
      </c>
      <c r="E1667" s="10">
        <v>70</v>
      </c>
      <c r="F1667" s="46">
        <v>58</v>
      </c>
      <c r="G1667" s="10" t="str" cm="1">
        <f t="array" ref="G1667">_xlfn.IFS(Table1[[#This Row],[Performance Score]]&gt;=80,"Excellent",Table1[[#This Row],[Performance Score]]&gt;=60,"Good",Table1[[#This Row],[Performance Score]]&gt;=40,"Need Improvement")</f>
        <v>Need Improvement</v>
      </c>
      <c r="H1667" s="30">
        <f>Table1[[#This Row],[Bonus]]/Table1[[#This Row],[Basic Salary]]</f>
        <v>0.14389143174915514</v>
      </c>
      <c r="I1667" s="10">
        <f ca="1">DATEDIF(Table1[[#This Row],[Date of Birth]],TODAY(),"y")</f>
        <v>17</v>
      </c>
      <c r="J1667" s="34">
        <v>42195</v>
      </c>
      <c r="K1667" s="33" t="str" cm="1">
        <f t="array" aca="1" ref="K1667" ca="1">_xlfn.IFS(L1667&lt;3,"Junior",L1667&lt;=7,"Mid-Level",L1667&gt;7,"Senior")</f>
        <v>Senior</v>
      </c>
      <c r="L1667" s="46">
        <f ca="1">INT(YEARFRAC(Table1[[#This Row],[Joining Date]],TODAY(),1))</f>
        <v>10</v>
      </c>
      <c r="M1667" s="25" t="str">
        <f t="shared" ca="1" si="26"/>
        <v>Yes</v>
      </c>
      <c r="N1667" s="26">
        <f>YEAR(Table1[[#This Row],[Joining Date]])</f>
        <v>2015</v>
      </c>
      <c r="O1667" s="46">
        <f>MONTH(Table1[[#This Row],[Joining Date]])</f>
        <v>7</v>
      </c>
      <c r="P1667" s="26">
        <f ca="1">NETWORKDAYS(Table1[[#This Row],[Joining Date]],TODAY())</f>
        <v>2862</v>
      </c>
      <c r="Q1667" s="26" t="str">
        <f>LEFT(Table1[[#This Row],[Department]],5)&amp;"-"&amp;RIGHT(Table1[[#This Row],[Employee ID]],3)</f>
        <v>Finan-419</v>
      </c>
      <c r="R1667" s="26" t="str">
        <f>LEFT(Table1[[#This Row],[Department]],3)</f>
        <v>Fin</v>
      </c>
      <c r="S1667" s="37">
        <f>_xlfn.XLOOKUP(Table1[[#This Row],[City]],Table2[City],Table2[Bonus %])</f>
        <v>5</v>
      </c>
      <c r="U1667" s="48" t="str">
        <v xml:space="preserve">Aarav </v>
      </c>
      <c r="V1667" s="48" t="str">
        <v>Sharma</v>
      </c>
    </row>
    <row r="1668" spans="1:22" x14ac:dyDescent="0.35">
      <c r="A1668" s="7" t="s">
        <v>2339</v>
      </c>
      <c r="B1668" s="40" t="str">
        <f>LEFT(Table1[[#This Row],[Employee Name]],FIND(" ",Table1[[#This Row],[Employee Name]]))</f>
        <v xml:space="preserve">Tarun </v>
      </c>
      <c r="C1668" s="40" t="str">
        <f>RIGHT(Table1[[#This Row],[Employee Name]],LEN(Table1[[#This Row],[Employee Name]])-FIND(" ",Table1[[#This Row],[Employee Name]]))</f>
        <v>Verma</v>
      </c>
      <c r="D1668" s="22">
        <f>Table1[[#This Row],[Basic Salary]]+Table1[[#This Row],[Bonus]]</f>
        <v>106935</v>
      </c>
      <c r="E1668" s="8">
        <v>70</v>
      </c>
      <c r="F1668" s="45">
        <v>67</v>
      </c>
      <c r="G1668" s="8" t="str" cm="1">
        <f t="array" ref="G1668">_xlfn.IFS(Table1[[#This Row],[Performance Score]]&gt;=80,"Excellent",Table1[[#This Row],[Performance Score]]&gt;=60,"Good",Table1[[#This Row],[Performance Score]]&gt;=40,"Need Improvement")</f>
        <v>Good</v>
      </c>
      <c r="H1668" s="29">
        <f>Table1[[#This Row],[Bonus]]/Table1[[#This Row],[Basic Salary]]</f>
        <v>0.247389970487711</v>
      </c>
      <c r="I1668" s="8">
        <f ca="1">DATEDIF(Table1[[#This Row],[Date of Birth]],TODAY(),"y")</f>
        <v>18</v>
      </c>
      <c r="J1668" s="33">
        <v>42591</v>
      </c>
      <c r="K1668" s="33" t="str" cm="1">
        <f t="array" aca="1" ref="K1668" ca="1">_xlfn.IFS(L1668&lt;3,"Junior",L1668&lt;=7,"Mid-Level",L1668&gt;7,"Senior")</f>
        <v>Senior</v>
      </c>
      <c r="L1668" s="45">
        <f ca="1">INT(YEARFRAC(Table1[[#This Row],[Joining Date]],TODAY(),1))</f>
        <v>9</v>
      </c>
      <c r="M1668" s="25" t="str">
        <f t="shared" ca="1" si="26"/>
        <v>Yes</v>
      </c>
      <c r="N1668" s="25">
        <f>YEAR(Table1[[#This Row],[Joining Date]])</f>
        <v>2016</v>
      </c>
      <c r="O1668" s="45">
        <f>MONTH(Table1[[#This Row],[Joining Date]])</f>
        <v>8</v>
      </c>
      <c r="P1668" s="25">
        <f ca="1">NETWORKDAYS(Table1[[#This Row],[Joining Date]],TODAY())</f>
        <v>2580</v>
      </c>
      <c r="Q1668" s="25" t="str">
        <f>LEFT(Table1[[#This Row],[Department]],5)&amp;"-"&amp;RIGHT(Table1[[#This Row],[Employee ID]],3)</f>
        <v>Suppo-283</v>
      </c>
      <c r="R1668" s="25" t="str">
        <f>LEFT(Table1[[#This Row],[Department]],3)</f>
        <v>Sup</v>
      </c>
      <c r="S1668" s="36">
        <f>_xlfn.XLOOKUP(Table1[[#This Row],[City]],Table2[City],Table2[Bonus %])</f>
        <v>5</v>
      </c>
      <c r="U1668" s="48" t="str">
        <v xml:space="preserve">Tarun </v>
      </c>
      <c r="V1668" s="48" t="str">
        <v>Verma</v>
      </c>
    </row>
    <row r="1669" spans="1:22" x14ac:dyDescent="0.35">
      <c r="A1669" s="9" t="s">
        <v>3612</v>
      </c>
      <c r="B1669" s="41" t="str">
        <f>LEFT(Table1[[#This Row],[Employee Name]],FIND(" ",Table1[[#This Row],[Employee Name]]))</f>
        <v xml:space="preserve">Karan </v>
      </c>
      <c r="C1669" s="41" t="str">
        <f>RIGHT(Table1[[#This Row],[Employee Name]],LEN(Table1[[#This Row],[Employee Name]])-FIND(" ",Table1[[#This Row],[Employee Name]]))</f>
        <v>Malhotra</v>
      </c>
      <c r="D1669" s="23">
        <f>Table1[[#This Row],[Basic Salary]]+Table1[[#This Row],[Bonus]]</f>
        <v>106912</v>
      </c>
      <c r="E1669" s="10">
        <v>61</v>
      </c>
      <c r="F1669" s="46">
        <v>90</v>
      </c>
      <c r="G1669" s="10" t="str" cm="1">
        <f t="array" ref="G1669">_xlfn.IFS(Table1[[#This Row],[Performance Score]]&gt;=80,"Excellent",Table1[[#This Row],[Performance Score]]&gt;=60,"Good",Table1[[#This Row],[Performance Score]]&gt;=40,"Need Improvement")</f>
        <v>Excellent</v>
      </c>
      <c r="H1669" s="30">
        <f>Table1[[#This Row],[Bonus]]/Table1[[#This Row],[Basic Salary]]</f>
        <v>0.38155973379853975</v>
      </c>
      <c r="I1669" s="10">
        <f ca="1">DATEDIF(Table1[[#This Row],[Date of Birth]],TODAY(),"y")</f>
        <v>39</v>
      </c>
      <c r="J1669" s="34">
        <v>44493</v>
      </c>
      <c r="K1669" s="33" t="str" cm="1">
        <f t="array" aca="1" ref="K1669" ca="1">_xlfn.IFS(L1669&lt;3,"Junior",L1669&lt;=7,"Mid-Level",L1669&gt;7,"Senior")</f>
        <v>Mid-Level</v>
      </c>
      <c r="L1669" s="46">
        <f ca="1">INT(YEARFRAC(Table1[[#This Row],[Joining Date]],TODAY(),1))</f>
        <v>4</v>
      </c>
      <c r="M1669" s="25" t="str">
        <f t="shared" ca="1" si="26"/>
        <v>No</v>
      </c>
      <c r="N1669" s="26">
        <f>YEAR(Table1[[#This Row],[Joining Date]])</f>
        <v>2021</v>
      </c>
      <c r="O1669" s="46">
        <f>MONTH(Table1[[#This Row],[Joining Date]])</f>
        <v>10</v>
      </c>
      <c r="P1669" s="26">
        <f ca="1">NETWORKDAYS(Table1[[#This Row],[Joining Date]],TODAY())</f>
        <v>1221</v>
      </c>
      <c r="Q1669" s="26" t="str">
        <f>LEFT(Table1[[#This Row],[Department]],5)&amp;"-"&amp;RIGHT(Table1[[#This Row],[Employee ID]],3)</f>
        <v>HR-556</v>
      </c>
      <c r="R1669" s="26" t="str">
        <f>LEFT(Table1[[#This Row],[Department]],3)</f>
        <v>HR</v>
      </c>
      <c r="S1669" s="37">
        <f>_xlfn.XLOOKUP(Table1[[#This Row],[City]],Table2[City],Table2[Bonus %])</f>
        <v>6</v>
      </c>
      <c r="U1669" s="48" t="str">
        <v xml:space="preserve">Karan </v>
      </c>
      <c r="V1669" s="48" t="str">
        <v>Malhotra</v>
      </c>
    </row>
    <row r="1670" spans="1:22" x14ac:dyDescent="0.35">
      <c r="A1670" s="7" t="s">
        <v>3433</v>
      </c>
      <c r="B1670" s="40" t="str">
        <f>LEFT(Table1[[#This Row],[Employee Name]],FIND(" ",Table1[[#This Row],[Employee Name]]))</f>
        <v xml:space="preserve">Arjun </v>
      </c>
      <c r="C1670" s="40" t="str">
        <f>RIGHT(Table1[[#This Row],[Employee Name]],LEN(Table1[[#This Row],[Employee Name]])-FIND(" ",Table1[[#This Row],[Employee Name]]))</f>
        <v>Mehta</v>
      </c>
      <c r="D1670" s="22">
        <f>Table1[[#This Row],[Basic Salary]]+Table1[[#This Row],[Bonus]]</f>
        <v>106896</v>
      </c>
      <c r="E1670" s="8">
        <v>60</v>
      </c>
      <c r="F1670" s="45">
        <v>85</v>
      </c>
      <c r="G1670" s="8" t="str" cm="1">
        <f t="array" ref="G1670">_xlfn.IFS(Table1[[#This Row],[Performance Score]]&gt;=80,"Excellent",Table1[[#This Row],[Performance Score]]&gt;=60,"Good",Table1[[#This Row],[Performance Score]]&gt;=40,"Need Improvement")</f>
        <v>Excellent</v>
      </c>
      <c r="H1670" s="29">
        <f>Table1[[#This Row],[Bonus]]/Table1[[#This Row],[Basic Salary]]</f>
        <v>0.13321318774515001</v>
      </c>
      <c r="I1670" s="8">
        <f ca="1">DATEDIF(Table1[[#This Row],[Date of Birth]],TODAY(),"y")</f>
        <v>17</v>
      </c>
      <c r="J1670" s="33">
        <v>42633</v>
      </c>
      <c r="K1670" s="33" t="str" cm="1">
        <f t="array" aca="1" ref="K1670" ca="1">_xlfn.IFS(L1670&lt;3,"Junior",L1670&lt;=7,"Mid-Level",L1670&gt;7,"Senior")</f>
        <v>Senior</v>
      </c>
      <c r="L1670" s="45">
        <f ca="1">INT(YEARFRAC(Table1[[#This Row],[Joining Date]],TODAY(),1))</f>
        <v>9</v>
      </c>
      <c r="M1670" s="25" t="str">
        <f t="shared" ca="1" si="26"/>
        <v>Yes</v>
      </c>
      <c r="N1670" s="25">
        <f>YEAR(Table1[[#This Row],[Joining Date]])</f>
        <v>2016</v>
      </c>
      <c r="O1670" s="45">
        <f>MONTH(Table1[[#This Row],[Joining Date]])</f>
        <v>9</v>
      </c>
      <c r="P1670" s="25">
        <f ca="1">NETWORKDAYS(Table1[[#This Row],[Joining Date]],TODAY())</f>
        <v>2550</v>
      </c>
      <c r="Q1670" s="25" t="str">
        <f>LEFT(Table1[[#This Row],[Department]],5)&amp;"-"&amp;RIGHT(Table1[[#This Row],[Employee ID]],3)</f>
        <v>Sales-377</v>
      </c>
      <c r="R1670" s="25" t="str">
        <f>LEFT(Table1[[#This Row],[Department]],3)</f>
        <v>Sal</v>
      </c>
      <c r="S1670" s="36">
        <f>_xlfn.XLOOKUP(Table1[[#This Row],[City]],Table2[City],Table2[Bonus %])</f>
        <v>7</v>
      </c>
      <c r="U1670" s="48" t="str">
        <v xml:space="preserve">Arjun </v>
      </c>
      <c r="V1670" s="48" t="str">
        <v>Mehta</v>
      </c>
    </row>
    <row r="1671" spans="1:22" x14ac:dyDescent="0.35">
      <c r="A1671" s="9" t="s">
        <v>1719</v>
      </c>
      <c r="B1671" s="41" t="str">
        <f>LEFT(Table1[[#This Row],[Employee Name]],FIND(" ",Table1[[#This Row],[Employee Name]]))</f>
        <v xml:space="preserve">Ishita </v>
      </c>
      <c r="C1671" s="41" t="str">
        <f>RIGHT(Table1[[#This Row],[Employee Name]],LEN(Table1[[#This Row],[Employee Name]])-FIND(" ",Table1[[#This Row],[Employee Name]]))</f>
        <v>Roy</v>
      </c>
      <c r="D1671" s="23">
        <f>Table1[[#This Row],[Basic Salary]]+Table1[[#This Row],[Bonus]]</f>
        <v>106891</v>
      </c>
      <c r="E1671" s="10">
        <v>88</v>
      </c>
      <c r="F1671" s="46">
        <v>68</v>
      </c>
      <c r="G1671" s="10" t="str" cm="1">
        <f t="array" ref="G1671">_xlfn.IFS(Table1[[#This Row],[Performance Score]]&gt;=80,"Excellent",Table1[[#This Row],[Performance Score]]&gt;=60,"Good",Table1[[#This Row],[Performance Score]]&gt;=40,"Need Improvement")</f>
        <v>Good</v>
      </c>
      <c r="H1671" s="30">
        <f>Table1[[#This Row],[Bonus]]/Table1[[#This Row],[Basic Salary]]</f>
        <v>0.36085401097432113</v>
      </c>
      <c r="I1671" s="10">
        <f ca="1">DATEDIF(Table1[[#This Row],[Date of Birth]],TODAY(),"y")</f>
        <v>42</v>
      </c>
      <c r="J1671" s="34">
        <v>45475</v>
      </c>
      <c r="K1671" s="33" t="str" cm="1">
        <f t="array" aca="1" ref="K1671" ca="1">_xlfn.IFS(L1671&lt;3,"Junior",L1671&lt;=7,"Mid-Level",L1671&gt;7,"Senior")</f>
        <v>Junior</v>
      </c>
      <c r="L1671" s="46">
        <f ca="1">INT(YEARFRAC(Table1[[#This Row],[Joining Date]],TODAY(),1))</f>
        <v>1</v>
      </c>
      <c r="M1671" s="25" t="str">
        <f t="shared" ca="1" si="26"/>
        <v>No</v>
      </c>
      <c r="N1671" s="26">
        <f>YEAR(Table1[[#This Row],[Joining Date]])</f>
        <v>2024</v>
      </c>
      <c r="O1671" s="46">
        <f>MONTH(Table1[[#This Row],[Joining Date]])</f>
        <v>7</v>
      </c>
      <c r="P1671" s="26">
        <f ca="1">NETWORKDAYS(Table1[[#This Row],[Joining Date]],TODAY())</f>
        <v>520</v>
      </c>
      <c r="Q1671" s="26" t="str">
        <f>LEFT(Table1[[#This Row],[Department]],5)&amp;"-"&amp;RIGHT(Table1[[#This Row],[Employee ID]],3)</f>
        <v>Finan-663</v>
      </c>
      <c r="R1671" s="26" t="str">
        <f>LEFT(Table1[[#This Row],[Department]],3)</f>
        <v>Fin</v>
      </c>
      <c r="S1671" s="37">
        <f>_xlfn.XLOOKUP(Table1[[#This Row],[City]],Table2[City],Table2[Bonus %])</f>
        <v>7</v>
      </c>
      <c r="U1671" s="48" t="str">
        <v xml:space="preserve">Ishita </v>
      </c>
      <c r="V1671" s="48" t="str">
        <v>Roy</v>
      </c>
    </row>
    <row r="1672" spans="1:22" x14ac:dyDescent="0.35">
      <c r="A1672" s="7" t="s">
        <v>4609</v>
      </c>
      <c r="B1672" s="40" t="str">
        <f>LEFT(Table1[[#This Row],[Employee Name]],FIND(" ",Table1[[#This Row],[Employee Name]]))</f>
        <v xml:space="preserve">Gayathri </v>
      </c>
      <c r="C1672" s="40" t="str">
        <f>RIGHT(Table1[[#This Row],[Employee Name]],LEN(Table1[[#This Row],[Employee Name]])-FIND(" ",Table1[[#This Row],[Employee Name]]))</f>
        <v>Iyer</v>
      </c>
      <c r="D1672" s="22">
        <f>Table1[[#This Row],[Basic Salary]]+Table1[[#This Row],[Bonus]]</f>
        <v>106887</v>
      </c>
      <c r="E1672" s="8">
        <v>74</v>
      </c>
      <c r="F1672" s="45">
        <v>97</v>
      </c>
      <c r="G1672" s="8" t="str" cm="1">
        <f t="array" ref="G1672">_xlfn.IFS(Table1[[#This Row],[Performance Score]]&gt;=80,"Excellent",Table1[[#This Row],[Performance Score]]&gt;=60,"Good",Table1[[#This Row],[Performance Score]]&gt;=40,"Need Improvement")</f>
        <v>Excellent</v>
      </c>
      <c r="H1672" s="29">
        <f>Table1[[#This Row],[Bonus]]/Table1[[#This Row],[Basic Salary]]</f>
        <v>8.4882871178596081E-2</v>
      </c>
      <c r="I1672" s="8">
        <f ca="1">DATEDIF(Table1[[#This Row],[Date of Birth]],TODAY(),"y")</f>
        <v>22</v>
      </c>
      <c r="J1672" s="33">
        <v>45934</v>
      </c>
      <c r="K1672" s="33" t="str" cm="1">
        <f t="array" aca="1" ref="K1672" ca="1">_xlfn.IFS(L1672&lt;3,"Junior",L1672&lt;=7,"Mid-Level",L1672&gt;7,"Senior")</f>
        <v>Junior</v>
      </c>
      <c r="L1672" s="45">
        <f ca="1">INT(YEARFRAC(Table1[[#This Row],[Joining Date]],TODAY(),1))</f>
        <v>0</v>
      </c>
      <c r="M1672" s="25" t="str">
        <f t="shared" ca="1" si="26"/>
        <v>No</v>
      </c>
      <c r="N1672" s="25">
        <f>YEAR(Table1[[#This Row],[Joining Date]])</f>
        <v>2025</v>
      </c>
      <c r="O1672" s="45">
        <f>MONTH(Table1[[#This Row],[Joining Date]])</f>
        <v>10</v>
      </c>
      <c r="P1672" s="25">
        <f ca="1">NETWORKDAYS(Table1[[#This Row],[Joining Date]],TODAY())</f>
        <v>191</v>
      </c>
      <c r="Q1672" s="25" t="str">
        <f>LEFT(Table1[[#This Row],[Department]],5)&amp;"-"&amp;RIGHT(Table1[[#This Row],[Employee ID]],3)</f>
        <v>IT-553</v>
      </c>
      <c r="R1672" s="25" t="str">
        <f>LEFT(Table1[[#This Row],[Department]],3)</f>
        <v>IT</v>
      </c>
      <c r="S1672" s="36">
        <f>_xlfn.XLOOKUP(Table1[[#This Row],[City]],Table2[City],Table2[Bonus %])</f>
        <v>5</v>
      </c>
      <c r="U1672" s="48" t="str">
        <v xml:space="preserve">Gayathri </v>
      </c>
      <c r="V1672" s="48" t="str">
        <v>Iyer</v>
      </c>
    </row>
    <row r="1673" spans="1:22" x14ac:dyDescent="0.35">
      <c r="A1673" s="9" t="s">
        <v>1480</v>
      </c>
      <c r="B1673" s="41" t="str">
        <f>LEFT(Table1[[#This Row],[Employee Name]],FIND(" ",Table1[[#This Row],[Employee Name]]))</f>
        <v xml:space="preserve">Aditya </v>
      </c>
      <c r="C1673" s="41" t="str">
        <f>RIGHT(Table1[[#This Row],[Employee Name]],LEN(Table1[[#This Row],[Employee Name]])-FIND(" ",Table1[[#This Row],[Employee Name]]))</f>
        <v>Kapoor</v>
      </c>
      <c r="D1673" s="23">
        <f>Table1[[#This Row],[Basic Salary]]+Table1[[#This Row],[Bonus]]</f>
        <v>106856</v>
      </c>
      <c r="E1673" s="10">
        <v>94</v>
      </c>
      <c r="F1673" s="46">
        <v>50</v>
      </c>
      <c r="G1673" s="10" t="str" cm="1">
        <f t="array" ref="G1673">_xlfn.IFS(Table1[[#This Row],[Performance Score]]&gt;=80,"Excellent",Table1[[#This Row],[Performance Score]]&gt;=60,"Good",Table1[[#This Row],[Performance Score]]&gt;=40,"Need Improvement")</f>
        <v>Need Improvement</v>
      </c>
      <c r="H1673" s="30">
        <f>Table1[[#This Row],[Bonus]]/Table1[[#This Row],[Basic Salary]]</f>
        <v>8.8412646675358544E-2</v>
      </c>
      <c r="I1673" s="10">
        <f ca="1">DATEDIF(Table1[[#This Row],[Date of Birth]],TODAY(),"y")</f>
        <v>42</v>
      </c>
      <c r="J1673" s="34">
        <v>44320</v>
      </c>
      <c r="K1673" s="33" t="str" cm="1">
        <f t="array" aca="1" ref="K1673" ca="1">_xlfn.IFS(L1673&lt;3,"Junior",L1673&lt;=7,"Mid-Level",L1673&gt;7,"Senior")</f>
        <v>Mid-Level</v>
      </c>
      <c r="L1673" s="46">
        <f ca="1">INT(YEARFRAC(Table1[[#This Row],[Joining Date]],TODAY(),1))</f>
        <v>5</v>
      </c>
      <c r="M1673" s="25" t="str">
        <f t="shared" ca="1" si="26"/>
        <v>No</v>
      </c>
      <c r="N1673" s="26">
        <f>YEAR(Table1[[#This Row],[Joining Date]])</f>
        <v>2021</v>
      </c>
      <c r="O1673" s="46">
        <f>MONTH(Table1[[#This Row],[Joining Date]])</f>
        <v>5</v>
      </c>
      <c r="P1673" s="26">
        <f ca="1">NETWORKDAYS(Table1[[#This Row],[Joining Date]],TODAY())</f>
        <v>1345</v>
      </c>
      <c r="Q1673" s="26" t="str">
        <f>LEFT(Table1[[#This Row],[Department]],5)&amp;"-"&amp;RIGHT(Table1[[#This Row],[Employee ID]],3)</f>
        <v>Marke-424</v>
      </c>
      <c r="R1673" s="26" t="str">
        <f>LEFT(Table1[[#This Row],[Department]],3)</f>
        <v>Mar</v>
      </c>
      <c r="S1673" s="37">
        <f>_xlfn.XLOOKUP(Table1[[#This Row],[City]],Table2[City],Table2[Bonus %])</f>
        <v>5</v>
      </c>
      <c r="U1673" s="48" t="str">
        <v xml:space="preserve">Aditya </v>
      </c>
      <c r="V1673" s="48" t="str">
        <v>Kapoor</v>
      </c>
    </row>
    <row r="1674" spans="1:22" x14ac:dyDescent="0.35">
      <c r="A1674" s="7" t="s">
        <v>3698</v>
      </c>
      <c r="B1674" s="40" t="str">
        <f>LEFT(Table1[[#This Row],[Employee Name]],FIND(" ",Table1[[#This Row],[Employee Name]]))</f>
        <v xml:space="preserve">Krishna </v>
      </c>
      <c r="C1674" s="40" t="str">
        <f>RIGHT(Table1[[#This Row],[Employee Name]],LEN(Table1[[#This Row],[Employee Name]])-FIND(" ",Table1[[#This Row],[Employee Name]]))</f>
        <v>Chaitanya</v>
      </c>
      <c r="D1674" s="22">
        <f>Table1[[#This Row],[Basic Salary]]+Table1[[#This Row],[Bonus]]</f>
        <v>106848</v>
      </c>
      <c r="E1674" s="8">
        <v>92</v>
      </c>
      <c r="F1674" s="45">
        <v>85</v>
      </c>
      <c r="G1674" s="8" t="str" cm="1">
        <f t="array" ref="G1674">_xlfn.IFS(Table1[[#This Row],[Performance Score]]&gt;=80,"Excellent",Table1[[#This Row],[Performance Score]]&gt;=60,"Good",Table1[[#This Row],[Performance Score]]&gt;=40,"Need Improvement")</f>
        <v>Excellent</v>
      </c>
      <c r="H1674" s="29">
        <f>Table1[[#This Row],[Bonus]]/Table1[[#This Row],[Basic Salary]]</f>
        <v>0.359769910152969</v>
      </c>
      <c r="I1674" s="8">
        <f ca="1">DATEDIF(Table1[[#This Row],[Date of Birth]],TODAY(),"y")</f>
        <v>21</v>
      </c>
      <c r="J1674" s="33">
        <v>43443</v>
      </c>
      <c r="K1674" s="33" t="str" cm="1">
        <f t="array" aca="1" ref="K1674" ca="1">_xlfn.IFS(L1674&lt;3,"Junior",L1674&lt;=7,"Mid-Level",L1674&gt;7,"Senior")</f>
        <v>Mid-Level</v>
      </c>
      <c r="L1674" s="45">
        <f ca="1">INT(YEARFRAC(Table1[[#This Row],[Joining Date]],TODAY(),1))</f>
        <v>7</v>
      </c>
      <c r="M1674" s="25" t="str">
        <f t="shared" ca="1" si="26"/>
        <v>Yes</v>
      </c>
      <c r="N1674" s="25">
        <f>YEAR(Table1[[#This Row],[Joining Date]])</f>
        <v>2018</v>
      </c>
      <c r="O1674" s="45">
        <f>MONTH(Table1[[#This Row],[Joining Date]])</f>
        <v>12</v>
      </c>
      <c r="P1674" s="25">
        <f ca="1">NETWORKDAYS(Table1[[#This Row],[Joining Date]],TODAY())</f>
        <v>1971</v>
      </c>
      <c r="Q1674" s="25" t="str">
        <f>LEFT(Table1[[#This Row],[Department]],5)&amp;"-"&amp;RIGHT(Table1[[#This Row],[Employee ID]],3)</f>
        <v>Marke-642</v>
      </c>
      <c r="R1674" s="25" t="str">
        <f>LEFT(Table1[[#This Row],[Department]],3)</f>
        <v>Mar</v>
      </c>
      <c r="S1674" s="36">
        <f>_xlfn.XLOOKUP(Table1[[#This Row],[City]],Table2[City],Table2[Bonus %])</f>
        <v>6</v>
      </c>
      <c r="U1674" s="48" t="str">
        <v xml:space="preserve">Krishna </v>
      </c>
      <c r="V1674" s="48" t="str">
        <v>Chaitanya</v>
      </c>
    </row>
    <row r="1675" spans="1:22" x14ac:dyDescent="0.35">
      <c r="A1675" s="9" t="s">
        <v>145</v>
      </c>
      <c r="B1675" s="41" t="str">
        <f>LEFT(Table1[[#This Row],[Employee Name]],FIND(" ",Table1[[#This Row],[Employee Name]]))</f>
        <v xml:space="preserve">Krishna </v>
      </c>
      <c r="C1675" s="41" t="str">
        <f>RIGHT(Table1[[#This Row],[Employee Name]],LEN(Table1[[#This Row],[Employee Name]])-FIND(" ",Table1[[#This Row],[Employee Name]]))</f>
        <v>Chaitanya</v>
      </c>
      <c r="D1675" s="23">
        <f>Table1[[#This Row],[Basic Salary]]+Table1[[#This Row],[Bonus]]</f>
        <v>106847</v>
      </c>
      <c r="E1675" s="10">
        <v>71</v>
      </c>
      <c r="F1675" s="46">
        <v>70</v>
      </c>
      <c r="G1675" s="10" t="str" cm="1">
        <f t="array" ref="G1675">_xlfn.IFS(Table1[[#This Row],[Performance Score]]&gt;=80,"Excellent",Table1[[#This Row],[Performance Score]]&gt;=60,"Good",Table1[[#This Row],[Performance Score]]&gt;=40,"Need Improvement")</f>
        <v>Good</v>
      </c>
      <c r="H1675" s="30">
        <f>Table1[[#This Row],[Bonus]]/Table1[[#This Row],[Basic Salary]]</f>
        <v>6.2847536531747059E-2</v>
      </c>
      <c r="I1675" s="10">
        <f ca="1">DATEDIF(Table1[[#This Row],[Date of Birth]],TODAY(),"y")</f>
        <v>34</v>
      </c>
      <c r="J1675" s="34">
        <v>45369</v>
      </c>
      <c r="K1675" s="33" t="str" cm="1">
        <f t="array" aca="1" ref="K1675" ca="1">_xlfn.IFS(L1675&lt;3,"Junior",L1675&lt;=7,"Mid-Level",L1675&gt;7,"Senior")</f>
        <v>Junior</v>
      </c>
      <c r="L1675" s="46">
        <f ca="1">INT(YEARFRAC(Table1[[#This Row],[Joining Date]],TODAY(),1))</f>
        <v>2</v>
      </c>
      <c r="M1675" s="25" t="str">
        <f t="shared" ca="1" si="26"/>
        <v>No</v>
      </c>
      <c r="N1675" s="26">
        <f>YEAR(Table1[[#This Row],[Joining Date]])</f>
        <v>2024</v>
      </c>
      <c r="O1675" s="46">
        <f>MONTH(Table1[[#This Row],[Joining Date]])</f>
        <v>3</v>
      </c>
      <c r="P1675" s="26">
        <f ca="1">NETWORKDAYS(Table1[[#This Row],[Joining Date]],TODAY())</f>
        <v>596</v>
      </c>
      <c r="Q1675" s="26" t="str">
        <f>LEFT(Table1[[#This Row],[Department]],5)&amp;"-"&amp;RIGHT(Table1[[#This Row],[Employee ID]],3)</f>
        <v>Suppo-089</v>
      </c>
      <c r="R1675" s="26" t="str">
        <f>LEFT(Table1[[#This Row],[Department]],3)</f>
        <v>Sup</v>
      </c>
      <c r="S1675" s="37">
        <f>_xlfn.XLOOKUP(Table1[[#This Row],[City]],Table2[City],Table2[Bonus %])</f>
        <v>4</v>
      </c>
      <c r="U1675" s="48" t="str">
        <v xml:space="preserve">Krishna </v>
      </c>
      <c r="V1675" s="48" t="str">
        <v>Chaitanya</v>
      </c>
    </row>
    <row r="1676" spans="1:22" x14ac:dyDescent="0.35">
      <c r="A1676" s="7" t="s">
        <v>5055</v>
      </c>
      <c r="B1676" s="40" t="str">
        <f>LEFT(Table1[[#This Row],[Employee Name]],FIND(" ",Table1[[#This Row],[Employee Name]]))</f>
        <v xml:space="preserve">Karan </v>
      </c>
      <c r="C1676" s="40" t="str">
        <f>RIGHT(Table1[[#This Row],[Employee Name]],LEN(Table1[[#This Row],[Employee Name]])-FIND(" ",Table1[[#This Row],[Employee Name]]))</f>
        <v>Malhotra</v>
      </c>
      <c r="D1676" s="22">
        <f>Table1[[#This Row],[Basic Salary]]+Table1[[#This Row],[Bonus]]</f>
        <v>106835</v>
      </c>
      <c r="E1676" s="8">
        <v>82</v>
      </c>
      <c r="F1676" s="45">
        <v>67</v>
      </c>
      <c r="G1676" s="8" t="str" cm="1">
        <f t="array" ref="G1676">_xlfn.IFS(Table1[[#This Row],[Performance Score]]&gt;=80,"Excellent",Table1[[#This Row],[Performance Score]]&gt;=60,"Good",Table1[[#This Row],[Performance Score]]&gt;=40,"Need Improvement")</f>
        <v>Good</v>
      </c>
      <c r="H1676" s="29">
        <f>Table1[[#This Row],[Bonus]]/Table1[[#This Row],[Basic Salary]]</f>
        <v>0.32747266401590458</v>
      </c>
      <c r="I1676" s="8">
        <f ca="1">DATEDIF(Table1[[#This Row],[Date of Birth]],TODAY(),"y")</f>
        <v>20</v>
      </c>
      <c r="J1676" s="33">
        <v>42675</v>
      </c>
      <c r="K1676" s="33" t="str" cm="1">
        <f t="array" aca="1" ref="K1676" ca="1">_xlfn.IFS(L1676&lt;3,"Junior",L1676&lt;=7,"Mid-Level",L1676&gt;7,"Senior")</f>
        <v>Senior</v>
      </c>
      <c r="L1676" s="45">
        <f ca="1">INT(YEARFRAC(Table1[[#This Row],[Joining Date]],TODAY(),1))</f>
        <v>9</v>
      </c>
      <c r="M1676" s="25" t="str">
        <f t="shared" ca="1" si="26"/>
        <v>Yes</v>
      </c>
      <c r="N1676" s="25">
        <f>YEAR(Table1[[#This Row],[Joining Date]])</f>
        <v>2016</v>
      </c>
      <c r="O1676" s="45">
        <f>MONTH(Table1[[#This Row],[Joining Date]])</f>
        <v>11</v>
      </c>
      <c r="P1676" s="25">
        <f ca="1">NETWORKDAYS(Table1[[#This Row],[Joining Date]],TODAY())</f>
        <v>2520</v>
      </c>
      <c r="Q1676" s="25" t="str">
        <f>LEFT(Table1[[#This Row],[Department]],5)&amp;"-"&amp;RIGHT(Table1[[#This Row],[Employee ID]],3)</f>
        <v>HR-999</v>
      </c>
      <c r="R1676" s="25" t="str">
        <f>LEFT(Table1[[#This Row],[Department]],3)</f>
        <v>HR</v>
      </c>
      <c r="S1676" s="36">
        <f>_xlfn.XLOOKUP(Table1[[#This Row],[City]],Table2[City],Table2[Bonus %])</f>
        <v>5</v>
      </c>
      <c r="U1676" s="48" t="str">
        <v xml:space="preserve">Karan </v>
      </c>
      <c r="V1676" s="48" t="str">
        <v>Malhotra</v>
      </c>
    </row>
    <row r="1677" spans="1:22" x14ac:dyDescent="0.35">
      <c r="A1677" s="9" t="s">
        <v>1565</v>
      </c>
      <c r="B1677" s="41" t="str">
        <f>LEFT(Table1[[#This Row],[Employee Name]],FIND(" ",Table1[[#This Row],[Employee Name]]))</f>
        <v xml:space="preserve">Rohan </v>
      </c>
      <c r="C1677" s="41" t="str">
        <f>RIGHT(Table1[[#This Row],[Employee Name]],LEN(Table1[[#This Row],[Employee Name]])-FIND(" ",Table1[[#This Row],[Employee Name]]))</f>
        <v>Gupta</v>
      </c>
      <c r="D1677" s="23">
        <f>Table1[[#This Row],[Basic Salary]]+Table1[[#This Row],[Bonus]]</f>
        <v>106824</v>
      </c>
      <c r="E1677" s="10">
        <v>80</v>
      </c>
      <c r="F1677" s="46">
        <v>87</v>
      </c>
      <c r="G1677" s="10" t="str" cm="1">
        <f t="array" ref="G1677">_xlfn.IFS(Table1[[#This Row],[Performance Score]]&gt;=80,"Excellent",Table1[[#This Row],[Performance Score]]&gt;=60,"Good",Table1[[#This Row],[Performance Score]]&gt;=40,"Need Improvement")</f>
        <v>Excellent</v>
      </c>
      <c r="H1677" s="30">
        <f>Table1[[#This Row],[Bonus]]/Table1[[#This Row],[Basic Salary]]</f>
        <v>0.11108337493759361</v>
      </c>
      <c r="I1677" s="10">
        <f ca="1">DATEDIF(Table1[[#This Row],[Date of Birth]],TODAY(),"y")</f>
        <v>20</v>
      </c>
      <c r="J1677" s="34">
        <v>45068</v>
      </c>
      <c r="K1677" s="33" t="str" cm="1">
        <f t="array" aca="1" ref="K1677" ca="1">_xlfn.IFS(L1677&lt;3,"Junior",L1677&lt;=7,"Mid-Level",L1677&gt;7,"Senior")</f>
        <v>Mid-Level</v>
      </c>
      <c r="L1677" s="46">
        <f ca="1">INT(YEARFRAC(Table1[[#This Row],[Joining Date]],TODAY(),1))</f>
        <v>3</v>
      </c>
      <c r="M1677" s="25" t="str">
        <f t="shared" ca="1" si="26"/>
        <v>No</v>
      </c>
      <c r="N1677" s="26">
        <f>YEAR(Table1[[#This Row],[Joining Date]])</f>
        <v>2023</v>
      </c>
      <c r="O1677" s="46">
        <f>MONTH(Table1[[#This Row],[Joining Date]])</f>
        <v>5</v>
      </c>
      <c r="P1677" s="26">
        <f ca="1">NETWORKDAYS(Table1[[#This Row],[Joining Date]],TODAY())</f>
        <v>811</v>
      </c>
      <c r="Q1677" s="26" t="str">
        <f>LEFT(Table1[[#This Row],[Department]],5)&amp;"-"&amp;RIGHT(Table1[[#This Row],[Employee ID]],3)</f>
        <v>Sales-509</v>
      </c>
      <c r="R1677" s="26" t="str">
        <f>LEFT(Table1[[#This Row],[Department]],3)</f>
        <v>Sal</v>
      </c>
      <c r="S1677" s="37">
        <f>_xlfn.XLOOKUP(Table1[[#This Row],[City]],Table2[City],Table2[Bonus %])</f>
        <v>5</v>
      </c>
      <c r="U1677" s="48" t="str">
        <v xml:space="preserve">Rohan </v>
      </c>
      <c r="V1677" s="48" t="str">
        <v>Gupta</v>
      </c>
    </row>
    <row r="1678" spans="1:22" x14ac:dyDescent="0.35">
      <c r="A1678" s="7" t="s">
        <v>2678</v>
      </c>
      <c r="B1678" s="40" t="str">
        <f>LEFT(Table1[[#This Row],[Employee Name]],FIND(" ",Table1[[#This Row],[Employee Name]]))</f>
        <v xml:space="preserve">Rahul </v>
      </c>
      <c r="C1678" s="40" t="str">
        <f>RIGHT(Table1[[#This Row],[Employee Name]],LEN(Table1[[#This Row],[Employee Name]])-FIND(" ",Table1[[#This Row],[Employee Name]]))</f>
        <v>Verma</v>
      </c>
      <c r="D1678" s="22">
        <f>Table1[[#This Row],[Basic Salary]]+Table1[[#This Row],[Bonus]]</f>
        <v>106806</v>
      </c>
      <c r="E1678" s="8">
        <v>78</v>
      </c>
      <c r="F1678" s="45">
        <v>48</v>
      </c>
      <c r="G1678" s="8" t="str" cm="1">
        <f t="array" ref="G1678">_xlfn.IFS(Table1[[#This Row],[Performance Score]]&gt;=80,"Excellent",Table1[[#This Row],[Performance Score]]&gt;=60,"Good",Table1[[#This Row],[Performance Score]]&gt;=40,"Need Improvement")</f>
        <v>Need Improvement</v>
      </c>
      <c r="H1678" s="29">
        <f>Table1[[#This Row],[Bonus]]/Table1[[#This Row],[Basic Salary]]</f>
        <v>0.15257858784680631</v>
      </c>
      <c r="I1678" s="8">
        <f ca="1">DATEDIF(Table1[[#This Row],[Date of Birth]],TODAY(),"y")</f>
        <v>38</v>
      </c>
      <c r="J1678" s="33">
        <v>42938</v>
      </c>
      <c r="K1678" s="33" t="str" cm="1">
        <f t="array" aca="1" ref="K1678" ca="1">_xlfn.IFS(L1678&lt;3,"Junior",L1678&lt;=7,"Mid-Level",L1678&gt;7,"Senior")</f>
        <v>Senior</v>
      </c>
      <c r="L1678" s="45">
        <f ca="1">INT(YEARFRAC(Table1[[#This Row],[Joining Date]],TODAY(),1))</f>
        <v>8</v>
      </c>
      <c r="M1678" s="25" t="str">
        <f t="shared" ca="1" si="26"/>
        <v>Yes</v>
      </c>
      <c r="N1678" s="25">
        <f>YEAR(Table1[[#This Row],[Joining Date]])</f>
        <v>2017</v>
      </c>
      <c r="O1678" s="45">
        <f>MONTH(Table1[[#This Row],[Joining Date]])</f>
        <v>7</v>
      </c>
      <c r="P1678" s="25">
        <f ca="1">NETWORKDAYS(Table1[[#This Row],[Joining Date]],TODAY())</f>
        <v>2331</v>
      </c>
      <c r="Q1678" s="25" t="str">
        <f>LEFT(Table1[[#This Row],[Department]],5)&amp;"-"&amp;RIGHT(Table1[[#This Row],[Employee ID]],3)</f>
        <v>Opera-622</v>
      </c>
      <c r="R1678" s="25" t="str">
        <f>LEFT(Table1[[#This Row],[Department]],3)</f>
        <v>Ope</v>
      </c>
      <c r="S1678" s="36">
        <f>_xlfn.XLOOKUP(Table1[[#This Row],[City]],Table2[City],Table2[Bonus %])</f>
        <v>7</v>
      </c>
      <c r="U1678" s="48" t="str">
        <v xml:space="preserve">Rahul </v>
      </c>
      <c r="V1678" s="48" t="str">
        <v>Verma</v>
      </c>
    </row>
    <row r="1679" spans="1:22" x14ac:dyDescent="0.35">
      <c r="A1679" s="9" t="s">
        <v>1479</v>
      </c>
      <c r="B1679" s="41" t="str">
        <f>LEFT(Table1[[#This Row],[Employee Name]],FIND(" ",Table1[[#This Row],[Employee Name]]))</f>
        <v xml:space="preserve">Priya </v>
      </c>
      <c r="C1679" s="41" t="str">
        <f>RIGHT(Table1[[#This Row],[Employee Name]],LEN(Table1[[#This Row],[Employee Name]])-FIND(" ",Table1[[#This Row],[Employee Name]]))</f>
        <v>Reddy</v>
      </c>
      <c r="D1679" s="23">
        <f>Table1[[#This Row],[Basic Salary]]+Table1[[#This Row],[Bonus]]</f>
        <v>106805</v>
      </c>
      <c r="E1679" s="10">
        <v>94</v>
      </c>
      <c r="F1679" s="46">
        <v>71</v>
      </c>
      <c r="G1679" s="10" t="str" cm="1">
        <f t="array" ref="G1679">_xlfn.IFS(Table1[[#This Row],[Performance Score]]&gt;=80,"Excellent",Table1[[#This Row],[Performance Score]]&gt;=60,"Good",Table1[[#This Row],[Performance Score]]&gt;=40,"Need Improvement")</f>
        <v>Good</v>
      </c>
      <c r="H1679" s="30">
        <f>Table1[[#This Row],[Bonus]]/Table1[[#This Row],[Basic Salary]]</f>
        <v>0.1725474266643246</v>
      </c>
      <c r="I1679" s="10">
        <f ca="1">DATEDIF(Table1[[#This Row],[Date of Birth]],TODAY(),"y")</f>
        <v>45</v>
      </c>
      <c r="J1679" s="34">
        <v>43795</v>
      </c>
      <c r="K1679" s="33" t="str" cm="1">
        <f t="array" aca="1" ref="K1679" ca="1">_xlfn.IFS(L1679&lt;3,"Junior",L1679&lt;=7,"Mid-Level",L1679&gt;7,"Senior")</f>
        <v>Mid-Level</v>
      </c>
      <c r="L1679" s="46">
        <f ca="1">INT(YEARFRAC(Table1[[#This Row],[Joining Date]],TODAY(),1))</f>
        <v>6</v>
      </c>
      <c r="M1679" s="25" t="str">
        <f t="shared" ca="1" si="26"/>
        <v>Yes</v>
      </c>
      <c r="N1679" s="26">
        <f>YEAR(Table1[[#This Row],[Joining Date]])</f>
        <v>2019</v>
      </c>
      <c r="O1679" s="46">
        <f>MONTH(Table1[[#This Row],[Joining Date]])</f>
        <v>11</v>
      </c>
      <c r="P1679" s="26">
        <f ca="1">NETWORKDAYS(Table1[[#This Row],[Joining Date]],TODAY())</f>
        <v>1720</v>
      </c>
      <c r="Q1679" s="26" t="str">
        <f>LEFT(Table1[[#This Row],[Department]],5)&amp;"-"&amp;RIGHT(Table1[[#This Row],[Employee ID]],3)</f>
        <v>HR-423</v>
      </c>
      <c r="R1679" s="26" t="str">
        <f>LEFT(Table1[[#This Row],[Department]],3)</f>
        <v>HR</v>
      </c>
      <c r="S1679" s="37">
        <f>_xlfn.XLOOKUP(Table1[[#This Row],[City]],Table2[City],Table2[Bonus %])</f>
        <v>6</v>
      </c>
      <c r="U1679" s="48" t="str">
        <v xml:space="preserve">Priya </v>
      </c>
      <c r="V1679" s="48" t="str">
        <v>Reddy</v>
      </c>
    </row>
    <row r="1680" spans="1:22" x14ac:dyDescent="0.35">
      <c r="A1680" s="7" t="s">
        <v>4369</v>
      </c>
      <c r="B1680" s="40" t="str">
        <f>LEFT(Table1[[#This Row],[Employee Name]],FIND(" ",Table1[[#This Row],[Employee Name]]))</f>
        <v xml:space="preserve">Nisha </v>
      </c>
      <c r="C1680" s="40" t="str">
        <f>RIGHT(Table1[[#This Row],[Employee Name]],LEN(Table1[[#This Row],[Employee Name]])-FIND(" ",Table1[[#This Row],[Employee Name]]))</f>
        <v>Kapoor</v>
      </c>
      <c r="D1680" s="22">
        <f>Table1[[#This Row],[Basic Salary]]+Table1[[#This Row],[Bonus]]</f>
        <v>106793</v>
      </c>
      <c r="E1680" s="8">
        <v>71</v>
      </c>
      <c r="F1680" s="45">
        <v>100</v>
      </c>
      <c r="G1680" s="8" t="str" cm="1">
        <f t="array" ref="G1680">_xlfn.IFS(Table1[[#This Row],[Performance Score]]&gt;=80,"Excellent",Table1[[#This Row],[Performance Score]]&gt;=60,"Good",Table1[[#This Row],[Performance Score]]&gt;=40,"Need Improvement")</f>
        <v>Excellent</v>
      </c>
      <c r="H1680" s="29">
        <f>Table1[[#This Row],[Bonus]]/Table1[[#This Row],[Basic Salary]]</f>
        <v>0.21220686054166951</v>
      </c>
      <c r="I1680" s="8">
        <f ca="1">DATEDIF(Table1[[#This Row],[Date of Birth]],TODAY(),"y")</f>
        <v>35</v>
      </c>
      <c r="J1680" s="33">
        <v>45931</v>
      </c>
      <c r="K1680" s="33" t="str" cm="1">
        <f t="array" aca="1" ref="K1680" ca="1">_xlfn.IFS(L1680&lt;3,"Junior",L1680&lt;=7,"Mid-Level",L1680&gt;7,"Senior")</f>
        <v>Junior</v>
      </c>
      <c r="L1680" s="45">
        <f ca="1">INT(YEARFRAC(Table1[[#This Row],[Joining Date]],TODAY(),1))</f>
        <v>0</v>
      </c>
      <c r="M1680" s="25" t="str">
        <f t="shared" ca="1" si="26"/>
        <v>No</v>
      </c>
      <c r="N1680" s="25">
        <f>YEAR(Table1[[#This Row],[Joining Date]])</f>
        <v>2025</v>
      </c>
      <c r="O1680" s="45">
        <f>MONTH(Table1[[#This Row],[Joining Date]])</f>
        <v>10</v>
      </c>
      <c r="P1680" s="25">
        <f ca="1">NETWORKDAYS(Table1[[#This Row],[Joining Date]],TODAY())</f>
        <v>194</v>
      </c>
      <c r="Q1680" s="25" t="str">
        <f>LEFT(Table1[[#This Row],[Department]],5)&amp;"-"&amp;RIGHT(Table1[[#This Row],[Employee ID]],3)</f>
        <v>Opera-313</v>
      </c>
      <c r="R1680" s="25" t="str">
        <f>LEFT(Table1[[#This Row],[Department]],3)</f>
        <v>Ope</v>
      </c>
      <c r="S1680" s="36">
        <f>_xlfn.XLOOKUP(Table1[[#This Row],[City]],Table2[City],Table2[Bonus %])</f>
        <v>7</v>
      </c>
      <c r="U1680" s="48" t="str">
        <v xml:space="preserve">Nisha </v>
      </c>
      <c r="V1680" s="48" t="str">
        <v>Kapoor</v>
      </c>
    </row>
    <row r="1681" spans="1:22" x14ac:dyDescent="0.35">
      <c r="A1681" s="9" t="s">
        <v>4412</v>
      </c>
      <c r="B1681" s="41" t="str">
        <f>LEFT(Table1[[#This Row],[Employee Name]],FIND(" ",Table1[[#This Row],[Employee Name]]))</f>
        <v xml:space="preserve">Pooja </v>
      </c>
      <c r="C1681" s="41" t="str">
        <f>RIGHT(Table1[[#This Row],[Employee Name]],LEN(Table1[[#This Row],[Employee Name]])-FIND(" ",Table1[[#This Row],[Employee Name]]))</f>
        <v>Das</v>
      </c>
      <c r="D1681" s="23">
        <f>Table1[[#This Row],[Basic Salary]]+Table1[[#This Row],[Bonus]]</f>
        <v>106642</v>
      </c>
      <c r="E1681" s="10">
        <v>94</v>
      </c>
      <c r="F1681" s="46">
        <v>40</v>
      </c>
      <c r="G1681" s="10" t="str" cm="1">
        <f t="array" ref="G1681">_xlfn.IFS(Table1[[#This Row],[Performance Score]]&gt;=80,"Excellent",Table1[[#This Row],[Performance Score]]&gt;=60,"Good",Table1[[#This Row],[Performance Score]]&gt;=40,"Need Improvement")</f>
        <v>Need Improvement</v>
      </c>
      <c r="H1681" s="30">
        <f>Table1[[#This Row],[Bonus]]/Table1[[#This Row],[Basic Salary]]</f>
        <v>8.6177569998268505E-2</v>
      </c>
      <c r="I1681" s="10">
        <f ca="1">DATEDIF(Table1[[#This Row],[Date of Birth]],TODAY(),"y")</f>
        <v>46</v>
      </c>
      <c r="J1681" s="34">
        <v>42611</v>
      </c>
      <c r="K1681" s="33" t="str" cm="1">
        <f t="array" aca="1" ref="K1681" ca="1">_xlfn.IFS(L1681&lt;3,"Junior",L1681&lt;=7,"Mid-Level",L1681&gt;7,"Senior")</f>
        <v>Senior</v>
      </c>
      <c r="L1681" s="46">
        <f ca="1">INT(YEARFRAC(Table1[[#This Row],[Joining Date]],TODAY(),1))</f>
        <v>9</v>
      </c>
      <c r="M1681" s="25" t="str">
        <f t="shared" ca="1" si="26"/>
        <v>Yes</v>
      </c>
      <c r="N1681" s="26">
        <f>YEAR(Table1[[#This Row],[Joining Date]])</f>
        <v>2016</v>
      </c>
      <c r="O1681" s="46">
        <f>MONTH(Table1[[#This Row],[Joining Date]])</f>
        <v>8</v>
      </c>
      <c r="P1681" s="26">
        <f ca="1">NETWORKDAYS(Table1[[#This Row],[Joining Date]],TODAY())</f>
        <v>2566</v>
      </c>
      <c r="Q1681" s="26" t="str">
        <f>LEFT(Table1[[#This Row],[Department]],5)&amp;"-"&amp;RIGHT(Table1[[#This Row],[Employee ID]],3)</f>
        <v>Sales-356</v>
      </c>
      <c r="R1681" s="26" t="str">
        <f>LEFT(Table1[[#This Row],[Department]],3)</f>
        <v>Sal</v>
      </c>
      <c r="S1681" s="37">
        <f>_xlfn.XLOOKUP(Table1[[#This Row],[City]],Table2[City],Table2[Bonus %])</f>
        <v>7</v>
      </c>
      <c r="U1681" s="48" t="str">
        <v xml:space="preserve">Pooja </v>
      </c>
      <c r="V1681" s="48" t="str">
        <v>Das</v>
      </c>
    </row>
    <row r="1682" spans="1:22" x14ac:dyDescent="0.35">
      <c r="A1682" s="7" t="s">
        <v>2896</v>
      </c>
      <c r="B1682" s="40" t="str">
        <f>LEFT(Table1[[#This Row],[Employee Name]],FIND(" ",Table1[[#This Row],[Employee Name]]))</f>
        <v xml:space="preserve">Ajay </v>
      </c>
      <c r="C1682" s="40" t="str">
        <f>RIGHT(Table1[[#This Row],[Employee Name]],LEN(Table1[[#This Row],[Employee Name]])-FIND(" ",Table1[[#This Row],[Employee Name]]))</f>
        <v>Singh</v>
      </c>
      <c r="D1682" s="22">
        <f>Table1[[#This Row],[Basic Salary]]+Table1[[#This Row],[Bonus]]</f>
        <v>106635</v>
      </c>
      <c r="E1682" s="8">
        <v>97</v>
      </c>
      <c r="F1682" s="45">
        <v>67</v>
      </c>
      <c r="G1682" s="8" t="str" cm="1">
        <f t="array" ref="G1682">_xlfn.IFS(Table1[[#This Row],[Performance Score]]&gt;=80,"Excellent",Table1[[#This Row],[Performance Score]]&gt;=60,"Good",Table1[[#This Row],[Performance Score]]&gt;=40,"Need Improvement")</f>
        <v>Good</v>
      </c>
      <c r="H1682" s="29">
        <f>Table1[[#This Row],[Bonus]]/Table1[[#This Row],[Basic Salary]]</f>
        <v>0.15884935556086852</v>
      </c>
      <c r="I1682" s="8">
        <f ca="1">DATEDIF(Table1[[#This Row],[Date of Birth]],TODAY(),"y")</f>
        <v>26</v>
      </c>
      <c r="J1682" s="33">
        <v>44171</v>
      </c>
      <c r="K1682" s="33" t="str" cm="1">
        <f t="array" aca="1" ref="K1682" ca="1">_xlfn.IFS(L1682&lt;3,"Junior",L1682&lt;=7,"Mid-Level",L1682&gt;7,"Senior")</f>
        <v>Mid-Level</v>
      </c>
      <c r="L1682" s="45">
        <f ca="1">INT(YEARFRAC(Table1[[#This Row],[Joining Date]],TODAY(),1))</f>
        <v>5</v>
      </c>
      <c r="M1682" s="25" t="str">
        <f t="shared" ca="1" si="26"/>
        <v>No</v>
      </c>
      <c r="N1682" s="25">
        <f>YEAR(Table1[[#This Row],[Joining Date]])</f>
        <v>2020</v>
      </c>
      <c r="O1682" s="45">
        <f>MONTH(Table1[[#This Row],[Joining Date]])</f>
        <v>12</v>
      </c>
      <c r="P1682" s="25">
        <f ca="1">NETWORKDAYS(Table1[[#This Row],[Joining Date]],TODAY())</f>
        <v>1451</v>
      </c>
      <c r="Q1682" s="25" t="str">
        <f>LEFT(Table1[[#This Row],[Department]],5)&amp;"-"&amp;RIGHT(Table1[[#This Row],[Employee ID]],3)</f>
        <v>IT-840</v>
      </c>
      <c r="R1682" s="25" t="str">
        <f>LEFT(Table1[[#This Row],[Department]],3)</f>
        <v>IT</v>
      </c>
      <c r="S1682" s="36">
        <f>_xlfn.XLOOKUP(Table1[[#This Row],[City]],Table2[City],Table2[Bonus %])</f>
        <v>7</v>
      </c>
      <c r="U1682" s="48" t="str">
        <v xml:space="preserve">Ajay </v>
      </c>
      <c r="V1682" s="48" t="str">
        <v>Singh</v>
      </c>
    </row>
    <row r="1683" spans="1:22" x14ac:dyDescent="0.35">
      <c r="A1683" s="9" t="s">
        <v>1045</v>
      </c>
      <c r="B1683" s="41" t="str">
        <f>LEFT(Table1[[#This Row],[Employee Name]],FIND(" ",Table1[[#This Row],[Employee Name]]))</f>
        <v xml:space="preserve">Priya </v>
      </c>
      <c r="C1683" s="41" t="str">
        <f>RIGHT(Table1[[#This Row],[Employee Name]],LEN(Table1[[#This Row],[Employee Name]])-FIND(" ",Table1[[#This Row],[Employee Name]]))</f>
        <v>Reddy</v>
      </c>
      <c r="D1683" s="23">
        <f>Table1[[#This Row],[Basic Salary]]+Table1[[#This Row],[Bonus]]</f>
        <v>106621</v>
      </c>
      <c r="E1683" s="10">
        <v>99</v>
      </c>
      <c r="F1683" s="46">
        <v>90</v>
      </c>
      <c r="G1683" s="10" t="str" cm="1">
        <f t="array" ref="G1683">_xlfn.IFS(Table1[[#This Row],[Performance Score]]&gt;=80,"Excellent",Table1[[#This Row],[Performance Score]]&gt;=60,"Good",Table1[[#This Row],[Performance Score]]&gt;=40,"Need Improvement")</f>
        <v>Excellent</v>
      </c>
      <c r="H1683" s="30">
        <f>Table1[[#This Row],[Bonus]]/Table1[[#This Row],[Basic Salary]]</f>
        <v>0.20463455693771254</v>
      </c>
      <c r="I1683" s="10">
        <f ca="1">DATEDIF(Table1[[#This Row],[Date of Birth]],TODAY(),"y")</f>
        <v>19</v>
      </c>
      <c r="J1683" s="34">
        <v>42961</v>
      </c>
      <c r="K1683" s="33" t="str" cm="1">
        <f t="array" aca="1" ref="K1683" ca="1">_xlfn.IFS(L1683&lt;3,"Junior",L1683&lt;=7,"Mid-Level",L1683&gt;7,"Senior")</f>
        <v>Senior</v>
      </c>
      <c r="L1683" s="46">
        <f ca="1">INT(YEARFRAC(Table1[[#This Row],[Joining Date]],TODAY(),1))</f>
        <v>8</v>
      </c>
      <c r="M1683" s="25" t="str">
        <f t="shared" ca="1" si="26"/>
        <v>Yes</v>
      </c>
      <c r="N1683" s="26">
        <f>YEAR(Table1[[#This Row],[Joining Date]])</f>
        <v>2017</v>
      </c>
      <c r="O1683" s="46">
        <f>MONTH(Table1[[#This Row],[Joining Date]])</f>
        <v>8</v>
      </c>
      <c r="P1683" s="26">
        <f ca="1">NETWORKDAYS(Table1[[#This Row],[Joining Date]],TODAY())</f>
        <v>2316</v>
      </c>
      <c r="Q1683" s="26" t="str">
        <f>LEFT(Table1[[#This Row],[Department]],5)&amp;"-"&amp;RIGHT(Table1[[#This Row],[Employee ID]],3)</f>
        <v>Marke-989</v>
      </c>
      <c r="R1683" s="26" t="str">
        <f>LEFT(Table1[[#This Row],[Department]],3)</f>
        <v>Mar</v>
      </c>
      <c r="S1683" s="37">
        <f>_xlfn.XLOOKUP(Table1[[#This Row],[City]],Table2[City],Table2[Bonus %])</f>
        <v>5</v>
      </c>
      <c r="U1683" s="48" t="str">
        <v xml:space="preserve">Priya </v>
      </c>
      <c r="V1683" s="48" t="str">
        <v>Reddy</v>
      </c>
    </row>
    <row r="1684" spans="1:22" x14ac:dyDescent="0.35">
      <c r="A1684" s="7" t="s">
        <v>945</v>
      </c>
      <c r="B1684" s="40" t="str">
        <f>LEFT(Table1[[#This Row],[Employee Name]],FIND(" ",Table1[[#This Row],[Employee Name]]))</f>
        <v xml:space="preserve">Nisha </v>
      </c>
      <c r="C1684" s="40" t="str">
        <f>RIGHT(Table1[[#This Row],[Employee Name]],LEN(Table1[[#This Row],[Employee Name]])-FIND(" ",Table1[[#This Row],[Employee Name]]))</f>
        <v>Kapoor</v>
      </c>
      <c r="D1684" s="22">
        <f>Table1[[#This Row],[Basic Salary]]+Table1[[#This Row],[Bonus]]</f>
        <v>106618</v>
      </c>
      <c r="E1684" s="8">
        <v>62</v>
      </c>
      <c r="F1684" s="45">
        <v>57</v>
      </c>
      <c r="G1684" s="8" t="str" cm="1">
        <f t="array" ref="G1684">_xlfn.IFS(Table1[[#This Row],[Performance Score]]&gt;=80,"Excellent",Table1[[#This Row],[Performance Score]]&gt;=60,"Good",Table1[[#This Row],[Performance Score]]&gt;=40,"Need Improvement")</f>
        <v>Need Improvement</v>
      </c>
      <c r="H1684" s="29">
        <f>Table1[[#This Row],[Bonus]]/Table1[[#This Row],[Basic Salary]]</f>
        <v>0.18828852926753153</v>
      </c>
      <c r="I1684" s="8">
        <f ca="1">DATEDIF(Table1[[#This Row],[Date of Birth]],TODAY(),"y")</f>
        <v>35</v>
      </c>
      <c r="J1684" s="33">
        <v>42910</v>
      </c>
      <c r="K1684" s="33" t="str" cm="1">
        <f t="array" aca="1" ref="K1684" ca="1">_xlfn.IFS(L1684&lt;3,"Junior",L1684&lt;=7,"Mid-Level",L1684&gt;7,"Senior")</f>
        <v>Senior</v>
      </c>
      <c r="L1684" s="45">
        <f ca="1">INT(YEARFRAC(Table1[[#This Row],[Joining Date]],TODAY(),1))</f>
        <v>9</v>
      </c>
      <c r="M1684" s="25" t="str">
        <f t="shared" ca="1" si="26"/>
        <v>Yes</v>
      </c>
      <c r="N1684" s="25">
        <f>YEAR(Table1[[#This Row],[Joining Date]])</f>
        <v>2017</v>
      </c>
      <c r="O1684" s="45">
        <f>MONTH(Table1[[#This Row],[Joining Date]])</f>
        <v>6</v>
      </c>
      <c r="P1684" s="25">
        <f ca="1">NETWORKDAYS(Table1[[#This Row],[Joining Date]],TODAY())</f>
        <v>2351</v>
      </c>
      <c r="Q1684" s="25" t="str">
        <f>LEFT(Table1[[#This Row],[Department]],5)&amp;"-"&amp;RIGHT(Table1[[#This Row],[Employee ID]],3)</f>
        <v>Suppo-889</v>
      </c>
      <c r="R1684" s="25" t="str">
        <f>LEFT(Table1[[#This Row],[Department]],3)</f>
        <v>Sup</v>
      </c>
      <c r="S1684" s="36">
        <f>_xlfn.XLOOKUP(Table1[[#This Row],[City]],Table2[City],Table2[Bonus %])</f>
        <v>8</v>
      </c>
      <c r="U1684" s="48" t="str">
        <v xml:space="preserve">Nisha </v>
      </c>
      <c r="V1684" s="48" t="str">
        <v>Kapoor</v>
      </c>
    </row>
    <row r="1685" spans="1:22" x14ac:dyDescent="0.35">
      <c r="A1685" s="9" t="s">
        <v>4080</v>
      </c>
      <c r="B1685" s="41" t="str">
        <f>LEFT(Table1[[#This Row],[Employee Name]],FIND(" ",Table1[[#This Row],[Employee Name]]))</f>
        <v xml:space="preserve">Swathi </v>
      </c>
      <c r="C1685" s="41" t="str">
        <f>RIGHT(Table1[[#This Row],[Employee Name]],LEN(Table1[[#This Row],[Employee Name]])-FIND(" ",Table1[[#This Row],[Employee Name]]))</f>
        <v>Ramesh</v>
      </c>
      <c r="D1685" s="23">
        <f>Table1[[#This Row],[Basic Salary]]+Table1[[#This Row],[Bonus]]</f>
        <v>106612</v>
      </c>
      <c r="E1685" s="10">
        <v>99</v>
      </c>
      <c r="F1685" s="46">
        <v>97</v>
      </c>
      <c r="G1685" s="10" t="str" cm="1">
        <f t="array" ref="G1685">_xlfn.IFS(Table1[[#This Row],[Performance Score]]&gt;=80,"Excellent",Table1[[#This Row],[Performance Score]]&gt;=60,"Good",Table1[[#This Row],[Performance Score]]&gt;=40,"Need Improvement")</f>
        <v>Excellent</v>
      </c>
      <c r="H1685" s="30">
        <f>Table1[[#This Row],[Bonus]]/Table1[[#This Row],[Basic Salary]]</f>
        <v>0.26943227281386933</v>
      </c>
      <c r="I1685" s="10">
        <f ca="1">DATEDIF(Table1[[#This Row],[Date of Birth]],TODAY(),"y")</f>
        <v>20</v>
      </c>
      <c r="J1685" s="34">
        <v>44680</v>
      </c>
      <c r="K1685" s="33" t="str" cm="1">
        <f t="array" aca="1" ref="K1685" ca="1">_xlfn.IFS(L1685&lt;3,"Junior",L1685&lt;=7,"Mid-Level",L1685&gt;7,"Senior")</f>
        <v>Mid-Level</v>
      </c>
      <c r="L1685" s="46">
        <f ca="1">INT(YEARFRAC(Table1[[#This Row],[Joining Date]],TODAY(),1))</f>
        <v>4</v>
      </c>
      <c r="M1685" s="25" t="str">
        <f t="shared" ca="1" si="26"/>
        <v>No</v>
      </c>
      <c r="N1685" s="26">
        <f>YEAR(Table1[[#This Row],[Joining Date]])</f>
        <v>2022</v>
      </c>
      <c r="O1685" s="46">
        <f>MONTH(Table1[[#This Row],[Joining Date]])</f>
        <v>4</v>
      </c>
      <c r="P1685" s="26">
        <f ca="1">NETWORKDAYS(Table1[[#This Row],[Joining Date]],TODAY())</f>
        <v>1087</v>
      </c>
      <c r="Q1685" s="26" t="str">
        <f>LEFT(Table1[[#This Row],[Department]],5)&amp;"-"&amp;RIGHT(Table1[[#This Row],[Employee ID]],3)</f>
        <v>Opera-024</v>
      </c>
      <c r="R1685" s="26" t="str">
        <f>LEFT(Table1[[#This Row],[Department]],3)</f>
        <v>Ope</v>
      </c>
      <c r="S1685" s="37">
        <f>_xlfn.XLOOKUP(Table1[[#This Row],[City]],Table2[City],Table2[Bonus %])</f>
        <v>6</v>
      </c>
      <c r="U1685" s="48" t="str">
        <v xml:space="preserve">Swathi </v>
      </c>
      <c r="V1685" s="48" t="str">
        <v>Ramesh</v>
      </c>
    </row>
    <row r="1686" spans="1:22" x14ac:dyDescent="0.35">
      <c r="A1686" s="7" t="s">
        <v>2078</v>
      </c>
      <c r="B1686" s="40" t="str">
        <f>LEFT(Table1[[#This Row],[Employee Name]],FIND(" ",Table1[[#This Row],[Employee Name]]))</f>
        <v xml:space="preserve">Krishna </v>
      </c>
      <c r="C1686" s="40" t="str">
        <f>RIGHT(Table1[[#This Row],[Employee Name]],LEN(Table1[[#This Row],[Employee Name]])-FIND(" ",Table1[[#This Row],[Employee Name]]))</f>
        <v>Chaitanya</v>
      </c>
      <c r="D1686" s="22">
        <f>Table1[[#This Row],[Basic Salary]]+Table1[[#This Row],[Bonus]]</f>
        <v>106584</v>
      </c>
      <c r="E1686" s="8">
        <v>94</v>
      </c>
      <c r="F1686" s="45">
        <v>96</v>
      </c>
      <c r="G1686" s="8" t="str" cm="1">
        <f t="array" ref="G1686">_xlfn.IFS(Table1[[#This Row],[Performance Score]]&gt;=80,"Excellent",Table1[[#This Row],[Performance Score]]&gt;=60,"Good",Table1[[#This Row],[Performance Score]]&gt;=40,"Need Improvement")</f>
        <v>Excellent</v>
      </c>
      <c r="H1686" s="29">
        <f>Table1[[#This Row],[Bonus]]/Table1[[#This Row],[Basic Salary]]</f>
        <v>0.12555045144939014</v>
      </c>
      <c r="I1686" s="8">
        <f ca="1">DATEDIF(Table1[[#This Row],[Date of Birth]],TODAY(),"y")</f>
        <v>44</v>
      </c>
      <c r="J1686" s="33">
        <v>43756</v>
      </c>
      <c r="K1686" s="33" t="str" cm="1">
        <f t="array" aca="1" ref="K1686" ca="1">_xlfn.IFS(L1686&lt;3,"Junior",L1686&lt;=7,"Mid-Level",L1686&gt;7,"Senior")</f>
        <v>Mid-Level</v>
      </c>
      <c r="L1686" s="45">
        <f ca="1">INT(YEARFRAC(Table1[[#This Row],[Joining Date]],TODAY(),1))</f>
        <v>6</v>
      </c>
      <c r="M1686" s="25" t="str">
        <f t="shared" ca="1" si="26"/>
        <v>Yes</v>
      </c>
      <c r="N1686" s="25">
        <f>YEAR(Table1[[#This Row],[Joining Date]])</f>
        <v>2019</v>
      </c>
      <c r="O1686" s="45">
        <f>MONTH(Table1[[#This Row],[Joining Date]])</f>
        <v>10</v>
      </c>
      <c r="P1686" s="25">
        <f ca="1">NETWORKDAYS(Table1[[#This Row],[Joining Date]],TODAY())</f>
        <v>1747</v>
      </c>
      <c r="Q1686" s="25" t="str">
        <f>LEFT(Table1[[#This Row],[Department]],5)&amp;"-"&amp;RIGHT(Table1[[#This Row],[Employee ID]],3)</f>
        <v>Sales-022</v>
      </c>
      <c r="R1686" s="25" t="str">
        <f>LEFT(Table1[[#This Row],[Department]],3)</f>
        <v>Sal</v>
      </c>
      <c r="S1686" s="36">
        <f>_xlfn.XLOOKUP(Table1[[#This Row],[City]],Table2[City],Table2[Bonus %])</f>
        <v>6</v>
      </c>
      <c r="U1686" s="48" t="str">
        <v xml:space="preserve">Krishna </v>
      </c>
      <c r="V1686" s="48" t="str">
        <v>Chaitanya</v>
      </c>
    </row>
    <row r="1687" spans="1:22" x14ac:dyDescent="0.35">
      <c r="A1687" s="9" t="s">
        <v>3312</v>
      </c>
      <c r="B1687" s="41" t="str">
        <f>LEFT(Table1[[#This Row],[Employee Name]],FIND(" ",Table1[[#This Row],[Employee Name]]))</f>
        <v xml:space="preserve">Priya </v>
      </c>
      <c r="C1687" s="41" t="str">
        <f>RIGHT(Table1[[#This Row],[Employee Name]],LEN(Table1[[#This Row],[Employee Name]])-FIND(" ",Table1[[#This Row],[Employee Name]]))</f>
        <v>Reddy</v>
      </c>
      <c r="D1687" s="23">
        <f>Table1[[#This Row],[Basic Salary]]+Table1[[#This Row],[Bonus]]</f>
        <v>106563</v>
      </c>
      <c r="E1687" s="10">
        <v>100</v>
      </c>
      <c r="F1687" s="46">
        <v>43</v>
      </c>
      <c r="G1687" s="10" t="str" cm="1">
        <f t="array" ref="G1687">_xlfn.IFS(Table1[[#This Row],[Performance Score]]&gt;=80,"Excellent",Table1[[#This Row],[Performance Score]]&gt;=60,"Good",Table1[[#This Row],[Performance Score]]&gt;=40,"Need Improvement")</f>
        <v>Need Improvement</v>
      </c>
      <c r="H1687" s="30">
        <f>Table1[[#This Row],[Bonus]]/Table1[[#This Row],[Basic Salary]]</f>
        <v>6.2230861244019137E-2</v>
      </c>
      <c r="I1687" s="10">
        <f ca="1">DATEDIF(Table1[[#This Row],[Date of Birth]],TODAY(),"y")</f>
        <v>45</v>
      </c>
      <c r="J1687" s="34">
        <v>44310</v>
      </c>
      <c r="K1687" s="33" t="str" cm="1">
        <f t="array" aca="1" ref="K1687" ca="1">_xlfn.IFS(L1687&lt;3,"Junior",L1687&lt;=7,"Mid-Level",L1687&gt;7,"Senior")</f>
        <v>Mid-Level</v>
      </c>
      <c r="L1687" s="46">
        <f ca="1">INT(YEARFRAC(Table1[[#This Row],[Joining Date]],TODAY(),1))</f>
        <v>5</v>
      </c>
      <c r="M1687" s="25" t="str">
        <f t="shared" ca="1" si="26"/>
        <v>No</v>
      </c>
      <c r="N1687" s="26">
        <f>YEAR(Table1[[#This Row],[Joining Date]])</f>
        <v>2021</v>
      </c>
      <c r="O1687" s="46">
        <f>MONTH(Table1[[#This Row],[Joining Date]])</f>
        <v>4</v>
      </c>
      <c r="P1687" s="26">
        <f ca="1">NETWORKDAYS(Table1[[#This Row],[Joining Date]],TODAY())</f>
        <v>1351</v>
      </c>
      <c r="Q1687" s="26" t="str">
        <f>LEFT(Table1[[#This Row],[Department]],5)&amp;"-"&amp;RIGHT(Table1[[#This Row],[Employee ID]],3)</f>
        <v>Finan-256</v>
      </c>
      <c r="R1687" s="26" t="str">
        <f>LEFT(Table1[[#This Row],[Department]],3)</f>
        <v>Fin</v>
      </c>
      <c r="S1687" s="37">
        <f>_xlfn.XLOOKUP(Table1[[#This Row],[City]],Table2[City],Table2[Bonus %])</f>
        <v>8</v>
      </c>
      <c r="U1687" s="48" t="str">
        <v xml:space="preserve">Priya </v>
      </c>
      <c r="V1687" s="48" t="str">
        <v>Reddy</v>
      </c>
    </row>
    <row r="1688" spans="1:22" x14ac:dyDescent="0.35">
      <c r="A1688" s="7" t="s">
        <v>1299</v>
      </c>
      <c r="B1688" s="40" t="str">
        <f>LEFT(Table1[[#This Row],[Employee Name]],FIND(" ",Table1[[#This Row],[Employee Name]]))</f>
        <v xml:space="preserve">Ravi </v>
      </c>
      <c r="C1688" s="40" t="str">
        <f>RIGHT(Table1[[#This Row],[Employee Name]],LEN(Table1[[#This Row],[Employee Name]])-FIND(" ",Table1[[#This Row],[Employee Name]]))</f>
        <v>Teja</v>
      </c>
      <c r="D1688" s="22">
        <f>Table1[[#This Row],[Basic Salary]]+Table1[[#This Row],[Bonus]]</f>
        <v>106536</v>
      </c>
      <c r="E1688" s="8">
        <v>70</v>
      </c>
      <c r="F1688" s="45">
        <v>64</v>
      </c>
      <c r="G1688" s="8" t="str" cm="1">
        <f t="array" ref="G1688">_xlfn.IFS(Table1[[#This Row],[Performance Score]]&gt;=80,"Excellent",Table1[[#This Row],[Performance Score]]&gt;=60,"Good",Table1[[#This Row],[Performance Score]]&gt;=40,"Need Improvement")</f>
        <v>Good</v>
      </c>
      <c r="H1688" s="29">
        <f>Table1[[#This Row],[Bonus]]/Table1[[#This Row],[Basic Salary]]</f>
        <v>0.1453759649085084</v>
      </c>
      <c r="I1688" s="8">
        <f ca="1">DATEDIF(Table1[[#This Row],[Date of Birth]],TODAY(),"y")</f>
        <v>21</v>
      </c>
      <c r="J1688" s="33">
        <v>44950</v>
      </c>
      <c r="K1688" s="33" t="str" cm="1">
        <f t="array" aca="1" ref="K1688" ca="1">_xlfn.IFS(L1688&lt;3,"Junior",L1688&lt;=7,"Mid-Level",L1688&gt;7,"Senior")</f>
        <v>Mid-Level</v>
      </c>
      <c r="L1688" s="45">
        <f ca="1">INT(YEARFRAC(Table1[[#This Row],[Joining Date]],TODAY(),1))</f>
        <v>3</v>
      </c>
      <c r="M1688" s="25" t="str">
        <f t="shared" ca="1" si="26"/>
        <v>No</v>
      </c>
      <c r="N1688" s="25">
        <f>YEAR(Table1[[#This Row],[Joining Date]])</f>
        <v>2023</v>
      </c>
      <c r="O1688" s="45">
        <f>MONTH(Table1[[#This Row],[Joining Date]])</f>
        <v>1</v>
      </c>
      <c r="P1688" s="25">
        <f ca="1">NETWORKDAYS(Table1[[#This Row],[Joining Date]],TODAY())</f>
        <v>895</v>
      </c>
      <c r="Q1688" s="25" t="str">
        <f>LEFT(Table1[[#This Row],[Department]],5)&amp;"-"&amp;RIGHT(Table1[[#This Row],[Employee ID]],3)</f>
        <v>IT-243</v>
      </c>
      <c r="R1688" s="25" t="str">
        <f>LEFT(Table1[[#This Row],[Department]],3)</f>
        <v>IT</v>
      </c>
      <c r="S1688" s="36">
        <f>_xlfn.XLOOKUP(Table1[[#This Row],[City]],Table2[City],Table2[Bonus %])</f>
        <v>8</v>
      </c>
      <c r="U1688" s="48" t="str">
        <v xml:space="preserve">Ravi </v>
      </c>
      <c r="V1688" s="48" t="str">
        <v>Teja</v>
      </c>
    </row>
    <row r="1689" spans="1:22" x14ac:dyDescent="0.35">
      <c r="A1689" s="9" t="s">
        <v>3192</v>
      </c>
      <c r="B1689" s="41" t="str">
        <f>LEFT(Table1[[#This Row],[Employee Name]],FIND(" ",Table1[[#This Row],[Employee Name]]))</f>
        <v xml:space="preserve">Krishna </v>
      </c>
      <c r="C1689" s="41" t="str">
        <f>RIGHT(Table1[[#This Row],[Employee Name]],LEN(Table1[[#This Row],[Employee Name]])-FIND(" ",Table1[[#This Row],[Employee Name]]))</f>
        <v>Chaitanya</v>
      </c>
      <c r="D1689" s="23">
        <f>Table1[[#This Row],[Basic Salary]]+Table1[[#This Row],[Bonus]]</f>
        <v>106507</v>
      </c>
      <c r="E1689" s="10">
        <v>65</v>
      </c>
      <c r="F1689" s="46">
        <v>98</v>
      </c>
      <c r="G1689" s="10" t="str" cm="1">
        <f t="array" ref="G1689">_xlfn.IFS(Table1[[#This Row],[Performance Score]]&gt;=80,"Excellent",Table1[[#This Row],[Performance Score]]&gt;=60,"Good",Table1[[#This Row],[Performance Score]]&gt;=40,"Need Improvement")</f>
        <v>Excellent</v>
      </c>
      <c r="H1689" s="30">
        <f>Table1[[#This Row],[Bonus]]/Table1[[#This Row],[Basic Salary]]</f>
        <v>9.8451954909705958E-2</v>
      </c>
      <c r="I1689" s="10">
        <f ca="1">DATEDIF(Table1[[#This Row],[Date of Birth]],TODAY(),"y")</f>
        <v>32</v>
      </c>
      <c r="J1689" s="34">
        <v>45587</v>
      </c>
      <c r="K1689" s="33" t="str" cm="1">
        <f t="array" aca="1" ref="K1689" ca="1">_xlfn.IFS(L1689&lt;3,"Junior",L1689&lt;=7,"Mid-Level",L1689&gt;7,"Senior")</f>
        <v>Junior</v>
      </c>
      <c r="L1689" s="46">
        <f ca="1">INT(YEARFRAC(Table1[[#This Row],[Joining Date]],TODAY(),1))</f>
        <v>1</v>
      </c>
      <c r="M1689" s="25" t="str">
        <f t="shared" ca="1" si="26"/>
        <v>No</v>
      </c>
      <c r="N1689" s="26">
        <f>YEAR(Table1[[#This Row],[Joining Date]])</f>
        <v>2024</v>
      </c>
      <c r="O1689" s="46">
        <f>MONTH(Table1[[#This Row],[Joining Date]])</f>
        <v>10</v>
      </c>
      <c r="P1689" s="26">
        <f ca="1">NETWORKDAYS(Table1[[#This Row],[Joining Date]],TODAY())</f>
        <v>440</v>
      </c>
      <c r="Q1689" s="26" t="str">
        <f>LEFT(Table1[[#This Row],[Department]],5)&amp;"-"&amp;RIGHT(Table1[[#This Row],[Employee ID]],3)</f>
        <v>IT-136</v>
      </c>
      <c r="R1689" s="26" t="str">
        <f>LEFT(Table1[[#This Row],[Department]],3)</f>
        <v>IT</v>
      </c>
      <c r="S1689" s="37">
        <f>_xlfn.XLOOKUP(Table1[[#This Row],[City]],Table2[City],Table2[Bonus %])</f>
        <v>7</v>
      </c>
      <c r="U1689" s="48" t="str">
        <v xml:space="preserve">Krishna </v>
      </c>
      <c r="V1689" s="48" t="str">
        <v>Chaitanya</v>
      </c>
    </row>
    <row r="1690" spans="1:22" x14ac:dyDescent="0.35">
      <c r="A1690" s="7" t="s">
        <v>583</v>
      </c>
      <c r="B1690" s="40" t="str">
        <f>LEFT(Table1[[#This Row],[Employee Name]],FIND(" ",Table1[[#This Row],[Employee Name]]))</f>
        <v xml:space="preserve">Ishita </v>
      </c>
      <c r="C1690" s="40" t="str">
        <f>RIGHT(Table1[[#This Row],[Employee Name]],LEN(Table1[[#This Row],[Employee Name]])-FIND(" ",Table1[[#This Row],[Employee Name]]))</f>
        <v>Roy</v>
      </c>
      <c r="D1690" s="22">
        <f>Table1[[#This Row],[Basic Salary]]+Table1[[#This Row],[Bonus]]</f>
        <v>106486</v>
      </c>
      <c r="E1690" s="8">
        <v>97</v>
      </c>
      <c r="F1690" s="45">
        <v>78</v>
      </c>
      <c r="G1690" s="8" t="str" cm="1">
        <f t="array" ref="G1690">_xlfn.IFS(Table1[[#This Row],[Performance Score]]&gt;=80,"Excellent",Table1[[#This Row],[Performance Score]]&gt;=60,"Good",Table1[[#This Row],[Performance Score]]&gt;=40,"Need Improvement")</f>
        <v>Good</v>
      </c>
      <c r="H1690" s="29">
        <f>Table1[[#This Row],[Bonus]]/Table1[[#This Row],[Basic Salary]]</f>
        <v>0.11288080681402518</v>
      </c>
      <c r="I1690" s="8">
        <f ca="1">DATEDIF(Table1[[#This Row],[Date of Birth]],TODAY(),"y")</f>
        <v>15</v>
      </c>
      <c r="J1690" s="33">
        <v>42558</v>
      </c>
      <c r="K1690" s="33" t="str" cm="1">
        <f t="array" aca="1" ref="K1690" ca="1">_xlfn.IFS(L1690&lt;3,"Junior",L1690&lt;=7,"Mid-Level",L1690&gt;7,"Senior")</f>
        <v>Senior</v>
      </c>
      <c r="L1690" s="45">
        <f ca="1">INT(YEARFRAC(Table1[[#This Row],[Joining Date]],TODAY(),1))</f>
        <v>9</v>
      </c>
      <c r="M1690" s="25" t="str">
        <f t="shared" ca="1" si="26"/>
        <v>Yes</v>
      </c>
      <c r="N1690" s="25">
        <f>YEAR(Table1[[#This Row],[Joining Date]])</f>
        <v>2016</v>
      </c>
      <c r="O1690" s="45">
        <f>MONTH(Table1[[#This Row],[Joining Date]])</f>
        <v>7</v>
      </c>
      <c r="P1690" s="25">
        <f ca="1">NETWORKDAYS(Table1[[#This Row],[Joining Date]],TODAY())</f>
        <v>2603</v>
      </c>
      <c r="Q1690" s="25" t="str">
        <f>LEFT(Table1[[#This Row],[Department]],5)&amp;"-"&amp;RIGHT(Table1[[#This Row],[Employee ID]],3)</f>
        <v>Opera-527</v>
      </c>
      <c r="R1690" s="25" t="str">
        <f>LEFT(Table1[[#This Row],[Department]],3)</f>
        <v>Ope</v>
      </c>
      <c r="S1690" s="36">
        <f>_xlfn.XLOOKUP(Table1[[#This Row],[City]],Table2[City],Table2[Bonus %])</f>
        <v>8</v>
      </c>
      <c r="U1690" s="48" t="str">
        <v xml:space="preserve">Ishita </v>
      </c>
      <c r="V1690" s="48" t="str">
        <v>Roy</v>
      </c>
    </row>
    <row r="1691" spans="1:22" x14ac:dyDescent="0.35">
      <c r="A1691" s="9" t="s">
        <v>2021</v>
      </c>
      <c r="B1691" s="41" t="str">
        <f>LEFT(Table1[[#This Row],[Employee Name]],FIND(" ",Table1[[#This Row],[Employee Name]]))</f>
        <v xml:space="preserve">Aarav </v>
      </c>
      <c r="C1691" s="41" t="str">
        <f>RIGHT(Table1[[#This Row],[Employee Name]],LEN(Table1[[#This Row],[Employee Name]])-FIND(" ",Table1[[#This Row],[Employee Name]]))</f>
        <v>Sharma</v>
      </c>
      <c r="D1691" s="23">
        <f>Table1[[#This Row],[Basic Salary]]+Table1[[#This Row],[Bonus]]</f>
        <v>106471</v>
      </c>
      <c r="E1691" s="10">
        <v>66</v>
      </c>
      <c r="F1691" s="46">
        <v>45</v>
      </c>
      <c r="G1691" s="10" t="str" cm="1">
        <f t="array" ref="G1691">_xlfn.IFS(Table1[[#This Row],[Performance Score]]&gt;=80,"Excellent",Table1[[#This Row],[Performance Score]]&gt;=60,"Good",Table1[[#This Row],[Performance Score]]&gt;=40,"Need Improvement")</f>
        <v>Need Improvement</v>
      </c>
      <c r="H1691" s="30">
        <f>Table1[[#This Row],[Bonus]]/Table1[[#This Row],[Basic Salary]]</f>
        <v>0.11079696612450575</v>
      </c>
      <c r="I1691" s="10">
        <f ca="1">DATEDIF(Table1[[#This Row],[Date of Birth]],TODAY(),"y")</f>
        <v>25</v>
      </c>
      <c r="J1691" s="34">
        <v>44116</v>
      </c>
      <c r="K1691" s="33" t="str" cm="1">
        <f t="array" aca="1" ref="K1691" ca="1">_xlfn.IFS(L1691&lt;3,"Junior",L1691&lt;=7,"Mid-Level",L1691&gt;7,"Senior")</f>
        <v>Mid-Level</v>
      </c>
      <c r="L1691" s="46">
        <f ca="1">INT(YEARFRAC(Table1[[#This Row],[Joining Date]],TODAY(),1))</f>
        <v>5</v>
      </c>
      <c r="M1691" s="25" t="str">
        <f t="shared" ca="1" si="26"/>
        <v>No</v>
      </c>
      <c r="N1691" s="26">
        <f>YEAR(Table1[[#This Row],[Joining Date]])</f>
        <v>2020</v>
      </c>
      <c r="O1691" s="46">
        <f>MONTH(Table1[[#This Row],[Joining Date]])</f>
        <v>10</v>
      </c>
      <c r="P1691" s="26">
        <f ca="1">NETWORKDAYS(Table1[[#This Row],[Joining Date]],TODAY())</f>
        <v>1491</v>
      </c>
      <c r="Q1691" s="26" t="str">
        <f>LEFT(Table1[[#This Row],[Department]],5)&amp;"-"&amp;RIGHT(Table1[[#This Row],[Employee ID]],3)</f>
        <v>IT-965</v>
      </c>
      <c r="R1691" s="26" t="str">
        <f>LEFT(Table1[[#This Row],[Department]],3)</f>
        <v>IT</v>
      </c>
      <c r="S1691" s="37">
        <f>_xlfn.XLOOKUP(Table1[[#This Row],[City]],Table2[City],Table2[Bonus %])</f>
        <v>8</v>
      </c>
      <c r="U1691" s="48" t="str">
        <v xml:space="preserve">Aarav </v>
      </c>
      <c r="V1691" s="48" t="str">
        <v>Sharma</v>
      </c>
    </row>
    <row r="1692" spans="1:22" x14ac:dyDescent="0.35">
      <c r="A1692" s="7" t="s">
        <v>2635</v>
      </c>
      <c r="B1692" s="40" t="str">
        <f>LEFT(Table1[[#This Row],[Employee Name]],FIND(" ",Table1[[#This Row],[Employee Name]]))</f>
        <v xml:space="preserve">Ravi </v>
      </c>
      <c r="C1692" s="40" t="str">
        <f>RIGHT(Table1[[#This Row],[Employee Name]],LEN(Table1[[#This Row],[Employee Name]])-FIND(" ",Table1[[#This Row],[Employee Name]]))</f>
        <v>Teja</v>
      </c>
      <c r="D1692" s="22">
        <f>Table1[[#This Row],[Basic Salary]]+Table1[[#This Row],[Bonus]]</f>
        <v>106458</v>
      </c>
      <c r="E1692" s="8">
        <v>71</v>
      </c>
      <c r="F1692" s="45">
        <v>45</v>
      </c>
      <c r="G1692" s="8" t="str" cm="1">
        <f t="array" ref="G1692">_xlfn.IFS(Table1[[#This Row],[Performance Score]]&gt;=80,"Excellent",Table1[[#This Row],[Performance Score]]&gt;=60,"Good",Table1[[#This Row],[Performance Score]]&gt;=40,"Need Improvement")</f>
        <v>Need Improvement</v>
      </c>
      <c r="H1692" s="29">
        <f>Table1[[#This Row],[Bonus]]/Table1[[#This Row],[Basic Salary]]</f>
        <v>0.10255188698786197</v>
      </c>
      <c r="I1692" s="8">
        <f ca="1">DATEDIF(Table1[[#This Row],[Date of Birth]],TODAY(),"y")</f>
        <v>14</v>
      </c>
      <c r="J1692" s="33">
        <v>44479</v>
      </c>
      <c r="K1692" s="33" t="str" cm="1">
        <f t="array" aca="1" ref="K1692" ca="1">_xlfn.IFS(L1692&lt;3,"Junior",L1692&lt;=7,"Mid-Level",L1692&gt;7,"Senior")</f>
        <v>Mid-Level</v>
      </c>
      <c r="L1692" s="45">
        <f ca="1">INT(YEARFRAC(Table1[[#This Row],[Joining Date]],TODAY(),1))</f>
        <v>4</v>
      </c>
      <c r="M1692" s="25" t="str">
        <f t="shared" ca="1" si="26"/>
        <v>No</v>
      </c>
      <c r="N1692" s="25">
        <f>YEAR(Table1[[#This Row],[Joining Date]])</f>
        <v>2021</v>
      </c>
      <c r="O1692" s="45">
        <f>MONTH(Table1[[#This Row],[Joining Date]])</f>
        <v>10</v>
      </c>
      <c r="P1692" s="25">
        <f ca="1">NETWORKDAYS(Table1[[#This Row],[Joining Date]],TODAY())</f>
        <v>1231</v>
      </c>
      <c r="Q1692" s="25" t="str">
        <f>LEFT(Table1[[#This Row],[Department]],5)&amp;"-"&amp;RIGHT(Table1[[#This Row],[Employee ID]],3)</f>
        <v>HR-579</v>
      </c>
      <c r="R1692" s="25" t="str">
        <f>LEFT(Table1[[#This Row],[Department]],3)</f>
        <v>HR</v>
      </c>
      <c r="S1692" s="36">
        <f>_xlfn.XLOOKUP(Table1[[#This Row],[City]],Table2[City],Table2[Bonus %])</f>
        <v>5</v>
      </c>
      <c r="U1692" s="48" t="str">
        <v xml:space="preserve">Ravi </v>
      </c>
      <c r="V1692" s="48" t="str">
        <v>Teja</v>
      </c>
    </row>
    <row r="1693" spans="1:22" x14ac:dyDescent="0.35">
      <c r="A1693" s="9" t="s">
        <v>406</v>
      </c>
      <c r="B1693" s="41" t="str">
        <f>LEFT(Table1[[#This Row],[Employee Name]],FIND(" ",Table1[[#This Row],[Employee Name]]))</f>
        <v xml:space="preserve">Meera </v>
      </c>
      <c r="C1693" s="41" t="str">
        <f>RIGHT(Table1[[#This Row],[Employee Name]],LEN(Table1[[#This Row],[Employee Name]])-FIND(" ",Table1[[#This Row],[Employee Name]]))</f>
        <v>Joshi</v>
      </c>
      <c r="D1693" s="23">
        <f>Table1[[#This Row],[Basic Salary]]+Table1[[#This Row],[Bonus]]</f>
        <v>106387</v>
      </c>
      <c r="E1693" s="10">
        <v>84</v>
      </c>
      <c r="F1693" s="46">
        <v>57</v>
      </c>
      <c r="G1693" s="10" t="str" cm="1">
        <f t="array" ref="G1693">_xlfn.IFS(Table1[[#This Row],[Performance Score]]&gt;=80,"Excellent",Table1[[#This Row],[Performance Score]]&gt;=60,"Good",Table1[[#This Row],[Performance Score]]&gt;=40,"Need Improvement")</f>
        <v>Need Improvement</v>
      </c>
      <c r="H1693" s="30">
        <f>Table1[[#This Row],[Bonus]]/Table1[[#This Row],[Basic Salary]]</f>
        <v>0.17103105152505807</v>
      </c>
      <c r="I1693" s="10">
        <f ca="1">DATEDIF(Table1[[#This Row],[Date of Birth]],TODAY(),"y")</f>
        <v>21</v>
      </c>
      <c r="J1693" s="34">
        <v>43414</v>
      </c>
      <c r="K1693" s="33" t="str" cm="1">
        <f t="array" aca="1" ref="K1693" ca="1">_xlfn.IFS(L1693&lt;3,"Junior",L1693&lt;=7,"Mid-Level",L1693&gt;7,"Senior")</f>
        <v>Mid-Level</v>
      </c>
      <c r="L1693" s="46">
        <f ca="1">INT(YEARFRAC(Table1[[#This Row],[Joining Date]],TODAY(),1))</f>
        <v>7</v>
      </c>
      <c r="M1693" s="25" t="str">
        <f t="shared" ca="1" si="26"/>
        <v>Yes</v>
      </c>
      <c r="N1693" s="26">
        <f>YEAR(Table1[[#This Row],[Joining Date]])</f>
        <v>2018</v>
      </c>
      <c r="O1693" s="46">
        <f>MONTH(Table1[[#This Row],[Joining Date]])</f>
        <v>11</v>
      </c>
      <c r="P1693" s="26">
        <f ca="1">NETWORKDAYS(Table1[[#This Row],[Joining Date]],TODAY())</f>
        <v>1991</v>
      </c>
      <c r="Q1693" s="26" t="str">
        <f>LEFT(Table1[[#This Row],[Department]],5)&amp;"-"&amp;RIGHT(Table1[[#This Row],[Employee ID]],3)</f>
        <v>Opera-350</v>
      </c>
      <c r="R1693" s="26" t="str">
        <f>LEFT(Table1[[#This Row],[Department]],3)</f>
        <v>Ope</v>
      </c>
      <c r="S1693" s="37">
        <f>_xlfn.XLOOKUP(Table1[[#This Row],[City]],Table2[City],Table2[Bonus %])</f>
        <v>7</v>
      </c>
      <c r="U1693" s="48" t="str">
        <v xml:space="preserve">Meera </v>
      </c>
      <c r="V1693" s="48" t="str">
        <v>Joshi</v>
      </c>
    </row>
    <row r="1694" spans="1:22" x14ac:dyDescent="0.35">
      <c r="A1694" s="7" t="s">
        <v>2103</v>
      </c>
      <c r="B1694" s="40" t="str">
        <f>LEFT(Table1[[#This Row],[Employee Name]],FIND(" ",Table1[[#This Row],[Employee Name]]))</f>
        <v xml:space="preserve">Meera </v>
      </c>
      <c r="C1694" s="40" t="str">
        <f>RIGHT(Table1[[#This Row],[Employee Name]],LEN(Table1[[#This Row],[Employee Name]])-FIND(" ",Table1[[#This Row],[Employee Name]]))</f>
        <v>Joshi</v>
      </c>
      <c r="D1694" s="22">
        <f>Table1[[#This Row],[Basic Salary]]+Table1[[#This Row],[Bonus]]</f>
        <v>106313</v>
      </c>
      <c r="E1694" s="8">
        <v>89</v>
      </c>
      <c r="F1694" s="45">
        <v>58</v>
      </c>
      <c r="G1694" s="8" t="str" cm="1">
        <f t="array" ref="G1694">_xlfn.IFS(Table1[[#This Row],[Performance Score]]&gt;=80,"Excellent",Table1[[#This Row],[Performance Score]]&gt;=60,"Good",Table1[[#This Row],[Performance Score]]&gt;=40,"Need Improvement")</f>
        <v>Need Improvement</v>
      </c>
      <c r="H1694" s="29">
        <f>Table1[[#This Row],[Bonus]]/Table1[[#This Row],[Basic Salary]]</f>
        <v>0.24536413368163343</v>
      </c>
      <c r="I1694" s="8">
        <f ca="1">DATEDIF(Table1[[#This Row],[Date of Birth]],TODAY(),"y")</f>
        <v>41</v>
      </c>
      <c r="J1694" s="33">
        <v>45984</v>
      </c>
      <c r="K1694" s="33" t="str" cm="1">
        <f t="array" aca="1" ref="K1694" ca="1">_xlfn.IFS(L1694&lt;3,"Junior",L1694&lt;=7,"Mid-Level",L1694&gt;7,"Senior")</f>
        <v>Junior</v>
      </c>
      <c r="L1694" s="45">
        <f ca="1">INT(YEARFRAC(Table1[[#This Row],[Joining Date]],TODAY(),1))</f>
        <v>0</v>
      </c>
      <c r="M1694" s="25" t="str">
        <f t="shared" ca="1" si="26"/>
        <v>No</v>
      </c>
      <c r="N1694" s="25">
        <f>YEAR(Table1[[#This Row],[Joining Date]])</f>
        <v>2025</v>
      </c>
      <c r="O1694" s="45">
        <f>MONTH(Table1[[#This Row],[Joining Date]])</f>
        <v>11</v>
      </c>
      <c r="P1694" s="25">
        <f ca="1">NETWORKDAYS(Table1[[#This Row],[Joining Date]],TODAY())</f>
        <v>156</v>
      </c>
      <c r="Q1694" s="25" t="str">
        <f>LEFT(Table1[[#This Row],[Department]],5)&amp;"-"&amp;RIGHT(Table1[[#This Row],[Employee ID]],3)</f>
        <v>Opera-047</v>
      </c>
      <c r="R1694" s="25" t="str">
        <f>LEFT(Table1[[#This Row],[Department]],3)</f>
        <v>Ope</v>
      </c>
      <c r="S1694" s="36">
        <f>_xlfn.XLOOKUP(Table1[[#This Row],[City]],Table2[City],Table2[Bonus %])</f>
        <v>6</v>
      </c>
      <c r="U1694" s="48" t="str">
        <v xml:space="preserve">Meera </v>
      </c>
      <c r="V1694" s="48" t="str">
        <v>Joshi</v>
      </c>
    </row>
    <row r="1695" spans="1:22" x14ac:dyDescent="0.35">
      <c r="A1695" s="9" t="s">
        <v>827</v>
      </c>
      <c r="B1695" s="41" t="str">
        <f>LEFT(Table1[[#This Row],[Employee Name]],FIND(" ",Table1[[#This Row],[Employee Name]]))</f>
        <v xml:space="preserve">Sneha </v>
      </c>
      <c r="C1695" s="41" t="str">
        <f>RIGHT(Table1[[#This Row],[Employee Name]],LEN(Table1[[#This Row],[Employee Name]])-FIND(" ",Table1[[#This Row],[Employee Name]]))</f>
        <v>Iyer</v>
      </c>
      <c r="D1695" s="23">
        <f>Table1[[#This Row],[Basic Salary]]+Table1[[#This Row],[Bonus]]</f>
        <v>106289</v>
      </c>
      <c r="E1695" s="10">
        <v>73</v>
      </c>
      <c r="F1695" s="46">
        <v>62</v>
      </c>
      <c r="G1695" s="10" t="str" cm="1">
        <f t="array" ref="G1695">_xlfn.IFS(Table1[[#This Row],[Performance Score]]&gt;=80,"Excellent",Table1[[#This Row],[Performance Score]]&gt;=60,"Good",Table1[[#This Row],[Performance Score]]&gt;=40,"Need Improvement")</f>
        <v>Good</v>
      </c>
      <c r="H1695" s="30">
        <f>Table1[[#This Row],[Bonus]]/Table1[[#This Row],[Basic Salary]]</f>
        <v>0.21759800215364172</v>
      </c>
      <c r="I1695" s="10">
        <f ca="1">DATEDIF(Table1[[#This Row],[Date of Birth]],TODAY(),"y")</f>
        <v>22</v>
      </c>
      <c r="J1695" s="34">
        <v>44325</v>
      </c>
      <c r="K1695" s="33" t="str" cm="1">
        <f t="array" aca="1" ref="K1695" ca="1">_xlfn.IFS(L1695&lt;3,"Junior",L1695&lt;=7,"Mid-Level",L1695&gt;7,"Senior")</f>
        <v>Mid-Level</v>
      </c>
      <c r="L1695" s="46">
        <f ca="1">INT(YEARFRAC(Table1[[#This Row],[Joining Date]],TODAY(),1))</f>
        <v>5</v>
      </c>
      <c r="M1695" s="25" t="str">
        <f t="shared" ca="1" si="26"/>
        <v>No</v>
      </c>
      <c r="N1695" s="26">
        <f>YEAR(Table1[[#This Row],[Joining Date]])</f>
        <v>2021</v>
      </c>
      <c r="O1695" s="46">
        <f>MONTH(Table1[[#This Row],[Joining Date]])</f>
        <v>5</v>
      </c>
      <c r="P1695" s="26">
        <f ca="1">NETWORKDAYS(Table1[[#This Row],[Joining Date]],TODAY())</f>
        <v>1341</v>
      </c>
      <c r="Q1695" s="26" t="str">
        <f>LEFT(Table1[[#This Row],[Department]],5)&amp;"-"&amp;RIGHT(Table1[[#This Row],[Employee ID]],3)</f>
        <v>Sales-771</v>
      </c>
      <c r="R1695" s="26" t="str">
        <f>LEFT(Table1[[#This Row],[Department]],3)</f>
        <v>Sal</v>
      </c>
      <c r="S1695" s="37">
        <f>_xlfn.XLOOKUP(Table1[[#This Row],[City]],Table2[City],Table2[Bonus %])</f>
        <v>5</v>
      </c>
      <c r="U1695" s="48" t="str">
        <v xml:space="preserve">Sneha </v>
      </c>
      <c r="V1695" s="48" t="str">
        <v>Iyer</v>
      </c>
    </row>
    <row r="1696" spans="1:22" x14ac:dyDescent="0.35">
      <c r="A1696" s="7" t="s">
        <v>4137</v>
      </c>
      <c r="B1696" s="40" t="str">
        <f>LEFT(Table1[[#This Row],[Employee Name]],FIND(" ",Table1[[#This Row],[Employee Name]]))</f>
        <v xml:space="preserve">Rohan </v>
      </c>
      <c r="C1696" s="40" t="str">
        <f>RIGHT(Table1[[#This Row],[Employee Name]],LEN(Table1[[#This Row],[Employee Name]])-FIND(" ",Table1[[#This Row],[Employee Name]]))</f>
        <v>Gupta</v>
      </c>
      <c r="D1696" s="22">
        <f>Table1[[#This Row],[Basic Salary]]+Table1[[#This Row],[Bonus]]</f>
        <v>106287</v>
      </c>
      <c r="E1696" s="8">
        <v>87</v>
      </c>
      <c r="F1696" s="45">
        <v>50</v>
      </c>
      <c r="G1696" s="8" t="str" cm="1">
        <f t="array" ref="G1696">_xlfn.IFS(Table1[[#This Row],[Performance Score]]&gt;=80,"Excellent",Table1[[#This Row],[Performance Score]]&gt;=60,"Good",Table1[[#This Row],[Performance Score]]&gt;=40,"Need Improvement")</f>
        <v>Need Improvement</v>
      </c>
      <c r="H1696" s="29">
        <f>Table1[[#This Row],[Bonus]]/Table1[[#This Row],[Basic Salary]]</f>
        <v>6.680651604420311E-2</v>
      </c>
      <c r="I1696" s="8">
        <f ca="1">DATEDIF(Table1[[#This Row],[Date of Birth]],TODAY(),"y")</f>
        <v>35</v>
      </c>
      <c r="J1696" s="33">
        <v>44612</v>
      </c>
      <c r="K1696" s="33" t="str" cm="1">
        <f t="array" aca="1" ref="K1696" ca="1">_xlfn.IFS(L1696&lt;3,"Junior",L1696&lt;=7,"Mid-Level",L1696&gt;7,"Senior")</f>
        <v>Mid-Level</v>
      </c>
      <c r="L1696" s="45">
        <f ca="1">INT(YEARFRAC(Table1[[#This Row],[Joining Date]],TODAY(),1))</f>
        <v>4</v>
      </c>
      <c r="M1696" s="25" t="str">
        <f t="shared" ca="1" si="26"/>
        <v>No</v>
      </c>
      <c r="N1696" s="25">
        <f>YEAR(Table1[[#This Row],[Joining Date]])</f>
        <v>2022</v>
      </c>
      <c r="O1696" s="45">
        <f>MONTH(Table1[[#This Row],[Joining Date]])</f>
        <v>2</v>
      </c>
      <c r="P1696" s="25">
        <f ca="1">NETWORKDAYS(Table1[[#This Row],[Joining Date]],TODAY())</f>
        <v>1136</v>
      </c>
      <c r="Q1696" s="25" t="str">
        <f>LEFT(Table1[[#This Row],[Department]],5)&amp;"-"&amp;RIGHT(Table1[[#This Row],[Employee ID]],3)</f>
        <v>Suppo-081</v>
      </c>
      <c r="R1696" s="25" t="str">
        <f>LEFT(Table1[[#This Row],[Department]],3)</f>
        <v>Sup</v>
      </c>
      <c r="S1696" s="36">
        <f>_xlfn.XLOOKUP(Table1[[#This Row],[City]],Table2[City],Table2[Bonus %])</f>
        <v>8</v>
      </c>
      <c r="U1696" s="48" t="str">
        <v xml:space="preserve">Rohan </v>
      </c>
      <c r="V1696" s="48" t="str">
        <v>Gupta</v>
      </c>
    </row>
    <row r="1697" spans="1:22" x14ac:dyDescent="0.35">
      <c r="A1697" s="9" t="s">
        <v>3334</v>
      </c>
      <c r="B1697" s="41" t="str">
        <f>LEFT(Table1[[#This Row],[Employee Name]],FIND(" ",Table1[[#This Row],[Employee Name]]))</f>
        <v xml:space="preserve">Ajay </v>
      </c>
      <c r="C1697" s="41" t="str">
        <f>RIGHT(Table1[[#This Row],[Employee Name]],LEN(Table1[[#This Row],[Employee Name]])-FIND(" ",Table1[[#This Row],[Employee Name]]))</f>
        <v>Singh</v>
      </c>
      <c r="D1697" s="23">
        <f>Table1[[#This Row],[Basic Salary]]+Table1[[#This Row],[Bonus]]</f>
        <v>106258</v>
      </c>
      <c r="E1697" s="10">
        <v>94</v>
      </c>
      <c r="F1697" s="46">
        <v>78</v>
      </c>
      <c r="G1697" s="10" t="str" cm="1">
        <f t="array" ref="G1697">_xlfn.IFS(Table1[[#This Row],[Performance Score]]&gt;=80,"Excellent",Table1[[#This Row],[Performance Score]]&gt;=60,"Good",Table1[[#This Row],[Performance Score]]&gt;=40,"Need Improvement")</f>
        <v>Good</v>
      </c>
      <c r="H1697" s="30">
        <f>Table1[[#This Row],[Bonus]]/Table1[[#This Row],[Basic Salary]]</f>
        <v>8.3800820056710384E-2</v>
      </c>
      <c r="I1697" s="10">
        <f ca="1">DATEDIF(Table1[[#This Row],[Date of Birth]],TODAY(),"y")</f>
        <v>24</v>
      </c>
      <c r="J1697" s="34">
        <v>44153</v>
      </c>
      <c r="K1697" s="33" t="str" cm="1">
        <f t="array" aca="1" ref="K1697" ca="1">_xlfn.IFS(L1697&lt;3,"Junior",L1697&lt;=7,"Mid-Level",L1697&gt;7,"Senior")</f>
        <v>Mid-Level</v>
      </c>
      <c r="L1697" s="46">
        <f ca="1">INT(YEARFRAC(Table1[[#This Row],[Joining Date]],TODAY(),1))</f>
        <v>5</v>
      </c>
      <c r="M1697" s="25" t="str">
        <f t="shared" ca="1" si="26"/>
        <v>No</v>
      </c>
      <c r="N1697" s="26">
        <f>YEAR(Table1[[#This Row],[Joining Date]])</f>
        <v>2020</v>
      </c>
      <c r="O1697" s="46">
        <f>MONTH(Table1[[#This Row],[Joining Date]])</f>
        <v>11</v>
      </c>
      <c r="P1697" s="26">
        <f ca="1">NETWORKDAYS(Table1[[#This Row],[Joining Date]],TODAY())</f>
        <v>1464</v>
      </c>
      <c r="Q1697" s="26" t="str">
        <f>LEFT(Table1[[#This Row],[Department]],5)&amp;"-"&amp;RIGHT(Table1[[#This Row],[Employee ID]],3)</f>
        <v>IT-278</v>
      </c>
      <c r="R1697" s="26" t="str">
        <f>LEFT(Table1[[#This Row],[Department]],3)</f>
        <v>IT</v>
      </c>
      <c r="S1697" s="37">
        <f>_xlfn.XLOOKUP(Table1[[#This Row],[City]],Table2[City],Table2[Bonus %])</f>
        <v>7</v>
      </c>
      <c r="U1697" s="48" t="str">
        <v xml:space="preserve">Ajay </v>
      </c>
      <c r="V1697" s="48" t="str">
        <v>Singh</v>
      </c>
    </row>
    <row r="1698" spans="1:22" x14ac:dyDescent="0.35">
      <c r="A1698" s="7" t="s">
        <v>2614</v>
      </c>
      <c r="B1698" s="40" t="str">
        <f>LEFT(Table1[[#This Row],[Employee Name]],FIND(" ",Table1[[#This Row],[Employee Name]]))</f>
        <v xml:space="preserve">Pooja </v>
      </c>
      <c r="C1698" s="40" t="str">
        <f>RIGHT(Table1[[#This Row],[Employee Name]],LEN(Table1[[#This Row],[Employee Name]])-FIND(" ",Table1[[#This Row],[Employee Name]]))</f>
        <v>Das</v>
      </c>
      <c r="D1698" s="22">
        <f>Table1[[#This Row],[Basic Salary]]+Table1[[#This Row],[Bonus]]</f>
        <v>106244</v>
      </c>
      <c r="E1698" s="8">
        <v>73</v>
      </c>
      <c r="F1698" s="45">
        <v>59</v>
      </c>
      <c r="G1698" s="8" t="str" cm="1">
        <f t="array" ref="G1698">_xlfn.IFS(Table1[[#This Row],[Performance Score]]&gt;=80,"Excellent",Table1[[#This Row],[Performance Score]]&gt;=60,"Good",Table1[[#This Row],[Performance Score]]&gt;=40,"Need Improvement")</f>
        <v>Need Improvement</v>
      </c>
      <c r="H1698" s="29">
        <f>Table1[[#This Row],[Bonus]]/Table1[[#This Row],[Basic Salary]]</f>
        <v>7.3963629747187315E-2</v>
      </c>
      <c r="I1698" s="8">
        <f ca="1">DATEDIF(Table1[[#This Row],[Date of Birth]],TODAY(),"y")</f>
        <v>33</v>
      </c>
      <c r="J1698" s="33">
        <v>45571</v>
      </c>
      <c r="K1698" s="33" t="str" cm="1">
        <f t="array" aca="1" ref="K1698" ca="1">_xlfn.IFS(L1698&lt;3,"Junior",L1698&lt;=7,"Mid-Level",L1698&gt;7,"Senior")</f>
        <v>Junior</v>
      </c>
      <c r="L1698" s="45">
        <f ca="1">INT(YEARFRAC(Table1[[#This Row],[Joining Date]],TODAY(),1))</f>
        <v>1</v>
      </c>
      <c r="M1698" s="25" t="str">
        <f t="shared" ca="1" si="26"/>
        <v>No</v>
      </c>
      <c r="N1698" s="25">
        <f>YEAR(Table1[[#This Row],[Joining Date]])</f>
        <v>2024</v>
      </c>
      <c r="O1698" s="45">
        <f>MONTH(Table1[[#This Row],[Joining Date]])</f>
        <v>10</v>
      </c>
      <c r="P1698" s="25">
        <f ca="1">NETWORKDAYS(Table1[[#This Row],[Joining Date]],TODAY())</f>
        <v>451</v>
      </c>
      <c r="Q1698" s="25" t="str">
        <f>LEFT(Table1[[#This Row],[Department]],5)&amp;"-"&amp;RIGHT(Table1[[#This Row],[Employee ID]],3)</f>
        <v>Suppo-558</v>
      </c>
      <c r="R1698" s="25" t="str">
        <f>LEFT(Table1[[#This Row],[Department]],3)</f>
        <v>Sup</v>
      </c>
      <c r="S1698" s="36">
        <f>_xlfn.XLOOKUP(Table1[[#This Row],[City]],Table2[City],Table2[Bonus %])</f>
        <v>5</v>
      </c>
      <c r="U1698" s="48" t="str">
        <v xml:space="preserve">Pooja </v>
      </c>
      <c r="V1698" s="48" t="str">
        <v>Das</v>
      </c>
    </row>
    <row r="1699" spans="1:22" x14ac:dyDescent="0.35">
      <c r="A1699" s="9" t="s">
        <v>3668</v>
      </c>
      <c r="B1699" s="41" t="str">
        <f>LEFT(Table1[[#This Row],[Employee Name]],FIND(" ",Table1[[#This Row],[Employee Name]]))</f>
        <v xml:space="preserve">Vikram </v>
      </c>
      <c r="C1699" s="41" t="str">
        <f>RIGHT(Table1[[#This Row],[Employee Name]],LEN(Table1[[#This Row],[Employee Name]])-FIND(" ",Table1[[#This Row],[Employee Name]]))</f>
        <v>Singh</v>
      </c>
      <c r="D1699" s="23">
        <f>Table1[[#This Row],[Basic Salary]]+Table1[[#This Row],[Bonus]]</f>
        <v>106239</v>
      </c>
      <c r="E1699" s="10">
        <v>74</v>
      </c>
      <c r="F1699" s="46">
        <v>78</v>
      </c>
      <c r="G1699" s="10" t="str" cm="1">
        <f t="array" ref="G1699">_xlfn.IFS(Table1[[#This Row],[Performance Score]]&gt;=80,"Excellent",Table1[[#This Row],[Performance Score]]&gt;=60,"Good",Table1[[#This Row],[Performance Score]]&gt;=40,"Need Improvement")</f>
        <v>Good</v>
      </c>
      <c r="H1699" s="30">
        <f>Table1[[#This Row],[Bonus]]/Table1[[#This Row],[Basic Salary]]</f>
        <v>6.2453747224833489E-2</v>
      </c>
      <c r="I1699" s="10">
        <f ca="1">DATEDIF(Table1[[#This Row],[Date of Birth]],TODAY(),"y")</f>
        <v>17</v>
      </c>
      <c r="J1699" s="34">
        <v>42879</v>
      </c>
      <c r="K1699" s="33" t="str" cm="1">
        <f t="array" aca="1" ref="K1699" ca="1">_xlfn.IFS(L1699&lt;3,"Junior",L1699&lt;=7,"Mid-Level",L1699&gt;7,"Senior")</f>
        <v>Senior</v>
      </c>
      <c r="L1699" s="46">
        <f ca="1">INT(YEARFRAC(Table1[[#This Row],[Joining Date]],TODAY(),1))</f>
        <v>9</v>
      </c>
      <c r="M1699" s="25" t="str">
        <f t="shared" ca="1" si="26"/>
        <v>Yes</v>
      </c>
      <c r="N1699" s="26">
        <f>YEAR(Table1[[#This Row],[Joining Date]])</f>
        <v>2017</v>
      </c>
      <c r="O1699" s="46">
        <f>MONTH(Table1[[#This Row],[Joining Date]])</f>
        <v>5</v>
      </c>
      <c r="P1699" s="26">
        <f ca="1">NETWORKDAYS(Table1[[#This Row],[Joining Date]],TODAY())</f>
        <v>2374</v>
      </c>
      <c r="Q1699" s="26" t="str">
        <f>LEFT(Table1[[#This Row],[Department]],5)&amp;"-"&amp;RIGHT(Table1[[#This Row],[Employee ID]],3)</f>
        <v>Opera-612</v>
      </c>
      <c r="R1699" s="26" t="str">
        <f>LEFT(Table1[[#This Row],[Department]],3)</f>
        <v>Ope</v>
      </c>
      <c r="S1699" s="37">
        <f>_xlfn.XLOOKUP(Table1[[#This Row],[City]],Table2[City],Table2[Bonus %])</f>
        <v>8</v>
      </c>
      <c r="U1699" s="48" t="str">
        <v xml:space="preserve">Vikram </v>
      </c>
      <c r="V1699" s="48" t="str">
        <v>Singh</v>
      </c>
    </row>
    <row r="1700" spans="1:22" x14ac:dyDescent="0.35">
      <c r="A1700" s="7" t="s">
        <v>2705</v>
      </c>
      <c r="B1700" s="40" t="str">
        <f>LEFT(Table1[[#This Row],[Employee Name]],FIND(" ",Table1[[#This Row],[Employee Name]]))</f>
        <v xml:space="preserve">Tarun </v>
      </c>
      <c r="C1700" s="40" t="str">
        <f>RIGHT(Table1[[#This Row],[Employee Name]],LEN(Table1[[#This Row],[Employee Name]])-FIND(" ",Table1[[#This Row],[Employee Name]]))</f>
        <v>Verma</v>
      </c>
      <c r="D1700" s="22">
        <f>Table1[[#This Row],[Basic Salary]]+Table1[[#This Row],[Bonus]]</f>
        <v>106224</v>
      </c>
      <c r="E1700" s="8">
        <v>66</v>
      </c>
      <c r="F1700" s="45">
        <v>51</v>
      </c>
      <c r="G1700" s="8" t="str" cm="1">
        <f t="array" ref="G1700">_xlfn.IFS(Table1[[#This Row],[Performance Score]]&gt;=80,"Excellent",Table1[[#This Row],[Performance Score]]&gt;=60,"Good",Table1[[#This Row],[Performance Score]]&gt;=40,"Need Improvement")</f>
        <v>Need Improvement</v>
      </c>
      <c r="H1700" s="29">
        <f>Table1[[#This Row],[Bonus]]/Table1[[#This Row],[Basic Salary]]</f>
        <v>0.18437249130318437</v>
      </c>
      <c r="I1700" s="8">
        <f ca="1">DATEDIF(Table1[[#This Row],[Date of Birth]],TODAY(),"y")</f>
        <v>30</v>
      </c>
      <c r="J1700" s="33">
        <v>45083</v>
      </c>
      <c r="K1700" s="33" t="str" cm="1">
        <f t="array" aca="1" ref="K1700" ca="1">_xlfn.IFS(L1700&lt;3,"Junior",L1700&lt;=7,"Mid-Level",L1700&gt;7,"Senior")</f>
        <v>Mid-Level</v>
      </c>
      <c r="L1700" s="45">
        <f ca="1">INT(YEARFRAC(Table1[[#This Row],[Joining Date]],TODAY(),1))</f>
        <v>3</v>
      </c>
      <c r="M1700" s="25" t="str">
        <f t="shared" ca="1" si="26"/>
        <v>No</v>
      </c>
      <c r="N1700" s="25">
        <f>YEAR(Table1[[#This Row],[Joining Date]])</f>
        <v>2023</v>
      </c>
      <c r="O1700" s="45">
        <f>MONTH(Table1[[#This Row],[Joining Date]])</f>
        <v>6</v>
      </c>
      <c r="P1700" s="25">
        <f ca="1">NETWORKDAYS(Table1[[#This Row],[Joining Date]],TODAY())</f>
        <v>800</v>
      </c>
      <c r="Q1700" s="25" t="str">
        <f>LEFT(Table1[[#This Row],[Department]],5)&amp;"-"&amp;RIGHT(Table1[[#This Row],[Employee ID]],3)</f>
        <v>Sales-649</v>
      </c>
      <c r="R1700" s="25" t="str">
        <f>LEFT(Table1[[#This Row],[Department]],3)</f>
        <v>Sal</v>
      </c>
      <c r="S1700" s="36">
        <f>_xlfn.XLOOKUP(Table1[[#This Row],[City]],Table2[City],Table2[Bonus %])</f>
        <v>6</v>
      </c>
      <c r="U1700" s="48" t="str">
        <v xml:space="preserve">Tarun </v>
      </c>
      <c r="V1700" s="48" t="str">
        <v>Verma</v>
      </c>
    </row>
    <row r="1701" spans="1:22" x14ac:dyDescent="0.35">
      <c r="A1701" s="9" t="s">
        <v>2316</v>
      </c>
      <c r="B1701" s="41" t="str">
        <f>LEFT(Table1[[#This Row],[Employee Name]],FIND(" ",Table1[[#This Row],[Employee Name]]))</f>
        <v xml:space="preserve">Ajay </v>
      </c>
      <c r="C1701" s="41" t="str">
        <f>RIGHT(Table1[[#This Row],[Employee Name]],LEN(Table1[[#This Row],[Employee Name]])-FIND(" ",Table1[[#This Row],[Employee Name]]))</f>
        <v>Singh</v>
      </c>
      <c r="D1701" s="23">
        <f>Table1[[#This Row],[Basic Salary]]+Table1[[#This Row],[Bonus]]</f>
        <v>106203</v>
      </c>
      <c r="E1701" s="10">
        <v>99</v>
      </c>
      <c r="F1701" s="46">
        <v>65</v>
      </c>
      <c r="G1701" s="10" t="str" cm="1">
        <f t="array" ref="G1701">_xlfn.IFS(Table1[[#This Row],[Performance Score]]&gt;=80,"Excellent",Table1[[#This Row],[Performance Score]]&gt;=60,"Good",Table1[[#This Row],[Performance Score]]&gt;=40,"Need Improvement")</f>
        <v>Good</v>
      </c>
      <c r="H1701" s="30">
        <f>Table1[[#This Row],[Bonus]]/Table1[[#This Row],[Basic Salary]]</f>
        <v>0.28899650451500147</v>
      </c>
      <c r="I1701" s="10">
        <f ca="1">DATEDIF(Table1[[#This Row],[Date of Birth]],TODAY(),"y")</f>
        <v>43</v>
      </c>
      <c r="J1701" s="34">
        <v>43252</v>
      </c>
      <c r="K1701" s="33" t="str" cm="1">
        <f t="array" aca="1" ref="K1701" ca="1">_xlfn.IFS(L1701&lt;3,"Junior",L1701&lt;=7,"Mid-Level",L1701&gt;7,"Senior")</f>
        <v>Senior</v>
      </c>
      <c r="L1701" s="46">
        <f ca="1">INT(YEARFRAC(Table1[[#This Row],[Joining Date]],TODAY(),1))</f>
        <v>8</v>
      </c>
      <c r="M1701" s="25" t="str">
        <f t="shared" ca="1" si="26"/>
        <v>Yes</v>
      </c>
      <c r="N1701" s="26">
        <f>YEAR(Table1[[#This Row],[Joining Date]])</f>
        <v>2018</v>
      </c>
      <c r="O1701" s="46">
        <f>MONTH(Table1[[#This Row],[Joining Date]])</f>
        <v>6</v>
      </c>
      <c r="P1701" s="26">
        <f ca="1">NETWORKDAYS(Table1[[#This Row],[Joining Date]],TODAY())</f>
        <v>2107</v>
      </c>
      <c r="Q1701" s="26" t="str">
        <f>LEFT(Table1[[#This Row],[Department]],5)&amp;"-"&amp;RIGHT(Table1[[#This Row],[Employee ID]],3)</f>
        <v>IT-260</v>
      </c>
      <c r="R1701" s="26" t="str">
        <f>LEFT(Table1[[#This Row],[Department]],3)</f>
        <v>IT</v>
      </c>
      <c r="S1701" s="37">
        <f>_xlfn.XLOOKUP(Table1[[#This Row],[City]],Table2[City],Table2[Bonus %])</f>
        <v>8</v>
      </c>
      <c r="U1701" s="48" t="str">
        <v xml:space="preserve">Ajay </v>
      </c>
      <c r="V1701" s="48" t="str">
        <v>Singh</v>
      </c>
    </row>
    <row r="1702" spans="1:22" x14ac:dyDescent="0.35">
      <c r="A1702" s="7" t="s">
        <v>4653</v>
      </c>
      <c r="B1702" s="40" t="str">
        <f>LEFT(Table1[[#This Row],[Employee Name]],FIND(" ",Table1[[#This Row],[Employee Name]]))</f>
        <v xml:space="preserve">Gayathri </v>
      </c>
      <c r="C1702" s="40" t="str">
        <f>RIGHT(Table1[[#This Row],[Employee Name]],LEN(Table1[[#This Row],[Employee Name]])-FIND(" ",Table1[[#This Row],[Employee Name]]))</f>
        <v>Iyer</v>
      </c>
      <c r="D1702" s="22">
        <f>Table1[[#This Row],[Basic Salary]]+Table1[[#This Row],[Bonus]]</f>
        <v>106185</v>
      </c>
      <c r="E1702" s="8">
        <v>78</v>
      </c>
      <c r="F1702" s="45">
        <v>55</v>
      </c>
      <c r="G1702" s="8" t="str" cm="1">
        <f t="array" ref="G1702">_xlfn.IFS(Table1[[#This Row],[Performance Score]]&gt;=80,"Excellent",Table1[[#This Row],[Performance Score]]&gt;=60,"Good",Table1[[#This Row],[Performance Score]]&gt;=40,"Need Improvement")</f>
        <v>Need Improvement</v>
      </c>
      <c r="H1702" s="29">
        <f>Table1[[#This Row],[Bonus]]/Table1[[#This Row],[Basic Salary]]</f>
        <v>0.19130961596715021</v>
      </c>
      <c r="I1702" s="8">
        <f ca="1">DATEDIF(Table1[[#This Row],[Date of Birth]],TODAY(),"y")</f>
        <v>33</v>
      </c>
      <c r="J1702" s="33">
        <v>45899</v>
      </c>
      <c r="K1702" s="33" t="str" cm="1">
        <f t="array" aca="1" ref="K1702" ca="1">_xlfn.IFS(L1702&lt;3,"Junior",L1702&lt;=7,"Mid-Level",L1702&gt;7,"Senior")</f>
        <v>Junior</v>
      </c>
      <c r="L1702" s="45">
        <f ca="1">INT(YEARFRAC(Table1[[#This Row],[Joining Date]],TODAY(),1))</f>
        <v>0</v>
      </c>
      <c r="M1702" s="25" t="str">
        <f t="shared" ca="1" si="26"/>
        <v>No</v>
      </c>
      <c r="N1702" s="25">
        <f>YEAR(Table1[[#This Row],[Joining Date]])</f>
        <v>2025</v>
      </c>
      <c r="O1702" s="45">
        <f>MONTH(Table1[[#This Row],[Joining Date]])</f>
        <v>8</v>
      </c>
      <c r="P1702" s="25">
        <f ca="1">NETWORKDAYS(Table1[[#This Row],[Joining Date]],TODAY())</f>
        <v>216</v>
      </c>
      <c r="Q1702" s="25" t="str">
        <f>LEFT(Table1[[#This Row],[Department]],5)&amp;"-"&amp;RIGHT(Table1[[#This Row],[Employee ID]],3)</f>
        <v>Opera-597</v>
      </c>
      <c r="R1702" s="25" t="str">
        <f>LEFT(Table1[[#This Row],[Department]],3)</f>
        <v>Ope</v>
      </c>
      <c r="S1702" s="36">
        <f>_xlfn.XLOOKUP(Table1[[#This Row],[City]],Table2[City],Table2[Bonus %])</f>
        <v>6</v>
      </c>
      <c r="U1702" s="48" t="str">
        <v xml:space="preserve">Gayathri </v>
      </c>
      <c r="V1702" s="48" t="str">
        <v>Iyer</v>
      </c>
    </row>
    <row r="1703" spans="1:22" x14ac:dyDescent="0.35">
      <c r="A1703" s="9" t="s">
        <v>4991</v>
      </c>
      <c r="B1703" s="41" t="str">
        <f>LEFT(Table1[[#This Row],[Employee Name]],FIND(" ",Table1[[#This Row],[Employee Name]]))</f>
        <v xml:space="preserve">Kavya </v>
      </c>
      <c r="C1703" s="41" t="str">
        <f>RIGHT(Table1[[#This Row],[Employee Name]],LEN(Table1[[#This Row],[Employee Name]])-FIND(" ",Table1[[#This Row],[Employee Name]]))</f>
        <v>Nair</v>
      </c>
      <c r="D1703" s="23">
        <f>Table1[[#This Row],[Basic Salary]]+Table1[[#This Row],[Bonus]]</f>
        <v>106134</v>
      </c>
      <c r="E1703" s="10">
        <v>93</v>
      </c>
      <c r="F1703" s="46">
        <v>64</v>
      </c>
      <c r="G1703" s="10" t="str" cm="1">
        <f t="array" ref="G1703">_xlfn.IFS(Table1[[#This Row],[Performance Score]]&gt;=80,"Excellent",Table1[[#This Row],[Performance Score]]&gt;=60,"Good",Table1[[#This Row],[Performance Score]]&gt;=40,"Need Improvement")</f>
        <v>Good</v>
      </c>
      <c r="H1703" s="30">
        <f>Table1[[#This Row],[Bonus]]/Table1[[#This Row],[Basic Salary]]</f>
        <v>0.10651917803934652</v>
      </c>
      <c r="I1703" s="10">
        <f ca="1">DATEDIF(Table1[[#This Row],[Date of Birth]],TODAY(),"y")</f>
        <v>16</v>
      </c>
      <c r="J1703" s="34">
        <v>45519</v>
      </c>
      <c r="K1703" s="33" t="str" cm="1">
        <f t="array" aca="1" ref="K1703" ca="1">_xlfn.IFS(L1703&lt;3,"Junior",L1703&lt;=7,"Mid-Level",L1703&gt;7,"Senior")</f>
        <v>Junior</v>
      </c>
      <c r="L1703" s="46">
        <f ca="1">INT(YEARFRAC(Table1[[#This Row],[Joining Date]],TODAY(),1))</f>
        <v>1</v>
      </c>
      <c r="M1703" s="25" t="str">
        <f t="shared" ca="1" si="26"/>
        <v>No</v>
      </c>
      <c r="N1703" s="26">
        <f>YEAR(Table1[[#This Row],[Joining Date]])</f>
        <v>2024</v>
      </c>
      <c r="O1703" s="46">
        <f>MONTH(Table1[[#This Row],[Joining Date]])</f>
        <v>8</v>
      </c>
      <c r="P1703" s="26">
        <f ca="1">NETWORKDAYS(Table1[[#This Row],[Joining Date]],TODAY())</f>
        <v>488</v>
      </c>
      <c r="Q1703" s="26" t="str">
        <f>LEFT(Table1[[#This Row],[Department]],5)&amp;"-"&amp;RIGHT(Table1[[#This Row],[Employee ID]],3)</f>
        <v>HR-935</v>
      </c>
      <c r="R1703" s="26" t="str">
        <f>LEFT(Table1[[#This Row],[Department]],3)</f>
        <v>HR</v>
      </c>
      <c r="S1703" s="37">
        <f>_xlfn.XLOOKUP(Table1[[#This Row],[City]],Table2[City],Table2[Bonus %])</f>
        <v>7</v>
      </c>
      <c r="U1703" s="48" t="str">
        <v xml:space="preserve">Kavya </v>
      </c>
      <c r="V1703" s="48" t="str">
        <v>Nair</v>
      </c>
    </row>
    <row r="1704" spans="1:22" x14ac:dyDescent="0.35">
      <c r="A1704" s="7" t="s">
        <v>1073</v>
      </c>
      <c r="B1704" s="40" t="str">
        <f>LEFT(Table1[[#This Row],[Employee Name]],FIND(" ",Table1[[#This Row],[Employee Name]]))</f>
        <v xml:space="preserve">Ravi </v>
      </c>
      <c r="C1704" s="40" t="str">
        <f>RIGHT(Table1[[#This Row],[Employee Name]],LEN(Table1[[#This Row],[Employee Name]])-FIND(" ",Table1[[#This Row],[Employee Name]]))</f>
        <v>Teja</v>
      </c>
      <c r="D1704" s="22">
        <f>Table1[[#This Row],[Basic Salary]]+Table1[[#This Row],[Bonus]]</f>
        <v>106124</v>
      </c>
      <c r="E1704" s="8">
        <v>83</v>
      </c>
      <c r="F1704" s="45">
        <v>74</v>
      </c>
      <c r="G1704" s="8" t="str" cm="1">
        <f t="array" ref="G1704">_xlfn.IFS(Table1[[#This Row],[Performance Score]]&gt;=80,"Excellent",Table1[[#This Row],[Performance Score]]&gt;=60,"Good",Table1[[#This Row],[Performance Score]]&gt;=40,"Need Improvement")</f>
        <v>Good</v>
      </c>
      <c r="H1704" s="29">
        <f>Table1[[#This Row],[Bonus]]/Table1[[#This Row],[Basic Salary]]</f>
        <v>0.16184407878170812</v>
      </c>
      <c r="I1704" s="8">
        <f ca="1">DATEDIF(Table1[[#This Row],[Date of Birth]],TODAY(),"y")</f>
        <v>40</v>
      </c>
      <c r="J1704" s="33">
        <v>42351</v>
      </c>
      <c r="K1704" s="33" t="str" cm="1">
        <f t="array" aca="1" ref="K1704" ca="1">_xlfn.IFS(L1704&lt;3,"Junior",L1704&lt;=7,"Mid-Level",L1704&gt;7,"Senior")</f>
        <v>Senior</v>
      </c>
      <c r="L1704" s="45">
        <f ca="1">INT(YEARFRAC(Table1[[#This Row],[Joining Date]],TODAY(),1))</f>
        <v>10</v>
      </c>
      <c r="M1704" s="25" t="str">
        <f t="shared" ca="1" si="26"/>
        <v>Yes</v>
      </c>
      <c r="N1704" s="25">
        <f>YEAR(Table1[[#This Row],[Joining Date]])</f>
        <v>2015</v>
      </c>
      <c r="O1704" s="45">
        <f>MONTH(Table1[[#This Row],[Joining Date]])</f>
        <v>12</v>
      </c>
      <c r="P1704" s="25">
        <f ca="1">NETWORKDAYS(Table1[[#This Row],[Joining Date]],TODAY())</f>
        <v>2751</v>
      </c>
      <c r="Q1704" s="25" t="str">
        <f>LEFT(Table1[[#This Row],[Department]],5)&amp;"-"&amp;RIGHT(Table1[[#This Row],[Employee ID]],3)</f>
        <v>Suppo-017</v>
      </c>
      <c r="R1704" s="25" t="str">
        <f>LEFT(Table1[[#This Row],[Department]],3)</f>
        <v>Sup</v>
      </c>
      <c r="S1704" s="36">
        <f>_xlfn.XLOOKUP(Table1[[#This Row],[City]],Table2[City],Table2[Bonus %])</f>
        <v>7</v>
      </c>
      <c r="U1704" s="48" t="str">
        <v xml:space="preserve">Ravi </v>
      </c>
      <c r="V1704" s="48" t="str">
        <v>Teja</v>
      </c>
    </row>
    <row r="1705" spans="1:22" x14ac:dyDescent="0.35">
      <c r="A1705" s="9" t="s">
        <v>3260</v>
      </c>
      <c r="B1705" s="41" t="str">
        <f>LEFT(Table1[[#This Row],[Employee Name]],FIND(" ",Table1[[#This Row],[Employee Name]]))</f>
        <v xml:space="preserve">Ishita </v>
      </c>
      <c r="C1705" s="41" t="str">
        <f>RIGHT(Table1[[#This Row],[Employee Name]],LEN(Table1[[#This Row],[Employee Name]])-FIND(" ",Table1[[#This Row],[Employee Name]]))</f>
        <v>Roy</v>
      </c>
      <c r="D1705" s="23">
        <f>Table1[[#This Row],[Basic Salary]]+Table1[[#This Row],[Bonus]]</f>
        <v>106114</v>
      </c>
      <c r="E1705" s="10">
        <v>67</v>
      </c>
      <c r="F1705" s="46">
        <v>46</v>
      </c>
      <c r="G1705" s="10" t="str" cm="1">
        <f t="array" ref="G1705">_xlfn.IFS(Table1[[#This Row],[Performance Score]]&gt;=80,"Excellent",Table1[[#This Row],[Performance Score]]&gt;=60,"Good",Table1[[#This Row],[Performance Score]]&gt;=40,"Need Improvement")</f>
        <v>Need Improvement</v>
      </c>
      <c r="H1705" s="30">
        <f>Table1[[#This Row],[Bonus]]/Table1[[#This Row],[Basic Salary]]</f>
        <v>0.2118588901705058</v>
      </c>
      <c r="I1705" s="10">
        <f ca="1">DATEDIF(Table1[[#This Row],[Date of Birth]],TODAY(),"y")</f>
        <v>33</v>
      </c>
      <c r="J1705" s="34">
        <v>44946</v>
      </c>
      <c r="K1705" s="33" t="str" cm="1">
        <f t="array" aca="1" ref="K1705" ca="1">_xlfn.IFS(L1705&lt;3,"Junior",L1705&lt;=7,"Mid-Level",L1705&gt;7,"Senior")</f>
        <v>Mid-Level</v>
      </c>
      <c r="L1705" s="46">
        <f ca="1">INT(YEARFRAC(Table1[[#This Row],[Joining Date]],TODAY(),1))</f>
        <v>3</v>
      </c>
      <c r="M1705" s="25" t="str">
        <f t="shared" ca="1" si="26"/>
        <v>No</v>
      </c>
      <c r="N1705" s="26">
        <f>YEAR(Table1[[#This Row],[Joining Date]])</f>
        <v>2023</v>
      </c>
      <c r="O1705" s="46">
        <f>MONTH(Table1[[#This Row],[Joining Date]])</f>
        <v>1</v>
      </c>
      <c r="P1705" s="26">
        <f ca="1">NETWORKDAYS(Table1[[#This Row],[Joining Date]],TODAY())</f>
        <v>897</v>
      </c>
      <c r="Q1705" s="26" t="str">
        <f>LEFT(Table1[[#This Row],[Department]],5)&amp;"-"&amp;RIGHT(Table1[[#This Row],[Employee ID]],3)</f>
        <v>Suppo-204</v>
      </c>
      <c r="R1705" s="26" t="str">
        <f>LEFT(Table1[[#This Row],[Department]],3)</f>
        <v>Sup</v>
      </c>
      <c r="S1705" s="37">
        <f>_xlfn.XLOOKUP(Table1[[#This Row],[City]],Table2[City],Table2[Bonus %])</f>
        <v>5</v>
      </c>
      <c r="U1705" s="48" t="str">
        <v xml:space="preserve">Ishita </v>
      </c>
      <c r="V1705" s="48" t="str">
        <v>Roy</v>
      </c>
    </row>
    <row r="1706" spans="1:22" x14ac:dyDescent="0.35">
      <c r="A1706" s="7" t="s">
        <v>2388</v>
      </c>
      <c r="B1706" s="40" t="str">
        <f>LEFT(Table1[[#This Row],[Employee Name]],FIND(" ",Table1[[#This Row],[Employee Name]]))</f>
        <v xml:space="preserve">Gayathri </v>
      </c>
      <c r="C1706" s="40" t="str">
        <f>RIGHT(Table1[[#This Row],[Employee Name]],LEN(Table1[[#This Row],[Employee Name]])-FIND(" ",Table1[[#This Row],[Employee Name]]))</f>
        <v>Iyer</v>
      </c>
      <c r="D1706" s="22">
        <f>Table1[[#This Row],[Basic Salary]]+Table1[[#This Row],[Bonus]]</f>
        <v>106111</v>
      </c>
      <c r="E1706" s="8">
        <v>82</v>
      </c>
      <c r="F1706" s="45">
        <v>72</v>
      </c>
      <c r="G1706" s="8" t="str" cm="1">
        <f t="array" ref="G1706">_xlfn.IFS(Table1[[#This Row],[Performance Score]]&gt;=80,"Excellent",Table1[[#This Row],[Performance Score]]&gt;=60,"Good",Table1[[#This Row],[Performance Score]]&gt;=40,"Need Improvement")</f>
        <v>Good</v>
      </c>
      <c r="H1706" s="29">
        <f>Table1[[#This Row],[Bonus]]/Table1[[#This Row],[Basic Salary]]</f>
        <v>0.2254558893161949</v>
      </c>
      <c r="I1706" s="8">
        <f ca="1">DATEDIF(Table1[[#This Row],[Date of Birth]],TODAY(),"y")</f>
        <v>21</v>
      </c>
      <c r="J1706" s="33">
        <v>42846</v>
      </c>
      <c r="K1706" s="33" t="str" cm="1">
        <f t="array" aca="1" ref="K1706" ca="1">_xlfn.IFS(L1706&lt;3,"Junior",L1706&lt;=7,"Mid-Level",L1706&gt;7,"Senior")</f>
        <v>Senior</v>
      </c>
      <c r="L1706" s="45">
        <f ca="1">INT(YEARFRAC(Table1[[#This Row],[Joining Date]],TODAY(),1))</f>
        <v>9</v>
      </c>
      <c r="M1706" s="25" t="str">
        <f t="shared" ca="1" si="26"/>
        <v>Yes</v>
      </c>
      <c r="N1706" s="25">
        <f>YEAR(Table1[[#This Row],[Joining Date]])</f>
        <v>2017</v>
      </c>
      <c r="O1706" s="45">
        <f>MONTH(Table1[[#This Row],[Joining Date]])</f>
        <v>4</v>
      </c>
      <c r="P1706" s="25">
        <f ca="1">NETWORKDAYS(Table1[[#This Row],[Joining Date]],TODAY())</f>
        <v>2397</v>
      </c>
      <c r="Q1706" s="25" t="str">
        <f>LEFT(Table1[[#This Row],[Department]],5)&amp;"-"&amp;RIGHT(Table1[[#This Row],[Employee ID]],3)</f>
        <v>Opera-332</v>
      </c>
      <c r="R1706" s="25" t="str">
        <f>LEFT(Table1[[#This Row],[Department]],3)</f>
        <v>Ope</v>
      </c>
      <c r="S1706" s="36">
        <f>_xlfn.XLOOKUP(Table1[[#This Row],[City]],Table2[City],Table2[Bonus %])</f>
        <v>7</v>
      </c>
      <c r="U1706" s="48" t="str">
        <v xml:space="preserve">Gayathri </v>
      </c>
      <c r="V1706" s="48" t="str">
        <v>Iyer</v>
      </c>
    </row>
    <row r="1707" spans="1:22" x14ac:dyDescent="0.35">
      <c r="A1707" s="9" t="s">
        <v>4945</v>
      </c>
      <c r="B1707" s="41" t="str">
        <f>LEFT(Table1[[#This Row],[Employee Name]],FIND(" ",Table1[[#This Row],[Employee Name]]))</f>
        <v xml:space="preserve">Aarav </v>
      </c>
      <c r="C1707" s="41" t="str">
        <f>RIGHT(Table1[[#This Row],[Employee Name]],LEN(Table1[[#This Row],[Employee Name]])-FIND(" ",Table1[[#This Row],[Employee Name]]))</f>
        <v>Sharma</v>
      </c>
      <c r="D1707" s="23">
        <f>Table1[[#This Row],[Basic Salary]]+Table1[[#This Row],[Bonus]]</f>
        <v>106106</v>
      </c>
      <c r="E1707" s="10">
        <v>82</v>
      </c>
      <c r="F1707" s="46">
        <v>45</v>
      </c>
      <c r="G1707" s="10" t="str" cm="1">
        <f t="array" ref="G1707">_xlfn.IFS(Table1[[#This Row],[Performance Score]]&gt;=80,"Excellent",Table1[[#This Row],[Performance Score]]&gt;=60,"Good",Table1[[#This Row],[Performance Score]]&gt;=40,"Need Improvement")</f>
        <v>Need Improvement</v>
      </c>
      <c r="H1707" s="30">
        <f>Table1[[#This Row],[Bonus]]/Table1[[#This Row],[Basic Salary]]</f>
        <v>0.1053514318752409</v>
      </c>
      <c r="I1707" s="10">
        <f ca="1">DATEDIF(Table1[[#This Row],[Date of Birth]],TODAY(),"y")</f>
        <v>41</v>
      </c>
      <c r="J1707" s="34">
        <v>44765</v>
      </c>
      <c r="K1707" s="33" t="str" cm="1">
        <f t="array" aca="1" ref="K1707" ca="1">_xlfn.IFS(L1707&lt;3,"Junior",L1707&lt;=7,"Mid-Level",L1707&gt;7,"Senior")</f>
        <v>Mid-Level</v>
      </c>
      <c r="L1707" s="46">
        <f ca="1">INT(YEARFRAC(Table1[[#This Row],[Joining Date]],TODAY(),1))</f>
        <v>3</v>
      </c>
      <c r="M1707" s="25" t="str">
        <f t="shared" ca="1" si="26"/>
        <v>No</v>
      </c>
      <c r="N1707" s="26">
        <f>YEAR(Table1[[#This Row],[Joining Date]])</f>
        <v>2022</v>
      </c>
      <c r="O1707" s="46">
        <f>MONTH(Table1[[#This Row],[Joining Date]])</f>
        <v>7</v>
      </c>
      <c r="P1707" s="26">
        <f ca="1">NETWORKDAYS(Table1[[#This Row],[Joining Date]],TODAY())</f>
        <v>1026</v>
      </c>
      <c r="Q1707" s="26" t="str">
        <f>LEFT(Table1[[#This Row],[Department]],5)&amp;"-"&amp;RIGHT(Table1[[#This Row],[Employee ID]],3)</f>
        <v>HR-889</v>
      </c>
      <c r="R1707" s="26" t="str">
        <f>LEFT(Table1[[#This Row],[Department]],3)</f>
        <v>HR</v>
      </c>
      <c r="S1707" s="37">
        <f>_xlfn.XLOOKUP(Table1[[#This Row],[City]],Table2[City],Table2[Bonus %])</f>
        <v>6</v>
      </c>
      <c r="U1707" s="48" t="str">
        <v xml:space="preserve">Aarav </v>
      </c>
      <c r="V1707" s="48" t="str">
        <v>Sharma</v>
      </c>
    </row>
    <row r="1708" spans="1:22" x14ac:dyDescent="0.35">
      <c r="A1708" s="7" t="s">
        <v>1035</v>
      </c>
      <c r="B1708" s="40" t="str">
        <f>LEFT(Table1[[#This Row],[Employee Name]],FIND(" ",Table1[[#This Row],[Employee Name]]))</f>
        <v xml:space="preserve">Aarav </v>
      </c>
      <c r="C1708" s="40" t="str">
        <f>RIGHT(Table1[[#This Row],[Employee Name]],LEN(Table1[[#This Row],[Employee Name]])-FIND(" ",Table1[[#This Row],[Employee Name]]))</f>
        <v>Sharma</v>
      </c>
      <c r="D1708" s="22">
        <f>Table1[[#This Row],[Basic Salary]]+Table1[[#This Row],[Bonus]]</f>
        <v>106083</v>
      </c>
      <c r="E1708" s="8">
        <v>78</v>
      </c>
      <c r="F1708" s="45">
        <v>86</v>
      </c>
      <c r="G1708" s="8" t="str" cm="1">
        <f t="array" ref="G1708">_xlfn.IFS(Table1[[#This Row],[Performance Score]]&gt;=80,"Excellent",Table1[[#This Row],[Performance Score]]&gt;=60,"Good",Table1[[#This Row],[Performance Score]]&gt;=40,"Need Improvement")</f>
        <v>Excellent</v>
      </c>
      <c r="H1708" s="29">
        <f>Table1[[#This Row],[Bonus]]/Table1[[#This Row],[Basic Salary]]</f>
        <v>0.33209854839519815</v>
      </c>
      <c r="I1708" s="8">
        <f ca="1">DATEDIF(Table1[[#This Row],[Date of Birth]],TODAY(),"y")</f>
        <v>22</v>
      </c>
      <c r="J1708" s="33">
        <v>43716</v>
      </c>
      <c r="K1708" s="33" t="str" cm="1">
        <f t="array" aca="1" ref="K1708" ca="1">_xlfn.IFS(L1708&lt;3,"Junior",L1708&lt;=7,"Mid-Level",L1708&gt;7,"Senior")</f>
        <v>Mid-Level</v>
      </c>
      <c r="L1708" s="45">
        <f ca="1">INT(YEARFRAC(Table1[[#This Row],[Joining Date]],TODAY(),1))</f>
        <v>6</v>
      </c>
      <c r="M1708" s="25" t="str">
        <f t="shared" ca="1" si="26"/>
        <v>Yes</v>
      </c>
      <c r="N1708" s="25">
        <f>YEAR(Table1[[#This Row],[Joining Date]])</f>
        <v>2019</v>
      </c>
      <c r="O1708" s="45">
        <f>MONTH(Table1[[#This Row],[Joining Date]])</f>
        <v>9</v>
      </c>
      <c r="P1708" s="25">
        <f ca="1">NETWORKDAYS(Table1[[#This Row],[Joining Date]],TODAY())</f>
        <v>1776</v>
      </c>
      <c r="Q1708" s="25" t="str">
        <f>LEFT(Table1[[#This Row],[Department]],5)&amp;"-"&amp;RIGHT(Table1[[#This Row],[Employee ID]],3)</f>
        <v>HR-979</v>
      </c>
      <c r="R1708" s="25" t="str">
        <f>LEFT(Table1[[#This Row],[Department]],3)</f>
        <v>HR</v>
      </c>
      <c r="S1708" s="36">
        <f>_xlfn.XLOOKUP(Table1[[#This Row],[City]],Table2[City],Table2[Bonus %])</f>
        <v>8</v>
      </c>
      <c r="U1708" s="48" t="str">
        <v xml:space="preserve">Aarav </v>
      </c>
      <c r="V1708" s="48" t="str">
        <v>Sharma</v>
      </c>
    </row>
    <row r="1709" spans="1:22" x14ac:dyDescent="0.35">
      <c r="A1709" s="9" t="s">
        <v>3202</v>
      </c>
      <c r="B1709" s="41" t="str">
        <f>LEFT(Table1[[#This Row],[Employee Name]],FIND(" ",Table1[[#This Row],[Employee Name]]))</f>
        <v xml:space="preserve">Pooja </v>
      </c>
      <c r="C1709" s="41" t="str">
        <f>RIGHT(Table1[[#This Row],[Employee Name]],LEN(Table1[[#This Row],[Employee Name]])-FIND(" ",Table1[[#This Row],[Employee Name]]))</f>
        <v>Das</v>
      </c>
      <c r="D1709" s="23">
        <f>Table1[[#This Row],[Basic Salary]]+Table1[[#This Row],[Bonus]]</f>
        <v>106082</v>
      </c>
      <c r="E1709" s="10">
        <v>67</v>
      </c>
      <c r="F1709" s="46">
        <v>43</v>
      </c>
      <c r="G1709" s="10" t="str" cm="1">
        <f t="array" ref="G1709">_xlfn.IFS(Table1[[#This Row],[Performance Score]]&gt;=80,"Excellent",Table1[[#This Row],[Performance Score]]&gt;=60,"Good",Table1[[#This Row],[Performance Score]]&gt;=40,"Need Improvement")</f>
        <v>Need Improvement</v>
      </c>
      <c r="H1709" s="30">
        <f>Table1[[#This Row],[Bonus]]/Table1[[#This Row],[Basic Salary]]</f>
        <v>0.23650223797090639</v>
      </c>
      <c r="I1709" s="10">
        <f ca="1">DATEDIF(Table1[[#This Row],[Date of Birth]],TODAY(),"y")</f>
        <v>19</v>
      </c>
      <c r="J1709" s="34">
        <v>43479</v>
      </c>
      <c r="K1709" s="33" t="str" cm="1">
        <f t="array" aca="1" ref="K1709" ca="1">_xlfn.IFS(L1709&lt;3,"Junior",L1709&lt;=7,"Mid-Level",L1709&gt;7,"Senior")</f>
        <v>Mid-Level</v>
      </c>
      <c r="L1709" s="46">
        <f ca="1">INT(YEARFRAC(Table1[[#This Row],[Joining Date]],TODAY(),1))</f>
        <v>7</v>
      </c>
      <c r="M1709" s="25" t="str">
        <f t="shared" ca="1" si="26"/>
        <v>Yes</v>
      </c>
      <c r="N1709" s="26">
        <f>YEAR(Table1[[#This Row],[Joining Date]])</f>
        <v>2019</v>
      </c>
      <c r="O1709" s="46">
        <f>MONTH(Table1[[#This Row],[Joining Date]])</f>
        <v>1</v>
      </c>
      <c r="P1709" s="26">
        <f ca="1">NETWORKDAYS(Table1[[#This Row],[Joining Date]],TODAY())</f>
        <v>1946</v>
      </c>
      <c r="Q1709" s="26" t="str">
        <f>LEFT(Table1[[#This Row],[Department]],5)&amp;"-"&amp;RIGHT(Table1[[#This Row],[Employee ID]],3)</f>
        <v>Sales-146</v>
      </c>
      <c r="R1709" s="26" t="str">
        <f>LEFT(Table1[[#This Row],[Department]],3)</f>
        <v>Sal</v>
      </c>
      <c r="S1709" s="37">
        <f>_xlfn.XLOOKUP(Table1[[#This Row],[City]],Table2[City],Table2[Bonus %])</f>
        <v>6</v>
      </c>
      <c r="U1709" s="48" t="str">
        <v xml:space="preserve">Pooja </v>
      </c>
      <c r="V1709" s="48" t="str">
        <v>Das</v>
      </c>
    </row>
    <row r="1710" spans="1:22" x14ac:dyDescent="0.35">
      <c r="A1710" s="7" t="s">
        <v>2216</v>
      </c>
      <c r="B1710" s="40" t="str">
        <f>LEFT(Table1[[#This Row],[Employee Name]],FIND(" ",Table1[[#This Row],[Employee Name]]))</f>
        <v xml:space="preserve">Ananya </v>
      </c>
      <c r="C1710" s="40" t="str">
        <f>RIGHT(Table1[[#This Row],[Employee Name]],LEN(Table1[[#This Row],[Employee Name]])-FIND(" ",Table1[[#This Row],[Employee Name]]))</f>
        <v>Rao</v>
      </c>
      <c r="D1710" s="22">
        <f>Table1[[#This Row],[Basic Salary]]+Table1[[#This Row],[Bonus]]</f>
        <v>106076</v>
      </c>
      <c r="E1710" s="8">
        <v>85</v>
      </c>
      <c r="F1710" s="45">
        <v>54</v>
      </c>
      <c r="G1710" s="8" t="str" cm="1">
        <f t="array" ref="G1710">_xlfn.IFS(Table1[[#This Row],[Performance Score]]&gt;=80,"Excellent",Table1[[#This Row],[Performance Score]]&gt;=60,"Good",Table1[[#This Row],[Performance Score]]&gt;=40,"Need Improvement")</f>
        <v>Need Improvement</v>
      </c>
      <c r="H1710" s="29">
        <f>Table1[[#This Row],[Bonus]]/Table1[[#This Row],[Basic Salary]]</f>
        <v>0.15704967385850477</v>
      </c>
      <c r="I1710" s="8">
        <f ca="1">DATEDIF(Table1[[#This Row],[Date of Birth]],TODAY(),"y")</f>
        <v>43</v>
      </c>
      <c r="J1710" s="33">
        <v>44712</v>
      </c>
      <c r="K1710" s="33" t="str" cm="1">
        <f t="array" aca="1" ref="K1710" ca="1">_xlfn.IFS(L1710&lt;3,"Junior",L1710&lt;=7,"Mid-Level",L1710&gt;7,"Senior")</f>
        <v>Mid-Level</v>
      </c>
      <c r="L1710" s="45">
        <f ca="1">INT(YEARFRAC(Table1[[#This Row],[Joining Date]],TODAY(),1))</f>
        <v>4</v>
      </c>
      <c r="M1710" s="25" t="str">
        <f t="shared" ca="1" si="26"/>
        <v>No</v>
      </c>
      <c r="N1710" s="25">
        <f>YEAR(Table1[[#This Row],[Joining Date]])</f>
        <v>2022</v>
      </c>
      <c r="O1710" s="45">
        <f>MONTH(Table1[[#This Row],[Joining Date]])</f>
        <v>5</v>
      </c>
      <c r="P1710" s="25">
        <f ca="1">NETWORKDAYS(Table1[[#This Row],[Joining Date]],TODAY())</f>
        <v>1065</v>
      </c>
      <c r="Q1710" s="25" t="str">
        <f>LEFT(Table1[[#This Row],[Department]],5)&amp;"-"&amp;RIGHT(Table1[[#This Row],[Employee ID]],3)</f>
        <v>Finan-160</v>
      </c>
      <c r="R1710" s="25" t="str">
        <f>LEFT(Table1[[#This Row],[Department]],3)</f>
        <v>Fin</v>
      </c>
      <c r="S1710" s="36">
        <f>_xlfn.XLOOKUP(Table1[[#This Row],[City]],Table2[City],Table2[Bonus %])</f>
        <v>4</v>
      </c>
      <c r="U1710" s="48" t="str">
        <v xml:space="preserve">Ananya </v>
      </c>
      <c r="V1710" s="48" t="str">
        <v>Rao</v>
      </c>
    </row>
    <row r="1711" spans="1:22" x14ac:dyDescent="0.35">
      <c r="A1711" s="9" t="s">
        <v>3234</v>
      </c>
      <c r="B1711" s="41" t="str">
        <f>LEFT(Table1[[#This Row],[Employee Name]],FIND(" ",Table1[[#This Row],[Employee Name]]))</f>
        <v xml:space="preserve">Rohan </v>
      </c>
      <c r="C1711" s="41" t="str">
        <f>RIGHT(Table1[[#This Row],[Employee Name]],LEN(Table1[[#This Row],[Employee Name]])-FIND(" ",Table1[[#This Row],[Employee Name]]))</f>
        <v>Gupta</v>
      </c>
      <c r="D1711" s="23">
        <f>Table1[[#This Row],[Basic Salary]]+Table1[[#This Row],[Bonus]]</f>
        <v>106074</v>
      </c>
      <c r="E1711" s="10">
        <v>78</v>
      </c>
      <c r="F1711" s="46">
        <v>69</v>
      </c>
      <c r="G1711" s="10" t="str" cm="1">
        <f t="array" ref="G1711">_xlfn.IFS(Table1[[#This Row],[Performance Score]]&gt;=80,"Excellent",Table1[[#This Row],[Performance Score]]&gt;=60,"Good",Table1[[#This Row],[Performance Score]]&gt;=40,"Need Improvement")</f>
        <v>Good</v>
      </c>
      <c r="H1711" s="30">
        <f>Table1[[#This Row],[Bonus]]/Table1[[#This Row],[Basic Salary]]</f>
        <v>0.20354002382708344</v>
      </c>
      <c r="I1711" s="10">
        <f ca="1">DATEDIF(Table1[[#This Row],[Date of Birth]],TODAY(),"y")</f>
        <v>23</v>
      </c>
      <c r="J1711" s="34">
        <v>42011</v>
      </c>
      <c r="K1711" s="33" t="str" cm="1">
        <f t="array" aca="1" ref="K1711" ca="1">_xlfn.IFS(L1711&lt;3,"Junior",L1711&lt;=7,"Mid-Level",L1711&gt;7,"Senior")</f>
        <v>Senior</v>
      </c>
      <c r="L1711" s="46">
        <f ca="1">INT(YEARFRAC(Table1[[#This Row],[Joining Date]],TODAY(),1))</f>
        <v>11</v>
      </c>
      <c r="M1711" s="25" t="str">
        <f t="shared" ca="1" si="26"/>
        <v>Yes</v>
      </c>
      <c r="N1711" s="26">
        <f>YEAR(Table1[[#This Row],[Joining Date]])</f>
        <v>2015</v>
      </c>
      <c r="O1711" s="46">
        <f>MONTH(Table1[[#This Row],[Joining Date]])</f>
        <v>1</v>
      </c>
      <c r="P1711" s="26">
        <f ca="1">NETWORKDAYS(Table1[[#This Row],[Joining Date]],TODAY())</f>
        <v>2994</v>
      </c>
      <c r="Q1711" s="26" t="str">
        <f>LEFT(Table1[[#This Row],[Department]],5)&amp;"-"&amp;RIGHT(Table1[[#This Row],[Employee ID]],3)</f>
        <v>HR-178</v>
      </c>
      <c r="R1711" s="26" t="str">
        <f>LEFT(Table1[[#This Row],[Department]],3)</f>
        <v>HR</v>
      </c>
      <c r="S1711" s="37">
        <f>_xlfn.XLOOKUP(Table1[[#This Row],[City]],Table2[City],Table2[Bonus %])</f>
        <v>8</v>
      </c>
      <c r="U1711" s="48" t="str">
        <v xml:space="preserve">Rohan </v>
      </c>
      <c r="V1711" s="48" t="str">
        <v>Gupta</v>
      </c>
    </row>
    <row r="1712" spans="1:22" x14ac:dyDescent="0.35">
      <c r="A1712" s="7" t="s">
        <v>2492</v>
      </c>
      <c r="B1712" s="40" t="str">
        <f>LEFT(Table1[[#This Row],[Employee Name]],FIND(" ",Table1[[#This Row],[Employee Name]]))</f>
        <v xml:space="preserve">Aditya </v>
      </c>
      <c r="C1712" s="40" t="str">
        <f>RIGHT(Table1[[#This Row],[Employee Name]],LEN(Table1[[#This Row],[Employee Name]])-FIND(" ",Table1[[#This Row],[Employee Name]]))</f>
        <v>Kapoor</v>
      </c>
      <c r="D1712" s="22">
        <f>Table1[[#This Row],[Basic Salary]]+Table1[[#This Row],[Bonus]]</f>
        <v>106057</v>
      </c>
      <c r="E1712" s="8">
        <v>68</v>
      </c>
      <c r="F1712" s="45">
        <v>62</v>
      </c>
      <c r="G1712" s="8" t="str" cm="1">
        <f t="array" ref="G1712">_xlfn.IFS(Table1[[#This Row],[Performance Score]]&gt;=80,"Excellent",Table1[[#This Row],[Performance Score]]&gt;=60,"Good",Table1[[#This Row],[Performance Score]]&gt;=40,"Need Improvement")</f>
        <v>Good</v>
      </c>
      <c r="H1712" s="29">
        <f>Table1[[#This Row],[Bonus]]/Table1[[#This Row],[Basic Salary]]</f>
        <v>0.2138140200286123</v>
      </c>
      <c r="I1712" s="8">
        <f ca="1">DATEDIF(Table1[[#This Row],[Date of Birth]],TODAY(),"y")</f>
        <v>28</v>
      </c>
      <c r="J1712" s="33">
        <v>45965</v>
      </c>
      <c r="K1712" s="33" t="str" cm="1">
        <f t="array" aca="1" ref="K1712" ca="1">_xlfn.IFS(L1712&lt;3,"Junior",L1712&lt;=7,"Mid-Level",L1712&gt;7,"Senior")</f>
        <v>Junior</v>
      </c>
      <c r="L1712" s="45">
        <f ca="1">INT(YEARFRAC(Table1[[#This Row],[Joining Date]],TODAY(),1))</f>
        <v>0</v>
      </c>
      <c r="M1712" s="25" t="str">
        <f t="shared" ca="1" si="26"/>
        <v>No</v>
      </c>
      <c r="N1712" s="25">
        <f>YEAR(Table1[[#This Row],[Joining Date]])</f>
        <v>2025</v>
      </c>
      <c r="O1712" s="45">
        <f>MONTH(Table1[[#This Row],[Joining Date]])</f>
        <v>11</v>
      </c>
      <c r="P1712" s="25">
        <f ca="1">NETWORKDAYS(Table1[[#This Row],[Joining Date]],TODAY())</f>
        <v>170</v>
      </c>
      <c r="Q1712" s="25" t="str">
        <f>LEFT(Table1[[#This Row],[Department]],5)&amp;"-"&amp;RIGHT(Table1[[#This Row],[Employee ID]],3)</f>
        <v>Marke-436</v>
      </c>
      <c r="R1712" s="25" t="str">
        <f>LEFT(Table1[[#This Row],[Department]],3)</f>
        <v>Mar</v>
      </c>
      <c r="S1712" s="36">
        <f>_xlfn.XLOOKUP(Table1[[#This Row],[City]],Table2[City],Table2[Bonus %])</f>
        <v>4</v>
      </c>
      <c r="U1712" s="48" t="str">
        <v xml:space="preserve">Aditya </v>
      </c>
      <c r="V1712" s="48" t="str">
        <v>Kapoor</v>
      </c>
    </row>
    <row r="1713" spans="1:22" x14ac:dyDescent="0.35">
      <c r="A1713" s="9" t="s">
        <v>652</v>
      </c>
      <c r="B1713" s="41" t="str">
        <f>LEFT(Table1[[#This Row],[Employee Name]],FIND(" ",Table1[[#This Row],[Employee Name]]))</f>
        <v xml:space="preserve">Rahul </v>
      </c>
      <c r="C1713" s="41" t="str">
        <f>RIGHT(Table1[[#This Row],[Employee Name]],LEN(Table1[[#This Row],[Employee Name]])-FIND(" ",Table1[[#This Row],[Employee Name]]))</f>
        <v>Verma</v>
      </c>
      <c r="D1713" s="23">
        <f>Table1[[#This Row],[Basic Salary]]+Table1[[#This Row],[Bonus]]</f>
        <v>106051</v>
      </c>
      <c r="E1713" s="10">
        <v>85</v>
      </c>
      <c r="F1713" s="46">
        <v>66</v>
      </c>
      <c r="G1713" s="10" t="str" cm="1">
        <f t="array" ref="G1713">_xlfn.IFS(Table1[[#This Row],[Performance Score]]&gt;=80,"Excellent",Table1[[#This Row],[Performance Score]]&gt;=60,"Good",Table1[[#This Row],[Performance Score]]&gt;=40,"Need Improvement")</f>
        <v>Good</v>
      </c>
      <c r="H1713" s="30">
        <f>Table1[[#This Row],[Bonus]]/Table1[[#This Row],[Basic Salary]]</f>
        <v>9.7631911238071578E-2</v>
      </c>
      <c r="I1713" s="10">
        <f ca="1">DATEDIF(Table1[[#This Row],[Date of Birth]],TODAY(),"y")</f>
        <v>15</v>
      </c>
      <c r="J1713" s="34">
        <v>45846</v>
      </c>
      <c r="K1713" s="33" t="str" cm="1">
        <f t="array" aca="1" ref="K1713" ca="1">_xlfn.IFS(L1713&lt;3,"Junior",L1713&lt;=7,"Mid-Level",L1713&gt;7,"Senior")</f>
        <v>Junior</v>
      </c>
      <c r="L1713" s="46">
        <f ca="1">INT(YEARFRAC(Table1[[#This Row],[Joining Date]],TODAY(),1))</f>
        <v>0</v>
      </c>
      <c r="M1713" s="25" t="str">
        <f t="shared" ca="1" si="26"/>
        <v>No</v>
      </c>
      <c r="N1713" s="26">
        <f>YEAR(Table1[[#This Row],[Joining Date]])</f>
        <v>2025</v>
      </c>
      <c r="O1713" s="46">
        <f>MONTH(Table1[[#This Row],[Joining Date]])</f>
        <v>7</v>
      </c>
      <c r="P1713" s="26">
        <f ca="1">NETWORKDAYS(Table1[[#This Row],[Joining Date]],TODAY())</f>
        <v>255</v>
      </c>
      <c r="Q1713" s="26" t="str">
        <f>LEFT(Table1[[#This Row],[Department]],5)&amp;"-"&amp;RIGHT(Table1[[#This Row],[Employee ID]],3)</f>
        <v>Finan-596</v>
      </c>
      <c r="R1713" s="26" t="str">
        <f>LEFT(Table1[[#This Row],[Department]],3)</f>
        <v>Fin</v>
      </c>
      <c r="S1713" s="37">
        <f>_xlfn.XLOOKUP(Table1[[#This Row],[City]],Table2[City],Table2[Bonus %])</f>
        <v>6</v>
      </c>
      <c r="U1713" s="48" t="str">
        <v xml:space="preserve">Rahul </v>
      </c>
      <c r="V1713" s="48" t="str">
        <v>Verma</v>
      </c>
    </row>
    <row r="1714" spans="1:22" x14ac:dyDescent="0.35">
      <c r="A1714" s="7" t="s">
        <v>1027</v>
      </c>
      <c r="B1714" s="40" t="str">
        <f>LEFT(Table1[[#This Row],[Employee Name]],FIND(" ",Table1[[#This Row],[Employee Name]]))</f>
        <v xml:space="preserve">Aarav </v>
      </c>
      <c r="C1714" s="40" t="str">
        <f>RIGHT(Table1[[#This Row],[Employee Name]],LEN(Table1[[#This Row],[Employee Name]])-FIND(" ",Table1[[#This Row],[Employee Name]]))</f>
        <v>Sharma</v>
      </c>
      <c r="D1714" s="22">
        <f>Table1[[#This Row],[Basic Salary]]+Table1[[#This Row],[Bonus]]</f>
        <v>106047</v>
      </c>
      <c r="E1714" s="8">
        <v>83</v>
      </c>
      <c r="F1714" s="45">
        <v>64</v>
      </c>
      <c r="G1714" s="8" t="str" cm="1">
        <f t="array" ref="G1714">_xlfn.IFS(Table1[[#This Row],[Performance Score]]&gt;=80,"Excellent",Table1[[#This Row],[Performance Score]]&gt;=60,"Good",Table1[[#This Row],[Performance Score]]&gt;=40,"Need Improvement")</f>
        <v>Good</v>
      </c>
      <c r="H1714" s="29">
        <f>Table1[[#This Row],[Bonus]]/Table1[[#This Row],[Basic Salary]]</f>
        <v>0.38213405971822173</v>
      </c>
      <c r="I1714" s="8">
        <f ca="1">DATEDIF(Table1[[#This Row],[Date of Birth]],TODAY(),"y")</f>
        <v>27</v>
      </c>
      <c r="J1714" s="33">
        <v>45796</v>
      </c>
      <c r="K1714" s="33" t="str" cm="1">
        <f t="array" aca="1" ref="K1714" ca="1">_xlfn.IFS(L1714&lt;3,"Junior",L1714&lt;=7,"Mid-Level",L1714&gt;7,"Senior")</f>
        <v>Junior</v>
      </c>
      <c r="L1714" s="45">
        <f ca="1">INT(YEARFRAC(Table1[[#This Row],[Joining Date]],TODAY(),1))</f>
        <v>1</v>
      </c>
      <c r="M1714" s="25" t="str">
        <f t="shared" ca="1" si="26"/>
        <v>No</v>
      </c>
      <c r="N1714" s="25">
        <f>YEAR(Table1[[#This Row],[Joining Date]])</f>
        <v>2025</v>
      </c>
      <c r="O1714" s="45">
        <f>MONTH(Table1[[#This Row],[Joining Date]])</f>
        <v>5</v>
      </c>
      <c r="P1714" s="25">
        <f ca="1">NETWORKDAYS(Table1[[#This Row],[Joining Date]],TODAY())</f>
        <v>291</v>
      </c>
      <c r="Q1714" s="25" t="str">
        <f>LEFT(Table1[[#This Row],[Department]],5)&amp;"-"&amp;RIGHT(Table1[[#This Row],[Employee ID]],3)</f>
        <v>IT-971</v>
      </c>
      <c r="R1714" s="25" t="str">
        <f>LEFT(Table1[[#This Row],[Department]],3)</f>
        <v>IT</v>
      </c>
      <c r="S1714" s="36">
        <f>_xlfn.XLOOKUP(Table1[[#This Row],[City]],Table2[City],Table2[Bonus %])</f>
        <v>8</v>
      </c>
      <c r="U1714" s="48" t="str">
        <v xml:space="preserve">Aarav </v>
      </c>
      <c r="V1714" s="48" t="str">
        <v>Sharma</v>
      </c>
    </row>
    <row r="1715" spans="1:22" x14ac:dyDescent="0.35">
      <c r="A1715" s="9" t="s">
        <v>3354</v>
      </c>
      <c r="B1715" s="41" t="str">
        <f>LEFT(Table1[[#This Row],[Employee Name]],FIND(" ",Table1[[#This Row],[Employee Name]]))</f>
        <v xml:space="preserve">Aarav </v>
      </c>
      <c r="C1715" s="41" t="str">
        <f>RIGHT(Table1[[#This Row],[Employee Name]],LEN(Table1[[#This Row],[Employee Name]])-FIND(" ",Table1[[#This Row],[Employee Name]]))</f>
        <v>Sharma</v>
      </c>
      <c r="D1715" s="23">
        <f>Table1[[#This Row],[Basic Salary]]+Table1[[#This Row],[Bonus]]</f>
        <v>105983</v>
      </c>
      <c r="E1715" s="10">
        <v>96</v>
      </c>
      <c r="F1715" s="46">
        <v>81</v>
      </c>
      <c r="G1715" s="10" t="str" cm="1">
        <f t="array" ref="G1715">_xlfn.IFS(Table1[[#This Row],[Performance Score]]&gt;=80,"Excellent",Table1[[#This Row],[Performance Score]]&gt;=60,"Good",Table1[[#This Row],[Performance Score]]&gt;=40,"Need Improvement")</f>
        <v>Excellent</v>
      </c>
      <c r="H1715" s="30">
        <f>Table1[[#This Row],[Bonus]]/Table1[[#This Row],[Basic Salary]]</f>
        <v>0.28671676763752474</v>
      </c>
      <c r="I1715" s="10">
        <f ca="1">DATEDIF(Table1[[#This Row],[Date of Birth]],TODAY(),"y")</f>
        <v>41</v>
      </c>
      <c r="J1715" s="34">
        <v>43143</v>
      </c>
      <c r="K1715" s="33" t="str" cm="1">
        <f t="array" aca="1" ref="K1715" ca="1">_xlfn.IFS(L1715&lt;3,"Junior",L1715&lt;=7,"Mid-Level",L1715&gt;7,"Senior")</f>
        <v>Senior</v>
      </c>
      <c r="L1715" s="46">
        <f ca="1">INT(YEARFRAC(Table1[[#This Row],[Joining Date]],TODAY(),1))</f>
        <v>8</v>
      </c>
      <c r="M1715" s="25" t="str">
        <f t="shared" ca="1" si="26"/>
        <v>Yes</v>
      </c>
      <c r="N1715" s="26">
        <f>YEAR(Table1[[#This Row],[Joining Date]])</f>
        <v>2018</v>
      </c>
      <c r="O1715" s="46">
        <f>MONTH(Table1[[#This Row],[Joining Date]])</f>
        <v>2</v>
      </c>
      <c r="P1715" s="26">
        <f ca="1">NETWORKDAYS(Table1[[#This Row],[Joining Date]],TODAY())</f>
        <v>2186</v>
      </c>
      <c r="Q1715" s="26" t="str">
        <f>LEFT(Table1[[#This Row],[Department]],5)&amp;"-"&amp;RIGHT(Table1[[#This Row],[Employee ID]],3)</f>
        <v>Marke-298</v>
      </c>
      <c r="R1715" s="26" t="str">
        <f>LEFT(Table1[[#This Row],[Department]],3)</f>
        <v>Mar</v>
      </c>
      <c r="S1715" s="37">
        <f>_xlfn.XLOOKUP(Table1[[#This Row],[City]],Table2[City],Table2[Bonus %])</f>
        <v>8</v>
      </c>
      <c r="U1715" s="48" t="str">
        <v xml:space="preserve">Aarav </v>
      </c>
      <c r="V1715" s="48" t="str">
        <v>Sharma</v>
      </c>
    </row>
    <row r="1716" spans="1:22" x14ac:dyDescent="0.35">
      <c r="A1716" s="7" t="s">
        <v>3813</v>
      </c>
      <c r="B1716" s="40" t="str">
        <f>LEFT(Table1[[#This Row],[Employee Name]],FIND(" ",Table1[[#This Row],[Employee Name]]))</f>
        <v xml:space="preserve">Vikram </v>
      </c>
      <c r="C1716" s="40" t="str">
        <f>RIGHT(Table1[[#This Row],[Employee Name]],LEN(Table1[[#This Row],[Employee Name]])-FIND(" ",Table1[[#This Row],[Employee Name]]))</f>
        <v>Singh</v>
      </c>
      <c r="D1716" s="22">
        <f>Table1[[#This Row],[Basic Salary]]+Table1[[#This Row],[Bonus]]</f>
        <v>105884</v>
      </c>
      <c r="E1716" s="8">
        <v>94</v>
      </c>
      <c r="F1716" s="45">
        <v>83</v>
      </c>
      <c r="G1716" s="8" t="str" cm="1">
        <f t="array" ref="G1716">_xlfn.IFS(Table1[[#This Row],[Performance Score]]&gt;=80,"Excellent",Table1[[#This Row],[Performance Score]]&gt;=60,"Good",Table1[[#This Row],[Performance Score]]&gt;=40,"Need Improvement")</f>
        <v>Excellent</v>
      </c>
      <c r="H1716" s="29">
        <f>Table1[[#This Row],[Bonus]]/Table1[[#This Row],[Basic Salary]]</f>
        <v>0.1244159374734517</v>
      </c>
      <c r="I1716" s="8">
        <f ca="1">DATEDIF(Table1[[#This Row],[Date of Birth]],TODAY(),"y")</f>
        <v>26</v>
      </c>
      <c r="J1716" s="33">
        <v>45960</v>
      </c>
      <c r="K1716" s="33" t="str" cm="1">
        <f t="array" aca="1" ref="K1716" ca="1">_xlfn.IFS(L1716&lt;3,"Junior",L1716&lt;=7,"Mid-Level",L1716&gt;7,"Senior")</f>
        <v>Junior</v>
      </c>
      <c r="L1716" s="45">
        <f ca="1">INT(YEARFRAC(Table1[[#This Row],[Joining Date]],TODAY(),1))</f>
        <v>0</v>
      </c>
      <c r="M1716" s="25" t="str">
        <f t="shared" ca="1" si="26"/>
        <v>No</v>
      </c>
      <c r="N1716" s="25">
        <f>YEAR(Table1[[#This Row],[Joining Date]])</f>
        <v>2025</v>
      </c>
      <c r="O1716" s="45">
        <f>MONTH(Table1[[#This Row],[Joining Date]])</f>
        <v>10</v>
      </c>
      <c r="P1716" s="25">
        <f ca="1">NETWORKDAYS(Table1[[#This Row],[Joining Date]],TODAY())</f>
        <v>173</v>
      </c>
      <c r="Q1716" s="25" t="str">
        <f>LEFT(Table1[[#This Row],[Department]],5)&amp;"-"&amp;RIGHT(Table1[[#This Row],[Employee ID]],3)</f>
        <v>IT-757</v>
      </c>
      <c r="R1716" s="25" t="str">
        <f>LEFT(Table1[[#This Row],[Department]],3)</f>
        <v>IT</v>
      </c>
      <c r="S1716" s="36">
        <f>_xlfn.XLOOKUP(Table1[[#This Row],[City]],Table2[City],Table2[Bonus %])</f>
        <v>6</v>
      </c>
      <c r="U1716" s="48" t="str">
        <v xml:space="preserve">Vikram </v>
      </c>
      <c r="V1716" s="48" t="str">
        <v>Singh</v>
      </c>
    </row>
    <row r="1717" spans="1:22" x14ac:dyDescent="0.35">
      <c r="A1717" s="9" t="s">
        <v>4116</v>
      </c>
      <c r="B1717" s="41" t="str">
        <f>LEFT(Table1[[#This Row],[Employee Name]],FIND(" ",Table1[[#This Row],[Employee Name]]))</f>
        <v xml:space="preserve">Rahul </v>
      </c>
      <c r="C1717" s="41" t="str">
        <f>RIGHT(Table1[[#This Row],[Employee Name]],LEN(Table1[[#This Row],[Employee Name]])-FIND(" ",Table1[[#This Row],[Employee Name]]))</f>
        <v>Verma</v>
      </c>
      <c r="D1717" s="23">
        <f>Table1[[#This Row],[Basic Salary]]+Table1[[#This Row],[Bonus]]</f>
        <v>105840</v>
      </c>
      <c r="E1717" s="10">
        <v>87</v>
      </c>
      <c r="F1717" s="46">
        <v>96</v>
      </c>
      <c r="G1717" s="10" t="str" cm="1">
        <f t="array" ref="G1717">_xlfn.IFS(Table1[[#This Row],[Performance Score]]&gt;=80,"Excellent",Table1[[#This Row],[Performance Score]]&gt;=60,"Good",Table1[[#This Row],[Performance Score]]&gt;=40,"Need Improvement")</f>
        <v>Excellent</v>
      </c>
      <c r="H1717" s="30">
        <f>Table1[[#This Row],[Bonus]]/Table1[[#This Row],[Basic Salary]]</f>
        <v>0.31311878117168307</v>
      </c>
      <c r="I1717" s="10">
        <f ca="1">DATEDIF(Table1[[#This Row],[Date of Birth]],TODAY(),"y")</f>
        <v>28</v>
      </c>
      <c r="J1717" s="34">
        <v>45973</v>
      </c>
      <c r="K1717" s="33" t="str" cm="1">
        <f t="array" aca="1" ref="K1717" ca="1">_xlfn.IFS(L1717&lt;3,"Junior",L1717&lt;=7,"Mid-Level",L1717&gt;7,"Senior")</f>
        <v>Junior</v>
      </c>
      <c r="L1717" s="46">
        <f ca="1">INT(YEARFRAC(Table1[[#This Row],[Joining Date]],TODAY(),1))</f>
        <v>0</v>
      </c>
      <c r="M1717" s="25" t="str">
        <f t="shared" ca="1" si="26"/>
        <v>No</v>
      </c>
      <c r="N1717" s="26">
        <f>YEAR(Table1[[#This Row],[Joining Date]])</f>
        <v>2025</v>
      </c>
      <c r="O1717" s="46">
        <f>MONTH(Table1[[#This Row],[Joining Date]])</f>
        <v>11</v>
      </c>
      <c r="P1717" s="26">
        <f ca="1">NETWORKDAYS(Table1[[#This Row],[Joining Date]],TODAY())</f>
        <v>164</v>
      </c>
      <c r="Q1717" s="26" t="str">
        <f>LEFT(Table1[[#This Row],[Department]],5)&amp;"-"&amp;RIGHT(Table1[[#This Row],[Employee ID]],3)</f>
        <v>Sales-060</v>
      </c>
      <c r="R1717" s="26" t="str">
        <f>LEFT(Table1[[#This Row],[Department]],3)</f>
        <v>Sal</v>
      </c>
      <c r="S1717" s="37">
        <f>_xlfn.XLOOKUP(Table1[[#This Row],[City]],Table2[City],Table2[Bonus %])</f>
        <v>7</v>
      </c>
      <c r="U1717" s="48" t="str">
        <v xml:space="preserve">Rahul </v>
      </c>
      <c r="V1717" s="48" t="str">
        <v>Verma</v>
      </c>
    </row>
    <row r="1718" spans="1:22" x14ac:dyDescent="0.35">
      <c r="A1718" s="7" t="s">
        <v>176</v>
      </c>
      <c r="B1718" s="40" t="str">
        <f>LEFT(Table1[[#This Row],[Employee Name]],FIND(" ",Table1[[#This Row],[Employee Name]]))</f>
        <v xml:space="preserve">Meera </v>
      </c>
      <c r="C1718" s="40" t="str">
        <f>RIGHT(Table1[[#This Row],[Employee Name]],LEN(Table1[[#This Row],[Employee Name]])-FIND(" ",Table1[[#This Row],[Employee Name]]))</f>
        <v>Joshi</v>
      </c>
      <c r="D1718" s="22">
        <f>Table1[[#This Row],[Basic Salary]]+Table1[[#This Row],[Bonus]]</f>
        <v>105839</v>
      </c>
      <c r="E1718" s="8">
        <v>66</v>
      </c>
      <c r="F1718" s="45">
        <v>93</v>
      </c>
      <c r="G1718" s="8" t="str" cm="1">
        <f t="array" ref="G1718">_xlfn.IFS(Table1[[#This Row],[Performance Score]]&gt;=80,"Excellent",Table1[[#This Row],[Performance Score]]&gt;=60,"Good",Table1[[#This Row],[Performance Score]]&gt;=40,"Need Improvement")</f>
        <v>Excellent</v>
      </c>
      <c r="H1718" s="29">
        <f>Table1[[#This Row],[Bonus]]/Table1[[#This Row],[Basic Salary]]</f>
        <v>0.3333375325967825</v>
      </c>
      <c r="I1718" s="8">
        <f ca="1">DATEDIF(Table1[[#This Row],[Date of Birth]],TODAY(),"y")</f>
        <v>39</v>
      </c>
      <c r="J1718" s="33">
        <v>44981</v>
      </c>
      <c r="K1718" s="33" t="str" cm="1">
        <f t="array" aca="1" ref="K1718" ca="1">_xlfn.IFS(L1718&lt;3,"Junior",L1718&lt;=7,"Mid-Level",L1718&gt;7,"Senior")</f>
        <v>Mid-Level</v>
      </c>
      <c r="L1718" s="45">
        <f ca="1">INT(YEARFRAC(Table1[[#This Row],[Joining Date]],TODAY(),1))</f>
        <v>3</v>
      </c>
      <c r="M1718" s="25" t="str">
        <f t="shared" ca="1" si="26"/>
        <v>No</v>
      </c>
      <c r="N1718" s="25">
        <f>YEAR(Table1[[#This Row],[Joining Date]])</f>
        <v>2023</v>
      </c>
      <c r="O1718" s="45">
        <f>MONTH(Table1[[#This Row],[Joining Date]])</f>
        <v>2</v>
      </c>
      <c r="P1718" s="25">
        <f ca="1">NETWORKDAYS(Table1[[#This Row],[Joining Date]],TODAY())</f>
        <v>872</v>
      </c>
      <c r="Q1718" s="25" t="str">
        <f>LEFT(Table1[[#This Row],[Department]],5)&amp;"-"&amp;RIGHT(Table1[[#This Row],[Employee ID]],3)</f>
        <v>Opera-120</v>
      </c>
      <c r="R1718" s="25" t="str">
        <f>LEFT(Table1[[#This Row],[Department]],3)</f>
        <v>Ope</v>
      </c>
      <c r="S1718" s="36">
        <f>_xlfn.XLOOKUP(Table1[[#This Row],[City]],Table2[City],Table2[Bonus %])</f>
        <v>8</v>
      </c>
      <c r="U1718" s="48" t="str">
        <v xml:space="preserve">Meera </v>
      </c>
      <c r="V1718" s="48" t="str">
        <v>Joshi</v>
      </c>
    </row>
    <row r="1719" spans="1:22" x14ac:dyDescent="0.35">
      <c r="A1719" s="9" t="s">
        <v>1324</v>
      </c>
      <c r="B1719" s="41" t="str">
        <f>LEFT(Table1[[#This Row],[Employee Name]],FIND(" ",Table1[[#This Row],[Employee Name]]))</f>
        <v xml:space="preserve">Kavya </v>
      </c>
      <c r="C1719" s="41" t="str">
        <f>RIGHT(Table1[[#This Row],[Employee Name]],LEN(Table1[[#This Row],[Employee Name]])-FIND(" ",Table1[[#This Row],[Employee Name]]))</f>
        <v>Nair</v>
      </c>
      <c r="D1719" s="23">
        <f>Table1[[#This Row],[Basic Salary]]+Table1[[#This Row],[Bonus]]</f>
        <v>105833</v>
      </c>
      <c r="E1719" s="10">
        <v>63</v>
      </c>
      <c r="F1719" s="46">
        <v>76</v>
      </c>
      <c r="G1719" s="10" t="str" cm="1">
        <f t="array" ref="G1719">_xlfn.IFS(Table1[[#This Row],[Performance Score]]&gt;=80,"Excellent",Table1[[#This Row],[Performance Score]]&gt;=60,"Good",Table1[[#This Row],[Performance Score]]&gt;=40,"Need Improvement")</f>
        <v>Good</v>
      </c>
      <c r="H1719" s="30">
        <f>Table1[[#This Row],[Bonus]]/Table1[[#This Row],[Basic Salary]]</f>
        <v>0.18043410368519675</v>
      </c>
      <c r="I1719" s="10">
        <f ca="1">DATEDIF(Table1[[#This Row],[Date of Birth]],TODAY(),"y")</f>
        <v>33</v>
      </c>
      <c r="J1719" s="34">
        <v>42956</v>
      </c>
      <c r="K1719" s="33" t="str" cm="1">
        <f t="array" aca="1" ref="K1719" ca="1">_xlfn.IFS(L1719&lt;3,"Junior",L1719&lt;=7,"Mid-Level",L1719&gt;7,"Senior")</f>
        <v>Senior</v>
      </c>
      <c r="L1719" s="46">
        <f ca="1">INT(YEARFRAC(Table1[[#This Row],[Joining Date]],TODAY(),1))</f>
        <v>8</v>
      </c>
      <c r="M1719" s="25" t="str">
        <f t="shared" ca="1" si="26"/>
        <v>Yes</v>
      </c>
      <c r="N1719" s="26">
        <f>YEAR(Table1[[#This Row],[Joining Date]])</f>
        <v>2017</v>
      </c>
      <c r="O1719" s="46">
        <f>MONTH(Table1[[#This Row],[Joining Date]])</f>
        <v>8</v>
      </c>
      <c r="P1719" s="26">
        <f ca="1">NETWORKDAYS(Table1[[#This Row],[Joining Date]],TODAY())</f>
        <v>2319</v>
      </c>
      <c r="Q1719" s="26" t="str">
        <f>LEFT(Table1[[#This Row],[Department]],5)&amp;"-"&amp;RIGHT(Table1[[#This Row],[Employee ID]],3)</f>
        <v>Suppo-268</v>
      </c>
      <c r="R1719" s="26" t="str">
        <f>LEFT(Table1[[#This Row],[Department]],3)</f>
        <v>Sup</v>
      </c>
      <c r="S1719" s="37">
        <f>_xlfn.XLOOKUP(Table1[[#This Row],[City]],Table2[City],Table2[Bonus %])</f>
        <v>4</v>
      </c>
      <c r="U1719" s="48" t="str">
        <v xml:space="preserve">Kavya </v>
      </c>
      <c r="V1719" s="48" t="str">
        <v>Nair</v>
      </c>
    </row>
    <row r="1720" spans="1:22" x14ac:dyDescent="0.35">
      <c r="A1720" s="7" t="s">
        <v>2992</v>
      </c>
      <c r="B1720" s="40" t="str">
        <f>LEFT(Table1[[#This Row],[Employee Name]],FIND(" ",Table1[[#This Row],[Employee Name]]))</f>
        <v xml:space="preserve">Vikram </v>
      </c>
      <c r="C1720" s="40" t="str">
        <f>RIGHT(Table1[[#This Row],[Employee Name]],LEN(Table1[[#This Row],[Employee Name]])-FIND(" ",Table1[[#This Row],[Employee Name]]))</f>
        <v>Singh</v>
      </c>
      <c r="D1720" s="22">
        <f>Table1[[#This Row],[Basic Salary]]+Table1[[#This Row],[Bonus]]</f>
        <v>105832</v>
      </c>
      <c r="E1720" s="8">
        <v>89</v>
      </c>
      <c r="F1720" s="45">
        <v>68</v>
      </c>
      <c r="G1720" s="8" t="str" cm="1">
        <f t="array" ref="G1720">_xlfn.IFS(Table1[[#This Row],[Performance Score]]&gt;=80,"Excellent",Table1[[#This Row],[Performance Score]]&gt;=60,"Good",Table1[[#This Row],[Performance Score]]&gt;=40,"Need Improvement")</f>
        <v>Good</v>
      </c>
      <c r="H1720" s="29">
        <f>Table1[[#This Row],[Bonus]]/Table1[[#This Row],[Basic Salary]]</f>
        <v>6.5394217604896512E-2</v>
      </c>
      <c r="I1720" s="8">
        <f ca="1">DATEDIF(Table1[[#This Row],[Date of Birth]],TODAY(),"y")</f>
        <v>37</v>
      </c>
      <c r="J1720" s="33">
        <v>45111</v>
      </c>
      <c r="K1720" s="33" t="str" cm="1">
        <f t="array" aca="1" ref="K1720" ca="1">_xlfn.IFS(L1720&lt;3,"Junior",L1720&lt;=7,"Mid-Level",L1720&gt;7,"Senior")</f>
        <v>Junior</v>
      </c>
      <c r="L1720" s="45">
        <f ca="1">INT(YEARFRAC(Table1[[#This Row],[Joining Date]],TODAY(),1))</f>
        <v>2</v>
      </c>
      <c r="M1720" s="25" t="str">
        <f t="shared" ca="1" si="26"/>
        <v>No</v>
      </c>
      <c r="N1720" s="25">
        <f>YEAR(Table1[[#This Row],[Joining Date]])</f>
        <v>2023</v>
      </c>
      <c r="O1720" s="45">
        <f>MONTH(Table1[[#This Row],[Joining Date]])</f>
        <v>7</v>
      </c>
      <c r="P1720" s="25">
        <f ca="1">NETWORKDAYS(Table1[[#This Row],[Joining Date]],TODAY())</f>
        <v>780</v>
      </c>
      <c r="Q1720" s="25" t="str">
        <f>LEFT(Table1[[#This Row],[Department]],5)&amp;"-"&amp;RIGHT(Table1[[#This Row],[Employee ID]],3)</f>
        <v>Suppo-936</v>
      </c>
      <c r="R1720" s="25" t="str">
        <f>LEFT(Table1[[#This Row],[Department]],3)</f>
        <v>Sup</v>
      </c>
      <c r="S1720" s="36">
        <f>_xlfn.XLOOKUP(Table1[[#This Row],[City]],Table2[City],Table2[Bonus %])</f>
        <v>7</v>
      </c>
      <c r="U1720" s="48" t="str">
        <v xml:space="preserve">Vikram </v>
      </c>
      <c r="V1720" s="48" t="str">
        <v>Singh</v>
      </c>
    </row>
    <row r="1721" spans="1:22" x14ac:dyDescent="0.35">
      <c r="A1721" s="9" t="s">
        <v>1186</v>
      </c>
      <c r="B1721" s="41" t="str">
        <f>LEFT(Table1[[#This Row],[Employee Name]],FIND(" ",Table1[[#This Row],[Employee Name]]))</f>
        <v xml:space="preserve">Nisha </v>
      </c>
      <c r="C1721" s="41" t="str">
        <f>RIGHT(Table1[[#This Row],[Employee Name]],LEN(Table1[[#This Row],[Employee Name]])-FIND(" ",Table1[[#This Row],[Employee Name]]))</f>
        <v>Kapoor</v>
      </c>
      <c r="D1721" s="23">
        <f>Table1[[#This Row],[Basic Salary]]+Table1[[#This Row],[Bonus]]</f>
        <v>105820</v>
      </c>
      <c r="E1721" s="10">
        <v>77</v>
      </c>
      <c r="F1721" s="46">
        <v>96</v>
      </c>
      <c r="G1721" s="10" t="str" cm="1">
        <f t="array" ref="G1721">_xlfn.IFS(Table1[[#This Row],[Performance Score]]&gt;=80,"Excellent",Table1[[#This Row],[Performance Score]]&gt;=60,"Good",Table1[[#This Row],[Performance Score]]&gt;=40,"Need Improvement")</f>
        <v>Excellent</v>
      </c>
      <c r="H1721" s="30">
        <f>Table1[[#This Row],[Bonus]]/Table1[[#This Row],[Basic Salary]]</f>
        <v>0.15616156981000143</v>
      </c>
      <c r="I1721" s="10">
        <f ca="1">DATEDIF(Table1[[#This Row],[Date of Birth]],TODAY(),"y")</f>
        <v>36</v>
      </c>
      <c r="J1721" s="34">
        <v>45208</v>
      </c>
      <c r="K1721" s="33" t="str" cm="1">
        <f t="array" aca="1" ref="K1721" ca="1">_xlfn.IFS(L1721&lt;3,"Junior",L1721&lt;=7,"Mid-Level",L1721&gt;7,"Senior")</f>
        <v>Junior</v>
      </c>
      <c r="L1721" s="46">
        <f ca="1">INT(YEARFRAC(Table1[[#This Row],[Joining Date]],TODAY(),1))</f>
        <v>2</v>
      </c>
      <c r="M1721" s="25" t="str">
        <f t="shared" ca="1" si="26"/>
        <v>No</v>
      </c>
      <c r="N1721" s="26">
        <f>YEAR(Table1[[#This Row],[Joining Date]])</f>
        <v>2023</v>
      </c>
      <c r="O1721" s="46">
        <f>MONTH(Table1[[#This Row],[Joining Date]])</f>
        <v>10</v>
      </c>
      <c r="P1721" s="26">
        <f ca="1">NETWORKDAYS(Table1[[#This Row],[Joining Date]],TODAY())</f>
        <v>711</v>
      </c>
      <c r="Q1721" s="26" t="str">
        <f>LEFT(Table1[[#This Row],[Department]],5)&amp;"-"&amp;RIGHT(Table1[[#This Row],[Employee ID]],3)</f>
        <v>HR-130</v>
      </c>
      <c r="R1721" s="26" t="str">
        <f>LEFT(Table1[[#This Row],[Department]],3)</f>
        <v>HR</v>
      </c>
      <c r="S1721" s="37">
        <f>_xlfn.XLOOKUP(Table1[[#This Row],[City]],Table2[City],Table2[Bonus %])</f>
        <v>6</v>
      </c>
      <c r="U1721" s="48" t="str">
        <v xml:space="preserve">Nisha </v>
      </c>
      <c r="V1721" s="48" t="str">
        <v>Kapoor</v>
      </c>
    </row>
    <row r="1722" spans="1:22" x14ac:dyDescent="0.35">
      <c r="A1722" s="7" t="s">
        <v>5034</v>
      </c>
      <c r="B1722" s="40" t="str">
        <f>LEFT(Table1[[#This Row],[Employee Name]],FIND(" ",Table1[[#This Row],[Employee Name]]))</f>
        <v xml:space="preserve">Pooja </v>
      </c>
      <c r="C1722" s="40" t="str">
        <f>RIGHT(Table1[[#This Row],[Employee Name]],LEN(Table1[[#This Row],[Employee Name]])-FIND(" ",Table1[[#This Row],[Employee Name]]))</f>
        <v>Das</v>
      </c>
      <c r="D1722" s="22">
        <f>Table1[[#This Row],[Basic Salary]]+Table1[[#This Row],[Bonus]]</f>
        <v>105796</v>
      </c>
      <c r="E1722" s="8">
        <v>62</v>
      </c>
      <c r="F1722" s="45">
        <v>45</v>
      </c>
      <c r="G1722" s="8" t="str" cm="1">
        <f t="array" ref="G1722">_xlfn.IFS(Table1[[#This Row],[Performance Score]]&gt;=80,"Excellent",Table1[[#This Row],[Performance Score]]&gt;=60,"Good",Table1[[#This Row],[Performance Score]]&gt;=40,"Need Improvement")</f>
        <v>Need Improvement</v>
      </c>
      <c r="H1722" s="29">
        <f>Table1[[#This Row],[Bonus]]/Table1[[#This Row],[Basic Salary]]</f>
        <v>0.18897292680459873</v>
      </c>
      <c r="I1722" s="8">
        <f ca="1">DATEDIF(Table1[[#This Row],[Date of Birth]],TODAY(),"y")</f>
        <v>29</v>
      </c>
      <c r="J1722" s="33">
        <v>44797</v>
      </c>
      <c r="K1722" s="33" t="str" cm="1">
        <f t="array" aca="1" ref="K1722" ca="1">_xlfn.IFS(L1722&lt;3,"Junior",L1722&lt;=7,"Mid-Level",L1722&gt;7,"Senior")</f>
        <v>Mid-Level</v>
      </c>
      <c r="L1722" s="45">
        <f ca="1">INT(YEARFRAC(Table1[[#This Row],[Joining Date]],TODAY(),1))</f>
        <v>3</v>
      </c>
      <c r="M1722" s="25" t="str">
        <f t="shared" ca="1" si="26"/>
        <v>No</v>
      </c>
      <c r="N1722" s="25">
        <f>YEAR(Table1[[#This Row],[Joining Date]])</f>
        <v>2022</v>
      </c>
      <c r="O1722" s="45">
        <f>MONTH(Table1[[#This Row],[Joining Date]])</f>
        <v>8</v>
      </c>
      <c r="P1722" s="25">
        <f ca="1">NETWORKDAYS(Table1[[#This Row],[Joining Date]],TODAY())</f>
        <v>1004</v>
      </c>
      <c r="Q1722" s="25" t="str">
        <f>LEFT(Table1[[#This Row],[Department]],5)&amp;"-"&amp;RIGHT(Table1[[#This Row],[Employee ID]],3)</f>
        <v>IT-978</v>
      </c>
      <c r="R1722" s="25" t="str">
        <f>LEFT(Table1[[#This Row],[Department]],3)</f>
        <v>IT</v>
      </c>
      <c r="S1722" s="36">
        <f>_xlfn.XLOOKUP(Table1[[#This Row],[City]],Table2[City],Table2[Bonus %])</f>
        <v>6</v>
      </c>
      <c r="U1722" s="48" t="str">
        <v xml:space="preserve">Pooja </v>
      </c>
      <c r="V1722" s="48" t="str">
        <v>Das</v>
      </c>
    </row>
    <row r="1723" spans="1:22" x14ac:dyDescent="0.35">
      <c r="A1723" s="9" t="s">
        <v>1208</v>
      </c>
      <c r="B1723" s="41" t="str">
        <f>LEFT(Table1[[#This Row],[Employee Name]],FIND(" ",Table1[[#This Row],[Employee Name]]))</f>
        <v xml:space="preserve">Rohan </v>
      </c>
      <c r="C1723" s="41" t="str">
        <f>RIGHT(Table1[[#This Row],[Employee Name]],LEN(Table1[[#This Row],[Employee Name]])-FIND(" ",Table1[[#This Row],[Employee Name]]))</f>
        <v>Gupta</v>
      </c>
      <c r="D1723" s="23">
        <f>Table1[[#This Row],[Basic Salary]]+Table1[[#This Row],[Bonus]]</f>
        <v>105785</v>
      </c>
      <c r="E1723" s="10">
        <v>84</v>
      </c>
      <c r="F1723" s="46">
        <v>58</v>
      </c>
      <c r="G1723" s="10" t="str" cm="1">
        <f t="array" ref="G1723">_xlfn.IFS(Table1[[#This Row],[Performance Score]]&gt;=80,"Excellent",Table1[[#This Row],[Performance Score]]&gt;=60,"Good",Table1[[#This Row],[Performance Score]]&gt;=40,"Need Improvement")</f>
        <v>Need Improvement</v>
      </c>
      <c r="H1723" s="30">
        <f>Table1[[#This Row],[Bonus]]/Table1[[#This Row],[Basic Salary]]</f>
        <v>7.270699183694164E-2</v>
      </c>
      <c r="I1723" s="10">
        <f ca="1">DATEDIF(Table1[[#This Row],[Date of Birth]],TODAY(),"y")</f>
        <v>36</v>
      </c>
      <c r="J1723" s="34">
        <v>45686</v>
      </c>
      <c r="K1723" s="33" t="str" cm="1">
        <f t="array" aca="1" ref="K1723" ca="1">_xlfn.IFS(L1723&lt;3,"Junior",L1723&lt;=7,"Mid-Level",L1723&gt;7,"Senior")</f>
        <v>Junior</v>
      </c>
      <c r="L1723" s="46">
        <f ca="1">INT(YEARFRAC(Table1[[#This Row],[Joining Date]],TODAY(),1))</f>
        <v>1</v>
      </c>
      <c r="M1723" s="25" t="str">
        <f t="shared" ca="1" si="26"/>
        <v>No</v>
      </c>
      <c r="N1723" s="26">
        <f>YEAR(Table1[[#This Row],[Joining Date]])</f>
        <v>2025</v>
      </c>
      <c r="O1723" s="46">
        <f>MONTH(Table1[[#This Row],[Joining Date]])</f>
        <v>1</v>
      </c>
      <c r="P1723" s="26">
        <f ca="1">NETWORKDAYS(Table1[[#This Row],[Joining Date]],TODAY())</f>
        <v>369</v>
      </c>
      <c r="Q1723" s="26" t="str">
        <f>LEFT(Table1[[#This Row],[Department]],5)&amp;"-"&amp;RIGHT(Table1[[#This Row],[Employee ID]],3)</f>
        <v>Opera-152</v>
      </c>
      <c r="R1723" s="26" t="str">
        <f>LEFT(Table1[[#This Row],[Department]],3)</f>
        <v>Ope</v>
      </c>
      <c r="S1723" s="37">
        <f>_xlfn.XLOOKUP(Table1[[#This Row],[City]],Table2[City],Table2[Bonus %])</f>
        <v>4</v>
      </c>
      <c r="U1723" s="48" t="str">
        <v xml:space="preserve">Rohan </v>
      </c>
      <c r="V1723" s="48" t="str">
        <v>Gupta</v>
      </c>
    </row>
    <row r="1724" spans="1:22" x14ac:dyDescent="0.35">
      <c r="A1724" s="7" t="s">
        <v>2816</v>
      </c>
      <c r="B1724" s="40" t="str">
        <f>LEFT(Table1[[#This Row],[Employee Name]],FIND(" ",Table1[[#This Row],[Employee Name]]))</f>
        <v xml:space="preserve">Priya </v>
      </c>
      <c r="C1724" s="40" t="str">
        <f>RIGHT(Table1[[#This Row],[Employee Name]],LEN(Table1[[#This Row],[Employee Name]])-FIND(" ",Table1[[#This Row],[Employee Name]]))</f>
        <v>Reddy</v>
      </c>
      <c r="D1724" s="22">
        <f>Table1[[#This Row],[Basic Salary]]+Table1[[#This Row],[Bonus]]</f>
        <v>105772</v>
      </c>
      <c r="E1724" s="8">
        <v>67</v>
      </c>
      <c r="F1724" s="45">
        <v>65</v>
      </c>
      <c r="G1724" s="8" t="str" cm="1">
        <f t="array" ref="G1724">_xlfn.IFS(Table1[[#This Row],[Performance Score]]&gt;=80,"Excellent",Table1[[#This Row],[Performance Score]]&gt;=60,"Good",Table1[[#This Row],[Performance Score]]&gt;=40,"Need Improvement")</f>
        <v>Good</v>
      </c>
      <c r="H1724" s="29">
        <f>Table1[[#This Row],[Bonus]]/Table1[[#This Row],[Basic Salary]]</f>
        <v>5.9096825873635725E-2</v>
      </c>
      <c r="I1724" s="8">
        <f ca="1">DATEDIF(Table1[[#This Row],[Date of Birth]],TODAY(),"y")</f>
        <v>30</v>
      </c>
      <c r="J1724" s="33">
        <v>42700</v>
      </c>
      <c r="K1724" s="33" t="str" cm="1">
        <f t="array" aca="1" ref="K1724" ca="1">_xlfn.IFS(L1724&lt;3,"Junior",L1724&lt;=7,"Mid-Level",L1724&gt;7,"Senior")</f>
        <v>Senior</v>
      </c>
      <c r="L1724" s="45">
        <f ca="1">INT(YEARFRAC(Table1[[#This Row],[Joining Date]],TODAY(),1))</f>
        <v>9</v>
      </c>
      <c r="M1724" s="25" t="str">
        <f t="shared" ca="1" si="26"/>
        <v>Yes</v>
      </c>
      <c r="N1724" s="25">
        <f>YEAR(Table1[[#This Row],[Joining Date]])</f>
        <v>2016</v>
      </c>
      <c r="O1724" s="45">
        <f>MONTH(Table1[[#This Row],[Joining Date]])</f>
        <v>11</v>
      </c>
      <c r="P1724" s="25">
        <f ca="1">NETWORKDAYS(Table1[[#This Row],[Joining Date]],TODAY())</f>
        <v>2501</v>
      </c>
      <c r="Q1724" s="25" t="str">
        <f>LEFT(Table1[[#This Row],[Department]],5)&amp;"-"&amp;RIGHT(Table1[[#This Row],[Employee ID]],3)</f>
        <v>IT-760</v>
      </c>
      <c r="R1724" s="25" t="str">
        <f>LEFT(Table1[[#This Row],[Department]],3)</f>
        <v>IT</v>
      </c>
      <c r="S1724" s="36">
        <f>_xlfn.XLOOKUP(Table1[[#This Row],[City]],Table2[City],Table2[Bonus %])</f>
        <v>5</v>
      </c>
      <c r="U1724" s="48" t="str">
        <v xml:space="preserve">Priya </v>
      </c>
      <c r="V1724" s="48" t="str">
        <v>Reddy</v>
      </c>
    </row>
    <row r="1725" spans="1:22" x14ac:dyDescent="0.35">
      <c r="A1725" s="9" t="s">
        <v>356</v>
      </c>
      <c r="B1725" s="41" t="str">
        <f>LEFT(Table1[[#This Row],[Employee Name]],FIND(" ",Table1[[#This Row],[Employee Name]]))</f>
        <v xml:space="preserve">Ravi </v>
      </c>
      <c r="C1725" s="41" t="str">
        <f>RIGHT(Table1[[#This Row],[Employee Name]],LEN(Table1[[#This Row],[Employee Name]])-FIND(" ",Table1[[#This Row],[Employee Name]]))</f>
        <v>Teja</v>
      </c>
      <c r="D1725" s="23">
        <f>Table1[[#This Row],[Basic Salary]]+Table1[[#This Row],[Bonus]]</f>
        <v>105752</v>
      </c>
      <c r="E1725" s="10">
        <v>73</v>
      </c>
      <c r="F1725" s="46">
        <v>67</v>
      </c>
      <c r="G1725" s="10" t="str" cm="1">
        <f t="array" ref="G1725">_xlfn.IFS(Table1[[#This Row],[Performance Score]]&gt;=80,"Excellent",Table1[[#This Row],[Performance Score]]&gt;=60,"Good",Table1[[#This Row],[Performance Score]]&gt;=40,"Need Improvement")</f>
        <v>Good</v>
      </c>
      <c r="H1725" s="30">
        <f>Table1[[#This Row],[Bonus]]/Table1[[#This Row],[Basic Salary]]</f>
        <v>0.2764272782136391</v>
      </c>
      <c r="I1725" s="10">
        <f ca="1">DATEDIF(Table1[[#This Row],[Date of Birth]],TODAY(),"y")</f>
        <v>14</v>
      </c>
      <c r="J1725" s="34">
        <v>45117</v>
      </c>
      <c r="K1725" s="33" t="str" cm="1">
        <f t="array" aca="1" ref="K1725" ca="1">_xlfn.IFS(L1725&lt;3,"Junior",L1725&lt;=7,"Mid-Level",L1725&gt;7,"Senior")</f>
        <v>Junior</v>
      </c>
      <c r="L1725" s="46">
        <f ca="1">INT(YEARFRAC(Table1[[#This Row],[Joining Date]],TODAY(),1))</f>
        <v>2</v>
      </c>
      <c r="M1725" s="25" t="str">
        <f t="shared" ca="1" si="26"/>
        <v>No</v>
      </c>
      <c r="N1725" s="26">
        <f>YEAR(Table1[[#This Row],[Joining Date]])</f>
        <v>2023</v>
      </c>
      <c r="O1725" s="46">
        <f>MONTH(Table1[[#This Row],[Joining Date]])</f>
        <v>7</v>
      </c>
      <c r="P1725" s="26">
        <f ca="1">NETWORKDAYS(Table1[[#This Row],[Joining Date]],TODAY())</f>
        <v>776</v>
      </c>
      <c r="Q1725" s="26" t="str">
        <f>LEFT(Table1[[#This Row],[Department]],5)&amp;"-"&amp;RIGHT(Table1[[#This Row],[Employee ID]],3)</f>
        <v>Opera-300</v>
      </c>
      <c r="R1725" s="26" t="str">
        <f>LEFT(Table1[[#This Row],[Department]],3)</f>
        <v>Ope</v>
      </c>
      <c r="S1725" s="37">
        <f>_xlfn.XLOOKUP(Table1[[#This Row],[City]],Table2[City],Table2[Bonus %])</f>
        <v>5</v>
      </c>
      <c r="U1725" s="48" t="str">
        <v xml:space="preserve">Ravi </v>
      </c>
      <c r="V1725" s="48" t="str">
        <v>Teja</v>
      </c>
    </row>
    <row r="1726" spans="1:22" x14ac:dyDescent="0.35">
      <c r="A1726" s="7" t="s">
        <v>1267</v>
      </c>
      <c r="B1726" s="40" t="str">
        <f>LEFT(Table1[[#This Row],[Employee Name]],FIND(" ",Table1[[#This Row],[Employee Name]]))</f>
        <v xml:space="preserve">Vikram </v>
      </c>
      <c r="C1726" s="40" t="str">
        <f>RIGHT(Table1[[#This Row],[Employee Name]],LEN(Table1[[#This Row],[Employee Name]])-FIND(" ",Table1[[#This Row],[Employee Name]]))</f>
        <v>Singh</v>
      </c>
      <c r="D1726" s="22">
        <f>Table1[[#This Row],[Basic Salary]]+Table1[[#This Row],[Bonus]]</f>
        <v>105742</v>
      </c>
      <c r="E1726" s="8">
        <v>90</v>
      </c>
      <c r="F1726" s="45">
        <v>78</v>
      </c>
      <c r="G1726" s="8" t="str" cm="1">
        <f t="array" ref="G1726">_xlfn.IFS(Table1[[#This Row],[Performance Score]]&gt;=80,"Excellent",Table1[[#This Row],[Performance Score]]&gt;=60,"Good",Table1[[#This Row],[Performance Score]]&gt;=40,"Need Improvement")</f>
        <v>Good</v>
      </c>
      <c r="H1726" s="29">
        <f>Table1[[#This Row],[Bonus]]/Table1[[#This Row],[Basic Salary]]</f>
        <v>0.19610881737458288</v>
      </c>
      <c r="I1726" s="8">
        <f ca="1">DATEDIF(Table1[[#This Row],[Date of Birth]],TODAY(),"y")</f>
        <v>17</v>
      </c>
      <c r="J1726" s="33">
        <v>45757</v>
      </c>
      <c r="K1726" s="33" t="str" cm="1">
        <f t="array" aca="1" ref="K1726" ca="1">_xlfn.IFS(L1726&lt;3,"Junior",L1726&lt;=7,"Mid-Level",L1726&gt;7,"Senior")</f>
        <v>Junior</v>
      </c>
      <c r="L1726" s="45">
        <f ca="1">INT(YEARFRAC(Table1[[#This Row],[Joining Date]],TODAY(),1))</f>
        <v>1</v>
      </c>
      <c r="M1726" s="25" t="str">
        <f t="shared" ca="1" si="26"/>
        <v>No</v>
      </c>
      <c r="N1726" s="25">
        <f>YEAR(Table1[[#This Row],[Joining Date]])</f>
        <v>2025</v>
      </c>
      <c r="O1726" s="45">
        <f>MONTH(Table1[[#This Row],[Joining Date]])</f>
        <v>4</v>
      </c>
      <c r="P1726" s="25">
        <f ca="1">NETWORKDAYS(Table1[[#This Row],[Joining Date]],TODAY())</f>
        <v>318</v>
      </c>
      <c r="Q1726" s="25" t="str">
        <f>LEFT(Table1[[#This Row],[Department]],5)&amp;"-"&amp;RIGHT(Table1[[#This Row],[Employee ID]],3)</f>
        <v>IT-211</v>
      </c>
      <c r="R1726" s="25" t="str">
        <f>LEFT(Table1[[#This Row],[Department]],3)</f>
        <v>IT</v>
      </c>
      <c r="S1726" s="36">
        <f>_xlfn.XLOOKUP(Table1[[#This Row],[City]],Table2[City],Table2[Bonus %])</f>
        <v>6</v>
      </c>
      <c r="U1726" s="48" t="str">
        <v xml:space="preserve">Vikram </v>
      </c>
      <c r="V1726" s="48" t="str">
        <v>Singh</v>
      </c>
    </row>
    <row r="1727" spans="1:22" x14ac:dyDescent="0.35">
      <c r="A1727" s="9" t="s">
        <v>2767</v>
      </c>
      <c r="B1727" s="41" t="str">
        <f>LEFT(Table1[[#This Row],[Employee Name]],FIND(" ",Table1[[#This Row],[Employee Name]]))</f>
        <v xml:space="preserve">Ishita </v>
      </c>
      <c r="C1727" s="41" t="str">
        <f>RIGHT(Table1[[#This Row],[Employee Name]],LEN(Table1[[#This Row],[Employee Name]])-FIND(" ",Table1[[#This Row],[Employee Name]]))</f>
        <v>Roy</v>
      </c>
      <c r="D1727" s="23">
        <f>Table1[[#This Row],[Basic Salary]]+Table1[[#This Row],[Bonus]]</f>
        <v>105725</v>
      </c>
      <c r="E1727" s="10">
        <v>99</v>
      </c>
      <c r="F1727" s="46">
        <v>87</v>
      </c>
      <c r="G1727" s="10" t="str" cm="1">
        <f t="array" ref="G1727">_xlfn.IFS(Table1[[#This Row],[Performance Score]]&gt;=80,"Excellent",Table1[[#This Row],[Performance Score]]&gt;=60,"Good",Table1[[#This Row],[Performance Score]]&gt;=40,"Need Improvement")</f>
        <v>Excellent</v>
      </c>
      <c r="H1727" s="30">
        <f>Table1[[#This Row],[Bonus]]/Table1[[#This Row],[Basic Salary]]</f>
        <v>0.18802813736066162</v>
      </c>
      <c r="I1727" s="10">
        <f ca="1">DATEDIF(Table1[[#This Row],[Date of Birth]],TODAY(),"y")</f>
        <v>27</v>
      </c>
      <c r="J1727" s="34">
        <v>45654</v>
      </c>
      <c r="K1727" s="33" t="str" cm="1">
        <f t="array" aca="1" ref="K1727" ca="1">_xlfn.IFS(L1727&lt;3,"Junior",L1727&lt;=7,"Mid-Level",L1727&gt;7,"Senior")</f>
        <v>Junior</v>
      </c>
      <c r="L1727" s="46">
        <f ca="1">INT(YEARFRAC(Table1[[#This Row],[Joining Date]],TODAY(),1))</f>
        <v>1</v>
      </c>
      <c r="M1727" s="25" t="str">
        <f t="shared" ca="1" si="26"/>
        <v>No</v>
      </c>
      <c r="N1727" s="26">
        <f>YEAR(Table1[[#This Row],[Joining Date]])</f>
        <v>2024</v>
      </c>
      <c r="O1727" s="46">
        <f>MONTH(Table1[[#This Row],[Joining Date]])</f>
        <v>12</v>
      </c>
      <c r="P1727" s="26">
        <f ca="1">NETWORKDAYS(Table1[[#This Row],[Joining Date]],TODAY())</f>
        <v>391</v>
      </c>
      <c r="Q1727" s="26" t="str">
        <f>LEFT(Table1[[#This Row],[Department]],5)&amp;"-"&amp;RIGHT(Table1[[#This Row],[Employee ID]],3)</f>
        <v>Opera-711</v>
      </c>
      <c r="R1727" s="26" t="str">
        <f>LEFT(Table1[[#This Row],[Department]],3)</f>
        <v>Ope</v>
      </c>
      <c r="S1727" s="37">
        <f>_xlfn.XLOOKUP(Table1[[#This Row],[City]],Table2[City],Table2[Bonus %])</f>
        <v>5</v>
      </c>
      <c r="U1727" s="48" t="str">
        <v xml:space="preserve">Ishita </v>
      </c>
      <c r="V1727" s="48" t="str">
        <v>Roy</v>
      </c>
    </row>
    <row r="1728" spans="1:22" x14ac:dyDescent="0.35">
      <c r="A1728" s="7" t="s">
        <v>4319</v>
      </c>
      <c r="B1728" s="40" t="str">
        <f>LEFT(Table1[[#This Row],[Employee Name]],FIND(" ",Table1[[#This Row],[Employee Name]]))</f>
        <v xml:space="preserve">Aarav </v>
      </c>
      <c r="C1728" s="40" t="str">
        <f>RIGHT(Table1[[#This Row],[Employee Name]],LEN(Table1[[#This Row],[Employee Name]])-FIND(" ",Table1[[#This Row],[Employee Name]]))</f>
        <v>Sharma</v>
      </c>
      <c r="D1728" s="22">
        <f>Table1[[#This Row],[Basic Salary]]+Table1[[#This Row],[Bonus]]</f>
        <v>105659</v>
      </c>
      <c r="E1728" s="8">
        <v>91</v>
      </c>
      <c r="F1728" s="45">
        <v>66</v>
      </c>
      <c r="G1728" s="8" t="str" cm="1">
        <f t="array" ref="G1728">_xlfn.IFS(Table1[[#This Row],[Performance Score]]&gt;=80,"Excellent",Table1[[#This Row],[Performance Score]]&gt;=60,"Good",Table1[[#This Row],[Performance Score]]&gt;=40,"Need Improvement")</f>
        <v>Good</v>
      </c>
      <c r="H1728" s="29">
        <f>Table1[[#This Row],[Bonus]]/Table1[[#This Row],[Basic Salary]]</f>
        <v>0.22595579277136393</v>
      </c>
      <c r="I1728" s="8">
        <f ca="1">DATEDIF(Table1[[#This Row],[Date of Birth]],TODAY(),"y")</f>
        <v>20</v>
      </c>
      <c r="J1728" s="33">
        <v>43137</v>
      </c>
      <c r="K1728" s="33" t="str" cm="1">
        <f t="array" aca="1" ref="K1728" ca="1">_xlfn.IFS(L1728&lt;3,"Junior",L1728&lt;=7,"Mid-Level",L1728&gt;7,"Senior")</f>
        <v>Senior</v>
      </c>
      <c r="L1728" s="45">
        <f ca="1">INT(YEARFRAC(Table1[[#This Row],[Joining Date]],TODAY(),1))</f>
        <v>8</v>
      </c>
      <c r="M1728" s="25" t="str">
        <f t="shared" ca="1" si="26"/>
        <v>Yes</v>
      </c>
      <c r="N1728" s="25">
        <f>YEAR(Table1[[#This Row],[Joining Date]])</f>
        <v>2018</v>
      </c>
      <c r="O1728" s="45">
        <f>MONTH(Table1[[#This Row],[Joining Date]])</f>
        <v>2</v>
      </c>
      <c r="P1728" s="25">
        <f ca="1">NETWORKDAYS(Table1[[#This Row],[Joining Date]],TODAY())</f>
        <v>2190</v>
      </c>
      <c r="Q1728" s="25" t="str">
        <f>LEFT(Table1[[#This Row],[Department]],5)&amp;"-"&amp;RIGHT(Table1[[#This Row],[Employee ID]],3)</f>
        <v>Sales-263</v>
      </c>
      <c r="R1728" s="25" t="str">
        <f>LEFT(Table1[[#This Row],[Department]],3)</f>
        <v>Sal</v>
      </c>
      <c r="S1728" s="36">
        <f>_xlfn.XLOOKUP(Table1[[#This Row],[City]],Table2[City],Table2[Bonus %])</f>
        <v>6</v>
      </c>
      <c r="U1728" s="48" t="str">
        <v xml:space="preserve">Aarav </v>
      </c>
      <c r="V1728" s="48" t="str">
        <v>Sharma</v>
      </c>
    </row>
    <row r="1729" spans="1:22" x14ac:dyDescent="0.35">
      <c r="A1729" s="9" t="s">
        <v>691</v>
      </c>
      <c r="B1729" s="41" t="str">
        <f>LEFT(Table1[[#This Row],[Employee Name]],FIND(" ",Table1[[#This Row],[Employee Name]]))</f>
        <v xml:space="preserve">Aditya </v>
      </c>
      <c r="C1729" s="41" t="str">
        <f>RIGHT(Table1[[#This Row],[Employee Name]],LEN(Table1[[#This Row],[Employee Name]])-FIND(" ",Table1[[#This Row],[Employee Name]]))</f>
        <v>Kapoor</v>
      </c>
      <c r="D1729" s="23">
        <f>Table1[[#This Row],[Basic Salary]]+Table1[[#This Row],[Bonus]]</f>
        <v>105648</v>
      </c>
      <c r="E1729" s="10">
        <v>81</v>
      </c>
      <c r="F1729" s="46">
        <v>74</v>
      </c>
      <c r="G1729" s="10" t="str" cm="1">
        <f t="array" ref="G1729">_xlfn.IFS(Table1[[#This Row],[Performance Score]]&gt;=80,"Excellent",Table1[[#This Row],[Performance Score]]&gt;=60,"Good",Table1[[#This Row],[Performance Score]]&gt;=40,"Need Improvement")</f>
        <v>Good</v>
      </c>
      <c r="H1729" s="30">
        <f>Table1[[#This Row],[Bonus]]/Table1[[#This Row],[Basic Salary]]</f>
        <v>0.28741683117642758</v>
      </c>
      <c r="I1729" s="10">
        <f ca="1">DATEDIF(Table1[[#This Row],[Date of Birth]],TODAY(),"y")</f>
        <v>27</v>
      </c>
      <c r="J1729" s="34">
        <v>44425</v>
      </c>
      <c r="K1729" s="33" t="str" cm="1">
        <f t="array" aca="1" ref="K1729" ca="1">_xlfn.IFS(L1729&lt;3,"Junior",L1729&lt;=7,"Mid-Level",L1729&gt;7,"Senior")</f>
        <v>Mid-Level</v>
      </c>
      <c r="L1729" s="46">
        <f ca="1">INT(YEARFRAC(Table1[[#This Row],[Joining Date]],TODAY(),1))</f>
        <v>4</v>
      </c>
      <c r="M1729" s="25" t="str">
        <f t="shared" ca="1" si="26"/>
        <v>No</v>
      </c>
      <c r="N1729" s="26">
        <f>YEAR(Table1[[#This Row],[Joining Date]])</f>
        <v>2021</v>
      </c>
      <c r="O1729" s="46">
        <f>MONTH(Table1[[#This Row],[Joining Date]])</f>
        <v>8</v>
      </c>
      <c r="P1729" s="26">
        <f ca="1">NETWORKDAYS(Table1[[#This Row],[Joining Date]],TODAY())</f>
        <v>1270</v>
      </c>
      <c r="Q1729" s="26" t="str">
        <f>LEFT(Table1[[#This Row],[Department]],5)&amp;"-"&amp;RIGHT(Table1[[#This Row],[Employee ID]],3)</f>
        <v>Suppo-635</v>
      </c>
      <c r="R1729" s="26" t="str">
        <f>LEFT(Table1[[#This Row],[Department]],3)</f>
        <v>Sup</v>
      </c>
      <c r="S1729" s="37">
        <f>_xlfn.XLOOKUP(Table1[[#This Row],[City]],Table2[City],Table2[Bonus %])</f>
        <v>6</v>
      </c>
      <c r="U1729" s="48" t="str">
        <v xml:space="preserve">Aditya </v>
      </c>
      <c r="V1729" s="48" t="str">
        <v>Kapoor</v>
      </c>
    </row>
    <row r="1730" spans="1:22" x14ac:dyDescent="0.35">
      <c r="A1730" s="7" t="s">
        <v>3195</v>
      </c>
      <c r="B1730" s="40" t="str">
        <f>LEFT(Table1[[#This Row],[Employee Name]],FIND(" ",Table1[[#This Row],[Employee Name]]))</f>
        <v xml:space="preserve">Gayathri </v>
      </c>
      <c r="C1730" s="40" t="str">
        <f>RIGHT(Table1[[#This Row],[Employee Name]],LEN(Table1[[#This Row],[Employee Name]])-FIND(" ",Table1[[#This Row],[Employee Name]]))</f>
        <v>Iyer</v>
      </c>
      <c r="D1730" s="22">
        <f>Table1[[#This Row],[Basic Salary]]+Table1[[#This Row],[Bonus]]</f>
        <v>105619</v>
      </c>
      <c r="E1730" s="8">
        <v>83</v>
      </c>
      <c r="F1730" s="45">
        <v>44</v>
      </c>
      <c r="G1730" s="8" t="str" cm="1">
        <f t="array" ref="G1730">_xlfn.IFS(Table1[[#This Row],[Performance Score]]&gt;=80,"Excellent",Table1[[#This Row],[Performance Score]]&gt;=60,"Good",Table1[[#This Row],[Performance Score]]&gt;=40,"Need Improvement")</f>
        <v>Need Improvement</v>
      </c>
      <c r="H1730" s="29">
        <f>Table1[[#This Row],[Bonus]]/Table1[[#This Row],[Basic Salary]]</f>
        <v>0.19555595802723474</v>
      </c>
      <c r="I1730" s="8">
        <f ca="1">DATEDIF(Table1[[#This Row],[Date of Birth]],TODAY(),"y")</f>
        <v>26</v>
      </c>
      <c r="J1730" s="33">
        <v>42269</v>
      </c>
      <c r="K1730" s="33" t="str" cm="1">
        <f t="array" aca="1" ref="K1730" ca="1">_xlfn.IFS(L1730&lt;3,"Junior",L1730&lt;=7,"Mid-Level",L1730&gt;7,"Senior")</f>
        <v>Senior</v>
      </c>
      <c r="L1730" s="45">
        <f ca="1">INT(YEARFRAC(Table1[[#This Row],[Joining Date]],TODAY(),1))</f>
        <v>10</v>
      </c>
      <c r="M1730" s="25" t="str">
        <f t="shared" ref="M1730:M1793" ca="1" si="27">IF(L1730&gt;5,"Yes","No")</f>
        <v>Yes</v>
      </c>
      <c r="N1730" s="25">
        <f>YEAR(Table1[[#This Row],[Joining Date]])</f>
        <v>2015</v>
      </c>
      <c r="O1730" s="45">
        <f>MONTH(Table1[[#This Row],[Joining Date]])</f>
        <v>9</v>
      </c>
      <c r="P1730" s="25">
        <f ca="1">NETWORKDAYS(Table1[[#This Row],[Joining Date]],TODAY())</f>
        <v>2810</v>
      </c>
      <c r="Q1730" s="25" t="str">
        <f>LEFT(Table1[[#This Row],[Department]],5)&amp;"-"&amp;RIGHT(Table1[[#This Row],[Employee ID]],3)</f>
        <v>Opera-139</v>
      </c>
      <c r="R1730" s="25" t="str">
        <f>LEFT(Table1[[#This Row],[Department]],3)</f>
        <v>Ope</v>
      </c>
      <c r="S1730" s="36">
        <f>_xlfn.XLOOKUP(Table1[[#This Row],[City]],Table2[City],Table2[Bonus %])</f>
        <v>7</v>
      </c>
      <c r="U1730" s="48" t="str">
        <v xml:space="preserve">Gayathri </v>
      </c>
      <c r="V1730" s="48" t="str">
        <v>Iyer</v>
      </c>
    </row>
    <row r="1731" spans="1:22" x14ac:dyDescent="0.35">
      <c r="A1731" s="9" t="s">
        <v>1833</v>
      </c>
      <c r="B1731" s="41" t="str">
        <f>LEFT(Table1[[#This Row],[Employee Name]],FIND(" ",Table1[[#This Row],[Employee Name]]))</f>
        <v xml:space="preserve">Tarun </v>
      </c>
      <c r="C1731" s="41" t="str">
        <f>RIGHT(Table1[[#This Row],[Employee Name]],LEN(Table1[[#This Row],[Employee Name]])-FIND(" ",Table1[[#This Row],[Employee Name]]))</f>
        <v>Verma</v>
      </c>
      <c r="D1731" s="23">
        <f>Table1[[#This Row],[Basic Salary]]+Table1[[#This Row],[Bonus]]</f>
        <v>105602</v>
      </c>
      <c r="E1731" s="10">
        <v>86</v>
      </c>
      <c r="F1731" s="46">
        <v>46</v>
      </c>
      <c r="G1731" s="10" t="str" cm="1">
        <f t="array" ref="G1731">_xlfn.IFS(Table1[[#This Row],[Performance Score]]&gt;=80,"Excellent",Table1[[#This Row],[Performance Score]]&gt;=60,"Good",Table1[[#This Row],[Performance Score]]&gt;=40,"Need Improvement")</f>
        <v>Need Improvement</v>
      </c>
      <c r="H1731" s="30">
        <f>Table1[[#This Row],[Bonus]]/Table1[[#This Row],[Basic Salary]]</f>
        <v>0.11318189005428768</v>
      </c>
      <c r="I1731" s="10">
        <f ca="1">DATEDIF(Table1[[#This Row],[Date of Birth]],TODAY(),"y")</f>
        <v>44</v>
      </c>
      <c r="J1731" s="34">
        <v>43539</v>
      </c>
      <c r="K1731" s="33" t="str" cm="1">
        <f t="array" aca="1" ref="K1731" ca="1">_xlfn.IFS(L1731&lt;3,"Junior",L1731&lt;=7,"Mid-Level",L1731&gt;7,"Senior")</f>
        <v>Mid-Level</v>
      </c>
      <c r="L1731" s="46">
        <f ca="1">INT(YEARFRAC(Table1[[#This Row],[Joining Date]],TODAY(),1))</f>
        <v>7</v>
      </c>
      <c r="M1731" s="25" t="str">
        <f t="shared" ca="1" si="27"/>
        <v>Yes</v>
      </c>
      <c r="N1731" s="26">
        <f>YEAR(Table1[[#This Row],[Joining Date]])</f>
        <v>2019</v>
      </c>
      <c r="O1731" s="46">
        <f>MONTH(Table1[[#This Row],[Joining Date]])</f>
        <v>3</v>
      </c>
      <c r="P1731" s="26">
        <f ca="1">NETWORKDAYS(Table1[[#This Row],[Joining Date]],TODAY())</f>
        <v>1902</v>
      </c>
      <c r="Q1731" s="26" t="str">
        <f>LEFT(Table1[[#This Row],[Department]],5)&amp;"-"&amp;RIGHT(Table1[[#This Row],[Employee ID]],3)</f>
        <v>HR-777</v>
      </c>
      <c r="R1731" s="26" t="str">
        <f>LEFT(Table1[[#This Row],[Department]],3)</f>
        <v>HR</v>
      </c>
      <c r="S1731" s="37">
        <f>_xlfn.XLOOKUP(Table1[[#This Row],[City]],Table2[City],Table2[Bonus %])</f>
        <v>5</v>
      </c>
      <c r="U1731" s="48" t="str">
        <v xml:space="preserve">Tarun </v>
      </c>
      <c r="V1731" s="48" t="str">
        <v>Verma</v>
      </c>
    </row>
    <row r="1732" spans="1:22" x14ac:dyDescent="0.35">
      <c r="A1732" s="7" t="s">
        <v>557</v>
      </c>
      <c r="B1732" s="40" t="str">
        <f>LEFT(Table1[[#This Row],[Employee Name]],FIND(" ",Table1[[#This Row],[Employee Name]]))</f>
        <v xml:space="preserve">Kavya </v>
      </c>
      <c r="C1732" s="40" t="str">
        <f>RIGHT(Table1[[#This Row],[Employee Name]],LEN(Table1[[#This Row],[Employee Name]])-FIND(" ",Table1[[#This Row],[Employee Name]]))</f>
        <v>Nair</v>
      </c>
      <c r="D1732" s="22">
        <f>Table1[[#This Row],[Basic Salary]]+Table1[[#This Row],[Bonus]]</f>
        <v>105593</v>
      </c>
      <c r="E1732" s="8">
        <v>81</v>
      </c>
      <c r="F1732" s="45">
        <v>100</v>
      </c>
      <c r="G1732" s="8" t="str" cm="1">
        <f t="array" ref="G1732">_xlfn.IFS(Table1[[#This Row],[Performance Score]]&gt;=80,"Excellent",Table1[[#This Row],[Performance Score]]&gt;=60,"Good",Table1[[#This Row],[Performance Score]]&gt;=40,"Need Improvement")</f>
        <v>Excellent</v>
      </c>
      <c r="H1732" s="29">
        <f>Table1[[#This Row],[Bonus]]/Table1[[#This Row],[Basic Salary]]</f>
        <v>0.16098778463128499</v>
      </c>
      <c r="I1732" s="8">
        <f ca="1">DATEDIF(Table1[[#This Row],[Date of Birth]],TODAY(),"y")</f>
        <v>43</v>
      </c>
      <c r="J1732" s="33">
        <v>44293</v>
      </c>
      <c r="K1732" s="33" t="str" cm="1">
        <f t="array" aca="1" ref="K1732" ca="1">_xlfn.IFS(L1732&lt;3,"Junior",L1732&lt;=7,"Mid-Level",L1732&gt;7,"Senior")</f>
        <v>Mid-Level</v>
      </c>
      <c r="L1732" s="45">
        <f ca="1">INT(YEARFRAC(Table1[[#This Row],[Joining Date]],TODAY(),1))</f>
        <v>5</v>
      </c>
      <c r="M1732" s="25" t="str">
        <f t="shared" ca="1" si="27"/>
        <v>No</v>
      </c>
      <c r="N1732" s="25">
        <f>YEAR(Table1[[#This Row],[Joining Date]])</f>
        <v>2021</v>
      </c>
      <c r="O1732" s="45">
        <f>MONTH(Table1[[#This Row],[Joining Date]])</f>
        <v>4</v>
      </c>
      <c r="P1732" s="25">
        <f ca="1">NETWORKDAYS(Table1[[#This Row],[Joining Date]],TODAY())</f>
        <v>1364</v>
      </c>
      <c r="Q1732" s="25" t="str">
        <f>LEFT(Table1[[#This Row],[Department]],5)&amp;"-"&amp;RIGHT(Table1[[#This Row],[Employee ID]],3)</f>
        <v>Opera-501</v>
      </c>
      <c r="R1732" s="25" t="str">
        <f>LEFT(Table1[[#This Row],[Department]],3)</f>
        <v>Ope</v>
      </c>
      <c r="S1732" s="36">
        <f>_xlfn.XLOOKUP(Table1[[#This Row],[City]],Table2[City],Table2[Bonus %])</f>
        <v>5</v>
      </c>
      <c r="U1732" s="48" t="str">
        <v xml:space="preserve">Kavya </v>
      </c>
      <c r="V1732" s="48" t="str">
        <v>Nair</v>
      </c>
    </row>
    <row r="1733" spans="1:22" x14ac:dyDescent="0.35">
      <c r="A1733" s="9" t="s">
        <v>2567</v>
      </c>
      <c r="B1733" s="41" t="str">
        <f>LEFT(Table1[[#This Row],[Employee Name]],FIND(" ",Table1[[#This Row],[Employee Name]]))</f>
        <v xml:space="preserve">Neha </v>
      </c>
      <c r="C1733" s="41" t="str">
        <f>RIGHT(Table1[[#This Row],[Employee Name]],LEN(Table1[[#This Row],[Employee Name]])-FIND(" ",Table1[[#This Row],[Employee Name]]))</f>
        <v>Kulkarni</v>
      </c>
      <c r="D1733" s="23">
        <f>Table1[[#This Row],[Basic Salary]]+Table1[[#This Row],[Bonus]]</f>
        <v>105556</v>
      </c>
      <c r="E1733" s="10">
        <v>74</v>
      </c>
      <c r="F1733" s="46">
        <v>65</v>
      </c>
      <c r="G1733" s="10" t="str" cm="1">
        <f t="array" ref="G1733">_xlfn.IFS(Table1[[#This Row],[Performance Score]]&gt;=80,"Excellent",Table1[[#This Row],[Performance Score]]&gt;=60,"Good",Table1[[#This Row],[Performance Score]]&gt;=40,"Need Improvement")</f>
        <v>Good</v>
      </c>
      <c r="H1733" s="30">
        <f>Table1[[#This Row],[Bonus]]/Table1[[#This Row],[Basic Salary]]</f>
        <v>0.39226548485807744</v>
      </c>
      <c r="I1733" s="10">
        <f ca="1">DATEDIF(Table1[[#This Row],[Date of Birth]],TODAY(),"y")</f>
        <v>16</v>
      </c>
      <c r="J1733" s="34">
        <v>42543</v>
      </c>
      <c r="K1733" s="33" t="str" cm="1">
        <f t="array" aca="1" ref="K1733" ca="1">_xlfn.IFS(L1733&lt;3,"Junior",L1733&lt;=7,"Mid-Level",L1733&gt;7,"Senior")</f>
        <v>Senior</v>
      </c>
      <c r="L1733" s="46">
        <f ca="1">INT(YEARFRAC(Table1[[#This Row],[Joining Date]],TODAY(),1))</f>
        <v>10</v>
      </c>
      <c r="M1733" s="25" t="str">
        <f t="shared" ca="1" si="27"/>
        <v>Yes</v>
      </c>
      <c r="N1733" s="26">
        <f>YEAR(Table1[[#This Row],[Joining Date]])</f>
        <v>2016</v>
      </c>
      <c r="O1733" s="46">
        <f>MONTH(Table1[[#This Row],[Joining Date]])</f>
        <v>6</v>
      </c>
      <c r="P1733" s="26">
        <f ca="1">NETWORKDAYS(Table1[[#This Row],[Joining Date]],TODAY())</f>
        <v>2614</v>
      </c>
      <c r="Q1733" s="26" t="str">
        <f>LEFT(Table1[[#This Row],[Department]],5)&amp;"-"&amp;RIGHT(Table1[[#This Row],[Employee ID]],3)</f>
        <v>IT-511</v>
      </c>
      <c r="R1733" s="26" t="str">
        <f>LEFT(Table1[[#This Row],[Department]],3)</f>
        <v>IT</v>
      </c>
      <c r="S1733" s="37">
        <f>_xlfn.XLOOKUP(Table1[[#This Row],[City]],Table2[City],Table2[Bonus %])</f>
        <v>4</v>
      </c>
      <c r="U1733" s="48" t="str">
        <v xml:space="preserve">Neha </v>
      </c>
      <c r="V1733" s="48" t="str">
        <v>Kulkarni</v>
      </c>
    </row>
    <row r="1734" spans="1:22" x14ac:dyDescent="0.35">
      <c r="A1734" s="7" t="s">
        <v>2961</v>
      </c>
      <c r="B1734" s="40" t="str">
        <f>LEFT(Table1[[#This Row],[Employee Name]],FIND(" ",Table1[[#This Row],[Employee Name]]))</f>
        <v xml:space="preserve">Neha </v>
      </c>
      <c r="C1734" s="40" t="str">
        <f>RIGHT(Table1[[#This Row],[Employee Name]],LEN(Table1[[#This Row],[Employee Name]])-FIND(" ",Table1[[#This Row],[Employee Name]]))</f>
        <v>Kulkarni</v>
      </c>
      <c r="D1734" s="22">
        <f>Table1[[#This Row],[Basic Salary]]+Table1[[#This Row],[Bonus]]</f>
        <v>105548</v>
      </c>
      <c r="E1734" s="8">
        <v>68</v>
      </c>
      <c r="F1734" s="45">
        <v>46</v>
      </c>
      <c r="G1734" s="8" t="str" cm="1">
        <f t="array" ref="G1734">_xlfn.IFS(Table1[[#This Row],[Performance Score]]&gt;=80,"Excellent",Table1[[#This Row],[Performance Score]]&gt;=60,"Good",Table1[[#This Row],[Performance Score]]&gt;=40,"Need Improvement")</f>
        <v>Need Improvement</v>
      </c>
      <c r="H1734" s="29">
        <f>Table1[[#This Row],[Bonus]]/Table1[[#This Row],[Basic Salary]]</f>
        <v>0.15937125847164402</v>
      </c>
      <c r="I1734" s="8">
        <f ca="1">DATEDIF(Table1[[#This Row],[Date of Birth]],TODAY(),"y")</f>
        <v>18</v>
      </c>
      <c r="J1734" s="33">
        <v>43839</v>
      </c>
      <c r="K1734" s="33" t="str" cm="1">
        <f t="array" aca="1" ref="K1734" ca="1">_xlfn.IFS(L1734&lt;3,"Junior",L1734&lt;=7,"Mid-Level",L1734&gt;7,"Senior")</f>
        <v>Mid-Level</v>
      </c>
      <c r="L1734" s="45">
        <f ca="1">INT(YEARFRAC(Table1[[#This Row],[Joining Date]],TODAY(),1))</f>
        <v>6</v>
      </c>
      <c r="M1734" s="25" t="str">
        <f t="shared" ca="1" si="27"/>
        <v>Yes</v>
      </c>
      <c r="N1734" s="25">
        <f>YEAR(Table1[[#This Row],[Joining Date]])</f>
        <v>2020</v>
      </c>
      <c r="O1734" s="45">
        <f>MONTH(Table1[[#This Row],[Joining Date]])</f>
        <v>1</v>
      </c>
      <c r="P1734" s="25">
        <f ca="1">NETWORKDAYS(Table1[[#This Row],[Joining Date]],TODAY())</f>
        <v>1688</v>
      </c>
      <c r="Q1734" s="25" t="str">
        <f>LEFT(Table1[[#This Row],[Department]],5)&amp;"-"&amp;RIGHT(Table1[[#This Row],[Employee ID]],3)</f>
        <v>Finan-905</v>
      </c>
      <c r="R1734" s="25" t="str">
        <f>LEFT(Table1[[#This Row],[Department]],3)</f>
        <v>Fin</v>
      </c>
      <c r="S1734" s="36">
        <f>_xlfn.XLOOKUP(Table1[[#This Row],[City]],Table2[City],Table2[Bonus %])</f>
        <v>4</v>
      </c>
      <c r="U1734" s="48" t="str">
        <v xml:space="preserve">Neha </v>
      </c>
      <c r="V1734" s="48" t="str">
        <v>Kulkarni</v>
      </c>
    </row>
    <row r="1735" spans="1:22" x14ac:dyDescent="0.35">
      <c r="A1735" s="9" t="s">
        <v>512</v>
      </c>
      <c r="B1735" s="41" t="str">
        <f>LEFT(Table1[[#This Row],[Employee Name]],FIND(" ",Table1[[#This Row],[Employee Name]]))</f>
        <v xml:space="preserve">Rahul </v>
      </c>
      <c r="C1735" s="41" t="str">
        <f>RIGHT(Table1[[#This Row],[Employee Name]],LEN(Table1[[#This Row],[Employee Name]])-FIND(" ",Table1[[#This Row],[Employee Name]]))</f>
        <v>Verma</v>
      </c>
      <c r="D1735" s="23">
        <f>Table1[[#This Row],[Basic Salary]]+Table1[[#This Row],[Bonus]]</f>
        <v>105457</v>
      </c>
      <c r="E1735" s="10">
        <v>96</v>
      </c>
      <c r="F1735" s="46">
        <v>92</v>
      </c>
      <c r="G1735" s="10" t="str" cm="1">
        <f t="array" ref="G1735">_xlfn.IFS(Table1[[#This Row],[Performance Score]]&gt;=80,"Excellent",Table1[[#This Row],[Performance Score]]&gt;=60,"Good",Table1[[#This Row],[Performance Score]]&gt;=40,"Need Improvement")</f>
        <v>Excellent</v>
      </c>
      <c r="H1735" s="30">
        <f>Table1[[#This Row],[Bonus]]/Table1[[#This Row],[Basic Salary]]</f>
        <v>7.4458221683358972E-2</v>
      </c>
      <c r="I1735" s="10">
        <f ca="1">DATEDIF(Table1[[#This Row],[Date of Birth]],TODAY(),"y")</f>
        <v>35</v>
      </c>
      <c r="J1735" s="34">
        <v>45258</v>
      </c>
      <c r="K1735" s="33" t="str" cm="1">
        <f t="array" aca="1" ref="K1735" ca="1">_xlfn.IFS(L1735&lt;3,"Junior",L1735&lt;=7,"Mid-Level",L1735&gt;7,"Senior")</f>
        <v>Junior</v>
      </c>
      <c r="L1735" s="46">
        <f ca="1">INT(YEARFRAC(Table1[[#This Row],[Joining Date]],TODAY(),1))</f>
        <v>2</v>
      </c>
      <c r="M1735" s="25" t="str">
        <f t="shared" ca="1" si="27"/>
        <v>No</v>
      </c>
      <c r="N1735" s="26">
        <f>YEAR(Table1[[#This Row],[Joining Date]])</f>
        <v>2023</v>
      </c>
      <c r="O1735" s="46">
        <f>MONTH(Table1[[#This Row],[Joining Date]])</f>
        <v>11</v>
      </c>
      <c r="P1735" s="26">
        <f ca="1">NETWORKDAYS(Table1[[#This Row],[Joining Date]],TODAY())</f>
        <v>675</v>
      </c>
      <c r="Q1735" s="26" t="str">
        <f>LEFT(Table1[[#This Row],[Department]],5)&amp;"-"&amp;RIGHT(Table1[[#This Row],[Employee ID]],3)</f>
        <v>HR-456</v>
      </c>
      <c r="R1735" s="26" t="str">
        <f>LEFT(Table1[[#This Row],[Department]],3)</f>
        <v>HR</v>
      </c>
      <c r="S1735" s="37">
        <f>_xlfn.XLOOKUP(Table1[[#This Row],[City]],Table2[City],Table2[Bonus %])</f>
        <v>7</v>
      </c>
      <c r="U1735" s="48" t="str">
        <v xml:space="preserve">Rahul </v>
      </c>
      <c r="V1735" s="48" t="str">
        <v>Verma</v>
      </c>
    </row>
    <row r="1736" spans="1:22" x14ac:dyDescent="0.35">
      <c r="A1736" s="7" t="s">
        <v>726</v>
      </c>
      <c r="B1736" s="40" t="str">
        <f>LEFT(Table1[[#This Row],[Employee Name]],FIND(" ",Table1[[#This Row],[Employee Name]]))</f>
        <v xml:space="preserve">Vikram </v>
      </c>
      <c r="C1736" s="40" t="str">
        <f>RIGHT(Table1[[#This Row],[Employee Name]],LEN(Table1[[#This Row],[Employee Name]])-FIND(" ",Table1[[#This Row],[Employee Name]]))</f>
        <v>Singh</v>
      </c>
      <c r="D1736" s="22">
        <f>Table1[[#This Row],[Basic Salary]]+Table1[[#This Row],[Bonus]]</f>
        <v>105440</v>
      </c>
      <c r="E1736" s="8">
        <v>92</v>
      </c>
      <c r="F1736" s="45">
        <v>85</v>
      </c>
      <c r="G1736" s="8" t="str" cm="1">
        <f t="array" ref="G1736">_xlfn.IFS(Table1[[#This Row],[Performance Score]]&gt;=80,"Excellent",Table1[[#This Row],[Performance Score]]&gt;=60,"Good",Table1[[#This Row],[Performance Score]]&gt;=40,"Need Improvement")</f>
        <v>Excellent</v>
      </c>
      <c r="H1736" s="29">
        <f>Table1[[#This Row],[Bonus]]/Table1[[#This Row],[Basic Salary]]</f>
        <v>5.1047159561000408E-2</v>
      </c>
      <c r="I1736" s="8">
        <f ca="1">DATEDIF(Table1[[#This Row],[Date of Birth]],TODAY(),"y")</f>
        <v>28</v>
      </c>
      <c r="J1736" s="33">
        <v>45710</v>
      </c>
      <c r="K1736" s="33" t="str" cm="1">
        <f t="array" aca="1" ref="K1736" ca="1">_xlfn.IFS(L1736&lt;3,"Junior",L1736&lt;=7,"Mid-Level",L1736&gt;7,"Senior")</f>
        <v>Junior</v>
      </c>
      <c r="L1736" s="45">
        <f ca="1">INT(YEARFRAC(Table1[[#This Row],[Joining Date]],TODAY(),1))</f>
        <v>1</v>
      </c>
      <c r="M1736" s="25" t="str">
        <f t="shared" ca="1" si="27"/>
        <v>No</v>
      </c>
      <c r="N1736" s="25">
        <f>YEAR(Table1[[#This Row],[Joining Date]])</f>
        <v>2025</v>
      </c>
      <c r="O1736" s="45">
        <f>MONTH(Table1[[#This Row],[Joining Date]])</f>
        <v>2</v>
      </c>
      <c r="P1736" s="25">
        <f ca="1">NETWORKDAYS(Table1[[#This Row],[Joining Date]],TODAY())</f>
        <v>351</v>
      </c>
      <c r="Q1736" s="25" t="str">
        <f>LEFT(Table1[[#This Row],[Department]],5)&amp;"-"&amp;RIGHT(Table1[[#This Row],[Employee ID]],3)</f>
        <v>Marke-670</v>
      </c>
      <c r="R1736" s="25" t="str">
        <f>LEFT(Table1[[#This Row],[Department]],3)</f>
        <v>Mar</v>
      </c>
      <c r="S1736" s="36">
        <f>_xlfn.XLOOKUP(Table1[[#This Row],[City]],Table2[City],Table2[Bonus %])</f>
        <v>5</v>
      </c>
      <c r="U1736" s="48" t="str">
        <v xml:space="preserve">Vikram </v>
      </c>
      <c r="V1736" s="48" t="str">
        <v>Singh</v>
      </c>
    </row>
    <row r="1737" spans="1:22" x14ac:dyDescent="0.35">
      <c r="A1737" s="9" t="s">
        <v>3641</v>
      </c>
      <c r="B1737" s="41" t="str">
        <f>LEFT(Table1[[#This Row],[Employee Name]],FIND(" ",Table1[[#This Row],[Employee Name]]))</f>
        <v xml:space="preserve">Karan </v>
      </c>
      <c r="C1737" s="41" t="str">
        <f>RIGHT(Table1[[#This Row],[Employee Name]],LEN(Table1[[#This Row],[Employee Name]])-FIND(" ",Table1[[#This Row],[Employee Name]]))</f>
        <v>Malhotra</v>
      </c>
      <c r="D1737" s="23">
        <f>Table1[[#This Row],[Basic Salary]]+Table1[[#This Row],[Bonus]]</f>
        <v>105439</v>
      </c>
      <c r="E1737" s="10">
        <v>85</v>
      </c>
      <c r="F1737" s="46">
        <v>66</v>
      </c>
      <c r="G1737" s="10" t="str" cm="1">
        <f t="array" ref="G1737">_xlfn.IFS(Table1[[#This Row],[Performance Score]]&gt;=80,"Excellent",Table1[[#This Row],[Performance Score]]&gt;=60,"Good",Table1[[#This Row],[Performance Score]]&gt;=40,"Need Improvement")</f>
        <v>Good</v>
      </c>
      <c r="H1737" s="30">
        <f>Table1[[#This Row],[Bonus]]/Table1[[#This Row],[Basic Salary]]</f>
        <v>0.34110479388458553</v>
      </c>
      <c r="I1737" s="10">
        <f ca="1">DATEDIF(Table1[[#This Row],[Date of Birth]],TODAY(),"y")</f>
        <v>18</v>
      </c>
      <c r="J1737" s="34">
        <v>42252</v>
      </c>
      <c r="K1737" s="33" t="str" cm="1">
        <f t="array" aca="1" ref="K1737" ca="1">_xlfn.IFS(L1737&lt;3,"Junior",L1737&lt;=7,"Mid-Level",L1737&gt;7,"Senior")</f>
        <v>Senior</v>
      </c>
      <c r="L1737" s="46">
        <f ca="1">INT(YEARFRAC(Table1[[#This Row],[Joining Date]],TODAY(),1))</f>
        <v>10</v>
      </c>
      <c r="M1737" s="25" t="str">
        <f t="shared" ca="1" si="27"/>
        <v>Yes</v>
      </c>
      <c r="N1737" s="26">
        <f>YEAR(Table1[[#This Row],[Joining Date]])</f>
        <v>2015</v>
      </c>
      <c r="O1737" s="46">
        <f>MONTH(Table1[[#This Row],[Joining Date]])</f>
        <v>9</v>
      </c>
      <c r="P1737" s="26">
        <f ca="1">NETWORKDAYS(Table1[[#This Row],[Joining Date]],TODAY())</f>
        <v>2821</v>
      </c>
      <c r="Q1737" s="26" t="str">
        <f>LEFT(Table1[[#This Row],[Department]],5)&amp;"-"&amp;RIGHT(Table1[[#This Row],[Employee ID]],3)</f>
        <v>Opera-585</v>
      </c>
      <c r="R1737" s="26" t="str">
        <f>LEFT(Table1[[#This Row],[Department]],3)</f>
        <v>Ope</v>
      </c>
      <c r="S1737" s="37">
        <f>_xlfn.XLOOKUP(Table1[[#This Row],[City]],Table2[City],Table2[Bonus %])</f>
        <v>6</v>
      </c>
      <c r="U1737" s="48" t="str">
        <v xml:space="preserve">Karan </v>
      </c>
      <c r="V1737" s="48" t="str">
        <v>Malhotra</v>
      </c>
    </row>
    <row r="1738" spans="1:22" x14ac:dyDescent="0.35">
      <c r="A1738" s="7" t="s">
        <v>1702</v>
      </c>
      <c r="B1738" s="40" t="str">
        <f>LEFT(Table1[[#This Row],[Employee Name]],FIND(" ",Table1[[#This Row],[Employee Name]]))</f>
        <v xml:space="preserve">Ajay </v>
      </c>
      <c r="C1738" s="40" t="str">
        <f>RIGHT(Table1[[#This Row],[Employee Name]],LEN(Table1[[#This Row],[Employee Name]])-FIND(" ",Table1[[#This Row],[Employee Name]]))</f>
        <v>Singh</v>
      </c>
      <c r="D1738" s="22">
        <f>Table1[[#This Row],[Basic Salary]]+Table1[[#This Row],[Bonus]]</f>
        <v>105425</v>
      </c>
      <c r="E1738" s="8">
        <v>97</v>
      </c>
      <c r="F1738" s="45">
        <v>84</v>
      </c>
      <c r="G1738" s="8" t="str" cm="1">
        <f t="array" ref="G1738">_xlfn.IFS(Table1[[#This Row],[Performance Score]]&gt;=80,"Excellent",Table1[[#This Row],[Performance Score]]&gt;=60,"Good",Table1[[#This Row],[Performance Score]]&gt;=40,"Need Improvement")</f>
        <v>Excellent</v>
      </c>
      <c r="H1738" s="29">
        <f>Table1[[#This Row],[Bonus]]/Table1[[#This Row],[Basic Salary]]</f>
        <v>0.39439991535063357</v>
      </c>
      <c r="I1738" s="8">
        <f ca="1">DATEDIF(Table1[[#This Row],[Date of Birth]],TODAY(),"y")</f>
        <v>24</v>
      </c>
      <c r="J1738" s="33">
        <v>44099</v>
      </c>
      <c r="K1738" s="33" t="str" cm="1">
        <f t="array" aca="1" ref="K1738" ca="1">_xlfn.IFS(L1738&lt;3,"Junior",L1738&lt;=7,"Mid-Level",L1738&gt;7,"Senior")</f>
        <v>Mid-Level</v>
      </c>
      <c r="L1738" s="45">
        <f ca="1">INT(YEARFRAC(Table1[[#This Row],[Joining Date]],TODAY(),1))</f>
        <v>5</v>
      </c>
      <c r="M1738" s="25" t="str">
        <f t="shared" ca="1" si="27"/>
        <v>No</v>
      </c>
      <c r="N1738" s="25">
        <f>YEAR(Table1[[#This Row],[Joining Date]])</f>
        <v>2020</v>
      </c>
      <c r="O1738" s="45">
        <f>MONTH(Table1[[#This Row],[Joining Date]])</f>
        <v>9</v>
      </c>
      <c r="P1738" s="25">
        <f ca="1">NETWORKDAYS(Table1[[#This Row],[Joining Date]],TODAY())</f>
        <v>1502</v>
      </c>
      <c r="Q1738" s="25" t="str">
        <f>LEFT(Table1[[#This Row],[Department]],5)&amp;"-"&amp;RIGHT(Table1[[#This Row],[Employee ID]],3)</f>
        <v>Sales-646</v>
      </c>
      <c r="R1738" s="25" t="str">
        <f>LEFT(Table1[[#This Row],[Department]],3)</f>
        <v>Sal</v>
      </c>
      <c r="S1738" s="36">
        <f>_xlfn.XLOOKUP(Table1[[#This Row],[City]],Table2[City],Table2[Bonus %])</f>
        <v>4</v>
      </c>
      <c r="U1738" s="48" t="str">
        <v xml:space="preserve">Ajay </v>
      </c>
      <c r="V1738" s="48" t="str">
        <v>Singh</v>
      </c>
    </row>
    <row r="1739" spans="1:22" x14ac:dyDescent="0.35">
      <c r="A1739" s="9" t="s">
        <v>4425</v>
      </c>
      <c r="B1739" s="41" t="str">
        <f>LEFT(Table1[[#This Row],[Employee Name]],FIND(" ",Table1[[#This Row],[Employee Name]]))</f>
        <v xml:space="preserve">Aarav </v>
      </c>
      <c r="C1739" s="41" t="str">
        <f>RIGHT(Table1[[#This Row],[Employee Name]],LEN(Table1[[#This Row],[Employee Name]])-FIND(" ",Table1[[#This Row],[Employee Name]]))</f>
        <v>Sharma</v>
      </c>
      <c r="D1739" s="23">
        <f>Table1[[#This Row],[Basic Salary]]+Table1[[#This Row],[Bonus]]</f>
        <v>105412</v>
      </c>
      <c r="E1739" s="10">
        <v>87</v>
      </c>
      <c r="F1739" s="46">
        <v>79</v>
      </c>
      <c r="G1739" s="10" t="str" cm="1">
        <f t="array" ref="G1739">_xlfn.IFS(Table1[[#This Row],[Performance Score]]&gt;=80,"Excellent",Table1[[#This Row],[Performance Score]]&gt;=60,"Good",Table1[[#This Row],[Performance Score]]&gt;=40,"Need Improvement")</f>
        <v>Good</v>
      </c>
      <c r="H1739" s="30">
        <f>Table1[[#This Row],[Bonus]]/Table1[[#This Row],[Basic Salary]]</f>
        <v>0.16954211092742785</v>
      </c>
      <c r="I1739" s="10">
        <f ca="1">DATEDIF(Table1[[#This Row],[Date of Birth]],TODAY(),"y")</f>
        <v>16</v>
      </c>
      <c r="J1739" s="34">
        <v>44895</v>
      </c>
      <c r="K1739" s="33" t="str" cm="1">
        <f t="array" aca="1" ref="K1739" ca="1">_xlfn.IFS(L1739&lt;3,"Junior",L1739&lt;=7,"Mid-Level",L1739&gt;7,"Senior")</f>
        <v>Mid-Level</v>
      </c>
      <c r="L1739" s="46">
        <f ca="1">INT(YEARFRAC(Table1[[#This Row],[Joining Date]],TODAY(),1))</f>
        <v>3</v>
      </c>
      <c r="M1739" s="25" t="str">
        <f t="shared" ca="1" si="27"/>
        <v>No</v>
      </c>
      <c r="N1739" s="26">
        <f>YEAR(Table1[[#This Row],[Joining Date]])</f>
        <v>2022</v>
      </c>
      <c r="O1739" s="46">
        <f>MONTH(Table1[[#This Row],[Joining Date]])</f>
        <v>11</v>
      </c>
      <c r="P1739" s="26">
        <f ca="1">NETWORKDAYS(Table1[[#This Row],[Joining Date]],TODAY())</f>
        <v>934</v>
      </c>
      <c r="Q1739" s="26" t="str">
        <f>LEFT(Table1[[#This Row],[Department]],5)&amp;"-"&amp;RIGHT(Table1[[#This Row],[Employee ID]],3)</f>
        <v>Suppo-369</v>
      </c>
      <c r="R1739" s="26" t="str">
        <f>LEFT(Table1[[#This Row],[Department]],3)</f>
        <v>Sup</v>
      </c>
      <c r="S1739" s="37">
        <f>_xlfn.XLOOKUP(Table1[[#This Row],[City]],Table2[City],Table2[Bonus %])</f>
        <v>6</v>
      </c>
      <c r="U1739" s="48" t="str">
        <v xml:space="preserve">Aarav </v>
      </c>
      <c r="V1739" s="48" t="str">
        <v>Sharma</v>
      </c>
    </row>
    <row r="1740" spans="1:22" x14ac:dyDescent="0.35">
      <c r="A1740" s="7" t="s">
        <v>1703</v>
      </c>
      <c r="B1740" s="40" t="str">
        <f>LEFT(Table1[[#This Row],[Employee Name]],FIND(" ",Table1[[#This Row],[Employee Name]]))</f>
        <v xml:space="preserve">Ajay </v>
      </c>
      <c r="C1740" s="40" t="str">
        <f>RIGHT(Table1[[#This Row],[Employee Name]],LEN(Table1[[#This Row],[Employee Name]])-FIND(" ",Table1[[#This Row],[Employee Name]]))</f>
        <v>Singh</v>
      </c>
      <c r="D1740" s="22">
        <f>Table1[[#This Row],[Basic Salary]]+Table1[[#This Row],[Bonus]]</f>
        <v>105402</v>
      </c>
      <c r="E1740" s="8">
        <v>94</v>
      </c>
      <c r="F1740" s="45">
        <v>73</v>
      </c>
      <c r="G1740" s="8" t="str" cm="1">
        <f t="array" ref="G1740">_xlfn.IFS(Table1[[#This Row],[Performance Score]]&gt;=80,"Excellent",Table1[[#This Row],[Performance Score]]&gt;=60,"Good",Table1[[#This Row],[Performance Score]]&gt;=40,"Need Improvement")</f>
        <v>Good</v>
      </c>
      <c r="H1740" s="29">
        <f>Table1[[#This Row],[Bonus]]/Table1[[#This Row],[Basic Salary]]</f>
        <v>0.18187526630934495</v>
      </c>
      <c r="I1740" s="8">
        <f ca="1">DATEDIF(Table1[[#This Row],[Date of Birth]],TODAY(),"y")</f>
        <v>15</v>
      </c>
      <c r="J1740" s="33">
        <v>42377</v>
      </c>
      <c r="K1740" s="33" t="str" cm="1">
        <f t="array" aca="1" ref="K1740" ca="1">_xlfn.IFS(L1740&lt;3,"Junior",L1740&lt;=7,"Mid-Level",L1740&gt;7,"Senior")</f>
        <v>Senior</v>
      </c>
      <c r="L1740" s="45">
        <f ca="1">INT(YEARFRAC(Table1[[#This Row],[Joining Date]],TODAY(),1))</f>
        <v>10</v>
      </c>
      <c r="M1740" s="25" t="str">
        <f t="shared" ca="1" si="27"/>
        <v>Yes</v>
      </c>
      <c r="N1740" s="25">
        <f>YEAR(Table1[[#This Row],[Joining Date]])</f>
        <v>2016</v>
      </c>
      <c r="O1740" s="45">
        <f>MONTH(Table1[[#This Row],[Joining Date]])</f>
        <v>1</v>
      </c>
      <c r="P1740" s="25">
        <f ca="1">NETWORKDAYS(Table1[[#This Row],[Joining Date]],TODAY())</f>
        <v>2732</v>
      </c>
      <c r="Q1740" s="25" t="str">
        <f>LEFT(Table1[[#This Row],[Department]],5)&amp;"-"&amp;RIGHT(Table1[[#This Row],[Employee ID]],3)</f>
        <v>IT-647</v>
      </c>
      <c r="R1740" s="25" t="str">
        <f>LEFT(Table1[[#This Row],[Department]],3)</f>
        <v>IT</v>
      </c>
      <c r="S1740" s="36">
        <f>_xlfn.XLOOKUP(Table1[[#This Row],[City]],Table2[City],Table2[Bonus %])</f>
        <v>4</v>
      </c>
      <c r="U1740" s="48" t="str">
        <v xml:space="preserve">Ajay </v>
      </c>
      <c r="V1740" s="48" t="str">
        <v>Singh</v>
      </c>
    </row>
    <row r="1741" spans="1:22" x14ac:dyDescent="0.35">
      <c r="A1741" s="9" t="s">
        <v>1770</v>
      </c>
      <c r="B1741" s="41" t="str">
        <f>LEFT(Table1[[#This Row],[Employee Name]],FIND(" ",Table1[[#This Row],[Employee Name]]))</f>
        <v xml:space="preserve">Karan </v>
      </c>
      <c r="C1741" s="41" t="str">
        <f>RIGHT(Table1[[#This Row],[Employee Name]],LEN(Table1[[#This Row],[Employee Name]])-FIND(" ",Table1[[#This Row],[Employee Name]]))</f>
        <v>Malhotra</v>
      </c>
      <c r="D1741" s="23">
        <f>Table1[[#This Row],[Basic Salary]]+Table1[[#This Row],[Bonus]]</f>
        <v>105336</v>
      </c>
      <c r="E1741" s="10">
        <v>80</v>
      </c>
      <c r="F1741" s="46">
        <v>68</v>
      </c>
      <c r="G1741" s="10" t="str" cm="1">
        <f t="array" ref="G1741">_xlfn.IFS(Table1[[#This Row],[Performance Score]]&gt;=80,"Excellent",Table1[[#This Row],[Performance Score]]&gt;=60,"Good",Table1[[#This Row],[Performance Score]]&gt;=40,"Need Improvement")</f>
        <v>Good</v>
      </c>
      <c r="H1741" s="30">
        <f>Table1[[#This Row],[Bonus]]/Table1[[#This Row],[Basic Salary]]</f>
        <v>0.36624340134113281</v>
      </c>
      <c r="I1741" s="10">
        <f ca="1">DATEDIF(Table1[[#This Row],[Date of Birth]],TODAY(),"y")</f>
        <v>16</v>
      </c>
      <c r="J1741" s="34">
        <v>43903</v>
      </c>
      <c r="K1741" s="33" t="str" cm="1">
        <f t="array" aca="1" ref="K1741" ca="1">_xlfn.IFS(L1741&lt;3,"Junior",L1741&lt;=7,"Mid-Level",L1741&gt;7,"Senior")</f>
        <v>Mid-Level</v>
      </c>
      <c r="L1741" s="46">
        <f ca="1">INT(YEARFRAC(Table1[[#This Row],[Joining Date]],TODAY(),1))</f>
        <v>6</v>
      </c>
      <c r="M1741" s="25" t="str">
        <f t="shared" ca="1" si="27"/>
        <v>Yes</v>
      </c>
      <c r="N1741" s="26">
        <f>YEAR(Table1[[#This Row],[Joining Date]])</f>
        <v>2020</v>
      </c>
      <c r="O1741" s="46">
        <f>MONTH(Table1[[#This Row],[Joining Date]])</f>
        <v>3</v>
      </c>
      <c r="P1741" s="26">
        <f ca="1">NETWORKDAYS(Table1[[#This Row],[Joining Date]],TODAY())</f>
        <v>1642</v>
      </c>
      <c r="Q1741" s="26" t="str">
        <f>LEFT(Table1[[#This Row],[Department]],5)&amp;"-"&amp;RIGHT(Table1[[#This Row],[Employee ID]],3)</f>
        <v>Suppo-714</v>
      </c>
      <c r="R1741" s="26" t="str">
        <f>LEFT(Table1[[#This Row],[Department]],3)</f>
        <v>Sup</v>
      </c>
      <c r="S1741" s="37">
        <f>_xlfn.XLOOKUP(Table1[[#This Row],[City]],Table2[City],Table2[Bonus %])</f>
        <v>7</v>
      </c>
      <c r="U1741" s="48" t="str">
        <v xml:space="preserve">Karan </v>
      </c>
      <c r="V1741" s="48" t="str">
        <v>Malhotra</v>
      </c>
    </row>
    <row r="1742" spans="1:22" x14ac:dyDescent="0.35">
      <c r="A1742" s="7" t="s">
        <v>3616</v>
      </c>
      <c r="B1742" s="40" t="str">
        <f>LEFT(Table1[[#This Row],[Employee Name]],FIND(" ",Table1[[#This Row],[Employee Name]]))</f>
        <v xml:space="preserve">Aarav </v>
      </c>
      <c r="C1742" s="40" t="str">
        <f>RIGHT(Table1[[#This Row],[Employee Name]],LEN(Table1[[#This Row],[Employee Name]])-FIND(" ",Table1[[#This Row],[Employee Name]]))</f>
        <v>Sharma</v>
      </c>
      <c r="D1742" s="22">
        <f>Table1[[#This Row],[Basic Salary]]+Table1[[#This Row],[Bonus]]</f>
        <v>105306</v>
      </c>
      <c r="E1742" s="8">
        <v>68</v>
      </c>
      <c r="F1742" s="45">
        <v>49</v>
      </c>
      <c r="G1742" s="8" t="str" cm="1">
        <f t="array" ref="G1742">_xlfn.IFS(Table1[[#This Row],[Performance Score]]&gt;=80,"Excellent",Table1[[#This Row],[Performance Score]]&gt;=60,"Good",Table1[[#This Row],[Performance Score]]&gt;=40,"Need Improvement")</f>
        <v>Need Improvement</v>
      </c>
      <c r="H1742" s="29">
        <f>Table1[[#This Row],[Bonus]]/Table1[[#This Row],[Basic Salary]]</f>
        <v>0.32930231383885178</v>
      </c>
      <c r="I1742" s="8">
        <f ca="1">DATEDIF(Table1[[#This Row],[Date of Birth]],TODAY(),"y")</f>
        <v>19</v>
      </c>
      <c r="J1742" s="33">
        <v>42384</v>
      </c>
      <c r="K1742" s="33" t="str" cm="1">
        <f t="array" aca="1" ref="K1742" ca="1">_xlfn.IFS(L1742&lt;3,"Junior",L1742&lt;=7,"Mid-Level",L1742&gt;7,"Senior")</f>
        <v>Senior</v>
      </c>
      <c r="L1742" s="45">
        <f ca="1">INT(YEARFRAC(Table1[[#This Row],[Joining Date]],TODAY(),1))</f>
        <v>10</v>
      </c>
      <c r="M1742" s="25" t="str">
        <f t="shared" ca="1" si="27"/>
        <v>Yes</v>
      </c>
      <c r="N1742" s="25">
        <f>YEAR(Table1[[#This Row],[Joining Date]])</f>
        <v>2016</v>
      </c>
      <c r="O1742" s="45">
        <f>MONTH(Table1[[#This Row],[Joining Date]])</f>
        <v>1</v>
      </c>
      <c r="P1742" s="25">
        <f ca="1">NETWORKDAYS(Table1[[#This Row],[Joining Date]],TODAY())</f>
        <v>2727</v>
      </c>
      <c r="Q1742" s="25" t="str">
        <f>LEFT(Table1[[#This Row],[Department]],5)&amp;"-"&amp;RIGHT(Table1[[#This Row],[Employee ID]],3)</f>
        <v>HR-560</v>
      </c>
      <c r="R1742" s="25" t="str">
        <f>LEFT(Table1[[#This Row],[Department]],3)</f>
        <v>HR</v>
      </c>
      <c r="S1742" s="36">
        <f>_xlfn.XLOOKUP(Table1[[#This Row],[City]],Table2[City],Table2[Bonus %])</f>
        <v>8</v>
      </c>
      <c r="U1742" s="48" t="str">
        <v xml:space="preserve">Aarav </v>
      </c>
      <c r="V1742" s="48" t="str">
        <v>Sharma</v>
      </c>
    </row>
    <row r="1743" spans="1:22" x14ac:dyDescent="0.35">
      <c r="A1743" s="9" t="s">
        <v>5019</v>
      </c>
      <c r="B1743" s="41" t="str">
        <f>LEFT(Table1[[#This Row],[Employee Name]],FIND(" ",Table1[[#This Row],[Employee Name]]))</f>
        <v xml:space="preserve">Arjun </v>
      </c>
      <c r="C1743" s="41" t="str">
        <f>RIGHT(Table1[[#This Row],[Employee Name]],LEN(Table1[[#This Row],[Employee Name]])-FIND(" ",Table1[[#This Row],[Employee Name]]))</f>
        <v>Mehta</v>
      </c>
      <c r="D1743" s="23">
        <f>Table1[[#This Row],[Basic Salary]]+Table1[[#This Row],[Bonus]]</f>
        <v>105284</v>
      </c>
      <c r="E1743" s="10">
        <v>65</v>
      </c>
      <c r="F1743" s="46">
        <v>74</v>
      </c>
      <c r="G1743" s="10" t="str" cm="1">
        <f t="array" ref="G1743">_xlfn.IFS(Table1[[#This Row],[Performance Score]]&gt;=80,"Excellent",Table1[[#This Row],[Performance Score]]&gt;=60,"Good",Table1[[#This Row],[Performance Score]]&gt;=40,"Need Improvement")</f>
        <v>Good</v>
      </c>
      <c r="H1743" s="30">
        <f>Table1[[#This Row],[Bonus]]/Table1[[#This Row],[Basic Salary]]</f>
        <v>8.2355843862120012E-2</v>
      </c>
      <c r="I1743" s="10">
        <f ca="1">DATEDIF(Table1[[#This Row],[Date of Birth]],TODAY(),"y")</f>
        <v>22</v>
      </c>
      <c r="J1743" s="34">
        <v>44159</v>
      </c>
      <c r="K1743" s="33" t="str" cm="1">
        <f t="array" aca="1" ref="K1743" ca="1">_xlfn.IFS(L1743&lt;3,"Junior",L1743&lt;=7,"Mid-Level",L1743&gt;7,"Senior")</f>
        <v>Mid-Level</v>
      </c>
      <c r="L1743" s="46">
        <f ca="1">INT(YEARFRAC(Table1[[#This Row],[Joining Date]],TODAY(),1))</f>
        <v>5</v>
      </c>
      <c r="M1743" s="25" t="str">
        <f t="shared" ca="1" si="27"/>
        <v>No</v>
      </c>
      <c r="N1743" s="26">
        <f>YEAR(Table1[[#This Row],[Joining Date]])</f>
        <v>2020</v>
      </c>
      <c r="O1743" s="46">
        <f>MONTH(Table1[[#This Row],[Joining Date]])</f>
        <v>11</v>
      </c>
      <c r="P1743" s="26">
        <f ca="1">NETWORKDAYS(Table1[[#This Row],[Joining Date]],TODAY())</f>
        <v>1460</v>
      </c>
      <c r="Q1743" s="26" t="str">
        <f>LEFT(Table1[[#This Row],[Department]],5)&amp;"-"&amp;RIGHT(Table1[[#This Row],[Employee ID]],3)</f>
        <v>Suppo-963</v>
      </c>
      <c r="R1743" s="26" t="str">
        <f>LEFT(Table1[[#This Row],[Department]],3)</f>
        <v>Sup</v>
      </c>
      <c r="S1743" s="37">
        <f>_xlfn.XLOOKUP(Table1[[#This Row],[City]],Table2[City],Table2[Bonus %])</f>
        <v>6</v>
      </c>
      <c r="U1743" s="48" t="str">
        <v xml:space="preserve">Arjun </v>
      </c>
      <c r="V1743" s="48" t="str">
        <v>Mehta</v>
      </c>
    </row>
    <row r="1744" spans="1:22" x14ac:dyDescent="0.35">
      <c r="A1744" s="7" t="s">
        <v>4329</v>
      </c>
      <c r="B1744" s="40" t="str">
        <f>LEFT(Table1[[#This Row],[Employee Name]],FIND(" ",Table1[[#This Row],[Employee Name]]))</f>
        <v xml:space="preserve">Aarav </v>
      </c>
      <c r="C1744" s="40" t="str">
        <f>RIGHT(Table1[[#This Row],[Employee Name]],LEN(Table1[[#This Row],[Employee Name]])-FIND(" ",Table1[[#This Row],[Employee Name]]))</f>
        <v>Sharma</v>
      </c>
      <c r="D1744" s="22">
        <f>Table1[[#This Row],[Basic Salary]]+Table1[[#This Row],[Bonus]]</f>
        <v>105258</v>
      </c>
      <c r="E1744" s="8">
        <v>64</v>
      </c>
      <c r="F1744" s="45">
        <v>50</v>
      </c>
      <c r="G1744" s="8" t="str" cm="1">
        <f t="array" ref="G1744">_xlfn.IFS(Table1[[#This Row],[Performance Score]]&gt;=80,"Excellent",Table1[[#This Row],[Performance Score]]&gt;=60,"Good",Table1[[#This Row],[Performance Score]]&gt;=40,"Need Improvement")</f>
        <v>Need Improvement</v>
      </c>
      <c r="H1744" s="29">
        <f>Table1[[#This Row],[Bonus]]/Table1[[#This Row],[Basic Salary]]</f>
        <v>8.5413766434648111E-2</v>
      </c>
      <c r="I1744" s="8">
        <f ca="1">DATEDIF(Table1[[#This Row],[Date of Birth]],TODAY(),"y")</f>
        <v>21</v>
      </c>
      <c r="J1744" s="33">
        <v>42884</v>
      </c>
      <c r="K1744" s="33" t="str" cm="1">
        <f t="array" aca="1" ref="K1744" ca="1">_xlfn.IFS(L1744&lt;3,"Junior",L1744&lt;=7,"Mid-Level",L1744&gt;7,"Senior")</f>
        <v>Senior</v>
      </c>
      <c r="L1744" s="45">
        <f ca="1">INT(YEARFRAC(Table1[[#This Row],[Joining Date]],TODAY(),1))</f>
        <v>9</v>
      </c>
      <c r="M1744" s="25" t="str">
        <f t="shared" ca="1" si="27"/>
        <v>Yes</v>
      </c>
      <c r="N1744" s="25">
        <f>YEAR(Table1[[#This Row],[Joining Date]])</f>
        <v>2017</v>
      </c>
      <c r="O1744" s="45">
        <f>MONTH(Table1[[#This Row],[Joining Date]])</f>
        <v>5</v>
      </c>
      <c r="P1744" s="25">
        <f ca="1">NETWORKDAYS(Table1[[#This Row],[Joining Date]],TODAY())</f>
        <v>2371</v>
      </c>
      <c r="Q1744" s="25" t="str">
        <f>LEFT(Table1[[#This Row],[Department]],5)&amp;"-"&amp;RIGHT(Table1[[#This Row],[Employee ID]],3)</f>
        <v>Marke-273</v>
      </c>
      <c r="R1744" s="25" t="str">
        <f>LEFT(Table1[[#This Row],[Department]],3)</f>
        <v>Mar</v>
      </c>
      <c r="S1744" s="36">
        <f>_xlfn.XLOOKUP(Table1[[#This Row],[City]],Table2[City],Table2[Bonus %])</f>
        <v>5</v>
      </c>
      <c r="U1744" s="48" t="str">
        <v xml:space="preserve">Aarav </v>
      </c>
      <c r="V1744" s="48" t="str">
        <v>Sharma</v>
      </c>
    </row>
    <row r="1745" spans="1:22" x14ac:dyDescent="0.35">
      <c r="A1745" s="9" t="s">
        <v>4112</v>
      </c>
      <c r="B1745" s="41" t="str">
        <f>LEFT(Table1[[#This Row],[Employee Name]],FIND(" ",Table1[[#This Row],[Employee Name]]))</f>
        <v xml:space="preserve">Ananya </v>
      </c>
      <c r="C1745" s="41" t="str">
        <f>RIGHT(Table1[[#This Row],[Employee Name]],LEN(Table1[[#This Row],[Employee Name]])-FIND(" ",Table1[[#This Row],[Employee Name]]))</f>
        <v>Rao</v>
      </c>
      <c r="D1745" s="23">
        <f>Table1[[#This Row],[Basic Salary]]+Table1[[#This Row],[Bonus]]</f>
        <v>105237</v>
      </c>
      <c r="E1745" s="10">
        <v>61</v>
      </c>
      <c r="F1745" s="46">
        <v>65</v>
      </c>
      <c r="G1745" s="10" t="str" cm="1">
        <f t="array" ref="G1745">_xlfn.IFS(Table1[[#This Row],[Performance Score]]&gt;=80,"Excellent",Table1[[#This Row],[Performance Score]]&gt;=60,"Good",Table1[[#This Row],[Performance Score]]&gt;=40,"Need Improvement")</f>
        <v>Good</v>
      </c>
      <c r="H1745" s="30">
        <f>Table1[[#This Row],[Bonus]]/Table1[[#This Row],[Basic Salary]]</f>
        <v>0.14856207366984994</v>
      </c>
      <c r="I1745" s="10">
        <f ca="1">DATEDIF(Table1[[#This Row],[Date of Birth]],TODAY(),"y")</f>
        <v>41</v>
      </c>
      <c r="J1745" s="34">
        <v>45780</v>
      </c>
      <c r="K1745" s="33" t="str" cm="1">
        <f t="array" aca="1" ref="K1745" ca="1">_xlfn.IFS(L1745&lt;3,"Junior",L1745&lt;=7,"Mid-Level",L1745&gt;7,"Senior")</f>
        <v>Junior</v>
      </c>
      <c r="L1745" s="46">
        <f ca="1">INT(YEARFRAC(Table1[[#This Row],[Joining Date]],TODAY(),1))</f>
        <v>1</v>
      </c>
      <c r="M1745" s="25" t="str">
        <f t="shared" ca="1" si="27"/>
        <v>No</v>
      </c>
      <c r="N1745" s="26">
        <f>YEAR(Table1[[#This Row],[Joining Date]])</f>
        <v>2025</v>
      </c>
      <c r="O1745" s="46">
        <f>MONTH(Table1[[#This Row],[Joining Date]])</f>
        <v>5</v>
      </c>
      <c r="P1745" s="26">
        <f ca="1">NETWORKDAYS(Table1[[#This Row],[Joining Date]],TODAY())</f>
        <v>301</v>
      </c>
      <c r="Q1745" s="26" t="str">
        <f>LEFT(Table1[[#This Row],[Department]],5)&amp;"-"&amp;RIGHT(Table1[[#This Row],[Employee ID]],3)</f>
        <v>HR-056</v>
      </c>
      <c r="R1745" s="26" t="str">
        <f>LEFT(Table1[[#This Row],[Department]],3)</f>
        <v>HR</v>
      </c>
      <c r="S1745" s="37">
        <f>_xlfn.XLOOKUP(Table1[[#This Row],[City]],Table2[City],Table2[Bonus %])</f>
        <v>6</v>
      </c>
      <c r="U1745" s="48" t="str">
        <v xml:space="preserve">Ananya </v>
      </c>
      <c r="V1745" s="48" t="str">
        <v>Rao</v>
      </c>
    </row>
    <row r="1746" spans="1:22" x14ac:dyDescent="0.35">
      <c r="A1746" s="7" t="s">
        <v>125</v>
      </c>
      <c r="B1746" s="40" t="str">
        <f>LEFT(Table1[[#This Row],[Employee Name]],FIND(" ",Table1[[#This Row],[Employee Name]]))</f>
        <v xml:space="preserve">Nisha </v>
      </c>
      <c r="C1746" s="40" t="str">
        <f>RIGHT(Table1[[#This Row],[Employee Name]],LEN(Table1[[#This Row],[Employee Name]])-FIND(" ",Table1[[#This Row],[Employee Name]]))</f>
        <v>Kapoor</v>
      </c>
      <c r="D1746" s="22">
        <f>Table1[[#This Row],[Basic Salary]]+Table1[[#This Row],[Bonus]]</f>
        <v>105203</v>
      </c>
      <c r="E1746" s="8">
        <v>97</v>
      </c>
      <c r="F1746" s="45">
        <v>57</v>
      </c>
      <c r="G1746" s="8" t="str" cm="1">
        <f t="array" ref="G1746">_xlfn.IFS(Table1[[#This Row],[Performance Score]]&gt;=80,"Excellent",Table1[[#This Row],[Performance Score]]&gt;=60,"Good",Table1[[#This Row],[Performance Score]]&gt;=40,"Need Improvement")</f>
        <v>Need Improvement</v>
      </c>
      <c r="H1746" s="29">
        <f>Table1[[#This Row],[Bonus]]/Table1[[#This Row],[Basic Salary]]</f>
        <v>0.22427296319139775</v>
      </c>
      <c r="I1746" s="8">
        <f ca="1">DATEDIF(Table1[[#This Row],[Date of Birth]],TODAY(),"y")</f>
        <v>24</v>
      </c>
      <c r="J1746" s="33">
        <v>45177</v>
      </c>
      <c r="K1746" s="33" t="str" cm="1">
        <f t="array" aca="1" ref="K1746" ca="1">_xlfn.IFS(L1746&lt;3,"Junior",L1746&lt;=7,"Mid-Level",L1746&gt;7,"Senior")</f>
        <v>Junior</v>
      </c>
      <c r="L1746" s="45">
        <f ca="1">INT(YEARFRAC(Table1[[#This Row],[Joining Date]],TODAY(),1))</f>
        <v>2</v>
      </c>
      <c r="M1746" s="25" t="str">
        <f t="shared" ca="1" si="27"/>
        <v>No</v>
      </c>
      <c r="N1746" s="25">
        <f>YEAR(Table1[[#This Row],[Joining Date]])</f>
        <v>2023</v>
      </c>
      <c r="O1746" s="45">
        <f>MONTH(Table1[[#This Row],[Joining Date]])</f>
        <v>9</v>
      </c>
      <c r="P1746" s="25">
        <f ca="1">NETWORKDAYS(Table1[[#This Row],[Joining Date]],TODAY())</f>
        <v>732</v>
      </c>
      <c r="Q1746" s="25" t="str">
        <f>LEFT(Table1[[#This Row],[Department]],5)&amp;"-"&amp;RIGHT(Table1[[#This Row],[Employee ID]],3)</f>
        <v>Opera-070</v>
      </c>
      <c r="R1746" s="25" t="str">
        <f>LEFT(Table1[[#This Row],[Department]],3)</f>
        <v>Ope</v>
      </c>
      <c r="S1746" s="36">
        <f>_xlfn.XLOOKUP(Table1[[#This Row],[City]],Table2[City],Table2[Bonus %])</f>
        <v>6</v>
      </c>
      <c r="U1746" s="48" t="str">
        <v xml:space="preserve">Nisha </v>
      </c>
      <c r="V1746" s="48" t="str">
        <v>Kapoor</v>
      </c>
    </row>
    <row r="1747" spans="1:22" x14ac:dyDescent="0.35">
      <c r="A1747" s="9" t="s">
        <v>2621</v>
      </c>
      <c r="B1747" s="41" t="str">
        <f>LEFT(Table1[[#This Row],[Employee Name]],FIND(" ",Table1[[#This Row],[Employee Name]]))</f>
        <v xml:space="preserve">Ajay </v>
      </c>
      <c r="C1747" s="41" t="str">
        <f>RIGHT(Table1[[#This Row],[Employee Name]],LEN(Table1[[#This Row],[Employee Name]])-FIND(" ",Table1[[#This Row],[Employee Name]]))</f>
        <v>Singh</v>
      </c>
      <c r="D1747" s="23">
        <f>Table1[[#This Row],[Basic Salary]]+Table1[[#This Row],[Bonus]]</f>
        <v>105180</v>
      </c>
      <c r="E1747" s="10">
        <v>81</v>
      </c>
      <c r="F1747" s="46">
        <v>70</v>
      </c>
      <c r="G1747" s="10" t="str" cm="1">
        <f t="array" ref="G1747">_xlfn.IFS(Table1[[#This Row],[Performance Score]]&gt;=80,"Excellent",Table1[[#This Row],[Performance Score]]&gt;=60,"Good",Table1[[#This Row],[Performance Score]]&gt;=40,"Need Improvement")</f>
        <v>Good</v>
      </c>
      <c r="H1747" s="30">
        <f>Table1[[#This Row],[Bonus]]/Table1[[#This Row],[Basic Salary]]</f>
        <v>0.29148708881276014</v>
      </c>
      <c r="I1747" s="10">
        <f ca="1">DATEDIF(Table1[[#This Row],[Date of Birth]],TODAY(),"y")</f>
        <v>22</v>
      </c>
      <c r="J1747" s="34">
        <v>45840</v>
      </c>
      <c r="K1747" s="33" t="str" cm="1">
        <f t="array" aca="1" ref="K1747" ca="1">_xlfn.IFS(L1747&lt;3,"Junior",L1747&lt;=7,"Mid-Level",L1747&gt;7,"Senior")</f>
        <v>Junior</v>
      </c>
      <c r="L1747" s="46">
        <f ca="1">INT(YEARFRAC(Table1[[#This Row],[Joining Date]],TODAY(),1))</f>
        <v>0</v>
      </c>
      <c r="M1747" s="25" t="str">
        <f t="shared" ca="1" si="27"/>
        <v>No</v>
      </c>
      <c r="N1747" s="26">
        <f>YEAR(Table1[[#This Row],[Joining Date]])</f>
        <v>2025</v>
      </c>
      <c r="O1747" s="46">
        <f>MONTH(Table1[[#This Row],[Joining Date]])</f>
        <v>7</v>
      </c>
      <c r="P1747" s="26">
        <f ca="1">NETWORKDAYS(Table1[[#This Row],[Joining Date]],TODAY())</f>
        <v>259</v>
      </c>
      <c r="Q1747" s="26" t="str">
        <f>LEFT(Table1[[#This Row],[Department]],5)&amp;"-"&amp;RIGHT(Table1[[#This Row],[Employee ID]],3)</f>
        <v>IT-565</v>
      </c>
      <c r="R1747" s="26" t="str">
        <f>LEFT(Table1[[#This Row],[Department]],3)</f>
        <v>IT</v>
      </c>
      <c r="S1747" s="37">
        <f>_xlfn.XLOOKUP(Table1[[#This Row],[City]],Table2[City],Table2[Bonus %])</f>
        <v>7</v>
      </c>
      <c r="U1747" s="48" t="str">
        <v xml:space="preserve">Ajay </v>
      </c>
      <c r="V1747" s="48" t="str">
        <v>Singh</v>
      </c>
    </row>
    <row r="1748" spans="1:22" x14ac:dyDescent="0.35">
      <c r="A1748" s="7" t="s">
        <v>221</v>
      </c>
      <c r="B1748" s="40" t="str">
        <f>LEFT(Table1[[#This Row],[Employee Name]],FIND(" ",Table1[[#This Row],[Employee Name]]))</f>
        <v xml:space="preserve">Rohan </v>
      </c>
      <c r="C1748" s="40" t="str">
        <f>RIGHT(Table1[[#This Row],[Employee Name]],LEN(Table1[[#This Row],[Employee Name]])-FIND(" ",Table1[[#This Row],[Employee Name]]))</f>
        <v>Gupta</v>
      </c>
      <c r="D1748" s="22">
        <f>Table1[[#This Row],[Basic Salary]]+Table1[[#This Row],[Bonus]]</f>
        <v>105154</v>
      </c>
      <c r="E1748" s="8">
        <v>95</v>
      </c>
      <c r="F1748" s="45">
        <v>99</v>
      </c>
      <c r="G1748" s="8" t="str" cm="1">
        <f t="array" ref="G1748">_xlfn.IFS(Table1[[#This Row],[Performance Score]]&gt;=80,"Excellent",Table1[[#This Row],[Performance Score]]&gt;=60,"Good",Table1[[#This Row],[Performance Score]]&gt;=40,"Need Improvement")</f>
        <v>Excellent</v>
      </c>
      <c r="H1748" s="29">
        <f>Table1[[#This Row],[Bonus]]/Table1[[#This Row],[Basic Salary]]</f>
        <v>0.19505403961768816</v>
      </c>
      <c r="I1748" s="8">
        <f ca="1">DATEDIF(Table1[[#This Row],[Date of Birth]],TODAY(),"y")</f>
        <v>17</v>
      </c>
      <c r="J1748" s="33">
        <v>42218</v>
      </c>
      <c r="K1748" s="33" t="str" cm="1">
        <f t="array" aca="1" ref="K1748" ca="1">_xlfn.IFS(L1748&lt;3,"Junior",L1748&lt;=7,"Mid-Level",L1748&gt;7,"Senior")</f>
        <v>Senior</v>
      </c>
      <c r="L1748" s="45">
        <f ca="1">INT(YEARFRAC(Table1[[#This Row],[Joining Date]],TODAY(),1))</f>
        <v>10</v>
      </c>
      <c r="M1748" s="25" t="str">
        <f t="shared" ca="1" si="27"/>
        <v>Yes</v>
      </c>
      <c r="N1748" s="25">
        <f>YEAR(Table1[[#This Row],[Joining Date]])</f>
        <v>2015</v>
      </c>
      <c r="O1748" s="45">
        <f>MONTH(Table1[[#This Row],[Joining Date]])</f>
        <v>8</v>
      </c>
      <c r="P1748" s="25">
        <f ca="1">NETWORKDAYS(Table1[[#This Row],[Joining Date]],TODAY())</f>
        <v>2846</v>
      </c>
      <c r="Q1748" s="25" t="str">
        <f>LEFT(Table1[[#This Row],[Department]],5)&amp;"-"&amp;RIGHT(Table1[[#This Row],[Employee ID]],3)</f>
        <v>Suppo-165</v>
      </c>
      <c r="R1748" s="25" t="str">
        <f>LEFT(Table1[[#This Row],[Department]],3)</f>
        <v>Sup</v>
      </c>
      <c r="S1748" s="36">
        <f>_xlfn.XLOOKUP(Table1[[#This Row],[City]],Table2[City],Table2[Bonus %])</f>
        <v>5</v>
      </c>
      <c r="U1748" s="48" t="str">
        <v xml:space="preserve">Rohan </v>
      </c>
      <c r="V1748" s="48" t="str">
        <v>Gupta</v>
      </c>
    </row>
    <row r="1749" spans="1:22" x14ac:dyDescent="0.35">
      <c r="A1749" s="9" t="s">
        <v>459</v>
      </c>
      <c r="B1749" s="41" t="str">
        <f>LEFT(Table1[[#This Row],[Employee Name]],FIND(" ",Table1[[#This Row],[Employee Name]]))</f>
        <v xml:space="preserve">Arjun </v>
      </c>
      <c r="C1749" s="41" t="str">
        <f>RIGHT(Table1[[#This Row],[Employee Name]],LEN(Table1[[#This Row],[Employee Name]])-FIND(" ",Table1[[#This Row],[Employee Name]]))</f>
        <v>Mehta</v>
      </c>
      <c r="D1749" s="23">
        <f>Table1[[#This Row],[Basic Salary]]+Table1[[#This Row],[Bonus]]</f>
        <v>105133</v>
      </c>
      <c r="E1749" s="10">
        <v>60</v>
      </c>
      <c r="F1749" s="46">
        <v>42</v>
      </c>
      <c r="G1749" s="10" t="str" cm="1">
        <f t="array" ref="G1749">_xlfn.IFS(Table1[[#This Row],[Performance Score]]&gt;=80,"Excellent",Table1[[#This Row],[Performance Score]]&gt;=60,"Good",Table1[[#This Row],[Performance Score]]&gt;=40,"Need Improvement")</f>
        <v>Need Improvement</v>
      </c>
      <c r="H1749" s="30">
        <f>Table1[[#This Row],[Bonus]]/Table1[[#This Row],[Basic Salary]]</f>
        <v>0.20051842462859557</v>
      </c>
      <c r="I1749" s="10">
        <f ca="1">DATEDIF(Table1[[#This Row],[Date of Birth]],TODAY(),"y")</f>
        <v>27</v>
      </c>
      <c r="J1749" s="34">
        <v>43657</v>
      </c>
      <c r="K1749" s="33" t="str" cm="1">
        <f t="array" aca="1" ref="K1749" ca="1">_xlfn.IFS(L1749&lt;3,"Junior",L1749&lt;=7,"Mid-Level",L1749&gt;7,"Senior")</f>
        <v>Mid-Level</v>
      </c>
      <c r="L1749" s="46">
        <f ca="1">INT(YEARFRAC(Table1[[#This Row],[Joining Date]],TODAY(),1))</f>
        <v>6</v>
      </c>
      <c r="M1749" s="25" t="str">
        <f t="shared" ca="1" si="27"/>
        <v>Yes</v>
      </c>
      <c r="N1749" s="26">
        <f>YEAR(Table1[[#This Row],[Joining Date]])</f>
        <v>2019</v>
      </c>
      <c r="O1749" s="46">
        <f>MONTH(Table1[[#This Row],[Joining Date]])</f>
        <v>7</v>
      </c>
      <c r="P1749" s="26">
        <f ca="1">NETWORKDAYS(Table1[[#This Row],[Joining Date]],TODAY())</f>
        <v>1818</v>
      </c>
      <c r="Q1749" s="26" t="str">
        <f>LEFT(Table1[[#This Row],[Department]],5)&amp;"-"&amp;RIGHT(Table1[[#This Row],[Employee ID]],3)</f>
        <v>Marke-403</v>
      </c>
      <c r="R1749" s="26" t="str">
        <f>LEFT(Table1[[#This Row],[Department]],3)</f>
        <v>Mar</v>
      </c>
      <c r="S1749" s="37">
        <f>_xlfn.XLOOKUP(Table1[[#This Row],[City]],Table2[City],Table2[Bonus %])</f>
        <v>4</v>
      </c>
      <c r="U1749" s="48" t="str">
        <v xml:space="preserve">Arjun </v>
      </c>
      <c r="V1749" s="48" t="str">
        <v>Mehta</v>
      </c>
    </row>
    <row r="1750" spans="1:22" x14ac:dyDescent="0.35">
      <c r="A1750" s="7" t="s">
        <v>1920</v>
      </c>
      <c r="B1750" s="40" t="str">
        <f>LEFT(Table1[[#This Row],[Employee Name]],FIND(" ",Table1[[#This Row],[Employee Name]]))</f>
        <v xml:space="preserve">Gayathri </v>
      </c>
      <c r="C1750" s="40" t="str">
        <f>RIGHT(Table1[[#This Row],[Employee Name]],LEN(Table1[[#This Row],[Employee Name]])-FIND(" ",Table1[[#This Row],[Employee Name]]))</f>
        <v>Iyer</v>
      </c>
      <c r="D1750" s="22">
        <f>Table1[[#This Row],[Basic Salary]]+Table1[[#This Row],[Bonus]]</f>
        <v>105123</v>
      </c>
      <c r="E1750" s="8">
        <v>63</v>
      </c>
      <c r="F1750" s="45">
        <v>65</v>
      </c>
      <c r="G1750" s="8" t="str" cm="1">
        <f t="array" ref="G1750">_xlfn.IFS(Table1[[#This Row],[Performance Score]]&gt;=80,"Excellent",Table1[[#This Row],[Performance Score]]&gt;=60,"Good",Table1[[#This Row],[Performance Score]]&gt;=40,"Need Improvement")</f>
        <v>Good</v>
      </c>
      <c r="H1750" s="29">
        <f>Table1[[#This Row],[Bonus]]/Table1[[#This Row],[Basic Salary]]</f>
        <v>0.24479573712255773</v>
      </c>
      <c r="I1750" s="8">
        <f ca="1">DATEDIF(Table1[[#This Row],[Date of Birth]],TODAY(),"y")</f>
        <v>41</v>
      </c>
      <c r="J1750" s="33">
        <v>45802</v>
      </c>
      <c r="K1750" s="33" t="str" cm="1">
        <f t="array" aca="1" ref="K1750" ca="1">_xlfn.IFS(L1750&lt;3,"Junior",L1750&lt;=7,"Mid-Level",L1750&gt;7,"Senior")</f>
        <v>Junior</v>
      </c>
      <c r="L1750" s="45">
        <f ca="1">INT(YEARFRAC(Table1[[#This Row],[Joining Date]],TODAY(),1))</f>
        <v>1</v>
      </c>
      <c r="M1750" s="25" t="str">
        <f t="shared" ca="1" si="27"/>
        <v>No</v>
      </c>
      <c r="N1750" s="25">
        <f>YEAR(Table1[[#This Row],[Joining Date]])</f>
        <v>2025</v>
      </c>
      <c r="O1750" s="45">
        <f>MONTH(Table1[[#This Row],[Joining Date]])</f>
        <v>5</v>
      </c>
      <c r="P1750" s="25">
        <f ca="1">NETWORKDAYS(Table1[[#This Row],[Joining Date]],TODAY())</f>
        <v>286</v>
      </c>
      <c r="Q1750" s="25" t="str">
        <f>LEFT(Table1[[#This Row],[Department]],5)&amp;"-"&amp;RIGHT(Table1[[#This Row],[Employee ID]],3)</f>
        <v>IT-864</v>
      </c>
      <c r="R1750" s="25" t="str">
        <f>LEFT(Table1[[#This Row],[Department]],3)</f>
        <v>IT</v>
      </c>
      <c r="S1750" s="36">
        <f>_xlfn.XLOOKUP(Table1[[#This Row],[City]],Table2[City],Table2[Bonus %])</f>
        <v>5</v>
      </c>
      <c r="U1750" s="48" t="str">
        <v xml:space="preserve">Gayathri </v>
      </c>
      <c r="V1750" s="48" t="str">
        <v>Iyer</v>
      </c>
    </row>
    <row r="1751" spans="1:22" x14ac:dyDescent="0.35">
      <c r="A1751" s="9" t="s">
        <v>1521</v>
      </c>
      <c r="B1751" s="41" t="str">
        <f>LEFT(Table1[[#This Row],[Employee Name]],FIND(" ",Table1[[#This Row],[Employee Name]]))</f>
        <v xml:space="preserve">Vikram </v>
      </c>
      <c r="C1751" s="41" t="str">
        <f>RIGHT(Table1[[#This Row],[Employee Name]],LEN(Table1[[#This Row],[Employee Name]])-FIND(" ",Table1[[#This Row],[Employee Name]]))</f>
        <v>Singh</v>
      </c>
      <c r="D1751" s="23">
        <f>Table1[[#This Row],[Basic Salary]]+Table1[[#This Row],[Bonus]]</f>
        <v>105104</v>
      </c>
      <c r="E1751" s="10">
        <v>97</v>
      </c>
      <c r="F1751" s="46">
        <v>50</v>
      </c>
      <c r="G1751" s="10" t="str" cm="1">
        <f t="array" ref="G1751">_xlfn.IFS(Table1[[#This Row],[Performance Score]]&gt;=80,"Excellent",Table1[[#This Row],[Performance Score]]&gt;=60,"Good",Table1[[#This Row],[Performance Score]]&gt;=40,"Need Improvement")</f>
        <v>Need Improvement</v>
      </c>
      <c r="H1751" s="30">
        <f>Table1[[#This Row],[Bonus]]/Table1[[#This Row],[Basic Salary]]</f>
        <v>0.2200399312810512</v>
      </c>
      <c r="I1751" s="10">
        <f ca="1">DATEDIF(Table1[[#This Row],[Date of Birth]],TODAY(),"y")</f>
        <v>18</v>
      </c>
      <c r="J1751" s="34">
        <v>42467</v>
      </c>
      <c r="K1751" s="33" t="str" cm="1">
        <f t="array" aca="1" ref="K1751" ca="1">_xlfn.IFS(L1751&lt;3,"Junior",L1751&lt;=7,"Mid-Level",L1751&gt;7,"Senior")</f>
        <v>Senior</v>
      </c>
      <c r="L1751" s="46">
        <f ca="1">INT(YEARFRAC(Table1[[#This Row],[Joining Date]],TODAY(),1))</f>
        <v>10</v>
      </c>
      <c r="M1751" s="25" t="str">
        <f t="shared" ca="1" si="27"/>
        <v>Yes</v>
      </c>
      <c r="N1751" s="26">
        <f>YEAR(Table1[[#This Row],[Joining Date]])</f>
        <v>2016</v>
      </c>
      <c r="O1751" s="46">
        <f>MONTH(Table1[[#This Row],[Joining Date]])</f>
        <v>4</v>
      </c>
      <c r="P1751" s="26">
        <f ca="1">NETWORKDAYS(Table1[[#This Row],[Joining Date]],TODAY())</f>
        <v>2668</v>
      </c>
      <c r="Q1751" s="26" t="str">
        <f>LEFT(Table1[[#This Row],[Department]],5)&amp;"-"&amp;RIGHT(Table1[[#This Row],[Employee ID]],3)</f>
        <v>IT-465</v>
      </c>
      <c r="R1751" s="26" t="str">
        <f>LEFT(Table1[[#This Row],[Department]],3)</f>
        <v>IT</v>
      </c>
      <c r="S1751" s="37">
        <f>_xlfn.XLOOKUP(Table1[[#This Row],[City]],Table2[City],Table2[Bonus %])</f>
        <v>6</v>
      </c>
      <c r="U1751" s="48" t="str">
        <v xml:space="preserve">Vikram </v>
      </c>
      <c r="V1751" s="48" t="str">
        <v>Singh</v>
      </c>
    </row>
    <row r="1752" spans="1:22" x14ac:dyDescent="0.35">
      <c r="A1752" s="7" t="s">
        <v>898</v>
      </c>
      <c r="B1752" s="40" t="str">
        <f>LEFT(Table1[[#This Row],[Employee Name]],FIND(" ",Table1[[#This Row],[Employee Name]]))</f>
        <v xml:space="preserve">Ishita </v>
      </c>
      <c r="C1752" s="40" t="str">
        <f>RIGHT(Table1[[#This Row],[Employee Name]],LEN(Table1[[#This Row],[Employee Name]])-FIND(" ",Table1[[#This Row],[Employee Name]]))</f>
        <v>Roy</v>
      </c>
      <c r="D1752" s="22">
        <f>Table1[[#This Row],[Basic Salary]]+Table1[[#This Row],[Bonus]]</f>
        <v>105099</v>
      </c>
      <c r="E1752" s="8">
        <v>92</v>
      </c>
      <c r="F1752" s="45">
        <v>46</v>
      </c>
      <c r="G1752" s="8" t="str" cm="1">
        <f t="array" ref="G1752">_xlfn.IFS(Table1[[#This Row],[Performance Score]]&gt;=80,"Excellent",Table1[[#This Row],[Performance Score]]&gt;=60,"Good",Table1[[#This Row],[Performance Score]]&gt;=40,"Need Improvement")</f>
        <v>Need Improvement</v>
      </c>
      <c r="H1752" s="29">
        <f>Table1[[#This Row],[Bonus]]/Table1[[#This Row],[Basic Salary]]</f>
        <v>6.4573963777804791E-2</v>
      </c>
      <c r="I1752" s="8">
        <f ca="1">DATEDIF(Table1[[#This Row],[Date of Birth]],TODAY(),"y")</f>
        <v>41</v>
      </c>
      <c r="J1752" s="33">
        <v>44502</v>
      </c>
      <c r="K1752" s="33" t="str" cm="1">
        <f t="array" aca="1" ref="K1752" ca="1">_xlfn.IFS(L1752&lt;3,"Junior",L1752&lt;=7,"Mid-Level",L1752&gt;7,"Senior")</f>
        <v>Mid-Level</v>
      </c>
      <c r="L1752" s="45">
        <f ca="1">INT(YEARFRAC(Table1[[#This Row],[Joining Date]],TODAY(),1))</f>
        <v>4</v>
      </c>
      <c r="M1752" s="25" t="str">
        <f t="shared" ca="1" si="27"/>
        <v>No</v>
      </c>
      <c r="N1752" s="25">
        <f>YEAR(Table1[[#This Row],[Joining Date]])</f>
        <v>2021</v>
      </c>
      <c r="O1752" s="45">
        <f>MONTH(Table1[[#This Row],[Joining Date]])</f>
        <v>11</v>
      </c>
      <c r="P1752" s="25">
        <f ca="1">NETWORKDAYS(Table1[[#This Row],[Joining Date]],TODAY())</f>
        <v>1215</v>
      </c>
      <c r="Q1752" s="25" t="str">
        <f>LEFT(Table1[[#This Row],[Department]],5)&amp;"-"&amp;RIGHT(Table1[[#This Row],[Employee ID]],3)</f>
        <v>HR-842</v>
      </c>
      <c r="R1752" s="25" t="str">
        <f>LEFT(Table1[[#This Row],[Department]],3)</f>
        <v>HR</v>
      </c>
      <c r="S1752" s="36">
        <f>_xlfn.XLOOKUP(Table1[[#This Row],[City]],Table2[City],Table2[Bonus %])</f>
        <v>7</v>
      </c>
      <c r="U1752" s="48" t="str">
        <v xml:space="preserve">Ishita </v>
      </c>
      <c r="V1752" s="48" t="str">
        <v>Roy</v>
      </c>
    </row>
    <row r="1753" spans="1:22" x14ac:dyDescent="0.35">
      <c r="A1753" s="9" t="s">
        <v>1034</v>
      </c>
      <c r="B1753" s="41" t="str">
        <f>LEFT(Table1[[#This Row],[Employee Name]],FIND(" ",Table1[[#This Row],[Employee Name]]))</f>
        <v xml:space="preserve">Sneha </v>
      </c>
      <c r="C1753" s="41" t="str">
        <f>RIGHT(Table1[[#This Row],[Employee Name]],LEN(Table1[[#This Row],[Employee Name]])-FIND(" ",Table1[[#This Row],[Employee Name]]))</f>
        <v>Iyer</v>
      </c>
      <c r="D1753" s="23">
        <f>Table1[[#This Row],[Basic Salary]]+Table1[[#This Row],[Bonus]]</f>
        <v>105067</v>
      </c>
      <c r="E1753" s="10">
        <v>79</v>
      </c>
      <c r="F1753" s="46">
        <v>40</v>
      </c>
      <c r="G1753" s="10" t="str" cm="1">
        <f t="array" ref="G1753">_xlfn.IFS(Table1[[#This Row],[Performance Score]]&gt;=80,"Excellent",Table1[[#This Row],[Performance Score]]&gt;=60,"Good",Table1[[#This Row],[Performance Score]]&gt;=40,"Need Improvement")</f>
        <v>Need Improvement</v>
      </c>
      <c r="H1753" s="30">
        <f>Table1[[#This Row],[Bonus]]/Table1[[#This Row],[Basic Salary]]</f>
        <v>0.36164174075322048</v>
      </c>
      <c r="I1753" s="10">
        <f ca="1">DATEDIF(Table1[[#This Row],[Date of Birth]],TODAY(),"y")</f>
        <v>37</v>
      </c>
      <c r="J1753" s="34">
        <v>43106</v>
      </c>
      <c r="K1753" s="33" t="str" cm="1">
        <f t="array" aca="1" ref="K1753" ca="1">_xlfn.IFS(L1753&lt;3,"Junior",L1753&lt;=7,"Mid-Level",L1753&gt;7,"Senior")</f>
        <v>Senior</v>
      </c>
      <c r="L1753" s="46">
        <f ca="1">INT(YEARFRAC(Table1[[#This Row],[Joining Date]],TODAY(),1))</f>
        <v>8</v>
      </c>
      <c r="M1753" s="25" t="str">
        <f t="shared" ca="1" si="27"/>
        <v>Yes</v>
      </c>
      <c r="N1753" s="26">
        <f>YEAR(Table1[[#This Row],[Joining Date]])</f>
        <v>2018</v>
      </c>
      <c r="O1753" s="46">
        <f>MONTH(Table1[[#This Row],[Joining Date]])</f>
        <v>1</v>
      </c>
      <c r="P1753" s="26">
        <f ca="1">NETWORKDAYS(Table1[[#This Row],[Joining Date]],TODAY())</f>
        <v>2211</v>
      </c>
      <c r="Q1753" s="26" t="str">
        <f>LEFT(Table1[[#This Row],[Department]],5)&amp;"-"&amp;RIGHT(Table1[[#This Row],[Employee ID]],3)</f>
        <v>Suppo-978</v>
      </c>
      <c r="R1753" s="26" t="str">
        <f>LEFT(Table1[[#This Row],[Department]],3)</f>
        <v>Sup</v>
      </c>
      <c r="S1753" s="37">
        <f>_xlfn.XLOOKUP(Table1[[#This Row],[City]],Table2[City],Table2[Bonus %])</f>
        <v>7</v>
      </c>
      <c r="U1753" s="48" t="str">
        <v xml:space="preserve">Sneha </v>
      </c>
      <c r="V1753" s="48" t="str">
        <v>Iyer</v>
      </c>
    </row>
    <row r="1754" spans="1:22" x14ac:dyDescent="0.35">
      <c r="A1754" s="7" t="s">
        <v>4053</v>
      </c>
      <c r="B1754" s="40" t="str">
        <f>LEFT(Table1[[#This Row],[Employee Name]],FIND(" ",Table1[[#This Row],[Employee Name]]))</f>
        <v xml:space="preserve">Rohan </v>
      </c>
      <c r="C1754" s="40" t="str">
        <f>RIGHT(Table1[[#This Row],[Employee Name]],LEN(Table1[[#This Row],[Employee Name]])-FIND(" ",Table1[[#This Row],[Employee Name]]))</f>
        <v>Gupta</v>
      </c>
      <c r="D1754" s="22">
        <f>Table1[[#This Row],[Basic Salary]]+Table1[[#This Row],[Bonus]]</f>
        <v>105059</v>
      </c>
      <c r="E1754" s="8">
        <v>66</v>
      </c>
      <c r="F1754" s="45">
        <v>69</v>
      </c>
      <c r="G1754" s="8" t="str" cm="1">
        <f t="array" ref="G1754">_xlfn.IFS(Table1[[#This Row],[Performance Score]]&gt;=80,"Excellent",Table1[[#This Row],[Performance Score]]&gt;=60,"Good",Table1[[#This Row],[Performance Score]]&gt;=40,"Need Improvement")</f>
        <v>Good</v>
      </c>
      <c r="H1754" s="29">
        <f>Table1[[#This Row],[Bonus]]/Table1[[#This Row],[Basic Salary]]</f>
        <v>0.20255714661813354</v>
      </c>
      <c r="I1754" s="8">
        <f ca="1">DATEDIF(Table1[[#This Row],[Date of Birth]],TODAY(),"y")</f>
        <v>40</v>
      </c>
      <c r="J1754" s="33">
        <v>45749</v>
      </c>
      <c r="K1754" s="33" t="str" cm="1">
        <f t="array" aca="1" ref="K1754" ca="1">_xlfn.IFS(L1754&lt;3,"Junior",L1754&lt;=7,"Mid-Level",L1754&gt;7,"Senior")</f>
        <v>Junior</v>
      </c>
      <c r="L1754" s="45">
        <f ca="1">INT(YEARFRAC(Table1[[#This Row],[Joining Date]],TODAY(),1))</f>
        <v>1</v>
      </c>
      <c r="M1754" s="25" t="str">
        <f t="shared" ca="1" si="27"/>
        <v>No</v>
      </c>
      <c r="N1754" s="25">
        <f>YEAR(Table1[[#This Row],[Joining Date]])</f>
        <v>2025</v>
      </c>
      <c r="O1754" s="45">
        <f>MONTH(Table1[[#This Row],[Joining Date]])</f>
        <v>4</v>
      </c>
      <c r="P1754" s="25">
        <f ca="1">NETWORKDAYS(Table1[[#This Row],[Joining Date]],TODAY())</f>
        <v>324</v>
      </c>
      <c r="Q1754" s="25" t="str">
        <f>LEFT(Table1[[#This Row],[Department]],5)&amp;"-"&amp;RIGHT(Table1[[#This Row],[Employee ID]],3)</f>
        <v>Suppo-997</v>
      </c>
      <c r="R1754" s="25" t="str">
        <f>LEFT(Table1[[#This Row],[Department]],3)</f>
        <v>Sup</v>
      </c>
      <c r="S1754" s="36">
        <f>_xlfn.XLOOKUP(Table1[[#This Row],[City]],Table2[City],Table2[Bonus %])</f>
        <v>8</v>
      </c>
      <c r="U1754" s="48" t="str">
        <v xml:space="preserve">Rohan </v>
      </c>
      <c r="V1754" s="48" t="str">
        <v>Gupta</v>
      </c>
    </row>
    <row r="1755" spans="1:22" x14ac:dyDescent="0.35">
      <c r="A1755" s="9" t="s">
        <v>2358</v>
      </c>
      <c r="B1755" s="41" t="str">
        <f>LEFT(Table1[[#This Row],[Employee Name]],FIND(" ",Table1[[#This Row],[Employee Name]]))</f>
        <v xml:space="preserve">Ishita </v>
      </c>
      <c r="C1755" s="41" t="str">
        <f>RIGHT(Table1[[#This Row],[Employee Name]],LEN(Table1[[#This Row],[Employee Name]])-FIND(" ",Table1[[#This Row],[Employee Name]]))</f>
        <v>Roy</v>
      </c>
      <c r="D1755" s="23">
        <f>Table1[[#This Row],[Basic Salary]]+Table1[[#This Row],[Bonus]]</f>
        <v>105028</v>
      </c>
      <c r="E1755" s="10">
        <v>100</v>
      </c>
      <c r="F1755" s="46">
        <v>85</v>
      </c>
      <c r="G1755" s="10" t="str" cm="1">
        <f t="array" ref="G1755">_xlfn.IFS(Table1[[#This Row],[Performance Score]]&gt;=80,"Excellent",Table1[[#This Row],[Performance Score]]&gt;=60,"Good",Table1[[#This Row],[Performance Score]]&gt;=40,"Need Improvement")</f>
        <v>Excellent</v>
      </c>
      <c r="H1755" s="30">
        <f>Table1[[#This Row],[Bonus]]/Table1[[#This Row],[Basic Salary]]</f>
        <v>0.1766392937565118</v>
      </c>
      <c r="I1755" s="10">
        <f ca="1">DATEDIF(Table1[[#This Row],[Date of Birth]],TODAY(),"y")</f>
        <v>29</v>
      </c>
      <c r="J1755" s="34">
        <v>44303</v>
      </c>
      <c r="K1755" s="33" t="str" cm="1">
        <f t="array" aca="1" ref="K1755" ca="1">_xlfn.IFS(L1755&lt;3,"Junior",L1755&lt;=7,"Mid-Level",L1755&gt;7,"Senior")</f>
        <v>Mid-Level</v>
      </c>
      <c r="L1755" s="46">
        <f ca="1">INT(YEARFRAC(Table1[[#This Row],[Joining Date]],TODAY(),1))</f>
        <v>5</v>
      </c>
      <c r="M1755" s="25" t="str">
        <f t="shared" ca="1" si="27"/>
        <v>No</v>
      </c>
      <c r="N1755" s="26">
        <f>YEAR(Table1[[#This Row],[Joining Date]])</f>
        <v>2021</v>
      </c>
      <c r="O1755" s="46">
        <f>MONTH(Table1[[#This Row],[Joining Date]])</f>
        <v>4</v>
      </c>
      <c r="P1755" s="26">
        <f ca="1">NETWORKDAYS(Table1[[#This Row],[Joining Date]],TODAY())</f>
        <v>1356</v>
      </c>
      <c r="Q1755" s="26" t="str">
        <f>LEFT(Table1[[#This Row],[Department]],5)&amp;"-"&amp;RIGHT(Table1[[#This Row],[Employee ID]],3)</f>
        <v>IT-302</v>
      </c>
      <c r="R1755" s="26" t="str">
        <f>LEFT(Table1[[#This Row],[Department]],3)</f>
        <v>IT</v>
      </c>
      <c r="S1755" s="37">
        <f>_xlfn.XLOOKUP(Table1[[#This Row],[City]],Table2[City],Table2[Bonus %])</f>
        <v>4</v>
      </c>
      <c r="U1755" s="48" t="str">
        <v xml:space="preserve">Ishita </v>
      </c>
      <c r="V1755" s="48" t="str">
        <v>Roy</v>
      </c>
    </row>
    <row r="1756" spans="1:22" x14ac:dyDescent="0.35">
      <c r="A1756" s="7" t="s">
        <v>2305</v>
      </c>
      <c r="B1756" s="40" t="str">
        <f>LEFT(Table1[[#This Row],[Employee Name]],FIND(" ",Table1[[#This Row],[Employee Name]]))</f>
        <v xml:space="preserve">Karan </v>
      </c>
      <c r="C1756" s="40" t="str">
        <f>RIGHT(Table1[[#This Row],[Employee Name]],LEN(Table1[[#This Row],[Employee Name]])-FIND(" ",Table1[[#This Row],[Employee Name]]))</f>
        <v>Malhotra</v>
      </c>
      <c r="D1756" s="22">
        <f>Table1[[#This Row],[Basic Salary]]+Table1[[#This Row],[Bonus]]</f>
        <v>104984</v>
      </c>
      <c r="E1756" s="8">
        <v>79</v>
      </c>
      <c r="F1756" s="45">
        <v>89</v>
      </c>
      <c r="G1756" s="8" t="str" cm="1">
        <f t="array" ref="G1756">_xlfn.IFS(Table1[[#This Row],[Performance Score]]&gt;=80,"Excellent",Table1[[#This Row],[Performance Score]]&gt;=60,"Good",Table1[[#This Row],[Performance Score]]&gt;=40,"Need Improvement")</f>
        <v>Excellent</v>
      </c>
      <c r="H1756" s="29">
        <f>Table1[[#This Row],[Bonus]]/Table1[[#This Row],[Basic Salary]]</f>
        <v>0.28198114589947737</v>
      </c>
      <c r="I1756" s="8">
        <f ca="1">DATEDIF(Table1[[#This Row],[Date of Birth]],TODAY(),"y")</f>
        <v>35</v>
      </c>
      <c r="J1756" s="33">
        <v>42434</v>
      </c>
      <c r="K1756" s="33" t="str" cm="1">
        <f t="array" aca="1" ref="K1756" ca="1">_xlfn.IFS(L1756&lt;3,"Junior",L1756&lt;=7,"Mid-Level",L1756&gt;7,"Senior")</f>
        <v>Senior</v>
      </c>
      <c r="L1756" s="45">
        <f ca="1">INT(YEARFRAC(Table1[[#This Row],[Joining Date]],TODAY(),1))</f>
        <v>10</v>
      </c>
      <c r="M1756" s="25" t="str">
        <f t="shared" ca="1" si="27"/>
        <v>Yes</v>
      </c>
      <c r="N1756" s="25">
        <f>YEAR(Table1[[#This Row],[Joining Date]])</f>
        <v>2016</v>
      </c>
      <c r="O1756" s="45">
        <f>MONTH(Table1[[#This Row],[Joining Date]])</f>
        <v>3</v>
      </c>
      <c r="P1756" s="25">
        <f ca="1">NETWORKDAYS(Table1[[#This Row],[Joining Date]],TODAY())</f>
        <v>2691</v>
      </c>
      <c r="Q1756" s="25" t="str">
        <f>LEFT(Table1[[#This Row],[Department]],5)&amp;"-"&amp;RIGHT(Table1[[#This Row],[Employee ID]],3)</f>
        <v>IT-249</v>
      </c>
      <c r="R1756" s="25" t="str">
        <f>LEFT(Table1[[#This Row],[Department]],3)</f>
        <v>IT</v>
      </c>
      <c r="S1756" s="36">
        <f>_xlfn.XLOOKUP(Table1[[#This Row],[City]],Table2[City],Table2[Bonus %])</f>
        <v>5</v>
      </c>
      <c r="U1756" s="48" t="str">
        <v xml:space="preserve">Karan </v>
      </c>
      <c r="V1756" s="48" t="str">
        <v>Malhotra</v>
      </c>
    </row>
    <row r="1757" spans="1:22" x14ac:dyDescent="0.35">
      <c r="A1757" s="9" t="s">
        <v>1853</v>
      </c>
      <c r="B1757" s="41" t="str">
        <f>LEFT(Table1[[#This Row],[Employee Name]],FIND(" ",Table1[[#This Row],[Employee Name]]))</f>
        <v xml:space="preserve">Meera </v>
      </c>
      <c r="C1757" s="41" t="str">
        <f>RIGHT(Table1[[#This Row],[Employee Name]],LEN(Table1[[#This Row],[Employee Name]])-FIND(" ",Table1[[#This Row],[Employee Name]]))</f>
        <v>Joshi</v>
      </c>
      <c r="D1757" s="23">
        <f>Table1[[#This Row],[Basic Salary]]+Table1[[#This Row],[Bonus]]</f>
        <v>104974</v>
      </c>
      <c r="E1757" s="10">
        <v>68</v>
      </c>
      <c r="F1757" s="46">
        <v>44</v>
      </c>
      <c r="G1757" s="10" t="str" cm="1">
        <f t="array" ref="G1757">_xlfn.IFS(Table1[[#This Row],[Performance Score]]&gt;=80,"Excellent",Table1[[#This Row],[Performance Score]]&gt;=60,"Good",Table1[[#This Row],[Performance Score]]&gt;=40,"Need Improvement")</f>
        <v>Need Improvement</v>
      </c>
      <c r="H1757" s="30">
        <f>Table1[[#This Row],[Bonus]]/Table1[[#This Row],[Basic Salary]]</f>
        <v>0.11769591141396933</v>
      </c>
      <c r="I1757" s="10">
        <f ca="1">DATEDIF(Table1[[#This Row],[Date of Birth]],TODAY(),"y")</f>
        <v>17</v>
      </c>
      <c r="J1757" s="34">
        <v>45194</v>
      </c>
      <c r="K1757" s="33" t="str" cm="1">
        <f t="array" aca="1" ref="K1757" ca="1">_xlfn.IFS(L1757&lt;3,"Junior",L1757&lt;=7,"Mid-Level",L1757&gt;7,"Senior")</f>
        <v>Junior</v>
      </c>
      <c r="L1757" s="46">
        <f ca="1">INT(YEARFRAC(Table1[[#This Row],[Joining Date]],TODAY(),1))</f>
        <v>2</v>
      </c>
      <c r="M1757" s="25" t="str">
        <f t="shared" ca="1" si="27"/>
        <v>No</v>
      </c>
      <c r="N1757" s="26">
        <f>YEAR(Table1[[#This Row],[Joining Date]])</f>
        <v>2023</v>
      </c>
      <c r="O1757" s="46">
        <f>MONTH(Table1[[#This Row],[Joining Date]])</f>
        <v>9</v>
      </c>
      <c r="P1757" s="26">
        <f ca="1">NETWORKDAYS(Table1[[#This Row],[Joining Date]],TODAY())</f>
        <v>721</v>
      </c>
      <c r="Q1757" s="26" t="str">
        <f>LEFT(Table1[[#This Row],[Department]],5)&amp;"-"&amp;RIGHT(Table1[[#This Row],[Employee ID]],3)</f>
        <v>Suppo-797</v>
      </c>
      <c r="R1757" s="26" t="str">
        <f>LEFT(Table1[[#This Row],[Department]],3)</f>
        <v>Sup</v>
      </c>
      <c r="S1757" s="37">
        <f>_xlfn.XLOOKUP(Table1[[#This Row],[City]],Table2[City],Table2[Bonus %])</f>
        <v>5</v>
      </c>
      <c r="U1757" s="48" t="str">
        <v xml:space="preserve">Meera </v>
      </c>
      <c r="V1757" s="48" t="str">
        <v>Joshi</v>
      </c>
    </row>
    <row r="1758" spans="1:22" x14ac:dyDescent="0.35">
      <c r="A1758" s="7" t="s">
        <v>2301</v>
      </c>
      <c r="B1758" s="40" t="str">
        <f>LEFT(Table1[[#This Row],[Employee Name]],FIND(" ",Table1[[#This Row],[Employee Name]]))</f>
        <v xml:space="preserve">Ravi </v>
      </c>
      <c r="C1758" s="40" t="str">
        <f>RIGHT(Table1[[#This Row],[Employee Name]],LEN(Table1[[#This Row],[Employee Name]])-FIND(" ",Table1[[#This Row],[Employee Name]]))</f>
        <v>Teja</v>
      </c>
      <c r="D1758" s="22">
        <f>Table1[[#This Row],[Basic Salary]]+Table1[[#This Row],[Bonus]]</f>
        <v>104961</v>
      </c>
      <c r="E1758" s="8">
        <v>70</v>
      </c>
      <c r="F1758" s="45">
        <v>82</v>
      </c>
      <c r="G1758" s="8" t="str" cm="1">
        <f t="array" ref="G1758">_xlfn.IFS(Table1[[#This Row],[Performance Score]]&gt;=80,"Excellent",Table1[[#This Row],[Performance Score]]&gt;=60,"Good",Table1[[#This Row],[Performance Score]]&gt;=40,"Need Improvement")</f>
        <v>Excellent</v>
      </c>
      <c r="H1758" s="29">
        <f>Table1[[#This Row],[Bonus]]/Table1[[#This Row],[Basic Salary]]</f>
        <v>0.31566346611847879</v>
      </c>
      <c r="I1758" s="8">
        <f ca="1">DATEDIF(Table1[[#This Row],[Date of Birth]],TODAY(),"y")</f>
        <v>39</v>
      </c>
      <c r="J1758" s="33">
        <v>44827</v>
      </c>
      <c r="K1758" s="33" t="str" cm="1">
        <f t="array" aca="1" ref="K1758" ca="1">_xlfn.IFS(L1758&lt;3,"Junior",L1758&lt;=7,"Mid-Level",L1758&gt;7,"Senior")</f>
        <v>Mid-Level</v>
      </c>
      <c r="L1758" s="45">
        <f ca="1">INT(YEARFRAC(Table1[[#This Row],[Joining Date]],TODAY(),1))</f>
        <v>3</v>
      </c>
      <c r="M1758" s="25" t="str">
        <f t="shared" ca="1" si="27"/>
        <v>No</v>
      </c>
      <c r="N1758" s="25">
        <f>YEAR(Table1[[#This Row],[Joining Date]])</f>
        <v>2022</v>
      </c>
      <c r="O1758" s="45">
        <f>MONTH(Table1[[#This Row],[Joining Date]])</f>
        <v>9</v>
      </c>
      <c r="P1758" s="25">
        <f ca="1">NETWORKDAYS(Table1[[#This Row],[Joining Date]],TODAY())</f>
        <v>982</v>
      </c>
      <c r="Q1758" s="25" t="str">
        <f>LEFT(Table1[[#This Row],[Department]],5)&amp;"-"&amp;RIGHT(Table1[[#This Row],[Employee ID]],3)</f>
        <v>Sales-245</v>
      </c>
      <c r="R1758" s="25" t="str">
        <f>LEFT(Table1[[#This Row],[Department]],3)</f>
        <v>Sal</v>
      </c>
      <c r="S1758" s="36">
        <f>_xlfn.XLOOKUP(Table1[[#This Row],[City]],Table2[City],Table2[Bonus %])</f>
        <v>5</v>
      </c>
      <c r="U1758" s="48" t="str">
        <v xml:space="preserve">Ravi </v>
      </c>
      <c r="V1758" s="48" t="str">
        <v>Teja</v>
      </c>
    </row>
    <row r="1759" spans="1:22" x14ac:dyDescent="0.35">
      <c r="A1759" s="9" t="s">
        <v>1632</v>
      </c>
      <c r="B1759" s="41" t="str">
        <f>LEFT(Table1[[#This Row],[Employee Name]],FIND(" ",Table1[[#This Row],[Employee Name]]))</f>
        <v xml:space="preserve">Tarun </v>
      </c>
      <c r="C1759" s="41" t="str">
        <f>RIGHT(Table1[[#This Row],[Employee Name]],LEN(Table1[[#This Row],[Employee Name]])-FIND(" ",Table1[[#This Row],[Employee Name]]))</f>
        <v>Verma</v>
      </c>
      <c r="D1759" s="23">
        <f>Table1[[#This Row],[Basic Salary]]+Table1[[#This Row],[Bonus]]</f>
        <v>104932</v>
      </c>
      <c r="E1759" s="10">
        <v>69</v>
      </c>
      <c r="F1759" s="46">
        <v>79</v>
      </c>
      <c r="G1759" s="10" t="str" cm="1">
        <f t="array" ref="G1759">_xlfn.IFS(Table1[[#This Row],[Performance Score]]&gt;=80,"Excellent",Table1[[#This Row],[Performance Score]]&gt;=60,"Good",Table1[[#This Row],[Performance Score]]&gt;=40,"Need Improvement")</f>
        <v>Good</v>
      </c>
      <c r="H1759" s="30">
        <f>Table1[[#This Row],[Bonus]]/Table1[[#This Row],[Basic Salary]]</f>
        <v>0.39259455872594556</v>
      </c>
      <c r="I1759" s="10">
        <f ca="1">DATEDIF(Table1[[#This Row],[Date of Birth]],TODAY(),"y")</f>
        <v>42</v>
      </c>
      <c r="J1759" s="34">
        <v>44097</v>
      </c>
      <c r="K1759" s="33" t="str" cm="1">
        <f t="array" aca="1" ref="K1759" ca="1">_xlfn.IFS(L1759&lt;3,"Junior",L1759&lt;=7,"Mid-Level",L1759&gt;7,"Senior")</f>
        <v>Mid-Level</v>
      </c>
      <c r="L1759" s="46">
        <f ca="1">INT(YEARFRAC(Table1[[#This Row],[Joining Date]],TODAY(),1))</f>
        <v>5</v>
      </c>
      <c r="M1759" s="25" t="str">
        <f t="shared" ca="1" si="27"/>
        <v>No</v>
      </c>
      <c r="N1759" s="26">
        <f>YEAR(Table1[[#This Row],[Joining Date]])</f>
        <v>2020</v>
      </c>
      <c r="O1759" s="46">
        <f>MONTH(Table1[[#This Row],[Joining Date]])</f>
        <v>9</v>
      </c>
      <c r="P1759" s="26">
        <f ca="1">NETWORKDAYS(Table1[[#This Row],[Joining Date]],TODAY())</f>
        <v>1504</v>
      </c>
      <c r="Q1759" s="26" t="str">
        <f>LEFT(Table1[[#This Row],[Department]],5)&amp;"-"&amp;RIGHT(Table1[[#This Row],[Employee ID]],3)</f>
        <v>HR-576</v>
      </c>
      <c r="R1759" s="26" t="str">
        <f>LEFT(Table1[[#This Row],[Department]],3)</f>
        <v>HR</v>
      </c>
      <c r="S1759" s="37">
        <f>_xlfn.XLOOKUP(Table1[[#This Row],[City]],Table2[City],Table2[Bonus %])</f>
        <v>6</v>
      </c>
      <c r="U1759" s="48" t="str">
        <v xml:space="preserve">Tarun </v>
      </c>
      <c r="V1759" s="48" t="str">
        <v>Verma</v>
      </c>
    </row>
    <row r="1760" spans="1:22" x14ac:dyDescent="0.35">
      <c r="A1760" s="7" t="s">
        <v>2289</v>
      </c>
      <c r="B1760" s="40" t="str">
        <f>LEFT(Table1[[#This Row],[Employee Name]],FIND(" ",Table1[[#This Row],[Employee Name]]))</f>
        <v xml:space="preserve">Pooja </v>
      </c>
      <c r="C1760" s="40" t="str">
        <f>RIGHT(Table1[[#This Row],[Employee Name]],LEN(Table1[[#This Row],[Employee Name]])-FIND(" ",Table1[[#This Row],[Employee Name]]))</f>
        <v>Das</v>
      </c>
      <c r="D1760" s="22">
        <f>Table1[[#This Row],[Basic Salary]]+Table1[[#This Row],[Bonus]]</f>
        <v>104881</v>
      </c>
      <c r="E1760" s="8">
        <v>86</v>
      </c>
      <c r="F1760" s="45">
        <v>74</v>
      </c>
      <c r="G1760" s="8" t="str" cm="1">
        <f t="array" ref="G1760">_xlfn.IFS(Table1[[#This Row],[Performance Score]]&gt;=80,"Excellent",Table1[[#This Row],[Performance Score]]&gt;=60,"Good",Table1[[#This Row],[Performance Score]]&gt;=40,"Need Improvement")</f>
        <v>Good</v>
      </c>
      <c r="H1760" s="29">
        <f>Table1[[#This Row],[Bonus]]/Table1[[#This Row],[Basic Salary]]</f>
        <v>0.27788337354095083</v>
      </c>
      <c r="I1760" s="8">
        <f ca="1">DATEDIF(Table1[[#This Row],[Date of Birth]],TODAY(),"y")</f>
        <v>39</v>
      </c>
      <c r="J1760" s="33">
        <v>44209</v>
      </c>
      <c r="K1760" s="33" t="str" cm="1">
        <f t="array" aca="1" ref="K1760" ca="1">_xlfn.IFS(L1760&lt;3,"Junior",L1760&lt;=7,"Mid-Level",L1760&gt;7,"Senior")</f>
        <v>Mid-Level</v>
      </c>
      <c r="L1760" s="45">
        <f ca="1">INT(YEARFRAC(Table1[[#This Row],[Joining Date]],TODAY(),1))</f>
        <v>5</v>
      </c>
      <c r="M1760" s="25" t="str">
        <f t="shared" ca="1" si="27"/>
        <v>No</v>
      </c>
      <c r="N1760" s="25">
        <f>YEAR(Table1[[#This Row],[Joining Date]])</f>
        <v>2021</v>
      </c>
      <c r="O1760" s="45">
        <f>MONTH(Table1[[#This Row],[Joining Date]])</f>
        <v>1</v>
      </c>
      <c r="P1760" s="25">
        <f ca="1">NETWORKDAYS(Table1[[#This Row],[Joining Date]],TODAY())</f>
        <v>1424</v>
      </c>
      <c r="Q1760" s="25" t="str">
        <f>LEFT(Table1[[#This Row],[Department]],5)&amp;"-"&amp;RIGHT(Table1[[#This Row],[Employee ID]],3)</f>
        <v>Marke-233</v>
      </c>
      <c r="R1760" s="25" t="str">
        <f>LEFT(Table1[[#This Row],[Department]],3)</f>
        <v>Mar</v>
      </c>
      <c r="S1760" s="36">
        <f>_xlfn.XLOOKUP(Table1[[#This Row],[City]],Table2[City],Table2[Bonus %])</f>
        <v>8</v>
      </c>
      <c r="U1760" s="48" t="str">
        <v xml:space="preserve">Pooja </v>
      </c>
      <c r="V1760" s="48" t="str">
        <v>Das</v>
      </c>
    </row>
    <row r="1761" spans="1:22" x14ac:dyDescent="0.35">
      <c r="A1761" s="9" t="s">
        <v>1879</v>
      </c>
      <c r="B1761" s="41" t="str">
        <f>LEFT(Table1[[#This Row],[Employee Name]],FIND(" ",Table1[[#This Row],[Employee Name]]))</f>
        <v xml:space="preserve">Neha </v>
      </c>
      <c r="C1761" s="41" t="str">
        <f>RIGHT(Table1[[#This Row],[Employee Name]],LEN(Table1[[#This Row],[Employee Name]])-FIND(" ",Table1[[#This Row],[Employee Name]]))</f>
        <v>Kulkarni</v>
      </c>
      <c r="D1761" s="23">
        <f>Table1[[#This Row],[Basic Salary]]+Table1[[#This Row],[Bonus]]</f>
        <v>104848</v>
      </c>
      <c r="E1761" s="10">
        <v>83</v>
      </c>
      <c r="F1761" s="46">
        <v>64</v>
      </c>
      <c r="G1761" s="10" t="str" cm="1">
        <f t="array" ref="G1761">_xlfn.IFS(Table1[[#This Row],[Performance Score]]&gt;=80,"Excellent",Table1[[#This Row],[Performance Score]]&gt;=60,"Good",Table1[[#This Row],[Performance Score]]&gt;=40,"Need Improvement")</f>
        <v>Good</v>
      </c>
      <c r="H1761" s="30">
        <f>Table1[[#This Row],[Bonus]]/Table1[[#This Row],[Basic Salary]]</f>
        <v>0.12508718653088818</v>
      </c>
      <c r="I1761" s="10">
        <f ca="1">DATEDIF(Table1[[#This Row],[Date of Birth]],TODAY(),"y")</f>
        <v>44</v>
      </c>
      <c r="J1761" s="34">
        <v>45588</v>
      </c>
      <c r="K1761" s="33" t="str" cm="1">
        <f t="array" aca="1" ref="K1761" ca="1">_xlfn.IFS(L1761&lt;3,"Junior",L1761&lt;=7,"Mid-Level",L1761&gt;7,"Senior")</f>
        <v>Junior</v>
      </c>
      <c r="L1761" s="46">
        <f ca="1">INT(YEARFRAC(Table1[[#This Row],[Joining Date]],TODAY(),1))</f>
        <v>1</v>
      </c>
      <c r="M1761" s="25" t="str">
        <f t="shared" ca="1" si="27"/>
        <v>No</v>
      </c>
      <c r="N1761" s="26">
        <f>YEAR(Table1[[#This Row],[Joining Date]])</f>
        <v>2024</v>
      </c>
      <c r="O1761" s="46">
        <f>MONTH(Table1[[#This Row],[Joining Date]])</f>
        <v>10</v>
      </c>
      <c r="P1761" s="26">
        <f ca="1">NETWORKDAYS(Table1[[#This Row],[Joining Date]],TODAY())</f>
        <v>439</v>
      </c>
      <c r="Q1761" s="26" t="str">
        <f>LEFT(Table1[[#This Row],[Department]],5)&amp;"-"&amp;RIGHT(Table1[[#This Row],[Employee ID]],3)</f>
        <v>HR-823</v>
      </c>
      <c r="R1761" s="26" t="str">
        <f>LEFT(Table1[[#This Row],[Department]],3)</f>
        <v>HR</v>
      </c>
      <c r="S1761" s="37">
        <f>_xlfn.XLOOKUP(Table1[[#This Row],[City]],Table2[City],Table2[Bonus %])</f>
        <v>8</v>
      </c>
      <c r="U1761" s="48" t="str">
        <v xml:space="preserve">Neha </v>
      </c>
      <c r="V1761" s="48" t="str">
        <v>Kulkarni</v>
      </c>
    </row>
    <row r="1762" spans="1:22" x14ac:dyDescent="0.35">
      <c r="A1762" s="7" t="s">
        <v>3151</v>
      </c>
      <c r="B1762" s="40" t="str">
        <f>LEFT(Table1[[#This Row],[Employee Name]],FIND(" ",Table1[[#This Row],[Employee Name]]))</f>
        <v xml:space="preserve">Krishna </v>
      </c>
      <c r="C1762" s="40" t="str">
        <f>RIGHT(Table1[[#This Row],[Employee Name]],LEN(Table1[[#This Row],[Employee Name]])-FIND(" ",Table1[[#This Row],[Employee Name]]))</f>
        <v>Chaitanya</v>
      </c>
      <c r="D1762" s="22">
        <f>Table1[[#This Row],[Basic Salary]]+Table1[[#This Row],[Bonus]]</f>
        <v>104828</v>
      </c>
      <c r="E1762" s="8">
        <v>86</v>
      </c>
      <c r="F1762" s="45">
        <v>92</v>
      </c>
      <c r="G1762" s="8" t="str" cm="1">
        <f t="array" ref="G1762">_xlfn.IFS(Table1[[#This Row],[Performance Score]]&gt;=80,"Excellent",Table1[[#This Row],[Performance Score]]&gt;=60,"Good",Table1[[#This Row],[Performance Score]]&gt;=40,"Need Improvement")</f>
        <v>Excellent</v>
      </c>
      <c r="H1762" s="29">
        <f>Table1[[#This Row],[Bonus]]/Table1[[#This Row],[Basic Salary]]</f>
        <v>0.10119228951100373</v>
      </c>
      <c r="I1762" s="8">
        <f ca="1">DATEDIF(Table1[[#This Row],[Date of Birth]],TODAY(),"y")</f>
        <v>28</v>
      </c>
      <c r="J1762" s="33">
        <v>42510</v>
      </c>
      <c r="K1762" s="33" t="str" cm="1">
        <f t="array" aca="1" ref="K1762" ca="1">_xlfn.IFS(L1762&lt;3,"Junior",L1762&lt;=7,"Mid-Level",L1762&gt;7,"Senior")</f>
        <v>Senior</v>
      </c>
      <c r="L1762" s="45">
        <f ca="1">INT(YEARFRAC(Table1[[#This Row],[Joining Date]],TODAY(),1))</f>
        <v>10</v>
      </c>
      <c r="M1762" s="25" t="str">
        <f t="shared" ca="1" si="27"/>
        <v>Yes</v>
      </c>
      <c r="N1762" s="25">
        <f>YEAR(Table1[[#This Row],[Joining Date]])</f>
        <v>2016</v>
      </c>
      <c r="O1762" s="45">
        <f>MONTH(Table1[[#This Row],[Joining Date]])</f>
        <v>5</v>
      </c>
      <c r="P1762" s="25">
        <f ca="1">NETWORKDAYS(Table1[[#This Row],[Joining Date]],TODAY())</f>
        <v>2637</v>
      </c>
      <c r="Q1762" s="25" t="str">
        <f>LEFT(Table1[[#This Row],[Department]],5)&amp;"-"&amp;RIGHT(Table1[[#This Row],[Employee ID]],3)</f>
        <v>Finan-095</v>
      </c>
      <c r="R1762" s="25" t="str">
        <f>LEFT(Table1[[#This Row],[Department]],3)</f>
        <v>Fin</v>
      </c>
      <c r="S1762" s="36">
        <f>_xlfn.XLOOKUP(Table1[[#This Row],[City]],Table2[City],Table2[Bonus %])</f>
        <v>4</v>
      </c>
      <c r="U1762" s="48" t="str">
        <v xml:space="preserve">Krishna </v>
      </c>
      <c r="V1762" s="48" t="str">
        <v>Chaitanya</v>
      </c>
    </row>
    <row r="1763" spans="1:22" x14ac:dyDescent="0.35">
      <c r="A1763" s="9" t="s">
        <v>3423</v>
      </c>
      <c r="B1763" s="41" t="str">
        <f>LEFT(Table1[[#This Row],[Employee Name]],FIND(" ",Table1[[#This Row],[Employee Name]]))</f>
        <v xml:space="preserve">Neha </v>
      </c>
      <c r="C1763" s="41" t="str">
        <f>RIGHT(Table1[[#This Row],[Employee Name]],LEN(Table1[[#This Row],[Employee Name]])-FIND(" ",Table1[[#This Row],[Employee Name]]))</f>
        <v>Kulkarni</v>
      </c>
      <c r="D1763" s="23">
        <f>Table1[[#This Row],[Basic Salary]]+Table1[[#This Row],[Bonus]]</f>
        <v>104813</v>
      </c>
      <c r="E1763" s="10">
        <v>66</v>
      </c>
      <c r="F1763" s="46">
        <v>46</v>
      </c>
      <c r="G1763" s="10" t="str" cm="1">
        <f t="array" ref="G1763">_xlfn.IFS(Table1[[#This Row],[Performance Score]]&gt;=80,"Excellent",Table1[[#This Row],[Performance Score]]&gt;=60,"Good",Table1[[#This Row],[Performance Score]]&gt;=40,"Need Improvement")</f>
        <v>Need Improvement</v>
      </c>
      <c r="H1763" s="30">
        <f>Table1[[#This Row],[Bonus]]/Table1[[#This Row],[Basic Salary]]</f>
        <v>0.22319344599010363</v>
      </c>
      <c r="I1763" s="10">
        <f ca="1">DATEDIF(Table1[[#This Row],[Date of Birth]],TODAY(),"y")</f>
        <v>17</v>
      </c>
      <c r="J1763" s="34">
        <v>45928</v>
      </c>
      <c r="K1763" s="33" t="str" cm="1">
        <f t="array" aca="1" ref="K1763" ca="1">_xlfn.IFS(L1763&lt;3,"Junior",L1763&lt;=7,"Mid-Level",L1763&gt;7,"Senior")</f>
        <v>Junior</v>
      </c>
      <c r="L1763" s="46">
        <f ca="1">INT(YEARFRAC(Table1[[#This Row],[Joining Date]],TODAY(),1))</f>
        <v>0</v>
      </c>
      <c r="M1763" s="25" t="str">
        <f t="shared" ca="1" si="27"/>
        <v>No</v>
      </c>
      <c r="N1763" s="26">
        <f>YEAR(Table1[[#This Row],[Joining Date]])</f>
        <v>2025</v>
      </c>
      <c r="O1763" s="46">
        <f>MONTH(Table1[[#This Row],[Joining Date]])</f>
        <v>9</v>
      </c>
      <c r="P1763" s="26">
        <f ca="1">NETWORKDAYS(Table1[[#This Row],[Joining Date]],TODAY())</f>
        <v>196</v>
      </c>
      <c r="Q1763" s="26" t="str">
        <f>LEFT(Table1[[#This Row],[Department]],5)&amp;"-"&amp;RIGHT(Table1[[#This Row],[Employee ID]],3)</f>
        <v>Sales-367</v>
      </c>
      <c r="R1763" s="26" t="str">
        <f>LEFT(Table1[[#This Row],[Department]],3)</f>
        <v>Sal</v>
      </c>
      <c r="S1763" s="37">
        <f>_xlfn.XLOOKUP(Table1[[#This Row],[City]],Table2[City],Table2[Bonus %])</f>
        <v>7</v>
      </c>
      <c r="U1763" s="48" t="str">
        <v xml:space="preserve">Neha </v>
      </c>
      <c r="V1763" s="48" t="str">
        <v>Kulkarni</v>
      </c>
    </row>
    <row r="1764" spans="1:22" x14ac:dyDescent="0.35">
      <c r="A1764" s="7" t="s">
        <v>457</v>
      </c>
      <c r="B1764" s="40" t="str">
        <f>LEFT(Table1[[#This Row],[Employee Name]],FIND(" ",Table1[[#This Row],[Employee Name]]))</f>
        <v xml:space="preserve">Ishita </v>
      </c>
      <c r="C1764" s="40" t="str">
        <f>RIGHT(Table1[[#This Row],[Employee Name]],LEN(Table1[[#This Row],[Employee Name]])-FIND(" ",Table1[[#This Row],[Employee Name]]))</f>
        <v>Roy</v>
      </c>
      <c r="D1764" s="22">
        <f>Table1[[#This Row],[Basic Salary]]+Table1[[#This Row],[Bonus]]</f>
        <v>104807</v>
      </c>
      <c r="E1764" s="8">
        <v>100</v>
      </c>
      <c r="F1764" s="45">
        <v>51</v>
      </c>
      <c r="G1764" s="8" t="str" cm="1">
        <f t="array" ref="G1764">_xlfn.IFS(Table1[[#This Row],[Performance Score]]&gt;=80,"Excellent",Table1[[#This Row],[Performance Score]]&gt;=60,"Good",Table1[[#This Row],[Performance Score]]&gt;=40,"Need Improvement")</f>
        <v>Need Improvement</v>
      </c>
      <c r="H1764" s="29">
        <f>Table1[[#This Row],[Bonus]]/Table1[[#This Row],[Basic Salary]]</f>
        <v>0.17882530255994961</v>
      </c>
      <c r="I1764" s="8">
        <f ca="1">DATEDIF(Table1[[#This Row],[Date of Birth]],TODAY(),"y")</f>
        <v>42</v>
      </c>
      <c r="J1764" s="33">
        <v>42743</v>
      </c>
      <c r="K1764" s="33" t="str" cm="1">
        <f t="array" aca="1" ref="K1764" ca="1">_xlfn.IFS(L1764&lt;3,"Junior",L1764&lt;=7,"Mid-Level",L1764&gt;7,"Senior")</f>
        <v>Senior</v>
      </c>
      <c r="L1764" s="45">
        <f ca="1">INT(YEARFRAC(Table1[[#This Row],[Joining Date]],TODAY(),1))</f>
        <v>9</v>
      </c>
      <c r="M1764" s="25" t="str">
        <f t="shared" ca="1" si="27"/>
        <v>Yes</v>
      </c>
      <c r="N1764" s="25">
        <f>YEAR(Table1[[#This Row],[Joining Date]])</f>
        <v>2017</v>
      </c>
      <c r="O1764" s="45">
        <f>MONTH(Table1[[#This Row],[Joining Date]])</f>
        <v>1</v>
      </c>
      <c r="P1764" s="25">
        <f ca="1">NETWORKDAYS(Table1[[#This Row],[Joining Date]],TODAY())</f>
        <v>2471</v>
      </c>
      <c r="Q1764" s="25" t="str">
        <f>LEFT(Table1[[#This Row],[Department]],5)&amp;"-"&amp;RIGHT(Table1[[#This Row],[Employee ID]],3)</f>
        <v>Sales-401</v>
      </c>
      <c r="R1764" s="25" t="str">
        <f>LEFT(Table1[[#This Row],[Department]],3)</f>
        <v>Sal</v>
      </c>
      <c r="S1764" s="36">
        <f>_xlfn.XLOOKUP(Table1[[#This Row],[City]],Table2[City],Table2[Bonus %])</f>
        <v>6</v>
      </c>
      <c r="U1764" s="48" t="str">
        <v xml:space="preserve">Ishita </v>
      </c>
      <c r="V1764" s="48" t="str">
        <v>Roy</v>
      </c>
    </row>
    <row r="1765" spans="1:22" x14ac:dyDescent="0.35">
      <c r="A1765" s="9" t="s">
        <v>614</v>
      </c>
      <c r="B1765" s="41" t="str">
        <f>LEFT(Table1[[#This Row],[Employee Name]],FIND(" ",Table1[[#This Row],[Employee Name]]))</f>
        <v xml:space="preserve">Meera </v>
      </c>
      <c r="C1765" s="41" t="str">
        <f>RIGHT(Table1[[#This Row],[Employee Name]],LEN(Table1[[#This Row],[Employee Name]])-FIND(" ",Table1[[#This Row],[Employee Name]]))</f>
        <v>Joshi</v>
      </c>
      <c r="D1765" s="23">
        <f>Table1[[#This Row],[Basic Salary]]+Table1[[#This Row],[Bonus]]</f>
        <v>104796</v>
      </c>
      <c r="E1765" s="10">
        <v>87</v>
      </c>
      <c r="F1765" s="46">
        <v>92</v>
      </c>
      <c r="G1765" s="10" t="str" cm="1">
        <f t="array" ref="G1765">_xlfn.IFS(Table1[[#This Row],[Performance Score]]&gt;=80,"Excellent",Table1[[#This Row],[Performance Score]]&gt;=60,"Good",Table1[[#This Row],[Performance Score]]&gt;=40,"Need Improvement")</f>
        <v>Excellent</v>
      </c>
      <c r="H1765" s="30">
        <f>Table1[[#This Row],[Bonus]]/Table1[[#This Row],[Basic Salary]]</f>
        <v>0.32575968423449636</v>
      </c>
      <c r="I1765" s="10">
        <f ca="1">DATEDIF(Table1[[#This Row],[Date of Birth]],TODAY(),"y")</f>
        <v>29</v>
      </c>
      <c r="J1765" s="34">
        <v>45465</v>
      </c>
      <c r="K1765" s="33" t="str" cm="1">
        <f t="array" aca="1" ref="K1765" ca="1">_xlfn.IFS(L1765&lt;3,"Junior",L1765&lt;=7,"Mid-Level",L1765&gt;7,"Senior")</f>
        <v>Junior</v>
      </c>
      <c r="L1765" s="46">
        <f ca="1">INT(YEARFRAC(Table1[[#This Row],[Joining Date]],TODAY(),1))</f>
        <v>2</v>
      </c>
      <c r="M1765" s="25" t="str">
        <f t="shared" ca="1" si="27"/>
        <v>No</v>
      </c>
      <c r="N1765" s="26">
        <f>YEAR(Table1[[#This Row],[Joining Date]])</f>
        <v>2024</v>
      </c>
      <c r="O1765" s="46">
        <f>MONTH(Table1[[#This Row],[Joining Date]])</f>
        <v>6</v>
      </c>
      <c r="P1765" s="26">
        <f ca="1">NETWORKDAYS(Table1[[#This Row],[Joining Date]],TODAY())</f>
        <v>526</v>
      </c>
      <c r="Q1765" s="26" t="str">
        <f>LEFT(Table1[[#This Row],[Department]],5)&amp;"-"&amp;RIGHT(Table1[[#This Row],[Employee ID]],3)</f>
        <v>Opera-558</v>
      </c>
      <c r="R1765" s="26" t="str">
        <f>LEFT(Table1[[#This Row],[Department]],3)</f>
        <v>Ope</v>
      </c>
      <c r="S1765" s="37">
        <f>_xlfn.XLOOKUP(Table1[[#This Row],[City]],Table2[City],Table2[Bonus %])</f>
        <v>6</v>
      </c>
      <c r="U1765" s="48" t="str">
        <v xml:space="preserve">Meera </v>
      </c>
      <c r="V1765" s="48" t="str">
        <v>Joshi</v>
      </c>
    </row>
    <row r="1766" spans="1:22" x14ac:dyDescent="0.35">
      <c r="A1766" s="7" t="s">
        <v>155</v>
      </c>
      <c r="B1766" s="40" t="str">
        <f>LEFT(Table1[[#This Row],[Employee Name]],FIND(" ",Table1[[#This Row],[Employee Name]]))</f>
        <v xml:space="preserve">Krishna </v>
      </c>
      <c r="C1766" s="40" t="str">
        <f>RIGHT(Table1[[#This Row],[Employee Name]],LEN(Table1[[#This Row],[Employee Name]])-FIND(" ",Table1[[#This Row],[Employee Name]]))</f>
        <v>Chaitanya</v>
      </c>
      <c r="D1766" s="22">
        <f>Table1[[#This Row],[Basic Salary]]+Table1[[#This Row],[Bonus]]</f>
        <v>104792</v>
      </c>
      <c r="E1766" s="8">
        <v>81</v>
      </c>
      <c r="F1766" s="45">
        <v>75</v>
      </c>
      <c r="G1766" s="8" t="str" cm="1">
        <f t="array" ref="G1766">_xlfn.IFS(Table1[[#This Row],[Performance Score]]&gt;=80,"Excellent",Table1[[#This Row],[Performance Score]]&gt;=60,"Good",Table1[[#This Row],[Performance Score]]&gt;=40,"Need Improvement")</f>
        <v>Good</v>
      </c>
      <c r="H1766" s="29">
        <f>Table1[[#This Row],[Bonus]]/Table1[[#This Row],[Basic Salary]]</f>
        <v>0.18431789157239245</v>
      </c>
      <c r="I1766" s="8">
        <f ca="1">DATEDIF(Table1[[#This Row],[Date of Birth]],TODAY(),"y")</f>
        <v>22</v>
      </c>
      <c r="J1766" s="33">
        <v>43834</v>
      </c>
      <c r="K1766" s="33" t="str" cm="1">
        <f t="array" aca="1" ref="K1766" ca="1">_xlfn.IFS(L1766&lt;3,"Junior",L1766&lt;=7,"Mid-Level",L1766&gt;7,"Senior")</f>
        <v>Mid-Level</v>
      </c>
      <c r="L1766" s="45">
        <f ca="1">INT(YEARFRAC(Table1[[#This Row],[Joining Date]],TODAY(),1))</f>
        <v>6</v>
      </c>
      <c r="M1766" s="25" t="str">
        <f t="shared" ca="1" si="27"/>
        <v>Yes</v>
      </c>
      <c r="N1766" s="25">
        <f>YEAR(Table1[[#This Row],[Joining Date]])</f>
        <v>2020</v>
      </c>
      <c r="O1766" s="45">
        <f>MONTH(Table1[[#This Row],[Joining Date]])</f>
        <v>1</v>
      </c>
      <c r="P1766" s="25">
        <f ca="1">NETWORKDAYS(Table1[[#This Row],[Joining Date]],TODAY())</f>
        <v>1691</v>
      </c>
      <c r="Q1766" s="25" t="str">
        <f>LEFT(Table1[[#This Row],[Department]],5)&amp;"-"&amp;RIGHT(Table1[[#This Row],[Employee ID]],3)</f>
        <v>Suppo-099</v>
      </c>
      <c r="R1766" s="25" t="str">
        <f>LEFT(Table1[[#This Row],[Department]],3)</f>
        <v>Sup</v>
      </c>
      <c r="S1766" s="36">
        <f>_xlfn.XLOOKUP(Table1[[#This Row],[City]],Table2[City],Table2[Bonus %])</f>
        <v>5</v>
      </c>
      <c r="U1766" s="48" t="str">
        <v xml:space="preserve">Krishna </v>
      </c>
      <c r="V1766" s="48" t="str">
        <v>Chaitanya</v>
      </c>
    </row>
    <row r="1767" spans="1:22" x14ac:dyDescent="0.35">
      <c r="A1767" s="9" t="s">
        <v>3966</v>
      </c>
      <c r="B1767" s="41" t="str">
        <f>LEFT(Table1[[#This Row],[Employee Name]],FIND(" ",Table1[[#This Row],[Employee Name]]))</f>
        <v xml:space="preserve">Neha </v>
      </c>
      <c r="C1767" s="41" t="str">
        <f>RIGHT(Table1[[#This Row],[Employee Name]],LEN(Table1[[#This Row],[Employee Name]])-FIND(" ",Table1[[#This Row],[Employee Name]]))</f>
        <v>Kulkarni</v>
      </c>
      <c r="D1767" s="23">
        <f>Table1[[#This Row],[Basic Salary]]+Table1[[#This Row],[Bonus]]</f>
        <v>104750</v>
      </c>
      <c r="E1767" s="10">
        <v>61</v>
      </c>
      <c r="F1767" s="46">
        <v>59</v>
      </c>
      <c r="G1767" s="10" t="str" cm="1">
        <f t="array" ref="G1767">_xlfn.IFS(Table1[[#This Row],[Performance Score]]&gt;=80,"Excellent",Table1[[#This Row],[Performance Score]]&gt;=60,"Good",Table1[[#This Row],[Performance Score]]&gt;=40,"Need Improvement")</f>
        <v>Need Improvement</v>
      </c>
      <c r="H1767" s="30">
        <f>Table1[[#This Row],[Bonus]]/Table1[[#This Row],[Basic Salary]]</f>
        <v>0.20210238813849138</v>
      </c>
      <c r="I1767" s="10">
        <f ca="1">DATEDIF(Table1[[#This Row],[Date of Birth]],TODAY(),"y")</f>
        <v>26</v>
      </c>
      <c r="J1767" s="34">
        <v>45337</v>
      </c>
      <c r="K1767" s="33" t="str" cm="1">
        <f t="array" aca="1" ref="K1767" ca="1">_xlfn.IFS(L1767&lt;3,"Junior",L1767&lt;=7,"Mid-Level",L1767&gt;7,"Senior")</f>
        <v>Junior</v>
      </c>
      <c r="L1767" s="46">
        <f ca="1">INT(YEARFRAC(Table1[[#This Row],[Joining Date]],TODAY(),1))</f>
        <v>2</v>
      </c>
      <c r="M1767" s="25" t="str">
        <f t="shared" ca="1" si="27"/>
        <v>No</v>
      </c>
      <c r="N1767" s="26">
        <f>YEAR(Table1[[#This Row],[Joining Date]])</f>
        <v>2024</v>
      </c>
      <c r="O1767" s="46">
        <f>MONTH(Table1[[#This Row],[Joining Date]])</f>
        <v>2</v>
      </c>
      <c r="P1767" s="26">
        <f ca="1">NETWORKDAYS(Table1[[#This Row],[Joining Date]],TODAY())</f>
        <v>618</v>
      </c>
      <c r="Q1767" s="26" t="str">
        <f>LEFT(Table1[[#This Row],[Department]],5)&amp;"-"&amp;RIGHT(Table1[[#This Row],[Employee ID]],3)</f>
        <v>Suppo-910</v>
      </c>
      <c r="R1767" s="26" t="str">
        <f>LEFT(Table1[[#This Row],[Department]],3)</f>
        <v>Sup</v>
      </c>
      <c r="S1767" s="37">
        <f>_xlfn.XLOOKUP(Table1[[#This Row],[City]],Table2[City],Table2[Bonus %])</f>
        <v>5</v>
      </c>
      <c r="U1767" s="48" t="str">
        <v xml:space="preserve">Neha </v>
      </c>
      <c r="V1767" s="48" t="str">
        <v>Kulkarni</v>
      </c>
    </row>
    <row r="1768" spans="1:22" x14ac:dyDescent="0.35">
      <c r="A1768" s="7" t="s">
        <v>2001</v>
      </c>
      <c r="B1768" s="40" t="str">
        <f>LEFT(Table1[[#This Row],[Employee Name]],FIND(" ",Table1[[#This Row],[Employee Name]]))</f>
        <v xml:space="preserve">Ananya </v>
      </c>
      <c r="C1768" s="40" t="str">
        <f>RIGHT(Table1[[#This Row],[Employee Name]],LEN(Table1[[#This Row],[Employee Name]])-FIND(" ",Table1[[#This Row],[Employee Name]]))</f>
        <v>Rao</v>
      </c>
      <c r="D1768" s="22">
        <f>Table1[[#This Row],[Basic Salary]]+Table1[[#This Row],[Bonus]]</f>
        <v>104748</v>
      </c>
      <c r="E1768" s="8">
        <v>60</v>
      </c>
      <c r="F1768" s="45">
        <v>47</v>
      </c>
      <c r="G1768" s="8" t="str" cm="1">
        <f t="array" ref="G1768">_xlfn.IFS(Table1[[#This Row],[Performance Score]]&gt;=80,"Excellent",Table1[[#This Row],[Performance Score]]&gt;=60,"Good",Table1[[#This Row],[Performance Score]]&gt;=40,"Need Improvement")</f>
        <v>Need Improvement</v>
      </c>
      <c r="H1768" s="29">
        <f>Table1[[#This Row],[Bonus]]/Table1[[#This Row],[Basic Salary]]</f>
        <v>0.22482197355035605</v>
      </c>
      <c r="I1768" s="8">
        <f ca="1">DATEDIF(Table1[[#This Row],[Date of Birth]],TODAY(),"y")</f>
        <v>35</v>
      </c>
      <c r="J1768" s="33">
        <v>42565</v>
      </c>
      <c r="K1768" s="33" t="str" cm="1">
        <f t="array" aca="1" ref="K1768" ca="1">_xlfn.IFS(L1768&lt;3,"Junior",L1768&lt;=7,"Mid-Level",L1768&gt;7,"Senior")</f>
        <v>Senior</v>
      </c>
      <c r="L1768" s="45">
        <f ca="1">INT(YEARFRAC(Table1[[#This Row],[Joining Date]],TODAY(),1))</f>
        <v>9</v>
      </c>
      <c r="M1768" s="25" t="str">
        <f t="shared" ca="1" si="27"/>
        <v>Yes</v>
      </c>
      <c r="N1768" s="25">
        <f>YEAR(Table1[[#This Row],[Joining Date]])</f>
        <v>2016</v>
      </c>
      <c r="O1768" s="45">
        <f>MONTH(Table1[[#This Row],[Joining Date]])</f>
        <v>7</v>
      </c>
      <c r="P1768" s="25">
        <f ca="1">NETWORKDAYS(Table1[[#This Row],[Joining Date]],TODAY())</f>
        <v>2598</v>
      </c>
      <c r="Q1768" s="25" t="str">
        <f>LEFT(Table1[[#This Row],[Department]],5)&amp;"-"&amp;RIGHT(Table1[[#This Row],[Employee ID]],3)</f>
        <v>IT-945</v>
      </c>
      <c r="R1768" s="25" t="str">
        <f>LEFT(Table1[[#This Row],[Department]],3)</f>
        <v>IT</v>
      </c>
      <c r="S1768" s="36">
        <f>_xlfn.XLOOKUP(Table1[[#This Row],[City]],Table2[City],Table2[Bonus %])</f>
        <v>5</v>
      </c>
      <c r="U1768" s="48" t="str">
        <v xml:space="preserve">Ananya </v>
      </c>
      <c r="V1768" s="48" t="str">
        <v>Rao</v>
      </c>
    </row>
    <row r="1769" spans="1:22" x14ac:dyDescent="0.35">
      <c r="A1769" s="9" t="s">
        <v>3212</v>
      </c>
      <c r="B1769" s="41" t="str">
        <f>LEFT(Table1[[#This Row],[Employee Name]],FIND(" ",Table1[[#This Row],[Employee Name]]))</f>
        <v xml:space="preserve">Aditya </v>
      </c>
      <c r="C1769" s="41" t="str">
        <f>RIGHT(Table1[[#This Row],[Employee Name]],LEN(Table1[[#This Row],[Employee Name]])-FIND(" ",Table1[[#This Row],[Employee Name]]))</f>
        <v>Kapoor</v>
      </c>
      <c r="D1769" s="23">
        <f>Table1[[#This Row],[Basic Salary]]+Table1[[#This Row],[Bonus]]</f>
        <v>104732</v>
      </c>
      <c r="E1769" s="10">
        <v>83</v>
      </c>
      <c r="F1769" s="46">
        <v>85</v>
      </c>
      <c r="G1769" s="10" t="str" cm="1">
        <f t="array" ref="G1769">_xlfn.IFS(Table1[[#This Row],[Performance Score]]&gt;=80,"Excellent",Table1[[#This Row],[Performance Score]]&gt;=60,"Good",Table1[[#This Row],[Performance Score]]&gt;=40,"Need Improvement")</f>
        <v>Excellent</v>
      </c>
      <c r="H1769" s="30">
        <f>Table1[[#This Row],[Bonus]]/Table1[[#This Row],[Basic Salary]]</f>
        <v>0.15795060035822481</v>
      </c>
      <c r="I1769" s="10">
        <f ca="1">DATEDIF(Table1[[#This Row],[Date of Birth]],TODAY(),"y")</f>
        <v>36</v>
      </c>
      <c r="J1769" s="34">
        <v>44924</v>
      </c>
      <c r="K1769" s="33" t="str" cm="1">
        <f t="array" aca="1" ref="K1769" ca="1">_xlfn.IFS(L1769&lt;3,"Junior",L1769&lt;=7,"Mid-Level",L1769&gt;7,"Senior")</f>
        <v>Mid-Level</v>
      </c>
      <c r="L1769" s="46">
        <f ca="1">INT(YEARFRAC(Table1[[#This Row],[Joining Date]],TODAY(),1))</f>
        <v>3</v>
      </c>
      <c r="M1769" s="25" t="str">
        <f t="shared" ca="1" si="27"/>
        <v>No</v>
      </c>
      <c r="N1769" s="26">
        <f>YEAR(Table1[[#This Row],[Joining Date]])</f>
        <v>2022</v>
      </c>
      <c r="O1769" s="46">
        <f>MONTH(Table1[[#This Row],[Joining Date]])</f>
        <v>12</v>
      </c>
      <c r="P1769" s="26">
        <f ca="1">NETWORKDAYS(Table1[[#This Row],[Joining Date]],TODAY())</f>
        <v>913</v>
      </c>
      <c r="Q1769" s="26" t="str">
        <f>LEFT(Table1[[#This Row],[Department]],5)&amp;"-"&amp;RIGHT(Table1[[#This Row],[Employee ID]],3)</f>
        <v>HR-156</v>
      </c>
      <c r="R1769" s="26" t="str">
        <f>LEFT(Table1[[#This Row],[Department]],3)</f>
        <v>HR</v>
      </c>
      <c r="S1769" s="37">
        <f>_xlfn.XLOOKUP(Table1[[#This Row],[City]],Table2[City],Table2[Bonus %])</f>
        <v>5</v>
      </c>
      <c r="U1769" s="48" t="str">
        <v xml:space="preserve">Aditya </v>
      </c>
      <c r="V1769" s="48" t="str">
        <v>Kapoor</v>
      </c>
    </row>
    <row r="1770" spans="1:22" x14ac:dyDescent="0.35">
      <c r="A1770" s="7" t="s">
        <v>4383</v>
      </c>
      <c r="B1770" s="40" t="str">
        <f>LEFT(Table1[[#This Row],[Employee Name]],FIND(" ",Table1[[#This Row],[Employee Name]]))</f>
        <v xml:space="preserve">Pooja </v>
      </c>
      <c r="C1770" s="40" t="str">
        <f>RIGHT(Table1[[#This Row],[Employee Name]],LEN(Table1[[#This Row],[Employee Name]])-FIND(" ",Table1[[#This Row],[Employee Name]]))</f>
        <v>Das</v>
      </c>
      <c r="D1770" s="22">
        <f>Table1[[#This Row],[Basic Salary]]+Table1[[#This Row],[Bonus]]</f>
        <v>104701</v>
      </c>
      <c r="E1770" s="8">
        <v>96</v>
      </c>
      <c r="F1770" s="45">
        <v>45</v>
      </c>
      <c r="G1770" s="8" t="str" cm="1">
        <f t="array" ref="G1770">_xlfn.IFS(Table1[[#This Row],[Performance Score]]&gt;=80,"Excellent",Table1[[#This Row],[Performance Score]]&gt;=60,"Good",Table1[[#This Row],[Performance Score]]&gt;=40,"Need Improvement")</f>
        <v>Need Improvement</v>
      </c>
      <c r="H1770" s="29">
        <f>Table1[[#This Row],[Bonus]]/Table1[[#This Row],[Basic Salary]]</f>
        <v>0.15712170107422307</v>
      </c>
      <c r="I1770" s="8">
        <f ca="1">DATEDIF(Table1[[#This Row],[Date of Birth]],TODAY(),"y")</f>
        <v>16</v>
      </c>
      <c r="J1770" s="33">
        <v>45211</v>
      </c>
      <c r="K1770" s="33" t="str" cm="1">
        <f t="array" aca="1" ref="K1770" ca="1">_xlfn.IFS(L1770&lt;3,"Junior",L1770&lt;=7,"Mid-Level",L1770&gt;7,"Senior")</f>
        <v>Junior</v>
      </c>
      <c r="L1770" s="45">
        <f ca="1">INT(YEARFRAC(Table1[[#This Row],[Joining Date]],TODAY(),1))</f>
        <v>2</v>
      </c>
      <c r="M1770" s="25" t="str">
        <f t="shared" ca="1" si="27"/>
        <v>No</v>
      </c>
      <c r="N1770" s="25">
        <f>YEAR(Table1[[#This Row],[Joining Date]])</f>
        <v>2023</v>
      </c>
      <c r="O1770" s="45">
        <f>MONTH(Table1[[#This Row],[Joining Date]])</f>
        <v>10</v>
      </c>
      <c r="P1770" s="25">
        <f ca="1">NETWORKDAYS(Table1[[#This Row],[Joining Date]],TODAY())</f>
        <v>708</v>
      </c>
      <c r="Q1770" s="25" t="str">
        <f>LEFT(Table1[[#This Row],[Department]],5)&amp;"-"&amp;RIGHT(Table1[[#This Row],[Employee ID]],3)</f>
        <v>Opera-327</v>
      </c>
      <c r="R1770" s="25" t="str">
        <f>LEFT(Table1[[#This Row],[Department]],3)</f>
        <v>Ope</v>
      </c>
      <c r="S1770" s="36">
        <f>_xlfn.XLOOKUP(Table1[[#This Row],[City]],Table2[City],Table2[Bonus %])</f>
        <v>6</v>
      </c>
      <c r="U1770" s="48" t="str">
        <v xml:space="preserve">Pooja </v>
      </c>
      <c r="V1770" s="48" t="str">
        <v>Das</v>
      </c>
    </row>
    <row r="1771" spans="1:22" x14ac:dyDescent="0.35">
      <c r="A1771" s="9" t="s">
        <v>1506</v>
      </c>
      <c r="B1771" s="41" t="str">
        <f>LEFT(Table1[[#This Row],[Employee Name]],FIND(" ",Table1[[#This Row],[Employee Name]]))</f>
        <v xml:space="preserve">Kavya </v>
      </c>
      <c r="C1771" s="41" t="str">
        <f>RIGHT(Table1[[#This Row],[Employee Name]],LEN(Table1[[#This Row],[Employee Name]])-FIND(" ",Table1[[#This Row],[Employee Name]]))</f>
        <v>Nair</v>
      </c>
      <c r="D1771" s="23">
        <f>Table1[[#This Row],[Basic Salary]]+Table1[[#This Row],[Bonus]]</f>
        <v>104686</v>
      </c>
      <c r="E1771" s="10">
        <v>72</v>
      </c>
      <c r="F1771" s="46">
        <v>80</v>
      </c>
      <c r="G1771" s="10" t="str" cm="1">
        <f t="array" ref="G1771">_xlfn.IFS(Table1[[#This Row],[Performance Score]]&gt;=80,"Excellent",Table1[[#This Row],[Performance Score]]&gt;=60,"Good",Table1[[#This Row],[Performance Score]]&gt;=40,"Need Improvement")</f>
        <v>Excellent</v>
      </c>
      <c r="H1771" s="30">
        <f>Table1[[#This Row],[Bonus]]/Table1[[#This Row],[Basic Salary]]</f>
        <v>0.183989685358185</v>
      </c>
      <c r="I1771" s="10">
        <f ca="1">DATEDIF(Table1[[#This Row],[Date of Birth]],TODAY(),"y")</f>
        <v>24</v>
      </c>
      <c r="J1771" s="34">
        <v>44348</v>
      </c>
      <c r="K1771" s="33" t="str" cm="1">
        <f t="array" aca="1" ref="K1771" ca="1">_xlfn.IFS(L1771&lt;3,"Junior",L1771&lt;=7,"Mid-Level",L1771&gt;7,"Senior")</f>
        <v>Mid-Level</v>
      </c>
      <c r="L1771" s="46">
        <f ca="1">INT(YEARFRAC(Table1[[#This Row],[Joining Date]],TODAY(),1))</f>
        <v>5</v>
      </c>
      <c r="M1771" s="25" t="str">
        <f t="shared" ca="1" si="27"/>
        <v>No</v>
      </c>
      <c r="N1771" s="26">
        <f>YEAR(Table1[[#This Row],[Joining Date]])</f>
        <v>2021</v>
      </c>
      <c r="O1771" s="46">
        <f>MONTH(Table1[[#This Row],[Joining Date]])</f>
        <v>6</v>
      </c>
      <c r="P1771" s="26">
        <f ca="1">NETWORKDAYS(Table1[[#This Row],[Joining Date]],TODAY())</f>
        <v>1325</v>
      </c>
      <c r="Q1771" s="26" t="str">
        <f>LEFT(Table1[[#This Row],[Department]],5)&amp;"-"&amp;RIGHT(Table1[[#This Row],[Employee ID]],3)</f>
        <v>Sales-450</v>
      </c>
      <c r="R1771" s="26" t="str">
        <f>LEFT(Table1[[#This Row],[Department]],3)</f>
        <v>Sal</v>
      </c>
      <c r="S1771" s="37">
        <f>_xlfn.XLOOKUP(Table1[[#This Row],[City]],Table2[City],Table2[Bonus %])</f>
        <v>5</v>
      </c>
      <c r="U1771" s="48" t="str">
        <v xml:space="preserve">Kavya </v>
      </c>
      <c r="V1771" s="48" t="str">
        <v>Nair</v>
      </c>
    </row>
    <row r="1772" spans="1:22" x14ac:dyDescent="0.35">
      <c r="A1772" s="7" t="s">
        <v>2857</v>
      </c>
      <c r="B1772" s="40" t="str">
        <f>LEFT(Table1[[#This Row],[Employee Name]],FIND(" ",Table1[[#This Row],[Employee Name]]))</f>
        <v xml:space="preserve">Aarav </v>
      </c>
      <c r="C1772" s="40" t="str">
        <f>RIGHT(Table1[[#This Row],[Employee Name]],LEN(Table1[[#This Row],[Employee Name]])-FIND(" ",Table1[[#This Row],[Employee Name]]))</f>
        <v>Sharma</v>
      </c>
      <c r="D1772" s="22">
        <f>Table1[[#This Row],[Basic Salary]]+Table1[[#This Row],[Bonus]]</f>
        <v>104682</v>
      </c>
      <c r="E1772" s="8">
        <v>87</v>
      </c>
      <c r="F1772" s="45">
        <v>76</v>
      </c>
      <c r="G1772" s="8" t="str" cm="1">
        <f t="array" ref="G1772">_xlfn.IFS(Table1[[#This Row],[Performance Score]]&gt;=80,"Excellent",Table1[[#This Row],[Performance Score]]&gt;=60,"Good",Table1[[#This Row],[Performance Score]]&gt;=40,"Need Improvement")</f>
        <v>Good</v>
      </c>
      <c r="H1772" s="29">
        <f>Table1[[#This Row],[Bonus]]/Table1[[#This Row],[Basic Salary]]</f>
        <v>0.30963819246359403</v>
      </c>
      <c r="I1772" s="8">
        <f ca="1">DATEDIF(Table1[[#This Row],[Date of Birth]],TODAY(),"y")</f>
        <v>46</v>
      </c>
      <c r="J1772" s="33">
        <v>45670</v>
      </c>
      <c r="K1772" s="33" t="str" cm="1">
        <f t="array" aca="1" ref="K1772" ca="1">_xlfn.IFS(L1772&lt;3,"Junior",L1772&lt;=7,"Mid-Level",L1772&gt;7,"Senior")</f>
        <v>Junior</v>
      </c>
      <c r="L1772" s="45">
        <f ca="1">INT(YEARFRAC(Table1[[#This Row],[Joining Date]],TODAY(),1))</f>
        <v>1</v>
      </c>
      <c r="M1772" s="25" t="str">
        <f t="shared" ca="1" si="27"/>
        <v>No</v>
      </c>
      <c r="N1772" s="25">
        <f>YEAR(Table1[[#This Row],[Joining Date]])</f>
        <v>2025</v>
      </c>
      <c r="O1772" s="45">
        <f>MONTH(Table1[[#This Row],[Joining Date]])</f>
        <v>1</v>
      </c>
      <c r="P1772" s="25">
        <f ca="1">NETWORKDAYS(Table1[[#This Row],[Joining Date]],TODAY())</f>
        <v>381</v>
      </c>
      <c r="Q1772" s="25" t="str">
        <f>LEFT(Table1[[#This Row],[Department]],5)&amp;"-"&amp;RIGHT(Table1[[#This Row],[Employee ID]],3)</f>
        <v>Finan-801</v>
      </c>
      <c r="R1772" s="25" t="str">
        <f>LEFT(Table1[[#This Row],[Department]],3)</f>
        <v>Fin</v>
      </c>
      <c r="S1772" s="36">
        <f>_xlfn.XLOOKUP(Table1[[#This Row],[City]],Table2[City],Table2[Bonus %])</f>
        <v>6</v>
      </c>
      <c r="U1772" s="48" t="str">
        <v xml:space="preserve">Aarav </v>
      </c>
      <c r="V1772" s="48" t="str">
        <v>Sharma</v>
      </c>
    </row>
    <row r="1773" spans="1:22" x14ac:dyDescent="0.35">
      <c r="A1773" s="9" t="s">
        <v>1803</v>
      </c>
      <c r="B1773" s="41" t="str">
        <f>LEFT(Table1[[#This Row],[Employee Name]],FIND(" ",Table1[[#This Row],[Employee Name]]))</f>
        <v xml:space="preserve">Rohan </v>
      </c>
      <c r="C1773" s="41" t="str">
        <f>RIGHT(Table1[[#This Row],[Employee Name]],LEN(Table1[[#This Row],[Employee Name]])-FIND(" ",Table1[[#This Row],[Employee Name]]))</f>
        <v>Gupta</v>
      </c>
      <c r="D1773" s="23">
        <f>Table1[[#This Row],[Basic Salary]]+Table1[[#This Row],[Bonus]]</f>
        <v>104623</v>
      </c>
      <c r="E1773" s="10">
        <v>86</v>
      </c>
      <c r="F1773" s="46">
        <v>40</v>
      </c>
      <c r="G1773" s="10" t="str" cm="1">
        <f t="array" ref="G1773">_xlfn.IFS(Table1[[#This Row],[Performance Score]]&gt;=80,"Excellent",Table1[[#This Row],[Performance Score]]&gt;=60,"Good",Table1[[#This Row],[Performance Score]]&gt;=40,"Need Improvement")</f>
        <v>Need Improvement</v>
      </c>
      <c r="H1773" s="30">
        <f>Table1[[#This Row],[Bonus]]/Table1[[#This Row],[Basic Salary]]</f>
        <v>0.13962202494417517</v>
      </c>
      <c r="I1773" s="10">
        <f ca="1">DATEDIF(Table1[[#This Row],[Date of Birth]],TODAY(),"y")</f>
        <v>15</v>
      </c>
      <c r="J1773" s="34">
        <v>45926</v>
      </c>
      <c r="K1773" s="33" t="str" cm="1">
        <f t="array" aca="1" ref="K1773" ca="1">_xlfn.IFS(L1773&lt;3,"Junior",L1773&lt;=7,"Mid-Level",L1773&gt;7,"Senior")</f>
        <v>Junior</v>
      </c>
      <c r="L1773" s="46">
        <f ca="1">INT(YEARFRAC(Table1[[#This Row],[Joining Date]],TODAY(),1))</f>
        <v>0</v>
      </c>
      <c r="M1773" s="25" t="str">
        <f t="shared" ca="1" si="27"/>
        <v>No</v>
      </c>
      <c r="N1773" s="26">
        <f>YEAR(Table1[[#This Row],[Joining Date]])</f>
        <v>2025</v>
      </c>
      <c r="O1773" s="46">
        <f>MONTH(Table1[[#This Row],[Joining Date]])</f>
        <v>9</v>
      </c>
      <c r="P1773" s="26">
        <f ca="1">NETWORKDAYS(Table1[[#This Row],[Joining Date]],TODAY())</f>
        <v>197</v>
      </c>
      <c r="Q1773" s="26" t="str">
        <f>LEFT(Table1[[#This Row],[Department]],5)&amp;"-"&amp;RIGHT(Table1[[#This Row],[Employee ID]],3)</f>
        <v>Finan-747</v>
      </c>
      <c r="R1773" s="26" t="str">
        <f>LEFT(Table1[[#This Row],[Department]],3)</f>
        <v>Fin</v>
      </c>
      <c r="S1773" s="37">
        <f>_xlfn.XLOOKUP(Table1[[#This Row],[City]],Table2[City],Table2[Bonus %])</f>
        <v>6</v>
      </c>
      <c r="U1773" s="48" t="str">
        <v xml:space="preserve">Rohan </v>
      </c>
      <c r="V1773" s="48" t="str">
        <v>Gupta</v>
      </c>
    </row>
    <row r="1774" spans="1:22" x14ac:dyDescent="0.35">
      <c r="A1774" s="7" t="s">
        <v>3189</v>
      </c>
      <c r="B1774" s="40" t="str">
        <f>LEFT(Table1[[#This Row],[Employee Name]],FIND(" ",Table1[[#This Row],[Employee Name]]))</f>
        <v xml:space="preserve">Tarun </v>
      </c>
      <c r="C1774" s="40" t="str">
        <f>RIGHT(Table1[[#This Row],[Employee Name]],LEN(Table1[[#This Row],[Employee Name]])-FIND(" ",Table1[[#This Row],[Employee Name]]))</f>
        <v>Verma</v>
      </c>
      <c r="D1774" s="22">
        <f>Table1[[#This Row],[Basic Salary]]+Table1[[#This Row],[Bonus]]</f>
        <v>104615</v>
      </c>
      <c r="E1774" s="8">
        <v>79</v>
      </c>
      <c r="F1774" s="45">
        <v>79</v>
      </c>
      <c r="G1774" s="8" t="str" cm="1">
        <f t="array" ref="G1774">_xlfn.IFS(Table1[[#This Row],[Performance Score]]&gt;=80,"Excellent",Table1[[#This Row],[Performance Score]]&gt;=60,"Good",Table1[[#This Row],[Performance Score]]&gt;=40,"Need Improvement")</f>
        <v>Good</v>
      </c>
      <c r="H1774" s="29">
        <f>Table1[[#This Row],[Bonus]]/Table1[[#This Row],[Basic Salary]]</f>
        <v>0.36245832465096894</v>
      </c>
      <c r="I1774" s="8">
        <f ca="1">DATEDIF(Table1[[#This Row],[Date of Birth]],TODAY(),"y")</f>
        <v>37</v>
      </c>
      <c r="J1774" s="33">
        <v>43367</v>
      </c>
      <c r="K1774" s="33" t="str" cm="1">
        <f t="array" aca="1" ref="K1774" ca="1">_xlfn.IFS(L1774&lt;3,"Junior",L1774&lt;=7,"Mid-Level",L1774&gt;7,"Senior")</f>
        <v>Mid-Level</v>
      </c>
      <c r="L1774" s="45">
        <f ca="1">INT(YEARFRAC(Table1[[#This Row],[Joining Date]],TODAY(),1))</f>
        <v>7</v>
      </c>
      <c r="M1774" s="25" t="str">
        <f t="shared" ca="1" si="27"/>
        <v>Yes</v>
      </c>
      <c r="N1774" s="25">
        <f>YEAR(Table1[[#This Row],[Joining Date]])</f>
        <v>2018</v>
      </c>
      <c r="O1774" s="45">
        <f>MONTH(Table1[[#This Row],[Joining Date]])</f>
        <v>9</v>
      </c>
      <c r="P1774" s="25">
        <f ca="1">NETWORKDAYS(Table1[[#This Row],[Joining Date]],TODAY())</f>
        <v>2026</v>
      </c>
      <c r="Q1774" s="25" t="str">
        <f>LEFT(Table1[[#This Row],[Department]],5)&amp;"-"&amp;RIGHT(Table1[[#This Row],[Employee ID]],3)</f>
        <v>HR-133</v>
      </c>
      <c r="R1774" s="25" t="str">
        <f>LEFT(Table1[[#This Row],[Department]],3)</f>
        <v>HR</v>
      </c>
      <c r="S1774" s="36">
        <f>_xlfn.XLOOKUP(Table1[[#This Row],[City]],Table2[City],Table2[Bonus %])</f>
        <v>4</v>
      </c>
      <c r="U1774" s="48" t="str">
        <v xml:space="preserve">Tarun </v>
      </c>
      <c r="V1774" s="48" t="str">
        <v>Verma</v>
      </c>
    </row>
    <row r="1775" spans="1:22" x14ac:dyDescent="0.35">
      <c r="A1775" s="9" t="s">
        <v>703</v>
      </c>
      <c r="B1775" s="41" t="str">
        <f>LEFT(Table1[[#This Row],[Employee Name]],FIND(" ",Table1[[#This Row],[Employee Name]]))</f>
        <v xml:space="preserve">Aarav </v>
      </c>
      <c r="C1775" s="41" t="str">
        <f>RIGHT(Table1[[#This Row],[Employee Name]],LEN(Table1[[#This Row],[Employee Name]])-FIND(" ",Table1[[#This Row],[Employee Name]]))</f>
        <v>Sharma</v>
      </c>
      <c r="D1775" s="23">
        <f>Table1[[#This Row],[Basic Salary]]+Table1[[#This Row],[Bonus]]</f>
        <v>104584</v>
      </c>
      <c r="E1775" s="10">
        <v>86</v>
      </c>
      <c r="F1775" s="46">
        <v>99</v>
      </c>
      <c r="G1775" s="10" t="str" cm="1">
        <f t="array" ref="G1775">_xlfn.IFS(Table1[[#This Row],[Performance Score]]&gt;=80,"Excellent",Table1[[#This Row],[Performance Score]]&gt;=60,"Good",Table1[[#This Row],[Performance Score]]&gt;=40,"Need Improvement")</f>
        <v>Excellent</v>
      </c>
      <c r="H1775" s="30">
        <f>Table1[[#This Row],[Bonus]]/Table1[[#This Row],[Basic Salary]]</f>
        <v>0.15228840263546417</v>
      </c>
      <c r="I1775" s="10">
        <f ca="1">DATEDIF(Table1[[#This Row],[Date of Birth]],TODAY(),"y")</f>
        <v>14</v>
      </c>
      <c r="J1775" s="34">
        <v>42974</v>
      </c>
      <c r="K1775" s="33" t="str" cm="1">
        <f t="array" aca="1" ref="K1775" ca="1">_xlfn.IFS(L1775&lt;3,"Junior",L1775&lt;=7,"Mid-Level",L1775&gt;7,"Senior")</f>
        <v>Senior</v>
      </c>
      <c r="L1775" s="46">
        <f ca="1">INT(YEARFRAC(Table1[[#This Row],[Joining Date]],TODAY(),1))</f>
        <v>8</v>
      </c>
      <c r="M1775" s="25" t="str">
        <f t="shared" ca="1" si="27"/>
        <v>Yes</v>
      </c>
      <c r="N1775" s="26">
        <f>YEAR(Table1[[#This Row],[Joining Date]])</f>
        <v>2017</v>
      </c>
      <c r="O1775" s="46">
        <f>MONTH(Table1[[#This Row],[Joining Date]])</f>
        <v>8</v>
      </c>
      <c r="P1775" s="26">
        <f ca="1">NETWORKDAYS(Table1[[#This Row],[Joining Date]],TODAY())</f>
        <v>2306</v>
      </c>
      <c r="Q1775" s="26" t="str">
        <f>LEFT(Table1[[#This Row],[Department]],5)&amp;"-"&amp;RIGHT(Table1[[#This Row],[Employee ID]],3)</f>
        <v>Suppo-647</v>
      </c>
      <c r="R1775" s="26" t="str">
        <f>LEFT(Table1[[#This Row],[Department]],3)</f>
        <v>Sup</v>
      </c>
      <c r="S1775" s="37">
        <f>_xlfn.XLOOKUP(Table1[[#This Row],[City]],Table2[City],Table2[Bonus %])</f>
        <v>4</v>
      </c>
      <c r="U1775" s="48" t="str">
        <v xml:space="preserve">Aarav </v>
      </c>
      <c r="V1775" s="48" t="str">
        <v>Sharma</v>
      </c>
    </row>
    <row r="1776" spans="1:22" x14ac:dyDescent="0.35">
      <c r="A1776" s="7" t="s">
        <v>1663</v>
      </c>
      <c r="B1776" s="40" t="str">
        <f>LEFT(Table1[[#This Row],[Employee Name]],FIND(" ",Table1[[#This Row],[Employee Name]]))</f>
        <v xml:space="preserve">Krishna </v>
      </c>
      <c r="C1776" s="40" t="str">
        <f>RIGHT(Table1[[#This Row],[Employee Name]],LEN(Table1[[#This Row],[Employee Name]])-FIND(" ",Table1[[#This Row],[Employee Name]]))</f>
        <v>Chaitanya</v>
      </c>
      <c r="D1776" s="22">
        <f>Table1[[#This Row],[Basic Salary]]+Table1[[#This Row],[Bonus]]</f>
        <v>104554</v>
      </c>
      <c r="E1776" s="8">
        <v>71</v>
      </c>
      <c r="F1776" s="45">
        <v>40</v>
      </c>
      <c r="G1776" s="8" t="str" cm="1">
        <f t="array" ref="G1776">_xlfn.IFS(Table1[[#This Row],[Performance Score]]&gt;=80,"Excellent",Table1[[#This Row],[Performance Score]]&gt;=60,"Good",Table1[[#This Row],[Performance Score]]&gt;=40,"Need Improvement")</f>
        <v>Need Improvement</v>
      </c>
      <c r="H1776" s="29">
        <f>Table1[[#This Row],[Bonus]]/Table1[[#This Row],[Basic Salary]]</f>
        <v>0.21517898651789866</v>
      </c>
      <c r="I1776" s="8">
        <f ca="1">DATEDIF(Table1[[#This Row],[Date of Birth]],TODAY(),"y")</f>
        <v>27</v>
      </c>
      <c r="J1776" s="33">
        <v>44042</v>
      </c>
      <c r="K1776" s="33" t="str" cm="1">
        <f t="array" aca="1" ref="K1776" ca="1">_xlfn.IFS(L1776&lt;3,"Junior",L1776&lt;=7,"Mid-Level",L1776&gt;7,"Senior")</f>
        <v>Mid-Level</v>
      </c>
      <c r="L1776" s="45">
        <f ca="1">INT(YEARFRAC(Table1[[#This Row],[Joining Date]],TODAY(),1))</f>
        <v>5</v>
      </c>
      <c r="M1776" s="25" t="str">
        <f t="shared" ca="1" si="27"/>
        <v>No</v>
      </c>
      <c r="N1776" s="25">
        <f>YEAR(Table1[[#This Row],[Joining Date]])</f>
        <v>2020</v>
      </c>
      <c r="O1776" s="45">
        <f>MONTH(Table1[[#This Row],[Joining Date]])</f>
        <v>7</v>
      </c>
      <c r="P1776" s="25">
        <f ca="1">NETWORKDAYS(Table1[[#This Row],[Joining Date]],TODAY())</f>
        <v>1543</v>
      </c>
      <c r="Q1776" s="25" t="str">
        <f>LEFT(Table1[[#This Row],[Department]],5)&amp;"-"&amp;RIGHT(Table1[[#This Row],[Employee ID]],3)</f>
        <v>HR-607</v>
      </c>
      <c r="R1776" s="25" t="str">
        <f>LEFT(Table1[[#This Row],[Department]],3)</f>
        <v>HR</v>
      </c>
      <c r="S1776" s="36">
        <f>_xlfn.XLOOKUP(Table1[[#This Row],[City]],Table2[City],Table2[Bonus %])</f>
        <v>4</v>
      </c>
      <c r="U1776" s="48" t="str">
        <v xml:space="preserve">Krishna </v>
      </c>
      <c r="V1776" s="48" t="str">
        <v>Chaitanya</v>
      </c>
    </row>
    <row r="1777" spans="1:22" x14ac:dyDescent="0.35">
      <c r="A1777" s="9" t="s">
        <v>1688</v>
      </c>
      <c r="B1777" s="41" t="str">
        <f>LEFT(Table1[[#This Row],[Employee Name]],FIND(" ",Table1[[#This Row],[Employee Name]]))</f>
        <v xml:space="preserve">Sneha </v>
      </c>
      <c r="C1777" s="41" t="str">
        <f>RIGHT(Table1[[#This Row],[Employee Name]],LEN(Table1[[#This Row],[Employee Name]])-FIND(" ",Table1[[#This Row],[Employee Name]]))</f>
        <v>Iyer</v>
      </c>
      <c r="D1777" s="23">
        <f>Table1[[#This Row],[Basic Salary]]+Table1[[#This Row],[Bonus]]</f>
        <v>104538</v>
      </c>
      <c r="E1777" s="10">
        <v>88</v>
      </c>
      <c r="F1777" s="46">
        <v>71</v>
      </c>
      <c r="G1777" s="10" t="str" cm="1">
        <f t="array" ref="G1777">_xlfn.IFS(Table1[[#This Row],[Performance Score]]&gt;=80,"Excellent",Table1[[#This Row],[Performance Score]]&gt;=60,"Good",Table1[[#This Row],[Performance Score]]&gt;=40,"Need Improvement")</f>
        <v>Good</v>
      </c>
      <c r="H1777" s="30">
        <f>Table1[[#This Row],[Bonus]]/Table1[[#This Row],[Basic Salary]]</f>
        <v>5.8473314905379548E-2</v>
      </c>
      <c r="I1777" s="10">
        <f ca="1">DATEDIF(Table1[[#This Row],[Date of Birth]],TODAY(),"y")</f>
        <v>19</v>
      </c>
      <c r="J1777" s="34">
        <v>42545</v>
      </c>
      <c r="K1777" s="33" t="str" cm="1">
        <f t="array" aca="1" ref="K1777" ca="1">_xlfn.IFS(L1777&lt;3,"Junior",L1777&lt;=7,"Mid-Level",L1777&gt;7,"Senior")</f>
        <v>Senior</v>
      </c>
      <c r="L1777" s="46">
        <f ca="1">INT(YEARFRAC(Table1[[#This Row],[Joining Date]],TODAY(),1))</f>
        <v>10</v>
      </c>
      <c r="M1777" s="25" t="str">
        <f t="shared" ca="1" si="27"/>
        <v>Yes</v>
      </c>
      <c r="N1777" s="26">
        <f>YEAR(Table1[[#This Row],[Joining Date]])</f>
        <v>2016</v>
      </c>
      <c r="O1777" s="46">
        <f>MONTH(Table1[[#This Row],[Joining Date]])</f>
        <v>6</v>
      </c>
      <c r="P1777" s="26">
        <f ca="1">NETWORKDAYS(Table1[[#This Row],[Joining Date]],TODAY())</f>
        <v>2612</v>
      </c>
      <c r="Q1777" s="26" t="str">
        <f>LEFT(Table1[[#This Row],[Department]],5)&amp;"-"&amp;RIGHT(Table1[[#This Row],[Employee ID]],3)</f>
        <v>Finan-632</v>
      </c>
      <c r="R1777" s="26" t="str">
        <f>LEFT(Table1[[#This Row],[Department]],3)</f>
        <v>Fin</v>
      </c>
      <c r="S1777" s="37">
        <f>_xlfn.XLOOKUP(Table1[[#This Row],[City]],Table2[City],Table2[Bonus %])</f>
        <v>6</v>
      </c>
      <c r="U1777" s="48" t="str">
        <v xml:space="preserve">Sneha </v>
      </c>
      <c r="V1777" s="48" t="str">
        <v>Iyer</v>
      </c>
    </row>
    <row r="1778" spans="1:22" x14ac:dyDescent="0.35">
      <c r="A1778" s="7" t="s">
        <v>1850</v>
      </c>
      <c r="B1778" s="40" t="str">
        <f>LEFT(Table1[[#This Row],[Employee Name]],FIND(" ",Table1[[#This Row],[Employee Name]]))</f>
        <v xml:space="preserve">Sneha </v>
      </c>
      <c r="C1778" s="40" t="str">
        <f>RIGHT(Table1[[#This Row],[Employee Name]],LEN(Table1[[#This Row],[Employee Name]])-FIND(" ",Table1[[#This Row],[Employee Name]]))</f>
        <v>Iyer</v>
      </c>
      <c r="D1778" s="22">
        <f>Table1[[#This Row],[Basic Salary]]+Table1[[#This Row],[Bonus]]</f>
        <v>104533</v>
      </c>
      <c r="E1778" s="8">
        <v>80</v>
      </c>
      <c r="F1778" s="45">
        <v>63</v>
      </c>
      <c r="G1778" s="8" t="str" cm="1">
        <f t="array" ref="G1778">_xlfn.IFS(Table1[[#This Row],[Performance Score]]&gt;=80,"Excellent",Table1[[#This Row],[Performance Score]]&gt;=60,"Good",Table1[[#This Row],[Performance Score]]&gt;=40,"Need Improvement")</f>
        <v>Good</v>
      </c>
      <c r="H1778" s="29">
        <f>Table1[[#This Row],[Bonus]]/Table1[[#This Row],[Basic Salary]]</f>
        <v>0.1354013924641837</v>
      </c>
      <c r="I1778" s="8">
        <f ca="1">DATEDIF(Table1[[#This Row],[Date of Birth]],TODAY(),"y")</f>
        <v>34</v>
      </c>
      <c r="J1778" s="33">
        <v>45272</v>
      </c>
      <c r="K1778" s="33" t="str" cm="1">
        <f t="array" aca="1" ref="K1778" ca="1">_xlfn.IFS(L1778&lt;3,"Junior",L1778&lt;=7,"Mid-Level",L1778&gt;7,"Senior")</f>
        <v>Junior</v>
      </c>
      <c r="L1778" s="45">
        <f ca="1">INT(YEARFRAC(Table1[[#This Row],[Joining Date]],TODAY(),1))</f>
        <v>2</v>
      </c>
      <c r="M1778" s="25" t="str">
        <f t="shared" ca="1" si="27"/>
        <v>No</v>
      </c>
      <c r="N1778" s="25">
        <f>YEAR(Table1[[#This Row],[Joining Date]])</f>
        <v>2023</v>
      </c>
      <c r="O1778" s="45">
        <f>MONTH(Table1[[#This Row],[Joining Date]])</f>
        <v>12</v>
      </c>
      <c r="P1778" s="25">
        <f ca="1">NETWORKDAYS(Table1[[#This Row],[Joining Date]],TODAY())</f>
        <v>665</v>
      </c>
      <c r="Q1778" s="25" t="str">
        <f>LEFT(Table1[[#This Row],[Department]],5)&amp;"-"&amp;RIGHT(Table1[[#This Row],[Employee ID]],3)</f>
        <v>IT-794</v>
      </c>
      <c r="R1778" s="25" t="str">
        <f>LEFT(Table1[[#This Row],[Department]],3)</f>
        <v>IT</v>
      </c>
      <c r="S1778" s="36">
        <f>_xlfn.XLOOKUP(Table1[[#This Row],[City]],Table2[City],Table2[Bonus %])</f>
        <v>6</v>
      </c>
      <c r="U1778" s="48" t="str">
        <v xml:space="preserve">Sneha </v>
      </c>
      <c r="V1778" s="48" t="str">
        <v>Iyer</v>
      </c>
    </row>
    <row r="1779" spans="1:22" x14ac:dyDescent="0.35">
      <c r="A1779" s="9" t="s">
        <v>2088</v>
      </c>
      <c r="B1779" s="41" t="str">
        <f>LEFT(Table1[[#This Row],[Employee Name]],FIND(" ",Table1[[#This Row],[Employee Name]]))</f>
        <v xml:space="preserve">Nisha </v>
      </c>
      <c r="C1779" s="41" t="str">
        <f>RIGHT(Table1[[#This Row],[Employee Name]],LEN(Table1[[#This Row],[Employee Name]])-FIND(" ",Table1[[#This Row],[Employee Name]]))</f>
        <v>Kapoor</v>
      </c>
      <c r="D1779" s="23">
        <f>Table1[[#This Row],[Basic Salary]]+Table1[[#This Row],[Bonus]]</f>
        <v>104532</v>
      </c>
      <c r="E1779" s="10">
        <v>78</v>
      </c>
      <c r="F1779" s="46">
        <v>52</v>
      </c>
      <c r="G1779" s="10" t="str" cm="1">
        <f t="array" ref="G1779">_xlfn.IFS(Table1[[#This Row],[Performance Score]]&gt;=80,"Excellent",Table1[[#This Row],[Performance Score]]&gt;=60,"Good",Table1[[#This Row],[Performance Score]]&gt;=40,"Need Improvement")</f>
        <v>Need Improvement</v>
      </c>
      <c r="H1779" s="30">
        <f>Table1[[#This Row],[Bonus]]/Table1[[#This Row],[Basic Salary]]</f>
        <v>7.9954128914280997E-2</v>
      </c>
      <c r="I1779" s="10">
        <f ca="1">DATEDIF(Table1[[#This Row],[Date of Birth]],TODAY(),"y")</f>
        <v>45</v>
      </c>
      <c r="J1779" s="34">
        <v>42503</v>
      </c>
      <c r="K1779" s="33" t="str" cm="1">
        <f t="array" aca="1" ref="K1779" ca="1">_xlfn.IFS(L1779&lt;3,"Junior",L1779&lt;=7,"Mid-Level",L1779&gt;7,"Senior")</f>
        <v>Senior</v>
      </c>
      <c r="L1779" s="46">
        <f ca="1">INT(YEARFRAC(Table1[[#This Row],[Joining Date]],TODAY(),1))</f>
        <v>10</v>
      </c>
      <c r="M1779" s="25" t="str">
        <f t="shared" ca="1" si="27"/>
        <v>Yes</v>
      </c>
      <c r="N1779" s="26">
        <f>YEAR(Table1[[#This Row],[Joining Date]])</f>
        <v>2016</v>
      </c>
      <c r="O1779" s="46">
        <f>MONTH(Table1[[#This Row],[Joining Date]])</f>
        <v>5</v>
      </c>
      <c r="P1779" s="26">
        <f ca="1">NETWORKDAYS(Table1[[#This Row],[Joining Date]],TODAY())</f>
        <v>2642</v>
      </c>
      <c r="Q1779" s="26" t="str">
        <f>LEFT(Table1[[#This Row],[Department]],5)&amp;"-"&amp;RIGHT(Table1[[#This Row],[Employee ID]],3)</f>
        <v>Marke-032</v>
      </c>
      <c r="R1779" s="26" t="str">
        <f>LEFT(Table1[[#This Row],[Department]],3)</f>
        <v>Mar</v>
      </c>
      <c r="S1779" s="37">
        <f>_xlfn.XLOOKUP(Table1[[#This Row],[City]],Table2[City],Table2[Bonus %])</f>
        <v>6</v>
      </c>
      <c r="U1779" s="48" t="str">
        <v xml:space="preserve">Nisha </v>
      </c>
      <c r="V1779" s="48" t="str">
        <v>Kapoor</v>
      </c>
    </row>
    <row r="1780" spans="1:22" x14ac:dyDescent="0.35">
      <c r="A1780" s="7" t="s">
        <v>2363</v>
      </c>
      <c r="B1780" s="40" t="str">
        <f>LEFT(Table1[[#This Row],[Employee Name]],FIND(" ",Table1[[#This Row],[Employee Name]]))</f>
        <v xml:space="preserve">Rohan </v>
      </c>
      <c r="C1780" s="40" t="str">
        <f>RIGHT(Table1[[#This Row],[Employee Name]],LEN(Table1[[#This Row],[Employee Name]])-FIND(" ",Table1[[#This Row],[Employee Name]]))</f>
        <v>Gupta</v>
      </c>
      <c r="D1780" s="22">
        <f>Table1[[#This Row],[Basic Salary]]+Table1[[#This Row],[Bonus]]</f>
        <v>104514</v>
      </c>
      <c r="E1780" s="8">
        <v>67</v>
      </c>
      <c r="F1780" s="45">
        <v>89</v>
      </c>
      <c r="G1780" s="8" t="str" cm="1">
        <f t="array" ref="G1780">_xlfn.IFS(Table1[[#This Row],[Performance Score]]&gt;=80,"Excellent",Table1[[#This Row],[Performance Score]]&gt;=60,"Good",Table1[[#This Row],[Performance Score]]&gt;=40,"Need Improvement")</f>
        <v>Excellent</v>
      </c>
      <c r="H1780" s="29">
        <f>Table1[[#This Row],[Bonus]]/Table1[[#This Row],[Basic Salary]]</f>
        <v>0.27550983048365246</v>
      </c>
      <c r="I1780" s="8">
        <f ca="1">DATEDIF(Table1[[#This Row],[Date of Birth]],TODAY(),"y")</f>
        <v>31</v>
      </c>
      <c r="J1780" s="33">
        <v>44064</v>
      </c>
      <c r="K1780" s="33" t="str" cm="1">
        <f t="array" aca="1" ref="K1780" ca="1">_xlfn.IFS(L1780&lt;3,"Junior",L1780&lt;=7,"Mid-Level",L1780&gt;7,"Senior")</f>
        <v>Mid-Level</v>
      </c>
      <c r="L1780" s="45">
        <f ca="1">INT(YEARFRAC(Table1[[#This Row],[Joining Date]],TODAY(),1))</f>
        <v>5</v>
      </c>
      <c r="M1780" s="25" t="str">
        <f t="shared" ca="1" si="27"/>
        <v>No</v>
      </c>
      <c r="N1780" s="25">
        <f>YEAR(Table1[[#This Row],[Joining Date]])</f>
        <v>2020</v>
      </c>
      <c r="O1780" s="45">
        <f>MONTH(Table1[[#This Row],[Joining Date]])</f>
        <v>8</v>
      </c>
      <c r="P1780" s="25">
        <f ca="1">NETWORKDAYS(Table1[[#This Row],[Joining Date]],TODAY())</f>
        <v>1527</v>
      </c>
      <c r="Q1780" s="25" t="str">
        <f>LEFT(Table1[[#This Row],[Department]],5)&amp;"-"&amp;RIGHT(Table1[[#This Row],[Employee ID]],3)</f>
        <v>Finan-307</v>
      </c>
      <c r="R1780" s="25" t="str">
        <f>LEFT(Table1[[#This Row],[Department]],3)</f>
        <v>Fin</v>
      </c>
      <c r="S1780" s="36">
        <f>_xlfn.XLOOKUP(Table1[[#This Row],[City]],Table2[City],Table2[Bonus %])</f>
        <v>5</v>
      </c>
      <c r="U1780" s="48" t="str">
        <v xml:space="preserve">Rohan </v>
      </c>
      <c r="V1780" s="48" t="str">
        <v>Gupta</v>
      </c>
    </row>
    <row r="1781" spans="1:22" x14ac:dyDescent="0.35">
      <c r="A1781" s="9" t="s">
        <v>4427</v>
      </c>
      <c r="B1781" s="41" t="str">
        <f>LEFT(Table1[[#This Row],[Employee Name]],FIND(" ",Table1[[#This Row],[Employee Name]]))</f>
        <v xml:space="preserve">Ishita </v>
      </c>
      <c r="C1781" s="41" t="str">
        <f>RIGHT(Table1[[#This Row],[Employee Name]],LEN(Table1[[#This Row],[Employee Name]])-FIND(" ",Table1[[#This Row],[Employee Name]]))</f>
        <v>Roy</v>
      </c>
      <c r="D1781" s="23">
        <f>Table1[[#This Row],[Basic Salary]]+Table1[[#This Row],[Bonus]]</f>
        <v>104499</v>
      </c>
      <c r="E1781" s="10">
        <v>97</v>
      </c>
      <c r="F1781" s="46">
        <v>46</v>
      </c>
      <c r="G1781" s="10" t="str" cm="1">
        <f t="array" ref="G1781">_xlfn.IFS(Table1[[#This Row],[Performance Score]]&gt;=80,"Excellent",Table1[[#This Row],[Performance Score]]&gt;=60,"Good",Table1[[#This Row],[Performance Score]]&gt;=40,"Need Improvement")</f>
        <v>Need Improvement</v>
      </c>
      <c r="H1781" s="30">
        <f>Table1[[#This Row],[Bonus]]/Table1[[#This Row],[Basic Salary]]</f>
        <v>0.29620808990436498</v>
      </c>
      <c r="I1781" s="10">
        <f ca="1">DATEDIF(Table1[[#This Row],[Date of Birth]],TODAY(),"y")</f>
        <v>14</v>
      </c>
      <c r="J1781" s="34">
        <v>44779</v>
      </c>
      <c r="K1781" s="33" t="str" cm="1">
        <f t="array" aca="1" ref="K1781" ca="1">_xlfn.IFS(L1781&lt;3,"Junior",L1781&lt;=7,"Mid-Level",L1781&gt;7,"Senior")</f>
        <v>Mid-Level</v>
      </c>
      <c r="L1781" s="46">
        <f ca="1">INT(YEARFRAC(Table1[[#This Row],[Joining Date]],TODAY(),1))</f>
        <v>3</v>
      </c>
      <c r="M1781" s="25" t="str">
        <f t="shared" ca="1" si="27"/>
        <v>No</v>
      </c>
      <c r="N1781" s="26">
        <f>YEAR(Table1[[#This Row],[Joining Date]])</f>
        <v>2022</v>
      </c>
      <c r="O1781" s="46">
        <f>MONTH(Table1[[#This Row],[Joining Date]])</f>
        <v>8</v>
      </c>
      <c r="P1781" s="26">
        <f ca="1">NETWORKDAYS(Table1[[#This Row],[Joining Date]],TODAY())</f>
        <v>1016</v>
      </c>
      <c r="Q1781" s="26" t="str">
        <f>LEFT(Table1[[#This Row],[Department]],5)&amp;"-"&amp;RIGHT(Table1[[#This Row],[Employee ID]],3)</f>
        <v>Suppo-371</v>
      </c>
      <c r="R1781" s="26" t="str">
        <f>LEFT(Table1[[#This Row],[Department]],3)</f>
        <v>Sup</v>
      </c>
      <c r="S1781" s="37">
        <f>_xlfn.XLOOKUP(Table1[[#This Row],[City]],Table2[City],Table2[Bonus %])</f>
        <v>8</v>
      </c>
      <c r="U1781" s="48" t="str">
        <v xml:space="preserve">Ishita </v>
      </c>
      <c r="V1781" s="48" t="str">
        <v>Roy</v>
      </c>
    </row>
    <row r="1782" spans="1:22" x14ac:dyDescent="0.35">
      <c r="A1782" s="7" t="s">
        <v>1499</v>
      </c>
      <c r="B1782" s="40" t="str">
        <f>LEFT(Table1[[#This Row],[Employee Name]],FIND(" ",Table1[[#This Row],[Employee Name]]))</f>
        <v xml:space="preserve">Rahul </v>
      </c>
      <c r="C1782" s="40" t="str">
        <f>RIGHT(Table1[[#This Row],[Employee Name]],LEN(Table1[[#This Row],[Employee Name]])-FIND(" ",Table1[[#This Row],[Employee Name]]))</f>
        <v>Verma</v>
      </c>
      <c r="D1782" s="22">
        <f>Table1[[#This Row],[Basic Salary]]+Table1[[#This Row],[Bonus]]</f>
        <v>104475</v>
      </c>
      <c r="E1782" s="8">
        <v>94</v>
      </c>
      <c r="F1782" s="45">
        <v>68</v>
      </c>
      <c r="G1782" s="8" t="str" cm="1">
        <f t="array" ref="G1782">_xlfn.IFS(Table1[[#This Row],[Performance Score]]&gt;=80,"Excellent",Table1[[#This Row],[Performance Score]]&gt;=60,"Good",Table1[[#This Row],[Performance Score]]&gt;=40,"Need Improvement")</f>
        <v>Good</v>
      </c>
      <c r="H1782" s="29">
        <f>Table1[[#This Row],[Bonus]]/Table1[[#This Row],[Basic Salary]]</f>
        <v>0.21660805366001351</v>
      </c>
      <c r="I1782" s="8">
        <f ca="1">DATEDIF(Table1[[#This Row],[Date of Birth]],TODAY(),"y")</f>
        <v>25</v>
      </c>
      <c r="J1782" s="33">
        <v>45972</v>
      </c>
      <c r="K1782" s="33" t="str" cm="1">
        <f t="array" aca="1" ref="K1782" ca="1">_xlfn.IFS(L1782&lt;3,"Junior",L1782&lt;=7,"Mid-Level",L1782&gt;7,"Senior")</f>
        <v>Junior</v>
      </c>
      <c r="L1782" s="45">
        <f ca="1">INT(YEARFRAC(Table1[[#This Row],[Joining Date]],TODAY(),1))</f>
        <v>0</v>
      </c>
      <c r="M1782" s="25" t="str">
        <f t="shared" ca="1" si="27"/>
        <v>No</v>
      </c>
      <c r="N1782" s="25">
        <f>YEAR(Table1[[#This Row],[Joining Date]])</f>
        <v>2025</v>
      </c>
      <c r="O1782" s="45">
        <f>MONTH(Table1[[#This Row],[Joining Date]])</f>
        <v>11</v>
      </c>
      <c r="P1782" s="25">
        <f ca="1">NETWORKDAYS(Table1[[#This Row],[Joining Date]],TODAY())</f>
        <v>165</v>
      </c>
      <c r="Q1782" s="25" t="str">
        <f>LEFT(Table1[[#This Row],[Department]],5)&amp;"-"&amp;RIGHT(Table1[[#This Row],[Employee ID]],3)</f>
        <v>HR-443</v>
      </c>
      <c r="R1782" s="25" t="str">
        <f>LEFT(Table1[[#This Row],[Department]],3)</f>
        <v>HR</v>
      </c>
      <c r="S1782" s="36">
        <f>_xlfn.XLOOKUP(Table1[[#This Row],[City]],Table2[City],Table2[Bonus %])</f>
        <v>7</v>
      </c>
      <c r="U1782" s="48" t="str">
        <v xml:space="preserve">Rahul </v>
      </c>
      <c r="V1782" s="48" t="str">
        <v>Verma</v>
      </c>
    </row>
    <row r="1783" spans="1:22" x14ac:dyDescent="0.35">
      <c r="A1783" s="9" t="s">
        <v>1154</v>
      </c>
      <c r="B1783" s="41" t="str">
        <f>LEFT(Table1[[#This Row],[Employee Name]],FIND(" ",Table1[[#This Row],[Employee Name]]))</f>
        <v xml:space="preserve">Ajay </v>
      </c>
      <c r="C1783" s="41" t="str">
        <f>RIGHT(Table1[[#This Row],[Employee Name]],LEN(Table1[[#This Row],[Employee Name]])-FIND(" ",Table1[[#This Row],[Employee Name]]))</f>
        <v>Singh</v>
      </c>
      <c r="D1783" s="23">
        <f>Table1[[#This Row],[Basic Salary]]+Table1[[#This Row],[Bonus]]</f>
        <v>104472</v>
      </c>
      <c r="E1783" s="10">
        <v>64</v>
      </c>
      <c r="F1783" s="46">
        <v>53</v>
      </c>
      <c r="G1783" s="10" t="str" cm="1">
        <f t="array" ref="G1783">_xlfn.IFS(Table1[[#This Row],[Performance Score]]&gt;=80,"Excellent",Table1[[#This Row],[Performance Score]]&gt;=60,"Good",Table1[[#This Row],[Performance Score]]&gt;=40,"Need Improvement")</f>
        <v>Need Improvement</v>
      </c>
      <c r="H1783" s="30">
        <f>Table1[[#This Row],[Bonus]]/Table1[[#This Row],[Basic Salary]]</f>
        <v>8.8431405234205701E-2</v>
      </c>
      <c r="I1783" s="10">
        <f ca="1">DATEDIF(Table1[[#This Row],[Date of Birth]],TODAY(),"y")</f>
        <v>39</v>
      </c>
      <c r="J1783" s="34">
        <v>43160</v>
      </c>
      <c r="K1783" s="33" t="str" cm="1">
        <f t="array" aca="1" ref="K1783" ca="1">_xlfn.IFS(L1783&lt;3,"Junior",L1783&lt;=7,"Mid-Level",L1783&gt;7,"Senior")</f>
        <v>Senior</v>
      </c>
      <c r="L1783" s="46">
        <f ca="1">INT(YEARFRAC(Table1[[#This Row],[Joining Date]],TODAY(),1))</f>
        <v>8</v>
      </c>
      <c r="M1783" s="25" t="str">
        <f t="shared" ca="1" si="27"/>
        <v>Yes</v>
      </c>
      <c r="N1783" s="26">
        <f>YEAR(Table1[[#This Row],[Joining Date]])</f>
        <v>2018</v>
      </c>
      <c r="O1783" s="46">
        <f>MONTH(Table1[[#This Row],[Joining Date]])</f>
        <v>3</v>
      </c>
      <c r="P1783" s="26">
        <f ca="1">NETWORKDAYS(Table1[[#This Row],[Joining Date]],TODAY())</f>
        <v>2173</v>
      </c>
      <c r="Q1783" s="26" t="str">
        <f>LEFT(Table1[[#This Row],[Department]],5)&amp;"-"&amp;RIGHT(Table1[[#This Row],[Employee ID]],3)</f>
        <v>HR-098</v>
      </c>
      <c r="R1783" s="26" t="str">
        <f>LEFT(Table1[[#This Row],[Department]],3)</f>
        <v>HR</v>
      </c>
      <c r="S1783" s="37">
        <f>_xlfn.XLOOKUP(Table1[[#This Row],[City]],Table2[City],Table2[Bonus %])</f>
        <v>4</v>
      </c>
      <c r="U1783" s="48" t="str">
        <v xml:space="preserve">Ajay </v>
      </c>
      <c r="V1783" s="48" t="str">
        <v>Singh</v>
      </c>
    </row>
    <row r="1784" spans="1:22" x14ac:dyDescent="0.35">
      <c r="A1784" s="7" t="s">
        <v>394</v>
      </c>
      <c r="B1784" s="40" t="str">
        <f>LEFT(Table1[[#This Row],[Employee Name]],FIND(" ",Table1[[#This Row],[Employee Name]]))</f>
        <v xml:space="preserve">Neha </v>
      </c>
      <c r="C1784" s="40" t="str">
        <f>RIGHT(Table1[[#This Row],[Employee Name]],LEN(Table1[[#This Row],[Employee Name]])-FIND(" ",Table1[[#This Row],[Employee Name]]))</f>
        <v>Kulkarni</v>
      </c>
      <c r="D1784" s="22">
        <f>Table1[[#This Row],[Basic Salary]]+Table1[[#This Row],[Bonus]]</f>
        <v>104466</v>
      </c>
      <c r="E1784" s="8">
        <v>80</v>
      </c>
      <c r="F1784" s="45">
        <v>60</v>
      </c>
      <c r="G1784" s="8" t="str" cm="1">
        <f t="array" ref="G1784">_xlfn.IFS(Table1[[#This Row],[Performance Score]]&gt;=80,"Excellent",Table1[[#This Row],[Performance Score]]&gt;=60,"Good",Table1[[#This Row],[Performance Score]]&gt;=40,"Need Improvement")</f>
        <v>Good</v>
      </c>
      <c r="H1784" s="29">
        <f>Table1[[#This Row],[Bonus]]/Table1[[#This Row],[Basic Salary]]</f>
        <v>0.36547938043265144</v>
      </c>
      <c r="I1784" s="8">
        <f ca="1">DATEDIF(Table1[[#This Row],[Date of Birth]],TODAY(),"y")</f>
        <v>32</v>
      </c>
      <c r="J1784" s="33">
        <v>43074</v>
      </c>
      <c r="K1784" s="33" t="str" cm="1">
        <f t="array" aca="1" ref="K1784" ca="1">_xlfn.IFS(L1784&lt;3,"Junior",L1784&lt;=7,"Mid-Level",L1784&gt;7,"Senior")</f>
        <v>Senior</v>
      </c>
      <c r="L1784" s="45">
        <f ca="1">INT(YEARFRAC(Table1[[#This Row],[Joining Date]],TODAY(),1))</f>
        <v>8</v>
      </c>
      <c r="M1784" s="25" t="str">
        <f t="shared" ca="1" si="27"/>
        <v>Yes</v>
      </c>
      <c r="N1784" s="25">
        <f>YEAR(Table1[[#This Row],[Joining Date]])</f>
        <v>2017</v>
      </c>
      <c r="O1784" s="45">
        <f>MONTH(Table1[[#This Row],[Joining Date]])</f>
        <v>12</v>
      </c>
      <c r="P1784" s="25">
        <f ca="1">NETWORKDAYS(Table1[[#This Row],[Joining Date]],TODAY())</f>
        <v>2235</v>
      </c>
      <c r="Q1784" s="25" t="str">
        <f>LEFT(Table1[[#This Row],[Department]],5)&amp;"-"&amp;RIGHT(Table1[[#This Row],[Employee ID]],3)</f>
        <v>Finan-338</v>
      </c>
      <c r="R1784" s="25" t="str">
        <f>LEFT(Table1[[#This Row],[Department]],3)</f>
        <v>Fin</v>
      </c>
      <c r="S1784" s="36">
        <f>_xlfn.XLOOKUP(Table1[[#This Row],[City]],Table2[City],Table2[Bonus %])</f>
        <v>8</v>
      </c>
      <c r="U1784" s="48" t="str">
        <v xml:space="preserve">Neha </v>
      </c>
      <c r="V1784" s="48" t="str">
        <v>Kulkarni</v>
      </c>
    </row>
    <row r="1785" spans="1:22" x14ac:dyDescent="0.35">
      <c r="A1785" s="9" t="s">
        <v>1699</v>
      </c>
      <c r="B1785" s="41" t="str">
        <f>LEFT(Table1[[#This Row],[Employee Name]],FIND(" ",Table1[[#This Row],[Employee Name]]))</f>
        <v xml:space="preserve">Ananya </v>
      </c>
      <c r="C1785" s="41" t="str">
        <f>RIGHT(Table1[[#This Row],[Employee Name]],LEN(Table1[[#This Row],[Employee Name]])-FIND(" ",Table1[[#This Row],[Employee Name]]))</f>
        <v>Rao</v>
      </c>
      <c r="D1785" s="23">
        <f>Table1[[#This Row],[Basic Salary]]+Table1[[#This Row],[Bonus]]</f>
        <v>104453</v>
      </c>
      <c r="E1785" s="10">
        <v>100</v>
      </c>
      <c r="F1785" s="46">
        <v>50</v>
      </c>
      <c r="G1785" s="10" t="str" cm="1">
        <f t="array" ref="G1785">_xlfn.IFS(Table1[[#This Row],[Performance Score]]&gt;=80,"Excellent",Table1[[#This Row],[Performance Score]]&gt;=60,"Good",Table1[[#This Row],[Performance Score]]&gt;=40,"Need Improvement")</f>
        <v>Need Improvement</v>
      </c>
      <c r="H1785" s="30">
        <f>Table1[[#This Row],[Bonus]]/Table1[[#This Row],[Basic Salary]]</f>
        <v>0.33428286750804764</v>
      </c>
      <c r="I1785" s="10">
        <f ca="1">DATEDIF(Table1[[#This Row],[Date of Birth]],TODAY(),"y")</f>
        <v>23</v>
      </c>
      <c r="J1785" s="34">
        <v>45893</v>
      </c>
      <c r="K1785" s="33" t="str" cm="1">
        <f t="array" aca="1" ref="K1785" ca="1">_xlfn.IFS(L1785&lt;3,"Junior",L1785&lt;=7,"Mid-Level",L1785&gt;7,"Senior")</f>
        <v>Junior</v>
      </c>
      <c r="L1785" s="46">
        <f ca="1">INT(YEARFRAC(Table1[[#This Row],[Joining Date]],TODAY(),1))</f>
        <v>0</v>
      </c>
      <c r="M1785" s="25" t="str">
        <f t="shared" ca="1" si="27"/>
        <v>No</v>
      </c>
      <c r="N1785" s="26">
        <f>YEAR(Table1[[#This Row],[Joining Date]])</f>
        <v>2025</v>
      </c>
      <c r="O1785" s="46">
        <f>MONTH(Table1[[#This Row],[Joining Date]])</f>
        <v>8</v>
      </c>
      <c r="P1785" s="26">
        <f ca="1">NETWORKDAYS(Table1[[#This Row],[Joining Date]],TODAY())</f>
        <v>221</v>
      </c>
      <c r="Q1785" s="26" t="str">
        <f>LEFT(Table1[[#This Row],[Department]],5)&amp;"-"&amp;RIGHT(Table1[[#This Row],[Employee ID]],3)</f>
        <v>IT-643</v>
      </c>
      <c r="R1785" s="26" t="str">
        <f>LEFT(Table1[[#This Row],[Department]],3)</f>
        <v>IT</v>
      </c>
      <c r="S1785" s="37">
        <f>_xlfn.XLOOKUP(Table1[[#This Row],[City]],Table2[City],Table2[Bonus %])</f>
        <v>7</v>
      </c>
      <c r="U1785" s="48" t="str">
        <v xml:space="preserve">Ananya </v>
      </c>
      <c r="V1785" s="48" t="str">
        <v>Rao</v>
      </c>
    </row>
    <row r="1786" spans="1:22" x14ac:dyDescent="0.35">
      <c r="A1786" s="7" t="s">
        <v>4094</v>
      </c>
      <c r="B1786" s="40" t="str">
        <f>LEFT(Table1[[#This Row],[Employee Name]],FIND(" ",Table1[[#This Row],[Employee Name]]))</f>
        <v xml:space="preserve">Krishna </v>
      </c>
      <c r="C1786" s="40" t="str">
        <f>RIGHT(Table1[[#This Row],[Employee Name]],LEN(Table1[[#This Row],[Employee Name]])-FIND(" ",Table1[[#This Row],[Employee Name]]))</f>
        <v>Chaitanya</v>
      </c>
      <c r="D1786" s="22">
        <f>Table1[[#This Row],[Basic Salary]]+Table1[[#This Row],[Bonus]]</f>
        <v>104395</v>
      </c>
      <c r="E1786" s="8">
        <v>71</v>
      </c>
      <c r="F1786" s="45">
        <v>95</v>
      </c>
      <c r="G1786" s="8" t="str" cm="1">
        <f t="array" ref="G1786">_xlfn.IFS(Table1[[#This Row],[Performance Score]]&gt;=80,"Excellent",Table1[[#This Row],[Performance Score]]&gt;=60,"Good",Table1[[#This Row],[Performance Score]]&gt;=40,"Need Improvement")</f>
        <v>Excellent</v>
      </c>
      <c r="H1786" s="29">
        <f>Table1[[#This Row],[Bonus]]/Table1[[#This Row],[Basic Salary]]</f>
        <v>0.22692068118513992</v>
      </c>
      <c r="I1786" s="8">
        <f ca="1">DATEDIF(Table1[[#This Row],[Date of Birth]],TODAY(),"y")</f>
        <v>14</v>
      </c>
      <c r="J1786" s="33">
        <v>45734</v>
      </c>
      <c r="K1786" s="33" t="str" cm="1">
        <f t="array" aca="1" ref="K1786" ca="1">_xlfn.IFS(L1786&lt;3,"Junior",L1786&lt;=7,"Mid-Level",L1786&gt;7,"Senior")</f>
        <v>Junior</v>
      </c>
      <c r="L1786" s="45">
        <f ca="1">INT(YEARFRAC(Table1[[#This Row],[Joining Date]],TODAY(),1))</f>
        <v>1</v>
      </c>
      <c r="M1786" s="25" t="str">
        <f t="shared" ca="1" si="27"/>
        <v>No</v>
      </c>
      <c r="N1786" s="25">
        <f>YEAR(Table1[[#This Row],[Joining Date]])</f>
        <v>2025</v>
      </c>
      <c r="O1786" s="45">
        <f>MONTH(Table1[[#This Row],[Joining Date]])</f>
        <v>3</v>
      </c>
      <c r="P1786" s="25">
        <f ca="1">NETWORKDAYS(Table1[[#This Row],[Joining Date]],TODAY())</f>
        <v>335</v>
      </c>
      <c r="Q1786" s="25" t="str">
        <f>LEFT(Table1[[#This Row],[Department]],5)&amp;"-"&amp;RIGHT(Table1[[#This Row],[Employee ID]],3)</f>
        <v>Finan-038</v>
      </c>
      <c r="R1786" s="25" t="str">
        <f>LEFT(Table1[[#This Row],[Department]],3)</f>
        <v>Fin</v>
      </c>
      <c r="S1786" s="36">
        <f>_xlfn.XLOOKUP(Table1[[#This Row],[City]],Table2[City],Table2[Bonus %])</f>
        <v>5</v>
      </c>
      <c r="U1786" s="48" t="str">
        <v xml:space="preserve">Krishna </v>
      </c>
      <c r="V1786" s="48" t="str">
        <v>Chaitanya</v>
      </c>
    </row>
    <row r="1787" spans="1:22" x14ac:dyDescent="0.35">
      <c r="A1787" s="9" t="s">
        <v>172</v>
      </c>
      <c r="B1787" s="41" t="str">
        <f>LEFT(Table1[[#This Row],[Employee Name]],FIND(" ",Table1[[#This Row],[Employee Name]]))</f>
        <v xml:space="preserve">Ravi </v>
      </c>
      <c r="C1787" s="41" t="str">
        <f>RIGHT(Table1[[#This Row],[Employee Name]],LEN(Table1[[#This Row],[Employee Name]])-FIND(" ",Table1[[#This Row],[Employee Name]]))</f>
        <v>Teja</v>
      </c>
      <c r="D1787" s="23">
        <f>Table1[[#This Row],[Basic Salary]]+Table1[[#This Row],[Bonus]]</f>
        <v>104378</v>
      </c>
      <c r="E1787" s="10">
        <v>89</v>
      </c>
      <c r="F1787" s="46">
        <v>63</v>
      </c>
      <c r="G1787" s="10" t="str" cm="1">
        <f t="array" ref="G1787">_xlfn.IFS(Table1[[#This Row],[Performance Score]]&gt;=80,"Excellent",Table1[[#This Row],[Performance Score]]&gt;=60,"Good",Table1[[#This Row],[Performance Score]]&gt;=40,"Need Improvement")</f>
        <v>Good</v>
      </c>
      <c r="H1787" s="30">
        <f>Table1[[#This Row],[Bonus]]/Table1[[#This Row],[Basic Salary]]</f>
        <v>9.4923895142086878E-2</v>
      </c>
      <c r="I1787" s="10">
        <f ca="1">DATEDIF(Table1[[#This Row],[Date of Birth]],TODAY(),"y")</f>
        <v>34</v>
      </c>
      <c r="J1787" s="34">
        <v>42062</v>
      </c>
      <c r="K1787" s="33" t="str" cm="1">
        <f t="array" aca="1" ref="K1787" ca="1">_xlfn.IFS(L1787&lt;3,"Junior",L1787&lt;=7,"Mid-Level",L1787&gt;7,"Senior")</f>
        <v>Senior</v>
      </c>
      <c r="L1787" s="46">
        <f ca="1">INT(YEARFRAC(Table1[[#This Row],[Joining Date]],TODAY(),1))</f>
        <v>11</v>
      </c>
      <c r="M1787" s="25" t="str">
        <f t="shared" ca="1" si="27"/>
        <v>Yes</v>
      </c>
      <c r="N1787" s="26">
        <f>YEAR(Table1[[#This Row],[Joining Date]])</f>
        <v>2015</v>
      </c>
      <c r="O1787" s="46">
        <f>MONTH(Table1[[#This Row],[Joining Date]])</f>
        <v>2</v>
      </c>
      <c r="P1787" s="26">
        <f ca="1">NETWORKDAYS(Table1[[#This Row],[Joining Date]],TODAY())</f>
        <v>2957</v>
      </c>
      <c r="Q1787" s="26" t="str">
        <f>LEFT(Table1[[#This Row],[Department]],5)&amp;"-"&amp;RIGHT(Table1[[#This Row],[Employee ID]],3)</f>
        <v>HR-116</v>
      </c>
      <c r="R1787" s="26" t="str">
        <f>LEFT(Table1[[#This Row],[Department]],3)</f>
        <v>HR</v>
      </c>
      <c r="S1787" s="37">
        <f>_xlfn.XLOOKUP(Table1[[#This Row],[City]],Table2[City],Table2[Bonus %])</f>
        <v>6</v>
      </c>
      <c r="U1787" s="48" t="str">
        <v xml:space="preserve">Ravi </v>
      </c>
      <c r="V1787" s="48" t="str">
        <v>Teja</v>
      </c>
    </row>
    <row r="1788" spans="1:22" x14ac:dyDescent="0.35">
      <c r="A1788" s="7" t="s">
        <v>3330</v>
      </c>
      <c r="B1788" s="40" t="str">
        <f>LEFT(Table1[[#This Row],[Employee Name]],FIND(" ",Table1[[#This Row],[Employee Name]]))</f>
        <v xml:space="preserve">Ananya </v>
      </c>
      <c r="C1788" s="40" t="str">
        <f>RIGHT(Table1[[#This Row],[Employee Name]],LEN(Table1[[#This Row],[Employee Name]])-FIND(" ",Table1[[#This Row],[Employee Name]]))</f>
        <v>Rao</v>
      </c>
      <c r="D1788" s="22">
        <f>Table1[[#This Row],[Basic Salary]]+Table1[[#This Row],[Bonus]]</f>
        <v>104337</v>
      </c>
      <c r="E1788" s="8">
        <v>64</v>
      </c>
      <c r="F1788" s="45">
        <v>60</v>
      </c>
      <c r="G1788" s="8" t="str" cm="1">
        <f t="array" ref="G1788">_xlfn.IFS(Table1[[#This Row],[Performance Score]]&gt;=80,"Excellent",Table1[[#This Row],[Performance Score]]&gt;=60,"Good",Table1[[#This Row],[Performance Score]]&gt;=40,"Need Improvement")</f>
        <v>Good</v>
      </c>
      <c r="H1788" s="29">
        <f>Table1[[#This Row],[Bonus]]/Table1[[#This Row],[Basic Salary]]</f>
        <v>0.22667152615305031</v>
      </c>
      <c r="I1788" s="8">
        <f ca="1">DATEDIF(Table1[[#This Row],[Date of Birth]],TODAY(),"y")</f>
        <v>46</v>
      </c>
      <c r="J1788" s="33">
        <v>45584</v>
      </c>
      <c r="K1788" s="33" t="str" cm="1">
        <f t="array" aca="1" ref="K1788" ca="1">_xlfn.IFS(L1788&lt;3,"Junior",L1788&lt;=7,"Mid-Level",L1788&gt;7,"Senior")</f>
        <v>Junior</v>
      </c>
      <c r="L1788" s="45">
        <f ca="1">INT(YEARFRAC(Table1[[#This Row],[Joining Date]],TODAY(),1))</f>
        <v>1</v>
      </c>
      <c r="M1788" s="25" t="str">
        <f t="shared" ca="1" si="27"/>
        <v>No</v>
      </c>
      <c r="N1788" s="25">
        <f>YEAR(Table1[[#This Row],[Joining Date]])</f>
        <v>2024</v>
      </c>
      <c r="O1788" s="45">
        <f>MONTH(Table1[[#This Row],[Joining Date]])</f>
        <v>10</v>
      </c>
      <c r="P1788" s="25">
        <f ca="1">NETWORKDAYS(Table1[[#This Row],[Joining Date]],TODAY())</f>
        <v>441</v>
      </c>
      <c r="Q1788" s="25" t="str">
        <f>LEFT(Table1[[#This Row],[Department]],5)&amp;"-"&amp;RIGHT(Table1[[#This Row],[Employee ID]],3)</f>
        <v>Finan-274</v>
      </c>
      <c r="R1788" s="25" t="str">
        <f>LEFT(Table1[[#This Row],[Department]],3)</f>
        <v>Fin</v>
      </c>
      <c r="S1788" s="36">
        <f>_xlfn.XLOOKUP(Table1[[#This Row],[City]],Table2[City],Table2[Bonus %])</f>
        <v>5</v>
      </c>
      <c r="U1788" s="48" t="str">
        <v xml:space="preserve">Ananya </v>
      </c>
      <c r="V1788" s="48" t="str">
        <v>Rao</v>
      </c>
    </row>
    <row r="1789" spans="1:22" x14ac:dyDescent="0.35">
      <c r="A1789" s="9" t="s">
        <v>1649</v>
      </c>
      <c r="B1789" s="41" t="str">
        <f>LEFT(Table1[[#This Row],[Employee Name]],FIND(" ",Table1[[#This Row],[Employee Name]]))</f>
        <v xml:space="preserve">Tarun </v>
      </c>
      <c r="C1789" s="41" t="str">
        <f>RIGHT(Table1[[#This Row],[Employee Name]],LEN(Table1[[#This Row],[Employee Name]])-FIND(" ",Table1[[#This Row],[Employee Name]]))</f>
        <v>Verma</v>
      </c>
      <c r="D1789" s="23">
        <f>Table1[[#This Row],[Basic Salary]]+Table1[[#This Row],[Bonus]]</f>
        <v>104319</v>
      </c>
      <c r="E1789" s="10">
        <v>62</v>
      </c>
      <c r="F1789" s="46">
        <v>52</v>
      </c>
      <c r="G1789" s="10" t="str" cm="1">
        <f t="array" ref="G1789">_xlfn.IFS(Table1[[#This Row],[Performance Score]]&gt;=80,"Excellent",Table1[[#This Row],[Performance Score]]&gt;=60,"Good",Table1[[#This Row],[Performance Score]]&gt;=40,"Need Improvement")</f>
        <v>Need Improvement</v>
      </c>
      <c r="H1789" s="30">
        <f>Table1[[#This Row],[Bonus]]/Table1[[#This Row],[Basic Salary]]</f>
        <v>7.4423490879878054E-2</v>
      </c>
      <c r="I1789" s="10">
        <f ca="1">DATEDIF(Table1[[#This Row],[Date of Birth]],TODAY(),"y")</f>
        <v>27</v>
      </c>
      <c r="J1789" s="34">
        <v>44860</v>
      </c>
      <c r="K1789" s="33" t="str" cm="1">
        <f t="array" aca="1" ref="K1789" ca="1">_xlfn.IFS(L1789&lt;3,"Junior",L1789&lt;=7,"Mid-Level",L1789&gt;7,"Senior")</f>
        <v>Mid-Level</v>
      </c>
      <c r="L1789" s="46">
        <f ca="1">INT(YEARFRAC(Table1[[#This Row],[Joining Date]],TODAY(),1))</f>
        <v>3</v>
      </c>
      <c r="M1789" s="25" t="str">
        <f t="shared" ca="1" si="27"/>
        <v>No</v>
      </c>
      <c r="N1789" s="26">
        <f>YEAR(Table1[[#This Row],[Joining Date]])</f>
        <v>2022</v>
      </c>
      <c r="O1789" s="46">
        <f>MONTH(Table1[[#This Row],[Joining Date]])</f>
        <v>10</v>
      </c>
      <c r="P1789" s="26">
        <f ca="1">NETWORKDAYS(Table1[[#This Row],[Joining Date]],TODAY())</f>
        <v>959</v>
      </c>
      <c r="Q1789" s="26" t="str">
        <f>LEFT(Table1[[#This Row],[Department]],5)&amp;"-"&amp;RIGHT(Table1[[#This Row],[Employee ID]],3)</f>
        <v>Marke-593</v>
      </c>
      <c r="R1789" s="26" t="str">
        <f>LEFT(Table1[[#This Row],[Department]],3)</f>
        <v>Mar</v>
      </c>
      <c r="S1789" s="37">
        <f>_xlfn.XLOOKUP(Table1[[#This Row],[City]],Table2[City],Table2[Bonus %])</f>
        <v>4</v>
      </c>
      <c r="U1789" s="48" t="str">
        <v xml:space="preserve">Tarun </v>
      </c>
      <c r="V1789" s="48" t="str">
        <v>Verma</v>
      </c>
    </row>
    <row r="1790" spans="1:22" x14ac:dyDescent="0.35">
      <c r="A1790" s="7" t="s">
        <v>2716</v>
      </c>
      <c r="B1790" s="40" t="str">
        <f>LEFT(Table1[[#This Row],[Employee Name]],FIND(" ",Table1[[#This Row],[Employee Name]]))</f>
        <v xml:space="preserve">Rohan </v>
      </c>
      <c r="C1790" s="40" t="str">
        <f>RIGHT(Table1[[#This Row],[Employee Name]],LEN(Table1[[#This Row],[Employee Name]])-FIND(" ",Table1[[#This Row],[Employee Name]]))</f>
        <v>Gupta</v>
      </c>
      <c r="D1790" s="22">
        <f>Table1[[#This Row],[Basic Salary]]+Table1[[#This Row],[Bonus]]</f>
        <v>104308</v>
      </c>
      <c r="E1790" s="8">
        <v>92</v>
      </c>
      <c r="F1790" s="45">
        <v>40</v>
      </c>
      <c r="G1790" s="8" t="str" cm="1">
        <f t="array" ref="G1790">_xlfn.IFS(Table1[[#This Row],[Performance Score]]&gt;=80,"Excellent",Table1[[#This Row],[Performance Score]]&gt;=60,"Good",Table1[[#This Row],[Performance Score]]&gt;=40,"Need Improvement")</f>
        <v>Need Improvement</v>
      </c>
      <c r="H1790" s="29">
        <f>Table1[[#This Row],[Bonus]]/Table1[[#This Row],[Basic Salary]]</f>
        <v>0.16537438830916362</v>
      </c>
      <c r="I1790" s="8">
        <f ca="1">DATEDIF(Table1[[#This Row],[Date of Birth]],TODAY(),"y")</f>
        <v>15</v>
      </c>
      <c r="J1790" s="33">
        <v>45084</v>
      </c>
      <c r="K1790" s="33" t="str" cm="1">
        <f t="array" aca="1" ref="K1790" ca="1">_xlfn.IFS(L1790&lt;3,"Junior",L1790&lt;=7,"Mid-Level",L1790&gt;7,"Senior")</f>
        <v>Mid-Level</v>
      </c>
      <c r="L1790" s="45">
        <f ca="1">INT(YEARFRAC(Table1[[#This Row],[Joining Date]],TODAY(),1))</f>
        <v>3</v>
      </c>
      <c r="M1790" s="25" t="str">
        <f t="shared" ca="1" si="27"/>
        <v>No</v>
      </c>
      <c r="N1790" s="25">
        <f>YEAR(Table1[[#This Row],[Joining Date]])</f>
        <v>2023</v>
      </c>
      <c r="O1790" s="45">
        <f>MONTH(Table1[[#This Row],[Joining Date]])</f>
        <v>6</v>
      </c>
      <c r="P1790" s="25">
        <f ca="1">NETWORKDAYS(Table1[[#This Row],[Joining Date]],TODAY())</f>
        <v>799</v>
      </c>
      <c r="Q1790" s="25" t="str">
        <f>LEFT(Table1[[#This Row],[Department]],5)&amp;"-"&amp;RIGHT(Table1[[#This Row],[Employee ID]],3)</f>
        <v>Suppo-660</v>
      </c>
      <c r="R1790" s="25" t="str">
        <f>LEFT(Table1[[#This Row],[Department]],3)</f>
        <v>Sup</v>
      </c>
      <c r="S1790" s="36">
        <f>_xlfn.XLOOKUP(Table1[[#This Row],[City]],Table2[City],Table2[Bonus %])</f>
        <v>4</v>
      </c>
      <c r="U1790" s="48" t="str">
        <v xml:space="preserve">Rohan </v>
      </c>
      <c r="V1790" s="48" t="str">
        <v>Gupta</v>
      </c>
    </row>
    <row r="1791" spans="1:22" x14ac:dyDescent="0.35">
      <c r="A1791" s="9" t="s">
        <v>3894</v>
      </c>
      <c r="B1791" s="41" t="str">
        <f>LEFT(Table1[[#This Row],[Employee Name]],FIND(" ",Table1[[#This Row],[Employee Name]]))</f>
        <v xml:space="preserve">Sneha </v>
      </c>
      <c r="C1791" s="41" t="str">
        <f>RIGHT(Table1[[#This Row],[Employee Name]],LEN(Table1[[#This Row],[Employee Name]])-FIND(" ",Table1[[#This Row],[Employee Name]]))</f>
        <v>Iyer</v>
      </c>
      <c r="D1791" s="23">
        <f>Table1[[#This Row],[Basic Salary]]+Table1[[#This Row],[Bonus]]</f>
        <v>104290</v>
      </c>
      <c r="E1791" s="10">
        <v>76</v>
      </c>
      <c r="F1791" s="46">
        <v>66</v>
      </c>
      <c r="G1791" s="10" t="str" cm="1">
        <f t="array" ref="G1791">_xlfn.IFS(Table1[[#This Row],[Performance Score]]&gt;=80,"Excellent",Table1[[#This Row],[Performance Score]]&gt;=60,"Good",Table1[[#This Row],[Performance Score]]&gt;=40,"Need Improvement")</f>
        <v>Good</v>
      </c>
      <c r="H1791" s="30">
        <f>Table1[[#This Row],[Bonus]]/Table1[[#This Row],[Basic Salary]]</f>
        <v>0.35622976188928046</v>
      </c>
      <c r="I1791" s="10">
        <f ca="1">DATEDIF(Table1[[#This Row],[Date of Birth]],TODAY(),"y")</f>
        <v>38</v>
      </c>
      <c r="J1791" s="34">
        <v>43116</v>
      </c>
      <c r="K1791" s="33" t="str" cm="1">
        <f t="array" aca="1" ref="K1791" ca="1">_xlfn.IFS(L1791&lt;3,"Junior",L1791&lt;=7,"Mid-Level",L1791&gt;7,"Senior")</f>
        <v>Senior</v>
      </c>
      <c r="L1791" s="46">
        <f ca="1">INT(YEARFRAC(Table1[[#This Row],[Joining Date]],TODAY(),1))</f>
        <v>8</v>
      </c>
      <c r="M1791" s="25" t="str">
        <f t="shared" ca="1" si="27"/>
        <v>Yes</v>
      </c>
      <c r="N1791" s="26">
        <f>YEAR(Table1[[#This Row],[Joining Date]])</f>
        <v>2018</v>
      </c>
      <c r="O1791" s="46">
        <f>MONTH(Table1[[#This Row],[Joining Date]])</f>
        <v>1</v>
      </c>
      <c r="P1791" s="26">
        <f ca="1">NETWORKDAYS(Table1[[#This Row],[Joining Date]],TODAY())</f>
        <v>2205</v>
      </c>
      <c r="Q1791" s="26" t="str">
        <f>LEFT(Table1[[#This Row],[Department]],5)&amp;"-"&amp;RIGHT(Table1[[#This Row],[Employee ID]],3)</f>
        <v>HR-838</v>
      </c>
      <c r="R1791" s="26" t="str">
        <f>LEFT(Table1[[#This Row],[Department]],3)</f>
        <v>HR</v>
      </c>
      <c r="S1791" s="37">
        <f>_xlfn.XLOOKUP(Table1[[#This Row],[City]],Table2[City],Table2[Bonus %])</f>
        <v>6</v>
      </c>
      <c r="U1791" s="48" t="str">
        <v xml:space="preserve">Sneha </v>
      </c>
      <c r="V1791" s="48" t="str">
        <v>Iyer</v>
      </c>
    </row>
    <row r="1792" spans="1:22" x14ac:dyDescent="0.35">
      <c r="A1792" s="7" t="s">
        <v>3459</v>
      </c>
      <c r="B1792" s="40" t="str">
        <f>LEFT(Table1[[#This Row],[Employee Name]],FIND(" ",Table1[[#This Row],[Employee Name]]))</f>
        <v xml:space="preserve">Ravi </v>
      </c>
      <c r="C1792" s="40" t="str">
        <f>RIGHT(Table1[[#This Row],[Employee Name]],LEN(Table1[[#This Row],[Employee Name]])-FIND(" ",Table1[[#This Row],[Employee Name]]))</f>
        <v>Teja</v>
      </c>
      <c r="D1792" s="22">
        <f>Table1[[#This Row],[Basic Salary]]+Table1[[#This Row],[Bonus]]</f>
        <v>104237</v>
      </c>
      <c r="E1792" s="8">
        <v>75</v>
      </c>
      <c r="F1792" s="45">
        <v>43</v>
      </c>
      <c r="G1792" s="8" t="str" cm="1">
        <f t="array" ref="G1792">_xlfn.IFS(Table1[[#This Row],[Performance Score]]&gt;=80,"Excellent",Table1[[#This Row],[Performance Score]]&gt;=60,"Good",Table1[[#This Row],[Performance Score]]&gt;=40,"Need Improvement")</f>
        <v>Need Improvement</v>
      </c>
      <c r="H1792" s="29">
        <f>Table1[[#This Row],[Bonus]]/Table1[[#This Row],[Basic Salary]]</f>
        <v>0.20834878976166188</v>
      </c>
      <c r="I1792" s="8">
        <f ca="1">DATEDIF(Table1[[#This Row],[Date of Birth]],TODAY(),"y")</f>
        <v>20</v>
      </c>
      <c r="J1792" s="33">
        <v>45974</v>
      </c>
      <c r="K1792" s="33" t="str" cm="1">
        <f t="array" aca="1" ref="K1792" ca="1">_xlfn.IFS(L1792&lt;3,"Junior",L1792&lt;=7,"Mid-Level",L1792&gt;7,"Senior")</f>
        <v>Junior</v>
      </c>
      <c r="L1792" s="45">
        <f ca="1">INT(YEARFRAC(Table1[[#This Row],[Joining Date]],TODAY(),1))</f>
        <v>0</v>
      </c>
      <c r="M1792" s="25" t="str">
        <f t="shared" ca="1" si="27"/>
        <v>No</v>
      </c>
      <c r="N1792" s="25">
        <f>YEAR(Table1[[#This Row],[Joining Date]])</f>
        <v>2025</v>
      </c>
      <c r="O1792" s="45">
        <f>MONTH(Table1[[#This Row],[Joining Date]])</f>
        <v>11</v>
      </c>
      <c r="P1792" s="25">
        <f ca="1">NETWORKDAYS(Table1[[#This Row],[Joining Date]],TODAY())</f>
        <v>163</v>
      </c>
      <c r="Q1792" s="25" t="str">
        <f>LEFT(Table1[[#This Row],[Department]],5)&amp;"-"&amp;RIGHT(Table1[[#This Row],[Employee ID]],3)</f>
        <v>Suppo-403</v>
      </c>
      <c r="R1792" s="25" t="str">
        <f>LEFT(Table1[[#This Row],[Department]],3)</f>
        <v>Sup</v>
      </c>
      <c r="S1792" s="36">
        <f>_xlfn.XLOOKUP(Table1[[#This Row],[City]],Table2[City],Table2[Bonus %])</f>
        <v>6</v>
      </c>
      <c r="U1792" s="48" t="str">
        <v xml:space="preserve">Ravi </v>
      </c>
      <c r="V1792" s="48" t="str">
        <v>Teja</v>
      </c>
    </row>
    <row r="1793" spans="1:22" x14ac:dyDescent="0.35">
      <c r="A1793" s="9" t="s">
        <v>2921</v>
      </c>
      <c r="B1793" s="41" t="str">
        <f>LEFT(Table1[[#This Row],[Employee Name]],FIND(" ",Table1[[#This Row],[Employee Name]]))</f>
        <v xml:space="preserve">Swathi </v>
      </c>
      <c r="C1793" s="41" t="str">
        <f>RIGHT(Table1[[#This Row],[Employee Name]],LEN(Table1[[#This Row],[Employee Name]])-FIND(" ",Table1[[#This Row],[Employee Name]]))</f>
        <v>Ramesh</v>
      </c>
      <c r="D1793" s="23">
        <f>Table1[[#This Row],[Basic Salary]]+Table1[[#This Row],[Bonus]]</f>
        <v>104234</v>
      </c>
      <c r="E1793" s="10">
        <v>88</v>
      </c>
      <c r="F1793" s="46">
        <v>62</v>
      </c>
      <c r="G1793" s="10" t="str" cm="1">
        <f t="array" ref="G1793">_xlfn.IFS(Table1[[#This Row],[Performance Score]]&gt;=80,"Excellent",Table1[[#This Row],[Performance Score]]&gt;=60,"Good",Table1[[#This Row],[Performance Score]]&gt;=40,"Need Improvement")</f>
        <v>Good</v>
      </c>
      <c r="H1793" s="30">
        <f>Table1[[#This Row],[Bonus]]/Table1[[#This Row],[Basic Salary]]</f>
        <v>0.20354247973581507</v>
      </c>
      <c r="I1793" s="10">
        <f ca="1">DATEDIF(Table1[[#This Row],[Date of Birth]],TODAY(),"y")</f>
        <v>20</v>
      </c>
      <c r="J1793" s="34">
        <v>44334</v>
      </c>
      <c r="K1793" s="33" t="str" cm="1">
        <f t="array" aca="1" ref="K1793" ca="1">_xlfn.IFS(L1793&lt;3,"Junior",L1793&lt;=7,"Mid-Level",L1793&gt;7,"Senior")</f>
        <v>Mid-Level</v>
      </c>
      <c r="L1793" s="46">
        <f ca="1">INT(YEARFRAC(Table1[[#This Row],[Joining Date]],TODAY(),1))</f>
        <v>5</v>
      </c>
      <c r="M1793" s="25" t="str">
        <f t="shared" ca="1" si="27"/>
        <v>No</v>
      </c>
      <c r="N1793" s="26">
        <f>YEAR(Table1[[#This Row],[Joining Date]])</f>
        <v>2021</v>
      </c>
      <c r="O1793" s="46">
        <f>MONTH(Table1[[#This Row],[Joining Date]])</f>
        <v>5</v>
      </c>
      <c r="P1793" s="26">
        <f ca="1">NETWORKDAYS(Table1[[#This Row],[Joining Date]],TODAY())</f>
        <v>1335</v>
      </c>
      <c r="Q1793" s="26" t="str">
        <f>LEFT(Table1[[#This Row],[Department]],5)&amp;"-"&amp;RIGHT(Table1[[#This Row],[Employee ID]],3)</f>
        <v>HR-865</v>
      </c>
      <c r="R1793" s="26" t="str">
        <f>LEFT(Table1[[#This Row],[Department]],3)</f>
        <v>HR</v>
      </c>
      <c r="S1793" s="37">
        <f>_xlfn.XLOOKUP(Table1[[#This Row],[City]],Table2[City],Table2[Bonus %])</f>
        <v>4</v>
      </c>
      <c r="U1793" s="48" t="str">
        <v xml:space="preserve">Swathi </v>
      </c>
      <c r="V1793" s="48" t="str">
        <v>Ramesh</v>
      </c>
    </row>
    <row r="1794" spans="1:22" x14ac:dyDescent="0.35">
      <c r="A1794" s="7" t="s">
        <v>1278</v>
      </c>
      <c r="B1794" s="40" t="str">
        <f>LEFT(Table1[[#This Row],[Employee Name]],FIND(" ",Table1[[#This Row],[Employee Name]]))</f>
        <v xml:space="preserve">Aditya </v>
      </c>
      <c r="C1794" s="40" t="str">
        <f>RIGHT(Table1[[#This Row],[Employee Name]],LEN(Table1[[#This Row],[Employee Name]])-FIND(" ",Table1[[#This Row],[Employee Name]]))</f>
        <v>Kapoor</v>
      </c>
      <c r="D1794" s="22">
        <f>Table1[[#This Row],[Basic Salary]]+Table1[[#This Row],[Bonus]]</f>
        <v>104217</v>
      </c>
      <c r="E1794" s="8">
        <v>82</v>
      </c>
      <c r="F1794" s="45">
        <v>44</v>
      </c>
      <c r="G1794" s="8" t="str" cm="1">
        <f t="array" ref="G1794">_xlfn.IFS(Table1[[#This Row],[Performance Score]]&gt;=80,"Excellent",Table1[[#This Row],[Performance Score]]&gt;=60,"Good",Table1[[#This Row],[Performance Score]]&gt;=40,"Need Improvement")</f>
        <v>Need Improvement</v>
      </c>
      <c r="H1794" s="29">
        <f>Table1[[#This Row],[Bonus]]/Table1[[#This Row],[Basic Salary]]</f>
        <v>0.36816194714662676</v>
      </c>
      <c r="I1794" s="8">
        <f ca="1">DATEDIF(Table1[[#This Row],[Date of Birth]],TODAY(),"y")</f>
        <v>35</v>
      </c>
      <c r="J1794" s="33">
        <v>45782</v>
      </c>
      <c r="K1794" s="33" t="str" cm="1">
        <f t="array" aca="1" ref="K1794" ca="1">_xlfn.IFS(L1794&lt;3,"Junior",L1794&lt;=7,"Mid-Level",L1794&gt;7,"Senior")</f>
        <v>Junior</v>
      </c>
      <c r="L1794" s="45">
        <f ca="1">INT(YEARFRAC(Table1[[#This Row],[Joining Date]],TODAY(),1))</f>
        <v>1</v>
      </c>
      <c r="M1794" s="25" t="str">
        <f t="shared" ref="M1794:M1857" ca="1" si="28">IF(L1794&gt;5,"Yes","No")</f>
        <v>No</v>
      </c>
      <c r="N1794" s="25">
        <f>YEAR(Table1[[#This Row],[Joining Date]])</f>
        <v>2025</v>
      </c>
      <c r="O1794" s="45">
        <f>MONTH(Table1[[#This Row],[Joining Date]])</f>
        <v>5</v>
      </c>
      <c r="P1794" s="25">
        <f ca="1">NETWORKDAYS(Table1[[#This Row],[Joining Date]],TODAY())</f>
        <v>301</v>
      </c>
      <c r="Q1794" s="25" t="str">
        <f>LEFT(Table1[[#This Row],[Department]],5)&amp;"-"&amp;RIGHT(Table1[[#This Row],[Employee ID]],3)</f>
        <v>Finan-222</v>
      </c>
      <c r="R1794" s="25" t="str">
        <f>LEFT(Table1[[#This Row],[Department]],3)</f>
        <v>Fin</v>
      </c>
      <c r="S1794" s="36">
        <f>_xlfn.XLOOKUP(Table1[[#This Row],[City]],Table2[City],Table2[Bonus %])</f>
        <v>5</v>
      </c>
      <c r="U1794" s="48" t="str">
        <v xml:space="preserve">Aditya </v>
      </c>
      <c r="V1794" s="48" t="str">
        <v>Kapoor</v>
      </c>
    </row>
    <row r="1795" spans="1:22" x14ac:dyDescent="0.35">
      <c r="A1795" s="9" t="s">
        <v>4565</v>
      </c>
      <c r="B1795" s="41" t="str">
        <f>LEFT(Table1[[#This Row],[Employee Name]],FIND(" ",Table1[[#This Row],[Employee Name]]))</f>
        <v xml:space="preserve">Rahul </v>
      </c>
      <c r="C1795" s="41" t="str">
        <f>RIGHT(Table1[[#This Row],[Employee Name]],LEN(Table1[[#This Row],[Employee Name]])-FIND(" ",Table1[[#This Row],[Employee Name]]))</f>
        <v>Verma</v>
      </c>
      <c r="D1795" s="23">
        <f>Table1[[#This Row],[Basic Salary]]+Table1[[#This Row],[Bonus]]</f>
        <v>104212</v>
      </c>
      <c r="E1795" s="10">
        <v>83</v>
      </c>
      <c r="F1795" s="46">
        <v>64</v>
      </c>
      <c r="G1795" s="10" t="str" cm="1">
        <f t="array" ref="G1795">_xlfn.IFS(Table1[[#This Row],[Performance Score]]&gt;=80,"Excellent",Table1[[#This Row],[Performance Score]]&gt;=60,"Good",Table1[[#This Row],[Performance Score]]&gt;=40,"Need Improvement")</f>
        <v>Good</v>
      </c>
      <c r="H1795" s="30">
        <f>Table1[[#This Row],[Bonus]]/Table1[[#This Row],[Basic Salary]]</f>
        <v>0.23107819163388502</v>
      </c>
      <c r="I1795" s="10">
        <f ca="1">DATEDIF(Table1[[#This Row],[Date of Birth]],TODAY(),"y")</f>
        <v>23</v>
      </c>
      <c r="J1795" s="34">
        <v>43127</v>
      </c>
      <c r="K1795" s="33" t="str" cm="1">
        <f t="array" aca="1" ref="K1795" ca="1">_xlfn.IFS(L1795&lt;3,"Junior",L1795&lt;=7,"Mid-Level",L1795&gt;7,"Senior")</f>
        <v>Senior</v>
      </c>
      <c r="L1795" s="46">
        <f ca="1">INT(YEARFRAC(Table1[[#This Row],[Joining Date]],TODAY(),1))</f>
        <v>8</v>
      </c>
      <c r="M1795" s="25" t="str">
        <f t="shared" ca="1" si="28"/>
        <v>Yes</v>
      </c>
      <c r="N1795" s="26">
        <f>YEAR(Table1[[#This Row],[Joining Date]])</f>
        <v>2018</v>
      </c>
      <c r="O1795" s="46">
        <f>MONTH(Table1[[#This Row],[Joining Date]])</f>
        <v>1</v>
      </c>
      <c r="P1795" s="26">
        <f ca="1">NETWORKDAYS(Table1[[#This Row],[Joining Date]],TODAY())</f>
        <v>2196</v>
      </c>
      <c r="Q1795" s="26" t="str">
        <f>LEFT(Table1[[#This Row],[Department]],5)&amp;"-"&amp;RIGHT(Table1[[#This Row],[Employee ID]],3)</f>
        <v>Finan-509</v>
      </c>
      <c r="R1795" s="26" t="str">
        <f>LEFT(Table1[[#This Row],[Department]],3)</f>
        <v>Fin</v>
      </c>
      <c r="S1795" s="37">
        <f>_xlfn.XLOOKUP(Table1[[#This Row],[City]],Table2[City],Table2[Bonus %])</f>
        <v>5</v>
      </c>
      <c r="U1795" s="48" t="str">
        <v xml:space="preserve">Rahul </v>
      </c>
      <c r="V1795" s="48" t="str">
        <v>Verma</v>
      </c>
    </row>
    <row r="1796" spans="1:22" x14ac:dyDescent="0.35">
      <c r="A1796" s="7" t="s">
        <v>2613</v>
      </c>
      <c r="B1796" s="40" t="str">
        <f>LEFT(Table1[[#This Row],[Employee Name]],FIND(" ",Table1[[#This Row],[Employee Name]]))</f>
        <v xml:space="preserve">Pooja </v>
      </c>
      <c r="C1796" s="40" t="str">
        <f>RIGHT(Table1[[#This Row],[Employee Name]],LEN(Table1[[#This Row],[Employee Name]])-FIND(" ",Table1[[#This Row],[Employee Name]]))</f>
        <v>Das</v>
      </c>
      <c r="D1796" s="22">
        <f>Table1[[#This Row],[Basic Salary]]+Table1[[#This Row],[Bonus]]</f>
        <v>104204</v>
      </c>
      <c r="E1796" s="8">
        <v>69</v>
      </c>
      <c r="F1796" s="45">
        <v>93</v>
      </c>
      <c r="G1796" s="8" t="str" cm="1">
        <f t="array" ref="G1796">_xlfn.IFS(Table1[[#This Row],[Performance Score]]&gt;=80,"Excellent",Table1[[#This Row],[Performance Score]]&gt;=60,"Good",Table1[[#This Row],[Performance Score]]&gt;=40,"Need Improvement")</f>
        <v>Excellent</v>
      </c>
      <c r="H1796" s="29">
        <f>Table1[[#This Row],[Bonus]]/Table1[[#This Row],[Basic Salary]]</f>
        <v>0.20980344351177829</v>
      </c>
      <c r="I1796" s="8">
        <f ca="1">DATEDIF(Table1[[#This Row],[Date of Birth]],TODAY(),"y")</f>
        <v>15</v>
      </c>
      <c r="J1796" s="33">
        <v>44701</v>
      </c>
      <c r="K1796" s="33" t="str" cm="1">
        <f t="array" aca="1" ref="K1796" ca="1">_xlfn.IFS(L1796&lt;3,"Junior",L1796&lt;=7,"Mid-Level",L1796&gt;7,"Senior")</f>
        <v>Mid-Level</v>
      </c>
      <c r="L1796" s="45">
        <f ca="1">INT(YEARFRAC(Table1[[#This Row],[Joining Date]],TODAY(),1))</f>
        <v>4</v>
      </c>
      <c r="M1796" s="25" t="str">
        <f t="shared" ca="1" si="28"/>
        <v>No</v>
      </c>
      <c r="N1796" s="25">
        <f>YEAR(Table1[[#This Row],[Joining Date]])</f>
        <v>2022</v>
      </c>
      <c r="O1796" s="45">
        <f>MONTH(Table1[[#This Row],[Joining Date]])</f>
        <v>5</v>
      </c>
      <c r="P1796" s="25">
        <f ca="1">NETWORKDAYS(Table1[[#This Row],[Joining Date]],TODAY())</f>
        <v>1072</v>
      </c>
      <c r="Q1796" s="25" t="str">
        <f>LEFT(Table1[[#This Row],[Department]],5)&amp;"-"&amp;RIGHT(Table1[[#This Row],[Employee ID]],3)</f>
        <v>HR-557</v>
      </c>
      <c r="R1796" s="25" t="str">
        <f>LEFT(Table1[[#This Row],[Department]],3)</f>
        <v>HR</v>
      </c>
      <c r="S1796" s="36">
        <f>_xlfn.XLOOKUP(Table1[[#This Row],[City]],Table2[City],Table2[Bonus %])</f>
        <v>4</v>
      </c>
      <c r="U1796" s="48" t="str">
        <v xml:space="preserve">Pooja </v>
      </c>
      <c r="V1796" s="48" t="str">
        <v>Das</v>
      </c>
    </row>
    <row r="1797" spans="1:22" x14ac:dyDescent="0.35">
      <c r="A1797" s="9" t="s">
        <v>1181</v>
      </c>
      <c r="B1797" s="41" t="str">
        <f>LEFT(Table1[[#This Row],[Employee Name]],FIND(" ",Table1[[#This Row],[Employee Name]]))</f>
        <v xml:space="preserve">Meera </v>
      </c>
      <c r="C1797" s="41" t="str">
        <f>RIGHT(Table1[[#This Row],[Employee Name]],LEN(Table1[[#This Row],[Employee Name]])-FIND(" ",Table1[[#This Row],[Employee Name]]))</f>
        <v>Joshi</v>
      </c>
      <c r="D1797" s="23">
        <f>Table1[[#This Row],[Basic Salary]]+Table1[[#This Row],[Bonus]]</f>
        <v>104175</v>
      </c>
      <c r="E1797" s="10">
        <v>83</v>
      </c>
      <c r="F1797" s="46">
        <v>51</v>
      </c>
      <c r="G1797" s="10" t="str" cm="1">
        <f t="array" ref="G1797">_xlfn.IFS(Table1[[#This Row],[Performance Score]]&gt;=80,"Excellent",Table1[[#This Row],[Performance Score]]&gt;=60,"Good",Table1[[#This Row],[Performance Score]]&gt;=40,"Need Improvement")</f>
        <v>Need Improvement</v>
      </c>
      <c r="H1797" s="30">
        <f>Table1[[#This Row],[Bonus]]/Table1[[#This Row],[Basic Salary]]</f>
        <v>0.22360168197514624</v>
      </c>
      <c r="I1797" s="10">
        <f ca="1">DATEDIF(Table1[[#This Row],[Date of Birth]],TODAY(),"y")</f>
        <v>38</v>
      </c>
      <c r="J1797" s="34">
        <v>42469</v>
      </c>
      <c r="K1797" s="33" t="str" cm="1">
        <f t="array" aca="1" ref="K1797" ca="1">_xlfn.IFS(L1797&lt;3,"Junior",L1797&lt;=7,"Mid-Level",L1797&gt;7,"Senior")</f>
        <v>Senior</v>
      </c>
      <c r="L1797" s="46">
        <f ca="1">INT(YEARFRAC(Table1[[#This Row],[Joining Date]],TODAY(),1))</f>
        <v>10</v>
      </c>
      <c r="M1797" s="25" t="str">
        <f t="shared" ca="1" si="28"/>
        <v>Yes</v>
      </c>
      <c r="N1797" s="26">
        <f>YEAR(Table1[[#This Row],[Joining Date]])</f>
        <v>2016</v>
      </c>
      <c r="O1797" s="46">
        <f>MONTH(Table1[[#This Row],[Joining Date]])</f>
        <v>4</v>
      </c>
      <c r="P1797" s="26">
        <f ca="1">NETWORKDAYS(Table1[[#This Row],[Joining Date]],TODAY())</f>
        <v>2666</v>
      </c>
      <c r="Q1797" s="26" t="str">
        <f>LEFT(Table1[[#This Row],[Department]],5)&amp;"-"&amp;RIGHT(Table1[[#This Row],[Employee ID]],3)</f>
        <v>Opera-125</v>
      </c>
      <c r="R1797" s="26" t="str">
        <f>LEFT(Table1[[#This Row],[Department]],3)</f>
        <v>Ope</v>
      </c>
      <c r="S1797" s="37">
        <f>_xlfn.XLOOKUP(Table1[[#This Row],[City]],Table2[City],Table2[Bonus %])</f>
        <v>4</v>
      </c>
      <c r="U1797" s="48" t="str">
        <v xml:space="preserve">Meera </v>
      </c>
      <c r="V1797" s="48" t="str">
        <v>Joshi</v>
      </c>
    </row>
    <row r="1798" spans="1:22" x14ac:dyDescent="0.35">
      <c r="A1798" s="7" t="s">
        <v>1032</v>
      </c>
      <c r="B1798" s="40" t="str">
        <f>LEFT(Table1[[#This Row],[Employee Name]],FIND(" ",Table1[[#This Row],[Employee Name]]))</f>
        <v xml:space="preserve">Nisha </v>
      </c>
      <c r="C1798" s="40" t="str">
        <f>RIGHT(Table1[[#This Row],[Employee Name]],LEN(Table1[[#This Row],[Employee Name]])-FIND(" ",Table1[[#This Row],[Employee Name]]))</f>
        <v>Kapoor</v>
      </c>
      <c r="D1798" s="22">
        <f>Table1[[#This Row],[Basic Salary]]+Table1[[#This Row],[Bonus]]</f>
        <v>104152</v>
      </c>
      <c r="E1798" s="8">
        <v>87</v>
      </c>
      <c r="F1798" s="45">
        <v>50</v>
      </c>
      <c r="G1798" s="8" t="str" cm="1">
        <f t="array" ref="G1798">_xlfn.IFS(Table1[[#This Row],[Performance Score]]&gt;=80,"Excellent",Table1[[#This Row],[Performance Score]]&gt;=60,"Good",Table1[[#This Row],[Performance Score]]&gt;=40,"Need Improvement")</f>
        <v>Need Improvement</v>
      </c>
      <c r="H1798" s="29">
        <f>Table1[[#This Row],[Bonus]]/Table1[[#This Row],[Basic Salary]]</f>
        <v>0.12033561017587265</v>
      </c>
      <c r="I1798" s="8">
        <f ca="1">DATEDIF(Table1[[#This Row],[Date of Birth]],TODAY(),"y")</f>
        <v>42</v>
      </c>
      <c r="J1798" s="33">
        <v>44405</v>
      </c>
      <c r="K1798" s="33" t="str" cm="1">
        <f t="array" aca="1" ref="K1798" ca="1">_xlfn.IFS(L1798&lt;3,"Junior",L1798&lt;=7,"Mid-Level",L1798&gt;7,"Senior")</f>
        <v>Mid-Level</v>
      </c>
      <c r="L1798" s="45">
        <f ca="1">INT(YEARFRAC(Table1[[#This Row],[Joining Date]],TODAY(),1))</f>
        <v>4</v>
      </c>
      <c r="M1798" s="25" t="str">
        <f t="shared" ca="1" si="28"/>
        <v>No</v>
      </c>
      <c r="N1798" s="25">
        <f>YEAR(Table1[[#This Row],[Joining Date]])</f>
        <v>2021</v>
      </c>
      <c r="O1798" s="45">
        <f>MONTH(Table1[[#This Row],[Joining Date]])</f>
        <v>7</v>
      </c>
      <c r="P1798" s="25">
        <f ca="1">NETWORKDAYS(Table1[[#This Row],[Joining Date]],TODAY())</f>
        <v>1284</v>
      </c>
      <c r="Q1798" s="25" t="str">
        <f>LEFT(Table1[[#This Row],[Department]],5)&amp;"-"&amp;RIGHT(Table1[[#This Row],[Employee ID]],3)</f>
        <v>IT-976</v>
      </c>
      <c r="R1798" s="25" t="str">
        <f>LEFT(Table1[[#This Row],[Department]],3)</f>
        <v>IT</v>
      </c>
      <c r="S1798" s="36">
        <f>_xlfn.XLOOKUP(Table1[[#This Row],[City]],Table2[City],Table2[Bonus %])</f>
        <v>5</v>
      </c>
      <c r="U1798" s="48" t="str">
        <v xml:space="preserve">Nisha </v>
      </c>
      <c r="V1798" s="48" t="str">
        <v>Kapoor</v>
      </c>
    </row>
    <row r="1799" spans="1:22" x14ac:dyDescent="0.35">
      <c r="A1799" s="9" t="s">
        <v>3758</v>
      </c>
      <c r="B1799" s="41" t="str">
        <f>LEFT(Table1[[#This Row],[Employee Name]],FIND(" ",Table1[[#This Row],[Employee Name]]))</f>
        <v xml:space="preserve">Gayathri </v>
      </c>
      <c r="C1799" s="41" t="str">
        <f>RIGHT(Table1[[#This Row],[Employee Name]],LEN(Table1[[#This Row],[Employee Name]])-FIND(" ",Table1[[#This Row],[Employee Name]]))</f>
        <v>Iyer</v>
      </c>
      <c r="D1799" s="23">
        <f>Table1[[#This Row],[Basic Salary]]+Table1[[#This Row],[Bonus]]</f>
        <v>104136</v>
      </c>
      <c r="E1799" s="10">
        <v>74</v>
      </c>
      <c r="F1799" s="46">
        <v>72</v>
      </c>
      <c r="G1799" s="10" t="str" cm="1">
        <f t="array" ref="G1799">_xlfn.IFS(Table1[[#This Row],[Performance Score]]&gt;=80,"Excellent",Table1[[#This Row],[Performance Score]]&gt;=60,"Good",Table1[[#This Row],[Performance Score]]&gt;=40,"Need Improvement")</f>
        <v>Good</v>
      </c>
      <c r="H1799" s="30">
        <f>Table1[[#This Row],[Bonus]]/Table1[[#This Row],[Basic Salary]]</f>
        <v>0.22783063917088181</v>
      </c>
      <c r="I1799" s="10">
        <f ca="1">DATEDIF(Table1[[#This Row],[Date of Birth]],TODAY(),"y")</f>
        <v>36</v>
      </c>
      <c r="J1799" s="34">
        <v>43050</v>
      </c>
      <c r="K1799" s="33" t="str" cm="1">
        <f t="array" aca="1" ref="K1799" ca="1">_xlfn.IFS(L1799&lt;3,"Junior",L1799&lt;=7,"Mid-Level",L1799&gt;7,"Senior")</f>
        <v>Senior</v>
      </c>
      <c r="L1799" s="46">
        <f ca="1">INT(YEARFRAC(Table1[[#This Row],[Joining Date]],TODAY(),1))</f>
        <v>8</v>
      </c>
      <c r="M1799" s="25" t="str">
        <f t="shared" ca="1" si="28"/>
        <v>Yes</v>
      </c>
      <c r="N1799" s="26">
        <f>YEAR(Table1[[#This Row],[Joining Date]])</f>
        <v>2017</v>
      </c>
      <c r="O1799" s="46">
        <f>MONTH(Table1[[#This Row],[Joining Date]])</f>
        <v>11</v>
      </c>
      <c r="P1799" s="26">
        <f ca="1">NETWORKDAYS(Table1[[#This Row],[Joining Date]],TODAY())</f>
        <v>2251</v>
      </c>
      <c r="Q1799" s="26" t="str">
        <f>LEFT(Table1[[#This Row],[Department]],5)&amp;"-"&amp;RIGHT(Table1[[#This Row],[Employee ID]],3)</f>
        <v>IT-702</v>
      </c>
      <c r="R1799" s="26" t="str">
        <f>LEFT(Table1[[#This Row],[Department]],3)</f>
        <v>IT</v>
      </c>
      <c r="S1799" s="37">
        <f>_xlfn.XLOOKUP(Table1[[#This Row],[City]],Table2[City],Table2[Bonus %])</f>
        <v>7</v>
      </c>
      <c r="U1799" s="48" t="str">
        <v xml:space="preserve">Gayathri </v>
      </c>
      <c r="V1799" s="48" t="str">
        <v>Iyer</v>
      </c>
    </row>
    <row r="1800" spans="1:22" x14ac:dyDescent="0.35">
      <c r="A1800" s="7" t="s">
        <v>1227</v>
      </c>
      <c r="B1800" s="40" t="str">
        <f>LEFT(Table1[[#This Row],[Employee Name]],FIND(" ",Table1[[#This Row],[Employee Name]]))</f>
        <v xml:space="preserve">Ishita </v>
      </c>
      <c r="C1800" s="40" t="str">
        <f>RIGHT(Table1[[#This Row],[Employee Name]],LEN(Table1[[#This Row],[Employee Name]])-FIND(" ",Table1[[#This Row],[Employee Name]]))</f>
        <v>Roy</v>
      </c>
      <c r="D1800" s="22">
        <f>Table1[[#This Row],[Basic Salary]]+Table1[[#This Row],[Bonus]]</f>
        <v>104123</v>
      </c>
      <c r="E1800" s="8">
        <v>87</v>
      </c>
      <c r="F1800" s="45">
        <v>52</v>
      </c>
      <c r="G1800" s="8" t="str" cm="1">
        <f t="array" ref="G1800">_xlfn.IFS(Table1[[#This Row],[Performance Score]]&gt;=80,"Excellent",Table1[[#This Row],[Performance Score]]&gt;=60,"Good",Table1[[#This Row],[Performance Score]]&gt;=40,"Need Improvement")</f>
        <v>Need Improvement</v>
      </c>
      <c r="H1800" s="29">
        <f>Table1[[#This Row],[Bonus]]/Table1[[#This Row],[Basic Salary]]</f>
        <v>0.38577531708745361</v>
      </c>
      <c r="I1800" s="8">
        <f ca="1">DATEDIF(Table1[[#This Row],[Date of Birth]],TODAY(),"y")</f>
        <v>17</v>
      </c>
      <c r="J1800" s="33">
        <v>42206</v>
      </c>
      <c r="K1800" s="33" t="str" cm="1">
        <f t="array" aca="1" ref="K1800" ca="1">_xlfn.IFS(L1800&lt;3,"Junior",L1800&lt;=7,"Mid-Level",L1800&gt;7,"Senior")</f>
        <v>Senior</v>
      </c>
      <c r="L1800" s="45">
        <f ca="1">INT(YEARFRAC(Table1[[#This Row],[Joining Date]],TODAY(),1))</f>
        <v>10</v>
      </c>
      <c r="M1800" s="25" t="str">
        <f t="shared" ca="1" si="28"/>
        <v>Yes</v>
      </c>
      <c r="N1800" s="25">
        <f>YEAR(Table1[[#This Row],[Joining Date]])</f>
        <v>2015</v>
      </c>
      <c r="O1800" s="45">
        <f>MONTH(Table1[[#This Row],[Joining Date]])</f>
        <v>7</v>
      </c>
      <c r="P1800" s="25">
        <f ca="1">NETWORKDAYS(Table1[[#This Row],[Joining Date]],TODAY())</f>
        <v>2855</v>
      </c>
      <c r="Q1800" s="25" t="str">
        <f>LEFT(Table1[[#This Row],[Department]],5)&amp;"-"&amp;RIGHT(Table1[[#This Row],[Employee ID]],3)</f>
        <v>Sales-171</v>
      </c>
      <c r="R1800" s="25" t="str">
        <f>LEFT(Table1[[#This Row],[Department]],3)</f>
        <v>Sal</v>
      </c>
      <c r="S1800" s="36">
        <f>_xlfn.XLOOKUP(Table1[[#This Row],[City]],Table2[City],Table2[Bonus %])</f>
        <v>6</v>
      </c>
      <c r="U1800" s="48" t="str">
        <v xml:space="preserve">Ishita </v>
      </c>
      <c r="V1800" s="48" t="str">
        <v>Roy</v>
      </c>
    </row>
    <row r="1801" spans="1:22" x14ac:dyDescent="0.35">
      <c r="A1801" s="9" t="s">
        <v>2140</v>
      </c>
      <c r="B1801" s="41" t="str">
        <f>LEFT(Table1[[#This Row],[Employee Name]],FIND(" ",Table1[[#This Row],[Employee Name]]))</f>
        <v xml:space="preserve">Gayathri </v>
      </c>
      <c r="C1801" s="41" t="str">
        <f>RIGHT(Table1[[#This Row],[Employee Name]],LEN(Table1[[#This Row],[Employee Name]])-FIND(" ",Table1[[#This Row],[Employee Name]]))</f>
        <v>Iyer</v>
      </c>
      <c r="D1801" s="23">
        <f>Table1[[#This Row],[Basic Salary]]+Table1[[#This Row],[Bonus]]</f>
        <v>104100</v>
      </c>
      <c r="E1801" s="10">
        <v>63</v>
      </c>
      <c r="F1801" s="46">
        <v>44</v>
      </c>
      <c r="G1801" s="10" t="str" cm="1">
        <f t="array" ref="G1801">_xlfn.IFS(Table1[[#This Row],[Performance Score]]&gt;=80,"Excellent",Table1[[#This Row],[Performance Score]]&gt;=60,"Good",Table1[[#This Row],[Performance Score]]&gt;=40,"Need Improvement")</f>
        <v>Need Improvement</v>
      </c>
      <c r="H1801" s="30">
        <f>Table1[[#This Row],[Bonus]]/Table1[[#This Row],[Basic Salary]]</f>
        <v>0.28265155248891077</v>
      </c>
      <c r="I1801" s="10">
        <f ca="1">DATEDIF(Table1[[#This Row],[Date of Birth]],TODAY(),"y")</f>
        <v>20</v>
      </c>
      <c r="J1801" s="34">
        <v>43634</v>
      </c>
      <c r="K1801" s="33" t="str" cm="1">
        <f t="array" aca="1" ref="K1801" ca="1">_xlfn.IFS(L1801&lt;3,"Junior",L1801&lt;=7,"Mid-Level",L1801&gt;7,"Senior")</f>
        <v>Mid-Level</v>
      </c>
      <c r="L1801" s="46">
        <f ca="1">INT(YEARFRAC(Table1[[#This Row],[Joining Date]],TODAY(),1))</f>
        <v>7</v>
      </c>
      <c r="M1801" s="25" t="str">
        <f t="shared" ca="1" si="28"/>
        <v>Yes</v>
      </c>
      <c r="N1801" s="26">
        <f>YEAR(Table1[[#This Row],[Joining Date]])</f>
        <v>2019</v>
      </c>
      <c r="O1801" s="46">
        <f>MONTH(Table1[[#This Row],[Joining Date]])</f>
        <v>6</v>
      </c>
      <c r="P1801" s="26">
        <f ca="1">NETWORKDAYS(Table1[[#This Row],[Joining Date]],TODAY())</f>
        <v>1835</v>
      </c>
      <c r="Q1801" s="26" t="str">
        <f>LEFT(Table1[[#This Row],[Department]],5)&amp;"-"&amp;RIGHT(Table1[[#This Row],[Employee ID]],3)</f>
        <v>Marke-084</v>
      </c>
      <c r="R1801" s="26" t="str">
        <f>LEFT(Table1[[#This Row],[Department]],3)</f>
        <v>Mar</v>
      </c>
      <c r="S1801" s="37">
        <f>_xlfn.XLOOKUP(Table1[[#This Row],[City]],Table2[City],Table2[Bonus %])</f>
        <v>4</v>
      </c>
      <c r="U1801" s="48" t="str">
        <v xml:space="preserve">Gayathri </v>
      </c>
      <c r="V1801" s="48" t="str">
        <v>Iyer</v>
      </c>
    </row>
    <row r="1802" spans="1:22" x14ac:dyDescent="0.35">
      <c r="A1802" s="7" t="s">
        <v>3876</v>
      </c>
      <c r="B1802" s="40" t="str">
        <f>LEFT(Table1[[#This Row],[Employee Name]],FIND(" ",Table1[[#This Row],[Employee Name]]))</f>
        <v xml:space="preserve">Ananya </v>
      </c>
      <c r="C1802" s="40" t="str">
        <f>RIGHT(Table1[[#This Row],[Employee Name]],LEN(Table1[[#This Row],[Employee Name]])-FIND(" ",Table1[[#This Row],[Employee Name]]))</f>
        <v>Rao</v>
      </c>
      <c r="D1802" s="22">
        <f>Table1[[#This Row],[Basic Salary]]+Table1[[#This Row],[Bonus]]</f>
        <v>104097</v>
      </c>
      <c r="E1802" s="8">
        <v>100</v>
      </c>
      <c r="F1802" s="45">
        <v>56</v>
      </c>
      <c r="G1802" s="8" t="str" cm="1">
        <f t="array" ref="G1802">_xlfn.IFS(Table1[[#This Row],[Performance Score]]&gt;=80,"Excellent",Table1[[#This Row],[Performance Score]]&gt;=60,"Good",Table1[[#This Row],[Performance Score]]&gt;=40,"Need Improvement")</f>
        <v>Need Improvement</v>
      </c>
      <c r="H1802" s="29">
        <f>Table1[[#This Row],[Bonus]]/Table1[[#This Row],[Basic Salary]]</f>
        <v>8.1785777380568858E-2</v>
      </c>
      <c r="I1802" s="8">
        <f ca="1">DATEDIF(Table1[[#This Row],[Date of Birth]],TODAY(),"y")</f>
        <v>44</v>
      </c>
      <c r="J1802" s="33">
        <v>43313</v>
      </c>
      <c r="K1802" s="33" t="str" cm="1">
        <f t="array" aca="1" ref="K1802" ca="1">_xlfn.IFS(L1802&lt;3,"Junior",L1802&lt;=7,"Mid-Level",L1802&gt;7,"Senior")</f>
        <v>Mid-Level</v>
      </c>
      <c r="L1802" s="45">
        <f ca="1">INT(YEARFRAC(Table1[[#This Row],[Joining Date]],TODAY(),1))</f>
        <v>7</v>
      </c>
      <c r="M1802" s="25" t="str">
        <f t="shared" ca="1" si="28"/>
        <v>Yes</v>
      </c>
      <c r="N1802" s="25">
        <f>YEAR(Table1[[#This Row],[Joining Date]])</f>
        <v>2018</v>
      </c>
      <c r="O1802" s="45">
        <f>MONTH(Table1[[#This Row],[Joining Date]])</f>
        <v>8</v>
      </c>
      <c r="P1802" s="25">
        <f ca="1">NETWORKDAYS(Table1[[#This Row],[Joining Date]],TODAY())</f>
        <v>2064</v>
      </c>
      <c r="Q1802" s="25" t="str">
        <f>LEFT(Table1[[#This Row],[Department]],5)&amp;"-"&amp;RIGHT(Table1[[#This Row],[Employee ID]],3)</f>
        <v>Sales-820</v>
      </c>
      <c r="R1802" s="25" t="str">
        <f>LEFT(Table1[[#This Row],[Department]],3)</f>
        <v>Sal</v>
      </c>
      <c r="S1802" s="36">
        <f>_xlfn.XLOOKUP(Table1[[#This Row],[City]],Table2[City],Table2[Bonus %])</f>
        <v>7</v>
      </c>
      <c r="U1802" s="48" t="str">
        <v xml:space="preserve">Ananya </v>
      </c>
      <c r="V1802" s="48" t="str">
        <v>Rao</v>
      </c>
    </row>
    <row r="1803" spans="1:22" x14ac:dyDescent="0.35">
      <c r="A1803" s="9" t="s">
        <v>2800</v>
      </c>
      <c r="B1803" s="41" t="str">
        <f>LEFT(Table1[[#This Row],[Employee Name]],FIND(" ",Table1[[#This Row],[Employee Name]]))</f>
        <v xml:space="preserve">Priya </v>
      </c>
      <c r="C1803" s="41" t="str">
        <f>RIGHT(Table1[[#This Row],[Employee Name]],LEN(Table1[[#This Row],[Employee Name]])-FIND(" ",Table1[[#This Row],[Employee Name]]))</f>
        <v>Reddy</v>
      </c>
      <c r="D1803" s="23">
        <f>Table1[[#This Row],[Basic Salary]]+Table1[[#This Row],[Bonus]]</f>
        <v>104067</v>
      </c>
      <c r="E1803" s="10">
        <v>74</v>
      </c>
      <c r="F1803" s="46">
        <v>55</v>
      </c>
      <c r="G1803" s="10" t="str" cm="1">
        <f t="array" ref="G1803">_xlfn.IFS(Table1[[#This Row],[Performance Score]]&gt;=80,"Excellent",Table1[[#This Row],[Performance Score]]&gt;=60,"Good",Table1[[#This Row],[Performance Score]]&gt;=40,"Need Improvement")</f>
        <v>Need Improvement</v>
      </c>
      <c r="H1803" s="30">
        <f>Table1[[#This Row],[Bonus]]/Table1[[#This Row],[Basic Salary]]</f>
        <v>0.19670886949322111</v>
      </c>
      <c r="I1803" s="10">
        <f ca="1">DATEDIF(Table1[[#This Row],[Date of Birth]],TODAY(),"y")</f>
        <v>34</v>
      </c>
      <c r="J1803" s="34">
        <v>42436</v>
      </c>
      <c r="K1803" s="33" t="str" cm="1">
        <f t="array" aca="1" ref="K1803" ca="1">_xlfn.IFS(L1803&lt;3,"Junior",L1803&lt;=7,"Mid-Level",L1803&gt;7,"Senior")</f>
        <v>Senior</v>
      </c>
      <c r="L1803" s="46">
        <f ca="1">INT(YEARFRAC(Table1[[#This Row],[Joining Date]],TODAY(),1))</f>
        <v>10</v>
      </c>
      <c r="M1803" s="25" t="str">
        <f t="shared" ca="1" si="28"/>
        <v>Yes</v>
      </c>
      <c r="N1803" s="26">
        <f>YEAR(Table1[[#This Row],[Joining Date]])</f>
        <v>2016</v>
      </c>
      <c r="O1803" s="46">
        <f>MONTH(Table1[[#This Row],[Joining Date]])</f>
        <v>3</v>
      </c>
      <c r="P1803" s="26">
        <f ca="1">NETWORKDAYS(Table1[[#This Row],[Joining Date]],TODAY())</f>
        <v>2691</v>
      </c>
      <c r="Q1803" s="26" t="str">
        <f>LEFT(Table1[[#This Row],[Department]],5)&amp;"-"&amp;RIGHT(Table1[[#This Row],[Employee ID]],3)</f>
        <v>IT-744</v>
      </c>
      <c r="R1803" s="26" t="str">
        <f>LEFT(Table1[[#This Row],[Department]],3)</f>
        <v>IT</v>
      </c>
      <c r="S1803" s="37">
        <f>_xlfn.XLOOKUP(Table1[[#This Row],[City]],Table2[City],Table2[Bonus %])</f>
        <v>8</v>
      </c>
      <c r="U1803" s="48" t="str">
        <v xml:space="preserve">Priya </v>
      </c>
      <c r="V1803" s="48" t="str">
        <v>Reddy</v>
      </c>
    </row>
    <row r="1804" spans="1:22" x14ac:dyDescent="0.35">
      <c r="A1804" s="7" t="s">
        <v>4691</v>
      </c>
      <c r="B1804" s="40" t="str">
        <f>LEFT(Table1[[#This Row],[Employee Name]],FIND(" ",Table1[[#This Row],[Employee Name]]))</f>
        <v xml:space="preserve">Sneha </v>
      </c>
      <c r="C1804" s="40" t="str">
        <f>RIGHT(Table1[[#This Row],[Employee Name]],LEN(Table1[[#This Row],[Employee Name]])-FIND(" ",Table1[[#This Row],[Employee Name]]))</f>
        <v>Iyer</v>
      </c>
      <c r="D1804" s="22">
        <f>Table1[[#This Row],[Basic Salary]]+Table1[[#This Row],[Bonus]]</f>
        <v>104063</v>
      </c>
      <c r="E1804" s="8">
        <v>91</v>
      </c>
      <c r="F1804" s="45">
        <v>55</v>
      </c>
      <c r="G1804" s="8" t="str" cm="1">
        <f t="array" ref="G1804">_xlfn.IFS(Table1[[#This Row],[Performance Score]]&gt;=80,"Excellent",Table1[[#This Row],[Performance Score]]&gt;=60,"Good",Table1[[#This Row],[Performance Score]]&gt;=40,"Need Improvement")</f>
        <v>Need Improvement</v>
      </c>
      <c r="H1804" s="29">
        <f>Table1[[#This Row],[Bonus]]/Table1[[#This Row],[Basic Salary]]</f>
        <v>0.16895823504302307</v>
      </c>
      <c r="I1804" s="8">
        <f ca="1">DATEDIF(Table1[[#This Row],[Date of Birth]],TODAY(),"y")</f>
        <v>33</v>
      </c>
      <c r="J1804" s="33">
        <v>44621</v>
      </c>
      <c r="K1804" s="33" t="str" cm="1">
        <f t="array" aca="1" ref="K1804" ca="1">_xlfn.IFS(L1804&lt;3,"Junior",L1804&lt;=7,"Mid-Level",L1804&gt;7,"Senior")</f>
        <v>Mid-Level</v>
      </c>
      <c r="L1804" s="45">
        <f ca="1">INT(YEARFRAC(Table1[[#This Row],[Joining Date]],TODAY(),1))</f>
        <v>4</v>
      </c>
      <c r="M1804" s="25" t="str">
        <f t="shared" ca="1" si="28"/>
        <v>No</v>
      </c>
      <c r="N1804" s="25">
        <f>YEAR(Table1[[#This Row],[Joining Date]])</f>
        <v>2022</v>
      </c>
      <c r="O1804" s="45">
        <f>MONTH(Table1[[#This Row],[Joining Date]])</f>
        <v>3</v>
      </c>
      <c r="P1804" s="25">
        <f ca="1">NETWORKDAYS(Table1[[#This Row],[Joining Date]],TODAY())</f>
        <v>1130</v>
      </c>
      <c r="Q1804" s="25" t="str">
        <f>LEFT(Table1[[#This Row],[Department]],5)&amp;"-"&amp;RIGHT(Table1[[#This Row],[Employee ID]],3)</f>
        <v>Marke-635</v>
      </c>
      <c r="R1804" s="25" t="str">
        <f>LEFT(Table1[[#This Row],[Department]],3)</f>
        <v>Mar</v>
      </c>
      <c r="S1804" s="36">
        <f>_xlfn.XLOOKUP(Table1[[#This Row],[City]],Table2[City],Table2[Bonus %])</f>
        <v>7</v>
      </c>
      <c r="U1804" s="48" t="str">
        <v xml:space="preserve">Sneha </v>
      </c>
      <c r="V1804" s="48" t="str">
        <v>Iyer</v>
      </c>
    </row>
    <row r="1805" spans="1:22" x14ac:dyDescent="0.35">
      <c r="A1805" s="9" t="s">
        <v>1730</v>
      </c>
      <c r="B1805" s="41" t="str">
        <f>LEFT(Table1[[#This Row],[Employee Name]],FIND(" ",Table1[[#This Row],[Employee Name]]))</f>
        <v xml:space="preserve">Rahul </v>
      </c>
      <c r="C1805" s="41" t="str">
        <f>RIGHT(Table1[[#This Row],[Employee Name]],LEN(Table1[[#This Row],[Employee Name]])-FIND(" ",Table1[[#This Row],[Employee Name]]))</f>
        <v>Verma</v>
      </c>
      <c r="D1805" s="23">
        <f>Table1[[#This Row],[Basic Salary]]+Table1[[#This Row],[Bonus]]</f>
        <v>104053</v>
      </c>
      <c r="E1805" s="10">
        <v>89</v>
      </c>
      <c r="F1805" s="46">
        <v>75</v>
      </c>
      <c r="G1805" s="10" t="str" cm="1">
        <f t="array" ref="G1805">_xlfn.IFS(Table1[[#This Row],[Performance Score]]&gt;=80,"Excellent",Table1[[#This Row],[Performance Score]]&gt;=60,"Good",Table1[[#This Row],[Performance Score]]&gt;=40,"Need Improvement")</f>
        <v>Good</v>
      </c>
      <c r="H1805" s="30">
        <f>Table1[[#This Row],[Bonus]]/Table1[[#This Row],[Basic Salary]]</f>
        <v>9.5456172488577268E-2</v>
      </c>
      <c r="I1805" s="10">
        <f ca="1">DATEDIF(Table1[[#This Row],[Date of Birth]],TODAY(),"y")</f>
        <v>38</v>
      </c>
      <c r="J1805" s="34">
        <v>43107</v>
      </c>
      <c r="K1805" s="33" t="str" cm="1">
        <f t="array" aca="1" ref="K1805" ca="1">_xlfn.IFS(L1805&lt;3,"Junior",L1805&lt;=7,"Mid-Level",L1805&gt;7,"Senior")</f>
        <v>Senior</v>
      </c>
      <c r="L1805" s="46">
        <f ca="1">INT(YEARFRAC(Table1[[#This Row],[Joining Date]],TODAY(),1))</f>
        <v>8</v>
      </c>
      <c r="M1805" s="25" t="str">
        <f t="shared" ca="1" si="28"/>
        <v>Yes</v>
      </c>
      <c r="N1805" s="26">
        <f>YEAR(Table1[[#This Row],[Joining Date]])</f>
        <v>2018</v>
      </c>
      <c r="O1805" s="46">
        <f>MONTH(Table1[[#This Row],[Joining Date]])</f>
        <v>1</v>
      </c>
      <c r="P1805" s="26">
        <f ca="1">NETWORKDAYS(Table1[[#This Row],[Joining Date]],TODAY())</f>
        <v>2211</v>
      </c>
      <c r="Q1805" s="26" t="str">
        <f>LEFT(Table1[[#This Row],[Department]],5)&amp;"-"&amp;RIGHT(Table1[[#This Row],[Employee ID]],3)</f>
        <v>Suppo-674</v>
      </c>
      <c r="R1805" s="26" t="str">
        <f>LEFT(Table1[[#This Row],[Department]],3)</f>
        <v>Sup</v>
      </c>
      <c r="S1805" s="37">
        <f>_xlfn.XLOOKUP(Table1[[#This Row],[City]],Table2[City],Table2[Bonus %])</f>
        <v>5</v>
      </c>
      <c r="U1805" s="48" t="str">
        <v xml:space="preserve">Rahul </v>
      </c>
      <c r="V1805" s="48" t="str">
        <v>Verma</v>
      </c>
    </row>
    <row r="1806" spans="1:22" x14ac:dyDescent="0.35">
      <c r="A1806" s="7" t="s">
        <v>4138</v>
      </c>
      <c r="B1806" s="40" t="str">
        <f>LEFT(Table1[[#This Row],[Employee Name]],FIND(" ",Table1[[#This Row],[Employee Name]]))</f>
        <v xml:space="preserve">Ravi </v>
      </c>
      <c r="C1806" s="40" t="str">
        <f>RIGHT(Table1[[#This Row],[Employee Name]],LEN(Table1[[#This Row],[Employee Name]])-FIND(" ",Table1[[#This Row],[Employee Name]]))</f>
        <v>Teja</v>
      </c>
      <c r="D1806" s="22">
        <f>Table1[[#This Row],[Basic Salary]]+Table1[[#This Row],[Bonus]]</f>
        <v>104022</v>
      </c>
      <c r="E1806" s="8">
        <v>72</v>
      </c>
      <c r="F1806" s="45">
        <v>53</v>
      </c>
      <c r="G1806" s="8" t="str" cm="1">
        <f t="array" ref="G1806">_xlfn.IFS(Table1[[#This Row],[Performance Score]]&gt;=80,"Excellent",Table1[[#This Row],[Performance Score]]&gt;=60,"Good",Table1[[#This Row],[Performance Score]]&gt;=40,"Need Improvement")</f>
        <v>Need Improvement</v>
      </c>
      <c r="H1806" s="29">
        <f>Table1[[#This Row],[Bonus]]/Table1[[#This Row],[Basic Salary]]</f>
        <v>0.24550396321751</v>
      </c>
      <c r="I1806" s="8">
        <f ca="1">DATEDIF(Table1[[#This Row],[Date of Birth]],TODAY(),"y")</f>
        <v>33</v>
      </c>
      <c r="J1806" s="33">
        <v>45657</v>
      </c>
      <c r="K1806" s="33" t="str" cm="1">
        <f t="array" aca="1" ref="K1806" ca="1">_xlfn.IFS(L1806&lt;3,"Junior",L1806&lt;=7,"Mid-Level",L1806&gt;7,"Senior")</f>
        <v>Junior</v>
      </c>
      <c r="L1806" s="45">
        <f ca="1">INT(YEARFRAC(Table1[[#This Row],[Joining Date]],TODAY(),1))</f>
        <v>1</v>
      </c>
      <c r="M1806" s="25" t="str">
        <f t="shared" ca="1" si="28"/>
        <v>No</v>
      </c>
      <c r="N1806" s="25">
        <f>YEAR(Table1[[#This Row],[Joining Date]])</f>
        <v>2024</v>
      </c>
      <c r="O1806" s="45">
        <f>MONTH(Table1[[#This Row],[Joining Date]])</f>
        <v>12</v>
      </c>
      <c r="P1806" s="25">
        <f ca="1">NETWORKDAYS(Table1[[#This Row],[Joining Date]],TODAY())</f>
        <v>390</v>
      </c>
      <c r="Q1806" s="25" t="str">
        <f>LEFT(Table1[[#This Row],[Department]],5)&amp;"-"&amp;RIGHT(Table1[[#This Row],[Employee ID]],3)</f>
        <v>Opera-082</v>
      </c>
      <c r="R1806" s="25" t="str">
        <f>LEFT(Table1[[#This Row],[Department]],3)</f>
        <v>Ope</v>
      </c>
      <c r="S1806" s="36">
        <f>_xlfn.XLOOKUP(Table1[[#This Row],[City]],Table2[City],Table2[Bonus %])</f>
        <v>6</v>
      </c>
      <c r="U1806" s="48" t="str">
        <v xml:space="preserve">Ravi </v>
      </c>
      <c r="V1806" s="48" t="str">
        <v>Teja</v>
      </c>
    </row>
    <row r="1807" spans="1:22" x14ac:dyDescent="0.35">
      <c r="A1807" s="9" t="s">
        <v>3442</v>
      </c>
      <c r="B1807" s="41" t="str">
        <f>LEFT(Table1[[#This Row],[Employee Name]],FIND(" ",Table1[[#This Row],[Employee Name]]))</f>
        <v xml:space="preserve">Kavya </v>
      </c>
      <c r="C1807" s="41" t="str">
        <f>RIGHT(Table1[[#This Row],[Employee Name]],LEN(Table1[[#This Row],[Employee Name]])-FIND(" ",Table1[[#This Row],[Employee Name]]))</f>
        <v>Nair</v>
      </c>
      <c r="D1807" s="23">
        <f>Table1[[#This Row],[Basic Salary]]+Table1[[#This Row],[Bonus]]</f>
        <v>104012</v>
      </c>
      <c r="E1807" s="10">
        <v>80</v>
      </c>
      <c r="F1807" s="46">
        <v>72</v>
      </c>
      <c r="G1807" s="10" t="str" cm="1">
        <f t="array" ref="G1807">_xlfn.IFS(Table1[[#This Row],[Performance Score]]&gt;=80,"Excellent",Table1[[#This Row],[Performance Score]]&gt;=60,"Good",Table1[[#This Row],[Performance Score]]&gt;=40,"Need Improvement")</f>
        <v>Good</v>
      </c>
      <c r="H1807" s="30">
        <f>Table1[[#This Row],[Bonus]]/Table1[[#This Row],[Basic Salary]]</f>
        <v>6.7446633825944166E-2</v>
      </c>
      <c r="I1807" s="10">
        <f ca="1">DATEDIF(Table1[[#This Row],[Date of Birth]],TODAY(),"y")</f>
        <v>16</v>
      </c>
      <c r="J1807" s="34">
        <v>42550</v>
      </c>
      <c r="K1807" s="33" t="str" cm="1">
        <f t="array" aca="1" ref="K1807" ca="1">_xlfn.IFS(L1807&lt;3,"Junior",L1807&lt;=7,"Mid-Level",L1807&gt;7,"Senior")</f>
        <v>Senior</v>
      </c>
      <c r="L1807" s="46">
        <f ca="1">INT(YEARFRAC(Table1[[#This Row],[Joining Date]],TODAY(),1))</f>
        <v>9</v>
      </c>
      <c r="M1807" s="25" t="str">
        <f t="shared" ca="1" si="28"/>
        <v>Yes</v>
      </c>
      <c r="N1807" s="26">
        <f>YEAR(Table1[[#This Row],[Joining Date]])</f>
        <v>2016</v>
      </c>
      <c r="O1807" s="46">
        <f>MONTH(Table1[[#This Row],[Joining Date]])</f>
        <v>6</v>
      </c>
      <c r="P1807" s="26">
        <f ca="1">NETWORKDAYS(Table1[[#This Row],[Joining Date]],TODAY())</f>
        <v>2609</v>
      </c>
      <c r="Q1807" s="26" t="str">
        <f>LEFT(Table1[[#This Row],[Department]],5)&amp;"-"&amp;RIGHT(Table1[[#This Row],[Employee ID]],3)</f>
        <v>Marke-386</v>
      </c>
      <c r="R1807" s="26" t="str">
        <f>LEFT(Table1[[#This Row],[Department]],3)</f>
        <v>Mar</v>
      </c>
      <c r="S1807" s="37">
        <f>_xlfn.XLOOKUP(Table1[[#This Row],[City]],Table2[City],Table2[Bonus %])</f>
        <v>5</v>
      </c>
      <c r="U1807" s="48" t="str">
        <v xml:space="preserve">Kavya </v>
      </c>
      <c r="V1807" s="48" t="str">
        <v>Nair</v>
      </c>
    </row>
    <row r="1808" spans="1:22" x14ac:dyDescent="0.35">
      <c r="A1808" s="7" t="s">
        <v>1221</v>
      </c>
      <c r="B1808" s="40" t="str">
        <f>LEFT(Table1[[#This Row],[Employee Name]],FIND(" ",Table1[[#This Row],[Employee Name]]))</f>
        <v xml:space="preserve">Tarun </v>
      </c>
      <c r="C1808" s="40" t="str">
        <f>RIGHT(Table1[[#This Row],[Employee Name]],LEN(Table1[[#This Row],[Employee Name]])-FIND(" ",Table1[[#This Row],[Employee Name]]))</f>
        <v>Verma</v>
      </c>
      <c r="D1808" s="22">
        <f>Table1[[#This Row],[Basic Salary]]+Table1[[#This Row],[Bonus]]</f>
        <v>103978</v>
      </c>
      <c r="E1808" s="8">
        <v>72</v>
      </c>
      <c r="F1808" s="45">
        <v>71</v>
      </c>
      <c r="G1808" s="8" t="str" cm="1">
        <f t="array" ref="G1808">_xlfn.IFS(Table1[[#This Row],[Performance Score]]&gt;=80,"Excellent",Table1[[#This Row],[Performance Score]]&gt;=60,"Good",Table1[[#This Row],[Performance Score]]&gt;=40,"Need Improvement")</f>
        <v>Good</v>
      </c>
      <c r="H1808" s="29">
        <f>Table1[[#This Row],[Bonus]]/Table1[[#This Row],[Basic Salary]]</f>
        <v>0.20399254293025787</v>
      </c>
      <c r="I1808" s="8">
        <f ca="1">DATEDIF(Table1[[#This Row],[Date of Birth]],TODAY(),"y")</f>
        <v>36</v>
      </c>
      <c r="J1808" s="33">
        <v>44751</v>
      </c>
      <c r="K1808" s="33" t="str" cm="1">
        <f t="array" aca="1" ref="K1808" ca="1">_xlfn.IFS(L1808&lt;3,"Junior",L1808&lt;=7,"Mid-Level",L1808&gt;7,"Senior")</f>
        <v>Mid-Level</v>
      </c>
      <c r="L1808" s="45">
        <f ca="1">INT(YEARFRAC(Table1[[#This Row],[Joining Date]],TODAY(),1))</f>
        <v>3</v>
      </c>
      <c r="M1808" s="25" t="str">
        <f t="shared" ca="1" si="28"/>
        <v>No</v>
      </c>
      <c r="N1808" s="25">
        <f>YEAR(Table1[[#This Row],[Joining Date]])</f>
        <v>2022</v>
      </c>
      <c r="O1808" s="45">
        <f>MONTH(Table1[[#This Row],[Joining Date]])</f>
        <v>7</v>
      </c>
      <c r="P1808" s="25">
        <f ca="1">NETWORKDAYS(Table1[[#This Row],[Joining Date]],TODAY())</f>
        <v>1036</v>
      </c>
      <c r="Q1808" s="25" t="str">
        <f>LEFT(Table1[[#This Row],[Department]],5)&amp;"-"&amp;RIGHT(Table1[[#This Row],[Employee ID]],3)</f>
        <v>Finan-165</v>
      </c>
      <c r="R1808" s="25" t="str">
        <f>LEFT(Table1[[#This Row],[Department]],3)</f>
        <v>Fin</v>
      </c>
      <c r="S1808" s="36">
        <f>_xlfn.XLOOKUP(Table1[[#This Row],[City]],Table2[City],Table2[Bonus %])</f>
        <v>5</v>
      </c>
      <c r="U1808" s="48" t="str">
        <v xml:space="preserve">Tarun </v>
      </c>
      <c r="V1808" s="48" t="str">
        <v>Verma</v>
      </c>
    </row>
    <row r="1809" spans="1:22" x14ac:dyDescent="0.35">
      <c r="A1809" s="9" t="s">
        <v>4114</v>
      </c>
      <c r="B1809" s="41" t="str">
        <f>LEFT(Table1[[#This Row],[Employee Name]],FIND(" ",Table1[[#This Row],[Employee Name]]))</f>
        <v xml:space="preserve">Karan </v>
      </c>
      <c r="C1809" s="41" t="str">
        <f>RIGHT(Table1[[#This Row],[Employee Name]],LEN(Table1[[#This Row],[Employee Name]])-FIND(" ",Table1[[#This Row],[Employee Name]]))</f>
        <v>Malhotra</v>
      </c>
      <c r="D1809" s="23">
        <f>Table1[[#This Row],[Basic Salary]]+Table1[[#This Row],[Bonus]]</f>
        <v>103953</v>
      </c>
      <c r="E1809" s="10">
        <v>89</v>
      </c>
      <c r="F1809" s="46">
        <v>99</v>
      </c>
      <c r="G1809" s="10" t="str" cm="1">
        <f t="array" ref="G1809">_xlfn.IFS(Table1[[#This Row],[Performance Score]]&gt;=80,"Excellent",Table1[[#This Row],[Performance Score]]&gt;=60,"Good",Table1[[#This Row],[Performance Score]]&gt;=40,"Need Improvement")</f>
        <v>Excellent</v>
      </c>
      <c r="H1809" s="30">
        <f>Table1[[#This Row],[Bonus]]/Table1[[#This Row],[Basic Salary]]</f>
        <v>0.31569421592203517</v>
      </c>
      <c r="I1809" s="10">
        <f ca="1">DATEDIF(Table1[[#This Row],[Date of Birth]],TODAY(),"y")</f>
        <v>37</v>
      </c>
      <c r="J1809" s="34">
        <v>43137</v>
      </c>
      <c r="K1809" s="33" t="str" cm="1">
        <f t="array" aca="1" ref="K1809" ca="1">_xlfn.IFS(L1809&lt;3,"Junior",L1809&lt;=7,"Mid-Level",L1809&gt;7,"Senior")</f>
        <v>Senior</v>
      </c>
      <c r="L1809" s="46">
        <f ca="1">INT(YEARFRAC(Table1[[#This Row],[Joining Date]],TODAY(),1))</f>
        <v>8</v>
      </c>
      <c r="M1809" s="25" t="str">
        <f t="shared" ca="1" si="28"/>
        <v>Yes</v>
      </c>
      <c r="N1809" s="26">
        <f>YEAR(Table1[[#This Row],[Joining Date]])</f>
        <v>2018</v>
      </c>
      <c r="O1809" s="46">
        <f>MONTH(Table1[[#This Row],[Joining Date]])</f>
        <v>2</v>
      </c>
      <c r="P1809" s="26">
        <f ca="1">NETWORKDAYS(Table1[[#This Row],[Joining Date]],TODAY())</f>
        <v>2190</v>
      </c>
      <c r="Q1809" s="26" t="str">
        <f>LEFT(Table1[[#This Row],[Department]],5)&amp;"-"&amp;RIGHT(Table1[[#This Row],[Employee ID]],3)</f>
        <v>Sales-058</v>
      </c>
      <c r="R1809" s="26" t="str">
        <f>LEFT(Table1[[#This Row],[Department]],3)</f>
        <v>Sal</v>
      </c>
      <c r="S1809" s="37">
        <f>_xlfn.XLOOKUP(Table1[[#This Row],[City]],Table2[City],Table2[Bonus %])</f>
        <v>6</v>
      </c>
      <c r="U1809" s="48" t="str">
        <v xml:space="preserve">Karan </v>
      </c>
      <c r="V1809" s="48" t="str">
        <v>Malhotra</v>
      </c>
    </row>
    <row r="1810" spans="1:22" x14ac:dyDescent="0.35">
      <c r="A1810" s="7" t="s">
        <v>4498</v>
      </c>
      <c r="B1810" s="40" t="str">
        <f>LEFT(Table1[[#This Row],[Employee Name]],FIND(" ",Table1[[#This Row],[Employee Name]]))</f>
        <v xml:space="preserve">Karan </v>
      </c>
      <c r="C1810" s="40" t="str">
        <f>RIGHT(Table1[[#This Row],[Employee Name]],LEN(Table1[[#This Row],[Employee Name]])-FIND(" ",Table1[[#This Row],[Employee Name]]))</f>
        <v>Malhotra</v>
      </c>
      <c r="D1810" s="22">
        <f>Table1[[#This Row],[Basic Salary]]+Table1[[#This Row],[Bonus]]</f>
        <v>103944</v>
      </c>
      <c r="E1810" s="8">
        <v>90</v>
      </c>
      <c r="F1810" s="45">
        <v>90</v>
      </c>
      <c r="G1810" s="8" t="str" cm="1">
        <f t="array" ref="G1810">_xlfn.IFS(Table1[[#This Row],[Performance Score]]&gt;=80,"Excellent",Table1[[#This Row],[Performance Score]]&gt;=60,"Good",Table1[[#This Row],[Performance Score]]&gt;=40,"Need Improvement")</f>
        <v>Excellent</v>
      </c>
      <c r="H1810" s="29">
        <f>Table1[[#This Row],[Bonus]]/Table1[[#This Row],[Basic Salary]]</f>
        <v>0.24358728943338437</v>
      </c>
      <c r="I1810" s="8">
        <f ca="1">DATEDIF(Table1[[#This Row],[Date of Birth]],TODAY(),"y")</f>
        <v>21</v>
      </c>
      <c r="J1810" s="33">
        <v>44636</v>
      </c>
      <c r="K1810" s="33" t="str" cm="1">
        <f t="array" aca="1" ref="K1810" ca="1">_xlfn.IFS(L1810&lt;3,"Junior",L1810&lt;=7,"Mid-Level",L1810&gt;7,"Senior")</f>
        <v>Mid-Level</v>
      </c>
      <c r="L1810" s="45">
        <f ca="1">INT(YEARFRAC(Table1[[#This Row],[Joining Date]],TODAY(),1))</f>
        <v>4</v>
      </c>
      <c r="M1810" s="25" t="str">
        <f t="shared" ca="1" si="28"/>
        <v>No</v>
      </c>
      <c r="N1810" s="25">
        <f>YEAR(Table1[[#This Row],[Joining Date]])</f>
        <v>2022</v>
      </c>
      <c r="O1810" s="45">
        <f>MONTH(Table1[[#This Row],[Joining Date]])</f>
        <v>3</v>
      </c>
      <c r="P1810" s="25">
        <f ca="1">NETWORKDAYS(Table1[[#This Row],[Joining Date]],TODAY())</f>
        <v>1119</v>
      </c>
      <c r="Q1810" s="25" t="str">
        <f>LEFT(Table1[[#This Row],[Department]],5)&amp;"-"&amp;RIGHT(Table1[[#This Row],[Employee ID]],3)</f>
        <v>Suppo-442</v>
      </c>
      <c r="R1810" s="25" t="str">
        <f>LEFT(Table1[[#This Row],[Department]],3)</f>
        <v>Sup</v>
      </c>
      <c r="S1810" s="36">
        <f>_xlfn.XLOOKUP(Table1[[#This Row],[City]],Table2[City],Table2[Bonus %])</f>
        <v>4</v>
      </c>
      <c r="U1810" s="48" t="str">
        <v xml:space="preserve">Karan </v>
      </c>
      <c r="V1810" s="48" t="str">
        <v>Malhotra</v>
      </c>
    </row>
    <row r="1811" spans="1:22" x14ac:dyDescent="0.35">
      <c r="A1811" s="9" t="s">
        <v>59</v>
      </c>
      <c r="B1811" s="41" t="str">
        <f>LEFT(Table1[[#This Row],[Employee Name]],FIND(" ",Table1[[#This Row],[Employee Name]]))</f>
        <v xml:space="preserve">Gayathri </v>
      </c>
      <c r="C1811" s="41" t="str">
        <f>RIGHT(Table1[[#This Row],[Employee Name]],LEN(Table1[[#This Row],[Employee Name]])-FIND(" ",Table1[[#This Row],[Employee Name]]))</f>
        <v>Iyer</v>
      </c>
      <c r="D1811" s="23">
        <f>Table1[[#This Row],[Basic Salary]]+Table1[[#This Row],[Bonus]]</f>
        <v>103942</v>
      </c>
      <c r="E1811" s="10">
        <v>68</v>
      </c>
      <c r="F1811" s="46">
        <v>82</v>
      </c>
      <c r="G1811" s="10" t="str" cm="1">
        <f t="array" ref="G1811">_xlfn.IFS(Table1[[#This Row],[Performance Score]]&gt;=80,"Excellent",Table1[[#This Row],[Performance Score]]&gt;=60,"Good",Table1[[#This Row],[Performance Score]]&gt;=40,"Need Improvement")</f>
        <v>Excellent</v>
      </c>
      <c r="H1811" s="30">
        <f>Table1[[#This Row],[Bonus]]/Table1[[#This Row],[Basic Salary]]</f>
        <v>9.6180211343359134E-2</v>
      </c>
      <c r="I1811" s="10">
        <f ca="1">DATEDIF(Table1[[#This Row],[Date of Birth]],TODAY(),"y")</f>
        <v>43</v>
      </c>
      <c r="J1811" s="34">
        <v>43995</v>
      </c>
      <c r="K1811" s="33" t="str" cm="1">
        <f t="array" aca="1" ref="K1811" ca="1">_xlfn.IFS(L1811&lt;3,"Junior",L1811&lt;=7,"Mid-Level",L1811&gt;7,"Senior")</f>
        <v>Mid-Level</v>
      </c>
      <c r="L1811" s="46">
        <f ca="1">INT(YEARFRAC(Table1[[#This Row],[Joining Date]],TODAY(),1))</f>
        <v>6</v>
      </c>
      <c r="M1811" s="25" t="str">
        <f t="shared" ca="1" si="28"/>
        <v>Yes</v>
      </c>
      <c r="N1811" s="26">
        <f>YEAR(Table1[[#This Row],[Joining Date]])</f>
        <v>2020</v>
      </c>
      <c r="O1811" s="46">
        <f>MONTH(Table1[[#This Row],[Joining Date]])</f>
        <v>6</v>
      </c>
      <c r="P1811" s="26">
        <f ca="1">NETWORKDAYS(Table1[[#This Row],[Joining Date]],TODAY())</f>
        <v>1576</v>
      </c>
      <c r="Q1811" s="26" t="str">
        <f>LEFT(Table1[[#This Row],[Department]],5)&amp;"-"&amp;RIGHT(Table1[[#This Row],[Employee ID]],3)</f>
        <v>HR-017</v>
      </c>
      <c r="R1811" s="26" t="str">
        <f>LEFT(Table1[[#This Row],[Department]],3)</f>
        <v>HR</v>
      </c>
      <c r="S1811" s="37">
        <f>_xlfn.XLOOKUP(Table1[[#This Row],[City]],Table2[City],Table2[Bonus %])</f>
        <v>8</v>
      </c>
      <c r="U1811" s="48" t="str">
        <v xml:space="preserve">Gayathri </v>
      </c>
      <c r="V1811" s="48" t="str">
        <v>Iyer</v>
      </c>
    </row>
    <row r="1812" spans="1:22" x14ac:dyDescent="0.35">
      <c r="A1812" s="7" t="s">
        <v>961</v>
      </c>
      <c r="B1812" s="40" t="str">
        <f>LEFT(Table1[[#This Row],[Employee Name]],FIND(" ",Table1[[#This Row],[Employee Name]]))</f>
        <v xml:space="preserve">Arjun </v>
      </c>
      <c r="C1812" s="40" t="str">
        <f>RIGHT(Table1[[#This Row],[Employee Name]],LEN(Table1[[#This Row],[Employee Name]])-FIND(" ",Table1[[#This Row],[Employee Name]]))</f>
        <v>Mehta</v>
      </c>
      <c r="D1812" s="22">
        <f>Table1[[#This Row],[Basic Salary]]+Table1[[#This Row],[Bonus]]</f>
        <v>103941</v>
      </c>
      <c r="E1812" s="8">
        <v>82</v>
      </c>
      <c r="F1812" s="45">
        <v>59</v>
      </c>
      <c r="G1812" s="8" t="str" cm="1">
        <f t="array" ref="G1812">_xlfn.IFS(Table1[[#This Row],[Performance Score]]&gt;=80,"Excellent",Table1[[#This Row],[Performance Score]]&gt;=60,"Good",Table1[[#This Row],[Performance Score]]&gt;=40,"Need Improvement")</f>
        <v>Need Improvement</v>
      </c>
      <c r="H1812" s="29">
        <f>Table1[[#This Row],[Bonus]]/Table1[[#This Row],[Basic Salary]]</f>
        <v>0.26561301399052689</v>
      </c>
      <c r="I1812" s="8">
        <f ca="1">DATEDIF(Table1[[#This Row],[Date of Birth]],TODAY(),"y")</f>
        <v>20</v>
      </c>
      <c r="J1812" s="33">
        <v>43281</v>
      </c>
      <c r="K1812" s="33" t="str" cm="1">
        <f t="array" aca="1" ref="K1812" ca="1">_xlfn.IFS(L1812&lt;3,"Junior",L1812&lt;=7,"Mid-Level",L1812&gt;7,"Senior")</f>
        <v>Mid-Level</v>
      </c>
      <c r="L1812" s="45">
        <f ca="1">INT(YEARFRAC(Table1[[#This Row],[Joining Date]],TODAY(),1))</f>
        <v>7</v>
      </c>
      <c r="M1812" s="25" t="str">
        <f t="shared" ca="1" si="28"/>
        <v>Yes</v>
      </c>
      <c r="N1812" s="25">
        <f>YEAR(Table1[[#This Row],[Joining Date]])</f>
        <v>2018</v>
      </c>
      <c r="O1812" s="45">
        <f>MONTH(Table1[[#This Row],[Joining Date]])</f>
        <v>6</v>
      </c>
      <c r="P1812" s="25">
        <f ca="1">NETWORKDAYS(Table1[[#This Row],[Joining Date]],TODAY())</f>
        <v>2086</v>
      </c>
      <c r="Q1812" s="25" t="str">
        <f>LEFT(Table1[[#This Row],[Department]],5)&amp;"-"&amp;RIGHT(Table1[[#This Row],[Employee ID]],3)</f>
        <v>HR-905</v>
      </c>
      <c r="R1812" s="25" t="str">
        <f>LEFT(Table1[[#This Row],[Department]],3)</f>
        <v>HR</v>
      </c>
      <c r="S1812" s="36">
        <f>_xlfn.XLOOKUP(Table1[[#This Row],[City]],Table2[City],Table2[Bonus %])</f>
        <v>4</v>
      </c>
      <c r="U1812" s="48" t="str">
        <v xml:space="preserve">Arjun </v>
      </c>
      <c r="V1812" s="48" t="str">
        <v>Mehta</v>
      </c>
    </row>
    <row r="1813" spans="1:22" x14ac:dyDescent="0.35">
      <c r="A1813" s="9" t="s">
        <v>1748</v>
      </c>
      <c r="B1813" s="41" t="str">
        <f>LEFT(Table1[[#This Row],[Employee Name]],FIND(" ",Table1[[#This Row],[Employee Name]]))</f>
        <v xml:space="preserve">Rohan </v>
      </c>
      <c r="C1813" s="41" t="str">
        <f>RIGHT(Table1[[#This Row],[Employee Name]],LEN(Table1[[#This Row],[Employee Name]])-FIND(" ",Table1[[#This Row],[Employee Name]]))</f>
        <v>Gupta</v>
      </c>
      <c r="D1813" s="23">
        <f>Table1[[#This Row],[Basic Salary]]+Table1[[#This Row],[Bonus]]</f>
        <v>103881</v>
      </c>
      <c r="E1813" s="10">
        <v>96</v>
      </c>
      <c r="F1813" s="46">
        <v>56</v>
      </c>
      <c r="G1813" s="10" t="str" cm="1">
        <f t="array" ref="G1813">_xlfn.IFS(Table1[[#This Row],[Performance Score]]&gt;=80,"Excellent",Table1[[#This Row],[Performance Score]]&gt;=60,"Good",Table1[[#This Row],[Performance Score]]&gt;=40,"Need Improvement")</f>
        <v>Need Improvement</v>
      </c>
      <c r="H1813" s="30">
        <f>Table1[[#This Row],[Bonus]]/Table1[[#This Row],[Basic Salary]]</f>
        <v>0.28317851672513467</v>
      </c>
      <c r="I1813" s="10">
        <f ca="1">DATEDIF(Table1[[#This Row],[Date of Birth]],TODAY(),"y")</f>
        <v>39</v>
      </c>
      <c r="J1813" s="34">
        <v>43715</v>
      </c>
      <c r="K1813" s="33" t="str" cm="1">
        <f t="array" aca="1" ref="K1813" ca="1">_xlfn.IFS(L1813&lt;3,"Junior",L1813&lt;=7,"Mid-Level",L1813&gt;7,"Senior")</f>
        <v>Mid-Level</v>
      </c>
      <c r="L1813" s="46">
        <f ca="1">INT(YEARFRAC(Table1[[#This Row],[Joining Date]],TODAY(),1))</f>
        <v>6</v>
      </c>
      <c r="M1813" s="25" t="str">
        <f t="shared" ca="1" si="28"/>
        <v>Yes</v>
      </c>
      <c r="N1813" s="26">
        <f>YEAR(Table1[[#This Row],[Joining Date]])</f>
        <v>2019</v>
      </c>
      <c r="O1813" s="46">
        <f>MONTH(Table1[[#This Row],[Joining Date]])</f>
        <v>9</v>
      </c>
      <c r="P1813" s="26">
        <f ca="1">NETWORKDAYS(Table1[[#This Row],[Joining Date]],TODAY())</f>
        <v>1776</v>
      </c>
      <c r="Q1813" s="26" t="str">
        <f>LEFT(Table1[[#This Row],[Department]],5)&amp;"-"&amp;RIGHT(Table1[[#This Row],[Employee ID]],3)</f>
        <v>Opera-692</v>
      </c>
      <c r="R1813" s="26" t="str">
        <f>LEFT(Table1[[#This Row],[Department]],3)</f>
        <v>Ope</v>
      </c>
      <c r="S1813" s="37">
        <f>_xlfn.XLOOKUP(Table1[[#This Row],[City]],Table2[City],Table2[Bonus %])</f>
        <v>7</v>
      </c>
      <c r="U1813" s="48" t="str">
        <v xml:space="preserve">Rohan </v>
      </c>
      <c r="V1813" s="48" t="str">
        <v>Gupta</v>
      </c>
    </row>
    <row r="1814" spans="1:22" x14ac:dyDescent="0.35">
      <c r="A1814" s="7" t="s">
        <v>2416</v>
      </c>
      <c r="B1814" s="40" t="str">
        <f>LEFT(Table1[[#This Row],[Employee Name]],FIND(" ",Table1[[#This Row],[Employee Name]]))</f>
        <v xml:space="preserve">Ishita </v>
      </c>
      <c r="C1814" s="40" t="str">
        <f>RIGHT(Table1[[#This Row],[Employee Name]],LEN(Table1[[#This Row],[Employee Name]])-FIND(" ",Table1[[#This Row],[Employee Name]]))</f>
        <v>Roy</v>
      </c>
      <c r="D1814" s="22">
        <f>Table1[[#This Row],[Basic Salary]]+Table1[[#This Row],[Bonus]]</f>
        <v>103870</v>
      </c>
      <c r="E1814" s="8">
        <v>99</v>
      </c>
      <c r="F1814" s="45">
        <v>94</v>
      </c>
      <c r="G1814" s="8" t="str" cm="1">
        <f t="array" ref="G1814">_xlfn.IFS(Table1[[#This Row],[Performance Score]]&gt;=80,"Excellent",Table1[[#This Row],[Performance Score]]&gt;=60,"Good",Table1[[#This Row],[Performance Score]]&gt;=40,"Need Improvement")</f>
        <v>Excellent</v>
      </c>
      <c r="H1814" s="29">
        <f>Table1[[#This Row],[Bonus]]/Table1[[#This Row],[Basic Salary]]</f>
        <v>0.16294952752026512</v>
      </c>
      <c r="I1814" s="8">
        <f ca="1">DATEDIF(Table1[[#This Row],[Date of Birth]],TODAY(),"y")</f>
        <v>45</v>
      </c>
      <c r="J1814" s="33">
        <v>44347</v>
      </c>
      <c r="K1814" s="33" t="str" cm="1">
        <f t="array" aca="1" ref="K1814" ca="1">_xlfn.IFS(L1814&lt;3,"Junior",L1814&lt;=7,"Mid-Level",L1814&gt;7,"Senior")</f>
        <v>Mid-Level</v>
      </c>
      <c r="L1814" s="45">
        <f ca="1">INT(YEARFRAC(Table1[[#This Row],[Joining Date]],TODAY(),1))</f>
        <v>5</v>
      </c>
      <c r="M1814" s="25" t="str">
        <f t="shared" ca="1" si="28"/>
        <v>No</v>
      </c>
      <c r="N1814" s="25">
        <f>YEAR(Table1[[#This Row],[Joining Date]])</f>
        <v>2021</v>
      </c>
      <c r="O1814" s="45">
        <f>MONTH(Table1[[#This Row],[Joining Date]])</f>
        <v>5</v>
      </c>
      <c r="P1814" s="25">
        <f ca="1">NETWORKDAYS(Table1[[#This Row],[Joining Date]],TODAY())</f>
        <v>1326</v>
      </c>
      <c r="Q1814" s="25" t="str">
        <f>LEFT(Table1[[#This Row],[Department]],5)&amp;"-"&amp;RIGHT(Table1[[#This Row],[Employee ID]],3)</f>
        <v>Opera-360</v>
      </c>
      <c r="R1814" s="25" t="str">
        <f>LEFT(Table1[[#This Row],[Department]],3)</f>
        <v>Ope</v>
      </c>
      <c r="S1814" s="36">
        <f>_xlfn.XLOOKUP(Table1[[#This Row],[City]],Table2[City],Table2[Bonus %])</f>
        <v>4</v>
      </c>
      <c r="U1814" s="48" t="str">
        <v xml:space="preserve">Ishita </v>
      </c>
      <c r="V1814" s="48" t="str">
        <v>Roy</v>
      </c>
    </row>
    <row r="1815" spans="1:22" x14ac:dyDescent="0.35">
      <c r="A1815" s="9" t="s">
        <v>3926</v>
      </c>
      <c r="B1815" s="41" t="str">
        <f>LEFT(Table1[[#This Row],[Employee Name]],FIND(" ",Table1[[#This Row],[Employee Name]]))</f>
        <v xml:space="preserve">Ravi </v>
      </c>
      <c r="C1815" s="41" t="str">
        <f>RIGHT(Table1[[#This Row],[Employee Name]],LEN(Table1[[#This Row],[Employee Name]])-FIND(" ",Table1[[#This Row],[Employee Name]]))</f>
        <v>Teja</v>
      </c>
      <c r="D1815" s="23">
        <f>Table1[[#This Row],[Basic Salary]]+Table1[[#This Row],[Bonus]]</f>
        <v>103861</v>
      </c>
      <c r="E1815" s="10">
        <v>92</v>
      </c>
      <c r="F1815" s="46">
        <v>91</v>
      </c>
      <c r="G1815" s="10" t="str" cm="1">
        <f t="array" ref="G1815">_xlfn.IFS(Table1[[#This Row],[Performance Score]]&gt;=80,"Excellent",Table1[[#This Row],[Performance Score]]&gt;=60,"Good",Table1[[#This Row],[Performance Score]]&gt;=40,"Need Improvement")</f>
        <v>Excellent</v>
      </c>
      <c r="H1815" s="30">
        <f>Table1[[#This Row],[Bonus]]/Table1[[#This Row],[Basic Salary]]</f>
        <v>9.8872148630919629E-2</v>
      </c>
      <c r="I1815" s="10">
        <f ca="1">DATEDIF(Table1[[#This Row],[Date of Birth]],TODAY(),"y")</f>
        <v>28</v>
      </c>
      <c r="J1815" s="34">
        <v>44632</v>
      </c>
      <c r="K1815" s="33" t="str" cm="1">
        <f t="array" aca="1" ref="K1815" ca="1">_xlfn.IFS(L1815&lt;3,"Junior",L1815&lt;=7,"Mid-Level",L1815&gt;7,"Senior")</f>
        <v>Mid-Level</v>
      </c>
      <c r="L1815" s="46">
        <f ca="1">INT(YEARFRAC(Table1[[#This Row],[Joining Date]],TODAY(),1))</f>
        <v>4</v>
      </c>
      <c r="M1815" s="25" t="str">
        <f t="shared" ca="1" si="28"/>
        <v>No</v>
      </c>
      <c r="N1815" s="26">
        <f>YEAR(Table1[[#This Row],[Joining Date]])</f>
        <v>2022</v>
      </c>
      <c r="O1815" s="46">
        <f>MONTH(Table1[[#This Row],[Joining Date]])</f>
        <v>3</v>
      </c>
      <c r="P1815" s="26">
        <f ca="1">NETWORKDAYS(Table1[[#This Row],[Joining Date]],TODAY())</f>
        <v>1121</v>
      </c>
      <c r="Q1815" s="26" t="str">
        <f>LEFT(Table1[[#This Row],[Department]],5)&amp;"-"&amp;RIGHT(Table1[[#This Row],[Employee ID]],3)</f>
        <v>HR-870</v>
      </c>
      <c r="R1815" s="26" t="str">
        <f>LEFT(Table1[[#This Row],[Department]],3)</f>
        <v>HR</v>
      </c>
      <c r="S1815" s="37">
        <f>_xlfn.XLOOKUP(Table1[[#This Row],[City]],Table2[City],Table2[Bonus %])</f>
        <v>6</v>
      </c>
      <c r="U1815" s="48" t="str">
        <v xml:space="preserve">Ravi </v>
      </c>
      <c r="V1815" s="48" t="str">
        <v>Teja</v>
      </c>
    </row>
    <row r="1816" spans="1:22" x14ac:dyDescent="0.35">
      <c r="A1816" s="7" t="s">
        <v>1635</v>
      </c>
      <c r="B1816" s="40" t="str">
        <f>LEFT(Table1[[#This Row],[Employee Name]],FIND(" ",Table1[[#This Row],[Employee Name]]))</f>
        <v xml:space="preserve">Tarun </v>
      </c>
      <c r="C1816" s="40" t="str">
        <f>RIGHT(Table1[[#This Row],[Employee Name]],LEN(Table1[[#This Row],[Employee Name]])-FIND(" ",Table1[[#This Row],[Employee Name]]))</f>
        <v>Verma</v>
      </c>
      <c r="D1816" s="22">
        <f>Table1[[#This Row],[Basic Salary]]+Table1[[#This Row],[Bonus]]</f>
        <v>103824</v>
      </c>
      <c r="E1816" s="8">
        <v>98</v>
      </c>
      <c r="F1816" s="45">
        <v>96</v>
      </c>
      <c r="G1816" s="8" t="str" cm="1">
        <f t="array" ref="G1816">_xlfn.IFS(Table1[[#This Row],[Performance Score]]&gt;=80,"Excellent",Table1[[#This Row],[Performance Score]]&gt;=60,"Good",Table1[[#This Row],[Performance Score]]&gt;=40,"Need Improvement")</f>
        <v>Excellent</v>
      </c>
      <c r="H1816" s="29">
        <f>Table1[[#This Row],[Bonus]]/Table1[[#This Row],[Basic Salary]]</f>
        <v>0.1727549983056591</v>
      </c>
      <c r="I1816" s="8">
        <f ca="1">DATEDIF(Table1[[#This Row],[Date of Birth]],TODAY(),"y")</f>
        <v>32</v>
      </c>
      <c r="J1816" s="33">
        <v>45923</v>
      </c>
      <c r="K1816" s="33" t="str" cm="1">
        <f t="array" aca="1" ref="K1816" ca="1">_xlfn.IFS(L1816&lt;3,"Junior",L1816&lt;=7,"Mid-Level",L1816&gt;7,"Senior")</f>
        <v>Junior</v>
      </c>
      <c r="L1816" s="45">
        <f ca="1">INT(YEARFRAC(Table1[[#This Row],[Joining Date]],TODAY(),1))</f>
        <v>0</v>
      </c>
      <c r="M1816" s="25" t="str">
        <f t="shared" ca="1" si="28"/>
        <v>No</v>
      </c>
      <c r="N1816" s="25">
        <f>YEAR(Table1[[#This Row],[Joining Date]])</f>
        <v>2025</v>
      </c>
      <c r="O1816" s="45">
        <f>MONTH(Table1[[#This Row],[Joining Date]])</f>
        <v>9</v>
      </c>
      <c r="P1816" s="25">
        <f ca="1">NETWORKDAYS(Table1[[#This Row],[Joining Date]],TODAY())</f>
        <v>200</v>
      </c>
      <c r="Q1816" s="25" t="str">
        <f>LEFT(Table1[[#This Row],[Department]],5)&amp;"-"&amp;RIGHT(Table1[[#This Row],[Employee ID]],3)</f>
        <v>Suppo-579</v>
      </c>
      <c r="R1816" s="25" t="str">
        <f>LEFT(Table1[[#This Row],[Department]],3)</f>
        <v>Sup</v>
      </c>
      <c r="S1816" s="36">
        <f>_xlfn.XLOOKUP(Table1[[#This Row],[City]],Table2[City],Table2[Bonus %])</f>
        <v>4</v>
      </c>
      <c r="U1816" s="48" t="str">
        <v xml:space="preserve">Tarun </v>
      </c>
      <c r="V1816" s="48" t="str">
        <v>Verma</v>
      </c>
    </row>
    <row r="1817" spans="1:22" x14ac:dyDescent="0.35">
      <c r="A1817" s="9" t="s">
        <v>2230</v>
      </c>
      <c r="B1817" s="41" t="str">
        <f>LEFT(Table1[[#This Row],[Employee Name]],FIND(" ",Table1[[#This Row],[Employee Name]]))</f>
        <v xml:space="preserve">Aarav </v>
      </c>
      <c r="C1817" s="41" t="str">
        <f>RIGHT(Table1[[#This Row],[Employee Name]],LEN(Table1[[#This Row],[Employee Name]])-FIND(" ",Table1[[#This Row],[Employee Name]]))</f>
        <v>Sharma</v>
      </c>
      <c r="D1817" s="23">
        <f>Table1[[#This Row],[Basic Salary]]+Table1[[#This Row],[Bonus]]</f>
        <v>103816</v>
      </c>
      <c r="E1817" s="10">
        <v>79</v>
      </c>
      <c r="F1817" s="46">
        <v>59</v>
      </c>
      <c r="G1817" s="10" t="str" cm="1">
        <f t="array" ref="G1817">_xlfn.IFS(Table1[[#This Row],[Performance Score]]&gt;=80,"Excellent",Table1[[#This Row],[Performance Score]]&gt;=60,"Good",Table1[[#This Row],[Performance Score]]&gt;=40,"Need Improvement")</f>
        <v>Need Improvement</v>
      </c>
      <c r="H1817" s="30">
        <f>Table1[[#This Row],[Bonus]]/Table1[[#This Row],[Basic Salary]]</f>
        <v>0.20924381493733402</v>
      </c>
      <c r="I1817" s="10">
        <f ca="1">DATEDIF(Table1[[#This Row],[Date of Birth]],TODAY(),"y")</f>
        <v>21</v>
      </c>
      <c r="J1817" s="34">
        <v>43728</v>
      </c>
      <c r="K1817" s="33" t="str" cm="1">
        <f t="array" aca="1" ref="K1817" ca="1">_xlfn.IFS(L1817&lt;3,"Junior",L1817&lt;=7,"Mid-Level",L1817&gt;7,"Senior")</f>
        <v>Mid-Level</v>
      </c>
      <c r="L1817" s="46">
        <f ca="1">INT(YEARFRAC(Table1[[#This Row],[Joining Date]],TODAY(),1))</f>
        <v>6</v>
      </c>
      <c r="M1817" s="25" t="str">
        <f t="shared" ca="1" si="28"/>
        <v>Yes</v>
      </c>
      <c r="N1817" s="26">
        <f>YEAR(Table1[[#This Row],[Joining Date]])</f>
        <v>2019</v>
      </c>
      <c r="O1817" s="46">
        <f>MONTH(Table1[[#This Row],[Joining Date]])</f>
        <v>9</v>
      </c>
      <c r="P1817" s="26">
        <f ca="1">NETWORKDAYS(Table1[[#This Row],[Joining Date]],TODAY())</f>
        <v>1767</v>
      </c>
      <c r="Q1817" s="26" t="str">
        <f>LEFT(Table1[[#This Row],[Department]],5)&amp;"-"&amp;RIGHT(Table1[[#This Row],[Employee ID]],3)</f>
        <v>HR-174</v>
      </c>
      <c r="R1817" s="26" t="str">
        <f>LEFT(Table1[[#This Row],[Department]],3)</f>
        <v>HR</v>
      </c>
      <c r="S1817" s="37">
        <f>_xlfn.XLOOKUP(Table1[[#This Row],[City]],Table2[City],Table2[Bonus %])</f>
        <v>4</v>
      </c>
      <c r="U1817" s="48" t="str">
        <v xml:space="preserve">Aarav </v>
      </c>
      <c r="V1817" s="48" t="str">
        <v>Sharma</v>
      </c>
    </row>
    <row r="1818" spans="1:22" x14ac:dyDescent="0.35">
      <c r="A1818" s="7" t="s">
        <v>2073</v>
      </c>
      <c r="B1818" s="40" t="str">
        <f>LEFT(Table1[[#This Row],[Employee Name]],FIND(" ",Table1[[#This Row],[Employee Name]]))</f>
        <v xml:space="preserve">Ravi </v>
      </c>
      <c r="C1818" s="40" t="str">
        <f>RIGHT(Table1[[#This Row],[Employee Name]],LEN(Table1[[#This Row],[Employee Name]])-FIND(" ",Table1[[#This Row],[Employee Name]]))</f>
        <v>Teja</v>
      </c>
      <c r="D1818" s="22">
        <f>Table1[[#This Row],[Basic Salary]]+Table1[[#This Row],[Bonus]]</f>
        <v>103811</v>
      </c>
      <c r="E1818" s="8">
        <v>60</v>
      </c>
      <c r="F1818" s="45">
        <v>81</v>
      </c>
      <c r="G1818" s="8" t="str" cm="1">
        <f t="array" ref="G1818">_xlfn.IFS(Table1[[#This Row],[Performance Score]]&gt;=80,"Excellent",Table1[[#This Row],[Performance Score]]&gt;=60,"Good",Table1[[#This Row],[Performance Score]]&gt;=40,"Need Improvement")</f>
        <v>Excellent</v>
      </c>
      <c r="H1818" s="29">
        <f>Table1[[#This Row],[Bonus]]/Table1[[#This Row],[Basic Salary]]</f>
        <v>0.19016555076584427</v>
      </c>
      <c r="I1818" s="8">
        <f ca="1">DATEDIF(Table1[[#This Row],[Date of Birth]],TODAY(),"y")</f>
        <v>43</v>
      </c>
      <c r="J1818" s="33">
        <v>45362</v>
      </c>
      <c r="K1818" s="33" t="str" cm="1">
        <f t="array" aca="1" ref="K1818" ca="1">_xlfn.IFS(L1818&lt;3,"Junior",L1818&lt;=7,"Mid-Level",L1818&gt;7,"Senior")</f>
        <v>Junior</v>
      </c>
      <c r="L1818" s="45">
        <f ca="1">INT(YEARFRAC(Table1[[#This Row],[Joining Date]],TODAY(),1))</f>
        <v>2</v>
      </c>
      <c r="M1818" s="25" t="str">
        <f t="shared" ca="1" si="28"/>
        <v>No</v>
      </c>
      <c r="N1818" s="25">
        <f>YEAR(Table1[[#This Row],[Joining Date]])</f>
        <v>2024</v>
      </c>
      <c r="O1818" s="45">
        <f>MONTH(Table1[[#This Row],[Joining Date]])</f>
        <v>3</v>
      </c>
      <c r="P1818" s="25">
        <f ca="1">NETWORKDAYS(Table1[[#This Row],[Joining Date]],TODAY())</f>
        <v>601</v>
      </c>
      <c r="Q1818" s="25" t="str">
        <f>LEFT(Table1[[#This Row],[Department]],5)&amp;"-"&amp;RIGHT(Table1[[#This Row],[Employee ID]],3)</f>
        <v>Marke-017</v>
      </c>
      <c r="R1818" s="25" t="str">
        <f>LEFT(Table1[[#This Row],[Department]],3)</f>
        <v>Mar</v>
      </c>
      <c r="S1818" s="36">
        <f>_xlfn.XLOOKUP(Table1[[#This Row],[City]],Table2[City],Table2[Bonus %])</f>
        <v>4</v>
      </c>
      <c r="U1818" s="48" t="str">
        <v xml:space="preserve">Ravi </v>
      </c>
      <c r="V1818" s="48" t="str">
        <v>Teja</v>
      </c>
    </row>
    <row r="1819" spans="1:22" x14ac:dyDescent="0.35">
      <c r="A1819" s="9" t="s">
        <v>751</v>
      </c>
      <c r="B1819" s="41" t="str">
        <f>LEFT(Table1[[#This Row],[Employee Name]],FIND(" ",Table1[[#This Row],[Employee Name]]))</f>
        <v xml:space="preserve">Priya </v>
      </c>
      <c r="C1819" s="41" t="str">
        <f>RIGHT(Table1[[#This Row],[Employee Name]],LEN(Table1[[#This Row],[Employee Name]])-FIND(" ",Table1[[#This Row],[Employee Name]]))</f>
        <v>Reddy</v>
      </c>
      <c r="D1819" s="23">
        <f>Table1[[#This Row],[Basic Salary]]+Table1[[#This Row],[Bonus]]</f>
        <v>103810</v>
      </c>
      <c r="E1819" s="10">
        <v>70</v>
      </c>
      <c r="F1819" s="46">
        <v>88</v>
      </c>
      <c r="G1819" s="10" t="str" cm="1">
        <f t="array" ref="G1819">_xlfn.IFS(Table1[[#This Row],[Performance Score]]&gt;=80,"Excellent",Table1[[#This Row],[Performance Score]]&gt;=60,"Good",Table1[[#This Row],[Performance Score]]&gt;=40,"Need Improvement")</f>
        <v>Excellent</v>
      </c>
      <c r="H1819" s="30">
        <f>Table1[[#This Row],[Bonus]]/Table1[[#This Row],[Basic Salary]]</f>
        <v>0.21977298897845041</v>
      </c>
      <c r="I1819" s="10">
        <f ca="1">DATEDIF(Table1[[#This Row],[Date of Birth]],TODAY(),"y")</f>
        <v>25</v>
      </c>
      <c r="J1819" s="34">
        <v>45493</v>
      </c>
      <c r="K1819" s="33" t="str" cm="1">
        <f t="array" aca="1" ref="K1819" ca="1">_xlfn.IFS(L1819&lt;3,"Junior",L1819&lt;=7,"Mid-Level",L1819&gt;7,"Senior")</f>
        <v>Junior</v>
      </c>
      <c r="L1819" s="46">
        <f ca="1">INT(YEARFRAC(Table1[[#This Row],[Joining Date]],TODAY(),1))</f>
        <v>1</v>
      </c>
      <c r="M1819" s="25" t="str">
        <f t="shared" ca="1" si="28"/>
        <v>No</v>
      </c>
      <c r="N1819" s="26">
        <f>YEAR(Table1[[#This Row],[Joining Date]])</f>
        <v>2024</v>
      </c>
      <c r="O1819" s="46">
        <f>MONTH(Table1[[#This Row],[Joining Date]])</f>
        <v>7</v>
      </c>
      <c r="P1819" s="26">
        <f ca="1">NETWORKDAYS(Table1[[#This Row],[Joining Date]],TODAY())</f>
        <v>506</v>
      </c>
      <c r="Q1819" s="26" t="str">
        <f>LEFT(Table1[[#This Row],[Department]],5)&amp;"-"&amp;RIGHT(Table1[[#This Row],[Employee ID]],3)</f>
        <v>Finan-695</v>
      </c>
      <c r="R1819" s="26" t="str">
        <f>LEFT(Table1[[#This Row],[Department]],3)</f>
        <v>Fin</v>
      </c>
      <c r="S1819" s="37">
        <f>_xlfn.XLOOKUP(Table1[[#This Row],[City]],Table2[City],Table2[Bonus %])</f>
        <v>6</v>
      </c>
      <c r="U1819" s="48" t="str">
        <v xml:space="preserve">Priya </v>
      </c>
      <c r="V1819" s="48" t="str">
        <v>Reddy</v>
      </c>
    </row>
    <row r="1820" spans="1:22" x14ac:dyDescent="0.35">
      <c r="A1820" s="7" t="s">
        <v>1075</v>
      </c>
      <c r="B1820" s="40" t="str">
        <f>LEFT(Table1[[#This Row],[Employee Name]],FIND(" ",Table1[[#This Row],[Employee Name]]))</f>
        <v xml:space="preserve">Tarun </v>
      </c>
      <c r="C1820" s="40" t="str">
        <f>RIGHT(Table1[[#This Row],[Employee Name]],LEN(Table1[[#This Row],[Employee Name]])-FIND(" ",Table1[[#This Row],[Employee Name]]))</f>
        <v>Verma</v>
      </c>
      <c r="D1820" s="22">
        <f>Table1[[#This Row],[Basic Salary]]+Table1[[#This Row],[Bonus]]</f>
        <v>103800</v>
      </c>
      <c r="E1820" s="8">
        <v>66</v>
      </c>
      <c r="F1820" s="45">
        <v>82</v>
      </c>
      <c r="G1820" s="8" t="str" cm="1">
        <f t="array" ref="G1820">_xlfn.IFS(Table1[[#This Row],[Performance Score]]&gt;=80,"Excellent",Table1[[#This Row],[Performance Score]]&gt;=60,"Good",Table1[[#This Row],[Performance Score]]&gt;=40,"Need Improvement")</f>
        <v>Excellent</v>
      </c>
      <c r="H1820" s="29">
        <f>Table1[[#This Row],[Bonus]]/Table1[[#This Row],[Basic Salary]]</f>
        <v>0.12919368173708715</v>
      </c>
      <c r="I1820" s="8">
        <f ca="1">DATEDIF(Table1[[#This Row],[Date of Birth]],TODAY(),"y")</f>
        <v>22</v>
      </c>
      <c r="J1820" s="33">
        <v>44487</v>
      </c>
      <c r="K1820" s="33" t="str" cm="1">
        <f t="array" aca="1" ref="K1820" ca="1">_xlfn.IFS(L1820&lt;3,"Junior",L1820&lt;=7,"Mid-Level",L1820&gt;7,"Senior")</f>
        <v>Mid-Level</v>
      </c>
      <c r="L1820" s="45">
        <f ca="1">INT(YEARFRAC(Table1[[#This Row],[Joining Date]],TODAY(),1))</f>
        <v>4</v>
      </c>
      <c r="M1820" s="25" t="str">
        <f t="shared" ca="1" si="28"/>
        <v>No</v>
      </c>
      <c r="N1820" s="25">
        <f>YEAR(Table1[[#This Row],[Joining Date]])</f>
        <v>2021</v>
      </c>
      <c r="O1820" s="45">
        <f>MONTH(Table1[[#This Row],[Joining Date]])</f>
        <v>10</v>
      </c>
      <c r="P1820" s="25">
        <f ca="1">NETWORKDAYS(Table1[[#This Row],[Joining Date]],TODAY())</f>
        <v>1226</v>
      </c>
      <c r="Q1820" s="25" t="str">
        <f>LEFT(Table1[[#This Row],[Department]],5)&amp;"-"&amp;RIGHT(Table1[[#This Row],[Employee ID]],3)</f>
        <v>Opera-019</v>
      </c>
      <c r="R1820" s="25" t="str">
        <f>LEFT(Table1[[#This Row],[Department]],3)</f>
        <v>Ope</v>
      </c>
      <c r="S1820" s="36">
        <f>_xlfn.XLOOKUP(Table1[[#This Row],[City]],Table2[City],Table2[Bonus %])</f>
        <v>5</v>
      </c>
      <c r="U1820" s="48" t="str">
        <v xml:space="preserve">Tarun </v>
      </c>
      <c r="V1820" s="48" t="str">
        <v>Verma</v>
      </c>
    </row>
    <row r="1821" spans="1:22" x14ac:dyDescent="0.35">
      <c r="A1821" s="9" t="s">
        <v>4996</v>
      </c>
      <c r="B1821" s="41" t="str">
        <f>LEFT(Table1[[#This Row],[Employee Name]],FIND(" ",Table1[[#This Row],[Employee Name]]))</f>
        <v xml:space="preserve">Rohan </v>
      </c>
      <c r="C1821" s="41" t="str">
        <f>RIGHT(Table1[[#This Row],[Employee Name]],LEN(Table1[[#This Row],[Employee Name]])-FIND(" ",Table1[[#This Row],[Employee Name]]))</f>
        <v>Gupta</v>
      </c>
      <c r="D1821" s="23">
        <f>Table1[[#This Row],[Basic Salary]]+Table1[[#This Row],[Bonus]]</f>
        <v>103796</v>
      </c>
      <c r="E1821" s="10">
        <v>81</v>
      </c>
      <c r="F1821" s="46">
        <v>88</v>
      </c>
      <c r="G1821" s="10" t="str" cm="1">
        <f t="array" ref="G1821">_xlfn.IFS(Table1[[#This Row],[Performance Score]]&gt;=80,"Excellent",Table1[[#This Row],[Performance Score]]&gt;=60,"Good",Table1[[#This Row],[Performance Score]]&gt;=40,"Need Improvement")</f>
        <v>Excellent</v>
      </c>
      <c r="H1821" s="30">
        <f>Table1[[#This Row],[Bonus]]/Table1[[#This Row],[Basic Salary]]</f>
        <v>0.24795306169069289</v>
      </c>
      <c r="I1821" s="10">
        <f ca="1">DATEDIF(Table1[[#This Row],[Date of Birth]],TODAY(),"y")</f>
        <v>33</v>
      </c>
      <c r="J1821" s="34">
        <v>45402</v>
      </c>
      <c r="K1821" s="33" t="str" cm="1">
        <f t="array" aca="1" ref="K1821" ca="1">_xlfn.IFS(L1821&lt;3,"Junior",L1821&lt;=7,"Mid-Level",L1821&gt;7,"Senior")</f>
        <v>Junior</v>
      </c>
      <c r="L1821" s="46">
        <f ca="1">INT(YEARFRAC(Table1[[#This Row],[Joining Date]],TODAY(),1))</f>
        <v>2</v>
      </c>
      <c r="M1821" s="25" t="str">
        <f t="shared" ca="1" si="28"/>
        <v>No</v>
      </c>
      <c r="N1821" s="26">
        <f>YEAR(Table1[[#This Row],[Joining Date]])</f>
        <v>2024</v>
      </c>
      <c r="O1821" s="46">
        <f>MONTH(Table1[[#This Row],[Joining Date]])</f>
        <v>4</v>
      </c>
      <c r="P1821" s="26">
        <f ca="1">NETWORKDAYS(Table1[[#This Row],[Joining Date]],TODAY())</f>
        <v>571</v>
      </c>
      <c r="Q1821" s="26" t="str">
        <f>LEFT(Table1[[#This Row],[Department]],5)&amp;"-"&amp;RIGHT(Table1[[#This Row],[Employee ID]],3)</f>
        <v>Suppo-940</v>
      </c>
      <c r="R1821" s="26" t="str">
        <f>LEFT(Table1[[#This Row],[Department]],3)</f>
        <v>Sup</v>
      </c>
      <c r="S1821" s="37">
        <f>_xlfn.XLOOKUP(Table1[[#This Row],[City]],Table2[City],Table2[Bonus %])</f>
        <v>8</v>
      </c>
      <c r="U1821" s="48" t="str">
        <v xml:space="preserve">Rohan </v>
      </c>
      <c r="V1821" s="48" t="str">
        <v>Gupta</v>
      </c>
    </row>
    <row r="1822" spans="1:22" x14ac:dyDescent="0.35">
      <c r="A1822" s="7" t="s">
        <v>3643</v>
      </c>
      <c r="B1822" s="40" t="str">
        <f>LEFT(Table1[[#This Row],[Employee Name]],FIND(" ",Table1[[#This Row],[Employee Name]]))</f>
        <v xml:space="preserve">Rahul </v>
      </c>
      <c r="C1822" s="40" t="str">
        <f>RIGHT(Table1[[#This Row],[Employee Name]],LEN(Table1[[#This Row],[Employee Name]])-FIND(" ",Table1[[#This Row],[Employee Name]]))</f>
        <v>Verma</v>
      </c>
      <c r="D1822" s="22">
        <f>Table1[[#This Row],[Basic Salary]]+Table1[[#This Row],[Bonus]]</f>
        <v>103793</v>
      </c>
      <c r="E1822" s="8">
        <v>66</v>
      </c>
      <c r="F1822" s="45">
        <v>89</v>
      </c>
      <c r="G1822" s="8" t="str" cm="1">
        <f t="array" ref="G1822">_xlfn.IFS(Table1[[#This Row],[Performance Score]]&gt;=80,"Excellent",Table1[[#This Row],[Performance Score]]&gt;=60,"Good",Table1[[#This Row],[Performance Score]]&gt;=40,"Need Improvement")</f>
        <v>Excellent</v>
      </c>
      <c r="H1822" s="29">
        <f>Table1[[#This Row],[Bonus]]/Table1[[#This Row],[Basic Salary]]</f>
        <v>9.9315793933231658E-2</v>
      </c>
      <c r="I1822" s="8">
        <f ca="1">DATEDIF(Table1[[#This Row],[Date of Birth]],TODAY(),"y")</f>
        <v>16</v>
      </c>
      <c r="J1822" s="33">
        <v>45109</v>
      </c>
      <c r="K1822" s="33" t="str" cm="1">
        <f t="array" aca="1" ref="K1822" ca="1">_xlfn.IFS(L1822&lt;3,"Junior",L1822&lt;=7,"Mid-Level",L1822&gt;7,"Senior")</f>
        <v>Junior</v>
      </c>
      <c r="L1822" s="45">
        <f ca="1">INT(YEARFRAC(Table1[[#This Row],[Joining Date]],TODAY(),1))</f>
        <v>2</v>
      </c>
      <c r="M1822" s="25" t="str">
        <f t="shared" ca="1" si="28"/>
        <v>No</v>
      </c>
      <c r="N1822" s="25">
        <f>YEAR(Table1[[#This Row],[Joining Date]])</f>
        <v>2023</v>
      </c>
      <c r="O1822" s="45">
        <f>MONTH(Table1[[#This Row],[Joining Date]])</f>
        <v>7</v>
      </c>
      <c r="P1822" s="25">
        <f ca="1">NETWORKDAYS(Table1[[#This Row],[Joining Date]],TODAY())</f>
        <v>781</v>
      </c>
      <c r="Q1822" s="25" t="str">
        <f>LEFT(Table1[[#This Row],[Department]],5)&amp;"-"&amp;RIGHT(Table1[[#This Row],[Employee ID]],3)</f>
        <v>Sales-587</v>
      </c>
      <c r="R1822" s="25" t="str">
        <f>LEFT(Table1[[#This Row],[Department]],3)</f>
        <v>Sal</v>
      </c>
      <c r="S1822" s="36">
        <f>_xlfn.XLOOKUP(Table1[[#This Row],[City]],Table2[City],Table2[Bonus %])</f>
        <v>6</v>
      </c>
      <c r="U1822" s="48" t="str">
        <v xml:space="preserve">Rahul </v>
      </c>
      <c r="V1822" s="48" t="str">
        <v>Verma</v>
      </c>
    </row>
    <row r="1823" spans="1:22" x14ac:dyDescent="0.35">
      <c r="A1823" s="9" t="s">
        <v>2182</v>
      </c>
      <c r="B1823" s="41" t="str">
        <f>LEFT(Table1[[#This Row],[Employee Name]],FIND(" ",Table1[[#This Row],[Employee Name]]))</f>
        <v xml:space="preserve">Vikram </v>
      </c>
      <c r="C1823" s="41" t="str">
        <f>RIGHT(Table1[[#This Row],[Employee Name]],LEN(Table1[[#This Row],[Employee Name]])-FIND(" ",Table1[[#This Row],[Employee Name]]))</f>
        <v>Singh</v>
      </c>
      <c r="D1823" s="23">
        <f>Table1[[#This Row],[Basic Salary]]+Table1[[#This Row],[Bonus]]</f>
        <v>103775</v>
      </c>
      <c r="E1823" s="10">
        <v>96</v>
      </c>
      <c r="F1823" s="46">
        <v>83</v>
      </c>
      <c r="G1823" s="10" t="str" cm="1">
        <f t="array" ref="G1823">_xlfn.IFS(Table1[[#This Row],[Performance Score]]&gt;=80,"Excellent",Table1[[#This Row],[Performance Score]]&gt;=60,"Good",Table1[[#This Row],[Performance Score]]&gt;=40,"Need Improvement")</f>
        <v>Excellent</v>
      </c>
      <c r="H1823" s="30">
        <f>Table1[[#This Row],[Bonus]]/Table1[[#This Row],[Basic Salary]]</f>
        <v>0.36239513725696132</v>
      </c>
      <c r="I1823" s="10">
        <f ca="1">DATEDIF(Table1[[#This Row],[Date of Birth]],TODAY(),"y")</f>
        <v>13</v>
      </c>
      <c r="J1823" s="34">
        <v>45193</v>
      </c>
      <c r="K1823" s="33" t="str" cm="1">
        <f t="array" aca="1" ref="K1823" ca="1">_xlfn.IFS(L1823&lt;3,"Junior",L1823&lt;=7,"Mid-Level",L1823&gt;7,"Senior")</f>
        <v>Junior</v>
      </c>
      <c r="L1823" s="46">
        <f ca="1">INT(YEARFRAC(Table1[[#This Row],[Joining Date]],TODAY(),1))</f>
        <v>2</v>
      </c>
      <c r="M1823" s="25" t="str">
        <f t="shared" ca="1" si="28"/>
        <v>No</v>
      </c>
      <c r="N1823" s="26">
        <f>YEAR(Table1[[#This Row],[Joining Date]])</f>
        <v>2023</v>
      </c>
      <c r="O1823" s="46">
        <f>MONTH(Table1[[#This Row],[Joining Date]])</f>
        <v>9</v>
      </c>
      <c r="P1823" s="26">
        <f ca="1">NETWORKDAYS(Table1[[#This Row],[Joining Date]],TODAY())</f>
        <v>721</v>
      </c>
      <c r="Q1823" s="26" t="str">
        <f>LEFT(Table1[[#This Row],[Department]],5)&amp;"-"&amp;RIGHT(Table1[[#This Row],[Employee ID]],3)</f>
        <v>Suppo-126</v>
      </c>
      <c r="R1823" s="26" t="str">
        <f>LEFT(Table1[[#This Row],[Department]],3)</f>
        <v>Sup</v>
      </c>
      <c r="S1823" s="37">
        <f>_xlfn.XLOOKUP(Table1[[#This Row],[City]],Table2[City],Table2[Bonus %])</f>
        <v>6</v>
      </c>
      <c r="U1823" s="48" t="str">
        <v xml:space="preserve">Vikram </v>
      </c>
      <c r="V1823" s="48" t="str">
        <v>Singh</v>
      </c>
    </row>
    <row r="1824" spans="1:22" x14ac:dyDescent="0.35">
      <c r="A1824" s="7" t="s">
        <v>1884</v>
      </c>
      <c r="B1824" s="40" t="str">
        <f>LEFT(Table1[[#This Row],[Employee Name]],FIND(" ",Table1[[#This Row],[Employee Name]]))</f>
        <v xml:space="preserve">Pooja </v>
      </c>
      <c r="C1824" s="40" t="str">
        <f>RIGHT(Table1[[#This Row],[Employee Name]],LEN(Table1[[#This Row],[Employee Name]])-FIND(" ",Table1[[#This Row],[Employee Name]]))</f>
        <v>Das</v>
      </c>
      <c r="D1824" s="22">
        <f>Table1[[#This Row],[Basic Salary]]+Table1[[#This Row],[Bonus]]</f>
        <v>103757</v>
      </c>
      <c r="E1824" s="8">
        <v>86</v>
      </c>
      <c r="F1824" s="45">
        <v>42</v>
      </c>
      <c r="G1824" s="8" t="str" cm="1">
        <f t="array" ref="G1824">_xlfn.IFS(Table1[[#This Row],[Performance Score]]&gt;=80,"Excellent",Table1[[#This Row],[Performance Score]]&gt;=60,"Good",Table1[[#This Row],[Performance Score]]&gt;=40,"Need Improvement")</f>
        <v>Need Improvement</v>
      </c>
      <c r="H1824" s="29">
        <f>Table1[[#This Row],[Bonus]]/Table1[[#This Row],[Basic Salary]]</f>
        <v>0.10046136713156918</v>
      </c>
      <c r="I1824" s="8">
        <f ca="1">DATEDIF(Table1[[#This Row],[Date of Birth]],TODAY(),"y")</f>
        <v>21</v>
      </c>
      <c r="J1824" s="33">
        <v>45743</v>
      </c>
      <c r="K1824" s="33" t="str" cm="1">
        <f t="array" aca="1" ref="K1824" ca="1">_xlfn.IFS(L1824&lt;3,"Junior",L1824&lt;=7,"Mid-Level",L1824&gt;7,"Senior")</f>
        <v>Junior</v>
      </c>
      <c r="L1824" s="45">
        <f ca="1">INT(YEARFRAC(Table1[[#This Row],[Joining Date]],TODAY(),1))</f>
        <v>1</v>
      </c>
      <c r="M1824" s="25" t="str">
        <f t="shared" ca="1" si="28"/>
        <v>No</v>
      </c>
      <c r="N1824" s="25">
        <f>YEAR(Table1[[#This Row],[Joining Date]])</f>
        <v>2025</v>
      </c>
      <c r="O1824" s="45">
        <f>MONTH(Table1[[#This Row],[Joining Date]])</f>
        <v>3</v>
      </c>
      <c r="P1824" s="25">
        <f ca="1">NETWORKDAYS(Table1[[#This Row],[Joining Date]],TODAY())</f>
        <v>328</v>
      </c>
      <c r="Q1824" s="25" t="str">
        <f>LEFT(Table1[[#This Row],[Department]],5)&amp;"-"&amp;RIGHT(Table1[[#This Row],[Employee ID]],3)</f>
        <v>IT-828</v>
      </c>
      <c r="R1824" s="25" t="str">
        <f>LEFT(Table1[[#This Row],[Department]],3)</f>
        <v>IT</v>
      </c>
      <c r="S1824" s="36">
        <f>_xlfn.XLOOKUP(Table1[[#This Row],[City]],Table2[City],Table2[Bonus %])</f>
        <v>7</v>
      </c>
      <c r="U1824" s="48" t="str">
        <v xml:space="preserve">Pooja </v>
      </c>
      <c r="V1824" s="48" t="str">
        <v>Das</v>
      </c>
    </row>
    <row r="1825" spans="1:22" x14ac:dyDescent="0.35">
      <c r="A1825" s="9" t="s">
        <v>3640</v>
      </c>
      <c r="B1825" s="41" t="str">
        <f>LEFT(Table1[[#This Row],[Employee Name]],FIND(" ",Table1[[#This Row],[Employee Name]]))</f>
        <v xml:space="preserve">Aditya </v>
      </c>
      <c r="C1825" s="41" t="str">
        <f>RIGHT(Table1[[#This Row],[Employee Name]],LEN(Table1[[#This Row],[Employee Name]])-FIND(" ",Table1[[#This Row],[Employee Name]]))</f>
        <v>Kapoor</v>
      </c>
      <c r="D1825" s="23">
        <f>Table1[[#This Row],[Basic Salary]]+Table1[[#This Row],[Bonus]]</f>
        <v>103744</v>
      </c>
      <c r="E1825" s="10">
        <v>95</v>
      </c>
      <c r="F1825" s="46">
        <v>50</v>
      </c>
      <c r="G1825" s="10" t="str" cm="1">
        <f t="array" ref="G1825">_xlfn.IFS(Table1[[#This Row],[Performance Score]]&gt;=80,"Excellent",Table1[[#This Row],[Performance Score]]&gt;=60,"Good",Table1[[#This Row],[Performance Score]]&gt;=40,"Need Improvement")</f>
        <v>Need Improvement</v>
      </c>
      <c r="H1825" s="30">
        <f>Table1[[#This Row],[Bonus]]/Table1[[#This Row],[Basic Salary]]</f>
        <v>6.1482580447127434E-2</v>
      </c>
      <c r="I1825" s="10">
        <f ca="1">DATEDIF(Table1[[#This Row],[Date of Birth]],TODAY(),"y")</f>
        <v>17</v>
      </c>
      <c r="J1825" s="34">
        <v>45080</v>
      </c>
      <c r="K1825" s="33" t="str" cm="1">
        <f t="array" aca="1" ref="K1825" ca="1">_xlfn.IFS(L1825&lt;3,"Junior",L1825&lt;=7,"Mid-Level",L1825&gt;7,"Senior")</f>
        <v>Mid-Level</v>
      </c>
      <c r="L1825" s="46">
        <f ca="1">INT(YEARFRAC(Table1[[#This Row],[Joining Date]],TODAY(),1))</f>
        <v>3</v>
      </c>
      <c r="M1825" s="25" t="str">
        <f t="shared" ca="1" si="28"/>
        <v>No</v>
      </c>
      <c r="N1825" s="26">
        <f>YEAR(Table1[[#This Row],[Joining Date]])</f>
        <v>2023</v>
      </c>
      <c r="O1825" s="46">
        <f>MONTH(Table1[[#This Row],[Joining Date]])</f>
        <v>6</v>
      </c>
      <c r="P1825" s="26">
        <f ca="1">NETWORKDAYS(Table1[[#This Row],[Joining Date]],TODAY())</f>
        <v>801</v>
      </c>
      <c r="Q1825" s="26" t="str">
        <f>LEFT(Table1[[#This Row],[Department]],5)&amp;"-"&amp;RIGHT(Table1[[#This Row],[Employee ID]],3)</f>
        <v>Finan-584</v>
      </c>
      <c r="R1825" s="26" t="str">
        <f>LEFT(Table1[[#This Row],[Department]],3)</f>
        <v>Fin</v>
      </c>
      <c r="S1825" s="37">
        <f>_xlfn.XLOOKUP(Table1[[#This Row],[City]],Table2[City],Table2[Bonus %])</f>
        <v>5</v>
      </c>
      <c r="U1825" s="48" t="str">
        <v xml:space="preserve">Aditya </v>
      </c>
      <c r="V1825" s="48" t="str">
        <v>Kapoor</v>
      </c>
    </row>
    <row r="1826" spans="1:22" x14ac:dyDescent="0.35">
      <c r="A1826" s="7" t="s">
        <v>3888</v>
      </c>
      <c r="B1826" s="40" t="str">
        <f>LEFT(Table1[[#This Row],[Employee Name]],FIND(" ",Table1[[#This Row],[Employee Name]]))</f>
        <v xml:space="preserve">Neha </v>
      </c>
      <c r="C1826" s="40" t="str">
        <f>RIGHT(Table1[[#This Row],[Employee Name]],LEN(Table1[[#This Row],[Employee Name]])-FIND(" ",Table1[[#This Row],[Employee Name]]))</f>
        <v>Kulkarni</v>
      </c>
      <c r="D1826" s="22">
        <f>Table1[[#This Row],[Basic Salary]]+Table1[[#This Row],[Bonus]]</f>
        <v>103720</v>
      </c>
      <c r="E1826" s="8">
        <v>90</v>
      </c>
      <c r="F1826" s="45">
        <v>87</v>
      </c>
      <c r="G1826" s="8" t="str" cm="1">
        <f t="array" ref="G1826">_xlfn.IFS(Table1[[#This Row],[Performance Score]]&gt;=80,"Excellent",Table1[[#This Row],[Performance Score]]&gt;=60,"Good",Table1[[#This Row],[Performance Score]]&gt;=40,"Need Improvement")</f>
        <v>Excellent</v>
      </c>
      <c r="H1826" s="29">
        <f>Table1[[#This Row],[Bonus]]/Table1[[#This Row],[Basic Salary]]</f>
        <v>0.32790495211758081</v>
      </c>
      <c r="I1826" s="8">
        <f ca="1">DATEDIF(Table1[[#This Row],[Date of Birth]],TODAY(),"y")</f>
        <v>35</v>
      </c>
      <c r="J1826" s="33">
        <v>44767</v>
      </c>
      <c r="K1826" s="33" t="str" cm="1">
        <f t="array" aca="1" ref="K1826" ca="1">_xlfn.IFS(L1826&lt;3,"Junior",L1826&lt;=7,"Mid-Level",L1826&gt;7,"Senior")</f>
        <v>Mid-Level</v>
      </c>
      <c r="L1826" s="45">
        <f ca="1">INT(YEARFRAC(Table1[[#This Row],[Joining Date]],TODAY(),1))</f>
        <v>3</v>
      </c>
      <c r="M1826" s="25" t="str">
        <f t="shared" ca="1" si="28"/>
        <v>No</v>
      </c>
      <c r="N1826" s="25">
        <f>YEAR(Table1[[#This Row],[Joining Date]])</f>
        <v>2022</v>
      </c>
      <c r="O1826" s="45">
        <f>MONTH(Table1[[#This Row],[Joining Date]])</f>
        <v>7</v>
      </c>
      <c r="P1826" s="25">
        <f ca="1">NETWORKDAYS(Table1[[#This Row],[Joining Date]],TODAY())</f>
        <v>1026</v>
      </c>
      <c r="Q1826" s="25" t="str">
        <f>LEFT(Table1[[#This Row],[Department]],5)&amp;"-"&amp;RIGHT(Table1[[#This Row],[Employee ID]],3)</f>
        <v>Finan-832</v>
      </c>
      <c r="R1826" s="25" t="str">
        <f>LEFT(Table1[[#This Row],[Department]],3)</f>
        <v>Fin</v>
      </c>
      <c r="S1826" s="36">
        <f>_xlfn.XLOOKUP(Table1[[#This Row],[City]],Table2[City],Table2[Bonus %])</f>
        <v>5</v>
      </c>
      <c r="U1826" s="48" t="str">
        <v xml:space="preserve">Neha </v>
      </c>
      <c r="V1826" s="48" t="str">
        <v>Kulkarni</v>
      </c>
    </row>
    <row r="1827" spans="1:22" x14ac:dyDescent="0.35">
      <c r="A1827" s="9" t="s">
        <v>4325</v>
      </c>
      <c r="B1827" s="41" t="str">
        <f>LEFT(Table1[[#This Row],[Employee Name]],FIND(" ",Table1[[#This Row],[Employee Name]]))</f>
        <v xml:space="preserve">Ajay </v>
      </c>
      <c r="C1827" s="41" t="str">
        <f>RIGHT(Table1[[#This Row],[Employee Name]],LEN(Table1[[#This Row],[Employee Name]])-FIND(" ",Table1[[#This Row],[Employee Name]]))</f>
        <v>Singh</v>
      </c>
      <c r="D1827" s="23">
        <f>Table1[[#This Row],[Basic Salary]]+Table1[[#This Row],[Bonus]]</f>
        <v>103720</v>
      </c>
      <c r="E1827" s="10">
        <v>69</v>
      </c>
      <c r="F1827" s="46">
        <v>100</v>
      </c>
      <c r="G1827" s="10" t="str" cm="1">
        <f t="array" ref="G1827">_xlfn.IFS(Table1[[#This Row],[Performance Score]]&gt;=80,"Excellent",Table1[[#This Row],[Performance Score]]&gt;=60,"Good",Table1[[#This Row],[Performance Score]]&gt;=40,"Need Improvement")</f>
        <v>Excellent</v>
      </c>
      <c r="H1827" s="30">
        <f>Table1[[#This Row],[Bonus]]/Table1[[#This Row],[Basic Salary]]</f>
        <v>0.12037677151745593</v>
      </c>
      <c r="I1827" s="10">
        <f ca="1">DATEDIF(Table1[[#This Row],[Date of Birth]],TODAY(),"y")</f>
        <v>26</v>
      </c>
      <c r="J1827" s="34">
        <v>45055</v>
      </c>
      <c r="K1827" s="33" t="str" cm="1">
        <f t="array" aca="1" ref="K1827" ca="1">_xlfn.IFS(L1827&lt;3,"Junior",L1827&lt;=7,"Mid-Level",L1827&gt;7,"Senior")</f>
        <v>Mid-Level</v>
      </c>
      <c r="L1827" s="46">
        <f ca="1">INT(YEARFRAC(Table1[[#This Row],[Joining Date]],TODAY(),1))</f>
        <v>3</v>
      </c>
      <c r="M1827" s="25" t="str">
        <f t="shared" ca="1" si="28"/>
        <v>No</v>
      </c>
      <c r="N1827" s="26">
        <f>YEAR(Table1[[#This Row],[Joining Date]])</f>
        <v>2023</v>
      </c>
      <c r="O1827" s="46">
        <f>MONTH(Table1[[#This Row],[Joining Date]])</f>
        <v>5</v>
      </c>
      <c r="P1827" s="26">
        <f ca="1">NETWORKDAYS(Table1[[#This Row],[Joining Date]],TODAY())</f>
        <v>820</v>
      </c>
      <c r="Q1827" s="26" t="str">
        <f>LEFT(Table1[[#This Row],[Department]],5)&amp;"-"&amp;RIGHT(Table1[[#This Row],[Employee ID]],3)</f>
        <v>Marke-269</v>
      </c>
      <c r="R1827" s="26" t="str">
        <f>LEFT(Table1[[#This Row],[Department]],3)</f>
        <v>Mar</v>
      </c>
      <c r="S1827" s="37">
        <f>_xlfn.XLOOKUP(Table1[[#This Row],[City]],Table2[City],Table2[Bonus %])</f>
        <v>7</v>
      </c>
      <c r="U1827" s="48" t="str">
        <v xml:space="preserve">Ajay </v>
      </c>
      <c r="V1827" s="48" t="str">
        <v>Singh</v>
      </c>
    </row>
    <row r="1828" spans="1:22" x14ac:dyDescent="0.35">
      <c r="A1828" s="7" t="s">
        <v>2434</v>
      </c>
      <c r="B1828" s="40" t="str">
        <f>LEFT(Table1[[#This Row],[Employee Name]],FIND(" ",Table1[[#This Row],[Employee Name]]))</f>
        <v xml:space="preserve">Arjun </v>
      </c>
      <c r="C1828" s="40" t="str">
        <f>RIGHT(Table1[[#This Row],[Employee Name]],LEN(Table1[[#This Row],[Employee Name]])-FIND(" ",Table1[[#This Row],[Employee Name]]))</f>
        <v>Mehta</v>
      </c>
      <c r="D1828" s="22">
        <f>Table1[[#This Row],[Basic Salary]]+Table1[[#This Row],[Bonus]]</f>
        <v>103714</v>
      </c>
      <c r="E1828" s="8">
        <v>80</v>
      </c>
      <c r="F1828" s="45">
        <v>97</v>
      </c>
      <c r="G1828" s="8" t="str" cm="1">
        <f t="array" ref="G1828">_xlfn.IFS(Table1[[#This Row],[Performance Score]]&gt;=80,"Excellent",Table1[[#This Row],[Performance Score]]&gt;=60,"Good",Table1[[#This Row],[Performance Score]]&gt;=40,"Need Improvement")</f>
        <v>Excellent</v>
      </c>
      <c r="H1828" s="29">
        <f>Table1[[#This Row],[Bonus]]/Table1[[#This Row],[Basic Salary]]</f>
        <v>0.15075393611237475</v>
      </c>
      <c r="I1828" s="8">
        <f ca="1">DATEDIF(Table1[[#This Row],[Date of Birth]],TODAY(),"y")</f>
        <v>43</v>
      </c>
      <c r="J1828" s="33">
        <v>44056</v>
      </c>
      <c r="K1828" s="33" t="str" cm="1">
        <f t="array" aca="1" ref="K1828" ca="1">_xlfn.IFS(L1828&lt;3,"Junior",L1828&lt;=7,"Mid-Level",L1828&gt;7,"Senior")</f>
        <v>Mid-Level</v>
      </c>
      <c r="L1828" s="45">
        <f ca="1">INT(YEARFRAC(Table1[[#This Row],[Joining Date]],TODAY(),1))</f>
        <v>5</v>
      </c>
      <c r="M1828" s="25" t="str">
        <f t="shared" ca="1" si="28"/>
        <v>No</v>
      </c>
      <c r="N1828" s="25">
        <f>YEAR(Table1[[#This Row],[Joining Date]])</f>
        <v>2020</v>
      </c>
      <c r="O1828" s="45">
        <f>MONTH(Table1[[#This Row],[Joining Date]])</f>
        <v>8</v>
      </c>
      <c r="P1828" s="25">
        <f ca="1">NETWORKDAYS(Table1[[#This Row],[Joining Date]],TODAY())</f>
        <v>1533</v>
      </c>
      <c r="Q1828" s="25" t="str">
        <f>LEFT(Table1[[#This Row],[Department]],5)&amp;"-"&amp;RIGHT(Table1[[#This Row],[Employee ID]],3)</f>
        <v>Opera-378</v>
      </c>
      <c r="R1828" s="25" t="str">
        <f>LEFT(Table1[[#This Row],[Department]],3)</f>
        <v>Ope</v>
      </c>
      <c r="S1828" s="36">
        <f>_xlfn.XLOOKUP(Table1[[#This Row],[City]],Table2[City],Table2[Bonus %])</f>
        <v>7</v>
      </c>
      <c r="U1828" s="48" t="str">
        <v xml:space="preserve">Arjun </v>
      </c>
      <c r="V1828" s="48" t="str">
        <v>Mehta</v>
      </c>
    </row>
    <row r="1829" spans="1:22" x14ac:dyDescent="0.35">
      <c r="A1829" s="9" t="s">
        <v>791</v>
      </c>
      <c r="B1829" s="41" t="str">
        <f>LEFT(Table1[[#This Row],[Employee Name]],FIND(" ",Table1[[#This Row],[Employee Name]]))</f>
        <v xml:space="preserve">Pooja </v>
      </c>
      <c r="C1829" s="41" t="str">
        <f>RIGHT(Table1[[#This Row],[Employee Name]],LEN(Table1[[#This Row],[Employee Name]])-FIND(" ",Table1[[#This Row],[Employee Name]]))</f>
        <v>Das</v>
      </c>
      <c r="D1829" s="23">
        <f>Table1[[#This Row],[Basic Salary]]+Table1[[#This Row],[Bonus]]</f>
        <v>103703</v>
      </c>
      <c r="E1829" s="10">
        <v>100</v>
      </c>
      <c r="F1829" s="46">
        <v>51</v>
      </c>
      <c r="G1829" s="10" t="str" cm="1">
        <f t="array" ref="G1829">_xlfn.IFS(Table1[[#This Row],[Performance Score]]&gt;=80,"Excellent",Table1[[#This Row],[Performance Score]]&gt;=60,"Good",Table1[[#This Row],[Performance Score]]&gt;=40,"Need Improvement")</f>
        <v>Need Improvement</v>
      </c>
      <c r="H1829" s="30">
        <f>Table1[[#This Row],[Bonus]]/Table1[[#This Row],[Basic Salary]]</f>
        <v>0.12289801089298669</v>
      </c>
      <c r="I1829" s="10">
        <f ca="1">DATEDIF(Table1[[#This Row],[Date of Birth]],TODAY(),"y")</f>
        <v>43</v>
      </c>
      <c r="J1829" s="34">
        <v>45840</v>
      </c>
      <c r="K1829" s="33" t="str" cm="1">
        <f t="array" aca="1" ref="K1829" ca="1">_xlfn.IFS(L1829&lt;3,"Junior",L1829&lt;=7,"Mid-Level",L1829&gt;7,"Senior")</f>
        <v>Junior</v>
      </c>
      <c r="L1829" s="46">
        <f ca="1">INT(YEARFRAC(Table1[[#This Row],[Joining Date]],TODAY(),1))</f>
        <v>0</v>
      </c>
      <c r="M1829" s="25" t="str">
        <f t="shared" ca="1" si="28"/>
        <v>No</v>
      </c>
      <c r="N1829" s="26">
        <f>YEAR(Table1[[#This Row],[Joining Date]])</f>
        <v>2025</v>
      </c>
      <c r="O1829" s="46">
        <f>MONTH(Table1[[#This Row],[Joining Date]])</f>
        <v>7</v>
      </c>
      <c r="P1829" s="26">
        <f ca="1">NETWORKDAYS(Table1[[#This Row],[Joining Date]],TODAY())</f>
        <v>259</v>
      </c>
      <c r="Q1829" s="26" t="str">
        <f>LEFT(Table1[[#This Row],[Department]],5)&amp;"-"&amp;RIGHT(Table1[[#This Row],[Employee ID]],3)</f>
        <v>Opera-735</v>
      </c>
      <c r="R1829" s="26" t="str">
        <f>LEFT(Table1[[#This Row],[Department]],3)</f>
        <v>Ope</v>
      </c>
      <c r="S1829" s="37">
        <f>_xlfn.XLOOKUP(Table1[[#This Row],[City]],Table2[City],Table2[Bonus %])</f>
        <v>5</v>
      </c>
      <c r="U1829" s="48" t="str">
        <v xml:space="preserve">Pooja </v>
      </c>
      <c r="V1829" s="48" t="str">
        <v>Das</v>
      </c>
    </row>
    <row r="1830" spans="1:22" x14ac:dyDescent="0.35">
      <c r="A1830" s="7" t="s">
        <v>1839</v>
      </c>
      <c r="B1830" s="40" t="str">
        <f>LEFT(Table1[[#This Row],[Employee Name]],FIND(" ",Table1[[#This Row],[Employee Name]]))</f>
        <v xml:space="preserve">Arjun </v>
      </c>
      <c r="C1830" s="40" t="str">
        <f>RIGHT(Table1[[#This Row],[Employee Name]],LEN(Table1[[#This Row],[Employee Name]])-FIND(" ",Table1[[#This Row],[Employee Name]]))</f>
        <v>Mehta</v>
      </c>
      <c r="D1830" s="22">
        <f>Table1[[#This Row],[Basic Salary]]+Table1[[#This Row],[Bonus]]</f>
        <v>103689</v>
      </c>
      <c r="E1830" s="8">
        <v>75</v>
      </c>
      <c r="F1830" s="45">
        <v>74</v>
      </c>
      <c r="G1830" s="8" t="str" cm="1">
        <f t="array" ref="G1830">_xlfn.IFS(Table1[[#This Row],[Performance Score]]&gt;=80,"Excellent",Table1[[#This Row],[Performance Score]]&gt;=60,"Good",Table1[[#This Row],[Performance Score]]&gt;=40,"Need Improvement")</f>
        <v>Good</v>
      </c>
      <c r="H1830" s="29">
        <f>Table1[[#This Row],[Bonus]]/Table1[[#This Row],[Basic Salary]]</f>
        <v>7.7187587654141437E-2</v>
      </c>
      <c r="I1830" s="8">
        <f ca="1">DATEDIF(Table1[[#This Row],[Date of Birth]],TODAY(),"y")</f>
        <v>19</v>
      </c>
      <c r="J1830" s="33">
        <v>45520</v>
      </c>
      <c r="K1830" s="33" t="str" cm="1">
        <f t="array" aca="1" ref="K1830" ca="1">_xlfn.IFS(L1830&lt;3,"Junior",L1830&lt;=7,"Mid-Level",L1830&gt;7,"Senior")</f>
        <v>Junior</v>
      </c>
      <c r="L1830" s="45">
        <f ca="1">INT(YEARFRAC(Table1[[#This Row],[Joining Date]],TODAY(),1))</f>
        <v>1</v>
      </c>
      <c r="M1830" s="25" t="str">
        <f t="shared" ca="1" si="28"/>
        <v>No</v>
      </c>
      <c r="N1830" s="25">
        <f>YEAR(Table1[[#This Row],[Joining Date]])</f>
        <v>2024</v>
      </c>
      <c r="O1830" s="45">
        <f>MONTH(Table1[[#This Row],[Joining Date]])</f>
        <v>8</v>
      </c>
      <c r="P1830" s="25">
        <f ca="1">NETWORKDAYS(Table1[[#This Row],[Joining Date]],TODAY())</f>
        <v>487</v>
      </c>
      <c r="Q1830" s="25" t="str">
        <f>LEFT(Table1[[#This Row],[Department]],5)&amp;"-"&amp;RIGHT(Table1[[#This Row],[Employee ID]],3)</f>
        <v>HR-783</v>
      </c>
      <c r="R1830" s="25" t="str">
        <f>LEFT(Table1[[#This Row],[Department]],3)</f>
        <v>HR</v>
      </c>
      <c r="S1830" s="36">
        <f>_xlfn.XLOOKUP(Table1[[#This Row],[City]],Table2[City],Table2[Bonus %])</f>
        <v>4</v>
      </c>
      <c r="U1830" s="48" t="str">
        <v xml:space="preserve">Arjun </v>
      </c>
      <c r="V1830" s="48" t="str">
        <v>Mehta</v>
      </c>
    </row>
    <row r="1831" spans="1:22" x14ac:dyDescent="0.35">
      <c r="A1831" s="9" t="s">
        <v>379</v>
      </c>
      <c r="B1831" s="41" t="str">
        <f>LEFT(Table1[[#This Row],[Employee Name]],FIND(" ",Table1[[#This Row],[Employee Name]]))</f>
        <v xml:space="preserve">Ravi </v>
      </c>
      <c r="C1831" s="41" t="str">
        <f>RIGHT(Table1[[#This Row],[Employee Name]],LEN(Table1[[#This Row],[Employee Name]])-FIND(" ",Table1[[#This Row],[Employee Name]]))</f>
        <v>Teja</v>
      </c>
      <c r="D1831" s="23">
        <f>Table1[[#This Row],[Basic Salary]]+Table1[[#This Row],[Bonus]]</f>
        <v>103675</v>
      </c>
      <c r="E1831" s="10">
        <v>69</v>
      </c>
      <c r="F1831" s="46">
        <v>74</v>
      </c>
      <c r="G1831" s="10" t="str" cm="1">
        <f t="array" ref="G1831">_xlfn.IFS(Table1[[#This Row],[Performance Score]]&gt;=80,"Excellent",Table1[[#This Row],[Performance Score]]&gt;=60,"Good",Table1[[#This Row],[Performance Score]]&gt;=40,"Need Improvement")</f>
        <v>Good</v>
      </c>
      <c r="H1831" s="30">
        <f>Table1[[#This Row],[Bonus]]/Table1[[#This Row],[Basic Salary]]</f>
        <v>0.12669398046013236</v>
      </c>
      <c r="I1831" s="10">
        <f ca="1">DATEDIF(Table1[[#This Row],[Date of Birth]],TODAY(),"y")</f>
        <v>42</v>
      </c>
      <c r="J1831" s="34">
        <v>43274</v>
      </c>
      <c r="K1831" s="33" t="str" cm="1">
        <f t="array" aca="1" ref="K1831" ca="1">_xlfn.IFS(L1831&lt;3,"Junior",L1831&lt;=7,"Mid-Level",L1831&gt;7,"Senior")</f>
        <v>Senior</v>
      </c>
      <c r="L1831" s="46">
        <f ca="1">INT(YEARFRAC(Table1[[#This Row],[Joining Date]],TODAY(),1))</f>
        <v>8</v>
      </c>
      <c r="M1831" s="25" t="str">
        <f t="shared" ca="1" si="28"/>
        <v>Yes</v>
      </c>
      <c r="N1831" s="26">
        <f>YEAR(Table1[[#This Row],[Joining Date]])</f>
        <v>2018</v>
      </c>
      <c r="O1831" s="46">
        <f>MONTH(Table1[[#This Row],[Joining Date]])</f>
        <v>6</v>
      </c>
      <c r="P1831" s="26">
        <f ca="1">NETWORKDAYS(Table1[[#This Row],[Joining Date]],TODAY())</f>
        <v>2091</v>
      </c>
      <c r="Q1831" s="26" t="str">
        <f>LEFT(Table1[[#This Row],[Department]],5)&amp;"-"&amp;RIGHT(Table1[[#This Row],[Employee ID]],3)</f>
        <v>Sales-323</v>
      </c>
      <c r="R1831" s="26" t="str">
        <f>LEFT(Table1[[#This Row],[Department]],3)</f>
        <v>Sal</v>
      </c>
      <c r="S1831" s="37">
        <f>_xlfn.XLOOKUP(Table1[[#This Row],[City]],Table2[City],Table2[Bonus %])</f>
        <v>6</v>
      </c>
      <c r="U1831" s="48" t="str">
        <v xml:space="preserve">Ravi </v>
      </c>
      <c r="V1831" s="48" t="str">
        <v>Teja</v>
      </c>
    </row>
    <row r="1832" spans="1:22" x14ac:dyDescent="0.35">
      <c r="A1832" s="7" t="s">
        <v>2698</v>
      </c>
      <c r="B1832" s="40" t="str">
        <f>LEFT(Table1[[#This Row],[Employee Name]],FIND(" ",Table1[[#This Row],[Employee Name]]))</f>
        <v xml:space="preserve">Tarun </v>
      </c>
      <c r="C1832" s="40" t="str">
        <f>RIGHT(Table1[[#This Row],[Employee Name]],LEN(Table1[[#This Row],[Employee Name]])-FIND(" ",Table1[[#This Row],[Employee Name]]))</f>
        <v>Verma</v>
      </c>
      <c r="D1832" s="22">
        <f>Table1[[#This Row],[Basic Salary]]+Table1[[#This Row],[Bonus]]</f>
        <v>103621</v>
      </c>
      <c r="E1832" s="8">
        <v>68</v>
      </c>
      <c r="F1832" s="45">
        <v>53</v>
      </c>
      <c r="G1832" s="8" t="str" cm="1">
        <f t="array" ref="G1832">_xlfn.IFS(Table1[[#This Row],[Performance Score]]&gt;=80,"Excellent",Table1[[#This Row],[Performance Score]]&gt;=60,"Good",Table1[[#This Row],[Performance Score]]&gt;=40,"Need Improvement")</f>
        <v>Need Improvement</v>
      </c>
      <c r="H1832" s="29">
        <f>Table1[[#This Row],[Bonus]]/Table1[[#This Row],[Basic Salary]]</f>
        <v>0.10246834769656346</v>
      </c>
      <c r="I1832" s="8">
        <f ca="1">DATEDIF(Table1[[#This Row],[Date of Birth]],TODAY(),"y")</f>
        <v>24</v>
      </c>
      <c r="J1832" s="33">
        <v>45176</v>
      </c>
      <c r="K1832" s="33" t="str" cm="1">
        <f t="array" aca="1" ref="K1832" ca="1">_xlfn.IFS(L1832&lt;3,"Junior",L1832&lt;=7,"Mid-Level",L1832&gt;7,"Senior")</f>
        <v>Junior</v>
      </c>
      <c r="L1832" s="45">
        <f ca="1">INT(YEARFRAC(Table1[[#This Row],[Joining Date]],TODAY(),1))</f>
        <v>2</v>
      </c>
      <c r="M1832" s="25" t="str">
        <f t="shared" ca="1" si="28"/>
        <v>No</v>
      </c>
      <c r="N1832" s="25">
        <f>YEAR(Table1[[#This Row],[Joining Date]])</f>
        <v>2023</v>
      </c>
      <c r="O1832" s="45">
        <f>MONTH(Table1[[#This Row],[Joining Date]])</f>
        <v>9</v>
      </c>
      <c r="P1832" s="25">
        <f ca="1">NETWORKDAYS(Table1[[#This Row],[Joining Date]],TODAY())</f>
        <v>733</v>
      </c>
      <c r="Q1832" s="25" t="str">
        <f>LEFT(Table1[[#This Row],[Department]],5)&amp;"-"&amp;RIGHT(Table1[[#This Row],[Employee ID]],3)</f>
        <v>Suppo-642</v>
      </c>
      <c r="R1832" s="25" t="str">
        <f>LEFT(Table1[[#This Row],[Department]],3)</f>
        <v>Sup</v>
      </c>
      <c r="S1832" s="36">
        <f>_xlfn.XLOOKUP(Table1[[#This Row],[City]],Table2[City],Table2[Bonus %])</f>
        <v>8</v>
      </c>
      <c r="U1832" s="48" t="str">
        <v xml:space="preserve">Tarun </v>
      </c>
      <c r="V1832" s="48" t="str">
        <v>Verma</v>
      </c>
    </row>
    <row r="1833" spans="1:22" x14ac:dyDescent="0.35">
      <c r="A1833" s="9" t="s">
        <v>2913</v>
      </c>
      <c r="B1833" s="41" t="str">
        <f>LEFT(Table1[[#This Row],[Employee Name]],FIND(" ",Table1[[#This Row],[Employee Name]]))</f>
        <v xml:space="preserve">Rahul </v>
      </c>
      <c r="C1833" s="41" t="str">
        <f>RIGHT(Table1[[#This Row],[Employee Name]],LEN(Table1[[#This Row],[Employee Name]])-FIND(" ",Table1[[#This Row],[Employee Name]]))</f>
        <v>Verma</v>
      </c>
      <c r="D1833" s="23">
        <f>Table1[[#This Row],[Basic Salary]]+Table1[[#This Row],[Bonus]]</f>
        <v>103588</v>
      </c>
      <c r="E1833" s="10">
        <v>93</v>
      </c>
      <c r="F1833" s="46">
        <v>85</v>
      </c>
      <c r="G1833" s="10" t="str" cm="1">
        <f t="array" ref="G1833">_xlfn.IFS(Table1[[#This Row],[Performance Score]]&gt;=80,"Excellent",Table1[[#This Row],[Performance Score]]&gt;=60,"Good",Table1[[#This Row],[Performance Score]]&gt;=40,"Need Improvement")</f>
        <v>Excellent</v>
      </c>
      <c r="H1833" s="30">
        <f>Table1[[#This Row],[Bonus]]/Table1[[#This Row],[Basic Salary]]</f>
        <v>0.18679253929700748</v>
      </c>
      <c r="I1833" s="10">
        <f ca="1">DATEDIF(Table1[[#This Row],[Date of Birth]],TODAY(),"y")</f>
        <v>41</v>
      </c>
      <c r="J1833" s="34">
        <v>43608</v>
      </c>
      <c r="K1833" s="33" t="str" cm="1">
        <f t="array" aca="1" ref="K1833" ca="1">_xlfn.IFS(L1833&lt;3,"Junior",L1833&lt;=7,"Mid-Level",L1833&gt;7,"Senior")</f>
        <v>Mid-Level</v>
      </c>
      <c r="L1833" s="46">
        <f ca="1">INT(YEARFRAC(Table1[[#This Row],[Joining Date]],TODAY(),1))</f>
        <v>7</v>
      </c>
      <c r="M1833" s="25" t="str">
        <f t="shared" ca="1" si="28"/>
        <v>Yes</v>
      </c>
      <c r="N1833" s="26">
        <f>YEAR(Table1[[#This Row],[Joining Date]])</f>
        <v>2019</v>
      </c>
      <c r="O1833" s="46">
        <f>MONTH(Table1[[#This Row],[Joining Date]])</f>
        <v>5</v>
      </c>
      <c r="P1833" s="26">
        <f ca="1">NETWORKDAYS(Table1[[#This Row],[Joining Date]],TODAY())</f>
        <v>1853</v>
      </c>
      <c r="Q1833" s="26" t="str">
        <f>LEFT(Table1[[#This Row],[Department]],5)&amp;"-"&amp;RIGHT(Table1[[#This Row],[Employee ID]],3)</f>
        <v>Sales-857</v>
      </c>
      <c r="R1833" s="26" t="str">
        <f>LEFT(Table1[[#This Row],[Department]],3)</f>
        <v>Sal</v>
      </c>
      <c r="S1833" s="37">
        <f>_xlfn.XLOOKUP(Table1[[#This Row],[City]],Table2[City],Table2[Bonus %])</f>
        <v>6</v>
      </c>
      <c r="U1833" s="48" t="str">
        <v xml:space="preserve">Rahul </v>
      </c>
      <c r="V1833" s="48" t="str">
        <v>Verma</v>
      </c>
    </row>
    <row r="1834" spans="1:22" x14ac:dyDescent="0.35">
      <c r="A1834" s="7" t="s">
        <v>4585</v>
      </c>
      <c r="B1834" s="40" t="str">
        <f>LEFT(Table1[[#This Row],[Employee Name]],FIND(" ",Table1[[#This Row],[Employee Name]]))</f>
        <v xml:space="preserve">Neha </v>
      </c>
      <c r="C1834" s="40" t="str">
        <f>RIGHT(Table1[[#This Row],[Employee Name]],LEN(Table1[[#This Row],[Employee Name]])-FIND(" ",Table1[[#This Row],[Employee Name]]))</f>
        <v>Kulkarni</v>
      </c>
      <c r="D1834" s="22">
        <f>Table1[[#This Row],[Basic Salary]]+Table1[[#This Row],[Bonus]]</f>
        <v>103586</v>
      </c>
      <c r="E1834" s="8">
        <v>80</v>
      </c>
      <c r="F1834" s="45">
        <v>64</v>
      </c>
      <c r="G1834" s="8" t="str" cm="1">
        <f t="array" ref="G1834">_xlfn.IFS(Table1[[#This Row],[Performance Score]]&gt;=80,"Excellent",Table1[[#This Row],[Performance Score]]&gt;=60,"Good",Table1[[#This Row],[Performance Score]]&gt;=40,"Need Improvement")</f>
        <v>Good</v>
      </c>
      <c r="H1834" s="29">
        <f>Table1[[#This Row],[Bonus]]/Table1[[#This Row],[Basic Salary]]</f>
        <v>8.9369846878680798E-2</v>
      </c>
      <c r="I1834" s="8">
        <f ca="1">DATEDIF(Table1[[#This Row],[Date of Birth]],TODAY(),"y")</f>
        <v>40</v>
      </c>
      <c r="J1834" s="33">
        <v>42270</v>
      </c>
      <c r="K1834" s="33" t="str" cm="1">
        <f t="array" aca="1" ref="K1834" ca="1">_xlfn.IFS(L1834&lt;3,"Junior",L1834&lt;=7,"Mid-Level",L1834&gt;7,"Senior")</f>
        <v>Senior</v>
      </c>
      <c r="L1834" s="45">
        <f ca="1">INT(YEARFRAC(Table1[[#This Row],[Joining Date]],TODAY(),1))</f>
        <v>10</v>
      </c>
      <c r="M1834" s="25" t="str">
        <f t="shared" ca="1" si="28"/>
        <v>Yes</v>
      </c>
      <c r="N1834" s="25">
        <f>YEAR(Table1[[#This Row],[Joining Date]])</f>
        <v>2015</v>
      </c>
      <c r="O1834" s="45">
        <f>MONTH(Table1[[#This Row],[Joining Date]])</f>
        <v>9</v>
      </c>
      <c r="P1834" s="25">
        <f ca="1">NETWORKDAYS(Table1[[#This Row],[Joining Date]],TODAY())</f>
        <v>2809</v>
      </c>
      <c r="Q1834" s="25" t="str">
        <f>LEFT(Table1[[#This Row],[Department]],5)&amp;"-"&amp;RIGHT(Table1[[#This Row],[Employee ID]],3)</f>
        <v>IT-529</v>
      </c>
      <c r="R1834" s="25" t="str">
        <f>LEFT(Table1[[#This Row],[Department]],3)</f>
        <v>IT</v>
      </c>
      <c r="S1834" s="36">
        <f>_xlfn.XLOOKUP(Table1[[#This Row],[City]],Table2[City],Table2[Bonus %])</f>
        <v>4</v>
      </c>
      <c r="U1834" s="48" t="str">
        <v xml:space="preserve">Neha </v>
      </c>
      <c r="V1834" s="48" t="str">
        <v>Kulkarni</v>
      </c>
    </row>
    <row r="1835" spans="1:22" x14ac:dyDescent="0.35">
      <c r="A1835" s="9" t="s">
        <v>4246</v>
      </c>
      <c r="B1835" s="41" t="str">
        <f>LEFT(Table1[[#This Row],[Employee Name]],FIND(" ",Table1[[#This Row],[Employee Name]]))</f>
        <v xml:space="preserve">Gayathri </v>
      </c>
      <c r="C1835" s="41" t="str">
        <f>RIGHT(Table1[[#This Row],[Employee Name]],LEN(Table1[[#This Row],[Employee Name]])-FIND(" ",Table1[[#This Row],[Employee Name]]))</f>
        <v>Iyer</v>
      </c>
      <c r="D1835" s="23">
        <f>Table1[[#This Row],[Basic Salary]]+Table1[[#This Row],[Bonus]]</f>
        <v>103574</v>
      </c>
      <c r="E1835" s="10">
        <v>80</v>
      </c>
      <c r="F1835" s="46">
        <v>40</v>
      </c>
      <c r="G1835" s="10" t="str" cm="1">
        <f t="array" ref="G1835">_xlfn.IFS(Table1[[#This Row],[Performance Score]]&gt;=80,"Excellent",Table1[[#This Row],[Performance Score]]&gt;=60,"Good",Table1[[#This Row],[Performance Score]]&gt;=40,"Need Improvement")</f>
        <v>Need Improvement</v>
      </c>
      <c r="H1835" s="30">
        <f>Table1[[#This Row],[Bonus]]/Table1[[#This Row],[Basic Salary]]</f>
        <v>8.8110771428871595E-2</v>
      </c>
      <c r="I1835" s="10">
        <f ca="1">DATEDIF(Table1[[#This Row],[Date of Birth]],TODAY(),"y")</f>
        <v>16</v>
      </c>
      <c r="J1835" s="34">
        <v>44994</v>
      </c>
      <c r="K1835" s="33" t="str" cm="1">
        <f t="array" aca="1" ref="K1835" ca="1">_xlfn.IFS(L1835&lt;3,"Junior",L1835&lt;=7,"Mid-Level",L1835&gt;7,"Senior")</f>
        <v>Mid-Level</v>
      </c>
      <c r="L1835" s="46">
        <f ca="1">INT(YEARFRAC(Table1[[#This Row],[Joining Date]],TODAY(),1))</f>
        <v>3</v>
      </c>
      <c r="M1835" s="25" t="str">
        <f t="shared" ca="1" si="28"/>
        <v>No</v>
      </c>
      <c r="N1835" s="26">
        <f>YEAR(Table1[[#This Row],[Joining Date]])</f>
        <v>2023</v>
      </c>
      <c r="O1835" s="46">
        <f>MONTH(Table1[[#This Row],[Joining Date]])</f>
        <v>3</v>
      </c>
      <c r="P1835" s="26">
        <f ca="1">NETWORKDAYS(Table1[[#This Row],[Joining Date]],TODAY())</f>
        <v>863</v>
      </c>
      <c r="Q1835" s="26" t="str">
        <f>LEFT(Table1[[#This Row],[Department]],5)&amp;"-"&amp;RIGHT(Table1[[#This Row],[Employee ID]],3)</f>
        <v>Opera-190</v>
      </c>
      <c r="R1835" s="26" t="str">
        <f>LEFT(Table1[[#This Row],[Department]],3)</f>
        <v>Ope</v>
      </c>
      <c r="S1835" s="37">
        <f>_xlfn.XLOOKUP(Table1[[#This Row],[City]],Table2[City],Table2[Bonus %])</f>
        <v>5</v>
      </c>
      <c r="U1835" s="48" t="str">
        <v xml:space="preserve">Gayathri </v>
      </c>
      <c r="V1835" s="48" t="str">
        <v>Iyer</v>
      </c>
    </row>
    <row r="1836" spans="1:22" x14ac:dyDescent="0.35">
      <c r="A1836" s="7" t="s">
        <v>919</v>
      </c>
      <c r="B1836" s="40" t="str">
        <f>LEFT(Table1[[#This Row],[Employee Name]],FIND(" ",Table1[[#This Row],[Employee Name]]))</f>
        <v xml:space="preserve">Sneha </v>
      </c>
      <c r="C1836" s="40" t="str">
        <f>RIGHT(Table1[[#This Row],[Employee Name]],LEN(Table1[[#This Row],[Employee Name]])-FIND(" ",Table1[[#This Row],[Employee Name]]))</f>
        <v>Iyer</v>
      </c>
      <c r="D1836" s="22">
        <f>Table1[[#This Row],[Basic Salary]]+Table1[[#This Row],[Bonus]]</f>
        <v>103544</v>
      </c>
      <c r="E1836" s="8">
        <v>67</v>
      </c>
      <c r="F1836" s="45">
        <v>63</v>
      </c>
      <c r="G1836" s="8" t="str" cm="1">
        <f t="array" ref="G1836">_xlfn.IFS(Table1[[#This Row],[Performance Score]]&gt;=80,"Excellent",Table1[[#This Row],[Performance Score]]&gt;=60,"Good",Table1[[#This Row],[Performance Score]]&gt;=40,"Need Improvement")</f>
        <v>Good</v>
      </c>
      <c r="H1836" s="29">
        <f>Table1[[#This Row],[Bonus]]/Table1[[#This Row],[Basic Salary]]</f>
        <v>0.10717378984399226</v>
      </c>
      <c r="I1836" s="8">
        <f ca="1">DATEDIF(Table1[[#This Row],[Date of Birth]],TODAY(),"y")</f>
        <v>44</v>
      </c>
      <c r="J1836" s="33">
        <v>43191</v>
      </c>
      <c r="K1836" s="33" t="str" cm="1">
        <f t="array" aca="1" ref="K1836" ca="1">_xlfn.IFS(L1836&lt;3,"Junior",L1836&lt;=7,"Mid-Level",L1836&gt;7,"Senior")</f>
        <v>Senior</v>
      </c>
      <c r="L1836" s="45">
        <f ca="1">INT(YEARFRAC(Table1[[#This Row],[Joining Date]],TODAY(),1))</f>
        <v>8</v>
      </c>
      <c r="M1836" s="25" t="str">
        <f t="shared" ca="1" si="28"/>
        <v>Yes</v>
      </c>
      <c r="N1836" s="25">
        <f>YEAR(Table1[[#This Row],[Joining Date]])</f>
        <v>2018</v>
      </c>
      <c r="O1836" s="45">
        <f>MONTH(Table1[[#This Row],[Joining Date]])</f>
        <v>4</v>
      </c>
      <c r="P1836" s="25">
        <f ca="1">NETWORKDAYS(Table1[[#This Row],[Joining Date]],TODAY())</f>
        <v>2151</v>
      </c>
      <c r="Q1836" s="25" t="str">
        <f>LEFT(Table1[[#This Row],[Department]],5)&amp;"-"&amp;RIGHT(Table1[[#This Row],[Employee ID]],3)</f>
        <v>Sales-863</v>
      </c>
      <c r="R1836" s="25" t="str">
        <f>LEFT(Table1[[#This Row],[Department]],3)</f>
        <v>Sal</v>
      </c>
      <c r="S1836" s="36">
        <f>_xlfn.XLOOKUP(Table1[[#This Row],[City]],Table2[City],Table2[Bonus %])</f>
        <v>6</v>
      </c>
      <c r="U1836" s="48" t="str">
        <v xml:space="preserve">Sneha </v>
      </c>
      <c r="V1836" s="48" t="str">
        <v>Iyer</v>
      </c>
    </row>
    <row r="1837" spans="1:22" x14ac:dyDescent="0.35">
      <c r="A1837" s="9" t="s">
        <v>4986</v>
      </c>
      <c r="B1837" s="41" t="str">
        <f>LEFT(Table1[[#This Row],[Employee Name]],FIND(" ",Table1[[#This Row],[Employee Name]]))</f>
        <v xml:space="preserve">Meera </v>
      </c>
      <c r="C1837" s="41" t="str">
        <f>RIGHT(Table1[[#This Row],[Employee Name]],LEN(Table1[[#This Row],[Employee Name]])-FIND(" ",Table1[[#This Row],[Employee Name]]))</f>
        <v>Joshi</v>
      </c>
      <c r="D1837" s="23">
        <f>Table1[[#This Row],[Basic Salary]]+Table1[[#This Row],[Bonus]]</f>
        <v>103525</v>
      </c>
      <c r="E1837" s="10">
        <v>60</v>
      </c>
      <c r="F1837" s="46">
        <v>72</v>
      </c>
      <c r="G1837" s="10" t="str" cm="1">
        <f t="array" ref="G1837">_xlfn.IFS(Table1[[#This Row],[Performance Score]]&gt;=80,"Excellent",Table1[[#This Row],[Performance Score]]&gt;=60,"Good",Table1[[#This Row],[Performance Score]]&gt;=40,"Need Improvement")</f>
        <v>Good</v>
      </c>
      <c r="H1837" s="30">
        <f>Table1[[#This Row],[Bonus]]/Table1[[#This Row],[Basic Salary]]</f>
        <v>0.19439060408879044</v>
      </c>
      <c r="I1837" s="10">
        <f ca="1">DATEDIF(Table1[[#This Row],[Date of Birth]],TODAY(),"y")</f>
        <v>37</v>
      </c>
      <c r="J1837" s="34">
        <v>42648</v>
      </c>
      <c r="K1837" s="33" t="str" cm="1">
        <f t="array" aca="1" ref="K1837" ca="1">_xlfn.IFS(L1837&lt;3,"Junior",L1837&lt;=7,"Mid-Level",L1837&gt;7,"Senior")</f>
        <v>Senior</v>
      </c>
      <c r="L1837" s="46">
        <f ca="1">INT(YEARFRAC(Table1[[#This Row],[Joining Date]],TODAY(),1))</f>
        <v>9</v>
      </c>
      <c r="M1837" s="25" t="str">
        <f t="shared" ca="1" si="28"/>
        <v>Yes</v>
      </c>
      <c r="N1837" s="26">
        <f>YEAR(Table1[[#This Row],[Joining Date]])</f>
        <v>2016</v>
      </c>
      <c r="O1837" s="46">
        <f>MONTH(Table1[[#This Row],[Joining Date]])</f>
        <v>10</v>
      </c>
      <c r="P1837" s="26">
        <f ca="1">NETWORKDAYS(Table1[[#This Row],[Joining Date]],TODAY())</f>
        <v>2539</v>
      </c>
      <c r="Q1837" s="26" t="str">
        <f>LEFT(Table1[[#This Row],[Department]],5)&amp;"-"&amp;RIGHT(Table1[[#This Row],[Employee ID]],3)</f>
        <v>Suppo-930</v>
      </c>
      <c r="R1837" s="26" t="str">
        <f>LEFT(Table1[[#This Row],[Department]],3)</f>
        <v>Sup</v>
      </c>
      <c r="S1837" s="37">
        <f>_xlfn.XLOOKUP(Table1[[#This Row],[City]],Table2[City],Table2[Bonus %])</f>
        <v>5</v>
      </c>
      <c r="U1837" s="48" t="str">
        <v xml:space="preserve">Meera </v>
      </c>
      <c r="V1837" s="48" t="str">
        <v>Joshi</v>
      </c>
    </row>
    <row r="1838" spans="1:22" x14ac:dyDescent="0.35">
      <c r="A1838" s="7" t="s">
        <v>3173</v>
      </c>
      <c r="B1838" s="40" t="str">
        <f>LEFT(Table1[[#This Row],[Employee Name]],FIND(" ",Table1[[#This Row],[Employee Name]]))</f>
        <v xml:space="preserve">Rohan </v>
      </c>
      <c r="C1838" s="40" t="str">
        <f>RIGHT(Table1[[#This Row],[Employee Name]],LEN(Table1[[#This Row],[Employee Name]])-FIND(" ",Table1[[#This Row],[Employee Name]]))</f>
        <v>Gupta</v>
      </c>
      <c r="D1838" s="22">
        <f>Table1[[#This Row],[Basic Salary]]+Table1[[#This Row],[Bonus]]</f>
        <v>103516</v>
      </c>
      <c r="E1838" s="8">
        <v>79</v>
      </c>
      <c r="F1838" s="45">
        <v>83</v>
      </c>
      <c r="G1838" s="8" t="str" cm="1">
        <f t="array" ref="G1838">_xlfn.IFS(Table1[[#This Row],[Performance Score]]&gt;=80,"Excellent",Table1[[#This Row],[Performance Score]]&gt;=60,"Good",Table1[[#This Row],[Performance Score]]&gt;=40,"Need Improvement")</f>
        <v>Excellent</v>
      </c>
      <c r="H1838" s="29">
        <f>Table1[[#This Row],[Bonus]]/Table1[[#This Row],[Basic Salary]]</f>
        <v>0.27829093603358857</v>
      </c>
      <c r="I1838" s="8">
        <f ca="1">DATEDIF(Table1[[#This Row],[Date of Birth]],TODAY(),"y")</f>
        <v>31</v>
      </c>
      <c r="J1838" s="33">
        <v>44111</v>
      </c>
      <c r="K1838" s="33" t="str" cm="1">
        <f t="array" aca="1" ref="K1838" ca="1">_xlfn.IFS(L1838&lt;3,"Junior",L1838&lt;=7,"Mid-Level",L1838&gt;7,"Senior")</f>
        <v>Mid-Level</v>
      </c>
      <c r="L1838" s="45">
        <f ca="1">INT(YEARFRAC(Table1[[#This Row],[Joining Date]],TODAY(),1))</f>
        <v>5</v>
      </c>
      <c r="M1838" s="25" t="str">
        <f t="shared" ca="1" si="28"/>
        <v>No</v>
      </c>
      <c r="N1838" s="25">
        <f>YEAR(Table1[[#This Row],[Joining Date]])</f>
        <v>2020</v>
      </c>
      <c r="O1838" s="45">
        <f>MONTH(Table1[[#This Row],[Joining Date]])</f>
        <v>10</v>
      </c>
      <c r="P1838" s="25">
        <f ca="1">NETWORKDAYS(Table1[[#This Row],[Joining Date]],TODAY())</f>
        <v>1494</v>
      </c>
      <c r="Q1838" s="25" t="str">
        <f>LEFT(Table1[[#This Row],[Department]],5)&amp;"-"&amp;RIGHT(Table1[[#This Row],[Employee ID]],3)</f>
        <v>IT-117</v>
      </c>
      <c r="R1838" s="25" t="str">
        <f>LEFT(Table1[[#This Row],[Department]],3)</f>
        <v>IT</v>
      </c>
      <c r="S1838" s="36">
        <f>_xlfn.XLOOKUP(Table1[[#This Row],[City]],Table2[City],Table2[Bonus %])</f>
        <v>5</v>
      </c>
      <c r="U1838" s="48" t="str">
        <v xml:space="preserve">Rohan </v>
      </c>
      <c r="V1838" s="48" t="str">
        <v>Gupta</v>
      </c>
    </row>
    <row r="1839" spans="1:22" x14ac:dyDescent="0.35">
      <c r="A1839" s="9" t="s">
        <v>1852</v>
      </c>
      <c r="B1839" s="41" t="str">
        <f>LEFT(Table1[[#This Row],[Employee Name]],FIND(" ",Table1[[#This Row],[Employee Name]]))</f>
        <v xml:space="preserve">Nisha </v>
      </c>
      <c r="C1839" s="41" t="str">
        <f>RIGHT(Table1[[#This Row],[Employee Name]],LEN(Table1[[#This Row],[Employee Name]])-FIND(" ",Table1[[#This Row],[Employee Name]]))</f>
        <v>Kapoor</v>
      </c>
      <c r="D1839" s="23">
        <f>Table1[[#This Row],[Basic Salary]]+Table1[[#This Row],[Bonus]]</f>
        <v>103492</v>
      </c>
      <c r="E1839" s="10">
        <v>99</v>
      </c>
      <c r="F1839" s="46">
        <v>75</v>
      </c>
      <c r="G1839" s="10" t="str" cm="1">
        <f t="array" ref="G1839">_xlfn.IFS(Table1[[#This Row],[Performance Score]]&gt;=80,"Excellent",Table1[[#This Row],[Performance Score]]&gt;=60,"Good",Table1[[#This Row],[Performance Score]]&gt;=40,"Need Improvement")</f>
        <v>Good</v>
      </c>
      <c r="H1839" s="30">
        <f>Table1[[#This Row],[Bonus]]/Table1[[#This Row],[Basic Salary]]</f>
        <v>0.31396721811002626</v>
      </c>
      <c r="I1839" s="10">
        <f ca="1">DATEDIF(Table1[[#This Row],[Date of Birth]],TODAY(),"y")</f>
        <v>35</v>
      </c>
      <c r="J1839" s="34">
        <v>42856</v>
      </c>
      <c r="K1839" s="33" t="str" cm="1">
        <f t="array" aca="1" ref="K1839" ca="1">_xlfn.IFS(L1839&lt;3,"Junior",L1839&lt;=7,"Mid-Level",L1839&gt;7,"Senior")</f>
        <v>Senior</v>
      </c>
      <c r="L1839" s="46">
        <f ca="1">INT(YEARFRAC(Table1[[#This Row],[Joining Date]],TODAY(),1))</f>
        <v>9</v>
      </c>
      <c r="M1839" s="25" t="str">
        <f t="shared" ca="1" si="28"/>
        <v>Yes</v>
      </c>
      <c r="N1839" s="26">
        <f>YEAR(Table1[[#This Row],[Joining Date]])</f>
        <v>2017</v>
      </c>
      <c r="O1839" s="46">
        <f>MONTH(Table1[[#This Row],[Joining Date]])</f>
        <v>5</v>
      </c>
      <c r="P1839" s="26">
        <f ca="1">NETWORKDAYS(Table1[[#This Row],[Joining Date]],TODAY())</f>
        <v>2391</v>
      </c>
      <c r="Q1839" s="26" t="str">
        <f>LEFT(Table1[[#This Row],[Department]],5)&amp;"-"&amp;RIGHT(Table1[[#This Row],[Employee ID]],3)</f>
        <v>HR-796</v>
      </c>
      <c r="R1839" s="26" t="str">
        <f>LEFT(Table1[[#This Row],[Department]],3)</f>
        <v>HR</v>
      </c>
      <c r="S1839" s="37">
        <f>_xlfn.XLOOKUP(Table1[[#This Row],[City]],Table2[City],Table2[Bonus %])</f>
        <v>8</v>
      </c>
      <c r="U1839" s="48" t="str">
        <v xml:space="preserve">Nisha </v>
      </c>
      <c r="V1839" s="48" t="str">
        <v>Kapoor</v>
      </c>
    </row>
    <row r="1840" spans="1:22" x14ac:dyDescent="0.35">
      <c r="A1840" s="7" t="s">
        <v>2243</v>
      </c>
      <c r="B1840" s="40" t="str">
        <f>LEFT(Table1[[#This Row],[Employee Name]],FIND(" ",Table1[[#This Row],[Employee Name]]))</f>
        <v xml:space="preserve">Kavya </v>
      </c>
      <c r="C1840" s="40" t="str">
        <f>RIGHT(Table1[[#This Row],[Employee Name]],LEN(Table1[[#This Row],[Employee Name]])-FIND(" ",Table1[[#This Row],[Employee Name]]))</f>
        <v>Nair</v>
      </c>
      <c r="D1840" s="22">
        <f>Table1[[#This Row],[Basic Salary]]+Table1[[#This Row],[Bonus]]</f>
        <v>103483</v>
      </c>
      <c r="E1840" s="8">
        <v>79</v>
      </c>
      <c r="F1840" s="45">
        <v>97</v>
      </c>
      <c r="G1840" s="8" t="str" cm="1">
        <f t="array" ref="G1840">_xlfn.IFS(Table1[[#This Row],[Performance Score]]&gt;=80,"Excellent",Table1[[#This Row],[Performance Score]]&gt;=60,"Good",Table1[[#This Row],[Performance Score]]&gt;=40,"Need Improvement")</f>
        <v>Excellent</v>
      </c>
      <c r="H1840" s="29">
        <f>Table1[[#This Row],[Bonus]]/Table1[[#This Row],[Basic Salary]]</f>
        <v>0.17897099368833597</v>
      </c>
      <c r="I1840" s="8">
        <f ca="1">DATEDIF(Table1[[#This Row],[Date of Birth]],TODAY(),"y")</f>
        <v>44</v>
      </c>
      <c r="J1840" s="33">
        <v>45124</v>
      </c>
      <c r="K1840" s="33" t="str" cm="1">
        <f t="array" aca="1" ref="K1840" ca="1">_xlfn.IFS(L1840&lt;3,"Junior",L1840&lt;=7,"Mid-Level",L1840&gt;7,"Senior")</f>
        <v>Junior</v>
      </c>
      <c r="L1840" s="45">
        <f ca="1">INT(YEARFRAC(Table1[[#This Row],[Joining Date]],TODAY(),1))</f>
        <v>2</v>
      </c>
      <c r="M1840" s="25" t="str">
        <f t="shared" ca="1" si="28"/>
        <v>No</v>
      </c>
      <c r="N1840" s="25">
        <f>YEAR(Table1[[#This Row],[Joining Date]])</f>
        <v>2023</v>
      </c>
      <c r="O1840" s="45">
        <f>MONTH(Table1[[#This Row],[Joining Date]])</f>
        <v>7</v>
      </c>
      <c r="P1840" s="25">
        <f ca="1">NETWORKDAYS(Table1[[#This Row],[Joining Date]],TODAY())</f>
        <v>771</v>
      </c>
      <c r="Q1840" s="25" t="str">
        <f>LEFT(Table1[[#This Row],[Department]],5)&amp;"-"&amp;RIGHT(Table1[[#This Row],[Employee ID]],3)</f>
        <v>Suppo-187</v>
      </c>
      <c r="R1840" s="25" t="str">
        <f>LEFT(Table1[[#This Row],[Department]],3)</f>
        <v>Sup</v>
      </c>
      <c r="S1840" s="36">
        <f>_xlfn.XLOOKUP(Table1[[#This Row],[City]],Table2[City],Table2[Bonus %])</f>
        <v>5</v>
      </c>
      <c r="U1840" s="48" t="str">
        <v xml:space="preserve">Kavya </v>
      </c>
      <c r="V1840" s="48" t="str">
        <v>Nair</v>
      </c>
    </row>
    <row r="1841" spans="1:22" x14ac:dyDescent="0.35">
      <c r="A1841" s="9" t="s">
        <v>2071</v>
      </c>
      <c r="B1841" s="41" t="str">
        <f>LEFT(Table1[[#This Row],[Employee Name]],FIND(" ",Table1[[#This Row],[Employee Name]]))</f>
        <v xml:space="preserve">Pooja </v>
      </c>
      <c r="C1841" s="41" t="str">
        <f>RIGHT(Table1[[#This Row],[Employee Name]],LEN(Table1[[#This Row],[Employee Name]])-FIND(" ",Table1[[#This Row],[Employee Name]]))</f>
        <v>Das</v>
      </c>
      <c r="D1841" s="23">
        <f>Table1[[#This Row],[Basic Salary]]+Table1[[#This Row],[Bonus]]</f>
        <v>103445</v>
      </c>
      <c r="E1841" s="10">
        <v>85</v>
      </c>
      <c r="F1841" s="46">
        <v>88</v>
      </c>
      <c r="G1841" s="10" t="str" cm="1">
        <f t="array" ref="G1841">_xlfn.IFS(Table1[[#This Row],[Performance Score]]&gt;=80,"Excellent",Table1[[#This Row],[Performance Score]]&gt;=60,"Good",Table1[[#This Row],[Performance Score]]&gt;=40,"Need Improvement")</f>
        <v>Excellent</v>
      </c>
      <c r="H1841" s="30">
        <f>Table1[[#This Row],[Bonus]]/Table1[[#This Row],[Basic Salary]]</f>
        <v>0.2303163653663178</v>
      </c>
      <c r="I1841" s="10">
        <f ca="1">DATEDIF(Table1[[#This Row],[Date of Birth]],TODAY(),"y")</f>
        <v>42</v>
      </c>
      <c r="J1841" s="34">
        <v>45009</v>
      </c>
      <c r="K1841" s="33" t="str" cm="1">
        <f t="array" aca="1" ref="K1841" ca="1">_xlfn.IFS(L1841&lt;3,"Junior",L1841&lt;=7,"Mid-Level",L1841&gt;7,"Senior")</f>
        <v>Mid-Level</v>
      </c>
      <c r="L1841" s="46">
        <f ca="1">INT(YEARFRAC(Table1[[#This Row],[Joining Date]],TODAY(),1))</f>
        <v>3</v>
      </c>
      <c r="M1841" s="25" t="str">
        <f t="shared" ca="1" si="28"/>
        <v>No</v>
      </c>
      <c r="N1841" s="26">
        <f>YEAR(Table1[[#This Row],[Joining Date]])</f>
        <v>2023</v>
      </c>
      <c r="O1841" s="46">
        <f>MONTH(Table1[[#This Row],[Joining Date]])</f>
        <v>3</v>
      </c>
      <c r="P1841" s="26">
        <f ca="1">NETWORKDAYS(Table1[[#This Row],[Joining Date]],TODAY())</f>
        <v>852</v>
      </c>
      <c r="Q1841" s="26" t="str">
        <f>LEFT(Table1[[#This Row],[Department]],5)&amp;"-"&amp;RIGHT(Table1[[#This Row],[Employee ID]],3)</f>
        <v>Marke-015</v>
      </c>
      <c r="R1841" s="26" t="str">
        <f>LEFT(Table1[[#This Row],[Department]],3)</f>
        <v>Mar</v>
      </c>
      <c r="S1841" s="37">
        <f>_xlfn.XLOOKUP(Table1[[#This Row],[City]],Table2[City],Table2[Bonus %])</f>
        <v>7</v>
      </c>
      <c r="U1841" s="48" t="str">
        <v xml:space="preserve">Pooja </v>
      </c>
      <c r="V1841" s="48" t="str">
        <v>Das</v>
      </c>
    </row>
    <row r="1842" spans="1:22" x14ac:dyDescent="0.35">
      <c r="A1842" s="7" t="s">
        <v>3148</v>
      </c>
      <c r="B1842" s="40" t="str">
        <f>LEFT(Table1[[#This Row],[Employee Name]],FIND(" ",Table1[[#This Row],[Employee Name]]))</f>
        <v xml:space="preserve">Ravi </v>
      </c>
      <c r="C1842" s="40" t="str">
        <f>RIGHT(Table1[[#This Row],[Employee Name]],LEN(Table1[[#This Row],[Employee Name]])-FIND(" ",Table1[[#This Row],[Employee Name]]))</f>
        <v>Teja</v>
      </c>
      <c r="D1842" s="22">
        <f>Table1[[#This Row],[Basic Salary]]+Table1[[#This Row],[Bonus]]</f>
        <v>103410</v>
      </c>
      <c r="E1842" s="8">
        <v>98</v>
      </c>
      <c r="F1842" s="45">
        <v>57</v>
      </c>
      <c r="G1842" s="8" t="str" cm="1">
        <f t="array" ref="G1842">_xlfn.IFS(Table1[[#This Row],[Performance Score]]&gt;=80,"Excellent",Table1[[#This Row],[Performance Score]]&gt;=60,"Good",Table1[[#This Row],[Performance Score]]&gt;=40,"Need Improvement")</f>
        <v>Need Improvement</v>
      </c>
      <c r="H1842" s="29">
        <f>Table1[[#This Row],[Bonus]]/Table1[[#This Row],[Basic Salary]]</f>
        <v>0.32077399578517146</v>
      </c>
      <c r="I1842" s="8">
        <f ca="1">DATEDIF(Table1[[#This Row],[Date of Birth]],TODAY(),"y")</f>
        <v>40</v>
      </c>
      <c r="J1842" s="33">
        <v>42407</v>
      </c>
      <c r="K1842" s="33" t="str" cm="1">
        <f t="array" aca="1" ref="K1842" ca="1">_xlfn.IFS(L1842&lt;3,"Junior",L1842&lt;=7,"Mid-Level",L1842&gt;7,"Senior")</f>
        <v>Senior</v>
      </c>
      <c r="L1842" s="45">
        <f ca="1">INT(YEARFRAC(Table1[[#This Row],[Joining Date]],TODAY(),1))</f>
        <v>10</v>
      </c>
      <c r="M1842" s="25" t="str">
        <f t="shared" ca="1" si="28"/>
        <v>Yes</v>
      </c>
      <c r="N1842" s="25">
        <f>YEAR(Table1[[#This Row],[Joining Date]])</f>
        <v>2016</v>
      </c>
      <c r="O1842" s="45">
        <f>MONTH(Table1[[#This Row],[Joining Date]])</f>
        <v>2</v>
      </c>
      <c r="P1842" s="25">
        <f ca="1">NETWORKDAYS(Table1[[#This Row],[Joining Date]],TODAY())</f>
        <v>2711</v>
      </c>
      <c r="Q1842" s="25" t="str">
        <f>LEFT(Table1[[#This Row],[Department]],5)&amp;"-"&amp;RIGHT(Table1[[#This Row],[Employee ID]],3)</f>
        <v>Opera-092</v>
      </c>
      <c r="R1842" s="25" t="str">
        <f>LEFT(Table1[[#This Row],[Department]],3)</f>
        <v>Ope</v>
      </c>
      <c r="S1842" s="36">
        <f>_xlfn.XLOOKUP(Table1[[#This Row],[City]],Table2[City],Table2[Bonus %])</f>
        <v>6</v>
      </c>
      <c r="U1842" s="48" t="str">
        <v xml:space="preserve">Ravi </v>
      </c>
      <c r="V1842" s="48" t="str">
        <v>Teja</v>
      </c>
    </row>
    <row r="1843" spans="1:22" x14ac:dyDescent="0.35">
      <c r="A1843" s="9" t="s">
        <v>3745</v>
      </c>
      <c r="B1843" s="41" t="str">
        <f>LEFT(Table1[[#This Row],[Employee Name]],FIND(" ",Table1[[#This Row],[Employee Name]]))</f>
        <v xml:space="preserve">Rahul </v>
      </c>
      <c r="C1843" s="41" t="str">
        <f>RIGHT(Table1[[#This Row],[Employee Name]],LEN(Table1[[#This Row],[Employee Name]])-FIND(" ",Table1[[#This Row],[Employee Name]]))</f>
        <v>Verma</v>
      </c>
      <c r="D1843" s="23">
        <f>Table1[[#This Row],[Basic Salary]]+Table1[[#This Row],[Bonus]]</f>
        <v>103380</v>
      </c>
      <c r="E1843" s="10">
        <v>81</v>
      </c>
      <c r="F1843" s="46">
        <v>42</v>
      </c>
      <c r="G1843" s="10" t="str" cm="1">
        <f t="array" ref="G1843">_xlfn.IFS(Table1[[#This Row],[Performance Score]]&gt;=80,"Excellent",Table1[[#This Row],[Performance Score]]&gt;=60,"Good",Table1[[#This Row],[Performance Score]]&gt;=40,"Need Improvement")</f>
        <v>Need Improvement</v>
      </c>
      <c r="H1843" s="30">
        <f>Table1[[#This Row],[Bonus]]/Table1[[#This Row],[Basic Salary]]</f>
        <v>5.9731633061002737E-2</v>
      </c>
      <c r="I1843" s="10">
        <f ca="1">DATEDIF(Table1[[#This Row],[Date of Birth]],TODAY(),"y")</f>
        <v>38</v>
      </c>
      <c r="J1843" s="34">
        <v>44286</v>
      </c>
      <c r="K1843" s="33" t="str" cm="1">
        <f t="array" aca="1" ref="K1843" ca="1">_xlfn.IFS(L1843&lt;3,"Junior",L1843&lt;=7,"Mid-Level",L1843&gt;7,"Senior")</f>
        <v>Mid-Level</v>
      </c>
      <c r="L1843" s="46">
        <f ca="1">INT(YEARFRAC(Table1[[#This Row],[Joining Date]],TODAY(),1))</f>
        <v>5</v>
      </c>
      <c r="M1843" s="25" t="str">
        <f t="shared" ca="1" si="28"/>
        <v>No</v>
      </c>
      <c r="N1843" s="26">
        <f>YEAR(Table1[[#This Row],[Joining Date]])</f>
        <v>2021</v>
      </c>
      <c r="O1843" s="46">
        <f>MONTH(Table1[[#This Row],[Joining Date]])</f>
        <v>3</v>
      </c>
      <c r="P1843" s="26">
        <f ca="1">NETWORKDAYS(Table1[[#This Row],[Joining Date]],TODAY())</f>
        <v>1369</v>
      </c>
      <c r="Q1843" s="26" t="str">
        <f>LEFT(Table1[[#This Row],[Department]],5)&amp;"-"&amp;RIGHT(Table1[[#This Row],[Employee ID]],3)</f>
        <v>Opera-689</v>
      </c>
      <c r="R1843" s="26" t="str">
        <f>LEFT(Table1[[#This Row],[Department]],3)</f>
        <v>Ope</v>
      </c>
      <c r="S1843" s="37">
        <f>_xlfn.XLOOKUP(Table1[[#This Row],[City]],Table2[City],Table2[Bonus %])</f>
        <v>7</v>
      </c>
      <c r="U1843" s="48" t="str">
        <v xml:space="preserve">Rahul </v>
      </c>
      <c r="V1843" s="48" t="str">
        <v>Verma</v>
      </c>
    </row>
    <row r="1844" spans="1:22" x14ac:dyDescent="0.35">
      <c r="A1844" s="7" t="s">
        <v>4871</v>
      </c>
      <c r="B1844" s="40" t="str">
        <f>LEFT(Table1[[#This Row],[Employee Name]],FIND(" ",Table1[[#This Row],[Employee Name]]))</f>
        <v xml:space="preserve">Ishita </v>
      </c>
      <c r="C1844" s="40" t="str">
        <f>RIGHT(Table1[[#This Row],[Employee Name]],LEN(Table1[[#This Row],[Employee Name]])-FIND(" ",Table1[[#This Row],[Employee Name]]))</f>
        <v>Roy</v>
      </c>
      <c r="D1844" s="22">
        <f>Table1[[#This Row],[Basic Salary]]+Table1[[#This Row],[Bonus]]</f>
        <v>103364</v>
      </c>
      <c r="E1844" s="8">
        <v>96</v>
      </c>
      <c r="F1844" s="45">
        <v>64</v>
      </c>
      <c r="G1844" s="8" t="str" cm="1">
        <f t="array" ref="G1844">_xlfn.IFS(Table1[[#This Row],[Performance Score]]&gt;=80,"Excellent",Table1[[#This Row],[Performance Score]]&gt;=60,"Good",Table1[[#This Row],[Performance Score]]&gt;=40,"Need Improvement")</f>
        <v>Good</v>
      </c>
      <c r="H1844" s="29">
        <f>Table1[[#This Row],[Bonus]]/Table1[[#This Row],[Basic Salary]]</f>
        <v>0.28364214395708109</v>
      </c>
      <c r="I1844" s="8">
        <f ca="1">DATEDIF(Table1[[#This Row],[Date of Birth]],TODAY(),"y")</f>
        <v>43</v>
      </c>
      <c r="J1844" s="33">
        <v>44668</v>
      </c>
      <c r="K1844" s="33" t="str" cm="1">
        <f t="array" aca="1" ref="K1844" ca="1">_xlfn.IFS(L1844&lt;3,"Junior",L1844&lt;=7,"Mid-Level",L1844&gt;7,"Senior")</f>
        <v>Mid-Level</v>
      </c>
      <c r="L1844" s="45">
        <f ca="1">INT(YEARFRAC(Table1[[#This Row],[Joining Date]],TODAY(),1))</f>
        <v>4</v>
      </c>
      <c r="M1844" s="25" t="str">
        <f t="shared" ca="1" si="28"/>
        <v>No</v>
      </c>
      <c r="N1844" s="25">
        <f>YEAR(Table1[[#This Row],[Joining Date]])</f>
        <v>2022</v>
      </c>
      <c r="O1844" s="45">
        <f>MONTH(Table1[[#This Row],[Joining Date]])</f>
        <v>4</v>
      </c>
      <c r="P1844" s="25">
        <f ca="1">NETWORKDAYS(Table1[[#This Row],[Joining Date]],TODAY())</f>
        <v>1096</v>
      </c>
      <c r="Q1844" s="25" t="str">
        <f>LEFT(Table1[[#This Row],[Department]],5)&amp;"-"&amp;RIGHT(Table1[[#This Row],[Employee ID]],3)</f>
        <v>Opera-815</v>
      </c>
      <c r="R1844" s="25" t="str">
        <f>LEFT(Table1[[#This Row],[Department]],3)</f>
        <v>Ope</v>
      </c>
      <c r="S1844" s="36">
        <f>_xlfn.XLOOKUP(Table1[[#This Row],[City]],Table2[City],Table2[Bonus %])</f>
        <v>5</v>
      </c>
      <c r="U1844" s="48" t="str">
        <v xml:space="preserve">Ishita </v>
      </c>
      <c r="V1844" s="48" t="str">
        <v>Roy</v>
      </c>
    </row>
    <row r="1845" spans="1:22" x14ac:dyDescent="0.35">
      <c r="A1845" s="9" t="s">
        <v>1982</v>
      </c>
      <c r="B1845" s="41" t="str">
        <f>LEFT(Table1[[#This Row],[Employee Name]],FIND(" ",Table1[[#This Row],[Employee Name]]))</f>
        <v xml:space="preserve">Rahul </v>
      </c>
      <c r="C1845" s="41" t="str">
        <f>RIGHT(Table1[[#This Row],[Employee Name]],LEN(Table1[[#This Row],[Employee Name]])-FIND(" ",Table1[[#This Row],[Employee Name]]))</f>
        <v>Verma</v>
      </c>
      <c r="D1845" s="23">
        <f>Table1[[#This Row],[Basic Salary]]+Table1[[#This Row],[Bonus]]</f>
        <v>103346</v>
      </c>
      <c r="E1845" s="10">
        <v>63</v>
      </c>
      <c r="F1845" s="46">
        <v>79</v>
      </c>
      <c r="G1845" s="10" t="str" cm="1">
        <f t="array" ref="G1845">_xlfn.IFS(Table1[[#This Row],[Performance Score]]&gt;=80,"Excellent",Table1[[#This Row],[Performance Score]]&gt;=60,"Good",Table1[[#This Row],[Performance Score]]&gt;=40,"Need Improvement")</f>
        <v>Good</v>
      </c>
      <c r="H1845" s="30">
        <f>Table1[[#This Row],[Bonus]]/Table1[[#This Row],[Basic Salary]]</f>
        <v>0.12299651189324871</v>
      </c>
      <c r="I1845" s="10">
        <f ca="1">DATEDIF(Table1[[#This Row],[Date of Birth]],TODAY(),"y")</f>
        <v>17</v>
      </c>
      <c r="J1845" s="34">
        <v>43140</v>
      </c>
      <c r="K1845" s="33" t="str" cm="1">
        <f t="array" aca="1" ref="K1845" ca="1">_xlfn.IFS(L1845&lt;3,"Junior",L1845&lt;=7,"Mid-Level",L1845&gt;7,"Senior")</f>
        <v>Senior</v>
      </c>
      <c r="L1845" s="46">
        <f ca="1">INT(YEARFRAC(Table1[[#This Row],[Joining Date]],TODAY(),1))</f>
        <v>8</v>
      </c>
      <c r="M1845" s="25" t="str">
        <f t="shared" ca="1" si="28"/>
        <v>Yes</v>
      </c>
      <c r="N1845" s="26">
        <f>YEAR(Table1[[#This Row],[Joining Date]])</f>
        <v>2018</v>
      </c>
      <c r="O1845" s="46">
        <f>MONTH(Table1[[#This Row],[Joining Date]])</f>
        <v>2</v>
      </c>
      <c r="P1845" s="26">
        <f ca="1">NETWORKDAYS(Table1[[#This Row],[Joining Date]],TODAY())</f>
        <v>2187</v>
      </c>
      <c r="Q1845" s="26" t="str">
        <f>LEFT(Table1[[#This Row],[Department]],5)&amp;"-"&amp;RIGHT(Table1[[#This Row],[Employee ID]],3)</f>
        <v>Finan-926</v>
      </c>
      <c r="R1845" s="26" t="str">
        <f>LEFT(Table1[[#This Row],[Department]],3)</f>
        <v>Fin</v>
      </c>
      <c r="S1845" s="37">
        <f>_xlfn.XLOOKUP(Table1[[#This Row],[City]],Table2[City],Table2[Bonus %])</f>
        <v>5</v>
      </c>
      <c r="U1845" s="48" t="str">
        <v xml:space="preserve">Rahul </v>
      </c>
      <c r="V1845" s="48" t="str">
        <v>Verma</v>
      </c>
    </row>
    <row r="1846" spans="1:22" x14ac:dyDescent="0.35">
      <c r="A1846" s="7" t="s">
        <v>1302</v>
      </c>
      <c r="B1846" s="40" t="str">
        <f>LEFT(Table1[[#This Row],[Employee Name]],FIND(" ",Table1[[#This Row],[Employee Name]]))</f>
        <v xml:space="preserve">Gayathri </v>
      </c>
      <c r="C1846" s="40" t="str">
        <f>RIGHT(Table1[[#This Row],[Employee Name]],LEN(Table1[[#This Row],[Employee Name]])-FIND(" ",Table1[[#This Row],[Employee Name]]))</f>
        <v>Iyer</v>
      </c>
      <c r="D1846" s="22">
        <f>Table1[[#This Row],[Basic Salary]]+Table1[[#This Row],[Bonus]]</f>
        <v>103332</v>
      </c>
      <c r="E1846" s="8">
        <v>61</v>
      </c>
      <c r="F1846" s="45">
        <v>68</v>
      </c>
      <c r="G1846" s="8" t="str" cm="1">
        <f t="array" ref="G1846">_xlfn.IFS(Table1[[#This Row],[Performance Score]]&gt;=80,"Excellent",Table1[[#This Row],[Performance Score]]&gt;=60,"Good",Table1[[#This Row],[Performance Score]]&gt;=40,"Need Improvement")</f>
        <v>Good</v>
      </c>
      <c r="H1846" s="29">
        <f>Table1[[#This Row],[Bonus]]/Table1[[#This Row],[Basic Salary]]</f>
        <v>0.24241914151737406</v>
      </c>
      <c r="I1846" s="8">
        <f ca="1">DATEDIF(Table1[[#This Row],[Date of Birth]],TODAY(),"y")</f>
        <v>38</v>
      </c>
      <c r="J1846" s="33">
        <v>45476</v>
      </c>
      <c r="K1846" s="33" t="str" cm="1">
        <f t="array" aca="1" ref="K1846" ca="1">_xlfn.IFS(L1846&lt;3,"Junior",L1846&lt;=7,"Mid-Level",L1846&gt;7,"Senior")</f>
        <v>Junior</v>
      </c>
      <c r="L1846" s="45">
        <f ca="1">INT(YEARFRAC(Table1[[#This Row],[Joining Date]],TODAY(),1))</f>
        <v>1</v>
      </c>
      <c r="M1846" s="25" t="str">
        <f t="shared" ca="1" si="28"/>
        <v>No</v>
      </c>
      <c r="N1846" s="25">
        <f>YEAR(Table1[[#This Row],[Joining Date]])</f>
        <v>2024</v>
      </c>
      <c r="O1846" s="45">
        <f>MONTH(Table1[[#This Row],[Joining Date]])</f>
        <v>7</v>
      </c>
      <c r="P1846" s="25">
        <f ca="1">NETWORKDAYS(Table1[[#This Row],[Joining Date]],TODAY())</f>
        <v>519</v>
      </c>
      <c r="Q1846" s="25" t="str">
        <f>LEFT(Table1[[#This Row],[Department]],5)&amp;"-"&amp;RIGHT(Table1[[#This Row],[Employee ID]],3)</f>
        <v>Suppo-246</v>
      </c>
      <c r="R1846" s="25" t="str">
        <f>LEFT(Table1[[#This Row],[Department]],3)</f>
        <v>Sup</v>
      </c>
      <c r="S1846" s="36">
        <f>_xlfn.XLOOKUP(Table1[[#This Row],[City]],Table2[City],Table2[Bonus %])</f>
        <v>5</v>
      </c>
      <c r="U1846" s="48" t="str">
        <v xml:space="preserve">Gayathri </v>
      </c>
      <c r="V1846" s="48" t="str">
        <v>Iyer</v>
      </c>
    </row>
    <row r="1847" spans="1:22" x14ac:dyDescent="0.35">
      <c r="A1847" s="9" t="s">
        <v>3667</v>
      </c>
      <c r="B1847" s="41" t="str">
        <f>LEFT(Table1[[#This Row],[Employee Name]],FIND(" ",Table1[[#This Row],[Employee Name]]))</f>
        <v xml:space="preserve">Nisha </v>
      </c>
      <c r="C1847" s="41" t="str">
        <f>RIGHT(Table1[[#This Row],[Employee Name]],LEN(Table1[[#This Row],[Employee Name]])-FIND(" ",Table1[[#This Row],[Employee Name]]))</f>
        <v>Kapoor</v>
      </c>
      <c r="D1847" s="23">
        <f>Table1[[#This Row],[Basic Salary]]+Table1[[#This Row],[Bonus]]</f>
        <v>103304</v>
      </c>
      <c r="E1847" s="10">
        <v>93</v>
      </c>
      <c r="F1847" s="46">
        <v>63</v>
      </c>
      <c r="G1847" s="10" t="str" cm="1">
        <f t="array" ref="G1847">_xlfn.IFS(Table1[[#This Row],[Performance Score]]&gt;=80,"Excellent",Table1[[#This Row],[Performance Score]]&gt;=60,"Good",Table1[[#This Row],[Performance Score]]&gt;=40,"Need Improvement")</f>
        <v>Good</v>
      </c>
      <c r="H1847" s="30">
        <f>Table1[[#This Row],[Bonus]]/Table1[[#This Row],[Basic Salary]]</f>
        <v>0.27242046140391935</v>
      </c>
      <c r="I1847" s="10">
        <f ca="1">DATEDIF(Table1[[#This Row],[Date of Birth]],TODAY(),"y")</f>
        <v>19</v>
      </c>
      <c r="J1847" s="34">
        <v>45976</v>
      </c>
      <c r="K1847" s="33" t="str" cm="1">
        <f t="array" aca="1" ref="K1847" ca="1">_xlfn.IFS(L1847&lt;3,"Junior",L1847&lt;=7,"Mid-Level",L1847&gt;7,"Senior")</f>
        <v>Junior</v>
      </c>
      <c r="L1847" s="46">
        <f ca="1">INT(YEARFRAC(Table1[[#This Row],[Joining Date]],TODAY(),1))</f>
        <v>0</v>
      </c>
      <c r="M1847" s="25" t="str">
        <f t="shared" ca="1" si="28"/>
        <v>No</v>
      </c>
      <c r="N1847" s="26">
        <f>YEAR(Table1[[#This Row],[Joining Date]])</f>
        <v>2025</v>
      </c>
      <c r="O1847" s="46">
        <f>MONTH(Table1[[#This Row],[Joining Date]])</f>
        <v>11</v>
      </c>
      <c r="P1847" s="26">
        <f ca="1">NETWORKDAYS(Table1[[#This Row],[Joining Date]],TODAY())</f>
        <v>161</v>
      </c>
      <c r="Q1847" s="26" t="str">
        <f>LEFT(Table1[[#This Row],[Department]],5)&amp;"-"&amp;RIGHT(Table1[[#This Row],[Employee ID]],3)</f>
        <v>Finan-611</v>
      </c>
      <c r="R1847" s="26" t="str">
        <f>LEFT(Table1[[#This Row],[Department]],3)</f>
        <v>Fin</v>
      </c>
      <c r="S1847" s="37">
        <f>_xlfn.XLOOKUP(Table1[[#This Row],[City]],Table2[City],Table2[Bonus %])</f>
        <v>4</v>
      </c>
      <c r="U1847" s="48" t="str">
        <v xml:space="preserve">Nisha </v>
      </c>
      <c r="V1847" s="48" t="str">
        <v>Kapoor</v>
      </c>
    </row>
    <row r="1848" spans="1:22" x14ac:dyDescent="0.35">
      <c r="A1848" s="7" t="s">
        <v>4980</v>
      </c>
      <c r="B1848" s="40" t="str">
        <f>LEFT(Table1[[#This Row],[Employee Name]],FIND(" ",Table1[[#This Row],[Employee Name]]))</f>
        <v xml:space="preserve">Vikram </v>
      </c>
      <c r="C1848" s="40" t="str">
        <f>RIGHT(Table1[[#This Row],[Employee Name]],LEN(Table1[[#This Row],[Employee Name]])-FIND(" ",Table1[[#This Row],[Employee Name]]))</f>
        <v>Singh</v>
      </c>
      <c r="D1848" s="22">
        <f>Table1[[#This Row],[Basic Salary]]+Table1[[#This Row],[Bonus]]</f>
        <v>103271</v>
      </c>
      <c r="E1848" s="8">
        <v>71</v>
      </c>
      <c r="F1848" s="45">
        <v>63</v>
      </c>
      <c r="G1848" s="8" t="str" cm="1">
        <f t="array" ref="G1848">_xlfn.IFS(Table1[[#This Row],[Performance Score]]&gt;=80,"Excellent",Table1[[#This Row],[Performance Score]]&gt;=60,"Good",Table1[[#This Row],[Performance Score]]&gt;=40,"Need Improvement")</f>
        <v>Good</v>
      </c>
      <c r="H1848" s="29">
        <f>Table1[[#This Row],[Bonus]]/Table1[[#This Row],[Basic Salary]]</f>
        <v>0.13075802866559363</v>
      </c>
      <c r="I1848" s="8">
        <f ca="1">DATEDIF(Table1[[#This Row],[Date of Birth]],TODAY(),"y")</f>
        <v>30</v>
      </c>
      <c r="J1848" s="33">
        <v>44420</v>
      </c>
      <c r="K1848" s="33" t="str" cm="1">
        <f t="array" aca="1" ref="K1848" ca="1">_xlfn.IFS(L1848&lt;3,"Junior",L1848&lt;=7,"Mid-Level",L1848&gt;7,"Senior")</f>
        <v>Mid-Level</v>
      </c>
      <c r="L1848" s="45">
        <f ca="1">INT(YEARFRAC(Table1[[#This Row],[Joining Date]],TODAY(),1))</f>
        <v>4</v>
      </c>
      <c r="M1848" s="25" t="str">
        <f t="shared" ca="1" si="28"/>
        <v>No</v>
      </c>
      <c r="N1848" s="25">
        <f>YEAR(Table1[[#This Row],[Joining Date]])</f>
        <v>2021</v>
      </c>
      <c r="O1848" s="45">
        <f>MONTH(Table1[[#This Row],[Joining Date]])</f>
        <v>8</v>
      </c>
      <c r="P1848" s="25">
        <f ca="1">NETWORKDAYS(Table1[[#This Row],[Joining Date]],TODAY())</f>
        <v>1273</v>
      </c>
      <c r="Q1848" s="25" t="str">
        <f>LEFT(Table1[[#This Row],[Department]],5)&amp;"-"&amp;RIGHT(Table1[[#This Row],[Employee ID]],3)</f>
        <v>Opera-924</v>
      </c>
      <c r="R1848" s="25" t="str">
        <f>LEFT(Table1[[#This Row],[Department]],3)</f>
        <v>Ope</v>
      </c>
      <c r="S1848" s="36">
        <f>_xlfn.XLOOKUP(Table1[[#This Row],[City]],Table2[City],Table2[Bonus %])</f>
        <v>5</v>
      </c>
      <c r="U1848" s="48" t="str">
        <v xml:space="preserve">Vikram </v>
      </c>
      <c r="V1848" s="48" t="str">
        <v>Singh</v>
      </c>
    </row>
    <row r="1849" spans="1:22" x14ac:dyDescent="0.35">
      <c r="A1849" s="9" t="s">
        <v>2083</v>
      </c>
      <c r="B1849" s="41" t="str">
        <f>LEFT(Table1[[#This Row],[Employee Name]],FIND(" ",Table1[[#This Row],[Employee Name]]))</f>
        <v xml:space="preserve">Priya </v>
      </c>
      <c r="C1849" s="41" t="str">
        <f>RIGHT(Table1[[#This Row],[Employee Name]],LEN(Table1[[#This Row],[Employee Name]])-FIND(" ",Table1[[#This Row],[Employee Name]]))</f>
        <v>Reddy</v>
      </c>
      <c r="D1849" s="23">
        <f>Table1[[#This Row],[Basic Salary]]+Table1[[#This Row],[Bonus]]</f>
        <v>103262</v>
      </c>
      <c r="E1849" s="10">
        <v>76</v>
      </c>
      <c r="F1849" s="46">
        <v>51</v>
      </c>
      <c r="G1849" s="10" t="str" cm="1">
        <f t="array" ref="G1849">_xlfn.IFS(Table1[[#This Row],[Performance Score]]&gt;=80,"Excellent",Table1[[#This Row],[Performance Score]]&gt;=60,"Good",Table1[[#This Row],[Performance Score]]&gt;=40,"Need Improvement")</f>
        <v>Need Improvement</v>
      </c>
      <c r="H1849" s="30">
        <f>Table1[[#This Row],[Bonus]]/Table1[[#This Row],[Basic Salary]]</f>
        <v>0.3771571843909205</v>
      </c>
      <c r="I1849" s="10">
        <f ca="1">DATEDIF(Table1[[#This Row],[Date of Birth]],TODAY(),"y")</f>
        <v>22</v>
      </c>
      <c r="J1849" s="34">
        <v>44455</v>
      </c>
      <c r="K1849" s="33" t="str" cm="1">
        <f t="array" aca="1" ref="K1849" ca="1">_xlfn.IFS(L1849&lt;3,"Junior",L1849&lt;=7,"Mid-Level",L1849&gt;7,"Senior")</f>
        <v>Mid-Level</v>
      </c>
      <c r="L1849" s="46">
        <f ca="1">INT(YEARFRAC(Table1[[#This Row],[Joining Date]],TODAY(),1))</f>
        <v>4</v>
      </c>
      <c r="M1849" s="25" t="str">
        <f t="shared" ca="1" si="28"/>
        <v>No</v>
      </c>
      <c r="N1849" s="26">
        <f>YEAR(Table1[[#This Row],[Joining Date]])</f>
        <v>2021</v>
      </c>
      <c r="O1849" s="46">
        <f>MONTH(Table1[[#This Row],[Joining Date]])</f>
        <v>9</v>
      </c>
      <c r="P1849" s="26">
        <f ca="1">NETWORKDAYS(Table1[[#This Row],[Joining Date]],TODAY())</f>
        <v>1248</v>
      </c>
      <c r="Q1849" s="26" t="str">
        <f>LEFT(Table1[[#This Row],[Department]],5)&amp;"-"&amp;RIGHT(Table1[[#This Row],[Employee ID]],3)</f>
        <v>Suppo-027</v>
      </c>
      <c r="R1849" s="26" t="str">
        <f>LEFT(Table1[[#This Row],[Department]],3)</f>
        <v>Sup</v>
      </c>
      <c r="S1849" s="37">
        <f>_xlfn.XLOOKUP(Table1[[#This Row],[City]],Table2[City],Table2[Bonus %])</f>
        <v>6</v>
      </c>
      <c r="U1849" s="48" t="str">
        <v xml:space="preserve">Priya </v>
      </c>
      <c r="V1849" s="48" t="str">
        <v>Reddy</v>
      </c>
    </row>
    <row r="1850" spans="1:22" x14ac:dyDescent="0.35">
      <c r="A1850" s="7" t="s">
        <v>4082</v>
      </c>
      <c r="B1850" s="40" t="str">
        <f>LEFT(Table1[[#This Row],[Employee Name]],FIND(" ",Table1[[#This Row],[Employee Name]]))</f>
        <v xml:space="preserve">Neha </v>
      </c>
      <c r="C1850" s="40" t="str">
        <f>RIGHT(Table1[[#This Row],[Employee Name]],LEN(Table1[[#This Row],[Employee Name]])-FIND(" ",Table1[[#This Row],[Employee Name]]))</f>
        <v>Kulkarni</v>
      </c>
      <c r="D1850" s="22">
        <f>Table1[[#This Row],[Basic Salary]]+Table1[[#This Row],[Bonus]]</f>
        <v>103182</v>
      </c>
      <c r="E1850" s="8">
        <v>76</v>
      </c>
      <c r="F1850" s="45">
        <v>55</v>
      </c>
      <c r="G1850" s="8" t="str" cm="1">
        <f t="array" ref="G1850">_xlfn.IFS(Table1[[#This Row],[Performance Score]]&gt;=80,"Excellent",Table1[[#This Row],[Performance Score]]&gt;=60,"Good",Table1[[#This Row],[Performance Score]]&gt;=40,"Need Improvement")</f>
        <v>Need Improvement</v>
      </c>
      <c r="H1850" s="29">
        <f>Table1[[#This Row],[Bonus]]/Table1[[#This Row],[Basic Salary]]</f>
        <v>0.10522933224790591</v>
      </c>
      <c r="I1850" s="8">
        <f ca="1">DATEDIF(Table1[[#This Row],[Date of Birth]],TODAY(),"y")</f>
        <v>19</v>
      </c>
      <c r="J1850" s="33">
        <v>44749</v>
      </c>
      <c r="K1850" s="33" t="str" cm="1">
        <f t="array" aca="1" ref="K1850" ca="1">_xlfn.IFS(L1850&lt;3,"Junior",L1850&lt;=7,"Mid-Level",L1850&gt;7,"Senior")</f>
        <v>Mid-Level</v>
      </c>
      <c r="L1850" s="45">
        <f ca="1">INT(YEARFRAC(Table1[[#This Row],[Joining Date]],TODAY(),1))</f>
        <v>3</v>
      </c>
      <c r="M1850" s="25" t="str">
        <f t="shared" ca="1" si="28"/>
        <v>No</v>
      </c>
      <c r="N1850" s="25">
        <f>YEAR(Table1[[#This Row],[Joining Date]])</f>
        <v>2022</v>
      </c>
      <c r="O1850" s="45">
        <f>MONTH(Table1[[#This Row],[Joining Date]])</f>
        <v>7</v>
      </c>
      <c r="P1850" s="25">
        <f ca="1">NETWORKDAYS(Table1[[#This Row],[Joining Date]],TODAY())</f>
        <v>1038</v>
      </c>
      <c r="Q1850" s="25" t="str">
        <f>LEFT(Table1[[#This Row],[Department]],5)&amp;"-"&amp;RIGHT(Table1[[#This Row],[Employee ID]],3)</f>
        <v>Sales-026</v>
      </c>
      <c r="R1850" s="25" t="str">
        <f>LEFT(Table1[[#This Row],[Department]],3)</f>
        <v>Sal</v>
      </c>
      <c r="S1850" s="36">
        <f>_xlfn.XLOOKUP(Table1[[#This Row],[City]],Table2[City],Table2[Bonus %])</f>
        <v>8</v>
      </c>
      <c r="U1850" s="48" t="str">
        <v xml:space="preserve">Neha </v>
      </c>
      <c r="V1850" s="48" t="str">
        <v>Kulkarni</v>
      </c>
    </row>
    <row r="1851" spans="1:22" x14ac:dyDescent="0.35">
      <c r="A1851" s="9" t="s">
        <v>4802</v>
      </c>
      <c r="B1851" s="41" t="str">
        <f>LEFT(Table1[[#This Row],[Employee Name]],FIND(" ",Table1[[#This Row],[Employee Name]]))</f>
        <v xml:space="preserve">Rahul </v>
      </c>
      <c r="C1851" s="41" t="str">
        <f>RIGHT(Table1[[#This Row],[Employee Name]],LEN(Table1[[#This Row],[Employee Name]])-FIND(" ",Table1[[#This Row],[Employee Name]]))</f>
        <v>Verma</v>
      </c>
      <c r="D1851" s="23">
        <f>Table1[[#This Row],[Basic Salary]]+Table1[[#This Row],[Bonus]]</f>
        <v>103134</v>
      </c>
      <c r="E1851" s="10">
        <v>60</v>
      </c>
      <c r="F1851" s="46">
        <v>51</v>
      </c>
      <c r="G1851" s="10" t="str" cm="1">
        <f t="array" ref="G1851">_xlfn.IFS(Table1[[#This Row],[Performance Score]]&gt;=80,"Excellent",Table1[[#This Row],[Performance Score]]&gt;=60,"Good",Table1[[#This Row],[Performance Score]]&gt;=40,"Need Improvement")</f>
        <v>Need Improvement</v>
      </c>
      <c r="H1851" s="30">
        <f>Table1[[#This Row],[Bonus]]/Table1[[#This Row],[Basic Salary]]</f>
        <v>0.13970295716748443</v>
      </c>
      <c r="I1851" s="10">
        <f ca="1">DATEDIF(Table1[[#This Row],[Date of Birth]],TODAY(),"y")</f>
        <v>45</v>
      </c>
      <c r="J1851" s="34">
        <v>45902</v>
      </c>
      <c r="K1851" s="33" t="str" cm="1">
        <f t="array" aca="1" ref="K1851" ca="1">_xlfn.IFS(L1851&lt;3,"Junior",L1851&lt;=7,"Mid-Level",L1851&gt;7,"Senior")</f>
        <v>Junior</v>
      </c>
      <c r="L1851" s="46">
        <f ca="1">INT(YEARFRAC(Table1[[#This Row],[Joining Date]],TODAY(),1))</f>
        <v>0</v>
      </c>
      <c r="M1851" s="25" t="str">
        <f t="shared" ca="1" si="28"/>
        <v>No</v>
      </c>
      <c r="N1851" s="26">
        <f>YEAR(Table1[[#This Row],[Joining Date]])</f>
        <v>2025</v>
      </c>
      <c r="O1851" s="46">
        <f>MONTH(Table1[[#This Row],[Joining Date]])</f>
        <v>9</v>
      </c>
      <c r="P1851" s="26">
        <f ca="1">NETWORKDAYS(Table1[[#This Row],[Joining Date]],TODAY())</f>
        <v>215</v>
      </c>
      <c r="Q1851" s="26" t="str">
        <f>LEFT(Table1[[#This Row],[Department]],5)&amp;"-"&amp;RIGHT(Table1[[#This Row],[Employee ID]],3)</f>
        <v>Sales-746</v>
      </c>
      <c r="R1851" s="26" t="str">
        <f>LEFT(Table1[[#This Row],[Department]],3)</f>
        <v>Sal</v>
      </c>
      <c r="S1851" s="37">
        <f>_xlfn.XLOOKUP(Table1[[#This Row],[City]],Table2[City],Table2[Bonus %])</f>
        <v>5</v>
      </c>
      <c r="U1851" s="48" t="str">
        <v xml:space="preserve">Rahul </v>
      </c>
      <c r="V1851" s="48" t="str">
        <v>Verma</v>
      </c>
    </row>
    <row r="1852" spans="1:22" x14ac:dyDescent="0.35">
      <c r="A1852" s="7" t="s">
        <v>1851</v>
      </c>
      <c r="B1852" s="40" t="str">
        <f>LEFT(Table1[[#This Row],[Employee Name]],FIND(" ",Table1[[#This Row],[Employee Name]]))</f>
        <v xml:space="preserve">Meera </v>
      </c>
      <c r="C1852" s="40" t="str">
        <f>RIGHT(Table1[[#This Row],[Employee Name]],LEN(Table1[[#This Row],[Employee Name]])-FIND(" ",Table1[[#This Row],[Employee Name]]))</f>
        <v>Joshi</v>
      </c>
      <c r="D1852" s="22">
        <f>Table1[[#This Row],[Basic Salary]]+Table1[[#This Row],[Bonus]]</f>
        <v>103101</v>
      </c>
      <c r="E1852" s="8">
        <v>62</v>
      </c>
      <c r="F1852" s="45">
        <v>75</v>
      </c>
      <c r="G1852" s="8" t="str" cm="1">
        <f t="array" ref="G1852">_xlfn.IFS(Table1[[#This Row],[Performance Score]]&gt;=80,"Excellent",Table1[[#This Row],[Performance Score]]&gt;=60,"Good",Table1[[#This Row],[Performance Score]]&gt;=40,"Need Improvement")</f>
        <v>Good</v>
      </c>
      <c r="H1852" s="29">
        <f>Table1[[#This Row],[Bonus]]/Table1[[#This Row],[Basic Salary]]</f>
        <v>0.38961371539477585</v>
      </c>
      <c r="I1852" s="8">
        <f ca="1">DATEDIF(Table1[[#This Row],[Date of Birth]],TODAY(),"y")</f>
        <v>20</v>
      </c>
      <c r="J1852" s="33">
        <v>45220</v>
      </c>
      <c r="K1852" s="33" t="str" cm="1">
        <f t="array" aca="1" ref="K1852" ca="1">_xlfn.IFS(L1852&lt;3,"Junior",L1852&lt;=7,"Mid-Level",L1852&gt;7,"Senior")</f>
        <v>Junior</v>
      </c>
      <c r="L1852" s="45">
        <f ca="1">INT(YEARFRAC(Table1[[#This Row],[Joining Date]],TODAY(),1))</f>
        <v>2</v>
      </c>
      <c r="M1852" s="25" t="str">
        <f t="shared" ca="1" si="28"/>
        <v>No</v>
      </c>
      <c r="N1852" s="25">
        <f>YEAR(Table1[[#This Row],[Joining Date]])</f>
        <v>2023</v>
      </c>
      <c r="O1852" s="45">
        <f>MONTH(Table1[[#This Row],[Joining Date]])</f>
        <v>10</v>
      </c>
      <c r="P1852" s="25">
        <f ca="1">NETWORKDAYS(Table1[[#This Row],[Joining Date]],TODAY())</f>
        <v>701</v>
      </c>
      <c r="Q1852" s="25" t="str">
        <f>LEFT(Table1[[#This Row],[Department]],5)&amp;"-"&amp;RIGHT(Table1[[#This Row],[Employee ID]],3)</f>
        <v>Suppo-795</v>
      </c>
      <c r="R1852" s="25" t="str">
        <f>LEFT(Table1[[#This Row],[Department]],3)</f>
        <v>Sup</v>
      </c>
      <c r="S1852" s="36">
        <f>_xlfn.XLOOKUP(Table1[[#This Row],[City]],Table2[City],Table2[Bonus %])</f>
        <v>6</v>
      </c>
      <c r="U1852" s="48" t="str">
        <v xml:space="preserve">Meera </v>
      </c>
      <c r="V1852" s="48" t="str">
        <v>Joshi</v>
      </c>
    </row>
    <row r="1853" spans="1:22" x14ac:dyDescent="0.35">
      <c r="A1853" s="9" t="s">
        <v>1399</v>
      </c>
      <c r="B1853" s="41" t="str">
        <f>LEFT(Table1[[#This Row],[Employee Name]],FIND(" ",Table1[[#This Row],[Employee Name]]))</f>
        <v xml:space="preserve">Priya </v>
      </c>
      <c r="C1853" s="41" t="str">
        <f>RIGHT(Table1[[#This Row],[Employee Name]],LEN(Table1[[#This Row],[Employee Name]])-FIND(" ",Table1[[#This Row],[Employee Name]]))</f>
        <v>Reddy</v>
      </c>
      <c r="D1853" s="23">
        <f>Table1[[#This Row],[Basic Salary]]+Table1[[#This Row],[Bonus]]</f>
        <v>103099</v>
      </c>
      <c r="E1853" s="10">
        <v>70</v>
      </c>
      <c r="F1853" s="46">
        <v>69</v>
      </c>
      <c r="G1853" s="10" t="str" cm="1">
        <f t="array" ref="G1853">_xlfn.IFS(Table1[[#This Row],[Performance Score]]&gt;=80,"Excellent",Table1[[#This Row],[Performance Score]]&gt;=60,"Good",Table1[[#This Row],[Performance Score]]&gt;=40,"Need Improvement")</f>
        <v>Good</v>
      </c>
      <c r="H1853" s="30">
        <f>Table1[[#This Row],[Bonus]]/Table1[[#This Row],[Basic Salary]]</f>
        <v>0.21116253935435364</v>
      </c>
      <c r="I1853" s="10">
        <f ca="1">DATEDIF(Table1[[#This Row],[Date of Birth]],TODAY(),"y")</f>
        <v>30</v>
      </c>
      <c r="J1853" s="34">
        <v>45287</v>
      </c>
      <c r="K1853" s="33" t="str" cm="1">
        <f t="array" aca="1" ref="K1853" ca="1">_xlfn.IFS(L1853&lt;3,"Junior",L1853&lt;=7,"Mid-Level",L1853&gt;7,"Senior")</f>
        <v>Junior</v>
      </c>
      <c r="L1853" s="46">
        <f ca="1">INT(YEARFRAC(Table1[[#This Row],[Joining Date]],TODAY(),1))</f>
        <v>2</v>
      </c>
      <c r="M1853" s="25" t="str">
        <f t="shared" ca="1" si="28"/>
        <v>No</v>
      </c>
      <c r="N1853" s="26">
        <f>YEAR(Table1[[#This Row],[Joining Date]])</f>
        <v>2023</v>
      </c>
      <c r="O1853" s="46">
        <f>MONTH(Table1[[#This Row],[Joining Date]])</f>
        <v>12</v>
      </c>
      <c r="P1853" s="26">
        <f ca="1">NETWORKDAYS(Table1[[#This Row],[Joining Date]],TODAY())</f>
        <v>654</v>
      </c>
      <c r="Q1853" s="26" t="str">
        <f>LEFT(Table1[[#This Row],[Department]],5)&amp;"-"&amp;RIGHT(Table1[[#This Row],[Employee ID]],3)</f>
        <v>Sales-343</v>
      </c>
      <c r="R1853" s="26" t="str">
        <f>LEFT(Table1[[#This Row],[Department]],3)</f>
        <v>Sal</v>
      </c>
      <c r="S1853" s="37">
        <f>_xlfn.XLOOKUP(Table1[[#This Row],[City]],Table2[City],Table2[Bonus %])</f>
        <v>5</v>
      </c>
      <c r="U1853" s="48" t="str">
        <v xml:space="preserve">Priya </v>
      </c>
      <c r="V1853" s="48" t="str">
        <v>Reddy</v>
      </c>
    </row>
    <row r="1854" spans="1:22" x14ac:dyDescent="0.35">
      <c r="A1854" s="7" t="s">
        <v>3773</v>
      </c>
      <c r="B1854" s="40" t="str">
        <f>LEFT(Table1[[#This Row],[Employee Name]],FIND(" ",Table1[[#This Row],[Employee Name]]))</f>
        <v xml:space="preserve">Aditya </v>
      </c>
      <c r="C1854" s="40" t="str">
        <f>RIGHT(Table1[[#This Row],[Employee Name]],LEN(Table1[[#This Row],[Employee Name]])-FIND(" ",Table1[[#This Row],[Employee Name]]))</f>
        <v>Kapoor</v>
      </c>
      <c r="D1854" s="22">
        <f>Table1[[#This Row],[Basic Salary]]+Table1[[#This Row],[Bonus]]</f>
        <v>103083</v>
      </c>
      <c r="E1854" s="8">
        <v>91</v>
      </c>
      <c r="F1854" s="45">
        <v>70</v>
      </c>
      <c r="G1854" s="8" t="str" cm="1">
        <f t="array" ref="G1854">_xlfn.IFS(Table1[[#This Row],[Performance Score]]&gt;=80,"Excellent",Table1[[#This Row],[Performance Score]]&gt;=60,"Good",Table1[[#This Row],[Performance Score]]&gt;=40,"Need Improvement")</f>
        <v>Good</v>
      </c>
      <c r="H1854" s="29">
        <f>Table1[[#This Row],[Bonus]]/Table1[[#This Row],[Basic Salary]]</f>
        <v>0.2717660847572636</v>
      </c>
      <c r="I1854" s="8">
        <f ca="1">DATEDIF(Table1[[#This Row],[Date of Birth]],TODAY(),"y")</f>
        <v>25</v>
      </c>
      <c r="J1854" s="33">
        <v>43642</v>
      </c>
      <c r="K1854" s="33" t="str" cm="1">
        <f t="array" aca="1" ref="K1854" ca="1">_xlfn.IFS(L1854&lt;3,"Junior",L1854&lt;=7,"Mid-Level",L1854&gt;7,"Senior")</f>
        <v>Mid-Level</v>
      </c>
      <c r="L1854" s="45">
        <f ca="1">INT(YEARFRAC(Table1[[#This Row],[Joining Date]],TODAY(),1))</f>
        <v>7</v>
      </c>
      <c r="M1854" s="25" t="str">
        <f t="shared" ca="1" si="28"/>
        <v>Yes</v>
      </c>
      <c r="N1854" s="25">
        <f>YEAR(Table1[[#This Row],[Joining Date]])</f>
        <v>2019</v>
      </c>
      <c r="O1854" s="45">
        <f>MONTH(Table1[[#This Row],[Joining Date]])</f>
        <v>6</v>
      </c>
      <c r="P1854" s="25">
        <f ca="1">NETWORKDAYS(Table1[[#This Row],[Joining Date]],TODAY())</f>
        <v>1829</v>
      </c>
      <c r="Q1854" s="25" t="str">
        <f>LEFT(Table1[[#This Row],[Department]],5)&amp;"-"&amp;RIGHT(Table1[[#This Row],[Employee ID]],3)</f>
        <v>Finan-717</v>
      </c>
      <c r="R1854" s="25" t="str">
        <f>LEFT(Table1[[#This Row],[Department]],3)</f>
        <v>Fin</v>
      </c>
      <c r="S1854" s="36">
        <f>_xlfn.XLOOKUP(Table1[[#This Row],[City]],Table2[City],Table2[Bonus %])</f>
        <v>8</v>
      </c>
      <c r="U1854" s="48" t="str">
        <v xml:space="preserve">Aditya </v>
      </c>
      <c r="V1854" s="48" t="str">
        <v>Kapoor</v>
      </c>
    </row>
    <row r="1855" spans="1:22" x14ac:dyDescent="0.35">
      <c r="A1855" s="9" t="s">
        <v>2819</v>
      </c>
      <c r="B1855" s="41" t="str">
        <f>LEFT(Table1[[#This Row],[Employee Name]],FIND(" ",Table1[[#This Row],[Employee Name]]))</f>
        <v xml:space="preserve">Priya </v>
      </c>
      <c r="C1855" s="41" t="str">
        <f>RIGHT(Table1[[#This Row],[Employee Name]],LEN(Table1[[#This Row],[Employee Name]])-FIND(" ",Table1[[#This Row],[Employee Name]]))</f>
        <v>Reddy</v>
      </c>
      <c r="D1855" s="23">
        <f>Table1[[#This Row],[Basic Salary]]+Table1[[#This Row],[Bonus]]</f>
        <v>103081</v>
      </c>
      <c r="E1855" s="10">
        <v>98</v>
      </c>
      <c r="F1855" s="46">
        <v>53</v>
      </c>
      <c r="G1855" s="10" t="str" cm="1">
        <f t="array" ref="G1855">_xlfn.IFS(Table1[[#This Row],[Performance Score]]&gt;=80,"Excellent",Table1[[#This Row],[Performance Score]]&gt;=60,"Good",Table1[[#This Row],[Performance Score]]&gt;=40,"Need Improvement")</f>
        <v>Need Improvement</v>
      </c>
      <c r="H1855" s="30">
        <f>Table1[[#This Row],[Bonus]]/Table1[[#This Row],[Basic Salary]]</f>
        <v>0.25852806876175127</v>
      </c>
      <c r="I1855" s="10">
        <f ca="1">DATEDIF(Table1[[#This Row],[Date of Birth]],TODAY(),"y")</f>
        <v>43</v>
      </c>
      <c r="J1855" s="34">
        <v>42259</v>
      </c>
      <c r="K1855" s="33" t="str" cm="1">
        <f t="array" aca="1" ref="K1855" ca="1">_xlfn.IFS(L1855&lt;3,"Junior",L1855&lt;=7,"Mid-Level",L1855&gt;7,"Senior")</f>
        <v>Senior</v>
      </c>
      <c r="L1855" s="46">
        <f ca="1">INT(YEARFRAC(Table1[[#This Row],[Joining Date]],TODAY(),1))</f>
        <v>10</v>
      </c>
      <c r="M1855" s="25" t="str">
        <f t="shared" ca="1" si="28"/>
        <v>Yes</v>
      </c>
      <c r="N1855" s="26">
        <f>YEAR(Table1[[#This Row],[Joining Date]])</f>
        <v>2015</v>
      </c>
      <c r="O1855" s="46">
        <f>MONTH(Table1[[#This Row],[Joining Date]])</f>
        <v>9</v>
      </c>
      <c r="P1855" s="26">
        <f ca="1">NETWORKDAYS(Table1[[#This Row],[Joining Date]],TODAY())</f>
        <v>2816</v>
      </c>
      <c r="Q1855" s="26" t="str">
        <f>LEFT(Table1[[#This Row],[Department]],5)&amp;"-"&amp;RIGHT(Table1[[#This Row],[Employee ID]],3)</f>
        <v>HR-763</v>
      </c>
      <c r="R1855" s="26" t="str">
        <f>LEFT(Table1[[#This Row],[Department]],3)</f>
        <v>HR</v>
      </c>
      <c r="S1855" s="37">
        <f>_xlfn.XLOOKUP(Table1[[#This Row],[City]],Table2[City],Table2[Bonus %])</f>
        <v>5</v>
      </c>
      <c r="U1855" s="48" t="str">
        <v xml:space="preserve">Priya </v>
      </c>
      <c r="V1855" s="48" t="str">
        <v>Reddy</v>
      </c>
    </row>
    <row r="1856" spans="1:22" x14ac:dyDescent="0.35">
      <c r="A1856" s="7" t="s">
        <v>2500</v>
      </c>
      <c r="B1856" s="40" t="str">
        <f>LEFT(Table1[[#This Row],[Employee Name]],FIND(" ",Table1[[#This Row],[Employee Name]]))</f>
        <v xml:space="preserve">Kavya </v>
      </c>
      <c r="C1856" s="40" t="str">
        <f>RIGHT(Table1[[#This Row],[Employee Name]],LEN(Table1[[#This Row],[Employee Name]])-FIND(" ",Table1[[#This Row],[Employee Name]]))</f>
        <v>Nair</v>
      </c>
      <c r="D1856" s="22">
        <f>Table1[[#This Row],[Basic Salary]]+Table1[[#This Row],[Bonus]]</f>
        <v>103076</v>
      </c>
      <c r="E1856" s="8">
        <v>91</v>
      </c>
      <c r="F1856" s="45">
        <v>67</v>
      </c>
      <c r="G1856" s="8" t="str" cm="1">
        <f t="array" ref="G1856">_xlfn.IFS(Table1[[#This Row],[Performance Score]]&gt;=80,"Excellent",Table1[[#This Row],[Performance Score]]&gt;=60,"Good",Table1[[#This Row],[Performance Score]]&gt;=40,"Need Improvement")</f>
        <v>Good</v>
      </c>
      <c r="H1856" s="29">
        <f>Table1[[#This Row],[Bonus]]/Table1[[#This Row],[Basic Salary]]</f>
        <v>0.19967411545623837</v>
      </c>
      <c r="I1856" s="8">
        <f ca="1">DATEDIF(Table1[[#This Row],[Date of Birth]],TODAY(),"y")</f>
        <v>43</v>
      </c>
      <c r="J1856" s="33">
        <v>42440</v>
      </c>
      <c r="K1856" s="33" t="str" cm="1">
        <f t="array" aca="1" ref="K1856" ca="1">_xlfn.IFS(L1856&lt;3,"Junior",L1856&lt;=7,"Mid-Level",L1856&gt;7,"Senior")</f>
        <v>Senior</v>
      </c>
      <c r="L1856" s="45">
        <f ca="1">INT(YEARFRAC(Table1[[#This Row],[Joining Date]],TODAY(),1))</f>
        <v>10</v>
      </c>
      <c r="M1856" s="25" t="str">
        <f t="shared" ca="1" si="28"/>
        <v>Yes</v>
      </c>
      <c r="N1856" s="25">
        <f>YEAR(Table1[[#This Row],[Joining Date]])</f>
        <v>2016</v>
      </c>
      <c r="O1856" s="45">
        <f>MONTH(Table1[[#This Row],[Joining Date]])</f>
        <v>3</v>
      </c>
      <c r="P1856" s="25">
        <f ca="1">NETWORKDAYS(Table1[[#This Row],[Joining Date]],TODAY())</f>
        <v>2687</v>
      </c>
      <c r="Q1856" s="25" t="str">
        <f>LEFT(Table1[[#This Row],[Department]],5)&amp;"-"&amp;RIGHT(Table1[[#This Row],[Employee ID]],3)</f>
        <v>IT-444</v>
      </c>
      <c r="R1856" s="25" t="str">
        <f>LEFT(Table1[[#This Row],[Department]],3)</f>
        <v>IT</v>
      </c>
      <c r="S1856" s="36">
        <f>_xlfn.XLOOKUP(Table1[[#This Row],[City]],Table2[City],Table2[Bonus %])</f>
        <v>4</v>
      </c>
      <c r="U1856" s="48" t="str">
        <v xml:space="preserve">Kavya </v>
      </c>
      <c r="V1856" s="48" t="str">
        <v>Nair</v>
      </c>
    </row>
    <row r="1857" spans="1:22" x14ac:dyDescent="0.35">
      <c r="A1857" s="9" t="s">
        <v>2985</v>
      </c>
      <c r="B1857" s="41" t="str">
        <f>LEFT(Table1[[#This Row],[Employee Name]],FIND(" ",Table1[[#This Row],[Employee Name]]))</f>
        <v xml:space="preserve">Meera </v>
      </c>
      <c r="C1857" s="41" t="str">
        <f>RIGHT(Table1[[#This Row],[Employee Name]],LEN(Table1[[#This Row],[Employee Name]])-FIND(" ",Table1[[#This Row],[Employee Name]]))</f>
        <v>Joshi</v>
      </c>
      <c r="D1857" s="23">
        <f>Table1[[#This Row],[Basic Salary]]+Table1[[#This Row],[Bonus]]</f>
        <v>102908</v>
      </c>
      <c r="E1857" s="10">
        <v>78</v>
      </c>
      <c r="F1857" s="46">
        <v>75</v>
      </c>
      <c r="G1857" s="10" t="str" cm="1">
        <f t="array" ref="G1857">_xlfn.IFS(Table1[[#This Row],[Performance Score]]&gt;=80,"Excellent",Table1[[#This Row],[Performance Score]]&gt;=60,"Good",Table1[[#This Row],[Performance Score]]&gt;=40,"Need Improvement")</f>
        <v>Good</v>
      </c>
      <c r="H1857" s="30">
        <f>Table1[[#This Row],[Bonus]]/Table1[[#This Row],[Basic Salary]]</f>
        <v>0.12577260942337357</v>
      </c>
      <c r="I1857" s="10">
        <f ca="1">DATEDIF(Table1[[#This Row],[Date of Birth]],TODAY(),"y")</f>
        <v>34</v>
      </c>
      <c r="J1857" s="34">
        <v>45579</v>
      </c>
      <c r="K1857" s="33" t="str" cm="1">
        <f t="array" aca="1" ref="K1857" ca="1">_xlfn.IFS(L1857&lt;3,"Junior",L1857&lt;=7,"Mid-Level",L1857&gt;7,"Senior")</f>
        <v>Junior</v>
      </c>
      <c r="L1857" s="46">
        <f ca="1">INT(YEARFRAC(Table1[[#This Row],[Joining Date]],TODAY(),1))</f>
        <v>1</v>
      </c>
      <c r="M1857" s="25" t="str">
        <f t="shared" ca="1" si="28"/>
        <v>No</v>
      </c>
      <c r="N1857" s="26">
        <f>YEAR(Table1[[#This Row],[Joining Date]])</f>
        <v>2024</v>
      </c>
      <c r="O1857" s="46">
        <f>MONTH(Table1[[#This Row],[Joining Date]])</f>
        <v>10</v>
      </c>
      <c r="P1857" s="26">
        <f ca="1">NETWORKDAYS(Table1[[#This Row],[Joining Date]],TODAY())</f>
        <v>446</v>
      </c>
      <c r="Q1857" s="26" t="str">
        <f>LEFT(Table1[[#This Row],[Department]],5)&amp;"-"&amp;RIGHT(Table1[[#This Row],[Employee ID]],3)</f>
        <v>Marke-929</v>
      </c>
      <c r="R1857" s="26" t="str">
        <f>LEFT(Table1[[#This Row],[Department]],3)</f>
        <v>Mar</v>
      </c>
      <c r="S1857" s="37">
        <f>_xlfn.XLOOKUP(Table1[[#This Row],[City]],Table2[City],Table2[Bonus %])</f>
        <v>6</v>
      </c>
      <c r="U1857" s="48" t="str">
        <v xml:space="preserve">Meera </v>
      </c>
      <c r="V1857" s="48" t="str">
        <v>Joshi</v>
      </c>
    </row>
    <row r="1858" spans="1:22" x14ac:dyDescent="0.35">
      <c r="A1858" s="7" t="s">
        <v>1805</v>
      </c>
      <c r="B1858" s="40" t="str">
        <f>LEFT(Table1[[#This Row],[Employee Name]],FIND(" ",Table1[[#This Row],[Employee Name]]))</f>
        <v xml:space="preserve">Swathi </v>
      </c>
      <c r="C1858" s="40" t="str">
        <f>RIGHT(Table1[[#This Row],[Employee Name]],LEN(Table1[[#This Row],[Employee Name]])-FIND(" ",Table1[[#This Row],[Employee Name]]))</f>
        <v>Ramesh</v>
      </c>
      <c r="D1858" s="22">
        <f>Table1[[#This Row],[Basic Salary]]+Table1[[#This Row],[Bonus]]</f>
        <v>102891</v>
      </c>
      <c r="E1858" s="8">
        <v>78</v>
      </c>
      <c r="F1858" s="45">
        <v>57</v>
      </c>
      <c r="G1858" s="8" t="str" cm="1">
        <f t="array" ref="G1858">_xlfn.IFS(Table1[[#This Row],[Performance Score]]&gt;=80,"Excellent",Table1[[#This Row],[Performance Score]]&gt;=60,"Good",Table1[[#This Row],[Performance Score]]&gt;=40,"Need Improvement")</f>
        <v>Need Improvement</v>
      </c>
      <c r="H1858" s="29">
        <f>Table1[[#This Row],[Bonus]]/Table1[[#This Row],[Basic Salary]]</f>
        <v>0.30339114021864433</v>
      </c>
      <c r="I1858" s="8">
        <f ca="1">DATEDIF(Table1[[#This Row],[Date of Birth]],TODAY(),"y")</f>
        <v>19</v>
      </c>
      <c r="J1858" s="33">
        <v>43661</v>
      </c>
      <c r="K1858" s="33" t="str" cm="1">
        <f t="array" aca="1" ref="K1858" ca="1">_xlfn.IFS(L1858&lt;3,"Junior",L1858&lt;=7,"Mid-Level",L1858&gt;7,"Senior")</f>
        <v>Mid-Level</v>
      </c>
      <c r="L1858" s="45">
        <f ca="1">INT(YEARFRAC(Table1[[#This Row],[Joining Date]],TODAY(),1))</f>
        <v>6</v>
      </c>
      <c r="M1858" s="25" t="str">
        <f t="shared" ref="M1858:M1921" ca="1" si="29">IF(L1858&gt;5,"Yes","No")</f>
        <v>Yes</v>
      </c>
      <c r="N1858" s="25">
        <f>YEAR(Table1[[#This Row],[Joining Date]])</f>
        <v>2019</v>
      </c>
      <c r="O1858" s="45">
        <f>MONTH(Table1[[#This Row],[Joining Date]])</f>
        <v>7</v>
      </c>
      <c r="P1858" s="25">
        <f ca="1">NETWORKDAYS(Table1[[#This Row],[Joining Date]],TODAY())</f>
        <v>1816</v>
      </c>
      <c r="Q1858" s="25" t="str">
        <f>LEFT(Table1[[#This Row],[Department]],5)&amp;"-"&amp;RIGHT(Table1[[#This Row],[Employee ID]],3)</f>
        <v>Sales-749</v>
      </c>
      <c r="R1858" s="25" t="str">
        <f>LEFT(Table1[[#This Row],[Department]],3)</f>
        <v>Sal</v>
      </c>
      <c r="S1858" s="36">
        <f>_xlfn.XLOOKUP(Table1[[#This Row],[City]],Table2[City],Table2[Bonus %])</f>
        <v>7</v>
      </c>
      <c r="U1858" s="48" t="str">
        <v xml:space="preserve">Swathi </v>
      </c>
      <c r="V1858" s="48" t="str">
        <v>Ramesh</v>
      </c>
    </row>
    <row r="1859" spans="1:22" x14ac:dyDescent="0.35">
      <c r="A1859" s="9" t="s">
        <v>4949</v>
      </c>
      <c r="B1859" s="41" t="str">
        <f>LEFT(Table1[[#This Row],[Employee Name]],FIND(" ",Table1[[#This Row],[Employee Name]]))</f>
        <v xml:space="preserve">Vikram </v>
      </c>
      <c r="C1859" s="41" t="str">
        <f>RIGHT(Table1[[#This Row],[Employee Name]],LEN(Table1[[#This Row],[Employee Name]])-FIND(" ",Table1[[#This Row],[Employee Name]]))</f>
        <v>Singh</v>
      </c>
      <c r="D1859" s="23">
        <f>Table1[[#This Row],[Basic Salary]]+Table1[[#This Row],[Bonus]]</f>
        <v>102838</v>
      </c>
      <c r="E1859" s="10">
        <v>83</v>
      </c>
      <c r="F1859" s="46">
        <v>61</v>
      </c>
      <c r="G1859" s="10" t="str" cm="1">
        <f t="array" ref="G1859">_xlfn.IFS(Table1[[#This Row],[Performance Score]]&gt;=80,"Excellent",Table1[[#This Row],[Performance Score]]&gt;=60,"Good",Table1[[#This Row],[Performance Score]]&gt;=40,"Need Improvement")</f>
        <v>Good</v>
      </c>
      <c r="H1859" s="30">
        <f>Table1[[#This Row],[Bonus]]/Table1[[#This Row],[Basic Salary]]</f>
        <v>0.34592380279293783</v>
      </c>
      <c r="I1859" s="10">
        <f ca="1">DATEDIF(Table1[[#This Row],[Date of Birth]],TODAY(),"y")</f>
        <v>38</v>
      </c>
      <c r="J1859" s="34">
        <v>42009</v>
      </c>
      <c r="K1859" s="33" t="str" cm="1">
        <f t="array" aca="1" ref="K1859" ca="1">_xlfn.IFS(L1859&lt;3,"Junior",L1859&lt;=7,"Mid-Level",L1859&gt;7,"Senior")</f>
        <v>Senior</v>
      </c>
      <c r="L1859" s="46">
        <f ca="1">INT(YEARFRAC(Table1[[#This Row],[Joining Date]],TODAY(),1))</f>
        <v>11</v>
      </c>
      <c r="M1859" s="25" t="str">
        <f t="shared" ca="1" si="29"/>
        <v>Yes</v>
      </c>
      <c r="N1859" s="26">
        <f>YEAR(Table1[[#This Row],[Joining Date]])</f>
        <v>2015</v>
      </c>
      <c r="O1859" s="46">
        <f>MONTH(Table1[[#This Row],[Joining Date]])</f>
        <v>1</v>
      </c>
      <c r="P1859" s="26">
        <f ca="1">NETWORKDAYS(Table1[[#This Row],[Joining Date]],TODAY())</f>
        <v>2996</v>
      </c>
      <c r="Q1859" s="26" t="str">
        <f>LEFT(Table1[[#This Row],[Department]],5)&amp;"-"&amp;RIGHT(Table1[[#This Row],[Employee ID]],3)</f>
        <v>Suppo-893</v>
      </c>
      <c r="R1859" s="26" t="str">
        <f>LEFT(Table1[[#This Row],[Department]],3)</f>
        <v>Sup</v>
      </c>
      <c r="S1859" s="37">
        <f>_xlfn.XLOOKUP(Table1[[#This Row],[City]],Table2[City],Table2[Bonus %])</f>
        <v>8</v>
      </c>
      <c r="U1859" s="48" t="str">
        <v xml:space="preserve">Vikram </v>
      </c>
      <c r="V1859" s="48" t="str">
        <v>Singh</v>
      </c>
    </row>
    <row r="1860" spans="1:22" x14ac:dyDescent="0.35">
      <c r="A1860" s="7" t="s">
        <v>3871</v>
      </c>
      <c r="B1860" s="40" t="str">
        <f>LEFT(Table1[[#This Row],[Employee Name]],FIND(" ",Table1[[#This Row],[Employee Name]]))</f>
        <v xml:space="preserve">Priya </v>
      </c>
      <c r="C1860" s="40" t="str">
        <f>RIGHT(Table1[[#This Row],[Employee Name]],LEN(Table1[[#This Row],[Employee Name]])-FIND(" ",Table1[[#This Row],[Employee Name]]))</f>
        <v>Reddy</v>
      </c>
      <c r="D1860" s="22">
        <f>Table1[[#This Row],[Basic Salary]]+Table1[[#This Row],[Bonus]]</f>
        <v>102730</v>
      </c>
      <c r="E1860" s="8">
        <v>90</v>
      </c>
      <c r="F1860" s="45">
        <v>81</v>
      </c>
      <c r="G1860" s="8" t="str" cm="1">
        <f t="array" ref="G1860">_xlfn.IFS(Table1[[#This Row],[Performance Score]]&gt;=80,"Excellent",Table1[[#This Row],[Performance Score]]&gt;=60,"Good",Table1[[#This Row],[Performance Score]]&gt;=40,"Need Improvement")</f>
        <v>Excellent</v>
      </c>
      <c r="H1860" s="29">
        <f>Table1[[#This Row],[Bonus]]/Table1[[#This Row],[Basic Salary]]</f>
        <v>0.33674252774850033</v>
      </c>
      <c r="I1860" s="8">
        <f ca="1">DATEDIF(Table1[[#This Row],[Date of Birth]],TODAY(),"y")</f>
        <v>40</v>
      </c>
      <c r="J1860" s="33">
        <v>45485</v>
      </c>
      <c r="K1860" s="33" t="str" cm="1">
        <f t="array" aca="1" ref="K1860" ca="1">_xlfn.IFS(L1860&lt;3,"Junior",L1860&lt;=7,"Mid-Level",L1860&gt;7,"Senior")</f>
        <v>Junior</v>
      </c>
      <c r="L1860" s="45">
        <f ca="1">INT(YEARFRAC(Table1[[#This Row],[Joining Date]],TODAY(),1))</f>
        <v>1</v>
      </c>
      <c r="M1860" s="25" t="str">
        <f t="shared" ca="1" si="29"/>
        <v>No</v>
      </c>
      <c r="N1860" s="25">
        <f>YEAR(Table1[[#This Row],[Joining Date]])</f>
        <v>2024</v>
      </c>
      <c r="O1860" s="45">
        <f>MONTH(Table1[[#This Row],[Joining Date]])</f>
        <v>7</v>
      </c>
      <c r="P1860" s="25">
        <f ca="1">NETWORKDAYS(Table1[[#This Row],[Joining Date]],TODAY())</f>
        <v>512</v>
      </c>
      <c r="Q1860" s="25" t="str">
        <f>LEFT(Table1[[#This Row],[Department]],5)&amp;"-"&amp;RIGHT(Table1[[#This Row],[Employee ID]],3)</f>
        <v>Sales-815</v>
      </c>
      <c r="R1860" s="25" t="str">
        <f>LEFT(Table1[[#This Row],[Department]],3)</f>
        <v>Sal</v>
      </c>
      <c r="S1860" s="36">
        <f>_xlfn.XLOOKUP(Table1[[#This Row],[City]],Table2[City],Table2[Bonus %])</f>
        <v>8</v>
      </c>
      <c r="U1860" s="48" t="str">
        <v xml:space="preserve">Priya </v>
      </c>
      <c r="V1860" s="48" t="str">
        <v>Reddy</v>
      </c>
    </row>
    <row r="1861" spans="1:22" x14ac:dyDescent="0.35">
      <c r="A1861" s="9" t="s">
        <v>2059</v>
      </c>
      <c r="B1861" s="41" t="str">
        <f>LEFT(Table1[[#This Row],[Employee Name]],FIND(" ",Table1[[#This Row],[Employee Name]]))</f>
        <v xml:space="preserve">Neha </v>
      </c>
      <c r="C1861" s="41" t="str">
        <f>RIGHT(Table1[[#This Row],[Employee Name]],LEN(Table1[[#This Row],[Employee Name]])-FIND(" ",Table1[[#This Row],[Employee Name]]))</f>
        <v>Kulkarni</v>
      </c>
      <c r="D1861" s="23">
        <f>Table1[[#This Row],[Basic Salary]]+Table1[[#This Row],[Bonus]]</f>
        <v>102697</v>
      </c>
      <c r="E1861" s="10">
        <v>81</v>
      </c>
      <c r="F1861" s="46">
        <v>78</v>
      </c>
      <c r="G1861" s="10" t="str" cm="1">
        <f t="array" ref="G1861">_xlfn.IFS(Table1[[#This Row],[Performance Score]]&gt;=80,"Excellent",Table1[[#This Row],[Performance Score]]&gt;=60,"Good",Table1[[#This Row],[Performance Score]]&gt;=40,"Need Improvement")</f>
        <v>Good</v>
      </c>
      <c r="H1861" s="30">
        <f>Table1[[#This Row],[Bonus]]/Table1[[#This Row],[Basic Salary]]</f>
        <v>0.33428177944080656</v>
      </c>
      <c r="I1861" s="10">
        <f ca="1">DATEDIF(Table1[[#This Row],[Date of Birth]],TODAY(),"y")</f>
        <v>41</v>
      </c>
      <c r="J1861" s="34">
        <v>42226</v>
      </c>
      <c r="K1861" s="33" t="str" cm="1">
        <f t="array" aca="1" ref="K1861" ca="1">_xlfn.IFS(L1861&lt;3,"Junior",L1861&lt;=7,"Mid-Level",L1861&gt;7,"Senior")</f>
        <v>Senior</v>
      </c>
      <c r="L1861" s="46">
        <f ca="1">INT(YEARFRAC(Table1[[#This Row],[Joining Date]],TODAY(),1))</f>
        <v>10</v>
      </c>
      <c r="M1861" s="25" t="str">
        <f t="shared" ca="1" si="29"/>
        <v>Yes</v>
      </c>
      <c r="N1861" s="26">
        <f>YEAR(Table1[[#This Row],[Joining Date]])</f>
        <v>2015</v>
      </c>
      <c r="O1861" s="46">
        <f>MONTH(Table1[[#This Row],[Joining Date]])</f>
        <v>8</v>
      </c>
      <c r="P1861" s="26">
        <f ca="1">NETWORKDAYS(Table1[[#This Row],[Joining Date]],TODAY())</f>
        <v>2841</v>
      </c>
      <c r="Q1861" s="26" t="str">
        <f>LEFT(Table1[[#This Row],[Department]],5)&amp;"-"&amp;RIGHT(Table1[[#This Row],[Employee ID]],3)</f>
        <v>Marke-003</v>
      </c>
      <c r="R1861" s="26" t="str">
        <f>LEFT(Table1[[#This Row],[Department]],3)</f>
        <v>Mar</v>
      </c>
      <c r="S1861" s="37">
        <f>_xlfn.XLOOKUP(Table1[[#This Row],[City]],Table2[City],Table2[Bonus %])</f>
        <v>4</v>
      </c>
      <c r="U1861" s="48" t="str">
        <v xml:space="preserve">Neha </v>
      </c>
      <c r="V1861" s="48" t="str">
        <v>Kulkarni</v>
      </c>
    </row>
    <row r="1862" spans="1:22" x14ac:dyDescent="0.35">
      <c r="A1862" s="7" t="s">
        <v>177</v>
      </c>
      <c r="B1862" s="40" t="str">
        <f>LEFT(Table1[[#This Row],[Employee Name]],FIND(" ",Table1[[#This Row],[Employee Name]]))</f>
        <v xml:space="preserve">Neha </v>
      </c>
      <c r="C1862" s="40" t="str">
        <f>RIGHT(Table1[[#This Row],[Employee Name]],LEN(Table1[[#This Row],[Employee Name]])-FIND(" ",Table1[[#This Row],[Employee Name]]))</f>
        <v>Kulkarni</v>
      </c>
      <c r="D1862" s="22">
        <f>Table1[[#This Row],[Basic Salary]]+Table1[[#This Row],[Bonus]]</f>
        <v>102686</v>
      </c>
      <c r="E1862" s="8">
        <v>75</v>
      </c>
      <c r="F1862" s="45">
        <v>94</v>
      </c>
      <c r="G1862" s="8" t="str" cm="1">
        <f t="array" ref="G1862">_xlfn.IFS(Table1[[#This Row],[Performance Score]]&gt;=80,"Excellent",Table1[[#This Row],[Performance Score]]&gt;=60,"Good",Table1[[#This Row],[Performance Score]]&gt;=40,"Need Improvement")</f>
        <v>Excellent</v>
      </c>
      <c r="H1862" s="29">
        <f>Table1[[#This Row],[Bonus]]/Table1[[#This Row],[Basic Salary]]</f>
        <v>0.23546892859291343</v>
      </c>
      <c r="I1862" s="8">
        <f ca="1">DATEDIF(Table1[[#This Row],[Date of Birth]],TODAY(),"y")</f>
        <v>36</v>
      </c>
      <c r="J1862" s="33">
        <v>43522</v>
      </c>
      <c r="K1862" s="33" t="str" cm="1">
        <f t="array" aca="1" ref="K1862" ca="1">_xlfn.IFS(L1862&lt;3,"Junior",L1862&lt;=7,"Mid-Level",L1862&gt;7,"Senior")</f>
        <v>Mid-Level</v>
      </c>
      <c r="L1862" s="45">
        <f ca="1">INT(YEARFRAC(Table1[[#This Row],[Joining Date]],TODAY(),1))</f>
        <v>7</v>
      </c>
      <c r="M1862" s="25" t="str">
        <f t="shared" ca="1" si="29"/>
        <v>Yes</v>
      </c>
      <c r="N1862" s="25">
        <f>YEAR(Table1[[#This Row],[Joining Date]])</f>
        <v>2019</v>
      </c>
      <c r="O1862" s="45">
        <f>MONTH(Table1[[#This Row],[Joining Date]])</f>
        <v>2</v>
      </c>
      <c r="P1862" s="25">
        <f ca="1">NETWORKDAYS(Table1[[#This Row],[Joining Date]],TODAY())</f>
        <v>1915</v>
      </c>
      <c r="Q1862" s="25" t="str">
        <f>LEFT(Table1[[#This Row],[Department]],5)&amp;"-"&amp;RIGHT(Table1[[#This Row],[Employee ID]],3)</f>
        <v>HR-121</v>
      </c>
      <c r="R1862" s="25" t="str">
        <f>LEFT(Table1[[#This Row],[Department]],3)</f>
        <v>HR</v>
      </c>
      <c r="S1862" s="36">
        <f>_xlfn.XLOOKUP(Table1[[#This Row],[City]],Table2[City],Table2[Bonus %])</f>
        <v>6</v>
      </c>
      <c r="U1862" s="48" t="str">
        <v xml:space="preserve">Neha </v>
      </c>
      <c r="V1862" s="48" t="str">
        <v>Kulkarni</v>
      </c>
    </row>
    <row r="1863" spans="1:22" x14ac:dyDescent="0.35">
      <c r="A1863" s="9" t="s">
        <v>338</v>
      </c>
      <c r="B1863" s="41" t="str">
        <f>LEFT(Table1[[#This Row],[Employee Name]],FIND(" ",Table1[[#This Row],[Employee Name]]))</f>
        <v xml:space="preserve">Tarun </v>
      </c>
      <c r="C1863" s="41" t="str">
        <f>RIGHT(Table1[[#This Row],[Employee Name]],LEN(Table1[[#This Row],[Employee Name]])-FIND(" ",Table1[[#This Row],[Employee Name]]))</f>
        <v>Verma</v>
      </c>
      <c r="D1863" s="23">
        <f>Table1[[#This Row],[Basic Salary]]+Table1[[#This Row],[Bonus]]</f>
        <v>102641</v>
      </c>
      <c r="E1863" s="10">
        <v>62</v>
      </c>
      <c r="F1863" s="46">
        <v>90</v>
      </c>
      <c r="G1863" s="10" t="str" cm="1">
        <f t="array" ref="G1863">_xlfn.IFS(Table1[[#This Row],[Performance Score]]&gt;=80,"Excellent",Table1[[#This Row],[Performance Score]]&gt;=60,"Good",Table1[[#This Row],[Performance Score]]&gt;=40,"Need Improvement")</f>
        <v>Excellent</v>
      </c>
      <c r="H1863" s="30">
        <f>Table1[[#This Row],[Bonus]]/Table1[[#This Row],[Basic Salary]]</f>
        <v>0.28579302742179963</v>
      </c>
      <c r="I1863" s="10">
        <f ca="1">DATEDIF(Table1[[#This Row],[Date of Birth]],TODAY(),"y")</f>
        <v>15</v>
      </c>
      <c r="J1863" s="34">
        <v>45787</v>
      </c>
      <c r="K1863" s="33" t="str" cm="1">
        <f t="array" aca="1" ref="K1863" ca="1">_xlfn.IFS(L1863&lt;3,"Junior",L1863&lt;=7,"Mid-Level",L1863&gt;7,"Senior")</f>
        <v>Junior</v>
      </c>
      <c r="L1863" s="46">
        <f ca="1">INT(YEARFRAC(Table1[[#This Row],[Joining Date]],TODAY(),1))</f>
        <v>1</v>
      </c>
      <c r="M1863" s="25" t="str">
        <f t="shared" ca="1" si="29"/>
        <v>No</v>
      </c>
      <c r="N1863" s="26">
        <f>YEAR(Table1[[#This Row],[Joining Date]])</f>
        <v>2025</v>
      </c>
      <c r="O1863" s="46">
        <f>MONTH(Table1[[#This Row],[Joining Date]])</f>
        <v>5</v>
      </c>
      <c r="P1863" s="26">
        <f ca="1">NETWORKDAYS(Table1[[#This Row],[Joining Date]],TODAY())</f>
        <v>296</v>
      </c>
      <c r="Q1863" s="26" t="str">
        <f>LEFT(Table1[[#This Row],[Department]],5)&amp;"-"&amp;RIGHT(Table1[[#This Row],[Employee ID]],3)</f>
        <v>Opera-282</v>
      </c>
      <c r="R1863" s="26" t="str">
        <f>LEFT(Table1[[#This Row],[Department]],3)</f>
        <v>Ope</v>
      </c>
      <c r="S1863" s="37">
        <f>_xlfn.XLOOKUP(Table1[[#This Row],[City]],Table2[City],Table2[Bonus %])</f>
        <v>6</v>
      </c>
      <c r="U1863" s="48" t="str">
        <v xml:space="preserve">Tarun </v>
      </c>
      <c r="V1863" s="48" t="str">
        <v>Verma</v>
      </c>
    </row>
    <row r="1864" spans="1:22" x14ac:dyDescent="0.35">
      <c r="A1864" s="7" t="s">
        <v>2675</v>
      </c>
      <c r="B1864" s="40" t="str">
        <f>LEFT(Table1[[#This Row],[Employee Name]],FIND(" ",Table1[[#This Row],[Employee Name]]))</f>
        <v xml:space="preserve">Arjun </v>
      </c>
      <c r="C1864" s="40" t="str">
        <f>RIGHT(Table1[[#This Row],[Employee Name]],LEN(Table1[[#This Row],[Employee Name]])-FIND(" ",Table1[[#This Row],[Employee Name]]))</f>
        <v>Mehta</v>
      </c>
      <c r="D1864" s="22">
        <f>Table1[[#This Row],[Basic Salary]]+Table1[[#This Row],[Bonus]]</f>
        <v>102639</v>
      </c>
      <c r="E1864" s="8">
        <v>99</v>
      </c>
      <c r="F1864" s="45">
        <v>95</v>
      </c>
      <c r="G1864" s="8" t="str" cm="1">
        <f t="array" ref="G1864">_xlfn.IFS(Table1[[#This Row],[Performance Score]]&gt;=80,"Excellent",Table1[[#This Row],[Performance Score]]&gt;=60,"Good",Table1[[#This Row],[Performance Score]]&gt;=40,"Need Improvement")</f>
        <v>Excellent</v>
      </c>
      <c r="H1864" s="29">
        <f>Table1[[#This Row],[Bonus]]/Table1[[#This Row],[Basic Salary]]</f>
        <v>0.20303104891170576</v>
      </c>
      <c r="I1864" s="8">
        <f ca="1">DATEDIF(Table1[[#This Row],[Date of Birth]],TODAY(),"y")</f>
        <v>28</v>
      </c>
      <c r="J1864" s="33">
        <v>45345</v>
      </c>
      <c r="K1864" s="33" t="str" cm="1">
        <f t="array" aca="1" ref="K1864" ca="1">_xlfn.IFS(L1864&lt;3,"Junior",L1864&lt;=7,"Mid-Level",L1864&gt;7,"Senior")</f>
        <v>Junior</v>
      </c>
      <c r="L1864" s="45">
        <f ca="1">INT(YEARFRAC(Table1[[#This Row],[Joining Date]],TODAY(),1))</f>
        <v>2</v>
      </c>
      <c r="M1864" s="25" t="str">
        <f t="shared" ca="1" si="29"/>
        <v>No</v>
      </c>
      <c r="N1864" s="25">
        <f>YEAR(Table1[[#This Row],[Joining Date]])</f>
        <v>2024</v>
      </c>
      <c r="O1864" s="45">
        <f>MONTH(Table1[[#This Row],[Joining Date]])</f>
        <v>2</v>
      </c>
      <c r="P1864" s="25">
        <f ca="1">NETWORKDAYS(Table1[[#This Row],[Joining Date]],TODAY())</f>
        <v>612</v>
      </c>
      <c r="Q1864" s="25" t="str">
        <f>LEFT(Table1[[#This Row],[Department]],5)&amp;"-"&amp;RIGHT(Table1[[#This Row],[Employee ID]],3)</f>
        <v>Finan-619</v>
      </c>
      <c r="R1864" s="25" t="str">
        <f>LEFT(Table1[[#This Row],[Department]],3)</f>
        <v>Fin</v>
      </c>
      <c r="S1864" s="36">
        <f>_xlfn.XLOOKUP(Table1[[#This Row],[City]],Table2[City],Table2[Bonus %])</f>
        <v>4</v>
      </c>
      <c r="U1864" s="48" t="str">
        <v xml:space="preserve">Arjun </v>
      </c>
      <c r="V1864" s="48" t="str">
        <v>Mehta</v>
      </c>
    </row>
    <row r="1865" spans="1:22" x14ac:dyDescent="0.35">
      <c r="A1865" s="9" t="s">
        <v>4798</v>
      </c>
      <c r="B1865" s="41" t="str">
        <f>LEFT(Table1[[#This Row],[Employee Name]],FIND(" ",Table1[[#This Row],[Employee Name]]))</f>
        <v xml:space="preserve">Ishita </v>
      </c>
      <c r="C1865" s="41" t="str">
        <f>RIGHT(Table1[[#This Row],[Employee Name]],LEN(Table1[[#This Row],[Employee Name]])-FIND(" ",Table1[[#This Row],[Employee Name]]))</f>
        <v>Roy</v>
      </c>
      <c r="D1865" s="23">
        <f>Table1[[#This Row],[Basic Salary]]+Table1[[#This Row],[Bonus]]</f>
        <v>102617</v>
      </c>
      <c r="E1865" s="10">
        <v>78</v>
      </c>
      <c r="F1865" s="46">
        <v>79</v>
      </c>
      <c r="G1865" s="10" t="str" cm="1">
        <f t="array" ref="G1865">_xlfn.IFS(Table1[[#This Row],[Performance Score]]&gt;=80,"Excellent",Table1[[#This Row],[Performance Score]]&gt;=60,"Good",Table1[[#This Row],[Performance Score]]&gt;=40,"Need Improvement")</f>
        <v>Good</v>
      </c>
      <c r="H1865" s="30">
        <f>Table1[[#This Row],[Bonus]]/Table1[[#This Row],[Basic Salary]]</f>
        <v>8.7609034350457332E-2</v>
      </c>
      <c r="I1865" s="10">
        <f ca="1">DATEDIF(Table1[[#This Row],[Date of Birth]],TODAY(),"y")</f>
        <v>26</v>
      </c>
      <c r="J1865" s="34">
        <v>43497</v>
      </c>
      <c r="K1865" s="33" t="str" cm="1">
        <f t="array" aca="1" ref="K1865" ca="1">_xlfn.IFS(L1865&lt;3,"Junior",L1865&lt;=7,"Mid-Level",L1865&gt;7,"Senior")</f>
        <v>Mid-Level</v>
      </c>
      <c r="L1865" s="46">
        <f ca="1">INT(YEARFRAC(Table1[[#This Row],[Joining Date]],TODAY(),1))</f>
        <v>7</v>
      </c>
      <c r="M1865" s="25" t="str">
        <f t="shared" ca="1" si="29"/>
        <v>Yes</v>
      </c>
      <c r="N1865" s="26">
        <f>YEAR(Table1[[#This Row],[Joining Date]])</f>
        <v>2019</v>
      </c>
      <c r="O1865" s="46">
        <f>MONTH(Table1[[#This Row],[Joining Date]])</f>
        <v>2</v>
      </c>
      <c r="P1865" s="26">
        <f ca="1">NETWORKDAYS(Table1[[#This Row],[Joining Date]],TODAY())</f>
        <v>1932</v>
      </c>
      <c r="Q1865" s="26" t="str">
        <f>LEFT(Table1[[#This Row],[Department]],5)&amp;"-"&amp;RIGHT(Table1[[#This Row],[Employee ID]],3)</f>
        <v>Finan-742</v>
      </c>
      <c r="R1865" s="26" t="str">
        <f>LEFT(Table1[[#This Row],[Department]],3)</f>
        <v>Fin</v>
      </c>
      <c r="S1865" s="37">
        <f>_xlfn.XLOOKUP(Table1[[#This Row],[City]],Table2[City],Table2[Bonus %])</f>
        <v>8</v>
      </c>
      <c r="U1865" s="48" t="str">
        <v xml:space="preserve">Ishita </v>
      </c>
      <c r="V1865" s="48" t="str">
        <v>Roy</v>
      </c>
    </row>
    <row r="1866" spans="1:22" x14ac:dyDescent="0.35">
      <c r="A1866" s="7" t="s">
        <v>998</v>
      </c>
      <c r="B1866" s="40" t="str">
        <f>LEFT(Table1[[#This Row],[Employee Name]],FIND(" ",Table1[[#This Row],[Employee Name]]))</f>
        <v xml:space="preserve">Neha </v>
      </c>
      <c r="C1866" s="40" t="str">
        <f>RIGHT(Table1[[#This Row],[Employee Name]],LEN(Table1[[#This Row],[Employee Name]])-FIND(" ",Table1[[#This Row],[Employee Name]]))</f>
        <v>Kulkarni</v>
      </c>
      <c r="D1866" s="22">
        <f>Table1[[#This Row],[Basic Salary]]+Table1[[#This Row],[Bonus]]</f>
        <v>102612</v>
      </c>
      <c r="E1866" s="8">
        <v>71</v>
      </c>
      <c r="F1866" s="45">
        <v>84</v>
      </c>
      <c r="G1866" s="8" t="str" cm="1">
        <f t="array" ref="G1866">_xlfn.IFS(Table1[[#This Row],[Performance Score]]&gt;=80,"Excellent",Table1[[#This Row],[Performance Score]]&gt;=60,"Good",Table1[[#This Row],[Performance Score]]&gt;=40,"Need Improvement")</f>
        <v>Excellent</v>
      </c>
      <c r="H1866" s="29">
        <f>Table1[[#This Row],[Bonus]]/Table1[[#This Row],[Basic Salary]]</f>
        <v>0.20708639186900057</v>
      </c>
      <c r="I1866" s="8">
        <f ca="1">DATEDIF(Table1[[#This Row],[Date of Birth]],TODAY(),"y")</f>
        <v>27</v>
      </c>
      <c r="J1866" s="33">
        <v>45008</v>
      </c>
      <c r="K1866" s="33" t="str" cm="1">
        <f t="array" aca="1" ref="K1866" ca="1">_xlfn.IFS(L1866&lt;3,"Junior",L1866&lt;=7,"Mid-Level",L1866&gt;7,"Senior")</f>
        <v>Mid-Level</v>
      </c>
      <c r="L1866" s="45">
        <f ca="1">INT(YEARFRAC(Table1[[#This Row],[Joining Date]],TODAY(),1))</f>
        <v>3</v>
      </c>
      <c r="M1866" s="25" t="str">
        <f t="shared" ca="1" si="29"/>
        <v>No</v>
      </c>
      <c r="N1866" s="25">
        <f>YEAR(Table1[[#This Row],[Joining Date]])</f>
        <v>2023</v>
      </c>
      <c r="O1866" s="45">
        <f>MONTH(Table1[[#This Row],[Joining Date]])</f>
        <v>3</v>
      </c>
      <c r="P1866" s="25">
        <f ca="1">NETWORKDAYS(Table1[[#This Row],[Joining Date]],TODAY())</f>
        <v>853</v>
      </c>
      <c r="Q1866" s="25" t="str">
        <f>LEFT(Table1[[#This Row],[Department]],5)&amp;"-"&amp;RIGHT(Table1[[#This Row],[Employee ID]],3)</f>
        <v>Finan-942</v>
      </c>
      <c r="R1866" s="25" t="str">
        <f>LEFT(Table1[[#This Row],[Department]],3)</f>
        <v>Fin</v>
      </c>
      <c r="S1866" s="36">
        <f>_xlfn.XLOOKUP(Table1[[#This Row],[City]],Table2[City],Table2[Bonus %])</f>
        <v>4</v>
      </c>
      <c r="U1866" s="48" t="str">
        <v xml:space="preserve">Neha </v>
      </c>
      <c r="V1866" s="48" t="str">
        <v>Kulkarni</v>
      </c>
    </row>
    <row r="1867" spans="1:22" x14ac:dyDescent="0.35">
      <c r="A1867" s="9" t="s">
        <v>4817</v>
      </c>
      <c r="B1867" s="41" t="str">
        <f>LEFT(Table1[[#This Row],[Employee Name]],FIND(" ",Table1[[#This Row],[Employee Name]]))</f>
        <v xml:space="preserve">Karan </v>
      </c>
      <c r="C1867" s="41" t="str">
        <f>RIGHT(Table1[[#This Row],[Employee Name]],LEN(Table1[[#This Row],[Employee Name]])-FIND(" ",Table1[[#This Row],[Employee Name]]))</f>
        <v>Malhotra</v>
      </c>
      <c r="D1867" s="23">
        <f>Table1[[#This Row],[Basic Salary]]+Table1[[#This Row],[Bonus]]</f>
        <v>102608</v>
      </c>
      <c r="E1867" s="10">
        <v>82</v>
      </c>
      <c r="F1867" s="46">
        <v>94</v>
      </c>
      <c r="G1867" s="10" t="str" cm="1">
        <f t="array" ref="G1867">_xlfn.IFS(Table1[[#This Row],[Performance Score]]&gt;=80,"Excellent",Table1[[#This Row],[Performance Score]]&gt;=60,"Good",Table1[[#This Row],[Performance Score]]&gt;=40,"Need Improvement")</f>
        <v>Excellent</v>
      </c>
      <c r="H1867" s="30">
        <f>Table1[[#This Row],[Bonus]]/Table1[[#This Row],[Basic Salary]]</f>
        <v>7.3047279420223168E-2</v>
      </c>
      <c r="I1867" s="10">
        <f ca="1">DATEDIF(Table1[[#This Row],[Date of Birth]],TODAY(),"y")</f>
        <v>22</v>
      </c>
      <c r="J1867" s="34">
        <v>42081</v>
      </c>
      <c r="K1867" s="33" t="str" cm="1">
        <f t="array" aca="1" ref="K1867" ca="1">_xlfn.IFS(L1867&lt;3,"Junior",L1867&lt;=7,"Mid-Level",L1867&gt;7,"Senior")</f>
        <v>Senior</v>
      </c>
      <c r="L1867" s="46">
        <f ca="1">INT(YEARFRAC(Table1[[#This Row],[Joining Date]],TODAY(),1))</f>
        <v>11</v>
      </c>
      <c r="M1867" s="25" t="str">
        <f t="shared" ca="1" si="29"/>
        <v>Yes</v>
      </c>
      <c r="N1867" s="26">
        <f>YEAR(Table1[[#This Row],[Joining Date]])</f>
        <v>2015</v>
      </c>
      <c r="O1867" s="46">
        <f>MONTH(Table1[[#This Row],[Joining Date]])</f>
        <v>3</v>
      </c>
      <c r="P1867" s="26">
        <f ca="1">NETWORKDAYS(Table1[[#This Row],[Joining Date]],TODAY())</f>
        <v>2944</v>
      </c>
      <c r="Q1867" s="26" t="str">
        <f>LEFT(Table1[[#This Row],[Department]],5)&amp;"-"&amp;RIGHT(Table1[[#This Row],[Employee ID]],3)</f>
        <v>Suppo-761</v>
      </c>
      <c r="R1867" s="26" t="str">
        <f>LEFT(Table1[[#This Row],[Department]],3)</f>
        <v>Sup</v>
      </c>
      <c r="S1867" s="37">
        <f>_xlfn.XLOOKUP(Table1[[#This Row],[City]],Table2[City],Table2[Bonus %])</f>
        <v>5</v>
      </c>
      <c r="U1867" s="48" t="str">
        <v xml:space="preserve">Karan </v>
      </c>
      <c r="V1867" s="48" t="str">
        <v>Malhotra</v>
      </c>
    </row>
    <row r="1868" spans="1:22" x14ac:dyDescent="0.35">
      <c r="A1868" s="7" t="s">
        <v>114</v>
      </c>
      <c r="B1868" s="40" t="str">
        <f>LEFT(Table1[[#This Row],[Employee Name]],FIND(" ",Table1[[#This Row],[Employee Name]]))</f>
        <v xml:space="preserve">Karan </v>
      </c>
      <c r="C1868" s="40" t="str">
        <f>RIGHT(Table1[[#This Row],[Employee Name]],LEN(Table1[[#This Row],[Employee Name]])-FIND(" ",Table1[[#This Row],[Employee Name]]))</f>
        <v>Malhotra</v>
      </c>
      <c r="D1868" s="22">
        <f>Table1[[#This Row],[Basic Salary]]+Table1[[#This Row],[Bonus]]</f>
        <v>102557</v>
      </c>
      <c r="E1868" s="8">
        <v>94</v>
      </c>
      <c r="F1868" s="45">
        <v>91</v>
      </c>
      <c r="G1868" s="8" t="str" cm="1">
        <f t="array" ref="G1868">_xlfn.IFS(Table1[[#This Row],[Performance Score]]&gt;=80,"Excellent",Table1[[#This Row],[Performance Score]]&gt;=60,"Good",Table1[[#This Row],[Performance Score]]&gt;=40,"Need Improvement")</f>
        <v>Excellent</v>
      </c>
      <c r="H1868" s="29">
        <f>Table1[[#This Row],[Bonus]]/Table1[[#This Row],[Basic Salary]]</f>
        <v>0.28322968931820175</v>
      </c>
      <c r="I1868" s="8">
        <f ca="1">DATEDIF(Table1[[#This Row],[Date of Birth]],TODAY(),"y")</f>
        <v>29</v>
      </c>
      <c r="J1868" s="33">
        <v>43228</v>
      </c>
      <c r="K1868" s="33" t="str" cm="1">
        <f t="array" aca="1" ref="K1868" ca="1">_xlfn.IFS(L1868&lt;3,"Junior",L1868&lt;=7,"Mid-Level",L1868&gt;7,"Senior")</f>
        <v>Senior</v>
      </c>
      <c r="L1868" s="45">
        <f ca="1">INT(YEARFRAC(Table1[[#This Row],[Joining Date]],TODAY(),1))</f>
        <v>8</v>
      </c>
      <c r="M1868" s="25" t="str">
        <f t="shared" ca="1" si="29"/>
        <v>Yes</v>
      </c>
      <c r="N1868" s="25">
        <f>YEAR(Table1[[#This Row],[Joining Date]])</f>
        <v>2018</v>
      </c>
      <c r="O1868" s="45">
        <f>MONTH(Table1[[#This Row],[Joining Date]])</f>
        <v>5</v>
      </c>
      <c r="P1868" s="25">
        <f ca="1">NETWORKDAYS(Table1[[#This Row],[Joining Date]],TODAY())</f>
        <v>2125</v>
      </c>
      <c r="Q1868" s="25" t="str">
        <f>LEFT(Table1[[#This Row],[Department]],5)&amp;"-"&amp;RIGHT(Table1[[#This Row],[Employee ID]],3)</f>
        <v>HR-059</v>
      </c>
      <c r="R1868" s="25" t="str">
        <f>LEFT(Table1[[#This Row],[Department]],3)</f>
        <v>HR</v>
      </c>
      <c r="S1868" s="36">
        <f>_xlfn.XLOOKUP(Table1[[#This Row],[City]],Table2[City],Table2[Bonus %])</f>
        <v>4</v>
      </c>
      <c r="U1868" s="48" t="str">
        <v xml:space="preserve">Karan </v>
      </c>
      <c r="V1868" s="48" t="str">
        <v>Malhotra</v>
      </c>
    </row>
    <row r="1869" spans="1:22" x14ac:dyDescent="0.35">
      <c r="A1869" s="9" t="s">
        <v>741</v>
      </c>
      <c r="B1869" s="41" t="str">
        <f>LEFT(Table1[[#This Row],[Employee Name]],FIND(" ",Table1[[#This Row],[Employee Name]]))</f>
        <v xml:space="preserve">Arjun </v>
      </c>
      <c r="C1869" s="41" t="str">
        <f>RIGHT(Table1[[#This Row],[Employee Name]],LEN(Table1[[#This Row],[Employee Name]])-FIND(" ",Table1[[#This Row],[Employee Name]]))</f>
        <v>Mehta</v>
      </c>
      <c r="D1869" s="23">
        <f>Table1[[#This Row],[Basic Salary]]+Table1[[#This Row],[Bonus]]</f>
        <v>102538</v>
      </c>
      <c r="E1869" s="10">
        <v>75</v>
      </c>
      <c r="F1869" s="46">
        <v>100</v>
      </c>
      <c r="G1869" s="10" t="str" cm="1">
        <f t="array" ref="G1869">_xlfn.IFS(Table1[[#This Row],[Performance Score]]&gt;=80,"Excellent",Table1[[#This Row],[Performance Score]]&gt;=60,"Good",Table1[[#This Row],[Performance Score]]&gt;=40,"Need Improvement")</f>
        <v>Excellent</v>
      </c>
      <c r="H1869" s="30">
        <f>Table1[[#This Row],[Bonus]]/Table1[[#This Row],[Basic Salary]]</f>
        <v>0.22015302783297833</v>
      </c>
      <c r="I1869" s="10">
        <f ca="1">DATEDIF(Table1[[#This Row],[Date of Birth]],TODAY(),"y")</f>
        <v>23</v>
      </c>
      <c r="J1869" s="34">
        <v>43114</v>
      </c>
      <c r="K1869" s="33" t="str" cm="1">
        <f t="array" aca="1" ref="K1869" ca="1">_xlfn.IFS(L1869&lt;3,"Junior",L1869&lt;=7,"Mid-Level",L1869&gt;7,"Senior")</f>
        <v>Senior</v>
      </c>
      <c r="L1869" s="46">
        <f ca="1">INT(YEARFRAC(Table1[[#This Row],[Joining Date]],TODAY(),1))</f>
        <v>8</v>
      </c>
      <c r="M1869" s="25" t="str">
        <f t="shared" ca="1" si="29"/>
        <v>Yes</v>
      </c>
      <c r="N1869" s="26">
        <f>YEAR(Table1[[#This Row],[Joining Date]])</f>
        <v>2018</v>
      </c>
      <c r="O1869" s="46">
        <f>MONTH(Table1[[#This Row],[Joining Date]])</f>
        <v>1</v>
      </c>
      <c r="P1869" s="26">
        <f ca="1">NETWORKDAYS(Table1[[#This Row],[Joining Date]],TODAY())</f>
        <v>2206</v>
      </c>
      <c r="Q1869" s="26" t="str">
        <f>LEFT(Table1[[#This Row],[Department]],5)&amp;"-"&amp;RIGHT(Table1[[#This Row],[Employee ID]],3)</f>
        <v>Finan-685</v>
      </c>
      <c r="R1869" s="26" t="str">
        <f>LEFT(Table1[[#This Row],[Department]],3)</f>
        <v>Fin</v>
      </c>
      <c r="S1869" s="37">
        <f>_xlfn.XLOOKUP(Table1[[#This Row],[City]],Table2[City],Table2[Bonus %])</f>
        <v>7</v>
      </c>
      <c r="U1869" s="48" t="str">
        <v xml:space="preserve">Arjun </v>
      </c>
      <c r="V1869" s="48" t="str">
        <v>Mehta</v>
      </c>
    </row>
    <row r="1870" spans="1:22" x14ac:dyDescent="0.35">
      <c r="A1870" s="7" t="s">
        <v>4911</v>
      </c>
      <c r="B1870" s="40" t="str">
        <f>LEFT(Table1[[#This Row],[Employee Name]],FIND(" ",Table1[[#This Row],[Employee Name]]))</f>
        <v xml:space="preserve">Gayathri </v>
      </c>
      <c r="C1870" s="40" t="str">
        <f>RIGHT(Table1[[#This Row],[Employee Name]],LEN(Table1[[#This Row],[Employee Name]])-FIND(" ",Table1[[#This Row],[Employee Name]]))</f>
        <v>Iyer</v>
      </c>
      <c r="D1870" s="22">
        <f>Table1[[#This Row],[Basic Salary]]+Table1[[#This Row],[Bonus]]</f>
        <v>102522</v>
      </c>
      <c r="E1870" s="8">
        <v>78</v>
      </c>
      <c r="F1870" s="45">
        <v>96</v>
      </c>
      <c r="G1870" s="8" t="str" cm="1">
        <f t="array" ref="G1870">_xlfn.IFS(Table1[[#This Row],[Performance Score]]&gt;=80,"Excellent",Table1[[#This Row],[Performance Score]]&gt;=60,"Good",Table1[[#This Row],[Performance Score]]&gt;=40,"Need Improvement")</f>
        <v>Excellent</v>
      </c>
      <c r="H1870" s="29">
        <f>Table1[[#This Row],[Bonus]]/Table1[[#This Row],[Basic Salary]]</f>
        <v>0.26297505389590392</v>
      </c>
      <c r="I1870" s="8">
        <f ca="1">DATEDIF(Table1[[#This Row],[Date of Birth]],TODAY(),"y")</f>
        <v>22</v>
      </c>
      <c r="J1870" s="33">
        <v>43875</v>
      </c>
      <c r="K1870" s="33" t="str" cm="1">
        <f t="array" aca="1" ref="K1870" ca="1">_xlfn.IFS(L1870&lt;3,"Junior",L1870&lt;=7,"Mid-Level",L1870&gt;7,"Senior")</f>
        <v>Mid-Level</v>
      </c>
      <c r="L1870" s="45">
        <f ca="1">INT(YEARFRAC(Table1[[#This Row],[Joining Date]],TODAY(),1))</f>
        <v>6</v>
      </c>
      <c r="M1870" s="25" t="str">
        <f t="shared" ca="1" si="29"/>
        <v>Yes</v>
      </c>
      <c r="N1870" s="25">
        <f>YEAR(Table1[[#This Row],[Joining Date]])</f>
        <v>2020</v>
      </c>
      <c r="O1870" s="45">
        <f>MONTH(Table1[[#This Row],[Joining Date]])</f>
        <v>2</v>
      </c>
      <c r="P1870" s="25">
        <f ca="1">NETWORKDAYS(Table1[[#This Row],[Joining Date]],TODAY())</f>
        <v>1662</v>
      </c>
      <c r="Q1870" s="25" t="str">
        <f>LEFT(Table1[[#This Row],[Department]],5)&amp;"-"&amp;RIGHT(Table1[[#This Row],[Employee ID]],3)</f>
        <v>Sales-855</v>
      </c>
      <c r="R1870" s="25" t="str">
        <f>LEFT(Table1[[#This Row],[Department]],3)</f>
        <v>Sal</v>
      </c>
      <c r="S1870" s="36">
        <f>_xlfn.XLOOKUP(Table1[[#This Row],[City]],Table2[City],Table2[Bonus %])</f>
        <v>6</v>
      </c>
      <c r="U1870" s="48" t="str">
        <v xml:space="preserve">Gayathri </v>
      </c>
      <c r="V1870" s="48" t="str">
        <v>Iyer</v>
      </c>
    </row>
    <row r="1871" spans="1:22" x14ac:dyDescent="0.35">
      <c r="A1871" s="9" t="s">
        <v>2122</v>
      </c>
      <c r="B1871" s="41" t="str">
        <f>LEFT(Table1[[#This Row],[Employee Name]],FIND(" ",Table1[[#This Row],[Employee Name]]))</f>
        <v xml:space="preserve">Ishita </v>
      </c>
      <c r="C1871" s="41" t="str">
        <f>RIGHT(Table1[[#This Row],[Employee Name]],LEN(Table1[[#This Row],[Employee Name]])-FIND(" ",Table1[[#This Row],[Employee Name]]))</f>
        <v>Roy</v>
      </c>
      <c r="D1871" s="23">
        <f>Table1[[#This Row],[Basic Salary]]+Table1[[#This Row],[Bonus]]</f>
        <v>102503</v>
      </c>
      <c r="E1871" s="10">
        <v>63</v>
      </c>
      <c r="F1871" s="46">
        <v>65</v>
      </c>
      <c r="G1871" s="10" t="str" cm="1">
        <f t="array" ref="G1871">_xlfn.IFS(Table1[[#This Row],[Performance Score]]&gt;=80,"Excellent",Table1[[#This Row],[Performance Score]]&gt;=60,"Good",Table1[[#This Row],[Performance Score]]&gt;=40,"Need Improvement")</f>
        <v>Good</v>
      </c>
      <c r="H1871" s="30">
        <f>Table1[[#This Row],[Bonus]]/Table1[[#This Row],[Basic Salary]]</f>
        <v>0.27908108512815394</v>
      </c>
      <c r="I1871" s="10">
        <f ca="1">DATEDIF(Table1[[#This Row],[Date of Birth]],TODAY(),"y")</f>
        <v>39</v>
      </c>
      <c r="J1871" s="34">
        <v>43386</v>
      </c>
      <c r="K1871" s="33" t="str" cm="1">
        <f t="array" aca="1" ref="K1871" ca="1">_xlfn.IFS(L1871&lt;3,"Junior",L1871&lt;=7,"Mid-Level",L1871&gt;7,"Senior")</f>
        <v>Mid-Level</v>
      </c>
      <c r="L1871" s="46">
        <f ca="1">INT(YEARFRAC(Table1[[#This Row],[Joining Date]],TODAY(),1))</f>
        <v>7</v>
      </c>
      <c r="M1871" s="25" t="str">
        <f t="shared" ca="1" si="29"/>
        <v>Yes</v>
      </c>
      <c r="N1871" s="26">
        <f>YEAR(Table1[[#This Row],[Joining Date]])</f>
        <v>2018</v>
      </c>
      <c r="O1871" s="46">
        <f>MONTH(Table1[[#This Row],[Joining Date]])</f>
        <v>10</v>
      </c>
      <c r="P1871" s="26">
        <f ca="1">NETWORKDAYS(Table1[[#This Row],[Joining Date]],TODAY())</f>
        <v>2011</v>
      </c>
      <c r="Q1871" s="26" t="str">
        <f>LEFT(Table1[[#This Row],[Department]],5)&amp;"-"&amp;RIGHT(Table1[[#This Row],[Employee ID]],3)</f>
        <v>Opera-066</v>
      </c>
      <c r="R1871" s="26" t="str">
        <f>LEFT(Table1[[#This Row],[Department]],3)</f>
        <v>Ope</v>
      </c>
      <c r="S1871" s="37">
        <f>_xlfn.XLOOKUP(Table1[[#This Row],[City]],Table2[City],Table2[Bonus %])</f>
        <v>5</v>
      </c>
      <c r="U1871" s="48" t="str">
        <v xml:space="preserve">Ishita </v>
      </c>
      <c r="V1871" s="48" t="str">
        <v>Roy</v>
      </c>
    </row>
    <row r="1872" spans="1:22" x14ac:dyDescent="0.35">
      <c r="A1872" s="7" t="s">
        <v>1586</v>
      </c>
      <c r="B1872" s="40" t="str">
        <f>LEFT(Table1[[#This Row],[Employee Name]],FIND(" ",Table1[[#This Row],[Employee Name]]))</f>
        <v xml:space="preserve">Nisha </v>
      </c>
      <c r="C1872" s="40" t="str">
        <f>RIGHT(Table1[[#This Row],[Employee Name]],LEN(Table1[[#This Row],[Employee Name]])-FIND(" ",Table1[[#This Row],[Employee Name]]))</f>
        <v>Kapoor</v>
      </c>
      <c r="D1872" s="22">
        <f>Table1[[#This Row],[Basic Salary]]+Table1[[#This Row],[Bonus]]</f>
        <v>102492</v>
      </c>
      <c r="E1872" s="8">
        <v>61</v>
      </c>
      <c r="F1872" s="45">
        <v>67</v>
      </c>
      <c r="G1872" s="8" t="str" cm="1">
        <f t="array" ref="G1872">_xlfn.IFS(Table1[[#This Row],[Performance Score]]&gt;=80,"Excellent",Table1[[#This Row],[Performance Score]]&gt;=60,"Good",Table1[[#This Row],[Performance Score]]&gt;=40,"Need Improvement")</f>
        <v>Good</v>
      </c>
      <c r="H1872" s="29">
        <f>Table1[[#This Row],[Bonus]]/Table1[[#This Row],[Basic Salary]]</f>
        <v>0.39932281142482662</v>
      </c>
      <c r="I1872" s="8">
        <f ca="1">DATEDIF(Table1[[#This Row],[Date of Birth]],TODAY(),"y")</f>
        <v>39</v>
      </c>
      <c r="J1872" s="33">
        <v>45617</v>
      </c>
      <c r="K1872" s="33" t="str" cm="1">
        <f t="array" aca="1" ref="K1872" ca="1">_xlfn.IFS(L1872&lt;3,"Junior",L1872&lt;=7,"Mid-Level",L1872&gt;7,"Senior")</f>
        <v>Junior</v>
      </c>
      <c r="L1872" s="45">
        <f ca="1">INT(YEARFRAC(Table1[[#This Row],[Joining Date]],TODAY(),1))</f>
        <v>1</v>
      </c>
      <c r="M1872" s="25" t="str">
        <f t="shared" ca="1" si="29"/>
        <v>No</v>
      </c>
      <c r="N1872" s="25">
        <f>YEAR(Table1[[#This Row],[Joining Date]])</f>
        <v>2024</v>
      </c>
      <c r="O1872" s="45">
        <f>MONTH(Table1[[#This Row],[Joining Date]])</f>
        <v>11</v>
      </c>
      <c r="P1872" s="25">
        <f ca="1">NETWORKDAYS(Table1[[#This Row],[Joining Date]],TODAY())</f>
        <v>418</v>
      </c>
      <c r="Q1872" s="25" t="str">
        <f>LEFT(Table1[[#This Row],[Department]],5)&amp;"-"&amp;RIGHT(Table1[[#This Row],[Employee ID]],3)</f>
        <v>IT-530</v>
      </c>
      <c r="R1872" s="25" t="str">
        <f>LEFT(Table1[[#This Row],[Department]],3)</f>
        <v>IT</v>
      </c>
      <c r="S1872" s="36">
        <f>_xlfn.XLOOKUP(Table1[[#This Row],[City]],Table2[City],Table2[Bonus %])</f>
        <v>5</v>
      </c>
      <c r="U1872" s="48" t="str">
        <v xml:space="preserve">Nisha </v>
      </c>
      <c r="V1872" s="48" t="str">
        <v>Kapoor</v>
      </c>
    </row>
    <row r="1873" spans="1:22" x14ac:dyDescent="0.35">
      <c r="A1873" s="9" t="s">
        <v>2527</v>
      </c>
      <c r="B1873" s="41" t="str">
        <f>LEFT(Table1[[#This Row],[Employee Name]],FIND(" ",Table1[[#This Row],[Employee Name]]))</f>
        <v xml:space="preserve">Ananya </v>
      </c>
      <c r="C1873" s="41" t="str">
        <f>RIGHT(Table1[[#This Row],[Employee Name]],LEN(Table1[[#This Row],[Employee Name]])-FIND(" ",Table1[[#This Row],[Employee Name]]))</f>
        <v>Rao</v>
      </c>
      <c r="D1873" s="23">
        <f>Table1[[#This Row],[Basic Salary]]+Table1[[#This Row],[Bonus]]</f>
        <v>102492</v>
      </c>
      <c r="E1873" s="10">
        <v>69</v>
      </c>
      <c r="F1873" s="46">
        <v>82</v>
      </c>
      <c r="G1873" s="10" t="str" cm="1">
        <f t="array" ref="G1873">_xlfn.IFS(Table1[[#This Row],[Performance Score]]&gt;=80,"Excellent",Table1[[#This Row],[Performance Score]]&gt;=60,"Good",Table1[[#This Row],[Performance Score]]&gt;=40,"Need Improvement")</f>
        <v>Excellent</v>
      </c>
      <c r="H1873" s="30">
        <f>Table1[[#This Row],[Bonus]]/Table1[[#This Row],[Basic Salary]]</f>
        <v>0.17731115603749312</v>
      </c>
      <c r="I1873" s="10">
        <f ca="1">DATEDIF(Table1[[#This Row],[Date of Birth]],TODAY(),"y")</f>
        <v>34</v>
      </c>
      <c r="J1873" s="34">
        <v>45506</v>
      </c>
      <c r="K1873" s="33" t="str" cm="1">
        <f t="array" aca="1" ref="K1873" ca="1">_xlfn.IFS(L1873&lt;3,"Junior",L1873&lt;=7,"Mid-Level",L1873&gt;7,"Senior")</f>
        <v>Junior</v>
      </c>
      <c r="L1873" s="46">
        <f ca="1">INT(YEARFRAC(Table1[[#This Row],[Joining Date]],TODAY(),1))</f>
        <v>1</v>
      </c>
      <c r="M1873" s="25" t="str">
        <f t="shared" ca="1" si="29"/>
        <v>No</v>
      </c>
      <c r="N1873" s="26">
        <f>YEAR(Table1[[#This Row],[Joining Date]])</f>
        <v>2024</v>
      </c>
      <c r="O1873" s="46">
        <f>MONTH(Table1[[#This Row],[Joining Date]])</f>
        <v>8</v>
      </c>
      <c r="P1873" s="26">
        <f ca="1">NETWORKDAYS(Table1[[#This Row],[Joining Date]],TODAY())</f>
        <v>497</v>
      </c>
      <c r="Q1873" s="26" t="str">
        <f>LEFT(Table1[[#This Row],[Department]],5)&amp;"-"&amp;RIGHT(Table1[[#This Row],[Employee ID]],3)</f>
        <v>Finan-471</v>
      </c>
      <c r="R1873" s="26" t="str">
        <f>LEFT(Table1[[#This Row],[Department]],3)</f>
        <v>Fin</v>
      </c>
      <c r="S1873" s="37">
        <f>_xlfn.XLOOKUP(Table1[[#This Row],[City]],Table2[City],Table2[Bonus %])</f>
        <v>5</v>
      </c>
      <c r="U1873" s="48" t="str">
        <v xml:space="preserve">Ananya </v>
      </c>
      <c r="V1873" s="48" t="str">
        <v>Rao</v>
      </c>
    </row>
    <row r="1874" spans="1:22" x14ac:dyDescent="0.35">
      <c r="A1874" s="7" t="s">
        <v>2003</v>
      </c>
      <c r="B1874" s="40" t="str">
        <f>LEFT(Table1[[#This Row],[Employee Name]],FIND(" ",Table1[[#This Row],[Employee Name]]))</f>
        <v xml:space="preserve">Ishita </v>
      </c>
      <c r="C1874" s="40" t="str">
        <f>RIGHT(Table1[[#This Row],[Employee Name]],LEN(Table1[[#This Row],[Employee Name]])-FIND(" ",Table1[[#This Row],[Employee Name]]))</f>
        <v>Roy</v>
      </c>
      <c r="D1874" s="22">
        <f>Table1[[#This Row],[Basic Salary]]+Table1[[#This Row],[Bonus]]</f>
        <v>102466</v>
      </c>
      <c r="E1874" s="8">
        <v>62</v>
      </c>
      <c r="F1874" s="45">
        <v>74</v>
      </c>
      <c r="G1874" s="8" t="str" cm="1">
        <f t="array" ref="G1874">_xlfn.IFS(Table1[[#This Row],[Performance Score]]&gt;=80,"Excellent",Table1[[#This Row],[Performance Score]]&gt;=60,"Good",Table1[[#This Row],[Performance Score]]&gt;=40,"Need Improvement")</f>
        <v>Good</v>
      </c>
      <c r="H1874" s="29">
        <f>Table1[[#This Row],[Bonus]]/Table1[[#This Row],[Basic Salary]]</f>
        <v>0.27209524637177368</v>
      </c>
      <c r="I1874" s="8">
        <f ca="1">DATEDIF(Table1[[#This Row],[Date of Birth]],TODAY(),"y")</f>
        <v>39</v>
      </c>
      <c r="J1874" s="33">
        <v>44007</v>
      </c>
      <c r="K1874" s="33" t="str" cm="1">
        <f t="array" aca="1" ref="K1874" ca="1">_xlfn.IFS(L1874&lt;3,"Junior",L1874&lt;=7,"Mid-Level",L1874&gt;7,"Senior")</f>
        <v>Mid-Level</v>
      </c>
      <c r="L1874" s="45">
        <f ca="1">INT(YEARFRAC(Table1[[#This Row],[Joining Date]],TODAY(),1))</f>
        <v>6</v>
      </c>
      <c r="M1874" s="25" t="str">
        <f t="shared" ca="1" si="29"/>
        <v>Yes</v>
      </c>
      <c r="N1874" s="25">
        <f>YEAR(Table1[[#This Row],[Joining Date]])</f>
        <v>2020</v>
      </c>
      <c r="O1874" s="45">
        <f>MONTH(Table1[[#This Row],[Joining Date]])</f>
        <v>6</v>
      </c>
      <c r="P1874" s="25">
        <f ca="1">NETWORKDAYS(Table1[[#This Row],[Joining Date]],TODAY())</f>
        <v>1568</v>
      </c>
      <c r="Q1874" s="25" t="str">
        <f>LEFT(Table1[[#This Row],[Department]],5)&amp;"-"&amp;RIGHT(Table1[[#This Row],[Employee ID]],3)</f>
        <v>Sales-947</v>
      </c>
      <c r="R1874" s="25" t="str">
        <f>LEFT(Table1[[#This Row],[Department]],3)</f>
        <v>Sal</v>
      </c>
      <c r="S1874" s="36">
        <f>_xlfn.XLOOKUP(Table1[[#This Row],[City]],Table2[City],Table2[Bonus %])</f>
        <v>5</v>
      </c>
      <c r="U1874" s="48" t="str">
        <v xml:space="preserve">Ishita </v>
      </c>
      <c r="V1874" s="48" t="str">
        <v>Roy</v>
      </c>
    </row>
    <row r="1875" spans="1:22" x14ac:dyDescent="0.35">
      <c r="A1875" s="9" t="s">
        <v>4564</v>
      </c>
      <c r="B1875" s="41" t="str">
        <f>LEFT(Table1[[#This Row],[Employee Name]],FIND(" ",Table1[[#This Row],[Employee Name]]))</f>
        <v xml:space="preserve">Kavya </v>
      </c>
      <c r="C1875" s="41" t="str">
        <f>RIGHT(Table1[[#This Row],[Employee Name]],LEN(Table1[[#This Row],[Employee Name]])-FIND(" ",Table1[[#This Row],[Employee Name]]))</f>
        <v>Nair</v>
      </c>
      <c r="D1875" s="23">
        <f>Table1[[#This Row],[Basic Salary]]+Table1[[#This Row],[Bonus]]</f>
        <v>102454</v>
      </c>
      <c r="E1875" s="10">
        <v>75</v>
      </c>
      <c r="F1875" s="46">
        <v>68</v>
      </c>
      <c r="G1875" s="10" t="str" cm="1">
        <f t="array" ref="G1875">_xlfn.IFS(Table1[[#This Row],[Performance Score]]&gt;=80,"Excellent",Table1[[#This Row],[Performance Score]]&gt;=60,"Good",Table1[[#This Row],[Performance Score]]&gt;=40,"Need Improvement")</f>
        <v>Good</v>
      </c>
      <c r="H1875" s="30">
        <f>Table1[[#This Row],[Bonus]]/Table1[[#This Row],[Basic Salary]]</f>
        <v>0.15955905654398117</v>
      </c>
      <c r="I1875" s="10">
        <f ca="1">DATEDIF(Table1[[#This Row],[Date of Birth]],TODAY(),"y")</f>
        <v>25</v>
      </c>
      <c r="J1875" s="34">
        <v>43960</v>
      </c>
      <c r="K1875" s="33" t="str" cm="1">
        <f t="array" aca="1" ref="K1875" ca="1">_xlfn.IFS(L1875&lt;3,"Junior",L1875&lt;=7,"Mid-Level",L1875&gt;7,"Senior")</f>
        <v>Mid-Level</v>
      </c>
      <c r="L1875" s="46">
        <f ca="1">INT(YEARFRAC(Table1[[#This Row],[Joining Date]],TODAY(),1))</f>
        <v>6</v>
      </c>
      <c r="M1875" s="25" t="str">
        <f t="shared" ca="1" si="29"/>
        <v>Yes</v>
      </c>
      <c r="N1875" s="26">
        <f>YEAR(Table1[[#This Row],[Joining Date]])</f>
        <v>2020</v>
      </c>
      <c r="O1875" s="46">
        <f>MONTH(Table1[[#This Row],[Joining Date]])</f>
        <v>5</v>
      </c>
      <c r="P1875" s="26">
        <f ca="1">NETWORKDAYS(Table1[[#This Row],[Joining Date]],TODAY())</f>
        <v>1601</v>
      </c>
      <c r="Q1875" s="26" t="str">
        <f>LEFT(Table1[[#This Row],[Department]],5)&amp;"-"&amp;RIGHT(Table1[[#This Row],[Employee ID]],3)</f>
        <v>IT-508</v>
      </c>
      <c r="R1875" s="26" t="str">
        <f>LEFT(Table1[[#This Row],[Department]],3)</f>
        <v>IT</v>
      </c>
      <c r="S1875" s="37">
        <f>_xlfn.XLOOKUP(Table1[[#This Row],[City]],Table2[City],Table2[Bonus %])</f>
        <v>6</v>
      </c>
      <c r="U1875" s="48" t="str">
        <v xml:space="preserve">Kavya </v>
      </c>
      <c r="V1875" s="48" t="str">
        <v>Nair</v>
      </c>
    </row>
    <row r="1876" spans="1:22" x14ac:dyDescent="0.35">
      <c r="A1876" s="7" t="s">
        <v>1097</v>
      </c>
      <c r="B1876" s="40" t="str">
        <f>LEFT(Table1[[#This Row],[Employee Name]],FIND(" ",Table1[[#This Row],[Employee Name]]))</f>
        <v xml:space="preserve">Sneha </v>
      </c>
      <c r="C1876" s="40" t="str">
        <f>RIGHT(Table1[[#This Row],[Employee Name]],LEN(Table1[[#This Row],[Employee Name]])-FIND(" ",Table1[[#This Row],[Employee Name]]))</f>
        <v>Iyer</v>
      </c>
      <c r="D1876" s="22">
        <f>Table1[[#This Row],[Basic Salary]]+Table1[[#This Row],[Bonus]]</f>
        <v>102448</v>
      </c>
      <c r="E1876" s="8">
        <v>86</v>
      </c>
      <c r="F1876" s="45">
        <v>47</v>
      </c>
      <c r="G1876" s="8" t="str" cm="1">
        <f t="array" ref="G1876">_xlfn.IFS(Table1[[#This Row],[Performance Score]]&gt;=80,"Excellent",Table1[[#This Row],[Performance Score]]&gt;=60,"Good",Table1[[#This Row],[Performance Score]]&gt;=40,"Need Improvement")</f>
        <v>Need Improvement</v>
      </c>
      <c r="H1876" s="29">
        <f>Table1[[#This Row],[Bonus]]/Table1[[#This Row],[Basic Salary]]</f>
        <v>0.1086006146387915</v>
      </c>
      <c r="I1876" s="8">
        <f ca="1">DATEDIF(Table1[[#This Row],[Date of Birth]],TODAY(),"y")</f>
        <v>22</v>
      </c>
      <c r="J1876" s="33">
        <v>42352</v>
      </c>
      <c r="K1876" s="33" t="str" cm="1">
        <f t="array" aca="1" ref="K1876" ca="1">_xlfn.IFS(L1876&lt;3,"Junior",L1876&lt;=7,"Mid-Level",L1876&gt;7,"Senior")</f>
        <v>Senior</v>
      </c>
      <c r="L1876" s="45">
        <f ca="1">INT(YEARFRAC(Table1[[#This Row],[Joining Date]],TODAY(),1))</f>
        <v>10</v>
      </c>
      <c r="M1876" s="25" t="str">
        <f t="shared" ca="1" si="29"/>
        <v>Yes</v>
      </c>
      <c r="N1876" s="25">
        <f>YEAR(Table1[[#This Row],[Joining Date]])</f>
        <v>2015</v>
      </c>
      <c r="O1876" s="45">
        <f>MONTH(Table1[[#This Row],[Joining Date]])</f>
        <v>12</v>
      </c>
      <c r="P1876" s="25">
        <f ca="1">NETWORKDAYS(Table1[[#This Row],[Joining Date]],TODAY())</f>
        <v>2751</v>
      </c>
      <c r="Q1876" s="25" t="str">
        <f>LEFT(Table1[[#This Row],[Department]],5)&amp;"-"&amp;RIGHT(Table1[[#This Row],[Employee ID]],3)</f>
        <v>IT-041</v>
      </c>
      <c r="R1876" s="25" t="str">
        <f>LEFT(Table1[[#This Row],[Department]],3)</f>
        <v>IT</v>
      </c>
      <c r="S1876" s="36">
        <f>_xlfn.XLOOKUP(Table1[[#This Row],[City]],Table2[City],Table2[Bonus %])</f>
        <v>8</v>
      </c>
      <c r="U1876" s="48" t="str">
        <v xml:space="preserve">Sneha </v>
      </c>
      <c r="V1876" s="48" t="str">
        <v>Iyer</v>
      </c>
    </row>
    <row r="1877" spans="1:22" x14ac:dyDescent="0.35">
      <c r="A1877" s="9" t="s">
        <v>3770</v>
      </c>
      <c r="B1877" s="41" t="str">
        <f>LEFT(Table1[[#This Row],[Employee Name]],FIND(" ",Table1[[#This Row],[Employee Name]]))</f>
        <v xml:space="preserve">Pooja </v>
      </c>
      <c r="C1877" s="41" t="str">
        <f>RIGHT(Table1[[#This Row],[Employee Name]],LEN(Table1[[#This Row],[Employee Name]])-FIND(" ",Table1[[#This Row],[Employee Name]]))</f>
        <v>Das</v>
      </c>
      <c r="D1877" s="23">
        <f>Table1[[#This Row],[Basic Salary]]+Table1[[#This Row],[Bonus]]</f>
        <v>102447</v>
      </c>
      <c r="E1877" s="10">
        <v>65</v>
      </c>
      <c r="F1877" s="46">
        <v>84</v>
      </c>
      <c r="G1877" s="10" t="str" cm="1">
        <f t="array" ref="G1877">_xlfn.IFS(Table1[[#This Row],[Performance Score]]&gt;=80,"Excellent",Table1[[#This Row],[Performance Score]]&gt;=60,"Good",Table1[[#This Row],[Performance Score]]&gt;=40,"Need Improvement")</f>
        <v>Excellent</v>
      </c>
      <c r="H1877" s="30">
        <f>Table1[[#This Row],[Bonus]]/Table1[[#This Row],[Basic Salary]]</f>
        <v>8.5933856264574948E-2</v>
      </c>
      <c r="I1877" s="10">
        <f ca="1">DATEDIF(Table1[[#This Row],[Date of Birth]],TODAY(),"y")</f>
        <v>18</v>
      </c>
      <c r="J1877" s="34">
        <v>43038</v>
      </c>
      <c r="K1877" s="33" t="str" cm="1">
        <f t="array" aca="1" ref="K1877" ca="1">_xlfn.IFS(L1877&lt;3,"Junior",L1877&lt;=7,"Mid-Level",L1877&gt;7,"Senior")</f>
        <v>Senior</v>
      </c>
      <c r="L1877" s="46">
        <f ca="1">INT(YEARFRAC(Table1[[#This Row],[Joining Date]],TODAY(),1))</f>
        <v>8</v>
      </c>
      <c r="M1877" s="25" t="str">
        <f t="shared" ca="1" si="29"/>
        <v>Yes</v>
      </c>
      <c r="N1877" s="26">
        <f>YEAR(Table1[[#This Row],[Joining Date]])</f>
        <v>2017</v>
      </c>
      <c r="O1877" s="46">
        <f>MONTH(Table1[[#This Row],[Joining Date]])</f>
        <v>10</v>
      </c>
      <c r="P1877" s="26">
        <f ca="1">NETWORKDAYS(Table1[[#This Row],[Joining Date]],TODAY())</f>
        <v>2261</v>
      </c>
      <c r="Q1877" s="26" t="str">
        <f>LEFT(Table1[[#This Row],[Department]],5)&amp;"-"&amp;RIGHT(Table1[[#This Row],[Employee ID]],3)</f>
        <v>Suppo-714</v>
      </c>
      <c r="R1877" s="26" t="str">
        <f>LEFT(Table1[[#This Row],[Department]],3)</f>
        <v>Sup</v>
      </c>
      <c r="S1877" s="37">
        <f>_xlfn.XLOOKUP(Table1[[#This Row],[City]],Table2[City],Table2[Bonus %])</f>
        <v>8</v>
      </c>
      <c r="U1877" s="48" t="str">
        <v xml:space="preserve">Pooja </v>
      </c>
      <c r="V1877" s="48" t="str">
        <v>Das</v>
      </c>
    </row>
    <row r="1878" spans="1:22" x14ac:dyDescent="0.35">
      <c r="A1878" s="7" t="s">
        <v>2845</v>
      </c>
      <c r="B1878" s="40" t="str">
        <f>LEFT(Table1[[#This Row],[Employee Name]],FIND(" ",Table1[[#This Row],[Employee Name]]))</f>
        <v xml:space="preserve">Ravi </v>
      </c>
      <c r="C1878" s="40" t="str">
        <f>RIGHT(Table1[[#This Row],[Employee Name]],LEN(Table1[[#This Row],[Employee Name]])-FIND(" ",Table1[[#This Row],[Employee Name]]))</f>
        <v>Teja</v>
      </c>
      <c r="D1878" s="22">
        <f>Table1[[#This Row],[Basic Salary]]+Table1[[#This Row],[Bonus]]</f>
        <v>102446</v>
      </c>
      <c r="E1878" s="8">
        <v>69</v>
      </c>
      <c r="F1878" s="45">
        <v>73</v>
      </c>
      <c r="G1878" s="8" t="str" cm="1">
        <f t="array" ref="G1878">_xlfn.IFS(Table1[[#This Row],[Performance Score]]&gt;=80,"Excellent",Table1[[#This Row],[Performance Score]]&gt;=60,"Good",Table1[[#This Row],[Performance Score]]&gt;=40,"Need Improvement")</f>
        <v>Good</v>
      </c>
      <c r="H1878" s="29">
        <f>Table1[[#This Row],[Bonus]]/Table1[[#This Row],[Basic Salary]]</f>
        <v>0.18106986396126354</v>
      </c>
      <c r="I1878" s="8">
        <f ca="1">DATEDIF(Table1[[#This Row],[Date of Birth]],TODAY(),"y")</f>
        <v>34</v>
      </c>
      <c r="J1878" s="33">
        <v>44200</v>
      </c>
      <c r="K1878" s="33" t="str" cm="1">
        <f t="array" aca="1" ref="K1878" ca="1">_xlfn.IFS(L1878&lt;3,"Junior",L1878&lt;=7,"Mid-Level",L1878&gt;7,"Senior")</f>
        <v>Mid-Level</v>
      </c>
      <c r="L1878" s="45">
        <f ca="1">INT(YEARFRAC(Table1[[#This Row],[Joining Date]],TODAY(),1))</f>
        <v>5</v>
      </c>
      <c r="M1878" s="25" t="str">
        <f t="shared" ca="1" si="29"/>
        <v>No</v>
      </c>
      <c r="N1878" s="25">
        <f>YEAR(Table1[[#This Row],[Joining Date]])</f>
        <v>2021</v>
      </c>
      <c r="O1878" s="45">
        <f>MONTH(Table1[[#This Row],[Joining Date]])</f>
        <v>1</v>
      </c>
      <c r="P1878" s="25">
        <f ca="1">NETWORKDAYS(Table1[[#This Row],[Joining Date]],TODAY())</f>
        <v>1431</v>
      </c>
      <c r="Q1878" s="25" t="str">
        <f>LEFT(Table1[[#This Row],[Department]],5)&amp;"-"&amp;RIGHT(Table1[[#This Row],[Employee ID]],3)</f>
        <v>Sales-789</v>
      </c>
      <c r="R1878" s="25" t="str">
        <f>LEFT(Table1[[#This Row],[Department]],3)</f>
        <v>Sal</v>
      </c>
      <c r="S1878" s="36">
        <f>_xlfn.XLOOKUP(Table1[[#This Row],[City]],Table2[City],Table2[Bonus %])</f>
        <v>7</v>
      </c>
      <c r="U1878" s="48" t="str">
        <v xml:space="preserve">Ravi </v>
      </c>
      <c r="V1878" s="48" t="str">
        <v>Teja</v>
      </c>
    </row>
    <row r="1879" spans="1:22" x14ac:dyDescent="0.35">
      <c r="A1879" s="9" t="s">
        <v>3054</v>
      </c>
      <c r="B1879" s="41" t="str">
        <f>LEFT(Table1[[#This Row],[Employee Name]],FIND(" ",Table1[[#This Row],[Employee Name]]))</f>
        <v xml:space="preserve">Neha </v>
      </c>
      <c r="C1879" s="41" t="str">
        <f>RIGHT(Table1[[#This Row],[Employee Name]],LEN(Table1[[#This Row],[Employee Name]])-FIND(" ",Table1[[#This Row],[Employee Name]]))</f>
        <v>Kulkarni</v>
      </c>
      <c r="D1879" s="23">
        <f>Table1[[#This Row],[Basic Salary]]+Table1[[#This Row],[Bonus]]</f>
        <v>102433</v>
      </c>
      <c r="E1879" s="10">
        <v>82</v>
      </c>
      <c r="F1879" s="46">
        <v>68</v>
      </c>
      <c r="G1879" s="10" t="str" cm="1">
        <f t="array" ref="G1879">_xlfn.IFS(Table1[[#This Row],[Performance Score]]&gt;=80,"Excellent",Table1[[#This Row],[Performance Score]]&gt;=60,"Good",Table1[[#This Row],[Performance Score]]&gt;=40,"Need Improvement")</f>
        <v>Good</v>
      </c>
      <c r="H1879" s="30">
        <f>Table1[[#This Row],[Bonus]]/Table1[[#This Row],[Basic Salary]]</f>
        <v>0.19912669889842313</v>
      </c>
      <c r="I1879" s="10">
        <f ca="1">DATEDIF(Table1[[#This Row],[Date of Birth]],TODAY(),"y")</f>
        <v>19</v>
      </c>
      <c r="J1879" s="34">
        <v>42693</v>
      </c>
      <c r="K1879" s="33" t="str" cm="1">
        <f t="array" aca="1" ref="K1879" ca="1">_xlfn.IFS(L1879&lt;3,"Junior",L1879&lt;=7,"Mid-Level",L1879&gt;7,"Senior")</f>
        <v>Senior</v>
      </c>
      <c r="L1879" s="46">
        <f ca="1">INT(YEARFRAC(Table1[[#This Row],[Joining Date]],TODAY(),1))</f>
        <v>9</v>
      </c>
      <c r="M1879" s="25" t="str">
        <f t="shared" ca="1" si="29"/>
        <v>Yes</v>
      </c>
      <c r="N1879" s="26">
        <f>YEAR(Table1[[#This Row],[Joining Date]])</f>
        <v>2016</v>
      </c>
      <c r="O1879" s="46">
        <f>MONTH(Table1[[#This Row],[Joining Date]])</f>
        <v>11</v>
      </c>
      <c r="P1879" s="26">
        <f ca="1">NETWORKDAYS(Table1[[#This Row],[Joining Date]],TODAY())</f>
        <v>2506</v>
      </c>
      <c r="Q1879" s="26" t="str">
        <f>LEFT(Table1[[#This Row],[Department]],5)&amp;"-"&amp;RIGHT(Table1[[#This Row],[Employee ID]],3)</f>
        <v>Suppo-998</v>
      </c>
      <c r="R1879" s="26" t="str">
        <f>LEFT(Table1[[#This Row],[Department]],3)</f>
        <v>Sup</v>
      </c>
      <c r="S1879" s="37">
        <f>_xlfn.XLOOKUP(Table1[[#This Row],[City]],Table2[City],Table2[Bonus %])</f>
        <v>5</v>
      </c>
      <c r="U1879" s="48" t="str">
        <v xml:space="preserve">Neha </v>
      </c>
      <c r="V1879" s="48" t="str">
        <v>Kulkarni</v>
      </c>
    </row>
    <row r="1880" spans="1:22" x14ac:dyDescent="0.35">
      <c r="A1880" s="7" t="s">
        <v>118</v>
      </c>
      <c r="B1880" s="40" t="str">
        <f>LEFT(Table1[[#This Row],[Employee Name]],FIND(" ",Table1[[#This Row],[Employee Name]]))</f>
        <v xml:space="preserve">Neha </v>
      </c>
      <c r="C1880" s="40" t="str">
        <f>RIGHT(Table1[[#This Row],[Employee Name]],LEN(Table1[[#This Row],[Employee Name]])-FIND(" ",Table1[[#This Row],[Employee Name]]))</f>
        <v>Kulkarni</v>
      </c>
      <c r="D1880" s="22">
        <f>Table1[[#This Row],[Basic Salary]]+Table1[[#This Row],[Bonus]]</f>
        <v>102408</v>
      </c>
      <c r="E1880" s="8">
        <v>82</v>
      </c>
      <c r="F1880" s="45">
        <v>54</v>
      </c>
      <c r="G1880" s="8" t="str" cm="1">
        <f t="array" ref="G1880">_xlfn.IFS(Table1[[#This Row],[Performance Score]]&gt;=80,"Excellent",Table1[[#This Row],[Performance Score]]&gt;=60,"Good",Table1[[#This Row],[Performance Score]]&gt;=40,"Need Improvement")</f>
        <v>Need Improvement</v>
      </c>
      <c r="H1880" s="29">
        <f>Table1[[#This Row],[Bonus]]/Table1[[#This Row],[Basic Salary]]</f>
        <v>7.0071680842615613E-2</v>
      </c>
      <c r="I1880" s="8">
        <f ca="1">DATEDIF(Table1[[#This Row],[Date of Birth]],TODAY(),"y")</f>
        <v>45</v>
      </c>
      <c r="J1880" s="33">
        <v>43931</v>
      </c>
      <c r="K1880" s="33" t="str" cm="1">
        <f t="array" aca="1" ref="K1880" ca="1">_xlfn.IFS(L1880&lt;3,"Junior",L1880&lt;=7,"Mid-Level",L1880&gt;7,"Senior")</f>
        <v>Mid-Level</v>
      </c>
      <c r="L1880" s="45">
        <f ca="1">INT(YEARFRAC(Table1[[#This Row],[Joining Date]],TODAY(),1))</f>
        <v>6</v>
      </c>
      <c r="M1880" s="25" t="str">
        <f t="shared" ca="1" si="29"/>
        <v>Yes</v>
      </c>
      <c r="N1880" s="25">
        <f>YEAR(Table1[[#This Row],[Joining Date]])</f>
        <v>2020</v>
      </c>
      <c r="O1880" s="45">
        <f>MONTH(Table1[[#This Row],[Joining Date]])</f>
        <v>4</v>
      </c>
      <c r="P1880" s="25">
        <f ca="1">NETWORKDAYS(Table1[[#This Row],[Joining Date]],TODAY())</f>
        <v>1622</v>
      </c>
      <c r="Q1880" s="25" t="str">
        <f>LEFT(Table1[[#This Row],[Department]],5)&amp;"-"&amp;RIGHT(Table1[[#This Row],[Employee ID]],3)</f>
        <v>Suppo-063</v>
      </c>
      <c r="R1880" s="25" t="str">
        <f>LEFT(Table1[[#This Row],[Department]],3)</f>
        <v>Sup</v>
      </c>
      <c r="S1880" s="36">
        <f>_xlfn.XLOOKUP(Table1[[#This Row],[City]],Table2[City],Table2[Bonus %])</f>
        <v>6</v>
      </c>
      <c r="U1880" s="48" t="str">
        <v xml:space="preserve">Neha </v>
      </c>
      <c r="V1880" s="48" t="str">
        <v>Kulkarni</v>
      </c>
    </row>
    <row r="1881" spans="1:22" x14ac:dyDescent="0.35">
      <c r="A1881" s="9" t="s">
        <v>4637</v>
      </c>
      <c r="B1881" s="41" t="str">
        <f>LEFT(Table1[[#This Row],[Employee Name]],FIND(" ",Table1[[#This Row],[Employee Name]]))</f>
        <v xml:space="preserve">Vikram </v>
      </c>
      <c r="C1881" s="41" t="str">
        <f>RIGHT(Table1[[#This Row],[Employee Name]],LEN(Table1[[#This Row],[Employee Name]])-FIND(" ",Table1[[#This Row],[Employee Name]]))</f>
        <v>Singh</v>
      </c>
      <c r="D1881" s="23">
        <f>Table1[[#This Row],[Basic Salary]]+Table1[[#This Row],[Bonus]]</f>
        <v>102394</v>
      </c>
      <c r="E1881" s="10">
        <v>67</v>
      </c>
      <c r="F1881" s="46">
        <v>95</v>
      </c>
      <c r="G1881" s="10" t="str" cm="1">
        <f t="array" ref="G1881">_xlfn.IFS(Table1[[#This Row],[Performance Score]]&gt;=80,"Excellent",Table1[[#This Row],[Performance Score]]&gt;=60,"Good",Table1[[#This Row],[Performance Score]]&gt;=40,"Need Improvement")</f>
        <v>Excellent</v>
      </c>
      <c r="H1881" s="30">
        <f>Table1[[#This Row],[Bonus]]/Table1[[#This Row],[Basic Salary]]</f>
        <v>7.2379376433501258E-2</v>
      </c>
      <c r="I1881" s="10">
        <f ca="1">DATEDIF(Table1[[#This Row],[Date of Birth]],TODAY(),"y")</f>
        <v>40</v>
      </c>
      <c r="J1881" s="34">
        <v>43739</v>
      </c>
      <c r="K1881" s="33" t="str" cm="1">
        <f t="array" aca="1" ref="K1881" ca="1">_xlfn.IFS(L1881&lt;3,"Junior",L1881&lt;=7,"Mid-Level",L1881&gt;7,"Senior")</f>
        <v>Mid-Level</v>
      </c>
      <c r="L1881" s="46">
        <f ca="1">INT(YEARFRAC(Table1[[#This Row],[Joining Date]],TODAY(),1))</f>
        <v>6</v>
      </c>
      <c r="M1881" s="25" t="str">
        <f t="shared" ca="1" si="29"/>
        <v>Yes</v>
      </c>
      <c r="N1881" s="26">
        <f>YEAR(Table1[[#This Row],[Joining Date]])</f>
        <v>2019</v>
      </c>
      <c r="O1881" s="46">
        <f>MONTH(Table1[[#This Row],[Joining Date]])</f>
        <v>10</v>
      </c>
      <c r="P1881" s="26">
        <f ca="1">NETWORKDAYS(Table1[[#This Row],[Joining Date]],TODAY())</f>
        <v>1760</v>
      </c>
      <c r="Q1881" s="26" t="str">
        <f>LEFT(Table1[[#This Row],[Department]],5)&amp;"-"&amp;RIGHT(Table1[[#This Row],[Employee ID]],3)</f>
        <v>Finan-581</v>
      </c>
      <c r="R1881" s="26" t="str">
        <f>LEFT(Table1[[#This Row],[Department]],3)</f>
        <v>Fin</v>
      </c>
      <c r="S1881" s="37">
        <f>_xlfn.XLOOKUP(Table1[[#This Row],[City]],Table2[City],Table2[Bonus %])</f>
        <v>4</v>
      </c>
      <c r="U1881" s="48" t="str">
        <v xml:space="preserve">Vikram </v>
      </c>
      <c r="V1881" s="48" t="str">
        <v>Singh</v>
      </c>
    </row>
    <row r="1882" spans="1:22" x14ac:dyDescent="0.35">
      <c r="A1882" s="7" t="s">
        <v>2153</v>
      </c>
      <c r="B1882" s="40" t="str">
        <f>LEFT(Table1[[#This Row],[Employee Name]],FIND(" ",Table1[[#This Row],[Employee Name]]))</f>
        <v xml:space="preserve">Rahul </v>
      </c>
      <c r="C1882" s="40" t="str">
        <f>RIGHT(Table1[[#This Row],[Employee Name]],LEN(Table1[[#This Row],[Employee Name]])-FIND(" ",Table1[[#This Row],[Employee Name]]))</f>
        <v>Verma</v>
      </c>
      <c r="D1882" s="22">
        <f>Table1[[#This Row],[Basic Salary]]+Table1[[#This Row],[Bonus]]</f>
        <v>102385</v>
      </c>
      <c r="E1882" s="8">
        <v>71</v>
      </c>
      <c r="F1882" s="45">
        <v>52</v>
      </c>
      <c r="G1882" s="8" t="str" cm="1">
        <f t="array" ref="G1882">_xlfn.IFS(Table1[[#This Row],[Performance Score]]&gt;=80,"Excellent",Table1[[#This Row],[Performance Score]]&gt;=60,"Good",Table1[[#This Row],[Performance Score]]&gt;=40,"Need Improvement")</f>
        <v>Need Improvement</v>
      </c>
      <c r="H1882" s="29">
        <f>Table1[[#This Row],[Bonus]]/Table1[[#This Row],[Basic Salary]]</f>
        <v>5.3506199516386271E-2</v>
      </c>
      <c r="I1882" s="8">
        <f ca="1">DATEDIF(Table1[[#This Row],[Date of Birth]],TODAY(),"y")</f>
        <v>14</v>
      </c>
      <c r="J1882" s="33">
        <v>42929</v>
      </c>
      <c r="K1882" s="33" t="str" cm="1">
        <f t="array" aca="1" ref="K1882" ca="1">_xlfn.IFS(L1882&lt;3,"Junior",L1882&lt;=7,"Mid-Level",L1882&gt;7,"Senior")</f>
        <v>Senior</v>
      </c>
      <c r="L1882" s="45">
        <f ca="1">INT(YEARFRAC(Table1[[#This Row],[Joining Date]],TODAY(),1))</f>
        <v>8</v>
      </c>
      <c r="M1882" s="25" t="str">
        <f t="shared" ca="1" si="29"/>
        <v>Yes</v>
      </c>
      <c r="N1882" s="25">
        <f>YEAR(Table1[[#This Row],[Joining Date]])</f>
        <v>2017</v>
      </c>
      <c r="O1882" s="45">
        <f>MONTH(Table1[[#This Row],[Joining Date]])</f>
        <v>7</v>
      </c>
      <c r="P1882" s="25">
        <f ca="1">NETWORKDAYS(Table1[[#This Row],[Joining Date]],TODAY())</f>
        <v>2338</v>
      </c>
      <c r="Q1882" s="25" t="str">
        <f>LEFT(Table1[[#This Row],[Department]],5)&amp;"-"&amp;RIGHT(Table1[[#This Row],[Employee ID]],3)</f>
        <v>Suppo-097</v>
      </c>
      <c r="R1882" s="25" t="str">
        <f>LEFT(Table1[[#This Row],[Department]],3)</f>
        <v>Sup</v>
      </c>
      <c r="S1882" s="36">
        <f>_xlfn.XLOOKUP(Table1[[#This Row],[City]],Table2[City],Table2[Bonus %])</f>
        <v>8</v>
      </c>
      <c r="U1882" s="48" t="str">
        <v xml:space="preserve">Rahul </v>
      </c>
      <c r="V1882" s="48" t="str">
        <v>Verma</v>
      </c>
    </row>
    <row r="1883" spans="1:22" x14ac:dyDescent="0.35">
      <c r="A1883" s="9" t="s">
        <v>4566</v>
      </c>
      <c r="B1883" s="41" t="str">
        <f>LEFT(Table1[[#This Row],[Employee Name]],FIND(" ",Table1[[#This Row],[Employee Name]]))</f>
        <v xml:space="preserve">Ajay </v>
      </c>
      <c r="C1883" s="41" t="str">
        <f>RIGHT(Table1[[#This Row],[Employee Name]],LEN(Table1[[#This Row],[Employee Name]])-FIND(" ",Table1[[#This Row],[Employee Name]]))</f>
        <v>Singh</v>
      </c>
      <c r="D1883" s="23">
        <f>Table1[[#This Row],[Basic Salary]]+Table1[[#This Row],[Bonus]]</f>
        <v>102364</v>
      </c>
      <c r="E1883" s="10">
        <v>83</v>
      </c>
      <c r="F1883" s="46">
        <v>71</v>
      </c>
      <c r="G1883" s="10" t="str" cm="1">
        <f t="array" ref="G1883">_xlfn.IFS(Table1[[#This Row],[Performance Score]]&gt;=80,"Excellent",Table1[[#This Row],[Performance Score]]&gt;=60,"Good",Table1[[#This Row],[Performance Score]]&gt;=40,"Need Improvement")</f>
        <v>Good</v>
      </c>
      <c r="H1883" s="30">
        <f>Table1[[#This Row],[Bonus]]/Table1[[#This Row],[Basic Salary]]</f>
        <v>0.18364515159223885</v>
      </c>
      <c r="I1883" s="10">
        <f ca="1">DATEDIF(Table1[[#This Row],[Date of Birth]],TODAY(),"y")</f>
        <v>23</v>
      </c>
      <c r="J1883" s="34">
        <v>45415</v>
      </c>
      <c r="K1883" s="33" t="str" cm="1">
        <f t="array" aca="1" ref="K1883" ca="1">_xlfn.IFS(L1883&lt;3,"Junior",L1883&lt;=7,"Mid-Level",L1883&gt;7,"Senior")</f>
        <v>Junior</v>
      </c>
      <c r="L1883" s="46">
        <f ca="1">INT(YEARFRAC(Table1[[#This Row],[Joining Date]],TODAY(),1))</f>
        <v>2</v>
      </c>
      <c r="M1883" s="25" t="str">
        <f t="shared" ca="1" si="29"/>
        <v>No</v>
      </c>
      <c r="N1883" s="26">
        <f>YEAR(Table1[[#This Row],[Joining Date]])</f>
        <v>2024</v>
      </c>
      <c r="O1883" s="46">
        <f>MONTH(Table1[[#This Row],[Joining Date]])</f>
        <v>5</v>
      </c>
      <c r="P1883" s="26">
        <f ca="1">NETWORKDAYS(Table1[[#This Row],[Joining Date]],TODAY())</f>
        <v>562</v>
      </c>
      <c r="Q1883" s="26" t="str">
        <f>LEFT(Table1[[#This Row],[Department]],5)&amp;"-"&amp;RIGHT(Table1[[#This Row],[Employee ID]],3)</f>
        <v>Opera-510</v>
      </c>
      <c r="R1883" s="26" t="str">
        <f>LEFT(Table1[[#This Row],[Department]],3)</f>
        <v>Ope</v>
      </c>
      <c r="S1883" s="37">
        <f>_xlfn.XLOOKUP(Table1[[#This Row],[City]],Table2[City],Table2[Bonus %])</f>
        <v>4</v>
      </c>
      <c r="U1883" s="48" t="str">
        <v xml:space="preserve">Ajay </v>
      </c>
      <c r="V1883" s="48" t="str">
        <v>Singh</v>
      </c>
    </row>
    <row r="1884" spans="1:22" x14ac:dyDescent="0.35">
      <c r="A1884" s="7" t="s">
        <v>157</v>
      </c>
      <c r="B1884" s="40" t="str">
        <f>LEFT(Table1[[#This Row],[Employee Name]],FIND(" ",Table1[[#This Row],[Employee Name]]))</f>
        <v xml:space="preserve">Priya </v>
      </c>
      <c r="C1884" s="40" t="str">
        <f>RIGHT(Table1[[#This Row],[Employee Name]],LEN(Table1[[#This Row],[Employee Name]])-FIND(" ",Table1[[#This Row],[Employee Name]]))</f>
        <v>Reddy</v>
      </c>
      <c r="D1884" s="22">
        <f>Table1[[#This Row],[Basic Salary]]+Table1[[#This Row],[Bonus]]</f>
        <v>102351</v>
      </c>
      <c r="E1884" s="8">
        <v>69</v>
      </c>
      <c r="F1884" s="45">
        <v>71</v>
      </c>
      <c r="G1884" s="8" t="str" cm="1">
        <f t="array" ref="G1884">_xlfn.IFS(Table1[[#This Row],[Performance Score]]&gt;=80,"Excellent",Table1[[#This Row],[Performance Score]]&gt;=60,"Good",Table1[[#This Row],[Performance Score]]&gt;=40,"Need Improvement")</f>
        <v>Good</v>
      </c>
      <c r="H1884" s="29">
        <f>Table1[[#This Row],[Bonus]]/Table1[[#This Row],[Basic Salary]]</f>
        <v>0.3537775779059309</v>
      </c>
      <c r="I1884" s="8">
        <f ca="1">DATEDIF(Table1[[#This Row],[Date of Birth]],TODAY(),"y")</f>
        <v>29</v>
      </c>
      <c r="J1884" s="33">
        <v>44893</v>
      </c>
      <c r="K1884" s="33" t="str" cm="1">
        <f t="array" aca="1" ref="K1884" ca="1">_xlfn.IFS(L1884&lt;3,"Junior",L1884&lt;=7,"Mid-Level",L1884&gt;7,"Senior")</f>
        <v>Mid-Level</v>
      </c>
      <c r="L1884" s="45">
        <f ca="1">INT(YEARFRAC(Table1[[#This Row],[Joining Date]],TODAY(),1))</f>
        <v>3</v>
      </c>
      <c r="M1884" s="25" t="str">
        <f t="shared" ca="1" si="29"/>
        <v>No</v>
      </c>
      <c r="N1884" s="25">
        <f>YEAR(Table1[[#This Row],[Joining Date]])</f>
        <v>2022</v>
      </c>
      <c r="O1884" s="45">
        <f>MONTH(Table1[[#This Row],[Joining Date]])</f>
        <v>11</v>
      </c>
      <c r="P1884" s="25">
        <f ca="1">NETWORKDAYS(Table1[[#This Row],[Joining Date]],TODAY())</f>
        <v>936</v>
      </c>
      <c r="Q1884" s="25" t="str">
        <f>LEFT(Table1[[#This Row],[Department]],5)&amp;"-"&amp;RIGHT(Table1[[#This Row],[Employee ID]],3)</f>
        <v>Marke-101</v>
      </c>
      <c r="R1884" s="25" t="str">
        <f>LEFT(Table1[[#This Row],[Department]],3)</f>
        <v>Mar</v>
      </c>
      <c r="S1884" s="36">
        <f>_xlfn.XLOOKUP(Table1[[#This Row],[City]],Table2[City],Table2[Bonus %])</f>
        <v>5</v>
      </c>
      <c r="U1884" s="48" t="str">
        <v xml:space="preserve">Priya </v>
      </c>
      <c r="V1884" s="48" t="str">
        <v>Reddy</v>
      </c>
    </row>
    <row r="1885" spans="1:22" x14ac:dyDescent="0.35">
      <c r="A1885" s="9" t="s">
        <v>3601</v>
      </c>
      <c r="B1885" s="41" t="str">
        <f>LEFT(Table1[[#This Row],[Employee Name]],FIND(" ",Table1[[#This Row],[Employee Name]]))</f>
        <v xml:space="preserve">Pooja </v>
      </c>
      <c r="C1885" s="41" t="str">
        <f>RIGHT(Table1[[#This Row],[Employee Name]],LEN(Table1[[#This Row],[Employee Name]])-FIND(" ",Table1[[#This Row],[Employee Name]]))</f>
        <v>Das</v>
      </c>
      <c r="D1885" s="23">
        <f>Table1[[#This Row],[Basic Salary]]+Table1[[#This Row],[Bonus]]</f>
        <v>102336</v>
      </c>
      <c r="E1885" s="10">
        <v>98</v>
      </c>
      <c r="F1885" s="46">
        <v>86</v>
      </c>
      <c r="G1885" s="10" t="str" cm="1">
        <f t="array" ref="G1885">_xlfn.IFS(Table1[[#This Row],[Performance Score]]&gt;=80,"Excellent",Table1[[#This Row],[Performance Score]]&gt;=60,"Good",Table1[[#This Row],[Performance Score]]&gt;=40,"Need Improvement")</f>
        <v>Excellent</v>
      </c>
      <c r="H1885" s="30">
        <f>Table1[[#This Row],[Bonus]]/Table1[[#This Row],[Basic Salary]]</f>
        <v>0.18503421841888903</v>
      </c>
      <c r="I1885" s="10">
        <f ca="1">DATEDIF(Table1[[#This Row],[Date of Birth]],TODAY(),"y")</f>
        <v>35</v>
      </c>
      <c r="J1885" s="34">
        <v>42705</v>
      </c>
      <c r="K1885" s="33" t="str" cm="1">
        <f t="array" aca="1" ref="K1885" ca="1">_xlfn.IFS(L1885&lt;3,"Junior",L1885&lt;=7,"Mid-Level",L1885&gt;7,"Senior")</f>
        <v>Senior</v>
      </c>
      <c r="L1885" s="46">
        <f ca="1">INT(YEARFRAC(Table1[[#This Row],[Joining Date]],TODAY(),1))</f>
        <v>9</v>
      </c>
      <c r="M1885" s="25" t="str">
        <f t="shared" ca="1" si="29"/>
        <v>Yes</v>
      </c>
      <c r="N1885" s="26">
        <f>YEAR(Table1[[#This Row],[Joining Date]])</f>
        <v>2016</v>
      </c>
      <c r="O1885" s="46">
        <f>MONTH(Table1[[#This Row],[Joining Date]])</f>
        <v>12</v>
      </c>
      <c r="P1885" s="26">
        <f ca="1">NETWORKDAYS(Table1[[#This Row],[Joining Date]],TODAY())</f>
        <v>2498</v>
      </c>
      <c r="Q1885" s="26" t="str">
        <f>LEFT(Table1[[#This Row],[Department]],5)&amp;"-"&amp;RIGHT(Table1[[#This Row],[Employee ID]],3)</f>
        <v>Opera-545</v>
      </c>
      <c r="R1885" s="26" t="str">
        <f>LEFT(Table1[[#This Row],[Department]],3)</f>
        <v>Ope</v>
      </c>
      <c r="S1885" s="37">
        <f>_xlfn.XLOOKUP(Table1[[#This Row],[City]],Table2[City],Table2[Bonus %])</f>
        <v>5</v>
      </c>
      <c r="U1885" s="48" t="str">
        <v xml:space="preserve">Pooja </v>
      </c>
      <c r="V1885" s="48" t="str">
        <v>Das</v>
      </c>
    </row>
    <row r="1886" spans="1:22" x14ac:dyDescent="0.35">
      <c r="A1886" s="7" t="s">
        <v>3597</v>
      </c>
      <c r="B1886" s="40" t="str">
        <f>LEFT(Table1[[#This Row],[Employee Name]],FIND(" ",Table1[[#This Row],[Employee Name]]))</f>
        <v xml:space="preserve">Aarav </v>
      </c>
      <c r="C1886" s="40" t="str">
        <f>RIGHT(Table1[[#This Row],[Employee Name]],LEN(Table1[[#This Row],[Employee Name]])-FIND(" ",Table1[[#This Row],[Employee Name]]))</f>
        <v>Sharma</v>
      </c>
      <c r="D1886" s="22">
        <f>Table1[[#This Row],[Basic Salary]]+Table1[[#This Row],[Bonus]]</f>
        <v>102336</v>
      </c>
      <c r="E1886" s="8">
        <v>85</v>
      </c>
      <c r="F1886" s="45">
        <v>65</v>
      </c>
      <c r="G1886" s="8" t="str" cm="1">
        <f t="array" ref="G1886">_xlfn.IFS(Table1[[#This Row],[Performance Score]]&gt;=80,"Excellent",Table1[[#This Row],[Performance Score]]&gt;=60,"Good",Table1[[#This Row],[Performance Score]]&gt;=40,"Need Improvement")</f>
        <v>Good</v>
      </c>
      <c r="H1886" s="29">
        <f>Table1[[#This Row],[Bonus]]/Table1[[#This Row],[Basic Salary]]</f>
        <v>0.31591400061722047</v>
      </c>
      <c r="I1886" s="8">
        <f ca="1">DATEDIF(Table1[[#This Row],[Date of Birth]],TODAY(),"y")</f>
        <v>33</v>
      </c>
      <c r="J1886" s="33">
        <v>44493</v>
      </c>
      <c r="K1886" s="33" t="str" cm="1">
        <f t="array" aca="1" ref="K1886" ca="1">_xlfn.IFS(L1886&lt;3,"Junior",L1886&lt;=7,"Mid-Level",L1886&gt;7,"Senior")</f>
        <v>Mid-Level</v>
      </c>
      <c r="L1886" s="45">
        <f ca="1">INT(YEARFRAC(Table1[[#This Row],[Joining Date]],TODAY(),1))</f>
        <v>4</v>
      </c>
      <c r="M1886" s="25" t="str">
        <f t="shared" ca="1" si="29"/>
        <v>No</v>
      </c>
      <c r="N1886" s="25">
        <f>YEAR(Table1[[#This Row],[Joining Date]])</f>
        <v>2021</v>
      </c>
      <c r="O1886" s="45">
        <f>MONTH(Table1[[#This Row],[Joining Date]])</f>
        <v>10</v>
      </c>
      <c r="P1886" s="25">
        <f ca="1">NETWORKDAYS(Table1[[#This Row],[Joining Date]],TODAY())</f>
        <v>1221</v>
      </c>
      <c r="Q1886" s="25" t="str">
        <f>LEFT(Table1[[#This Row],[Department]],5)&amp;"-"&amp;RIGHT(Table1[[#This Row],[Employee ID]],3)</f>
        <v>Sales-541</v>
      </c>
      <c r="R1886" s="25" t="str">
        <f>LEFT(Table1[[#This Row],[Department]],3)</f>
        <v>Sal</v>
      </c>
      <c r="S1886" s="36">
        <f>_xlfn.XLOOKUP(Table1[[#This Row],[City]],Table2[City],Table2[Bonus %])</f>
        <v>6</v>
      </c>
      <c r="U1886" s="48" t="str">
        <v xml:space="preserve">Aarav </v>
      </c>
      <c r="V1886" s="48" t="str">
        <v>Sharma</v>
      </c>
    </row>
    <row r="1887" spans="1:22" x14ac:dyDescent="0.35">
      <c r="A1887" s="9" t="s">
        <v>972</v>
      </c>
      <c r="B1887" s="41" t="str">
        <f>LEFT(Table1[[#This Row],[Employee Name]],FIND(" ",Table1[[#This Row],[Employee Name]]))</f>
        <v xml:space="preserve">Sneha </v>
      </c>
      <c r="C1887" s="41" t="str">
        <f>RIGHT(Table1[[#This Row],[Employee Name]],LEN(Table1[[#This Row],[Employee Name]])-FIND(" ",Table1[[#This Row],[Employee Name]]))</f>
        <v>Iyer</v>
      </c>
      <c r="D1887" s="23">
        <f>Table1[[#This Row],[Basic Salary]]+Table1[[#This Row],[Bonus]]</f>
        <v>102322</v>
      </c>
      <c r="E1887" s="10">
        <v>83</v>
      </c>
      <c r="F1887" s="46">
        <v>60</v>
      </c>
      <c r="G1887" s="10" t="str" cm="1">
        <f t="array" ref="G1887">_xlfn.IFS(Table1[[#This Row],[Performance Score]]&gt;=80,"Excellent",Table1[[#This Row],[Performance Score]]&gt;=60,"Good",Table1[[#This Row],[Performance Score]]&gt;=40,"Need Improvement")</f>
        <v>Good</v>
      </c>
      <c r="H1887" s="30">
        <f>Table1[[#This Row],[Bonus]]/Table1[[#This Row],[Basic Salary]]</f>
        <v>0.37216038621429531</v>
      </c>
      <c r="I1887" s="10">
        <f ca="1">DATEDIF(Table1[[#This Row],[Date of Birth]],TODAY(),"y")</f>
        <v>22</v>
      </c>
      <c r="J1887" s="34">
        <v>42790</v>
      </c>
      <c r="K1887" s="33" t="str" cm="1">
        <f t="array" aca="1" ref="K1887" ca="1">_xlfn.IFS(L1887&lt;3,"Junior",L1887&lt;=7,"Mid-Level",L1887&gt;7,"Senior")</f>
        <v>Senior</v>
      </c>
      <c r="L1887" s="46">
        <f ca="1">INT(YEARFRAC(Table1[[#This Row],[Joining Date]],TODAY(),1))</f>
        <v>9</v>
      </c>
      <c r="M1887" s="25" t="str">
        <f t="shared" ca="1" si="29"/>
        <v>Yes</v>
      </c>
      <c r="N1887" s="26">
        <f>YEAR(Table1[[#This Row],[Joining Date]])</f>
        <v>2017</v>
      </c>
      <c r="O1887" s="46">
        <f>MONTH(Table1[[#This Row],[Joining Date]])</f>
        <v>2</v>
      </c>
      <c r="P1887" s="26">
        <f ca="1">NETWORKDAYS(Table1[[#This Row],[Joining Date]],TODAY())</f>
        <v>2437</v>
      </c>
      <c r="Q1887" s="26" t="str">
        <f>LEFT(Table1[[#This Row],[Department]],5)&amp;"-"&amp;RIGHT(Table1[[#This Row],[Employee ID]],3)</f>
        <v>Finan-916</v>
      </c>
      <c r="R1887" s="26" t="str">
        <f>LEFT(Table1[[#This Row],[Department]],3)</f>
        <v>Fin</v>
      </c>
      <c r="S1887" s="37">
        <f>_xlfn.XLOOKUP(Table1[[#This Row],[City]],Table2[City],Table2[Bonus %])</f>
        <v>4</v>
      </c>
      <c r="U1887" s="48" t="str">
        <v xml:space="preserve">Sneha </v>
      </c>
      <c r="V1887" s="48" t="str">
        <v>Iyer</v>
      </c>
    </row>
    <row r="1888" spans="1:22" x14ac:dyDescent="0.35">
      <c r="A1888" s="7" t="s">
        <v>2899</v>
      </c>
      <c r="B1888" s="40" t="str">
        <f>LEFT(Table1[[#This Row],[Employee Name]],FIND(" ",Table1[[#This Row],[Employee Name]]))</f>
        <v xml:space="preserve">Arjun </v>
      </c>
      <c r="C1888" s="40" t="str">
        <f>RIGHT(Table1[[#This Row],[Employee Name]],LEN(Table1[[#This Row],[Employee Name]])-FIND(" ",Table1[[#This Row],[Employee Name]]))</f>
        <v>Mehta</v>
      </c>
      <c r="D1888" s="22">
        <f>Table1[[#This Row],[Basic Salary]]+Table1[[#This Row],[Bonus]]</f>
        <v>102322</v>
      </c>
      <c r="E1888" s="8">
        <v>91</v>
      </c>
      <c r="F1888" s="45">
        <v>51</v>
      </c>
      <c r="G1888" s="8" t="str" cm="1">
        <f t="array" ref="G1888">_xlfn.IFS(Table1[[#This Row],[Performance Score]]&gt;=80,"Excellent",Table1[[#This Row],[Performance Score]]&gt;=60,"Good",Table1[[#This Row],[Performance Score]]&gt;=40,"Need Improvement")</f>
        <v>Need Improvement</v>
      </c>
      <c r="H1888" s="29">
        <f>Table1[[#This Row],[Bonus]]/Table1[[#This Row],[Basic Salary]]</f>
        <v>0.22352294060672734</v>
      </c>
      <c r="I1888" s="8">
        <f ca="1">DATEDIF(Table1[[#This Row],[Date of Birth]],TODAY(),"y")</f>
        <v>40</v>
      </c>
      <c r="J1888" s="33">
        <v>45142</v>
      </c>
      <c r="K1888" s="33" t="str" cm="1">
        <f t="array" aca="1" ref="K1888" ca="1">_xlfn.IFS(L1888&lt;3,"Junior",L1888&lt;=7,"Mid-Level",L1888&gt;7,"Senior")</f>
        <v>Junior</v>
      </c>
      <c r="L1888" s="45">
        <f ca="1">INT(YEARFRAC(Table1[[#This Row],[Joining Date]],TODAY(),1))</f>
        <v>2</v>
      </c>
      <c r="M1888" s="25" t="str">
        <f t="shared" ca="1" si="29"/>
        <v>No</v>
      </c>
      <c r="N1888" s="25">
        <f>YEAR(Table1[[#This Row],[Joining Date]])</f>
        <v>2023</v>
      </c>
      <c r="O1888" s="45">
        <f>MONTH(Table1[[#This Row],[Joining Date]])</f>
        <v>8</v>
      </c>
      <c r="P1888" s="25">
        <f ca="1">NETWORKDAYS(Table1[[#This Row],[Joining Date]],TODAY())</f>
        <v>757</v>
      </c>
      <c r="Q1888" s="25" t="str">
        <f>LEFT(Table1[[#This Row],[Department]],5)&amp;"-"&amp;RIGHT(Table1[[#This Row],[Employee ID]],3)</f>
        <v>Suppo-843</v>
      </c>
      <c r="R1888" s="25" t="str">
        <f>LEFT(Table1[[#This Row],[Department]],3)</f>
        <v>Sup</v>
      </c>
      <c r="S1888" s="36">
        <f>_xlfn.XLOOKUP(Table1[[#This Row],[City]],Table2[City],Table2[Bonus %])</f>
        <v>4</v>
      </c>
      <c r="U1888" s="48" t="str">
        <v xml:space="preserve">Arjun </v>
      </c>
      <c r="V1888" s="48" t="str">
        <v>Mehta</v>
      </c>
    </row>
    <row r="1889" spans="1:22" x14ac:dyDescent="0.35">
      <c r="A1889" s="9" t="s">
        <v>4450</v>
      </c>
      <c r="B1889" s="41" t="str">
        <f>LEFT(Table1[[#This Row],[Employee Name]],FIND(" ",Table1[[#This Row],[Employee Name]]))</f>
        <v xml:space="preserve">Aditya </v>
      </c>
      <c r="C1889" s="41" t="str">
        <f>RIGHT(Table1[[#This Row],[Employee Name]],LEN(Table1[[#This Row],[Employee Name]])-FIND(" ",Table1[[#This Row],[Employee Name]]))</f>
        <v>Kapoor</v>
      </c>
      <c r="D1889" s="23">
        <f>Table1[[#This Row],[Basic Salary]]+Table1[[#This Row],[Bonus]]</f>
        <v>102320</v>
      </c>
      <c r="E1889" s="10">
        <v>62</v>
      </c>
      <c r="F1889" s="46">
        <v>83</v>
      </c>
      <c r="G1889" s="10" t="str" cm="1">
        <f t="array" ref="G1889">_xlfn.IFS(Table1[[#This Row],[Performance Score]]&gt;=80,"Excellent",Table1[[#This Row],[Performance Score]]&gt;=60,"Good",Table1[[#This Row],[Performance Score]]&gt;=40,"Need Improvement")</f>
        <v>Excellent</v>
      </c>
      <c r="H1889" s="30">
        <f>Table1[[#This Row],[Bonus]]/Table1[[#This Row],[Basic Salary]]</f>
        <v>0.11027919745651443</v>
      </c>
      <c r="I1889" s="10">
        <f ca="1">DATEDIF(Table1[[#This Row],[Date of Birth]],TODAY(),"y")</f>
        <v>25</v>
      </c>
      <c r="J1889" s="34">
        <v>43577</v>
      </c>
      <c r="K1889" s="33" t="str" cm="1">
        <f t="array" aca="1" ref="K1889" ca="1">_xlfn.IFS(L1889&lt;3,"Junior",L1889&lt;=7,"Mid-Level",L1889&gt;7,"Senior")</f>
        <v>Mid-Level</v>
      </c>
      <c r="L1889" s="46">
        <f ca="1">INT(YEARFRAC(Table1[[#This Row],[Joining Date]],TODAY(),1))</f>
        <v>7</v>
      </c>
      <c r="M1889" s="25" t="str">
        <f t="shared" ca="1" si="29"/>
        <v>Yes</v>
      </c>
      <c r="N1889" s="26">
        <f>YEAR(Table1[[#This Row],[Joining Date]])</f>
        <v>2019</v>
      </c>
      <c r="O1889" s="46">
        <f>MONTH(Table1[[#This Row],[Joining Date]])</f>
        <v>4</v>
      </c>
      <c r="P1889" s="26">
        <f ca="1">NETWORKDAYS(Table1[[#This Row],[Joining Date]],TODAY())</f>
        <v>1876</v>
      </c>
      <c r="Q1889" s="26" t="str">
        <f>LEFT(Table1[[#This Row],[Department]],5)&amp;"-"&amp;RIGHT(Table1[[#This Row],[Employee ID]],3)</f>
        <v>HR-394</v>
      </c>
      <c r="R1889" s="26" t="str">
        <f>LEFT(Table1[[#This Row],[Department]],3)</f>
        <v>HR</v>
      </c>
      <c r="S1889" s="37">
        <f>_xlfn.XLOOKUP(Table1[[#This Row],[City]],Table2[City],Table2[Bonus %])</f>
        <v>7</v>
      </c>
      <c r="U1889" s="48" t="str">
        <v xml:space="preserve">Aditya </v>
      </c>
      <c r="V1889" s="48" t="str">
        <v>Kapoor</v>
      </c>
    </row>
    <row r="1890" spans="1:22" x14ac:dyDescent="0.35">
      <c r="A1890" s="7" t="s">
        <v>4675</v>
      </c>
      <c r="B1890" s="40" t="str">
        <f>LEFT(Table1[[#This Row],[Employee Name]],FIND(" ",Table1[[#This Row],[Employee Name]]))</f>
        <v xml:space="preserve">Vikram </v>
      </c>
      <c r="C1890" s="40" t="str">
        <f>RIGHT(Table1[[#This Row],[Employee Name]],LEN(Table1[[#This Row],[Employee Name]])-FIND(" ",Table1[[#This Row],[Employee Name]]))</f>
        <v>Singh</v>
      </c>
      <c r="D1890" s="22">
        <f>Table1[[#This Row],[Basic Salary]]+Table1[[#This Row],[Bonus]]</f>
        <v>102294</v>
      </c>
      <c r="E1890" s="8">
        <v>80</v>
      </c>
      <c r="F1890" s="45">
        <v>59</v>
      </c>
      <c r="G1890" s="8" t="str" cm="1">
        <f t="array" ref="G1890">_xlfn.IFS(Table1[[#This Row],[Performance Score]]&gt;=80,"Excellent",Table1[[#This Row],[Performance Score]]&gt;=60,"Good",Table1[[#This Row],[Performance Score]]&gt;=40,"Need Improvement")</f>
        <v>Need Improvement</v>
      </c>
      <c r="H1890" s="29">
        <f>Table1[[#This Row],[Bonus]]/Table1[[#This Row],[Basic Salary]]</f>
        <v>0.31605084396871141</v>
      </c>
      <c r="I1890" s="8">
        <f ca="1">DATEDIF(Table1[[#This Row],[Date of Birth]],TODAY(),"y")</f>
        <v>28</v>
      </c>
      <c r="J1890" s="33">
        <v>44800</v>
      </c>
      <c r="K1890" s="33" t="str" cm="1">
        <f t="array" aca="1" ref="K1890" ca="1">_xlfn.IFS(L1890&lt;3,"Junior",L1890&lt;=7,"Mid-Level",L1890&gt;7,"Senior")</f>
        <v>Mid-Level</v>
      </c>
      <c r="L1890" s="45">
        <f ca="1">INT(YEARFRAC(Table1[[#This Row],[Joining Date]],TODAY(),1))</f>
        <v>3</v>
      </c>
      <c r="M1890" s="25" t="str">
        <f t="shared" ca="1" si="29"/>
        <v>No</v>
      </c>
      <c r="N1890" s="25">
        <f>YEAR(Table1[[#This Row],[Joining Date]])</f>
        <v>2022</v>
      </c>
      <c r="O1890" s="45">
        <f>MONTH(Table1[[#This Row],[Joining Date]])</f>
        <v>8</v>
      </c>
      <c r="P1890" s="25">
        <f ca="1">NETWORKDAYS(Table1[[#This Row],[Joining Date]],TODAY())</f>
        <v>1001</v>
      </c>
      <c r="Q1890" s="25" t="str">
        <f>LEFT(Table1[[#This Row],[Department]],5)&amp;"-"&amp;RIGHT(Table1[[#This Row],[Employee ID]],3)</f>
        <v>Opera-619</v>
      </c>
      <c r="R1890" s="25" t="str">
        <f>LEFT(Table1[[#This Row],[Department]],3)</f>
        <v>Ope</v>
      </c>
      <c r="S1890" s="36">
        <f>_xlfn.XLOOKUP(Table1[[#This Row],[City]],Table2[City],Table2[Bonus %])</f>
        <v>6</v>
      </c>
      <c r="U1890" s="48" t="str">
        <v xml:space="preserve">Vikram </v>
      </c>
      <c r="V1890" s="48" t="str">
        <v>Singh</v>
      </c>
    </row>
    <row r="1891" spans="1:22" x14ac:dyDescent="0.35">
      <c r="A1891" s="9" t="s">
        <v>3188</v>
      </c>
      <c r="B1891" s="41" t="str">
        <f>LEFT(Table1[[#This Row],[Employee Name]],FIND(" ",Table1[[#This Row],[Employee Name]]))</f>
        <v xml:space="preserve">Ananya </v>
      </c>
      <c r="C1891" s="41" t="str">
        <f>RIGHT(Table1[[#This Row],[Employee Name]],LEN(Table1[[#This Row],[Employee Name]])-FIND(" ",Table1[[#This Row],[Employee Name]]))</f>
        <v>Rao</v>
      </c>
      <c r="D1891" s="23">
        <f>Table1[[#This Row],[Basic Salary]]+Table1[[#This Row],[Bonus]]</f>
        <v>102270</v>
      </c>
      <c r="E1891" s="10">
        <v>85</v>
      </c>
      <c r="F1891" s="46">
        <v>80</v>
      </c>
      <c r="G1891" s="10" t="str" cm="1">
        <f t="array" ref="G1891">_xlfn.IFS(Table1[[#This Row],[Performance Score]]&gt;=80,"Excellent",Table1[[#This Row],[Performance Score]]&gt;=60,"Good",Table1[[#This Row],[Performance Score]]&gt;=40,"Need Improvement")</f>
        <v>Excellent</v>
      </c>
      <c r="H1891" s="30">
        <f>Table1[[#This Row],[Bonus]]/Table1[[#This Row],[Basic Salary]]</f>
        <v>0.15544960513382516</v>
      </c>
      <c r="I1891" s="10">
        <f ca="1">DATEDIF(Table1[[#This Row],[Date of Birth]],TODAY(),"y")</f>
        <v>26</v>
      </c>
      <c r="J1891" s="34">
        <v>44524</v>
      </c>
      <c r="K1891" s="33" t="str" cm="1">
        <f t="array" aca="1" ref="K1891" ca="1">_xlfn.IFS(L1891&lt;3,"Junior",L1891&lt;=7,"Mid-Level",L1891&gt;7,"Senior")</f>
        <v>Mid-Level</v>
      </c>
      <c r="L1891" s="46">
        <f ca="1">INT(YEARFRAC(Table1[[#This Row],[Joining Date]],TODAY(),1))</f>
        <v>4</v>
      </c>
      <c r="M1891" s="25" t="str">
        <f t="shared" ca="1" si="29"/>
        <v>No</v>
      </c>
      <c r="N1891" s="26">
        <f>YEAR(Table1[[#This Row],[Joining Date]])</f>
        <v>2021</v>
      </c>
      <c r="O1891" s="46">
        <f>MONTH(Table1[[#This Row],[Joining Date]])</f>
        <v>11</v>
      </c>
      <c r="P1891" s="26">
        <f ca="1">NETWORKDAYS(Table1[[#This Row],[Joining Date]],TODAY())</f>
        <v>1199</v>
      </c>
      <c r="Q1891" s="26" t="str">
        <f>LEFT(Table1[[#This Row],[Department]],5)&amp;"-"&amp;RIGHT(Table1[[#This Row],[Employee ID]],3)</f>
        <v>IT-132</v>
      </c>
      <c r="R1891" s="26" t="str">
        <f>LEFT(Table1[[#This Row],[Department]],3)</f>
        <v>IT</v>
      </c>
      <c r="S1891" s="37">
        <f>_xlfn.XLOOKUP(Table1[[#This Row],[City]],Table2[City],Table2[Bonus %])</f>
        <v>6</v>
      </c>
      <c r="U1891" s="48" t="str">
        <v xml:space="preserve">Ananya </v>
      </c>
      <c r="V1891" s="48" t="str">
        <v>Rao</v>
      </c>
    </row>
    <row r="1892" spans="1:22" x14ac:dyDescent="0.35">
      <c r="A1892" s="7" t="s">
        <v>1712</v>
      </c>
      <c r="B1892" s="40" t="str">
        <f>LEFT(Table1[[#This Row],[Employee Name]],FIND(" ",Table1[[#This Row],[Employee Name]]))</f>
        <v xml:space="preserve">Karan </v>
      </c>
      <c r="C1892" s="40" t="str">
        <f>RIGHT(Table1[[#This Row],[Employee Name]],LEN(Table1[[#This Row],[Employee Name]])-FIND(" ",Table1[[#This Row],[Employee Name]]))</f>
        <v>Malhotra</v>
      </c>
      <c r="D1892" s="22">
        <f>Table1[[#This Row],[Basic Salary]]+Table1[[#This Row],[Bonus]]</f>
        <v>102267</v>
      </c>
      <c r="E1892" s="8">
        <v>63</v>
      </c>
      <c r="F1892" s="45">
        <v>42</v>
      </c>
      <c r="G1892" s="8" t="str" cm="1">
        <f t="array" ref="G1892">_xlfn.IFS(Table1[[#This Row],[Performance Score]]&gt;=80,"Excellent",Table1[[#This Row],[Performance Score]]&gt;=60,"Good",Table1[[#This Row],[Performance Score]]&gt;=40,"Need Improvement")</f>
        <v>Need Improvement</v>
      </c>
      <c r="H1892" s="29">
        <f>Table1[[#This Row],[Bonus]]/Table1[[#This Row],[Basic Salary]]</f>
        <v>0.41330845771144281</v>
      </c>
      <c r="I1892" s="8">
        <f ca="1">DATEDIF(Table1[[#This Row],[Date of Birth]],TODAY(),"y")</f>
        <v>40</v>
      </c>
      <c r="J1892" s="33">
        <v>42746</v>
      </c>
      <c r="K1892" s="33" t="str" cm="1">
        <f t="array" aca="1" ref="K1892" ca="1">_xlfn.IFS(L1892&lt;3,"Junior",L1892&lt;=7,"Mid-Level",L1892&gt;7,"Senior")</f>
        <v>Senior</v>
      </c>
      <c r="L1892" s="45">
        <f ca="1">INT(YEARFRAC(Table1[[#This Row],[Joining Date]],TODAY(),1))</f>
        <v>9</v>
      </c>
      <c r="M1892" s="25" t="str">
        <f t="shared" ca="1" si="29"/>
        <v>Yes</v>
      </c>
      <c r="N1892" s="25">
        <f>YEAR(Table1[[#This Row],[Joining Date]])</f>
        <v>2017</v>
      </c>
      <c r="O1892" s="45">
        <f>MONTH(Table1[[#This Row],[Joining Date]])</f>
        <v>1</v>
      </c>
      <c r="P1892" s="25">
        <f ca="1">NETWORKDAYS(Table1[[#This Row],[Joining Date]],TODAY())</f>
        <v>2469</v>
      </c>
      <c r="Q1892" s="25" t="str">
        <f>LEFT(Table1[[#This Row],[Department]],5)&amp;"-"&amp;RIGHT(Table1[[#This Row],[Employee ID]],3)</f>
        <v>HR-656</v>
      </c>
      <c r="R1892" s="25" t="str">
        <f>LEFT(Table1[[#This Row],[Department]],3)</f>
        <v>HR</v>
      </c>
      <c r="S1892" s="36">
        <f>_xlfn.XLOOKUP(Table1[[#This Row],[City]],Table2[City],Table2[Bonus %])</f>
        <v>5</v>
      </c>
      <c r="U1892" s="48" t="str">
        <v xml:space="preserve">Karan </v>
      </c>
      <c r="V1892" s="48" t="str">
        <v>Malhotra</v>
      </c>
    </row>
    <row r="1893" spans="1:22" x14ac:dyDescent="0.35">
      <c r="A1893" s="9" t="s">
        <v>2512</v>
      </c>
      <c r="B1893" s="41" t="str">
        <f>LEFT(Table1[[#This Row],[Employee Name]],FIND(" ",Table1[[#This Row],[Employee Name]]))</f>
        <v xml:space="preserve">Priya </v>
      </c>
      <c r="C1893" s="41" t="str">
        <f>RIGHT(Table1[[#This Row],[Employee Name]],LEN(Table1[[#This Row],[Employee Name]])-FIND(" ",Table1[[#This Row],[Employee Name]]))</f>
        <v>Reddy</v>
      </c>
      <c r="D1893" s="23">
        <f>Table1[[#This Row],[Basic Salary]]+Table1[[#This Row],[Bonus]]</f>
        <v>102265</v>
      </c>
      <c r="E1893" s="10">
        <v>81</v>
      </c>
      <c r="F1893" s="46">
        <v>92</v>
      </c>
      <c r="G1893" s="10" t="str" cm="1">
        <f t="array" ref="G1893">_xlfn.IFS(Table1[[#This Row],[Performance Score]]&gt;=80,"Excellent",Table1[[#This Row],[Performance Score]]&gt;=60,"Good",Table1[[#This Row],[Performance Score]]&gt;=40,"Need Improvement")</f>
        <v>Excellent</v>
      </c>
      <c r="H1893" s="30">
        <f>Table1[[#This Row],[Bonus]]/Table1[[#This Row],[Basic Salary]]</f>
        <v>0.21284897649374984</v>
      </c>
      <c r="I1893" s="10">
        <f ca="1">DATEDIF(Table1[[#This Row],[Date of Birth]],TODAY(),"y")</f>
        <v>27</v>
      </c>
      <c r="J1893" s="34">
        <v>44948</v>
      </c>
      <c r="K1893" s="33" t="str" cm="1">
        <f t="array" aca="1" ref="K1893" ca="1">_xlfn.IFS(L1893&lt;3,"Junior",L1893&lt;=7,"Mid-Level",L1893&gt;7,"Senior")</f>
        <v>Mid-Level</v>
      </c>
      <c r="L1893" s="46">
        <f ca="1">INT(YEARFRAC(Table1[[#This Row],[Joining Date]],TODAY(),1))</f>
        <v>3</v>
      </c>
      <c r="M1893" s="25" t="str">
        <f t="shared" ca="1" si="29"/>
        <v>No</v>
      </c>
      <c r="N1893" s="26">
        <f>YEAR(Table1[[#This Row],[Joining Date]])</f>
        <v>2023</v>
      </c>
      <c r="O1893" s="46">
        <f>MONTH(Table1[[#This Row],[Joining Date]])</f>
        <v>1</v>
      </c>
      <c r="P1893" s="26">
        <f ca="1">NETWORKDAYS(Table1[[#This Row],[Joining Date]],TODAY())</f>
        <v>896</v>
      </c>
      <c r="Q1893" s="26" t="str">
        <f>LEFT(Table1[[#This Row],[Department]],5)&amp;"-"&amp;RIGHT(Table1[[#This Row],[Employee ID]],3)</f>
        <v>Suppo-456</v>
      </c>
      <c r="R1893" s="26" t="str">
        <f>LEFT(Table1[[#This Row],[Department]],3)</f>
        <v>Sup</v>
      </c>
      <c r="S1893" s="37">
        <f>_xlfn.XLOOKUP(Table1[[#This Row],[City]],Table2[City],Table2[Bonus %])</f>
        <v>7</v>
      </c>
      <c r="U1893" s="48" t="str">
        <v xml:space="preserve">Priya </v>
      </c>
      <c r="V1893" s="48" t="str">
        <v>Reddy</v>
      </c>
    </row>
    <row r="1894" spans="1:22" x14ac:dyDescent="0.35">
      <c r="A1894" s="7" t="s">
        <v>935</v>
      </c>
      <c r="B1894" s="40" t="str">
        <f>LEFT(Table1[[#This Row],[Employee Name]],FIND(" ",Table1[[#This Row],[Employee Name]]))</f>
        <v xml:space="preserve">Pooja </v>
      </c>
      <c r="C1894" s="40" t="str">
        <f>RIGHT(Table1[[#This Row],[Employee Name]],LEN(Table1[[#This Row],[Employee Name]])-FIND(" ",Table1[[#This Row],[Employee Name]]))</f>
        <v>Das</v>
      </c>
      <c r="D1894" s="22">
        <f>Table1[[#This Row],[Basic Salary]]+Table1[[#This Row],[Bonus]]</f>
        <v>102258</v>
      </c>
      <c r="E1894" s="8">
        <v>69</v>
      </c>
      <c r="F1894" s="45">
        <v>63</v>
      </c>
      <c r="G1894" s="8" t="str" cm="1">
        <f t="array" ref="G1894">_xlfn.IFS(Table1[[#This Row],[Performance Score]]&gt;=80,"Excellent",Table1[[#This Row],[Performance Score]]&gt;=60,"Good",Table1[[#This Row],[Performance Score]]&gt;=40,"Need Improvement")</f>
        <v>Good</v>
      </c>
      <c r="H1894" s="29">
        <f>Table1[[#This Row],[Bonus]]/Table1[[#This Row],[Basic Salary]]</f>
        <v>0.1287751677852349</v>
      </c>
      <c r="I1894" s="8">
        <f ca="1">DATEDIF(Table1[[#This Row],[Date of Birth]],TODAY(),"y")</f>
        <v>17</v>
      </c>
      <c r="J1894" s="33">
        <v>45471</v>
      </c>
      <c r="K1894" s="33" t="str" cm="1">
        <f t="array" aca="1" ref="K1894" ca="1">_xlfn.IFS(L1894&lt;3,"Junior",L1894&lt;=7,"Mid-Level",L1894&gt;7,"Senior")</f>
        <v>Junior</v>
      </c>
      <c r="L1894" s="45">
        <f ca="1">INT(YEARFRAC(Table1[[#This Row],[Joining Date]],TODAY(),1))</f>
        <v>2</v>
      </c>
      <c r="M1894" s="25" t="str">
        <f t="shared" ca="1" si="29"/>
        <v>No</v>
      </c>
      <c r="N1894" s="25">
        <f>YEAR(Table1[[#This Row],[Joining Date]])</f>
        <v>2024</v>
      </c>
      <c r="O1894" s="45">
        <f>MONTH(Table1[[#This Row],[Joining Date]])</f>
        <v>6</v>
      </c>
      <c r="P1894" s="25">
        <f ca="1">NETWORKDAYS(Table1[[#This Row],[Joining Date]],TODAY())</f>
        <v>522</v>
      </c>
      <c r="Q1894" s="25" t="str">
        <f>LEFT(Table1[[#This Row],[Department]],5)&amp;"-"&amp;RIGHT(Table1[[#This Row],[Employee ID]],3)</f>
        <v>IT-879</v>
      </c>
      <c r="R1894" s="25" t="str">
        <f>LEFT(Table1[[#This Row],[Department]],3)</f>
        <v>IT</v>
      </c>
      <c r="S1894" s="36">
        <f>_xlfn.XLOOKUP(Table1[[#This Row],[City]],Table2[City],Table2[Bonus %])</f>
        <v>4</v>
      </c>
      <c r="U1894" s="48" t="str">
        <v xml:space="preserve">Pooja </v>
      </c>
      <c r="V1894" s="48" t="str">
        <v>Das</v>
      </c>
    </row>
    <row r="1895" spans="1:22" x14ac:dyDescent="0.35">
      <c r="A1895" s="9" t="s">
        <v>901</v>
      </c>
      <c r="B1895" s="41" t="str">
        <f>LEFT(Table1[[#This Row],[Employee Name]],FIND(" ",Table1[[#This Row],[Employee Name]]))</f>
        <v xml:space="preserve">Aditya </v>
      </c>
      <c r="C1895" s="41" t="str">
        <f>RIGHT(Table1[[#This Row],[Employee Name]],LEN(Table1[[#This Row],[Employee Name]])-FIND(" ",Table1[[#This Row],[Employee Name]]))</f>
        <v>Kapoor</v>
      </c>
      <c r="D1895" s="23">
        <f>Table1[[#This Row],[Basic Salary]]+Table1[[#This Row],[Bonus]]</f>
        <v>102250</v>
      </c>
      <c r="E1895" s="10">
        <v>86</v>
      </c>
      <c r="F1895" s="46">
        <v>63</v>
      </c>
      <c r="G1895" s="10" t="str" cm="1">
        <f t="array" ref="G1895">_xlfn.IFS(Table1[[#This Row],[Performance Score]]&gt;=80,"Excellent",Table1[[#This Row],[Performance Score]]&gt;=60,"Good",Table1[[#This Row],[Performance Score]]&gt;=40,"Need Improvement")</f>
        <v>Good</v>
      </c>
      <c r="H1895" s="30">
        <f>Table1[[#This Row],[Bonus]]/Table1[[#This Row],[Basic Salary]]</f>
        <v>0.38521980627243785</v>
      </c>
      <c r="I1895" s="10">
        <f ca="1">DATEDIF(Table1[[#This Row],[Date of Birth]],TODAY(),"y")</f>
        <v>34</v>
      </c>
      <c r="J1895" s="34">
        <v>42354</v>
      </c>
      <c r="K1895" s="33" t="str" cm="1">
        <f t="array" aca="1" ref="K1895" ca="1">_xlfn.IFS(L1895&lt;3,"Junior",L1895&lt;=7,"Mid-Level",L1895&gt;7,"Senior")</f>
        <v>Senior</v>
      </c>
      <c r="L1895" s="46">
        <f ca="1">INT(YEARFRAC(Table1[[#This Row],[Joining Date]],TODAY(),1))</f>
        <v>10</v>
      </c>
      <c r="M1895" s="25" t="str">
        <f t="shared" ca="1" si="29"/>
        <v>Yes</v>
      </c>
      <c r="N1895" s="26">
        <f>YEAR(Table1[[#This Row],[Joining Date]])</f>
        <v>2015</v>
      </c>
      <c r="O1895" s="46">
        <f>MONTH(Table1[[#This Row],[Joining Date]])</f>
        <v>12</v>
      </c>
      <c r="P1895" s="26">
        <f ca="1">NETWORKDAYS(Table1[[#This Row],[Joining Date]],TODAY())</f>
        <v>2749</v>
      </c>
      <c r="Q1895" s="26" t="str">
        <f>LEFT(Table1[[#This Row],[Department]],5)&amp;"-"&amp;RIGHT(Table1[[#This Row],[Employee ID]],3)</f>
        <v>Opera-845</v>
      </c>
      <c r="R1895" s="26" t="str">
        <f>LEFT(Table1[[#This Row],[Department]],3)</f>
        <v>Ope</v>
      </c>
      <c r="S1895" s="37">
        <f>_xlfn.XLOOKUP(Table1[[#This Row],[City]],Table2[City],Table2[Bonus %])</f>
        <v>6</v>
      </c>
      <c r="U1895" s="48" t="str">
        <v xml:space="preserve">Aditya </v>
      </c>
      <c r="V1895" s="48" t="str">
        <v>Kapoor</v>
      </c>
    </row>
    <row r="1896" spans="1:22" x14ac:dyDescent="0.35">
      <c r="A1896" s="7" t="s">
        <v>2749</v>
      </c>
      <c r="B1896" s="40" t="str">
        <f>LEFT(Table1[[#This Row],[Employee Name]],FIND(" ",Table1[[#This Row],[Employee Name]]))</f>
        <v xml:space="preserve">Nisha </v>
      </c>
      <c r="C1896" s="40" t="str">
        <f>RIGHT(Table1[[#This Row],[Employee Name]],LEN(Table1[[#This Row],[Employee Name]])-FIND(" ",Table1[[#This Row],[Employee Name]]))</f>
        <v>Kapoor</v>
      </c>
      <c r="D1896" s="22">
        <f>Table1[[#This Row],[Basic Salary]]+Table1[[#This Row],[Bonus]]</f>
        <v>102231</v>
      </c>
      <c r="E1896" s="8">
        <v>69</v>
      </c>
      <c r="F1896" s="45">
        <v>54</v>
      </c>
      <c r="G1896" s="8" t="str" cm="1">
        <f t="array" ref="G1896">_xlfn.IFS(Table1[[#This Row],[Performance Score]]&gt;=80,"Excellent",Table1[[#This Row],[Performance Score]]&gt;=60,"Good",Table1[[#This Row],[Performance Score]]&gt;=40,"Need Improvement")</f>
        <v>Need Improvement</v>
      </c>
      <c r="H1896" s="29">
        <f>Table1[[#This Row],[Bonus]]/Table1[[#This Row],[Basic Salary]]</f>
        <v>7.070590699622957E-2</v>
      </c>
      <c r="I1896" s="8">
        <f ca="1">DATEDIF(Table1[[#This Row],[Date of Birth]],TODAY(),"y")</f>
        <v>26</v>
      </c>
      <c r="J1896" s="33">
        <v>44535</v>
      </c>
      <c r="K1896" s="33" t="str" cm="1">
        <f t="array" aca="1" ref="K1896" ca="1">_xlfn.IFS(L1896&lt;3,"Junior",L1896&lt;=7,"Mid-Level",L1896&gt;7,"Senior")</f>
        <v>Mid-Level</v>
      </c>
      <c r="L1896" s="45">
        <f ca="1">INT(YEARFRAC(Table1[[#This Row],[Joining Date]],TODAY(),1))</f>
        <v>4</v>
      </c>
      <c r="M1896" s="25" t="str">
        <f t="shared" ca="1" si="29"/>
        <v>No</v>
      </c>
      <c r="N1896" s="25">
        <f>YEAR(Table1[[#This Row],[Joining Date]])</f>
        <v>2021</v>
      </c>
      <c r="O1896" s="45">
        <f>MONTH(Table1[[#This Row],[Joining Date]])</f>
        <v>12</v>
      </c>
      <c r="P1896" s="25">
        <f ca="1">NETWORKDAYS(Table1[[#This Row],[Joining Date]],TODAY())</f>
        <v>1191</v>
      </c>
      <c r="Q1896" s="25" t="str">
        <f>LEFT(Table1[[#This Row],[Department]],5)&amp;"-"&amp;RIGHT(Table1[[#This Row],[Employee ID]],3)</f>
        <v>Suppo-693</v>
      </c>
      <c r="R1896" s="25" t="str">
        <f>LEFT(Table1[[#This Row],[Department]],3)</f>
        <v>Sup</v>
      </c>
      <c r="S1896" s="36">
        <f>_xlfn.XLOOKUP(Table1[[#This Row],[City]],Table2[City],Table2[Bonus %])</f>
        <v>6</v>
      </c>
      <c r="U1896" s="48" t="str">
        <v xml:space="preserve">Nisha </v>
      </c>
      <c r="V1896" s="48" t="str">
        <v>Kapoor</v>
      </c>
    </row>
    <row r="1897" spans="1:22" x14ac:dyDescent="0.35">
      <c r="A1897" s="9" t="s">
        <v>815</v>
      </c>
      <c r="B1897" s="41" t="str">
        <f>LEFT(Table1[[#This Row],[Employee Name]],FIND(" ",Table1[[#This Row],[Employee Name]]))</f>
        <v xml:space="preserve">Tarun </v>
      </c>
      <c r="C1897" s="41" t="str">
        <f>RIGHT(Table1[[#This Row],[Employee Name]],LEN(Table1[[#This Row],[Employee Name]])-FIND(" ",Table1[[#This Row],[Employee Name]]))</f>
        <v>Verma</v>
      </c>
      <c r="D1897" s="23">
        <f>Table1[[#This Row],[Basic Salary]]+Table1[[#This Row],[Bonus]]</f>
        <v>102225</v>
      </c>
      <c r="E1897" s="10">
        <v>62</v>
      </c>
      <c r="F1897" s="46">
        <v>67</v>
      </c>
      <c r="G1897" s="10" t="str" cm="1">
        <f t="array" ref="G1897">_xlfn.IFS(Table1[[#This Row],[Performance Score]]&gt;=80,"Excellent",Table1[[#This Row],[Performance Score]]&gt;=60,"Good",Table1[[#This Row],[Performance Score]]&gt;=40,"Need Improvement")</f>
        <v>Good</v>
      </c>
      <c r="H1897" s="30">
        <f>Table1[[#This Row],[Bonus]]/Table1[[#This Row],[Basic Salary]]</f>
        <v>5.7726134552904415E-2</v>
      </c>
      <c r="I1897" s="10">
        <f ca="1">DATEDIF(Table1[[#This Row],[Date of Birth]],TODAY(),"y")</f>
        <v>22</v>
      </c>
      <c r="J1897" s="34">
        <v>45320</v>
      </c>
      <c r="K1897" s="33" t="str" cm="1">
        <f t="array" aca="1" ref="K1897" ca="1">_xlfn.IFS(L1897&lt;3,"Junior",L1897&lt;=7,"Mid-Level",L1897&gt;7,"Senior")</f>
        <v>Junior</v>
      </c>
      <c r="L1897" s="46">
        <f ca="1">INT(YEARFRAC(Table1[[#This Row],[Joining Date]],TODAY(),1))</f>
        <v>2</v>
      </c>
      <c r="M1897" s="25" t="str">
        <f t="shared" ca="1" si="29"/>
        <v>No</v>
      </c>
      <c r="N1897" s="26">
        <f>YEAR(Table1[[#This Row],[Joining Date]])</f>
        <v>2024</v>
      </c>
      <c r="O1897" s="46">
        <f>MONTH(Table1[[#This Row],[Joining Date]])</f>
        <v>1</v>
      </c>
      <c r="P1897" s="26">
        <f ca="1">NETWORKDAYS(Table1[[#This Row],[Joining Date]],TODAY())</f>
        <v>631</v>
      </c>
      <c r="Q1897" s="26" t="str">
        <f>LEFT(Table1[[#This Row],[Department]],5)&amp;"-"&amp;RIGHT(Table1[[#This Row],[Employee ID]],3)</f>
        <v>Opera-759</v>
      </c>
      <c r="R1897" s="26" t="str">
        <f>LEFT(Table1[[#This Row],[Department]],3)</f>
        <v>Ope</v>
      </c>
      <c r="S1897" s="37">
        <f>_xlfn.XLOOKUP(Table1[[#This Row],[City]],Table2[City],Table2[Bonus %])</f>
        <v>5</v>
      </c>
      <c r="U1897" s="48" t="str">
        <v xml:space="preserve">Tarun </v>
      </c>
      <c r="V1897" s="48" t="str">
        <v>Verma</v>
      </c>
    </row>
    <row r="1898" spans="1:22" x14ac:dyDescent="0.35">
      <c r="A1898" s="7" t="s">
        <v>1566</v>
      </c>
      <c r="B1898" s="40" t="str">
        <f>LEFT(Table1[[#This Row],[Employee Name]],FIND(" ",Table1[[#This Row],[Employee Name]]))</f>
        <v xml:space="preserve">Aarav </v>
      </c>
      <c r="C1898" s="40" t="str">
        <f>RIGHT(Table1[[#This Row],[Employee Name]],LEN(Table1[[#This Row],[Employee Name]])-FIND(" ",Table1[[#This Row],[Employee Name]]))</f>
        <v>Sharma</v>
      </c>
      <c r="D1898" s="22">
        <f>Table1[[#This Row],[Basic Salary]]+Table1[[#This Row],[Bonus]]</f>
        <v>102203</v>
      </c>
      <c r="E1898" s="8">
        <v>87</v>
      </c>
      <c r="F1898" s="45">
        <v>87</v>
      </c>
      <c r="G1898" s="8" t="str" cm="1">
        <f t="array" ref="G1898">_xlfn.IFS(Table1[[#This Row],[Performance Score]]&gt;=80,"Excellent",Table1[[#This Row],[Performance Score]]&gt;=60,"Good",Table1[[#This Row],[Performance Score]]&gt;=40,"Need Improvement")</f>
        <v>Excellent</v>
      </c>
      <c r="H1898" s="29">
        <f>Table1[[#This Row],[Bonus]]/Table1[[#This Row],[Basic Salary]]</f>
        <v>7.0356600513169609E-2</v>
      </c>
      <c r="I1898" s="8">
        <f ca="1">DATEDIF(Table1[[#This Row],[Date of Birth]],TODAY(),"y")</f>
        <v>30</v>
      </c>
      <c r="J1898" s="33">
        <v>42776</v>
      </c>
      <c r="K1898" s="33" t="str" cm="1">
        <f t="array" aca="1" ref="K1898" ca="1">_xlfn.IFS(L1898&lt;3,"Junior",L1898&lt;=7,"Mid-Level",L1898&gt;7,"Senior")</f>
        <v>Senior</v>
      </c>
      <c r="L1898" s="45">
        <f ca="1">INT(YEARFRAC(Table1[[#This Row],[Joining Date]],TODAY(),1))</f>
        <v>9</v>
      </c>
      <c r="M1898" s="25" t="str">
        <f t="shared" ca="1" si="29"/>
        <v>Yes</v>
      </c>
      <c r="N1898" s="25">
        <f>YEAR(Table1[[#This Row],[Joining Date]])</f>
        <v>2017</v>
      </c>
      <c r="O1898" s="45">
        <f>MONTH(Table1[[#This Row],[Joining Date]])</f>
        <v>2</v>
      </c>
      <c r="P1898" s="25">
        <f ca="1">NETWORKDAYS(Table1[[#This Row],[Joining Date]],TODAY())</f>
        <v>2447</v>
      </c>
      <c r="Q1898" s="25" t="str">
        <f>LEFT(Table1[[#This Row],[Department]],5)&amp;"-"&amp;RIGHT(Table1[[#This Row],[Employee ID]],3)</f>
        <v>Sales-510</v>
      </c>
      <c r="R1898" s="25" t="str">
        <f>LEFT(Table1[[#This Row],[Department]],3)</f>
        <v>Sal</v>
      </c>
      <c r="S1898" s="36">
        <f>_xlfn.XLOOKUP(Table1[[#This Row],[City]],Table2[City],Table2[Bonus %])</f>
        <v>4</v>
      </c>
      <c r="U1898" s="48" t="str">
        <v xml:space="preserve">Aarav </v>
      </c>
      <c r="V1898" s="48" t="str">
        <v>Sharma</v>
      </c>
    </row>
    <row r="1899" spans="1:22" x14ac:dyDescent="0.35">
      <c r="A1899" s="9" t="s">
        <v>984</v>
      </c>
      <c r="B1899" s="41" t="str">
        <f>LEFT(Table1[[#This Row],[Employee Name]],FIND(" ",Table1[[#This Row],[Employee Name]]))</f>
        <v xml:space="preserve">Pooja </v>
      </c>
      <c r="C1899" s="41" t="str">
        <f>RIGHT(Table1[[#This Row],[Employee Name]],LEN(Table1[[#This Row],[Employee Name]])-FIND(" ",Table1[[#This Row],[Employee Name]]))</f>
        <v>Das</v>
      </c>
      <c r="D1899" s="23">
        <f>Table1[[#This Row],[Basic Salary]]+Table1[[#This Row],[Bonus]]</f>
        <v>102186</v>
      </c>
      <c r="E1899" s="10">
        <v>60</v>
      </c>
      <c r="F1899" s="46">
        <v>70</v>
      </c>
      <c r="G1899" s="10" t="str" cm="1">
        <f t="array" ref="G1899">_xlfn.IFS(Table1[[#This Row],[Performance Score]]&gt;=80,"Excellent",Table1[[#This Row],[Performance Score]]&gt;=60,"Good",Table1[[#This Row],[Performance Score]]&gt;=40,"Need Improvement")</f>
        <v>Good</v>
      </c>
      <c r="H1899" s="30">
        <f>Table1[[#This Row],[Bonus]]/Table1[[#This Row],[Basic Salary]]</f>
        <v>0.30701047542304594</v>
      </c>
      <c r="I1899" s="10">
        <f ca="1">DATEDIF(Table1[[#This Row],[Date of Birth]],TODAY(),"y")</f>
        <v>28</v>
      </c>
      <c r="J1899" s="34">
        <v>45212</v>
      </c>
      <c r="K1899" s="33" t="str" cm="1">
        <f t="array" aca="1" ref="K1899" ca="1">_xlfn.IFS(L1899&lt;3,"Junior",L1899&lt;=7,"Mid-Level",L1899&gt;7,"Senior")</f>
        <v>Junior</v>
      </c>
      <c r="L1899" s="46">
        <f ca="1">INT(YEARFRAC(Table1[[#This Row],[Joining Date]],TODAY(),1))</f>
        <v>2</v>
      </c>
      <c r="M1899" s="25" t="str">
        <f t="shared" ca="1" si="29"/>
        <v>No</v>
      </c>
      <c r="N1899" s="26">
        <f>YEAR(Table1[[#This Row],[Joining Date]])</f>
        <v>2023</v>
      </c>
      <c r="O1899" s="46">
        <f>MONTH(Table1[[#This Row],[Joining Date]])</f>
        <v>10</v>
      </c>
      <c r="P1899" s="26">
        <f ca="1">NETWORKDAYS(Table1[[#This Row],[Joining Date]],TODAY())</f>
        <v>707</v>
      </c>
      <c r="Q1899" s="26" t="str">
        <f>LEFT(Table1[[#This Row],[Department]],5)&amp;"-"&amp;RIGHT(Table1[[#This Row],[Employee ID]],3)</f>
        <v>Suppo-928</v>
      </c>
      <c r="R1899" s="26" t="str">
        <f>LEFT(Table1[[#This Row],[Department]],3)</f>
        <v>Sup</v>
      </c>
      <c r="S1899" s="37">
        <f>_xlfn.XLOOKUP(Table1[[#This Row],[City]],Table2[City],Table2[Bonus %])</f>
        <v>6</v>
      </c>
      <c r="U1899" s="48" t="str">
        <v xml:space="preserve">Pooja </v>
      </c>
      <c r="V1899" s="48" t="str">
        <v>Das</v>
      </c>
    </row>
    <row r="1900" spans="1:22" x14ac:dyDescent="0.35">
      <c r="A1900" s="7" t="s">
        <v>698</v>
      </c>
      <c r="B1900" s="40" t="str">
        <f>LEFT(Table1[[#This Row],[Employee Name]],FIND(" ",Table1[[#This Row],[Employee Name]]))</f>
        <v xml:space="preserve">Pooja </v>
      </c>
      <c r="C1900" s="40" t="str">
        <f>RIGHT(Table1[[#This Row],[Employee Name]],LEN(Table1[[#This Row],[Employee Name]])-FIND(" ",Table1[[#This Row],[Employee Name]]))</f>
        <v>Das</v>
      </c>
      <c r="D1900" s="22">
        <f>Table1[[#This Row],[Basic Salary]]+Table1[[#This Row],[Bonus]]</f>
        <v>102164</v>
      </c>
      <c r="E1900" s="8">
        <v>80</v>
      </c>
      <c r="F1900" s="45">
        <v>85</v>
      </c>
      <c r="G1900" s="8" t="str" cm="1">
        <f t="array" ref="G1900">_xlfn.IFS(Table1[[#This Row],[Performance Score]]&gt;=80,"Excellent",Table1[[#This Row],[Performance Score]]&gt;=60,"Good",Table1[[#This Row],[Performance Score]]&gt;=40,"Need Improvement")</f>
        <v>Excellent</v>
      </c>
      <c r="H1900" s="29">
        <f>Table1[[#This Row],[Bonus]]/Table1[[#This Row],[Basic Salary]]</f>
        <v>0.33239432945994235</v>
      </c>
      <c r="I1900" s="8">
        <f ca="1">DATEDIF(Table1[[#This Row],[Date of Birth]],TODAY(),"y")</f>
        <v>20</v>
      </c>
      <c r="J1900" s="33">
        <v>44881</v>
      </c>
      <c r="K1900" s="33" t="str" cm="1">
        <f t="array" aca="1" ref="K1900" ca="1">_xlfn.IFS(L1900&lt;3,"Junior",L1900&lt;=7,"Mid-Level",L1900&gt;7,"Senior")</f>
        <v>Mid-Level</v>
      </c>
      <c r="L1900" s="45">
        <f ca="1">INT(YEARFRAC(Table1[[#This Row],[Joining Date]],TODAY(),1))</f>
        <v>3</v>
      </c>
      <c r="M1900" s="25" t="str">
        <f t="shared" ca="1" si="29"/>
        <v>No</v>
      </c>
      <c r="N1900" s="25">
        <f>YEAR(Table1[[#This Row],[Joining Date]])</f>
        <v>2022</v>
      </c>
      <c r="O1900" s="45">
        <f>MONTH(Table1[[#This Row],[Joining Date]])</f>
        <v>11</v>
      </c>
      <c r="P1900" s="25">
        <f ca="1">NETWORKDAYS(Table1[[#This Row],[Joining Date]],TODAY())</f>
        <v>944</v>
      </c>
      <c r="Q1900" s="25" t="str">
        <f>LEFT(Table1[[#This Row],[Department]],5)&amp;"-"&amp;RIGHT(Table1[[#This Row],[Employee ID]],3)</f>
        <v>Finan-642</v>
      </c>
      <c r="R1900" s="25" t="str">
        <f>LEFT(Table1[[#This Row],[Department]],3)</f>
        <v>Fin</v>
      </c>
      <c r="S1900" s="36">
        <f>_xlfn.XLOOKUP(Table1[[#This Row],[City]],Table2[City],Table2[Bonus %])</f>
        <v>8</v>
      </c>
      <c r="U1900" s="48" t="str">
        <v xml:space="preserve">Pooja </v>
      </c>
      <c r="V1900" s="48" t="str">
        <v>Das</v>
      </c>
    </row>
    <row r="1901" spans="1:22" x14ac:dyDescent="0.35">
      <c r="A1901" s="9" t="s">
        <v>4572</v>
      </c>
      <c r="B1901" s="41" t="str">
        <f>LEFT(Table1[[#This Row],[Employee Name]],FIND(" ",Table1[[#This Row],[Employee Name]]))</f>
        <v xml:space="preserve">Gayathri </v>
      </c>
      <c r="C1901" s="41" t="str">
        <f>RIGHT(Table1[[#This Row],[Employee Name]],LEN(Table1[[#This Row],[Employee Name]])-FIND(" ",Table1[[#This Row],[Employee Name]]))</f>
        <v>Iyer</v>
      </c>
      <c r="D1901" s="23">
        <f>Table1[[#This Row],[Basic Salary]]+Table1[[#This Row],[Bonus]]</f>
        <v>102121</v>
      </c>
      <c r="E1901" s="10">
        <v>67</v>
      </c>
      <c r="F1901" s="46">
        <v>78</v>
      </c>
      <c r="G1901" s="10" t="str" cm="1">
        <f t="array" ref="G1901">_xlfn.IFS(Table1[[#This Row],[Performance Score]]&gt;=80,"Excellent",Table1[[#This Row],[Performance Score]]&gt;=60,"Good",Table1[[#This Row],[Performance Score]]&gt;=40,"Need Improvement")</f>
        <v>Good</v>
      </c>
      <c r="H1901" s="30">
        <f>Table1[[#This Row],[Bonus]]/Table1[[#This Row],[Basic Salary]]</f>
        <v>0.12183895419092607</v>
      </c>
      <c r="I1901" s="10">
        <f ca="1">DATEDIF(Table1[[#This Row],[Date of Birth]],TODAY(),"y")</f>
        <v>39</v>
      </c>
      <c r="J1901" s="34">
        <v>45325</v>
      </c>
      <c r="K1901" s="33" t="str" cm="1">
        <f t="array" aca="1" ref="K1901" ca="1">_xlfn.IFS(L1901&lt;3,"Junior",L1901&lt;=7,"Mid-Level",L1901&gt;7,"Senior")</f>
        <v>Junior</v>
      </c>
      <c r="L1901" s="46">
        <f ca="1">INT(YEARFRAC(Table1[[#This Row],[Joining Date]],TODAY(),1))</f>
        <v>2</v>
      </c>
      <c r="M1901" s="25" t="str">
        <f t="shared" ca="1" si="29"/>
        <v>No</v>
      </c>
      <c r="N1901" s="26">
        <f>YEAR(Table1[[#This Row],[Joining Date]])</f>
        <v>2024</v>
      </c>
      <c r="O1901" s="46">
        <f>MONTH(Table1[[#This Row],[Joining Date]])</f>
        <v>2</v>
      </c>
      <c r="P1901" s="26">
        <f ca="1">NETWORKDAYS(Table1[[#This Row],[Joining Date]],TODAY())</f>
        <v>626</v>
      </c>
      <c r="Q1901" s="26" t="str">
        <f>LEFT(Table1[[#This Row],[Department]],5)&amp;"-"&amp;RIGHT(Table1[[#This Row],[Employee ID]],3)</f>
        <v>Opera-516</v>
      </c>
      <c r="R1901" s="26" t="str">
        <f>LEFT(Table1[[#This Row],[Department]],3)</f>
        <v>Ope</v>
      </c>
      <c r="S1901" s="37">
        <f>_xlfn.XLOOKUP(Table1[[#This Row],[City]],Table2[City],Table2[Bonus %])</f>
        <v>8</v>
      </c>
      <c r="U1901" s="48" t="str">
        <v xml:space="preserve">Gayathri </v>
      </c>
      <c r="V1901" s="48" t="str">
        <v>Iyer</v>
      </c>
    </row>
    <row r="1902" spans="1:22" x14ac:dyDescent="0.35">
      <c r="A1902" s="7" t="s">
        <v>222</v>
      </c>
      <c r="B1902" s="40" t="str">
        <f>LEFT(Table1[[#This Row],[Employee Name]],FIND(" ",Table1[[#This Row],[Employee Name]]))</f>
        <v xml:space="preserve">Sneha </v>
      </c>
      <c r="C1902" s="40" t="str">
        <f>RIGHT(Table1[[#This Row],[Employee Name]],LEN(Table1[[#This Row],[Employee Name]])-FIND(" ",Table1[[#This Row],[Employee Name]]))</f>
        <v>Iyer</v>
      </c>
      <c r="D1902" s="22">
        <f>Table1[[#This Row],[Basic Salary]]+Table1[[#This Row],[Bonus]]</f>
        <v>102114</v>
      </c>
      <c r="E1902" s="8">
        <v>87</v>
      </c>
      <c r="F1902" s="45">
        <v>45</v>
      </c>
      <c r="G1902" s="8" t="str" cm="1">
        <f t="array" ref="G1902">_xlfn.IFS(Table1[[#This Row],[Performance Score]]&gt;=80,"Excellent",Table1[[#This Row],[Performance Score]]&gt;=60,"Good",Table1[[#This Row],[Performance Score]]&gt;=40,"Need Improvement")</f>
        <v>Need Improvement</v>
      </c>
      <c r="H1902" s="29">
        <f>Table1[[#This Row],[Bonus]]/Table1[[#This Row],[Basic Salary]]</f>
        <v>0.10649502633118783</v>
      </c>
      <c r="I1902" s="8">
        <f ca="1">DATEDIF(Table1[[#This Row],[Date of Birth]],TODAY(),"y")</f>
        <v>26</v>
      </c>
      <c r="J1902" s="33">
        <v>43122</v>
      </c>
      <c r="K1902" s="33" t="str" cm="1">
        <f t="array" aca="1" ref="K1902" ca="1">_xlfn.IFS(L1902&lt;3,"Junior",L1902&lt;=7,"Mid-Level",L1902&gt;7,"Senior")</f>
        <v>Senior</v>
      </c>
      <c r="L1902" s="45">
        <f ca="1">INT(YEARFRAC(Table1[[#This Row],[Joining Date]],TODAY(),1))</f>
        <v>8</v>
      </c>
      <c r="M1902" s="25" t="str">
        <f t="shared" ca="1" si="29"/>
        <v>Yes</v>
      </c>
      <c r="N1902" s="25">
        <f>YEAR(Table1[[#This Row],[Joining Date]])</f>
        <v>2018</v>
      </c>
      <c r="O1902" s="45">
        <f>MONTH(Table1[[#This Row],[Joining Date]])</f>
        <v>1</v>
      </c>
      <c r="P1902" s="25">
        <f ca="1">NETWORKDAYS(Table1[[#This Row],[Joining Date]],TODAY())</f>
        <v>2201</v>
      </c>
      <c r="Q1902" s="25" t="str">
        <f>LEFT(Table1[[#This Row],[Department]],5)&amp;"-"&amp;RIGHT(Table1[[#This Row],[Employee ID]],3)</f>
        <v>HR-166</v>
      </c>
      <c r="R1902" s="25" t="str">
        <f>LEFT(Table1[[#This Row],[Department]],3)</f>
        <v>HR</v>
      </c>
      <c r="S1902" s="36">
        <f>_xlfn.XLOOKUP(Table1[[#This Row],[City]],Table2[City],Table2[Bonus %])</f>
        <v>7</v>
      </c>
      <c r="U1902" s="48" t="str">
        <v xml:space="preserve">Sneha </v>
      </c>
      <c r="V1902" s="48" t="str">
        <v>Iyer</v>
      </c>
    </row>
    <row r="1903" spans="1:22" x14ac:dyDescent="0.35">
      <c r="A1903" s="9" t="s">
        <v>160</v>
      </c>
      <c r="B1903" s="41" t="str">
        <f>LEFT(Table1[[#This Row],[Employee Name]],FIND(" ",Table1[[#This Row],[Employee Name]]))</f>
        <v xml:space="preserve">Krishna </v>
      </c>
      <c r="C1903" s="41" t="str">
        <f>RIGHT(Table1[[#This Row],[Employee Name]],LEN(Table1[[#This Row],[Employee Name]])-FIND(" ",Table1[[#This Row],[Employee Name]]))</f>
        <v>Chaitanya</v>
      </c>
      <c r="D1903" s="23">
        <f>Table1[[#This Row],[Basic Salary]]+Table1[[#This Row],[Bonus]]</f>
        <v>102088</v>
      </c>
      <c r="E1903" s="10">
        <v>99</v>
      </c>
      <c r="F1903" s="46">
        <v>44</v>
      </c>
      <c r="G1903" s="10" t="str" cm="1">
        <f t="array" ref="G1903">_xlfn.IFS(Table1[[#This Row],[Performance Score]]&gt;=80,"Excellent",Table1[[#This Row],[Performance Score]]&gt;=60,"Good",Table1[[#This Row],[Performance Score]]&gt;=40,"Need Improvement")</f>
        <v>Need Improvement</v>
      </c>
      <c r="H1903" s="30">
        <f>Table1[[#This Row],[Bonus]]/Table1[[#This Row],[Basic Salary]]</f>
        <v>6.4392359663024437E-2</v>
      </c>
      <c r="I1903" s="10">
        <f ca="1">DATEDIF(Table1[[#This Row],[Date of Birth]],TODAY(),"y")</f>
        <v>24</v>
      </c>
      <c r="J1903" s="34">
        <v>44948</v>
      </c>
      <c r="K1903" s="33" t="str" cm="1">
        <f t="array" aca="1" ref="K1903" ca="1">_xlfn.IFS(L1903&lt;3,"Junior",L1903&lt;=7,"Mid-Level",L1903&gt;7,"Senior")</f>
        <v>Mid-Level</v>
      </c>
      <c r="L1903" s="46">
        <f ca="1">INT(YEARFRAC(Table1[[#This Row],[Joining Date]],TODAY(),1))</f>
        <v>3</v>
      </c>
      <c r="M1903" s="25" t="str">
        <f t="shared" ca="1" si="29"/>
        <v>No</v>
      </c>
      <c r="N1903" s="26">
        <f>YEAR(Table1[[#This Row],[Joining Date]])</f>
        <v>2023</v>
      </c>
      <c r="O1903" s="46">
        <f>MONTH(Table1[[#This Row],[Joining Date]])</f>
        <v>1</v>
      </c>
      <c r="P1903" s="26">
        <f ca="1">NETWORKDAYS(Table1[[#This Row],[Joining Date]],TODAY())</f>
        <v>896</v>
      </c>
      <c r="Q1903" s="26" t="str">
        <f>LEFT(Table1[[#This Row],[Department]],5)&amp;"-"&amp;RIGHT(Table1[[#This Row],[Employee ID]],3)</f>
        <v>Sales-104</v>
      </c>
      <c r="R1903" s="26" t="str">
        <f>LEFT(Table1[[#This Row],[Department]],3)</f>
        <v>Sal</v>
      </c>
      <c r="S1903" s="37">
        <f>_xlfn.XLOOKUP(Table1[[#This Row],[City]],Table2[City],Table2[Bonus %])</f>
        <v>7</v>
      </c>
      <c r="U1903" s="48" t="str">
        <v xml:space="preserve">Krishna </v>
      </c>
      <c r="V1903" s="48" t="str">
        <v>Chaitanya</v>
      </c>
    </row>
    <row r="1904" spans="1:22" x14ac:dyDescent="0.35">
      <c r="A1904" s="7" t="s">
        <v>1519</v>
      </c>
      <c r="B1904" s="40" t="str">
        <f>LEFT(Table1[[#This Row],[Employee Name]],FIND(" ",Table1[[#This Row],[Employee Name]]))</f>
        <v xml:space="preserve">Aditya </v>
      </c>
      <c r="C1904" s="40" t="str">
        <f>RIGHT(Table1[[#This Row],[Employee Name]],LEN(Table1[[#This Row],[Employee Name]])-FIND(" ",Table1[[#This Row],[Employee Name]]))</f>
        <v>Kapoor</v>
      </c>
      <c r="D1904" s="22">
        <f>Table1[[#This Row],[Basic Salary]]+Table1[[#This Row],[Bonus]]</f>
        <v>102075</v>
      </c>
      <c r="E1904" s="8">
        <v>100</v>
      </c>
      <c r="F1904" s="45">
        <v>78</v>
      </c>
      <c r="G1904" s="8" t="str" cm="1">
        <f t="array" ref="G1904">_xlfn.IFS(Table1[[#This Row],[Performance Score]]&gt;=80,"Excellent",Table1[[#This Row],[Performance Score]]&gt;=60,"Good",Table1[[#This Row],[Performance Score]]&gt;=40,"Need Improvement")</f>
        <v>Good</v>
      </c>
      <c r="H1904" s="29">
        <f>Table1[[#This Row],[Bonus]]/Table1[[#This Row],[Basic Salary]]</f>
        <v>8.9229882727049611E-2</v>
      </c>
      <c r="I1904" s="8">
        <f ca="1">DATEDIF(Table1[[#This Row],[Date of Birth]],TODAY(),"y")</f>
        <v>32</v>
      </c>
      <c r="J1904" s="33">
        <v>44137</v>
      </c>
      <c r="K1904" s="33" t="str" cm="1">
        <f t="array" aca="1" ref="K1904" ca="1">_xlfn.IFS(L1904&lt;3,"Junior",L1904&lt;=7,"Mid-Level",L1904&gt;7,"Senior")</f>
        <v>Mid-Level</v>
      </c>
      <c r="L1904" s="45">
        <f ca="1">INT(YEARFRAC(Table1[[#This Row],[Joining Date]],TODAY(),1))</f>
        <v>5</v>
      </c>
      <c r="M1904" s="25" t="str">
        <f t="shared" ca="1" si="29"/>
        <v>No</v>
      </c>
      <c r="N1904" s="25">
        <f>YEAR(Table1[[#This Row],[Joining Date]])</f>
        <v>2020</v>
      </c>
      <c r="O1904" s="45">
        <f>MONTH(Table1[[#This Row],[Joining Date]])</f>
        <v>11</v>
      </c>
      <c r="P1904" s="25">
        <f ca="1">NETWORKDAYS(Table1[[#This Row],[Joining Date]],TODAY())</f>
        <v>1476</v>
      </c>
      <c r="Q1904" s="25" t="str">
        <f>LEFT(Table1[[#This Row],[Department]],5)&amp;"-"&amp;RIGHT(Table1[[#This Row],[Employee ID]],3)</f>
        <v>Marke-463</v>
      </c>
      <c r="R1904" s="25" t="str">
        <f>LEFT(Table1[[#This Row],[Department]],3)</f>
        <v>Mar</v>
      </c>
      <c r="S1904" s="36">
        <f>_xlfn.XLOOKUP(Table1[[#This Row],[City]],Table2[City],Table2[Bonus %])</f>
        <v>8</v>
      </c>
      <c r="U1904" s="48" t="str">
        <v xml:space="preserve">Aditya </v>
      </c>
      <c r="V1904" s="48" t="str">
        <v>Kapoor</v>
      </c>
    </row>
    <row r="1905" spans="1:22" x14ac:dyDescent="0.35">
      <c r="A1905" s="9" t="s">
        <v>4896</v>
      </c>
      <c r="B1905" s="41" t="str">
        <f>LEFT(Table1[[#This Row],[Employee Name]],FIND(" ",Table1[[#This Row],[Employee Name]]))</f>
        <v xml:space="preserve">Priya </v>
      </c>
      <c r="C1905" s="41" t="str">
        <f>RIGHT(Table1[[#This Row],[Employee Name]],LEN(Table1[[#This Row],[Employee Name]])-FIND(" ",Table1[[#This Row],[Employee Name]]))</f>
        <v>Reddy</v>
      </c>
      <c r="D1905" s="23">
        <f>Table1[[#This Row],[Basic Salary]]+Table1[[#This Row],[Bonus]]</f>
        <v>102028</v>
      </c>
      <c r="E1905" s="10">
        <v>62</v>
      </c>
      <c r="F1905" s="46">
        <v>77</v>
      </c>
      <c r="G1905" s="10" t="str" cm="1">
        <f t="array" ref="G1905">_xlfn.IFS(Table1[[#This Row],[Performance Score]]&gt;=80,"Excellent",Table1[[#This Row],[Performance Score]]&gt;=60,"Good",Table1[[#This Row],[Performance Score]]&gt;=40,"Need Improvement")</f>
        <v>Good</v>
      </c>
      <c r="H1905" s="30">
        <f>Table1[[#This Row],[Bonus]]/Table1[[#This Row],[Basic Salary]]</f>
        <v>0.33956541718637168</v>
      </c>
      <c r="I1905" s="10">
        <f ca="1">DATEDIF(Table1[[#This Row],[Date of Birth]],TODAY(),"y")</f>
        <v>33</v>
      </c>
      <c r="J1905" s="34">
        <v>43694</v>
      </c>
      <c r="K1905" s="33" t="str" cm="1">
        <f t="array" aca="1" ref="K1905" ca="1">_xlfn.IFS(L1905&lt;3,"Junior",L1905&lt;=7,"Mid-Level",L1905&gt;7,"Senior")</f>
        <v>Mid-Level</v>
      </c>
      <c r="L1905" s="46">
        <f ca="1">INT(YEARFRAC(Table1[[#This Row],[Joining Date]],TODAY(),1))</f>
        <v>6</v>
      </c>
      <c r="M1905" s="25" t="str">
        <f t="shared" ca="1" si="29"/>
        <v>Yes</v>
      </c>
      <c r="N1905" s="26">
        <f>YEAR(Table1[[#This Row],[Joining Date]])</f>
        <v>2019</v>
      </c>
      <c r="O1905" s="46">
        <f>MONTH(Table1[[#This Row],[Joining Date]])</f>
        <v>8</v>
      </c>
      <c r="P1905" s="26">
        <f ca="1">NETWORKDAYS(Table1[[#This Row],[Joining Date]],TODAY())</f>
        <v>1791</v>
      </c>
      <c r="Q1905" s="26" t="str">
        <f>LEFT(Table1[[#This Row],[Department]],5)&amp;"-"&amp;RIGHT(Table1[[#This Row],[Employee ID]],3)</f>
        <v>Finan-840</v>
      </c>
      <c r="R1905" s="26" t="str">
        <f>LEFT(Table1[[#This Row],[Department]],3)</f>
        <v>Fin</v>
      </c>
      <c r="S1905" s="37">
        <f>_xlfn.XLOOKUP(Table1[[#This Row],[City]],Table2[City],Table2[Bonus %])</f>
        <v>5</v>
      </c>
      <c r="U1905" s="48" t="str">
        <v xml:space="preserve">Priya </v>
      </c>
      <c r="V1905" s="48" t="str">
        <v>Reddy</v>
      </c>
    </row>
    <row r="1906" spans="1:22" x14ac:dyDescent="0.35">
      <c r="A1906" s="7" t="s">
        <v>4489</v>
      </c>
      <c r="B1906" s="40" t="str">
        <f>LEFT(Table1[[#This Row],[Employee Name]],FIND(" ",Table1[[#This Row],[Employee Name]]))</f>
        <v xml:space="preserve">Ishita </v>
      </c>
      <c r="C1906" s="40" t="str">
        <f>RIGHT(Table1[[#This Row],[Employee Name]],LEN(Table1[[#This Row],[Employee Name]])-FIND(" ",Table1[[#This Row],[Employee Name]]))</f>
        <v>Roy</v>
      </c>
      <c r="D1906" s="22">
        <f>Table1[[#This Row],[Basic Salary]]+Table1[[#This Row],[Bonus]]</f>
        <v>101962</v>
      </c>
      <c r="E1906" s="8">
        <v>75</v>
      </c>
      <c r="F1906" s="45">
        <v>45</v>
      </c>
      <c r="G1906" s="8" t="str" cm="1">
        <f t="array" ref="G1906">_xlfn.IFS(Table1[[#This Row],[Performance Score]]&gt;=80,"Excellent",Table1[[#This Row],[Performance Score]]&gt;=60,"Good",Table1[[#This Row],[Performance Score]]&gt;=40,"Need Improvement")</f>
        <v>Need Improvement</v>
      </c>
      <c r="H1906" s="29">
        <f>Table1[[#This Row],[Bonus]]/Table1[[#This Row],[Basic Salary]]</f>
        <v>0.28569447071433074</v>
      </c>
      <c r="I1906" s="8">
        <f ca="1">DATEDIF(Table1[[#This Row],[Date of Birth]],TODAY(),"y")</f>
        <v>35</v>
      </c>
      <c r="J1906" s="33">
        <v>42573</v>
      </c>
      <c r="K1906" s="33" t="str" cm="1">
        <f t="array" aca="1" ref="K1906" ca="1">_xlfn.IFS(L1906&lt;3,"Junior",L1906&lt;=7,"Mid-Level",L1906&gt;7,"Senior")</f>
        <v>Senior</v>
      </c>
      <c r="L1906" s="45">
        <f ca="1">INT(YEARFRAC(Table1[[#This Row],[Joining Date]],TODAY(),1))</f>
        <v>9</v>
      </c>
      <c r="M1906" s="25" t="str">
        <f t="shared" ca="1" si="29"/>
        <v>Yes</v>
      </c>
      <c r="N1906" s="25">
        <f>YEAR(Table1[[#This Row],[Joining Date]])</f>
        <v>2016</v>
      </c>
      <c r="O1906" s="45">
        <f>MONTH(Table1[[#This Row],[Joining Date]])</f>
        <v>7</v>
      </c>
      <c r="P1906" s="25">
        <f ca="1">NETWORKDAYS(Table1[[#This Row],[Joining Date]],TODAY())</f>
        <v>2592</v>
      </c>
      <c r="Q1906" s="25" t="str">
        <f>LEFT(Table1[[#This Row],[Department]],5)&amp;"-"&amp;RIGHT(Table1[[#This Row],[Employee ID]],3)</f>
        <v>Marke-433</v>
      </c>
      <c r="R1906" s="25" t="str">
        <f>LEFT(Table1[[#This Row],[Department]],3)</f>
        <v>Mar</v>
      </c>
      <c r="S1906" s="36">
        <f>_xlfn.XLOOKUP(Table1[[#This Row],[City]],Table2[City],Table2[Bonus %])</f>
        <v>5</v>
      </c>
      <c r="U1906" s="48" t="str">
        <v xml:space="preserve">Ishita </v>
      </c>
      <c r="V1906" s="48" t="str">
        <v>Roy</v>
      </c>
    </row>
    <row r="1907" spans="1:22" x14ac:dyDescent="0.35">
      <c r="A1907" s="9" t="s">
        <v>928</v>
      </c>
      <c r="B1907" s="41" t="str">
        <f>LEFT(Table1[[#This Row],[Employee Name]],FIND(" ",Table1[[#This Row],[Employee Name]]))</f>
        <v xml:space="preserve">Gayathri </v>
      </c>
      <c r="C1907" s="41" t="str">
        <f>RIGHT(Table1[[#This Row],[Employee Name]],LEN(Table1[[#This Row],[Employee Name]])-FIND(" ",Table1[[#This Row],[Employee Name]]))</f>
        <v>Iyer</v>
      </c>
      <c r="D1907" s="23">
        <f>Table1[[#This Row],[Basic Salary]]+Table1[[#This Row],[Bonus]]</f>
        <v>101960</v>
      </c>
      <c r="E1907" s="10">
        <v>62</v>
      </c>
      <c r="F1907" s="46">
        <v>71</v>
      </c>
      <c r="G1907" s="10" t="str" cm="1">
        <f t="array" ref="G1907">_xlfn.IFS(Table1[[#This Row],[Performance Score]]&gt;=80,"Excellent",Table1[[#This Row],[Performance Score]]&gt;=60,"Good",Table1[[#This Row],[Performance Score]]&gt;=40,"Need Improvement")</f>
        <v>Good</v>
      </c>
      <c r="H1907" s="30">
        <f>Table1[[#This Row],[Bonus]]/Table1[[#This Row],[Basic Salary]]</f>
        <v>0.31283477544293364</v>
      </c>
      <c r="I1907" s="10">
        <f ca="1">DATEDIF(Table1[[#This Row],[Date of Birth]],TODAY(),"y")</f>
        <v>32</v>
      </c>
      <c r="J1907" s="34">
        <v>44490</v>
      </c>
      <c r="K1907" s="33" t="str" cm="1">
        <f t="array" aca="1" ref="K1907" ca="1">_xlfn.IFS(L1907&lt;3,"Junior",L1907&lt;=7,"Mid-Level",L1907&gt;7,"Senior")</f>
        <v>Mid-Level</v>
      </c>
      <c r="L1907" s="46">
        <f ca="1">INT(YEARFRAC(Table1[[#This Row],[Joining Date]],TODAY(),1))</f>
        <v>4</v>
      </c>
      <c r="M1907" s="25" t="str">
        <f t="shared" ca="1" si="29"/>
        <v>No</v>
      </c>
      <c r="N1907" s="26">
        <f>YEAR(Table1[[#This Row],[Joining Date]])</f>
        <v>2021</v>
      </c>
      <c r="O1907" s="46">
        <f>MONTH(Table1[[#This Row],[Joining Date]])</f>
        <v>10</v>
      </c>
      <c r="P1907" s="26">
        <f ca="1">NETWORKDAYS(Table1[[#This Row],[Joining Date]],TODAY())</f>
        <v>1223</v>
      </c>
      <c r="Q1907" s="26" t="str">
        <f>LEFT(Table1[[#This Row],[Department]],5)&amp;"-"&amp;RIGHT(Table1[[#This Row],[Employee ID]],3)</f>
        <v>HR-872</v>
      </c>
      <c r="R1907" s="26" t="str">
        <f>LEFT(Table1[[#This Row],[Department]],3)</f>
        <v>HR</v>
      </c>
      <c r="S1907" s="37">
        <f>_xlfn.XLOOKUP(Table1[[#This Row],[City]],Table2[City],Table2[Bonus %])</f>
        <v>5</v>
      </c>
      <c r="U1907" s="48" t="str">
        <v xml:space="preserve">Gayathri </v>
      </c>
      <c r="V1907" s="48" t="str">
        <v>Iyer</v>
      </c>
    </row>
    <row r="1908" spans="1:22" x14ac:dyDescent="0.35">
      <c r="A1908" s="7" t="s">
        <v>1686</v>
      </c>
      <c r="B1908" s="40" t="str">
        <f>LEFT(Table1[[#This Row],[Employee Name]],FIND(" ",Table1[[#This Row],[Employee Name]]))</f>
        <v xml:space="preserve">Krishna </v>
      </c>
      <c r="C1908" s="40" t="str">
        <f>RIGHT(Table1[[#This Row],[Employee Name]],LEN(Table1[[#This Row],[Employee Name]])-FIND(" ",Table1[[#This Row],[Employee Name]]))</f>
        <v>Chaitanya</v>
      </c>
      <c r="D1908" s="22">
        <f>Table1[[#This Row],[Basic Salary]]+Table1[[#This Row],[Bonus]]</f>
        <v>101893</v>
      </c>
      <c r="E1908" s="8">
        <v>60</v>
      </c>
      <c r="F1908" s="45">
        <v>64</v>
      </c>
      <c r="G1908" s="8" t="str" cm="1">
        <f t="array" ref="G1908">_xlfn.IFS(Table1[[#This Row],[Performance Score]]&gt;=80,"Excellent",Table1[[#This Row],[Performance Score]]&gt;=60,"Good",Table1[[#This Row],[Performance Score]]&gt;=40,"Need Improvement")</f>
        <v>Good</v>
      </c>
      <c r="H1908" s="29">
        <f>Table1[[#This Row],[Bonus]]/Table1[[#This Row],[Basic Salary]]</f>
        <v>0.14831009883583335</v>
      </c>
      <c r="I1908" s="8">
        <f ca="1">DATEDIF(Table1[[#This Row],[Date of Birth]],TODAY(),"y")</f>
        <v>24</v>
      </c>
      <c r="J1908" s="33">
        <v>42820</v>
      </c>
      <c r="K1908" s="33" t="str" cm="1">
        <f t="array" aca="1" ref="K1908" ca="1">_xlfn.IFS(L1908&lt;3,"Junior",L1908&lt;=7,"Mid-Level",L1908&gt;7,"Senior")</f>
        <v>Senior</v>
      </c>
      <c r="L1908" s="45">
        <f ca="1">INT(YEARFRAC(Table1[[#This Row],[Joining Date]],TODAY(),1))</f>
        <v>9</v>
      </c>
      <c r="M1908" s="25" t="str">
        <f t="shared" ca="1" si="29"/>
        <v>Yes</v>
      </c>
      <c r="N1908" s="25">
        <f>YEAR(Table1[[#This Row],[Joining Date]])</f>
        <v>2017</v>
      </c>
      <c r="O1908" s="45">
        <f>MONTH(Table1[[#This Row],[Joining Date]])</f>
        <v>3</v>
      </c>
      <c r="P1908" s="25">
        <f ca="1">NETWORKDAYS(Table1[[#This Row],[Joining Date]],TODAY())</f>
        <v>2416</v>
      </c>
      <c r="Q1908" s="25" t="str">
        <f>LEFT(Table1[[#This Row],[Department]],5)&amp;"-"&amp;RIGHT(Table1[[#This Row],[Employee ID]],3)</f>
        <v>Suppo-630</v>
      </c>
      <c r="R1908" s="25" t="str">
        <f>LEFT(Table1[[#This Row],[Department]],3)</f>
        <v>Sup</v>
      </c>
      <c r="S1908" s="36">
        <f>_xlfn.XLOOKUP(Table1[[#This Row],[City]],Table2[City],Table2[Bonus %])</f>
        <v>5</v>
      </c>
      <c r="U1908" s="48" t="str">
        <v xml:space="preserve">Krishna </v>
      </c>
      <c r="V1908" s="48" t="str">
        <v>Chaitanya</v>
      </c>
    </row>
    <row r="1909" spans="1:22" x14ac:dyDescent="0.35">
      <c r="A1909" s="9" t="s">
        <v>2159</v>
      </c>
      <c r="B1909" s="41" t="str">
        <f>LEFT(Table1[[#This Row],[Employee Name]],FIND(" ",Table1[[#This Row],[Employee Name]]))</f>
        <v xml:space="preserve">Vikram </v>
      </c>
      <c r="C1909" s="41" t="str">
        <f>RIGHT(Table1[[#This Row],[Employee Name]],LEN(Table1[[#This Row],[Employee Name]])-FIND(" ",Table1[[#This Row],[Employee Name]]))</f>
        <v>Singh</v>
      </c>
      <c r="D1909" s="23">
        <f>Table1[[#This Row],[Basic Salary]]+Table1[[#This Row],[Bonus]]</f>
        <v>101884</v>
      </c>
      <c r="E1909" s="10">
        <v>70</v>
      </c>
      <c r="F1909" s="46">
        <v>86</v>
      </c>
      <c r="G1909" s="10" t="str" cm="1">
        <f t="array" ref="G1909">_xlfn.IFS(Table1[[#This Row],[Performance Score]]&gt;=80,"Excellent",Table1[[#This Row],[Performance Score]]&gt;=60,"Good",Table1[[#This Row],[Performance Score]]&gt;=40,"Need Improvement")</f>
        <v>Excellent</v>
      </c>
      <c r="H1909" s="30">
        <f>Table1[[#This Row],[Bonus]]/Table1[[#This Row],[Basic Salary]]</f>
        <v>0.10313017681005641</v>
      </c>
      <c r="I1909" s="10">
        <f ca="1">DATEDIF(Table1[[#This Row],[Date of Birth]],TODAY(),"y")</f>
        <v>42</v>
      </c>
      <c r="J1909" s="34">
        <v>44697</v>
      </c>
      <c r="K1909" s="33" t="str" cm="1">
        <f t="array" aca="1" ref="K1909" ca="1">_xlfn.IFS(L1909&lt;3,"Junior",L1909&lt;=7,"Mid-Level",L1909&gt;7,"Senior")</f>
        <v>Mid-Level</v>
      </c>
      <c r="L1909" s="46">
        <f ca="1">INT(YEARFRAC(Table1[[#This Row],[Joining Date]],TODAY(),1))</f>
        <v>4</v>
      </c>
      <c r="M1909" s="25" t="str">
        <f t="shared" ca="1" si="29"/>
        <v>No</v>
      </c>
      <c r="N1909" s="26">
        <f>YEAR(Table1[[#This Row],[Joining Date]])</f>
        <v>2022</v>
      </c>
      <c r="O1909" s="46">
        <f>MONTH(Table1[[#This Row],[Joining Date]])</f>
        <v>5</v>
      </c>
      <c r="P1909" s="26">
        <f ca="1">NETWORKDAYS(Table1[[#This Row],[Joining Date]],TODAY())</f>
        <v>1076</v>
      </c>
      <c r="Q1909" s="26" t="str">
        <f>LEFT(Table1[[#This Row],[Department]],5)&amp;"-"&amp;RIGHT(Table1[[#This Row],[Employee ID]],3)</f>
        <v>Sales-103</v>
      </c>
      <c r="R1909" s="26" t="str">
        <f>LEFT(Table1[[#This Row],[Department]],3)</f>
        <v>Sal</v>
      </c>
      <c r="S1909" s="37">
        <f>_xlfn.XLOOKUP(Table1[[#This Row],[City]],Table2[City],Table2[Bonus %])</f>
        <v>5</v>
      </c>
      <c r="U1909" s="48" t="str">
        <v xml:space="preserve">Vikram </v>
      </c>
      <c r="V1909" s="48" t="str">
        <v>Singh</v>
      </c>
    </row>
    <row r="1910" spans="1:22" x14ac:dyDescent="0.35">
      <c r="A1910" s="7" t="s">
        <v>518</v>
      </c>
      <c r="B1910" s="40" t="str">
        <f>LEFT(Table1[[#This Row],[Employee Name]],FIND(" ",Table1[[#This Row],[Employee Name]]))</f>
        <v xml:space="preserve">Rohan </v>
      </c>
      <c r="C1910" s="40" t="str">
        <f>RIGHT(Table1[[#This Row],[Employee Name]],LEN(Table1[[#This Row],[Employee Name]])-FIND(" ",Table1[[#This Row],[Employee Name]]))</f>
        <v>Gupta</v>
      </c>
      <c r="D1910" s="22">
        <f>Table1[[#This Row],[Basic Salary]]+Table1[[#This Row],[Bonus]]</f>
        <v>101848</v>
      </c>
      <c r="E1910" s="8">
        <v>70</v>
      </c>
      <c r="F1910" s="45">
        <v>51</v>
      </c>
      <c r="G1910" s="8" t="str" cm="1">
        <f t="array" ref="G1910">_xlfn.IFS(Table1[[#This Row],[Performance Score]]&gt;=80,"Excellent",Table1[[#This Row],[Performance Score]]&gt;=60,"Good",Table1[[#This Row],[Performance Score]]&gt;=40,"Need Improvement")</f>
        <v>Need Improvement</v>
      </c>
      <c r="H1910" s="29">
        <f>Table1[[#This Row],[Bonus]]/Table1[[#This Row],[Basic Salary]]</f>
        <v>0.10486976708866252</v>
      </c>
      <c r="I1910" s="8">
        <f ca="1">DATEDIF(Table1[[#This Row],[Date of Birth]],TODAY(),"y")</f>
        <v>17</v>
      </c>
      <c r="J1910" s="33">
        <v>45714</v>
      </c>
      <c r="K1910" s="33" t="str" cm="1">
        <f t="array" aca="1" ref="K1910" ca="1">_xlfn.IFS(L1910&lt;3,"Junior",L1910&lt;=7,"Mid-Level",L1910&gt;7,"Senior")</f>
        <v>Junior</v>
      </c>
      <c r="L1910" s="45">
        <f ca="1">INT(YEARFRAC(Table1[[#This Row],[Joining Date]],TODAY(),1))</f>
        <v>1</v>
      </c>
      <c r="M1910" s="25" t="str">
        <f t="shared" ca="1" si="29"/>
        <v>No</v>
      </c>
      <c r="N1910" s="25">
        <f>YEAR(Table1[[#This Row],[Joining Date]])</f>
        <v>2025</v>
      </c>
      <c r="O1910" s="45">
        <f>MONTH(Table1[[#This Row],[Joining Date]])</f>
        <v>2</v>
      </c>
      <c r="P1910" s="25">
        <f ca="1">NETWORKDAYS(Table1[[#This Row],[Joining Date]],TODAY())</f>
        <v>349</v>
      </c>
      <c r="Q1910" s="25" t="str">
        <f>LEFT(Table1[[#This Row],[Department]],5)&amp;"-"&amp;RIGHT(Table1[[#This Row],[Employee ID]],3)</f>
        <v>Finan-462</v>
      </c>
      <c r="R1910" s="25" t="str">
        <f>LEFT(Table1[[#This Row],[Department]],3)</f>
        <v>Fin</v>
      </c>
      <c r="S1910" s="36">
        <f>_xlfn.XLOOKUP(Table1[[#This Row],[City]],Table2[City],Table2[Bonus %])</f>
        <v>7</v>
      </c>
      <c r="U1910" s="48" t="str">
        <v xml:space="preserve">Rohan </v>
      </c>
      <c r="V1910" s="48" t="str">
        <v>Gupta</v>
      </c>
    </row>
    <row r="1911" spans="1:22" x14ac:dyDescent="0.35">
      <c r="A1911" s="9" t="s">
        <v>4453</v>
      </c>
      <c r="B1911" s="41" t="str">
        <f>LEFT(Table1[[#This Row],[Employee Name]],FIND(" ",Table1[[#This Row],[Employee Name]]))</f>
        <v xml:space="preserve">Arjun </v>
      </c>
      <c r="C1911" s="41" t="str">
        <f>RIGHT(Table1[[#This Row],[Employee Name]],LEN(Table1[[#This Row],[Employee Name]])-FIND(" ",Table1[[#This Row],[Employee Name]]))</f>
        <v>Mehta</v>
      </c>
      <c r="D1911" s="23">
        <f>Table1[[#This Row],[Basic Salary]]+Table1[[#This Row],[Bonus]]</f>
        <v>101815</v>
      </c>
      <c r="E1911" s="10">
        <v>85</v>
      </c>
      <c r="F1911" s="46">
        <v>60</v>
      </c>
      <c r="G1911" s="10" t="str" cm="1">
        <f t="array" ref="G1911">_xlfn.IFS(Table1[[#This Row],[Performance Score]]&gt;=80,"Excellent",Table1[[#This Row],[Performance Score]]&gt;=60,"Good",Table1[[#This Row],[Performance Score]]&gt;=40,"Need Improvement")</f>
        <v>Good</v>
      </c>
      <c r="H1911" s="30">
        <f>Table1[[#This Row],[Bonus]]/Table1[[#This Row],[Basic Salary]]</f>
        <v>0.23341853731813392</v>
      </c>
      <c r="I1911" s="10">
        <f ca="1">DATEDIF(Table1[[#This Row],[Date of Birth]],TODAY(),"y")</f>
        <v>29</v>
      </c>
      <c r="J1911" s="34">
        <v>43774</v>
      </c>
      <c r="K1911" s="33" t="str" cm="1">
        <f t="array" aca="1" ref="K1911" ca="1">_xlfn.IFS(L1911&lt;3,"Junior",L1911&lt;=7,"Mid-Level",L1911&gt;7,"Senior")</f>
        <v>Mid-Level</v>
      </c>
      <c r="L1911" s="46">
        <f ca="1">INT(YEARFRAC(Table1[[#This Row],[Joining Date]],TODAY(),1))</f>
        <v>6</v>
      </c>
      <c r="M1911" s="25" t="str">
        <f t="shared" ca="1" si="29"/>
        <v>Yes</v>
      </c>
      <c r="N1911" s="26">
        <f>YEAR(Table1[[#This Row],[Joining Date]])</f>
        <v>2019</v>
      </c>
      <c r="O1911" s="46">
        <f>MONTH(Table1[[#This Row],[Joining Date]])</f>
        <v>11</v>
      </c>
      <c r="P1911" s="26">
        <f ca="1">NETWORKDAYS(Table1[[#This Row],[Joining Date]],TODAY())</f>
        <v>1735</v>
      </c>
      <c r="Q1911" s="26" t="str">
        <f>LEFT(Table1[[#This Row],[Department]],5)&amp;"-"&amp;RIGHT(Table1[[#This Row],[Employee ID]],3)</f>
        <v>Suppo-397</v>
      </c>
      <c r="R1911" s="26" t="str">
        <f>LEFT(Table1[[#This Row],[Department]],3)</f>
        <v>Sup</v>
      </c>
      <c r="S1911" s="37">
        <f>_xlfn.XLOOKUP(Table1[[#This Row],[City]],Table2[City],Table2[Bonus %])</f>
        <v>6</v>
      </c>
      <c r="U1911" s="48" t="str">
        <v xml:space="preserve">Arjun </v>
      </c>
      <c r="V1911" s="48" t="str">
        <v>Mehta</v>
      </c>
    </row>
    <row r="1912" spans="1:22" x14ac:dyDescent="0.35">
      <c r="A1912" s="7" t="s">
        <v>4520</v>
      </c>
      <c r="B1912" s="40" t="str">
        <f>LEFT(Table1[[#This Row],[Employee Name]],FIND(" ",Table1[[#This Row],[Employee Name]]))</f>
        <v xml:space="preserve">Vikram </v>
      </c>
      <c r="C1912" s="40" t="str">
        <f>RIGHT(Table1[[#This Row],[Employee Name]],LEN(Table1[[#This Row],[Employee Name]])-FIND(" ",Table1[[#This Row],[Employee Name]]))</f>
        <v>Singh</v>
      </c>
      <c r="D1912" s="22">
        <f>Table1[[#This Row],[Basic Salary]]+Table1[[#This Row],[Bonus]]</f>
        <v>101806</v>
      </c>
      <c r="E1912" s="8">
        <v>83</v>
      </c>
      <c r="F1912" s="45">
        <v>83</v>
      </c>
      <c r="G1912" s="8" t="str" cm="1">
        <f t="array" ref="G1912">_xlfn.IFS(Table1[[#This Row],[Performance Score]]&gt;=80,"Excellent",Table1[[#This Row],[Performance Score]]&gt;=60,"Good",Table1[[#This Row],[Performance Score]]&gt;=40,"Need Improvement")</f>
        <v>Excellent</v>
      </c>
      <c r="H1912" s="29">
        <f>Table1[[#This Row],[Bonus]]/Table1[[#This Row],[Basic Salary]]</f>
        <v>0.24724042879019908</v>
      </c>
      <c r="I1912" s="8">
        <f ca="1">DATEDIF(Table1[[#This Row],[Date of Birth]],TODAY(),"y")</f>
        <v>36</v>
      </c>
      <c r="J1912" s="33">
        <v>43346</v>
      </c>
      <c r="K1912" s="33" t="str" cm="1">
        <f t="array" aca="1" ref="K1912" ca="1">_xlfn.IFS(L1912&lt;3,"Junior",L1912&lt;=7,"Mid-Level",L1912&gt;7,"Senior")</f>
        <v>Mid-Level</v>
      </c>
      <c r="L1912" s="45">
        <f ca="1">INT(YEARFRAC(Table1[[#This Row],[Joining Date]],TODAY(),1))</f>
        <v>7</v>
      </c>
      <c r="M1912" s="25" t="str">
        <f t="shared" ca="1" si="29"/>
        <v>Yes</v>
      </c>
      <c r="N1912" s="25">
        <f>YEAR(Table1[[#This Row],[Joining Date]])</f>
        <v>2018</v>
      </c>
      <c r="O1912" s="45">
        <f>MONTH(Table1[[#This Row],[Joining Date]])</f>
        <v>9</v>
      </c>
      <c r="P1912" s="25">
        <f ca="1">NETWORKDAYS(Table1[[#This Row],[Joining Date]],TODAY())</f>
        <v>2041</v>
      </c>
      <c r="Q1912" s="25" t="str">
        <f>LEFT(Table1[[#This Row],[Department]],5)&amp;"-"&amp;RIGHT(Table1[[#This Row],[Employee ID]],3)</f>
        <v>Suppo-464</v>
      </c>
      <c r="R1912" s="25" t="str">
        <f>LEFT(Table1[[#This Row],[Department]],3)</f>
        <v>Sup</v>
      </c>
      <c r="S1912" s="36">
        <f>_xlfn.XLOOKUP(Table1[[#This Row],[City]],Table2[City],Table2[Bonus %])</f>
        <v>8</v>
      </c>
      <c r="U1912" s="48" t="str">
        <v xml:space="preserve">Vikram </v>
      </c>
      <c r="V1912" s="48" t="str">
        <v>Singh</v>
      </c>
    </row>
    <row r="1913" spans="1:22" x14ac:dyDescent="0.35">
      <c r="A1913" s="9" t="s">
        <v>324</v>
      </c>
      <c r="B1913" s="41" t="str">
        <f>LEFT(Table1[[#This Row],[Employee Name]],FIND(" ",Table1[[#This Row],[Employee Name]]))</f>
        <v xml:space="preserve">Karan </v>
      </c>
      <c r="C1913" s="41" t="str">
        <f>RIGHT(Table1[[#This Row],[Employee Name]],LEN(Table1[[#This Row],[Employee Name]])-FIND(" ",Table1[[#This Row],[Employee Name]]))</f>
        <v>Malhotra</v>
      </c>
      <c r="D1913" s="23">
        <f>Table1[[#This Row],[Basic Salary]]+Table1[[#This Row],[Bonus]]</f>
        <v>101779</v>
      </c>
      <c r="E1913" s="10">
        <v>82</v>
      </c>
      <c r="F1913" s="46">
        <v>75</v>
      </c>
      <c r="G1913" s="10" t="str" cm="1">
        <f t="array" ref="G1913">_xlfn.IFS(Table1[[#This Row],[Performance Score]]&gt;=80,"Excellent",Table1[[#This Row],[Performance Score]]&gt;=60,"Good",Table1[[#This Row],[Performance Score]]&gt;=40,"Need Improvement")</f>
        <v>Good</v>
      </c>
      <c r="H1913" s="30">
        <f>Table1[[#This Row],[Bonus]]/Table1[[#This Row],[Basic Salary]]</f>
        <v>0.13969139120308161</v>
      </c>
      <c r="I1913" s="10">
        <f ca="1">DATEDIF(Table1[[#This Row],[Date of Birth]],TODAY(),"y")</f>
        <v>26</v>
      </c>
      <c r="J1913" s="34">
        <v>43124</v>
      </c>
      <c r="K1913" s="33" t="str" cm="1">
        <f t="array" aca="1" ref="K1913" ca="1">_xlfn.IFS(L1913&lt;3,"Junior",L1913&lt;=7,"Mid-Level",L1913&gt;7,"Senior")</f>
        <v>Senior</v>
      </c>
      <c r="L1913" s="46">
        <f ca="1">INT(YEARFRAC(Table1[[#This Row],[Joining Date]],TODAY(),1))</f>
        <v>8</v>
      </c>
      <c r="M1913" s="25" t="str">
        <f t="shared" ca="1" si="29"/>
        <v>Yes</v>
      </c>
      <c r="N1913" s="26">
        <f>YEAR(Table1[[#This Row],[Joining Date]])</f>
        <v>2018</v>
      </c>
      <c r="O1913" s="46">
        <f>MONTH(Table1[[#This Row],[Joining Date]])</f>
        <v>1</v>
      </c>
      <c r="P1913" s="26">
        <f ca="1">NETWORKDAYS(Table1[[#This Row],[Joining Date]],TODAY())</f>
        <v>2199</v>
      </c>
      <c r="Q1913" s="26" t="str">
        <f>LEFT(Table1[[#This Row],[Department]],5)&amp;"-"&amp;RIGHT(Table1[[#This Row],[Employee ID]],3)</f>
        <v>HR-268</v>
      </c>
      <c r="R1913" s="26" t="str">
        <f>LEFT(Table1[[#This Row],[Department]],3)</f>
        <v>HR</v>
      </c>
      <c r="S1913" s="37">
        <f>_xlfn.XLOOKUP(Table1[[#This Row],[City]],Table2[City],Table2[Bonus %])</f>
        <v>8</v>
      </c>
      <c r="U1913" s="48" t="str">
        <v xml:space="preserve">Karan </v>
      </c>
      <c r="V1913" s="48" t="str">
        <v>Malhotra</v>
      </c>
    </row>
    <row r="1914" spans="1:22" x14ac:dyDescent="0.35">
      <c r="A1914" s="7" t="s">
        <v>4524</v>
      </c>
      <c r="B1914" s="40" t="str">
        <f>LEFT(Table1[[#This Row],[Employee Name]],FIND(" ",Table1[[#This Row],[Employee Name]]))</f>
        <v xml:space="preserve">Neha </v>
      </c>
      <c r="C1914" s="40" t="str">
        <f>RIGHT(Table1[[#This Row],[Employee Name]],LEN(Table1[[#This Row],[Employee Name]])-FIND(" ",Table1[[#This Row],[Employee Name]]))</f>
        <v>Kulkarni</v>
      </c>
      <c r="D1914" s="22">
        <f>Table1[[#This Row],[Basic Salary]]+Table1[[#This Row],[Bonus]]</f>
        <v>101751</v>
      </c>
      <c r="E1914" s="8">
        <v>85</v>
      </c>
      <c r="F1914" s="45">
        <v>65</v>
      </c>
      <c r="G1914" s="8" t="str" cm="1">
        <f t="array" ref="G1914">_xlfn.IFS(Table1[[#This Row],[Performance Score]]&gt;=80,"Excellent",Table1[[#This Row],[Performance Score]]&gt;=60,"Good",Table1[[#This Row],[Performance Score]]&gt;=40,"Need Improvement")</f>
        <v>Good</v>
      </c>
      <c r="H1914" s="29">
        <f>Table1[[#This Row],[Bonus]]/Table1[[#This Row],[Basic Salary]]</f>
        <v>0.15502758417145321</v>
      </c>
      <c r="I1914" s="8">
        <f ca="1">DATEDIF(Table1[[#This Row],[Date of Birth]],TODAY(),"y")</f>
        <v>44</v>
      </c>
      <c r="J1914" s="33">
        <v>44447</v>
      </c>
      <c r="K1914" s="33" t="str" cm="1">
        <f t="array" aca="1" ref="K1914" ca="1">_xlfn.IFS(L1914&lt;3,"Junior",L1914&lt;=7,"Mid-Level",L1914&gt;7,"Senior")</f>
        <v>Mid-Level</v>
      </c>
      <c r="L1914" s="45">
        <f ca="1">INT(YEARFRAC(Table1[[#This Row],[Joining Date]],TODAY(),1))</f>
        <v>4</v>
      </c>
      <c r="M1914" s="25" t="str">
        <f t="shared" ca="1" si="29"/>
        <v>No</v>
      </c>
      <c r="N1914" s="25">
        <f>YEAR(Table1[[#This Row],[Joining Date]])</f>
        <v>2021</v>
      </c>
      <c r="O1914" s="45">
        <f>MONTH(Table1[[#This Row],[Joining Date]])</f>
        <v>9</v>
      </c>
      <c r="P1914" s="25">
        <f ca="1">NETWORKDAYS(Table1[[#This Row],[Joining Date]],TODAY())</f>
        <v>1254</v>
      </c>
      <c r="Q1914" s="25" t="str">
        <f>LEFT(Table1[[#This Row],[Department]],5)&amp;"-"&amp;RIGHT(Table1[[#This Row],[Employee ID]],3)</f>
        <v>Marke-468</v>
      </c>
      <c r="R1914" s="25" t="str">
        <f>LEFT(Table1[[#This Row],[Department]],3)</f>
        <v>Mar</v>
      </c>
      <c r="S1914" s="36">
        <f>_xlfn.XLOOKUP(Table1[[#This Row],[City]],Table2[City],Table2[Bonus %])</f>
        <v>6</v>
      </c>
      <c r="U1914" s="48" t="str">
        <v xml:space="preserve">Neha </v>
      </c>
      <c r="V1914" s="48" t="str">
        <v>Kulkarni</v>
      </c>
    </row>
    <row r="1915" spans="1:22" x14ac:dyDescent="0.35">
      <c r="A1915" s="9" t="s">
        <v>468</v>
      </c>
      <c r="B1915" s="41" t="str">
        <f>LEFT(Table1[[#This Row],[Employee Name]],FIND(" ",Table1[[#This Row],[Employee Name]]))</f>
        <v xml:space="preserve">Sneha </v>
      </c>
      <c r="C1915" s="41" t="str">
        <f>RIGHT(Table1[[#This Row],[Employee Name]],LEN(Table1[[#This Row],[Employee Name]])-FIND(" ",Table1[[#This Row],[Employee Name]]))</f>
        <v>Iyer</v>
      </c>
      <c r="D1915" s="23">
        <f>Table1[[#This Row],[Basic Salary]]+Table1[[#This Row],[Bonus]]</f>
        <v>101748</v>
      </c>
      <c r="E1915" s="10">
        <v>98</v>
      </c>
      <c r="F1915" s="46">
        <v>52</v>
      </c>
      <c r="G1915" s="10" t="str" cm="1">
        <f t="array" ref="G1915">_xlfn.IFS(Table1[[#This Row],[Performance Score]]&gt;=80,"Excellent",Table1[[#This Row],[Performance Score]]&gt;=60,"Good",Table1[[#This Row],[Performance Score]]&gt;=40,"Need Improvement")</f>
        <v>Need Improvement</v>
      </c>
      <c r="H1915" s="30">
        <f>Table1[[#This Row],[Bonus]]/Table1[[#This Row],[Basic Salary]]</f>
        <v>0.12753909063708596</v>
      </c>
      <c r="I1915" s="10">
        <f ca="1">DATEDIF(Table1[[#This Row],[Date of Birth]],TODAY(),"y")</f>
        <v>41</v>
      </c>
      <c r="J1915" s="34">
        <v>45219</v>
      </c>
      <c r="K1915" s="33" t="str" cm="1">
        <f t="array" aca="1" ref="K1915" ca="1">_xlfn.IFS(L1915&lt;3,"Junior",L1915&lt;=7,"Mid-Level",L1915&gt;7,"Senior")</f>
        <v>Junior</v>
      </c>
      <c r="L1915" s="46">
        <f ca="1">INT(YEARFRAC(Table1[[#This Row],[Joining Date]],TODAY(),1))</f>
        <v>2</v>
      </c>
      <c r="M1915" s="25" t="str">
        <f t="shared" ca="1" si="29"/>
        <v>No</v>
      </c>
      <c r="N1915" s="26">
        <f>YEAR(Table1[[#This Row],[Joining Date]])</f>
        <v>2023</v>
      </c>
      <c r="O1915" s="46">
        <f>MONTH(Table1[[#This Row],[Joining Date]])</f>
        <v>10</v>
      </c>
      <c r="P1915" s="26">
        <f ca="1">NETWORKDAYS(Table1[[#This Row],[Joining Date]],TODAY())</f>
        <v>702</v>
      </c>
      <c r="Q1915" s="26" t="str">
        <f>LEFT(Table1[[#This Row],[Department]],5)&amp;"-"&amp;RIGHT(Table1[[#This Row],[Employee ID]],3)</f>
        <v>Sales-412</v>
      </c>
      <c r="R1915" s="26" t="str">
        <f>LEFT(Table1[[#This Row],[Department]],3)</f>
        <v>Sal</v>
      </c>
      <c r="S1915" s="37">
        <f>_xlfn.XLOOKUP(Table1[[#This Row],[City]],Table2[City],Table2[Bonus %])</f>
        <v>5</v>
      </c>
      <c r="U1915" s="48" t="str">
        <v xml:space="preserve">Sneha </v>
      </c>
      <c r="V1915" s="48" t="str">
        <v>Iyer</v>
      </c>
    </row>
    <row r="1916" spans="1:22" x14ac:dyDescent="0.35">
      <c r="A1916" s="7" t="s">
        <v>2188</v>
      </c>
      <c r="B1916" s="40" t="str">
        <f>LEFT(Table1[[#This Row],[Employee Name]],FIND(" ",Table1[[#This Row],[Employee Name]]))</f>
        <v xml:space="preserve">Aarav </v>
      </c>
      <c r="C1916" s="40" t="str">
        <f>RIGHT(Table1[[#This Row],[Employee Name]],LEN(Table1[[#This Row],[Employee Name]])-FIND(" ",Table1[[#This Row],[Employee Name]]))</f>
        <v>Sharma</v>
      </c>
      <c r="D1916" s="22">
        <f>Table1[[#This Row],[Basic Salary]]+Table1[[#This Row],[Bonus]]</f>
        <v>101733</v>
      </c>
      <c r="E1916" s="8">
        <v>97</v>
      </c>
      <c r="F1916" s="45">
        <v>47</v>
      </c>
      <c r="G1916" s="8" t="str" cm="1">
        <f t="array" ref="G1916">_xlfn.IFS(Table1[[#This Row],[Performance Score]]&gt;=80,"Excellent",Table1[[#This Row],[Performance Score]]&gt;=60,"Good",Table1[[#This Row],[Performance Score]]&gt;=40,"Need Improvement")</f>
        <v>Need Improvement</v>
      </c>
      <c r="H1916" s="29">
        <f>Table1[[#This Row],[Bonus]]/Table1[[#This Row],[Basic Salary]]</f>
        <v>0.38930161418075548</v>
      </c>
      <c r="I1916" s="8">
        <f ca="1">DATEDIF(Table1[[#This Row],[Date of Birth]],TODAY(),"y")</f>
        <v>35</v>
      </c>
      <c r="J1916" s="33">
        <v>42564</v>
      </c>
      <c r="K1916" s="33" t="str" cm="1">
        <f t="array" aca="1" ref="K1916" ca="1">_xlfn.IFS(L1916&lt;3,"Junior",L1916&lt;=7,"Mid-Level",L1916&gt;7,"Senior")</f>
        <v>Senior</v>
      </c>
      <c r="L1916" s="45">
        <f ca="1">INT(YEARFRAC(Table1[[#This Row],[Joining Date]],TODAY(),1))</f>
        <v>9</v>
      </c>
      <c r="M1916" s="25" t="str">
        <f t="shared" ca="1" si="29"/>
        <v>Yes</v>
      </c>
      <c r="N1916" s="25">
        <f>YEAR(Table1[[#This Row],[Joining Date]])</f>
        <v>2016</v>
      </c>
      <c r="O1916" s="45">
        <f>MONTH(Table1[[#This Row],[Joining Date]])</f>
        <v>7</v>
      </c>
      <c r="P1916" s="25">
        <f ca="1">NETWORKDAYS(Table1[[#This Row],[Joining Date]],TODAY())</f>
        <v>2599</v>
      </c>
      <c r="Q1916" s="25" t="str">
        <f>LEFT(Table1[[#This Row],[Department]],5)&amp;"-"&amp;RIGHT(Table1[[#This Row],[Employee ID]],3)</f>
        <v>Suppo-132</v>
      </c>
      <c r="R1916" s="25" t="str">
        <f>LEFT(Table1[[#This Row],[Department]],3)</f>
        <v>Sup</v>
      </c>
      <c r="S1916" s="36">
        <f>_xlfn.XLOOKUP(Table1[[#This Row],[City]],Table2[City],Table2[Bonus %])</f>
        <v>6</v>
      </c>
      <c r="U1916" s="48" t="str">
        <v xml:space="preserve">Aarav </v>
      </c>
      <c r="V1916" s="48" t="str">
        <v>Sharma</v>
      </c>
    </row>
    <row r="1917" spans="1:22" x14ac:dyDescent="0.35">
      <c r="A1917" s="9" t="s">
        <v>1443</v>
      </c>
      <c r="B1917" s="41" t="str">
        <f>LEFT(Table1[[#This Row],[Employee Name]],FIND(" ",Table1[[#This Row],[Employee Name]]))</f>
        <v xml:space="preserve">Meera </v>
      </c>
      <c r="C1917" s="41" t="str">
        <f>RIGHT(Table1[[#This Row],[Employee Name]],LEN(Table1[[#This Row],[Employee Name]])-FIND(" ",Table1[[#This Row],[Employee Name]]))</f>
        <v>Joshi</v>
      </c>
      <c r="D1917" s="23">
        <f>Table1[[#This Row],[Basic Salary]]+Table1[[#This Row],[Bonus]]</f>
        <v>101720</v>
      </c>
      <c r="E1917" s="10">
        <v>67</v>
      </c>
      <c r="F1917" s="46">
        <v>46</v>
      </c>
      <c r="G1917" s="10" t="str" cm="1">
        <f t="array" ref="G1917">_xlfn.IFS(Table1[[#This Row],[Performance Score]]&gt;=80,"Excellent",Table1[[#This Row],[Performance Score]]&gt;=60,"Good",Table1[[#This Row],[Performance Score]]&gt;=40,"Need Improvement")</f>
        <v>Need Improvement</v>
      </c>
      <c r="H1917" s="30">
        <f>Table1[[#This Row],[Bonus]]/Table1[[#This Row],[Basic Salary]]</f>
        <v>0.23033007970777847</v>
      </c>
      <c r="I1917" s="10">
        <f ca="1">DATEDIF(Table1[[#This Row],[Date of Birth]],TODAY(),"y")</f>
        <v>17</v>
      </c>
      <c r="J1917" s="34">
        <v>44582</v>
      </c>
      <c r="K1917" s="33" t="str" cm="1">
        <f t="array" aca="1" ref="K1917" ca="1">_xlfn.IFS(L1917&lt;3,"Junior",L1917&lt;=7,"Mid-Level",L1917&gt;7,"Senior")</f>
        <v>Mid-Level</v>
      </c>
      <c r="L1917" s="46">
        <f ca="1">INT(YEARFRAC(Table1[[#This Row],[Joining Date]],TODAY(),1))</f>
        <v>4</v>
      </c>
      <c r="M1917" s="25" t="str">
        <f t="shared" ca="1" si="29"/>
        <v>No</v>
      </c>
      <c r="N1917" s="26">
        <f>YEAR(Table1[[#This Row],[Joining Date]])</f>
        <v>2022</v>
      </c>
      <c r="O1917" s="46">
        <f>MONTH(Table1[[#This Row],[Joining Date]])</f>
        <v>1</v>
      </c>
      <c r="P1917" s="26">
        <f ca="1">NETWORKDAYS(Table1[[#This Row],[Joining Date]],TODAY())</f>
        <v>1157</v>
      </c>
      <c r="Q1917" s="26" t="str">
        <f>LEFT(Table1[[#This Row],[Department]],5)&amp;"-"&amp;RIGHT(Table1[[#This Row],[Employee ID]],3)</f>
        <v>Marke-387</v>
      </c>
      <c r="R1917" s="26" t="str">
        <f>LEFT(Table1[[#This Row],[Department]],3)</f>
        <v>Mar</v>
      </c>
      <c r="S1917" s="37">
        <f>_xlfn.XLOOKUP(Table1[[#This Row],[City]],Table2[City],Table2[Bonus %])</f>
        <v>7</v>
      </c>
      <c r="U1917" s="48" t="str">
        <v xml:space="preserve">Meera </v>
      </c>
      <c r="V1917" s="48" t="str">
        <v>Joshi</v>
      </c>
    </row>
    <row r="1918" spans="1:22" x14ac:dyDescent="0.35">
      <c r="A1918" s="7" t="s">
        <v>1744</v>
      </c>
      <c r="B1918" s="40" t="str">
        <f>LEFT(Table1[[#This Row],[Employee Name]],FIND(" ",Table1[[#This Row],[Employee Name]]))</f>
        <v xml:space="preserve">Meera </v>
      </c>
      <c r="C1918" s="40" t="str">
        <f>RIGHT(Table1[[#This Row],[Employee Name]],LEN(Table1[[#This Row],[Employee Name]])-FIND(" ",Table1[[#This Row],[Employee Name]]))</f>
        <v>Joshi</v>
      </c>
      <c r="D1918" s="22">
        <f>Table1[[#This Row],[Basic Salary]]+Table1[[#This Row],[Bonus]]</f>
        <v>101699</v>
      </c>
      <c r="E1918" s="8">
        <v>99</v>
      </c>
      <c r="F1918" s="45">
        <v>60</v>
      </c>
      <c r="G1918" s="8" t="str" cm="1">
        <f t="array" ref="G1918">_xlfn.IFS(Table1[[#This Row],[Performance Score]]&gt;=80,"Excellent",Table1[[#This Row],[Performance Score]]&gt;=60,"Good",Table1[[#This Row],[Performance Score]]&gt;=40,"Need Improvement")</f>
        <v>Good</v>
      </c>
      <c r="H1918" s="29">
        <f>Table1[[#This Row],[Bonus]]/Table1[[#This Row],[Basic Salary]]</f>
        <v>0.19181774501646529</v>
      </c>
      <c r="I1918" s="8">
        <f ca="1">DATEDIF(Table1[[#This Row],[Date of Birth]],TODAY(),"y")</f>
        <v>18</v>
      </c>
      <c r="J1918" s="33">
        <v>43373</v>
      </c>
      <c r="K1918" s="33" t="str" cm="1">
        <f t="array" aca="1" ref="K1918" ca="1">_xlfn.IFS(L1918&lt;3,"Junior",L1918&lt;=7,"Mid-Level",L1918&gt;7,"Senior")</f>
        <v>Mid-Level</v>
      </c>
      <c r="L1918" s="45">
        <f ca="1">INT(YEARFRAC(Table1[[#This Row],[Joining Date]],TODAY(),1))</f>
        <v>7</v>
      </c>
      <c r="M1918" s="25" t="str">
        <f t="shared" ca="1" si="29"/>
        <v>Yes</v>
      </c>
      <c r="N1918" s="25">
        <f>YEAR(Table1[[#This Row],[Joining Date]])</f>
        <v>2018</v>
      </c>
      <c r="O1918" s="45">
        <f>MONTH(Table1[[#This Row],[Joining Date]])</f>
        <v>9</v>
      </c>
      <c r="P1918" s="25">
        <f ca="1">NETWORKDAYS(Table1[[#This Row],[Joining Date]],TODAY())</f>
        <v>2021</v>
      </c>
      <c r="Q1918" s="25" t="str">
        <f>LEFT(Table1[[#This Row],[Department]],5)&amp;"-"&amp;RIGHT(Table1[[#This Row],[Employee ID]],3)</f>
        <v>IT-688</v>
      </c>
      <c r="R1918" s="25" t="str">
        <f>LEFT(Table1[[#This Row],[Department]],3)</f>
        <v>IT</v>
      </c>
      <c r="S1918" s="36">
        <f>_xlfn.XLOOKUP(Table1[[#This Row],[City]],Table2[City],Table2[Bonus %])</f>
        <v>6</v>
      </c>
      <c r="U1918" s="48" t="str">
        <v xml:space="preserve">Meera </v>
      </c>
      <c r="V1918" s="48" t="str">
        <v>Joshi</v>
      </c>
    </row>
    <row r="1919" spans="1:22" x14ac:dyDescent="0.35">
      <c r="A1919" s="9" t="s">
        <v>4245</v>
      </c>
      <c r="B1919" s="41" t="str">
        <f>LEFT(Table1[[#This Row],[Employee Name]],FIND(" ",Table1[[#This Row],[Employee Name]]))</f>
        <v xml:space="preserve">Nisha </v>
      </c>
      <c r="C1919" s="41" t="str">
        <f>RIGHT(Table1[[#This Row],[Employee Name]],LEN(Table1[[#This Row],[Employee Name]])-FIND(" ",Table1[[#This Row],[Employee Name]]))</f>
        <v>Kapoor</v>
      </c>
      <c r="D1919" s="23">
        <f>Table1[[#This Row],[Basic Salary]]+Table1[[#This Row],[Bonus]]</f>
        <v>101697</v>
      </c>
      <c r="E1919" s="10">
        <v>100</v>
      </c>
      <c r="F1919" s="46">
        <v>46</v>
      </c>
      <c r="G1919" s="10" t="str" cm="1">
        <f t="array" ref="G1919">_xlfn.IFS(Table1[[#This Row],[Performance Score]]&gt;=80,"Excellent",Table1[[#This Row],[Performance Score]]&gt;=60,"Good",Table1[[#This Row],[Performance Score]]&gt;=40,"Need Improvement")</f>
        <v>Need Improvement</v>
      </c>
      <c r="H1919" s="30">
        <f>Table1[[#This Row],[Bonus]]/Table1[[#This Row],[Basic Salary]]</f>
        <v>0.17598695622007909</v>
      </c>
      <c r="I1919" s="10">
        <f ca="1">DATEDIF(Table1[[#This Row],[Date of Birth]],TODAY(),"y")</f>
        <v>45</v>
      </c>
      <c r="J1919" s="34">
        <v>43784</v>
      </c>
      <c r="K1919" s="33" t="str" cm="1">
        <f t="array" aca="1" ref="K1919" ca="1">_xlfn.IFS(L1919&lt;3,"Junior",L1919&lt;=7,"Mid-Level",L1919&gt;7,"Senior")</f>
        <v>Mid-Level</v>
      </c>
      <c r="L1919" s="46">
        <f ca="1">INT(YEARFRAC(Table1[[#This Row],[Joining Date]],TODAY(),1))</f>
        <v>6</v>
      </c>
      <c r="M1919" s="25" t="str">
        <f t="shared" ca="1" si="29"/>
        <v>Yes</v>
      </c>
      <c r="N1919" s="26">
        <f>YEAR(Table1[[#This Row],[Joining Date]])</f>
        <v>2019</v>
      </c>
      <c r="O1919" s="46">
        <f>MONTH(Table1[[#This Row],[Joining Date]])</f>
        <v>11</v>
      </c>
      <c r="P1919" s="26">
        <f ca="1">NETWORKDAYS(Table1[[#This Row],[Joining Date]],TODAY())</f>
        <v>1727</v>
      </c>
      <c r="Q1919" s="26" t="str">
        <f>LEFT(Table1[[#This Row],[Department]],5)&amp;"-"&amp;RIGHT(Table1[[#This Row],[Employee ID]],3)</f>
        <v>IT-189</v>
      </c>
      <c r="R1919" s="26" t="str">
        <f>LEFT(Table1[[#This Row],[Department]],3)</f>
        <v>IT</v>
      </c>
      <c r="S1919" s="37">
        <f>_xlfn.XLOOKUP(Table1[[#This Row],[City]],Table2[City],Table2[Bonus %])</f>
        <v>5</v>
      </c>
      <c r="U1919" s="48" t="str">
        <v xml:space="preserve">Nisha </v>
      </c>
      <c r="V1919" s="48" t="str">
        <v>Kapoor</v>
      </c>
    </row>
    <row r="1920" spans="1:22" x14ac:dyDescent="0.35">
      <c r="A1920" s="7" t="s">
        <v>1405</v>
      </c>
      <c r="B1920" s="40" t="str">
        <f>LEFT(Table1[[#This Row],[Employee Name]],FIND(" ",Table1[[#This Row],[Employee Name]]))</f>
        <v xml:space="preserve">Ajay </v>
      </c>
      <c r="C1920" s="40" t="str">
        <f>RIGHT(Table1[[#This Row],[Employee Name]],LEN(Table1[[#This Row],[Employee Name]])-FIND(" ",Table1[[#This Row],[Employee Name]]))</f>
        <v>Singh</v>
      </c>
      <c r="D1920" s="22">
        <f>Table1[[#This Row],[Basic Salary]]+Table1[[#This Row],[Bonus]]</f>
        <v>101688</v>
      </c>
      <c r="E1920" s="8">
        <v>62</v>
      </c>
      <c r="F1920" s="45">
        <v>53</v>
      </c>
      <c r="G1920" s="8" t="str" cm="1">
        <f t="array" ref="G1920">_xlfn.IFS(Table1[[#This Row],[Performance Score]]&gt;=80,"Excellent",Table1[[#This Row],[Performance Score]]&gt;=60,"Good",Table1[[#This Row],[Performance Score]]&gt;=40,"Need Improvement")</f>
        <v>Need Improvement</v>
      </c>
      <c r="H1920" s="29">
        <f>Table1[[#This Row],[Bonus]]/Table1[[#This Row],[Basic Salary]]</f>
        <v>0.12326436832396248</v>
      </c>
      <c r="I1920" s="8">
        <f ca="1">DATEDIF(Table1[[#This Row],[Date of Birth]],TODAY(),"y")</f>
        <v>40</v>
      </c>
      <c r="J1920" s="33">
        <v>42947</v>
      </c>
      <c r="K1920" s="33" t="str" cm="1">
        <f t="array" aca="1" ref="K1920" ca="1">_xlfn.IFS(L1920&lt;3,"Junior",L1920&lt;=7,"Mid-Level",L1920&gt;7,"Senior")</f>
        <v>Senior</v>
      </c>
      <c r="L1920" s="45">
        <f ca="1">INT(YEARFRAC(Table1[[#This Row],[Joining Date]],TODAY(),1))</f>
        <v>8</v>
      </c>
      <c r="M1920" s="25" t="str">
        <f t="shared" ca="1" si="29"/>
        <v>Yes</v>
      </c>
      <c r="N1920" s="25">
        <f>YEAR(Table1[[#This Row],[Joining Date]])</f>
        <v>2017</v>
      </c>
      <c r="O1920" s="45">
        <f>MONTH(Table1[[#This Row],[Joining Date]])</f>
        <v>7</v>
      </c>
      <c r="P1920" s="25">
        <f ca="1">NETWORKDAYS(Table1[[#This Row],[Joining Date]],TODAY())</f>
        <v>2326</v>
      </c>
      <c r="Q1920" s="25" t="str">
        <f>LEFT(Table1[[#This Row],[Department]],5)&amp;"-"&amp;RIGHT(Table1[[#This Row],[Employee ID]],3)</f>
        <v>HR-349</v>
      </c>
      <c r="R1920" s="25" t="str">
        <f>LEFT(Table1[[#This Row],[Department]],3)</f>
        <v>HR</v>
      </c>
      <c r="S1920" s="36">
        <f>_xlfn.XLOOKUP(Table1[[#This Row],[City]],Table2[City],Table2[Bonus %])</f>
        <v>6</v>
      </c>
      <c r="U1920" s="48" t="str">
        <v xml:space="preserve">Ajay </v>
      </c>
      <c r="V1920" s="48" t="str">
        <v>Singh</v>
      </c>
    </row>
    <row r="1921" spans="1:22" x14ac:dyDescent="0.35">
      <c r="A1921" s="9" t="s">
        <v>4768</v>
      </c>
      <c r="B1921" s="41" t="str">
        <f>LEFT(Table1[[#This Row],[Employee Name]],FIND(" ",Table1[[#This Row],[Employee Name]]))</f>
        <v xml:space="preserve">Ajay </v>
      </c>
      <c r="C1921" s="41" t="str">
        <f>RIGHT(Table1[[#This Row],[Employee Name]],LEN(Table1[[#This Row],[Employee Name]])-FIND(" ",Table1[[#This Row],[Employee Name]]))</f>
        <v>Singh</v>
      </c>
      <c r="D1921" s="23">
        <f>Table1[[#This Row],[Basic Salary]]+Table1[[#This Row],[Bonus]]</f>
        <v>101686</v>
      </c>
      <c r="E1921" s="10">
        <v>73</v>
      </c>
      <c r="F1921" s="46">
        <v>71</v>
      </c>
      <c r="G1921" s="10" t="str" cm="1">
        <f t="array" ref="G1921">_xlfn.IFS(Table1[[#This Row],[Performance Score]]&gt;=80,"Excellent",Table1[[#This Row],[Performance Score]]&gt;=60,"Good",Table1[[#This Row],[Performance Score]]&gt;=40,"Need Improvement")</f>
        <v>Good</v>
      </c>
      <c r="H1921" s="30">
        <f>Table1[[#This Row],[Bonus]]/Table1[[#This Row],[Basic Salary]]</f>
        <v>0.33718193175093697</v>
      </c>
      <c r="I1921" s="10">
        <f ca="1">DATEDIF(Table1[[#This Row],[Date of Birth]],TODAY(),"y")</f>
        <v>29</v>
      </c>
      <c r="J1921" s="34">
        <v>42546</v>
      </c>
      <c r="K1921" s="33" t="str" cm="1">
        <f t="array" aca="1" ref="K1921" ca="1">_xlfn.IFS(L1921&lt;3,"Junior",L1921&lt;=7,"Mid-Level",L1921&gt;7,"Senior")</f>
        <v>Senior</v>
      </c>
      <c r="L1921" s="46">
        <f ca="1">INT(YEARFRAC(Table1[[#This Row],[Joining Date]],TODAY(),1))</f>
        <v>10</v>
      </c>
      <c r="M1921" s="25" t="str">
        <f t="shared" ca="1" si="29"/>
        <v>Yes</v>
      </c>
      <c r="N1921" s="26">
        <f>YEAR(Table1[[#This Row],[Joining Date]])</f>
        <v>2016</v>
      </c>
      <c r="O1921" s="46">
        <f>MONTH(Table1[[#This Row],[Joining Date]])</f>
        <v>6</v>
      </c>
      <c r="P1921" s="26">
        <f ca="1">NETWORKDAYS(Table1[[#This Row],[Joining Date]],TODAY())</f>
        <v>2611</v>
      </c>
      <c r="Q1921" s="26" t="str">
        <f>LEFT(Table1[[#This Row],[Department]],5)&amp;"-"&amp;RIGHT(Table1[[#This Row],[Employee ID]],3)</f>
        <v>IT-712</v>
      </c>
      <c r="R1921" s="26" t="str">
        <f>LEFT(Table1[[#This Row],[Department]],3)</f>
        <v>IT</v>
      </c>
      <c r="S1921" s="37">
        <f>_xlfn.XLOOKUP(Table1[[#This Row],[City]],Table2[City],Table2[Bonus %])</f>
        <v>6</v>
      </c>
      <c r="U1921" s="48" t="str">
        <v xml:space="preserve">Ajay </v>
      </c>
      <c r="V1921" s="48" t="str">
        <v>Singh</v>
      </c>
    </row>
    <row r="1922" spans="1:22" x14ac:dyDescent="0.35">
      <c r="A1922" s="7" t="s">
        <v>942</v>
      </c>
      <c r="B1922" s="40" t="str">
        <f>LEFT(Table1[[#This Row],[Employee Name]],FIND(" ",Table1[[#This Row],[Employee Name]]))</f>
        <v xml:space="preserve">Karan </v>
      </c>
      <c r="C1922" s="40" t="str">
        <f>RIGHT(Table1[[#This Row],[Employee Name]],LEN(Table1[[#This Row],[Employee Name]])-FIND(" ",Table1[[#This Row],[Employee Name]]))</f>
        <v>Malhotra</v>
      </c>
      <c r="D1922" s="22">
        <f>Table1[[#This Row],[Basic Salary]]+Table1[[#This Row],[Bonus]]</f>
        <v>101615</v>
      </c>
      <c r="E1922" s="8">
        <v>88</v>
      </c>
      <c r="F1922" s="45">
        <v>83</v>
      </c>
      <c r="G1922" s="8" t="str" cm="1">
        <f t="array" ref="G1922">_xlfn.IFS(Table1[[#This Row],[Performance Score]]&gt;=80,"Excellent",Table1[[#This Row],[Performance Score]]&gt;=60,"Good",Table1[[#This Row],[Performance Score]]&gt;=40,"Need Improvement")</f>
        <v>Excellent</v>
      </c>
      <c r="H1922" s="29">
        <f>Table1[[#This Row],[Bonus]]/Table1[[#This Row],[Basic Salary]]</f>
        <v>6.2907291764730491E-2</v>
      </c>
      <c r="I1922" s="8">
        <f ca="1">DATEDIF(Table1[[#This Row],[Date of Birth]],TODAY(),"y")</f>
        <v>43</v>
      </c>
      <c r="J1922" s="33">
        <v>44672</v>
      </c>
      <c r="K1922" s="33" t="str" cm="1">
        <f t="array" aca="1" ref="K1922" ca="1">_xlfn.IFS(L1922&lt;3,"Junior",L1922&lt;=7,"Mid-Level",L1922&gt;7,"Senior")</f>
        <v>Mid-Level</v>
      </c>
      <c r="L1922" s="45">
        <f ca="1">INT(YEARFRAC(Table1[[#This Row],[Joining Date]],TODAY(),1))</f>
        <v>4</v>
      </c>
      <c r="M1922" s="25" t="str">
        <f t="shared" ref="M1922:M1985" ca="1" si="30">IF(L1922&gt;5,"Yes","No")</f>
        <v>No</v>
      </c>
      <c r="N1922" s="25">
        <f>YEAR(Table1[[#This Row],[Joining Date]])</f>
        <v>2022</v>
      </c>
      <c r="O1922" s="45">
        <f>MONTH(Table1[[#This Row],[Joining Date]])</f>
        <v>4</v>
      </c>
      <c r="P1922" s="25">
        <f ca="1">NETWORKDAYS(Table1[[#This Row],[Joining Date]],TODAY())</f>
        <v>1093</v>
      </c>
      <c r="Q1922" s="25" t="str">
        <f>LEFT(Table1[[#This Row],[Department]],5)&amp;"-"&amp;RIGHT(Table1[[#This Row],[Employee ID]],3)</f>
        <v>Suppo-886</v>
      </c>
      <c r="R1922" s="25" t="str">
        <f>LEFT(Table1[[#This Row],[Department]],3)</f>
        <v>Sup</v>
      </c>
      <c r="S1922" s="36">
        <f>_xlfn.XLOOKUP(Table1[[#This Row],[City]],Table2[City],Table2[Bonus %])</f>
        <v>5</v>
      </c>
      <c r="U1922" s="48" t="str">
        <v xml:space="preserve">Karan </v>
      </c>
      <c r="V1922" s="48" t="str">
        <v>Malhotra</v>
      </c>
    </row>
    <row r="1923" spans="1:22" x14ac:dyDescent="0.35">
      <c r="A1923" s="9" t="s">
        <v>3648</v>
      </c>
      <c r="B1923" s="41" t="str">
        <f>LEFT(Table1[[#This Row],[Employee Name]],FIND(" ",Table1[[#This Row],[Employee Name]]))</f>
        <v xml:space="preserve">Krishna </v>
      </c>
      <c r="C1923" s="41" t="str">
        <f>RIGHT(Table1[[#This Row],[Employee Name]],LEN(Table1[[#This Row],[Employee Name]])-FIND(" ",Table1[[#This Row],[Employee Name]]))</f>
        <v>Chaitanya</v>
      </c>
      <c r="D1923" s="23">
        <f>Table1[[#This Row],[Basic Salary]]+Table1[[#This Row],[Bonus]]</f>
        <v>101613</v>
      </c>
      <c r="E1923" s="10">
        <v>77</v>
      </c>
      <c r="F1923" s="46">
        <v>91</v>
      </c>
      <c r="G1923" s="10" t="str" cm="1">
        <f t="array" ref="G1923">_xlfn.IFS(Table1[[#This Row],[Performance Score]]&gt;=80,"Excellent",Table1[[#This Row],[Performance Score]]&gt;=60,"Good",Table1[[#This Row],[Performance Score]]&gt;=40,"Need Improvement")</f>
        <v>Excellent</v>
      </c>
      <c r="H1923" s="30">
        <f>Table1[[#This Row],[Bonus]]/Table1[[#This Row],[Basic Salary]]</f>
        <v>0.16489928808079882</v>
      </c>
      <c r="I1923" s="10">
        <f ca="1">DATEDIF(Table1[[#This Row],[Date of Birth]],TODAY(),"y")</f>
        <v>43</v>
      </c>
      <c r="J1923" s="34">
        <v>43428</v>
      </c>
      <c r="K1923" s="33" t="str" cm="1">
        <f t="array" aca="1" ref="K1923" ca="1">_xlfn.IFS(L1923&lt;3,"Junior",L1923&lt;=7,"Mid-Level",L1923&gt;7,"Senior")</f>
        <v>Mid-Level</v>
      </c>
      <c r="L1923" s="46">
        <f ca="1">INT(YEARFRAC(Table1[[#This Row],[Joining Date]],TODAY(),1))</f>
        <v>7</v>
      </c>
      <c r="M1923" s="25" t="str">
        <f t="shared" ca="1" si="30"/>
        <v>Yes</v>
      </c>
      <c r="N1923" s="26">
        <f>YEAR(Table1[[#This Row],[Joining Date]])</f>
        <v>2018</v>
      </c>
      <c r="O1923" s="46">
        <f>MONTH(Table1[[#This Row],[Joining Date]])</f>
        <v>11</v>
      </c>
      <c r="P1923" s="26">
        <f ca="1">NETWORKDAYS(Table1[[#This Row],[Joining Date]],TODAY())</f>
        <v>1981</v>
      </c>
      <c r="Q1923" s="26" t="str">
        <f>LEFT(Table1[[#This Row],[Department]],5)&amp;"-"&amp;RIGHT(Table1[[#This Row],[Employee ID]],3)</f>
        <v>Opera-592</v>
      </c>
      <c r="R1923" s="26" t="str">
        <f>LEFT(Table1[[#This Row],[Department]],3)</f>
        <v>Ope</v>
      </c>
      <c r="S1923" s="37">
        <f>_xlfn.XLOOKUP(Table1[[#This Row],[City]],Table2[City],Table2[Bonus %])</f>
        <v>6</v>
      </c>
      <c r="U1923" s="48" t="str">
        <v xml:space="preserve">Krishna </v>
      </c>
      <c r="V1923" s="48" t="str">
        <v>Chaitanya</v>
      </c>
    </row>
    <row r="1924" spans="1:22" x14ac:dyDescent="0.35">
      <c r="A1924" s="7" t="s">
        <v>1823</v>
      </c>
      <c r="B1924" s="40" t="str">
        <f>LEFT(Table1[[#This Row],[Employee Name]],FIND(" ",Table1[[#This Row],[Employee Name]]))</f>
        <v xml:space="preserve">Ananya </v>
      </c>
      <c r="C1924" s="40" t="str">
        <f>RIGHT(Table1[[#This Row],[Employee Name]],LEN(Table1[[#This Row],[Employee Name]])-FIND(" ",Table1[[#This Row],[Employee Name]]))</f>
        <v>Rao</v>
      </c>
      <c r="D1924" s="22">
        <f>Table1[[#This Row],[Basic Salary]]+Table1[[#This Row],[Bonus]]</f>
        <v>101578</v>
      </c>
      <c r="E1924" s="8">
        <v>64</v>
      </c>
      <c r="F1924" s="45">
        <v>46</v>
      </c>
      <c r="G1924" s="8" t="str" cm="1">
        <f t="array" ref="G1924">_xlfn.IFS(Table1[[#This Row],[Performance Score]]&gt;=80,"Excellent",Table1[[#This Row],[Performance Score]]&gt;=60,"Good",Table1[[#This Row],[Performance Score]]&gt;=40,"Need Improvement")</f>
        <v>Need Improvement</v>
      </c>
      <c r="H1924" s="29">
        <f>Table1[[#This Row],[Bonus]]/Table1[[#This Row],[Basic Salary]]</f>
        <v>0.28501669871470497</v>
      </c>
      <c r="I1924" s="8">
        <f ca="1">DATEDIF(Table1[[#This Row],[Date of Birth]],TODAY(),"y")</f>
        <v>25</v>
      </c>
      <c r="J1924" s="33">
        <v>42844</v>
      </c>
      <c r="K1924" s="33" t="str" cm="1">
        <f t="array" aca="1" ref="K1924" ca="1">_xlfn.IFS(L1924&lt;3,"Junior",L1924&lt;=7,"Mid-Level",L1924&gt;7,"Senior")</f>
        <v>Senior</v>
      </c>
      <c r="L1924" s="45">
        <f ca="1">INT(YEARFRAC(Table1[[#This Row],[Joining Date]],TODAY(),1))</f>
        <v>9</v>
      </c>
      <c r="M1924" s="25" t="str">
        <f t="shared" ca="1" si="30"/>
        <v>Yes</v>
      </c>
      <c r="N1924" s="25">
        <f>YEAR(Table1[[#This Row],[Joining Date]])</f>
        <v>2017</v>
      </c>
      <c r="O1924" s="45">
        <f>MONTH(Table1[[#This Row],[Joining Date]])</f>
        <v>4</v>
      </c>
      <c r="P1924" s="25">
        <f ca="1">NETWORKDAYS(Table1[[#This Row],[Joining Date]],TODAY())</f>
        <v>2399</v>
      </c>
      <c r="Q1924" s="25" t="str">
        <f>LEFT(Table1[[#This Row],[Department]],5)&amp;"-"&amp;RIGHT(Table1[[#This Row],[Employee ID]],3)</f>
        <v>Suppo-767</v>
      </c>
      <c r="R1924" s="25" t="str">
        <f>LEFT(Table1[[#This Row],[Department]],3)</f>
        <v>Sup</v>
      </c>
      <c r="S1924" s="36">
        <f>_xlfn.XLOOKUP(Table1[[#This Row],[City]],Table2[City],Table2[Bonus %])</f>
        <v>6</v>
      </c>
      <c r="U1924" s="48" t="str">
        <v xml:space="preserve">Ananya </v>
      </c>
      <c r="V1924" s="48" t="str">
        <v>Rao</v>
      </c>
    </row>
    <row r="1925" spans="1:22" x14ac:dyDescent="0.35">
      <c r="A1925" s="9" t="s">
        <v>3294</v>
      </c>
      <c r="B1925" s="41" t="str">
        <f>LEFT(Table1[[#This Row],[Employee Name]],FIND(" ",Table1[[#This Row],[Employee Name]]))</f>
        <v xml:space="preserve">Gayathri </v>
      </c>
      <c r="C1925" s="41" t="str">
        <f>RIGHT(Table1[[#This Row],[Employee Name]],LEN(Table1[[#This Row],[Employee Name]])-FIND(" ",Table1[[#This Row],[Employee Name]]))</f>
        <v>Iyer</v>
      </c>
      <c r="D1925" s="23">
        <f>Table1[[#This Row],[Basic Salary]]+Table1[[#This Row],[Bonus]]</f>
        <v>101551</v>
      </c>
      <c r="E1925" s="10">
        <v>97</v>
      </c>
      <c r="F1925" s="46">
        <v>98</v>
      </c>
      <c r="G1925" s="10" t="str" cm="1">
        <f t="array" ref="G1925">_xlfn.IFS(Table1[[#This Row],[Performance Score]]&gt;=80,"Excellent",Table1[[#This Row],[Performance Score]]&gt;=60,"Good",Table1[[#This Row],[Performance Score]]&gt;=40,"Need Improvement")</f>
        <v>Excellent</v>
      </c>
      <c r="H1925" s="30">
        <f>Table1[[#This Row],[Bonus]]/Table1[[#This Row],[Basic Salary]]</f>
        <v>0.11277791779440932</v>
      </c>
      <c r="I1925" s="10">
        <f ca="1">DATEDIF(Table1[[#This Row],[Date of Birth]],TODAY(),"y")</f>
        <v>31</v>
      </c>
      <c r="J1925" s="34">
        <v>44403</v>
      </c>
      <c r="K1925" s="33" t="str" cm="1">
        <f t="array" aca="1" ref="K1925" ca="1">_xlfn.IFS(L1925&lt;3,"Junior",L1925&lt;=7,"Mid-Level",L1925&gt;7,"Senior")</f>
        <v>Mid-Level</v>
      </c>
      <c r="L1925" s="46">
        <f ca="1">INT(YEARFRAC(Table1[[#This Row],[Joining Date]],TODAY(),1))</f>
        <v>4</v>
      </c>
      <c r="M1925" s="25" t="str">
        <f t="shared" ca="1" si="30"/>
        <v>No</v>
      </c>
      <c r="N1925" s="26">
        <f>YEAR(Table1[[#This Row],[Joining Date]])</f>
        <v>2021</v>
      </c>
      <c r="O1925" s="46">
        <f>MONTH(Table1[[#This Row],[Joining Date]])</f>
        <v>7</v>
      </c>
      <c r="P1925" s="26">
        <f ca="1">NETWORKDAYS(Table1[[#This Row],[Joining Date]],TODAY())</f>
        <v>1286</v>
      </c>
      <c r="Q1925" s="26" t="str">
        <f>LEFT(Table1[[#This Row],[Department]],5)&amp;"-"&amp;RIGHT(Table1[[#This Row],[Employee ID]],3)</f>
        <v>Suppo-238</v>
      </c>
      <c r="R1925" s="26" t="str">
        <f>LEFT(Table1[[#This Row],[Department]],3)</f>
        <v>Sup</v>
      </c>
      <c r="S1925" s="37">
        <f>_xlfn.XLOOKUP(Table1[[#This Row],[City]],Table2[City],Table2[Bonus %])</f>
        <v>5</v>
      </c>
      <c r="U1925" s="48" t="str">
        <v xml:space="preserve">Gayathri </v>
      </c>
      <c r="V1925" s="48" t="str">
        <v>Iyer</v>
      </c>
    </row>
    <row r="1926" spans="1:22" x14ac:dyDescent="0.35">
      <c r="A1926" s="7" t="s">
        <v>3115</v>
      </c>
      <c r="B1926" s="40" t="str">
        <f>LEFT(Table1[[#This Row],[Employee Name]],FIND(" ",Table1[[#This Row],[Employee Name]]))</f>
        <v xml:space="preserve">Ananya </v>
      </c>
      <c r="C1926" s="40" t="str">
        <f>RIGHT(Table1[[#This Row],[Employee Name]],LEN(Table1[[#This Row],[Employee Name]])-FIND(" ",Table1[[#This Row],[Employee Name]]))</f>
        <v>Rao</v>
      </c>
      <c r="D1926" s="22">
        <f>Table1[[#This Row],[Basic Salary]]+Table1[[#This Row],[Bonus]]</f>
        <v>101521</v>
      </c>
      <c r="E1926" s="8">
        <v>61</v>
      </c>
      <c r="F1926" s="45">
        <v>56</v>
      </c>
      <c r="G1926" s="8" t="str" cm="1">
        <f t="array" ref="G1926">_xlfn.IFS(Table1[[#This Row],[Performance Score]]&gt;=80,"Excellent",Table1[[#This Row],[Performance Score]]&gt;=60,"Good",Table1[[#This Row],[Performance Score]]&gt;=40,"Need Improvement")</f>
        <v>Need Improvement</v>
      </c>
      <c r="H1926" s="29">
        <f>Table1[[#This Row],[Bonus]]/Table1[[#This Row],[Basic Salary]]</f>
        <v>0.16288473213365254</v>
      </c>
      <c r="I1926" s="8">
        <f ca="1">DATEDIF(Table1[[#This Row],[Date of Birth]],TODAY(),"y")</f>
        <v>21</v>
      </c>
      <c r="J1926" s="33">
        <v>43724</v>
      </c>
      <c r="K1926" s="33" t="str" cm="1">
        <f t="array" aca="1" ref="K1926" ca="1">_xlfn.IFS(L1926&lt;3,"Junior",L1926&lt;=7,"Mid-Level",L1926&gt;7,"Senior")</f>
        <v>Mid-Level</v>
      </c>
      <c r="L1926" s="45">
        <f ca="1">INT(YEARFRAC(Table1[[#This Row],[Joining Date]],TODAY(),1))</f>
        <v>6</v>
      </c>
      <c r="M1926" s="25" t="str">
        <f t="shared" ca="1" si="30"/>
        <v>Yes</v>
      </c>
      <c r="N1926" s="25">
        <f>YEAR(Table1[[#This Row],[Joining Date]])</f>
        <v>2019</v>
      </c>
      <c r="O1926" s="45">
        <f>MONTH(Table1[[#This Row],[Joining Date]])</f>
        <v>9</v>
      </c>
      <c r="P1926" s="25">
        <f ca="1">NETWORKDAYS(Table1[[#This Row],[Joining Date]],TODAY())</f>
        <v>1771</v>
      </c>
      <c r="Q1926" s="25" t="str">
        <f>LEFT(Table1[[#This Row],[Department]],5)&amp;"-"&amp;RIGHT(Table1[[#This Row],[Employee ID]],3)</f>
        <v>IT-059</v>
      </c>
      <c r="R1926" s="25" t="str">
        <f>LEFT(Table1[[#This Row],[Department]],3)</f>
        <v>IT</v>
      </c>
      <c r="S1926" s="36">
        <f>_xlfn.XLOOKUP(Table1[[#This Row],[City]],Table2[City],Table2[Bonus %])</f>
        <v>5</v>
      </c>
      <c r="U1926" s="48" t="str">
        <v xml:space="preserve">Ananya </v>
      </c>
      <c r="V1926" s="48" t="str">
        <v>Rao</v>
      </c>
    </row>
    <row r="1927" spans="1:22" x14ac:dyDescent="0.35">
      <c r="A1927" s="9" t="s">
        <v>4779</v>
      </c>
      <c r="B1927" s="41" t="str">
        <f>LEFT(Table1[[#This Row],[Employee Name]],FIND(" ",Table1[[#This Row],[Employee Name]]))</f>
        <v xml:space="preserve">Karan </v>
      </c>
      <c r="C1927" s="41" t="str">
        <f>RIGHT(Table1[[#This Row],[Employee Name]],LEN(Table1[[#This Row],[Employee Name]])-FIND(" ",Table1[[#This Row],[Employee Name]]))</f>
        <v>Malhotra</v>
      </c>
      <c r="D1927" s="23">
        <f>Table1[[#This Row],[Basic Salary]]+Table1[[#This Row],[Bonus]]</f>
        <v>101519</v>
      </c>
      <c r="E1927" s="10">
        <v>90</v>
      </c>
      <c r="F1927" s="46">
        <v>79</v>
      </c>
      <c r="G1927" s="10" t="str" cm="1">
        <f t="array" ref="G1927">_xlfn.IFS(Table1[[#This Row],[Performance Score]]&gt;=80,"Excellent",Table1[[#This Row],[Performance Score]]&gt;=60,"Good",Table1[[#This Row],[Performance Score]]&gt;=40,"Need Improvement")</f>
        <v>Good</v>
      </c>
      <c r="H1927" s="30">
        <f>Table1[[#This Row],[Bonus]]/Table1[[#This Row],[Basic Salary]]</f>
        <v>7.4400194731661887E-2</v>
      </c>
      <c r="I1927" s="10">
        <f ca="1">DATEDIF(Table1[[#This Row],[Date of Birth]],TODAY(),"y")</f>
        <v>25</v>
      </c>
      <c r="J1927" s="34">
        <v>44516</v>
      </c>
      <c r="K1927" s="33" t="str" cm="1">
        <f t="array" aca="1" ref="K1927" ca="1">_xlfn.IFS(L1927&lt;3,"Junior",L1927&lt;=7,"Mid-Level",L1927&gt;7,"Senior")</f>
        <v>Mid-Level</v>
      </c>
      <c r="L1927" s="46">
        <f ca="1">INT(YEARFRAC(Table1[[#This Row],[Joining Date]],TODAY(),1))</f>
        <v>4</v>
      </c>
      <c r="M1927" s="25" t="str">
        <f t="shared" ca="1" si="30"/>
        <v>No</v>
      </c>
      <c r="N1927" s="26">
        <f>YEAR(Table1[[#This Row],[Joining Date]])</f>
        <v>2021</v>
      </c>
      <c r="O1927" s="46">
        <f>MONTH(Table1[[#This Row],[Joining Date]])</f>
        <v>11</v>
      </c>
      <c r="P1927" s="26">
        <f ca="1">NETWORKDAYS(Table1[[#This Row],[Joining Date]],TODAY())</f>
        <v>1205</v>
      </c>
      <c r="Q1927" s="26" t="str">
        <f>LEFT(Table1[[#This Row],[Department]],5)&amp;"-"&amp;RIGHT(Table1[[#This Row],[Employee ID]],3)</f>
        <v>Sales-723</v>
      </c>
      <c r="R1927" s="26" t="str">
        <f>LEFT(Table1[[#This Row],[Department]],3)</f>
        <v>Sal</v>
      </c>
      <c r="S1927" s="37">
        <f>_xlfn.XLOOKUP(Table1[[#This Row],[City]],Table2[City],Table2[Bonus %])</f>
        <v>4</v>
      </c>
      <c r="U1927" s="48" t="str">
        <v xml:space="preserve">Karan </v>
      </c>
      <c r="V1927" s="48" t="str">
        <v>Malhotra</v>
      </c>
    </row>
    <row r="1928" spans="1:22" x14ac:dyDescent="0.35">
      <c r="A1928" s="7" t="s">
        <v>1869</v>
      </c>
      <c r="B1928" s="40" t="str">
        <f>LEFT(Table1[[#This Row],[Employee Name]],FIND(" ",Table1[[#This Row],[Employee Name]]))</f>
        <v xml:space="preserve">Aditya </v>
      </c>
      <c r="C1928" s="40" t="str">
        <f>RIGHT(Table1[[#This Row],[Employee Name]],LEN(Table1[[#This Row],[Employee Name]])-FIND(" ",Table1[[#This Row],[Employee Name]]))</f>
        <v>Kapoor</v>
      </c>
      <c r="D1928" s="22">
        <f>Table1[[#This Row],[Basic Salary]]+Table1[[#This Row],[Bonus]]</f>
        <v>101477</v>
      </c>
      <c r="E1928" s="8">
        <v>93</v>
      </c>
      <c r="F1928" s="45">
        <v>97</v>
      </c>
      <c r="G1928" s="8" t="str" cm="1">
        <f t="array" ref="G1928">_xlfn.IFS(Table1[[#This Row],[Performance Score]]&gt;=80,"Excellent",Table1[[#This Row],[Performance Score]]&gt;=60,"Good",Table1[[#This Row],[Performance Score]]&gt;=40,"Need Improvement")</f>
        <v>Excellent</v>
      </c>
      <c r="H1928" s="29">
        <f>Table1[[#This Row],[Bonus]]/Table1[[#This Row],[Basic Salary]]</f>
        <v>0.29481192262542744</v>
      </c>
      <c r="I1928" s="8">
        <f ca="1">DATEDIF(Table1[[#This Row],[Date of Birth]],TODAY(),"y")</f>
        <v>24</v>
      </c>
      <c r="J1928" s="33">
        <v>45940</v>
      </c>
      <c r="K1928" s="33" t="str" cm="1">
        <f t="array" aca="1" ref="K1928" ca="1">_xlfn.IFS(L1928&lt;3,"Junior",L1928&lt;=7,"Mid-Level",L1928&gt;7,"Senior")</f>
        <v>Junior</v>
      </c>
      <c r="L1928" s="45">
        <f ca="1">INT(YEARFRAC(Table1[[#This Row],[Joining Date]],TODAY(),1))</f>
        <v>0</v>
      </c>
      <c r="M1928" s="25" t="str">
        <f t="shared" ca="1" si="30"/>
        <v>No</v>
      </c>
      <c r="N1928" s="25">
        <f>YEAR(Table1[[#This Row],[Joining Date]])</f>
        <v>2025</v>
      </c>
      <c r="O1928" s="45">
        <f>MONTH(Table1[[#This Row],[Joining Date]])</f>
        <v>10</v>
      </c>
      <c r="P1928" s="25">
        <f ca="1">NETWORKDAYS(Table1[[#This Row],[Joining Date]],TODAY())</f>
        <v>187</v>
      </c>
      <c r="Q1928" s="25" t="str">
        <f>LEFT(Table1[[#This Row],[Department]],5)&amp;"-"&amp;RIGHT(Table1[[#This Row],[Employee ID]],3)</f>
        <v>HR-813</v>
      </c>
      <c r="R1928" s="25" t="str">
        <f>LEFT(Table1[[#This Row],[Department]],3)</f>
        <v>HR</v>
      </c>
      <c r="S1928" s="36">
        <f>_xlfn.XLOOKUP(Table1[[#This Row],[City]],Table2[City],Table2[Bonus %])</f>
        <v>5</v>
      </c>
      <c r="U1928" s="48" t="str">
        <v xml:space="preserve">Aditya </v>
      </c>
      <c r="V1928" s="48" t="str">
        <v>Kapoor</v>
      </c>
    </row>
    <row r="1929" spans="1:22" x14ac:dyDescent="0.35">
      <c r="A1929" s="9" t="s">
        <v>1051</v>
      </c>
      <c r="B1929" s="41" t="str">
        <f>LEFT(Table1[[#This Row],[Employee Name]],FIND(" ",Table1[[#This Row],[Employee Name]]))</f>
        <v xml:space="preserve">Ananya </v>
      </c>
      <c r="C1929" s="41" t="str">
        <f>RIGHT(Table1[[#This Row],[Employee Name]],LEN(Table1[[#This Row],[Employee Name]])-FIND(" ",Table1[[#This Row],[Employee Name]]))</f>
        <v>Rao</v>
      </c>
      <c r="D1929" s="23">
        <f>Table1[[#This Row],[Basic Salary]]+Table1[[#This Row],[Bonus]]</f>
        <v>101450</v>
      </c>
      <c r="E1929" s="10">
        <v>95</v>
      </c>
      <c r="F1929" s="46">
        <v>94</v>
      </c>
      <c r="G1929" s="10" t="str" cm="1">
        <f t="array" ref="G1929">_xlfn.IFS(Table1[[#This Row],[Performance Score]]&gt;=80,"Excellent",Table1[[#This Row],[Performance Score]]&gt;=60,"Good",Table1[[#This Row],[Performance Score]]&gt;=40,"Need Improvement")</f>
        <v>Excellent</v>
      </c>
      <c r="H1929" s="30">
        <f>Table1[[#This Row],[Bonus]]/Table1[[#This Row],[Basic Salary]]</f>
        <v>0.35225197606067471</v>
      </c>
      <c r="I1929" s="10">
        <f ca="1">DATEDIF(Table1[[#This Row],[Date of Birth]],TODAY(),"y")</f>
        <v>14</v>
      </c>
      <c r="J1929" s="34">
        <v>43549</v>
      </c>
      <c r="K1929" s="33" t="str" cm="1">
        <f t="array" aca="1" ref="K1929" ca="1">_xlfn.IFS(L1929&lt;3,"Junior",L1929&lt;=7,"Mid-Level",L1929&gt;7,"Senior")</f>
        <v>Mid-Level</v>
      </c>
      <c r="L1929" s="46">
        <f ca="1">INT(YEARFRAC(Table1[[#This Row],[Joining Date]],TODAY(),1))</f>
        <v>7</v>
      </c>
      <c r="M1929" s="25" t="str">
        <f t="shared" ca="1" si="30"/>
        <v>Yes</v>
      </c>
      <c r="N1929" s="26">
        <f>YEAR(Table1[[#This Row],[Joining Date]])</f>
        <v>2019</v>
      </c>
      <c r="O1929" s="46">
        <f>MONTH(Table1[[#This Row],[Joining Date]])</f>
        <v>3</v>
      </c>
      <c r="P1929" s="26">
        <f ca="1">NETWORKDAYS(Table1[[#This Row],[Joining Date]],TODAY())</f>
        <v>1896</v>
      </c>
      <c r="Q1929" s="26" t="str">
        <f>LEFT(Table1[[#This Row],[Department]],5)&amp;"-"&amp;RIGHT(Table1[[#This Row],[Employee ID]],3)</f>
        <v>Marke-995</v>
      </c>
      <c r="R1929" s="26" t="str">
        <f>LEFT(Table1[[#This Row],[Department]],3)</f>
        <v>Mar</v>
      </c>
      <c r="S1929" s="37">
        <f>_xlfn.XLOOKUP(Table1[[#This Row],[City]],Table2[City],Table2[Bonus %])</f>
        <v>8</v>
      </c>
      <c r="U1929" s="48" t="str">
        <v xml:space="preserve">Ananya </v>
      </c>
      <c r="V1929" s="48" t="str">
        <v>Rao</v>
      </c>
    </row>
    <row r="1930" spans="1:22" x14ac:dyDescent="0.35">
      <c r="A1930" s="7" t="s">
        <v>2587</v>
      </c>
      <c r="B1930" s="40" t="str">
        <f>LEFT(Table1[[#This Row],[Employee Name]],FIND(" ",Table1[[#This Row],[Employee Name]]))</f>
        <v xml:space="preserve">Ishita </v>
      </c>
      <c r="C1930" s="40" t="str">
        <f>RIGHT(Table1[[#This Row],[Employee Name]],LEN(Table1[[#This Row],[Employee Name]])-FIND(" ",Table1[[#This Row],[Employee Name]]))</f>
        <v>Roy</v>
      </c>
      <c r="D1930" s="22">
        <f>Table1[[#This Row],[Basic Salary]]+Table1[[#This Row],[Bonus]]</f>
        <v>101416</v>
      </c>
      <c r="E1930" s="8">
        <v>84</v>
      </c>
      <c r="F1930" s="45">
        <v>81</v>
      </c>
      <c r="G1930" s="8" t="str" cm="1">
        <f t="array" ref="G1930">_xlfn.IFS(Table1[[#This Row],[Performance Score]]&gt;=80,"Excellent",Table1[[#This Row],[Performance Score]]&gt;=60,"Good",Table1[[#This Row],[Performance Score]]&gt;=40,"Need Improvement")</f>
        <v>Excellent</v>
      </c>
      <c r="H1930" s="29">
        <f>Table1[[#This Row],[Bonus]]/Table1[[#This Row],[Basic Salary]]</f>
        <v>0.34075435279808569</v>
      </c>
      <c r="I1930" s="8">
        <f ca="1">DATEDIF(Table1[[#This Row],[Date of Birth]],TODAY(),"y")</f>
        <v>46</v>
      </c>
      <c r="J1930" s="33">
        <v>44061</v>
      </c>
      <c r="K1930" s="33" t="str" cm="1">
        <f t="array" aca="1" ref="K1930" ca="1">_xlfn.IFS(L1930&lt;3,"Junior",L1930&lt;=7,"Mid-Level",L1930&gt;7,"Senior")</f>
        <v>Mid-Level</v>
      </c>
      <c r="L1930" s="45">
        <f ca="1">INT(YEARFRAC(Table1[[#This Row],[Joining Date]],TODAY(),1))</f>
        <v>5</v>
      </c>
      <c r="M1930" s="25" t="str">
        <f t="shared" ca="1" si="30"/>
        <v>No</v>
      </c>
      <c r="N1930" s="25">
        <f>YEAR(Table1[[#This Row],[Joining Date]])</f>
        <v>2020</v>
      </c>
      <c r="O1930" s="45">
        <f>MONTH(Table1[[#This Row],[Joining Date]])</f>
        <v>8</v>
      </c>
      <c r="P1930" s="25">
        <f ca="1">NETWORKDAYS(Table1[[#This Row],[Joining Date]],TODAY())</f>
        <v>1530</v>
      </c>
      <c r="Q1930" s="25" t="str">
        <f>LEFT(Table1[[#This Row],[Department]],5)&amp;"-"&amp;RIGHT(Table1[[#This Row],[Employee ID]],3)</f>
        <v>IT-531</v>
      </c>
      <c r="R1930" s="25" t="str">
        <f>LEFT(Table1[[#This Row],[Department]],3)</f>
        <v>IT</v>
      </c>
      <c r="S1930" s="36">
        <f>_xlfn.XLOOKUP(Table1[[#This Row],[City]],Table2[City],Table2[Bonus %])</f>
        <v>6</v>
      </c>
      <c r="U1930" s="48" t="str">
        <v xml:space="preserve">Ishita </v>
      </c>
      <c r="V1930" s="48" t="str">
        <v>Roy</v>
      </c>
    </row>
    <row r="1931" spans="1:22" x14ac:dyDescent="0.35">
      <c r="A1931" s="9" t="s">
        <v>3948</v>
      </c>
      <c r="B1931" s="41" t="str">
        <f>LEFT(Table1[[#This Row],[Employee Name]],FIND(" ",Table1[[#This Row],[Employee Name]]))</f>
        <v xml:space="preserve">Neha </v>
      </c>
      <c r="C1931" s="41" t="str">
        <f>RIGHT(Table1[[#This Row],[Employee Name]],LEN(Table1[[#This Row],[Employee Name]])-FIND(" ",Table1[[#This Row],[Employee Name]]))</f>
        <v>Kulkarni</v>
      </c>
      <c r="D1931" s="23">
        <f>Table1[[#This Row],[Basic Salary]]+Table1[[#This Row],[Bonus]]</f>
        <v>101398</v>
      </c>
      <c r="E1931" s="10">
        <v>63</v>
      </c>
      <c r="F1931" s="46">
        <v>68</v>
      </c>
      <c r="G1931" s="10" t="str" cm="1">
        <f t="array" ref="G1931">_xlfn.IFS(Table1[[#This Row],[Performance Score]]&gt;=80,"Excellent",Table1[[#This Row],[Performance Score]]&gt;=60,"Good",Table1[[#This Row],[Performance Score]]&gt;=40,"Need Improvement")</f>
        <v>Good</v>
      </c>
      <c r="H1931" s="30">
        <f>Table1[[#This Row],[Bonus]]/Table1[[#This Row],[Basic Salary]]</f>
        <v>8.0126976010908013E-2</v>
      </c>
      <c r="I1931" s="10">
        <f ca="1">DATEDIF(Table1[[#This Row],[Date of Birth]],TODAY(),"y")</f>
        <v>20</v>
      </c>
      <c r="J1931" s="34">
        <v>45799</v>
      </c>
      <c r="K1931" s="33" t="str" cm="1">
        <f t="array" aca="1" ref="K1931" ca="1">_xlfn.IFS(L1931&lt;3,"Junior",L1931&lt;=7,"Mid-Level",L1931&gt;7,"Senior")</f>
        <v>Junior</v>
      </c>
      <c r="L1931" s="46">
        <f ca="1">INT(YEARFRAC(Table1[[#This Row],[Joining Date]],TODAY(),1))</f>
        <v>1</v>
      </c>
      <c r="M1931" s="25" t="str">
        <f t="shared" ca="1" si="30"/>
        <v>No</v>
      </c>
      <c r="N1931" s="26">
        <f>YEAR(Table1[[#This Row],[Joining Date]])</f>
        <v>2025</v>
      </c>
      <c r="O1931" s="46">
        <f>MONTH(Table1[[#This Row],[Joining Date]])</f>
        <v>5</v>
      </c>
      <c r="P1931" s="26">
        <f ca="1">NETWORKDAYS(Table1[[#This Row],[Joining Date]],TODAY())</f>
        <v>288</v>
      </c>
      <c r="Q1931" s="26" t="str">
        <f>LEFT(Table1[[#This Row],[Department]],5)&amp;"-"&amp;RIGHT(Table1[[#This Row],[Employee ID]],3)</f>
        <v>Suppo-892</v>
      </c>
      <c r="R1931" s="26" t="str">
        <f>LEFT(Table1[[#This Row],[Department]],3)</f>
        <v>Sup</v>
      </c>
      <c r="S1931" s="37">
        <f>_xlfn.XLOOKUP(Table1[[#This Row],[City]],Table2[City],Table2[Bonus %])</f>
        <v>4</v>
      </c>
      <c r="U1931" s="48" t="str">
        <v xml:space="preserve">Neha </v>
      </c>
      <c r="V1931" s="48" t="str">
        <v>Kulkarni</v>
      </c>
    </row>
    <row r="1932" spans="1:22" x14ac:dyDescent="0.35">
      <c r="A1932" s="7" t="s">
        <v>3671</v>
      </c>
      <c r="B1932" s="40" t="str">
        <f>LEFT(Table1[[#This Row],[Employee Name]],FIND(" ",Table1[[#This Row],[Employee Name]]))</f>
        <v xml:space="preserve">Rahul </v>
      </c>
      <c r="C1932" s="40" t="str">
        <f>RIGHT(Table1[[#This Row],[Employee Name]],LEN(Table1[[#This Row],[Employee Name]])-FIND(" ",Table1[[#This Row],[Employee Name]]))</f>
        <v>Verma</v>
      </c>
      <c r="D1932" s="22">
        <f>Table1[[#This Row],[Basic Salary]]+Table1[[#This Row],[Bonus]]</f>
        <v>101369</v>
      </c>
      <c r="E1932" s="8">
        <v>93</v>
      </c>
      <c r="F1932" s="45">
        <v>65</v>
      </c>
      <c r="G1932" s="8" t="str" cm="1">
        <f t="array" ref="G1932">_xlfn.IFS(Table1[[#This Row],[Performance Score]]&gt;=80,"Excellent",Table1[[#This Row],[Performance Score]]&gt;=60,"Good",Table1[[#This Row],[Performance Score]]&gt;=40,"Need Improvement")</f>
        <v>Good</v>
      </c>
      <c r="H1932" s="29">
        <f>Table1[[#This Row],[Bonus]]/Table1[[#This Row],[Basic Salary]]</f>
        <v>0.2341754428684483</v>
      </c>
      <c r="I1932" s="8">
        <f ca="1">DATEDIF(Table1[[#This Row],[Date of Birth]],TODAY(),"y")</f>
        <v>28</v>
      </c>
      <c r="J1932" s="33">
        <v>42052</v>
      </c>
      <c r="K1932" s="33" t="str" cm="1">
        <f t="array" aca="1" ref="K1932" ca="1">_xlfn.IFS(L1932&lt;3,"Junior",L1932&lt;=7,"Mid-Level",L1932&gt;7,"Senior")</f>
        <v>Senior</v>
      </c>
      <c r="L1932" s="45">
        <f ca="1">INT(YEARFRAC(Table1[[#This Row],[Joining Date]],TODAY(),1))</f>
        <v>11</v>
      </c>
      <c r="M1932" s="25" t="str">
        <f t="shared" ca="1" si="30"/>
        <v>Yes</v>
      </c>
      <c r="N1932" s="25">
        <f>YEAR(Table1[[#This Row],[Joining Date]])</f>
        <v>2015</v>
      </c>
      <c r="O1932" s="45">
        <f>MONTH(Table1[[#This Row],[Joining Date]])</f>
        <v>2</v>
      </c>
      <c r="P1932" s="25">
        <f ca="1">NETWORKDAYS(Table1[[#This Row],[Joining Date]],TODAY())</f>
        <v>2965</v>
      </c>
      <c r="Q1932" s="25" t="str">
        <f>LEFT(Table1[[#This Row],[Department]],5)&amp;"-"&amp;RIGHT(Table1[[#This Row],[Employee ID]],3)</f>
        <v>Finan-615</v>
      </c>
      <c r="R1932" s="25" t="str">
        <f>LEFT(Table1[[#This Row],[Department]],3)</f>
        <v>Fin</v>
      </c>
      <c r="S1932" s="36">
        <f>_xlfn.XLOOKUP(Table1[[#This Row],[City]],Table2[City],Table2[Bonus %])</f>
        <v>6</v>
      </c>
      <c r="U1932" s="48" t="str">
        <v xml:space="preserve">Rahul </v>
      </c>
      <c r="V1932" s="48" t="str">
        <v>Verma</v>
      </c>
    </row>
    <row r="1933" spans="1:22" x14ac:dyDescent="0.35">
      <c r="A1933" s="9" t="s">
        <v>2168</v>
      </c>
      <c r="B1933" s="41" t="str">
        <f>LEFT(Table1[[#This Row],[Employee Name]],FIND(" ",Table1[[#This Row],[Employee Name]]))</f>
        <v xml:space="preserve">Rahul </v>
      </c>
      <c r="C1933" s="41" t="str">
        <f>RIGHT(Table1[[#This Row],[Employee Name]],LEN(Table1[[#This Row],[Employee Name]])-FIND(" ",Table1[[#This Row],[Employee Name]]))</f>
        <v>Verma</v>
      </c>
      <c r="D1933" s="23">
        <f>Table1[[#This Row],[Basic Salary]]+Table1[[#This Row],[Bonus]]</f>
        <v>101343</v>
      </c>
      <c r="E1933" s="10">
        <v>84</v>
      </c>
      <c r="F1933" s="46">
        <v>95</v>
      </c>
      <c r="G1933" s="10" t="str" cm="1">
        <f t="array" ref="G1933">_xlfn.IFS(Table1[[#This Row],[Performance Score]]&gt;=80,"Excellent",Table1[[#This Row],[Performance Score]]&gt;=60,"Good",Table1[[#This Row],[Performance Score]]&gt;=40,"Need Improvement")</f>
        <v>Excellent</v>
      </c>
      <c r="H1933" s="30">
        <f>Table1[[#This Row],[Bonus]]/Table1[[#This Row],[Basic Salary]]</f>
        <v>0.17076974619054772</v>
      </c>
      <c r="I1933" s="10">
        <f ca="1">DATEDIF(Table1[[#This Row],[Date of Birth]],TODAY(),"y")</f>
        <v>43</v>
      </c>
      <c r="J1933" s="34">
        <v>45045</v>
      </c>
      <c r="K1933" s="33" t="str" cm="1">
        <f t="array" aca="1" ref="K1933" ca="1">_xlfn.IFS(L1933&lt;3,"Junior",L1933&lt;=7,"Mid-Level",L1933&gt;7,"Senior")</f>
        <v>Mid-Level</v>
      </c>
      <c r="L1933" s="46">
        <f ca="1">INT(YEARFRAC(Table1[[#This Row],[Joining Date]],TODAY(),1))</f>
        <v>3</v>
      </c>
      <c r="M1933" s="25" t="str">
        <f t="shared" ca="1" si="30"/>
        <v>No</v>
      </c>
      <c r="N1933" s="26">
        <f>YEAR(Table1[[#This Row],[Joining Date]])</f>
        <v>2023</v>
      </c>
      <c r="O1933" s="46">
        <f>MONTH(Table1[[#This Row],[Joining Date]])</f>
        <v>4</v>
      </c>
      <c r="P1933" s="26">
        <f ca="1">NETWORKDAYS(Table1[[#This Row],[Joining Date]],TODAY())</f>
        <v>826</v>
      </c>
      <c r="Q1933" s="26" t="str">
        <f>LEFT(Table1[[#This Row],[Department]],5)&amp;"-"&amp;RIGHT(Table1[[#This Row],[Employee ID]],3)</f>
        <v>Marke-112</v>
      </c>
      <c r="R1933" s="26" t="str">
        <f>LEFT(Table1[[#This Row],[Department]],3)</f>
        <v>Mar</v>
      </c>
      <c r="S1933" s="37">
        <f>_xlfn.XLOOKUP(Table1[[#This Row],[City]],Table2[City],Table2[Bonus %])</f>
        <v>4</v>
      </c>
      <c r="U1933" s="48" t="str">
        <v xml:space="preserve">Rahul </v>
      </c>
      <c r="V1933" s="48" t="str">
        <v>Verma</v>
      </c>
    </row>
    <row r="1934" spans="1:22" x14ac:dyDescent="0.35">
      <c r="A1934" s="7" t="s">
        <v>2521</v>
      </c>
      <c r="B1934" s="40" t="str">
        <f>LEFT(Table1[[#This Row],[Employee Name]],FIND(" ",Table1[[#This Row],[Employee Name]]))</f>
        <v xml:space="preserve">Karan </v>
      </c>
      <c r="C1934" s="40" t="str">
        <f>RIGHT(Table1[[#This Row],[Employee Name]],LEN(Table1[[#This Row],[Employee Name]])-FIND(" ",Table1[[#This Row],[Employee Name]]))</f>
        <v>Malhotra</v>
      </c>
      <c r="D1934" s="22">
        <f>Table1[[#This Row],[Basic Salary]]+Table1[[#This Row],[Bonus]]</f>
        <v>101311</v>
      </c>
      <c r="E1934" s="8">
        <v>82</v>
      </c>
      <c r="F1934" s="45">
        <v>76</v>
      </c>
      <c r="G1934" s="8" t="str" cm="1">
        <f t="array" ref="G1934">_xlfn.IFS(Table1[[#This Row],[Performance Score]]&gt;=80,"Excellent",Table1[[#This Row],[Performance Score]]&gt;=60,"Good",Table1[[#This Row],[Performance Score]]&gt;=40,"Need Improvement")</f>
        <v>Good</v>
      </c>
      <c r="H1934" s="29">
        <f>Table1[[#This Row],[Bonus]]/Table1[[#This Row],[Basic Salary]]</f>
        <v>6.1537333137743878E-2</v>
      </c>
      <c r="I1934" s="8">
        <f ca="1">DATEDIF(Table1[[#This Row],[Date of Birth]],TODAY(),"y")</f>
        <v>46</v>
      </c>
      <c r="J1934" s="33">
        <v>42546</v>
      </c>
      <c r="K1934" s="33" t="str" cm="1">
        <f t="array" aca="1" ref="K1934" ca="1">_xlfn.IFS(L1934&lt;3,"Junior",L1934&lt;=7,"Mid-Level",L1934&gt;7,"Senior")</f>
        <v>Senior</v>
      </c>
      <c r="L1934" s="45">
        <f ca="1">INT(YEARFRAC(Table1[[#This Row],[Joining Date]],TODAY(),1))</f>
        <v>10</v>
      </c>
      <c r="M1934" s="25" t="str">
        <f t="shared" ca="1" si="30"/>
        <v>Yes</v>
      </c>
      <c r="N1934" s="25">
        <f>YEAR(Table1[[#This Row],[Joining Date]])</f>
        <v>2016</v>
      </c>
      <c r="O1934" s="45">
        <f>MONTH(Table1[[#This Row],[Joining Date]])</f>
        <v>6</v>
      </c>
      <c r="P1934" s="25">
        <f ca="1">NETWORKDAYS(Table1[[#This Row],[Joining Date]],TODAY())</f>
        <v>2611</v>
      </c>
      <c r="Q1934" s="25" t="str">
        <f>LEFT(Table1[[#This Row],[Department]],5)&amp;"-"&amp;RIGHT(Table1[[#This Row],[Employee ID]],3)</f>
        <v>Opera-465</v>
      </c>
      <c r="R1934" s="25" t="str">
        <f>LEFT(Table1[[#This Row],[Department]],3)</f>
        <v>Ope</v>
      </c>
      <c r="S1934" s="36">
        <f>_xlfn.XLOOKUP(Table1[[#This Row],[City]],Table2[City],Table2[Bonus %])</f>
        <v>6</v>
      </c>
      <c r="U1934" s="48" t="str">
        <v xml:space="preserve">Karan </v>
      </c>
      <c r="V1934" s="48" t="str">
        <v>Malhotra</v>
      </c>
    </row>
    <row r="1935" spans="1:22" x14ac:dyDescent="0.35">
      <c r="A1935" s="9" t="s">
        <v>1999</v>
      </c>
      <c r="B1935" s="41" t="str">
        <f>LEFT(Table1[[#This Row],[Employee Name]],FIND(" ",Table1[[#This Row],[Employee Name]]))</f>
        <v xml:space="preserve">Meera </v>
      </c>
      <c r="C1935" s="41" t="str">
        <f>RIGHT(Table1[[#This Row],[Employee Name]],LEN(Table1[[#This Row],[Employee Name]])-FIND(" ",Table1[[#This Row],[Employee Name]]))</f>
        <v>Joshi</v>
      </c>
      <c r="D1935" s="23">
        <f>Table1[[#This Row],[Basic Salary]]+Table1[[#This Row],[Bonus]]</f>
        <v>101252</v>
      </c>
      <c r="E1935" s="10">
        <v>87</v>
      </c>
      <c r="F1935" s="46">
        <v>97</v>
      </c>
      <c r="G1935" s="10" t="str" cm="1">
        <f t="array" ref="G1935">_xlfn.IFS(Table1[[#This Row],[Performance Score]]&gt;=80,"Excellent",Table1[[#This Row],[Performance Score]]&gt;=60,"Good",Table1[[#This Row],[Performance Score]]&gt;=40,"Need Improvement")</f>
        <v>Excellent</v>
      </c>
      <c r="H1935" s="30">
        <f>Table1[[#This Row],[Bonus]]/Table1[[#This Row],[Basic Salary]]</f>
        <v>0.20287496287496287</v>
      </c>
      <c r="I1935" s="10">
        <f ca="1">DATEDIF(Table1[[#This Row],[Date of Birth]],TODAY(),"y")</f>
        <v>17</v>
      </c>
      <c r="J1935" s="34">
        <v>45749</v>
      </c>
      <c r="K1935" s="33" t="str" cm="1">
        <f t="array" aca="1" ref="K1935" ca="1">_xlfn.IFS(L1935&lt;3,"Junior",L1935&lt;=7,"Mid-Level",L1935&gt;7,"Senior")</f>
        <v>Junior</v>
      </c>
      <c r="L1935" s="46">
        <f ca="1">INT(YEARFRAC(Table1[[#This Row],[Joining Date]],TODAY(),1))</f>
        <v>1</v>
      </c>
      <c r="M1935" s="25" t="str">
        <f t="shared" ca="1" si="30"/>
        <v>No</v>
      </c>
      <c r="N1935" s="26">
        <f>YEAR(Table1[[#This Row],[Joining Date]])</f>
        <v>2025</v>
      </c>
      <c r="O1935" s="46">
        <f>MONTH(Table1[[#This Row],[Joining Date]])</f>
        <v>4</v>
      </c>
      <c r="P1935" s="26">
        <f ca="1">NETWORKDAYS(Table1[[#This Row],[Joining Date]],TODAY())</f>
        <v>324</v>
      </c>
      <c r="Q1935" s="26" t="str">
        <f>LEFT(Table1[[#This Row],[Department]],5)&amp;"-"&amp;RIGHT(Table1[[#This Row],[Employee ID]],3)</f>
        <v>IT-943</v>
      </c>
      <c r="R1935" s="26" t="str">
        <f>LEFT(Table1[[#This Row],[Department]],3)</f>
        <v>IT</v>
      </c>
      <c r="S1935" s="37">
        <f>_xlfn.XLOOKUP(Table1[[#This Row],[City]],Table2[City],Table2[Bonus %])</f>
        <v>5</v>
      </c>
      <c r="U1935" s="48" t="str">
        <v xml:space="preserve">Meera </v>
      </c>
      <c r="V1935" s="48" t="str">
        <v>Joshi</v>
      </c>
    </row>
    <row r="1936" spans="1:22" x14ac:dyDescent="0.35">
      <c r="A1936" s="7" t="s">
        <v>3315</v>
      </c>
      <c r="B1936" s="40" t="str">
        <f>LEFT(Table1[[#This Row],[Employee Name]],FIND(" ",Table1[[#This Row],[Employee Name]]))</f>
        <v xml:space="preserve">Tarun </v>
      </c>
      <c r="C1936" s="40" t="str">
        <f>RIGHT(Table1[[#This Row],[Employee Name]],LEN(Table1[[#This Row],[Employee Name]])-FIND(" ",Table1[[#This Row],[Employee Name]]))</f>
        <v>Verma</v>
      </c>
      <c r="D1936" s="22">
        <f>Table1[[#This Row],[Basic Salary]]+Table1[[#This Row],[Bonus]]</f>
        <v>101248</v>
      </c>
      <c r="E1936" s="8">
        <v>83</v>
      </c>
      <c r="F1936" s="45">
        <v>91</v>
      </c>
      <c r="G1936" s="8" t="str" cm="1">
        <f t="array" ref="G1936">_xlfn.IFS(Table1[[#This Row],[Performance Score]]&gt;=80,"Excellent",Table1[[#This Row],[Performance Score]]&gt;=60,"Good",Table1[[#This Row],[Performance Score]]&gt;=40,"Need Improvement")</f>
        <v>Excellent</v>
      </c>
      <c r="H1936" s="29">
        <f>Table1[[#This Row],[Bonus]]/Table1[[#This Row],[Basic Salary]]</f>
        <v>0.23871978075756092</v>
      </c>
      <c r="I1936" s="8">
        <f ca="1">DATEDIF(Table1[[#This Row],[Date of Birth]],TODAY(),"y")</f>
        <v>43</v>
      </c>
      <c r="J1936" s="33">
        <v>45076</v>
      </c>
      <c r="K1936" s="33" t="str" cm="1">
        <f t="array" aca="1" ref="K1936" ca="1">_xlfn.IFS(L1936&lt;3,"Junior",L1936&lt;=7,"Mid-Level",L1936&gt;7,"Senior")</f>
        <v>Mid-Level</v>
      </c>
      <c r="L1936" s="45">
        <f ca="1">INT(YEARFRAC(Table1[[#This Row],[Joining Date]],TODAY(),1))</f>
        <v>3</v>
      </c>
      <c r="M1936" s="25" t="str">
        <f t="shared" ca="1" si="30"/>
        <v>No</v>
      </c>
      <c r="N1936" s="25">
        <f>YEAR(Table1[[#This Row],[Joining Date]])</f>
        <v>2023</v>
      </c>
      <c r="O1936" s="45">
        <f>MONTH(Table1[[#This Row],[Joining Date]])</f>
        <v>5</v>
      </c>
      <c r="P1936" s="25">
        <f ca="1">NETWORKDAYS(Table1[[#This Row],[Joining Date]],TODAY())</f>
        <v>805</v>
      </c>
      <c r="Q1936" s="25" t="str">
        <f>LEFT(Table1[[#This Row],[Department]],5)&amp;"-"&amp;RIGHT(Table1[[#This Row],[Employee ID]],3)</f>
        <v>Marke-259</v>
      </c>
      <c r="R1936" s="25" t="str">
        <f>LEFT(Table1[[#This Row],[Department]],3)</f>
        <v>Mar</v>
      </c>
      <c r="S1936" s="36">
        <f>_xlfn.XLOOKUP(Table1[[#This Row],[City]],Table2[City],Table2[Bonus %])</f>
        <v>5</v>
      </c>
      <c r="U1936" s="48" t="str">
        <v xml:space="preserve">Tarun </v>
      </c>
      <c r="V1936" s="48" t="str">
        <v>Verma</v>
      </c>
    </row>
    <row r="1937" spans="1:22" x14ac:dyDescent="0.35">
      <c r="A1937" s="9" t="s">
        <v>873</v>
      </c>
      <c r="B1937" s="41" t="str">
        <f>LEFT(Table1[[#This Row],[Employee Name]],FIND(" ",Table1[[#This Row],[Employee Name]]))</f>
        <v xml:space="preserve">Meera </v>
      </c>
      <c r="C1937" s="41" t="str">
        <f>RIGHT(Table1[[#This Row],[Employee Name]],LEN(Table1[[#This Row],[Employee Name]])-FIND(" ",Table1[[#This Row],[Employee Name]]))</f>
        <v>Joshi</v>
      </c>
      <c r="D1937" s="23">
        <f>Table1[[#This Row],[Basic Salary]]+Table1[[#This Row],[Bonus]]</f>
        <v>101244</v>
      </c>
      <c r="E1937" s="10">
        <v>96</v>
      </c>
      <c r="F1937" s="46">
        <v>78</v>
      </c>
      <c r="G1937" s="10" t="str" cm="1">
        <f t="array" ref="G1937">_xlfn.IFS(Table1[[#This Row],[Performance Score]]&gt;=80,"Excellent",Table1[[#This Row],[Performance Score]]&gt;=60,"Good",Table1[[#This Row],[Performance Score]]&gt;=40,"Need Improvement")</f>
        <v>Good</v>
      </c>
      <c r="H1937" s="30">
        <f>Table1[[#This Row],[Bonus]]/Table1[[#This Row],[Basic Salary]]</f>
        <v>0.15777556691481698</v>
      </c>
      <c r="I1937" s="10">
        <f ca="1">DATEDIF(Table1[[#This Row],[Date of Birth]],TODAY(),"y")</f>
        <v>29</v>
      </c>
      <c r="J1937" s="34">
        <v>45631</v>
      </c>
      <c r="K1937" s="33" t="str" cm="1">
        <f t="array" aca="1" ref="K1937" ca="1">_xlfn.IFS(L1937&lt;3,"Junior",L1937&lt;=7,"Mid-Level",L1937&gt;7,"Senior")</f>
        <v>Junior</v>
      </c>
      <c r="L1937" s="46">
        <f ca="1">INT(YEARFRAC(Table1[[#This Row],[Joining Date]],TODAY(),1))</f>
        <v>1</v>
      </c>
      <c r="M1937" s="25" t="str">
        <f t="shared" ca="1" si="30"/>
        <v>No</v>
      </c>
      <c r="N1937" s="26">
        <f>YEAR(Table1[[#This Row],[Joining Date]])</f>
        <v>2024</v>
      </c>
      <c r="O1937" s="46">
        <f>MONTH(Table1[[#This Row],[Joining Date]])</f>
        <v>12</v>
      </c>
      <c r="P1937" s="26">
        <f ca="1">NETWORKDAYS(Table1[[#This Row],[Joining Date]],TODAY())</f>
        <v>408</v>
      </c>
      <c r="Q1937" s="26" t="str">
        <f>LEFT(Table1[[#This Row],[Department]],5)&amp;"-"&amp;RIGHT(Table1[[#This Row],[Employee ID]],3)</f>
        <v>IT-817</v>
      </c>
      <c r="R1937" s="26" t="str">
        <f>LEFT(Table1[[#This Row],[Department]],3)</f>
        <v>IT</v>
      </c>
      <c r="S1937" s="37">
        <f>_xlfn.XLOOKUP(Table1[[#This Row],[City]],Table2[City],Table2[Bonus %])</f>
        <v>8</v>
      </c>
      <c r="U1937" s="48" t="str">
        <v xml:space="preserve">Meera </v>
      </c>
      <c r="V1937" s="48" t="str">
        <v>Joshi</v>
      </c>
    </row>
    <row r="1938" spans="1:22" x14ac:dyDescent="0.35">
      <c r="A1938" s="7" t="s">
        <v>255</v>
      </c>
      <c r="B1938" s="40" t="str">
        <f>LEFT(Table1[[#This Row],[Employee Name]],FIND(" ",Table1[[#This Row],[Employee Name]]))</f>
        <v xml:space="preserve">Pooja </v>
      </c>
      <c r="C1938" s="40" t="str">
        <f>RIGHT(Table1[[#This Row],[Employee Name]],LEN(Table1[[#This Row],[Employee Name]])-FIND(" ",Table1[[#This Row],[Employee Name]]))</f>
        <v>Das</v>
      </c>
      <c r="D1938" s="22">
        <f>Table1[[#This Row],[Basic Salary]]+Table1[[#This Row],[Bonus]]</f>
        <v>101238</v>
      </c>
      <c r="E1938" s="8">
        <v>90</v>
      </c>
      <c r="F1938" s="45">
        <v>69</v>
      </c>
      <c r="G1938" s="8" t="str" cm="1">
        <f t="array" ref="G1938">_xlfn.IFS(Table1[[#This Row],[Performance Score]]&gt;=80,"Excellent",Table1[[#This Row],[Performance Score]]&gt;=60,"Good",Table1[[#This Row],[Performance Score]]&gt;=40,"Need Improvement")</f>
        <v>Good</v>
      </c>
      <c r="H1938" s="29">
        <f>Table1[[#This Row],[Bonus]]/Table1[[#This Row],[Basic Salary]]</f>
        <v>0.22535978406903981</v>
      </c>
      <c r="I1938" s="8">
        <f ca="1">DATEDIF(Table1[[#This Row],[Date of Birth]],TODAY(),"y")</f>
        <v>39</v>
      </c>
      <c r="J1938" s="33">
        <v>42250</v>
      </c>
      <c r="K1938" s="33" t="str" cm="1">
        <f t="array" aca="1" ref="K1938" ca="1">_xlfn.IFS(L1938&lt;3,"Junior",L1938&lt;=7,"Mid-Level",L1938&gt;7,"Senior")</f>
        <v>Senior</v>
      </c>
      <c r="L1938" s="45">
        <f ca="1">INT(YEARFRAC(Table1[[#This Row],[Joining Date]],TODAY(),1))</f>
        <v>10</v>
      </c>
      <c r="M1938" s="25" t="str">
        <f t="shared" ca="1" si="30"/>
        <v>Yes</v>
      </c>
      <c r="N1938" s="25">
        <f>YEAR(Table1[[#This Row],[Joining Date]])</f>
        <v>2015</v>
      </c>
      <c r="O1938" s="45">
        <f>MONTH(Table1[[#This Row],[Joining Date]])</f>
        <v>9</v>
      </c>
      <c r="P1938" s="25">
        <f ca="1">NETWORKDAYS(Table1[[#This Row],[Joining Date]],TODAY())</f>
        <v>2823</v>
      </c>
      <c r="Q1938" s="25" t="str">
        <f>LEFT(Table1[[#This Row],[Department]],5)&amp;"-"&amp;RIGHT(Table1[[#This Row],[Employee ID]],3)</f>
        <v>HR-199</v>
      </c>
      <c r="R1938" s="25" t="str">
        <f>LEFT(Table1[[#This Row],[Department]],3)</f>
        <v>HR</v>
      </c>
      <c r="S1938" s="36">
        <f>_xlfn.XLOOKUP(Table1[[#This Row],[City]],Table2[City],Table2[Bonus %])</f>
        <v>7</v>
      </c>
      <c r="U1938" s="48" t="str">
        <v xml:space="preserve">Pooja </v>
      </c>
      <c r="V1938" s="48" t="str">
        <v>Das</v>
      </c>
    </row>
    <row r="1939" spans="1:22" x14ac:dyDescent="0.35">
      <c r="A1939" s="9" t="s">
        <v>2742</v>
      </c>
      <c r="B1939" s="41" t="str">
        <f>LEFT(Table1[[#This Row],[Employee Name]],FIND(" ",Table1[[#This Row],[Employee Name]]))</f>
        <v xml:space="preserve">Ishita </v>
      </c>
      <c r="C1939" s="41" t="str">
        <f>RIGHT(Table1[[#This Row],[Employee Name]],LEN(Table1[[#This Row],[Employee Name]])-FIND(" ",Table1[[#This Row],[Employee Name]]))</f>
        <v>Roy</v>
      </c>
      <c r="D1939" s="23">
        <f>Table1[[#This Row],[Basic Salary]]+Table1[[#This Row],[Bonus]]</f>
        <v>101228</v>
      </c>
      <c r="E1939" s="10">
        <v>80</v>
      </c>
      <c r="F1939" s="46">
        <v>69</v>
      </c>
      <c r="G1939" s="10" t="str" cm="1">
        <f t="array" ref="G1939">_xlfn.IFS(Table1[[#This Row],[Performance Score]]&gt;=80,"Excellent",Table1[[#This Row],[Performance Score]]&gt;=60,"Good",Table1[[#This Row],[Performance Score]]&gt;=40,"Need Improvement")</f>
        <v>Good</v>
      </c>
      <c r="H1939" s="30">
        <f>Table1[[#This Row],[Bonus]]/Table1[[#This Row],[Basic Salary]]</f>
        <v>0.26306070247676089</v>
      </c>
      <c r="I1939" s="10">
        <f ca="1">DATEDIF(Table1[[#This Row],[Date of Birth]],TODAY(),"y")</f>
        <v>44</v>
      </c>
      <c r="J1939" s="34">
        <v>43300</v>
      </c>
      <c r="K1939" s="33" t="str" cm="1">
        <f t="array" aca="1" ref="K1939" ca="1">_xlfn.IFS(L1939&lt;3,"Junior",L1939&lt;=7,"Mid-Level",L1939&gt;7,"Senior")</f>
        <v>Mid-Level</v>
      </c>
      <c r="L1939" s="46">
        <f ca="1">INT(YEARFRAC(Table1[[#This Row],[Joining Date]],TODAY(),1))</f>
        <v>7</v>
      </c>
      <c r="M1939" s="25" t="str">
        <f t="shared" ca="1" si="30"/>
        <v>Yes</v>
      </c>
      <c r="N1939" s="26">
        <f>YEAR(Table1[[#This Row],[Joining Date]])</f>
        <v>2018</v>
      </c>
      <c r="O1939" s="46">
        <f>MONTH(Table1[[#This Row],[Joining Date]])</f>
        <v>7</v>
      </c>
      <c r="P1939" s="26">
        <f ca="1">NETWORKDAYS(Table1[[#This Row],[Joining Date]],TODAY())</f>
        <v>2073</v>
      </c>
      <c r="Q1939" s="26" t="str">
        <f>LEFT(Table1[[#This Row],[Department]],5)&amp;"-"&amp;RIGHT(Table1[[#This Row],[Employee ID]],3)</f>
        <v>Finan-686</v>
      </c>
      <c r="R1939" s="26" t="str">
        <f>LEFT(Table1[[#This Row],[Department]],3)</f>
        <v>Fin</v>
      </c>
      <c r="S1939" s="37">
        <f>_xlfn.XLOOKUP(Table1[[#This Row],[City]],Table2[City],Table2[Bonus %])</f>
        <v>4</v>
      </c>
      <c r="U1939" s="48" t="str">
        <v xml:space="preserve">Ishita </v>
      </c>
      <c r="V1939" s="48" t="str">
        <v>Roy</v>
      </c>
    </row>
    <row r="1940" spans="1:22" x14ac:dyDescent="0.35">
      <c r="A1940" s="7" t="s">
        <v>1101</v>
      </c>
      <c r="B1940" s="40" t="str">
        <f>LEFT(Table1[[#This Row],[Employee Name]],FIND(" ",Table1[[#This Row],[Employee Name]]))</f>
        <v xml:space="preserve">Kavya </v>
      </c>
      <c r="C1940" s="40" t="str">
        <f>RIGHT(Table1[[#This Row],[Employee Name]],LEN(Table1[[#This Row],[Employee Name]])-FIND(" ",Table1[[#This Row],[Employee Name]]))</f>
        <v>Nair</v>
      </c>
      <c r="D1940" s="22">
        <f>Table1[[#This Row],[Basic Salary]]+Table1[[#This Row],[Bonus]]</f>
        <v>101218</v>
      </c>
      <c r="E1940" s="8">
        <v>95</v>
      </c>
      <c r="F1940" s="45">
        <v>71</v>
      </c>
      <c r="G1940" s="8" t="str" cm="1">
        <f t="array" ref="G1940">_xlfn.IFS(Table1[[#This Row],[Performance Score]]&gt;=80,"Excellent",Table1[[#This Row],[Performance Score]]&gt;=60,"Good",Table1[[#This Row],[Performance Score]]&gt;=40,"Need Improvement")</f>
        <v>Good</v>
      </c>
      <c r="H1940" s="29">
        <f>Table1[[#This Row],[Bonus]]/Table1[[#This Row],[Basic Salary]]</f>
        <v>0.26217999077226189</v>
      </c>
      <c r="I1940" s="8">
        <f ca="1">DATEDIF(Table1[[#This Row],[Date of Birth]],TODAY(),"y")</f>
        <v>41</v>
      </c>
      <c r="J1940" s="33">
        <v>43093</v>
      </c>
      <c r="K1940" s="33" t="str" cm="1">
        <f t="array" aca="1" ref="K1940" ca="1">_xlfn.IFS(L1940&lt;3,"Junior",L1940&lt;=7,"Mid-Level",L1940&gt;7,"Senior")</f>
        <v>Senior</v>
      </c>
      <c r="L1940" s="45">
        <f ca="1">INT(YEARFRAC(Table1[[#This Row],[Joining Date]],TODAY(),1))</f>
        <v>8</v>
      </c>
      <c r="M1940" s="25" t="str">
        <f t="shared" ca="1" si="30"/>
        <v>Yes</v>
      </c>
      <c r="N1940" s="25">
        <f>YEAR(Table1[[#This Row],[Joining Date]])</f>
        <v>2017</v>
      </c>
      <c r="O1940" s="45">
        <f>MONTH(Table1[[#This Row],[Joining Date]])</f>
        <v>12</v>
      </c>
      <c r="P1940" s="25">
        <f ca="1">NETWORKDAYS(Table1[[#This Row],[Joining Date]],TODAY())</f>
        <v>2221</v>
      </c>
      <c r="Q1940" s="25" t="str">
        <f>LEFT(Table1[[#This Row],[Department]],5)&amp;"-"&amp;RIGHT(Table1[[#This Row],[Employee ID]],3)</f>
        <v>IT-045</v>
      </c>
      <c r="R1940" s="25" t="str">
        <f>LEFT(Table1[[#This Row],[Department]],3)</f>
        <v>IT</v>
      </c>
      <c r="S1940" s="36">
        <f>_xlfn.XLOOKUP(Table1[[#This Row],[City]],Table2[City],Table2[Bonus %])</f>
        <v>5</v>
      </c>
      <c r="U1940" s="48" t="str">
        <v xml:space="preserve">Kavya </v>
      </c>
      <c r="V1940" s="48" t="str">
        <v>Nair</v>
      </c>
    </row>
    <row r="1941" spans="1:22" x14ac:dyDescent="0.35">
      <c r="A1941" s="9" t="s">
        <v>327</v>
      </c>
      <c r="B1941" s="41" t="str">
        <f>LEFT(Table1[[#This Row],[Employee Name]],FIND(" ",Table1[[#This Row],[Employee Name]]))</f>
        <v xml:space="preserve">Meera </v>
      </c>
      <c r="C1941" s="41" t="str">
        <f>RIGHT(Table1[[#This Row],[Employee Name]],LEN(Table1[[#This Row],[Employee Name]])-FIND(" ",Table1[[#This Row],[Employee Name]]))</f>
        <v>Joshi</v>
      </c>
      <c r="D1941" s="23">
        <f>Table1[[#This Row],[Basic Salary]]+Table1[[#This Row],[Bonus]]</f>
        <v>101196</v>
      </c>
      <c r="E1941" s="10">
        <v>95</v>
      </c>
      <c r="F1941" s="46">
        <v>75</v>
      </c>
      <c r="G1941" s="10" t="str" cm="1">
        <f t="array" ref="G1941">_xlfn.IFS(Table1[[#This Row],[Performance Score]]&gt;=80,"Excellent",Table1[[#This Row],[Performance Score]]&gt;=60,"Good",Table1[[#This Row],[Performance Score]]&gt;=40,"Need Improvement")</f>
        <v>Good</v>
      </c>
      <c r="H1941" s="30">
        <f>Table1[[#This Row],[Bonus]]/Table1[[#This Row],[Basic Salary]]</f>
        <v>0.24183632146670103</v>
      </c>
      <c r="I1941" s="10">
        <f ca="1">DATEDIF(Table1[[#This Row],[Date of Birth]],TODAY(),"y")</f>
        <v>38</v>
      </c>
      <c r="J1941" s="34">
        <v>42362</v>
      </c>
      <c r="K1941" s="33" t="str" cm="1">
        <f t="array" aca="1" ref="K1941" ca="1">_xlfn.IFS(L1941&lt;3,"Junior",L1941&lt;=7,"Mid-Level",L1941&gt;7,"Senior")</f>
        <v>Senior</v>
      </c>
      <c r="L1941" s="46">
        <f ca="1">INT(YEARFRAC(Table1[[#This Row],[Joining Date]],TODAY(),1))</f>
        <v>10</v>
      </c>
      <c r="M1941" s="25" t="str">
        <f t="shared" ca="1" si="30"/>
        <v>Yes</v>
      </c>
      <c r="N1941" s="26">
        <f>YEAR(Table1[[#This Row],[Joining Date]])</f>
        <v>2015</v>
      </c>
      <c r="O1941" s="46">
        <f>MONTH(Table1[[#This Row],[Joining Date]])</f>
        <v>12</v>
      </c>
      <c r="P1941" s="26">
        <f ca="1">NETWORKDAYS(Table1[[#This Row],[Joining Date]],TODAY())</f>
        <v>2743</v>
      </c>
      <c r="Q1941" s="26" t="str">
        <f>LEFT(Table1[[#This Row],[Department]],5)&amp;"-"&amp;RIGHT(Table1[[#This Row],[Employee ID]],3)</f>
        <v>HR-271</v>
      </c>
      <c r="R1941" s="26" t="str">
        <f>LEFT(Table1[[#This Row],[Department]],3)</f>
        <v>HR</v>
      </c>
      <c r="S1941" s="37">
        <f>_xlfn.XLOOKUP(Table1[[#This Row],[City]],Table2[City],Table2[Bonus %])</f>
        <v>4</v>
      </c>
      <c r="U1941" s="48" t="str">
        <v xml:space="preserve">Meera </v>
      </c>
      <c r="V1941" s="48" t="str">
        <v>Joshi</v>
      </c>
    </row>
    <row r="1942" spans="1:22" x14ac:dyDescent="0.35">
      <c r="A1942" s="7" t="s">
        <v>900</v>
      </c>
      <c r="B1942" s="40" t="str">
        <f>LEFT(Table1[[#This Row],[Employee Name]],FIND(" ",Table1[[#This Row],[Employee Name]]))</f>
        <v xml:space="preserve">Arjun </v>
      </c>
      <c r="C1942" s="40" t="str">
        <f>RIGHT(Table1[[#This Row],[Employee Name]],LEN(Table1[[#This Row],[Employee Name]])-FIND(" ",Table1[[#This Row],[Employee Name]]))</f>
        <v>Mehta</v>
      </c>
      <c r="D1942" s="22">
        <f>Table1[[#This Row],[Basic Salary]]+Table1[[#This Row],[Bonus]]</f>
        <v>101177</v>
      </c>
      <c r="E1942" s="8">
        <v>60</v>
      </c>
      <c r="F1942" s="45">
        <v>55</v>
      </c>
      <c r="G1942" s="8" t="str" cm="1">
        <f t="array" ref="G1942">_xlfn.IFS(Table1[[#This Row],[Performance Score]]&gt;=80,"Excellent",Table1[[#This Row],[Performance Score]]&gt;=60,"Good",Table1[[#This Row],[Performance Score]]&gt;=40,"Need Improvement")</f>
        <v>Need Improvement</v>
      </c>
      <c r="H1942" s="29">
        <f>Table1[[#This Row],[Bonus]]/Table1[[#This Row],[Basic Salary]]</f>
        <v>0.22558567725367637</v>
      </c>
      <c r="I1942" s="8">
        <f ca="1">DATEDIF(Table1[[#This Row],[Date of Birth]],TODAY(),"y")</f>
        <v>37</v>
      </c>
      <c r="J1942" s="33">
        <v>42508</v>
      </c>
      <c r="K1942" s="33" t="str" cm="1">
        <f t="array" aca="1" ref="K1942" ca="1">_xlfn.IFS(L1942&lt;3,"Junior",L1942&lt;=7,"Mid-Level",L1942&gt;7,"Senior")</f>
        <v>Senior</v>
      </c>
      <c r="L1942" s="45">
        <f ca="1">INT(YEARFRAC(Table1[[#This Row],[Joining Date]],TODAY(),1))</f>
        <v>10</v>
      </c>
      <c r="M1942" s="25" t="str">
        <f t="shared" ca="1" si="30"/>
        <v>Yes</v>
      </c>
      <c r="N1942" s="25">
        <f>YEAR(Table1[[#This Row],[Joining Date]])</f>
        <v>2016</v>
      </c>
      <c r="O1942" s="45">
        <f>MONTH(Table1[[#This Row],[Joining Date]])</f>
        <v>5</v>
      </c>
      <c r="P1942" s="25">
        <f ca="1">NETWORKDAYS(Table1[[#This Row],[Joining Date]],TODAY())</f>
        <v>2639</v>
      </c>
      <c r="Q1942" s="25" t="str">
        <f>LEFT(Table1[[#This Row],[Department]],5)&amp;"-"&amp;RIGHT(Table1[[#This Row],[Employee ID]],3)</f>
        <v>Sales-844</v>
      </c>
      <c r="R1942" s="25" t="str">
        <f>LEFT(Table1[[#This Row],[Department]],3)</f>
        <v>Sal</v>
      </c>
      <c r="S1942" s="36">
        <f>_xlfn.XLOOKUP(Table1[[#This Row],[City]],Table2[City],Table2[Bonus %])</f>
        <v>5</v>
      </c>
      <c r="U1942" s="48" t="str">
        <v xml:space="preserve">Arjun </v>
      </c>
      <c r="V1942" s="48" t="str">
        <v>Mehta</v>
      </c>
    </row>
    <row r="1943" spans="1:22" x14ac:dyDescent="0.35">
      <c r="A1943" s="9" t="s">
        <v>997</v>
      </c>
      <c r="B1943" s="41" t="str">
        <f>LEFT(Table1[[#This Row],[Employee Name]],FIND(" ",Table1[[#This Row],[Employee Name]]))</f>
        <v xml:space="preserve">Ishita </v>
      </c>
      <c r="C1943" s="41" t="str">
        <f>RIGHT(Table1[[#This Row],[Employee Name]],LEN(Table1[[#This Row],[Employee Name]])-FIND(" ",Table1[[#This Row],[Employee Name]]))</f>
        <v>Roy</v>
      </c>
      <c r="D1943" s="23">
        <f>Table1[[#This Row],[Basic Salary]]+Table1[[#This Row],[Bonus]]</f>
        <v>101172</v>
      </c>
      <c r="E1943" s="10">
        <v>79</v>
      </c>
      <c r="F1943" s="46">
        <v>65</v>
      </c>
      <c r="G1943" s="10" t="str" cm="1">
        <f t="array" ref="G1943">_xlfn.IFS(Table1[[#This Row],[Performance Score]]&gt;=80,"Excellent",Table1[[#This Row],[Performance Score]]&gt;=60,"Good",Table1[[#This Row],[Performance Score]]&gt;=40,"Need Improvement")</f>
        <v>Good</v>
      </c>
      <c r="H1943" s="30">
        <f>Table1[[#This Row],[Bonus]]/Table1[[#This Row],[Basic Salary]]</f>
        <v>0.1929394285983799</v>
      </c>
      <c r="I1943" s="10">
        <f ca="1">DATEDIF(Table1[[#This Row],[Date of Birth]],TODAY(),"y")</f>
        <v>17</v>
      </c>
      <c r="J1943" s="34">
        <v>43184</v>
      </c>
      <c r="K1943" s="33" t="str" cm="1">
        <f t="array" aca="1" ref="K1943" ca="1">_xlfn.IFS(L1943&lt;3,"Junior",L1943&lt;=7,"Mid-Level",L1943&gt;7,"Senior")</f>
        <v>Senior</v>
      </c>
      <c r="L1943" s="46">
        <f ca="1">INT(YEARFRAC(Table1[[#This Row],[Joining Date]],TODAY(),1))</f>
        <v>8</v>
      </c>
      <c r="M1943" s="25" t="str">
        <f t="shared" ca="1" si="30"/>
        <v>Yes</v>
      </c>
      <c r="N1943" s="26">
        <f>YEAR(Table1[[#This Row],[Joining Date]])</f>
        <v>2018</v>
      </c>
      <c r="O1943" s="46">
        <f>MONTH(Table1[[#This Row],[Joining Date]])</f>
        <v>3</v>
      </c>
      <c r="P1943" s="26">
        <f ca="1">NETWORKDAYS(Table1[[#This Row],[Joining Date]],TODAY())</f>
        <v>2156</v>
      </c>
      <c r="Q1943" s="26" t="str">
        <f>LEFT(Table1[[#This Row],[Department]],5)&amp;"-"&amp;RIGHT(Table1[[#This Row],[Employee ID]],3)</f>
        <v>Marke-941</v>
      </c>
      <c r="R1943" s="26" t="str">
        <f>LEFT(Table1[[#This Row],[Department]],3)</f>
        <v>Mar</v>
      </c>
      <c r="S1943" s="37">
        <f>_xlfn.XLOOKUP(Table1[[#This Row],[City]],Table2[City],Table2[Bonus %])</f>
        <v>4</v>
      </c>
      <c r="U1943" s="48" t="str">
        <v xml:space="preserve">Ishita </v>
      </c>
      <c r="V1943" s="48" t="str">
        <v>Roy</v>
      </c>
    </row>
    <row r="1944" spans="1:22" x14ac:dyDescent="0.35">
      <c r="A1944" s="7" t="s">
        <v>4470</v>
      </c>
      <c r="B1944" s="40" t="str">
        <f>LEFT(Table1[[#This Row],[Employee Name]],FIND(" ",Table1[[#This Row],[Employee Name]]))</f>
        <v xml:space="preserve">Ravi </v>
      </c>
      <c r="C1944" s="40" t="str">
        <f>RIGHT(Table1[[#This Row],[Employee Name]],LEN(Table1[[#This Row],[Employee Name]])-FIND(" ",Table1[[#This Row],[Employee Name]]))</f>
        <v>Teja</v>
      </c>
      <c r="D1944" s="22">
        <f>Table1[[#This Row],[Basic Salary]]+Table1[[#This Row],[Bonus]]</f>
        <v>101147</v>
      </c>
      <c r="E1944" s="8">
        <v>91</v>
      </c>
      <c r="F1944" s="45">
        <v>88</v>
      </c>
      <c r="G1944" s="8" t="str" cm="1">
        <f t="array" ref="G1944">_xlfn.IFS(Table1[[#This Row],[Performance Score]]&gt;=80,"Excellent",Table1[[#This Row],[Performance Score]]&gt;=60,"Good",Table1[[#This Row],[Performance Score]]&gt;=40,"Need Improvement")</f>
        <v>Excellent</v>
      </c>
      <c r="H1944" s="29">
        <f>Table1[[#This Row],[Bonus]]/Table1[[#This Row],[Basic Salary]]</f>
        <v>9.2961186030428772E-2</v>
      </c>
      <c r="I1944" s="8">
        <f ca="1">DATEDIF(Table1[[#This Row],[Date of Birth]],TODAY(),"y")</f>
        <v>28</v>
      </c>
      <c r="J1944" s="33">
        <v>45667</v>
      </c>
      <c r="K1944" s="33" t="str" cm="1">
        <f t="array" aca="1" ref="K1944" ca="1">_xlfn.IFS(L1944&lt;3,"Junior",L1944&lt;=7,"Mid-Level",L1944&gt;7,"Senior")</f>
        <v>Junior</v>
      </c>
      <c r="L1944" s="45">
        <f ca="1">INT(YEARFRAC(Table1[[#This Row],[Joining Date]],TODAY(),1))</f>
        <v>1</v>
      </c>
      <c r="M1944" s="25" t="str">
        <f t="shared" ca="1" si="30"/>
        <v>No</v>
      </c>
      <c r="N1944" s="25">
        <f>YEAR(Table1[[#This Row],[Joining Date]])</f>
        <v>2025</v>
      </c>
      <c r="O1944" s="45">
        <f>MONTH(Table1[[#This Row],[Joining Date]])</f>
        <v>1</v>
      </c>
      <c r="P1944" s="25">
        <f ca="1">NETWORKDAYS(Table1[[#This Row],[Joining Date]],TODAY())</f>
        <v>382</v>
      </c>
      <c r="Q1944" s="25" t="str">
        <f>LEFT(Table1[[#This Row],[Department]],5)&amp;"-"&amp;RIGHT(Table1[[#This Row],[Employee ID]],3)</f>
        <v>Suppo-414</v>
      </c>
      <c r="R1944" s="25" t="str">
        <f>LEFT(Table1[[#This Row],[Department]],3)</f>
        <v>Sup</v>
      </c>
      <c r="S1944" s="36">
        <f>_xlfn.XLOOKUP(Table1[[#This Row],[City]],Table2[City],Table2[Bonus %])</f>
        <v>4</v>
      </c>
      <c r="U1944" s="48" t="str">
        <v xml:space="preserve">Ravi </v>
      </c>
      <c r="V1944" s="48" t="str">
        <v>Teja</v>
      </c>
    </row>
    <row r="1945" spans="1:22" x14ac:dyDescent="0.35">
      <c r="A1945" s="9" t="s">
        <v>140</v>
      </c>
      <c r="B1945" s="41" t="str">
        <f>LEFT(Table1[[#This Row],[Employee Name]],FIND(" ",Table1[[#This Row],[Employee Name]]))</f>
        <v xml:space="preserve">Kavya </v>
      </c>
      <c r="C1945" s="41" t="str">
        <f>RIGHT(Table1[[#This Row],[Employee Name]],LEN(Table1[[#This Row],[Employee Name]])-FIND(" ",Table1[[#This Row],[Employee Name]]))</f>
        <v>Nair</v>
      </c>
      <c r="D1945" s="23">
        <f>Table1[[#This Row],[Basic Salary]]+Table1[[#This Row],[Bonus]]</f>
        <v>101135</v>
      </c>
      <c r="E1945" s="10">
        <v>62</v>
      </c>
      <c r="F1945" s="46">
        <v>54</v>
      </c>
      <c r="G1945" s="10" t="str" cm="1">
        <f t="array" ref="G1945">_xlfn.IFS(Table1[[#This Row],[Performance Score]]&gt;=80,"Excellent",Table1[[#This Row],[Performance Score]]&gt;=60,"Good",Table1[[#This Row],[Performance Score]]&gt;=40,"Need Improvement")</f>
        <v>Need Improvement</v>
      </c>
      <c r="H1945" s="30">
        <f>Table1[[#This Row],[Bonus]]/Table1[[#This Row],[Basic Salary]]</f>
        <v>0.16794854028085734</v>
      </c>
      <c r="I1945" s="10">
        <f ca="1">DATEDIF(Table1[[#This Row],[Date of Birth]],TODAY(),"y")</f>
        <v>19</v>
      </c>
      <c r="J1945" s="34">
        <v>44828</v>
      </c>
      <c r="K1945" s="33" t="str" cm="1">
        <f t="array" aca="1" ref="K1945" ca="1">_xlfn.IFS(L1945&lt;3,"Junior",L1945&lt;=7,"Mid-Level",L1945&gt;7,"Senior")</f>
        <v>Mid-Level</v>
      </c>
      <c r="L1945" s="46">
        <f ca="1">INT(YEARFRAC(Table1[[#This Row],[Joining Date]],TODAY(),1))</f>
        <v>3</v>
      </c>
      <c r="M1945" s="25" t="str">
        <f t="shared" ca="1" si="30"/>
        <v>No</v>
      </c>
      <c r="N1945" s="26">
        <f>YEAR(Table1[[#This Row],[Joining Date]])</f>
        <v>2022</v>
      </c>
      <c r="O1945" s="46">
        <f>MONTH(Table1[[#This Row],[Joining Date]])</f>
        <v>9</v>
      </c>
      <c r="P1945" s="26">
        <f ca="1">NETWORKDAYS(Table1[[#This Row],[Joining Date]],TODAY())</f>
        <v>981</v>
      </c>
      <c r="Q1945" s="26" t="str">
        <f>LEFT(Table1[[#This Row],[Department]],5)&amp;"-"&amp;RIGHT(Table1[[#This Row],[Employee ID]],3)</f>
        <v>IT-084</v>
      </c>
      <c r="R1945" s="26" t="str">
        <f>LEFT(Table1[[#This Row],[Department]],3)</f>
        <v>IT</v>
      </c>
      <c r="S1945" s="37">
        <f>_xlfn.XLOOKUP(Table1[[#This Row],[City]],Table2[City],Table2[Bonus %])</f>
        <v>6</v>
      </c>
      <c r="U1945" s="48" t="str">
        <v xml:space="preserve">Kavya </v>
      </c>
      <c r="V1945" s="48" t="str">
        <v>Nair</v>
      </c>
    </row>
    <row r="1946" spans="1:22" x14ac:dyDescent="0.35">
      <c r="A1946" s="7" t="s">
        <v>2648</v>
      </c>
      <c r="B1946" s="40" t="str">
        <f>LEFT(Table1[[#This Row],[Employee Name]],FIND(" ",Table1[[#This Row],[Employee Name]]))</f>
        <v xml:space="preserve">Gayathri </v>
      </c>
      <c r="C1946" s="40" t="str">
        <f>RIGHT(Table1[[#This Row],[Employee Name]],LEN(Table1[[#This Row],[Employee Name]])-FIND(" ",Table1[[#This Row],[Employee Name]]))</f>
        <v>Iyer</v>
      </c>
      <c r="D1946" s="22">
        <f>Table1[[#This Row],[Basic Salary]]+Table1[[#This Row],[Bonus]]</f>
        <v>101132</v>
      </c>
      <c r="E1946" s="8">
        <v>84</v>
      </c>
      <c r="F1946" s="45">
        <v>66</v>
      </c>
      <c r="G1946" s="8" t="str" cm="1">
        <f t="array" ref="G1946">_xlfn.IFS(Table1[[#This Row],[Performance Score]]&gt;=80,"Excellent",Table1[[#This Row],[Performance Score]]&gt;=60,"Good",Table1[[#This Row],[Performance Score]]&gt;=40,"Need Improvement")</f>
        <v>Good</v>
      </c>
      <c r="H1946" s="29">
        <f>Table1[[#This Row],[Bonus]]/Table1[[#This Row],[Basic Salary]]</f>
        <v>0.26084029422765243</v>
      </c>
      <c r="I1946" s="8">
        <f ca="1">DATEDIF(Table1[[#This Row],[Date of Birth]],TODAY(),"y")</f>
        <v>34</v>
      </c>
      <c r="J1946" s="33">
        <v>44366</v>
      </c>
      <c r="K1946" s="33" t="str" cm="1">
        <f t="array" aca="1" ref="K1946" ca="1">_xlfn.IFS(L1946&lt;3,"Junior",L1946&lt;=7,"Mid-Level",L1946&gt;7,"Senior")</f>
        <v>Mid-Level</v>
      </c>
      <c r="L1946" s="45">
        <f ca="1">INT(YEARFRAC(Table1[[#This Row],[Joining Date]],TODAY(),1))</f>
        <v>5</v>
      </c>
      <c r="M1946" s="25" t="str">
        <f t="shared" ca="1" si="30"/>
        <v>No</v>
      </c>
      <c r="N1946" s="25">
        <f>YEAR(Table1[[#This Row],[Joining Date]])</f>
        <v>2021</v>
      </c>
      <c r="O1946" s="45">
        <f>MONTH(Table1[[#This Row],[Joining Date]])</f>
        <v>6</v>
      </c>
      <c r="P1946" s="25">
        <f ca="1">NETWORKDAYS(Table1[[#This Row],[Joining Date]],TODAY())</f>
        <v>1311</v>
      </c>
      <c r="Q1946" s="25" t="str">
        <f>LEFT(Table1[[#This Row],[Department]],5)&amp;"-"&amp;RIGHT(Table1[[#This Row],[Employee ID]],3)</f>
        <v>Marke-592</v>
      </c>
      <c r="R1946" s="25" t="str">
        <f>LEFT(Table1[[#This Row],[Department]],3)</f>
        <v>Mar</v>
      </c>
      <c r="S1946" s="36">
        <f>_xlfn.XLOOKUP(Table1[[#This Row],[City]],Table2[City],Table2[Bonus %])</f>
        <v>7</v>
      </c>
      <c r="U1946" s="48" t="str">
        <v xml:space="preserve">Gayathri </v>
      </c>
      <c r="V1946" s="48" t="str">
        <v>Iyer</v>
      </c>
    </row>
    <row r="1947" spans="1:22" x14ac:dyDescent="0.35">
      <c r="A1947" s="9" t="s">
        <v>2121</v>
      </c>
      <c r="B1947" s="41" t="str">
        <f>LEFT(Table1[[#This Row],[Employee Name]],FIND(" ",Table1[[#This Row],[Employee Name]]))</f>
        <v xml:space="preserve">Ravi </v>
      </c>
      <c r="C1947" s="41" t="str">
        <f>RIGHT(Table1[[#This Row],[Employee Name]],LEN(Table1[[#This Row],[Employee Name]])-FIND(" ",Table1[[#This Row],[Employee Name]]))</f>
        <v>Teja</v>
      </c>
      <c r="D1947" s="23">
        <f>Table1[[#This Row],[Basic Salary]]+Table1[[#This Row],[Bonus]]</f>
        <v>101101</v>
      </c>
      <c r="E1947" s="10">
        <v>73</v>
      </c>
      <c r="F1947" s="46">
        <v>96</v>
      </c>
      <c r="G1947" s="10" t="str" cm="1">
        <f t="array" ref="G1947">_xlfn.IFS(Table1[[#This Row],[Performance Score]]&gt;=80,"Excellent",Table1[[#This Row],[Performance Score]]&gt;=60,"Good",Table1[[#This Row],[Performance Score]]&gt;=40,"Need Improvement")</f>
        <v>Excellent</v>
      </c>
      <c r="H1947" s="30">
        <f>Table1[[#This Row],[Bonus]]/Table1[[#This Row],[Basic Salary]]</f>
        <v>0.1704620442941987</v>
      </c>
      <c r="I1947" s="10">
        <f ca="1">DATEDIF(Table1[[#This Row],[Date of Birth]],TODAY(),"y")</f>
        <v>43</v>
      </c>
      <c r="J1947" s="34">
        <v>42755</v>
      </c>
      <c r="K1947" s="33" t="str" cm="1">
        <f t="array" aca="1" ref="K1947" ca="1">_xlfn.IFS(L1947&lt;3,"Junior",L1947&lt;=7,"Mid-Level",L1947&gt;7,"Senior")</f>
        <v>Senior</v>
      </c>
      <c r="L1947" s="46">
        <f ca="1">INT(YEARFRAC(Table1[[#This Row],[Joining Date]],TODAY(),1))</f>
        <v>9</v>
      </c>
      <c r="M1947" s="25" t="str">
        <f t="shared" ca="1" si="30"/>
        <v>Yes</v>
      </c>
      <c r="N1947" s="26">
        <f>YEAR(Table1[[#This Row],[Joining Date]])</f>
        <v>2017</v>
      </c>
      <c r="O1947" s="46">
        <f>MONTH(Table1[[#This Row],[Joining Date]])</f>
        <v>1</v>
      </c>
      <c r="P1947" s="26">
        <f ca="1">NETWORKDAYS(Table1[[#This Row],[Joining Date]],TODAY())</f>
        <v>2462</v>
      </c>
      <c r="Q1947" s="26" t="str">
        <f>LEFT(Table1[[#This Row],[Department]],5)&amp;"-"&amp;RIGHT(Table1[[#This Row],[Employee ID]],3)</f>
        <v>Finan-065</v>
      </c>
      <c r="R1947" s="26" t="str">
        <f>LEFT(Table1[[#This Row],[Department]],3)</f>
        <v>Fin</v>
      </c>
      <c r="S1947" s="37">
        <f>_xlfn.XLOOKUP(Table1[[#This Row],[City]],Table2[City],Table2[Bonus %])</f>
        <v>5</v>
      </c>
      <c r="U1947" s="48" t="str">
        <v xml:space="preserve">Ravi </v>
      </c>
      <c r="V1947" s="48" t="str">
        <v>Teja</v>
      </c>
    </row>
    <row r="1948" spans="1:22" x14ac:dyDescent="0.35">
      <c r="A1948" s="7" t="s">
        <v>437</v>
      </c>
      <c r="B1948" s="40" t="str">
        <f>LEFT(Table1[[#This Row],[Employee Name]],FIND(" ",Table1[[#This Row],[Employee Name]]))</f>
        <v xml:space="preserve">Priya </v>
      </c>
      <c r="C1948" s="40" t="str">
        <f>RIGHT(Table1[[#This Row],[Employee Name]],LEN(Table1[[#This Row],[Employee Name]])-FIND(" ",Table1[[#This Row],[Employee Name]]))</f>
        <v>Reddy</v>
      </c>
      <c r="D1948" s="22">
        <f>Table1[[#This Row],[Basic Salary]]+Table1[[#This Row],[Bonus]]</f>
        <v>101087</v>
      </c>
      <c r="E1948" s="8">
        <v>83</v>
      </c>
      <c r="F1948" s="45">
        <v>41</v>
      </c>
      <c r="G1948" s="8" t="str" cm="1">
        <f t="array" ref="G1948">_xlfn.IFS(Table1[[#This Row],[Performance Score]]&gt;=80,"Excellent",Table1[[#This Row],[Performance Score]]&gt;=60,"Good",Table1[[#This Row],[Performance Score]]&gt;=40,"Need Improvement")</f>
        <v>Need Improvement</v>
      </c>
      <c r="H1948" s="29">
        <f>Table1[[#This Row],[Bonus]]/Table1[[#This Row],[Basic Salary]]</f>
        <v>0.15809914420245855</v>
      </c>
      <c r="I1948" s="8">
        <f ca="1">DATEDIF(Table1[[#This Row],[Date of Birth]],TODAY(),"y")</f>
        <v>44</v>
      </c>
      <c r="J1948" s="33">
        <v>42978</v>
      </c>
      <c r="K1948" s="33" t="str" cm="1">
        <f t="array" aca="1" ref="K1948" ca="1">_xlfn.IFS(L1948&lt;3,"Junior",L1948&lt;=7,"Mid-Level",L1948&gt;7,"Senior")</f>
        <v>Senior</v>
      </c>
      <c r="L1948" s="45">
        <f ca="1">INT(YEARFRAC(Table1[[#This Row],[Joining Date]],TODAY(),1))</f>
        <v>8</v>
      </c>
      <c r="M1948" s="25" t="str">
        <f t="shared" ca="1" si="30"/>
        <v>Yes</v>
      </c>
      <c r="N1948" s="25">
        <f>YEAR(Table1[[#This Row],[Joining Date]])</f>
        <v>2017</v>
      </c>
      <c r="O1948" s="45">
        <f>MONTH(Table1[[#This Row],[Joining Date]])</f>
        <v>8</v>
      </c>
      <c r="P1948" s="25">
        <f ca="1">NETWORKDAYS(Table1[[#This Row],[Joining Date]],TODAY())</f>
        <v>2303</v>
      </c>
      <c r="Q1948" s="25" t="str">
        <f>LEFT(Table1[[#This Row],[Department]],5)&amp;"-"&amp;RIGHT(Table1[[#This Row],[Employee ID]],3)</f>
        <v>Sales-381</v>
      </c>
      <c r="R1948" s="25" t="str">
        <f>LEFT(Table1[[#This Row],[Department]],3)</f>
        <v>Sal</v>
      </c>
      <c r="S1948" s="36">
        <f>_xlfn.XLOOKUP(Table1[[#This Row],[City]],Table2[City],Table2[Bonus %])</f>
        <v>6</v>
      </c>
      <c r="U1948" s="48" t="str">
        <v xml:space="preserve">Priya </v>
      </c>
      <c r="V1948" s="48" t="str">
        <v>Reddy</v>
      </c>
    </row>
    <row r="1949" spans="1:22" x14ac:dyDescent="0.35">
      <c r="A1949" s="9" t="s">
        <v>3093</v>
      </c>
      <c r="B1949" s="41" t="str">
        <f>LEFT(Table1[[#This Row],[Employee Name]],FIND(" ",Table1[[#This Row],[Employee Name]]))</f>
        <v xml:space="preserve">Nisha </v>
      </c>
      <c r="C1949" s="41" t="str">
        <f>RIGHT(Table1[[#This Row],[Employee Name]],LEN(Table1[[#This Row],[Employee Name]])-FIND(" ",Table1[[#This Row],[Employee Name]]))</f>
        <v>Kapoor</v>
      </c>
      <c r="D1949" s="23">
        <f>Table1[[#This Row],[Basic Salary]]+Table1[[#This Row],[Bonus]]</f>
        <v>101065</v>
      </c>
      <c r="E1949" s="10">
        <v>97</v>
      </c>
      <c r="F1949" s="46">
        <v>74</v>
      </c>
      <c r="G1949" s="10" t="str" cm="1">
        <f t="array" ref="G1949">_xlfn.IFS(Table1[[#This Row],[Performance Score]]&gt;=80,"Excellent",Table1[[#This Row],[Performance Score]]&gt;=60,"Good",Table1[[#This Row],[Performance Score]]&gt;=40,"Need Improvement")</f>
        <v>Good</v>
      </c>
      <c r="H1949" s="30">
        <f>Table1[[#This Row],[Bonus]]/Table1[[#This Row],[Basic Salary]]</f>
        <v>0.24279091501580158</v>
      </c>
      <c r="I1949" s="10">
        <f ca="1">DATEDIF(Table1[[#This Row],[Date of Birth]],TODAY(),"y")</f>
        <v>27</v>
      </c>
      <c r="J1949" s="34">
        <v>44119</v>
      </c>
      <c r="K1949" s="33" t="str" cm="1">
        <f t="array" aca="1" ref="K1949" ca="1">_xlfn.IFS(L1949&lt;3,"Junior",L1949&lt;=7,"Mid-Level",L1949&gt;7,"Senior")</f>
        <v>Mid-Level</v>
      </c>
      <c r="L1949" s="46">
        <f ca="1">INT(YEARFRAC(Table1[[#This Row],[Joining Date]],TODAY(),1))</f>
        <v>5</v>
      </c>
      <c r="M1949" s="25" t="str">
        <f t="shared" ca="1" si="30"/>
        <v>No</v>
      </c>
      <c r="N1949" s="26">
        <f>YEAR(Table1[[#This Row],[Joining Date]])</f>
        <v>2020</v>
      </c>
      <c r="O1949" s="46">
        <f>MONTH(Table1[[#This Row],[Joining Date]])</f>
        <v>10</v>
      </c>
      <c r="P1949" s="26">
        <f ca="1">NETWORKDAYS(Table1[[#This Row],[Joining Date]],TODAY())</f>
        <v>1488</v>
      </c>
      <c r="Q1949" s="26" t="str">
        <f>LEFT(Table1[[#This Row],[Department]],5)&amp;"-"&amp;RIGHT(Table1[[#This Row],[Employee ID]],3)</f>
        <v>Marke-037</v>
      </c>
      <c r="R1949" s="26" t="str">
        <f>LEFT(Table1[[#This Row],[Department]],3)</f>
        <v>Mar</v>
      </c>
      <c r="S1949" s="37">
        <f>_xlfn.XLOOKUP(Table1[[#This Row],[City]],Table2[City],Table2[Bonus %])</f>
        <v>4</v>
      </c>
      <c r="U1949" s="48" t="str">
        <v xml:space="preserve">Nisha </v>
      </c>
      <c r="V1949" s="48" t="str">
        <v>Kapoor</v>
      </c>
    </row>
    <row r="1950" spans="1:22" x14ac:dyDescent="0.35">
      <c r="A1950" s="7" t="s">
        <v>4547</v>
      </c>
      <c r="B1950" s="40" t="str">
        <f>LEFT(Table1[[#This Row],[Employee Name]],FIND(" ",Table1[[#This Row],[Employee Name]]))</f>
        <v xml:space="preserve">Ajay </v>
      </c>
      <c r="C1950" s="40" t="str">
        <f>RIGHT(Table1[[#This Row],[Employee Name]],LEN(Table1[[#This Row],[Employee Name]])-FIND(" ",Table1[[#This Row],[Employee Name]]))</f>
        <v>Singh</v>
      </c>
      <c r="D1950" s="22">
        <f>Table1[[#This Row],[Basic Salary]]+Table1[[#This Row],[Bonus]]</f>
        <v>101054</v>
      </c>
      <c r="E1950" s="8">
        <v>79</v>
      </c>
      <c r="F1950" s="45">
        <v>94</v>
      </c>
      <c r="G1950" s="8" t="str" cm="1">
        <f t="array" ref="G1950">_xlfn.IFS(Table1[[#This Row],[Performance Score]]&gt;=80,"Excellent",Table1[[#This Row],[Performance Score]]&gt;=60,"Good",Table1[[#This Row],[Performance Score]]&gt;=40,"Need Improvement")</f>
        <v>Excellent</v>
      </c>
      <c r="H1950" s="29">
        <f>Table1[[#This Row],[Bonus]]/Table1[[#This Row],[Basic Salary]]</f>
        <v>0.28224844562872731</v>
      </c>
      <c r="I1950" s="8">
        <f ca="1">DATEDIF(Table1[[#This Row],[Date of Birth]],TODAY(),"y")</f>
        <v>39</v>
      </c>
      <c r="J1950" s="33">
        <v>45868</v>
      </c>
      <c r="K1950" s="33" t="str" cm="1">
        <f t="array" aca="1" ref="K1950" ca="1">_xlfn.IFS(L1950&lt;3,"Junior",L1950&lt;=7,"Mid-Level",L1950&gt;7,"Senior")</f>
        <v>Junior</v>
      </c>
      <c r="L1950" s="45">
        <f ca="1">INT(YEARFRAC(Table1[[#This Row],[Joining Date]],TODAY(),1))</f>
        <v>0</v>
      </c>
      <c r="M1950" s="25" t="str">
        <f t="shared" ca="1" si="30"/>
        <v>No</v>
      </c>
      <c r="N1950" s="25">
        <f>YEAR(Table1[[#This Row],[Joining Date]])</f>
        <v>2025</v>
      </c>
      <c r="O1950" s="45">
        <f>MONTH(Table1[[#This Row],[Joining Date]])</f>
        <v>7</v>
      </c>
      <c r="P1950" s="25">
        <f ca="1">NETWORKDAYS(Table1[[#This Row],[Joining Date]],TODAY())</f>
        <v>239</v>
      </c>
      <c r="Q1950" s="25" t="str">
        <f>LEFT(Table1[[#This Row],[Department]],5)&amp;"-"&amp;RIGHT(Table1[[#This Row],[Employee ID]],3)</f>
        <v>Sales-491</v>
      </c>
      <c r="R1950" s="25" t="str">
        <f>LEFT(Table1[[#This Row],[Department]],3)</f>
        <v>Sal</v>
      </c>
      <c r="S1950" s="36">
        <f>_xlfn.XLOOKUP(Table1[[#This Row],[City]],Table2[City],Table2[Bonus %])</f>
        <v>6</v>
      </c>
      <c r="U1950" s="48" t="str">
        <v xml:space="preserve">Ajay </v>
      </c>
      <c r="V1950" s="48" t="str">
        <v>Singh</v>
      </c>
    </row>
    <row r="1951" spans="1:22" x14ac:dyDescent="0.35">
      <c r="A1951" s="9" t="s">
        <v>413</v>
      </c>
      <c r="B1951" s="41" t="str">
        <f>LEFT(Table1[[#This Row],[Employee Name]],FIND(" ",Table1[[#This Row],[Employee Name]]))</f>
        <v xml:space="preserve">Sneha </v>
      </c>
      <c r="C1951" s="41" t="str">
        <f>RIGHT(Table1[[#This Row],[Employee Name]],LEN(Table1[[#This Row],[Employee Name]])-FIND(" ",Table1[[#This Row],[Employee Name]]))</f>
        <v>Iyer</v>
      </c>
      <c r="D1951" s="23">
        <f>Table1[[#This Row],[Basic Salary]]+Table1[[#This Row],[Bonus]]</f>
        <v>101053</v>
      </c>
      <c r="E1951" s="10">
        <v>66</v>
      </c>
      <c r="F1951" s="46">
        <v>61</v>
      </c>
      <c r="G1951" s="10" t="str" cm="1">
        <f t="array" ref="G1951">_xlfn.IFS(Table1[[#This Row],[Performance Score]]&gt;=80,"Excellent",Table1[[#This Row],[Performance Score]]&gt;=60,"Good",Table1[[#This Row],[Performance Score]]&gt;=40,"Need Improvement")</f>
        <v>Good</v>
      </c>
      <c r="H1951" s="30">
        <f>Table1[[#This Row],[Bonus]]/Table1[[#This Row],[Basic Salary]]</f>
        <v>0.31492108105294664</v>
      </c>
      <c r="I1951" s="10">
        <f ca="1">DATEDIF(Table1[[#This Row],[Date of Birth]],TODAY(),"y")</f>
        <v>16</v>
      </c>
      <c r="J1951" s="34">
        <v>44890</v>
      </c>
      <c r="K1951" s="33" t="str" cm="1">
        <f t="array" aca="1" ref="K1951" ca="1">_xlfn.IFS(L1951&lt;3,"Junior",L1951&lt;=7,"Mid-Level",L1951&gt;7,"Senior")</f>
        <v>Mid-Level</v>
      </c>
      <c r="L1951" s="46">
        <f ca="1">INT(YEARFRAC(Table1[[#This Row],[Joining Date]],TODAY(),1))</f>
        <v>3</v>
      </c>
      <c r="M1951" s="25" t="str">
        <f t="shared" ca="1" si="30"/>
        <v>No</v>
      </c>
      <c r="N1951" s="26">
        <f>YEAR(Table1[[#This Row],[Joining Date]])</f>
        <v>2022</v>
      </c>
      <c r="O1951" s="46">
        <f>MONTH(Table1[[#This Row],[Joining Date]])</f>
        <v>11</v>
      </c>
      <c r="P1951" s="26">
        <f ca="1">NETWORKDAYS(Table1[[#This Row],[Joining Date]],TODAY())</f>
        <v>937</v>
      </c>
      <c r="Q1951" s="26" t="str">
        <f>LEFT(Table1[[#This Row],[Department]],5)&amp;"-"&amp;RIGHT(Table1[[#This Row],[Employee ID]],3)</f>
        <v>HR-357</v>
      </c>
      <c r="R1951" s="26" t="str">
        <f>LEFT(Table1[[#This Row],[Department]],3)</f>
        <v>HR</v>
      </c>
      <c r="S1951" s="37">
        <f>_xlfn.XLOOKUP(Table1[[#This Row],[City]],Table2[City],Table2[Bonus %])</f>
        <v>6</v>
      </c>
      <c r="U1951" s="48" t="str">
        <v xml:space="preserve">Sneha </v>
      </c>
      <c r="V1951" s="48" t="str">
        <v>Iyer</v>
      </c>
    </row>
    <row r="1952" spans="1:22" x14ac:dyDescent="0.35">
      <c r="A1952" s="7" t="s">
        <v>619</v>
      </c>
      <c r="B1952" s="40" t="str">
        <f>LEFT(Table1[[#This Row],[Employee Name]],FIND(" ",Table1[[#This Row],[Employee Name]]))</f>
        <v xml:space="preserve">Ananya </v>
      </c>
      <c r="C1952" s="40" t="str">
        <f>RIGHT(Table1[[#This Row],[Employee Name]],LEN(Table1[[#This Row],[Employee Name]])-FIND(" ",Table1[[#This Row],[Employee Name]]))</f>
        <v>Rao</v>
      </c>
      <c r="D1952" s="22">
        <f>Table1[[#This Row],[Basic Salary]]+Table1[[#This Row],[Bonus]]</f>
        <v>101049</v>
      </c>
      <c r="E1952" s="8">
        <v>73</v>
      </c>
      <c r="F1952" s="45">
        <v>86</v>
      </c>
      <c r="G1952" s="8" t="str" cm="1">
        <f t="array" ref="G1952">_xlfn.IFS(Table1[[#This Row],[Performance Score]]&gt;=80,"Excellent",Table1[[#This Row],[Performance Score]]&gt;=60,"Good",Table1[[#This Row],[Performance Score]]&gt;=40,"Need Improvement")</f>
        <v>Excellent</v>
      </c>
      <c r="H1952" s="29">
        <f>Table1[[#This Row],[Bonus]]/Table1[[#This Row],[Basic Salary]]</f>
        <v>0.30550890157877059</v>
      </c>
      <c r="I1952" s="8">
        <f ca="1">DATEDIF(Table1[[#This Row],[Date of Birth]],TODAY(),"y")</f>
        <v>20</v>
      </c>
      <c r="J1952" s="33">
        <v>42381</v>
      </c>
      <c r="K1952" s="33" t="str" cm="1">
        <f t="array" aca="1" ref="K1952" ca="1">_xlfn.IFS(L1952&lt;3,"Junior",L1952&lt;=7,"Mid-Level",L1952&gt;7,"Senior")</f>
        <v>Senior</v>
      </c>
      <c r="L1952" s="45">
        <f ca="1">INT(YEARFRAC(Table1[[#This Row],[Joining Date]],TODAY(),1))</f>
        <v>10</v>
      </c>
      <c r="M1952" s="25" t="str">
        <f t="shared" ca="1" si="30"/>
        <v>Yes</v>
      </c>
      <c r="N1952" s="25">
        <f>YEAR(Table1[[#This Row],[Joining Date]])</f>
        <v>2016</v>
      </c>
      <c r="O1952" s="45">
        <f>MONTH(Table1[[#This Row],[Joining Date]])</f>
        <v>1</v>
      </c>
      <c r="P1952" s="25">
        <f ca="1">NETWORKDAYS(Table1[[#This Row],[Joining Date]],TODAY())</f>
        <v>2730</v>
      </c>
      <c r="Q1952" s="25" t="str">
        <f>LEFT(Table1[[#This Row],[Department]],5)&amp;"-"&amp;RIGHT(Table1[[#This Row],[Employee ID]],3)</f>
        <v>Suppo-563</v>
      </c>
      <c r="R1952" s="25" t="str">
        <f>LEFT(Table1[[#This Row],[Department]],3)</f>
        <v>Sup</v>
      </c>
      <c r="S1952" s="36">
        <f>_xlfn.XLOOKUP(Table1[[#This Row],[City]],Table2[City],Table2[Bonus %])</f>
        <v>5</v>
      </c>
      <c r="U1952" s="48" t="str">
        <v xml:space="preserve">Ananya </v>
      </c>
      <c r="V1952" s="48" t="str">
        <v>Rao</v>
      </c>
    </row>
    <row r="1953" spans="1:22" x14ac:dyDescent="0.35">
      <c r="A1953" s="9" t="s">
        <v>4712</v>
      </c>
      <c r="B1953" s="41" t="str">
        <f>LEFT(Table1[[#This Row],[Employee Name]],FIND(" ",Table1[[#This Row],[Employee Name]]))</f>
        <v xml:space="preserve">Priya </v>
      </c>
      <c r="C1953" s="41" t="str">
        <f>RIGHT(Table1[[#This Row],[Employee Name]],LEN(Table1[[#This Row],[Employee Name]])-FIND(" ",Table1[[#This Row],[Employee Name]]))</f>
        <v>Reddy</v>
      </c>
      <c r="D1953" s="23">
        <f>Table1[[#This Row],[Basic Salary]]+Table1[[#This Row],[Bonus]]</f>
        <v>101048</v>
      </c>
      <c r="E1953" s="10">
        <v>62</v>
      </c>
      <c r="F1953" s="46">
        <v>51</v>
      </c>
      <c r="G1953" s="10" t="str" cm="1">
        <f t="array" ref="G1953">_xlfn.IFS(Table1[[#This Row],[Performance Score]]&gt;=80,"Excellent",Table1[[#This Row],[Performance Score]]&gt;=60,"Good",Table1[[#This Row],[Performance Score]]&gt;=40,"Need Improvement")</f>
        <v>Need Improvement</v>
      </c>
      <c r="H1953" s="30">
        <f>Table1[[#This Row],[Bonus]]/Table1[[#This Row],[Basic Salary]]</f>
        <v>0.3676574089112663</v>
      </c>
      <c r="I1953" s="10">
        <f ca="1">DATEDIF(Table1[[#This Row],[Date of Birth]],TODAY(),"y")</f>
        <v>38</v>
      </c>
      <c r="J1953" s="34">
        <v>43349</v>
      </c>
      <c r="K1953" s="33" t="str" cm="1">
        <f t="array" aca="1" ref="K1953" ca="1">_xlfn.IFS(L1953&lt;3,"Junior",L1953&lt;=7,"Mid-Level",L1953&gt;7,"Senior")</f>
        <v>Mid-Level</v>
      </c>
      <c r="L1953" s="46">
        <f ca="1">INT(YEARFRAC(Table1[[#This Row],[Joining Date]],TODAY(),1))</f>
        <v>7</v>
      </c>
      <c r="M1953" s="25" t="str">
        <f t="shared" ca="1" si="30"/>
        <v>Yes</v>
      </c>
      <c r="N1953" s="26">
        <f>YEAR(Table1[[#This Row],[Joining Date]])</f>
        <v>2018</v>
      </c>
      <c r="O1953" s="46">
        <f>MONTH(Table1[[#This Row],[Joining Date]])</f>
        <v>9</v>
      </c>
      <c r="P1953" s="26">
        <f ca="1">NETWORKDAYS(Table1[[#This Row],[Joining Date]],TODAY())</f>
        <v>2038</v>
      </c>
      <c r="Q1953" s="26" t="str">
        <f>LEFT(Table1[[#This Row],[Department]],5)&amp;"-"&amp;RIGHT(Table1[[#This Row],[Employee ID]],3)</f>
        <v>HR-656</v>
      </c>
      <c r="R1953" s="26" t="str">
        <f>LEFT(Table1[[#This Row],[Department]],3)</f>
        <v>HR</v>
      </c>
      <c r="S1953" s="37">
        <f>_xlfn.XLOOKUP(Table1[[#This Row],[City]],Table2[City],Table2[Bonus %])</f>
        <v>5</v>
      </c>
      <c r="U1953" s="48" t="str">
        <v xml:space="preserve">Priya </v>
      </c>
      <c r="V1953" s="48" t="str">
        <v>Reddy</v>
      </c>
    </row>
    <row r="1954" spans="1:22" x14ac:dyDescent="0.35">
      <c r="A1954" s="7" t="s">
        <v>4612</v>
      </c>
      <c r="B1954" s="40" t="str">
        <f>LEFT(Table1[[#This Row],[Employee Name]],FIND(" ",Table1[[#This Row],[Employee Name]]))</f>
        <v xml:space="preserve">Arjun </v>
      </c>
      <c r="C1954" s="40" t="str">
        <f>RIGHT(Table1[[#This Row],[Employee Name]],LEN(Table1[[#This Row],[Employee Name]])-FIND(" ",Table1[[#This Row],[Employee Name]]))</f>
        <v>Mehta</v>
      </c>
      <c r="D1954" s="22">
        <f>Table1[[#This Row],[Basic Salary]]+Table1[[#This Row],[Bonus]]</f>
        <v>101037</v>
      </c>
      <c r="E1954" s="8">
        <v>97</v>
      </c>
      <c r="F1954" s="45">
        <v>72</v>
      </c>
      <c r="G1954" s="8" t="str" cm="1">
        <f t="array" ref="G1954">_xlfn.IFS(Table1[[#This Row],[Performance Score]]&gt;=80,"Excellent",Table1[[#This Row],[Performance Score]]&gt;=60,"Good",Table1[[#This Row],[Performance Score]]&gt;=40,"Need Improvement")</f>
        <v>Good</v>
      </c>
      <c r="H1954" s="29">
        <f>Table1[[#This Row],[Bonus]]/Table1[[#This Row],[Basic Salary]]</f>
        <v>0.21950248035630227</v>
      </c>
      <c r="I1954" s="8">
        <f ca="1">DATEDIF(Table1[[#This Row],[Date of Birth]],TODAY(),"y")</f>
        <v>40</v>
      </c>
      <c r="J1954" s="33">
        <v>42447</v>
      </c>
      <c r="K1954" s="33" t="str" cm="1">
        <f t="array" aca="1" ref="K1954" ca="1">_xlfn.IFS(L1954&lt;3,"Junior",L1954&lt;=7,"Mid-Level",L1954&gt;7,"Senior")</f>
        <v>Senior</v>
      </c>
      <c r="L1954" s="45">
        <f ca="1">INT(YEARFRAC(Table1[[#This Row],[Joining Date]],TODAY(),1))</f>
        <v>10</v>
      </c>
      <c r="M1954" s="25" t="str">
        <f t="shared" ca="1" si="30"/>
        <v>Yes</v>
      </c>
      <c r="N1954" s="25">
        <f>YEAR(Table1[[#This Row],[Joining Date]])</f>
        <v>2016</v>
      </c>
      <c r="O1954" s="45">
        <f>MONTH(Table1[[#This Row],[Joining Date]])</f>
        <v>3</v>
      </c>
      <c r="P1954" s="25">
        <f ca="1">NETWORKDAYS(Table1[[#This Row],[Joining Date]],TODAY())</f>
        <v>2682</v>
      </c>
      <c r="Q1954" s="25" t="str">
        <f>LEFT(Table1[[#This Row],[Department]],5)&amp;"-"&amp;RIGHT(Table1[[#This Row],[Employee ID]],3)</f>
        <v>Finan-556</v>
      </c>
      <c r="R1954" s="25" t="str">
        <f>LEFT(Table1[[#This Row],[Department]],3)</f>
        <v>Fin</v>
      </c>
      <c r="S1954" s="36">
        <f>_xlfn.XLOOKUP(Table1[[#This Row],[City]],Table2[City],Table2[Bonus %])</f>
        <v>8</v>
      </c>
      <c r="U1954" s="48" t="str">
        <v xml:space="preserve">Arjun </v>
      </c>
      <c r="V1954" s="48" t="str">
        <v>Mehta</v>
      </c>
    </row>
    <row r="1955" spans="1:22" x14ac:dyDescent="0.35">
      <c r="A1955" s="9" t="s">
        <v>4378</v>
      </c>
      <c r="B1955" s="41" t="str">
        <f>LEFT(Table1[[#This Row],[Employee Name]],FIND(" ",Table1[[#This Row],[Employee Name]]))</f>
        <v xml:space="preserve">Meera </v>
      </c>
      <c r="C1955" s="41" t="str">
        <f>RIGHT(Table1[[#This Row],[Employee Name]],LEN(Table1[[#This Row],[Employee Name]])-FIND(" ",Table1[[#This Row],[Employee Name]]))</f>
        <v>Joshi</v>
      </c>
      <c r="D1955" s="23">
        <f>Table1[[#This Row],[Basic Salary]]+Table1[[#This Row],[Bonus]]</f>
        <v>101019</v>
      </c>
      <c r="E1955" s="10">
        <v>80</v>
      </c>
      <c r="F1955" s="46">
        <v>64</v>
      </c>
      <c r="G1955" s="10" t="str" cm="1">
        <f t="array" ref="G1955">_xlfn.IFS(Table1[[#This Row],[Performance Score]]&gt;=80,"Excellent",Table1[[#This Row],[Performance Score]]&gt;=60,"Good",Table1[[#This Row],[Performance Score]]&gt;=40,"Need Improvement")</f>
        <v>Good</v>
      </c>
      <c r="H1955" s="30">
        <f>Table1[[#This Row],[Bonus]]/Table1[[#This Row],[Basic Salary]]</f>
        <v>0.28771925351825411</v>
      </c>
      <c r="I1955" s="10">
        <f ca="1">DATEDIF(Table1[[#This Row],[Date of Birth]],TODAY(),"y")</f>
        <v>22</v>
      </c>
      <c r="J1955" s="34">
        <v>42712</v>
      </c>
      <c r="K1955" s="33" t="str" cm="1">
        <f t="array" aca="1" ref="K1955" ca="1">_xlfn.IFS(L1955&lt;3,"Junior",L1955&lt;=7,"Mid-Level",L1955&gt;7,"Senior")</f>
        <v>Senior</v>
      </c>
      <c r="L1955" s="46">
        <f ca="1">INT(YEARFRAC(Table1[[#This Row],[Joining Date]],TODAY(),1))</f>
        <v>9</v>
      </c>
      <c r="M1955" s="25" t="str">
        <f t="shared" ca="1" si="30"/>
        <v>Yes</v>
      </c>
      <c r="N1955" s="26">
        <f>YEAR(Table1[[#This Row],[Joining Date]])</f>
        <v>2016</v>
      </c>
      <c r="O1955" s="46">
        <f>MONTH(Table1[[#This Row],[Joining Date]])</f>
        <v>12</v>
      </c>
      <c r="P1955" s="26">
        <f ca="1">NETWORKDAYS(Table1[[#This Row],[Joining Date]],TODAY())</f>
        <v>2493</v>
      </c>
      <c r="Q1955" s="26" t="str">
        <f>LEFT(Table1[[#This Row],[Department]],5)&amp;"-"&amp;RIGHT(Table1[[#This Row],[Employee ID]],3)</f>
        <v>Opera-322</v>
      </c>
      <c r="R1955" s="26" t="str">
        <f>LEFT(Table1[[#This Row],[Department]],3)</f>
        <v>Ope</v>
      </c>
      <c r="S1955" s="37">
        <f>_xlfn.XLOOKUP(Table1[[#This Row],[City]],Table2[City],Table2[Bonus %])</f>
        <v>6</v>
      </c>
      <c r="U1955" s="48" t="str">
        <v xml:space="preserve">Meera </v>
      </c>
      <c r="V1955" s="48" t="str">
        <v>Joshi</v>
      </c>
    </row>
    <row r="1956" spans="1:22" x14ac:dyDescent="0.35">
      <c r="A1956" s="7" t="s">
        <v>2378</v>
      </c>
      <c r="B1956" s="40" t="str">
        <f>LEFT(Table1[[#This Row],[Employee Name]],FIND(" ",Table1[[#This Row],[Employee Name]]))</f>
        <v xml:space="preserve">Neha </v>
      </c>
      <c r="C1956" s="40" t="str">
        <f>RIGHT(Table1[[#This Row],[Employee Name]],LEN(Table1[[#This Row],[Employee Name]])-FIND(" ",Table1[[#This Row],[Employee Name]]))</f>
        <v>Kulkarni</v>
      </c>
      <c r="D1956" s="22">
        <f>Table1[[#This Row],[Basic Salary]]+Table1[[#This Row],[Bonus]]</f>
        <v>101012</v>
      </c>
      <c r="E1956" s="8">
        <v>84</v>
      </c>
      <c r="F1956" s="45">
        <v>91</v>
      </c>
      <c r="G1956" s="8" t="str" cm="1">
        <f t="array" ref="G1956">_xlfn.IFS(Table1[[#This Row],[Performance Score]]&gt;=80,"Excellent",Table1[[#This Row],[Performance Score]]&gt;=60,"Good",Table1[[#This Row],[Performance Score]]&gt;=40,"Need Improvement")</f>
        <v>Excellent</v>
      </c>
      <c r="H1956" s="29">
        <f>Table1[[#This Row],[Bonus]]/Table1[[#This Row],[Basic Salary]]</f>
        <v>8.2437660069224913E-2</v>
      </c>
      <c r="I1956" s="8">
        <f ca="1">DATEDIF(Table1[[#This Row],[Date of Birth]],TODAY(),"y")</f>
        <v>38</v>
      </c>
      <c r="J1956" s="33">
        <v>43213</v>
      </c>
      <c r="K1956" s="33" t="str" cm="1">
        <f t="array" aca="1" ref="K1956" ca="1">_xlfn.IFS(L1956&lt;3,"Junior",L1956&lt;=7,"Mid-Level",L1956&gt;7,"Senior")</f>
        <v>Senior</v>
      </c>
      <c r="L1956" s="45">
        <f ca="1">INT(YEARFRAC(Table1[[#This Row],[Joining Date]],TODAY(),1))</f>
        <v>8</v>
      </c>
      <c r="M1956" s="25" t="str">
        <f t="shared" ca="1" si="30"/>
        <v>Yes</v>
      </c>
      <c r="N1956" s="25">
        <f>YEAR(Table1[[#This Row],[Joining Date]])</f>
        <v>2018</v>
      </c>
      <c r="O1956" s="45">
        <f>MONTH(Table1[[#This Row],[Joining Date]])</f>
        <v>4</v>
      </c>
      <c r="P1956" s="25">
        <f ca="1">NETWORKDAYS(Table1[[#This Row],[Joining Date]],TODAY())</f>
        <v>2136</v>
      </c>
      <c r="Q1956" s="25" t="str">
        <f>LEFT(Table1[[#This Row],[Department]],5)&amp;"-"&amp;RIGHT(Table1[[#This Row],[Employee ID]],3)</f>
        <v>Sales-322</v>
      </c>
      <c r="R1956" s="25" t="str">
        <f>LEFT(Table1[[#This Row],[Department]],3)</f>
        <v>Sal</v>
      </c>
      <c r="S1956" s="36">
        <f>_xlfn.XLOOKUP(Table1[[#This Row],[City]],Table2[City],Table2[Bonus %])</f>
        <v>6</v>
      </c>
      <c r="U1956" s="48" t="str">
        <v xml:space="preserve">Neha </v>
      </c>
      <c r="V1956" s="48" t="str">
        <v>Kulkarni</v>
      </c>
    </row>
    <row r="1957" spans="1:22" x14ac:dyDescent="0.35">
      <c r="A1957" s="9" t="s">
        <v>3483</v>
      </c>
      <c r="B1957" s="41" t="str">
        <f>LEFT(Table1[[#This Row],[Employee Name]],FIND(" ",Table1[[#This Row],[Employee Name]]))</f>
        <v xml:space="preserve">Priya </v>
      </c>
      <c r="C1957" s="41" t="str">
        <f>RIGHT(Table1[[#This Row],[Employee Name]],LEN(Table1[[#This Row],[Employee Name]])-FIND(" ",Table1[[#This Row],[Employee Name]]))</f>
        <v>Reddy</v>
      </c>
      <c r="D1957" s="23">
        <f>Table1[[#This Row],[Basic Salary]]+Table1[[#This Row],[Bonus]]</f>
        <v>101001</v>
      </c>
      <c r="E1957" s="10">
        <v>84</v>
      </c>
      <c r="F1957" s="46">
        <v>86</v>
      </c>
      <c r="G1957" s="10" t="str" cm="1">
        <f t="array" ref="G1957">_xlfn.IFS(Table1[[#This Row],[Performance Score]]&gt;=80,"Excellent",Table1[[#This Row],[Performance Score]]&gt;=60,"Good",Table1[[#This Row],[Performance Score]]&gt;=40,"Need Improvement")</f>
        <v>Excellent</v>
      </c>
      <c r="H1957" s="30">
        <f>Table1[[#This Row],[Bonus]]/Table1[[#This Row],[Basic Salary]]</f>
        <v>0.3037602137629245</v>
      </c>
      <c r="I1957" s="10">
        <f ca="1">DATEDIF(Table1[[#This Row],[Date of Birth]],TODAY(),"y")</f>
        <v>35</v>
      </c>
      <c r="J1957" s="34">
        <v>44848</v>
      </c>
      <c r="K1957" s="33" t="str" cm="1">
        <f t="array" aca="1" ref="K1957" ca="1">_xlfn.IFS(L1957&lt;3,"Junior",L1957&lt;=7,"Mid-Level",L1957&gt;7,"Senior")</f>
        <v>Mid-Level</v>
      </c>
      <c r="L1957" s="46">
        <f ca="1">INT(YEARFRAC(Table1[[#This Row],[Joining Date]],TODAY(),1))</f>
        <v>3</v>
      </c>
      <c r="M1957" s="25" t="str">
        <f t="shared" ca="1" si="30"/>
        <v>No</v>
      </c>
      <c r="N1957" s="26">
        <f>YEAR(Table1[[#This Row],[Joining Date]])</f>
        <v>2022</v>
      </c>
      <c r="O1957" s="46">
        <f>MONTH(Table1[[#This Row],[Joining Date]])</f>
        <v>10</v>
      </c>
      <c r="P1957" s="26">
        <f ca="1">NETWORKDAYS(Table1[[#This Row],[Joining Date]],TODAY())</f>
        <v>967</v>
      </c>
      <c r="Q1957" s="26" t="str">
        <f>LEFT(Table1[[#This Row],[Department]],5)&amp;"-"&amp;RIGHT(Table1[[#This Row],[Employee ID]],3)</f>
        <v>Opera-427</v>
      </c>
      <c r="R1957" s="26" t="str">
        <f>LEFT(Table1[[#This Row],[Department]],3)</f>
        <v>Ope</v>
      </c>
      <c r="S1957" s="37">
        <f>_xlfn.XLOOKUP(Table1[[#This Row],[City]],Table2[City],Table2[Bonus %])</f>
        <v>6</v>
      </c>
      <c r="U1957" s="48" t="str">
        <v xml:space="preserve">Priya </v>
      </c>
      <c r="V1957" s="48" t="str">
        <v>Reddy</v>
      </c>
    </row>
    <row r="1958" spans="1:22" x14ac:dyDescent="0.35">
      <c r="A1958" s="7" t="s">
        <v>1338</v>
      </c>
      <c r="B1958" s="40" t="str">
        <f>LEFT(Table1[[#This Row],[Employee Name]],FIND(" ",Table1[[#This Row],[Employee Name]]))</f>
        <v xml:space="preserve">Ananya </v>
      </c>
      <c r="C1958" s="40" t="str">
        <f>RIGHT(Table1[[#This Row],[Employee Name]],LEN(Table1[[#This Row],[Employee Name]])-FIND(" ",Table1[[#This Row],[Employee Name]]))</f>
        <v>Rao</v>
      </c>
      <c r="D1958" s="22">
        <f>Table1[[#This Row],[Basic Salary]]+Table1[[#This Row],[Bonus]]</f>
        <v>100997</v>
      </c>
      <c r="E1958" s="8">
        <v>82</v>
      </c>
      <c r="F1958" s="45">
        <v>74</v>
      </c>
      <c r="G1958" s="8" t="str" cm="1">
        <f t="array" ref="G1958">_xlfn.IFS(Table1[[#This Row],[Performance Score]]&gt;=80,"Excellent",Table1[[#This Row],[Performance Score]]&gt;=60,"Good",Table1[[#This Row],[Performance Score]]&gt;=40,"Need Improvement")</f>
        <v>Good</v>
      </c>
      <c r="H1958" s="29">
        <f>Table1[[#This Row],[Bonus]]/Table1[[#This Row],[Basic Salary]]</f>
        <v>0.32182915177928723</v>
      </c>
      <c r="I1958" s="8">
        <f ca="1">DATEDIF(Table1[[#This Row],[Date of Birth]],TODAY(),"y")</f>
        <v>18</v>
      </c>
      <c r="J1958" s="33">
        <v>44012</v>
      </c>
      <c r="K1958" s="33" t="str" cm="1">
        <f t="array" aca="1" ref="K1958" ca="1">_xlfn.IFS(L1958&lt;3,"Junior",L1958&lt;=7,"Mid-Level",L1958&gt;7,"Senior")</f>
        <v>Mid-Level</v>
      </c>
      <c r="L1958" s="45">
        <f ca="1">INT(YEARFRAC(Table1[[#This Row],[Joining Date]],TODAY(),1))</f>
        <v>5</v>
      </c>
      <c r="M1958" s="25" t="str">
        <f t="shared" ca="1" si="30"/>
        <v>No</v>
      </c>
      <c r="N1958" s="25">
        <f>YEAR(Table1[[#This Row],[Joining Date]])</f>
        <v>2020</v>
      </c>
      <c r="O1958" s="45">
        <f>MONTH(Table1[[#This Row],[Joining Date]])</f>
        <v>6</v>
      </c>
      <c r="P1958" s="25">
        <f ca="1">NETWORKDAYS(Table1[[#This Row],[Joining Date]],TODAY())</f>
        <v>1565</v>
      </c>
      <c r="Q1958" s="25" t="str">
        <f>LEFT(Table1[[#This Row],[Department]],5)&amp;"-"&amp;RIGHT(Table1[[#This Row],[Employee ID]],3)</f>
        <v>Marke-282</v>
      </c>
      <c r="R1958" s="25" t="str">
        <f>LEFT(Table1[[#This Row],[Department]],3)</f>
        <v>Mar</v>
      </c>
      <c r="S1958" s="36">
        <f>_xlfn.XLOOKUP(Table1[[#This Row],[City]],Table2[City],Table2[Bonus %])</f>
        <v>8</v>
      </c>
      <c r="U1958" s="48" t="str">
        <v xml:space="preserve">Ananya </v>
      </c>
      <c r="V1958" s="48" t="str">
        <v>Rao</v>
      </c>
    </row>
    <row r="1959" spans="1:22" x14ac:dyDescent="0.35">
      <c r="A1959" s="9" t="s">
        <v>2687</v>
      </c>
      <c r="B1959" s="41" t="str">
        <f>LEFT(Table1[[#This Row],[Employee Name]],FIND(" ",Table1[[#This Row],[Employee Name]]))</f>
        <v xml:space="preserve">Aarav </v>
      </c>
      <c r="C1959" s="41" t="str">
        <f>RIGHT(Table1[[#This Row],[Employee Name]],LEN(Table1[[#This Row],[Employee Name]])-FIND(" ",Table1[[#This Row],[Employee Name]]))</f>
        <v>Sharma</v>
      </c>
      <c r="D1959" s="23">
        <f>Table1[[#This Row],[Basic Salary]]+Table1[[#This Row],[Bonus]]</f>
        <v>100960</v>
      </c>
      <c r="E1959" s="10">
        <v>86</v>
      </c>
      <c r="F1959" s="46">
        <v>48</v>
      </c>
      <c r="G1959" s="10" t="str" cm="1">
        <f t="array" ref="G1959">_xlfn.IFS(Table1[[#This Row],[Performance Score]]&gt;=80,"Excellent",Table1[[#This Row],[Performance Score]]&gt;=60,"Good",Table1[[#This Row],[Performance Score]]&gt;=40,"Need Improvement")</f>
        <v>Need Improvement</v>
      </c>
      <c r="H1959" s="30">
        <f>Table1[[#This Row],[Bonus]]/Table1[[#This Row],[Basic Salary]]</f>
        <v>0.2448521614756726</v>
      </c>
      <c r="I1959" s="10">
        <f ca="1">DATEDIF(Table1[[#This Row],[Date of Birth]],TODAY(),"y")</f>
        <v>39</v>
      </c>
      <c r="J1959" s="34">
        <v>44078</v>
      </c>
      <c r="K1959" s="33" t="str" cm="1">
        <f t="array" aca="1" ref="K1959" ca="1">_xlfn.IFS(L1959&lt;3,"Junior",L1959&lt;=7,"Mid-Level",L1959&gt;7,"Senior")</f>
        <v>Mid-Level</v>
      </c>
      <c r="L1959" s="46">
        <f ca="1">INT(YEARFRAC(Table1[[#This Row],[Joining Date]],TODAY(),1))</f>
        <v>5</v>
      </c>
      <c r="M1959" s="25" t="str">
        <f t="shared" ca="1" si="30"/>
        <v>No</v>
      </c>
      <c r="N1959" s="26">
        <f>YEAR(Table1[[#This Row],[Joining Date]])</f>
        <v>2020</v>
      </c>
      <c r="O1959" s="46">
        <f>MONTH(Table1[[#This Row],[Joining Date]])</f>
        <v>9</v>
      </c>
      <c r="P1959" s="26">
        <f ca="1">NETWORKDAYS(Table1[[#This Row],[Joining Date]],TODAY())</f>
        <v>1517</v>
      </c>
      <c r="Q1959" s="26" t="str">
        <f>LEFT(Table1[[#This Row],[Department]],5)&amp;"-"&amp;RIGHT(Table1[[#This Row],[Employee ID]],3)</f>
        <v>IT-631</v>
      </c>
      <c r="R1959" s="26" t="str">
        <f>LEFT(Table1[[#This Row],[Department]],3)</f>
        <v>IT</v>
      </c>
      <c r="S1959" s="37">
        <f>_xlfn.XLOOKUP(Table1[[#This Row],[City]],Table2[City],Table2[Bonus %])</f>
        <v>6</v>
      </c>
      <c r="U1959" s="48" t="str">
        <v xml:space="preserve">Aarav </v>
      </c>
      <c r="V1959" s="48" t="str">
        <v>Sharma</v>
      </c>
    </row>
    <row r="1960" spans="1:22" x14ac:dyDescent="0.35">
      <c r="A1960" s="7" t="s">
        <v>960</v>
      </c>
      <c r="B1960" s="40" t="str">
        <f>LEFT(Table1[[#This Row],[Employee Name]],FIND(" ",Table1[[#This Row],[Employee Name]]))</f>
        <v xml:space="preserve">Gayathri </v>
      </c>
      <c r="C1960" s="40" t="str">
        <f>RIGHT(Table1[[#This Row],[Employee Name]],LEN(Table1[[#This Row],[Employee Name]])-FIND(" ",Table1[[#This Row],[Employee Name]]))</f>
        <v>Iyer</v>
      </c>
      <c r="D1960" s="22">
        <f>Table1[[#This Row],[Basic Salary]]+Table1[[#This Row],[Bonus]]</f>
        <v>100956</v>
      </c>
      <c r="E1960" s="8">
        <v>99</v>
      </c>
      <c r="F1960" s="45">
        <v>68</v>
      </c>
      <c r="G1960" s="8" t="str" cm="1">
        <f t="array" ref="G1960">_xlfn.IFS(Table1[[#This Row],[Performance Score]]&gt;=80,"Excellent",Table1[[#This Row],[Performance Score]]&gt;=60,"Good",Table1[[#This Row],[Performance Score]]&gt;=40,"Need Improvement")</f>
        <v>Good</v>
      </c>
      <c r="H1960" s="29">
        <f>Table1[[#This Row],[Bonus]]/Table1[[#This Row],[Basic Salary]]</f>
        <v>0.25908558030480655</v>
      </c>
      <c r="I1960" s="8">
        <f ca="1">DATEDIF(Table1[[#This Row],[Date of Birth]],TODAY(),"y")</f>
        <v>30</v>
      </c>
      <c r="J1960" s="33">
        <v>43054</v>
      </c>
      <c r="K1960" s="33" t="str" cm="1">
        <f t="array" aca="1" ref="K1960" ca="1">_xlfn.IFS(L1960&lt;3,"Junior",L1960&lt;=7,"Mid-Level",L1960&gt;7,"Senior")</f>
        <v>Senior</v>
      </c>
      <c r="L1960" s="45">
        <f ca="1">INT(YEARFRAC(Table1[[#This Row],[Joining Date]],TODAY(),1))</f>
        <v>8</v>
      </c>
      <c r="M1960" s="25" t="str">
        <f t="shared" ca="1" si="30"/>
        <v>Yes</v>
      </c>
      <c r="N1960" s="25">
        <f>YEAR(Table1[[#This Row],[Joining Date]])</f>
        <v>2017</v>
      </c>
      <c r="O1960" s="45">
        <f>MONTH(Table1[[#This Row],[Joining Date]])</f>
        <v>11</v>
      </c>
      <c r="P1960" s="25">
        <f ca="1">NETWORKDAYS(Table1[[#This Row],[Joining Date]],TODAY())</f>
        <v>2249</v>
      </c>
      <c r="Q1960" s="25" t="str">
        <f>LEFT(Table1[[#This Row],[Department]],5)&amp;"-"&amp;RIGHT(Table1[[#This Row],[Employee ID]],3)</f>
        <v>Marke-904</v>
      </c>
      <c r="R1960" s="25" t="str">
        <f>LEFT(Table1[[#This Row],[Department]],3)</f>
        <v>Mar</v>
      </c>
      <c r="S1960" s="36">
        <f>_xlfn.XLOOKUP(Table1[[#This Row],[City]],Table2[City],Table2[Bonus %])</f>
        <v>7</v>
      </c>
      <c r="U1960" s="48" t="str">
        <v xml:space="preserve">Gayathri </v>
      </c>
      <c r="V1960" s="48" t="str">
        <v>Iyer</v>
      </c>
    </row>
    <row r="1961" spans="1:22" x14ac:dyDescent="0.35">
      <c r="A1961" s="9" t="s">
        <v>2811</v>
      </c>
      <c r="B1961" s="41" t="str">
        <f>LEFT(Table1[[#This Row],[Employee Name]],FIND(" ",Table1[[#This Row],[Employee Name]]))</f>
        <v xml:space="preserve">Pooja </v>
      </c>
      <c r="C1961" s="41" t="str">
        <f>RIGHT(Table1[[#This Row],[Employee Name]],LEN(Table1[[#This Row],[Employee Name]])-FIND(" ",Table1[[#This Row],[Employee Name]]))</f>
        <v>Das</v>
      </c>
      <c r="D1961" s="23">
        <f>Table1[[#This Row],[Basic Salary]]+Table1[[#This Row],[Bonus]]</f>
        <v>100940</v>
      </c>
      <c r="E1961" s="10">
        <v>71</v>
      </c>
      <c r="F1961" s="46">
        <v>60</v>
      </c>
      <c r="G1961" s="10" t="str" cm="1">
        <f t="array" ref="G1961">_xlfn.IFS(Table1[[#This Row],[Performance Score]]&gt;=80,"Excellent",Table1[[#This Row],[Performance Score]]&gt;=60,"Good",Table1[[#This Row],[Performance Score]]&gt;=40,"Need Improvement")</f>
        <v>Good</v>
      </c>
      <c r="H1961" s="30">
        <f>Table1[[#This Row],[Bonus]]/Table1[[#This Row],[Basic Salary]]</f>
        <v>0.21708305199189737</v>
      </c>
      <c r="I1961" s="10">
        <f ca="1">DATEDIF(Table1[[#This Row],[Date of Birth]],TODAY(),"y")</f>
        <v>33</v>
      </c>
      <c r="J1961" s="34">
        <v>44430</v>
      </c>
      <c r="K1961" s="33" t="str" cm="1">
        <f t="array" aca="1" ref="K1961" ca="1">_xlfn.IFS(L1961&lt;3,"Junior",L1961&lt;=7,"Mid-Level",L1961&gt;7,"Senior")</f>
        <v>Mid-Level</v>
      </c>
      <c r="L1961" s="46">
        <f ca="1">INT(YEARFRAC(Table1[[#This Row],[Joining Date]],TODAY(),1))</f>
        <v>4</v>
      </c>
      <c r="M1961" s="25" t="str">
        <f t="shared" ca="1" si="30"/>
        <v>No</v>
      </c>
      <c r="N1961" s="26">
        <f>YEAR(Table1[[#This Row],[Joining Date]])</f>
        <v>2021</v>
      </c>
      <c r="O1961" s="46">
        <f>MONTH(Table1[[#This Row],[Joining Date]])</f>
        <v>8</v>
      </c>
      <c r="P1961" s="26">
        <f ca="1">NETWORKDAYS(Table1[[#This Row],[Joining Date]],TODAY())</f>
        <v>1266</v>
      </c>
      <c r="Q1961" s="26" t="str">
        <f>LEFT(Table1[[#This Row],[Department]],5)&amp;"-"&amp;RIGHT(Table1[[#This Row],[Employee ID]],3)</f>
        <v>Suppo-755</v>
      </c>
      <c r="R1961" s="26" t="str">
        <f>LEFT(Table1[[#This Row],[Department]],3)</f>
        <v>Sup</v>
      </c>
      <c r="S1961" s="37">
        <f>_xlfn.XLOOKUP(Table1[[#This Row],[City]],Table2[City],Table2[Bonus %])</f>
        <v>6</v>
      </c>
      <c r="U1961" s="48" t="str">
        <v xml:space="preserve">Pooja </v>
      </c>
      <c r="V1961" s="48" t="str">
        <v>Das</v>
      </c>
    </row>
    <row r="1962" spans="1:22" x14ac:dyDescent="0.35">
      <c r="A1962" s="7" t="s">
        <v>1588</v>
      </c>
      <c r="B1962" s="40" t="str">
        <f>LEFT(Table1[[#This Row],[Employee Name]],FIND(" ",Table1[[#This Row],[Employee Name]]))</f>
        <v xml:space="preserve">Rohan </v>
      </c>
      <c r="C1962" s="40" t="str">
        <f>RIGHT(Table1[[#This Row],[Employee Name]],LEN(Table1[[#This Row],[Employee Name]])-FIND(" ",Table1[[#This Row],[Employee Name]]))</f>
        <v>Gupta</v>
      </c>
      <c r="D1962" s="22">
        <f>Table1[[#This Row],[Basic Salary]]+Table1[[#This Row],[Bonus]]</f>
        <v>100909</v>
      </c>
      <c r="E1962" s="8">
        <v>89</v>
      </c>
      <c r="F1962" s="45">
        <v>63</v>
      </c>
      <c r="G1962" s="8" t="str" cm="1">
        <f t="array" ref="G1962">_xlfn.IFS(Table1[[#This Row],[Performance Score]]&gt;=80,"Excellent",Table1[[#This Row],[Performance Score]]&gt;=60,"Good",Table1[[#This Row],[Performance Score]]&gt;=40,"Need Improvement")</f>
        <v>Good</v>
      </c>
      <c r="H1962" s="29">
        <f>Table1[[#This Row],[Bonus]]/Table1[[#This Row],[Basic Salary]]</f>
        <v>0.21312559358507352</v>
      </c>
      <c r="I1962" s="8">
        <f ca="1">DATEDIF(Table1[[#This Row],[Date of Birth]],TODAY(),"y")</f>
        <v>26</v>
      </c>
      <c r="J1962" s="33">
        <v>43891</v>
      </c>
      <c r="K1962" s="33" t="str" cm="1">
        <f t="array" aca="1" ref="K1962" ca="1">_xlfn.IFS(L1962&lt;3,"Junior",L1962&lt;=7,"Mid-Level",L1962&gt;7,"Senior")</f>
        <v>Mid-Level</v>
      </c>
      <c r="L1962" s="45">
        <f ca="1">INT(YEARFRAC(Table1[[#This Row],[Joining Date]],TODAY(),1))</f>
        <v>6</v>
      </c>
      <c r="M1962" s="25" t="str">
        <f t="shared" ca="1" si="30"/>
        <v>Yes</v>
      </c>
      <c r="N1962" s="25">
        <f>YEAR(Table1[[#This Row],[Joining Date]])</f>
        <v>2020</v>
      </c>
      <c r="O1962" s="45">
        <f>MONTH(Table1[[#This Row],[Joining Date]])</f>
        <v>3</v>
      </c>
      <c r="P1962" s="25">
        <f ca="1">NETWORKDAYS(Table1[[#This Row],[Joining Date]],TODAY())</f>
        <v>1651</v>
      </c>
      <c r="Q1962" s="25" t="str">
        <f>LEFT(Table1[[#This Row],[Department]],5)&amp;"-"&amp;RIGHT(Table1[[#This Row],[Employee ID]],3)</f>
        <v>IT-532</v>
      </c>
      <c r="R1962" s="25" t="str">
        <f>LEFT(Table1[[#This Row],[Department]],3)</f>
        <v>IT</v>
      </c>
      <c r="S1962" s="36">
        <f>_xlfn.XLOOKUP(Table1[[#This Row],[City]],Table2[City],Table2[Bonus %])</f>
        <v>6</v>
      </c>
      <c r="U1962" s="48" t="str">
        <v xml:space="preserve">Rohan </v>
      </c>
      <c r="V1962" s="48" t="str">
        <v>Gupta</v>
      </c>
    </row>
    <row r="1963" spans="1:22" x14ac:dyDescent="0.35">
      <c r="A1963" s="9" t="s">
        <v>4838</v>
      </c>
      <c r="B1963" s="41" t="str">
        <f>LEFT(Table1[[#This Row],[Employee Name]],FIND(" ",Table1[[#This Row],[Employee Name]]))</f>
        <v xml:space="preserve">Meera </v>
      </c>
      <c r="C1963" s="41" t="str">
        <f>RIGHT(Table1[[#This Row],[Employee Name]],LEN(Table1[[#This Row],[Employee Name]])-FIND(" ",Table1[[#This Row],[Employee Name]]))</f>
        <v>Joshi</v>
      </c>
      <c r="D1963" s="23">
        <f>Table1[[#This Row],[Basic Salary]]+Table1[[#This Row],[Bonus]]</f>
        <v>100886</v>
      </c>
      <c r="E1963" s="10">
        <v>77</v>
      </c>
      <c r="F1963" s="46">
        <v>41</v>
      </c>
      <c r="G1963" s="10" t="str" cm="1">
        <f t="array" ref="G1963">_xlfn.IFS(Table1[[#This Row],[Performance Score]]&gt;=80,"Excellent",Table1[[#This Row],[Performance Score]]&gt;=60,"Good",Table1[[#This Row],[Performance Score]]&gt;=40,"Need Improvement")</f>
        <v>Need Improvement</v>
      </c>
      <c r="H1963" s="30">
        <f>Table1[[#This Row],[Bonus]]/Table1[[#This Row],[Basic Salary]]</f>
        <v>0.33179321998099059</v>
      </c>
      <c r="I1963" s="10">
        <f ca="1">DATEDIF(Table1[[#This Row],[Date of Birth]],TODAY(),"y")</f>
        <v>45</v>
      </c>
      <c r="J1963" s="34">
        <v>45876</v>
      </c>
      <c r="K1963" s="33" t="str" cm="1">
        <f t="array" aca="1" ref="K1963" ca="1">_xlfn.IFS(L1963&lt;3,"Junior",L1963&lt;=7,"Mid-Level",L1963&gt;7,"Senior")</f>
        <v>Junior</v>
      </c>
      <c r="L1963" s="46">
        <f ca="1">INT(YEARFRAC(Table1[[#This Row],[Joining Date]],TODAY(),1))</f>
        <v>0</v>
      </c>
      <c r="M1963" s="25" t="str">
        <f t="shared" ca="1" si="30"/>
        <v>No</v>
      </c>
      <c r="N1963" s="26">
        <f>YEAR(Table1[[#This Row],[Joining Date]])</f>
        <v>2025</v>
      </c>
      <c r="O1963" s="46">
        <f>MONTH(Table1[[#This Row],[Joining Date]])</f>
        <v>8</v>
      </c>
      <c r="P1963" s="26">
        <f ca="1">NETWORKDAYS(Table1[[#This Row],[Joining Date]],TODAY())</f>
        <v>233</v>
      </c>
      <c r="Q1963" s="26" t="str">
        <f>LEFT(Table1[[#This Row],[Department]],5)&amp;"-"&amp;RIGHT(Table1[[#This Row],[Employee ID]],3)</f>
        <v>Suppo-782</v>
      </c>
      <c r="R1963" s="26" t="str">
        <f>LEFT(Table1[[#This Row],[Department]],3)</f>
        <v>Sup</v>
      </c>
      <c r="S1963" s="37">
        <f>_xlfn.XLOOKUP(Table1[[#This Row],[City]],Table2[City],Table2[Bonus %])</f>
        <v>4</v>
      </c>
      <c r="U1963" s="48" t="str">
        <v xml:space="preserve">Meera </v>
      </c>
      <c r="V1963" s="48" t="str">
        <v>Joshi</v>
      </c>
    </row>
    <row r="1964" spans="1:22" x14ac:dyDescent="0.35">
      <c r="A1964" s="7" t="s">
        <v>2320</v>
      </c>
      <c r="B1964" s="40" t="str">
        <f>LEFT(Table1[[#This Row],[Employee Name]],FIND(" ",Table1[[#This Row],[Employee Name]]))</f>
        <v xml:space="preserve">Ravi </v>
      </c>
      <c r="C1964" s="40" t="str">
        <f>RIGHT(Table1[[#This Row],[Employee Name]],LEN(Table1[[#This Row],[Employee Name]])-FIND(" ",Table1[[#This Row],[Employee Name]]))</f>
        <v>Teja</v>
      </c>
      <c r="D1964" s="22">
        <f>Table1[[#This Row],[Basic Salary]]+Table1[[#This Row],[Bonus]]</f>
        <v>100869</v>
      </c>
      <c r="E1964" s="8">
        <v>76</v>
      </c>
      <c r="F1964" s="45">
        <v>58</v>
      </c>
      <c r="G1964" s="8" t="str" cm="1">
        <f t="array" ref="G1964">_xlfn.IFS(Table1[[#This Row],[Performance Score]]&gt;=80,"Excellent",Table1[[#This Row],[Performance Score]]&gt;=60,"Good",Table1[[#This Row],[Performance Score]]&gt;=40,"Need Improvement")</f>
        <v>Need Improvement</v>
      </c>
      <c r="H1964" s="29">
        <f>Table1[[#This Row],[Bonus]]/Table1[[#This Row],[Basic Salary]]</f>
        <v>6.2304508546333452E-2</v>
      </c>
      <c r="I1964" s="8">
        <f ca="1">DATEDIF(Table1[[#This Row],[Date of Birth]],TODAY(),"y")</f>
        <v>20</v>
      </c>
      <c r="J1964" s="33">
        <v>45185</v>
      </c>
      <c r="K1964" s="33" t="str" cm="1">
        <f t="array" aca="1" ref="K1964" ca="1">_xlfn.IFS(L1964&lt;3,"Junior",L1964&lt;=7,"Mid-Level",L1964&gt;7,"Senior")</f>
        <v>Junior</v>
      </c>
      <c r="L1964" s="45">
        <f ca="1">INT(YEARFRAC(Table1[[#This Row],[Joining Date]],TODAY(),1))</f>
        <v>2</v>
      </c>
      <c r="M1964" s="25" t="str">
        <f t="shared" ca="1" si="30"/>
        <v>No</v>
      </c>
      <c r="N1964" s="25">
        <f>YEAR(Table1[[#This Row],[Joining Date]])</f>
        <v>2023</v>
      </c>
      <c r="O1964" s="45">
        <f>MONTH(Table1[[#This Row],[Joining Date]])</f>
        <v>9</v>
      </c>
      <c r="P1964" s="25">
        <f ca="1">NETWORKDAYS(Table1[[#This Row],[Joining Date]],TODAY())</f>
        <v>726</v>
      </c>
      <c r="Q1964" s="25" t="str">
        <f>LEFT(Table1[[#This Row],[Department]],5)&amp;"-"&amp;RIGHT(Table1[[#This Row],[Employee ID]],3)</f>
        <v>IT-264</v>
      </c>
      <c r="R1964" s="25" t="str">
        <f>LEFT(Table1[[#This Row],[Department]],3)</f>
        <v>IT</v>
      </c>
      <c r="S1964" s="36">
        <f>_xlfn.XLOOKUP(Table1[[#This Row],[City]],Table2[City],Table2[Bonus %])</f>
        <v>6</v>
      </c>
      <c r="U1964" s="48" t="str">
        <v xml:space="preserve">Ravi </v>
      </c>
      <c r="V1964" s="48" t="str">
        <v>Teja</v>
      </c>
    </row>
    <row r="1965" spans="1:22" x14ac:dyDescent="0.35">
      <c r="A1965" s="9" t="s">
        <v>4416</v>
      </c>
      <c r="B1965" s="41" t="str">
        <f>LEFT(Table1[[#This Row],[Employee Name]],FIND(" ",Table1[[#This Row],[Employee Name]]))</f>
        <v xml:space="preserve">Rohan </v>
      </c>
      <c r="C1965" s="41" t="str">
        <f>RIGHT(Table1[[#This Row],[Employee Name]],LEN(Table1[[#This Row],[Employee Name]])-FIND(" ",Table1[[#This Row],[Employee Name]]))</f>
        <v>Gupta</v>
      </c>
      <c r="D1965" s="23">
        <f>Table1[[#This Row],[Basic Salary]]+Table1[[#This Row],[Bonus]]</f>
        <v>100859</v>
      </c>
      <c r="E1965" s="10">
        <v>89</v>
      </c>
      <c r="F1965" s="46">
        <v>60</v>
      </c>
      <c r="G1965" s="10" t="str" cm="1">
        <f t="array" ref="G1965">_xlfn.IFS(Table1[[#This Row],[Performance Score]]&gt;=80,"Excellent",Table1[[#This Row],[Performance Score]]&gt;=60,"Good",Table1[[#This Row],[Performance Score]]&gt;=40,"Need Improvement")</f>
        <v>Good</v>
      </c>
      <c r="H1965" s="30">
        <f>Table1[[#This Row],[Bonus]]/Table1[[#This Row],[Basic Salary]]</f>
        <v>7.7760680472740484E-2</v>
      </c>
      <c r="I1965" s="10">
        <f ca="1">DATEDIF(Table1[[#This Row],[Date of Birth]],TODAY(),"y")</f>
        <v>25</v>
      </c>
      <c r="J1965" s="34">
        <v>43644</v>
      </c>
      <c r="K1965" s="33" t="str" cm="1">
        <f t="array" aca="1" ref="K1965" ca="1">_xlfn.IFS(L1965&lt;3,"Junior",L1965&lt;=7,"Mid-Level",L1965&gt;7,"Senior")</f>
        <v>Mid-Level</v>
      </c>
      <c r="L1965" s="46">
        <f ca="1">INT(YEARFRAC(Table1[[#This Row],[Joining Date]],TODAY(),1))</f>
        <v>7</v>
      </c>
      <c r="M1965" s="25" t="str">
        <f t="shared" ca="1" si="30"/>
        <v>Yes</v>
      </c>
      <c r="N1965" s="26">
        <f>YEAR(Table1[[#This Row],[Joining Date]])</f>
        <v>2019</v>
      </c>
      <c r="O1965" s="46">
        <f>MONTH(Table1[[#This Row],[Joining Date]])</f>
        <v>6</v>
      </c>
      <c r="P1965" s="26">
        <f ca="1">NETWORKDAYS(Table1[[#This Row],[Joining Date]],TODAY())</f>
        <v>1827</v>
      </c>
      <c r="Q1965" s="26" t="str">
        <f>LEFT(Table1[[#This Row],[Department]],5)&amp;"-"&amp;RIGHT(Table1[[#This Row],[Employee ID]],3)</f>
        <v>IT-360</v>
      </c>
      <c r="R1965" s="26" t="str">
        <f>LEFT(Table1[[#This Row],[Department]],3)</f>
        <v>IT</v>
      </c>
      <c r="S1965" s="37">
        <f>_xlfn.XLOOKUP(Table1[[#This Row],[City]],Table2[City],Table2[Bonus %])</f>
        <v>7</v>
      </c>
      <c r="U1965" s="48" t="str">
        <v xml:space="preserve">Rohan </v>
      </c>
      <c r="V1965" s="48" t="str">
        <v>Gupta</v>
      </c>
    </row>
    <row r="1966" spans="1:22" x14ac:dyDescent="0.35">
      <c r="A1966" s="7" t="s">
        <v>3608</v>
      </c>
      <c r="B1966" s="40" t="str">
        <f>LEFT(Table1[[#This Row],[Employee Name]],FIND(" ",Table1[[#This Row],[Employee Name]]))</f>
        <v xml:space="preserve">Rahul </v>
      </c>
      <c r="C1966" s="40" t="str">
        <f>RIGHT(Table1[[#This Row],[Employee Name]],LEN(Table1[[#This Row],[Employee Name]])-FIND(" ",Table1[[#This Row],[Employee Name]]))</f>
        <v>Verma</v>
      </c>
      <c r="D1966" s="22">
        <f>Table1[[#This Row],[Basic Salary]]+Table1[[#This Row],[Bonus]]</f>
        <v>100857</v>
      </c>
      <c r="E1966" s="8">
        <v>82</v>
      </c>
      <c r="F1966" s="45">
        <v>96</v>
      </c>
      <c r="G1966" s="8" t="str" cm="1">
        <f t="array" ref="G1966">_xlfn.IFS(Table1[[#This Row],[Performance Score]]&gt;=80,"Excellent",Table1[[#This Row],[Performance Score]]&gt;=60,"Good",Table1[[#This Row],[Performance Score]]&gt;=40,"Need Improvement")</f>
        <v>Excellent</v>
      </c>
      <c r="H1966" s="29">
        <f>Table1[[#This Row],[Bonus]]/Table1[[#This Row],[Basic Salary]]</f>
        <v>0.18727927673400196</v>
      </c>
      <c r="I1966" s="8">
        <f ca="1">DATEDIF(Table1[[#This Row],[Date of Birth]],TODAY(),"y")</f>
        <v>41</v>
      </c>
      <c r="J1966" s="33">
        <v>42938</v>
      </c>
      <c r="K1966" s="33" t="str" cm="1">
        <f t="array" aca="1" ref="K1966" ca="1">_xlfn.IFS(L1966&lt;3,"Junior",L1966&lt;=7,"Mid-Level",L1966&gt;7,"Senior")</f>
        <v>Senior</v>
      </c>
      <c r="L1966" s="45">
        <f ca="1">INT(YEARFRAC(Table1[[#This Row],[Joining Date]],TODAY(),1))</f>
        <v>8</v>
      </c>
      <c r="M1966" s="25" t="str">
        <f t="shared" ca="1" si="30"/>
        <v>Yes</v>
      </c>
      <c r="N1966" s="25">
        <f>YEAR(Table1[[#This Row],[Joining Date]])</f>
        <v>2017</v>
      </c>
      <c r="O1966" s="45">
        <f>MONTH(Table1[[#This Row],[Joining Date]])</f>
        <v>7</v>
      </c>
      <c r="P1966" s="25">
        <f ca="1">NETWORKDAYS(Table1[[#This Row],[Joining Date]],TODAY())</f>
        <v>2331</v>
      </c>
      <c r="Q1966" s="25" t="str">
        <f>LEFT(Table1[[#This Row],[Department]],5)&amp;"-"&amp;RIGHT(Table1[[#This Row],[Employee ID]],3)</f>
        <v>HR-552</v>
      </c>
      <c r="R1966" s="25" t="str">
        <f>LEFT(Table1[[#This Row],[Department]],3)</f>
        <v>HR</v>
      </c>
      <c r="S1966" s="36">
        <f>_xlfn.XLOOKUP(Table1[[#This Row],[City]],Table2[City],Table2[Bonus %])</f>
        <v>7</v>
      </c>
      <c r="U1966" s="48" t="str">
        <v xml:space="preserve">Rahul </v>
      </c>
      <c r="V1966" s="48" t="str">
        <v>Verma</v>
      </c>
    </row>
    <row r="1967" spans="1:22" x14ac:dyDescent="0.35">
      <c r="A1967" s="9" t="s">
        <v>2771</v>
      </c>
      <c r="B1967" s="41" t="str">
        <f>LEFT(Table1[[#This Row],[Employee Name]],FIND(" ",Table1[[#This Row],[Employee Name]]))</f>
        <v xml:space="preserve">Arjun </v>
      </c>
      <c r="C1967" s="41" t="str">
        <f>RIGHT(Table1[[#This Row],[Employee Name]],LEN(Table1[[#This Row],[Employee Name]])-FIND(" ",Table1[[#This Row],[Employee Name]]))</f>
        <v>Mehta</v>
      </c>
      <c r="D1967" s="23">
        <f>Table1[[#This Row],[Basic Salary]]+Table1[[#This Row],[Bonus]]</f>
        <v>100839</v>
      </c>
      <c r="E1967" s="10">
        <v>84</v>
      </c>
      <c r="F1967" s="46">
        <v>97</v>
      </c>
      <c r="G1967" s="10" t="str" cm="1">
        <f t="array" ref="G1967">_xlfn.IFS(Table1[[#This Row],[Performance Score]]&gt;=80,"Excellent",Table1[[#This Row],[Performance Score]]&gt;=60,"Good",Table1[[#This Row],[Performance Score]]&gt;=40,"Need Improvement")</f>
        <v>Excellent</v>
      </c>
      <c r="H1967" s="30">
        <f>Table1[[#This Row],[Bonus]]/Table1[[#This Row],[Basic Salary]]</f>
        <v>0.40536284197176425</v>
      </c>
      <c r="I1967" s="10">
        <f ca="1">DATEDIF(Table1[[#This Row],[Date of Birth]],TODAY(),"y")</f>
        <v>20</v>
      </c>
      <c r="J1967" s="34">
        <v>44329</v>
      </c>
      <c r="K1967" s="33" t="str" cm="1">
        <f t="array" aca="1" ref="K1967" ca="1">_xlfn.IFS(L1967&lt;3,"Junior",L1967&lt;=7,"Mid-Level",L1967&gt;7,"Senior")</f>
        <v>Mid-Level</v>
      </c>
      <c r="L1967" s="46">
        <f ca="1">INT(YEARFRAC(Table1[[#This Row],[Joining Date]],TODAY(),1))</f>
        <v>5</v>
      </c>
      <c r="M1967" s="25" t="str">
        <f t="shared" ca="1" si="30"/>
        <v>No</v>
      </c>
      <c r="N1967" s="26">
        <f>YEAR(Table1[[#This Row],[Joining Date]])</f>
        <v>2021</v>
      </c>
      <c r="O1967" s="46">
        <f>MONTH(Table1[[#This Row],[Joining Date]])</f>
        <v>5</v>
      </c>
      <c r="P1967" s="26">
        <f ca="1">NETWORKDAYS(Table1[[#This Row],[Joining Date]],TODAY())</f>
        <v>1338</v>
      </c>
      <c r="Q1967" s="26" t="str">
        <f>LEFT(Table1[[#This Row],[Department]],5)&amp;"-"&amp;RIGHT(Table1[[#This Row],[Employee ID]],3)</f>
        <v>Finan-715</v>
      </c>
      <c r="R1967" s="26" t="str">
        <f>LEFT(Table1[[#This Row],[Department]],3)</f>
        <v>Fin</v>
      </c>
      <c r="S1967" s="37">
        <f>_xlfn.XLOOKUP(Table1[[#This Row],[City]],Table2[City],Table2[Bonus %])</f>
        <v>4</v>
      </c>
      <c r="U1967" s="48" t="str">
        <v xml:space="preserve">Arjun </v>
      </c>
      <c r="V1967" s="48" t="str">
        <v>Mehta</v>
      </c>
    </row>
    <row r="1968" spans="1:22" x14ac:dyDescent="0.35">
      <c r="A1968" s="7" t="s">
        <v>4826</v>
      </c>
      <c r="B1968" s="40" t="str">
        <f>LEFT(Table1[[#This Row],[Employee Name]],FIND(" ",Table1[[#This Row],[Employee Name]]))</f>
        <v xml:space="preserve">Swathi </v>
      </c>
      <c r="C1968" s="40" t="str">
        <f>RIGHT(Table1[[#This Row],[Employee Name]],LEN(Table1[[#This Row],[Employee Name]])-FIND(" ",Table1[[#This Row],[Employee Name]]))</f>
        <v>Ramesh</v>
      </c>
      <c r="D1968" s="22">
        <f>Table1[[#This Row],[Basic Salary]]+Table1[[#This Row],[Bonus]]</f>
        <v>100835</v>
      </c>
      <c r="E1968" s="8">
        <v>91</v>
      </c>
      <c r="F1968" s="45">
        <v>48</v>
      </c>
      <c r="G1968" s="8" t="str" cm="1">
        <f t="array" ref="G1968">_xlfn.IFS(Table1[[#This Row],[Performance Score]]&gt;=80,"Excellent",Table1[[#This Row],[Performance Score]]&gt;=60,"Good",Table1[[#This Row],[Performance Score]]&gt;=40,"Need Improvement")</f>
        <v>Need Improvement</v>
      </c>
      <c r="H1968" s="29">
        <f>Table1[[#This Row],[Bonus]]/Table1[[#This Row],[Basic Salary]]</f>
        <v>0.23247570738862067</v>
      </c>
      <c r="I1968" s="8">
        <f ca="1">DATEDIF(Table1[[#This Row],[Date of Birth]],TODAY(),"y")</f>
        <v>44</v>
      </c>
      <c r="J1968" s="33">
        <v>45278</v>
      </c>
      <c r="K1968" s="33" t="str" cm="1">
        <f t="array" aca="1" ref="K1968" ca="1">_xlfn.IFS(L1968&lt;3,"Junior",L1968&lt;=7,"Mid-Level",L1968&gt;7,"Senior")</f>
        <v>Junior</v>
      </c>
      <c r="L1968" s="45">
        <f ca="1">INT(YEARFRAC(Table1[[#This Row],[Joining Date]],TODAY(),1))</f>
        <v>2</v>
      </c>
      <c r="M1968" s="25" t="str">
        <f t="shared" ca="1" si="30"/>
        <v>No</v>
      </c>
      <c r="N1968" s="25">
        <f>YEAR(Table1[[#This Row],[Joining Date]])</f>
        <v>2023</v>
      </c>
      <c r="O1968" s="45">
        <f>MONTH(Table1[[#This Row],[Joining Date]])</f>
        <v>12</v>
      </c>
      <c r="P1968" s="25">
        <f ca="1">NETWORKDAYS(Table1[[#This Row],[Joining Date]],TODAY())</f>
        <v>661</v>
      </c>
      <c r="Q1968" s="25" t="str">
        <f>LEFT(Table1[[#This Row],[Department]],5)&amp;"-"&amp;RIGHT(Table1[[#This Row],[Employee ID]],3)</f>
        <v>IT-770</v>
      </c>
      <c r="R1968" s="25" t="str">
        <f>LEFT(Table1[[#This Row],[Department]],3)</f>
        <v>IT</v>
      </c>
      <c r="S1968" s="36">
        <f>_xlfn.XLOOKUP(Table1[[#This Row],[City]],Table2[City],Table2[Bonus %])</f>
        <v>6</v>
      </c>
      <c r="U1968" s="48" t="str">
        <v xml:space="preserve">Swathi </v>
      </c>
      <c r="V1968" s="48" t="str">
        <v>Ramesh</v>
      </c>
    </row>
    <row r="1969" spans="1:22" x14ac:dyDescent="0.35">
      <c r="A1969" s="9" t="s">
        <v>714</v>
      </c>
      <c r="B1969" s="41" t="str">
        <f>LEFT(Table1[[#This Row],[Employee Name]],FIND(" ",Table1[[#This Row],[Employee Name]]))</f>
        <v xml:space="preserve">Tarun </v>
      </c>
      <c r="C1969" s="41" t="str">
        <f>RIGHT(Table1[[#This Row],[Employee Name]],LEN(Table1[[#This Row],[Employee Name]])-FIND(" ",Table1[[#This Row],[Employee Name]]))</f>
        <v>Verma</v>
      </c>
      <c r="D1969" s="23">
        <f>Table1[[#This Row],[Basic Salary]]+Table1[[#This Row],[Bonus]]</f>
        <v>100810</v>
      </c>
      <c r="E1969" s="10">
        <v>69</v>
      </c>
      <c r="F1969" s="46">
        <v>73</v>
      </c>
      <c r="G1969" s="10" t="str" cm="1">
        <f t="array" ref="G1969">_xlfn.IFS(Table1[[#This Row],[Performance Score]]&gt;=80,"Excellent",Table1[[#This Row],[Performance Score]]&gt;=60,"Good",Table1[[#This Row],[Performance Score]]&gt;=40,"Need Improvement")</f>
        <v>Good</v>
      </c>
      <c r="H1969" s="30">
        <f>Table1[[#This Row],[Bonus]]/Table1[[#This Row],[Basic Salary]]</f>
        <v>0.15601169657703112</v>
      </c>
      <c r="I1969" s="10">
        <f ca="1">DATEDIF(Table1[[#This Row],[Date of Birth]],TODAY(),"y")</f>
        <v>28</v>
      </c>
      <c r="J1969" s="34">
        <v>44895</v>
      </c>
      <c r="K1969" s="33" t="str" cm="1">
        <f t="array" aca="1" ref="K1969" ca="1">_xlfn.IFS(L1969&lt;3,"Junior",L1969&lt;=7,"Mid-Level",L1969&gt;7,"Senior")</f>
        <v>Mid-Level</v>
      </c>
      <c r="L1969" s="46">
        <f ca="1">INT(YEARFRAC(Table1[[#This Row],[Joining Date]],TODAY(),1))</f>
        <v>3</v>
      </c>
      <c r="M1969" s="25" t="str">
        <f t="shared" ca="1" si="30"/>
        <v>No</v>
      </c>
      <c r="N1969" s="26">
        <f>YEAR(Table1[[#This Row],[Joining Date]])</f>
        <v>2022</v>
      </c>
      <c r="O1969" s="46">
        <f>MONTH(Table1[[#This Row],[Joining Date]])</f>
        <v>11</v>
      </c>
      <c r="P1969" s="26">
        <f ca="1">NETWORKDAYS(Table1[[#This Row],[Joining Date]],TODAY())</f>
        <v>934</v>
      </c>
      <c r="Q1969" s="26" t="str">
        <f>LEFT(Table1[[#This Row],[Department]],5)&amp;"-"&amp;RIGHT(Table1[[#This Row],[Employee ID]],3)</f>
        <v>IT-658</v>
      </c>
      <c r="R1969" s="26" t="str">
        <f>LEFT(Table1[[#This Row],[Department]],3)</f>
        <v>IT</v>
      </c>
      <c r="S1969" s="37">
        <f>_xlfn.XLOOKUP(Table1[[#This Row],[City]],Table2[City],Table2[Bonus %])</f>
        <v>5</v>
      </c>
      <c r="U1969" s="48" t="str">
        <v xml:space="preserve">Tarun </v>
      </c>
      <c r="V1969" s="48" t="str">
        <v>Verma</v>
      </c>
    </row>
    <row r="1970" spans="1:22" x14ac:dyDescent="0.35">
      <c r="A1970" s="7" t="s">
        <v>3005</v>
      </c>
      <c r="B1970" s="40" t="str">
        <f>LEFT(Table1[[#This Row],[Employee Name]],FIND(" ",Table1[[#This Row],[Employee Name]]))</f>
        <v xml:space="preserve">Aarav </v>
      </c>
      <c r="C1970" s="40" t="str">
        <f>RIGHT(Table1[[#This Row],[Employee Name]],LEN(Table1[[#This Row],[Employee Name]])-FIND(" ",Table1[[#This Row],[Employee Name]]))</f>
        <v>Sharma</v>
      </c>
      <c r="D1970" s="22">
        <f>Table1[[#This Row],[Basic Salary]]+Table1[[#This Row],[Bonus]]</f>
        <v>100796</v>
      </c>
      <c r="E1970" s="8">
        <v>70</v>
      </c>
      <c r="F1970" s="45">
        <v>40</v>
      </c>
      <c r="G1970" s="8" t="str" cm="1">
        <f t="array" ref="G1970">_xlfn.IFS(Table1[[#This Row],[Performance Score]]&gt;=80,"Excellent",Table1[[#This Row],[Performance Score]]&gt;=60,"Good",Table1[[#This Row],[Performance Score]]&gt;=40,"Need Improvement")</f>
        <v>Need Improvement</v>
      </c>
      <c r="H1970" s="29">
        <f>Table1[[#This Row],[Bonus]]/Table1[[#This Row],[Basic Salary]]</f>
        <v>0.21524420385083731</v>
      </c>
      <c r="I1970" s="8">
        <f ca="1">DATEDIF(Table1[[#This Row],[Date of Birth]],TODAY(),"y")</f>
        <v>17</v>
      </c>
      <c r="J1970" s="33">
        <v>44098</v>
      </c>
      <c r="K1970" s="33" t="str" cm="1">
        <f t="array" aca="1" ref="K1970" ca="1">_xlfn.IFS(L1970&lt;3,"Junior",L1970&lt;=7,"Mid-Level",L1970&gt;7,"Senior")</f>
        <v>Mid-Level</v>
      </c>
      <c r="L1970" s="45">
        <f ca="1">INT(YEARFRAC(Table1[[#This Row],[Joining Date]],TODAY(),1))</f>
        <v>5</v>
      </c>
      <c r="M1970" s="25" t="str">
        <f t="shared" ca="1" si="30"/>
        <v>No</v>
      </c>
      <c r="N1970" s="25">
        <f>YEAR(Table1[[#This Row],[Joining Date]])</f>
        <v>2020</v>
      </c>
      <c r="O1970" s="45">
        <f>MONTH(Table1[[#This Row],[Joining Date]])</f>
        <v>9</v>
      </c>
      <c r="P1970" s="25">
        <f ca="1">NETWORKDAYS(Table1[[#This Row],[Joining Date]],TODAY())</f>
        <v>1503</v>
      </c>
      <c r="Q1970" s="25" t="str">
        <f>LEFT(Table1[[#This Row],[Department]],5)&amp;"-"&amp;RIGHT(Table1[[#This Row],[Employee ID]],3)</f>
        <v>Opera-949</v>
      </c>
      <c r="R1970" s="25" t="str">
        <f>LEFT(Table1[[#This Row],[Department]],3)</f>
        <v>Ope</v>
      </c>
      <c r="S1970" s="36">
        <f>_xlfn.XLOOKUP(Table1[[#This Row],[City]],Table2[City],Table2[Bonus %])</f>
        <v>4</v>
      </c>
      <c r="U1970" s="48" t="str">
        <v xml:space="preserve">Aarav </v>
      </c>
      <c r="V1970" s="48" t="str">
        <v>Sharma</v>
      </c>
    </row>
    <row r="1971" spans="1:22" x14ac:dyDescent="0.35">
      <c r="A1971" s="9" t="s">
        <v>2709</v>
      </c>
      <c r="B1971" s="41" t="str">
        <f>LEFT(Table1[[#This Row],[Employee Name]],FIND(" ",Table1[[#This Row],[Employee Name]]))</f>
        <v xml:space="preserve">Pooja </v>
      </c>
      <c r="C1971" s="41" t="str">
        <f>RIGHT(Table1[[#This Row],[Employee Name]],LEN(Table1[[#This Row],[Employee Name]])-FIND(" ",Table1[[#This Row],[Employee Name]]))</f>
        <v>Das</v>
      </c>
      <c r="D1971" s="23">
        <f>Table1[[#This Row],[Basic Salary]]+Table1[[#This Row],[Bonus]]</f>
        <v>100796</v>
      </c>
      <c r="E1971" s="10">
        <v>87</v>
      </c>
      <c r="F1971" s="46">
        <v>41</v>
      </c>
      <c r="G1971" s="10" t="str" cm="1">
        <f t="array" ref="G1971">_xlfn.IFS(Table1[[#This Row],[Performance Score]]&gt;=80,"Excellent",Table1[[#This Row],[Performance Score]]&gt;=60,"Good",Table1[[#This Row],[Performance Score]]&gt;=40,"Need Improvement")</f>
        <v>Need Improvement</v>
      </c>
      <c r="H1971" s="30">
        <f>Table1[[#This Row],[Bonus]]/Table1[[#This Row],[Basic Salary]]</f>
        <v>0.28755189372165807</v>
      </c>
      <c r="I1971" s="10">
        <f ca="1">DATEDIF(Table1[[#This Row],[Date of Birth]],TODAY(),"y")</f>
        <v>22</v>
      </c>
      <c r="J1971" s="34">
        <v>42830</v>
      </c>
      <c r="K1971" s="33" t="str" cm="1">
        <f t="array" aca="1" ref="K1971" ca="1">_xlfn.IFS(L1971&lt;3,"Junior",L1971&lt;=7,"Mid-Level",L1971&gt;7,"Senior")</f>
        <v>Senior</v>
      </c>
      <c r="L1971" s="46">
        <f ca="1">INT(YEARFRAC(Table1[[#This Row],[Joining Date]],TODAY(),1))</f>
        <v>9</v>
      </c>
      <c r="M1971" s="25" t="str">
        <f t="shared" ca="1" si="30"/>
        <v>Yes</v>
      </c>
      <c r="N1971" s="26">
        <f>YEAR(Table1[[#This Row],[Joining Date]])</f>
        <v>2017</v>
      </c>
      <c r="O1971" s="46">
        <f>MONTH(Table1[[#This Row],[Joining Date]])</f>
        <v>4</v>
      </c>
      <c r="P1971" s="26">
        <f ca="1">NETWORKDAYS(Table1[[#This Row],[Joining Date]],TODAY())</f>
        <v>2409</v>
      </c>
      <c r="Q1971" s="26" t="str">
        <f>LEFT(Table1[[#This Row],[Department]],5)&amp;"-"&amp;RIGHT(Table1[[#This Row],[Employee ID]],3)</f>
        <v>Finan-653</v>
      </c>
      <c r="R1971" s="26" t="str">
        <f>LEFT(Table1[[#This Row],[Department]],3)</f>
        <v>Fin</v>
      </c>
      <c r="S1971" s="37">
        <f>_xlfn.XLOOKUP(Table1[[#This Row],[City]],Table2[City],Table2[Bonus %])</f>
        <v>4</v>
      </c>
      <c r="U1971" s="48" t="str">
        <v xml:space="preserve">Pooja </v>
      </c>
      <c r="V1971" s="48" t="str">
        <v>Das</v>
      </c>
    </row>
    <row r="1972" spans="1:22" x14ac:dyDescent="0.35">
      <c r="A1972" s="7" t="s">
        <v>2213</v>
      </c>
      <c r="B1972" s="40" t="str">
        <f>LEFT(Table1[[#This Row],[Employee Name]],FIND(" ",Table1[[#This Row],[Employee Name]]))</f>
        <v xml:space="preserve">Karan </v>
      </c>
      <c r="C1972" s="40" t="str">
        <f>RIGHT(Table1[[#This Row],[Employee Name]],LEN(Table1[[#This Row],[Employee Name]])-FIND(" ",Table1[[#This Row],[Employee Name]]))</f>
        <v>Malhotra</v>
      </c>
      <c r="D1972" s="22">
        <f>Table1[[#This Row],[Basic Salary]]+Table1[[#This Row],[Bonus]]</f>
        <v>100771</v>
      </c>
      <c r="E1972" s="8">
        <v>64</v>
      </c>
      <c r="F1972" s="45">
        <v>94</v>
      </c>
      <c r="G1972" s="8" t="str" cm="1">
        <f t="array" ref="G1972">_xlfn.IFS(Table1[[#This Row],[Performance Score]]&gt;=80,"Excellent",Table1[[#This Row],[Performance Score]]&gt;=60,"Good",Table1[[#This Row],[Performance Score]]&gt;=40,"Need Improvement")</f>
        <v>Excellent</v>
      </c>
      <c r="H1972" s="29">
        <f>Table1[[#This Row],[Bonus]]/Table1[[#This Row],[Basic Salary]]</f>
        <v>0.14832203293259644</v>
      </c>
      <c r="I1972" s="8">
        <f ca="1">DATEDIF(Table1[[#This Row],[Date of Birth]],TODAY(),"y")</f>
        <v>14</v>
      </c>
      <c r="J1972" s="33">
        <v>45242</v>
      </c>
      <c r="K1972" s="33" t="str" cm="1">
        <f t="array" aca="1" ref="K1972" ca="1">_xlfn.IFS(L1972&lt;3,"Junior",L1972&lt;=7,"Mid-Level",L1972&gt;7,"Senior")</f>
        <v>Junior</v>
      </c>
      <c r="L1972" s="45">
        <f ca="1">INT(YEARFRAC(Table1[[#This Row],[Joining Date]],TODAY(),1))</f>
        <v>2</v>
      </c>
      <c r="M1972" s="25" t="str">
        <f t="shared" ca="1" si="30"/>
        <v>No</v>
      </c>
      <c r="N1972" s="25">
        <f>YEAR(Table1[[#This Row],[Joining Date]])</f>
        <v>2023</v>
      </c>
      <c r="O1972" s="45">
        <f>MONTH(Table1[[#This Row],[Joining Date]])</f>
        <v>11</v>
      </c>
      <c r="P1972" s="25">
        <f ca="1">NETWORKDAYS(Table1[[#This Row],[Joining Date]],TODAY())</f>
        <v>686</v>
      </c>
      <c r="Q1972" s="25" t="str">
        <f>LEFT(Table1[[#This Row],[Department]],5)&amp;"-"&amp;RIGHT(Table1[[#This Row],[Employee ID]],3)</f>
        <v>Suppo-157</v>
      </c>
      <c r="R1972" s="25" t="str">
        <f>LEFT(Table1[[#This Row],[Department]],3)</f>
        <v>Sup</v>
      </c>
      <c r="S1972" s="36">
        <f>_xlfn.XLOOKUP(Table1[[#This Row],[City]],Table2[City],Table2[Bonus %])</f>
        <v>6</v>
      </c>
      <c r="U1972" s="48" t="str">
        <v xml:space="preserve">Karan </v>
      </c>
      <c r="V1972" s="48" t="str">
        <v>Malhotra</v>
      </c>
    </row>
    <row r="1973" spans="1:22" x14ac:dyDescent="0.35">
      <c r="A1973" s="9" t="s">
        <v>4780</v>
      </c>
      <c r="B1973" s="41" t="str">
        <f>LEFT(Table1[[#This Row],[Employee Name]],FIND(" ",Table1[[#This Row],[Employee Name]]))</f>
        <v xml:space="preserve">Rohan </v>
      </c>
      <c r="C1973" s="41" t="str">
        <f>RIGHT(Table1[[#This Row],[Employee Name]],LEN(Table1[[#This Row],[Employee Name]])-FIND(" ",Table1[[#This Row],[Employee Name]]))</f>
        <v>Gupta</v>
      </c>
      <c r="D1973" s="23">
        <f>Table1[[#This Row],[Basic Salary]]+Table1[[#This Row],[Bonus]]</f>
        <v>100740</v>
      </c>
      <c r="E1973" s="10">
        <v>72</v>
      </c>
      <c r="F1973" s="46">
        <v>53</v>
      </c>
      <c r="G1973" s="10" t="str" cm="1">
        <f t="array" ref="G1973">_xlfn.IFS(Table1[[#This Row],[Performance Score]]&gt;=80,"Excellent",Table1[[#This Row],[Performance Score]]&gt;=60,"Good",Table1[[#This Row],[Performance Score]]&gt;=40,"Need Improvement")</f>
        <v>Need Improvement</v>
      </c>
      <c r="H1973" s="30">
        <f>Table1[[#This Row],[Bonus]]/Table1[[#This Row],[Basic Salary]]</f>
        <v>7.5523669207610014E-2</v>
      </c>
      <c r="I1973" s="10">
        <f ca="1">DATEDIF(Table1[[#This Row],[Date of Birth]],TODAY(),"y")</f>
        <v>45</v>
      </c>
      <c r="J1973" s="34">
        <v>42193</v>
      </c>
      <c r="K1973" s="33" t="str" cm="1">
        <f t="array" aca="1" ref="K1973" ca="1">_xlfn.IFS(L1973&lt;3,"Junior",L1973&lt;=7,"Mid-Level",L1973&gt;7,"Senior")</f>
        <v>Senior</v>
      </c>
      <c r="L1973" s="46">
        <f ca="1">INT(YEARFRAC(Table1[[#This Row],[Joining Date]],TODAY(),1))</f>
        <v>10</v>
      </c>
      <c r="M1973" s="25" t="str">
        <f t="shared" ca="1" si="30"/>
        <v>Yes</v>
      </c>
      <c r="N1973" s="26">
        <f>YEAR(Table1[[#This Row],[Joining Date]])</f>
        <v>2015</v>
      </c>
      <c r="O1973" s="46">
        <f>MONTH(Table1[[#This Row],[Joining Date]])</f>
        <v>7</v>
      </c>
      <c r="P1973" s="26">
        <f ca="1">NETWORKDAYS(Table1[[#This Row],[Joining Date]],TODAY())</f>
        <v>2864</v>
      </c>
      <c r="Q1973" s="26" t="str">
        <f>LEFT(Table1[[#This Row],[Department]],5)&amp;"-"&amp;RIGHT(Table1[[#This Row],[Employee ID]],3)</f>
        <v>IT-724</v>
      </c>
      <c r="R1973" s="26" t="str">
        <f>LEFT(Table1[[#This Row],[Department]],3)</f>
        <v>IT</v>
      </c>
      <c r="S1973" s="37">
        <f>_xlfn.XLOOKUP(Table1[[#This Row],[City]],Table2[City],Table2[Bonus %])</f>
        <v>5</v>
      </c>
      <c r="U1973" s="48" t="str">
        <v xml:space="preserve">Rohan </v>
      </c>
      <c r="V1973" s="48" t="str">
        <v>Gupta</v>
      </c>
    </row>
    <row r="1974" spans="1:22" x14ac:dyDescent="0.35">
      <c r="A1974" s="7" t="s">
        <v>3434</v>
      </c>
      <c r="B1974" s="40" t="str">
        <f>LEFT(Table1[[#This Row],[Employee Name]],FIND(" ",Table1[[#This Row],[Employee Name]]))</f>
        <v xml:space="preserve">Krishna </v>
      </c>
      <c r="C1974" s="40" t="str">
        <f>RIGHT(Table1[[#This Row],[Employee Name]],LEN(Table1[[#This Row],[Employee Name]])-FIND(" ",Table1[[#This Row],[Employee Name]]))</f>
        <v>Chaitanya</v>
      </c>
      <c r="D1974" s="22">
        <f>Table1[[#This Row],[Basic Salary]]+Table1[[#This Row],[Bonus]]</f>
        <v>100728</v>
      </c>
      <c r="E1974" s="8">
        <v>73</v>
      </c>
      <c r="F1974" s="45">
        <v>76</v>
      </c>
      <c r="G1974" s="8" t="str" cm="1">
        <f t="array" ref="G1974">_xlfn.IFS(Table1[[#This Row],[Performance Score]]&gt;=80,"Excellent",Table1[[#This Row],[Performance Score]]&gt;=60,"Good",Table1[[#This Row],[Performance Score]]&gt;=40,"Need Improvement")</f>
        <v>Good</v>
      </c>
      <c r="H1974" s="29">
        <f>Table1[[#This Row],[Bonus]]/Table1[[#This Row],[Basic Salary]]</f>
        <v>0.18662677002096931</v>
      </c>
      <c r="I1974" s="8">
        <f ca="1">DATEDIF(Table1[[#This Row],[Date of Birth]],TODAY(),"y")</f>
        <v>37</v>
      </c>
      <c r="J1974" s="33">
        <v>43129</v>
      </c>
      <c r="K1974" s="33" t="str" cm="1">
        <f t="array" aca="1" ref="K1974" ca="1">_xlfn.IFS(L1974&lt;3,"Junior",L1974&lt;=7,"Mid-Level",L1974&gt;7,"Senior")</f>
        <v>Senior</v>
      </c>
      <c r="L1974" s="45">
        <f ca="1">INT(YEARFRAC(Table1[[#This Row],[Joining Date]],TODAY(),1))</f>
        <v>8</v>
      </c>
      <c r="M1974" s="25" t="str">
        <f t="shared" ca="1" si="30"/>
        <v>Yes</v>
      </c>
      <c r="N1974" s="25">
        <f>YEAR(Table1[[#This Row],[Joining Date]])</f>
        <v>2018</v>
      </c>
      <c r="O1974" s="45">
        <f>MONTH(Table1[[#This Row],[Joining Date]])</f>
        <v>1</v>
      </c>
      <c r="P1974" s="25">
        <f ca="1">NETWORKDAYS(Table1[[#This Row],[Joining Date]],TODAY())</f>
        <v>2196</v>
      </c>
      <c r="Q1974" s="25" t="str">
        <f>LEFT(Table1[[#This Row],[Department]],5)&amp;"-"&amp;RIGHT(Table1[[#This Row],[Employee ID]],3)</f>
        <v>Suppo-378</v>
      </c>
      <c r="R1974" s="25" t="str">
        <f>LEFT(Table1[[#This Row],[Department]],3)</f>
        <v>Sup</v>
      </c>
      <c r="S1974" s="36">
        <f>_xlfn.XLOOKUP(Table1[[#This Row],[City]],Table2[City],Table2[Bonus %])</f>
        <v>5</v>
      </c>
      <c r="U1974" s="48" t="str">
        <v xml:space="preserve">Krishna </v>
      </c>
      <c r="V1974" s="48" t="str">
        <v>Chaitanya</v>
      </c>
    </row>
    <row r="1975" spans="1:22" x14ac:dyDescent="0.35">
      <c r="A1975" s="9" t="s">
        <v>1055</v>
      </c>
      <c r="B1975" s="41" t="str">
        <f>LEFT(Table1[[#This Row],[Employee Name]],FIND(" ",Table1[[#This Row],[Employee Name]]))</f>
        <v xml:space="preserve">Gayathri </v>
      </c>
      <c r="C1975" s="41" t="str">
        <f>RIGHT(Table1[[#This Row],[Employee Name]],LEN(Table1[[#This Row],[Employee Name]])-FIND(" ",Table1[[#This Row],[Employee Name]]))</f>
        <v>Iyer</v>
      </c>
      <c r="D1975" s="23">
        <f>Table1[[#This Row],[Basic Salary]]+Table1[[#This Row],[Bonus]]</f>
        <v>100724</v>
      </c>
      <c r="E1975" s="10">
        <v>69</v>
      </c>
      <c r="F1975" s="46">
        <v>92</v>
      </c>
      <c r="G1975" s="10" t="str" cm="1">
        <f t="array" ref="G1975">_xlfn.IFS(Table1[[#This Row],[Performance Score]]&gt;=80,"Excellent",Table1[[#This Row],[Performance Score]]&gt;=60,"Good",Table1[[#This Row],[Performance Score]]&gt;=40,"Need Improvement")</f>
        <v>Excellent</v>
      </c>
      <c r="H1975" s="30">
        <f>Table1[[#This Row],[Bonus]]/Table1[[#This Row],[Basic Salary]]</f>
        <v>0.1798247669024973</v>
      </c>
      <c r="I1975" s="10">
        <f ca="1">DATEDIF(Table1[[#This Row],[Date of Birth]],TODAY(),"y")</f>
        <v>22</v>
      </c>
      <c r="J1975" s="34">
        <v>42042</v>
      </c>
      <c r="K1975" s="33" t="str" cm="1">
        <f t="array" aca="1" ref="K1975" ca="1">_xlfn.IFS(L1975&lt;3,"Junior",L1975&lt;=7,"Mid-Level",L1975&gt;7,"Senior")</f>
        <v>Senior</v>
      </c>
      <c r="L1975" s="46">
        <f ca="1">INT(YEARFRAC(Table1[[#This Row],[Joining Date]],TODAY(),1))</f>
        <v>11</v>
      </c>
      <c r="M1975" s="25" t="str">
        <f t="shared" ca="1" si="30"/>
        <v>Yes</v>
      </c>
      <c r="N1975" s="26">
        <f>YEAR(Table1[[#This Row],[Joining Date]])</f>
        <v>2015</v>
      </c>
      <c r="O1975" s="46">
        <f>MONTH(Table1[[#This Row],[Joining Date]])</f>
        <v>2</v>
      </c>
      <c r="P1975" s="26">
        <f ca="1">NETWORKDAYS(Table1[[#This Row],[Joining Date]],TODAY())</f>
        <v>2971</v>
      </c>
      <c r="Q1975" s="26" t="str">
        <f>LEFT(Table1[[#This Row],[Department]],5)&amp;"-"&amp;RIGHT(Table1[[#This Row],[Employee ID]],3)</f>
        <v>HR-999</v>
      </c>
      <c r="R1975" s="26" t="str">
        <f>LEFT(Table1[[#This Row],[Department]],3)</f>
        <v>HR</v>
      </c>
      <c r="S1975" s="37">
        <f>_xlfn.XLOOKUP(Table1[[#This Row],[City]],Table2[City],Table2[Bonus %])</f>
        <v>6</v>
      </c>
      <c r="U1975" s="48" t="str">
        <v xml:space="preserve">Gayathri </v>
      </c>
      <c r="V1975" s="48" t="str">
        <v>Iyer</v>
      </c>
    </row>
    <row r="1976" spans="1:22" x14ac:dyDescent="0.35">
      <c r="A1976" s="7" t="s">
        <v>3673</v>
      </c>
      <c r="B1976" s="40" t="str">
        <f>LEFT(Table1[[#This Row],[Employee Name]],FIND(" ",Table1[[#This Row],[Employee Name]]))</f>
        <v xml:space="preserve">Krishna </v>
      </c>
      <c r="C1976" s="40" t="str">
        <f>RIGHT(Table1[[#This Row],[Employee Name]],LEN(Table1[[#This Row],[Employee Name]])-FIND(" ",Table1[[#This Row],[Employee Name]]))</f>
        <v>Chaitanya</v>
      </c>
      <c r="D1976" s="22">
        <f>Table1[[#This Row],[Basic Salary]]+Table1[[#This Row],[Bonus]]</f>
        <v>100701</v>
      </c>
      <c r="E1976" s="8">
        <v>99</v>
      </c>
      <c r="F1976" s="45">
        <v>45</v>
      </c>
      <c r="G1976" s="8" t="str" cm="1">
        <f t="array" ref="G1976">_xlfn.IFS(Table1[[#This Row],[Performance Score]]&gt;=80,"Excellent",Table1[[#This Row],[Performance Score]]&gt;=60,"Good",Table1[[#This Row],[Performance Score]]&gt;=40,"Need Improvement")</f>
        <v>Need Improvement</v>
      </c>
      <c r="H1976" s="29">
        <f>Table1[[#This Row],[Bonus]]/Table1[[#This Row],[Basic Salary]]</f>
        <v>0.39916912132495969</v>
      </c>
      <c r="I1976" s="8">
        <f ca="1">DATEDIF(Table1[[#This Row],[Date of Birth]],TODAY(),"y")</f>
        <v>20</v>
      </c>
      <c r="J1976" s="33">
        <v>44296</v>
      </c>
      <c r="K1976" s="33" t="str" cm="1">
        <f t="array" aca="1" ref="K1976" ca="1">_xlfn.IFS(L1976&lt;3,"Junior",L1976&lt;=7,"Mid-Level",L1976&gt;7,"Senior")</f>
        <v>Mid-Level</v>
      </c>
      <c r="L1976" s="45">
        <f ca="1">INT(YEARFRAC(Table1[[#This Row],[Joining Date]],TODAY(),1))</f>
        <v>5</v>
      </c>
      <c r="M1976" s="25" t="str">
        <f t="shared" ca="1" si="30"/>
        <v>No</v>
      </c>
      <c r="N1976" s="25">
        <f>YEAR(Table1[[#This Row],[Joining Date]])</f>
        <v>2021</v>
      </c>
      <c r="O1976" s="45">
        <f>MONTH(Table1[[#This Row],[Joining Date]])</f>
        <v>4</v>
      </c>
      <c r="P1976" s="25">
        <f ca="1">NETWORKDAYS(Table1[[#This Row],[Joining Date]],TODAY())</f>
        <v>1361</v>
      </c>
      <c r="Q1976" s="25" t="str">
        <f>LEFT(Table1[[#This Row],[Department]],5)&amp;"-"&amp;RIGHT(Table1[[#This Row],[Employee ID]],3)</f>
        <v>Finan-617</v>
      </c>
      <c r="R1976" s="25" t="str">
        <f>LEFT(Table1[[#This Row],[Department]],3)</f>
        <v>Fin</v>
      </c>
      <c r="S1976" s="36">
        <f>_xlfn.XLOOKUP(Table1[[#This Row],[City]],Table2[City],Table2[Bonus %])</f>
        <v>6</v>
      </c>
      <c r="U1976" s="48" t="str">
        <v xml:space="preserve">Krishna </v>
      </c>
      <c r="V1976" s="48" t="str">
        <v>Chaitanya</v>
      </c>
    </row>
    <row r="1977" spans="1:22" x14ac:dyDescent="0.35">
      <c r="A1977" s="9" t="s">
        <v>1970</v>
      </c>
      <c r="B1977" s="41" t="str">
        <f>LEFT(Table1[[#This Row],[Employee Name]],FIND(" ",Table1[[#This Row],[Employee Name]]))</f>
        <v xml:space="preserve">Ravi </v>
      </c>
      <c r="C1977" s="41" t="str">
        <f>RIGHT(Table1[[#This Row],[Employee Name]],LEN(Table1[[#This Row],[Employee Name]])-FIND(" ",Table1[[#This Row],[Employee Name]]))</f>
        <v>Teja</v>
      </c>
      <c r="D1977" s="23">
        <f>Table1[[#This Row],[Basic Salary]]+Table1[[#This Row],[Bonus]]</f>
        <v>100687</v>
      </c>
      <c r="E1977" s="10">
        <v>75</v>
      </c>
      <c r="F1977" s="46">
        <v>90</v>
      </c>
      <c r="G1977" s="10" t="str" cm="1">
        <f t="array" ref="G1977">_xlfn.IFS(Table1[[#This Row],[Performance Score]]&gt;=80,"Excellent",Table1[[#This Row],[Performance Score]]&gt;=60,"Good",Table1[[#This Row],[Performance Score]]&gt;=40,"Need Improvement")</f>
        <v>Excellent</v>
      </c>
      <c r="H1977" s="30">
        <f>Table1[[#This Row],[Bonus]]/Table1[[#This Row],[Basic Salary]]</f>
        <v>0.38555642708720361</v>
      </c>
      <c r="I1977" s="10">
        <f ca="1">DATEDIF(Table1[[#This Row],[Date of Birth]],TODAY(),"y")</f>
        <v>17</v>
      </c>
      <c r="J1977" s="34">
        <v>43336</v>
      </c>
      <c r="K1977" s="33" t="str" cm="1">
        <f t="array" aca="1" ref="K1977" ca="1">_xlfn.IFS(L1977&lt;3,"Junior",L1977&lt;=7,"Mid-Level",L1977&gt;7,"Senior")</f>
        <v>Mid-Level</v>
      </c>
      <c r="L1977" s="46">
        <f ca="1">INT(YEARFRAC(Table1[[#This Row],[Joining Date]],TODAY(),1))</f>
        <v>7</v>
      </c>
      <c r="M1977" s="25" t="str">
        <f t="shared" ca="1" si="30"/>
        <v>Yes</v>
      </c>
      <c r="N1977" s="26">
        <f>YEAR(Table1[[#This Row],[Joining Date]])</f>
        <v>2018</v>
      </c>
      <c r="O1977" s="46">
        <f>MONTH(Table1[[#This Row],[Joining Date]])</f>
        <v>8</v>
      </c>
      <c r="P1977" s="26">
        <f ca="1">NETWORKDAYS(Table1[[#This Row],[Joining Date]],TODAY())</f>
        <v>2047</v>
      </c>
      <c r="Q1977" s="26" t="str">
        <f>LEFT(Table1[[#This Row],[Department]],5)&amp;"-"&amp;RIGHT(Table1[[#This Row],[Employee ID]],3)</f>
        <v>Finan-914</v>
      </c>
      <c r="R1977" s="26" t="str">
        <f>LEFT(Table1[[#This Row],[Department]],3)</f>
        <v>Fin</v>
      </c>
      <c r="S1977" s="37">
        <f>_xlfn.XLOOKUP(Table1[[#This Row],[City]],Table2[City],Table2[Bonus %])</f>
        <v>4</v>
      </c>
      <c r="U1977" s="48" t="str">
        <v xml:space="preserve">Ravi </v>
      </c>
      <c r="V1977" s="48" t="str">
        <v>Teja</v>
      </c>
    </row>
    <row r="1978" spans="1:22" x14ac:dyDescent="0.35">
      <c r="A1978" s="7" t="s">
        <v>4629</v>
      </c>
      <c r="B1978" s="40" t="str">
        <f>LEFT(Table1[[#This Row],[Employee Name]],FIND(" ",Table1[[#This Row],[Employee Name]]))</f>
        <v xml:space="preserve">Neha </v>
      </c>
      <c r="C1978" s="40" t="str">
        <f>RIGHT(Table1[[#This Row],[Employee Name]],LEN(Table1[[#This Row],[Employee Name]])-FIND(" ",Table1[[#This Row],[Employee Name]]))</f>
        <v>Kulkarni</v>
      </c>
      <c r="D1978" s="22">
        <f>Table1[[#This Row],[Basic Salary]]+Table1[[#This Row],[Bonus]]</f>
        <v>100685</v>
      </c>
      <c r="E1978" s="8">
        <v>78</v>
      </c>
      <c r="F1978" s="45">
        <v>67</v>
      </c>
      <c r="G1978" s="8" t="str" cm="1">
        <f t="array" ref="G1978">_xlfn.IFS(Table1[[#This Row],[Performance Score]]&gt;=80,"Excellent",Table1[[#This Row],[Performance Score]]&gt;=60,"Good",Table1[[#This Row],[Performance Score]]&gt;=40,"Need Improvement")</f>
        <v>Good</v>
      </c>
      <c r="H1978" s="29">
        <f>Table1[[#This Row],[Bonus]]/Table1[[#This Row],[Basic Salary]]</f>
        <v>0.23842265162790124</v>
      </c>
      <c r="I1978" s="8">
        <f ca="1">DATEDIF(Table1[[#This Row],[Date of Birth]],TODAY(),"y")</f>
        <v>14</v>
      </c>
      <c r="J1978" s="33">
        <v>45756</v>
      </c>
      <c r="K1978" s="33" t="str" cm="1">
        <f t="array" aca="1" ref="K1978" ca="1">_xlfn.IFS(L1978&lt;3,"Junior",L1978&lt;=7,"Mid-Level",L1978&gt;7,"Senior")</f>
        <v>Junior</v>
      </c>
      <c r="L1978" s="45">
        <f ca="1">INT(YEARFRAC(Table1[[#This Row],[Joining Date]],TODAY(),1))</f>
        <v>1</v>
      </c>
      <c r="M1978" s="25" t="str">
        <f t="shared" ca="1" si="30"/>
        <v>No</v>
      </c>
      <c r="N1978" s="25">
        <f>YEAR(Table1[[#This Row],[Joining Date]])</f>
        <v>2025</v>
      </c>
      <c r="O1978" s="45">
        <f>MONTH(Table1[[#This Row],[Joining Date]])</f>
        <v>4</v>
      </c>
      <c r="P1978" s="25">
        <f ca="1">NETWORKDAYS(Table1[[#This Row],[Joining Date]],TODAY())</f>
        <v>319</v>
      </c>
      <c r="Q1978" s="25" t="str">
        <f>LEFT(Table1[[#This Row],[Department]],5)&amp;"-"&amp;RIGHT(Table1[[#This Row],[Employee ID]],3)</f>
        <v>IT-573</v>
      </c>
      <c r="R1978" s="25" t="str">
        <f>LEFT(Table1[[#This Row],[Department]],3)</f>
        <v>IT</v>
      </c>
      <c r="S1978" s="36">
        <f>_xlfn.XLOOKUP(Table1[[#This Row],[City]],Table2[City],Table2[Bonus %])</f>
        <v>4</v>
      </c>
      <c r="U1978" s="48" t="str">
        <v xml:space="preserve">Neha </v>
      </c>
      <c r="V1978" s="48" t="str">
        <v>Kulkarni</v>
      </c>
    </row>
    <row r="1979" spans="1:22" x14ac:dyDescent="0.35">
      <c r="A1979" s="9" t="s">
        <v>3939</v>
      </c>
      <c r="B1979" s="41" t="str">
        <f>LEFT(Table1[[#This Row],[Employee Name]],FIND(" ",Table1[[#This Row],[Employee Name]]))</f>
        <v xml:space="preserve">Aarav </v>
      </c>
      <c r="C1979" s="41" t="str">
        <f>RIGHT(Table1[[#This Row],[Employee Name]],LEN(Table1[[#This Row],[Employee Name]])-FIND(" ",Table1[[#This Row],[Employee Name]]))</f>
        <v>Sharma</v>
      </c>
      <c r="D1979" s="23">
        <f>Table1[[#This Row],[Basic Salary]]+Table1[[#This Row],[Bonus]]</f>
        <v>100654</v>
      </c>
      <c r="E1979" s="10">
        <v>99</v>
      </c>
      <c r="F1979" s="46">
        <v>52</v>
      </c>
      <c r="G1979" s="10" t="str" cm="1">
        <f t="array" ref="G1979">_xlfn.IFS(Table1[[#This Row],[Performance Score]]&gt;=80,"Excellent",Table1[[#This Row],[Performance Score]]&gt;=60,"Good",Table1[[#This Row],[Performance Score]]&gt;=40,"Need Improvement")</f>
        <v>Need Improvement</v>
      </c>
      <c r="H1979" s="30">
        <f>Table1[[#This Row],[Bonus]]/Table1[[#This Row],[Basic Salary]]</f>
        <v>0.15534894398530763</v>
      </c>
      <c r="I1979" s="10">
        <f ca="1">DATEDIF(Table1[[#This Row],[Date of Birth]],TODAY(),"y")</f>
        <v>19</v>
      </c>
      <c r="J1979" s="34">
        <v>45197</v>
      </c>
      <c r="K1979" s="33" t="str" cm="1">
        <f t="array" aca="1" ref="K1979" ca="1">_xlfn.IFS(L1979&lt;3,"Junior",L1979&lt;=7,"Mid-Level",L1979&gt;7,"Senior")</f>
        <v>Junior</v>
      </c>
      <c r="L1979" s="46">
        <f ca="1">INT(YEARFRAC(Table1[[#This Row],[Joining Date]],TODAY(),1))</f>
        <v>2</v>
      </c>
      <c r="M1979" s="25" t="str">
        <f t="shared" ca="1" si="30"/>
        <v>No</v>
      </c>
      <c r="N1979" s="26">
        <f>YEAR(Table1[[#This Row],[Joining Date]])</f>
        <v>2023</v>
      </c>
      <c r="O1979" s="46">
        <f>MONTH(Table1[[#This Row],[Joining Date]])</f>
        <v>9</v>
      </c>
      <c r="P1979" s="26">
        <f ca="1">NETWORKDAYS(Table1[[#This Row],[Joining Date]],TODAY())</f>
        <v>718</v>
      </c>
      <c r="Q1979" s="26" t="str">
        <f>LEFT(Table1[[#This Row],[Department]],5)&amp;"-"&amp;RIGHT(Table1[[#This Row],[Employee ID]],3)</f>
        <v>Finan-883</v>
      </c>
      <c r="R1979" s="26" t="str">
        <f>LEFT(Table1[[#This Row],[Department]],3)</f>
        <v>Fin</v>
      </c>
      <c r="S1979" s="37">
        <f>_xlfn.XLOOKUP(Table1[[#This Row],[City]],Table2[City],Table2[Bonus %])</f>
        <v>6</v>
      </c>
      <c r="U1979" s="48" t="str">
        <v xml:space="preserve">Aarav </v>
      </c>
      <c r="V1979" s="48" t="str">
        <v>Sharma</v>
      </c>
    </row>
    <row r="1980" spans="1:22" x14ac:dyDescent="0.35">
      <c r="A1980" s="7" t="s">
        <v>66</v>
      </c>
      <c r="B1980" s="40" t="str">
        <f>LEFT(Table1[[#This Row],[Employee Name]],FIND(" ",Table1[[#This Row],[Employee Name]]))</f>
        <v xml:space="preserve">Aditya </v>
      </c>
      <c r="C1980" s="40" t="str">
        <f>RIGHT(Table1[[#This Row],[Employee Name]],LEN(Table1[[#This Row],[Employee Name]])-FIND(" ",Table1[[#This Row],[Employee Name]]))</f>
        <v>Kapoor</v>
      </c>
      <c r="D1980" s="22">
        <f>Table1[[#This Row],[Basic Salary]]+Table1[[#This Row],[Bonus]]</f>
        <v>100644</v>
      </c>
      <c r="E1980" s="8">
        <v>94</v>
      </c>
      <c r="F1980" s="45">
        <v>48</v>
      </c>
      <c r="G1980" s="8" t="str" cm="1">
        <f t="array" ref="G1980">_xlfn.IFS(Table1[[#This Row],[Performance Score]]&gt;=80,"Excellent",Table1[[#This Row],[Performance Score]]&gt;=60,"Good",Table1[[#This Row],[Performance Score]]&gt;=40,"Need Improvement")</f>
        <v>Need Improvement</v>
      </c>
      <c r="H1980" s="29">
        <f>Table1[[#This Row],[Bonus]]/Table1[[#This Row],[Basic Salary]]</f>
        <v>0.13562917494132515</v>
      </c>
      <c r="I1980" s="8">
        <f ca="1">DATEDIF(Table1[[#This Row],[Date of Birth]],TODAY(),"y")</f>
        <v>16</v>
      </c>
      <c r="J1980" s="33">
        <v>43145</v>
      </c>
      <c r="K1980" s="33" t="str" cm="1">
        <f t="array" aca="1" ref="K1980" ca="1">_xlfn.IFS(L1980&lt;3,"Junior",L1980&lt;=7,"Mid-Level",L1980&gt;7,"Senior")</f>
        <v>Senior</v>
      </c>
      <c r="L1980" s="45">
        <f ca="1">INT(YEARFRAC(Table1[[#This Row],[Joining Date]],TODAY(),1))</f>
        <v>8</v>
      </c>
      <c r="M1980" s="25" t="str">
        <f t="shared" ca="1" si="30"/>
        <v>Yes</v>
      </c>
      <c r="N1980" s="25">
        <f>YEAR(Table1[[#This Row],[Joining Date]])</f>
        <v>2018</v>
      </c>
      <c r="O1980" s="45">
        <f>MONTH(Table1[[#This Row],[Joining Date]])</f>
        <v>2</v>
      </c>
      <c r="P1980" s="25">
        <f ca="1">NETWORKDAYS(Table1[[#This Row],[Joining Date]],TODAY())</f>
        <v>2184</v>
      </c>
      <c r="Q1980" s="25" t="str">
        <f>LEFT(Table1[[#This Row],[Department]],5)&amp;"-"&amp;RIGHT(Table1[[#This Row],[Employee ID]],3)</f>
        <v>Opera-021</v>
      </c>
      <c r="R1980" s="25" t="str">
        <f>LEFT(Table1[[#This Row],[Department]],3)</f>
        <v>Ope</v>
      </c>
      <c r="S1980" s="36">
        <f>_xlfn.XLOOKUP(Table1[[#This Row],[City]],Table2[City],Table2[Bonus %])</f>
        <v>6</v>
      </c>
      <c r="U1980" s="48" t="str">
        <v xml:space="preserve">Aditya </v>
      </c>
      <c r="V1980" s="48" t="str">
        <v>Kapoor</v>
      </c>
    </row>
    <row r="1981" spans="1:22" x14ac:dyDescent="0.35">
      <c r="A1981" s="9" t="s">
        <v>3018</v>
      </c>
      <c r="B1981" s="41" t="str">
        <f>LEFT(Table1[[#This Row],[Employee Name]],FIND(" ",Table1[[#This Row],[Employee Name]]))</f>
        <v xml:space="preserve">Arjun </v>
      </c>
      <c r="C1981" s="41" t="str">
        <f>RIGHT(Table1[[#This Row],[Employee Name]],LEN(Table1[[#This Row],[Employee Name]])-FIND(" ",Table1[[#This Row],[Employee Name]]))</f>
        <v>Mehta</v>
      </c>
      <c r="D1981" s="23">
        <f>Table1[[#This Row],[Basic Salary]]+Table1[[#This Row],[Bonus]]</f>
        <v>100630</v>
      </c>
      <c r="E1981" s="10">
        <v>64</v>
      </c>
      <c r="F1981" s="46">
        <v>90</v>
      </c>
      <c r="G1981" s="10" t="str" cm="1">
        <f t="array" ref="G1981">_xlfn.IFS(Table1[[#This Row],[Performance Score]]&gt;=80,"Excellent",Table1[[#This Row],[Performance Score]]&gt;=60,"Good",Table1[[#This Row],[Performance Score]]&gt;=40,"Need Improvement")</f>
        <v>Excellent</v>
      </c>
      <c r="H1981" s="30">
        <f>Table1[[#This Row],[Bonus]]/Table1[[#This Row],[Basic Salary]]</f>
        <v>0.30613675302424587</v>
      </c>
      <c r="I1981" s="10">
        <f ca="1">DATEDIF(Table1[[#This Row],[Date of Birth]],TODAY(),"y")</f>
        <v>35</v>
      </c>
      <c r="J1981" s="34">
        <v>44257</v>
      </c>
      <c r="K1981" s="33" t="str" cm="1">
        <f t="array" aca="1" ref="K1981" ca="1">_xlfn.IFS(L1981&lt;3,"Junior",L1981&lt;=7,"Mid-Level",L1981&gt;7,"Senior")</f>
        <v>Mid-Level</v>
      </c>
      <c r="L1981" s="46">
        <f ca="1">INT(YEARFRAC(Table1[[#This Row],[Joining Date]],TODAY(),1))</f>
        <v>5</v>
      </c>
      <c r="M1981" s="25" t="str">
        <f t="shared" ca="1" si="30"/>
        <v>No</v>
      </c>
      <c r="N1981" s="26">
        <f>YEAR(Table1[[#This Row],[Joining Date]])</f>
        <v>2021</v>
      </c>
      <c r="O1981" s="46">
        <f>MONTH(Table1[[#This Row],[Joining Date]])</f>
        <v>3</v>
      </c>
      <c r="P1981" s="26">
        <f ca="1">NETWORKDAYS(Table1[[#This Row],[Joining Date]],TODAY())</f>
        <v>1390</v>
      </c>
      <c r="Q1981" s="26" t="str">
        <f>LEFT(Table1[[#This Row],[Department]],5)&amp;"-"&amp;RIGHT(Table1[[#This Row],[Employee ID]],3)</f>
        <v>HR-962</v>
      </c>
      <c r="R1981" s="26" t="str">
        <f>LEFT(Table1[[#This Row],[Department]],3)</f>
        <v>HR</v>
      </c>
      <c r="S1981" s="37">
        <f>_xlfn.XLOOKUP(Table1[[#This Row],[City]],Table2[City],Table2[Bonus %])</f>
        <v>6</v>
      </c>
      <c r="U1981" s="48" t="str">
        <v xml:space="preserve">Arjun </v>
      </c>
      <c r="V1981" s="48" t="str">
        <v>Mehta</v>
      </c>
    </row>
    <row r="1982" spans="1:22" x14ac:dyDescent="0.35">
      <c r="A1982" s="7" t="s">
        <v>881</v>
      </c>
      <c r="B1982" s="40" t="str">
        <f>LEFT(Table1[[#This Row],[Employee Name]],FIND(" ",Table1[[#This Row],[Employee Name]]))</f>
        <v xml:space="preserve">Ajay </v>
      </c>
      <c r="C1982" s="40" t="str">
        <f>RIGHT(Table1[[#This Row],[Employee Name]],LEN(Table1[[#This Row],[Employee Name]])-FIND(" ",Table1[[#This Row],[Employee Name]]))</f>
        <v>Singh</v>
      </c>
      <c r="D1982" s="22">
        <f>Table1[[#This Row],[Basic Salary]]+Table1[[#This Row],[Bonus]]</f>
        <v>100628</v>
      </c>
      <c r="E1982" s="8">
        <v>60</v>
      </c>
      <c r="F1982" s="45">
        <v>65</v>
      </c>
      <c r="G1982" s="8" t="str" cm="1">
        <f t="array" ref="G1982">_xlfn.IFS(Table1[[#This Row],[Performance Score]]&gt;=80,"Excellent",Table1[[#This Row],[Performance Score]]&gt;=60,"Good",Table1[[#This Row],[Performance Score]]&gt;=40,"Need Improvement")</f>
        <v>Good</v>
      </c>
      <c r="H1982" s="29">
        <f>Table1[[#This Row],[Bonus]]/Table1[[#This Row],[Basic Salary]]</f>
        <v>5.8785155880093858E-2</v>
      </c>
      <c r="I1982" s="8">
        <f ca="1">DATEDIF(Table1[[#This Row],[Date of Birth]],TODAY(),"y")</f>
        <v>27</v>
      </c>
      <c r="J1982" s="33">
        <v>42440</v>
      </c>
      <c r="K1982" s="33" t="str" cm="1">
        <f t="array" aca="1" ref="K1982" ca="1">_xlfn.IFS(L1982&lt;3,"Junior",L1982&lt;=7,"Mid-Level",L1982&gt;7,"Senior")</f>
        <v>Senior</v>
      </c>
      <c r="L1982" s="45">
        <f ca="1">INT(YEARFRAC(Table1[[#This Row],[Joining Date]],TODAY(),1))</f>
        <v>10</v>
      </c>
      <c r="M1982" s="25" t="str">
        <f t="shared" ca="1" si="30"/>
        <v>Yes</v>
      </c>
      <c r="N1982" s="25">
        <f>YEAR(Table1[[#This Row],[Joining Date]])</f>
        <v>2016</v>
      </c>
      <c r="O1982" s="45">
        <f>MONTH(Table1[[#This Row],[Joining Date]])</f>
        <v>3</v>
      </c>
      <c r="P1982" s="25">
        <f ca="1">NETWORKDAYS(Table1[[#This Row],[Joining Date]],TODAY())</f>
        <v>2687</v>
      </c>
      <c r="Q1982" s="25" t="str">
        <f>LEFT(Table1[[#This Row],[Department]],5)&amp;"-"&amp;RIGHT(Table1[[#This Row],[Employee ID]],3)</f>
        <v>Suppo-825</v>
      </c>
      <c r="R1982" s="25" t="str">
        <f>LEFT(Table1[[#This Row],[Department]],3)</f>
        <v>Sup</v>
      </c>
      <c r="S1982" s="36">
        <f>_xlfn.XLOOKUP(Table1[[#This Row],[City]],Table2[City],Table2[Bonus %])</f>
        <v>5</v>
      </c>
      <c r="U1982" s="48" t="str">
        <v xml:space="preserve">Ajay </v>
      </c>
      <c r="V1982" s="48" t="str">
        <v>Singh</v>
      </c>
    </row>
    <row r="1983" spans="1:22" x14ac:dyDescent="0.35">
      <c r="A1983" s="9" t="s">
        <v>1216</v>
      </c>
      <c r="B1983" s="41" t="str">
        <f>LEFT(Table1[[#This Row],[Employee Name]],FIND(" ",Table1[[#This Row],[Employee Name]]))</f>
        <v xml:space="preserve">Ananya </v>
      </c>
      <c r="C1983" s="41" t="str">
        <f>RIGHT(Table1[[#This Row],[Employee Name]],LEN(Table1[[#This Row],[Employee Name]])-FIND(" ",Table1[[#This Row],[Employee Name]]))</f>
        <v>Rao</v>
      </c>
      <c r="D1983" s="23">
        <f>Table1[[#This Row],[Basic Salary]]+Table1[[#This Row],[Bonus]]</f>
        <v>100619</v>
      </c>
      <c r="E1983" s="10">
        <v>63</v>
      </c>
      <c r="F1983" s="46">
        <v>56</v>
      </c>
      <c r="G1983" s="10" t="str" cm="1">
        <f t="array" ref="G1983">_xlfn.IFS(Table1[[#This Row],[Performance Score]]&gt;=80,"Excellent",Table1[[#This Row],[Performance Score]]&gt;=60,"Good",Table1[[#This Row],[Performance Score]]&gt;=40,"Need Improvement")</f>
        <v>Need Improvement</v>
      </c>
      <c r="H1983" s="30">
        <f>Table1[[#This Row],[Bonus]]/Table1[[#This Row],[Basic Salary]]</f>
        <v>5.4065662385551758E-2</v>
      </c>
      <c r="I1983" s="10">
        <f ca="1">DATEDIF(Table1[[#This Row],[Date of Birth]],TODAY(),"y")</f>
        <v>29</v>
      </c>
      <c r="J1983" s="34">
        <v>44970</v>
      </c>
      <c r="K1983" s="33" t="str" cm="1">
        <f t="array" aca="1" ref="K1983" ca="1">_xlfn.IFS(L1983&lt;3,"Junior",L1983&lt;=7,"Mid-Level",L1983&gt;7,"Senior")</f>
        <v>Mid-Level</v>
      </c>
      <c r="L1983" s="46">
        <f ca="1">INT(YEARFRAC(Table1[[#This Row],[Joining Date]],TODAY(),1))</f>
        <v>3</v>
      </c>
      <c r="M1983" s="25" t="str">
        <f t="shared" ca="1" si="30"/>
        <v>No</v>
      </c>
      <c r="N1983" s="26">
        <f>YEAR(Table1[[#This Row],[Joining Date]])</f>
        <v>2023</v>
      </c>
      <c r="O1983" s="46">
        <f>MONTH(Table1[[#This Row],[Joining Date]])</f>
        <v>2</v>
      </c>
      <c r="P1983" s="26">
        <f ca="1">NETWORKDAYS(Table1[[#This Row],[Joining Date]],TODAY())</f>
        <v>881</v>
      </c>
      <c r="Q1983" s="26" t="str">
        <f>LEFT(Table1[[#This Row],[Department]],5)&amp;"-"&amp;RIGHT(Table1[[#This Row],[Employee ID]],3)</f>
        <v>HR-160</v>
      </c>
      <c r="R1983" s="26" t="str">
        <f>LEFT(Table1[[#This Row],[Department]],3)</f>
        <v>HR</v>
      </c>
      <c r="S1983" s="37">
        <f>_xlfn.XLOOKUP(Table1[[#This Row],[City]],Table2[City],Table2[Bonus %])</f>
        <v>5</v>
      </c>
      <c r="U1983" s="48" t="str">
        <v xml:space="preserve">Ananya </v>
      </c>
      <c r="V1983" s="48" t="str">
        <v>Rao</v>
      </c>
    </row>
    <row r="1984" spans="1:22" x14ac:dyDescent="0.35">
      <c r="A1984" s="7" t="s">
        <v>1581</v>
      </c>
      <c r="B1984" s="40" t="str">
        <f>LEFT(Table1[[#This Row],[Employee Name]],FIND(" ",Table1[[#This Row],[Employee Name]]))</f>
        <v xml:space="preserve">Priya </v>
      </c>
      <c r="C1984" s="40" t="str">
        <f>RIGHT(Table1[[#This Row],[Employee Name]],LEN(Table1[[#This Row],[Employee Name]])-FIND(" ",Table1[[#This Row],[Employee Name]]))</f>
        <v>Reddy</v>
      </c>
      <c r="D1984" s="22">
        <f>Table1[[#This Row],[Basic Salary]]+Table1[[#This Row],[Bonus]]</f>
        <v>100600</v>
      </c>
      <c r="E1984" s="8">
        <v>99</v>
      </c>
      <c r="F1984" s="45">
        <v>86</v>
      </c>
      <c r="G1984" s="8" t="str" cm="1">
        <f t="array" ref="G1984">_xlfn.IFS(Table1[[#This Row],[Performance Score]]&gt;=80,"Excellent",Table1[[#This Row],[Performance Score]]&gt;=60,"Good",Table1[[#This Row],[Performance Score]]&gt;=40,"Need Improvement")</f>
        <v>Excellent</v>
      </c>
      <c r="H1984" s="29">
        <f>Table1[[#This Row],[Bonus]]/Table1[[#This Row],[Basic Salary]]</f>
        <v>5.8635349581176076E-2</v>
      </c>
      <c r="I1984" s="8">
        <f ca="1">DATEDIF(Table1[[#This Row],[Date of Birth]],TODAY(),"y")</f>
        <v>23</v>
      </c>
      <c r="J1984" s="33">
        <v>43684</v>
      </c>
      <c r="K1984" s="33" t="str" cm="1">
        <f t="array" aca="1" ref="K1984" ca="1">_xlfn.IFS(L1984&lt;3,"Junior",L1984&lt;=7,"Mid-Level",L1984&gt;7,"Senior")</f>
        <v>Mid-Level</v>
      </c>
      <c r="L1984" s="45">
        <f ca="1">INT(YEARFRAC(Table1[[#This Row],[Joining Date]],TODAY(),1))</f>
        <v>6</v>
      </c>
      <c r="M1984" s="25" t="str">
        <f t="shared" ca="1" si="30"/>
        <v>Yes</v>
      </c>
      <c r="N1984" s="25">
        <f>YEAR(Table1[[#This Row],[Joining Date]])</f>
        <v>2019</v>
      </c>
      <c r="O1984" s="45">
        <f>MONTH(Table1[[#This Row],[Joining Date]])</f>
        <v>8</v>
      </c>
      <c r="P1984" s="25">
        <f ca="1">NETWORKDAYS(Table1[[#This Row],[Joining Date]],TODAY())</f>
        <v>1799</v>
      </c>
      <c r="Q1984" s="25" t="str">
        <f>LEFT(Table1[[#This Row],[Department]],5)&amp;"-"&amp;RIGHT(Table1[[#This Row],[Employee ID]],3)</f>
        <v>Marke-525</v>
      </c>
      <c r="R1984" s="25" t="str">
        <f>LEFT(Table1[[#This Row],[Department]],3)</f>
        <v>Mar</v>
      </c>
      <c r="S1984" s="36">
        <f>_xlfn.XLOOKUP(Table1[[#This Row],[City]],Table2[City],Table2[Bonus %])</f>
        <v>7</v>
      </c>
      <c r="U1984" s="48" t="str">
        <v xml:space="preserve">Priya </v>
      </c>
      <c r="V1984" s="48" t="str">
        <v>Reddy</v>
      </c>
    </row>
    <row r="1985" spans="1:22" x14ac:dyDescent="0.35">
      <c r="A1985" s="9" t="s">
        <v>4965</v>
      </c>
      <c r="B1985" s="41" t="str">
        <f>LEFT(Table1[[#This Row],[Employee Name]],FIND(" ",Table1[[#This Row],[Employee Name]]))</f>
        <v xml:space="preserve">Krishna </v>
      </c>
      <c r="C1985" s="41" t="str">
        <f>RIGHT(Table1[[#This Row],[Employee Name]],LEN(Table1[[#This Row],[Employee Name]])-FIND(" ",Table1[[#This Row],[Employee Name]]))</f>
        <v>Chaitanya</v>
      </c>
      <c r="D1985" s="23">
        <f>Table1[[#This Row],[Basic Salary]]+Table1[[#This Row],[Bonus]]</f>
        <v>100571</v>
      </c>
      <c r="E1985" s="10">
        <v>77</v>
      </c>
      <c r="F1985" s="46">
        <v>41</v>
      </c>
      <c r="G1985" s="10" t="str" cm="1">
        <f t="array" ref="G1985">_xlfn.IFS(Table1[[#This Row],[Performance Score]]&gt;=80,"Excellent",Table1[[#This Row],[Performance Score]]&gt;=60,"Good",Table1[[#This Row],[Performance Score]]&gt;=40,"Need Improvement")</f>
        <v>Need Improvement</v>
      </c>
      <c r="H1985" s="30">
        <f>Table1[[#This Row],[Bonus]]/Table1[[#This Row],[Basic Salary]]</f>
        <v>7.6731189242430733E-2</v>
      </c>
      <c r="I1985" s="10">
        <f ca="1">DATEDIF(Table1[[#This Row],[Date of Birth]],TODAY(),"y")</f>
        <v>26</v>
      </c>
      <c r="J1985" s="34">
        <v>43569</v>
      </c>
      <c r="K1985" s="33" t="str" cm="1">
        <f t="array" aca="1" ref="K1985" ca="1">_xlfn.IFS(L1985&lt;3,"Junior",L1985&lt;=7,"Mid-Level",L1985&gt;7,"Senior")</f>
        <v>Mid-Level</v>
      </c>
      <c r="L1985" s="46">
        <f ca="1">INT(YEARFRAC(Table1[[#This Row],[Joining Date]],TODAY(),1))</f>
        <v>7</v>
      </c>
      <c r="M1985" s="25" t="str">
        <f t="shared" ca="1" si="30"/>
        <v>Yes</v>
      </c>
      <c r="N1985" s="26">
        <f>YEAR(Table1[[#This Row],[Joining Date]])</f>
        <v>2019</v>
      </c>
      <c r="O1985" s="46">
        <f>MONTH(Table1[[#This Row],[Joining Date]])</f>
        <v>4</v>
      </c>
      <c r="P1985" s="26">
        <f ca="1">NETWORKDAYS(Table1[[#This Row],[Joining Date]],TODAY())</f>
        <v>1881</v>
      </c>
      <c r="Q1985" s="26" t="str">
        <f>LEFT(Table1[[#This Row],[Department]],5)&amp;"-"&amp;RIGHT(Table1[[#This Row],[Employee ID]],3)</f>
        <v>HR-909</v>
      </c>
      <c r="R1985" s="26" t="str">
        <f>LEFT(Table1[[#This Row],[Department]],3)</f>
        <v>HR</v>
      </c>
      <c r="S1985" s="37">
        <f>_xlfn.XLOOKUP(Table1[[#This Row],[City]],Table2[City],Table2[Bonus %])</f>
        <v>4</v>
      </c>
      <c r="U1985" s="48" t="str">
        <v xml:space="preserve">Krishna </v>
      </c>
      <c r="V1985" s="48" t="str">
        <v>Chaitanya</v>
      </c>
    </row>
    <row r="1986" spans="1:22" x14ac:dyDescent="0.35">
      <c r="A1986" s="7" t="s">
        <v>1323</v>
      </c>
      <c r="B1986" s="40" t="str">
        <f>LEFT(Table1[[#This Row],[Employee Name]],FIND(" ",Table1[[#This Row],[Employee Name]]))</f>
        <v xml:space="preserve">Swathi </v>
      </c>
      <c r="C1986" s="40" t="str">
        <f>RIGHT(Table1[[#This Row],[Employee Name]],LEN(Table1[[#This Row],[Employee Name]])-FIND(" ",Table1[[#This Row],[Employee Name]]))</f>
        <v>Ramesh</v>
      </c>
      <c r="D1986" s="22">
        <f>Table1[[#This Row],[Basic Salary]]+Table1[[#This Row],[Bonus]]</f>
        <v>100562</v>
      </c>
      <c r="E1986" s="8">
        <v>89</v>
      </c>
      <c r="F1986" s="45">
        <v>64</v>
      </c>
      <c r="G1986" s="8" t="str" cm="1">
        <f t="array" ref="G1986">_xlfn.IFS(Table1[[#This Row],[Performance Score]]&gt;=80,"Excellent",Table1[[#This Row],[Performance Score]]&gt;=60,"Good",Table1[[#This Row],[Performance Score]]&gt;=40,"Need Improvement")</f>
        <v>Good</v>
      </c>
      <c r="H1986" s="29">
        <f>Table1[[#This Row],[Bonus]]/Table1[[#This Row],[Basic Salary]]</f>
        <v>0.36856287425149703</v>
      </c>
      <c r="I1986" s="8">
        <f ca="1">DATEDIF(Table1[[#This Row],[Date of Birth]],TODAY(),"y")</f>
        <v>19</v>
      </c>
      <c r="J1986" s="33">
        <v>44436</v>
      </c>
      <c r="K1986" s="33" t="str" cm="1">
        <f t="array" aca="1" ref="K1986" ca="1">_xlfn.IFS(L1986&lt;3,"Junior",L1986&lt;=7,"Mid-Level",L1986&gt;7,"Senior")</f>
        <v>Mid-Level</v>
      </c>
      <c r="L1986" s="45">
        <f ca="1">INT(YEARFRAC(Table1[[#This Row],[Joining Date]],TODAY(),1))</f>
        <v>4</v>
      </c>
      <c r="M1986" s="25" t="str">
        <f t="shared" ref="M1986:M2049" ca="1" si="31">IF(L1986&gt;5,"Yes","No")</f>
        <v>No</v>
      </c>
      <c r="N1986" s="25">
        <f>YEAR(Table1[[#This Row],[Joining Date]])</f>
        <v>2021</v>
      </c>
      <c r="O1986" s="45">
        <f>MONTH(Table1[[#This Row],[Joining Date]])</f>
        <v>8</v>
      </c>
      <c r="P1986" s="25">
        <f ca="1">NETWORKDAYS(Table1[[#This Row],[Joining Date]],TODAY())</f>
        <v>1261</v>
      </c>
      <c r="Q1986" s="25" t="str">
        <f>LEFT(Table1[[#This Row],[Department]],5)&amp;"-"&amp;RIGHT(Table1[[#This Row],[Employee ID]],3)</f>
        <v>Finan-267</v>
      </c>
      <c r="R1986" s="25" t="str">
        <f>LEFT(Table1[[#This Row],[Department]],3)</f>
        <v>Fin</v>
      </c>
      <c r="S1986" s="36">
        <f>_xlfn.XLOOKUP(Table1[[#This Row],[City]],Table2[City],Table2[Bonus %])</f>
        <v>6</v>
      </c>
      <c r="U1986" s="48" t="str">
        <v xml:space="preserve">Swathi </v>
      </c>
      <c r="V1986" s="48" t="str">
        <v>Ramesh</v>
      </c>
    </row>
    <row r="1987" spans="1:22" x14ac:dyDescent="0.35">
      <c r="A1987" s="9" t="s">
        <v>1241</v>
      </c>
      <c r="B1987" s="41" t="str">
        <f>LEFT(Table1[[#This Row],[Employee Name]],FIND(" ",Table1[[#This Row],[Employee Name]]))</f>
        <v xml:space="preserve">Kavya </v>
      </c>
      <c r="C1987" s="41" t="str">
        <f>RIGHT(Table1[[#This Row],[Employee Name]],LEN(Table1[[#This Row],[Employee Name]])-FIND(" ",Table1[[#This Row],[Employee Name]]))</f>
        <v>Nair</v>
      </c>
      <c r="D1987" s="23">
        <f>Table1[[#This Row],[Basic Salary]]+Table1[[#This Row],[Bonus]]</f>
        <v>100557</v>
      </c>
      <c r="E1987" s="10">
        <v>86</v>
      </c>
      <c r="F1987" s="46">
        <v>100</v>
      </c>
      <c r="G1987" s="10" t="str" cm="1">
        <f t="array" ref="G1987">_xlfn.IFS(Table1[[#This Row],[Performance Score]]&gt;=80,"Excellent",Table1[[#This Row],[Performance Score]]&gt;=60,"Good",Table1[[#This Row],[Performance Score]]&gt;=40,"Need Improvement")</f>
        <v>Excellent</v>
      </c>
      <c r="H1987" s="30">
        <f>Table1[[#This Row],[Bonus]]/Table1[[#This Row],[Basic Salary]]</f>
        <v>0.318745737816713</v>
      </c>
      <c r="I1987" s="10">
        <f ca="1">DATEDIF(Table1[[#This Row],[Date of Birth]],TODAY(),"y")</f>
        <v>31</v>
      </c>
      <c r="J1987" s="34">
        <v>45642</v>
      </c>
      <c r="K1987" s="33" t="str" cm="1">
        <f t="array" aca="1" ref="K1987" ca="1">_xlfn.IFS(L1987&lt;3,"Junior",L1987&lt;=7,"Mid-Level",L1987&gt;7,"Senior")</f>
        <v>Junior</v>
      </c>
      <c r="L1987" s="46">
        <f ca="1">INT(YEARFRAC(Table1[[#This Row],[Joining Date]],TODAY(),1))</f>
        <v>1</v>
      </c>
      <c r="M1987" s="25" t="str">
        <f t="shared" ca="1" si="31"/>
        <v>No</v>
      </c>
      <c r="N1987" s="26">
        <f>YEAR(Table1[[#This Row],[Joining Date]])</f>
        <v>2024</v>
      </c>
      <c r="O1987" s="46">
        <f>MONTH(Table1[[#This Row],[Joining Date]])</f>
        <v>12</v>
      </c>
      <c r="P1987" s="26">
        <f ca="1">NETWORKDAYS(Table1[[#This Row],[Joining Date]],TODAY())</f>
        <v>401</v>
      </c>
      <c r="Q1987" s="26" t="str">
        <f>LEFT(Table1[[#This Row],[Department]],5)&amp;"-"&amp;RIGHT(Table1[[#This Row],[Employee ID]],3)</f>
        <v>Marke-185</v>
      </c>
      <c r="R1987" s="26" t="str">
        <f>LEFT(Table1[[#This Row],[Department]],3)</f>
        <v>Mar</v>
      </c>
      <c r="S1987" s="37">
        <f>_xlfn.XLOOKUP(Table1[[#This Row],[City]],Table2[City],Table2[Bonus %])</f>
        <v>6</v>
      </c>
      <c r="U1987" s="48" t="str">
        <v xml:space="preserve">Kavya </v>
      </c>
      <c r="V1987" s="48" t="str">
        <v>Nair</v>
      </c>
    </row>
    <row r="1988" spans="1:22" x14ac:dyDescent="0.35">
      <c r="A1988" s="7" t="s">
        <v>2510</v>
      </c>
      <c r="B1988" s="40" t="str">
        <f>LEFT(Table1[[#This Row],[Employee Name]],FIND(" ",Table1[[#This Row],[Employee Name]]))</f>
        <v xml:space="preserve">Ananya </v>
      </c>
      <c r="C1988" s="40" t="str">
        <f>RIGHT(Table1[[#This Row],[Employee Name]],LEN(Table1[[#This Row],[Employee Name]])-FIND(" ",Table1[[#This Row],[Employee Name]]))</f>
        <v>Rao</v>
      </c>
      <c r="D1988" s="22">
        <f>Table1[[#This Row],[Basic Salary]]+Table1[[#This Row],[Bonus]]</f>
        <v>100556</v>
      </c>
      <c r="E1988" s="8">
        <v>94</v>
      </c>
      <c r="F1988" s="45">
        <v>95</v>
      </c>
      <c r="G1988" s="8" t="str" cm="1">
        <f t="array" ref="G1988">_xlfn.IFS(Table1[[#This Row],[Performance Score]]&gt;=80,"Excellent",Table1[[#This Row],[Performance Score]]&gt;=60,"Good",Table1[[#This Row],[Performance Score]]&gt;=40,"Need Improvement")</f>
        <v>Excellent</v>
      </c>
      <c r="H1988" s="29">
        <f>Table1[[#This Row],[Bonus]]/Table1[[#This Row],[Basic Salary]]</f>
        <v>0.1216258421451836</v>
      </c>
      <c r="I1988" s="8">
        <f ca="1">DATEDIF(Table1[[#This Row],[Date of Birth]],TODAY(),"y")</f>
        <v>39</v>
      </c>
      <c r="J1988" s="33">
        <v>44875</v>
      </c>
      <c r="K1988" s="33" t="str" cm="1">
        <f t="array" aca="1" ref="K1988" ca="1">_xlfn.IFS(L1988&lt;3,"Junior",L1988&lt;=7,"Mid-Level",L1988&gt;7,"Senior")</f>
        <v>Mid-Level</v>
      </c>
      <c r="L1988" s="45">
        <f ca="1">INT(YEARFRAC(Table1[[#This Row],[Joining Date]],TODAY(),1))</f>
        <v>3</v>
      </c>
      <c r="M1988" s="25" t="str">
        <f t="shared" ca="1" si="31"/>
        <v>No</v>
      </c>
      <c r="N1988" s="25">
        <f>YEAR(Table1[[#This Row],[Joining Date]])</f>
        <v>2022</v>
      </c>
      <c r="O1988" s="45">
        <f>MONTH(Table1[[#This Row],[Joining Date]])</f>
        <v>11</v>
      </c>
      <c r="P1988" s="25">
        <f ca="1">NETWORKDAYS(Table1[[#This Row],[Joining Date]],TODAY())</f>
        <v>948</v>
      </c>
      <c r="Q1988" s="25" t="str">
        <f>LEFT(Table1[[#This Row],[Department]],5)&amp;"-"&amp;RIGHT(Table1[[#This Row],[Employee ID]],3)</f>
        <v>Finan-454</v>
      </c>
      <c r="R1988" s="25" t="str">
        <f>LEFT(Table1[[#This Row],[Department]],3)</f>
        <v>Fin</v>
      </c>
      <c r="S1988" s="36">
        <f>_xlfn.XLOOKUP(Table1[[#This Row],[City]],Table2[City],Table2[Bonus %])</f>
        <v>5</v>
      </c>
      <c r="U1988" s="48" t="str">
        <v xml:space="preserve">Ananya </v>
      </c>
      <c r="V1988" s="48" t="str">
        <v>Rao</v>
      </c>
    </row>
    <row r="1989" spans="1:22" x14ac:dyDescent="0.35">
      <c r="A1989" s="9" t="s">
        <v>4764</v>
      </c>
      <c r="B1989" s="41" t="str">
        <f>LEFT(Table1[[#This Row],[Employee Name]],FIND(" ",Table1[[#This Row],[Employee Name]]))</f>
        <v xml:space="preserve">Ishita </v>
      </c>
      <c r="C1989" s="41" t="str">
        <f>RIGHT(Table1[[#This Row],[Employee Name]],LEN(Table1[[#This Row],[Employee Name]])-FIND(" ",Table1[[#This Row],[Employee Name]]))</f>
        <v>Roy</v>
      </c>
      <c r="D1989" s="23">
        <f>Table1[[#This Row],[Basic Salary]]+Table1[[#This Row],[Bonus]]</f>
        <v>100505</v>
      </c>
      <c r="E1989" s="10">
        <v>87</v>
      </c>
      <c r="F1989" s="46">
        <v>86</v>
      </c>
      <c r="G1989" s="10" t="str" cm="1">
        <f t="array" ref="G1989">_xlfn.IFS(Table1[[#This Row],[Performance Score]]&gt;=80,"Excellent",Table1[[#This Row],[Performance Score]]&gt;=60,"Good",Table1[[#This Row],[Performance Score]]&gt;=40,"Need Improvement")</f>
        <v>Excellent</v>
      </c>
      <c r="H1989" s="30">
        <f>Table1[[#This Row],[Bonus]]/Table1[[#This Row],[Basic Salary]]</f>
        <v>0.35595850029006626</v>
      </c>
      <c r="I1989" s="10">
        <f ca="1">DATEDIF(Table1[[#This Row],[Date of Birth]],TODAY(),"y")</f>
        <v>18</v>
      </c>
      <c r="J1989" s="34">
        <v>42112</v>
      </c>
      <c r="K1989" s="33" t="str" cm="1">
        <f t="array" aca="1" ref="K1989" ca="1">_xlfn.IFS(L1989&lt;3,"Junior",L1989&lt;=7,"Mid-Level",L1989&gt;7,"Senior")</f>
        <v>Senior</v>
      </c>
      <c r="L1989" s="46">
        <f ca="1">INT(YEARFRAC(Table1[[#This Row],[Joining Date]],TODAY(),1))</f>
        <v>11</v>
      </c>
      <c r="M1989" s="25" t="str">
        <f t="shared" ca="1" si="31"/>
        <v>Yes</v>
      </c>
      <c r="N1989" s="26">
        <f>YEAR(Table1[[#This Row],[Joining Date]])</f>
        <v>2015</v>
      </c>
      <c r="O1989" s="46">
        <f>MONTH(Table1[[#This Row],[Joining Date]])</f>
        <v>4</v>
      </c>
      <c r="P1989" s="26">
        <f ca="1">NETWORKDAYS(Table1[[#This Row],[Joining Date]],TODAY())</f>
        <v>2921</v>
      </c>
      <c r="Q1989" s="26" t="str">
        <f>LEFT(Table1[[#This Row],[Department]],5)&amp;"-"&amp;RIGHT(Table1[[#This Row],[Employee ID]],3)</f>
        <v>Opera-708</v>
      </c>
      <c r="R1989" s="26" t="str">
        <f>LEFT(Table1[[#This Row],[Department]],3)</f>
        <v>Ope</v>
      </c>
      <c r="S1989" s="37">
        <f>_xlfn.XLOOKUP(Table1[[#This Row],[City]],Table2[City],Table2[Bonus %])</f>
        <v>5</v>
      </c>
      <c r="U1989" s="48" t="str">
        <v xml:space="preserve">Ishita </v>
      </c>
      <c r="V1989" s="48" t="str">
        <v>Roy</v>
      </c>
    </row>
    <row r="1990" spans="1:22" x14ac:dyDescent="0.35">
      <c r="A1990" s="7" t="s">
        <v>1360</v>
      </c>
      <c r="B1990" s="40" t="str">
        <f>LEFT(Table1[[#This Row],[Employee Name]],FIND(" ",Table1[[#This Row],[Employee Name]]))</f>
        <v xml:space="preserve">Kavya </v>
      </c>
      <c r="C1990" s="40" t="str">
        <f>RIGHT(Table1[[#This Row],[Employee Name]],LEN(Table1[[#This Row],[Employee Name]])-FIND(" ",Table1[[#This Row],[Employee Name]]))</f>
        <v>Nair</v>
      </c>
      <c r="D1990" s="22">
        <f>Table1[[#This Row],[Basic Salary]]+Table1[[#This Row],[Bonus]]</f>
        <v>100498</v>
      </c>
      <c r="E1990" s="8">
        <v>100</v>
      </c>
      <c r="F1990" s="45">
        <v>91</v>
      </c>
      <c r="G1990" s="8" t="str" cm="1">
        <f t="array" ref="G1990">_xlfn.IFS(Table1[[#This Row],[Performance Score]]&gt;=80,"Excellent",Table1[[#This Row],[Performance Score]]&gt;=60,"Good",Table1[[#This Row],[Performance Score]]&gt;=40,"Need Improvement")</f>
        <v>Excellent</v>
      </c>
      <c r="H1990" s="29">
        <f>Table1[[#This Row],[Bonus]]/Table1[[#This Row],[Basic Salary]]</f>
        <v>0.11783680370172629</v>
      </c>
      <c r="I1990" s="8">
        <f ca="1">DATEDIF(Table1[[#This Row],[Date of Birth]],TODAY(),"y")</f>
        <v>27</v>
      </c>
      <c r="J1990" s="33">
        <v>42164</v>
      </c>
      <c r="K1990" s="33" t="str" cm="1">
        <f t="array" aca="1" ref="K1990" ca="1">_xlfn.IFS(L1990&lt;3,"Junior",L1990&lt;=7,"Mid-Level",L1990&gt;7,"Senior")</f>
        <v>Senior</v>
      </c>
      <c r="L1990" s="45">
        <f ca="1">INT(YEARFRAC(Table1[[#This Row],[Joining Date]],TODAY(),1))</f>
        <v>11</v>
      </c>
      <c r="M1990" s="25" t="str">
        <f t="shared" ca="1" si="31"/>
        <v>Yes</v>
      </c>
      <c r="N1990" s="25">
        <f>YEAR(Table1[[#This Row],[Joining Date]])</f>
        <v>2015</v>
      </c>
      <c r="O1990" s="45">
        <f>MONTH(Table1[[#This Row],[Joining Date]])</f>
        <v>6</v>
      </c>
      <c r="P1990" s="25">
        <f ca="1">NETWORKDAYS(Table1[[#This Row],[Joining Date]],TODAY())</f>
        <v>2885</v>
      </c>
      <c r="Q1990" s="25" t="str">
        <f>LEFT(Table1[[#This Row],[Department]],5)&amp;"-"&amp;RIGHT(Table1[[#This Row],[Employee ID]],3)</f>
        <v>IT-304</v>
      </c>
      <c r="R1990" s="25" t="str">
        <f>LEFT(Table1[[#This Row],[Department]],3)</f>
        <v>IT</v>
      </c>
      <c r="S1990" s="36">
        <f>_xlfn.XLOOKUP(Table1[[#This Row],[City]],Table2[City],Table2[Bonus %])</f>
        <v>4</v>
      </c>
      <c r="U1990" s="48" t="str">
        <v xml:space="preserve">Kavya </v>
      </c>
      <c r="V1990" s="48" t="str">
        <v>Nair</v>
      </c>
    </row>
    <row r="1991" spans="1:22" x14ac:dyDescent="0.35">
      <c r="A1991" s="9" t="s">
        <v>1996</v>
      </c>
      <c r="B1991" s="41" t="str">
        <f>LEFT(Table1[[#This Row],[Employee Name]],FIND(" ",Table1[[#This Row],[Employee Name]]))</f>
        <v xml:space="preserve">Ajay </v>
      </c>
      <c r="C1991" s="41" t="str">
        <f>RIGHT(Table1[[#This Row],[Employee Name]],LEN(Table1[[#This Row],[Employee Name]])-FIND(" ",Table1[[#This Row],[Employee Name]]))</f>
        <v>Singh</v>
      </c>
      <c r="D1991" s="23">
        <f>Table1[[#This Row],[Basic Salary]]+Table1[[#This Row],[Bonus]]</f>
        <v>100486</v>
      </c>
      <c r="E1991" s="10">
        <v>97</v>
      </c>
      <c r="F1991" s="46">
        <v>41</v>
      </c>
      <c r="G1991" s="10" t="str" cm="1">
        <f t="array" ref="G1991">_xlfn.IFS(Table1[[#This Row],[Performance Score]]&gt;=80,"Excellent",Table1[[#This Row],[Performance Score]]&gt;=60,"Good",Table1[[#This Row],[Performance Score]]&gt;=40,"Need Improvement")</f>
        <v>Need Improvement</v>
      </c>
      <c r="H1991" s="30">
        <f>Table1[[#This Row],[Bonus]]/Table1[[#This Row],[Basic Salary]]</f>
        <v>0.23263944259761288</v>
      </c>
      <c r="I1991" s="10">
        <f ca="1">DATEDIF(Table1[[#This Row],[Date of Birth]],TODAY(),"y")</f>
        <v>42</v>
      </c>
      <c r="J1991" s="34">
        <v>44960</v>
      </c>
      <c r="K1991" s="33" t="str" cm="1">
        <f t="array" aca="1" ref="K1991" ca="1">_xlfn.IFS(L1991&lt;3,"Junior",L1991&lt;=7,"Mid-Level",L1991&gt;7,"Senior")</f>
        <v>Mid-Level</v>
      </c>
      <c r="L1991" s="46">
        <f ca="1">INT(YEARFRAC(Table1[[#This Row],[Joining Date]],TODAY(),1))</f>
        <v>3</v>
      </c>
      <c r="M1991" s="25" t="str">
        <f t="shared" ca="1" si="31"/>
        <v>No</v>
      </c>
      <c r="N1991" s="26">
        <f>YEAR(Table1[[#This Row],[Joining Date]])</f>
        <v>2023</v>
      </c>
      <c r="O1991" s="46">
        <f>MONTH(Table1[[#This Row],[Joining Date]])</f>
        <v>2</v>
      </c>
      <c r="P1991" s="26">
        <f ca="1">NETWORKDAYS(Table1[[#This Row],[Joining Date]],TODAY())</f>
        <v>887</v>
      </c>
      <c r="Q1991" s="26" t="str">
        <f>LEFT(Table1[[#This Row],[Department]],5)&amp;"-"&amp;RIGHT(Table1[[#This Row],[Employee ID]],3)</f>
        <v>IT-940</v>
      </c>
      <c r="R1991" s="26" t="str">
        <f>LEFT(Table1[[#This Row],[Department]],3)</f>
        <v>IT</v>
      </c>
      <c r="S1991" s="37">
        <f>_xlfn.XLOOKUP(Table1[[#This Row],[City]],Table2[City],Table2[Bonus %])</f>
        <v>8</v>
      </c>
      <c r="U1991" s="48" t="str">
        <v xml:space="preserve">Ajay </v>
      </c>
      <c r="V1991" s="48" t="str">
        <v>Singh</v>
      </c>
    </row>
    <row r="1992" spans="1:22" x14ac:dyDescent="0.35">
      <c r="A1992" s="7" t="s">
        <v>706</v>
      </c>
      <c r="B1992" s="40" t="str">
        <f>LEFT(Table1[[#This Row],[Employee Name]],FIND(" ",Table1[[#This Row],[Employee Name]]))</f>
        <v xml:space="preserve">Krishna </v>
      </c>
      <c r="C1992" s="40" t="str">
        <f>RIGHT(Table1[[#This Row],[Employee Name]],LEN(Table1[[#This Row],[Employee Name]])-FIND(" ",Table1[[#This Row],[Employee Name]]))</f>
        <v>Chaitanya</v>
      </c>
      <c r="D1992" s="22">
        <f>Table1[[#This Row],[Basic Salary]]+Table1[[#This Row],[Bonus]]</f>
        <v>100480</v>
      </c>
      <c r="E1992" s="8">
        <v>90</v>
      </c>
      <c r="F1992" s="45">
        <v>69</v>
      </c>
      <c r="G1992" s="8" t="str" cm="1">
        <f t="array" ref="G1992">_xlfn.IFS(Table1[[#This Row],[Performance Score]]&gt;=80,"Excellent",Table1[[#This Row],[Performance Score]]&gt;=60,"Good",Table1[[#This Row],[Performance Score]]&gt;=40,"Need Improvement")</f>
        <v>Good</v>
      </c>
      <c r="H1992" s="29">
        <f>Table1[[#This Row],[Bonus]]/Table1[[#This Row],[Basic Salary]]</f>
        <v>5.627214145300493E-2</v>
      </c>
      <c r="I1992" s="8">
        <f ca="1">DATEDIF(Table1[[#This Row],[Date of Birth]],TODAY(),"y")</f>
        <v>31</v>
      </c>
      <c r="J1992" s="33">
        <v>45706</v>
      </c>
      <c r="K1992" s="33" t="str" cm="1">
        <f t="array" aca="1" ref="K1992" ca="1">_xlfn.IFS(L1992&lt;3,"Junior",L1992&lt;=7,"Mid-Level",L1992&gt;7,"Senior")</f>
        <v>Junior</v>
      </c>
      <c r="L1992" s="45">
        <f ca="1">INT(YEARFRAC(Table1[[#This Row],[Joining Date]],TODAY(),1))</f>
        <v>1</v>
      </c>
      <c r="M1992" s="25" t="str">
        <f t="shared" ca="1" si="31"/>
        <v>No</v>
      </c>
      <c r="N1992" s="25">
        <f>YEAR(Table1[[#This Row],[Joining Date]])</f>
        <v>2025</v>
      </c>
      <c r="O1992" s="45">
        <f>MONTH(Table1[[#This Row],[Joining Date]])</f>
        <v>2</v>
      </c>
      <c r="P1992" s="25">
        <f ca="1">NETWORKDAYS(Table1[[#This Row],[Joining Date]],TODAY())</f>
        <v>355</v>
      </c>
      <c r="Q1992" s="25" t="str">
        <f>LEFT(Table1[[#This Row],[Department]],5)&amp;"-"&amp;RIGHT(Table1[[#This Row],[Employee ID]],3)</f>
        <v>Opera-650</v>
      </c>
      <c r="R1992" s="25" t="str">
        <f>LEFT(Table1[[#This Row],[Department]],3)</f>
        <v>Ope</v>
      </c>
      <c r="S1992" s="36">
        <f>_xlfn.XLOOKUP(Table1[[#This Row],[City]],Table2[City],Table2[Bonus %])</f>
        <v>4</v>
      </c>
      <c r="U1992" s="48" t="str">
        <v xml:space="preserve">Krishna </v>
      </c>
      <c r="V1992" s="48" t="str">
        <v>Chaitanya</v>
      </c>
    </row>
    <row r="1993" spans="1:22" x14ac:dyDescent="0.35">
      <c r="A1993" s="9" t="s">
        <v>3847</v>
      </c>
      <c r="B1993" s="41" t="str">
        <f>LEFT(Table1[[#This Row],[Employee Name]],FIND(" ",Table1[[#This Row],[Employee Name]]))</f>
        <v xml:space="preserve">Sneha </v>
      </c>
      <c r="C1993" s="41" t="str">
        <f>RIGHT(Table1[[#This Row],[Employee Name]],LEN(Table1[[#This Row],[Employee Name]])-FIND(" ",Table1[[#This Row],[Employee Name]]))</f>
        <v>Iyer</v>
      </c>
      <c r="D1993" s="23">
        <f>Table1[[#This Row],[Basic Salary]]+Table1[[#This Row],[Bonus]]</f>
        <v>100453</v>
      </c>
      <c r="E1993" s="10">
        <v>90</v>
      </c>
      <c r="F1993" s="46">
        <v>84</v>
      </c>
      <c r="G1993" s="10" t="str" cm="1">
        <f t="array" ref="G1993">_xlfn.IFS(Table1[[#This Row],[Performance Score]]&gt;=80,"Excellent",Table1[[#This Row],[Performance Score]]&gt;=60,"Good",Table1[[#This Row],[Performance Score]]&gt;=40,"Need Improvement")</f>
        <v>Excellent</v>
      </c>
      <c r="H1993" s="30">
        <f>Table1[[#This Row],[Bonus]]/Table1[[#This Row],[Basic Salary]]</f>
        <v>0.35947544355875544</v>
      </c>
      <c r="I1993" s="10">
        <f ca="1">DATEDIF(Table1[[#This Row],[Date of Birth]],TODAY(),"y")</f>
        <v>37</v>
      </c>
      <c r="J1993" s="34">
        <v>42884</v>
      </c>
      <c r="K1993" s="33" t="str" cm="1">
        <f t="array" aca="1" ref="K1993" ca="1">_xlfn.IFS(L1993&lt;3,"Junior",L1993&lt;=7,"Mid-Level",L1993&gt;7,"Senior")</f>
        <v>Senior</v>
      </c>
      <c r="L1993" s="46">
        <f ca="1">INT(YEARFRAC(Table1[[#This Row],[Joining Date]],TODAY(),1))</f>
        <v>9</v>
      </c>
      <c r="M1993" s="25" t="str">
        <f t="shared" ca="1" si="31"/>
        <v>Yes</v>
      </c>
      <c r="N1993" s="26">
        <f>YEAR(Table1[[#This Row],[Joining Date]])</f>
        <v>2017</v>
      </c>
      <c r="O1993" s="46">
        <f>MONTH(Table1[[#This Row],[Joining Date]])</f>
        <v>5</v>
      </c>
      <c r="P1993" s="26">
        <f ca="1">NETWORKDAYS(Table1[[#This Row],[Joining Date]],TODAY())</f>
        <v>2371</v>
      </c>
      <c r="Q1993" s="26" t="str">
        <f>LEFT(Table1[[#This Row],[Department]],5)&amp;"-"&amp;RIGHT(Table1[[#This Row],[Employee ID]],3)</f>
        <v>Opera-791</v>
      </c>
      <c r="R1993" s="26" t="str">
        <f>LEFT(Table1[[#This Row],[Department]],3)</f>
        <v>Ope</v>
      </c>
      <c r="S1993" s="37">
        <f>_xlfn.XLOOKUP(Table1[[#This Row],[City]],Table2[City],Table2[Bonus %])</f>
        <v>5</v>
      </c>
      <c r="U1993" s="48" t="str">
        <v xml:space="preserve">Sneha </v>
      </c>
      <c r="V1993" s="48" t="str">
        <v>Iyer</v>
      </c>
    </row>
    <row r="1994" spans="1:22" x14ac:dyDescent="0.35">
      <c r="A1994" s="7" t="s">
        <v>666</v>
      </c>
      <c r="B1994" s="40" t="str">
        <f>LEFT(Table1[[#This Row],[Employee Name]],FIND(" ",Table1[[#This Row],[Employee Name]]))</f>
        <v xml:space="preserve">Gayathri </v>
      </c>
      <c r="C1994" s="40" t="str">
        <f>RIGHT(Table1[[#This Row],[Employee Name]],LEN(Table1[[#This Row],[Employee Name]])-FIND(" ",Table1[[#This Row],[Employee Name]]))</f>
        <v>Iyer</v>
      </c>
      <c r="D1994" s="22">
        <f>Table1[[#This Row],[Basic Salary]]+Table1[[#This Row],[Bonus]]</f>
        <v>100448</v>
      </c>
      <c r="E1994" s="8">
        <v>99</v>
      </c>
      <c r="F1994" s="45">
        <v>54</v>
      </c>
      <c r="G1994" s="8" t="str" cm="1">
        <f t="array" ref="G1994">_xlfn.IFS(Table1[[#This Row],[Performance Score]]&gt;=80,"Excellent",Table1[[#This Row],[Performance Score]]&gt;=60,"Good",Table1[[#This Row],[Performance Score]]&gt;=40,"Need Improvement")</f>
        <v>Need Improvement</v>
      </c>
      <c r="H1994" s="29">
        <f>Table1[[#This Row],[Bonus]]/Table1[[#This Row],[Basic Salary]]</f>
        <v>0.12165979922503992</v>
      </c>
      <c r="I1994" s="8">
        <f ca="1">DATEDIF(Table1[[#This Row],[Date of Birth]],TODAY(),"y")</f>
        <v>24</v>
      </c>
      <c r="J1994" s="33">
        <v>44593</v>
      </c>
      <c r="K1994" s="33" t="str" cm="1">
        <f t="array" aca="1" ref="K1994" ca="1">_xlfn.IFS(L1994&lt;3,"Junior",L1994&lt;=7,"Mid-Level",L1994&gt;7,"Senior")</f>
        <v>Mid-Level</v>
      </c>
      <c r="L1994" s="45">
        <f ca="1">INT(YEARFRAC(Table1[[#This Row],[Joining Date]],TODAY(),1))</f>
        <v>4</v>
      </c>
      <c r="M1994" s="25" t="str">
        <f t="shared" ca="1" si="31"/>
        <v>No</v>
      </c>
      <c r="N1994" s="25">
        <f>YEAR(Table1[[#This Row],[Joining Date]])</f>
        <v>2022</v>
      </c>
      <c r="O1994" s="45">
        <f>MONTH(Table1[[#This Row],[Joining Date]])</f>
        <v>2</v>
      </c>
      <c r="P1994" s="25">
        <f ca="1">NETWORKDAYS(Table1[[#This Row],[Joining Date]],TODAY())</f>
        <v>1150</v>
      </c>
      <c r="Q1994" s="25" t="str">
        <f>LEFT(Table1[[#This Row],[Department]],5)&amp;"-"&amp;RIGHT(Table1[[#This Row],[Employee ID]],3)</f>
        <v>Opera-610</v>
      </c>
      <c r="R1994" s="25" t="str">
        <f>LEFT(Table1[[#This Row],[Department]],3)</f>
        <v>Ope</v>
      </c>
      <c r="S1994" s="36">
        <f>_xlfn.XLOOKUP(Table1[[#This Row],[City]],Table2[City],Table2[Bonus %])</f>
        <v>6</v>
      </c>
      <c r="U1994" s="48" t="str">
        <v xml:space="preserve">Gayathri </v>
      </c>
      <c r="V1994" s="48" t="str">
        <v>Iyer</v>
      </c>
    </row>
    <row r="1995" spans="1:22" x14ac:dyDescent="0.35">
      <c r="A1995" s="9" t="s">
        <v>163</v>
      </c>
      <c r="B1995" s="41" t="str">
        <f>LEFT(Table1[[#This Row],[Employee Name]],FIND(" ",Table1[[#This Row],[Employee Name]]))</f>
        <v xml:space="preserve">Gayathri </v>
      </c>
      <c r="C1995" s="41" t="str">
        <f>RIGHT(Table1[[#This Row],[Employee Name]],LEN(Table1[[#This Row],[Employee Name]])-FIND(" ",Table1[[#This Row],[Employee Name]]))</f>
        <v>Iyer</v>
      </c>
      <c r="D1995" s="23">
        <f>Table1[[#This Row],[Basic Salary]]+Table1[[#This Row],[Bonus]]</f>
        <v>100446</v>
      </c>
      <c r="E1995" s="10">
        <v>75</v>
      </c>
      <c r="F1995" s="46">
        <v>71</v>
      </c>
      <c r="G1995" s="10" t="str" cm="1">
        <f t="array" ref="G1995">_xlfn.IFS(Table1[[#This Row],[Performance Score]]&gt;=80,"Excellent",Table1[[#This Row],[Performance Score]]&gt;=60,"Good",Table1[[#This Row],[Performance Score]]&gt;=40,"Need Improvement")</f>
        <v>Good</v>
      </c>
      <c r="H1995" s="30">
        <f>Table1[[#This Row],[Bonus]]/Table1[[#This Row],[Basic Salary]]</f>
        <v>0.33678466861857864</v>
      </c>
      <c r="I1995" s="10">
        <f ca="1">DATEDIF(Table1[[#This Row],[Date of Birth]],TODAY(),"y")</f>
        <v>19</v>
      </c>
      <c r="J1995" s="34">
        <v>42328</v>
      </c>
      <c r="K1995" s="33" t="str" cm="1">
        <f t="array" aca="1" ref="K1995" ca="1">_xlfn.IFS(L1995&lt;3,"Junior",L1995&lt;=7,"Mid-Level",L1995&gt;7,"Senior")</f>
        <v>Senior</v>
      </c>
      <c r="L1995" s="46">
        <f ca="1">INT(YEARFRAC(Table1[[#This Row],[Joining Date]],TODAY(),1))</f>
        <v>10</v>
      </c>
      <c r="M1995" s="25" t="str">
        <f t="shared" ca="1" si="31"/>
        <v>Yes</v>
      </c>
      <c r="N1995" s="26">
        <f>YEAR(Table1[[#This Row],[Joining Date]])</f>
        <v>2015</v>
      </c>
      <c r="O1995" s="46">
        <f>MONTH(Table1[[#This Row],[Joining Date]])</f>
        <v>11</v>
      </c>
      <c r="P1995" s="26">
        <f ca="1">NETWORKDAYS(Table1[[#This Row],[Joining Date]],TODAY())</f>
        <v>2767</v>
      </c>
      <c r="Q1995" s="26" t="str">
        <f>LEFT(Table1[[#This Row],[Department]],5)&amp;"-"&amp;RIGHT(Table1[[#This Row],[Employee ID]],3)</f>
        <v>Finan-107</v>
      </c>
      <c r="R1995" s="26" t="str">
        <f>LEFT(Table1[[#This Row],[Department]],3)</f>
        <v>Fin</v>
      </c>
      <c r="S1995" s="37">
        <f>_xlfn.XLOOKUP(Table1[[#This Row],[City]],Table2[City],Table2[Bonus %])</f>
        <v>4</v>
      </c>
      <c r="U1995" s="48" t="str">
        <v xml:space="preserve">Gayathri </v>
      </c>
      <c r="V1995" s="48" t="str">
        <v>Iyer</v>
      </c>
    </row>
    <row r="1996" spans="1:22" x14ac:dyDescent="0.35">
      <c r="A1996" s="7" t="s">
        <v>2518</v>
      </c>
      <c r="B1996" s="40" t="str">
        <f>LEFT(Table1[[#This Row],[Employee Name]],FIND(" ",Table1[[#This Row],[Employee Name]]))</f>
        <v xml:space="preserve">Kavya </v>
      </c>
      <c r="C1996" s="40" t="str">
        <f>RIGHT(Table1[[#This Row],[Employee Name]],LEN(Table1[[#This Row],[Employee Name]])-FIND(" ",Table1[[#This Row],[Employee Name]]))</f>
        <v>Nair</v>
      </c>
      <c r="D1996" s="22">
        <f>Table1[[#This Row],[Basic Salary]]+Table1[[#This Row],[Bonus]]</f>
        <v>100415</v>
      </c>
      <c r="E1996" s="8">
        <v>81</v>
      </c>
      <c r="F1996" s="45">
        <v>62</v>
      </c>
      <c r="G1996" s="8" t="str" cm="1">
        <f t="array" ref="G1996">_xlfn.IFS(Table1[[#This Row],[Performance Score]]&gt;=80,"Excellent",Table1[[#This Row],[Performance Score]]&gt;=60,"Good",Table1[[#This Row],[Performance Score]]&gt;=40,"Need Improvement")</f>
        <v>Good</v>
      </c>
      <c r="H1996" s="29">
        <f>Table1[[#This Row],[Bonus]]/Table1[[#This Row],[Basic Salary]]</f>
        <v>0.35600658996380924</v>
      </c>
      <c r="I1996" s="8">
        <f ca="1">DATEDIF(Table1[[#This Row],[Date of Birth]],TODAY(),"y")</f>
        <v>39</v>
      </c>
      <c r="J1996" s="33">
        <v>42171</v>
      </c>
      <c r="K1996" s="33" t="str" cm="1">
        <f t="array" aca="1" ref="K1996" ca="1">_xlfn.IFS(L1996&lt;3,"Junior",L1996&lt;=7,"Mid-Level",L1996&gt;7,"Senior")</f>
        <v>Senior</v>
      </c>
      <c r="L1996" s="45">
        <f ca="1">INT(YEARFRAC(Table1[[#This Row],[Joining Date]],TODAY(),1))</f>
        <v>11</v>
      </c>
      <c r="M1996" s="25" t="str">
        <f t="shared" ca="1" si="31"/>
        <v>Yes</v>
      </c>
      <c r="N1996" s="25">
        <f>YEAR(Table1[[#This Row],[Joining Date]])</f>
        <v>2015</v>
      </c>
      <c r="O1996" s="45">
        <f>MONTH(Table1[[#This Row],[Joining Date]])</f>
        <v>6</v>
      </c>
      <c r="P1996" s="25">
        <f ca="1">NETWORKDAYS(Table1[[#This Row],[Joining Date]],TODAY())</f>
        <v>2880</v>
      </c>
      <c r="Q1996" s="25" t="str">
        <f>LEFT(Table1[[#This Row],[Department]],5)&amp;"-"&amp;RIGHT(Table1[[#This Row],[Employee ID]],3)</f>
        <v>Sales-462</v>
      </c>
      <c r="R1996" s="25" t="str">
        <f>LEFT(Table1[[#This Row],[Department]],3)</f>
        <v>Sal</v>
      </c>
      <c r="S1996" s="36">
        <f>_xlfn.XLOOKUP(Table1[[#This Row],[City]],Table2[City],Table2[Bonus %])</f>
        <v>5</v>
      </c>
      <c r="U1996" s="48" t="str">
        <v xml:space="preserve">Kavya </v>
      </c>
      <c r="V1996" s="48" t="str">
        <v>Nair</v>
      </c>
    </row>
    <row r="1997" spans="1:22" x14ac:dyDescent="0.35">
      <c r="A1997" s="9" t="s">
        <v>1728</v>
      </c>
      <c r="B1997" s="41" t="str">
        <f>LEFT(Table1[[#This Row],[Employee Name]],FIND(" ",Table1[[#This Row],[Employee Name]]))</f>
        <v xml:space="preserve">Vikram </v>
      </c>
      <c r="C1997" s="41" t="str">
        <f>RIGHT(Table1[[#This Row],[Employee Name]],LEN(Table1[[#This Row],[Employee Name]])-FIND(" ",Table1[[#This Row],[Employee Name]]))</f>
        <v>Singh</v>
      </c>
      <c r="D1997" s="23">
        <f>Table1[[#This Row],[Basic Salary]]+Table1[[#This Row],[Bonus]]</f>
        <v>100412</v>
      </c>
      <c r="E1997" s="10">
        <v>74</v>
      </c>
      <c r="F1997" s="46">
        <v>95</v>
      </c>
      <c r="G1997" s="10" t="str" cm="1">
        <f t="array" ref="G1997">_xlfn.IFS(Table1[[#This Row],[Performance Score]]&gt;=80,"Excellent",Table1[[#This Row],[Performance Score]]&gt;=60,"Good",Table1[[#This Row],[Performance Score]]&gt;=40,"Need Improvement")</f>
        <v>Excellent</v>
      </c>
      <c r="H1997" s="30">
        <f>Table1[[#This Row],[Bonus]]/Table1[[#This Row],[Basic Salary]]</f>
        <v>7.7104608255384885E-2</v>
      </c>
      <c r="I1997" s="10">
        <f ca="1">DATEDIF(Table1[[#This Row],[Date of Birth]],TODAY(),"y")</f>
        <v>39</v>
      </c>
      <c r="J1997" s="34">
        <v>43281</v>
      </c>
      <c r="K1997" s="33" t="str" cm="1">
        <f t="array" aca="1" ref="K1997" ca="1">_xlfn.IFS(L1997&lt;3,"Junior",L1997&lt;=7,"Mid-Level",L1997&gt;7,"Senior")</f>
        <v>Mid-Level</v>
      </c>
      <c r="L1997" s="46">
        <f ca="1">INT(YEARFRAC(Table1[[#This Row],[Joining Date]],TODAY(),1))</f>
        <v>7</v>
      </c>
      <c r="M1997" s="25" t="str">
        <f t="shared" ca="1" si="31"/>
        <v>Yes</v>
      </c>
      <c r="N1997" s="26">
        <f>YEAR(Table1[[#This Row],[Joining Date]])</f>
        <v>2018</v>
      </c>
      <c r="O1997" s="46">
        <f>MONTH(Table1[[#This Row],[Joining Date]])</f>
        <v>6</v>
      </c>
      <c r="P1997" s="26">
        <f ca="1">NETWORKDAYS(Table1[[#This Row],[Joining Date]],TODAY())</f>
        <v>2086</v>
      </c>
      <c r="Q1997" s="26" t="str">
        <f>LEFT(Table1[[#This Row],[Department]],5)&amp;"-"&amp;RIGHT(Table1[[#This Row],[Employee ID]],3)</f>
        <v>Finan-672</v>
      </c>
      <c r="R1997" s="26" t="str">
        <f>LEFT(Table1[[#This Row],[Department]],3)</f>
        <v>Fin</v>
      </c>
      <c r="S1997" s="37">
        <f>_xlfn.XLOOKUP(Table1[[#This Row],[City]],Table2[City],Table2[Bonus %])</f>
        <v>5</v>
      </c>
      <c r="U1997" s="48" t="str">
        <v xml:space="preserve">Vikram </v>
      </c>
      <c r="V1997" s="48" t="str">
        <v>Singh</v>
      </c>
    </row>
    <row r="1998" spans="1:22" x14ac:dyDescent="0.35">
      <c r="A1998" s="7" t="s">
        <v>2471</v>
      </c>
      <c r="B1998" s="40" t="str">
        <f>LEFT(Table1[[#This Row],[Employee Name]],FIND(" ",Table1[[#This Row],[Employee Name]]))</f>
        <v xml:space="preserve">Rohan </v>
      </c>
      <c r="C1998" s="40" t="str">
        <f>RIGHT(Table1[[#This Row],[Employee Name]],LEN(Table1[[#This Row],[Employee Name]])-FIND(" ",Table1[[#This Row],[Employee Name]]))</f>
        <v>Gupta</v>
      </c>
      <c r="D1998" s="22">
        <f>Table1[[#This Row],[Basic Salary]]+Table1[[#This Row],[Bonus]]</f>
        <v>100381</v>
      </c>
      <c r="E1998" s="8">
        <v>62</v>
      </c>
      <c r="F1998" s="45">
        <v>90</v>
      </c>
      <c r="G1998" s="8" t="str" cm="1">
        <f t="array" ref="G1998">_xlfn.IFS(Table1[[#This Row],[Performance Score]]&gt;=80,"Excellent",Table1[[#This Row],[Performance Score]]&gt;=60,"Good",Table1[[#This Row],[Performance Score]]&gt;=40,"Need Improvement")</f>
        <v>Excellent</v>
      </c>
      <c r="H1998" s="29">
        <f>Table1[[#This Row],[Bonus]]/Table1[[#This Row],[Basic Salary]]</f>
        <v>0.31716310195512398</v>
      </c>
      <c r="I1998" s="8">
        <f ca="1">DATEDIF(Table1[[#This Row],[Date of Birth]],TODAY(),"y")</f>
        <v>41</v>
      </c>
      <c r="J1998" s="33">
        <v>45979</v>
      </c>
      <c r="K1998" s="33" t="str" cm="1">
        <f t="array" aca="1" ref="K1998" ca="1">_xlfn.IFS(L1998&lt;3,"Junior",L1998&lt;=7,"Mid-Level",L1998&gt;7,"Senior")</f>
        <v>Junior</v>
      </c>
      <c r="L1998" s="45">
        <f ca="1">INT(YEARFRAC(Table1[[#This Row],[Joining Date]],TODAY(),1))</f>
        <v>0</v>
      </c>
      <c r="M1998" s="25" t="str">
        <f t="shared" ca="1" si="31"/>
        <v>No</v>
      </c>
      <c r="N1998" s="25">
        <f>YEAR(Table1[[#This Row],[Joining Date]])</f>
        <v>2025</v>
      </c>
      <c r="O1998" s="45">
        <f>MONTH(Table1[[#This Row],[Joining Date]])</f>
        <v>11</v>
      </c>
      <c r="P1998" s="25">
        <f ca="1">NETWORKDAYS(Table1[[#This Row],[Joining Date]],TODAY())</f>
        <v>160</v>
      </c>
      <c r="Q1998" s="25" t="str">
        <f>LEFT(Table1[[#This Row],[Department]],5)&amp;"-"&amp;RIGHT(Table1[[#This Row],[Employee ID]],3)</f>
        <v>Finan-415</v>
      </c>
      <c r="R1998" s="25" t="str">
        <f>LEFT(Table1[[#This Row],[Department]],3)</f>
        <v>Fin</v>
      </c>
      <c r="S1998" s="36">
        <f>_xlfn.XLOOKUP(Table1[[#This Row],[City]],Table2[City],Table2[Bonus %])</f>
        <v>8</v>
      </c>
      <c r="U1998" s="48" t="str">
        <v xml:space="preserve">Rohan </v>
      </c>
      <c r="V1998" s="48" t="str">
        <v>Gupta</v>
      </c>
    </row>
    <row r="1999" spans="1:22" x14ac:dyDescent="0.35">
      <c r="A1999" s="9" t="s">
        <v>3535</v>
      </c>
      <c r="B1999" s="41" t="str">
        <f>LEFT(Table1[[#This Row],[Employee Name]],FIND(" ",Table1[[#This Row],[Employee Name]]))</f>
        <v xml:space="preserve">Aarav </v>
      </c>
      <c r="C1999" s="41" t="str">
        <f>RIGHT(Table1[[#This Row],[Employee Name]],LEN(Table1[[#This Row],[Employee Name]])-FIND(" ",Table1[[#This Row],[Employee Name]]))</f>
        <v>Sharma</v>
      </c>
      <c r="D1999" s="23">
        <f>Table1[[#This Row],[Basic Salary]]+Table1[[#This Row],[Bonus]]</f>
        <v>100371</v>
      </c>
      <c r="E1999" s="10">
        <v>64</v>
      </c>
      <c r="F1999" s="46">
        <v>84</v>
      </c>
      <c r="G1999" s="10" t="str" cm="1">
        <f t="array" ref="G1999">_xlfn.IFS(Table1[[#This Row],[Performance Score]]&gt;=80,"Excellent",Table1[[#This Row],[Performance Score]]&gt;=60,"Good",Table1[[#This Row],[Performance Score]]&gt;=40,"Need Improvement")</f>
        <v>Excellent</v>
      </c>
      <c r="H1999" s="30">
        <f>Table1[[#This Row],[Bonus]]/Table1[[#This Row],[Basic Salary]]</f>
        <v>0.18832875544610722</v>
      </c>
      <c r="I1999" s="10">
        <f ca="1">DATEDIF(Table1[[#This Row],[Date of Birth]],TODAY(),"y")</f>
        <v>15</v>
      </c>
      <c r="J1999" s="34">
        <v>42750</v>
      </c>
      <c r="K1999" s="33" t="str" cm="1">
        <f t="array" aca="1" ref="K1999" ca="1">_xlfn.IFS(L1999&lt;3,"Junior",L1999&lt;=7,"Mid-Level",L1999&gt;7,"Senior")</f>
        <v>Senior</v>
      </c>
      <c r="L1999" s="46">
        <f ca="1">INT(YEARFRAC(Table1[[#This Row],[Joining Date]],TODAY(),1))</f>
        <v>9</v>
      </c>
      <c r="M1999" s="25" t="str">
        <f t="shared" ca="1" si="31"/>
        <v>Yes</v>
      </c>
      <c r="N1999" s="26">
        <f>YEAR(Table1[[#This Row],[Joining Date]])</f>
        <v>2017</v>
      </c>
      <c r="O1999" s="46">
        <f>MONTH(Table1[[#This Row],[Joining Date]])</f>
        <v>1</v>
      </c>
      <c r="P1999" s="26">
        <f ca="1">NETWORKDAYS(Table1[[#This Row],[Joining Date]],TODAY())</f>
        <v>2466</v>
      </c>
      <c r="Q1999" s="26" t="str">
        <f>LEFT(Table1[[#This Row],[Department]],5)&amp;"-"&amp;RIGHT(Table1[[#This Row],[Employee ID]],3)</f>
        <v>Opera-479</v>
      </c>
      <c r="R1999" s="26" t="str">
        <f>LEFT(Table1[[#This Row],[Department]],3)</f>
        <v>Ope</v>
      </c>
      <c r="S1999" s="37">
        <f>_xlfn.XLOOKUP(Table1[[#This Row],[City]],Table2[City],Table2[Bonus %])</f>
        <v>4</v>
      </c>
      <c r="U1999" s="48" t="str">
        <v xml:space="preserve">Aarav </v>
      </c>
      <c r="V1999" s="48" t="str">
        <v>Sharma</v>
      </c>
    </row>
    <row r="2000" spans="1:22" x14ac:dyDescent="0.35">
      <c r="A2000" s="7" t="s">
        <v>233</v>
      </c>
      <c r="B2000" s="40" t="str">
        <f>LEFT(Table1[[#This Row],[Employee Name]],FIND(" ",Table1[[#This Row],[Employee Name]]))</f>
        <v xml:space="preserve">Priya </v>
      </c>
      <c r="C2000" s="40" t="str">
        <f>RIGHT(Table1[[#This Row],[Employee Name]],LEN(Table1[[#This Row],[Employee Name]])-FIND(" ",Table1[[#This Row],[Employee Name]]))</f>
        <v>Reddy</v>
      </c>
      <c r="D2000" s="22">
        <f>Table1[[#This Row],[Basic Salary]]+Table1[[#This Row],[Bonus]]</f>
        <v>100349</v>
      </c>
      <c r="E2000" s="8">
        <v>62</v>
      </c>
      <c r="F2000" s="45">
        <v>88</v>
      </c>
      <c r="G2000" s="8" t="str" cm="1">
        <f t="array" ref="G2000">_xlfn.IFS(Table1[[#This Row],[Performance Score]]&gt;=80,"Excellent",Table1[[#This Row],[Performance Score]]&gt;=60,"Good",Table1[[#This Row],[Performance Score]]&gt;=40,"Need Improvement")</f>
        <v>Excellent</v>
      </c>
      <c r="H2000" s="29">
        <f>Table1[[#This Row],[Bonus]]/Table1[[#This Row],[Basic Salary]]</f>
        <v>0.15278751048260175</v>
      </c>
      <c r="I2000" s="8">
        <f ca="1">DATEDIF(Table1[[#This Row],[Date of Birth]],TODAY(),"y")</f>
        <v>22</v>
      </c>
      <c r="J2000" s="33">
        <v>43636</v>
      </c>
      <c r="K2000" s="33" t="str" cm="1">
        <f t="array" aca="1" ref="K2000" ca="1">_xlfn.IFS(L2000&lt;3,"Junior",L2000&lt;=7,"Mid-Level",L2000&gt;7,"Senior")</f>
        <v>Mid-Level</v>
      </c>
      <c r="L2000" s="45">
        <f ca="1">INT(YEARFRAC(Table1[[#This Row],[Joining Date]],TODAY(),1))</f>
        <v>7</v>
      </c>
      <c r="M2000" s="25" t="str">
        <f t="shared" ca="1" si="31"/>
        <v>Yes</v>
      </c>
      <c r="N2000" s="25">
        <f>YEAR(Table1[[#This Row],[Joining Date]])</f>
        <v>2019</v>
      </c>
      <c r="O2000" s="45">
        <f>MONTH(Table1[[#This Row],[Joining Date]])</f>
        <v>6</v>
      </c>
      <c r="P2000" s="25">
        <f ca="1">NETWORKDAYS(Table1[[#This Row],[Joining Date]],TODAY())</f>
        <v>1833</v>
      </c>
      <c r="Q2000" s="25" t="str">
        <f>LEFT(Table1[[#This Row],[Department]],5)&amp;"-"&amp;RIGHT(Table1[[#This Row],[Employee ID]],3)</f>
        <v>Sales-177</v>
      </c>
      <c r="R2000" s="25" t="str">
        <f>LEFT(Table1[[#This Row],[Department]],3)</f>
        <v>Sal</v>
      </c>
      <c r="S2000" s="36">
        <f>_xlfn.XLOOKUP(Table1[[#This Row],[City]],Table2[City],Table2[Bonus %])</f>
        <v>6</v>
      </c>
      <c r="U2000" s="48" t="str">
        <v xml:space="preserve">Priya </v>
      </c>
      <c r="V2000" s="48" t="str">
        <v>Reddy</v>
      </c>
    </row>
    <row r="2001" spans="1:22" x14ac:dyDescent="0.35">
      <c r="A2001" s="9" t="s">
        <v>2355</v>
      </c>
      <c r="B2001" s="41" t="str">
        <f>LEFT(Table1[[#This Row],[Employee Name]],FIND(" ",Table1[[#This Row],[Employee Name]]))</f>
        <v xml:space="preserve">Sneha </v>
      </c>
      <c r="C2001" s="41" t="str">
        <f>RIGHT(Table1[[#This Row],[Employee Name]],LEN(Table1[[#This Row],[Employee Name]])-FIND(" ",Table1[[#This Row],[Employee Name]]))</f>
        <v>Iyer</v>
      </c>
      <c r="D2001" s="23">
        <f>Table1[[#This Row],[Basic Salary]]+Table1[[#This Row],[Bonus]]</f>
        <v>100341</v>
      </c>
      <c r="E2001" s="10">
        <v>96</v>
      </c>
      <c r="F2001" s="46">
        <v>41</v>
      </c>
      <c r="G2001" s="10" t="str" cm="1">
        <f t="array" ref="G2001">_xlfn.IFS(Table1[[#This Row],[Performance Score]]&gt;=80,"Excellent",Table1[[#This Row],[Performance Score]]&gt;=60,"Good",Table1[[#This Row],[Performance Score]]&gt;=40,"Need Improvement")</f>
        <v>Need Improvement</v>
      </c>
      <c r="H2001" s="30">
        <f>Table1[[#This Row],[Bonus]]/Table1[[#This Row],[Basic Salary]]</f>
        <v>0.1418735917336186</v>
      </c>
      <c r="I2001" s="10">
        <f ca="1">DATEDIF(Table1[[#This Row],[Date of Birth]],TODAY(),"y")</f>
        <v>31</v>
      </c>
      <c r="J2001" s="34">
        <v>44274</v>
      </c>
      <c r="K2001" s="33" t="str" cm="1">
        <f t="array" aca="1" ref="K2001" ca="1">_xlfn.IFS(L2001&lt;3,"Junior",L2001&lt;=7,"Mid-Level",L2001&gt;7,"Senior")</f>
        <v>Mid-Level</v>
      </c>
      <c r="L2001" s="46">
        <f ca="1">INT(YEARFRAC(Table1[[#This Row],[Joining Date]],TODAY(),1))</f>
        <v>5</v>
      </c>
      <c r="M2001" s="25" t="str">
        <f t="shared" ca="1" si="31"/>
        <v>No</v>
      </c>
      <c r="N2001" s="26">
        <f>YEAR(Table1[[#This Row],[Joining Date]])</f>
        <v>2021</v>
      </c>
      <c r="O2001" s="46">
        <f>MONTH(Table1[[#This Row],[Joining Date]])</f>
        <v>3</v>
      </c>
      <c r="P2001" s="26">
        <f ca="1">NETWORKDAYS(Table1[[#This Row],[Joining Date]],TODAY())</f>
        <v>1377</v>
      </c>
      <c r="Q2001" s="26" t="str">
        <f>LEFT(Table1[[#This Row],[Department]],5)&amp;"-"&amp;RIGHT(Table1[[#This Row],[Employee ID]],3)</f>
        <v>Opera-299</v>
      </c>
      <c r="R2001" s="26" t="str">
        <f>LEFT(Table1[[#This Row],[Department]],3)</f>
        <v>Ope</v>
      </c>
      <c r="S2001" s="37">
        <f>_xlfn.XLOOKUP(Table1[[#This Row],[City]],Table2[City],Table2[Bonus %])</f>
        <v>4</v>
      </c>
      <c r="U2001" s="48" t="str">
        <v xml:space="preserve">Sneha </v>
      </c>
      <c r="V2001" s="48" t="str">
        <v>Iyer</v>
      </c>
    </row>
    <row r="2002" spans="1:22" x14ac:dyDescent="0.35">
      <c r="A2002" s="7" t="s">
        <v>117</v>
      </c>
      <c r="B2002" s="40" t="str">
        <f>LEFT(Table1[[#This Row],[Employee Name]],FIND(" ",Table1[[#This Row],[Employee Name]]))</f>
        <v xml:space="preserve">Kavya </v>
      </c>
      <c r="C2002" s="40" t="str">
        <f>RIGHT(Table1[[#This Row],[Employee Name]],LEN(Table1[[#This Row],[Employee Name]])-FIND(" ",Table1[[#This Row],[Employee Name]]))</f>
        <v>Nair</v>
      </c>
      <c r="D2002" s="22">
        <f>Table1[[#This Row],[Basic Salary]]+Table1[[#This Row],[Bonus]]</f>
        <v>100308</v>
      </c>
      <c r="E2002" s="8">
        <v>81</v>
      </c>
      <c r="F2002" s="45">
        <v>88</v>
      </c>
      <c r="G2002" s="8" t="str" cm="1">
        <f t="array" ref="G2002">_xlfn.IFS(Table1[[#This Row],[Performance Score]]&gt;=80,"Excellent",Table1[[#This Row],[Performance Score]]&gt;=60,"Good",Table1[[#This Row],[Performance Score]]&gt;=40,"Need Improvement")</f>
        <v>Excellent</v>
      </c>
      <c r="H2002" s="29">
        <f>Table1[[#This Row],[Bonus]]/Table1[[#This Row],[Basic Salary]]</f>
        <v>0.18570178964041703</v>
      </c>
      <c r="I2002" s="8">
        <f ca="1">DATEDIF(Table1[[#This Row],[Date of Birth]],TODAY(),"y")</f>
        <v>37</v>
      </c>
      <c r="J2002" s="33">
        <v>43345</v>
      </c>
      <c r="K2002" s="33" t="str" cm="1">
        <f t="array" aca="1" ref="K2002" ca="1">_xlfn.IFS(L2002&lt;3,"Junior",L2002&lt;=7,"Mid-Level",L2002&gt;7,"Senior")</f>
        <v>Mid-Level</v>
      </c>
      <c r="L2002" s="45">
        <f ca="1">INT(YEARFRAC(Table1[[#This Row],[Joining Date]],TODAY(),1))</f>
        <v>7</v>
      </c>
      <c r="M2002" s="25" t="str">
        <f t="shared" ca="1" si="31"/>
        <v>Yes</v>
      </c>
      <c r="N2002" s="25">
        <f>YEAR(Table1[[#This Row],[Joining Date]])</f>
        <v>2018</v>
      </c>
      <c r="O2002" s="45">
        <f>MONTH(Table1[[#This Row],[Joining Date]])</f>
        <v>9</v>
      </c>
      <c r="P2002" s="25">
        <f ca="1">NETWORKDAYS(Table1[[#This Row],[Joining Date]],TODAY())</f>
        <v>2041</v>
      </c>
      <c r="Q2002" s="25" t="str">
        <f>LEFT(Table1[[#This Row],[Department]],5)&amp;"-"&amp;RIGHT(Table1[[#This Row],[Employee ID]],3)</f>
        <v>Sales-062</v>
      </c>
      <c r="R2002" s="25" t="str">
        <f>LEFT(Table1[[#This Row],[Department]],3)</f>
        <v>Sal</v>
      </c>
      <c r="S2002" s="36">
        <f>_xlfn.XLOOKUP(Table1[[#This Row],[City]],Table2[City],Table2[Bonus %])</f>
        <v>8</v>
      </c>
      <c r="U2002" s="48" t="str">
        <v xml:space="preserve">Kavya </v>
      </c>
      <c r="V2002" s="48" t="str">
        <v>Nair</v>
      </c>
    </row>
    <row r="2003" spans="1:22" x14ac:dyDescent="0.35">
      <c r="A2003" s="9" t="s">
        <v>2483</v>
      </c>
      <c r="B2003" s="41" t="str">
        <f>LEFT(Table1[[#This Row],[Employee Name]],FIND(" ",Table1[[#This Row],[Employee Name]]))</f>
        <v xml:space="preserve">Tarun </v>
      </c>
      <c r="C2003" s="41" t="str">
        <f>RIGHT(Table1[[#This Row],[Employee Name]],LEN(Table1[[#This Row],[Employee Name]])-FIND(" ",Table1[[#This Row],[Employee Name]]))</f>
        <v>Verma</v>
      </c>
      <c r="D2003" s="23">
        <f>Table1[[#This Row],[Basic Salary]]+Table1[[#This Row],[Bonus]]</f>
        <v>100286</v>
      </c>
      <c r="E2003" s="10">
        <v>62</v>
      </c>
      <c r="F2003" s="46">
        <v>88</v>
      </c>
      <c r="G2003" s="10" t="str" cm="1">
        <f t="array" ref="G2003">_xlfn.IFS(Table1[[#This Row],[Performance Score]]&gt;=80,"Excellent",Table1[[#This Row],[Performance Score]]&gt;=60,"Good",Table1[[#This Row],[Performance Score]]&gt;=40,"Need Improvement")</f>
        <v>Excellent</v>
      </c>
      <c r="H2003" s="30">
        <f>Table1[[#This Row],[Bonus]]/Table1[[#This Row],[Basic Salary]]</f>
        <v>0.34916321368993164</v>
      </c>
      <c r="I2003" s="10">
        <f ca="1">DATEDIF(Table1[[#This Row],[Date of Birth]],TODAY(),"y")</f>
        <v>39</v>
      </c>
      <c r="J2003" s="34">
        <v>43068</v>
      </c>
      <c r="K2003" s="33" t="str" cm="1">
        <f t="array" aca="1" ref="K2003" ca="1">_xlfn.IFS(L2003&lt;3,"Junior",L2003&lt;=7,"Mid-Level",L2003&gt;7,"Senior")</f>
        <v>Senior</v>
      </c>
      <c r="L2003" s="46">
        <f ca="1">INT(YEARFRAC(Table1[[#This Row],[Joining Date]],TODAY(),1))</f>
        <v>8</v>
      </c>
      <c r="M2003" s="25" t="str">
        <f t="shared" ca="1" si="31"/>
        <v>Yes</v>
      </c>
      <c r="N2003" s="26">
        <f>YEAR(Table1[[#This Row],[Joining Date]])</f>
        <v>2017</v>
      </c>
      <c r="O2003" s="46">
        <f>MONTH(Table1[[#This Row],[Joining Date]])</f>
        <v>11</v>
      </c>
      <c r="P2003" s="26">
        <f ca="1">NETWORKDAYS(Table1[[#This Row],[Joining Date]],TODAY())</f>
        <v>2239</v>
      </c>
      <c r="Q2003" s="26" t="str">
        <f>LEFT(Table1[[#This Row],[Department]],5)&amp;"-"&amp;RIGHT(Table1[[#This Row],[Employee ID]],3)</f>
        <v>Sales-427</v>
      </c>
      <c r="R2003" s="26" t="str">
        <f>LEFT(Table1[[#This Row],[Department]],3)</f>
        <v>Sal</v>
      </c>
      <c r="S2003" s="37">
        <f>_xlfn.XLOOKUP(Table1[[#This Row],[City]],Table2[City],Table2[Bonus %])</f>
        <v>6</v>
      </c>
      <c r="U2003" s="48" t="str">
        <v xml:space="preserve">Tarun </v>
      </c>
      <c r="V2003" s="48" t="str">
        <v>Verma</v>
      </c>
    </row>
    <row r="2004" spans="1:22" x14ac:dyDescent="0.35">
      <c r="A2004" s="7" t="s">
        <v>217</v>
      </c>
      <c r="B2004" s="40" t="str">
        <f>LEFT(Table1[[#This Row],[Employee Name]],FIND(" ",Table1[[#This Row],[Employee Name]]))</f>
        <v xml:space="preserve">Arjun </v>
      </c>
      <c r="C2004" s="40" t="str">
        <f>RIGHT(Table1[[#This Row],[Employee Name]],LEN(Table1[[#This Row],[Employee Name]])-FIND(" ",Table1[[#This Row],[Employee Name]]))</f>
        <v>Mehta</v>
      </c>
      <c r="D2004" s="22">
        <f>Table1[[#This Row],[Basic Salary]]+Table1[[#This Row],[Bonus]]</f>
        <v>100249</v>
      </c>
      <c r="E2004" s="8">
        <v>81</v>
      </c>
      <c r="F2004" s="45">
        <v>96</v>
      </c>
      <c r="G2004" s="8" t="str" cm="1">
        <f t="array" ref="G2004">_xlfn.IFS(Table1[[#This Row],[Performance Score]]&gt;=80,"Excellent",Table1[[#This Row],[Performance Score]]&gt;=60,"Good",Table1[[#This Row],[Performance Score]]&gt;=40,"Need Improvement")</f>
        <v>Excellent</v>
      </c>
      <c r="H2004" s="29">
        <f>Table1[[#This Row],[Bonus]]/Table1[[#This Row],[Basic Salary]]</f>
        <v>6.6331252060885193E-2</v>
      </c>
      <c r="I2004" s="8">
        <f ca="1">DATEDIF(Table1[[#This Row],[Date of Birth]],TODAY(),"y")</f>
        <v>22</v>
      </c>
      <c r="J2004" s="33">
        <v>44084</v>
      </c>
      <c r="K2004" s="33" t="str" cm="1">
        <f t="array" aca="1" ref="K2004" ca="1">_xlfn.IFS(L2004&lt;3,"Junior",L2004&lt;=7,"Mid-Level",L2004&gt;7,"Senior")</f>
        <v>Mid-Level</v>
      </c>
      <c r="L2004" s="45">
        <f ca="1">INT(YEARFRAC(Table1[[#This Row],[Joining Date]],TODAY(),1))</f>
        <v>5</v>
      </c>
      <c r="M2004" s="25" t="str">
        <f t="shared" ca="1" si="31"/>
        <v>No</v>
      </c>
      <c r="N2004" s="25">
        <f>YEAR(Table1[[#This Row],[Joining Date]])</f>
        <v>2020</v>
      </c>
      <c r="O2004" s="45">
        <f>MONTH(Table1[[#This Row],[Joining Date]])</f>
        <v>9</v>
      </c>
      <c r="P2004" s="25">
        <f ca="1">NETWORKDAYS(Table1[[#This Row],[Joining Date]],TODAY())</f>
        <v>1513</v>
      </c>
      <c r="Q2004" s="25" t="str">
        <f>LEFT(Table1[[#This Row],[Department]],5)&amp;"-"&amp;RIGHT(Table1[[#This Row],[Employee ID]],3)</f>
        <v>Sales-161</v>
      </c>
      <c r="R2004" s="25" t="str">
        <f>LEFT(Table1[[#This Row],[Department]],3)</f>
        <v>Sal</v>
      </c>
      <c r="S2004" s="36">
        <f>_xlfn.XLOOKUP(Table1[[#This Row],[City]],Table2[City],Table2[Bonus %])</f>
        <v>5</v>
      </c>
      <c r="U2004" s="48" t="str">
        <v xml:space="preserve">Arjun </v>
      </c>
      <c r="V2004" s="48" t="str">
        <v>Mehta</v>
      </c>
    </row>
    <row r="2005" spans="1:22" x14ac:dyDescent="0.35">
      <c r="A2005" s="9" t="s">
        <v>424</v>
      </c>
      <c r="B2005" s="41" t="str">
        <f>LEFT(Table1[[#This Row],[Employee Name]],FIND(" ",Table1[[#This Row],[Employee Name]]))</f>
        <v xml:space="preserve">Vikram </v>
      </c>
      <c r="C2005" s="41" t="str">
        <f>RIGHT(Table1[[#This Row],[Employee Name]],LEN(Table1[[#This Row],[Employee Name]])-FIND(" ",Table1[[#This Row],[Employee Name]]))</f>
        <v>Singh</v>
      </c>
      <c r="D2005" s="23">
        <f>Table1[[#This Row],[Basic Salary]]+Table1[[#This Row],[Bonus]]</f>
        <v>100233</v>
      </c>
      <c r="E2005" s="10">
        <v>95</v>
      </c>
      <c r="F2005" s="46">
        <v>93</v>
      </c>
      <c r="G2005" s="10" t="str" cm="1">
        <f t="array" ref="G2005">_xlfn.IFS(Table1[[#This Row],[Performance Score]]&gt;=80,"Excellent",Table1[[#This Row],[Performance Score]]&gt;=60,"Good",Table1[[#This Row],[Performance Score]]&gt;=40,"Need Improvement")</f>
        <v>Excellent</v>
      </c>
      <c r="H2005" s="30">
        <f>Table1[[#This Row],[Bonus]]/Table1[[#This Row],[Basic Salary]]</f>
        <v>0.31026954953070668</v>
      </c>
      <c r="I2005" s="10">
        <f ca="1">DATEDIF(Table1[[#This Row],[Date of Birth]],TODAY(),"y")</f>
        <v>44</v>
      </c>
      <c r="J2005" s="34">
        <v>42397</v>
      </c>
      <c r="K2005" s="33" t="str" cm="1">
        <f t="array" aca="1" ref="K2005" ca="1">_xlfn.IFS(L2005&lt;3,"Junior",L2005&lt;=7,"Mid-Level",L2005&gt;7,"Senior")</f>
        <v>Senior</v>
      </c>
      <c r="L2005" s="46">
        <f ca="1">INT(YEARFRAC(Table1[[#This Row],[Joining Date]],TODAY(),1))</f>
        <v>10</v>
      </c>
      <c r="M2005" s="25" t="str">
        <f t="shared" ca="1" si="31"/>
        <v>Yes</v>
      </c>
      <c r="N2005" s="26">
        <f>YEAR(Table1[[#This Row],[Joining Date]])</f>
        <v>2016</v>
      </c>
      <c r="O2005" s="46">
        <f>MONTH(Table1[[#This Row],[Joining Date]])</f>
        <v>1</v>
      </c>
      <c r="P2005" s="26">
        <f ca="1">NETWORKDAYS(Table1[[#This Row],[Joining Date]],TODAY())</f>
        <v>2718</v>
      </c>
      <c r="Q2005" s="26" t="str">
        <f>LEFT(Table1[[#This Row],[Department]],5)&amp;"-"&amp;RIGHT(Table1[[#This Row],[Employee ID]],3)</f>
        <v>Sales-368</v>
      </c>
      <c r="R2005" s="26" t="str">
        <f>LEFT(Table1[[#This Row],[Department]],3)</f>
        <v>Sal</v>
      </c>
      <c r="S2005" s="37">
        <f>_xlfn.XLOOKUP(Table1[[#This Row],[City]],Table2[City],Table2[Bonus %])</f>
        <v>8</v>
      </c>
      <c r="U2005" s="48" t="str">
        <v xml:space="preserve">Vikram </v>
      </c>
      <c r="V2005" s="48" t="str">
        <v>Singh</v>
      </c>
    </row>
    <row r="2006" spans="1:22" x14ac:dyDescent="0.35">
      <c r="A2006" s="7" t="s">
        <v>887</v>
      </c>
      <c r="B2006" s="40" t="str">
        <f>LEFT(Table1[[#This Row],[Employee Name]],FIND(" ",Table1[[#This Row],[Employee Name]]))</f>
        <v xml:space="preserve">Priya </v>
      </c>
      <c r="C2006" s="40" t="str">
        <f>RIGHT(Table1[[#This Row],[Employee Name]],LEN(Table1[[#This Row],[Employee Name]])-FIND(" ",Table1[[#This Row],[Employee Name]]))</f>
        <v>Reddy</v>
      </c>
      <c r="D2006" s="22">
        <f>Table1[[#This Row],[Basic Salary]]+Table1[[#This Row],[Bonus]]</f>
        <v>100216</v>
      </c>
      <c r="E2006" s="8">
        <v>91</v>
      </c>
      <c r="F2006" s="45">
        <v>87</v>
      </c>
      <c r="G2006" s="8" t="str" cm="1">
        <f t="array" ref="G2006">_xlfn.IFS(Table1[[#This Row],[Performance Score]]&gt;=80,"Excellent",Table1[[#This Row],[Performance Score]]&gt;=60,"Good",Table1[[#This Row],[Performance Score]]&gt;=40,"Need Improvement")</f>
        <v>Excellent</v>
      </c>
      <c r="H2006" s="29">
        <f>Table1[[#This Row],[Bonus]]/Table1[[#This Row],[Basic Salary]]</f>
        <v>0.22821251302163123</v>
      </c>
      <c r="I2006" s="8">
        <f ca="1">DATEDIF(Table1[[#This Row],[Date of Birth]],TODAY(),"y")</f>
        <v>14</v>
      </c>
      <c r="J2006" s="33">
        <v>44587</v>
      </c>
      <c r="K2006" s="33" t="str" cm="1">
        <f t="array" aca="1" ref="K2006" ca="1">_xlfn.IFS(L2006&lt;3,"Junior",L2006&lt;=7,"Mid-Level",L2006&gt;7,"Senior")</f>
        <v>Mid-Level</v>
      </c>
      <c r="L2006" s="45">
        <f ca="1">INT(YEARFRAC(Table1[[#This Row],[Joining Date]],TODAY(),1))</f>
        <v>4</v>
      </c>
      <c r="M2006" s="25" t="str">
        <f t="shared" ca="1" si="31"/>
        <v>No</v>
      </c>
      <c r="N2006" s="25">
        <f>YEAR(Table1[[#This Row],[Joining Date]])</f>
        <v>2022</v>
      </c>
      <c r="O2006" s="45">
        <f>MONTH(Table1[[#This Row],[Joining Date]])</f>
        <v>1</v>
      </c>
      <c r="P2006" s="25">
        <f ca="1">NETWORKDAYS(Table1[[#This Row],[Joining Date]],TODAY())</f>
        <v>1154</v>
      </c>
      <c r="Q2006" s="25" t="str">
        <f>LEFT(Table1[[#This Row],[Department]],5)&amp;"-"&amp;RIGHT(Table1[[#This Row],[Employee ID]],3)</f>
        <v>HR-831</v>
      </c>
      <c r="R2006" s="25" t="str">
        <f>LEFT(Table1[[#This Row],[Department]],3)</f>
        <v>HR</v>
      </c>
      <c r="S2006" s="36">
        <f>_xlfn.XLOOKUP(Table1[[#This Row],[City]],Table2[City],Table2[Bonus %])</f>
        <v>4</v>
      </c>
      <c r="U2006" s="48" t="str">
        <v xml:space="preserve">Priya </v>
      </c>
      <c r="V2006" s="48" t="str">
        <v>Reddy</v>
      </c>
    </row>
    <row r="2007" spans="1:22" x14ac:dyDescent="0.35">
      <c r="A2007" s="9" t="s">
        <v>4217</v>
      </c>
      <c r="B2007" s="41" t="str">
        <f>LEFT(Table1[[#This Row],[Employee Name]],FIND(" ",Table1[[#This Row],[Employee Name]]))</f>
        <v xml:space="preserve">Neha </v>
      </c>
      <c r="C2007" s="41" t="str">
        <f>RIGHT(Table1[[#This Row],[Employee Name]],LEN(Table1[[#This Row],[Employee Name]])-FIND(" ",Table1[[#This Row],[Employee Name]]))</f>
        <v>Kulkarni</v>
      </c>
      <c r="D2007" s="23">
        <f>Table1[[#This Row],[Basic Salary]]+Table1[[#This Row],[Bonus]]</f>
        <v>100195</v>
      </c>
      <c r="E2007" s="10">
        <v>81</v>
      </c>
      <c r="F2007" s="46">
        <v>95</v>
      </c>
      <c r="G2007" s="10" t="str" cm="1">
        <f t="array" ref="G2007">_xlfn.IFS(Table1[[#This Row],[Performance Score]]&gt;=80,"Excellent",Table1[[#This Row],[Performance Score]]&gt;=60,"Good",Table1[[#This Row],[Performance Score]]&gt;=40,"Need Improvement")</f>
        <v>Excellent</v>
      </c>
      <c r="H2007" s="30">
        <f>Table1[[#This Row],[Bonus]]/Table1[[#This Row],[Basic Salary]]</f>
        <v>0.15115063362400763</v>
      </c>
      <c r="I2007" s="10">
        <f ca="1">DATEDIF(Table1[[#This Row],[Date of Birth]],TODAY(),"y")</f>
        <v>39</v>
      </c>
      <c r="J2007" s="34">
        <v>45236</v>
      </c>
      <c r="K2007" s="33" t="str" cm="1">
        <f t="array" aca="1" ref="K2007" ca="1">_xlfn.IFS(L2007&lt;3,"Junior",L2007&lt;=7,"Mid-Level",L2007&gt;7,"Senior")</f>
        <v>Junior</v>
      </c>
      <c r="L2007" s="46">
        <f ca="1">INT(YEARFRAC(Table1[[#This Row],[Joining Date]],TODAY(),1))</f>
        <v>2</v>
      </c>
      <c r="M2007" s="25" t="str">
        <f t="shared" ca="1" si="31"/>
        <v>No</v>
      </c>
      <c r="N2007" s="26">
        <f>YEAR(Table1[[#This Row],[Joining Date]])</f>
        <v>2023</v>
      </c>
      <c r="O2007" s="46">
        <f>MONTH(Table1[[#This Row],[Joining Date]])</f>
        <v>11</v>
      </c>
      <c r="P2007" s="26">
        <f ca="1">NETWORKDAYS(Table1[[#This Row],[Joining Date]],TODAY())</f>
        <v>691</v>
      </c>
      <c r="Q2007" s="26" t="str">
        <f>LEFT(Table1[[#This Row],[Department]],5)&amp;"-"&amp;RIGHT(Table1[[#This Row],[Employee ID]],3)</f>
        <v>IT-161</v>
      </c>
      <c r="R2007" s="26" t="str">
        <f>LEFT(Table1[[#This Row],[Department]],3)</f>
        <v>IT</v>
      </c>
      <c r="S2007" s="37">
        <f>_xlfn.XLOOKUP(Table1[[#This Row],[City]],Table2[City],Table2[Bonus %])</f>
        <v>7</v>
      </c>
      <c r="U2007" s="48" t="str">
        <v xml:space="preserve">Neha </v>
      </c>
      <c r="V2007" s="48" t="str">
        <v>Kulkarni</v>
      </c>
    </row>
    <row r="2008" spans="1:22" x14ac:dyDescent="0.35">
      <c r="A2008" s="7" t="s">
        <v>113</v>
      </c>
      <c r="B2008" s="40" t="str">
        <f>LEFT(Table1[[#This Row],[Employee Name]],FIND(" ",Table1[[#This Row],[Employee Name]]))</f>
        <v xml:space="preserve">Aditya </v>
      </c>
      <c r="C2008" s="40" t="str">
        <f>RIGHT(Table1[[#This Row],[Employee Name]],LEN(Table1[[#This Row],[Employee Name]])-FIND(" ",Table1[[#This Row],[Employee Name]]))</f>
        <v>Kapoor</v>
      </c>
      <c r="D2008" s="22">
        <f>Table1[[#This Row],[Basic Salary]]+Table1[[#This Row],[Bonus]]</f>
        <v>100188</v>
      </c>
      <c r="E2008" s="8">
        <v>61</v>
      </c>
      <c r="F2008" s="45">
        <v>94</v>
      </c>
      <c r="G2008" s="8" t="str" cm="1">
        <f t="array" ref="G2008">_xlfn.IFS(Table1[[#This Row],[Performance Score]]&gt;=80,"Excellent",Table1[[#This Row],[Performance Score]]&gt;=60,"Good",Table1[[#This Row],[Performance Score]]&gt;=40,"Need Improvement")</f>
        <v>Excellent</v>
      </c>
      <c r="H2008" s="29">
        <f>Table1[[#This Row],[Bonus]]/Table1[[#This Row],[Basic Salary]]</f>
        <v>0.31741377269918081</v>
      </c>
      <c r="I2008" s="8">
        <f ca="1">DATEDIF(Table1[[#This Row],[Date of Birth]],TODAY(),"y")</f>
        <v>27</v>
      </c>
      <c r="J2008" s="33">
        <v>42852</v>
      </c>
      <c r="K2008" s="33" t="str" cm="1">
        <f t="array" aca="1" ref="K2008" ca="1">_xlfn.IFS(L2008&lt;3,"Junior",L2008&lt;=7,"Mid-Level",L2008&gt;7,"Senior")</f>
        <v>Senior</v>
      </c>
      <c r="L2008" s="45">
        <f ca="1">INT(YEARFRAC(Table1[[#This Row],[Joining Date]],TODAY(),1))</f>
        <v>9</v>
      </c>
      <c r="M2008" s="25" t="str">
        <f t="shared" ca="1" si="31"/>
        <v>Yes</v>
      </c>
      <c r="N2008" s="25">
        <f>YEAR(Table1[[#This Row],[Joining Date]])</f>
        <v>2017</v>
      </c>
      <c r="O2008" s="45">
        <f>MONTH(Table1[[#This Row],[Joining Date]])</f>
        <v>4</v>
      </c>
      <c r="P2008" s="25">
        <f ca="1">NETWORKDAYS(Table1[[#This Row],[Joining Date]],TODAY())</f>
        <v>2393</v>
      </c>
      <c r="Q2008" s="25" t="str">
        <f>LEFT(Table1[[#This Row],[Department]],5)&amp;"-"&amp;RIGHT(Table1[[#This Row],[Employee ID]],3)</f>
        <v>IT-058</v>
      </c>
      <c r="R2008" s="25" t="str">
        <f>LEFT(Table1[[#This Row],[Department]],3)</f>
        <v>IT</v>
      </c>
      <c r="S2008" s="36">
        <f>_xlfn.XLOOKUP(Table1[[#This Row],[City]],Table2[City],Table2[Bonus %])</f>
        <v>5</v>
      </c>
      <c r="U2008" s="48" t="str">
        <v xml:space="preserve">Aditya </v>
      </c>
      <c r="V2008" s="48" t="str">
        <v>Kapoor</v>
      </c>
    </row>
    <row r="2009" spans="1:22" x14ac:dyDescent="0.35">
      <c r="A2009" s="9" t="s">
        <v>1958</v>
      </c>
      <c r="B2009" s="41" t="str">
        <f>LEFT(Table1[[#This Row],[Employee Name]],FIND(" ",Table1[[#This Row],[Employee Name]]))</f>
        <v xml:space="preserve">Tarun </v>
      </c>
      <c r="C2009" s="41" t="str">
        <f>RIGHT(Table1[[#This Row],[Employee Name]],LEN(Table1[[#This Row],[Employee Name]])-FIND(" ",Table1[[#This Row],[Employee Name]]))</f>
        <v>Verma</v>
      </c>
      <c r="D2009" s="23">
        <f>Table1[[#This Row],[Basic Salary]]+Table1[[#This Row],[Bonus]]</f>
        <v>100164</v>
      </c>
      <c r="E2009" s="10">
        <v>100</v>
      </c>
      <c r="F2009" s="46">
        <v>90</v>
      </c>
      <c r="G2009" s="10" t="str" cm="1">
        <f t="array" ref="G2009">_xlfn.IFS(Table1[[#This Row],[Performance Score]]&gt;=80,"Excellent",Table1[[#This Row],[Performance Score]]&gt;=60,"Good",Table1[[#This Row],[Performance Score]]&gt;=40,"Need Improvement")</f>
        <v>Excellent</v>
      </c>
      <c r="H2009" s="30">
        <f>Table1[[#This Row],[Bonus]]/Table1[[#This Row],[Basic Salary]]</f>
        <v>0.24501566151245463</v>
      </c>
      <c r="I2009" s="10">
        <f ca="1">DATEDIF(Table1[[#This Row],[Date of Birth]],TODAY(),"y")</f>
        <v>36</v>
      </c>
      <c r="J2009" s="34">
        <v>45841</v>
      </c>
      <c r="K2009" s="33" t="str" cm="1">
        <f t="array" aca="1" ref="K2009" ca="1">_xlfn.IFS(L2009&lt;3,"Junior",L2009&lt;=7,"Mid-Level",L2009&gt;7,"Senior")</f>
        <v>Junior</v>
      </c>
      <c r="L2009" s="46">
        <f ca="1">INT(YEARFRAC(Table1[[#This Row],[Joining Date]],TODAY(),1))</f>
        <v>0</v>
      </c>
      <c r="M2009" s="25" t="str">
        <f t="shared" ca="1" si="31"/>
        <v>No</v>
      </c>
      <c r="N2009" s="26">
        <f>YEAR(Table1[[#This Row],[Joining Date]])</f>
        <v>2025</v>
      </c>
      <c r="O2009" s="46">
        <f>MONTH(Table1[[#This Row],[Joining Date]])</f>
        <v>7</v>
      </c>
      <c r="P2009" s="26">
        <f ca="1">NETWORKDAYS(Table1[[#This Row],[Joining Date]],TODAY())</f>
        <v>258</v>
      </c>
      <c r="Q2009" s="26" t="str">
        <f>LEFT(Table1[[#This Row],[Department]],5)&amp;"-"&amp;RIGHT(Table1[[#This Row],[Employee ID]],3)</f>
        <v>IT-902</v>
      </c>
      <c r="R2009" s="26" t="str">
        <f>LEFT(Table1[[#This Row],[Department]],3)</f>
        <v>IT</v>
      </c>
      <c r="S2009" s="37">
        <f>_xlfn.XLOOKUP(Table1[[#This Row],[City]],Table2[City],Table2[Bonus %])</f>
        <v>8</v>
      </c>
      <c r="U2009" s="48" t="str">
        <v xml:space="preserve">Tarun </v>
      </c>
      <c r="V2009" s="48" t="str">
        <v>Verma</v>
      </c>
    </row>
    <row r="2010" spans="1:22" x14ac:dyDescent="0.35">
      <c r="A2010" s="7" t="s">
        <v>863</v>
      </c>
      <c r="B2010" s="40" t="str">
        <f>LEFT(Table1[[#This Row],[Employee Name]],FIND(" ",Table1[[#This Row],[Employee Name]]))</f>
        <v xml:space="preserve">Rohan </v>
      </c>
      <c r="C2010" s="40" t="str">
        <f>RIGHT(Table1[[#This Row],[Employee Name]],LEN(Table1[[#This Row],[Employee Name]])-FIND(" ",Table1[[#This Row],[Employee Name]]))</f>
        <v>Gupta</v>
      </c>
      <c r="D2010" s="22">
        <f>Table1[[#This Row],[Basic Salary]]+Table1[[#This Row],[Bonus]]</f>
        <v>100163</v>
      </c>
      <c r="E2010" s="8">
        <v>70</v>
      </c>
      <c r="F2010" s="45">
        <v>85</v>
      </c>
      <c r="G2010" s="8" t="str" cm="1">
        <f t="array" ref="G2010">_xlfn.IFS(Table1[[#This Row],[Performance Score]]&gt;=80,"Excellent",Table1[[#This Row],[Performance Score]]&gt;=60,"Good",Table1[[#This Row],[Performance Score]]&gt;=40,"Need Improvement")</f>
        <v>Excellent</v>
      </c>
      <c r="H2010" s="29">
        <f>Table1[[#This Row],[Bonus]]/Table1[[#This Row],[Basic Salary]]</f>
        <v>0.15613601735998892</v>
      </c>
      <c r="I2010" s="8">
        <f ca="1">DATEDIF(Table1[[#This Row],[Date of Birth]],TODAY(),"y")</f>
        <v>44</v>
      </c>
      <c r="J2010" s="33">
        <v>42755</v>
      </c>
      <c r="K2010" s="33" t="str" cm="1">
        <f t="array" aca="1" ref="K2010" ca="1">_xlfn.IFS(L2010&lt;3,"Junior",L2010&lt;=7,"Mid-Level",L2010&gt;7,"Senior")</f>
        <v>Senior</v>
      </c>
      <c r="L2010" s="45">
        <f ca="1">INT(YEARFRAC(Table1[[#This Row],[Joining Date]],TODAY(),1))</f>
        <v>9</v>
      </c>
      <c r="M2010" s="25" t="str">
        <f t="shared" ca="1" si="31"/>
        <v>Yes</v>
      </c>
      <c r="N2010" s="25">
        <f>YEAR(Table1[[#This Row],[Joining Date]])</f>
        <v>2017</v>
      </c>
      <c r="O2010" s="45">
        <f>MONTH(Table1[[#This Row],[Joining Date]])</f>
        <v>1</v>
      </c>
      <c r="P2010" s="25">
        <f ca="1">NETWORKDAYS(Table1[[#This Row],[Joining Date]],TODAY())</f>
        <v>2462</v>
      </c>
      <c r="Q2010" s="25" t="str">
        <f>LEFT(Table1[[#This Row],[Department]],5)&amp;"-"&amp;RIGHT(Table1[[#This Row],[Employee ID]],3)</f>
        <v>HR-807</v>
      </c>
      <c r="R2010" s="25" t="str">
        <f>LEFT(Table1[[#This Row],[Department]],3)</f>
        <v>HR</v>
      </c>
      <c r="S2010" s="36">
        <f>_xlfn.XLOOKUP(Table1[[#This Row],[City]],Table2[City],Table2[Bonus %])</f>
        <v>8</v>
      </c>
      <c r="U2010" s="48" t="str">
        <v xml:space="preserve">Rohan </v>
      </c>
      <c r="V2010" s="48" t="str">
        <v>Gupta</v>
      </c>
    </row>
    <row r="2011" spans="1:22" x14ac:dyDescent="0.35">
      <c r="A2011" s="9" t="s">
        <v>4415</v>
      </c>
      <c r="B2011" s="41" t="str">
        <f>LEFT(Table1[[#This Row],[Employee Name]],FIND(" ",Table1[[#This Row],[Employee Name]]))</f>
        <v xml:space="preserve">Aditya </v>
      </c>
      <c r="C2011" s="41" t="str">
        <f>RIGHT(Table1[[#This Row],[Employee Name]],LEN(Table1[[#This Row],[Employee Name]])-FIND(" ",Table1[[#This Row],[Employee Name]]))</f>
        <v>Kapoor</v>
      </c>
      <c r="D2011" s="23">
        <f>Table1[[#This Row],[Basic Salary]]+Table1[[#This Row],[Bonus]]</f>
        <v>100155</v>
      </c>
      <c r="E2011" s="10">
        <v>95</v>
      </c>
      <c r="F2011" s="46">
        <v>58</v>
      </c>
      <c r="G2011" s="10" t="str" cm="1">
        <f t="array" ref="G2011">_xlfn.IFS(Table1[[#This Row],[Performance Score]]&gt;=80,"Excellent",Table1[[#This Row],[Performance Score]]&gt;=60,"Good",Table1[[#This Row],[Performance Score]]&gt;=40,"Need Improvement")</f>
        <v>Need Improvement</v>
      </c>
      <c r="H2011" s="30">
        <f>Table1[[#This Row],[Bonus]]/Table1[[#This Row],[Basic Salary]]</f>
        <v>0.22989169143109758</v>
      </c>
      <c r="I2011" s="10">
        <f ca="1">DATEDIF(Table1[[#This Row],[Date of Birth]],TODAY(),"y")</f>
        <v>15</v>
      </c>
      <c r="J2011" s="34">
        <v>42547</v>
      </c>
      <c r="K2011" s="33" t="str" cm="1">
        <f t="array" aca="1" ref="K2011" ca="1">_xlfn.IFS(L2011&lt;3,"Junior",L2011&lt;=7,"Mid-Level",L2011&gt;7,"Senior")</f>
        <v>Senior</v>
      </c>
      <c r="L2011" s="46">
        <f ca="1">INT(YEARFRAC(Table1[[#This Row],[Joining Date]],TODAY(),1))</f>
        <v>10</v>
      </c>
      <c r="M2011" s="25" t="str">
        <f t="shared" ca="1" si="31"/>
        <v>Yes</v>
      </c>
      <c r="N2011" s="26">
        <f>YEAR(Table1[[#This Row],[Joining Date]])</f>
        <v>2016</v>
      </c>
      <c r="O2011" s="46">
        <f>MONTH(Table1[[#This Row],[Joining Date]])</f>
        <v>6</v>
      </c>
      <c r="P2011" s="26">
        <f ca="1">NETWORKDAYS(Table1[[#This Row],[Joining Date]],TODAY())</f>
        <v>2611</v>
      </c>
      <c r="Q2011" s="26" t="str">
        <f>LEFT(Table1[[#This Row],[Department]],5)&amp;"-"&amp;RIGHT(Table1[[#This Row],[Employee ID]],3)</f>
        <v>IT-359</v>
      </c>
      <c r="R2011" s="26" t="str">
        <f>LEFT(Table1[[#This Row],[Department]],3)</f>
        <v>IT</v>
      </c>
      <c r="S2011" s="37">
        <f>_xlfn.XLOOKUP(Table1[[#This Row],[City]],Table2[City],Table2[Bonus %])</f>
        <v>4</v>
      </c>
      <c r="U2011" s="48" t="str">
        <v xml:space="preserve">Aditya </v>
      </c>
      <c r="V2011" s="48" t="str">
        <v>Kapoor</v>
      </c>
    </row>
    <row r="2012" spans="1:22" x14ac:dyDescent="0.35">
      <c r="A2012" s="7" t="s">
        <v>4239</v>
      </c>
      <c r="B2012" s="40" t="str">
        <f>LEFT(Table1[[#This Row],[Employee Name]],FIND(" ",Table1[[#This Row],[Employee Name]]))</f>
        <v xml:space="preserve">Meera </v>
      </c>
      <c r="C2012" s="40" t="str">
        <f>RIGHT(Table1[[#This Row],[Employee Name]],LEN(Table1[[#This Row],[Employee Name]])-FIND(" ",Table1[[#This Row],[Employee Name]]))</f>
        <v>Joshi</v>
      </c>
      <c r="D2012" s="22">
        <f>Table1[[#This Row],[Basic Salary]]+Table1[[#This Row],[Bonus]]</f>
        <v>100148</v>
      </c>
      <c r="E2012" s="8">
        <v>98</v>
      </c>
      <c r="F2012" s="45">
        <v>92</v>
      </c>
      <c r="G2012" s="8" t="str" cm="1">
        <f t="array" ref="G2012">_xlfn.IFS(Table1[[#This Row],[Performance Score]]&gt;=80,"Excellent",Table1[[#This Row],[Performance Score]]&gt;=60,"Good",Table1[[#This Row],[Performance Score]]&gt;=40,"Need Improvement")</f>
        <v>Excellent</v>
      </c>
      <c r="H2012" s="29">
        <f>Table1[[#This Row],[Bonus]]/Table1[[#This Row],[Basic Salary]]</f>
        <v>0.33705375023363859</v>
      </c>
      <c r="I2012" s="8">
        <f ca="1">DATEDIF(Table1[[#This Row],[Date of Birth]],TODAY(),"y")</f>
        <v>28</v>
      </c>
      <c r="J2012" s="33">
        <v>44538</v>
      </c>
      <c r="K2012" s="33" t="str" cm="1">
        <f t="array" aca="1" ref="K2012" ca="1">_xlfn.IFS(L2012&lt;3,"Junior",L2012&lt;=7,"Mid-Level",L2012&gt;7,"Senior")</f>
        <v>Mid-Level</v>
      </c>
      <c r="L2012" s="45">
        <f ca="1">INT(YEARFRAC(Table1[[#This Row],[Joining Date]],TODAY(),1))</f>
        <v>4</v>
      </c>
      <c r="M2012" s="25" t="str">
        <f t="shared" ca="1" si="31"/>
        <v>No</v>
      </c>
      <c r="N2012" s="25">
        <f>YEAR(Table1[[#This Row],[Joining Date]])</f>
        <v>2021</v>
      </c>
      <c r="O2012" s="45">
        <f>MONTH(Table1[[#This Row],[Joining Date]])</f>
        <v>12</v>
      </c>
      <c r="P2012" s="25">
        <f ca="1">NETWORKDAYS(Table1[[#This Row],[Joining Date]],TODAY())</f>
        <v>1189</v>
      </c>
      <c r="Q2012" s="25" t="str">
        <f>LEFT(Table1[[#This Row],[Department]],5)&amp;"-"&amp;RIGHT(Table1[[#This Row],[Employee ID]],3)</f>
        <v>Suppo-183</v>
      </c>
      <c r="R2012" s="25" t="str">
        <f>LEFT(Table1[[#This Row],[Department]],3)</f>
        <v>Sup</v>
      </c>
      <c r="S2012" s="36">
        <f>_xlfn.XLOOKUP(Table1[[#This Row],[City]],Table2[City],Table2[Bonus %])</f>
        <v>6</v>
      </c>
      <c r="U2012" s="48" t="str">
        <v xml:space="preserve">Meera </v>
      </c>
      <c r="V2012" s="48" t="str">
        <v>Joshi</v>
      </c>
    </row>
    <row r="2013" spans="1:22" x14ac:dyDescent="0.35">
      <c r="A2013" s="9" t="s">
        <v>1271</v>
      </c>
      <c r="B2013" s="41" t="str">
        <f>LEFT(Table1[[#This Row],[Employee Name]],FIND(" ",Table1[[#This Row],[Employee Name]]))</f>
        <v xml:space="preserve">Priya </v>
      </c>
      <c r="C2013" s="41" t="str">
        <f>RIGHT(Table1[[#This Row],[Employee Name]],LEN(Table1[[#This Row],[Employee Name]])-FIND(" ",Table1[[#This Row],[Employee Name]]))</f>
        <v>Reddy</v>
      </c>
      <c r="D2013" s="23">
        <f>Table1[[#This Row],[Basic Salary]]+Table1[[#This Row],[Bonus]]</f>
        <v>100137</v>
      </c>
      <c r="E2013" s="10">
        <v>98</v>
      </c>
      <c r="F2013" s="46">
        <v>80</v>
      </c>
      <c r="G2013" s="10" t="str" cm="1">
        <f t="array" ref="G2013">_xlfn.IFS(Table1[[#This Row],[Performance Score]]&gt;=80,"Excellent",Table1[[#This Row],[Performance Score]]&gt;=60,"Good",Table1[[#This Row],[Performance Score]]&gt;=40,"Need Improvement")</f>
        <v>Excellent</v>
      </c>
      <c r="H2013" s="30">
        <f>Table1[[#This Row],[Bonus]]/Table1[[#This Row],[Basic Salary]]</f>
        <v>0.20833333333333334</v>
      </c>
      <c r="I2013" s="10">
        <f ca="1">DATEDIF(Table1[[#This Row],[Date of Birth]],TODAY(),"y")</f>
        <v>43</v>
      </c>
      <c r="J2013" s="34">
        <v>45473</v>
      </c>
      <c r="K2013" s="33" t="str" cm="1">
        <f t="array" aca="1" ref="K2013" ca="1">_xlfn.IFS(L2013&lt;3,"Junior",L2013&lt;=7,"Mid-Level",L2013&gt;7,"Senior")</f>
        <v>Junior</v>
      </c>
      <c r="L2013" s="46">
        <f ca="1">INT(YEARFRAC(Table1[[#This Row],[Joining Date]],TODAY(),1))</f>
        <v>1</v>
      </c>
      <c r="M2013" s="25" t="str">
        <f t="shared" ca="1" si="31"/>
        <v>No</v>
      </c>
      <c r="N2013" s="26">
        <f>YEAR(Table1[[#This Row],[Joining Date]])</f>
        <v>2024</v>
      </c>
      <c r="O2013" s="46">
        <f>MONTH(Table1[[#This Row],[Joining Date]])</f>
        <v>6</v>
      </c>
      <c r="P2013" s="26">
        <f ca="1">NETWORKDAYS(Table1[[#This Row],[Joining Date]],TODAY())</f>
        <v>521</v>
      </c>
      <c r="Q2013" s="26" t="str">
        <f>LEFT(Table1[[#This Row],[Department]],5)&amp;"-"&amp;RIGHT(Table1[[#This Row],[Employee ID]],3)</f>
        <v>HR-215</v>
      </c>
      <c r="R2013" s="26" t="str">
        <f>LEFT(Table1[[#This Row],[Department]],3)</f>
        <v>HR</v>
      </c>
      <c r="S2013" s="37">
        <f>_xlfn.XLOOKUP(Table1[[#This Row],[City]],Table2[City],Table2[Bonus %])</f>
        <v>5</v>
      </c>
      <c r="U2013" s="48" t="str">
        <v xml:space="preserve">Priya </v>
      </c>
      <c r="V2013" s="48" t="str">
        <v>Reddy</v>
      </c>
    </row>
    <row r="2014" spans="1:22" x14ac:dyDescent="0.35">
      <c r="A2014" s="7" t="s">
        <v>2261</v>
      </c>
      <c r="B2014" s="40" t="str">
        <f>LEFT(Table1[[#This Row],[Employee Name]],FIND(" ",Table1[[#This Row],[Employee Name]]))</f>
        <v xml:space="preserve">Ishita </v>
      </c>
      <c r="C2014" s="40" t="str">
        <f>RIGHT(Table1[[#This Row],[Employee Name]],LEN(Table1[[#This Row],[Employee Name]])-FIND(" ",Table1[[#This Row],[Employee Name]]))</f>
        <v>Roy</v>
      </c>
      <c r="D2014" s="22">
        <f>Table1[[#This Row],[Basic Salary]]+Table1[[#This Row],[Bonus]]</f>
        <v>100135</v>
      </c>
      <c r="E2014" s="8">
        <v>80</v>
      </c>
      <c r="F2014" s="45">
        <v>55</v>
      </c>
      <c r="G2014" s="8" t="str" cm="1">
        <f t="array" ref="G2014">_xlfn.IFS(Table1[[#This Row],[Performance Score]]&gt;=80,"Excellent",Table1[[#This Row],[Performance Score]]&gt;=60,"Good",Table1[[#This Row],[Performance Score]]&gt;=40,"Need Improvement")</f>
        <v>Need Improvement</v>
      </c>
      <c r="H2014" s="29">
        <f>Table1[[#This Row],[Bonus]]/Table1[[#This Row],[Basic Salary]]</f>
        <v>0.41975046079682404</v>
      </c>
      <c r="I2014" s="8">
        <f ca="1">DATEDIF(Table1[[#This Row],[Date of Birth]],TODAY(),"y")</f>
        <v>19</v>
      </c>
      <c r="J2014" s="33">
        <v>44502</v>
      </c>
      <c r="K2014" s="33" t="str" cm="1">
        <f t="array" aca="1" ref="K2014" ca="1">_xlfn.IFS(L2014&lt;3,"Junior",L2014&lt;=7,"Mid-Level",L2014&gt;7,"Senior")</f>
        <v>Mid-Level</v>
      </c>
      <c r="L2014" s="45">
        <f ca="1">INT(YEARFRAC(Table1[[#This Row],[Joining Date]],TODAY(),1))</f>
        <v>4</v>
      </c>
      <c r="M2014" s="25" t="str">
        <f t="shared" ca="1" si="31"/>
        <v>No</v>
      </c>
      <c r="N2014" s="25">
        <f>YEAR(Table1[[#This Row],[Joining Date]])</f>
        <v>2021</v>
      </c>
      <c r="O2014" s="45">
        <f>MONTH(Table1[[#This Row],[Joining Date]])</f>
        <v>11</v>
      </c>
      <c r="P2014" s="25">
        <f ca="1">NETWORKDAYS(Table1[[#This Row],[Joining Date]],TODAY())</f>
        <v>1215</v>
      </c>
      <c r="Q2014" s="25" t="str">
        <f>LEFT(Table1[[#This Row],[Department]],5)&amp;"-"&amp;RIGHT(Table1[[#This Row],[Employee ID]],3)</f>
        <v>Finan-205</v>
      </c>
      <c r="R2014" s="25" t="str">
        <f>LEFT(Table1[[#This Row],[Department]],3)</f>
        <v>Fin</v>
      </c>
      <c r="S2014" s="36">
        <f>_xlfn.XLOOKUP(Table1[[#This Row],[City]],Table2[City],Table2[Bonus %])</f>
        <v>6</v>
      </c>
      <c r="U2014" s="48" t="str">
        <v xml:space="preserve">Ishita </v>
      </c>
      <c r="V2014" s="48" t="str">
        <v>Roy</v>
      </c>
    </row>
    <row r="2015" spans="1:22" x14ac:dyDescent="0.35">
      <c r="A2015" s="9" t="s">
        <v>4632</v>
      </c>
      <c r="B2015" s="41" t="str">
        <f>LEFT(Table1[[#This Row],[Employee Name]],FIND(" ",Table1[[#This Row],[Employee Name]]))</f>
        <v xml:space="preserve">Meera </v>
      </c>
      <c r="C2015" s="41" t="str">
        <f>RIGHT(Table1[[#This Row],[Employee Name]],LEN(Table1[[#This Row],[Employee Name]])-FIND(" ",Table1[[#This Row],[Employee Name]]))</f>
        <v>Joshi</v>
      </c>
      <c r="D2015" s="23">
        <f>Table1[[#This Row],[Basic Salary]]+Table1[[#This Row],[Bonus]]</f>
        <v>100126</v>
      </c>
      <c r="E2015" s="10">
        <v>76</v>
      </c>
      <c r="F2015" s="46">
        <v>85</v>
      </c>
      <c r="G2015" s="10" t="str" cm="1">
        <f t="array" ref="G2015">_xlfn.IFS(Table1[[#This Row],[Performance Score]]&gt;=80,"Excellent",Table1[[#This Row],[Performance Score]]&gt;=60,"Good",Table1[[#This Row],[Performance Score]]&gt;=40,"Need Improvement")</f>
        <v>Excellent</v>
      </c>
      <c r="H2015" s="30">
        <f>Table1[[#This Row],[Bonus]]/Table1[[#This Row],[Basic Salary]]</f>
        <v>0.27401356389408454</v>
      </c>
      <c r="I2015" s="10">
        <f ca="1">DATEDIF(Table1[[#This Row],[Date of Birth]],TODAY(),"y")</f>
        <v>28</v>
      </c>
      <c r="J2015" s="34">
        <v>45078</v>
      </c>
      <c r="K2015" s="33" t="str" cm="1">
        <f t="array" aca="1" ref="K2015" ca="1">_xlfn.IFS(L2015&lt;3,"Junior",L2015&lt;=7,"Mid-Level",L2015&gt;7,"Senior")</f>
        <v>Mid-Level</v>
      </c>
      <c r="L2015" s="46">
        <f ca="1">INT(YEARFRAC(Table1[[#This Row],[Joining Date]],TODAY(),1))</f>
        <v>3</v>
      </c>
      <c r="M2015" s="25" t="str">
        <f t="shared" ca="1" si="31"/>
        <v>No</v>
      </c>
      <c r="N2015" s="26">
        <f>YEAR(Table1[[#This Row],[Joining Date]])</f>
        <v>2023</v>
      </c>
      <c r="O2015" s="46">
        <f>MONTH(Table1[[#This Row],[Joining Date]])</f>
        <v>6</v>
      </c>
      <c r="P2015" s="26">
        <f ca="1">NETWORKDAYS(Table1[[#This Row],[Joining Date]],TODAY())</f>
        <v>803</v>
      </c>
      <c r="Q2015" s="26" t="str">
        <f>LEFT(Table1[[#This Row],[Department]],5)&amp;"-"&amp;RIGHT(Table1[[#This Row],[Employee ID]],3)</f>
        <v>Finan-576</v>
      </c>
      <c r="R2015" s="26" t="str">
        <f>LEFT(Table1[[#This Row],[Department]],3)</f>
        <v>Fin</v>
      </c>
      <c r="S2015" s="37">
        <f>_xlfn.XLOOKUP(Table1[[#This Row],[City]],Table2[City],Table2[Bonus %])</f>
        <v>5</v>
      </c>
      <c r="U2015" s="48" t="str">
        <v xml:space="preserve">Meera </v>
      </c>
      <c r="V2015" s="48" t="str">
        <v>Joshi</v>
      </c>
    </row>
    <row r="2016" spans="1:22" x14ac:dyDescent="0.35">
      <c r="A2016" s="7" t="s">
        <v>1054</v>
      </c>
      <c r="B2016" s="40" t="str">
        <f>LEFT(Table1[[#This Row],[Employee Name]],FIND(" ",Table1[[#This Row],[Employee Name]]))</f>
        <v xml:space="preserve">Ravi </v>
      </c>
      <c r="C2016" s="40" t="str">
        <f>RIGHT(Table1[[#This Row],[Employee Name]],LEN(Table1[[#This Row],[Employee Name]])-FIND(" ",Table1[[#This Row],[Employee Name]]))</f>
        <v>Teja</v>
      </c>
      <c r="D2016" s="22">
        <f>Table1[[#This Row],[Basic Salary]]+Table1[[#This Row],[Bonus]]</f>
        <v>100103</v>
      </c>
      <c r="E2016" s="8">
        <v>68</v>
      </c>
      <c r="F2016" s="45">
        <v>73</v>
      </c>
      <c r="G2016" s="8" t="str" cm="1">
        <f t="array" ref="G2016">_xlfn.IFS(Table1[[#This Row],[Performance Score]]&gt;=80,"Excellent",Table1[[#This Row],[Performance Score]]&gt;=60,"Good",Table1[[#This Row],[Performance Score]]&gt;=40,"Need Improvement")</f>
        <v>Good</v>
      </c>
      <c r="H2016" s="29">
        <f>Table1[[#This Row],[Bonus]]/Table1[[#This Row],[Basic Salary]]</f>
        <v>0.37421064191971887</v>
      </c>
      <c r="I2016" s="8">
        <f ca="1">DATEDIF(Table1[[#This Row],[Date of Birth]],TODAY(),"y")</f>
        <v>32</v>
      </c>
      <c r="J2016" s="33">
        <v>43740</v>
      </c>
      <c r="K2016" s="33" t="str" cm="1">
        <f t="array" aca="1" ref="K2016" ca="1">_xlfn.IFS(L2016&lt;3,"Junior",L2016&lt;=7,"Mid-Level",L2016&gt;7,"Senior")</f>
        <v>Mid-Level</v>
      </c>
      <c r="L2016" s="45">
        <f ca="1">INT(YEARFRAC(Table1[[#This Row],[Joining Date]],TODAY(),1))</f>
        <v>6</v>
      </c>
      <c r="M2016" s="25" t="str">
        <f t="shared" ca="1" si="31"/>
        <v>Yes</v>
      </c>
      <c r="N2016" s="25">
        <f>YEAR(Table1[[#This Row],[Joining Date]])</f>
        <v>2019</v>
      </c>
      <c r="O2016" s="45">
        <f>MONTH(Table1[[#This Row],[Joining Date]])</f>
        <v>10</v>
      </c>
      <c r="P2016" s="25">
        <f ca="1">NETWORKDAYS(Table1[[#This Row],[Joining Date]],TODAY())</f>
        <v>1759</v>
      </c>
      <c r="Q2016" s="25" t="str">
        <f>LEFT(Table1[[#This Row],[Department]],5)&amp;"-"&amp;RIGHT(Table1[[#This Row],[Employee ID]],3)</f>
        <v>Suppo-998</v>
      </c>
      <c r="R2016" s="25" t="str">
        <f>LEFT(Table1[[#This Row],[Department]],3)</f>
        <v>Sup</v>
      </c>
      <c r="S2016" s="36">
        <f>_xlfn.XLOOKUP(Table1[[#This Row],[City]],Table2[City],Table2[Bonus %])</f>
        <v>6</v>
      </c>
      <c r="U2016" s="48" t="str">
        <v xml:space="preserve">Ravi </v>
      </c>
      <c r="V2016" s="48" t="str">
        <v>Teja</v>
      </c>
    </row>
    <row r="2017" spans="1:22" x14ac:dyDescent="0.35">
      <c r="A2017" s="9" t="s">
        <v>2096</v>
      </c>
      <c r="B2017" s="41" t="str">
        <f>LEFT(Table1[[#This Row],[Employee Name]],FIND(" ",Table1[[#This Row],[Employee Name]]))</f>
        <v xml:space="preserve">Aarav </v>
      </c>
      <c r="C2017" s="41" t="str">
        <f>RIGHT(Table1[[#This Row],[Employee Name]],LEN(Table1[[#This Row],[Employee Name]])-FIND(" ",Table1[[#This Row],[Employee Name]]))</f>
        <v>Sharma</v>
      </c>
      <c r="D2017" s="23">
        <f>Table1[[#This Row],[Basic Salary]]+Table1[[#This Row],[Bonus]]</f>
        <v>100099</v>
      </c>
      <c r="E2017" s="10">
        <v>95</v>
      </c>
      <c r="F2017" s="46">
        <v>52</v>
      </c>
      <c r="G2017" s="10" t="str" cm="1">
        <f t="array" ref="G2017">_xlfn.IFS(Table1[[#This Row],[Performance Score]]&gt;=80,"Excellent",Table1[[#This Row],[Performance Score]]&gt;=60,"Good",Table1[[#This Row],[Performance Score]]&gt;=40,"Need Improvement")</f>
        <v>Need Improvement</v>
      </c>
      <c r="H2017" s="30">
        <f>Table1[[#This Row],[Bonus]]/Table1[[#This Row],[Basic Salary]]</f>
        <v>0.23051864235927569</v>
      </c>
      <c r="I2017" s="10">
        <f ca="1">DATEDIF(Table1[[#This Row],[Date of Birth]],TODAY(),"y")</f>
        <v>37</v>
      </c>
      <c r="J2017" s="34">
        <v>45118</v>
      </c>
      <c r="K2017" s="33" t="str" cm="1">
        <f t="array" aca="1" ref="K2017" ca="1">_xlfn.IFS(L2017&lt;3,"Junior",L2017&lt;=7,"Mid-Level",L2017&gt;7,"Senior")</f>
        <v>Junior</v>
      </c>
      <c r="L2017" s="46">
        <f ca="1">INT(YEARFRAC(Table1[[#This Row],[Joining Date]],TODAY(),1))</f>
        <v>2</v>
      </c>
      <c r="M2017" s="25" t="str">
        <f t="shared" ca="1" si="31"/>
        <v>No</v>
      </c>
      <c r="N2017" s="26">
        <f>YEAR(Table1[[#This Row],[Joining Date]])</f>
        <v>2023</v>
      </c>
      <c r="O2017" s="46">
        <f>MONTH(Table1[[#This Row],[Joining Date]])</f>
        <v>7</v>
      </c>
      <c r="P2017" s="26">
        <f ca="1">NETWORKDAYS(Table1[[#This Row],[Joining Date]],TODAY())</f>
        <v>775</v>
      </c>
      <c r="Q2017" s="26" t="str">
        <f>LEFT(Table1[[#This Row],[Department]],5)&amp;"-"&amp;RIGHT(Table1[[#This Row],[Employee ID]],3)</f>
        <v>Suppo-040</v>
      </c>
      <c r="R2017" s="26" t="str">
        <f>LEFT(Table1[[#This Row],[Department]],3)</f>
        <v>Sup</v>
      </c>
      <c r="S2017" s="37">
        <f>_xlfn.XLOOKUP(Table1[[#This Row],[City]],Table2[City],Table2[Bonus %])</f>
        <v>6</v>
      </c>
      <c r="U2017" s="48" t="str">
        <v xml:space="preserve">Aarav </v>
      </c>
      <c r="V2017" s="48" t="str">
        <v>Sharma</v>
      </c>
    </row>
    <row r="2018" spans="1:22" x14ac:dyDescent="0.35">
      <c r="A2018" s="7" t="s">
        <v>4124</v>
      </c>
      <c r="B2018" s="40" t="str">
        <f>LEFT(Table1[[#This Row],[Employee Name]],FIND(" ",Table1[[#This Row],[Employee Name]]))</f>
        <v xml:space="preserve">Meera </v>
      </c>
      <c r="C2018" s="40" t="str">
        <f>RIGHT(Table1[[#This Row],[Employee Name]],LEN(Table1[[#This Row],[Employee Name]])-FIND(" ",Table1[[#This Row],[Employee Name]]))</f>
        <v>Joshi</v>
      </c>
      <c r="D2018" s="22">
        <f>Table1[[#This Row],[Basic Salary]]+Table1[[#This Row],[Bonus]]</f>
        <v>100069</v>
      </c>
      <c r="E2018" s="8">
        <v>84</v>
      </c>
      <c r="F2018" s="45">
        <v>50</v>
      </c>
      <c r="G2018" s="8" t="str" cm="1">
        <f t="array" ref="G2018">_xlfn.IFS(Table1[[#This Row],[Performance Score]]&gt;=80,"Excellent",Table1[[#This Row],[Performance Score]]&gt;=60,"Good",Table1[[#This Row],[Performance Score]]&gt;=40,"Need Improvement")</f>
        <v>Need Improvement</v>
      </c>
      <c r="H2018" s="29">
        <f>Table1[[#This Row],[Bonus]]/Table1[[#This Row],[Basic Salary]]</f>
        <v>0.40712357275437316</v>
      </c>
      <c r="I2018" s="8">
        <f ca="1">DATEDIF(Table1[[#This Row],[Date of Birth]],TODAY(),"y")</f>
        <v>34</v>
      </c>
      <c r="J2018" s="33">
        <v>44601</v>
      </c>
      <c r="K2018" s="33" t="str" cm="1">
        <f t="array" aca="1" ref="K2018" ca="1">_xlfn.IFS(L2018&lt;3,"Junior",L2018&lt;=7,"Mid-Level",L2018&gt;7,"Senior")</f>
        <v>Mid-Level</v>
      </c>
      <c r="L2018" s="45">
        <f ca="1">INT(YEARFRAC(Table1[[#This Row],[Joining Date]],TODAY(),1))</f>
        <v>4</v>
      </c>
      <c r="M2018" s="25" t="str">
        <f t="shared" ca="1" si="31"/>
        <v>No</v>
      </c>
      <c r="N2018" s="25">
        <f>YEAR(Table1[[#This Row],[Joining Date]])</f>
        <v>2022</v>
      </c>
      <c r="O2018" s="45">
        <f>MONTH(Table1[[#This Row],[Joining Date]])</f>
        <v>2</v>
      </c>
      <c r="P2018" s="25">
        <f ca="1">NETWORKDAYS(Table1[[#This Row],[Joining Date]],TODAY())</f>
        <v>1144</v>
      </c>
      <c r="Q2018" s="25" t="str">
        <f>LEFT(Table1[[#This Row],[Department]],5)&amp;"-"&amp;RIGHT(Table1[[#This Row],[Employee ID]],3)</f>
        <v>Opera-068</v>
      </c>
      <c r="R2018" s="25" t="str">
        <f>LEFT(Table1[[#This Row],[Department]],3)</f>
        <v>Ope</v>
      </c>
      <c r="S2018" s="36">
        <f>_xlfn.XLOOKUP(Table1[[#This Row],[City]],Table2[City],Table2[Bonus %])</f>
        <v>5</v>
      </c>
      <c r="U2018" s="48" t="str">
        <v xml:space="preserve">Meera </v>
      </c>
      <c r="V2018" s="48" t="str">
        <v>Joshi</v>
      </c>
    </row>
    <row r="2019" spans="1:22" x14ac:dyDescent="0.35">
      <c r="A2019" s="9" t="s">
        <v>869</v>
      </c>
      <c r="B2019" s="41" t="str">
        <f>LEFT(Table1[[#This Row],[Employee Name]],FIND(" ",Table1[[#This Row],[Employee Name]]))</f>
        <v xml:space="preserve">Krishna </v>
      </c>
      <c r="C2019" s="41" t="str">
        <f>RIGHT(Table1[[#This Row],[Employee Name]],LEN(Table1[[#This Row],[Employee Name]])-FIND(" ",Table1[[#This Row],[Employee Name]]))</f>
        <v>Chaitanya</v>
      </c>
      <c r="D2019" s="23">
        <f>Table1[[#This Row],[Basic Salary]]+Table1[[#This Row],[Bonus]]</f>
        <v>100034</v>
      </c>
      <c r="E2019" s="10">
        <v>96</v>
      </c>
      <c r="F2019" s="46">
        <v>48</v>
      </c>
      <c r="G2019" s="10" t="str" cm="1">
        <f t="array" ref="G2019">_xlfn.IFS(Table1[[#This Row],[Performance Score]]&gt;=80,"Excellent",Table1[[#This Row],[Performance Score]]&gt;=60,"Good",Table1[[#This Row],[Performance Score]]&gt;=40,"Need Improvement")</f>
        <v>Need Improvement</v>
      </c>
      <c r="H2019" s="30">
        <f>Table1[[#This Row],[Bonus]]/Table1[[#This Row],[Basic Salary]]</f>
        <v>0.18540550789211735</v>
      </c>
      <c r="I2019" s="10">
        <f ca="1">DATEDIF(Table1[[#This Row],[Date of Birth]],TODAY(),"y")</f>
        <v>18</v>
      </c>
      <c r="J2019" s="34">
        <v>44692</v>
      </c>
      <c r="K2019" s="33" t="str" cm="1">
        <f t="array" aca="1" ref="K2019" ca="1">_xlfn.IFS(L2019&lt;3,"Junior",L2019&lt;=7,"Mid-Level",L2019&gt;7,"Senior")</f>
        <v>Mid-Level</v>
      </c>
      <c r="L2019" s="46">
        <f ca="1">INT(YEARFRAC(Table1[[#This Row],[Joining Date]],TODAY(),1))</f>
        <v>4</v>
      </c>
      <c r="M2019" s="25" t="str">
        <f t="shared" ca="1" si="31"/>
        <v>No</v>
      </c>
      <c r="N2019" s="26">
        <f>YEAR(Table1[[#This Row],[Joining Date]])</f>
        <v>2022</v>
      </c>
      <c r="O2019" s="46">
        <f>MONTH(Table1[[#This Row],[Joining Date]])</f>
        <v>5</v>
      </c>
      <c r="P2019" s="26">
        <f ca="1">NETWORKDAYS(Table1[[#This Row],[Joining Date]],TODAY())</f>
        <v>1079</v>
      </c>
      <c r="Q2019" s="26" t="str">
        <f>LEFT(Table1[[#This Row],[Department]],5)&amp;"-"&amp;RIGHT(Table1[[#This Row],[Employee ID]],3)</f>
        <v>Sales-813</v>
      </c>
      <c r="R2019" s="26" t="str">
        <f>LEFT(Table1[[#This Row],[Department]],3)</f>
        <v>Sal</v>
      </c>
      <c r="S2019" s="37">
        <f>_xlfn.XLOOKUP(Table1[[#This Row],[City]],Table2[City],Table2[Bonus %])</f>
        <v>7</v>
      </c>
      <c r="U2019" s="48" t="str">
        <v xml:space="preserve">Krishna </v>
      </c>
      <c r="V2019" s="48" t="str">
        <v>Chaitanya</v>
      </c>
    </row>
    <row r="2020" spans="1:22" x14ac:dyDescent="0.35">
      <c r="A2020" s="7" t="s">
        <v>3356</v>
      </c>
      <c r="B2020" s="40" t="str">
        <f>LEFT(Table1[[#This Row],[Employee Name]],FIND(" ",Table1[[#This Row],[Employee Name]]))</f>
        <v xml:space="preserve">Ajay </v>
      </c>
      <c r="C2020" s="40" t="str">
        <f>RIGHT(Table1[[#This Row],[Employee Name]],LEN(Table1[[#This Row],[Employee Name]])-FIND(" ",Table1[[#This Row],[Employee Name]]))</f>
        <v>Singh</v>
      </c>
      <c r="D2020" s="22">
        <f>Table1[[#This Row],[Basic Salary]]+Table1[[#This Row],[Bonus]]</f>
        <v>100014</v>
      </c>
      <c r="E2020" s="8">
        <v>100</v>
      </c>
      <c r="F2020" s="45">
        <v>65</v>
      </c>
      <c r="G2020" s="8" t="str" cm="1">
        <f t="array" ref="G2020">_xlfn.IFS(Table1[[#This Row],[Performance Score]]&gt;=80,"Excellent",Table1[[#This Row],[Performance Score]]&gt;=60,"Good",Table1[[#This Row],[Performance Score]]&gt;=40,"Need Improvement")</f>
        <v>Good</v>
      </c>
      <c r="H2020" s="29">
        <f>Table1[[#This Row],[Bonus]]/Table1[[#This Row],[Basic Salary]]</f>
        <v>0.18656052391177971</v>
      </c>
      <c r="I2020" s="8">
        <f ca="1">DATEDIF(Table1[[#This Row],[Date of Birth]],TODAY(),"y")</f>
        <v>39</v>
      </c>
      <c r="J2020" s="33">
        <v>43384</v>
      </c>
      <c r="K2020" s="33" t="str" cm="1">
        <f t="array" aca="1" ref="K2020" ca="1">_xlfn.IFS(L2020&lt;3,"Junior",L2020&lt;=7,"Mid-Level",L2020&gt;7,"Senior")</f>
        <v>Mid-Level</v>
      </c>
      <c r="L2020" s="45">
        <f ca="1">INT(YEARFRAC(Table1[[#This Row],[Joining Date]],TODAY(),1))</f>
        <v>7</v>
      </c>
      <c r="M2020" s="25" t="str">
        <f t="shared" ca="1" si="31"/>
        <v>Yes</v>
      </c>
      <c r="N2020" s="25">
        <f>YEAR(Table1[[#This Row],[Joining Date]])</f>
        <v>2018</v>
      </c>
      <c r="O2020" s="45">
        <f>MONTH(Table1[[#This Row],[Joining Date]])</f>
        <v>10</v>
      </c>
      <c r="P2020" s="25">
        <f ca="1">NETWORKDAYS(Table1[[#This Row],[Joining Date]],TODAY())</f>
        <v>2013</v>
      </c>
      <c r="Q2020" s="25" t="str">
        <f>LEFT(Table1[[#This Row],[Department]],5)&amp;"-"&amp;RIGHT(Table1[[#This Row],[Employee ID]],3)</f>
        <v>Finan-300</v>
      </c>
      <c r="R2020" s="25" t="str">
        <f>LEFT(Table1[[#This Row],[Department]],3)</f>
        <v>Fin</v>
      </c>
      <c r="S2020" s="36">
        <f>_xlfn.XLOOKUP(Table1[[#This Row],[City]],Table2[City],Table2[Bonus %])</f>
        <v>5</v>
      </c>
      <c r="U2020" s="48" t="str">
        <v xml:space="preserve">Ajay </v>
      </c>
      <c r="V2020" s="48" t="str">
        <v>Singh</v>
      </c>
    </row>
    <row r="2021" spans="1:22" x14ac:dyDescent="0.35">
      <c r="A2021" s="9" t="s">
        <v>813</v>
      </c>
      <c r="B2021" s="41" t="str">
        <f>LEFT(Table1[[#This Row],[Employee Name]],FIND(" ",Table1[[#This Row],[Employee Name]]))</f>
        <v xml:space="preserve">Rahul </v>
      </c>
      <c r="C2021" s="41" t="str">
        <f>RIGHT(Table1[[#This Row],[Employee Name]],LEN(Table1[[#This Row],[Employee Name]])-FIND(" ",Table1[[#This Row],[Employee Name]]))</f>
        <v>Verma</v>
      </c>
      <c r="D2021" s="23">
        <f>Table1[[#This Row],[Basic Salary]]+Table1[[#This Row],[Bonus]]</f>
        <v>99963</v>
      </c>
      <c r="E2021" s="10">
        <v>80</v>
      </c>
      <c r="F2021" s="46">
        <v>49</v>
      </c>
      <c r="G2021" s="10" t="str" cm="1">
        <f t="array" ref="G2021">_xlfn.IFS(Table1[[#This Row],[Performance Score]]&gt;=80,"Excellent",Table1[[#This Row],[Performance Score]]&gt;=60,"Good",Table1[[#This Row],[Performance Score]]&gt;=40,"Need Improvement")</f>
        <v>Need Improvement</v>
      </c>
      <c r="H2021" s="30">
        <f>Table1[[#This Row],[Bonus]]/Table1[[#This Row],[Basic Salary]]</f>
        <v>0.33014424100489675</v>
      </c>
      <c r="I2021" s="10">
        <f ca="1">DATEDIF(Table1[[#This Row],[Date of Birth]],TODAY(),"y")</f>
        <v>38</v>
      </c>
      <c r="J2021" s="34">
        <v>45986</v>
      </c>
      <c r="K2021" s="33" t="str" cm="1">
        <f t="array" aca="1" ref="K2021" ca="1">_xlfn.IFS(L2021&lt;3,"Junior",L2021&lt;=7,"Mid-Level",L2021&gt;7,"Senior")</f>
        <v>Junior</v>
      </c>
      <c r="L2021" s="46">
        <f ca="1">INT(YEARFRAC(Table1[[#This Row],[Joining Date]],TODAY(),1))</f>
        <v>0</v>
      </c>
      <c r="M2021" s="25" t="str">
        <f t="shared" ca="1" si="31"/>
        <v>No</v>
      </c>
      <c r="N2021" s="26">
        <f>YEAR(Table1[[#This Row],[Joining Date]])</f>
        <v>2025</v>
      </c>
      <c r="O2021" s="46">
        <f>MONTH(Table1[[#This Row],[Joining Date]])</f>
        <v>11</v>
      </c>
      <c r="P2021" s="26">
        <f ca="1">NETWORKDAYS(Table1[[#This Row],[Joining Date]],TODAY())</f>
        <v>155</v>
      </c>
      <c r="Q2021" s="26" t="str">
        <f>LEFT(Table1[[#This Row],[Department]],5)&amp;"-"&amp;RIGHT(Table1[[#This Row],[Employee ID]],3)</f>
        <v>Marke-757</v>
      </c>
      <c r="R2021" s="26" t="str">
        <f>LEFT(Table1[[#This Row],[Department]],3)</f>
        <v>Mar</v>
      </c>
      <c r="S2021" s="37">
        <f>_xlfn.XLOOKUP(Table1[[#This Row],[City]],Table2[City],Table2[Bonus %])</f>
        <v>6</v>
      </c>
      <c r="U2021" s="48" t="str">
        <v xml:space="preserve">Rahul </v>
      </c>
      <c r="V2021" s="48" t="str">
        <v>Verma</v>
      </c>
    </row>
    <row r="2022" spans="1:22" x14ac:dyDescent="0.35">
      <c r="A2022" s="7" t="s">
        <v>302</v>
      </c>
      <c r="B2022" s="40" t="str">
        <f>LEFT(Table1[[#This Row],[Employee Name]],FIND(" ",Table1[[#This Row],[Employee Name]]))</f>
        <v xml:space="preserve">Neha </v>
      </c>
      <c r="C2022" s="40" t="str">
        <f>RIGHT(Table1[[#This Row],[Employee Name]],LEN(Table1[[#This Row],[Employee Name]])-FIND(" ",Table1[[#This Row],[Employee Name]]))</f>
        <v>Kulkarni</v>
      </c>
      <c r="D2022" s="22">
        <f>Table1[[#This Row],[Basic Salary]]+Table1[[#This Row],[Bonus]]</f>
        <v>99961</v>
      </c>
      <c r="E2022" s="8">
        <v>74</v>
      </c>
      <c r="F2022" s="45">
        <v>59</v>
      </c>
      <c r="G2022" s="8" t="str" cm="1">
        <f t="array" ref="G2022">_xlfn.IFS(Table1[[#This Row],[Performance Score]]&gt;=80,"Excellent",Table1[[#This Row],[Performance Score]]&gt;=60,"Good",Table1[[#This Row],[Performance Score]]&gt;=40,"Need Improvement")</f>
        <v>Need Improvement</v>
      </c>
      <c r="H2022" s="29">
        <f>Table1[[#This Row],[Bonus]]/Table1[[#This Row],[Basic Salary]]</f>
        <v>0.14811922127146385</v>
      </c>
      <c r="I2022" s="8">
        <f ca="1">DATEDIF(Table1[[#This Row],[Date of Birth]],TODAY(),"y")</f>
        <v>22</v>
      </c>
      <c r="J2022" s="33">
        <v>42758</v>
      </c>
      <c r="K2022" s="33" t="str" cm="1">
        <f t="array" aca="1" ref="K2022" ca="1">_xlfn.IFS(L2022&lt;3,"Junior",L2022&lt;=7,"Mid-Level",L2022&gt;7,"Senior")</f>
        <v>Senior</v>
      </c>
      <c r="L2022" s="45">
        <f ca="1">INT(YEARFRAC(Table1[[#This Row],[Joining Date]],TODAY(),1))</f>
        <v>9</v>
      </c>
      <c r="M2022" s="25" t="str">
        <f t="shared" ca="1" si="31"/>
        <v>Yes</v>
      </c>
      <c r="N2022" s="25">
        <f>YEAR(Table1[[#This Row],[Joining Date]])</f>
        <v>2017</v>
      </c>
      <c r="O2022" s="45">
        <f>MONTH(Table1[[#This Row],[Joining Date]])</f>
        <v>1</v>
      </c>
      <c r="P2022" s="25">
        <f ca="1">NETWORKDAYS(Table1[[#This Row],[Joining Date]],TODAY())</f>
        <v>2461</v>
      </c>
      <c r="Q2022" s="25" t="str">
        <f>LEFT(Table1[[#This Row],[Department]],5)&amp;"-"&amp;RIGHT(Table1[[#This Row],[Employee ID]],3)</f>
        <v>Sales-246</v>
      </c>
      <c r="R2022" s="25" t="str">
        <f>LEFT(Table1[[#This Row],[Department]],3)</f>
        <v>Sal</v>
      </c>
      <c r="S2022" s="36">
        <f>_xlfn.XLOOKUP(Table1[[#This Row],[City]],Table2[City],Table2[Bonus %])</f>
        <v>5</v>
      </c>
      <c r="U2022" s="48" t="str">
        <v xml:space="preserve">Neha </v>
      </c>
      <c r="V2022" s="48" t="str">
        <v>Kulkarni</v>
      </c>
    </row>
    <row r="2023" spans="1:22" x14ac:dyDescent="0.35">
      <c r="A2023" s="9" t="s">
        <v>1963</v>
      </c>
      <c r="B2023" s="41" t="str">
        <f>LEFT(Table1[[#This Row],[Employee Name]],FIND(" ",Table1[[#This Row],[Employee Name]]))</f>
        <v xml:space="preserve">Ishita </v>
      </c>
      <c r="C2023" s="41" t="str">
        <f>RIGHT(Table1[[#This Row],[Employee Name]],LEN(Table1[[#This Row],[Employee Name]])-FIND(" ",Table1[[#This Row],[Employee Name]]))</f>
        <v>Roy</v>
      </c>
      <c r="D2023" s="23">
        <f>Table1[[#This Row],[Basic Salary]]+Table1[[#This Row],[Bonus]]</f>
        <v>99952</v>
      </c>
      <c r="E2023" s="10">
        <v>65</v>
      </c>
      <c r="F2023" s="46">
        <v>82</v>
      </c>
      <c r="G2023" s="10" t="str" cm="1">
        <f t="array" ref="G2023">_xlfn.IFS(Table1[[#This Row],[Performance Score]]&gt;=80,"Excellent",Table1[[#This Row],[Performance Score]]&gt;=60,"Good",Table1[[#This Row],[Performance Score]]&gt;=40,"Need Improvement")</f>
        <v>Excellent</v>
      </c>
      <c r="H2023" s="30">
        <f>Table1[[#This Row],[Bonus]]/Table1[[#This Row],[Basic Salary]]</f>
        <v>0.28215916670942581</v>
      </c>
      <c r="I2023" s="10">
        <f ca="1">DATEDIF(Table1[[#This Row],[Date of Birth]],TODAY(),"y")</f>
        <v>25</v>
      </c>
      <c r="J2023" s="34">
        <v>42681</v>
      </c>
      <c r="K2023" s="33" t="str" cm="1">
        <f t="array" aca="1" ref="K2023" ca="1">_xlfn.IFS(L2023&lt;3,"Junior",L2023&lt;=7,"Mid-Level",L2023&gt;7,"Senior")</f>
        <v>Senior</v>
      </c>
      <c r="L2023" s="46">
        <f ca="1">INT(YEARFRAC(Table1[[#This Row],[Joining Date]],TODAY(),1))</f>
        <v>9</v>
      </c>
      <c r="M2023" s="25" t="str">
        <f t="shared" ca="1" si="31"/>
        <v>Yes</v>
      </c>
      <c r="N2023" s="26">
        <f>YEAR(Table1[[#This Row],[Joining Date]])</f>
        <v>2016</v>
      </c>
      <c r="O2023" s="46">
        <f>MONTH(Table1[[#This Row],[Joining Date]])</f>
        <v>11</v>
      </c>
      <c r="P2023" s="26">
        <f ca="1">NETWORKDAYS(Table1[[#This Row],[Joining Date]],TODAY())</f>
        <v>2516</v>
      </c>
      <c r="Q2023" s="26" t="str">
        <f>LEFT(Table1[[#This Row],[Department]],5)&amp;"-"&amp;RIGHT(Table1[[#This Row],[Employee ID]],3)</f>
        <v>HR-907</v>
      </c>
      <c r="R2023" s="26" t="str">
        <f>LEFT(Table1[[#This Row],[Department]],3)</f>
        <v>HR</v>
      </c>
      <c r="S2023" s="37">
        <f>_xlfn.XLOOKUP(Table1[[#This Row],[City]],Table2[City],Table2[Bonus %])</f>
        <v>8</v>
      </c>
      <c r="U2023" s="48" t="str">
        <v xml:space="preserve">Ishita </v>
      </c>
      <c r="V2023" s="48" t="str">
        <v>Roy</v>
      </c>
    </row>
    <row r="2024" spans="1:22" x14ac:dyDescent="0.35">
      <c r="A2024" s="7" t="s">
        <v>2618</v>
      </c>
      <c r="B2024" s="40" t="str">
        <f>LEFT(Table1[[#This Row],[Employee Name]],FIND(" ",Table1[[#This Row],[Employee Name]]))</f>
        <v xml:space="preserve">Aditya </v>
      </c>
      <c r="C2024" s="40" t="str">
        <f>RIGHT(Table1[[#This Row],[Employee Name]],LEN(Table1[[#This Row],[Employee Name]])-FIND(" ",Table1[[#This Row],[Employee Name]]))</f>
        <v>Kapoor</v>
      </c>
      <c r="D2024" s="22">
        <f>Table1[[#This Row],[Basic Salary]]+Table1[[#This Row],[Bonus]]</f>
        <v>99946</v>
      </c>
      <c r="E2024" s="8">
        <v>98</v>
      </c>
      <c r="F2024" s="45">
        <v>100</v>
      </c>
      <c r="G2024" s="8" t="str" cm="1">
        <f t="array" ref="G2024">_xlfn.IFS(Table1[[#This Row],[Performance Score]]&gt;=80,"Excellent",Table1[[#This Row],[Performance Score]]&gt;=60,"Good",Table1[[#This Row],[Performance Score]]&gt;=40,"Need Improvement")</f>
        <v>Excellent</v>
      </c>
      <c r="H2024" s="29">
        <f>Table1[[#This Row],[Bonus]]/Table1[[#This Row],[Basic Salary]]</f>
        <v>0.23515163498850689</v>
      </c>
      <c r="I2024" s="8">
        <f ca="1">DATEDIF(Table1[[#This Row],[Date of Birth]],TODAY(),"y")</f>
        <v>24</v>
      </c>
      <c r="J2024" s="33">
        <v>45824</v>
      </c>
      <c r="K2024" s="33" t="str" cm="1">
        <f t="array" aca="1" ref="K2024" ca="1">_xlfn.IFS(L2024&lt;3,"Junior",L2024&lt;=7,"Mid-Level",L2024&gt;7,"Senior")</f>
        <v>Junior</v>
      </c>
      <c r="L2024" s="45">
        <f ca="1">INT(YEARFRAC(Table1[[#This Row],[Joining Date]],TODAY(),1))</f>
        <v>1</v>
      </c>
      <c r="M2024" s="25" t="str">
        <f t="shared" ca="1" si="31"/>
        <v>No</v>
      </c>
      <c r="N2024" s="25">
        <f>YEAR(Table1[[#This Row],[Joining Date]])</f>
        <v>2025</v>
      </c>
      <c r="O2024" s="45">
        <f>MONTH(Table1[[#This Row],[Joining Date]])</f>
        <v>6</v>
      </c>
      <c r="P2024" s="25">
        <f ca="1">NETWORKDAYS(Table1[[#This Row],[Joining Date]],TODAY())</f>
        <v>271</v>
      </c>
      <c r="Q2024" s="25" t="str">
        <f>LEFT(Table1[[#This Row],[Department]],5)&amp;"-"&amp;RIGHT(Table1[[#This Row],[Employee ID]],3)</f>
        <v>HR-562</v>
      </c>
      <c r="R2024" s="25" t="str">
        <f>LEFT(Table1[[#This Row],[Department]],3)</f>
        <v>HR</v>
      </c>
      <c r="S2024" s="36">
        <f>_xlfn.XLOOKUP(Table1[[#This Row],[City]],Table2[City],Table2[Bonus %])</f>
        <v>5</v>
      </c>
      <c r="U2024" s="48" t="str">
        <v xml:space="preserve">Aditya </v>
      </c>
      <c r="V2024" s="48" t="str">
        <v>Kapoor</v>
      </c>
    </row>
    <row r="2025" spans="1:22" x14ac:dyDescent="0.35">
      <c r="A2025" s="9" t="s">
        <v>3238</v>
      </c>
      <c r="B2025" s="41" t="str">
        <f>LEFT(Table1[[#This Row],[Employee Name]],FIND(" ",Table1[[#This Row],[Employee Name]]))</f>
        <v xml:space="preserve">Karan </v>
      </c>
      <c r="C2025" s="41" t="str">
        <f>RIGHT(Table1[[#This Row],[Employee Name]],LEN(Table1[[#This Row],[Employee Name]])-FIND(" ",Table1[[#This Row],[Employee Name]]))</f>
        <v>Malhotra</v>
      </c>
      <c r="D2025" s="23">
        <f>Table1[[#This Row],[Basic Salary]]+Table1[[#This Row],[Bonus]]</f>
        <v>99927</v>
      </c>
      <c r="E2025" s="10">
        <v>74</v>
      </c>
      <c r="F2025" s="46">
        <v>42</v>
      </c>
      <c r="G2025" s="10" t="str" cm="1">
        <f t="array" ref="G2025">_xlfn.IFS(Table1[[#This Row],[Performance Score]]&gt;=80,"Excellent",Table1[[#This Row],[Performance Score]]&gt;=60,"Good",Table1[[#This Row],[Performance Score]]&gt;=40,"Need Improvement")</f>
        <v>Need Improvement</v>
      </c>
      <c r="H2025" s="30">
        <f>Table1[[#This Row],[Bonus]]/Table1[[#This Row],[Basic Salary]]</f>
        <v>0.31294590652879423</v>
      </c>
      <c r="I2025" s="10">
        <f ca="1">DATEDIF(Table1[[#This Row],[Date of Birth]],TODAY(),"y")</f>
        <v>24</v>
      </c>
      <c r="J2025" s="34">
        <v>42426</v>
      </c>
      <c r="K2025" s="33" t="str" cm="1">
        <f t="array" aca="1" ref="K2025" ca="1">_xlfn.IFS(L2025&lt;3,"Junior",L2025&lt;=7,"Mid-Level",L2025&gt;7,"Senior")</f>
        <v>Senior</v>
      </c>
      <c r="L2025" s="46">
        <f ca="1">INT(YEARFRAC(Table1[[#This Row],[Joining Date]],TODAY(),1))</f>
        <v>10</v>
      </c>
      <c r="M2025" s="25" t="str">
        <f t="shared" ca="1" si="31"/>
        <v>Yes</v>
      </c>
      <c r="N2025" s="26">
        <f>YEAR(Table1[[#This Row],[Joining Date]])</f>
        <v>2016</v>
      </c>
      <c r="O2025" s="46">
        <f>MONTH(Table1[[#This Row],[Joining Date]])</f>
        <v>2</v>
      </c>
      <c r="P2025" s="26">
        <f ca="1">NETWORKDAYS(Table1[[#This Row],[Joining Date]],TODAY())</f>
        <v>2697</v>
      </c>
      <c r="Q2025" s="26" t="str">
        <f>LEFT(Table1[[#This Row],[Department]],5)&amp;"-"&amp;RIGHT(Table1[[#This Row],[Employee ID]],3)</f>
        <v>Marke-182</v>
      </c>
      <c r="R2025" s="26" t="str">
        <f>LEFT(Table1[[#This Row],[Department]],3)</f>
        <v>Mar</v>
      </c>
      <c r="S2025" s="37">
        <f>_xlfn.XLOOKUP(Table1[[#This Row],[City]],Table2[City],Table2[Bonus %])</f>
        <v>7</v>
      </c>
      <c r="U2025" s="48" t="str">
        <v xml:space="preserve">Karan </v>
      </c>
      <c r="V2025" s="48" t="str">
        <v>Malhotra</v>
      </c>
    </row>
    <row r="2026" spans="1:22" x14ac:dyDescent="0.35">
      <c r="A2026" s="7" t="s">
        <v>1162</v>
      </c>
      <c r="B2026" s="40" t="str">
        <f>LEFT(Table1[[#This Row],[Employee Name]],FIND(" ",Table1[[#This Row],[Employee Name]]))</f>
        <v xml:space="preserve">Arjun </v>
      </c>
      <c r="C2026" s="40" t="str">
        <f>RIGHT(Table1[[#This Row],[Employee Name]],LEN(Table1[[#This Row],[Employee Name]])-FIND(" ",Table1[[#This Row],[Employee Name]]))</f>
        <v>Mehta</v>
      </c>
      <c r="D2026" s="22">
        <f>Table1[[#This Row],[Basic Salary]]+Table1[[#This Row],[Bonus]]</f>
        <v>99891</v>
      </c>
      <c r="E2026" s="8">
        <v>70</v>
      </c>
      <c r="F2026" s="45">
        <v>99</v>
      </c>
      <c r="G2026" s="8" t="str" cm="1">
        <f t="array" ref="G2026">_xlfn.IFS(Table1[[#This Row],[Performance Score]]&gt;=80,"Excellent",Table1[[#This Row],[Performance Score]]&gt;=60,"Good",Table1[[#This Row],[Performance Score]]&gt;=40,"Need Improvement")</f>
        <v>Excellent</v>
      </c>
      <c r="H2026" s="29">
        <f>Table1[[#This Row],[Bonus]]/Table1[[#This Row],[Basic Salary]]</f>
        <v>0.18057722308892354</v>
      </c>
      <c r="I2026" s="8">
        <f ca="1">DATEDIF(Table1[[#This Row],[Date of Birth]],TODAY(),"y")</f>
        <v>42</v>
      </c>
      <c r="J2026" s="33">
        <v>44048</v>
      </c>
      <c r="K2026" s="33" t="str" cm="1">
        <f t="array" aca="1" ref="K2026" ca="1">_xlfn.IFS(L2026&lt;3,"Junior",L2026&lt;=7,"Mid-Level",L2026&gt;7,"Senior")</f>
        <v>Mid-Level</v>
      </c>
      <c r="L2026" s="45">
        <f ca="1">INT(YEARFRAC(Table1[[#This Row],[Joining Date]],TODAY(),1))</f>
        <v>5</v>
      </c>
      <c r="M2026" s="25" t="str">
        <f t="shared" ca="1" si="31"/>
        <v>No</v>
      </c>
      <c r="N2026" s="25">
        <f>YEAR(Table1[[#This Row],[Joining Date]])</f>
        <v>2020</v>
      </c>
      <c r="O2026" s="45">
        <f>MONTH(Table1[[#This Row],[Joining Date]])</f>
        <v>8</v>
      </c>
      <c r="P2026" s="25">
        <f ca="1">NETWORKDAYS(Table1[[#This Row],[Joining Date]],TODAY())</f>
        <v>1539</v>
      </c>
      <c r="Q2026" s="25" t="str">
        <f>LEFT(Table1[[#This Row],[Department]],5)&amp;"-"&amp;RIGHT(Table1[[#This Row],[Employee ID]],3)</f>
        <v>Opera-106</v>
      </c>
      <c r="R2026" s="25" t="str">
        <f>LEFT(Table1[[#This Row],[Department]],3)</f>
        <v>Ope</v>
      </c>
      <c r="S2026" s="36">
        <f>_xlfn.XLOOKUP(Table1[[#This Row],[City]],Table2[City],Table2[Bonus %])</f>
        <v>6</v>
      </c>
      <c r="U2026" s="48" t="str">
        <v xml:space="preserve">Arjun </v>
      </c>
      <c r="V2026" s="48" t="str">
        <v>Mehta</v>
      </c>
    </row>
    <row r="2027" spans="1:22" x14ac:dyDescent="0.35">
      <c r="A2027" s="9" t="s">
        <v>571</v>
      </c>
      <c r="B2027" s="41" t="str">
        <f>LEFT(Table1[[#This Row],[Employee Name]],FIND(" ",Table1[[#This Row],[Employee Name]]))</f>
        <v xml:space="preserve">Arjun </v>
      </c>
      <c r="C2027" s="41" t="str">
        <f>RIGHT(Table1[[#This Row],[Employee Name]],LEN(Table1[[#This Row],[Employee Name]])-FIND(" ",Table1[[#This Row],[Employee Name]]))</f>
        <v>Mehta</v>
      </c>
      <c r="D2027" s="23">
        <f>Table1[[#This Row],[Basic Salary]]+Table1[[#This Row],[Bonus]]</f>
        <v>99889</v>
      </c>
      <c r="E2027" s="10">
        <v>100</v>
      </c>
      <c r="F2027" s="46">
        <v>73</v>
      </c>
      <c r="G2027" s="10" t="str" cm="1">
        <f t="array" ref="G2027">_xlfn.IFS(Table1[[#This Row],[Performance Score]]&gt;=80,"Excellent",Table1[[#This Row],[Performance Score]]&gt;=60,"Good",Table1[[#This Row],[Performance Score]]&gt;=40,"Need Improvement")</f>
        <v>Good</v>
      </c>
      <c r="H2027" s="30">
        <f>Table1[[#This Row],[Bonus]]/Table1[[#This Row],[Basic Salary]]</f>
        <v>0.10395322878330736</v>
      </c>
      <c r="I2027" s="10">
        <f ca="1">DATEDIF(Table1[[#This Row],[Date of Birth]],TODAY(),"y")</f>
        <v>27</v>
      </c>
      <c r="J2027" s="34">
        <v>42728</v>
      </c>
      <c r="K2027" s="33" t="str" cm="1">
        <f t="array" aca="1" ref="K2027" ca="1">_xlfn.IFS(L2027&lt;3,"Junior",L2027&lt;=7,"Mid-Level",L2027&gt;7,"Senior")</f>
        <v>Senior</v>
      </c>
      <c r="L2027" s="46">
        <f ca="1">INT(YEARFRAC(Table1[[#This Row],[Joining Date]],TODAY(),1))</f>
        <v>9</v>
      </c>
      <c r="M2027" s="25" t="str">
        <f t="shared" ca="1" si="31"/>
        <v>Yes</v>
      </c>
      <c r="N2027" s="26">
        <f>YEAR(Table1[[#This Row],[Joining Date]])</f>
        <v>2016</v>
      </c>
      <c r="O2027" s="46">
        <f>MONTH(Table1[[#This Row],[Joining Date]])</f>
        <v>12</v>
      </c>
      <c r="P2027" s="26">
        <f ca="1">NETWORKDAYS(Table1[[#This Row],[Joining Date]],TODAY())</f>
        <v>2481</v>
      </c>
      <c r="Q2027" s="26" t="str">
        <f>LEFT(Table1[[#This Row],[Department]],5)&amp;"-"&amp;RIGHT(Table1[[#This Row],[Employee ID]],3)</f>
        <v>IT-515</v>
      </c>
      <c r="R2027" s="26" t="str">
        <f>LEFT(Table1[[#This Row],[Department]],3)</f>
        <v>IT</v>
      </c>
      <c r="S2027" s="37">
        <f>_xlfn.XLOOKUP(Table1[[#This Row],[City]],Table2[City],Table2[Bonus %])</f>
        <v>4</v>
      </c>
      <c r="U2027" s="48" t="str">
        <v xml:space="preserve">Arjun </v>
      </c>
      <c r="V2027" s="48" t="str">
        <v>Mehta</v>
      </c>
    </row>
    <row r="2028" spans="1:22" x14ac:dyDescent="0.35">
      <c r="A2028" s="7" t="s">
        <v>3577</v>
      </c>
      <c r="B2028" s="40" t="str">
        <f>LEFT(Table1[[#This Row],[Employee Name]],FIND(" ",Table1[[#This Row],[Employee Name]]))</f>
        <v xml:space="preserve">Arjun </v>
      </c>
      <c r="C2028" s="40" t="str">
        <f>RIGHT(Table1[[#This Row],[Employee Name]],LEN(Table1[[#This Row],[Employee Name]])-FIND(" ",Table1[[#This Row],[Employee Name]]))</f>
        <v>Mehta</v>
      </c>
      <c r="D2028" s="22">
        <f>Table1[[#This Row],[Basic Salary]]+Table1[[#This Row],[Bonus]]</f>
        <v>99884</v>
      </c>
      <c r="E2028" s="8">
        <v>75</v>
      </c>
      <c r="F2028" s="45">
        <v>51</v>
      </c>
      <c r="G2028" s="8" t="str" cm="1">
        <f t="array" ref="G2028">_xlfn.IFS(Table1[[#This Row],[Performance Score]]&gt;=80,"Excellent",Table1[[#This Row],[Performance Score]]&gt;=60,"Good",Table1[[#This Row],[Performance Score]]&gt;=40,"Need Improvement")</f>
        <v>Need Improvement</v>
      </c>
      <c r="H2028" s="29">
        <f>Table1[[#This Row],[Bonus]]/Table1[[#This Row],[Basic Salary]]</f>
        <v>0.37776735589058857</v>
      </c>
      <c r="I2028" s="8">
        <f ca="1">DATEDIF(Table1[[#This Row],[Date of Birth]],TODAY(),"y")</f>
        <v>13</v>
      </c>
      <c r="J2028" s="33">
        <v>45374</v>
      </c>
      <c r="K2028" s="33" t="str" cm="1">
        <f t="array" aca="1" ref="K2028" ca="1">_xlfn.IFS(L2028&lt;3,"Junior",L2028&lt;=7,"Mid-Level",L2028&gt;7,"Senior")</f>
        <v>Junior</v>
      </c>
      <c r="L2028" s="45">
        <f ca="1">INT(YEARFRAC(Table1[[#This Row],[Joining Date]],TODAY(),1))</f>
        <v>2</v>
      </c>
      <c r="M2028" s="25" t="str">
        <f t="shared" ca="1" si="31"/>
        <v>No</v>
      </c>
      <c r="N2028" s="25">
        <f>YEAR(Table1[[#This Row],[Joining Date]])</f>
        <v>2024</v>
      </c>
      <c r="O2028" s="45">
        <f>MONTH(Table1[[#This Row],[Joining Date]])</f>
        <v>3</v>
      </c>
      <c r="P2028" s="25">
        <f ca="1">NETWORKDAYS(Table1[[#This Row],[Joining Date]],TODAY())</f>
        <v>591</v>
      </c>
      <c r="Q2028" s="25" t="str">
        <f>LEFT(Table1[[#This Row],[Department]],5)&amp;"-"&amp;RIGHT(Table1[[#This Row],[Employee ID]],3)</f>
        <v>HR-521</v>
      </c>
      <c r="R2028" s="25" t="str">
        <f>LEFT(Table1[[#This Row],[Department]],3)</f>
        <v>HR</v>
      </c>
      <c r="S2028" s="36">
        <f>_xlfn.XLOOKUP(Table1[[#This Row],[City]],Table2[City],Table2[Bonus %])</f>
        <v>6</v>
      </c>
      <c r="U2028" s="48" t="str">
        <v xml:space="preserve">Arjun </v>
      </c>
      <c r="V2028" s="48" t="str">
        <v>Mehta</v>
      </c>
    </row>
    <row r="2029" spans="1:22" x14ac:dyDescent="0.35">
      <c r="A2029" s="9" t="s">
        <v>910</v>
      </c>
      <c r="B2029" s="41" t="str">
        <f>LEFT(Table1[[#This Row],[Employee Name]],FIND(" ",Table1[[#This Row],[Employee Name]]))</f>
        <v xml:space="preserve">Gayathri </v>
      </c>
      <c r="C2029" s="41" t="str">
        <f>RIGHT(Table1[[#This Row],[Employee Name]],LEN(Table1[[#This Row],[Employee Name]])-FIND(" ",Table1[[#This Row],[Employee Name]]))</f>
        <v>Iyer</v>
      </c>
      <c r="D2029" s="23">
        <f>Table1[[#This Row],[Basic Salary]]+Table1[[#This Row],[Bonus]]</f>
        <v>99845</v>
      </c>
      <c r="E2029" s="10">
        <v>63</v>
      </c>
      <c r="F2029" s="46">
        <v>93</v>
      </c>
      <c r="G2029" s="10" t="str" cm="1">
        <f t="array" ref="G2029">_xlfn.IFS(Table1[[#This Row],[Performance Score]]&gt;=80,"Excellent",Table1[[#This Row],[Performance Score]]&gt;=60,"Good",Table1[[#This Row],[Performance Score]]&gt;=40,"Need Improvement")</f>
        <v>Excellent</v>
      </c>
      <c r="H2029" s="30">
        <f>Table1[[#This Row],[Bonus]]/Table1[[#This Row],[Basic Salary]]</f>
        <v>9.4467646639700961E-2</v>
      </c>
      <c r="I2029" s="10">
        <f ca="1">DATEDIF(Table1[[#This Row],[Date of Birth]],TODAY(),"y")</f>
        <v>27</v>
      </c>
      <c r="J2029" s="34">
        <v>44980</v>
      </c>
      <c r="K2029" s="33" t="str" cm="1">
        <f t="array" aca="1" ref="K2029" ca="1">_xlfn.IFS(L2029&lt;3,"Junior",L2029&lt;=7,"Mid-Level",L2029&gt;7,"Senior")</f>
        <v>Mid-Level</v>
      </c>
      <c r="L2029" s="46">
        <f ca="1">INT(YEARFRAC(Table1[[#This Row],[Joining Date]],TODAY(),1))</f>
        <v>3</v>
      </c>
      <c r="M2029" s="25" t="str">
        <f t="shared" ca="1" si="31"/>
        <v>No</v>
      </c>
      <c r="N2029" s="26">
        <f>YEAR(Table1[[#This Row],[Joining Date]])</f>
        <v>2023</v>
      </c>
      <c r="O2029" s="46">
        <f>MONTH(Table1[[#This Row],[Joining Date]])</f>
        <v>2</v>
      </c>
      <c r="P2029" s="26">
        <f ca="1">NETWORKDAYS(Table1[[#This Row],[Joining Date]],TODAY())</f>
        <v>873</v>
      </c>
      <c r="Q2029" s="26" t="str">
        <f>LEFT(Table1[[#This Row],[Department]],5)&amp;"-"&amp;RIGHT(Table1[[#This Row],[Employee ID]],3)</f>
        <v>Finan-854</v>
      </c>
      <c r="R2029" s="26" t="str">
        <f>LEFT(Table1[[#This Row],[Department]],3)</f>
        <v>Fin</v>
      </c>
      <c r="S2029" s="37">
        <f>_xlfn.XLOOKUP(Table1[[#This Row],[City]],Table2[City],Table2[Bonus %])</f>
        <v>6</v>
      </c>
      <c r="U2029" s="48" t="str">
        <v xml:space="preserve">Gayathri </v>
      </c>
      <c r="V2029" s="48" t="str">
        <v>Iyer</v>
      </c>
    </row>
    <row r="2030" spans="1:22" x14ac:dyDescent="0.35">
      <c r="A2030" s="7" t="s">
        <v>985</v>
      </c>
      <c r="B2030" s="40" t="str">
        <f>LEFT(Table1[[#This Row],[Employee Name]],FIND(" ",Table1[[#This Row],[Employee Name]]))</f>
        <v xml:space="preserve">Arjun </v>
      </c>
      <c r="C2030" s="40" t="str">
        <f>RIGHT(Table1[[#This Row],[Employee Name]],LEN(Table1[[#This Row],[Employee Name]])-FIND(" ",Table1[[#This Row],[Employee Name]]))</f>
        <v>Mehta</v>
      </c>
      <c r="D2030" s="22">
        <f>Table1[[#This Row],[Basic Salary]]+Table1[[#This Row],[Bonus]]</f>
        <v>99843</v>
      </c>
      <c r="E2030" s="8">
        <v>93</v>
      </c>
      <c r="F2030" s="45">
        <v>77</v>
      </c>
      <c r="G2030" s="8" t="str" cm="1">
        <f t="array" ref="G2030">_xlfn.IFS(Table1[[#This Row],[Performance Score]]&gt;=80,"Excellent",Table1[[#This Row],[Performance Score]]&gt;=60,"Good",Table1[[#This Row],[Performance Score]]&gt;=40,"Need Improvement")</f>
        <v>Good</v>
      </c>
      <c r="H2030" s="29">
        <f>Table1[[#This Row],[Bonus]]/Table1[[#This Row],[Basic Salary]]</f>
        <v>0.14518552503297585</v>
      </c>
      <c r="I2030" s="8">
        <f ca="1">DATEDIF(Table1[[#This Row],[Date of Birth]],TODAY(),"y")</f>
        <v>37</v>
      </c>
      <c r="J2030" s="33">
        <v>44967</v>
      </c>
      <c r="K2030" s="33" t="str" cm="1">
        <f t="array" aca="1" ref="K2030" ca="1">_xlfn.IFS(L2030&lt;3,"Junior",L2030&lt;=7,"Mid-Level",L2030&gt;7,"Senior")</f>
        <v>Mid-Level</v>
      </c>
      <c r="L2030" s="45">
        <f ca="1">INT(YEARFRAC(Table1[[#This Row],[Joining Date]],TODAY(),1))</f>
        <v>3</v>
      </c>
      <c r="M2030" s="25" t="str">
        <f t="shared" ca="1" si="31"/>
        <v>No</v>
      </c>
      <c r="N2030" s="25">
        <f>YEAR(Table1[[#This Row],[Joining Date]])</f>
        <v>2023</v>
      </c>
      <c r="O2030" s="45">
        <f>MONTH(Table1[[#This Row],[Joining Date]])</f>
        <v>2</v>
      </c>
      <c r="P2030" s="25">
        <f ca="1">NETWORKDAYS(Table1[[#This Row],[Joining Date]],TODAY())</f>
        <v>882</v>
      </c>
      <c r="Q2030" s="25" t="str">
        <f>LEFT(Table1[[#This Row],[Department]],5)&amp;"-"&amp;RIGHT(Table1[[#This Row],[Employee ID]],3)</f>
        <v>Finan-929</v>
      </c>
      <c r="R2030" s="25" t="str">
        <f>LEFT(Table1[[#This Row],[Department]],3)</f>
        <v>Fin</v>
      </c>
      <c r="S2030" s="36">
        <f>_xlfn.XLOOKUP(Table1[[#This Row],[City]],Table2[City],Table2[Bonus %])</f>
        <v>5</v>
      </c>
      <c r="U2030" s="48" t="str">
        <v xml:space="preserve">Arjun </v>
      </c>
      <c r="V2030" s="48" t="str">
        <v>Mehta</v>
      </c>
    </row>
    <row r="2031" spans="1:22" x14ac:dyDescent="0.35">
      <c r="A2031" s="9" t="s">
        <v>2772</v>
      </c>
      <c r="B2031" s="41" t="str">
        <f>LEFT(Table1[[#This Row],[Employee Name]],FIND(" ",Table1[[#This Row],[Employee Name]]))</f>
        <v xml:space="preserve">Meera </v>
      </c>
      <c r="C2031" s="41" t="str">
        <f>RIGHT(Table1[[#This Row],[Employee Name]],LEN(Table1[[#This Row],[Employee Name]])-FIND(" ",Table1[[#This Row],[Employee Name]]))</f>
        <v>Joshi</v>
      </c>
      <c r="D2031" s="23">
        <f>Table1[[#This Row],[Basic Salary]]+Table1[[#This Row],[Bonus]]</f>
        <v>99805</v>
      </c>
      <c r="E2031" s="10">
        <v>76</v>
      </c>
      <c r="F2031" s="46">
        <v>91</v>
      </c>
      <c r="G2031" s="10" t="str" cm="1">
        <f t="array" ref="G2031">_xlfn.IFS(Table1[[#This Row],[Performance Score]]&gt;=80,"Excellent",Table1[[#This Row],[Performance Score]]&gt;=60,"Good",Table1[[#This Row],[Performance Score]]&gt;=40,"Need Improvement")</f>
        <v>Excellent</v>
      </c>
      <c r="H2031" s="30">
        <f>Table1[[#This Row],[Bonus]]/Table1[[#This Row],[Basic Salary]]</f>
        <v>0.20980156854188636</v>
      </c>
      <c r="I2031" s="10">
        <f ca="1">DATEDIF(Table1[[#This Row],[Date of Birth]],TODAY(),"y")</f>
        <v>15</v>
      </c>
      <c r="J2031" s="34">
        <v>43995</v>
      </c>
      <c r="K2031" s="33" t="str" cm="1">
        <f t="array" aca="1" ref="K2031" ca="1">_xlfn.IFS(L2031&lt;3,"Junior",L2031&lt;=7,"Mid-Level",L2031&gt;7,"Senior")</f>
        <v>Mid-Level</v>
      </c>
      <c r="L2031" s="46">
        <f ca="1">INT(YEARFRAC(Table1[[#This Row],[Joining Date]],TODAY(),1))</f>
        <v>6</v>
      </c>
      <c r="M2031" s="25" t="str">
        <f t="shared" ca="1" si="31"/>
        <v>Yes</v>
      </c>
      <c r="N2031" s="26">
        <f>YEAR(Table1[[#This Row],[Joining Date]])</f>
        <v>2020</v>
      </c>
      <c r="O2031" s="46">
        <f>MONTH(Table1[[#This Row],[Joining Date]])</f>
        <v>6</v>
      </c>
      <c r="P2031" s="26">
        <f ca="1">NETWORKDAYS(Table1[[#This Row],[Joining Date]],TODAY())</f>
        <v>1576</v>
      </c>
      <c r="Q2031" s="26" t="str">
        <f>LEFT(Table1[[#This Row],[Department]],5)&amp;"-"&amp;RIGHT(Table1[[#This Row],[Employee ID]],3)</f>
        <v>Marke-716</v>
      </c>
      <c r="R2031" s="26" t="str">
        <f>LEFT(Table1[[#This Row],[Department]],3)</f>
        <v>Mar</v>
      </c>
      <c r="S2031" s="37">
        <f>_xlfn.XLOOKUP(Table1[[#This Row],[City]],Table2[City],Table2[Bonus %])</f>
        <v>5</v>
      </c>
      <c r="U2031" s="48" t="str">
        <v xml:space="preserve">Meera </v>
      </c>
      <c r="V2031" s="48" t="str">
        <v>Joshi</v>
      </c>
    </row>
    <row r="2032" spans="1:22" x14ac:dyDescent="0.35">
      <c r="A2032" s="7" t="s">
        <v>753</v>
      </c>
      <c r="B2032" s="40" t="str">
        <f>LEFT(Table1[[#This Row],[Employee Name]],FIND(" ",Table1[[#This Row],[Employee Name]]))</f>
        <v xml:space="preserve">Neha </v>
      </c>
      <c r="C2032" s="40" t="str">
        <f>RIGHT(Table1[[#This Row],[Employee Name]],LEN(Table1[[#This Row],[Employee Name]])-FIND(" ",Table1[[#This Row],[Employee Name]]))</f>
        <v>Kulkarni</v>
      </c>
      <c r="D2032" s="22">
        <f>Table1[[#This Row],[Basic Salary]]+Table1[[#This Row],[Bonus]]</f>
        <v>99802</v>
      </c>
      <c r="E2032" s="8">
        <v>60</v>
      </c>
      <c r="F2032" s="45">
        <v>86</v>
      </c>
      <c r="G2032" s="8" t="str" cm="1">
        <f t="array" ref="G2032">_xlfn.IFS(Table1[[#This Row],[Performance Score]]&gt;=80,"Excellent",Table1[[#This Row],[Performance Score]]&gt;=60,"Good",Table1[[#This Row],[Performance Score]]&gt;=40,"Need Improvement")</f>
        <v>Excellent</v>
      </c>
      <c r="H2032" s="29">
        <f>Table1[[#This Row],[Bonus]]/Table1[[#This Row],[Basic Salary]]</f>
        <v>0.16516257077812152</v>
      </c>
      <c r="I2032" s="8">
        <f ca="1">DATEDIF(Table1[[#This Row],[Date of Birth]],TODAY(),"y")</f>
        <v>25</v>
      </c>
      <c r="J2032" s="33">
        <v>44428</v>
      </c>
      <c r="K2032" s="33" t="str" cm="1">
        <f t="array" aca="1" ref="K2032" ca="1">_xlfn.IFS(L2032&lt;3,"Junior",L2032&lt;=7,"Mid-Level",L2032&gt;7,"Senior")</f>
        <v>Mid-Level</v>
      </c>
      <c r="L2032" s="45">
        <f ca="1">INT(YEARFRAC(Table1[[#This Row],[Joining Date]],TODAY(),1))</f>
        <v>4</v>
      </c>
      <c r="M2032" s="25" t="str">
        <f t="shared" ca="1" si="31"/>
        <v>No</v>
      </c>
      <c r="N2032" s="25">
        <f>YEAR(Table1[[#This Row],[Joining Date]])</f>
        <v>2021</v>
      </c>
      <c r="O2032" s="45">
        <f>MONTH(Table1[[#This Row],[Joining Date]])</f>
        <v>8</v>
      </c>
      <c r="P2032" s="25">
        <f ca="1">NETWORKDAYS(Table1[[#This Row],[Joining Date]],TODAY())</f>
        <v>1267</v>
      </c>
      <c r="Q2032" s="25" t="str">
        <f>LEFT(Table1[[#This Row],[Department]],5)&amp;"-"&amp;RIGHT(Table1[[#This Row],[Employee ID]],3)</f>
        <v>Suppo-697</v>
      </c>
      <c r="R2032" s="25" t="str">
        <f>LEFT(Table1[[#This Row],[Department]],3)</f>
        <v>Sup</v>
      </c>
      <c r="S2032" s="36">
        <f>_xlfn.XLOOKUP(Table1[[#This Row],[City]],Table2[City],Table2[Bonus %])</f>
        <v>8</v>
      </c>
      <c r="U2032" s="48" t="str">
        <v xml:space="preserve">Neha </v>
      </c>
      <c r="V2032" s="48" t="str">
        <v>Kulkarni</v>
      </c>
    </row>
    <row r="2033" spans="1:22" x14ac:dyDescent="0.35">
      <c r="A2033" s="9" t="s">
        <v>1617</v>
      </c>
      <c r="B2033" s="41" t="str">
        <f>LEFT(Table1[[#This Row],[Employee Name]],FIND(" ",Table1[[#This Row],[Employee Name]]))</f>
        <v xml:space="preserve">Rohan </v>
      </c>
      <c r="C2033" s="41" t="str">
        <f>RIGHT(Table1[[#This Row],[Employee Name]],LEN(Table1[[#This Row],[Employee Name]])-FIND(" ",Table1[[#This Row],[Employee Name]]))</f>
        <v>Gupta</v>
      </c>
      <c r="D2033" s="23">
        <f>Table1[[#This Row],[Basic Salary]]+Table1[[#This Row],[Bonus]]</f>
        <v>99768</v>
      </c>
      <c r="E2033" s="10">
        <v>76</v>
      </c>
      <c r="F2033" s="46">
        <v>58</v>
      </c>
      <c r="G2033" s="10" t="str" cm="1">
        <f t="array" ref="G2033">_xlfn.IFS(Table1[[#This Row],[Performance Score]]&gt;=80,"Excellent",Table1[[#This Row],[Performance Score]]&gt;=60,"Good",Table1[[#This Row],[Performance Score]]&gt;=40,"Need Improvement")</f>
        <v>Need Improvement</v>
      </c>
      <c r="H2033" s="30">
        <f>Table1[[#This Row],[Bonus]]/Table1[[#This Row],[Basic Salary]]</f>
        <v>5.5299344192934211E-2</v>
      </c>
      <c r="I2033" s="10">
        <f ca="1">DATEDIF(Table1[[#This Row],[Date of Birth]],TODAY(),"y")</f>
        <v>35</v>
      </c>
      <c r="J2033" s="34">
        <v>45017</v>
      </c>
      <c r="K2033" s="33" t="str" cm="1">
        <f t="array" aca="1" ref="K2033" ca="1">_xlfn.IFS(L2033&lt;3,"Junior",L2033&lt;=7,"Mid-Level",L2033&gt;7,"Senior")</f>
        <v>Mid-Level</v>
      </c>
      <c r="L2033" s="46">
        <f ca="1">INT(YEARFRAC(Table1[[#This Row],[Joining Date]],TODAY(),1))</f>
        <v>3</v>
      </c>
      <c r="M2033" s="25" t="str">
        <f t="shared" ca="1" si="31"/>
        <v>No</v>
      </c>
      <c r="N2033" s="26">
        <f>YEAR(Table1[[#This Row],[Joining Date]])</f>
        <v>2023</v>
      </c>
      <c r="O2033" s="46">
        <f>MONTH(Table1[[#This Row],[Joining Date]])</f>
        <v>4</v>
      </c>
      <c r="P2033" s="26">
        <f ca="1">NETWORKDAYS(Table1[[#This Row],[Joining Date]],TODAY())</f>
        <v>846</v>
      </c>
      <c r="Q2033" s="26" t="str">
        <f>LEFT(Table1[[#This Row],[Department]],5)&amp;"-"&amp;RIGHT(Table1[[#This Row],[Employee ID]],3)</f>
        <v>Sales-561</v>
      </c>
      <c r="R2033" s="26" t="str">
        <f>LEFT(Table1[[#This Row],[Department]],3)</f>
        <v>Sal</v>
      </c>
      <c r="S2033" s="37">
        <f>_xlfn.XLOOKUP(Table1[[#This Row],[City]],Table2[City],Table2[Bonus %])</f>
        <v>5</v>
      </c>
      <c r="U2033" s="48" t="str">
        <v xml:space="preserve">Rohan </v>
      </c>
      <c r="V2033" s="48" t="str">
        <v>Gupta</v>
      </c>
    </row>
    <row r="2034" spans="1:22" x14ac:dyDescent="0.35">
      <c r="A2034" s="7" t="s">
        <v>3985</v>
      </c>
      <c r="B2034" s="40" t="str">
        <f>LEFT(Table1[[#This Row],[Employee Name]],FIND(" ",Table1[[#This Row],[Employee Name]]))</f>
        <v xml:space="preserve">Aditya </v>
      </c>
      <c r="C2034" s="40" t="str">
        <f>RIGHT(Table1[[#This Row],[Employee Name]],LEN(Table1[[#This Row],[Employee Name]])-FIND(" ",Table1[[#This Row],[Employee Name]]))</f>
        <v>Kapoor</v>
      </c>
      <c r="D2034" s="22">
        <f>Table1[[#This Row],[Basic Salary]]+Table1[[#This Row],[Bonus]]</f>
        <v>99757</v>
      </c>
      <c r="E2034" s="8">
        <v>69</v>
      </c>
      <c r="F2034" s="45">
        <v>55</v>
      </c>
      <c r="G2034" s="8" t="str" cm="1">
        <f t="array" ref="G2034">_xlfn.IFS(Table1[[#This Row],[Performance Score]]&gt;=80,"Excellent",Table1[[#This Row],[Performance Score]]&gt;=60,"Good",Table1[[#This Row],[Performance Score]]&gt;=40,"Need Improvement")</f>
        <v>Need Improvement</v>
      </c>
      <c r="H2034" s="29">
        <f>Table1[[#This Row],[Bonus]]/Table1[[#This Row],[Basic Salary]]</f>
        <v>0.10726693527799053</v>
      </c>
      <c r="I2034" s="8">
        <f ca="1">DATEDIF(Table1[[#This Row],[Date of Birth]],TODAY(),"y")</f>
        <v>35</v>
      </c>
      <c r="J2034" s="33">
        <v>44017</v>
      </c>
      <c r="K2034" s="33" t="str" cm="1">
        <f t="array" aca="1" ref="K2034" ca="1">_xlfn.IFS(L2034&lt;3,"Junior",L2034&lt;=7,"Mid-Level",L2034&gt;7,"Senior")</f>
        <v>Mid-Level</v>
      </c>
      <c r="L2034" s="45">
        <f ca="1">INT(YEARFRAC(Table1[[#This Row],[Joining Date]],TODAY(),1))</f>
        <v>5</v>
      </c>
      <c r="M2034" s="25" t="str">
        <f t="shared" ca="1" si="31"/>
        <v>No</v>
      </c>
      <c r="N2034" s="25">
        <f>YEAR(Table1[[#This Row],[Joining Date]])</f>
        <v>2020</v>
      </c>
      <c r="O2034" s="45">
        <f>MONTH(Table1[[#This Row],[Joining Date]])</f>
        <v>7</v>
      </c>
      <c r="P2034" s="25">
        <f ca="1">NETWORKDAYS(Table1[[#This Row],[Joining Date]],TODAY())</f>
        <v>1561</v>
      </c>
      <c r="Q2034" s="25" t="str">
        <f>LEFT(Table1[[#This Row],[Department]],5)&amp;"-"&amp;RIGHT(Table1[[#This Row],[Employee ID]],3)</f>
        <v>Sales-929</v>
      </c>
      <c r="R2034" s="25" t="str">
        <f>LEFT(Table1[[#This Row],[Department]],3)</f>
        <v>Sal</v>
      </c>
      <c r="S2034" s="36">
        <f>_xlfn.XLOOKUP(Table1[[#This Row],[City]],Table2[City],Table2[Bonus %])</f>
        <v>6</v>
      </c>
      <c r="U2034" s="48" t="str">
        <v xml:space="preserve">Aditya </v>
      </c>
      <c r="V2034" s="48" t="str">
        <v>Kapoor</v>
      </c>
    </row>
    <row r="2035" spans="1:22" x14ac:dyDescent="0.35">
      <c r="A2035" s="9" t="s">
        <v>3618</v>
      </c>
      <c r="B2035" s="41" t="str">
        <f>LEFT(Table1[[#This Row],[Employee Name]],FIND(" ",Table1[[#This Row],[Employee Name]]))</f>
        <v xml:space="preserve">Rohan </v>
      </c>
      <c r="C2035" s="41" t="str">
        <f>RIGHT(Table1[[#This Row],[Employee Name]],LEN(Table1[[#This Row],[Employee Name]])-FIND(" ",Table1[[#This Row],[Employee Name]]))</f>
        <v>Gupta</v>
      </c>
      <c r="D2035" s="23">
        <f>Table1[[#This Row],[Basic Salary]]+Table1[[#This Row],[Bonus]]</f>
        <v>99753</v>
      </c>
      <c r="E2035" s="10">
        <v>63</v>
      </c>
      <c r="F2035" s="46">
        <v>100</v>
      </c>
      <c r="G2035" s="10" t="str" cm="1">
        <f t="array" ref="G2035">_xlfn.IFS(Table1[[#This Row],[Performance Score]]&gt;=80,"Excellent",Table1[[#This Row],[Performance Score]]&gt;=60,"Good",Table1[[#This Row],[Performance Score]]&gt;=40,"Need Improvement")</f>
        <v>Excellent</v>
      </c>
      <c r="H2035" s="30">
        <f>Table1[[#This Row],[Bonus]]/Table1[[#This Row],[Basic Salary]]</f>
        <v>0.36296933923594032</v>
      </c>
      <c r="I2035" s="10">
        <f ca="1">DATEDIF(Table1[[#This Row],[Date of Birth]],TODAY(),"y")</f>
        <v>22</v>
      </c>
      <c r="J2035" s="34">
        <v>42954</v>
      </c>
      <c r="K2035" s="33" t="str" cm="1">
        <f t="array" aca="1" ref="K2035" ca="1">_xlfn.IFS(L2035&lt;3,"Junior",L2035&lt;=7,"Mid-Level",L2035&gt;7,"Senior")</f>
        <v>Senior</v>
      </c>
      <c r="L2035" s="46">
        <f ca="1">INT(YEARFRAC(Table1[[#This Row],[Joining Date]],TODAY(),1))</f>
        <v>8</v>
      </c>
      <c r="M2035" s="25" t="str">
        <f t="shared" ca="1" si="31"/>
        <v>Yes</v>
      </c>
      <c r="N2035" s="26">
        <f>YEAR(Table1[[#This Row],[Joining Date]])</f>
        <v>2017</v>
      </c>
      <c r="O2035" s="46">
        <f>MONTH(Table1[[#This Row],[Joining Date]])</f>
        <v>8</v>
      </c>
      <c r="P2035" s="26">
        <f ca="1">NETWORKDAYS(Table1[[#This Row],[Joining Date]],TODAY())</f>
        <v>2321</v>
      </c>
      <c r="Q2035" s="26" t="str">
        <f>LEFT(Table1[[#This Row],[Department]],5)&amp;"-"&amp;RIGHT(Table1[[#This Row],[Employee ID]],3)</f>
        <v>Suppo-562</v>
      </c>
      <c r="R2035" s="26" t="str">
        <f>LEFT(Table1[[#This Row],[Department]],3)</f>
        <v>Sup</v>
      </c>
      <c r="S2035" s="37">
        <f>_xlfn.XLOOKUP(Table1[[#This Row],[City]],Table2[City],Table2[Bonus %])</f>
        <v>4</v>
      </c>
      <c r="U2035" s="48" t="str">
        <v xml:space="preserve">Rohan </v>
      </c>
      <c r="V2035" s="48" t="str">
        <v>Gupta</v>
      </c>
    </row>
    <row r="2036" spans="1:22" x14ac:dyDescent="0.35">
      <c r="A2036" s="7" t="s">
        <v>4050</v>
      </c>
      <c r="B2036" s="40" t="str">
        <f>LEFT(Table1[[#This Row],[Employee Name]],FIND(" ",Table1[[#This Row],[Employee Name]]))</f>
        <v xml:space="preserve">Neha </v>
      </c>
      <c r="C2036" s="40" t="str">
        <f>RIGHT(Table1[[#This Row],[Employee Name]],LEN(Table1[[#This Row],[Employee Name]])-FIND(" ",Table1[[#This Row],[Employee Name]]))</f>
        <v>Kulkarni</v>
      </c>
      <c r="D2036" s="22">
        <f>Table1[[#This Row],[Basic Salary]]+Table1[[#This Row],[Bonus]]</f>
        <v>99750</v>
      </c>
      <c r="E2036" s="8">
        <v>99</v>
      </c>
      <c r="F2036" s="45">
        <v>62</v>
      </c>
      <c r="G2036" s="8" t="str" cm="1">
        <f t="array" ref="G2036">_xlfn.IFS(Table1[[#This Row],[Performance Score]]&gt;=80,"Excellent",Table1[[#This Row],[Performance Score]]&gt;=60,"Good",Table1[[#This Row],[Performance Score]]&gt;=40,"Need Improvement")</f>
        <v>Good</v>
      </c>
      <c r="H2036" s="29">
        <f>Table1[[#This Row],[Bonus]]/Table1[[#This Row],[Basic Salary]]</f>
        <v>0.39619842114103354</v>
      </c>
      <c r="I2036" s="8">
        <f ca="1">DATEDIF(Table1[[#This Row],[Date of Birth]],TODAY(),"y")</f>
        <v>15</v>
      </c>
      <c r="J2036" s="33">
        <v>44481</v>
      </c>
      <c r="K2036" s="33" t="str" cm="1">
        <f t="array" aca="1" ref="K2036" ca="1">_xlfn.IFS(L2036&lt;3,"Junior",L2036&lt;=7,"Mid-Level",L2036&gt;7,"Senior")</f>
        <v>Mid-Level</v>
      </c>
      <c r="L2036" s="45">
        <f ca="1">INT(YEARFRAC(Table1[[#This Row],[Joining Date]],TODAY(),1))</f>
        <v>4</v>
      </c>
      <c r="M2036" s="25" t="str">
        <f t="shared" ca="1" si="31"/>
        <v>No</v>
      </c>
      <c r="N2036" s="25">
        <f>YEAR(Table1[[#This Row],[Joining Date]])</f>
        <v>2021</v>
      </c>
      <c r="O2036" s="45">
        <f>MONTH(Table1[[#This Row],[Joining Date]])</f>
        <v>10</v>
      </c>
      <c r="P2036" s="25">
        <f ca="1">NETWORKDAYS(Table1[[#This Row],[Joining Date]],TODAY())</f>
        <v>1230</v>
      </c>
      <c r="Q2036" s="25" t="str">
        <f>LEFT(Table1[[#This Row],[Department]],5)&amp;"-"&amp;RIGHT(Table1[[#This Row],[Employee ID]],3)</f>
        <v>Sales-994</v>
      </c>
      <c r="R2036" s="25" t="str">
        <f>LEFT(Table1[[#This Row],[Department]],3)</f>
        <v>Sal</v>
      </c>
      <c r="S2036" s="36">
        <f>_xlfn.XLOOKUP(Table1[[#This Row],[City]],Table2[City],Table2[Bonus %])</f>
        <v>5</v>
      </c>
      <c r="U2036" s="48" t="str">
        <v xml:space="preserve">Neha </v>
      </c>
      <c r="V2036" s="48" t="str">
        <v>Kulkarni</v>
      </c>
    </row>
    <row r="2037" spans="1:22" x14ac:dyDescent="0.35">
      <c r="A2037" s="9" t="s">
        <v>1036</v>
      </c>
      <c r="B2037" s="41" t="str">
        <f>LEFT(Table1[[#This Row],[Employee Name]],FIND(" ",Table1[[#This Row],[Employee Name]]))</f>
        <v xml:space="preserve">Kavya </v>
      </c>
      <c r="C2037" s="41" t="str">
        <f>RIGHT(Table1[[#This Row],[Employee Name]],LEN(Table1[[#This Row],[Employee Name]])-FIND(" ",Table1[[#This Row],[Employee Name]]))</f>
        <v>Nair</v>
      </c>
      <c r="D2037" s="23">
        <f>Table1[[#This Row],[Basic Salary]]+Table1[[#This Row],[Bonus]]</f>
        <v>99725</v>
      </c>
      <c r="E2037" s="10">
        <v>92</v>
      </c>
      <c r="F2037" s="46">
        <v>100</v>
      </c>
      <c r="G2037" s="10" t="str" cm="1">
        <f t="array" ref="G2037">_xlfn.IFS(Table1[[#This Row],[Performance Score]]&gt;=80,"Excellent",Table1[[#This Row],[Performance Score]]&gt;=60,"Good",Table1[[#This Row],[Performance Score]]&gt;=40,"Need Improvement")</f>
        <v>Excellent</v>
      </c>
      <c r="H2037" s="30">
        <f>Table1[[#This Row],[Bonus]]/Table1[[#This Row],[Basic Salary]]</f>
        <v>0.12351006061152295</v>
      </c>
      <c r="I2037" s="10">
        <f ca="1">DATEDIF(Table1[[#This Row],[Date of Birth]],TODAY(),"y")</f>
        <v>37</v>
      </c>
      <c r="J2037" s="34">
        <v>42555</v>
      </c>
      <c r="K2037" s="33" t="str" cm="1">
        <f t="array" aca="1" ref="K2037" ca="1">_xlfn.IFS(L2037&lt;3,"Junior",L2037&lt;=7,"Mid-Level",L2037&gt;7,"Senior")</f>
        <v>Senior</v>
      </c>
      <c r="L2037" s="46">
        <f ca="1">INT(YEARFRAC(Table1[[#This Row],[Joining Date]],TODAY(),1))</f>
        <v>9</v>
      </c>
      <c r="M2037" s="25" t="str">
        <f t="shared" ca="1" si="31"/>
        <v>Yes</v>
      </c>
      <c r="N2037" s="26">
        <f>YEAR(Table1[[#This Row],[Joining Date]])</f>
        <v>2016</v>
      </c>
      <c r="O2037" s="46">
        <f>MONTH(Table1[[#This Row],[Joining Date]])</f>
        <v>7</v>
      </c>
      <c r="P2037" s="26">
        <f ca="1">NETWORKDAYS(Table1[[#This Row],[Joining Date]],TODAY())</f>
        <v>2606</v>
      </c>
      <c r="Q2037" s="26" t="str">
        <f>LEFT(Table1[[#This Row],[Department]],5)&amp;"-"&amp;RIGHT(Table1[[#This Row],[Employee ID]],3)</f>
        <v>Finan-980</v>
      </c>
      <c r="R2037" s="26" t="str">
        <f>LEFT(Table1[[#This Row],[Department]],3)</f>
        <v>Fin</v>
      </c>
      <c r="S2037" s="37">
        <f>_xlfn.XLOOKUP(Table1[[#This Row],[City]],Table2[City],Table2[Bonus %])</f>
        <v>5</v>
      </c>
      <c r="U2037" s="48" t="str">
        <v xml:space="preserve">Kavya </v>
      </c>
      <c r="V2037" s="48" t="str">
        <v>Nair</v>
      </c>
    </row>
    <row r="2038" spans="1:22" x14ac:dyDescent="0.35">
      <c r="A2038" s="7" t="s">
        <v>4018</v>
      </c>
      <c r="B2038" s="40" t="str">
        <f>LEFT(Table1[[#This Row],[Employee Name]],FIND(" ",Table1[[#This Row],[Employee Name]]))</f>
        <v xml:space="preserve">Tarun </v>
      </c>
      <c r="C2038" s="40" t="str">
        <f>RIGHT(Table1[[#This Row],[Employee Name]],LEN(Table1[[#This Row],[Employee Name]])-FIND(" ",Table1[[#This Row],[Employee Name]]))</f>
        <v>Verma</v>
      </c>
      <c r="D2038" s="22">
        <f>Table1[[#This Row],[Basic Salary]]+Table1[[#This Row],[Bonus]]</f>
        <v>99720</v>
      </c>
      <c r="E2038" s="8">
        <v>65</v>
      </c>
      <c r="F2038" s="45">
        <v>47</v>
      </c>
      <c r="G2038" s="8" t="str" cm="1">
        <f t="array" ref="G2038">_xlfn.IFS(Table1[[#This Row],[Performance Score]]&gt;=80,"Excellent",Table1[[#This Row],[Performance Score]]&gt;=60,"Good",Table1[[#This Row],[Performance Score]]&gt;=40,"Need Improvement")</f>
        <v>Need Improvement</v>
      </c>
      <c r="H2038" s="29">
        <f>Table1[[#This Row],[Bonus]]/Table1[[#This Row],[Basic Salary]]</f>
        <v>0.25720193144139486</v>
      </c>
      <c r="I2038" s="8">
        <f ca="1">DATEDIF(Table1[[#This Row],[Date of Birth]],TODAY(),"y")</f>
        <v>21</v>
      </c>
      <c r="J2038" s="33">
        <v>44310</v>
      </c>
      <c r="K2038" s="33" t="str" cm="1">
        <f t="array" aca="1" ref="K2038" ca="1">_xlfn.IFS(L2038&lt;3,"Junior",L2038&lt;=7,"Mid-Level",L2038&gt;7,"Senior")</f>
        <v>Mid-Level</v>
      </c>
      <c r="L2038" s="45">
        <f ca="1">INT(YEARFRAC(Table1[[#This Row],[Joining Date]],TODAY(),1))</f>
        <v>5</v>
      </c>
      <c r="M2038" s="25" t="str">
        <f t="shared" ca="1" si="31"/>
        <v>No</v>
      </c>
      <c r="N2038" s="25">
        <f>YEAR(Table1[[#This Row],[Joining Date]])</f>
        <v>2021</v>
      </c>
      <c r="O2038" s="45">
        <f>MONTH(Table1[[#This Row],[Joining Date]])</f>
        <v>4</v>
      </c>
      <c r="P2038" s="25">
        <f ca="1">NETWORKDAYS(Table1[[#This Row],[Joining Date]],TODAY())</f>
        <v>1351</v>
      </c>
      <c r="Q2038" s="25" t="str">
        <f>LEFT(Table1[[#This Row],[Department]],5)&amp;"-"&amp;RIGHT(Table1[[#This Row],[Employee ID]],3)</f>
        <v>Marke-962</v>
      </c>
      <c r="R2038" s="25" t="str">
        <f>LEFT(Table1[[#This Row],[Department]],3)</f>
        <v>Mar</v>
      </c>
      <c r="S2038" s="36">
        <f>_xlfn.XLOOKUP(Table1[[#This Row],[City]],Table2[City],Table2[Bonus %])</f>
        <v>5</v>
      </c>
      <c r="U2038" s="48" t="str">
        <v xml:space="preserve">Tarun </v>
      </c>
      <c r="V2038" s="48" t="str">
        <v>Verma</v>
      </c>
    </row>
    <row r="2039" spans="1:22" x14ac:dyDescent="0.35">
      <c r="A2039" s="9" t="s">
        <v>2072</v>
      </c>
      <c r="B2039" s="41" t="str">
        <f>LEFT(Table1[[#This Row],[Employee Name]],FIND(" ",Table1[[#This Row],[Employee Name]]))</f>
        <v xml:space="preserve">Krishna </v>
      </c>
      <c r="C2039" s="41" t="str">
        <f>RIGHT(Table1[[#This Row],[Employee Name]],LEN(Table1[[#This Row],[Employee Name]])-FIND(" ",Table1[[#This Row],[Employee Name]]))</f>
        <v>Chaitanya</v>
      </c>
      <c r="D2039" s="23">
        <f>Table1[[#This Row],[Basic Salary]]+Table1[[#This Row],[Bonus]]</f>
        <v>99692</v>
      </c>
      <c r="E2039" s="10">
        <v>61</v>
      </c>
      <c r="F2039" s="46">
        <v>52</v>
      </c>
      <c r="G2039" s="10" t="str" cm="1">
        <f t="array" ref="G2039">_xlfn.IFS(Table1[[#This Row],[Performance Score]]&gt;=80,"Excellent",Table1[[#This Row],[Performance Score]]&gt;=60,"Good",Table1[[#This Row],[Performance Score]]&gt;=40,"Need Improvement")</f>
        <v>Need Improvement</v>
      </c>
      <c r="H2039" s="30">
        <f>Table1[[#This Row],[Bonus]]/Table1[[#This Row],[Basic Salary]]</f>
        <v>0.11848851690208793</v>
      </c>
      <c r="I2039" s="10">
        <f ca="1">DATEDIF(Table1[[#This Row],[Date of Birth]],TODAY(),"y")</f>
        <v>39</v>
      </c>
      <c r="J2039" s="34">
        <v>44784</v>
      </c>
      <c r="K2039" s="33" t="str" cm="1">
        <f t="array" aca="1" ref="K2039" ca="1">_xlfn.IFS(L2039&lt;3,"Junior",L2039&lt;=7,"Mid-Level",L2039&gt;7,"Senior")</f>
        <v>Mid-Level</v>
      </c>
      <c r="L2039" s="46">
        <f ca="1">INT(YEARFRAC(Table1[[#This Row],[Joining Date]],TODAY(),1))</f>
        <v>3</v>
      </c>
      <c r="M2039" s="25" t="str">
        <f t="shared" ca="1" si="31"/>
        <v>No</v>
      </c>
      <c r="N2039" s="26">
        <f>YEAR(Table1[[#This Row],[Joining Date]])</f>
        <v>2022</v>
      </c>
      <c r="O2039" s="46">
        <f>MONTH(Table1[[#This Row],[Joining Date]])</f>
        <v>8</v>
      </c>
      <c r="P2039" s="26">
        <f ca="1">NETWORKDAYS(Table1[[#This Row],[Joining Date]],TODAY())</f>
        <v>1013</v>
      </c>
      <c r="Q2039" s="26" t="str">
        <f>LEFT(Table1[[#This Row],[Department]],5)&amp;"-"&amp;RIGHT(Table1[[#This Row],[Employee ID]],3)</f>
        <v>Marke-016</v>
      </c>
      <c r="R2039" s="26" t="str">
        <f>LEFT(Table1[[#This Row],[Department]],3)</f>
        <v>Mar</v>
      </c>
      <c r="S2039" s="37">
        <f>_xlfn.XLOOKUP(Table1[[#This Row],[City]],Table2[City],Table2[Bonus %])</f>
        <v>5</v>
      </c>
      <c r="U2039" s="48" t="str">
        <v xml:space="preserve">Krishna </v>
      </c>
      <c r="V2039" s="48" t="str">
        <v>Chaitanya</v>
      </c>
    </row>
    <row r="2040" spans="1:22" x14ac:dyDescent="0.35">
      <c r="A2040" s="7" t="s">
        <v>4831</v>
      </c>
      <c r="B2040" s="40" t="str">
        <f>LEFT(Table1[[#This Row],[Employee Name]],FIND(" ",Table1[[#This Row],[Employee Name]]))</f>
        <v xml:space="preserve">Gayathri </v>
      </c>
      <c r="C2040" s="40" t="str">
        <f>RIGHT(Table1[[#This Row],[Employee Name]],LEN(Table1[[#This Row],[Employee Name]])-FIND(" ",Table1[[#This Row],[Employee Name]]))</f>
        <v>Iyer</v>
      </c>
      <c r="D2040" s="22">
        <f>Table1[[#This Row],[Basic Salary]]+Table1[[#This Row],[Bonus]]</f>
        <v>99609</v>
      </c>
      <c r="E2040" s="8">
        <v>85</v>
      </c>
      <c r="F2040" s="45">
        <v>91</v>
      </c>
      <c r="G2040" s="8" t="str" cm="1">
        <f t="array" ref="G2040">_xlfn.IFS(Table1[[#This Row],[Performance Score]]&gt;=80,"Excellent",Table1[[#This Row],[Performance Score]]&gt;=60,"Good",Table1[[#This Row],[Performance Score]]&gt;=40,"Need Improvement")</f>
        <v>Excellent</v>
      </c>
      <c r="H2040" s="29">
        <f>Table1[[#This Row],[Bonus]]/Table1[[#This Row],[Basic Salary]]</f>
        <v>0.42587821008331184</v>
      </c>
      <c r="I2040" s="8">
        <f ca="1">DATEDIF(Table1[[#This Row],[Date of Birth]],TODAY(),"y")</f>
        <v>39</v>
      </c>
      <c r="J2040" s="33">
        <v>44754</v>
      </c>
      <c r="K2040" s="33" t="str" cm="1">
        <f t="array" aca="1" ref="K2040" ca="1">_xlfn.IFS(L2040&lt;3,"Junior",L2040&lt;=7,"Mid-Level",L2040&gt;7,"Senior")</f>
        <v>Mid-Level</v>
      </c>
      <c r="L2040" s="45">
        <f ca="1">INT(YEARFRAC(Table1[[#This Row],[Joining Date]],TODAY(),1))</f>
        <v>3</v>
      </c>
      <c r="M2040" s="25" t="str">
        <f t="shared" ca="1" si="31"/>
        <v>No</v>
      </c>
      <c r="N2040" s="25">
        <f>YEAR(Table1[[#This Row],[Joining Date]])</f>
        <v>2022</v>
      </c>
      <c r="O2040" s="45">
        <f>MONTH(Table1[[#This Row],[Joining Date]])</f>
        <v>7</v>
      </c>
      <c r="P2040" s="25">
        <f ca="1">NETWORKDAYS(Table1[[#This Row],[Joining Date]],TODAY())</f>
        <v>1035</v>
      </c>
      <c r="Q2040" s="25" t="str">
        <f>LEFT(Table1[[#This Row],[Department]],5)&amp;"-"&amp;RIGHT(Table1[[#This Row],[Employee ID]],3)</f>
        <v>HR-775</v>
      </c>
      <c r="R2040" s="25" t="str">
        <f>LEFT(Table1[[#This Row],[Department]],3)</f>
        <v>HR</v>
      </c>
      <c r="S2040" s="36">
        <f>_xlfn.XLOOKUP(Table1[[#This Row],[City]],Table2[City],Table2[Bonus %])</f>
        <v>7</v>
      </c>
      <c r="U2040" s="48" t="str">
        <v xml:space="preserve">Gayathri </v>
      </c>
      <c r="V2040" s="48" t="str">
        <v>Iyer</v>
      </c>
    </row>
    <row r="2041" spans="1:22" x14ac:dyDescent="0.35">
      <c r="A2041" s="9" t="s">
        <v>4692</v>
      </c>
      <c r="B2041" s="41" t="str">
        <f>LEFT(Table1[[#This Row],[Employee Name]],FIND(" ",Table1[[#This Row],[Employee Name]]))</f>
        <v xml:space="preserve">Ananya </v>
      </c>
      <c r="C2041" s="41" t="str">
        <f>RIGHT(Table1[[#This Row],[Employee Name]],LEN(Table1[[#This Row],[Employee Name]])-FIND(" ",Table1[[#This Row],[Employee Name]]))</f>
        <v>Rao</v>
      </c>
      <c r="D2041" s="23">
        <f>Table1[[#This Row],[Basic Salary]]+Table1[[#This Row],[Bonus]]</f>
        <v>99592</v>
      </c>
      <c r="E2041" s="10">
        <v>87</v>
      </c>
      <c r="F2041" s="46">
        <v>88</v>
      </c>
      <c r="G2041" s="10" t="str" cm="1">
        <f t="array" ref="G2041">_xlfn.IFS(Table1[[#This Row],[Performance Score]]&gt;=80,"Excellent",Table1[[#This Row],[Performance Score]]&gt;=60,"Good",Table1[[#This Row],[Performance Score]]&gt;=40,"Need Improvement")</f>
        <v>Excellent</v>
      </c>
      <c r="H2041" s="30">
        <f>Table1[[#This Row],[Bonus]]/Table1[[#This Row],[Basic Salary]]</f>
        <v>0.1520718136177498</v>
      </c>
      <c r="I2041" s="10">
        <f ca="1">DATEDIF(Table1[[#This Row],[Date of Birth]],TODAY(),"y")</f>
        <v>19</v>
      </c>
      <c r="J2041" s="34">
        <v>45513</v>
      </c>
      <c r="K2041" s="33" t="str" cm="1">
        <f t="array" aca="1" ref="K2041" ca="1">_xlfn.IFS(L2041&lt;3,"Junior",L2041&lt;=7,"Mid-Level",L2041&gt;7,"Senior")</f>
        <v>Junior</v>
      </c>
      <c r="L2041" s="46">
        <f ca="1">INT(YEARFRAC(Table1[[#This Row],[Joining Date]],TODAY(),1))</f>
        <v>1</v>
      </c>
      <c r="M2041" s="25" t="str">
        <f t="shared" ca="1" si="31"/>
        <v>No</v>
      </c>
      <c r="N2041" s="26">
        <f>YEAR(Table1[[#This Row],[Joining Date]])</f>
        <v>2024</v>
      </c>
      <c r="O2041" s="46">
        <f>MONTH(Table1[[#This Row],[Joining Date]])</f>
        <v>8</v>
      </c>
      <c r="P2041" s="26">
        <f ca="1">NETWORKDAYS(Table1[[#This Row],[Joining Date]],TODAY())</f>
        <v>492</v>
      </c>
      <c r="Q2041" s="26" t="str">
        <f>LEFT(Table1[[#This Row],[Department]],5)&amp;"-"&amp;RIGHT(Table1[[#This Row],[Employee ID]],3)</f>
        <v>Marke-636</v>
      </c>
      <c r="R2041" s="26" t="str">
        <f>LEFT(Table1[[#This Row],[Department]],3)</f>
        <v>Mar</v>
      </c>
      <c r="S2041" s="37">
        <f>_xlfn.XLOOKUP(Table1[[#This Row],[City]],Table2[City],Table2[Bonus %])</f>
        <v>4</v>
      </c>
      <c r="U2041" s="48" t="str">
        <v xml:space="preserve">Ananya </v>
      </c>
      <c r="V2041" s="48" t="str">
        <v>Rao</v>
      </c>
    </row>
    <row r="2042" spans="1:22" x14ac:dyDescent="0.35">
      <c r="A2042" s="7" t="s">
        <v>4555</v>
      </c>
      <c r="B2042" s="40" t="str">
        <f>LEFT(Table1[[#This Row],[Employee Name]],FIND(" ",Table1[[#This Row],[Employee Name]]))</f>
        <v xml:space="preserve">Arjun </v>
      </c>
      <c r="C2042" s="40" t="str">
        <f>RIGHT(Table1[[#This Row],[Employee Name]],LEN(Table1[[#This Row],[Employee Name]])-FIND(" ",Table1[[#This Row],[Employee Name]]))</f>
        <v>Mehta</v>
      </c>
      <c r="D2042" s="22">
        <f>Table1[[#This Row],[Basic Salary]]+Table1[[#This Row],[Bonus]]</f>
        <v>99547</v>
      </c>
      <c r="E2042" s="8">
        <v>99</v>
      </c>
      <c r="F2042" s="45">
        <v>99</v>
      </c>
      <c r="G2042" s="8" t="str" cm="1">
        <f t="array" ref="G2042">_xlfn.IFS(Table1[[#This Row],[Performance Score]]&gt;=80,"Excellent",Table1[[#This Row],[Performance Score]]&gt;=60,"Good",Table1[[#This Row],[Performance Score]]&gt;=40,"Need Improvement")</f>
        <v>Excellent</v>
      </c>
      <c r="H2042" s="29">
        <f>Table1[[#This Row],[Bonus]]/Table1[[#This Row],[Basic Salary]]</f>
        <v>9.636882275846119E-2</v>
      </c>
      <c r="I2042" s="8">
        <f ca="1">DATEDIF(Table1[[#This Row],[Date of Birth]],TODAY(),"y")</f>
        <v>38</v>
      </c>
      <c r="J2042" s="33">
        <v>43767</v>
      </c>
      <c r="K2042" s="33" t="str" cm="1">
        <f t="array" aca="1" ref="K2042" ca="1">_xlfn.IFS(L2042&lt;3,"Junior",L2042&lt;=7,"Mid-Level",L2042&gt;7,"Senior")</f>
        <v>Mid-Level</v>
      </c>
      <c r="L2042" s="45">
        <f ca="1">INT(YEARFRAC(Table1[[#This Row],[Joining Date]],TODAY(),1))</f>
        <v>6</v>
      </c>
      <c r="M2042" s="25" t="str">
        <f t="shared" ca="1" si="31"/>
        <v>Yes</v>
      </c>
      <c r="N2042" s="25">
        <f>YEAR(Table1[[#This Row],[Joining Date]])</f>
        <v>2019</v>
      </c>
      <c r="O2042" s="45">
        <f>MONTH(Table1[[#This Row],[Joining Date]])</f>
        <v>10</v>
      </c>
      <c r="P2042" s="25">
        <f ca="1">NETWORKDAYS(Table1[[#This Row],[Joining Date]],TODAY())</f>
        <v>1740</v>
      </c>
      <c r="Q2042" s="25" t="str">
        <f>LEFT(Table1[[#This Row],[Department]],5)&amp;"-"&amp;RIGHT(Table1[[#This Row],[Employee ID]],3)</f>
        <v>Suppo-499</v>
      </c>
      <c r="R2042" s="25" t="str">
        <f>LEFT(Table1[[#This Row],[Department]],3)</f>
        <v>Sup</v>
      </c>
      <c r="S2042" s="36">
        <f>_xlfn.XLOOKUP(Table1[[#This Row],[City]],Table2[City],Table2[Bonus %])</f>
        <v>5</v>
      </c>
      <c r="U2042" s="48" t="str">
        <v xml:space="preserve">Arjun </v>
      </c>
      <c r="V2042" s="48" t="str">
        <v>Mehta</v>
      </c>
    </row>
    <row r="2043" spans="1:22" x14ac:dyDescent="0.35">
      <c r="A2043" s="9" t="s">
        <v>4038</v>
      </c>
      <c r="B2043" s="41" t="str">
        <f>LEFT(Table1[[#This Row],[Employee Name]],FIND(" ",Table1[[#This Row],[Employee Name]]))</f>
        <v xml:space="preserve">Aditya </v>
      </c>
      <c r="C2043" s="41" t="str">
        <f>RIGHT(Table1[[#This Row],[Employee Name]],LEN(Table1[[#This Row],[Employee Name]])-FIND(" ",Table1[[#This Row],[Employee Name]]))</f>
        <v>Kapoor</v>
      </c>
      <c r="D2043" s="23">
        <f>Table1[[#This Row],[Basic Salary]]+Table1[[#This Row],[Bonus]]</f>
        <v>99531</v>
      </c>
      <c r="E2043" s="10">
        <v>97</v>
      </c>
      <c r="F2043" s="46">
        <v>83</v>
      </c>
      <c r="G2043" s="10" t="str" cm="1">
        <f t="array" ref="G2043">_xlfn.IFS(Table1[[#This Row],[Performance Score]]&gt;=80,"Excellent",Table1[[#This Row],[Performance Score]]&gt;=60,"Good",Table1[[#This Row],[Performance Score]]&gt;=40,"Need Improvement")</f>
        <v>Excellent</v>
      </c>
      <c r="H2043" s="30">
        <f>Table1[[#This Row],[Bonus]]/Table1[[#This Row],[Basic Salary]]</f>
        <v>8.6025729156437206E-2</v>
      </c>
      <c r="I2043" s="10">
        <f ca="1">DATEDIF(Table1[[#This Row],[Date of Birth]],TODAY(),"y")</f>
        <v>16</v>
      </c>
      <c r="J2043" s="34">
        <v>44938</v>
      </c>
      <c r="K2043" s="33" t="str" cm="1">
        <f t="array" aca="1" ref="K2043" ca="1">_xlfn.IFS(L2043&lt;3,"Junior",L2043&lt;=7,"Mid-Level",L2043&gt;7,"Senior")</f>
        <v>Mid-Level</v>
      </c>
      <c r="L2043" s="46">
        <f ca="1">INT(YEARFRAC(Table1[[#This Row],[Joining Date]],TODAY(),1))</f>
        <v>3</v>
      </c>
      <c r="M2043" s="25" t="str">
        <f t="shared" ca="1" si="31"/>
        <v>No</v>
      </c>
      <c r="N2043" s="26">
        <f>YEAR(Table1[[#This Row],[Joining Date]])</f>
        <v>2023</v>
      </c>
      <c r="O2043" s="46">
        <f>MONTH(Table1[[#This Row],[Joining Date]])</f>
        <v>1</v>
      </c>
      <c r="P2043" s="26">
        <f ca="1">NETWORKDAYS(Table1[[#This Row],[Joining Date]],TODAY())</f>
        <v>903</v>
      </c>
      <c r="Q2043" s="26" t="str">
        <f>LEFT(Table1[[#This Row],[Department]],5)&amp;"-"&amp;RIGHT(Table1[[#This Row],[Employee ID]],3)</f>
        <v>Suppo-982</v>
      </c>
      <c r="R2043" s="26" t="str">
        <f>LEFT(Table1[[#This Row],[Department]],3)</f>
        <v>Sup</v>
      </c>
      <c r="S2043" s="37">
        <f>_xlfn.XLOOKUP(Table1[[#This Row],[City]],Table2[City],Table2[Bonus %])</f>
        <v>6</v>
      </c>
      <c r="U2043" s="48" t="str">
        <v xml:space="preserve">Aditya </v>
      </c>
      <c r="V2043" s="48" t="str">
        <v>Kapoor</v>
      </c>
    </row>
    <row r="2044" spans="1:22" x14ac:dyDescent="0.35">
      <c r="A2044" s="7" t="s">
        <v>3030</v>
      </c>
      <c r="B2044" s="40" t="str">
        <f>LEFT(Table1[[#This Row],[Employee Name]],FIND(" ",Table1[[#This Row],[Employee Name]]))</f>
        <v xml:space="preserve">Ravi </v>
      </c>
      <c r="C2044" s="40" t="str">
        <f>RIGHT(Table1[[#This Row],[Employee Name]],LEN(Table1[[#This Row],[Employee Name]])-FIND(" ",Table1[[#This Row],[Employee Name]]))</f>
        <v>Teja</v>
      </c>
      <c r="D2044" s="22">
        <f>Table1[[#This Row],[Basic Salary]]+Table1[[#This Row],[Bonus]]</f>
        <v>99524</v>
      </c>
      <c r="E2044" s="8">
        <v>60</v>
      </c>
      <c r="F2044" s="45">
        <v>69</v>
      </c>
      <c r="G2044" s="8" t="str" cm="1">
        <f t="array" ref="G2044">_xlfn.IFS(Table1[[#This Row],[Performance Score]]&gt;=80,"Excellent",Table1[[#This Row],[Performance Score]]&gt;=60,"Good",Table1[[#This Row],[Performance Score]]&gt;=40,"Need Improvement")</f>
        <v>Good</v>
      </c>
      <c r="H2044" s="29">
        <f>Table1[[#This Row],[Bonus]]/Table1[[#This Row],[Basic Salary]]</f>
        <v>0.3295393822806455</v>
      </c>
      <c r="I2044" s="8">
        <f ca="1">DATEDIF(Table1[[#This Row],[Date of Birth]],TODAY(),"y")</f>
        <v>35</v>
      </c>
      <c r="J2044" s="33">
        <v>43966</v>
      </c>
      <c r="K2044" s="33" t="str" cm="1">
        <f t="array" aca="1" ref="K2044" ca="1">_xlfn.IFS(L2044&lt;3,"Junior",L2044&lt;=7,"Mid-Level",L2044&gt;7,"Senior")</f>
        <v>Mid-Level</v>
      </c>
      <c r="L2044" s="45">
        <f ca="1">INT(YEARFRAC(Table1[[#This Row],[Joining Date]],TODAY(),1))</f>
        <v>6</v>
      </c>
      <c r="M2044" s="25" t="str">
        <f t="shared" ca="1" si="31"/>
        <v>Yes</v>
      </c>
      <c r="N2044" s="25">
        <f>YEAR(Table1[[#This Row],[Joining Date]])</f>
        <v>2020</v>
      </c>
      <c r="O2044" s="45">
        <f>MONTH(Table1[[#This Row],[Joining Date]])</f>
        <v>5</v>
      </c>
      <c r="P2044" s="25">
        <f ca="1">NETWORKDAYS(Table1[[#This Row],[Joining Date]],TODAY())</f>
        <v>1597</v>
      </c>
      <c r="Q2044" s="25" t="str">
        <f>LEFT(Table1[[#This Row],[Department]],5)&amp;"-"&amp;RIGHT(Table1[[#This Row],[Employee ID]],3)</f>
        <v>Marke-974</v>
      </c>
      <c r="R2044" s="25" t="str">
        <f>LEFT(Table1[[#This Row],[Department]],3)</f>
        <v>Mar</v>
      </c>
      <c r="S2044" s="36">
        <f>_xlfn.XLOOKUP(Table1[[#This Row],[City]],Table2[City],Table2[Bonus %])</f>
        <v>6</v>
      </c>
      <c r="U2044" s="48" t="str">
        <v xml:space="preserve">Ravi </v>
      </c>
      <c r="V2044" s="48" t="str">
        <v>Teja</v>
      </c>
    </row>
    <row r="2045" spans="1:22" x14ac:dyDescent="0.35">
      <c r="A2045" s="9" t="s">
        <v>4865</v>
      </c>
      <c r="B2045" s="41" t="str">
        <f>LEFT(Table1[[#This Row],[Employee Name]],FIND(" ",Table1[[#This Row],[Employee Name]]))</f>
        <v xml:space="preserve">Aarav </v>
      </c>
      <c r="C2045" s="41" t="str">
        <f>RIGHT(Table1[[#This Row],[Employee Name]],LEN(Table1[[#This Row],[Employee Name]])-FIND(" ",Table1[[#This Row],[Employee Name]]))</f>
        <v>Sharma</v>
      </c>
      <c r="D2045" s="23">
        <f>Table1[[#This Row],[Basic Salary]]+Table1[[#This Row],[Bonus]]</f>
        <v>99520</v>
      </c>
      <c r="E2045" s="10">
        <v>87</v>
      </c>
      <c r="F2045" s="46">
        <v>72</v>
      </c>
      <c r="G2045" s="10" t="str" cm="1">
        <f t="array" ref="G2045">_xlfn.IFS(Table1[[#This Row],[Performance Score]]&gt;=80,"Excellent",Table1[[#This Row],[Performance Score]]&gt;=60,"Good",Table1[[#This Row],[Performance Score]]&gt;=40,"Need Improvement")</f>
        <v>Good</v>
      </c>
      <c r="H2045" s="30">
        <f>Table1[[#This Row],[Bonus]]/Table1[[#This Row],[Basic Salary]]</f>
        <v>0.21241654890112568</v>
      </c>
      <c r="I2045" s="10">
        <f ca="1">DATEDIF(Table1[[#This Row],[Date of Birth]],TODAY(),"y")</f>
        <v>21</v>
      </c>
      <c r="J2045" s="34">
        <v>43009</v>
      </c>
      <c r="K2045" s="33" t="str" cm="1">
        <f t="array" aca="1" ref="K2045" ca="1">_xlfn.IFS(L2045&lt;3,"Junior",L2045&lt;=7,"Mid-Level",L2045&gt;7,"Senior")</f>
        <v>Senior</v>
      </c>
      <c r="L2045" s="46">
        <f ca="1">INT(YEARFRAC(Table1[[#This Row],[Joining Date]],TODAY(),1))</f>
        <v>8</v>
      </c>
      <c r="M2045" s="25" t="str">
        <f t="shared" ca="1" si="31"/>
        <v>Yes</v>
      </c>
      <c r="N2045" s="26">
        <f>YEAR(Table1[[#This Row],[Joining Date]])</f>
        <v>2017</v>
      </c>
      <c r="O2045" s="46">
        <f>MONTH(Table1[[#This Row],[Joining Date]])</f>
        <v>10</v>
      </c>
      <c r="P2045" s="26">
        <f ca="1">NETWORKDAYS(Table1[[#This Row],[Joining Date]],TODAY())</f>
        <v>2281</v>
      </c>
      <c r="Q2045" s="26" t="str">
        <f>LEFT(Table1[[#This Row],[Department]],5)&amp;"-"&amp;RIGHT(Table1[[#This Row],[Employee ID]],3)</f>
        <v>Suppo-809</v>
      </c>
      <c r="R2045" s="26" t="str">
        <f>LEFT(Table1[[#This Row],[Department]],3)</f>
        <v>Sup</v>
      </c>
      <c r="S2045" s="37">
        <f>_xlfn.XLOOKUP(Table1[[#This Row],[City]],Table2[City],Table2[Bonus %])</f>
        <v>6</v>
      </c>
      <c r="U2045" s="48" t="str">
        <v xml:space="preserve">Aarav </v>
      </c>
      <c r="V2045" s="48" t="str">
        <v>Sharma</v>
      </c>
    </row>
    <row r="2046" spans="1:22" x14ac:dyDescent="0.35">
      <c r="A2046" s="7" t="s">
        <v>1174</v>
      </c>
      <c r="B2046" s="40" t="str">
        <f>LEFT(Table1[[#This Row],[Employee Name]],FIND(" ",Table1[[#This Row],[Employee Name]]))</f>
        <v xml:space="preserve">Rohan </v>
      </c>
      <c r="C2046" s="40" t="str">
        <f>RIGHT(Table1[[#This Row],[Employee Name]],LEN(Table1[[#This Row],[Employee Name]])-FIND(" ",Table1[[#This Row],[Employee Name]]))</f>
        <v>Gupta</v>
      </c>
      <c r="D2046" s="22">
        <f>Table1[[#This Row],[Basic Salary]]+Table1[[#This Row],[Bonus]]</f>
        <v>99509</v>
      </c>
      <c r="E2046" s="8">
        <v>79</v>
      </c>
      <c r="F2046" s="45">
        <v>50</v>
      </c>
      <c r="G2046" s="8" t="str" cm="1">
        <f t="array" ref="G2046">_xlfn.IFS(Table1[[#This Row],[Performance Score]]&gt;=80,"Excellent",Table1[[#This Row],[Performance Score]]&gt;=60,"Good",Table1[[#This Row],[Performance Score]]&gt;=40,"Need Improvement")</f>
        <v>Need Improvement</v>
      </c>
      <c r="H2046" s="29">
        <f>Table1[[#This Row],[Bonus]]/Table1[[#This Row],[Basic Salary]]</f>
        <v>0.42503830786635927</v>
      </c>
      <c r="I2046" s="8">
        <f ca="1">DATEDIF(Table1[[#This Row],[Date of Birth]],TODAY(),"y")</f>
        <v>27</v>
      </c>
      <c r="J2046" s="33">
        <v>42383</v>
      </c>
      <c r="K2046" s="33" t="str" cm="1">
        <f t="array" aca="1" ref="K2046" ca="1">_xlfn.IFS(L2046&lt;3,"Junior",L2046&lt;=7,"Mid-Level",L2046&gt;7,"Senior")</f>
        <v>Senior</v>
      </c>
      <c r="L2046" s="45">
        <f ca="1">INT(YEARFRAC(Table1[[#This Row],[Joining Date]],TODAY(),1))</f>
        <v>10</v>
      </c>
      <c r="M2046" s="25" t="str">
        <f t="shared" ca="1" si="31"/>
        <v>Yes</v>
      </c>
      <c r="N2046" s="25">
        <f>YEAR(Table1[[#This Row],[Joining Date]])</f>
        <v>2016</v>
      </c>
      <c r="O2046" s="45">
        <f>MONTH(Table1[[#This Row],[Joining Date]])</f>
        <v>1</v>
      </c>
      <c r="P2046" s="25">
        <f ca="1">NETWORKDAYS(Table1[[#This Row],[Joining Date]],TODAY())</f>
        <v>2728</v>
      </c>
      <c r="Q2046" s="25" t="str">
        <f>LEFT(Table1[[#This Row],[Department]],5)&amp;"-"&amp;RIGHT(Table1[[#This Row],[Employee ID]],3)</f>
        <v>Finan-118</v>
      </c>
      <c r="R2046" s="25" t="str">
        <f>LEFT(Table1[[#This Row],[Department]],3)</f>
        <v>Fin</v>
      </c>
      <c r="S2046" s="36">
        <f>_xlfn.XLOOKUP(Table1[[#This Row],[City]],Table2[City],Table2[Bonus %])</f>
        <v>7</v>
      </c>
      <c r="U2046" s="48" t="str">
        <v xml:space="preserve">Rohan </v>
      </c>
      <c r="V2046" s="48" t="str">
        <v>Gupta</v>
      </c>
    </row>
    <row r="2047" spans="1:22" x14ac:dyDescent="0.35">
      <c r="A2047" s="9" t="s">
        <v>3797</v>
      </c>
      <c r="B2047" s="41" t="str">
        <f>LEFT(Table1[[#This Row],[Employee Name]],FIND(" ",Table1[[#This Row],[Employee Name]]))</f>
        <v xml:space="preserve">Pooja </v>
      </c>
      <c r="C2047" s="41" t="str">
        <f>RIGHT(Table1[[#This Row],[Employee Name]],LEN(Table1[[#This Row],[Employee Name]])-FIND(" ",Table1[[#This Row],[Employee Name]]))</f>
        <v>Das</v>
      </c>
      <c r="D2047" s="23">
        <f>Table1[[#This Row],[Basic Salary]]+Table1[[#This Row],[Bonus]]</f>
        <v>99477</v>
      </c>
      <c r="E2047" s="10">
        <v>89</v>
      </c>
      <c r="F2047" s="46">
        <v>53</v>
      </c>
      <c r="G2047" s="10" t="str" cm="1">
        <f t="array" ref="G2047">_xlfn.IFS(Table1[[#This Row],[Performance Score]]&gt;=80,"Excellent",Table1[[#This Row],[Performance Score]]&gt;=60,"Good",Table1[[#This Row],[Performance Score]]&gt;=40,"Need Improvement")</f>
        <v>Need Improvement</v>
      </c>
      <c r="H2047" s="30">
        <f>Table1[[#This Row],[Bonus]]/Table1[[#This Row],[Basic Salary]]</f>
        <v>0.14050354268418519</v>
      </c>
      <c r="I2047" s="10">
        <f ca="1">DATEDIF(Table1[[#This Row],[Date of Birth]],TODAY(),"y")</f>
        <v>45</v>
      </c>
      <c r="J2047" s="34">
        <v>45328</v>
      </c>
      <c r="K2047" s="33" t="str" cm="1">
        <f t="array" aca="1" ref="K2047" ca="1">_xlfn.IFS(L2047&lt;3,"Junior",L2047&lt;=7,"Mid-Level",L2047&gt;7,"Senior")</f>
        <v>Junior</v>
      </c>
      <c r="L2047" s="46">
        <f ca="1">INT(YEARFRAC(Table1[[#This Row],[Joining Date]],TODAY(),1))</f>
        <v>2</v>
      </c>
      <c r="M2047" s="25" t="str">
        <f t="shared" ca="1" si="31"/>
        <v>No</v>
      </c>
      <c r="N2047" s="26">
        <f>YEAR(Table1[[#This Row],[Joining Date]])</f>
        <v>2024</v>
      </c>
      <c r="O2047" s="46">
        <f>MONTH(Table1[[#This Row],[Joining Date]])</f>
        <v>2</v>
      </c>
      <c r="P2047" s="26">
        <f ca="1">NETWORKDAYS(Table1[[#This Row],[Joining Date]],TODAY())</f>
        <v>625</v>
      </c>
      <c r="Q2047" s="26" t="str">
        <f>LEFT(Table1[[#This Row],[Department]],5)&amp;"-"&amp;RIGHT(Table1[[#This Row],[Employee ID]],3)</f>
        <v>Marke-741</v>
      </c>
      <c r="R2047" s="26" t="str">
        <f>LEFT(Table1[[#This Row],[Department]],3)</f>
        <v>Mar</v>
      </c>
      <c r="S2047" s="37">
        <f>_xlfn.XLOOKUP(Table1[[#This Row],[City]],Table2[City],Table2[Bonus %])</f>
        <v>5</v>
      </c>
      <c r="U2047" s="48" t="str">
        <v xml:space="preserve">Pooja </v>
      </c>
      <c r="V2047" s="48" t="str">
        <v>Das</v>
      </c>
    </row>
    <row r="2048" spans="1:22" x14ac:dyDescent="0.35">
      <c r="A2048" s="7" t="s">
        <v>4495</v>
      </c>
      <c r="B2048" s="40" t="str">
        <f>LEFT(Table1[[#This Row],[Employee Name]],FIND(" ",Table1[[#This Row],[Employee Name]]))</f>
        <v xml:space="preserve">Krishna </v>
      </c>
      <c r="C2048" s="40" t="str">
        <f>RIGHT(Table1[[#This Row],[Employee Name]],LEN(Table1[[#This Row],[Employee Name]])-FIND(" ",Table1[[#This Row],[Employee Name]]))</f>
        <v>Chaitanya</v>
      </c>
      <c r="D2048" s="22">
        <f>Table1[[#This Row],[Basic Salary]]+Table1[[#This Row],[Bonus]]</f>
        <v>99475</v>
      </c>
      <c r="E2048" s="8">
        <v>100</v>
      </c>
      <c r="F2048" s="45">
        <v>71</v>
      </c>
      <c r="G2048" s="8" t="str" cm="1">
        <f t="array" ref="G2048">_xlfn.IFS(Table1[[#This Row],[Performance Score]]&gt;=80,"Excellent",Table1[[#This Row],[Performance Score]]&gt;=60,"Good",Table1[[#This Row],[Performance Score]]&gt;=40,"Need Improvement")</f>
        <v>Good</v>
      </c>
      <c r="H2048" s="29">
        <f>Table1[[#This Row],[Bonus]]/Table1[[#This Row],[Basic Salary]]</f>
        <v>0.2334771718374129</v>
      </c>
      <c r="I2048" s="8">
        <f ca="1">DATEDIF(Table1[[#This Row],[Date of Birth]],TODAY(),"y")</f>
        <v>44</v>
      </c>
      <c r="J2048" s="33">
        <v>44614</v>
      </c>
      <c r="K2048" s="33" t="str" cm="1">
        <f t="array" aca="1" ref="K2048" ca="1">_xlfn.IFS(L2048&lt;3,"Junior",L2048&lt;=7,"Mid-Level",L2048&gt;7,"Senior")</f>
        <v>Mid-Level</v>
      </c>
      <c r="L2048" s="45">
        <f ca="1">INT(YEARFRAC(Table1[[#This Row],[Joining Date]],TODAY(),1))</f>
        <v>4</v>
      </c>
      <c r="M2048" s="25" t="str">
        <f t="shared" ca="1" si="31"/>
        <v>No</v>
      </c>
      <c r="N2048" s="25">
        <f>YEAR(Table1[[#This Row],[Joining Date]])</f>
        <v>2022</v>
      </c>
      <c r="O2048" s="45">
        <f>MONTH(Table1[[#This Row],[Joining Date]])</f>
        <v>2</v>
      </c>
      <c r="P2048" s="25">
        <f ca="1">NETWORKDAYS(Table1[[#This Row],[Joining Date]],TODAY())</f>
        <v>1135</v>
      </c>
      <c r="Q2048" s="25" t="str">
        <f>LEFT(Table1[[#This Row],[Department]],5)&amp;"-"&amp;RIGHT(Table1[[#This Row],[Employee ID]],3)</f>
        <v>IT-439</v>
      </c>
      <c r="R2048" s="25" t="str">
        <f>LEFT(Table1[[#This Row],[Department]],3)</f>
        <v>IT</v>
      </c>
      <c r="S2048" s="36">
        <f>_xlfn.XLOOKUP(Table1[[#This Row],[City]],Table2[City],Table2[Bonus %])</f>
        <v>6</v>
      </c>
      <c r="U2048" s="48" t="str">
        <v xml:space="preserve">Krishna </v>
      </c>
      <c r="V2048" s="48" t="str">
        <v>Chaitanya</v>
      </c>
    </row>
    <row r="2049" spans="1:22" x14ac:dyDescent="0.35">
      <c r="A2049" s="9" t="s">
        <v>915</v>
      </c>
      <c r="B2049" s="41" t="str">
        <f>LEFT(Table1[[#This Row],[Employee Name]],FIND(" ",Table1[[#This Row],[Employee Name]]))</f>
        <v xml:space="preserve">Neha </v>
      </c>
      <c r="C2049" s="41" t="str">
        <f>RIGHT(Table1[[#This Row],[Employee Name]],LEN(Table1[[#This Row],[Employee Name]])-FIND(" ",Table1[[#This Row],[Employee Name]]))</f>
        <v>Kulkarni</v>
      </c>
      <c r="D2049" s="23">
        <f>Table1[[#This Row],[Basic Salary]]+Table1[[#This Row],[Bonus]]</f>
        <v>99461</v>
      </c>
      <c r="E2049" s="10">
        <v>88</v>
      </c>
      <c r="F2049" s="46">
        <v>44</v>
      </c>
      <c r="G2049" s="10" t="str" cm="1">
        <f t="array" ref="G2049">_xlfn.IFS(Table1[[#This Row],[Performance Score]]&gt;=80,"Excellent",Table1[[#This Row],[Performance Score]]&gt;=60,"Good",Table1[[#This Row],[Performance Score]]&gt;=40,"Need Improvement")</f>
        <v>Need Improvement</v>
      </c>
      <c r="H2049" s="30">
        <f>Table1[[#This Row],[Bonus]]/Table1[[#This Row],[Basic Salary]]</f>
        <v>0.13769831737643412</v>
      </c>
      <c r="I2049" s="10">
        <f ca="1">DATEDIF(Table1[[#This Row],[Date of Birth]],TODAY(),"y")</f>
        <v>40</v>
      </c>
      <c r="J2049" s="34">
        <v>43745</v>
      </c>
      <c r="K2049" s="33" t="str" cm="1">
        <f t="array" aca="1" ref="K2049" ca="1">_xlfn.IFS(L2049&lt;3,"Junior",L2049&lt;=7,"Mid-Level",L2049&gt;7,"Senior")</f>
        <v>Mid-Level</v>
      </c>
      <c r="L2049" s="46">
        <f ca="1">INT(YEARFRAC(Table1[[#This Row],[Joining Date]],TODAY(),1))</f>
        <v>6</v>
      </c>
      <c r="M2049" s="25" t="str">
        <f t="shared" ca="1" si="31"/>
        <v>Yes</v>
      </c>
      <c r="N2049" s="26">
        <f>YEAR(Table1[[#This Row],[Joining Date]])</f>
        <v>2019</v>
      </c>
      <c r="O2049" s="46">
        <f>MONTH(Table1[[#This Row],[Joining Date]])</f>
        <v>10</v>
      </c>
      <c r="P2049" s="26">
        <f ca="1">NETWORKDAYS(Table1[[#This Row],[Joining Date]],TODAY())</f>
        <v>1756</v>
      </c>
      <c r="Q2049" s="26" t="str">
        <f>LEFT(Table1[[#This Row],[Department]],5)&amp;"-"&amp;RIGHT(Table1[[#This Row],[Employee ID]],3)</f>
        <v>HR-859</v>
      </c>
      <c r="R2049" s="26" t="str">
        <f>LEFT(Table1[[#This Row],[Department]],3)</f>
        <v>HR</v>
      </c>
      <c r="S2049" s="37">
        <f>_xlfn.XLOOKUP(Table1[[#This Row],[City]],Table2[City],Table2[Bonus %])</f>
        <v>6</v>
      </c>
      <c r="U2049" s="48" t="str">
        <v xml:space="preserve">Neha </v>
      </c>
      <c r="V2049" s="48" t="str">
        <v>Kulkarni</v>
      </c>
    </row>
    <row r="2050" spans="1:22" x14ac:dyDescent="0.35">
      <c r="A2050" s="7" t="s">
        <v>2186</v>
      </c>
      <c r="B2050" s="40" t="str">
        <f>LEFT(Table1[[#This Row],[Employee Name]],FIND(" ",Table1[[#This Row],[Employee Name]]))</f>
        <v xml:space="preserve">Aarav </v>
      </c>
      <c r="C2050" s="40" t="str">
        <f>RIGHT(Table1[[#This Row],[Employee Name]],LEN(Table1[[#This Row],[Employee Name]])-FIND(" ",Table1[[#This Row],[Employee Name]]))</f>
        <v>Sharma</v>
      </c>
      <c r="D2050" s="22">
        <f>Table1[[#This Row],[Basic Salary]]+Table1[[#This Row],[Bonus]]</f>
        <v>99458</v>
      </c>
      <c r="E2050" s="8">
        <v>81</v>
      </c>
      <c r="F2050" s="45">
        <v>51</v>
      </c>
      <c r="G2050" s="8" t="str" cm="1">
        <f t="array" ref="G2050">_xlfn.IFS(Table1[[#This Row],[Performance Score]]&gt;=80,"Excellent",Table1[[#This Row],[Performance Score]]&gt;=60,"Good",Table1[[#This Row],[Performance Score]]&gt;=40,"Need Improvement")</f>
        <v>Need Improvement</v>
      </c>
      <c r="H2050" s="29">
        <f>Table1[[#This Row],[Bonus]]/Table1[[#This Row],[Basic Salary]]</f>
        <v>8.5904574735233108E-2</v>
      </c>
      <c r="I2050" s="8">
        <f ca="1">DATEDIF(Table1[[#This Row],[Date of Birth]],TODAY(),"y")</f>
        <v>32</v>
      </c>
      <c r="J2050" s="33">
        <v>45761</v>
      </c>
      <c r="K2050" s="33" t="str" cm="1">
        <f t="array" aca="1" ref="K2050" ca="1">_xlfn.IFS(L2050&lt;3,"Junior",L2050&lt;=7,"Mid-Level",L2050&gt;7,"Senior")</f>
        <v>Junior</v>
      </c>
      <c r="L2050" s="45">
        <f ca="1">INT(YEARFRAC(Table1[[#This Row],[Joining Date]],TODAY(),1))</f>
        <v>1</v>
      </c>
      <c r="M2050" s="25" t="str">
        <f t="shared" ref="M2050:M2113" ca="1" si="32">IF(L2050&gt;5,"Yes","No")</f>
        <v>No</v>
      </c>
      <c r="N2050" s="25">
        <f>YEAR(Table1[[#This Row],[Joining Date]])</f>
        <v>2025</v>
      </c>
      <c r="O2050" s="45">
        <f>MONTH(Table1[[#This Row],[Joining Date]])</f>
        <v>4</v>
      </c>
      <c r="P2050" s="25">
        <f ca="1">NETWORKDAYS(Table1[[#This Row],[Joining Date]],TODAY())</f>
        <v>316</v>
      </c>
      <c r="Q2050" s="25" t="str">
        <f>LEFT(Table1[[#This Row],[Department]],5)&amp;"-"&amp;RIGHT(Table1[[#This Row],[Employee ID]],3)</f>
        <v>Suppo-130</v>
      </c>
      <c r="R2050" s="25" t="str">
        <f>LEFT(Table1[[#This Row],[Department]],3)</f>
        <v>Sup</v>
      </c>
      <c r="S2050" s="36">
        <f>_xlfn.XLOOKUP(Table1[[#This Row],[City]],Table2[City],Table2[Bonus %])</f>
        <v>5</v>
      </c>
      <c r="U2050" s="48" t="str">
        <v xml:space="preserve">Aarav </v>
      </c>
      <c r="V2050" s="48" t="str">
        <v>Sharma</v>
      </c>
    </row>
    <row r="2051" spans="1:22" x14ac:dyDescent="0.35">
      <c r="A2051" s="9" t="s">
        <v>2715</v>
      </c>
      <c r="B2051" s="41" t="str">
        <f>LEFT(Table1[[#This Row],[Employee Name]],FIND(" ",Table1[[#This Row],[Employee Name]]))</f>
        <v xml:space="preserve">Sneha </v>
      </c>
      <c r="C2051" s="41" t="str">
        <f>RIGHT(Table1[[#This Row],[Employee Name]],LEN(Table1[[#This Row],[Employee Name]])-FIND(" ",Table1[[#This Row],[Employee Name]]))</f>
        <v>Iyer</v>
      </c>
      <c r="D2051" s="23">
        <f>Table1[[#This Row],[Basic Salary]]+Table1[[#This Row],[Bonus]]</f>
        <v>99457</v>
      </c>
      <c r="E2051" s="10">
        <v>79</v>
      </c>
      <c r="F2051" s="46">
        <v>60</v>
      </c>
      <c r="G2051" s="10" t="str" cm="1">
        <f t="array" ref="G2051">_xlfn.IFS(Table1[[#This Row],[Performance Score]]&gt;=80,"Excellent",Table1[[#This Row],[Performance Score]]&gt;=60,"Good",Table1[[#This Row],[Performance Score]]&gt;=40,"Need Improvement")</f>
        <v>Good</v>
      </c>
      <c r="H2051" s="30">
        <f>Table1[[#This Row],[Bonus]]/Table1[[#This Row],[Basic Salary]]</f>
        <v>5.7760619403143809E-2</v>
      </c>
      <c r="I2051" s="10">
        <f ca="1">DATEDIF(Table1[[#This Row],[Date of Birth]],TODAY(),"y")</f>
        <v>34</v>
      </c>
      <c r="J2051" s="34">
        <v>44501</v>
      </c>
      <c r="K2051" s="33" t="str" cm="1">
        <f t="array" aca="1" ref="K2051" ca="1">_xlfn.IFS(L2051&lt;3,"Junior",L2051&lt;=7,"Mid-Level",L2051&gt;7,"Senior")</f>
        <v>Mid-Level</v>
      </c>
      <c r="L2051" s="46">
        <f ca="1">INT(YEARFRAC(Table1[[#This Row],[Joining Date]],TODAY(),1))</f>
        <v>4</v>
      </c>
      <c r="M2051" s="25" t="str">
        <f t="shared" ca="1" si="32"/>
        <v>No</v>
      </c>
      <c r="N2051" s="26">
        <f>YEAR(Table1[[#This Row],[Joining Date]])</f>
        <v>2021</v>
      </c>
      <c r="O2051" s="46">
        <f>MONTH(Table1[[#This Row],[Joining Date]])</f>
        <v>11</v>
      </c>
      <c r="P2051" s="26">
        <f ca="1">NETWORKDAYS(Table1[[#This Row],[Joining Date]],TODAY())</f>
        <v>1216</v>
      </c>
      <c r="Q2051" s="26" t="str">
        <f>LEFT(Table1[[#This Row],[Department]],5)&amp;"-"&amp;RIGHT(Table1[[#This Row],[Employee ID]],3)</f>
        <v>Sales-659</v>
      </c>
      <c r="R2051" s="26" t="str">
        <f>LEFT(Table1[[#This Row],[Department]],3)</f>
        <v>Sal</v>
      </c>
      <c r="S2051" s="37">
        <f>_xlfn.XLOOKUP(Table1[[#This Row],[City]],Table2[City],Table2[Bonus %])</f>
        <v>5</v>
      </c>
      <c r="U2051" s="48" t="str">
        <v xml:space="preserve">Sneha </v>
      </c>
      <c r="V2051" s="48" t="str">
        <v>Iyer</v>
      </c>
    </row>
    <row r="2052" spans="1:22" x14ac:dyDescent="0.35">
      <c r="A2052" s="7" t="s">
        <v>701</v>
      </c>
      <c r="B2052" s="40" t="str">
        <f>LEFT(Table1[[#This Row],[Employee Name]],FIND(" ",Table1[[#This Row],[Employee Name]]))</f>
        <v xml:space="preserve">Krishna </v>
      </c>
      <c r="C2052" s="40" t="str">
        <f>RIGHT(Table1[[#This Row],[Employee Name]],LEN(Table1[[#This Row],[Employee Name]])-FIND(" ",Table1[[#This Row],[Employee Name]]))</f>
        <v>Chaitanya</v>
      </c>
      <c r="D2052" s="22">
        <f>Table1[[#This Row],[Basic Salary]]+Table1[[#This Row],[Bonus]]</f>
        <v>99450</v>
      </c>
      <c r="E2052" s="8">
        <v>98</v>
      </c>
      <c r="F2052" s="45">
        <v>99</v>
      </c>
      <c r="G2052" s="8" t="str" cm="1">
        <f t="array" ref="G2052">_xlfn.IFS(Table1[[#This Row],[Performance Score]]&gt;=80,"Excellent",Table1[[#This Row],[Performance Score]]&gt;=60,"Good",Table1[[#This Row],[Performance Score]]&gt;=40,"Need Improvement")</f>
        <v>Excellent</v>
      </c>
      <c r="H2052" s="29">
        <f>Table1[[#This Row],[Bonus]]/Table1[[#This Row],[Basic Salary]]</f>
        <v>0.25083325996453143</v>
      </c>
      <c r="I2052" s="8">
        <f ca="1">DATEDIF(Table1[[#This Row],[Date of Birth]],TODAY(),"y")</f>
        <v>17</v>
      </c>
      <c r="J2052" s="33">
        <v>42567</v>
      </c>
      <c r="K2052" s="33" t="str" cm="1">
        <f t="array" aca="1" ref="K2052" ca="1">_xlfn.IFS(L2052&lt;3,"Junior",L2052&lt;=7,"Mid-Level",L2052&gt;7,"Senior")</f>
        <v>Senior</v>
      </c>
      <c r="L2052" s="45">
        <f ca="1">INT(YEARFRAC(Table1[[#This Row],[Joining Date]],TODAY(),1))</f>
        <v>9</v>
      </c>
      <c r="M2052" s="25" t="str">
        <f t="shared" ca="1" si="32"/>
        <v>Yes</v>
      </c>
      <c r="N2052" s="25">
        <f>YEAR(Table1[[#This Row],[Joining Date]])</f>
        <v>2016</v>
      </c>
      <c r="O2052" s="45">
        <f>MONTH(Table1[[#This Row],[Joining Date]])</f>
        <v>7</v>
      </c>
      <c r="P2052" s="25">
        <f ca="1">NETWORKDAYS(Table1[[#This Row],[Joining Date]],TODAY())</f>
        <v>2596</v>
      </c>
      <c r="Q2052" s="25" t="str">
        <f>LEFT(Table1[[#This Row],[Department]],5)&amp;"-"&amp;RIGHT(Table1[[#This Row],[Employee ID]],3)</f>
        <v>Finan-645</v>
      </c>
      <c r="R2052" s="25" t="str">
        <f>LEFT(Table1[[#This Row],[Department]],3)</f>
        <v>Fin</v>
      </c>
      <c r="S2052" s="36">
        <f>_xlfn.XLOOKUP(Table1[[#This Row],[City]],Table2[City],Table2[Bonus %])</f>
        <v>8</v>
      </c>
      <c r="U2052" s="48" t="str">
        <v xml:space="preserve">Krishna </v>
      </c>
      <c r="V2052" s="48" t="str">
        <v>Chaitanya</v>
      </c>
    </row>
    <row r="2053" spans="1:22" x14ac:dyDescent="0.35">
      <c r="A2053" s="9" t="s">
        <v>3649</v>
      </c>
      <c r="B2053" s="41" t="str">
        <f>LEFT(Table1[[#This Row],[Employee Name]],FIND(" ",Table1[[#This Row],[Employee Name]]))</f>
        <v xml:space="preserve">Aditya </v>
      </c>
      <c r="C2053" s="41" t="str">
        <f>RIGHT(Table1[[#This Row],[Employee Name]],LEN(Table1[[#This Row],[Employee Name]])-FIND(" ",Table1[[#This Row],[Employee Name]]))</f>
        <v>Kapoor</v>
      </c>
      <c r="D2053" s="23">
        <f>Table1[[#This Row],[Basic Salary]]+Table1[[#This Row],[Bonus]]</f>
        <v>99427</v>
      </c>
      <c r="E2053" s="10">
        <v>77</v>
      </c>
      <c r="F2053" s="46">
        <v>45</v>
      </c>
      <c r="G2053" s="10" t="str" cm="1">
        <f t="array" ref="G2053">_xlfn.IFS(Table1[[#This Row],[Performance Score]]&gt;=80,"Excellent",Table1[[#This Row],[Performance Score]]&gt;=60,"Good",Table1[[#This Row],[Performance Score]]&gt;=40,"Need Improvement")</f>
        <v>Need Improvement</v>
      </c>
      <c r="H2053" s="30">
        <f>Table1[[#This Row],[Bonus]]/Table1[[#This Row],[Basic Salary]]</f>
        <v>0.37626654116604841</v>
      </c>
      <c r="I2053" s="10">
        <f ca="1">DATEDIF(Table1[[#This Row],[Date of Birth]],TODAY(),"y")</f>
        <v>28</v>
      </c>
      <c r="J2053" s="34">
        <v>43933</v>
      </c>
      <c r="K2053" s="33" t="str" cm="1">
        <f t="array" aca="1" ref="K2053" ca="1">_xlfn.IFS(L2053&lt;3,"Junior",L2053&lt;=7,"Mid-Level",L2053&gt;7,"Senior")</f>
        <v>Mid-Level</v>
      </c>
      <c r="L2053" s="46">
        <f ca="1">INT(YEARFRAC(Table1[[#This Row],[Joining Date]],TODAY(),1))</f>
        <v>6</v>
      </c>
      <c r="M2053" s="25" t="str">
        <f t="shared" ca="1" si="32"/>
        <v>Yes</v>
      </c>
      <c r="N2053" s="26">
        <f>YEAR(Table1[[#This Row],[Joining Date]])</f>
        <v>2020</v>
      </c>
      <c r="O2053" s="46">
        <f>MONTH(Table1[[#This Row],[Joining Date]])</f>
        <v>4</v>
      </c>
      <c r="P2053" s="26">
        <f ca="1">NETWORKDAYS(Table1[[#This Row],[Joining Date]],TODAY())</f>
        <v>1621</v>
      </c>
      <c r="Q2053" s="26" t="str">
        <f>LEFT(Table1[[#This Row],[Department]],5)&amp;"-"&amp;RIGHT(Table1[[#This Row],[Employee ID]],3)</f>
        <v>Finan-593</v>
      </c>
      <c r="R2053" s="26" t="str">
        <f>LEFT(Table1[[#This Row],[Department]],3)</f>
        <v>Fin</v>
      </c>
      <c r="S2053" s="37">
        <f>_xlfn.XLOOKUP(Table1[[#This Row],[City]],Table2[City],Table2[Bonus %])</f>
        <v>5</v>
      </c>
      <c r="U2053" s="48" t="str">
        <v xml:space="preserve">Aditya </v>
      </c>
      <c r="V2053" s="48" t="str">
        <v>Kapoor</v>
      </c>
    </row>
    <row r="2054" spans="1:22" x14ac:dyDescent="0.35">
      <c r="A2054" s="7" t="s">
        <v>3499</v>
      </c>
      <c r="B2054" s="40" t="str">
        <f>LEFT(Table1[[#This Row],[Employee Name]],FIND(" ",Table1[[#This Row],[Employee Name]]))</f>
        <v xml:space="preserve">Swathi </v>
      </c>
      <c r="C2054" s="40" t="str">
        <f>RIGHT(Table1[[#This Row],[Employee Name]],LEN(Table1[[#This Row],[Employee Name]])-FIND(" ",Table1[[#This Row],[Employee Name]]))</f>
        <v>Ramesh</v>
      </c>
      <c r="D2054" s="22">
        <f>Table1[[#This Row],[Basic Salary]]+Table1[[#This Row],[Bonus]]</f>
        <v>99401</v>
      </c>
      <c r="E2054" s="8">
        <v>63</v>
      </c>
      <c r="F2054" s="45">
        <v>90</v>
      </c>
      <c r="G2054" s="8" t="str" cm="1">
        <f t="array" ref="G2054">_xlfn.IFS(Table1[[#This Row],[Performance Score]]&gt;=80,"Excellent",Table1[[#This Row],[Performance Score]]&gt;=60,"Good",Table1[[#This Row],[Performance Score]]&gt;=40,"Need Improvement")</f>
        <v>Excellent</v>
      </c>
      <c r="H2054" s="29">
        <f>Table1[[#This Row],[Bonus]]/Table1[[#This Row],[Basic Salary]]</f>
        <v>0.28621153696850493</v>
      </c>
      <c r="I2054" s="8">
        <f ca="1">DATEDIF(Table1[[#This Row],[Date of Birth]],TODAY(),"y")</f>
        <v>39</v>
      </c>
      <c r="J2054" s="33">
        <v>43259</v>
      </c>
      <c r="K2054" s="33" t="str" cm="1">
        <f t="array" aca="1" ref="K2054" ca="1">_xlfn.IFS(L2054&lt;3,"Junior",L2054&lt;=7,"Mid-Level",L2054&gt;7,"Senior")</f>
        <v>Senior</v>
      </c>
      <c r="L2054" s="45">
        <f ca="1">INT(YEARFRAC(Table1[[#This Row],[Joining Date]],TODAY(),1))</f>
        <v>8</v>
      </c>
      <c r="M2054" s="25" t="str">
        <f t="shared" ca="1" si="32"/>
        <v>Yes</v>
      </c>
      <c r="N2054" s="25">
        <f>YEAR(Table1[[#This Row],[Joining Date]])</f>
        <v>2018</v>
      </c>
      <c r="O2054" s="45">
        <f>MONTH(Table1[[#This Row],[Joining Date]])</f>
        <v>6</v>
      </c>
      <c r="P2054" s="25">
        <f ca="1">NETWORKDAYS(Table1[[#This Row],[Joining Date]],TODAY())</f>
        <v>2102</v>
      </c>
      <c r="Q2054" s="25" t="str">
        <f>LEFT(Table1[[#This Row],[Department]],5)&amp;"-"&amp;RIGHT(Table1[[#This Row],[Employee ID]],3)</f>
        <v>Finan-443</v>
      </c>
      <c r="R2054" s="25" t="str">
        <f>LEFT(Table1[[#This Row],[Department]],3)</f>
        <v>Fin</v>
      </c>
      <c r="S2054" s="36">
        <f>_xlfn.XLOOKUP(Table1[[#This Row],[City]],Table2[City],Table2[Bonus %])</f>
        <v>4</v>
      </c>
      <c r="U2054" s="48" t="str">
        <v xml:space="preserve">Swathi </v>
      </c>
      <c r="V2054" s="48" t="str">
        <v>Ramesh</v>
      </c>
    </row>
    <row r="2055" spans="1:22" x14ac:dyDescent="0.35">
      <c r="A2055" s="9" t="s">
        <v>1874</v>
      </c>
      <c r="B2055" s="41" t="str">
        <f>LEFT(Table1[[#This Row],[Employee Name]],FIND(" ",Table1[[#This Row],[Employee Name]]))</f>
        <v xml:space="preserve">Pooja </v>
      </c>
      <c r="C2055" s="41" t="str">
        <f>RIGHT(Table1[[#This Row],[Employee Name]],LEN(Table1[[#This Row],[Employee Name]])-FIND(" ",Table1[[#This Row],[Employee Name]]))</f>
        <v>Das</v>
      </c>
      <c r="D2055" s="23">
        <f>Table1[[#This Row],[Basic Salary]]+Table1[[#This Row],[Bonus]]</f>
        <v>99398</v>
      </c>
      <c r="E2055" s="10">
        <v>90</v>
      </c>
      <c r="F2055" s="46">
        <v>61</v>
      </c>
      <c r="G2055" s="10" t="str" cm="1">
        <f t="array" ref="G2055">_xlfn.IFS(Table1[[#This Row],[Performance Score]]&gt;=80,"Excellent",Table1[[#This Row],[Performance Score]]&gt;=60,"Good",Table1[[#This Row],[Performance Score]]&gt;=40,"Need Improvement")</f>
        <v>Good</v>
      </c>
      <c r="H2055" s="30">
        <f>Table1[[#This Row],[Bonus]]/Table1[[#This Row],[Basic Salary]]</f>
        <v>0.2902966184201986</v>
      </c>
      <c r="I2055" s="10">
        <f ca="1">DATEDIF(Table1[[#This Row],[Date of Birth]],TODAY(),"y")</f>
        <v>36</v>
      </c>
      <c r="J2055" s="34">
        <v>42930</v>
      </c>
      <c r="K2055" s="33" t="str" cm="1">
        <f t="array" aca="1" ref="K2055" ca="1">_xlfn.IFS(L2055&lt;3,"Junior",L2055&lt;=7,"Mid-Level",L2055&gt;7,"Senior")</f>
        <v>Senior</v>
      </c>
      <c r="L2055" s="46">
        <f ca="1">INT(YEARFRAC(Table1[[#This Row],[Joining Date]],TODAY(),1))</f>
        <v>8</v>
      </c>
      <c r="M2055" s="25" t="str">
        <f t="shared" ca="1" si="32"/>
        <v>Yes</v>
      </c>
      <c r="N2055" s="26">
        <f>YEAR(Table1[[#This Row],[Joining Date]])</f>
        <v>2017</v>
      </c>
      <c r="O2055" s="46">
        <f>MONTH(Table1[[#This Row],[Joining Date]])</f>
        <v>7</v>
      </c>
      <c r="P2055" s="26">
        <f ca="1">NETWORKDAYS(Table1[[#This Row],[Joining Date]],TODAY())</f>
        <v>2337</v>
      </c>
      <c r="Q2055" s="26" t="str">
        <f>LEFT(Table1[[#This Row],[Department]],5)&amp;"-"&amp;RIGHT(Table1[[#This Row],[Employee ID]],3)</f>
        <v>Opera-818</v>
      </c>
      <c r="R2055" s="26" t="str">
        <f>LEFT(Table1[[#This Row],[Department]],3)</f>
        <v>Ope</v>
      </c>
      <c r="S2055" s="37">
        <f>_xlfn.XLOOKUP(Table1[[#This Row],[City]],Table2[City],Table2[Bonus %])</f>
        <v>5</v>
      </c>
      <c r="U2055" s="48" t="str">
        <v xml:space="preserve">Pooja </v>
      </c>
      <c r="V2055" s="48" t="str">
        <v>Das</v>
      </c>
    </row>
    <row r="2056" spans="1:22" x14ac:dyDescent="0.35">
      <c r="A2056" s="7" t="s">
        <v>396</v>
      </c>
      <c r="B2056" s="40" t="str">
        <f>LEFT(Table1[[#This Row],[Employee Name]],FIND(" ",Table1[[#This Row],[Employee Name]]))</f>
        <v xml:space="preserve">Aditya </v>
      </c>
      <c r="C2056" s="40" t="str">
        <f>RIGHT(Table1[[#This Row],[Employee Name]],LEN(Table1[[#This Row],[Employee Name]])-FIND(" ",Table1[[#This Row],[Employee Name]]))</f>
        <v>Kapoor</v>
      </c>
      <c r="D2056" s="22">
        <f>Table1[[#This Row],[Basic Salary]]+Table1[[#This Row],[Bonus]]</f>
        <v>99335</v>
      </c>
      <c r="E2056" s="8">
        <v>89</v>
      </c>
      <c r="F2056" s="45">
        <v>56</v>
      </c>
      <c r="G2056" s="8" t="str" cm="1">
        <f t="array" ref="G2056">_xlfn.IFS(Table1[[#This Row],[Performance Score]]&gt;=80,"Excellent",Table1[[#This Row],[Performance Score]]&gt;=60,"Good",Table1[[#This Row],[Performance Score]]&gt;=40,"Need Improvement")</f>
        <v>Need Improvement</v>
      </c>
      <c r="H2056" s="29">
        <f>Table1[[#This Row],[Bonus]]/Table1[[#This Row],[Basic Salary]]</f>
        <v>0.17928840240760746</v>
      </c>
      <c r="I2056" s="8">
        <f ca="1">DATEDIF(Table1[[#This Row],[Date of Birth]],TODAY(),"y")</f>
        <v>37</v>
      </c>
      <c r="J2056" s="33">
        <v>43472</v>
      </c>
      <c r="K2056" s="33" t="str" cm="1">
        <f t="array" aca="1" ref="K2056" ca="1">_xlfn.IFS(L2056&lt;3,"Junior",L2056&lt;=7,"Mid-Level",L2056&gt;7,"Senior")</f>
        <v>Mid-Level</v>
      </c>
      <c r="L2056" s="45">
        <f ca="1">INT(YEARFRAC(Table1[[#This Row],[Joining Date]],TODAY(),1))</f>
        <v>7</v>
      </c>
      <c r="M2056" s="25" t="str">
        <f t="shared" ca="1" si="32"/>
        <v>Yes</v>
      </c>
      <c r="N2056" s="25">
        <f>YEAR(Table1[[#This Row],[Joining Date]])</f>
        <v>2019</v>
      </c>
      <c r="O2056" s="45">
        <f>MONTH(Table1[[#This Row],[Joining Date]])</f>
        <v>1</v>
      </c>
      <c r="P2056" s="25">
        <f ca="1">NETWORKDAYS(Table1[[#This Row],[Joining Date]],TODAY())</f>
        <v>1951</v>
      </c>
      <c r="Q2056" s="25" t="str">
        <f>LEFT(Table1[[#This Row],[Department]],5)&amp;"-"&amp;RIGHT(Table1[[#This Row],[Employee ID]],3)</f>
        <v>HR-340</v>
      </c>
      <c r="R2056" s="25" t="str">
        <f>LEFT(Table1[[#This Row],[Department]],3)</f>
        <v>HR</v>
      </c>
      <c r="S2056" s="36">
        <f>_xlfn.XLOOKUP(Table1[[#This Row],[City]],Table2[City],Table2[Bonus %])</f>
        <v>5</v>
      </c>
      <c r="U2056" s="48" t="str">
        <v xml:space="preserve">Aditya </v>
      </c>
      <c r="V2056" s="48" t="str">
        <v>Kapoor</v>
      </c>
    </row>
    <row r="2057" spans="1:22" x14ac:dyDescent="0.35">
      <c r="A2057" s="9" t="s">
        <v>2087</v>
      </c>
      <c r="B2057" s="41" t="str">
        <f>LEFT(Table1[[#This Row],[Employee Name]],FIND(" ",Table1[[#This Row],[Employee Name]]))</f>
        <v xml:space="preserve">Aarav </v>
      </c>
      <c r="C2057" s="41" t="str">
        <f>RIGHT(Table1[[#This Row],[Employee Name]],LEN(Table1[[#This Row],[Employee Name]])-FIND(" ",Table1[[#This Row],[Employee Name]]))</f>
        <v>Sharma</v>
      </c>
      <c r="D2057" s="23">
        <f>Table1[[#This Row],[Basic Salary]]+Table1[[#This Row],[Bonus]]</f>
        <v>99313</v>
      </c>
      <c r="E2057" s="10">
        <v>67</v>
      </c>
      <c r="F2057" s="46">
        <v>42</v>
      </c>
      <c r="G2057" s="10" t="str" cm="1">
        <f t="array" ref="G2057">_xlfn.IFS(Table1[[#This Row],[Performance Score]]&gt;=80,"Excellent",Table1[[#This Row],[Performance Score]]&gt;=60,"Good",Table1[[#This Row],[Performance Score]]&gt;=40,"Need Improvement")</f>
        <v>Need Improvement</v>
      </c>
      <c r="H2057" s="30">
        <f>Table1[[#This Row],[Bonus]]/Table1[[#This Row],[Basic Salary]]</f>
        <v>0.21289432224814059</v>
      </c>
      <c r="I2057" s="10">
        <f ca="1">DATEDIF(Table1[[#This Row],[Date of Birth]],TODAY(),"y")</f>
        <v>25</v>
      </c>
      <c r="J2057" s="34">
        <v>43585</v>
      </c>
      <c r="K2057" s="33" t="str" cm="1">
        <f t="array" aca="1" ref="K2057" ca="1">_xlfn.IFS(L2057&lt;3,"Junior",L2057&lt;=7,"Mid-Level",L2057&gt;7,"Senior")</f>
        <v>Mid-Level</v>
      </c>
      <c r="L2057" s="46">
        <f ca="1">INT(YEARFRAC(Table1[[#This Row],[Joining Date]],TODAY(),1))</f>
        <v>7</v>
      </c>
      <c r="M2057" s="25" t="str">
        <f t="shared" ca="1" si="32"/>
        <v>Yes</v>
      </c>
      <c r="N2057" s="26">
        <f>YEAR(Table1[[#This Row],[Joining Date]])</f>
        <v>2019</v>
      </c>
      <c r="O2057" s="46">
        <f>MONTH(Table1[[#This Row],[Joining Date]])</f>
        <v>4</v>
      </c>
      <c r="P2057" s="26">
        <f ca="1">NETWORKDAYS(Table1[[#This Row],[Joining Date]],TODAY())</f>
        <v>1870</v>
      </c>
      <c r="Q2057" s="26" t="str">
        <f>LEFT(Table1[[#This Row],[Department]],5)&amp;"-"&amp;RIGHT(Table1[[#This Row],[Employee ID]],3)</f>
        <v>Marke-031</v>
      </c>
      <c r="R2057" s="26" t="str">
        <f>LEFT(Table1[[#This Row],[Department]],3)</f>
        <v>Mar</v>
      </c>
      <c r="S2057" s="37">
        <f>_xlfn.XLOOKUP(Table1[[#This Row],[City]],Table2[City],Table2[Bonus %])</f>
        <v>5</v>
      </c>
      <c r="U2057" s="48" t="str">
        <v xml:space="preserve">Aarav </v>
      </c>
      <c r="V2057" s="48" t="str">
        <v>Sharma</v>
      </c>
    </row>
    <row r="2058" spans="1:22" x14ac:dyDescent="0.35">
      <c r="A2058" s="7" t="s">
        <v>5056</v>
      </c>
      <c r="B2058" s="40" t="str">
        <f>LEFT(Table1[[#This Row],[Employee Name]],FIND(" ",Table1[[#This Row],[Employee Name]]))</f>
        <v xml:space="preserve">Priya </v>
      </c>
      <c r="C2058" s="40" t="str">
        <f>RIGHT(Table1[[#This Row],[Employee Name]],LEN(Table1[[#This Row],[Employee Name]])-FIND(" ",Table1[[#This Row],[Employee Name]]))</f>
        <v>Reddy</v>
      </c>
      <c r="D2058" s="22">
        <f>Table1[[#This Row],[Basic Salary]]+Table1[[#This Row],[Bonus]]</f>
        <v>99293</v>
      </c>
      <c r="E2058" s="8">
        <v>84</v>
      </c>
      <c r="F2058" s="45">
        <v>56</v>
      </c>
      <c r="G2058" s="8" t="str" cm="1">
        <f t="array" ref="G2058">_xlfn.IFS(Table1[[#This Row],[Performance Score]]&gt;=80,"Excellent",Table1[[#This Row],[Performance Score]]&gt;=60,"Good",Table1[[#This Row],[Performance Score]]&gt;=40,"Need Improvement")</f>
        <v>Need Improvement</v>
      </c>
      <c r="H2058" s="29">
        <f>Table1[[#This Row],[Bonus]]/Table1[[#This Row],[Basic Salary]]</f>
        <v>0.26357516447996338</v>
      </c>
      <c r="I2058" s="8">
        <f ca="1">DATEDIF(Table1[[#This Row],[Date of Birth]],TODAY(),"y")</f>
        <v>14</v>
      </c>
      <c r="J2058" s="33">
        <v>43142</v>
      </c>
      <c r="K2058" s="33" t="str" cm="1">
        <f t="array" aca="1" ref="K2058" ca="1">_xlfn.IFS(L2058&lt;3,"Junior",L2058&lt;=7,"Mid-Level",L2058&gt;7,"Senior")</f>
        <v>Senior</v>
      </c>
      <c r="L2058" s="45">
        <f ca="1">INT(YEARFRAC(Table1[[#This Row],[Joining Date]],TODAY(),1))</f>
        <v>8</v>
      </c>
      <c r="M2058" s="25" t="str">
        <f t="shared" ca="1" si="32"/>
        <v>Yes</v>
      </c>
      <c r="N2058" s="25">
        <f>YEAR(Table1[[#This Row],[Joining Date]])</f>
        <v>2018</v>
      </c>
      <c r="O2058" s="45">
        <f>MONTH(Table1[[#This Row],[Joining Date]])</f>
        <v>2</v>
      </c>
      <c r="P2058" s="25">
        <f ca="1">NETWORKDAYS(Table1[[#This Row],[Joining Date]],TODAY())</f>
        <v>2186</v>
      </c>
      <c r="Q2058" s="25" t="str">
        <f>LEFT(Table1[[#This Row],[Department]],5)&amp;"-"&amp;RIGHT(Table1[[#This Row],[Employee ID]],3)</f>
        <v>Sales-000</v>
      </c>
      <c r="R2058" s="25" t="str">
        <f>LEFT(Table1[[#This Row],[Department]],3)</f>
        <v>Sal</v>
      </c>
      <c r="S2058" s="36">
        <f>_xlfn.XLOOKUP(Table1[[#This Row],[City]],Table2[City],Table2[Bonus %])</f>
        <v>8</v>
      </c>
      <c r="U2058" s="48" t="str">
        <v xml:space="preserve">Priya </v>
      </c>
      <c r="V2058" s="48" t="str">
        <v>Reddy</v>
      </c>
    </row>
    <row r="2059" spans="1:22" x14ac:dyDescent="0.35">
      <c r="A2059" s="9" t="s">
        <v>2201</v>
      </c>
      <c r="B2059" s="41" t="str">
        <f>LEFT(Table1[[#This Row],[Employee Name]],FIND(" ",Table1[[#This Row],[Employee Name]]))</f>
        <v xml:space="preserve">Rohan </v>
      </c>
      <c r="C2059" s="41" t="str">
        <f>RIGHT(Table1[[#This Row],[Employee Name]],LEN(Table1[[#This Row],[Employee Name]])-FIND(" ",Table1[[#This Row],[Employee Name]]))</f>
        <v>Gupta</v>
      </c>
      <c r="D2059" s="23">
        <f>Table1[[#This Row],[Basic Salary]]+Table1[[#This Row],[Bonus]]</f>
        <v>99252</v>
      </c>
      <c r="E2059" s="10">
        <v>69</v>
      </c>
      <c r="F2059" s="46">
        <v>73</v>
      </c>
      <c r="G2059" s="10" t="str" cm="1">
        <f t="array" ref="G2059">_xlfn.IFS(Table1[[#This Row],[Performance Score]]&gt;=80,"Excellent",Table1[[#This Row],[Performance Score]]&gt;=60,"Good",Table1[[#This Row],[Performance Score]]&gt;=40,"Need Improvement")</f>
        <v>Good</v>
      </c>
      <c r="H2059" s="30">
        <f>Table1[[#This Row],[Bonus]]/Table1[[#This Row],[Basic Salary]]</f>
        <v>0.39763990199115667</v>
      </c>
      <c r="I2059" s="10">
        <f ca="1">DATEDIF(Table1[[#This Row],[Date of Birth]],TODAY(),"y")</f>
        <v>30</v>
      </c>
      <c r="J2059" s="34">
        <v>44554</v>
      </c>
      <c r="K2059" s="33" t="str" cm="1">
        <f t="array" aca="1" ref="K2059" ca="1">_xlfn.IFS(L2059&lt;3,"Junior",L2059&lt;=7,"Mid-Level",L2059&gt;7,"Senior")</f>
        <v>Mid-Level</v>
      </c>
      <c r="L2059" s="46">
        <f ca="1">INT(YEARFRAC(Table1[[#This Row],[Joining Date]],TODAY(),1))</f>
        <v>4</v>
      </c>
      <c r="M2059" s="25" t="str">
        <f t="shared" ca="1" si="32"/>
        <v>No</v>
      </c>
      <c r="N2059" s="26">
        <f>YEAR(Table1[[#This Row],[Joining Date]])</f>
        <v>2021</v>
      </c>
      <c r="O2059" s="46">
        <f>MONTH(Table1[[#This Row],[Joining Date]])</f>
        <v>12</v>
      </c>
      <c r="P2059" s="26">
        <f ca="1">NETWORKDAYS(Table1[[#This Row],[Joining Date]],TODAY())</f>
        <v>1177</v>
      </c>
      <c r="Q2059" s="26" t="str">
        <f>LEFT(Table1[[#This Row],[Department]],5)&amp;"-"&amp;RIGHT(Table1[[#This Row],[Employee ID]],3)</f>
        <v>Finan-145</v>
      </c>
      <c r="R2059" s="26" t="str">
        <f>LEFT(Table1[[#This Row],[Department]],3)</f>
        <v>Fin</v>
      </c>
      <c r="S2059" s="37">
        <f>_xlfn.XLOOKUP(Table1[[#This Row],[City]],Table2[City],Table2[Bonus %])</f>
        <v>5</v>
      </c>
      <c r="U2059" s="48" t="str">
        <v xml:space="preserve">Rohan </v>
      </c>
      <c r="V2059" s="48" t="str">
        <v>Gupta</v>
      </c>
    </row>
    <row r="2060" spans="1:22" x14ac:dyDescent="0.35">
      <c r="A2060" s="7" t="s">
        <v>131</v>
      </c>
      <c r="B2060" s="40" t="str">
        <f>LEFT(Table1[[#This Row],[Employee Name]],FIND(" ",Table1[[#This Row],[Employee Name]]))</f>
        <v xml:space="preserve">Tarun </v>
      </c>
      <c r="C2060" s="40" t="str">
        <f>RIGHT(Table1[[#This Row],[Employee Name]],LEN(Table1[[#This Row],[Employee Name]])-FIND(" ",Table1[[#This Row],[Employee Name]]))</f>
        <v>Verma</v>
      </c>
      <c r="D2060" s="22">
        <f>Table1[[#This Row],[Basic Salary]]+Table1[[#This Row],[Bonus]]</f>
        <v>99143</v>
      </c>
      <c r="E2060" s="8">
        <v>89</v>
      </c>
      <c r="F2060" s="45">
        <v>57</v>
      </c>
      <c r="G2060" s="8" t="str" cm="1">
        <f t="array" ref="G2060">_xlfn.IFS(Table1[[#This Row],[Performance Score]]&gt;=80,"Excellent",Table1[[#This Row],[Performance Score]]&gt;=60,"Good",Table1[[#This Row],[Performance Score]]&gt;=40,"Need Improvement")</f>
        <v>Need Improvement</v>
      </c>
      <c r="H2060" s="29">
        <f>Table1[[#This Row],[Bonus]]/Table1[[#This Row],[Basic Salary]]</f>
        <v>0.39418101023737201</v>
      </c>
      <c r="I2060" s="8">
        <f ca="1">DATEDIF(Table1[[#This Row],[Date of Birth]],TODAY(),"y")</f>
        <v>31</v>
      </c>
      <c r="J2060" s="33">
        <v>44259</v>
      </c>
      <c r="K2060" s="33" t="str" cm="1">
        <f t="array" aca="1" ref="K2060" ca="1">_xlfn.IFS(L2060&lt;3,"Junior",L2060&lt;=7,"Mid-Level",L2060&gt;7,"Senior")</f>
        <v>Mid-Level</v>
      </c>
      <c r="L2060" s="45">
        <f ca="1">INT(YEARFRAC(Table1[[#This Row],[Joining Date]],TODAY(),1))</f>
        <v>5</v>
      </c>
      <c r="M2060" s="25" t="str">
        <f t="shared" ca="1" si="32"/>
        <v>No</v>
      </c>
      <c r="N2060" s="25">
        <f>YEAR(Table1[[#This Row],[Joining Date]])</f>
        <v>2021</v>
      </c>
      <c r="O2060" s="45">
        <f>MONTH(Table1[[#This Row],[Joining Date]])</f>
        <v>3</v>
      </c>
      <c r="P2060" s="25">
        <f ca="1">NETWORKDAYS(Table1[[#This Row],[Joining Date]],TODAY())</f>
        <v>1388</v>
      </c>
      <c r="Q2060" s="25" t="str">
        <f>LEFT(Table1[[#This Row],[Department]],5)&amp;"-"&amp;RIGHT(Table1[[#This Row],[Employee ID]],3)</f>
        <v>IT-075</v>
      </c>
      <c r="R2060" s="25" t="str">
        <f>LEFT(Table1[[#This Row],[Department]],3)</f>
        <v>IT</v>
      </c>
      <c r="S2060" s="36">
        <f>_xlfn.XLOOKUP(Table1[[#This Row],[City]],Table2[City],Table2[Bonus %])</f>
        <v>6</v>
      </c>
      <c r="U2060" s="48" t="str">
        <v xml:space="preserve">Tarun </v>
      </c>
      <c r="V2060" s="48" t="str">
        <v>Verma</v>
      </c>
    </row>
    <row r="2061" spans="1:22" x14ac:dyDescent="0.35">
      <c r="A2061" s="9" t="s">
        <v>2231</v>
      </c>
      <c r="B2061" s="41" t="str">
        <f>LEFT(Table1[[#This Row],[Employee Name]],FIND(" ",Table1[[#This Row],[Employee Name]]))</f>
        <v xml:space="preserve">Tarun </v>
      </c>
      <c r="C2061" s="41" t="str">
        <f>RIGHT(Table1[[#This Row],[Employee Name]],LEN(Table1[[#This Row],[Employee Name]])-FIND(" ",Table1[[#This Row],[Employee Name]]))</f>
        <v>Verma</v>
      </c>
      <c r="D2061" s="23">
        <f>Table1[[#This Row],[Basic Salary]]+Table1[[#This Row],[Bonus]]</f>
        <v>99142</v>
      </c>
      <c r="E2061" s="10">
        <v>65</v>
      </c>
      <c r="F2061" s="46">
        <v>66</v>
      </c>
      <c r="G2061" s="10" t="str" cm="1">
        <f t="array" ref="G2061">_xlfn.IFS(Table1[[#This Row],[Performance Score]]&gt;=80,"Excellent",Table1[[#This Row],[Performance Score]]&gt;=60,"Good",Table1[[#This Row],[Performance Score]]&gt;=40,"Need Improvement")</f>
        <v>Good</v>
      </c>
      <c r="H2061" s="30">
        <f>Table1[[#This Row],[Bonus]]/Table1[[#This Row],[Basic Salary]]</f>
        <v>0.18026190476190476</v>
      </c>
      <c r="I2061" s="10">
        <f ca="1">DATEDIF(Table1[[#This Row],[Date of Birth]],TODAY(),"y")</f>
        <v>19</v>
      </c>
      <c r="J2061" s="34">
        <v>43839</v>
      </c>
      <c r="K2061" s="33" t="str" cm="1">
        <f t="array" aca="1" ref="K2061" ca="1">_xlfn.IFS(L2061&lt;3,"Junior",L2061&lt;=7,"Mid-Level",L2061&gt;7,"Senior")</f>
        <v>Mid-Level</v>
      </c>
      <c r="L2061" s="46">
        <f ca="1">INT(YEARFRAC(Table1[[#This Row],[Joining Date]],TODAY(),1))</f>
        <v>6</v>
      </c>
      <c r="M2061" s="25" t="str">
        <f t="shared" ca="1" si="32"/>
        <v>Yes</v>
      </c>
      <c r="N2061" s="26">
        <f>YEAR(Table1[[#This Row],[Joining Date]])</f>
        <v>2020</v>
      </c>
      <c r="O2061" s="46">
        <f>MONTH(Table1[[#This Row],[Joining Date]])</f>
        <v>1</v>
      </c>
      <c r="P2061" s="26">
        <f ca="1">NETWORKDAYS(Table1[[#This Row],[Joining Date]],TODAY())</f>
        <v>1688</v>
      </c>
      <c r="Q2061" s="26" t="str">
        <f>LEFT(Table1[[#This Row],[Department]],5)&amp;"-"&amp;RIGHT(Table1[[#This Row],[Employee ID]],3)</f>
        <v>Sales-175</v>
      </c>
      <c r="R2061" s="26" t="str">
        <f>LEFT(Table1[[#This Row],[Department]],3)</f>
        <v>Sal</v>
      </c>
      <c r="S2061" s="37">
        <f>_xlfn.XLOOKUP(Table1[[#This Row],[City]],Table2[City],Table2[Bonus %])</f>
        <v>5</v>
      </c>
      <c r="U2061" s="48" t="str">
        <v xml:space="preserve">Tarun </v>
      </c>
      <c r="V2061" s="48" t="str">
        <v>Verma</v>
      </c>
    </row>
    <row r="2062" spans="1:22" x14ac:dyDescent="0.35">
      <c r="A2062" s="7" t="s">
        <v>4419</v>
      </c>
      <c r="B2062" s="40" t="str">
        <f>LEFT(Table1[[#This Row],[Employee Name]],FIND(" ",Table1[[#This Row],[Employee Name]]))</f>
        <v xml:space="preserve">Priya </v>
      </c>
      <c r="C2062" s="40" t="str">
        <f>RIGHT(Table1[[#This Row],[Employee Name]],LEN(Table1[[#This Row],[Employee Name]])-FIND(" ",Table1[[#This Row],[Employee Name]]))</f>
        <v>Reddy</v>
      </c>
      <c r="D2062" s="22">
        <f>Table1[[#This Row],[Basic Salary]]+Table1[[#This Row],[Bonus]]</f>
        <v>99097</v>
      </c>
      <c r="E2062" s="8">
        <v>78</v>
      </c>
      <c r="F2062" s="45">
        <v>85</v>
      </c>
      <c r="G2062" s="8" t="str" cm="1">
        <f t="array" ref="G2062">_xlfn.IFS(Table1[[#This Row],[Performance Score]]&gt;=80,"Excellent",Table1[[#This Row],[Performance Score]]&gt;=60,"Good",Table1[[#This Row],[Performance Score]]&gt;=40,"Need Improvement")</f>
        <v>Excellent</v>
      </c>
      <c r="H2062" s="29">
        <f>Table1[[#This Row],[Bonus]]/Table1[[#This Row],[Basic Salary]]</f>
        <v>0.14775306926106091</v>
      </c>
      <c r="I2062" s="8">
        <f ca="1">DATEDIF(Table1[[#This Row],[Date of Birth]],TODAY(),"y")</f>
        <v>21</v>
      </c>
      <c r="J2062" s="33">
        <v>44462</v>
      </c>
      <c r="K2062" s="33" t="str" cm="1">
        <f t="array" aca="1" ref="K2062" ca="1">_xlfn.IFS(L2062&lt;3,"Junior",L2062&lt;=7,"Mid-Level",L2062&gt;7,"Senior")</f>
        <v>Mid-Level</v>
      </c>
      <c r="L2062" s="45">
        <f ca="1">INT(YEARFRAC(Table1[[#This Row],[Joining Date]],TODAY(),1))</f>
        <v>4</v>
      </c>
      <c r="M2062" s="25" t="str">
        <f t="shared" ca="1" si="32"/>
        <v>No</v>
      </c>
      <c r="N2062" s="25">
        <f>YEAR(Table1[[#This Row],[Joining Date]])</f>
        <v>2021</v>
      </c>
      <c r="O2062" s="45">
        <f>MONTH(Table1[[#This Row],[Joining Date]])</f>
        <v>9</v>
      </c>
      <c r="P2062" s="25">
        <f ca="1">NETWORKDAYS(Table1[[#This Row],[Joining Date]],TODAY())</f>
        <v>1243</v>
      </c>
      <c r="Q2062" s="25" t="str">
        <f>LEFT(Table1[[#This Row],[Department]],5)&amp;"-"&amp;RIGHT(Table1[[#This Row],[Employee ID]],3)</f>
        <v>Finan-363</v>
      </c>
      <c r="R2062" s="25" t="str">
        <f>LEFT(Table1[[#This Row],[Department]],3)</f>
        <v>Fin</v>
      </c>
      <c r="S2062" s="36">
        <f>_xlfn.XLOOKUP(Table1[[#This Row],[City]],Table2[City],Table2[Bonus %])</f>
        <v>5</v>
      </c>
      <c r="U2062" s="48" t="str">
        <v xml:space="preserve">Priya </v>
      </c>
      <c r="V2062" s="48" t="str">
        <v>Reddy</v>
      </c>
    </row>
    <row r="2063" spans="1:22" x14ac:dyDescent="0.35">
      <c r="A2063" s="9" t="s">
        <v>4773</v>
      </c>
      <c r="B2063" s="41" t="str">
        <f>LEFT(Table1[[#This Row],[Employee Name]],FIND(" ",Table1[[#This Row],[Employee Name]]))</f>
        <v xml:space="preserve">Gayathri </v>
      </c>
      <c r="C2063" s="41" t="str">
        <f>RIGHT(Table1[[#This Row],[Employee Name]],LEN(Table1[[#This Row],[Employee Name]])-FIND(" ",Table1[[#This Row],[Employee Name]]))</f>
        <v>Iyer</v>
      </c>
      <c r="D2063" s="23">
        <f>Table1[[#This Row],[Basic Salary]]+Table1[[#This Row],[Bonus]]</f>
        <v>99094</v>
      </c>
      <c r="E2063" s="10">
        <v>61</v>
      </c>
      <c r="F2063" s="46">
        <v>55</v>
      </c>
      <c r="G2063" s="10" t="str" cm="1">
        <f t="array" ref="G2063">_xlfn.IFS(Table1[[#This Row],[Performance Score]]&gt;=80,"Excellent",Table1[[#This Row],[Performance Score]]&gt;=60,"Good",Table1[[#This Row],[Performance Score]]&gt;=40,"Need Improvement")</f>
        <v>Need Improvement</v>
      </c>
      <c r="H2063" s="30">
        <f>Table1[[#This Row],[Bonus]]/Table1[[#This Row],[Basic Salary]]</f>
        <v>0.22510694063249512</v>
      </c>
      <c r="I2063" s="10">
        <f ca="1">DATEDIF(Table1[[#This Row],[Date of Birth]],TODAY(),"y")</f>
        <v>17</v>
      </c>
      <c r="J2063" s="34">
        <v>45017</v>
      </c>
      <c r="K2063" s="33" t="str" cm="1">
        <f t="array" aca="1" ref="K2063" ca="1">_xlfn.IFS(L2063&lt;3,"Junior",L2063&lt;=7,"Mid-Level",L2063&gt;7,"Senior")</f>
        <v>Mid-Level</v>
      </c>
      <c r="L2063" s="46">
        <f ca="1">INT(YEARFRAC(Table1[[#This Row],[Joining Date]],TODAY(),1))</f>
        <v>3</v>
      </c>
      <c r="M2063" s="25" t="str">
        <f t="shared" ca="1" si="32"/>
        <v>No</v>
      </c>
      <c r="N2063" s="26">
        <f>YEAR(Table1[[#This Row],[Joining Date]])</f>
        <v>2023</v>
      </c>
      <c r="O2063" s="46">
        <f>MONTH(Table1[[#This Row],[Joining Date]])</f>
        <v>4</v>
      </c>
      <c r="P2063" s="26">
        <f ca="1">NETWORKDAYS(Table1[[#This Row],[Joining Date]],TODAY())</f>
        <v>846</v>
      </c>
      <c r="Q2063" s="26" t="str">
        <f>LEFT(Table1[[#This Row],[Department]],5)&amp;"-"&amp;RIGHT(Table1[[#This Row],[Employee ID]],3)</f>
        <v>Suppo-717</v>
      </c>
      <c r="R2063" s="26" t="str">
        <f>LEFT(Table1[[#This Row],[Department]],3)</f>
        <v>Sup</v>
      </c>
      <c r="S2063" s="37">
        <f>_xlfn.XLOOKUP(Table1[[#This Row],[City]],Table2[City],Table2[Bonus %])</f>
        <v>8</v>
      </c>
      <c r="U2063" s="48" t="str">
        <v xml:space="preserve">Gayathri </v>
      </c>
      <c r="V2063" s="48" t="str">
        <v>Iyer</v>
      </c>
    </row>
    <row r="2064" spans="1:22" x14ac:dyDescent="0.35">
      <c r="A2064" s="7" t="s">
        <v>1575</v>
      </c>
      <c r="B2064" s="40" t="str">
        <f>LEFT(Table1[[#This Row],[Employee Name]],FIND(" ",Table1[[#This Row],[Employee Name]]))</f>
        <v xml:space="preserve">Rohan </v>
      </c>
      <c r="C2064" s="40" t="str">
        <f>RIGHT(Table1[[#This Row],[Employee Name]],LEN(Table1[[#This Row],[Employee Name]])-FIND(" ",Table1[[#This Row],[Employee Name]]))</f>
        <v>Gupta</v>
      </c>
      <c r="D2064" s="22">
        <f>Table1[[#This Row],[Basic Salary]]+Table1[[#This Row],[Bonus]]</f>
        <v>99093</v>
      </c>
      <c r="E2064" s="8">
        <v>90</v>
      </c>
      <c r="F2064" s="45">
        <v>70</v>
      </c>
      <c r="G2064" s="8" t="str" cm="1">
        <f t="array" ref="G2064">_xlfn.IFS(Table1[[#This Row],[Performance Score]]&gt;=80,"Excellent",Table1[[#This Row],[Performance Score]]&gt;=60,"Good",Table1[[#This Row],[Performance Score]]&gt;=40,"Need Improvement")</f>
        <v>Good</v>
      </c>
      <c r="H2064" s="29">
        <f>Table1[[#This Row],[Bonus]]/Table1[[#This Row],[Basic Salary]]</f>
        <v>6.6387585553785891E-2</v>
      </c>
      <c r="I2064" s="8">
        <f ca="1">DATEDIF(Table1[[#This Row],[Date of Birth]],TODAY(),"y")</f>
        <v>40</v>
      </c>
      <c r="J2064" s="33">
        <v>42827</v>
      </c>
      <c r="K2064" s="33" t="str" cm="1">
        <f t="array" aca="1" ref="K2064" ca="1">_xlfn.IFS(L2064&lt;3,"Junior",L2064&lt;=7,"Mid-Level",L2064&gt;7,"Senior")</f>
        <v>Senior</v>
      </c>
      <c r="L2064" s="45">
        <f ca="1">INT(YEARFRAC(Table1[[#This Row],[Joining Date]],TODAY(),1))</f>
        <v>9</v>
      </c>
      <c r="M2064" s="25" t="str">
        <f t="shared" ca="1" si="32"/>
        <v>Yes</v>
      </c>
      <c r="N2064" s="25">
        <f>YEAR(Table1[[#This Row],[Joining Date]])</f>
        <v>2017</v>
      </c>
      <c r="O2064" s="45">
        <f>MONTH(Table1[[#This Row],[Joining Date]])</f>
        <v>4</v>
      </c>
      <c r="P2064" s="25">
        <f ca="1">NETWORKDAYS(Table1[[#This Row],[Joining Date]],TODAY())</f>
        <v>2411</v>
      </c>
      <c r="Q2064" s="25" t="str">
        <f>LEFT(Table1[[#This Row],[Department]],5)&amp;"-"&amp;RIGHT(Table1[[#This Row],[Employee ID]],3)</f>
        <v>Opera-519</v>
      </c>
      <c r="R2064" s="25" t="str">
        <f>LEFT(Table1[[#This Row],[Department]],3)</f>
        <v>Ope</v>
      </c>
      <c r="S2064" s="36">
        <f>_xlfn.XLOOKUP(Table1[[#This Row],[City]],Table2[City],Table2[Bonus %])</f>
        <v>5</v>
      </c>
      <c r="U2064" s="48" t="str">
        <v xml:space="preserve">Rohan </v>
      </c>
      <c r="V2064" s="48" t="str">
        <v>Gupta</v>
      </c>
    </row>
    <row r="2065" spans="1:22" x14ac:dyDescent="0.35">
      <c r="A2065" s="9" t="s">
        <v>1420</v>
      </c>
      <c r="B2065" s="41" t="str">
        <f>LEFT(Table1[[#This Row],[Employee Name]],FIND(" ",Table1[[#This Row],[Employee Name]]))</f>
        <v xml:space="preserve">Ravi </v>
      </c>
      <c r="C2065" s="41" t="str">
        <f>RIGHT(Table1[[#This Row],[Employee Name]],LEN(Table1[[#This Row],[Employee Name]])-FIND(" ",Table1[[#This Row],[Employee Name]]))</f>
        <v>Teja</v>
      </c>
      <c r="D2065" s="23">
        <f>Table1[[#This Row],[Basic Salary]]+Table1[[#This Row],[Bonus]]</f>
        <v>99037</v>
      </c>
      <c r="E2065" s="10">
        <v>87</v>
      </c>
      <c r="F2065" s="46">
        <v>57</v>
      </c>
      <c r="G2065" s="10" t="str" cm="1">
        <f t="array" ref="G2065">_xlfn.IFS(Table1[[#This Row],[Performance Score]]&gt;=80,"Excellent",Table1[[#This Row],[Performance Score]]&gt;=60,"Good",Table1[[#This Row],[Performance Score]]&gt;=40,"Need Improvement")</f>
        <v>Need Improvement</v>
      </c>
      <c r="H2065" s="30">
        <f>Table1[[#This Row],[Bonus]]/Table1[[#This Row],[Basic Salary]]</f>
        <v>0.13853953509760192</v>
      </c>
      <c r="I2065" s="10">
        <f ca="1">DATEDIF(Table1[[#This Row],[Date of Birth]],TODAY(),"y")</f>
        <v>20</v>
      </c>
      <c r="J2065" s="34">
        <v>43537</v>
      </c>
      <c r="K2065" s="33" t="str" cm="1">
        <f t="array" aca="1" ref="K2065" ca="1">_xlfn.IFS(L2065&lt;3,"Junior",L2065&lt;=7,"Mid-Level",L2065&gt;7,"Senior")</f>
        <v>Mid-Level</v>
      </c>
      <c r="L2065" s="46">
        <f ca="1">INT(YEARFRAC(Table1[[#This Row],[Joining Date]],TODAY(),1))</f>
        <v>7</v>
      </c>
      <c r="M2065" s="25" t="str">
        <f t="shared" ca="1" si="32"/>
        <v>Yes</v>
      </c>
      <c r="N2065" s="26">
        <f>YEAR(Table1[[#This Row],[Joining Date]])</f>
        <v>2019</v>
      </c>
      <c r="O2065" s="46">
        <f>MONTH(Table1[[#This Row],[Joining Date]])</f>
        <v>3</v>
      </c>
      <c r="P2065" s="26">
        <f ca="1">NETWORKDAYS(Table1[[#This Row],[Joining Date]],TODAY())</f>
        <v>1904</v>
      </c>
      <c r="Q2065" s="26" t="str">
        <f>LEFT(Table1[[#This Row],[Department]],5)&amp;"-"&amp;RIGHT(Table1[[#This Row],[Employee ID]],3)</f>
        <v>Marke-364</v>
      </c>
      <c r="R2065" s="26" t="str">
        <f>LEFT(Table1[[#This Row],[Department]],3)</f>
        <v>Mar</v>
      </c>
      <c r="S2065" s="37">
        <f>_xlfn.XLOOKUP(Table1[[#This Row],[City]],Table2[City],Table2[Bonus %])</f>
        <v>6</v>
      </c>
      <c r="U2065" s="48" t="str">
        <v xml:space="preserve">Ravi </v>
      </c>
      <c r="V2065" s="48" t="str">
        <v>Teja</v>
      </c>
    </row>
    <row r="2066" spans="1:22" x14ac:dyDescent="0.35">
      <c r="A2066" s="7" t="s">
        <v>1040</v>
      </c>
      <c r="B2066" s="40" t="str">
        <f>LEFT(Table1[[#This Row],[Employee Name]],FIND(" ",Table1[[#This Row],[Employee Name]]))</f>
        <v xml:space="preserve">Priya </v>
      </c>
      <c r="C2066" s="40" t="str">
        <f>RIGHT(Table1[[#This Row],[Employee Name]],LEN(Table1[[#This Row],[Employee Name]])-FIND(" ",Table1[[#This Row],[Employee Name]]))</f>
        <v>Reddy</v>
      </c>
      <c r="D2066" s="22">
        <f>Table1[[#This Row],[Basic Salary]]+Table1[[#This Row],[Bonus]]</f>
        <v>98997</v>
      </c>
      <c r="E2066" s="8">
        <v>93</v>
      </c>
      <c r="F2066" s="45">
        <v>88</v>
      </c>
      <c r="G2066" s="8" t="str" cm="1">
        <f t="array" ref="G2066">_xlfn.IFS(Table1[[#This Row],[Performance Score]]&gt;=80,"Excellent",Table1[[#This Row],[Performance Score]]&gt;=60,"Good",Table1[[#This Row],[Performance Score]]&gt;=40,"Need Improvement")</f>
        <v>Excellent</v>
      </c>
      <c r="H2066" s="29">
        <f>Table1[[#This Row],[Bonus]]/Table1[[#This Row],[Basic Salary]]</f>
        <v>0.33349048343862392</v>
      </c>
      <c r="I2066" s="8">
        <f ca="1">DATEDIF(Table1[[#This Row],[Date of Birth]],TODAY(),"y")</f>
        <v>46</v>
      </c>
      <c r="J2066" s="33">
        <v>45248</v>
      </c>
      <c r="K2066" s="33" t="str" cm="1">
        <f t="array" aca="1" ref="K2066" ca="1">_xlfn.IFS(L2066&lt;3,"Junior",L2066&lt;=7,"Mid-Level",L2066&gt;7,"Senior")</f>
        <v>Junior</v>
      </c>
      <c r="L2066" s="45">
        <f ca="1">INT(YEARFRAC(Table1[[#This Row],[Joining Date]],TODAY(),1))</f>
        <v>2</v>
      </c>
      <c r="M2066" s="25" t="str">
        <f t="shared" ca="1" si="32"/>
        <v>No</v>
      </c>
      <c r="N2066" s="25">
        <f>YEAR(Table1[[#This Row],[Joining Date]])</f>
        <v>2023</v>
      </c>
      <c r="O2066" s="45">
        <f>MONTH(Table1[[#This Row],[Joining Date]])</f>
        <v>11</v>
      </c>
      <c r="P2066" s="25">
        <f ca="1">NETWORKDAYS(Table1[[#This Row],[Joining Date]],TODAY())</f>
        <v>681</v>
      </c>
      <c r="Q2066" s="25" t="str">
        <f>LEFT(Table1[[#This Row],[Department]],5)&amp;"-"&amp;RIGHT(Table1[[#This Row],[Employee ID]],3)</f>
        <v>Finan-984</v>
      </c>
      <c r="R2066" s="25" t="str">
        <f>LEFT(Table1[[#This Row],[Department]],3)</f>
        <v>Fin</v>
      </c>
      <c r="S2066" s="36">
        <f>_xlfn.XLOOKUP(Table1[[#This Row],[City]],Table2[City],Table2[Bonus %])</f>
        <v>6</v>
      </c>
      <c r="U2066" s="48" t="str">
        <v xml:space="preserve">Priya </v>
      </c>
      <c r="V2066" s="48" t="str">
        <v>Reddy</v>
      </c>
    </row>
    <row r="2067" spans="1:22" x14ac:dyDescent="0.35">
      <c r="A2067" s="9" t="s">
        <v>1478</v>
      </c>
      <c r="B2067" s="41" t="str">
        <f>LEFT(Table1[[#This Row],[Employee Name]],FIND(" ",Table1[[#This Row],[Employee Name]]))</f>
        <v xml:space="preserve">Vikram </v>
      </c>
      <c r="C2067" s="41" t="str">
        <f>RIGHT(Table1[[#This Row],[Employee Name]],LEN(Table1[[#This Row],[Employee Name]])-FIND(" ",Table1[[#This Row],[Employee Name]]))</f>
        <v>Singh</v>
      </c>
      <c r="D2067" s="23">
        <f>Table1[[#This Row],[Basic Salary]]+Table1[[#This Row],[Bonus]]</f>
        <v>98997</v>
      </c>
      <c r="E2067" s="10">
        <v>91</v>
      </c>
      <c r="F2067" s="46">
        <v>91</v>
      </c>
      <c r="G2067" s="10" t="str" cm="1">
        <f t="array" ref="G2067">_xlfn.IFS(Table1[[#This Row],[Performance Score]]&gt;=80,"Excellent",Table1[[#This Row],[Performance Score]]&gt;=60,"Good",Table1[[#This Row],[Performance Score]]&gt;=40,"Need Improvement")</f>
        <v>Excellent</v>
      </c>
      <c r="H2067" s="30">
        <f>Table1[[#This Row],[Bonus]]/Table1[[#This Row],[Basic Salary]]</f>
        <v>0.22201923195615411</v>
      </c>
      <c r="I2067" s="10">
        <f ca="1">DATEDIF(Table1[[#This Row],[Date of Birth]],TODAY(),"y")</f>
        <v>28</v>
      </c>
      <c r="J2067" s="34">
        <v>44635</v>
      </c>
      <c r="K2067" s="33" t="str" cm="1">
        <f t="array" aca="1" ref="K2067" ca="1">_xlfn.IFS(L2067&lt;3,"Junior",L2067&lt;=7,"Mid-Level",L2067&gt;7,"Senior")</f>
        <v>Mid-Level</v>
      </c>
      <c r="L2067" s="46">
        <f ca="1">INT(YEARFRAC(Table1[[#This Row],[Joining Date]],TODAY(),1))</f>
        <v>4</v>
      </c>
      <c r="M2067" s="25" t="str">
        <f t="shared" ca="1" si="32"/>
        <v>No</v>
      </c>
      <c r="N2067" s="26">
        <f>YEAR(Table1[[#This Row],[Joining Date]])</f>
        <v>2022</v>
      </c>
      <c r="O2067" s="46">
        <f>MONTH(Table1[[#This Row],[Joining Date]])</f>
        <v>3</v>
      </c>
      <c r="P2067" s="26">
        <f ca="1">NETWORKDAYS(Table1[[#This Row],[Joining Date]],TODAY())</f>
        <v>1120</v>
      </c>
      <c r="Q2067" s="26" t="str">
        <f>LEFT(Table1[[#This Row],[Department]],5)&amp;"-"&amp;RIGHT(Table1[[#This Row],[Employee ID]],3)</f>
        <v>Finan-422</v>
      </c>
      <c r="R2067" s="26" t="str">
        <f>LEFT(Table1[[#This Row],[Department]],3)</f>
        <v>Fin</v>
      </c>
      <c r="S2067" s="37">
        <f>_xlfn.XLOOKUP(Table1[[#This Row],[City]],Table2[City],Table2[Bonus %])</f>
        <v>5</v>
      </c>
      <c r="U2067" s="48" t="str">
        <v xml:space="preserve">Vikram </v>
      </c>
      <c r="V2067" s="48" t="str">
        <v>Singh</v>
      </c>
    </row>
    <row r="2068" spans="1:22" x14ac:dyDescent="0.35">
      <c r="A2068" s="7" t="s">
        <v>1028</v>
      </c>
      <c r="B2068" s="40" t="str">
        <f>LEFT(Table1[[#This Row],[Employee Name]],FIND(" ",Table1[[#This Row],[Employee Name]]))</f>
        <v xml:space="preserve">Nisha </v>
      </c>
      <c r="C2068" s="40" t="str">
        <f>RIGHT(Table1[[#This Row],[Employee Name]],LEN(Table1[[#This Row],[Employee Name]])-FIND(" ",Table1[[#This Row],[Employee Name]]))</f>
        <v>Kapoor</v>
      </c>
      <c r="D2068" s="22">
        <f>Table1[[#This Row],[Basic Salary]]+Table1[[#This Row],[Bonus]]</f>
        <v>98972</v>
      </c>
      <c r="E2068" s="8">
        <v>70</v>
      </c>
      <c r="F2068" s="45">
        <v>52</v>
      </c>
      <c r="G2068" s="8" t="str" cm="1">
        <f t="array" ref="G2068">_xlfn.IFS(Table1[[#This Row],[Performance Score]]&gt;=80,"Excellent",Table1[[#This Row],[Performance Score]]&gt;=60,"Good",Table1[[#This Row],[Performance Score]]&gt;=40,"Need Improvement")</f>
        <v>Need Improvement</v>
      </c>
      <c r="H2068" s="29">
        <f>Table1[[#This Row],[Bonus]]/Table1[[#This Row],[Basic Salary]]</f>
        <v>0.31194740121157494</v>
      </c>
      <c r="I2068" s="8">
        <f ca="1">DATEDIF(Table1[[#This Row],[Date of Birth]],TODAY(),"y")</f>
        <v>40</v>
      </c>
      <c r="J2068" s="33">
        <v>45779</v>
      </c>
      <c r="K2068" s="33" t="str" cm="1">
        <f t="array" aca="1" ref="K2068" ca="1">_xlfn.IFS(L2068&lt;3,"Junior",L2068&lt;=7,"Mid-Level",L2068&gt;7,"Senior")</f>
        <v>Junior</v>
      </c>
      <c r="L2068" s="45">
        <f ca="1">INT(YEARFRAC(Table1[[#This Row],[Joining Date]],TODAY(),1))</f>
        <v>1</v>
      </c>
      <c r="M2068" s="25" t="str">
        <f t="shared" ca="1" si="32"/>
        <v>No</v>
      </c>
      <c r="N2068" s="25">
        <f>YEAR(Table1[[#This Row],[Joining Date]])</f>
        <v>2025</v>
      </c>
      <c r="O2068" s="45">
        <f>MONTH(Table1[[#This Row],[Joining Date]])</f>
        <v>5</v>
      </c>
      <c r="P2068" s="25">
        <f ca="1">NETWORKDAYS(Table1[[#This Row],[Joining Date]],TODAY())</f>
        <v>302</v>
      </c>
      <c r="Q2068" s="25" t="str">
        <f>LEFT(Table1[[#This Row],[Department]],5)&amp;"-"&amp;RIGHT(Table1[[#This Row],[Employee ID]],3)</f>
        <v>IT-972</v>
      </c>
      <c r="R2068" s="25" t="str">
        <f>LEFT(Table1[[#This Row],[Department]],3)</f>
        <v>IT</v>
      </c>
      <c r="S2068" s="36">
        <f>_xlfn.XLOOKUP(Table1[[#This Row],[City]],Table2[City],Table2[Bonus %])</f>
        <v>5</v>
      </c>
      <c r="U2068" s="48" t="str">
        <v xml:space="preserve">Nisha </v>
      </c>
      <c r="V2068" s="48" t="str">
        <v>Kapoor</v>
      </c>
    </row>
    <row r="2069" spans="1:22" x14ac:dyDescent="0.35">
      <c r="A2069" s="9" t="s">
        <v>4437</v>
      </c>
      <c r="B2069" s="41" t="str">
        <f>LEFT(Table1[[#This Row],[Employee Name]],FIND(" ",Table1[[#This Row],[Employee Name]]))</f>
        <v xml:space="preserve">Priya </v>
      </c>
      <c r="C2069" s="41" t="str">
        <f>RIGHT(Table1[[#This Row],[Employee Name]],LEN(Table1[[#This Row],[Employee Name]])-FIND(" ",Table1[[#This Row],[Employee Name]]))</f>
        <v>Reddy</v>
      </c>
      <c r="D2069" s="23">
        <f>Table1[[#This Row],[Basic Salary]]+Table1[[#This Row],[Bonus]]</f>
        <v>98943</v>
      </c>
      <c r="E2069" s="10">
        <v>97</v>
      </c>
      <c r="F2069" s="46">
        <v>66</v>
      </c>
      <c r="G2069" s="10" t="str" cm="1">
        <f t="array" ref="G2069">_xlfn.IFS(Table1[[#This Row],[Performance Score]]&gt;=80,"Excellent",Table1[[#This Row],[Performance Score]]&gt;=60,"Good",Table1[[#This Row],[Performance Score]]&gt;=40,"Need Improvement")</f>
        <v>Good</v>
      </c>
      <c r="H2069" s="30">
        <f>Table1[[#This Row],[Bonus]]/Table1[[#This Row],[Basic Salary]]</f>
        <v>0.11502659574468085</v>
      </c>
      <c r="I2069" s="10">
        <f ca="1">DATEDIF(Table1[[#This Row],[Date of Birth]],TODAY(),"y")</f>
        <v>19</v>
      </c>
      <c r="J2069" s="34">
        <v>43825</v>
      </c>
      <c r="K2069" s="33" t="str" cm="1">
        <f t="array" aca="1" ref="K2069" ca="1">_xlfn.IFS(L2069&lt;3,"Junior",L2069&lt;=7,"Mid-Level",L2069&gt;7,"Senior")</f>
        <v>Mid-Level</v>
      </c>
      <c r="L2069" s="46">
        <f ca="1">INT(YEARFRAC(Table1[[#This Row],[Joining Date]],TODAY(),1))</f>
        <v>6</v>
      </c>
      <c r="M2069" s="25" t="str">
        <f t="shared" ca="1" si="32"/>
        <v>Yes</v>
      </c>
      <c r="N2069" s="26">
        <f>YEAR(Table1[[#This Row],[Joining Date]])</f>
        <v>2019</v>
      </c>
      <c r="O2069" s="46">
        <f>MONTH(Table1[[#This Row],[Joining Date]])</f>
        <v>12</v>
      </c>
      <c r="P2069" s="26">
        <f ca="1">NETWORKDAYS(Table1[[#This Row],[Joining Date]],TODAY())</f>
        <v>1698</v>
      </c>
      <c r="Q2069" s="26" t="str">
        <f>LEFT(Table1[[#This Row],[Department]],5)&amp;"-"&amp;RIGHT(Table1[[#This Row],[Employee ID]],3)</f>
        <v>Sales-381</v>
      </c>
      <c r="R2069" s="26" t="str">
        <f>LEFT(Table1[[#This Row],[Department]],3)</f>
        <v>Sal</v>
      </c>
      <c r="S2069" s="37">
        <f>_xlfn.XLOOKUP(Table1[[#This Row],[City]],Table2[City],Table2[Bonus %])</f>
        <v>4</v>
      </c>
      <c r="U2069" s="48" t="str">
        <v xml:space="preserve">Priya </v>
      </c>
      <c r="V2069" s="48" t="str">
        <v>Reddy</v>
      </c>
    </row>
    <row r="2070" spans="1:22" x14ac:dyDescent="0.35">
      <c r="A2070" s="7" t="s">
        <v>2535</v>
      </c>
      <c r="B2070" s="40" t="str">
        <f>LEFT(Table1[[#This Row],[Employee Name]],FIND(" ",Table1[[#This Row],[Employee Name]]))</f>
        <v xml:space="preserve">Tarun </v>
      </c>
      <c r="C2070" s="40" t="str">
        <f>RIGHT(Table1[[#This Row],[Employee Name]],LEN(Table1[[#This Row],[Employee Name]])-FIND(" ",Table1[[#This Row],[Employee Name]]))</f>
        <v>Verma</v>
      </c>
      <c r="D2070" s="22">
        <f>Table1[[#This Row],[Basic Salary]]+Table1[[#This Row],[Bonus]]</f>
        <v>98923</v>
      </c>
      <c r="E2070" s="8">
        <v>72</v>
      </c>
      <c r="F2070" s="45">
        <v>53</v>
      </c>
      <c r="G2070" s="8" t="str" cm="1">
        <f t="array" ref="G2070">_xlfn.IFS(Table1[[#This Row],[Performance Score]]&gt;=80,"Excellent",Table1[[#This Row],[Performance Score]]&gt;=60,"Good",Table1[[#This Row],[Performance Score]]&gt;=40,"Need Improvement")</f>
        <v>Need Improvement</v>
      </c>
      <c r="H2070" s="29">
        <f>Table1[[#This Row],[Bonus]]/Table1[[#This Row],[Basic Salary]]</f>
        <v>0.3172872057100245</v>
      </c>
      <c r="I2070" s="8">
        <f ca="1">DATEDIF(Table1[[#This Row],[Date of Birth]],TODAY(),"y")</f>
        <v>18</v>
      </c>
      <c r="J2070" s="33">
        <v>44023</v>
      </c>
      <c r="K2070" s="33" t="str" cm="1">
        <f t="array" aca="1" ref="K2070" ca="1">_xlfn.IFS(L2070&lt;3,"Junior",L2070&lt;=7,"Mid-Level",L2070&gt;7,"Senior")</f>
        <v>Mid-Level</v>
      </c>
      <c r="L2070" s="45">
        <f ca="1">INT(YEARFRAC(Table1[[#This Row],[Joining Date]],TODAY(),1))</f>
        <v>5</v>
      </c>
      <c r="M2070" s="25" t="str">
        <f t="shared" ca="1" si="32"/>
        <v>No</v>
      </c>
      <c r="N2070" s="25">
        <f>YEAR(Table1[[#This Row],[Joining Date]])</f>
        <v>2020</v>
      </c>
      <c r="O2070" s="45">
        <f>MONTH(Table1[[#This Row],[Joining Date]])</f>
        <v>7</v>
      </c>
      <c r="P2070" s="25">
        <f ca="1">NETWORKDAYS(Table1[[#This Row],[Joining Date]],TODAY())</f>
        <v>1556</v>
      </c>
      <c r="Q2070" s="25" t="str">
        <f>LEFT(Table1[[#This Row],[Department]],5)&amp;"-"&amp;RIGHT(Table1[[#This Row],[Employee ID]],3)</f>
        <v>HR-479</v>
      </c>
      <c r="R2070" s="25" t="str">
        <f>LEFT(Table1[[#This Row],[Department]],3)</f>
        <v>HR</v>
      </c>
      <c r="S2070" s="36">
        <f>_xlfn.XLOOKUP(Table1[[#This Row],[City]],Table2[City],Table2[Bonus %])</f>
        <v>7</v>
      </c>
      <c r="U2070" s="48" t="str">
        <v xml:space="preserve">Tarun </v>
      </c>
      <c r="V2070" s="48" t="str">
        <v>Verma</v>
      </c>
    </row>
    <row r="2071" spans="1:22" x14ac:dyDescent="0.35">
      <c r="A2071" s="9" t="s">
        <v>4391</v>
      </c>
      <c r="B2071" s="41" t="str">
        <f>LEFT(Table1[[#This Row],[Employee Name]],FIND(" ",Table1[[#This Row],[Employee Name]]))</f>
        <v xml:space="preserve">Nisha </v>
      </c>
      <c r="C2071" s="41" t="str">
        <f>RIGHT(Table1[[#This Row],[Employee Name]],LEN(Table1[[#This Row],[Employee Name]])-FIND(" ",Table1[[#This Row],[Employee Name]]))</f>
        <v>Kapoor</v>
      </c>
      <c r="D2071" s="23">
        <f>Table1[[#This Row],[Basic Salary]]+Table1[[#This Row],[Bonus]]</f>
        <v>98923</v>
      </c>
      <c r="E2071" s="10">
        <v>69</v>
      </c>
      <c r="F2071" s="46">
        <v>98</v>
      </c>
      <c r="G2071" s="10" t="str" cm="1">
        <f t="array" ref="G2071">_xlfn.IFS(Table1[[#This Row],[Performance Score]]&gt;=80,"Excellent",Table1[[#This Row],[Performance Score]]&gt;=60,"Good",Table1[[#This Row],[Performance Score]]&gt;=40,"Need Improvement")</f>
        <v>Excellent</v>
      </c>
      <c r="H2071" s="30">
        <f>Table1[[#This Row],[Bonus]]/Table1[[#This Row],[Basic Salary]]</f>
        <v>0.14115149907137173</v>
      </c>
      <c r="I2071" s="10">
        <f ca="1">DATEDIF(Table1[[#This Row],[Date of Birth]],TODAY(),"y")</f>
        <v>32</v>
      </c>
      <c r="J2071" s="34">
        <v>43184</v>
      </c>
      <c r="K2071" s="33" t="str" cm="1">
        <f t="array" aca="1" ref="K2071" ca="1">_xlfn.IFS(L2071&lt;3,"Junior",L2071&lt;=7,"Mid-Level",L2071&gt;7,"Senior")</f>
        <v>Senior</v>
      </c>
      <c r="L2071" s="46">
        <f ca="1">INT(YEARFRAC(Table1[[#This Row],[Joining Date]],TODAY(),1))</f>
        <v>8</v>
      </c>
      <c r="M2071" s="25" t="str">
        <f t="shared" ca="1" si="32"/>
        <v>Yes</v>
      </c>
      <c r="N2071" s="26">
        <f>YEAR(Table1[[#This Row],[Joining Date]])</f>
        <v>2018</v>
      </c>
      <c r="O2071" s="46">
        <f>MONTH(Table1[[#This Row],[Joining Date]])</f>
        <v>3</v>
      </c>
      <c r="P2071" s="26">
        <f ca="1">NETWORKDAYS(Table1[[#This Row],[Joining Date]],TODAY())</f>
        <v>2156</v>
      </c>
      <c r="Q2071" s="26" t="str">
        <f>LEFT(Table1[[#This Row],[Department]],5)&amp;"-"&amp;RIGHT(Table1[[#This Row],[Employee ID]],3)</f>
        <v>Opera-335</v>
      </c>
      <c r="R2071" s="26" t="str">
        <f>LEFT(Table1[[#This Row],[Department]],3)</f>
        <v>Ope</v>
      </c>
      <c r="S2071" s="37">
        <f>_xlfn.XLOOKUP(Table1[[#This Row],[City]],Table2[City],Table2[Bonus %])</f>
        <v>5</v>
      </c>
      <c r="U2071" s="48" t="str">
        <v xml:space="preserve">Nisha </v>
      </c>
      <c r="V2071" s="48" t="str">
        <v>Kapoor</v>
      </c>
    </row>
    <row r="2072" spans="1:22" x14ac:dyDescent="0.35">
      <c r="A2072" s="7" t="s">
        <v>4085</v>
      </c>
      <c r="B2072" s="40" t="str">
        <f>LEFT(Table1[[#This Row],[Employee Name]],FIND(" ",Table1[[#This Row],[Employee Name]]))</f>
        <v xml:space="preserve">Ananya </v>
      </c>
      <c r="C2072" s="40" t="str">
        <f>RIGHT(Table1[[#This Row],[Employee Name]],LEN(Table1[[#This Row],[Employee Name]])-FIND(" ",Table1[[#This Row],[Employee Name]]))</f>
        <v>Rao</v>
      </c>
      <c r="D2072" s="22">
        <f>Table1[[#This Row],[Basic Salary]]+Table1[[#This Row],[Bonus]]</f>
        <v>98913</v>
      </c>
      <c r="E2072" s="8">
        <v>69</v>
      </c>
      <c r="F2072" s="45">
        <v>63</v>
      </c>
      <c r="G2072" s="8" t="str" cm="1">
        <f t="array" ref="G2072">_xlfn.IFS(Table1[[#This Row],[Performance Score]]&gt;=80,"Excellent",Table1[[#This Row],[Performance Score]]&gt;=60,"Good",Table1[[#This Row],[Performance Score]]&gt;=40,"Need Improvement")</f>
        <v>Good</v>
      </c>
      <c r="H2072" s="29">
        <f>Table1[[#This Row],[Bonus]]/Table1[[#This Row],[Basic Salary]]</f>
        <v>9.8386505724406742E-2</v>
      </c>
      <c r="I2072" s="8">
        <f ca="1">DATEDIF(Table1[[#This Row],[Date of Birth]],TODAY(),"y")</f>
        <v>31</v>
      </c>
      <c r="J2072" s="33">
        <v>45953</v>
      </c>
      <c r="K2072" s="33" t="str" cm="1">
        <f t="array" aca="1" ref="K2072" ca="1">_xlfn.IFS(L2072&lt;3,"Junior",L2072&lt;=7,"Mid-Level",L2072&gt;7,"Senior")</f>
        <v>Junior</v>
      </c>
      <c r="L2072" s="45">
        <f ca="1">INT(YEARFRAC(Table1[[#This Row],[Joining Date]],TODAY(),1))</f>
        <v>0</v>
      </c>
      <c r="M2072" s="25" t="str">
        <f t="shared" ca="1" si="32"/>
        <v>No</v>
      </c>
      <c r="N2072" s="25">
        <f>YEAR(Table1[[#This Row],[Joining Date]])</f>
        <v>2025</v>
      </c>
      <c r="O2072" s="45">
        <f>MONTH(Table1[[#This Row],[Joining Date]])</f>
        <v>10</v>
      </c>
      <c r="P2072" s="25">
        <f ca="1">NETWORKDAYS(Table1[[#This Row],[Joining Date]],TODAY())</f>
        <v>178</v>
      </c>
      <c r="Q2072" s="25" t="str">
        <f>LEFT(Table1[[#This Row],[Department]],5)&amp;"-"&amp;RIGHT(Table1[[#This Row],[Employee ID]],3)</f>
        <v>IT-029</v>
      </c>
      <c r="R2072" s="25" t="str">
        <f>LEFT(Table1[[#This Row],[Department]],3)</f>
        <v>IT</v>
      </c>
      <c r="S2072" s="36">
        <f>_xlfn.XLOOKUP(Table1[[#This Row],[City]],Table2[City],Table2[Bonus %])</f>
        <v>8</v>
      </c>
      <c r="U2072" s="48" t="str">
        <v xml:space="preserve">Ananya </v>
      </c>
      <c r="V2072" s="48" t="str">
        <v>Rao</v>
      </c>
    </row>
    <row r="2073" spans="1:22" x14ac:dyDescent="0.35">
      <c r="A2073" s="9" t="s">
        <v>135</v>
      </c>
      <c r="B2073" s="41" t="str">
        <f>LEFT(Table1[[#This Row],[Employee Name]],FIND(" ",Table1[[#This Row],[Employee Name]]))</f>
        <v xml:space="preserve">Sneha </v>
      </c>
      <c r="C2073" s="41" t="str">
        <f>RIGHT(Table1[[#This Row],[Employee Name]],LEN(Table1[[#This Row],[Employee Name]])-FIND(" ",Table1[[#This Row],[Employee Name]]))</f>
        <v>Iyer</v>
      </c>
      <c r="D2073" s="23">
        <f>Table1[[#This Row],[Basic Salary]]+Table1[[#This Row],[Bonus]]</f>
        <v>98897</v>
      </c>
      <c r="E2073" s="10">
        <v>71</v>
      </c>
      <c r="F2073" s="46">
        <v>43</v>
      </c>
      <c r="G2073" s="10" t="str" cm="1">
        <f t="array" ref="G2073">_xlfn.IFS(Table1[[#This Row],[Performance Score]]&gt;=80,"Excellent",Table1[[#This Row],[Performance Score]]&gt;=60,"Good",Table1[[#This Row],[Performance Score]]&gt;=40,"Need Improvement")</f>
        <v>Need Improvement</v>
      </c>
      <c r="H2073" s="30">
        <f>Table1[[#This Row],[Bonus]]/Table1[[#This Row],[Basic Salary]]</f>
        <v>0.19537548499389604</v>
      </c>
      <c r="I2073" s="10">
        <f ca="1">DATEDIF(Table1[[#This Row],[Date of Birth]],TODAY(),"y")</f>
        <v>25</v>
      </c>
      <c r="J2073" s="34">
        <v>43927</v>
      </c>
      <c r="K2073" s="33" t="str" cm="1">
        <f t="array" aca="1" ref="K2073" ca="1">_xlfn.IFS(L2073&lt;3,"Junior",L2073&lt;=7,"Mid-Level",L2073&gt;7,"Senior")</f>
        <v>Mid-Level</v>
      </c>
      <c r="L2073" s="46">
        <f ca="1">INT(YEARFRAC(Table1[[#This Row],[Joining Date]],TODAY(),1))</f>
        <v>6</v>
      </c>
      <c r="M2073" s="25" t="str">
        <f t="shared" ca="1" si="32"/>
        <v>Yes</v>
      </c>
      <c r="N2073" s="26">
        <f>YEAR(Table1[[#This Row],[Joining Date]])</f>
        <v>2020</v>
      </c>
      <c r="O2073" s="46">
        <f>MONTH(Table1[[#This Row],[Joining Date]])</f>
        <v>4</v>
      </c>
      <c r="P2073" s="26">
        <f ca="1">NETWORKDAYS(Table1[[#This Row],[Joining Date]],TODAY())</f>
        <v>1626</v>
      </c>
      <c r="Q2073" s="26" t="str">
        <f>LEFT(Table1[[#This Row],[Department]],5)&amp;"-"&amp;RIGHT(Table1[[#This Row],[Employee ID]],3)</f>
        <v>Opera-079</v>
      </c>
      <c r="R2073" s="26" t="str">
        <f>LEFT(Table1[[#This Row],[Department]],3)</f>
        <v>Ope</v>
      </c>
      <c r="S2073" s="37">
        <f>_xlfn.XLOOKUP(Table1[[#This Row],[City]],Table2[City],Table2[Bonus %])</f>
        <v>6</v>
      </c>
      <c r="U2073" s="48" t="str">
        <v xml:space="preserve">Sneha </v>
      </c>
      <c r="V2073" s="48" t="str">
        <v>Iyer</v>
      </c>
    </row>
    <row r="2074" spans="1:22" x14ac:dyDescent="0.35">
      <c r="A2074" s="7" t="s">
        <v>4291</v>
      </c>
      <c r="B2074" s="40" t="str">
        <f>LEFT(Table1[[#This Row],[Employee Name]],FIND(" ",Table1[[#This Row],[Employee Name]]))</f>
        <v xml:space="preserve">Karan </v>
      </c>
      <c r="C2074" s="40" t="str">
        <f>RIGHT(Table1[[#This Row],[Employee Name]],LEN(Table1[[#This Row],[Employee Name]])-FIND(" ",Table1[[#This Row],[Employee Name]]))</f>
        <v>Malhotra</v>
      </c>
      <c r="D2074" s="22">
        <f>Table1[[#This Row],[Basic Salary]]+Table1[[#This Row],[Bonus]]</f>
        <v>98822</v>
      </c>
      <c r="E2074" s="8">
        <v>63</v>
      </c>
      <c r="F2074" s="45">
        <v>67</v>
      </c>
      <c r="G2074" s="8" t="str" cm="1">
        <f t="array" ref="G2074">_xlfn.IFS(Table1[[#This Row],[Performance Score]]&gt;=80,"Excellent",Table1[[#This Row],[Performance Score]]&gt;=60,"Good",Table1[[#This Row],[Performance Score]]&gt;=40,"Need Improvement")</f>
        <v>Good</v>
      </c>
      <c r="H2074" s="29">
        <f>Table1[[#This Row],[Bonus]]/Table1[[#This Row],[Basic Salary]]</f>
        <v>0.38139170790349186</v>
      </c>
      <c r="I2074" s="8">
        <f ca="1">DATEDIF(Table1[[#This Row],[Date of Birth]],TODAY(),"y")</f>
        <v>42</v>
      </c>
      <c r="J2074" s="33">
        <v>43391</v>
      </c>
      <c r="K2074" s="33" t="str" cm="1">
        <f t="array" aca="1" ref="K2074" ca="1">_xlfn.IFS(L2074&lt;3,"Junior",L2074&lt;=7,"Mid-Level",L2074&gt;7,"Senior")</f>
        <v>Mid-Level</v>
      </c>
      <c r="L2074" s="45">
        <f ca="1">INT(YEARFRAC(Table1[[#This Row],[Joining Date]],TODAY(),1))</f>
        <v>7</v>
      </c>
      <c r="M2074" s="25" t="str">
        <f t="shared" ca="1" si="32"/>
        <v>Yes</v>
      </c>
      <c r="N2074" s="25">
        <f>YEAR(Table1[[#This Row],[Joining Date]])</f>
        <v>2018</v>
      </c>
      <c r="O2074" s="45">
        <f>MONTH(Table1[[#This Row],[Joining Date]])</f>
        <v>10</v>
      </c>
      <c r="P2074" s="25">
        <f ca="1">NETWORKDAYS(Table1[[#This Row],[Joining Date]],TODAY())</f>
        <v>2008</v>
      </c>
      <c r="Q2074" s="25" t="str">
        <f>LEFT(Table1[[#This Row],[Department]],5)&amp;"-"&amp;RIGHT(Table1[[#This Row],[Employee ID]],3)</f>
        <v>Marke-235</v>
      </c>
      <c r="R2074" s="25" t="str">
        <f>LEFT(Table1[[#This Row],[Department]],3)</f>
        <v>Mar</v>
      </c>
      <c r="S2074" s="36">
        <f>_xlfn.XLOOKUP(Table1[[#This Row],[City]],Table2[City],Table2[Bonus %])</f>
        <v>8</v>
      </c>
      <c r="U2074" s="48" t="str">
        <v xml:space="preserve">Karan </v>
      </c>
      <c r="V2074" s="48" t="str">
        <v>Malhotra</v>
      </c>
    </row>
    <row r="2075" spans="1:22" x14ac:dyDescent="0.35">
      <c r="A2075" s="9" t="s">
        <v>4921</v>
      </c>
      <c r="B2075" s="41" t="str">
        <f>LEFT(Table1[[#This Row],[Employee Name]],FIND(" ",Table1[[#This Row],[Employee Name]]))</f>
        <v xml:space="preserve">Nisha </v>
      </c>
      <c r="C2075" s="41" t="str">
        <f>RIGHT(Table1[[#This Row],[Employee Name]],LEN(Table1[[#This Row],[Employee Name]])-FIND(" ",Table1[[#This Row],[Employee Name]]))</f>
        <v>Kapoor</v>
      </c>
      <c r="D2075" s="23">
        <f>Table1[[#This Row],[Basic Salary]]+Table1[[#This Row],[Bonus]]</f>
        <v>98799</v>
      </c>
      <c r="E2075" s="10">
        <v>67</v>
      </c>
      <c r="F2075" s="46">
        <v>49</v>
      </c>
      <c r="G2075" s="10" t="str" cm="1">
        <f t="array" ref="G2075">_xlfn.IFS(Table1[[#This Row],[Performance Score]]&gt;=80,"Excellent",Table1[[#This Row],[Performance Score]]&gt;=60,"Good",Table1[[#This Row],[Performance Score]]&gt;=40,"Need Improvement")</f>
        <v>Need Improvement</v>
      </c>
      <c r="H2075" s="30">
        <f>Table1[[#This Row],[Bonus]]/Table1[[#This Row],[Basic Salary]]</f>
        <v>0.13637827517195372</v>
      </c>
      <c r="I2075" s="10">
        <f ca="1">DATEDIF(Table1[[#This Row],[Date of Birth]],TODAY(),"y")</f>
        <v>45</v>
      </c>
      <c r="J2075" s="34">
        <v>44541</v>
      </c>
      <c r="K2075" s="33" t="str" cm="1">
        <f t="array" aca="1" ref="K2075" ca="1">_xlfn.IFS(L2075&lt;3,"Junior",L2075&lt;=7,"Mid-Level",L2075&gt;7,"Senior")</f>
        <v>Mid-Level</v>
      </c>
      <c r="L2075" s="46">
        <f ca="1">INT(YEARFRAC(Table1[[#This Row],[Joining Date]],TODAY(),1))</f>
        <v>4</v>
      </c>
      <c r="M2075" s="25" t="str">
        <f t="shared" ca="1" si="32"/>
        <v>No</v>
      </c>
      <c r="N2075" s="26">
        <f>YEAR(Table1[[#This Row],[Joining Date]])</f>
        <v>2021</v>
      </c>
      <c r="O2075" s="46">
        <f>MONTH(Table1[[#This Row],[Joining Date]])</f>
        <v>12</v>
      </c>
      <c r="P2075" s="26">
        <f ca="1">NETWORKDAYS(Table1[[#This Row],[Joining Date]],TODAY())</f>
        <v>1186</v>
      </c>
      <c r="Q2075" s="26" t="str">
        <f>LEFT(Table1[[#This Row],[Department]],5)&amp;"-"&amp;RIGHT(Table1[[#This Row],[Employee ID]],3)</f>
        <v>Suppo-865</v>
      </c>
      <c r="R2075" s="26" t="str">
        <f>LEFT(Table1[[#This Row],[Department]],3)</f>
        <v>Sup</v>
      </c>
      <c r="S2075" s="37">
        <f>_xlfn.XLOOKUP(Table1[[#This Row],[City]],Table2[City],Table2[Bonus %])</f>
        <v>4</v>
      </c>
      <c r="U2075" s="48" t="str">
        <v xml:space="preserve">Nisha </v>
      </c>
      <c r="V2075" s="48" t="str">
        <v>Kapoor</v>
      </c>
    </row>
    <row r="2076" spans="1:22" x14ac:dyDescent="0.35">
      <c r="A2076" s="7" t="s">
        <v>1315</v>
      </c>
      <c r="B2076" s="40" t="str">
        <f>LEFT(Table1[[#This Row],[Employee Name]],FIND(" ",Table1[[#This Row],[Employee Name]]))</f>
        <v xml:space="preserve">Ishita </v>
      </c>
      <c r="C2076" s="40" t="str">
        <f>RIGHT(Table1[[#This Row],[Employee Name]],LEN(Table1[[#This Row],[Employee Name]])-FIND(" ",Table1[[#This Row],[Employee Name]]))</f>
        <v>Roy</v>
      </c>
      <c r="D2076" s="22">
        <f>Table1[[#This Row],[Basic Salary]]+Table1[[#This Row],[Bonus]]</f>
        <v>98779</v>
      </c>
      <c r="E2076" s="8">
        <v>83</v>
      </c>
      <c r="F2076" s="45">
        <v>81</v>
      </c>
      <c r="G2076" s="8" t="str" cm="1">
        <f t="array" ref="G2076">_xlfn.IFS(Table1[[#This Row],[Performance Score]]&gt;=80,"Excellent",Table1[[#This Row],[Performance Score]]&gt;=60,"Good",Table1[[#This Row],[Performance Score]]&gt;=40,"Need Improvement")</f>
        <v>Excellent</v>
      </c>
      <c r="H2076" s="29">
        <f>Table1[[#This Row],[Bonus]]/Table1[[#This Row],[Basic Salary]]</f>
        <v>8.2213092303478494E-2</v>
      </c>
      <c r="I2076" s="8">
        <f ca="1">DATEDIF(Table1[[#This Row],[Date of Birth]],TODAY(),"y")</f>
        <v>21</v>
      </c>
      <c r="J2076" s="33">
        <v>43446</v>
      </c>
      <c r="K2076" s="33" t="str" cm="1">
        <f t="array" aca="1" ref="K2076" ca="1">_xlfn.IFS(L2076&lt;3,"Junior",L2076&lt;=7,"Mid-Level",L2076&gt;7,"Senior")</f>
        <v>Mid-Level</v>
      </c>
      <c r="L2076" s="45">
        <f ca="1">INT(YEARFRAC(Table1[[#This Row],[Joining Date]],TODAY(),1))</f>
        <v>7</v>
      </c>
      <c r="M2076" s="25" t="str">
        <f t="shared" ca="1" si="32"/>
        <v>Yes</v>
      </c>
      <c r="N2076" s="25">
        <f>YEAR(Table1[[#This Row],[Joining Date]])</f>
        <v>2018</v>
      </c>
      <c r="O2076" s="45">
        <f>MONTH(Table1[[#This Row],[Joining Date]])</f>
        <v>12</v>
      </c>
      <c r="P2076" s="25">
        <f ca="1">NETWORKDAYS(Table1[[#This Row],[Joining Date]],TODAY())</f>
        <v>1969</v>
      </c>
      <c r="Q2076" s="25" t="str">
        <f>LEFT(Table1[[#This Row],[Department]],5)&amp;"-"&amp;RIGHT(Table1[[#This Row],[Employee ID]],3)</f>
        <v>Sales-259</v>
      </c>
      <c r="R2076" s="25" t="str">
        <f>LEFT(Table1[[#This Row],[Department]],3)</f>
        <v>Sal</v>
      </c>
      <c r="S2076" s="36">
        <f>_xlfn.XLOOKUP(Table1[[#This Row],[City]],Table2[City],Table2[Bonus %])</f>
        <v>8</v>
      </c>
      <c r="U2076" s="48" t="str">
        <v xml:space="preserve">Ishita </v>
      </c>
      <c r="V2076" s="48" t="str">
        <v>Roy</v>
      </c>
    </row>
    <row r="2077" spans="1:22" x14ac:dyDescent="0.35">
      <c r="A2077" s="9" t="s">
        <v>398</v>
      </c>
      <c r="B2077" s="41" t="str">
        <f>LEFT(Table1[[#This Row],[Employee Name]],FIND(" ",Table1[[#This Row],[Employee Name]]))</f>
        <v xml:space="preserve">Arjun </v>
      </c>
      <c r="C2077" s="41" t="str">
        <f>RIGHT(Table1[[#This Row],[Employee Name]],LEN(Table1[[#This Row],[Employee Name]])-FIND(" ",Table1[[#This Row],[Employee Name]]))</f>
        <v>Mehta</v>
      </c>
      <c r="D2077" s="23">
        <f>Table1[[#This Row],[Basic Salary]]+Table1[[#This Row],[Bonus]]</f>
        <v>98761</v>
      </c>
      <c r="E2077" s="10">
        <v>63</v>
      </c>
      <c r="F2077" s="46">
        <v>83</v>
      </c>
      <c r="G2077" s="10" t="str" cm="1">
        <f t="array" ref="G2077">_xlfn.IFS(Table1[[#This Row],[Performance Score]]&gt;=80,"Excellent",Table1[[#This Row],[Performance Score]]&gt;=60,"Good",Table1[[#This Row],[Performance Score]]&gt;=40,"Need Improvement")</f>
        <v>Excellent</v>
      </c>
      <c r="H2077" s="30">
        <f>Table1[[#This Row],[Bonus]]/Table1[[#This Row],[Basic Salary]]</f>
        <v>0.28367734220650931</v>
      </c>
      <c r="I2077" s="10">
        <f ca="1">DATEDIF(Table1[[#This Row],[Date of Birth]],TODAY(),"y")</f>
        <v>30</v>
      </c>
      <c r="J2077" s="34">
        <v>45971</v>
      </c>
      <c r="K2077" s="33" t="str" cm="1">
        <f t="array" aca="1" ref="K2077" ca="1">_xlfn.IFS(L2077&lt;3,"Junior",L2077&lt;=7,"Mid-Level",L2077&gt;7,"Senior")</f>
        <v>Junior</v>
      </c>
      <c r="L2077" s="46">
        <f ca="1">INT(YEARFRAC(Table1[[#This Row],[Joining Date]],TODAY(),1))</f>
        <v>0</v>
      </c>
      <c r="M2077" s="25" t="str">
        <f t="shared" ca="1" si="32"/>
        <v>No</v>
      </c>
      <c r="N2077" s="26">
        <f>YEAR(Table1[[#This Row],[Joining Date]])</f>
        <v>2025</v>
      </c>
      <c r="O2077" s="46">
        <f>MONTH(Table1[[#This Row],[Joining Date]])</f>
        <v>11</v>
      </c>
      <c r="P2077" s="26">
        <f ca="1">NETWORKDAYS(Table1[[#This Row],[Joining Date]],TODAY())</f>
        <v>166</v>
      </c>
      <c r="Q2077" s="26" t="str">
        <f>LEFT(Table1[[#This Row],[Department]],5)&amp;"-"&amp;RIGHT(Table1[[#This Row],[Employee ID]],3)</f>
        <v>Marke-342</v>
      </c>
      <c r="R2077" s="26" t="str">
        <f>LEFT(Table1[[#This Row],[Department]],3)</f>
        <v>Mar</v>
      </c>
      <c r="S2077" s="37">
        <f>_xlfn.XLOOKUP(Table1[[#This Row],[City]],Table2[City],Table2[Bonus %])</f>
        <v>6</v>
      </c>
      <c r="U2077" s="48" t="str">
        <v xml:space="preserve">Arjun </v>
      </c>
      <c r="V2077" s="48" t="str">
        <v>Mehta</v>
      </c>
    </row>
    <row r="2078" spans="1:22" x14ac:dyDescent="0.35">
      <c r="A2078" s="7" t="s">
        <v>1877</v>
      </c>
      <c r="B2078" s="40" t="str">
        <f>LEFT(Table1[[#This Row],[Employee Name]],FIND(" ",Table1[[#This Row],[Employee Name]]))</f>
        <v xml:space="preserve">Pooja </v>
      </c>
      <c r="C2078" s="40" t="str">
        <f>RIGHT(Table1[[#This Row],[Employee Name]],LEN(Table1[[#This Row],[Employee Name]])-FIND(" ",Table1[[#This Row],[Employee Name]]))</f>
        <v>Das</v>
      </c>
      <c r="D2078" s="22">
        <f>Table1[[#This Row],[Basic Salary]]+Table1[[#This Row],[Bonus]]</f>
        <v>98740</v>
      </c>
      <c r="E2078" s="8">
        <v>61</v>
      </c>
      <c r="F2078" s="45">
        <v>89</v>
      </c>
      <c r="G2078" s="8" t="str" cm="1">
        <f t="array" ref="G2078">_xlfn.IFS(Table1[[#This Row],[Performance Score]]&gt;=80,"Excellent",Table1[[#This Row],[Performance Score]]&gt;=60,"Good",Table1[[#This Row],[Performance Score]]&gt;=40,"Need Improvement")</f>
        <v>Excellent</v>
      </c>
      <c r="H2078" s="29">
        <f>Table1[[#This Row],[Bonus]]/Table1[[#This Row],[Basic Salary]]</f>
        <v>0.35110357001135728</v>
      </c>
      <c r="I2078" s="8">
        <f ca="1">DATEDIF(Table1[[#This Row],[Date of Birth]],TODAY(),"y")</f>
        <v>44</v>
      </c>
      <c r="J2078" s="33">
        <v>43673</v>
      </c>
      <c r="K2078" s="33" t="str" cm="1">
        <f t="array" aca="1" ref="K2078" ca="1">_xlfn.IFS(L2078&lt;3,"Junior",L2078&lt;=7,"Mid-Level",L2078&gt;7,"Senior")</f>
        <v>Mid-Level</v>
      </c>
      <c r="L2078" s="45">
        <f ca="1">INT(YEARFRAC(Table1[[#This Row],[Joining Date]],TODAY(),1))</f>
        <v>6</v>
      </c>
      <c r="M2078" s="25" t="str">
        <f t="shared" ca="1" si="32"/>
        <v>Yes</v>
      </c>
      <c r="N2078" s="25">
        <f>YEAR(Table1[[#This Row],[Joining Date]])</f>
        <v>2019</v>
      </c>
      <c r="O2078" s="45">
        <f>MONTH(Table1[[#This Row],[Joining Date]])</f>
        <v>7</v>
      </c>
      <c r="P2078" s="25">
        <f ca="1">NETWORKDAYS(Table1[[#This Row],[Joining Date]],TODAY())</f>
        <v>1806</v>
      </c>
      <c r="Q2078" s="25" t="str">
        <f>LEFT(Table1[[#This Row],[Department]],5)&amp;"-"&amp;RIGHT(Table1[[#This Row],[Employee ID]],3)</f>
        <v>Opera-821</v>
      </c>
      <c r="R2078" s="25" t="str">
        <f>LEFT(Table1[[#This Row],[Department]],3)</f>
        <v>Ope</v>
      </c>
      <c r="S2078" s="36">
        <f>_xlfn.XLOOKUP(Table1[[#This Row],[City]],Table2[City],Table2[Bonus %])</f>
        <v>5</v>
      </c>
      <c r="U2078" s="48" t="str">
        <v xml:space="preserve">Pooja </v>
      </c>
      <c r="V2078" s="48" t="str">
        <v>Das</v>
      </c>
    </row>
    <row r="2079" spans="1:22" x14ac:dyDescent="0.35">
      <c r="A2079" s="9" t="s">
        <v>3555</v>
      </c>
      <c r="B2079" s="41" t="str">
        <f>LEFT(Table1[[#This Row],[Employee Name]],FIND(" ",Table1[[#This Row],[Employee Name]]))</f>
        <v xml:space="preserve">Rohan </v>
      </c>
      <c r="C2079" s="41" t="str">
        <f>RIGHT(Table1[[#This Row],[Employee Name]],LEN(Table1[[#This Row],[Employee Name]])-FIND(" ",Table1[[#This Row],[Employee Name]]))</f>
        <v>Gupta</v>
      </c>
      <c r="D2079" s="23">
        <f>Table1[[#This Row],[Basic Salary]]+Table1[[#This Row],[Bonus]]</f>
        <v>98733</v>
      </c>
      <c r="E2079" s="10">
        <v>63</v>
      </c>
      <c r="F2079" s="46">
        <v>100</v>
      </c>
      <c r="G2079" s="10" t="str" cm="1">
        <f t="array" ref="G2079">_xlfn.IFS(Table1[[#This Row],[Performance Score]]&gt;=80,"Excellent",Table1[[#This Row],[Performance Score]]&gt;=60,"Good",Table1[[#This Row],[Performance Score]]&gt;=40,"Need Improvement")</f>
        <v>Excellent</v>
      </c>
      <c r="H2079" s="30">
        <f>Table1[[#This Row],[Bonus]]/Table1[[#This Row],[Basic Salary]]</f>
        <v>0.14038046177479527</v>
      </c>
      <c r="I2079" s="10">
        <f ca="1">DATEDIF(Table1[[#This Row],[Date of Birth]],TODAY(),"y")</f>
        <v>20</v>
      </c>
      <c r="J2079" s="34">
        <v>44895</v>
      </c>
      <c r="K2079" s="33" t="str" cm="1">
        <f t="array" aca="1" ref="K2079" ca="1">_xlfn.IFS(L2079&lt;3,"Junior",L2079&lt;=7,"Mid-Level",L2079&gt;7,"Senior")</f>
        <v>Mid-Level</v>
      </c>
      <c r="L2079" s="46">
        <f ca="1">INT(YEARFRAC(Table1[[#This Row],[Joining Date]],TODAY(),1))</f>
        <v>3</v>
      </c>
      <c r="M2079" s="25" t="str">
        <f t="shared" ca="1" si="32"/>
        <v>No</v>
      </c>
      <c r="N2079" s="26">
        <f>YEAR(Table1[[#This Row],[Joining Date]])</f>
        <v>2022</v>
      </c>
      <c r="O2079" s="46">
        <f>MONTH(Table1[[#This Row],[Joining Date]])</f>
        <v>11</v>
      </c>
      <c r="P2079" s="26">
        <f ca="1">NETWORKDAYS(Table1[[#This Row],[Joining Date]],TODAY())</f>
        <v>934</v>
      </c>
      <c r="Q2079" s="26" t="str">
        <f>LEFT(Table1[[#This Row],[Department]],5)&amp;"-"&amp;RIGHT(Table1[[#This Row],[Employee ID]],3)</f>
        <v>Opera-499</v>
      </c>
      <c r="R2079" s="26" t="str">
        <f>LEFT(Table1[[#This Row],[Department]],3)</f>
        <v>Ope</v>
      </c>
      <c r="S2079" s="37">
        <f>_xlfn.XLOOKUP(Table1[[#This Row],[City]],Table2[City],Table2[Bonus %])</f>
        <v>7</v>
      </c>
      <c r="U2079" s="48" t="str">
        <v xml:space="preserve">Rohan </v>
      </c>
      <c r="V2079" s="48" t="str">
        <v>Gupta</v>
      </c>
    </row>
    <row r="2080" spans="1:22" x14ac:dyDescent="0.35">
      <c r="A2080" s="7" t="s">
        <v>166</v>
      </c>
      <c r="B2080" s="40" t="str">
        <f>LEFT(Table1[[#This Row],[Employee Name]],FIND(" ",Table1[[#This Row],[Employee Name]]))</f>
        <v xml:space="preserve">Rohan </v>
      </c>
      <c r="C2080" s="40" t="str">
        <f>RIGHT(Table1[[#This Row],[Employee Name]],LEN(Table1[[#This Row],[Employee Name]])-FIND(" ",Table1[[#This Row],[Employee Name]]))</f>
        <v>Gupta</v>
      </c>
      <c r="D2080" s="22">
        <f>Table1[[#This Row],[Basic Salary]]+Table1[[#This Row],[Bonus]]</f>
        <v>98726</v>
      </c>
      <c r="E2080" s="8">
        <v>82</v>
      </c>
      <c r="F2080" s="45">
        <v>76</v>
      </c>
      <c r="G2080" s="8" t="str" cm="1">
        <f t="array" ref="G2080">_xlfn.IFS(Table1[[#This Row],[Performance Score]]&gt;=80,"Excellent",Table1[[#This Row],[Performance Score]]&gt;=60,"Good",Table1[[#This Row],[Performance Score]]&gt;=40,"Need Improvement")</f>
        <v>Good</v>
      </c>
      <c r="H2080" s="29">
        <f>Table1[[#This Row],[Bonus]]/Table1[[#This Row],[Basic Salary]]</f>
        <v>0.31659243058704289</v>
      </c>
      <c r="I2080" s="8">
        <f ca="1">DATEDIF(Table1[[#This Row],[Date of Birth]],TODAY(),"y")</f>
        <v>35</v>
      </c>
      <c r="J2080" s="33">
        <v>42441</v>
      </c>
      <c r="K2080" s="33" t="str" cm="1">
        <f t="array" aca="1" ref="K2080" ca="1">_xlfn.IFS(L2080&lt;3,"Junior",L2080&lt;=7,"Mid-Level",L2080&gt;7,"Senior")</f>
        <v>Senior</v>
      </c>
      <c r="L2080" s="45">
        <f ca="1">INT(YEARFRAC(Table1[[#This Row],[Joining Date]],TODAY(),1))</f>
        <v>10</v>
      </c>
      <c r="M2080" s="25" t="str">
        <f t="shared" ca="1" si="32"/>
        <v>Yes</v>
      </c>
      <c r="N2080" s="25">
        <f>YEAR(Table1[[#This Row],[Joining Date]])</f>
        <v>2016</v>
      </c>
      <c r="O2080" s="45">
        <f>MONTH(Table1[[#This Row],[Joining Date]])</f>
        <v>3</v>
      </c>
      <c r="P2080" s="25">
        <f ca="1">NETWORKDAYS(Table1[[#This Row],[Joining Date]],TODAY())</f>
        <v>2686</v>
      </c>
      <c r="Q2080" s="25" t="str">
        <f>LEFT(Table1[[#This Row],[Department]],5)&amp;"-"&amp;RIGHT(Table1[[#This Row],[Employee ID]],3)</f>
        <v>Suppo-110</v>
      </c>
      <c r="R2080" s="25" t="str">
        <f>LEFT(Table1[[#This Row],[Department]],3)</f>
        <v>Sup</v>
      </c>
      <c r="S2080" s="36">
        <f>_xlfn.XLOOKUP(Table1[[#This Row],[City]],Table2[City],Table2[Bonus %])</f>
        <v>6</v>
      </c>
      <c r="U2080" s="48" t="str">
        <v xml:space="preserve">Rohan </v>
      </c>
      <c r="V2080" s="48" t="str">
        <v>Gupta</v>
      </c>
    </row>
    <row r="2081" spans="1:22" x14ac:dyDescent="0.35">
      <c r="A2081" s="9" t="s">
        <v>1454</v>
      </c>
      <c r="B2081" s="41" t="str">
        <f>LEFT(Table1[[#This Row],[Employee Name]],FIND(" ",Table1[[#This Row],[Employee Name]]))</f>
        <v xml:space="preserve">Meera </v>
      </c>
      <c r="C2081" s="41" t="str">
        <f>RIGHT(Table1[[#This Row],[Employee Name]],LEN(Table1[[#This Row],[Employee Name]])-FIND(" ",Table1[[#This Row],[Employee Name]]))</f>
        <v>Joshi</v>
      </c>
      <c r="D2081" s="23">
        <f>Table1[[#This Row],[Basic Salary]]+Table1[[#This Row],[Bonus]]</f>
        <v>98709</v>
      </c>
      <c r="E2081" s="10">
        <v>77</v>
      </c>
      <c r="F2081" s="46">
        <v>75</v>
      </c>
      <c r="G2081" s="10" t="str" cm="1">
        <f t="array" ref="G2081">_xlfn.IFS(Table1[[#This Row],[Performance Score]]&gt;=80,"Excellent",Table1[[#This Row],[Performance Score]]&gt;=60,"Good",Table1[[#This Row],[Performance Score]]&gt;=40,"Need Improvement")</f>
        <v>Good</v>
      </c>
      <c r="H2081" s="30">
        <f>Table1[[#This Row],[Bonus]]/Table1[[#This Row],[Basic Salary]]</f>
        <v>7.8692573326922241E-2</v>
      </c>
      <c r="I2081" s="10">
        <f ca="1">DATEDIF(Table1[[#This Row],[Date of Birth]],TODAY(),"y")</f>
        <v>31</v>
      </c>
      <c r="J2081" s="34">
        <v>42409</v>
      </c>
      <c r="K2081" s="33" t="str" cm="1">
        <f t="array" aca="1" ref="K2081" ca="1">_xlfn.IFS(L2081&lt;3,"Junior",L2081&lt;=7,"Mid-Level",L2081&gt;7,"Senior")</f>
        <v>Senior</v>
      </c>
      <c r="L2081" s="46">
        <f ca="1">INT(YEARFRAC(Table1[[#This Row],[Joining Date]],TODAY(),1))</f>
        <v>10</v>
      </c>
      <c r="M2081" s="25" t="str">
        <f t="shared" ca="1" si="32"/>
        <v>Yes</v>
      </c>
      <c r="N2081" s="26">
        <f>YEAR(Table1[[#This Row],[Joining Date]])</f>
        <v>2016</v>
      </c>
      <c r="O2081" s="46">
        <f>MONTH(Table1[[#This Row],[Joining Date]])</f>
        <v>2</v>
      </c>
      <c r="P2081" s="26">
        <f ca="1">NETWORKDAYS(Table1[[#This Row],[Joining Date]],TODAY())</f>
        <v>2710</v>
      </c>
      <c r="Q2081" s="26" t="str">
        <f>LEFT(Table1[[#This Row],[Department]],5)&amp;"-"&amp;RIGHT(Table1[[#This Row],[Employee ID]],3)</f>
        <v>IT-398</v>
      </c>
      <c r="R2081" s="26" t="str">
        <f>LEFT(Table1[[#This Row],[Department]],3)</f>
        <v>IT</v>
      </c>
      <c r="S2081" s="37">
        <f>_xlfn.XLOOKUP(Table1[[#This Row],[City]],Table2[City],Table2[Bonus %])</f>
        <v>4</v>
      </c>
      <c r="U2081" s="48" t="str">
        <v xml:space="preserve">Meera </v>
      </c>
      <c r="V2081" s="48" t="str">
        <v>Joshi</v>
      </c>
    </row>
    <row r="2082" spans="1:22" x14ac:dyDescent="0.35">
      <c r="A2082" s="7" t="s">
        <v>3279</v>
      </c>
      <c r="B2082" s="40" t="str">
        <f>LEFT(Table1[[#This Row],[Employee Name]],FIND(" ",Table1[[#This Row],[Employee Name]]))</f>
        <v xml:space="preserve">Rohan </v>
      </c>
      <c r="C2082" s="40" t="str">
        <f>RIGHT(Table1[[#This Row],[Employee Name]],LEN(Table1[[#This Row],[Employee Name]])-FIND(" ",Table1[[#This Row],[Employee Name]]))</f>
        <v>Gupta</v>
      </c>
      <c r="D2082" s="22">
        <f>Table1[[#This Row],[Basic Salary]]+Table1[[#This Row],[Bonus]]</f>
        <v>98668</v>
      </c>
      <c r="E2082" s="8">
        <v>93</v>
      </c>
      <c r="F2082" s="45">
        <v>71</v>
      </c>
      <c r="G2082" s="8" t="str" cm="1">
        <f t="array" ref="G2082">_xlfn.IFS(Table1[[#This Row],[Performance Score]]&gt;=80,"Excellent",Table1[[#This Row],[Performance Score]]&gt;=60,"Good",Table1[[#This Row],[Performance Score]]&gt;=40,"Need Improvement")</f>
        <v>Good</v>
      </c>
      <c r="H2082" s="29">
        <f>Table1[[#This Row],[Bonus]]/Table1[[#This Row],[Basic Salary]]</f>
        <v>0.1156111846047737</v>
      </c>
      <c r="I2082" s="8">
        <f ca="1">DATEDIF(Table1[[#This Row],[Date of Birth]],TODAY(),"y")</f>
        <v>22</v>
      </c>
      <c r="J2082" s="33">
        <v>44322</v>
      </c>
      <c r="K2082" s="33" t="str" cm="1">
        <f t="array" aca="1" ref="K2082" ca="1">_xlfn.IFS(L2082&lt;3,"Junior",L2082&lt;=7,"Mid-Level",L2082&gt;7,"Senior")</f>
        <v>Mid-Level</v>
      </c>
      <c r="L2082" s="45">
        <f ca="1">INT(YEARFRAC(Table1[[#This Row],[Joining Date]],TODAY(),1))</f>
        <v>5</v>
      </c>
      <c r="M2082" s="25" t="str">
        <f t="shared" ca="1" si="32"/>
        <v>No</v>
      </c>
      <c r="N2082" s="25">
        <f>YEAR(Table1[[#This Row],[Joining Date]])</f>
        <v>2021</v>
      </c>
      <c r="O2082" s="45">
        <f>MONTH(Table1[[#This Row],[Joining Date]])</f>
        <v>5</v>
      </c>
      <c r="P2082" s="25">
        <f ca="1">NETWORKDAYS(Table1[[#This Row],[Joining Date]],TODAY())</f>
        <v>1343</v>
      </c>
      <c r="Q2082" s="25" t="str">
        <f>LEFT(Table1[[#This Row],[Department]],5)&amp;"-"&amp;RIGHT(Table1[[#This Row],[Employee ID]],3)</f>
        <v>Opera-223</v>
      </c>
      <c r="R2082" s="25" t="str">
        <f>LEFT(Table1[[#This Row],[Department]],3)</f>
        <v>Ope</v>
      </c>
      <c r="S2082" s="36">
        <f>_xlfn.XLOOKUP(Table1[[#This Row],[City]],Table2[City],Table2[Bonus %])</f>
        <v>7</v>
      </c>
      <c r="U2082" s="48" t="str">
        <v xml:space="preserve">Rohan </v>
      </c>
      <c r="V2082" s="48" t="str">
        <v>Gupta</v>
      </c>
    </row>
    <row r="2083" spans="1:22" x14ac:dyDescent="0.35">
      <c r="A2083" s="9" t="s">
        <v>4546</v>
      </c>
      <c r="B2083" s="41" t="str">
        <f>LEFT(Table1[[#This Row],[Employee Name]],FIND(" ",Table1[[#This Row],[Employee Name]]))</f>
        <v xml:space="preserve">Meera </v>
      </c>
      <c r="C2083" s="41" t="str">
        <f>RIGHT(Table1[[#This Row],[Employee Name]],LEN(Table1[[#This Row],[Employee Name]])-FIND(" ",Table1[[#This Row],[Employee Name]]))</f>
        <v>Joshi</v>
      </c>
      <c r="D2083" s="23">
        <f>Table1[[#This Row],[Basic Salary]]+Table1[[#This Row],[Bonus]]</f>
        <v>98657</v>
      </c>
      <c r="E2083" s="10">
        <v>83</v>
      </c>
      <c r="F2083" s="46">
        <v>86</v>
      </c>
      <c r="G2083" s="10" t="str" cm="1">
        <f t="array" ref="G2083">_xlfn.IFS(Table1[[#This Row],[Performance Score]]&gt;=80,"Excellent",Table1[[#This Row],[Performance Score]]&gt;=60,"Good",Table1[[#This Row],[Performance Score]]&gt;=40,"Need Improvement")</f>
        <v>Excellent</v>
      </c>
      <c r="H2083" s="30">
        <f>Table1[[#This Row],[Bonus]]/Table1[[#This Row],[Basic Salary]]</f>
        <v>9.3103906752055307E-2</v>
      </c>
      <c r="I2083" s="10">
        <f ca="1">DATEDIF(Table1[[#This Row],[Date of Birth]],TODAY(),"y")</f>
        <v>19</v>
      </c>
      <c r="J2083" s="34">
        <v>44164</v>
      </c>
      <c r="K2083" s="33" t="str" cm="1">
        <f t="array" aca="1" ref="K2083" ca="1">_xlfn.IFS(L2083&lt;3,"Junior",L2083&lt;=7,"Mid-Level",L2083&gt;7,"Senior")</f>
        <v>Mid-Level</v>
      </c>
      <c r="L2083" s="46">
        <f ca="1">INT(YEARFRAC(Table1[[#This Row],[Joining Date]],TODAY(),1))</f>
        <v>5</v>
      </c>
      <c r="M2083" s="25" t="str">
        <f t="shared" ca="1" si="32"/>
        <v>No</v>
      </c>
      <c r="N2083" s="26">
        <f>YEAR(Table1[[#This Row],[Joining Date]])</f>
        <v>2020</v>
      </c>
      <c r="O2083" s="46">
        <f>MONTH(Table1[[#This Row],[Joining Date]])</f>
        <v>11</v>
      </c>
      <c r="P2083" s="26">
        <f ca="1">NETWORKDAYS(Table1[[#This Row],[Joining Date]],TODAY())</f>
        <v>1456</v>
      </c>
      <c r="Q2083" s="26" t="str">
        <f>LEFT(Table1[[#This Row],[Department]],5)&amp;"-"&amp;RIGHT(Table1[[#This Row],[Employee ID]],3)</f>
        <v>Opera-490</v>
      </c>
      <c r="R2083" s="26" t="str">
        <f>LEFT(Table1[[#This Row],[Department]],3)</f>
        <v>Ope</v>
      </c>
      <c r="S2083" s="37">
        <f>_xlfn.XLOOKUP(Table1[[#This Row],[City]],Table2[City],Table2[Bonus %])</f>
        <v>7</v>
      </c>
      <c r="U2083" s="48" t="str">
        <v xml:space="preserve">Meera </v>
      </c>
      <c r="V2083" s="48" t="str">
        <v>Joshi</v>
      </c>
    </row>
    <row r="2084" spans="1:22" x14ac:dyDescent="0.35">
      <c r="A2084" s="7" t="s">
        <v>5031</v>
      </c>
      <c r="B2084" s="40" t="str">
        <f>LEFT(Table1[[#This Row],[Employee Name]],FIND(" ",Table1[[#This Row],[Employee Name]]))</f>
        <v xml:space="preserve">Nisha </v>
      </c>
      <c r="C2084" s="40" t="str">
        <f>RIGHT(Table1[[#This Row],[Employee Name]],LEN(Table1[[#This Row],[Employee Name]])-FIND(" ",Table1[[#This Row],[Employee Name]]))</f>
        <v>Kapoor</v>
      </c>
      <c r="D2084" s="22">
        <f>Table1[[#This Row],[Basic Salary]]+Table1[[#This Row],[Bonus]]</f>
        <v>98592</v>
      </c>
      <c r="E2084" s="8">
        <v>81</v>
      </c>
      <c r="F2084" s="45">
        <v>55</v>
      </c>
      <c r="G2084" s="8" t="str" cm="1">
        <f t="array" ref="G2084">_xlfn.IFS(Table1[[#This Row],[Performance Score]]&gt;=80,"Excellent",Table1[[#This Row],[Performance Score]]&gt;=60,"Good",Table1[[#This Row],[Performance Score]]&gt;=40,"Need Improvement")</f>
        <v>Need Improvement</v>
      </c>
      <c r="H2084" s="29">
        <f>Table1[[#This Row],[Bonus]]/Table1[[#This Row],[Basic Salary]]</f>
        <v>0.23243081077026925</v>
      </c>
      <c r="I2084" s="8">
        <f ca="1">DATEDIF(Table1[[#This Row],[Date of Birth]],TODAY(),"y")</f>
        <v>15</v>
      </c>
      <c r="J2084" s="33">
        <v>44592</v>
      </c>
      <c r="K2084" s="33" t="str" cm="1">
        <f t="array" aca="1" ref="K2084" ca="1">_xlfn.IFS(L2084&lt;3,"Junior",L2084&lt;=7,"Mid-Level",L2084&gt;7,"Senior")</f>
        <v>Mid-Level</v>
      </c>
      <c r="L2084" s="45">
        <f ca="1">INT(YEARFRAC(Table1[[#This Row],[Joining Date]],TODAY(),1))</f>
        <v>4</v>
      </c>
      <c r="M2084" s="25" t="str">
        <f t="shared" ca="1" si="32"/>
        <v>No</v>
      </c>
      <c r="N2084" s="25">
        <f>YEAR(Table1[[#This Row],[Joining Date]])</f>
        <v>2022</v>
      </c>
      <c r="O2084" s="45">
        <f>MONTH(Table1[[#This Row],[Joining Date]])</f>
        <v>1</v>
      </c>
      <c r="P2084" s="25">
        <f ca="1">NETWORKDAYS(Table1[[#This Row],[Joining Date]],TODAY())</f>
        <v>1151</v>
      </c>
      <c r="Q2084" s="25" t="str">
        <f>LEFT(Table1[[#This Row],[Department]],5)&amp;"-"&amp;RIGHT(Table1[[#This Row],[Employee ID]],3)</f>
        <v>Sales-975</v>
      </c>
      <c r="R2084" s="25" t="str">
        <f>LEFT(Table1[[#This Row],[Department]],3)</f>
        <v>Sal</v>
      </c>
      <c r="S2084" s="36">
        <f>_xlfn.XLOOKUP(Table1[[#This Row],[City]],Table2[City],Table2[Bonus %])</f>
        <v>7</v>
      </c>
      <c r="U2084" s="48" t="str">
        <v xml:space="preserve">Nisha </v>
      </c>
      <c r="V2084" s="48" t="str">
        <v>Kapoor</v>
      </c>
    </row>
    <row r="2085" spans="1:22" x14ac:dyDescent="0.35">
      <c r="A2085" s="9" t="s">
        <v>3529</v>
      </c>
      <c r="B2085" s="41" t="str">
        <f>LEFT(Table1[[#This Row],[Employee Name]],FIND(" ",Table1[[#This Row],[Employee Name]]))</f>
        <v xml:space="preserve">Tarun </v>
      </c>
      <c r="C2085" s="41" t="str">
        <f>RIGHT(Table1[[#This Row],[Employee Name]],LEN(Table1[[#This Row],[Employee Name]])-FIND(" ",Table1[[#This Row],[Employee Name]]))</f>
        <v>Verma</v>
      </c>
      <c r="D2085" s="23">
        <f>Table1[[#This Row],[Basic Salary]]+Table1[[#This Row],[Bonus]]</f>
        <v>98565</v>
      </c>
      <c r="E2085" s="10">
        <v>84</v>
      </c>
      <c r="F2085" s="46">
        <v>40</v>
      </c>
      <c r="G2085" s="10" t="str" cm="1">
        <f t="array" ref="G2085">_xlfn.IFS(Table1[[#This Row],[Performance Score]]&gt;=80,"Excellent",Table1[[#This Row],[Performance Score]]&gt;=60,"Good",Table1[[#This Row],[Performance Score]]&gt;=40,"Need Improvement")</f>
        <v>Need Improvement</v>
      </c>
      <c r="H2085" s="30">
        <f>Table1[[#This Row],[Bonus]]/Table1[[#This Row],[Basic Salary]]</f>
        <v>0.1794304176139763</v>
      </c>
      <c r="I2085" s="10">
        <f ca="1">DATEDIF(Table1[[#This Row],[Date of Birth]],TODAY(),"y")</f>
        <v>33</v>
      </c>
      <c r="J2085" s="34">
        <v>44216</v>
      </c>
      <c r="K2085" s="33" t="str" cm="1">
        <f t="array" aca="1" ref="K2085" ca="1">_xlfn.IFS(L2085&lt;3,"Junior",L2085&lt;=7,"Mid-Level",L2085&gt;7,"Senior")</f>
        <v>Mid-Level</v>
      </c>
      <c r="L2085" s="46">
        <f ca="1">INT(YEARFRAC(Table1[[#This Row],[Joining Date]],TODAY(),1))</f>
        <v>5</v>
      </c>
      <c r="M2085" s="25" t="str">
        <f t="shared" ca="1" si="32"/>
        <v>No</v>
      </c>
      <c r="N2085" s="26">
        <f>YEAR(Table1[[#This Row],[Joining Date]])</f>
        <v>2021</v>
      </c>
      <c r="O2085" s="46">
        <f>MONTH(Table1[[#This Row],[Joining Date]])</f>
        <v>1</v>
      </c>
      <c r="P2085" s="26">
        <f ca="1">NETWORKDAYS(Table1[[#This Row],[Joining Date]],TODAY())</f>
        <v>1419</v>
      </c>
      <c r="Q2085" s="26" t="str">
        <f>LEFT(Table1[[#This Row],[Department]],5)&amp;"-"&amp;RIGHT(Table1[[#This Row],[Employee ID]],3)</f>
        <v>Opera-473</v>
      </c>
      <c r="R2085" s="26" t="str">
        <f>LEFT(Table1[[#This Row],[Department]],3)</f>
        <v>Ope</v>
      </c>
      <c r="S2085" s="37">
        <f>_xlfn.XLOOKUP(Table1[[#This Row],[City]],Table2[City],Table2[Bonus %])</f>
        <v>6</v>
      </c>
      <c r="U2085" s="48" t="str">
        <v xml:space="preserve">Tarun </v>
      </c>
      <c r="V2085" s="48" t="str">
        <v>Verma</v>
      </c>
    </row>
    <row r="2086" spans="1:22" x14ac:dyDescent="0.35">
      <c r="A2086" s="7" t="s">
        <v>1470</v>
      </c>
      <c r="B2086" s="40" t="str">
        <f>LEFT(Table1[[#This Row],[Employee Name]],FIND(" ",Table1[[#This Row],[Employee Name]]))</f>
        <v xml:space="preserve">Rohan </v>
      </c>
      <c r="C2086" s="40" t="str">
        <f>RIGHT(Table1[[#This Row],[Employee Name]],LEN(Table1[[#This Row],[Employee Name]])-FIND(" ",Table1[[#This Row],[Employee Name]]))</f>
        <v>Gupta</v>
      </c>
      <c r="D2086" s="22">
        <f>Table1[[#This Row],[Basic Salary]]+Table1[[#This Row],[Bonus]]</f>
        <v>98563</v>
      </c>
      <c r="E2086" s="8">
        <v>80</v>
      </c>
      <c r="F2086" s="45">
        <v>75</v>
      </c>
      <c r="G2086" s="8" t="str" cm="1">
        <f t="array" ref="G2086">_xlfn.IFS(Table1[[#This Row],[Performance Score]]&gt;=80,"Excellent",Table1[[#This Row],[Performance Score]]&gt;=60,"Good",Table1[[#This Row],[Performance Score]]&gt;=40,"Need Improvement")</f>
        <v>Good</v>
      </c>
      <c r="H2086" s="29">
        <f>Table1[[#This Row],[Bonus]]/Table1[[#This Row],[Basic Salary]]</f>
        <v>0.21633161798279713</v>
      </c>
      <c r="I2086" s="8">
        <f ca="1">DATEDIF(Table1[[#This Row],[Date of Birth]],TODAY(),"y")</f>
        <v>32</v>
      </c>
      <c r="J2086" s="33">
        <v>42101</v>
      </c>
      <c r="K2086" s="33" t="str" cm="1">
        <f t="array" aca="1" ref="K2086" ca="1">_xlfn.IFS(L2086&lt;3,"Junior",L2086&lt;=7,"Mid-Level",L2086&gt;7,"Senior")</f>
        <v>Senior</v>
      </c>
      <c r="L2086" s="45">
        <f ca="1">INT(YEARFRAC(Table1[[#This Row],[Joining Date]],TODAY(),1))</f>
        <v>11</v>
      </c>
      <c r="M2086" s="25" t="str">
        <f t="shared" ca="1" si="32"/>
        <v>Yes</v>
      </c>
      <c r="N2086" s="25">
        <f>YEAR(Table1[[#This Row],[Joining Date]])</f>
        <v>2015</v>
      </c>
      <c r="O2086" s="45">
        <f>MONTH(Table1[[#This Row],[Joining Date]])</f>
        <v>4</v>
      </c>
      <c r="P2086" s="25">
        <f ca="1">NETWORKDAYS(Table1[[#This Row],[Joining Date]],TODAY())</f>
        <v>2930</v>
      </c>
      <c r="Q2086" s="25" t="str">
        <f>LEFT(Table1[[#This Row],[Department]],5)&amp;"-"&amp;RIGHT(Table1[[#This Row],[Employee ID]],3)</f>
        <v>Sales-414</v>
      </c>
      <c r="R2086" s="25" t="str">
        <f>LEFT(Table1[[#This Row],[Department]],3)</f>
        <v>Sal</v>
      </c>
      <c r="S2086" s="36">
        <f>_xlfn.XLOOKUP(Table1[[#This Row],[City]],Table2[City],Table2[Bonus %])</f>
        <v>4</v>
      </c>
      <c r="U2086" s="48" t="str">
        <v xml:space="preserve">Rohan </v>
      </c>
      <c r="V2086" s="48" t="str">
        <v>Gupta</v>
      </c>
    </row>
    <row r="2087" spans="1:22" x14ac:dyDescent="0.35">
      <c r="A2087" s="9" t="s">
        <v>1251</v>
      </c>
      <c r="B2087" s="41" t="str">
        <f>LEFT(Table1[[#This Row],[Employee Name]],FIND(" ",Table1[[#This Row],[Employee Name]]))</f>
        <v xml:space="preserve">Swathi </v>
      </c>
      <c r="C2087" s="41" t="str">
        <f>RIGHT(Table1[[#This Row],[Employee Name]],LEN(Table1[[#This Row],[Employee Name]])-FIND(" ",Table1[[#This Row],[Employee Name]]))</f>
        <v>Ramesh</v>
      </c>
      <c r="D2087" s="23">
        <f>Table1[[#This Row],[Basic Salary]]+Table1[[#This Row],[Bonus]]</f>
        <v>98559</v>
      </c>
      <c r="E2087" s="10">
        <v>89</v>
      </c>
      <c r="F2087" s="46">
        <v>41</v>
      </c>
      <c r="G2087" s="10" t="str" cm="1">
        <f t="array" ref="G2087">_xlfn.IFS(Table1[[#This Row],[Performance Score]]&gt;=80,"Excellent",Table1[[#This Row],[Performance Score]]&gt;=60,"Good",Table1[[#This Row],[Performance Score]]&gt;=40,"Need Improvement")</f>
        <v>Need Improvement</v>
      </c>
      <c r="H2087" s="30">
        <f>Table1[[#This Row],[Bonus]]/Table1[[#This Row],[Basic Salary]]</f>
        <v>0.23020370462828899</v>
      </c>
      <c r="I2087" s="10">
        <f ca="1">DATEDIF(Table1[[#This Row],[Date of Birth]],TODAY(),"y")</f>
        <v>25</v>
      </c>
      <c r="J2087" s="34">
        <v>43756</v>
      </c>
      <c r="K2087" s="33" t="str" cm="1">
        <f t="array" aca="1" ref="K2087" ca="1">_xlfn.IFS(L2087&lt;3,"Junior",L2087&lt;=7,"Mid-Level",L2087&gt;7,"Senior")</f>
        <v>Mid-Level</v>
      </c>
      <c r="L2087" s="46">
        <f ca="1">INT(YEARFRAC(Table1[[#This Row],[Joining Date]],TODAY(),1))</f>
        <v>6</v>
      </c>
      <c r="M2087" s="25" t="str">
        <f t="shared" ca="1" si="32"/>
        <v>Yes</v>
      </c>
      <c r="N2087" s="26">
        <f>YEAR(Table1[[#This Row],[Joining Date]])</f>
        <v>2019</v>
      </c>
      <c r="O2087" s="46">
        <f>MONTH(Table1[[#This Row],[Joining Date]])</f>
        <v>10</v>
      </c>
      <c r="P2087" s="26">
        <f ca="1">NETWORKDAYS(Table1[[#This Row],[Joining Date]],TODAY())</f>
        <v>1747</v>
      </c>
      <c r="Q2087" s="26" t="str">
        <f>LEFT(Table1[[#This Row],[Department]],5)&amp;"-"&amp;RIGHT(Table1[[#This Row],[Employee ID]],3)</f>
        <v>IT-195</v>
      </c>
      <c r="R2087" s="26" t="str">
        <f>LEFT(Table1[[#This Row],[Department]],3)</f>
        <v>IT</v>
      </c>
      <c r="S2087" s="37">
        <f>_xlfn.XLOOKUP(Table1[[#This Row],[City]],Table2[City],Table2[Bonus %])</f>
        <v>4</v>
      </c>
      <c r="U2087" s="48" t="str">
        <v xml:space="preserve">Swathi </v>
      </c>
      <c r="V2087" s="48" t="str">
        <v>Ramesh</v>
      </c>
    </row>
    <row r="2088" spans="1:22" x14ac:dyDescent="0.35">
      <c r="A2088" s="7" t="s">
        <v>4110</v>
      </c>
      <c r="B2088" s="40" t="str">
        <f>LEFT(Table1[[#This Row],[Employee Name]],FIND(" ",Table1[[#This Row],[Employee Name]]))</f>
        <v xml:space="preserve">Priya </v>
      </c>
      <c r="C2088" s="40" t="str">
        <f>RIGHT(Table1[[#This Row],[Employee Name]],LEN(Table1[[#This Row],[Employee Name]])-FIND(" ",Table1[[#This Row],[Employee Name]]))</f>
        <v>Reddy</v>
      </c>
      <c r="D2088" s="22">
        <f>Table1[[#This Row],[Basic Salary]]+Table1[[#This Row],[Bonus]]</f>
        <v>98527</v>
      </c>
      <c r="E2088" s="8">
        <v>72</v>
      </c>
      <c r="F2088" s="45">
        <v>77</v>
      </c>
      <c r="G2088" s="8" t="str" cm="1">
        <f t="array" ref="G2088">_xlfn.IFS(Table1[[#This Row],[Performance Score]]&gt;=80,"Excellent",Table1[[#This Row],[Performance Score]]&gt;=60,"Good",Table1[[#This Row],[Performance Score]]&gt;=40,"Need Improvement")</f>
        <v>Good</v>
      </c>
      <c r="H2088" s="29">
        <f>Table1[[#This Row],[Bonus]]/Table1[[#This Row],[Basic Salary]]</f>
        <v>0.24122248957532849</v>
      </c>
      <c r="I2088" s="8">
        <f ca="1">DATEDIF(Table1[[#This Row],[Date of Birth]],TODAY(),"y")</f>
        <v>32</v>
      </c>
      <c r="J2088" s="33">
        <v>42577</v>
      </c>
      <c r="K2088" s="33" t="str" cm="1">
        <f t="array" aca="1" ref="K2088" ca="1">_xlfn.IFS(L2088&lt;3,"Junior",L2088&lt;=7,"Mid-Level",L2088&gt;7,"Senior")</f>
        <v>Senior</v>
      </c>
      <c r="L2088" s="45">
        <f ca="1">INT(YEARFRAC(Table1[[#This Row],[Joining Date]],TODAY(),1))</f>
        <v>9</v>
      </c>
      <c r="M2088" s="25" t="str">
        <f t="shared" ca="1" si="32"/>
        <v>Yes</v>
      </c>
      <c r="N2088" s="25">
        <f>YEAR(Table1[[#This Row],[Joining Date]])</f>
        <v>2016</v>
      </c>
      <c r="O2088" s="45">
        <f>MONTH(Table1[[#This Row],[Joining Date]])</f>
        <v>7</v>
      </c>
      <c r="P2088" s="25">
        <f ca="1">NETWORKDAYS(Table1[[#This Row],[Joining Date]],TODAY())</f>
        <v>2590</v>
      </c>
      <c r="Q2088" s="25" t="str">
        <f>LEFT(Table1[[#This Row],[Department]],5)&amp;"-"&amp;RIGHT(Table1[[#This Row],[Employee ID]],3)</f>
        <v>IT-054</v>
      </c>
      <c r="R2088" s="25" t="str">
        <f>LEFT(Table1[[#This Row],[Department]],3)</f>
        <v>IT</v>
      </c>
      <c r="S2088" s="36">
        <f>_xlfn.XLOOKUP(Table1[[#This Row],[City]],Table2[City],Table2[Bonus %])</f>
        <v>5</v>
      </c>
      <c r="U2088" s="48" t="str">
        <v xml:space="preserve">Priya </v>
      </c>
      <c r="V2088" s="48" t="str">
        <v>Reddy</v>
      </c>
    </row>
    <row r="2089" spans="1:22" x14ac:dyDescent="0.35">
      <c r="A2089" s="9" t="s">
        <v>3615</v>
      </c>
      <c r="B2089" s="41" t="str">
        <f>LEFT(Table1[[#This Row],[Employee Name]],FIND(" ",Table1[[#This Row],[Employee Name]]))</f>
        <v xml:space="preserve">Nisha </v>
      </c>
      <c r="C2089" s="41" t="str">
        <f>RIGHT(Table1[[#This Row],[Employee Name]],LEN(Table1[[#This Row],[Employee Name]])-FIND(" ",Table1[[#This Row],[Employee Name]]))</f>
        <v>Kapoor</v>
      </c>
      <c r="D2089" s="23">
        <f>Table1[[#This Row],[Basic Salary]]+Table1[[#This Row],[Bonus]]</f>
        <v>98526</v>
      </c>
      <c r="E2089" s="10">
        <v>86</v>
      </c>
      <c r="F2089" s="46">
        <v>90</v>
      </c>
      <c r="G2089" s="10" t="str" cm="1">
        <f t="array" ref="G2089">_xlfn.IFS(Table1[[#This Row],[Performance Score]]&gt;=80,"Excellent",Table1[[#This Row],[Performance Score]]&gt;=60,"Good",Table1[[#This Row],[Performance Score]]&gt;=40,"Need Improvement")</f>
        <v>Excellent</v>
      </c>
      <c r="H2089" s="30">
        <f>Table1[[#This Row],[Bonus]]/Table1[[#This Row],[Basic Salary]]</f>
        <v>0.37949091316401107</v>
      </c>
      <c r="I2089" s="10">
        <f ca="1">DATEDIF(Table1[[#This Row],[Date of Birth]],TODAY(),"y")</f>
        <v>21</v>
      </c>
      <c r="J2089" s="34">
        <v>45476</v>
      </c>
      <c r="K2089" s="33" t="str" cm="1">
        <f t="array" aca="1" ref="K2089" ca="1">_xlfn.IFS(L2089&lt;3,"Junior",L2089&lt;=7,"Mid-Level",L2089&gt;7,"Senior")</f>
        <v>Junior</v>
      </c>
      <c r="L2089" s="46">
        <f ca="1">INT(YEARFRAC(Table1[[#This Row],[Joining Date]],TODAY(),1))</f>
        <v>1</v>
      </c>
      <c r="M2089" s="25" t="str">
        <f t="shared" ca="1" si="32"/>
        <v>No</v>
      </c>
      <c r="N2089" s="26">
        <f>YEAR(Table1[[#This Row],[Joining Date]])</f>
        <v>2024</v>
      </c>
      <c r="O2089" s="46">
        <f>MONTH(Table1[[#This Row],[Joining Date]])</f>
        <v>7</v>
      </c>
      <c r="P2089" s="26">
        <f ca="1">NETWORKDAYS(Table1[[#This Row],[Joining Date]],TODAY())</f>
        <v>519</v>
      </c>
      <c r="Q2089" s="26" t="str">
        <f>LEFT(Table1[[#This Row],[Department]],5)&amp;"-"&amp;RIGHT(Table1[[#This Row],[Employee ID]],3)</f>
        <v>Sales-559</v>
      </c>
      <c r="R2089" s="26" t="str">
        <f>LEFT(Table1[[#This Row],[Department]],3)</f>
        <v>Sal</v>
      </c>
      <c r="S2089" s="37">
        <f>_xlfn.XLOOKUP(Table1[[#This Row],[City]],Table2[City],Table2[Bonus %])</f>
        <v>8</v>
      </c>
      <c r="U2089" s="48" t="str">
        <v xml:space="preserve">Nisha </v>
      </c>
      <c r="V2089" s="48" t="str">
        <v>Kapoor</v>
      </c>
    </row>
    <row r="2090" spans="1:22" x14ac:dyDescent="0.35">
      <c r="A2090" s="7" t="s">
        <v>2639</v>
      </c>
      <c r="B2090" s="40" t="str">
        <f>LEFT(Table1[[#This Row],[Employee Name]],FIND(" ",Table1[[#This Row],[Employee Name]]))</f>
        <v xml:space="preserve">Ajay </v>
      </c>
      <c r="C2090" s="40" t="str">
        <f>RIGHT(Table1[[#This Row],[Employee Name]],LEN(Table1[[#This Row],[Employee Name]])-FIND(" ",Table1[[#This Row],[Employee Name]]))</f>
        <v>Singh</v>
      </c>
      <c r="D2090" s="22">
        <f>Table1[[#This Row],[Basic Salary]]+Table1[[#This Row],[Bonus]]</f>
        <v>98518</v>
      </c>
      <c r="E2090" s="8">
        <v>86</v>
      </c>
      <c r="F2090" s="45">
        <v>48</v>
      </c>
      <c r="G2090" s="8" t="str" cm="1">
        <f t="array" ref="G2090">_xlfn.IFS(Table1[[#This Row],[Performance Score]]&gt;=80,"Excellent",Table1[[#This Row],[Performance Score]]&gt;=60,"Good",Table1[[#This Row],[Performance Score]]&gt;=40,"Need Improvement")</f>
        <v>Need Improvement</v>
      </c>
      <c r="H2090" s="29">
        <f>Table1[[#This Row],[Bonus]]/Table1[[#This Row],[Basic Salary]]</f>
        <v>0.40945377550144496</v>
      </c>
      <c r="I2090" s="8">
        <f ca="1">DATEDIF(Table1[[#This Row],[Date of Birth]],TODAY(),"y")</f>
        <v>35</v>
      </c>
      <c r="J2090" s="33">
        <v>44963</v>
      </c>
      <c r="K2090" s="33" t="str" cm="1">
        <f t="array" aca="1" ref="K2090" ca="1">_xlfn.IFS(L2090&lt;3,"Junior",L2090&lt;=7,"Mid-Level",L2090&gt;7,"Senior")</f>
        <v>Mid-Level</v>
      </c>
      <c r="L2090" s="45">
        <f ca="1">INT(YEARFRAC(Table1[[#This Row],[Joining Date]],TODAY(),1))</f>
        <v>3</v>
      </c>
      <c r="M2090" s="25" t="str">
        <f t="shared" ca="1" si="32"/>
        <v>No</v>
      </c>
      <c r="N2090" s="25">
        <f>YEAR(Table1[[#This Row],[Joining Date]])</f>
        <v>2023</v>
      </c>
      <c r="O2090" s="45">
        <f>MONTH(Table1[[#This Row],[Joining Date]])</f>
        <v>2</v>
      </c>
      <c r="P2090" s="25">
        <f ca="1">NETWORKDAYS(Table1[[#This Row],[Joining Date]],TODAY())</f>
        <v>886</v>
      </c>
      <c r="Q2090" s="25" t="str">
        <f>LEFT(Table1[[#This Row],[Department]],5)&amp;"-"&amp;RIGHT(Table1[[#This Row],[Employee ID]],3)</f>
        <v>Suppo-583</v>
      </c>
      <c r="R2090" s="25" t="str">
        <f>LEFT(Table1[[#This Row],[Department]],3)</f>
        <v>Sup</v>
      </c>
      <c r="S2090" s="36">
        <f>_xlfn.XLOOKUP(Table1[[#This Row],[City]],Table2[City],Table2[Bonus %])</f>
        <v>7</v>
      </c>
      <c r="U2090" s="48" t="str">
        <v xml:space="preserve">Ajay </v>
      </c>
      <c r="V2090" s="48" t="str">
        <v>Singh</v>
      </c>
    </row>
    <row r="2091" spans="1:22" x14ac:dyDescent="0.35">
      <c r="A2091" s="9" t="s">
        <v>1418</v>
      </c>
      <c r="B2091" s="41" t="str">
        <f>LEFT(Table1[[#This Row],[Employee Name]],FIND(" ",Table1[[#This Row],[Employee Name]]))</f>
        <v xml:space="preserve">Karan </v>
      </c>
      <c r="C2091" s="41" t="str">
        <f>RIGHT(Table1[[#This Row],[Employee Name]],LEN(Table1[[#This Row],[Employee Name]])-FIND(" ",Table1[[#This Row],[Employee Name]]))</f>
        <v>Malhotra</v>
      </c>
      <c r="D2091" s="23">
        <f>Table1[[#This Row],[Basic Salary]]+Table1[[#This Row],[Bonus]]</f>
        <v>98512</v>
      </c>
      <c r="E2091" s="10">
        <v>61</v>
      </c>
      <c r="F2091" s="46">
        <v>51</v>
      </c>
      <c r="G2091" s="10" t="str" cm="1">
        <f t="array" ref="G2091">_xlfn.IFS(Table1[[#This Row],[Performance Score]]&gt;=80,"Excellent",Table1[[#This Row],[Performance Score]]&gt;=60,"Good",Table1[[#This Row],[Performance Score]]&gt;=40,"Need Improvement")</f>
        <v>Need Improvement</v>
      </c>
      <c r="H2091" s="30">
        <f>Table1[[#This Row],[Bonus]]/Table1[[#This Row],[Basic Salary]]</f>
        <v>0.22556325499807167</v>
      </c>
      <c r="I2091" s="10">
        <f ca="1">DATEDIF(Table1[[#This Row],[Date of Birth]],TODAY(),"y")</f>
        <v>32</v>
      </c>
      <c r="J2091" s="34">
        <v>45073</v>
      </c>
      <c r="K2091" s="33" t="str" cm="1">
        <f t="array" aca="1" ref="K2091" ca="1">_xlfn.IFS(L2091&lt;3,"Junior",L2091&lt;=7,"Mid-Level",L2091&gt;7,"Senior")</f>
        <v>Mid-Level</v>
      </c>
      <c r="L2091" s="46">
        <f ca="1">INT(YEARFRAC(Table1[[#This Row],[Joining Date]],TODAY(),1))</f>
        <v>3</v>
      </c>
      <c r="M2091" s="25" t="str">
        <f t="shared" ca="1" si="32"/>
        <v>No</v>
      </c>
      <c r="N2091" s="26">
        <f>YEAR(Table1[[#This Row],[Joining Date]])</f>
        <v>2023</v>
      </c>
      <c r="O2091" s="46">
        <f>MONTH(Table1[[#This Row],[Joining Date]])</f>
        <v>5</v>
      </c>
      <c r="P2091" s="26">
        <f ca="1">NETWORKDAYS(Table1[[#This Row],[Joining Date]],TODAY())</f>
        <v>806</v>
      </c>
      <c r="Q2091" s="26" t="str">
        <f>LEFT(Table1[[#This Row],[Department]],5)&amp;"-"&amp;RIGHT(Table1[[#This Row],[Employee ID]],3)</f>
        <v>Sales-362</v>
      </c>
      <c r="R2091" s="26" t="str">
        <f>LEFT(Table1[[#This Row],[Department]],3)</f>
        <v>Sal</v>
      </c>
      <c r="S2091" s="37">
        <f>_xlfn.XLOOKUP(Table1[[#This Row],[City]],Table2[City],Table2[Bonus %])</f>
        <v>6</v>
      </c>
      <c r="U2091" s="48" t="str">
        <v xml:space="preserve">Karan </v>
      </c>
      <c r="V2091" s="48" t="str">
        <v>Malhotra</v>
      </c>
    </row>
    <row r="2092" spans="1:22" x14ac:dyDescent="0.35">
      <c r="A2092" s="7" t="s">
        <v>1226</v>
      </c>
      <c r="B2092" s="40" t="str">
        <f>LEFT(Table1[[#This Row],[Employee Name]],FIND(" ",Table1[[#This Row],[Employee Name]]))</f>
        <v xml:space="preserve">Ravi </v>
      </c>
      <c r="C2092" s="40" t="str">
        <f>RIGHT(Table1[[#This Row],[Employee Name]],LEN(Table1[[#This Row],[Employee Name]])-FIND(" ",Table1[[#This Row],[Employee Name]]))</f>
        <v>Teja</v>
      </c>
      <c r="D2092" s="22">
        <f>Table1[[#This Row],[Basic Salary]]+Table1[[#This Row],[Bonus]]</f>
        <v>98481</v>
      </c>
      <c r="E2092" s="8">
        <v>87</v>
      </c>
      <c r="F2092" s="45">
        <v>72</v>
      </c>
      <c r="G2092" s="8" t="str" cm="1">
        <f t="array" ref="G2092">_xlfn.IFS(Table1[[#This Row],[Performance Score]]&gt;=80,"Excellent",Table1[[#This Row],[Performance Score]]&gt;=60,"Good",Table1[[#This Row],[Performance Score]]&gt;=40,"Need Improvement")</f>
        <v>Good</v>
      </c>
      <c r="H2092" s="29">
        <f>Table1[[#This Row],[Bonus]]/Table1[[#This Row],[Basic Salary]]</f>
        <v>0.27854231038869992</v>
      </c>
      <c r="I2092" s="8">
        <f ca="1">DATEDIF(Table1[[#This Row],[Date of Birth]],TODAY(),"y")</f>
        <v>39</v>
      </c>
      <c r="J2092" s="33">
        <v>42873</v>
      </c>
      <c r="K2092" s="33" t="str" cm="1">
        <f t="array" aca="1" ref="K2092" ca="1">_xlfn.IFS(L2092&lt;3,"Junior",L2092&lt;=7,"Mid-Level",L2092&gt;7,"Senior")</f>
        <v>Senior</v>
      </c>
      <c r="L2092" s="45">
        <f ca="1">INT(YEARFRAC(Table1[[#This Row],[Joining Date]],TODAY(),1))</f>
        <v>9</v>
      </c>
      <c r="M2092" s="25" t="str">
        <f t="shared" ca="1" si="32"/>
        <v>Yes</v>
      </c>
      <c r="N2092" s="25">
        <f>YEAR(Table1[[#This Row],[Joining Date]])</f>
        <v>2017</v>
      </c>
      <c r="O2092" s="45">
        <f>MONTH(Table1[[#This Row],[Joining Date]])</f>
        <v>5</v>
      </c>
      <c r="P2092" s="25">
        <f ca="1">NETWORKDAYS(Table1[[#This Row],[Joining Date]],TODAY())</f>
        <v>2378</v>
      </c>
      <c r="Q2092" s="25" t="str">
        <f>LEFT(Table1[[#This Row],[Department]],5)&amp;"-"&amp;RIGHT(Table1[[#This Row],[Employee ID]],3)</f>
        <v>Sales-170</v>
      </c>
      <c r="R2092" s="25" t="str">
        <f>LEFT(Table1[[#This Row],[Department]],3)</f>
        <v>Sal</v>
      </c>
      <c r="S2092" s="36">
        <f>_xlfn.XLOOKUP(Table1[[#This Row],[City]],Table2[City],Table2[Bonus %])</f>
        <v>6</v>
      </c>
      <c r="U2092" s="48" t="str">
        <v xml:space="preserve">Ravi </v>
      </c>
      <c r="V2092" s="48" t="str">
        <v>Teja</v>
      </c>
    </row>
    <row r="2093" spans="1:22" x14ac:dyDescent="0.35">
      <c r="A2093" s="9" t="s">
        <v>1552</v>
      </c>
      <c r="B2093" s="41" t="str">
        <f>LEFT(Table1[[#This Row],[Employee Name]],FIND(" ",Table1[[#This Row],[Employee Name]]))</f>
        <v xml:space="preserve">Meera </v>
      </c>
      <c r="C2093" s="41" t="str">
        <f>RIGHT(Table1[[#This Row],[Employee Name]],LEN(Table1[[#This Row],[Employee Name]])-FIND(" ",Table1[[#This Row],[Employee Name]]))</f>
        <v>Joshi</v>
      </c>
      <c r="D2093" s="23">
        <f>Table1[[#This Row],[Basic Salary]]+Table1[[#This Row],[Bonus]]</f>
        <v>98467</v>
      </c>
      <c r="E2093" s="10">
        <v>71</v>
      </c>
      <c r="F2093" s="46">
        <v>56</v>
      </c>
      <c r="G2093" s="10" t="str" cm="1">
        <f t="array" ref="G2093">_xlfn.IFS(Table1[[#This Row],[Performance Score]]&gt;=80,"Excellent",Table1[[#This Row],[Performance Score]]&gt;=60,"Good",Table1[[#This Row],[Performance Score]]&gt;=40,"Need Improvement")</f>
        <v>Need Improvement</v>
      </c>
      <c r="H2093" s="30">
        <f>Table1[[#This Row],[Bonus]]/Table1[[#This Row],[Basic Salary]]</f>
        <v>8.8105288748425312E-2</v>
      </c>
      <c r="I2093" s="10">
        <f ca="1">DATEDIF(Table1[[#This Row],[Date of Birth]],TODAY(),"y")</f>
        <v>35</v>
      </c>
      <c r="J2093" s="34">
        <v>45605</v>
      </c>
      <c r="K2093" s="33" t="str" cm="1">
        <f t="array" aca="1" ref="K2093" ca="1">_xlfn.IFS(L2093&lt;3,"Junior",L2093&lt;=7,"Mid-Level",L2093&gt;7,"Senior")</f>
        <v>Junior</v>
      </c>
      <c r="L2093" s="46">
        <f ca="1">INT(YEARFRAC(Table1[[#This Row],[Joining Date]],TODAY(),1))</f>
        <v>1</v>
      </c>
      <c r="M2093" s="25" t="str">
        <f t="shared" ca="1" si="32"/>
        <v>No</v>
      </c>
      <c r="N2093" s="26">
        <f>YEAR(Table1[[#This Row],[Joining Date]])</f>
        <v>2024</v>
      </c>
      <c r="O2093" s="46">
        <f>MONTH(Table1[[#This Row],[Joining Date]])</f>
        <v>11</v>
      </c>
      <c r="P2093" s="26">
        <f ca="1">NETWORKDAYS(Table1[[#This Row],[Joining Date]],TODAY())</f>
        <v>426</v>
      </c>
      <c r="Q2093" s="26" t="str">
        <f>LEFT(Table1[[#This Row],[Department]],5)&amp;"-"&amp;RIGHT(Table1[[#This Row],[Employee ID]],3)</f>
        <v>Marke-496</v>
      </c>
      <c r="R2093" s="26" t="str">
        <f>LEFT(Table1[[#This Row],[Department]],3)</f>
        <v>Mar</v>
      </c>
      <c r="S2093" s="37">
        <f>_xlfn.XLOOKUP(Table1[[#This Row],[City]],Table2[City],Table2[Bonus %])</f>
        <v>8</v>
      </c>
      <c r="U2093" s="48" t="str">
        <v xml:space="preserve">Meera </v>
      </c>
      <c r="V2093" s="48" t="str">
        <v>Joshi</v>
      </c>
    </row>
    <row r="2094" spans="1:22" x14ac:dyDescent="0.35">
      <c r="A2094" s="7" t="s">
        <v>1680</v>
      </c>
      <c r="B2094" s="40" t="str">
        <f>LEFT(Table1[[#This Row],[Employee Name]],FIND(" ",Table1[[#This Row],[Employee Name]]))</f>
        <v xml:space="preserve">Ravi </v>
      </c>
      <c r="C2094" s="40" t="str">
        <f>RIGHT(Table1[[#This Row],[Employee Name]],LEN(Table1[[#This Row],[Employee Name]])-FIND(" ",Table1[[#This Row],[Employee Name]]))</f>
        <v>Teja</v>
      </c>
      <c r="D2094" s="22">
        <f>Table1[[#This Row],[Basic Salary]]+Table1[[#This Row],[Bonus]]</f>
        <v>98454</v>
      </c>
      <c r="E2094" s="8">
        <v>91</v>
      </c>
      <c r="F2094" s="45">
        <v>41</v>
      </c>
      <c r="G2094" s="8" t="str" cm="1">
        <f t="array" ref="G2094">_xlfn.IFS(Table1[[#This Row],[Performance Score]]&gt;=80,"Excellent",Table1[[#This Row],[Performance Score]]&gt;=60,"Good",Table1[[#This Row],[Performance Score]]&gt;=40,"Need Improvement")</f>
        <v>Need Improvement</v>
      </c>
      <c r="H2094" s="29">
        <f>Table1[[#This Row],[Bonus]]/Table1[[#This Row],[Basic Salary]]</f>
        <v>0.3864222043851126</v>
      </c>
      <c r="I2094" s="8">
        <f ca="1">DATEDIF(Table1[[#This Row],[Date of Birth]],TODAY(),"y")</f>
        <v>18</v>
      </c>
      <c r="J2094" s="33">
        <v>44409</v>
      </c>
      <c r="K2094" s="33" t="str" cm="1">
        <f t="array" aca="1" ref="K2094" ca="1">_xlfn.IFS(L2094&lt;3,"Junior",L2094&lt;=7,"Mid-Level",L2094&gt;7,"Senior")</f>
        <v>Mid-Level</v>
      </c>
      <c r="L2094" s="45">
        <f ca="1">INT(YEARFRAC(Table1[[#This Row],[Joining Date]],TODAY(),1))</f>
        <v>4</v>
      </c>
      <c r="M2094" s="25" t="str">
        <f t="shared" ca="1" si="32"/>
        <v>No</v>
      </c>
      <c r="N2094" s="25">
        <f>YEAR(Table1[[#This Row],[Joining Date]])</f>
        <v>2021</v>
      </c>
      <c r="O2094" s="45">
        <f>MONTH(Table1[[#This Row],[Joining Date]])</f>
        <v>8</v>
      </c>
      <c r="P2094" s="25">
        <f ca="1">NETWORKDAYS(Table1[[#This Row],[Joining Date]],TODAY())</f>
        <v>1281</v>
      </c>
      <c r="Q2094" s="25" t="str">
        <f>LEFT(Table1[[#This Row],[Department]],5)&amp;"-"&amp;RIGHT(Table1[[#This Row],[Employee ID]],3)</f>
        <v>IT-624</v>
      </c>
      <c r="R2094" s="25" t="str">
        <f>LEFT(Table1[[#This Row],[Department]],3)</f>
        <v>IT</v>
      </c>
      <c r="S2094" s="36">
        <f>_xlfn.XLOOKUP(Table1[[#This Row],[City]],Table2[City],Table2[Bonus %])</f>
        <v>8</v>
      </c>
      <c r="U2094" s="48" t="str">
        <v xml:space="preserve">Ravi </v>
      </c>
      <c r="V2094" s="48" t="str">
        <v>Teja</v>
      </c>
    </row>
    <row r="2095" spans="1:22" x14ac:dyDescent="0.35">
      <c r="A2095" s="9" t="s">
        <v>2558</v>
      </c>
      <c r="B2095" s="41" t="str">
        <f>LEFT(Table1[[#This Row],[Employee Name]],FIND(" ",Table1[[#This Row],[Employee Name]]))</f>
        <v xml:space="preserve">Kavya </v>
      </c>
      <c r="C2095" s="41" t="str">
        <f>RIGHT(Table1[[#This Row],[Employee Name]],LEN(Table1[[#This Row],[Employee Name]])-FIND(" ",Table1[[#This Row],[Employee Name]]))</f>
        <v>Nair</v>
      </c>
      <c r="D2095" s="23">
        <f>Table1[[#This Row],[Basic Salary]]+Table1[[#This Row],[Bonus]]</f>
        <v>98446</v>
      </c>
      <c r="E2095" s="10">
        <v>77</v>
      </c>
      <c r="F2095" s="46">
        <v>89</v>
      </c>
      <c r="G2095" s="10" t="str" cm="1">
        <f t="array" ref="G2095">_xlfn.IFS(Table1[[#This Row],[Performance Score]]&gt;=80,"Excellent",Table1[[#This Row],[Performance Score]]&gt;=60,"Good",Table1[[#This Row],[Performance Score]]&gt;=40,"Need Improvement")</f>
        <v>Excellent</v>
      </c>
      <c r="H2095" s="30">
        <f>Table1[[#This Row],[Bonus]]/Table1[[#This Row],[Basic Salary]]</f>
        <v>0.18090325676243027</v>
      </c>
      <c r="I2095" s="10">
        <f ca="1">DATEDIF(Table1[[#This Row],[Date of Birth]],TODAY(),"y")</f>
        <v>36</v>
      </c>
      <c r="J2095" s="34">
        <v>44300</v>
      </c>
      <c r="K2095" s="33" t="str" cm="1">
        <f t="array" aca="1" ref="K2095" ca="1">_xlfn.IFS(L2095&lt;3,"Junior",L2095&lt;=7,"Mid-Level",L2095&gt;7,"Senior")</f>
        <v>Mid-Level</v>
      </c>
      <c r="L2095" s="46">
        <f ca="1">INT(YEARFRAC(Table1[[#This Row],[Joining Date]],TODAY(),1))</f>
        <v>5</v>
      </c>
      <c r="M2095" s="25" t="str">
        <f t="shared" ca="1" si="32"/>
        <v>No</v>
      </c>
      <c r="N2095" s="26">
        <f>YEAR(Table1[[#This Row],[Joining Date]])</f>
        <v>2021</v>
      </c>
      <c r="O2095" s="46">
        <f>MONTH(Table1[[#This Row],[Joining Date]])</f>
        <v>4</v>
      </c>
      <c r="P2095" s="26">
        <f ca="1">NETWORKDAYS(Table1[[#This Row],[Joining Date]],TODAY())</f>
        <v>1359</v>
      </c>
      <c r="Q2095" s="26" t="str">
        <f>LEFT(Table1[[#This Row],[Department]],5)&amp;"-"&amp;RIGHT(Table1[[#This Row],[Employee ID]],3)</f>
        <v>Finan-502</v>
      </c>
      <c r="R2095" s="26" t="str">
        <f>LEFT(Table1[[#This Row],[Department]],3)</f>
        <v>Fin</v>
      </c>
      <c r="S2095" s="37">
        <f>_xlfn.XLOOKUP(Table1[[#This Row],[City]],Table2[City],Table2[Bonus %])</f>
        <v>6</v>
      </c>
      <c r="U2095" s="48" t="str">
        <v xml:space="preserve">Kavya </v>
      </c>
      <c r="V2095" s="48" t="str">
        <v>Nair</v>
      </c>
    </row>
    <row r="2096" spans="1:22" x14ac:dyDescent="0.35">
      <c r="A2096" s="7" t="s">
        <v>2209</v>
      </c>
      <c r="B2096" s="40" t="str">
        <f>LEFT(Table1[[#This Row],[Employee Name]],FIND(" ",Table1[[#This Row],[Employee Name]]))</f>
        <v xml:space="preserve">Tarun </v>
      </c>
      <c r="C2096" s="40" t="str">
        <f>RIGHT(Table1[[#This Row],[Employee Name]],LEN(Table1[[#This Row],[Employee Name]])-FIND(" ",Table1[[#This Row],[Employee Name]]))</f>
        <v>Verma</v>
      </c>
      <c r="D2096" s="22">
        <f>Table1[[#This Row],[Basic Salary]]+Table1[[#This Row],[Bonus]]</f>
        <v>98439</v>
      </c>
      <c r="E2096" s="8">
        <v>72</v>
      </c>
      <c r="F2096" s="45">
        <v>60</v>
      </c>
      <c r="G2096" s="8" t="str" cm="1">
        <f t="array" ref="G2096">_xlfn.IFS(Table1[[#This Row],[Performance Score]]&gt;=80,"Excellent",Table1[[#This Row],[Performance Score]]&gt;=60,"Good",Table1[[#This Row],[Performance Score]]&gt;=40,"Need Improvement")</f>
        <v>Good</v>
      </c>
      <c r="H2096" s="29">
        <f>Table1[[#This Row],[Bonus]]/Table1[[#This Row],[Basic Salary]]</f>
        <v>0.26591736217384038</v>
      </c>
      <c r="I2096" s="8">
        <f ca="1">DATEDIF(Table1[[#This Row],[Date of Birth]],TODAY(),"y")</f>
        <v>34</v>
      </c>
      <c r="J2096" s="33">
        <v>44192</v>
      </c>
      <c r="K2096" s="33" t="str" cm="1">
        <f t="array" aca="1" ref="K2096" ca="1">_xlfn.IFS(L2096&lt;3,"Junior",L2096&lt;=7,"Mid-Level",L2096&gt;7,"Senior")</f>
        <v>Mid-Level</v>
      </c>
      <c r="L2096" s="45">
        <f ca="1">INT(YEARFRAC(Table1[[#This Row],[Joining Date]],TODAY(),1))</f>
        <v>5</v>
      </c>
      <c r="M2096" s="25" t="str">
        <f t="shared" ca="1" si="32"/>
        <v>No</v>
      </c>
      <c r="N2096" s="25">
        <f>YEAR(Table1[[#This Row],[Joining Date]])</f>
        <v>2020</v>
      </c>
      <c r="O2096" s="45">
        <f>MONTH(Table1[[#This Row],[Joining Date]])</f>
        <v>12</v>
      </c>
      <c r="P2096" s="25">
        <f ca="1">NETWORKDAYS(Table1[[#This Row],[Joining Date]],TODAY())</f>
        <v>1436</v>
      </c>
      <c r="Q2096" s="25" t="str">
        <f>LEFT(Table1[[#This Row],[Department]],5)&amp;"-"&amp;RIGHT(Table1[[#This Row],[Employee ID]],3)</f>
        <v>Marke-153</v>
      </c>
      <c r="R2096" s="25" t="str">
        <f>LEFT(Table1[[#This Row],[Department]],3)</f>
        <v>Mar</v>
      </c>
      <c r="S2096" s="36">
        <f>_xlfn.XLOOKUP(Table1[[#This Row],[City]],Table2[City],Table2[Bonus %])</f>
        <v>8</v>
      </c>
      <c r="U2096" s="48" t="str">
        <v xml:space="preserve">Tarun </v>
      </c>
      <c r="V2096" s="48" t="str">
        <v>Verma</v>
      </c>
    </row>
    <row r="2097" spans="1:22" x14ac:dyDescent="0.35">
      <c r="A2097" s="9" t="s">
        <v>1684</v>
      </c>
      <c r="B2097" s="41" t="str">
        <f>LEFT(Table1[[#This Row],[Employee Name]],FIND(" ",Table1[[#This Row],[Employee Name]]))</f>
        <v xml:space="preserve">Rahul </v>
      </c>
      <c r="C2097" s="41" t="str">
        <f>RIGHT(Table1[[#This Row],[Employee Name]],LEN(Table1[[#This Row],[Employee Name]])-FIND(" ",Table1[[#This Row],[Employee Name]]))</f>
        <v>Verma</v>
      </c>
      <c r="D2097" s="23">
        <f>Table1[[#This Row],[Basic Salary]]+Table1[[#This Row],[Bonus]]</f>
        <v>98431</v>
      </c>
      <c r="E2097" s="10">
        <v>63</v>
      </c>
      <c r="F2097" s="46">
        <v>56</v>
      </c>
      <c r="G2097" s="10" t="str" cm="1">
        <f t="array" ref="G2097">_xlfn.IFS(Table1[[#This Row],[Performance Score]]&gt;=80,"Excellent",Table1[[#This Row],[Performance Score]]&gt;=60,"Good",Table1[[#This Row],[Performance Score]]&gt;=40,"Need Improvement")</f>
        <v>Need Improvement</v>
      </c>
      <c r="H2097" s="30">
        <f>Table1[[#This Row],[Bonus]]/Table1[[#This Row],[Basic Salary]]</f>
        <v>0.29721003176109334</v>
      </c>
      <c r="I2097" s="10">
        <f ca="1">DATEDIF(Table1[[#This Row],[Date of Birth]],TODAY(),"y")</f>
        <v>21</v>
      </c>
      <c r="J2097" s="34">
        <v>44860</v>
      </c>
      <c r="K2097" s="33" t="str" cm="1">
        <f t="array" aca="1" ref="K2097" ca="1">_xlfn.IFS(L2097&lt;3,"Junior",L2097&lt;=7,"Mid-Level",L2097&gt;7,"Senior")</f>
        <v>Mid-Level</v>
      </c>
      <c r="L2097" s="46">
        <f ca="1">INT(YEARFRAC(Table1[[#This Row],[Joining Date]],TODAY(),1))</f>
        <v>3</v>
      </c>
      <c r="M2097" s="25" t="str">
        <f t="shared" ca="1" si="32"/>
        <v>No</v>
      </c>
      <c r="N2097" s="26">
        <f>YEAR(Table1[[#This Row],[Joining Date]])</f>
        <v>2022</v>
      </c>
      <c r="O2097" s="46">
        <f>MONTH(Table1[[#This Row],[Joining Date]])</f>
        <v>10</v>
      </c>
      <c r="P2097" s="26">
        <f ca="1">NETWORKDAYS(Table1[[#This Row],[Joining Date]],TODAY())</f>
        <v>959</v>
      </c>
      <c r="Q2097" s="26" t="str">
        <f>LEFT(Table1[[#This Row],[Department]],5)&amp;"-"&amp;RIGHT(Table1[[#This Row],[Employee ID]],3)</f>
        <v>IT-628</v>
      </c>
      <c r="R2097" s="26" t="str">
        <f>LEFT(Table1[[#This Row],[Department]],3)</f>
        <v>IT</v>
      </c>
      <c r="S2097" s="37">
        <f>_xlfn.XLOOKUP(Table1[[#This Row],[City]],Table2[City],Table2[Bonus %])</f>
        <v>4</v>
      </c>
      <c r="U2097" s="48" t="str">
        <v xml:space="preserve">Rahul </v>
      </c>
      <c r="V2097" s="48" t="str">
        <v>Verma</v>
      </c>
    </row>
    <row r="2098" spans="1:22" x14ac:dyDescent="0.35">
      <c r="A2098" s="7" t="s">
        <v>5006</v>
      </c>
      <c r="B2098" s="40" t="str">
        <f>LEFT(Table1[[#This Row],[Employee Name]],FIND(" ",Table1[[#This Row],[Employee Name]]))</f>
        <v xml:space="preserve">Pooja </v>
      </c>
      <c r="C2098" s="40" t="str">
        <f>RIGHT(Table1[[#This Row],[Employee Name]],LEN(Table1[[#This Row],[Employee Name]])-FIND(" ",Table1[[#This Row],[Employee Name]]))</f>
        <v>Das</v>
      </c>
      <c r="D2098" s="22">
        <f>Table1[[#This Row],[Basic Salary]]+Table1[[#This Row],[Bonus]]</f>
        <v>98395</v>
      </c>
      <c r="E2098" s="8">
        <v>63</v>
      </c>
      <c r="F2098" s="45">
        <v>55</v>
      </c>
      <c r="G2098" s="8" t="str" cm="1">
        <f t="array" ref="G2098">_xlfn.IFS(Table1[[#This Row],[Performance Score]]&gt;=80,"Excellent",Table1[[#This Row],[Performance Score]]&gt;=60,"Good",Table1[[#This Row],[Performance Score]]&gt;=40,"Need Improvement")</f>
        <v>Need Improvement</v>
      </c>
      <c r="H2098" s="29">
        <f>Table1[[#This Row],[Bonus]]/Table1[[#This Row],[Basic Salary]]</f>
        <v>9.4153100257984165E-2</v>
      </c>
      <c r="I2098" s="8">
        <f ca="1">DATEDIF(Table1[[#This Row],[Date of Birth]],TODAY(),"y")</f>
        <v>15</v>
      </c>
      <c r="J2098" s="33">
        <v>43533</v>
      </c>
      <c r="K2098" s="33" t="str" cm="1">
        <f t="array" aca="1" ref="K2098" ca="1">_xlfn.IFS(L2098&lt;3,"Junior",L2098&lt;=7,"Mid-Level",L2098&gt;7,"Senior")</f>
        <v>Mid-Level</v>
      </c>
      <c r="L2098" s="45">
        <f ca="1">INT(YEARFRAC(Table1[[#This Row],[Joining Date]],TODAY(),1))</f>
        <v>7</v>
      </c>
      <c r="M2098" s="25" t="str">
        <f t="shared" ca="1" si="32"/>
        <v>Yes</v>
      </c>
      <c r="N2098" s="25">
        <f>YEAR(Table1[[#This Row],[Joining Date]])</f>
        <v>2019</v>
      </c>
      <c r="O2098" s="45">
        <f>MONTH(Table1[[#This Row],[Joining Date]])</f>
        <v>3</v>
      </c>
      <c r="P2098" s="25">
        <f ca="1">NETWORKDAYS(Table1[[#This Row],[Joining Date]],TODAY())</f>
        <v>1906</v>
      </c>
      <c r="Q2098" s="25" t="str">
        <f>LEFT(Table1[[#This Row],[Department]],5)&amp;"-"&amp;RIGHT(Table1[[#This Row],[Employee ID]],3)</f>
        <v>IT-950</v>
      </c>
      <c r="R2098" s="25" t="str">
        <f>LEFT(Table1[[#This Row],[Department]],3)</f>
        <v>IT</v>
      </c>
      <c r="S2098" s="36">
        <f>_xlfn.XLOOKUP(Table1[[#This Row],[City]],Table2[City],Table2[Bonus %])</f>
        <v>8</v>
      </c>
      <c r="U2098" s="48" t="str">
        <v xml:space="preserve">Pooja </v>
      </c>
      <c r="V2098" s="48" t="str">
        <v>Das</v>
      </c>
    </row>
    <row r="2099" spans="1:22" x14ac:dyDescent="0.35">
      <c r="A2099" s="9" t="s">
        <v>3010</v>
      </c>
      <c r="B2099" s="41" t="str">
        <f>LEFT(Table1[[#This Row],[Employee Name]],FIND(" ",Table1[[#This Row],[Employee Name]]))</f>
        <v xml:space="preserve">Rahul </v>
      </c>
      <c r="C2099" s="41" t="str">
        <f>RIGHT(Table1[[#This Row],[Employee Name]],LEN(Table1[[#This Row],[Employee Name]])-FIND(" ",Table1[[#This Row],[Employee Name]]))</f>
        <v>Verma</v>
      </c>
      <c r="D2099" s="23">
        <f>Table1[[#This Row],[Basic Salary]]+Table1[[#This Row],[Bonus]]</f>
        <v>98320</v>
      </c>
      <c r="E2099" s="10">
        <v>75</v>
      </c>
      <c r="F2099" s="46">
        <v>65</v>
      </c>
      <c r="G2099" s="10" t="str" cm="1">
        <f t="array" ref="G2099">_xlfn.IFS(Table1[[#This Row],[Performance Score]]&gt;=80,"Excellent",Table1[[#This Row],[Performance Score]]&gt;=60,"Good",Table1[[#This Row],[Performance Score]]&gt;=40,"Need Improvement")</f>
        <v>Good</v>
      </c>
      <c r="H2099" s="30">
        <f>Table1[[#This Row],[Bonus]]/Table1[[#This Row],[Basic Salary]]</f>
        <v>0.33943654296768566</v>
      </c>
      <c r="I2099" s="10">
        <f ca="1">DATEDIF(Table1[[#This Row],[Date of Birth]],TODAY(),"y")</f>
        <v>39</v>
      </c>
      <c r="J2099" s="34">
        <v>42239</v>
      </c>
      <c r="K2099" s="33" t="str" cm="1">
        <f t="array" aca="1" ref="K2099" ca="1">_xlfn.IFS(L2099&lt;3,"Junior",L2099&lt;=7,"Mid-Level",L2099&gt;7,"Senior")</f>
        <v>Senior</v>
      </c>
      <c r="L2099" s="46">
        <f ca="1">INT(YEARFRAC(Table1[[#This Row],[Joining Date]],TODAY(),1))</f>
        <v>10</v>
      </c>
      <c r="M2099" s="25" t="str">
        <f t="shared" ca="1" si="32"/>
        <v>Yes</v>
      </c>
      <c r="N2099" s="26">
        <f>YEAR(Table1[[#This Row],[Joining Date]])</f>
        <v>2015</v>
      </c>
      <c r="O2099" s="46">
        <f>MONTH(Table1[[#This Row],[Joining Date]])</f>
        <v>8</v>
      </c>
      <c r="P2099" s="26">
        <f ca="1">NETWORKDAYS(Table1[[#This Row],[Joining Date]],TODAY())</f>
        <v>2831</v>
      </c>
      <c r="Q2099" s="26" t="str">
        <f>LEFT(Table1[[#This Row],[Department]],5)&amp;"-"&amp;RIGHT(Table1[[#This Row],[Employee ID]],3)</f>
        <v>Marke-954</v>
      </c>
      <c r="R2099" s="26" t="str">
        <f>LEFT(Table1[[#This Row],[Department]],3)</f>
        <v>Mar</v>
      </c>
      <c r="S2099" s="37">
        <f>_xlfn.XLOOKUP(Table1[[#This Row],[City]],Table2[City],Table2[Bonus %])</f>
        <v>6</v>
      </c>
      <c r="U2099" s="48" t="str">
        <v xml:space="preserve">Rahul </v>
      </c>
      <c r="V2099" s="48" t="str">
        <v>Verma</v>
      </c>
    </row>
    <row r="2100" spans="1:22" x14ac:dyDescent="0.35">
      <c r="A2100" s="7" t="s">
        <v>1516</v>
      </c>
      <c r="B2100" s="40" t="str">
        <f>LEFT(Table1[[#This Row],[Employee Name]],FIND(" ",Table1[[#This Row],[Employee Name]]))</f>
        <v xml:space="preserve">Rohan </v>
      </c>
      <c r="C2100" s="40" t="str">
        <f>RIGHT(Table1[[#This Row],[Employee Name]],LEN(Table1[[#This Row],[Employee Name]])-FIND(" ",Table1[[#This Row],[Employee Name]]))</f>
        <v>Gupta</v>
      </c>
      <c r="D2100" s="22">
        <f>Table1[[#This Row],[Basic Salary]]+Table1[[#This Row],[Bonus]]</f>
        <v>98287</v>
      </c>
      <c r="E2100" s="8">
        <v>75</v>
      </c>
      <c r="F2100" s="45">
        <v>65</v>
      </c>
      <c r="G2100" s="8" t="str" cm="1">
        <f t="array" ref="G2100">_xlfn.IFS(Table1[[#This Row],[Performance Score]]&gt;=80,"Excellent",Table1[[#This Row],[Performance Score]]&gt;=60,"Good",Table1[[#This Row],[Performance Score]]&gt;=40,"Need Improvement")</f>
        <v>Good</v>
      </c>
      <c r="H2100" s="29">
        <f>Table1[[#This Row],[Bonus]]/Table1[[#This Row],[Basic Salary]]</f>
        <v>0.1164410014085147</v>
      </c>
      <c r="I2100" s="8">
        <f ca="1">DATEDIF(Table1[[#This Row],[Date of Birth]],TODAY(),"y")</f>
        <v>40</v>
      </c>
      <c r="J2100" s="33">
        <v>42579</v>
      </c>
      <c r="K2100" s="33" t="str" cm="1">
        <f t="array" aca="1" ref="K2100" ca="1">_xlfn.IFS(L2100&lt;3,"Junior",L2100&lt;=7,"Mid-Level",L2100&gt;7,"Senior")</f>
        <v>Senior</v>
      </c>
      <c r="L2100" s="45">
        <f ca="1">INT(YEARFRAC(Table1[[#This Row],[Joining Date]],TODAY(),1))</f>
        <v>9</v>
      </c>
      <c r="M2100" s="25" t="str">
        <f t="shared" ca="1" si="32"/>
        <v>Yes</v>
      </c>
      <c r="N2100" s="25">
        <f>YEAR(Table1[[#This Row],[Joining Date]])</f>
        <v>2016</v>
      </c>
      <c r="O2100" s="45">
        <f>MONTH(Table1[[#This Row],[Joining Date]])</f>
        <v>7</v>
      </c>
      <c r="P2100" s="25">
        <f ca="1">NETWORKDAYS(Table1[[#This Row],[Joining Date]],TODAY())</f>
        <v>2588</v>
      </c>
      <c r="Q2100" s="25" t="str">
        <f>LEFT(Table1[[#This Row],[Department]],5)&amp;"-"&amp;RIGHT(Table1[[#This Row],[Employee ID]],3)</f>
        <v>HR-460</v>
      </c>
      <c r="R2100" s="25" t="str">
        <f>LEFT(Table1[[#This Row],[Department]],3)</f>
        <v>HR</v>
      </c>
      <c r="S2100" s="36">
        <f>_xlfn.XLOOKUP(Table1[[#This Row],[City]],Table2[City],Table2[Bonus %])</f>
        <v>5</v>
      </c>
      <c r="U2100" s="48" t="str">
        <v xml:space="preserve">Rohan </v>
      </c>
      <c r="V2100" s="48" t="str">
        <v>Gupta</v>
      </c>
    </row>
    <row r="2101" spans="1:22" x14ac:dyDescent="0.35">
      <c r="A2101" s="9" t="s">
        <v>2415</v>
      </c>
      <c r="B2101" s="41" t="str">
        <f>LEFT(Table1[[#This Row],[Employee Name]],FIND(" ",Table1[[#This Row],[Employee Name]]))</f>
        <v xml:space="preserve">Priya </v>
      </c>
      <c r="C2101" s="41" t="str">
        <f>RIGHT(Table1[[#This Row],[Employee Name]],LEN(Table1[[#This Row],[Employee Name]])-FIND(" ",Table1[[#This Row],[Employee Name]]))</f>
        <v>Reddy</v>
      </c>
      <c r="D2101" s="23">
        <f>Table1[[#This Row],[Basic Salary]]+Table1[[#This Row],[Bonus]]</f>
        <v>98273</v>
      </c>
      <c r="E2101" s="10">
        <v>61</v>
      </c>
      <c r="F2101" s="46">
        <v>72</v>
      </c>
      <c r="G2101" s="10" t="str" cm="1">
        <f t="array" ref="G2101">_xlfn.IFS(Table1[[#This Row],[Performance Score]]&gt;=80,"Excellent",Table1[[#This Row],[Performance Score]]&gt;=60,"Good",Table1[[#This Row],[Performance Score]]&gt;=40,"Need Improvement")</f>
        <v>Good</v>
      </c>
      <c r="H2101" s="30">
        <f>Table1[[#This Row],[Bonus]]/Table1[[#This Row],[Basic Salary]]</f>
        <v>0.15897538711921974</v>
      </c>
      <c r="I2101" s="10">
        <f ca="1">DATEDIF(Table1[[#This Row],[Date of Birth]],TODAY(),"y")</f>
        <v>32</v>
      </c>
      <c r="J2101" s="34">
        <v>43107</v>
      </c>
      <c r="K2101" s="33" t="str" cm="1">
        <f t="array" aca="1" ref="K2101" ca="1">_xlfn.IFS(L2101&lt;3,"Junior",L2101&lt;=7,"Mid-Level",L2101&gt;7,"Senior")</f>
        <v>Senior</v>
      </c>
      <c r="L2101" s="46">
        <f ca="1">INT(YEARFRAC(Table1[[#This Row],[Joining Date]],TODAY(),1))</f>
        <v>8</v>
      </c>
      <c r="M2101" s="25" t="str">
        <f t="shared" ca="1" si="32"/>
        <v>Yes</v>
      </c>
      <c r="N2101" s="26">
        <f>YEAR(Table1[[#This Row],[Joining Date]])</f>
        <v>2018</v>
      </c>
      <c r="O2101" s="46">
        <f>MONTH(Table1[[#This Row],[Joining Date]])</f>
        <v>1</v>
      </c>
      <c r="P2101" s="26">
        <f ca="1">NETWORKDAYS(Table1[[#This Row],[Joining Date]],TODAY())</f>
        <v>2211</v>
      </c>
      <c r="Q2101" s="26" t="str">
        <f>LEFT(Table1[[#This Row],[Department]],5)&amp;"-"&amp;RIGHT(Table1[[#This Row],[Employee ID]],3)</f>
        <v>Opera-359</v>
      </c>
      <c r="R2101" s="26" t="str">
        <f>LEFT(Table1[[#This Row],[Department]],3)</f>
        <v>Ope</v>
      </c>
      <c r="S2101" s="37">
        <f>_xlfn.XLOOKUP(Table1[[#This Row],[City]],Table2[City],Table2[Bonus %])</f>
        <v>6</v>
      </c>
      <c r="U2101" s="48" t="str">
        <v xml:space="preserve">Priya </v>
      </c>
      <c r="V2101" s="48" t="str">
        <v>Reddy</v>
      </c>
    </row>
    <row r="2102" spans="1:22" x14ac:dyDescent="0.35">
      <c r="A2102" s="7" t="s">
        <v>3768</v>
      </c>
      <c r="B2102" s="40" t="str">
        <f>LEFT(Table1[[#This Row],[Employee Name]],FIND(" ",Table1[[#This Row],[Employee Name]]))</f>
        <v xml:space="preserve">Gayathri </v>
      </c>
      <c r="C2102" s="40" t="str">
        <f>RIGHT(Table1[[#This Row],[Employee Name]],LEN(Table1[[#This Row],[Employee Name]])-FIND(" ",Table1[[#This Row],[Employee Name]]))</f>
        <v>Iyer</v>
      </c>
      <c r="D2102" s="22">
        <f>Table1[[#This Row],[Basic Salary]]+Table1[[#This Row],[Bonus]]</f>
        <v>98270</v>
      </c>
      <c r="E2102" s="8">
        <v>66</v>
      </c>
      <c r="F2102" s="45">
        <v>49</v>
      </c>
      <c r="G2102" s="8" t="str" cm="1">
        <f t="array" ref="G2102">_xlfn.IFS(Table1[[#This Row],[Performance Score]]&gt;=80,"Excellent",Table1[[#This Row],[Performance Score]]&gt;=60,"Good",Table1[[#This Row],[Performance Score]]&gt;=40,"Need Improvement")</f>
        <v>Need Improvement</v>
      </c>
      <c r="H2102" s="29">
        <f>Table1[[#This Row],[Bonus]]/Table1[[#This Row],[Basic Salary]]</f>
        <v>0.20203539931256345</v>
      </c>
      <c r="I2102" s="8">
        <f ca="1">DATEDIF(Table1[[#This Row],[Date of Birth]],TODAY(),"y")</f>
        <v>32</v>
      </c>
      <c r="J2102" s="33">
        <v>44699</v>
      </c>
      <c r="K2102" s="33" t="str" cm="1">
        <f t="array" aca="1" ref="K2102" ca="1">_xlfn.IFS(L2102&lt;3,"Junior",L2102&lt;=7,"Mid-Level",L2102&gt;7,"Senior")</f>
        <v>Mid-Level</v>
      </c>
      <c r="L2102" s="45">
        <f ca="1">INT(YEARFRAC(Table1[[#This Row],[Joining Date]],TODAY(),1))</f>
        <v>4</v>
      </c>
      <c r="M2102" s="25" t="str">
        <f t="shared" ca="1" si="32"/>
        <v>No</v>
      </c>
      <c r="N2102" s="25">
        <f>YEAR(Table1[[#This Row],[Joining Date]])</f>
        <v>2022</v>
      </c>
      <c r="O2102" s="45">
        <f>MONTH(Table1[[#This Row],[Joining Date]])</f>
        <v>5</v>
      </c>
      <c r="P2102" s="25">
        <f ca="1">NETWORKDAYS(Table1[[#This Row],[Joining Date]],TODAY())</f>
        <v>1074</v>
      </c>
      <c r="Q2102" s="25" t="str">
        <f>LEFT(Table1[[#This Row],[Department]],5)&amp;"-"&amp;RIGHT(Table1[[#This Row],[Employee ID]],3)</f>
        <v>HR-712</v>
      </c>
      <c r="R2102" s="25" t="str">
        <f>LEFT(Table1[[#This Row],[Department]],3)</f>
        <v>HR</v>
      </c>
      <c r="S2102" s="36">
        <f>_xlfn.XLOOKUP(Table1[[#This Row],[City]],Table2[City],Table2[Bonus %])</f>
        <v>6</v>
      </c>
      <c r="U2102" s="48" t="str">
        <v xml:space="preserve">Gayathri </v>
      </c>
      <c r="V2102" s="48" t="str">
        <v>Iyer</v>
      </c>
    </row>
    <row r="2103" spans="1:22" x14ac:dyDescent="0.35">
      <c r="A2103" s="9" t="s">
        <v>2330</v>
      </c>
      <c r="B2103" s="41" t="str">
        <f>LEFT(Table1[[#This Row],[Employee Name]],FIND(" ",Table1[[#This Row],[Employee Name]]))</f>
        <v xml:space="preserve">Neha </v>
      </c>
      <c r="C2103" s="41" t="str">
        <f>RIGHT(Table1[[#This Row],[Employee Name]],LEN(Table1[[#This Row],[Employee Name]])-FIND(" ",Table1[[#This Row],[Employee Name]]))</f>
        <v>Kulkarni</v>
      </c>
      <c r="D2103" s="23">
        <f>Table1[[#This Row],[Basic Salary]]+Table1[[#This Row],[Bonus]]</f>
        <v>98264</v>
      </c>
      <c r="E2103" s="10">
        <v>67</v>
      </c>
      <c r="F2103" s="46">
        <v>43</v>
      </c>
      <c r="G2103" s="10" t="str" cm="1">
        <f t="array" ref="G2103">_xlfn.IFS(Table1[[#This Row],[Performance Score]]&gt;=80,"Excellent",Table1[[#This Row],[Performance Score]]&gt;=60,"Good",Table1[[#This Row],[Performance Score]]&gt;=40,"Need Improvement")</f>
        <v>Need Improvement</v>
      </c>
      <c r="H2103" s="30">
        <f>Table1[[#This Row],[Bonus]]/Table1[[#This Row],[Basic Salary]]</f>
        <v>0.21219298570247833</v>
      </c>
      <c r="I2103" s="10">
        <f ca="1">DATEDIF(Table1[[#This Row],[Date of Birth]],TODAY(),"y")</f>
        <v>37</v>
      </c>
      <c r="J2103" s="34">
        <v>44589</v>
      </c>
      <c r="K2103" s="33" t="str" cm="1">
        <f t="array" aca="1" ref="K2103" ca="1">_xlfn.IFS(L2103&lt;3,"Junior",L2103&lt;=7,"Mid-Level",L2103&gt;7,"Senior")</f>
        <v>Mid-Level</v>
      </c>
      <c r="L2103" s="46">
        <f ca="1">INT(YEARFRAC(Table1[[#This Row],[Joining Date]],TODAY(),1))</f>
        <v>4</v>
      </c>
      <c r="M2103" s="25" t="str">
        <f t="shared" ca="1" si="32"/>
        <v>No</v>
      </c>
      <c r="N2103" s="26">
        <f>YEAR(Table1[[#This Row],[Joining Date]])</f>
        <v>2022</v>
      </c>
      <c r="O2103" s="46">
        <f>MONTH(Table1[[#This Row],[Joining Date]])</f>
        <v>1</v>
      </c>
      <c r="P2103" s="26">
        <f ca="1">NETWORKDAYS(Table1[[#This Row],[Joining Date]],TODAY())</f>
        <v>1152</v>
      </c>
      <c r="Q2103" s="26" t="str">
        <f>LEFT(Table1[[#This Row],[Department]],5)&amp;"-"&amp;RIGHT(Table1[[#This Row],[Employee ID]],3)</f>
        <v>HR-274</v>
      </c>
      <c r="R2103" s="26" t="str">
        <f>LEFT(Table1[[#This Row],[Department]],3)</f>
        <v>HR</v>
      </c>
      <c r="S2103" s="37">
        <f>_xlfn.XLOOKUP(Table1[[#This Row],[City]],Table2[City],Table2[Bonus %])</f>
        <v>7</v>
      </c>
      <c r="U2103" s="48" t="str">
        <v xml:space="preserve">Neha </v>
      </c>
      <c r="V2103" s="48" t="str">
        <v>Kulkarni</v>
      </c>
    </row>
    <row r="2104" spans="1:22" x14ac:dyDescent="0.35">
      <c r="A2104" s="7" t="s">
        <v>818</v>
      </c>
      <c r="B2104" s="40" t="str">
        <f>LEFT(Table1[[#This Row],[Employee Name]],FIND(" ",Table1[[#This Row],[Employee Name]]))</f>
        <v xml:space="preserve">Krishna </v>
      </c>
      <c r="C2104" s="40" t="str">
        <f>RIGHT(Table1[[#This Row],[Employee Name]],LEN(Table1[[#This Row],[Employee Name]])-FIND(" ",Table1[[#This Row],[Employee Name]]))</f>
        <v>Chaitanya</v>
      </c>
      <c r="D2104" s="22">
        <f>Table1[[#This Row],[Basic Salary]]+Table1[[#This Row],[Bonus]]</f>
        <v>98238</v>
      </c>
      <c r="E2104" s="8">
        <v>85</v>
      </c>
      <c r="F2104" s="45">
        <v>56</v>
      </c>
      <c r="G2104" s="8" t="str" cm="1">
        <f t="array" ref="G2104">_xlfn.IFS(Table1[[#This Row],[Performance Score]]&gt;=80,"Excellent",Table1[[#This Row],[Performance Score]]&gt;=60,"Good",Table1[[#This Row],[Performance Score]]&gt;=40,"Need Improvement")</f>
        <v>Need Improvement</v>
      </c>
      <c r="H2104" s="29">
        <f>Table1[[#This Row],[Bonus]]/Table1[[#This Row],[Basic Salary]]</f>
        <v>7.4672909464840509E-2</v>
      </c>
      <c r="I2104" s="8">
        <f ca="1">DATEDIF(Table1[[#This Row],[Date of Birth]],TODAY(),"y")</f>
        <v>39</v>
      </c>
      <c r="J2104" s="33">
        <v>45504</v>
      </c>
      <c r="K2104" s="33" t="str" cm="1">
        <f t="array" aca="1" ref="K2104" ca="1">_xlfn.IFS(L2104&lt;3,"Junior",L2104&lt;=7,"Mid-Level",L2104&gt;7,"Senior")</f>
        <v>Junior</v>
      </c>
      <c r="L2104" s="45">
        <f ca="1">INT(YEARFRAC(Table1[[#This Row],[Joining Date]],TODAY(),1))</f>
        <v>1</v>
      </c>
      <c r="M2104" s="25" t="str">
        <f t="shared" ca="1" si="32"/>
        <v>No</v>
      </c>
      <c r="N2104" s="25">
        <f>YEAR(Table1[[#This Row],[Joining Date]])</f>
        <v>2024</v>
      </c>
      <c r="O2104" s="45">
        <f>MONTH(Table1[[#This Row],[Joining Date]])</f>
        <v>7</v>
      </c>
      <c r="P2104" s="25">
        <f ca="1">NETWORKDAYS(Table1[[#This Row],[Joining Date]],TODAY())</f>
        <v>499</v>
      </c>
      <c r="Q2104" s="25" t="str">
        <f>LEFT(Table1[[#This Row],[Department]],5)&amp;"-"&amp;RIGHT(Table1[[#This Row],[Employee ID]],3)</f>
        <v>IT-762</v>
      </c>
      <c r="R2104" s="25" t="str">
        <f>LEFT(Table1[[#This Row],[Department]],3)</f>
        <v>IT</v>
      </c>
      <c r="S2104" s="36">
        <f>_xlfn.XLOOKUP(Table1[[#This Row],[City]],Table2[City],Table2[Bonus %])</f>
        <v>8</v>
      </c>
      <c r="U2104" s="48" t="str">
        <v xml:space="preserve">Krishna </v>
      </c>
      <c r="V2104" s="48" t="str">
        <v>Chaitanya</v>
      </c>
    </row>
    <row r="2105" spans="1:22" x14ac:dyDescent="0.35">
      <c r="A2105" s="9" t="s">
        <v>3098</v>
      </c>
      <c r="B2105" s="41" t="str">
        <f>LEFT(Table1[[#This Row],[Employee Name]],FIND(" ",Table1[[#This Row],[Employee Name]]))</f>
        <v xml:space="preserve">Vikram </v>
      </c>
      <c r="C2105" s="41" t="str">
        <f>RIGHT(Table1[[#This Row],[Employee Name]],LEN(Table1[[#This Row],[Employee Name]])-FIND(" ",Table1[[#This Row],[Employee Name]]))</f>
        <v>Singh</v>
      </c>
      <c r="D2105" s="23">
        <f>Table1[[#This Row],[Basic Salary]]+Table1[[#This Row],[Bonus]]</f>
        <v>98237</v>
      </c>
      <c r="E2105" s="10">
        <v>100</v>
      </c>
      <c r="F2105" s="46">
        <v>67</v>
      </c>
      <c r="G2105" s="10" t="str" cm="1">
        <f t="array" ref="G2105">_xlfn.IFS(Table1[[#This Row],[Performance Score]]&gt;=80,"Excellent",Table1[[#This Row],[Performance Score]]&gt;=60,"Good",Table1[[#This Row],[Performance Score]]&gt;=40,"Need Improvement")</f>
        <v>Good</v>
      </c>
      <c r="H2105" s="30">
        <f>Table1[[#This Row],[Bonus]]/Table1[[#This Row],[Basic Salary]]</f>
        <v>0.34155900909513015</v>
      </c>
      <c r="I2105" s="10">
        <f ca="1">DATEDIF(Table1[[#This Row],[Date of Birth]],TODAY(),"y")</f>
        <v>37</v>
      </c>
      <c r="J2105" s="34">
        <v>44848</v>
      </c>
      <c r="K2105" s="33" t="str" cm="1">
        <f t="array" aca="1" ref="K2105" ca="1">_xlfn.IFS(L2105&lt;3,"Junior",L2105&lt;=7,"Mid-Level",L2105&gt;7,"Senior")</f>
        <v>Mid-Level</v>
      </c>
      <c r="L2105" s="46">
        <f ca="1">INT(YEARFRAC(Table1[[#This Row],[Joining Date]],TODAY(),1))</f>
        <v>3</v>
      </c>
      <c r="M2105" s="25" t="str">
        <f t="shared" ca="1" si="32"/>
        <v>No</v>
      </c>
      <c r="N2105" s="26">
        <f>YEAR(Table1[[#This Row],[Joining Date]])</f>
        <v>2022</v>
      </c>
      <c r="O2105" s="46">
        <f>MONTH(Table1[[#This Row],[Joining Date]])</f>
        <v>10</v>
      </c>
      <c r="P2105" s="26">
        <f ca="1">NETWORKDAYS(Table1[[#This Row],[Joining Date]],TODAY())</f>
        <v>967</v>
      </c>
      <c r="Q2105" s="26" t="str">
        <f>LEFT(Table1[[#This Row],[Department]],5)&amp;"-"&amp;RIGHT(Table1[[#This Row],[Employee ID]],3)</f>
        <v>Finan-042</v>
      </c>
      <c r="R2105" s="26" t="str">
        <f>LEFT(Table1[[#This Row],[Department]],3)</f>
        <v>Fin</v>
      </c>
      <c r="S2105" s="37">
        <f>_xlfn.XLOOKUP(Table1[[#This Row],[City]],Table2[City],Table2[Bonus %])</f>
        <v>4</v>
      </c>
      <c r="U2105" s="48" t="str">
        <v xml:space="preserve">Vikram </v>
      </c>
      <c r="V2105" s="48" t="str">
        <v>Singh</v>
      </c>
    </row>
    <row r="2106" spans="1:22" x14ac:dyDescent="0.35">
      <c r="A2106" s="7" t="s">
        <v>3465</v>
      </c>
      <c r="B2106" s="40" t="str">
        <f>LEFT(Table1[[#This Row],[Employee Name]],FIND(" ",Table1[[#This Row],[Employee Name]]))</f>
        <v xml:space="preserve">Priya </v>
      </c>
      <c r="C2106" s="40" t="str">
        <f>RIGHT(Table1[[#This Row],[Employee Name]],LEN(Table1[[#This Row],[Employee Name]])-FIND(" ",Table1[[#This Row],[Employee Name]]))</f>
        <v>Reddy</v>
      </c>
      <c r="D2106" s="22">
        <f>Table1[[#This Row],[Basic Salary]]+Table1[[#This Row],[Bonus]]</f>
        <v>98178</v>
      </c>
      <c r="E2106" s="8">
        <v>92</v>
      </c>
      <c r="F2106" s="45">
        <v>94</v>
      </c>
      <c r="G2106" s="8" t="str" cm="1">
        <f t="array" ref="G2106">_xlfn.IFS(Table1[[#This Row],[Performance Score]]&gt;=80,"Excellent",Table1[[#This Row],[Performance Score]]&gt;=60,"Good",Table1[[#This Row],[Performance Score]]&gt;=40,"Need Improvement")</f>
        <v>Excellent</v>
      </c>
      <c r="H2106" s="29">
        <f>Table1[[#This Row],[Bonus]]/Table1[[#This Row],[Basic Salary]]</f>
        <v>0.20827026029167436</v>
      </c>
      <c r="I2106" s="8">
        <f ca="1">DATEDIF(Table1[[#This Row],[Date of Birth]],TODAY(),"y")</f>
        <v>20</v>
      </c>
      <c r="J2106" s="33">
        <v>44888</v>
      </c>
      <c r="K2106" s="33" t="str" cm="1">
        <f t="array" aca="1" ref="K2106" ca="1">_xlfn.IFS(L2106&lt;3,"Junior",L2106&lt;=7,"Mid-Level",L2106&gt;7,"Senior")</f>
        <v>Mid-Level</v>
      </c>
      <c r="L2106" s="45">
        <f ca="1">INT(YEARFRAC(Table1[[#This Row],[Joining Date]],TODAY(),1))</f>
        <v>3</v>
      </c>
      <c r="M2106" s="25" t="str">
        <f t="shared" ca="1" si="32"/>
        <v>No</v>
      </c>
      <c r="N2106" s="25">
        <f>YEAR(Table1[[#This Row],[Joining Date]])</f>
        <v>2022</v>
      </c>
      <c r="O2106" s="45">
        <f>MONTH(Table1[[#This Row],[Joining Date]])</f>
        <v>11</v>
      </c>
      <c r="P2106" s="25">
        <f ca="1">NETWORKDAYS(Table1[[#This Row],[Joining Date]],TODAY())</f>
        <v>939</v>
      </c>
      <c r="Q2106" s="25" t="str">
        <f>LEFT(Table1[[#This Row],[Department]],5)&amp;"-"&amp;RIGHT(Table1[[#This Row],[Employee ID]],3)</f>
        <v>Suppo-409</v>
      </c>
      <c r="R2106" s="25" t="str">
        <f>LEFT(Table1[[#This Row],[Department]],3)</f>
        <v>Sup</v>
      </c>
      <c r="S2106" s="36">
        <f>_xlfn.XLOOKUP(Table1[[#This Row],[City]],Table2[City],Table2[Bonus %])</f>
        <v>6</v>
      </c>
      <c r="U2106" s="48" t="str">
        <v xml:space="preserve">Priya </v>
      </c>
      <c r="V2106" s="48" t="str">
        <v>Reddy</v>
      </c>
    </row>
    <row r="2107" spans="1:22" x14ac:dyDescent="0.35">
      <c r="A2107" s="9" t="s">
        <v>850</v>
      </c>
      <c r="B2107" s="41" t="str">
        <f>LEFT(Table1[[#This Row],[Employee Name]],FIND(" ",Table1[[#This Row],[Employee Name]]))</f>
        <v xml:space="preserve">Rohan </v>
      </c>
      <c r="C2107" s="41" t="str">
        <f>RIGHT(Table1[[#This Row],[Employee Name]],LEN(Table1[[#This Row],[Employee Name]])-FIND(" ",Table1[[#This Row],[Employee Name]]))</f>
        <v>Gupta</v>
      </c>
      <c r="D2107" s="23">
        <f>Table1[[#This Row],[Basic Salary]]+Table1[[#This Row],[Bonus]]</f>
        <v>98146</v>
      </c>
      <c r="E2107" s="10">
        <v>74</v>
      </c>
      <c r="F2107" s="46">
        <v>41</v>
      </c>
      <c r="G2107" s="10" t="str" cm="1">
        <f t="array" ref="G2107">_xlfn.IFS(Table1[[#This Row],[Performance Score]]&gt;=80,"Excellent",Table1[[#This Row],[Performance Score]]&gt;=60,"Good",Table1[[#This Row],[Performance Score]]&gt;=40,"Need Improvement")</f>
        <v>Need Improvement</v>
      </c>
      <c r="H2107" s="30">
        <f>Table1[[#This Row],[Bonus]]/Table1[[#This Row],[Basic Salary]]</f>
        <v>0.31817449231761041</v>
      </c>
      <c r="I2107" s="10">
        <f ca="1">DATEDIF(Table1[[#This Row],[Date of Birth]],TODAY(),"y")</f>
        <v>28</v>
      </c>
      <c r="J2107" s="34">
        <v>42750</v>
      </c>
      <c r="K2107" s="33" t="str" cm="1">
        <f t="array" aca="1" ref="K2107" ca="1">_xlfn.IFS(L2107&lt;3,"Junior",L2107&lt;=7,"Mid-Level",L2107&gt;7,"Senior")</f>
        <v>Senior</v>
      </c>
      <c r="L2107" s="46">
        <f ca="1">INT(YEARFRAC(Table1[[#This Row],[Joining Date]],TODAY(),1))</f>
        <v>9</v>
      </c>
      <c r="M2107" s="25" t="str">
        <f t="shared" ca="1" si="32"/>
        <v>Yes</v>
      </c>
      <c r="N2107" s="26">
        <f>YEAR(Table1[[#This Row],[Joining Date]])</f>
        <v>2017</v>
      </c>
      <c r="O2107" s="46">
        <f>MONTH(Table1[[#This Row],[Joining Date]])</f>
        <v>1</v>
      </c>
      <c r="P2107" s="26">
        <f ca="1">NETWORKDAYS(Table1[[#This Row],[Joining Date]],TODAY())</f>
        <v>2466</v>
      </c>
      <c r="Q2107" s="26" t="str">
        <f>LEFT(Table1[[#This Row],[Department]],5)&amp;"-"&amp;RIGHT(Table1[[#This Row],[Employee ID]],3)</f>
        <v>IT-794</v>
      </c>
      <c r="R2107" s="26" t="str">
        <f>LEFT(Table1[[#This Row],[Department]],3)</f>
        <v>IT</v>
      </c>
      <c r="S2107" s="37">
        <f>_xlfn.XLOOKUP(Table1[[#This Row],[City]],Table2[City],Table2[Bonus %])</f>
        <v>5</v>
      </c>
      <c r="U2107" s="48" t="str">
        <v xml:space="preserve">Rohan </v>
      </c>
      <c r="V2107" s="48" t="str">
        <v>Gupta</v>
      </c>
    </row>
    <row r="2108" spans="1:22" x14ac:dyDescent="0.35">
      <c r="A2108" s="7" t="s">
        <v>3190</v>
      </c>
      <c r="B2108" s="40" t="str">
        <f>LEFT(Table1[[#This Row],[Employee Name]],FIND(" ",Table1[[#This Row],[Employee Name]]))</f>
        <v xml:space="preserve">Sneha </v>
      </c>
      <c r="C2108" s="40" t="str">
        <f>RIGHT(Table1[[#This Row],[Employee Name]],LEN(Table1[[#This Row],[Employee Name]])-FIND(" ",Table1[[#This Row],[Employee Name]]))</f>
        <v>Iyer</v>
      </c>
      <c r="D2108" s="22">
        <f>Table1[[#This Row],[Basic Salary]]+Table1[[#This Row],[Bonus]]</f>
        <v>98141</v>
      </c>
      <c r="E2108" s="8">
        <v>100</v>
      </c>
      <c r="F2108" s="45">
        <v>99</v>
      </c>
      <c r="G2108" s="8" t="str" cm="1">
        <f t="array" ref="G2108">_xlfn.IFS(Table1[[#This Row],[Performance Score]]&gt;=80,"Excellent",Table1[[#This Row],[Performance Score]]&gt;=60,"Good",Table1[[#This Row],[Performance Score]]&gt;=40,"Need Improvement")</f>
        <v>Excellent</v>
      </c>
      <c r="H2108" s="29">
        <f>Table1[[#This Row],[Bonus]]/Table1[[#This Row],[Basic Salary]]</f>
        <v>0.24896281401919113</v>
      </c>
      <c r="I2108" s="8">
        <f ca="1">DATEDIF(Table1[[#This Row],[Date of Birth]],TODAY(),"y")</f>
        <v>30</v>
      </c>
      <c r="J2108" s="33">
        <v>45367</v>
      </c>
      <c r="K2108" s="33" t="str" cm="1">
        <f t="array" aca="1" ref="K2108" ca="1">_xlfn.IFS(L2108&lt;3,"Junior",L2108&lt;=7,"Mid-Level",L2108&gt;7,"Senior")</f>
        <v>Junior</v>
      </c>
      <c r="L2108" s="45">
        <f ca="1">INT(YEARFRAC(Table1[[#This Row],[Joining Date]],TODAY(),1))</f>
        <v>2</v>
      </c>
      <c r="M2108" s="25" t="str">
        <f t="shared" ca="1" si="32"/>
        <v>No</v>
      </c>
      <c r="N2108" s="25">
        <f>YEAR(Table1[[#This Row],[Joining Date]])</f>
        <v>2024</v>
      </c>
      <c r="O2108" s="45">
        <f>MONTH(Table1[[#This Row],[Joining Date]])</f>
        <v>3</v>
      </c>
      <c r="P2108" s="25">
        <f ca="1">NETWORKDAYS(Table1[[#This Row],[Joining Date]],TODAY())</f>
        <v>596</v>
      </c>
      <c r="Q2108" s="25" t="str">
        <f>LEFT(Table1[[#This Row],[Department]],5)&amp;"-"&amp;RIGHT(Table1[[#This Row],[Employee ID]],3)</f>
        <v>Marke-134</v>
      </c>
      <c r="R2108" s="25" t="str">
        <f>LEFT(Table1[[#This Row],[Department]],3)</f>
        <v>Mar</v>
      </c>
      <c r="S2108" s="36">
        <f>_xlfn.XLOOKUP(Table1[[#This Row],[City]],Table2[City],Table2[Bonus %])</f>
        <v>6</v>
      </c>
      <c r="U2108" s="48" t="str">
        <v xml:space="preserve">Sneha </v>
      </c>
      <c r="V2108" s="48" t="str">
        <v>Iyer</v>
      </c>
    </row>
    <row r="2109" spans="1:22" x14ac:dyDescent="0.35">
      <c r="A2109" s="9" t="s">
        <v>4630</v>
      </c>
      <c r="B2109" s="41" t="str">
        <f>LEFT(Table1[[#This Row],[Employee Name]],FIND(" ",Table1[[#This Row],[Employee Name]]))</f>
        <v xml:space="preserve">Swathi </v>
      </c>
      <c r="C2109" s="41" t="str">
        <f>RIGHT(Table1[[#This Row],[Employee Name]],LEN(Table1[[#This Row],[Employee Name]])-FIND(" ",Table1[[#This Row],[Employee Name]]))</f>
        <v>Ramesh</v>
      </c>
      <c r="D2109" s="23">
        <f>Table1[[#This Row],[Basic Salary]]+Table1[[#This Row],[Bonus]]</f>
        <v>98046</v>
      </c>
      <c r="E2109" s="10">
        <v>88</v>
      </c>
      <c r="F2109" s="46">
        <v>80</v>
      </c>
      <c r="G2109" s="10" t="str" cm="1">
        <f t="array" ref="G2109">_xlfn.IFS(Table1[[#This Row],[Performance Score]]&gt;=80,"Excellent",Table1[[#This Row],[Performance Score]]&gt;=60,"Good",Table1[[#This Row],[Performance Score]]&gt;=40,"Need Improvement")</f>
        <v>Excellent</v>
      </c>
      <c r="H2109" s="30">
        <f>Table1[[#This Row],[Bonus]]/Table1[[#This Row],[Basic Salary]]</f>
        <v>0.29972426957951109</v>
      </c>
      <c r="I2109" s="10">
        <f ca="1">DATEDIF(Table1[[#This Row],[Date of Birth]],TODAY(),"y")</f>
        <v>33</v>
      </c>
      <c r="J2109" s="34">
        <v>45464</v>
      </c>
      <c r="K2109" s="33" t="str" cm="1">
        <f t="array" aca="1" ref="K2109" ca="1">_xlfn.IFS(L2109&lt;3,"Junior",L2109&lt;=7,"Mid-Level",L2109&gt;7,"Senior")</f>
        <v>Junior</v>
      </c>
      <c r="L2109" s="46">
        <f ca="1">INT(YEARFRAC(Table1[[#This Row],[Joining Date]],TODAY(),1))</f>
        <v>2</v>
      </c>
      <c r="M2109" s="25" t="str">
        <f t="shared" ca="1" si="32"/>
        <v>No</v>
      </c>
      <c r="N2109" s="26">
        <f>YEAR(Table1[[#This Row],[Joining Date]])</f>
        <v>2024</v>
      </c>
      <c r="O2109" s="46">
        <f>MONTH(Table1[[#This Row],[Joining Date]])</f>
        <v>6</v>
      </c>
      <c r="P2109" s="26">
        <f ca="1">NETWORKDAYS(Table1[[#This Row],[Joining Date]],TODAY())</f>
        <v>527</v>
      </c>
      <c r="Q2109" s="26" t="str">
        <f>LEFT(Table1[[#This Row],[Department]],5)&amp;"-"&amp;RIGHT(Table1[[#This Row],[Employee ID]],3)</f>
        <v>Opera-574</v>
      </c>
      <c r="R2109" s="26" t="str">
        <f>LEFT(Table1[[#This Row],[Department]],3)</f>
        <v>Ope</v>
      </c>
      <c r="S2109" s="37">
        <f>_xlfn.XLOOKUP(Table1[[#This Row],[City]],Table2[City],Table2[Bonus %])</f>
        <v>6</v>
      </c>
      <c r="U2109" s="48" t="str">
        <v xml:space="preserve">Swathi </v>
      </c>
      <c r="V2109" s="48" t="str">
        <v>Ramesh</v>
      </c>
    </row>
    <row r="2110" spans="1:22" x14ac:dyDescent="0.35">
      <c r="A2110" s="7" t="s">
        <v>4919</v>
      </c>
      <c r="B2110" s="40" t="str">
        <f>LEFT(Table1[[#This Row],[Employee Name]],FIND(" ",Table1[[#This Row],[Employee Name]]))</f>
        <v xml:space="preserve">Vikram </v>
      </c>
      <c r="C2110" s="40" t="str">
        <f>RIGHT(Table1[[#This Row],[Employee Name]],LEN(Table1[[#This Row],[Employee Name]])-FIND(" ",Table1[[#This Row],[Employee Name]]))</f>
        <v>Singh</v>
      </c>
      <c r="D2110" s="22">
        <f>Table1[[#This Row],[Basic Salary]]+Table1[[#This Row],[Bonus]]</f>
        <v>98043</v>
      </c>
      <c r="E2110" s="8">
        <v>86</v>
      </c>
      <c r="F2110" s="45">
        <v>94</v>
      </c>
      <c r="G2110" s="8" t="str" cm="1">
        <f t="array" ref="G2110">_xlfn.IFS(Table1[[#This Row],[Performance Score]]&gt;=80,"Excellent",Table1[[#This Row],[Performance Score]]&gt;=60,"Good",Table1[[#This Row],[Performance Score]]&gt;=40,"Need Improvement")</f>
        <v>Excellent</v>
      </c>
      <c r="H2110" s="29">
        <f>Table1[[#This Row],[Bonus]]/Table1[[#This Row],[Basic Salary]]</f>
        <v>6.1243708394219838E-2</v>
      </c>
      <c r="I2110" s="8">
        <f ca="1">DATEDIF(Table1[[#This Row],[Date of Birth]],TODAY(),"y")</f>
        <v>45</v>
      </c>
      <c r="J2110" s="33">
        <v>44838</v>
      </c>
      <c r="K2110" s="33" t="str" cm="1">
        <f t="array" aca="1" ref="K2110" ca="1">_xlfn.IFS(L2110&lt;3,"Junior",L2110&lt;=7,"Mid-Level",L2110&gt;7,"Senior")</f>
        <v>Mid-Level</v>
      </c>
      <c r="L2110" s="45">
        <f ca="1">INT(YEARFRAC(Table1[[#This Row],[Joining Date]],TODAY(),1))</f>
        <v>3</v>
      </c>
      <c r="M2110" s="25" t="str">
        <f t="shared" ca="1" si="32"/>
        <v>No</v>
      </c>
      <c r="N2110" s="25">
        <f>YEAR(Table1[[#This Row],[Joining Date]])</f>
        <v>2022</v>
      </c>
      <c r="O2110" s="45">
        <f>MONTH(Table1[[#This Row],[Joining Date]])</f>
        <v>10</v>
      </c>
      <c r="P2110" s="25">
        <f ca="1">NETWORKDAYS(Table1[[#This Row],[Joining Date]],TODAY())</f>
        <v>975</v>
      </c>
      <c r="Q2110" s="25" t="str">
        <f>LEFT(Table1[[#This Row],[Department]],5)&amp;"-"&amp;RIGHT(Table1[[#This Row],[Employee ID]],3)</f>
        <v>Marke-863</v>
      </c>
      <c r="R2110" s="25" t="str">
        <f>LEFT(Table1[[#This Row],[Department]],3)</f>
        <v>Mar</v>
      </c>
      <c r="S2110" s="36">
        <f>_xlfn.XLOOKUP(Table1[[#This Row],[City]],Table2[City],Table2[Bonus %])</f>
        <v>6</v>
      </c>
      <c r="U2110" s="48" t="str">
        <v xml:space="preserve">Vikram </v>
      </c>
      <c r="V2110" s="48" t="str">
        <v>Singh</v>
      </c>
    </row>
    <row r="2111" spans="1:22" x14ac:dyDescent="0.35">
      <c r="A2111" s="9" t="s">
        <v>4353</v>
      </c>
      <c r="B2111" s="41" t="str">
        <f>LEFT(Table1[[#This Row],[Employee Name]],FIND(" ",Table1[[#This Row],[Employee Name]]))</f>
        <v xml:space="preserve">Neha </v>
      </c>
      <c r="C2111" s="41" t="str">
        <f>RIGHT(Table1[[#This Row],[Employee Name]],LEN(Table1[[#This Row],[Employee Name]])-FIND(" ",Table1[[#This Row],[Employee Name]]))</f>
        <v>Kulkarni</v>
      </c>
      <c r="D2111" s="23">
        <f>Table1[[#This Row],[Basic Salary]]+Table1[[#This Row],[Bonus]]</f>
        <v>98035</v>
      </c>
      <c r="E2111" s="10">
        <v>91</v>
      </c>
      <c r="F2111" s="46">
        <v>44</v>
      </c>
      <c r="G2111" s="10" t="str" cm="1">
        <f t="array" ref="G2111">_xlfn.IFS(Table1[[#This Row],[Performance Score]]&gt;=80,"Excellent",Table1[[#This Row],[Performance Score]]&gt;=60,"Good",Table1[[#This Row],[Performance Score]]&gt;=40,"Need Improvement")</f>
        <v>Need Improvement</v>
      </c>
      <c r="H2111" s="30">
        <f>Table1[[#This Row],[Bonus]]/Table1[[#This Row],[Basic Salary]]</f>
        <v>0.25342010381773084</v>
      </c>
      <c r="I2111" s="10">
        <f ca="1">DATEDIF(Table1[[#This Row],[Date of Birth]],TODAY(),"y")</f>
        <v>26</v>
      </c>
      <c r="J2111" s="34">
        <v>45401</v>
      </c>
      <c r="K2111" s="33" t="str" cm="1">
        <f t="array" aca="1" ref="K2111" ca="1">_xlfn.IFS(L2111&lt;3,"Junior",L2111&lt;=7,"Mid-Level",L2111&gt;7,"Senior")</f>
        <v>Junior</v>
      </c>
      <c r="L2111" s="46">
        <f ca="1">INT(YEARFRAC(Table1[[#This Row],[Joining Date]],TODAY(),1))</f>
        <v>2</v>
      </c>
      <c r="M2111" s="25" t="str">
        <f t="shared" ca="1" si="32"/>
        <v>No</v>
      </c>
      <c r="N2111" s="26">
        <f>YEAR(Table1[[#This Row],[Joining Date]])</f>
        <v>2024</v>
      </c>
      <c r="O2111" s="46">
        <f>MONTH(Table1[[#This Row],[Joining Date]])</f>
        <v>4</v>
      </c>
      <c r="P2111" s="26">
        <f ca="1">NETWORKDAYS(Table1[[#This Row],[Joining Date]],TODAY())</f>
        <v>572</v>
      </c>
      <c r="Q2111" s="26" t="str">
        <f>LEFT(Table1[[#This Row],[Department]],5)&amp;"-"&amp;RIGHT(Table1[[#This Row],[Employee ID]],3)</f>
        <v>Sales-297</v>
      </c>
      <c r="R2111" s="26" t="str">
        <f>LEFT(Table1[[#This Row],[Department]],3)</f>
        <v>Sal</v>
      </c>
      <c r="S2111" s="37">
        <f>_xlfn.XLOOKUP(Table1[[#This Row],[City]],Table2[City],Table2[Bonus %])</f>
        <v>4</v>
      </c>
      <c r="U2111" s="48" t="str">
        <v xml:space="preserve">Neha </v>
      </c>
      <c r="V2111" s="48" t="str">
        <v>Kulkarni</v>
      </c>
    </row>
    <row r="2112" spans="1:22" x14ac:dyDescent="0.35">
      <c r="A2112" s="7" t="s">
        <v>4932</v>
      </c>
      <c r="B2112" s="40" t="str">
        <f>LEFT(Table1[[#This Row],[Employee Name]],FIND(" ",Table1[[#This Row],[Employee Name]]))</f>
        <v xml:space="preserve">Kavya </v>
      </c>
      <c r="C2112" s="40" t="str">
        <f>RIGHT(Table1[[#This Row],[Employee Name]],LEN(Table1[[#This Row],[Employee Name]])-FIND(" ",Table1[[#This Row],[Employee Name]]))</f>
        <v>Nair</v>
      </c>
      <c r="D2112" s="22">
        <f>Table1[[#This Row],[Basic Salary]]+Table1[[#This Row],[Bonus]]</f>
        <v>98005</v>
      </c>
      <c r="E2112" s="8">
        <v>83</v>
      </c>
      <c r="F2112" s="45">
        <v>81</v>
      </c>
      <c r="G2112" s="8" t="str" cm="1">
        <f t="array" ref="G2112">_xlfn.IFS(Table1[[#This Row],[Performance Score]]&gt;=80,"Excellent",Table1[[#This Row],[Performance Score]]&gt;=60,"Good",Table1[[#This Row],[Performance Score]]&gt;=40,"Need Improvement")</f>
        <v>Excellent</v>
      </c>
      <c r="H2112" s="29">
        <f>Table1[[#This Row],[Bonus]]/Table1[[#This Row],[Basic Salary]]</f>
        <v>9.1783080453623864E-2</v>
      </c>
      <c r="I2112" s="8">
        <f ca="1">DATEDIF(Table1[[#This Row],[Date of Birth]],TODAY(),"y")</f>
        <v>22</v>
      </c>
      <c r="J2112" s="33">
        <v>45495</v>
      </c>
      <c r="K2112" s="33" t="str" cm="1">
        <f t="array" aca="1" ref="K2112" ca="1">_xlfn.IFS(L2112&lt;3,"Junior",L2112&lt;=7,"Mid-Level",L2112&gt;7,"Senior")</f>
        <v>Junior</v>
      </c>
      <c r="L2112" s="45">
        <f ca="1">INT(YEARFRAC(Table1[[#This Row],[Joining Date]],TODAY(),1))</f>
        <v>1</v>
      </c>
      <c r="M2112" s="25" t="str">
        <f t="shared" ca="1" si="32"/>
        <v>No</v>
      </c>
      <c r="N2112" s="25">
        <f>YEAR(Table1[[#This Row],[Joining Date]])</f>
        <v>2024</v>
      </c>
      <c r="O2112" s="45">
        <f>MONTH(Table1[[#This Row],[Joining Date]])</f>
        <v>7</v>
      </c>
      <c r="P2112" s="25">
        <f ca="1">NETWORKDAYS(Table1[[#This Row],[Joining Date]],TODAY())</f>
        <v>506</v>
      </c>
      <c r="Q2112" s="25" t="str">
        <f>LEFT(Table1[[#This Row],[Department]],5)&amp;"-"&amp;RIGHT(Table1[[#This Row],[Employee ID]],3)</f>
        <v>Sales-876</v>
      </c>
      <c r="R2112" s="25" t="str">
        <f>LEFT(Table1[[#This Row],[Department]],3)</f>
        <v>Sal</v>
      </c>
      <c r="S2112" s="36">
        <f>_xlfn.XLOOKUP(Table1[[#This Row],[City]],Table2[City],Table2[Bonus %])</f>
        <v>6</v>
      </c>
      <c r="U2112" s="48" t="str">
        <v xml:space="preserve">Kavya </v>
      </c>
      <c r="V2112" s="48" t="str">
        <v>Nair</v>
      </c>
    </row>
    <row r="2113" spans="1:22" x14ac:dyDescent="0.35">
      <c r="A2113" s="9" t="s">
        <v>1065</v>
      </c>
      <c r="B2113" s="41" t="str">
        <f>LEFT(Table1[[#This Row],[Employee Name]],FIND(" ",Table1[[#This Row],[Employee Name]]))</f>
        <v xml:space="preserve">Nisha </v>
      </c>
      <c r="C2113" s="41" t="str">
        <f>RIGHT(Table1[[#This Row],[Employee Name]],LEN(Table1[[#This Row],[Employee Name]])-FIND(" ",Table1[[#This Row],[Employee Name]]))</f>
        <v>Kapoor</v>
      </c>
      <c r="D2113" s="23">
        <f>Table1[[#This Row],[Basic Salary]]+Table1[[#This Row],[Bonus]]</f>
        <v>98000</v>
      </c>
      <c r="E2113" s="10">
        <v>79</v>
      </c>
      <c r="F2113" s="46">
        <v>84</v>
      </c>
      <c r="G2113" s="10" t="str" cm="1">
        <f t="array" ref="G2113">_xlfn.IFS(Table1[[#This Row],[Performance Score]]&gt;=80,"Excellent",Table1[[#This Row],[Performance Score]]&gt;=60,"Good",Table1[[#This Row],[Performance Score]]&gt;=40,"Need Improvement")</f>
        <v>Excellent</v>
      </c>
      <c r="H2113" s="30">
        <f>Table1[[#This Row],[Bonus]]/Table1[[#This Row],[Basic Salary]]</f>
        <v>0.27290911688682801</v>
      </c>
      <c r="I2113" s="10">
        <f ca="1">DATEDIF(Table1[[#This Row],[Date of Birth]],TODAY(),"y")</f>
        <v>35</v>
      </c>
      <c r="J2113" s="34">
        <v>42491</v>
      </c>
      <c r="K2113" s="33" t="str" cm="1">
        <f t="array" aca="1" ref="K2113" ca="1">_xlfn.IFS(L2113&lt;3,"Junior",L2113&lt;=7,"Mid-Level",L2113&gt;7,"Senior")</f>
        <v>Senior</v>
      </c>
      <c r="L2113" s="46">
        <f ca="1">INT(YEARFRAC(Table1[[#This Row],[Joining Date]],TODAY(),1))</f>
        <v>10</v>
      </c>
      <c r="M2113" s="25" t="str">
        <f t="shared" ca="1" si="32"/>
        <v>Yes</v>
      </c>
      <c r="N2113" s="26">
        <f>YEAR(Table1[[#This Row],[Joining Date]])</f>
        <v>2016</v>
      </c>
      <c r="O2113" s="46">
        <f>MONTH(Table1[[#This Row],[Joining Date]])</f>
        <v>5</v>
      </c>
      <c r="P2113" s="26">
        <f ca="1">NETWORKDAYS(Table1[[#This Row],[Joining Date]],TODAY())</f>
        <v>2651</v>
      </c>
      <c r="Q2113" s="26" t="str">
        <f>LEFT(Table1[[#This Row],[Department]],5)&amp;"-"&amp;RIGHT(Table1[[#This Row],[Employee ID]],3)</f>
        <v>Finan-009</v>
      </c>
      <c r="R2113" s="26" t="str">
        <f>LEFT(Table1[[#This Row],[Department]],3)</f>
        <v>Fin</v>
      </c>
      <c r="S2113" s="37">
        <f>_xlfn.XLOOKUP(Table1[[#This Row],[City]],Table2[City],Table2[Bonus %])</f>
        <v>4</v>
      </c>
      <c r="U2113" s="48" t="str">
        <v xml:space="preserve">Nisha </v>
      </c>
      <c r="V2113" s="48" t="str">
        <v>Kapoor</v>
      </c>
    </row>
    <row r="2114" spans="1:22" x14ac:dyDescent="0.35">
      <c r="A2114" s="7" t="s">
        <v>3789</v>
      </c>
      <c r="B2114" s="40" t="str">
        <f>LEFT(Table1[[#This Row],[Employee Name]],FIND(" ",Table1[[#This Row],[Employee Name]]))</f>
        <v xml:space="preserve">Priya </v>
      </c>
      <c r="C2114" s="40" t="str">
        <f>RIGHT(Table1[[#This Row],[Employee Name]],LEN(Table1[[#This Row],[Employee Name]])-FIND(" ",Table1[[#This Row],[Employee Name]]))</f>
        <v>Reddy</v>
      </c>
      <c r="D2114" s="22">
        <f>Table1[[#This Row],[Basic Salary]]+Table1[[#This Row],[Bonus]]</f>
        <v>98000</v>
      </c>
      <c r="E2114" s="8">
        <v>87</v>
      </c>
      <c r="F2114" s="45">
        <v>96</v>
      </c>
      <c r="G2114" s="8" t="str" cm="1">
        <f t="array" ref="G2114">_xlfn.IFS(Table1[[#This Row],[Performance Score]]&gt;=80,"Excellent",Table1[[#This Row],[Performance Score]]&gt;=60,"Good",Table1[[#This Row],[Performance Score]]&gt;=40,"Need Improvement")</f>
        <v>Excellent</v>
      </c>
      <c r="H2114" s="29">
        <f>Table1[[#This Row],[Bonus]]/Table1[[#This Row],[Basic Salary]]</f>
        <v>0.27516167228345023</v>
      </c>
      <c r="I2114" s="8">
        <f ca="1">DATEDIF(Table1[[#This Row],[Date of Birth]],TODAY(),"y")</f>
        <v>24</v>
      </c>
      <c r="J2114" s="33">
        <v>42620</v>
      </c>
      <c r="K2114" s="33" t="str" cm="1">
        <f t="array" aca="1" ref="K2114" ca="1">_xlfn.IFS(L2114&lt;3,"Junior",L2114&lt;=7,"Mid-Level",L2114&gt;7,"Senior")</f>
        <v>Senior</v>
      </c>
      <c r="L2114" s="45">
        <f ca="1">INT(YEARFRAC(Table1[[#This Row],[Joining Date]],TODAY(),1))</f>
        <v>9</v>
      </c>
      <c r="M2114" s="25" t="str">
        <f t="shared" ref="M2114:M2177" ca="1" si="33">IF(L2114&gt;5,"Yes","No")</f>
        <v>Yes</v>
      </c>
      <c r="N2114" s="25">
        <f>YEAR(Table1[[#This Row],[Joining Date]])</f>
        <v>2016</v>
      </c>
      <c r="O2114" s="45">
        <f>MONTH(Table1[[#This Row],[Joining Date]])</f>
        <v>9</v>
      </c>
      <c r="P2114" s="25">
        <f ca="1">NETWORKDAYS(Table1[[#This Row],[Joining Date]],TODAY())</f>
        <v>2559</v>
      </c>
      <c r="Q2114" s="25" t="str">
        <f>LEFT(Table1[[#This Row],[Department]],5)&amp;"-"&amp;RIGHT(Table1[[#This Row],[Employee ID]],3)</f>
        <v>IT-733</v>
      </c>
      <c r="R2114" s="25" t="str">
        <f>LEFT(Table1[[#This Row],[Department]],3)</f>
        <v>IT</v>
      </c>
      <c r="S2114" s="36">
        <f>_xlfn.XLOOKUP(Table1[[#This Row],[City]],Table2[City],Table2[Bonus %])</f>
        <v>5</v>
      </c>
      <c r="U2114" s="48" t="str">
        <v xml:space="preserve">Priya </v>
      </c>
      <c r="V2114" s="48" t="str">
        <v>Reddy</v>
      </c>
    </row>
    <row r="2115" spans="1:22" x14ac:dyDescent="0.35">
      <c r="A2115" s="9" t="s">
        <v>3070</v>
      </c>
      <c r="B2115" s="41" t="str">
        <f>LEFT(Table1[[#This Row],[Employee Name]],FIND(" ",Table1[[#This Row],[Employee Name]]))</f>
        <v xml:space="preserve">Rahul </v>
      </c>
      <c r="C2115" s="41" t="str">
        <f>RIGHT(Table1[[#This Row],[Employee Name]],LEN(Table1[[#This Row],[Employee Name]])-FIND(" ",Table1[[#This Row],[Employee Name]]))</f>
        <v>Verma</v>
      </c>
      <c r="D2115" s="23">
        <f>Table1[[#This Row],[Basic Salary]]+Table1[[#This Row],[Bonus]]</f>
        <v>97960</v>
      </c>
      <c r="E2115" s="10">
        <v>87</v>
      </c>
      <c r="F2115" s="46">
        <v>68</v>
      </c>
      <c r="G2115" s="10" t="str" cm="1">
        <f t="array" ref="G2115">_xlfn.IFS(Table1[[#This Row],[Performance Score]]&gt;=80,"Excellent",Table1[[#This Row],[Performance Score]]&gt;=60,"Good",Table1[[#This Row],[Performance Score]]&gt;=40,"Need Improvement")</f>
        <v>Good</v>
      </c>
      <c r="H2115" s="30">
        <f>Table1[[#This Row],[Bonus]]/Table1[[#This Row],[Basic Salary]]</f>
        <v>0.13032942941210407</v>
      </c>
      <c r="I2115" s="10">
        <f ca="1">DATEDIF(Table1[[#This Row],[Date of Birth]],TODAY(),"y")</f>
        <v>18</v>
      </c>
      <c r="J2115" s="34">
        <v>45949</v>
      </c>
      <c r="K2115" s="33" t="str" cm="1">
        <f t="array" aca="1" ref="K2115" ca="1">_xlfn.IFS(L2115&lt;3,"Junior",L2115&lt;=7,"Mid-Level",L2115&gt;7,"Senior")</f>
        <v>Junior</v>
      </c>
      <c r="L2115" s="46">
        <f ca="1">INT(YEARFRAC(Table1[[#This Row],[Joining Date]],TODAY(),1))</f>
        <v>0</v>
      </c>
      <c r="M2115" s="25" t="str">
        <f t="shared" ca="1" si="33"/>
        <v>No</v>
      </c>
      <c r="N2115" s="26">
        <f>YEAR(Table1[[#This Row],[Joining Date]])</f>
        <v>2025</v>
      </c>
      <c r="O2115" s="46">
        <f>MONTH(Table1[[#This Row],[Joining Date]])</f>
        <v>10</v>
      </c>
      <c r="P2115" s="26">
        <f ca="1">NETWORKDAYS(Table1[[#This Row],[Joining Date]],TODAY())</f>
        <v>181</v>
      </c>
      <c r="Q2115" s="26" t="str">
        <f>LEFT(Table1[[#This Row],[Department]],5)&amp;"-"&amp;RIGHT(Table1[[#This Row],[Employee ID]],3)</f>
        <v>Finan-014</v>
      </c>
      <c r="R2115" s="26" t="str">
        <f>LEFT(Table1[[#This Row],[Department]],3)</f>
        <v>Fin</v>
      </c>
      <c r="S2115" s="37">
        <f>_xlfn.XLOOKUP(Table1[[#This Row],[City]],Table2[City],Table2[Bonus %])</f>
        <v>5</v>
      </c>
      <c r="U2115" s="48" t="str">
        <v xml:space="preserve">Rahul </v>
      </c>
      <c r="V2115" s="48" t="str">
        <v>Verma</v>
      </c>
    </row>
    <row r="2116" spans="1:22" x14ac:dyDescent="0.35">
      <c r="A2116" s="7" t="s">
        <v>3559</v>
      </c>
      <c r="B2116" s="40" t="str">
        <f>LEFT(Table1[[#This Row],[Employee Name]],FIND(" ",Table1[[#This Row],[Employee Name]]))</f>
        <v xml:space="preserve">Gayathri </v>
      </c>
      <c r="C2116" s="40" t="str">
        <f>RIGHT(Table1[[#This Row],[Employee Name]],LEN(Table1[[#This Row],[Employee Name]])-FIND(" ",Table1[[#This Row],[Employee Name]]))</f>
        <v>Iyer</v>
      </c>
      <c r="D2116" s="22">
        <f>Table1[[#This Row],[Basic Salary]]+Table1[[#This Row],[Bonus]]</f>
        <v>97952</v>
      </c>
      <c r="E2116" s="8">
        <v>93</v>
      </c>
      <c r="F2116" s="45">
        <v>65</v>
      </c>
      <c r="G2116" s="8" t="str" cm="1">
        <f t="array" ref="G2116">_xlfn.IFS(Table1[[#This Row],[Performance Score]]&gt;=80,"Excellent",Table1[[#This Row],[Performance Score]]&gt;=60,"Good",Table1[[#This Row],[Performance Score]]&gt;=40,"Need Improvement")</f>
        <v>Good</v>
      </c>
      <c r="H2116" s="29">
        <f>Table1[[#This Row],[Bonus]]/Table1[[#This Row],[Basic Salary]]</f>
        <v>0.14801401732241012</v>
      </c>
      <c r="I2116" s="8">
        <f ca="1">DATEDIF(Table1[[#This Row],[Date of Birth]],TODAY(),"y")</f>
        <v>17</v>
      </c>
      <c r="J2116" s="33">
        <v>43642</v>
      </c>
      <c r="K2116" s="33" t="str" cm="1">
        <f t="array" aca="1" ref="K2116" ca="1">_xlfn.IFS(L2116&lt;3,"Junior",L2116&lt;=7,"Mid-Level",L2116&gt;7,"Senior")</f>
        <v>Mid-Level</v>
      </c>
      <c r="L2116" s="45">
        <f ca="1">INT(YEARFRAC(Table1[[#This Row],[Joining Date]],TODAY(),1))</f>
        <v>7</v>
      </c>
      <c r="M2116" s="25" t="str">
        <f t="shared" ca="1" si="33"/>
        <v>Yes</v>
      </c>
      <c r="N2116" s="25">
        <f>YEAR(Table1[[#This Row],[Joining Date]])</f>
        <v>2019</v>
      </c>
      <c r="O2116" s="45">
        <f>MONTH(Table1[[#This Row],[Joining Date]])</f>
        <v>6</v>
      </c>
      <c r="P2116" s="25">
        <f ca="1">NETWORKDAYS(Table1[[#This Row],[Joining Date]],TODAY())</f>
        <v>1829</v>
      </c>
      <c r="Q2116" s="25" t="str">
        <f>LEFT(Table1[[#This Row],[Department]],5)&amp;"-"&amp;RIGHT(Table1[[#This Row],[Employee ID]],3)</f>
        <v>Marke-503</v>
      </c>
      <c r="R2116" s="25" t="str">
        <f>LEFT(Table1[[#This Row],[Department]],3)</f>
        <v>Mar</v>
      </c>
      <c r="S2116" s="36">
        <f>_xlfn.XLOOKUP(Table1[[#This Row],[City]],Table2[City],Table2[Bonus %])</f>
        <v>5</v>
      </c>
      <c r="U2116" s="48" t="str">
        <v xml:space="preserve">Gayathri </v>
      </c>
      <c r="V2116" s="48" t="str">
        <v>Iyer</v>
      </c>
    </row>
    <row r="2117" spans="1:22" x14ac:dyDescent="0.35">
      <c r="A2117" s="9" t="s">
        <v>1245</v>
      </c>
      <c r="B2117" s="41" t="str">
        <f>LEFT(Table1[[#This Row],[Employee Name]],FIND(" ",Table1[[#This Row],[Employee Name]]))</f>
        <v xml:space="preserve">Gayathri </v>
      </c>
      <c r="C2117" s="41" t="str">
        <f>RIGHT(Table1[[#This Row],[Employee Name]],LEN(Table1[[#This Row],[Employee Name]])-FIND(" ",Table1[[#This Row],[Employee Name]]))</f>
        <v>Iyer</v>
      </c>
      <c r="D2117" s="23">
        <f>Table1[[#This Row],[Basic Salary]]+Table1[[#This Row],[Bonus]]</f>
        <v>97945</v>
      </c>
      <c r="E2117" s="10">
        <v>60</v>
      </c>
      <c r="F2117" s="46">
        <v>43</v>
      </c>
      <c r="G2117" s="10" t="str" cm="1">
        <f t="array" ref="G2117">_xlfn.IFS(Table1[[#This Row],[Performance Score]]&gt;=80,"Excellent",Table1[[#This Row],[Performance Score]]&gt;=60,"Good",Table1[[#This Row],[Performance Score]]&gt;=40,"Need Improvement")</f>
        <v>Need Improvement</v>
      </c>
      <c r="H2117" s="30">
        <f>Table1[[#This Row],[Bonus]]/Table1[[#This Row],[Basic Salary]]</f>
        <v>0.2032111838630026</v>
      </c>
      <c r="I2117" s="10">
        <f ca="1">DATEDIF(Table1[[#This Row],[Date of Birth]],TODAY(),"y")</f>
        <v>46</v>
      </c>
      <c r="J2117" s="34">
        <v>43257</v>
      </c>
      <c r="K2117" s="33" t="str" cm="1">
        <f t="array" aca="1" ref="K2117" ca="1">_xlfn.IFS(L2117&lt;3,"Junior",L2117&lt;=7,"Mid-Level",L2117&gt;7,"Senior")</f>
        <v>Senior</v>
      </c>
      <c r="L2117" s="46">
        <f ca="1">INT(YEARFRAC(Table1[[#This Row],[Joining Date]],TODAY(),1))</f>
        <v>8</v>
      </c>
      <c r="M2117" s="25" t="str">
        <f t="shared" ca="1" si="33"/>
        <v>Yes</v>
      </c>
      <c r="N2117" s="26">
        <f>YEAR(Table1[[#This Row],[Joining Date]])</f>
        <v>2018</v>
      </c>
      <c r="O2117" s="46">
        <f>MONTH(Table1[[#This Row],[Joining Date]])</f>
        <v>6</v>
      </c>
      <c r="P2117" s="26">
        <f ca="1">NETWORKDAYS(Table1[[#This Row],[Joining Date]],TODAY())</f>
        <v>2104</v>
      </c>
      <c r="Q2117" s="26" t="str">
        <f>LEFT(Table1[[#This Row],[Department]],5)&amp;"-"&amp;RIGHT(Table1[[#This Row],[Employee ID]],3)</f>
        <v>HR-189</v>
      </c>
      <c r="R2117" s="26" t="str">
        <f>LEFT(Table1[[#This Row],[Department]],3)</f>
        <v>HR</v>
      </c>
      <c r="S2117" s="37">
        <f>_xlfn.XLOOKUP(Table1[[#This Row],[City]],Table2[City],Table2[Bonus %])</f>
        <v>6</v>
      </c>
      <c r="U2117" s="48" t="str">
        <v xml:space="preserve">Gayathri </v>
      </c>
      <c r="V2117" s="48" t="str">
        <v>Iyer</v>
      </c>
    </row>
    <row r="2118" spans="1:22" x14ac:dyDescent="0.35">
      <c r="A2118" s="7" t="s">
        <v>4207</v>
      </c>
      <c r="B2118" s="40" t="str">
        <f>LEFT(Table1[[#This Row],[Employee Name]],FIND(" ",Table1[[#This Row],[Employee Name]]))</f>
        <v xml:space="preserve">Vikram </v>
      </c>
      <c r="C2118" s="40" t="str">
        <f>RIGHT(Table1[[#This Row],[Employee Name]],LEN(Table1[[#This Row],[Employee Name]])-FIND(" ",Table1[[#This Row],[Employee Name]]))</f>
        <v>Singh</v>
      </c>
      <c r="D2118" s="22">
        <f>Table1[[#This Row],[Basic Salary]]+Table1[[#This Row],[Bonus]]</f>
        <v>97934</v>
      </c>
      <c r="E2118" s="8">
        <v>88</v>
      </c>
      <c r="F2118" s="45">
        <v>66</v>
      </c>
      <c r="G2118" s="8" t="str" cm="1">
        <f t="array" ref="G2118">_xlfn.IFS(Table1[[#This Row],[Performance Score]]&gt;=80,"Excellent",Table1[[#This Row],[Performance Score]]&gt;=60,"Good",Table1[[#This Row],[Performance Score]]&gt;=40,"Need Improvement")</f>
        <v>Good</v>
      </c>
      <c r="H2118" s="29">
        <f>Table1[[#This Row],[Bonus]]/Table1[[#This Row],[Basic Salary]]</f>
        <v>0.260314518827375</v>
      </c>
      <c r="I2118" s="8">
        <f ca="1">DATEDIF(Table1[[#This Row],[Date of Birth]],TODAY(),"y")</f>
        <v>15</v>
      </c>
      <c r="J2118" s="33">
        <v>44052</v>
      </c>
      <c r="K2118" s="33" t="str" cm="1">
        <f t="array" aca="1" ref="K2118" ca="1">_xlfn.IFS(L2118&lt;3,"Junior",L2118&lt;=7,"Mid-Level",L2118&gt;7,"Senior")</f>
        <v>Mid-Level</v>
      </c>
      <c r="L2118" s="45">
        <f ca="1">INT(YEARFRAC(Table1[[#This Row],[Joining Date]],TODAY(),1))</f>
        <v>5</v>
      </c>
      <c r="M2118" s="25" t="str">
        <f t="shared" ca="1" si="33"/>
        <v>No</v>
      </c>
      <c r="N2118" s="25">
        <f>YEAR(Table1[[#This Row],[Joining Date]])</f>
        <v>2020</v>
      </c>
      <c r="O2118" s="45">
        <f>MONTH(Table1[[#This Row],[Joining Date]])</f>
        <v>8</v>
      </c>
      <c r="P2118" s="25">
        <f ca="1">NETWORKDAYS(Table1[[#This Row],[Joining Date]],TODAY())</f>
        <v>1536</v>
      </c>
      <c r="Q2118" s="25" t="str">
        <f>LEFT(Table1[[#This Row],[Department]],5)&amp;"-"&amp;RIGHT(Table1[[#This Row],[Employee ID]],3)</f>
        <v>Marke-151</v>
      </c>
      <c r="R2118" s="25" t="str">
        <f>LEFT(Table1[[#This Row],[Department]],3)</f>
        <v>Mar</v>
      </c>
      <c r="S2118" s="36">
        <f>_xlfn.XLOOKUP(Table1[[#This Row],[City]],Table2[City],Table2[Bonus %])</f>
        <v>5</v>
      </c>
      <c r="U2118" s="48" t="str">
        <v xml:space="preserve">Vikram </v>
      </c>
      <c r="V2118" s="48" t="str">
        <v>Singh</v>
      </c>
    </row>
    <row r="2119" spans="1:22" x14ac:dyDescent="0.35">
      <c r="A2119" s="9" t="s">
        <v>1026</v>
      </c>
      <c r="B2119" s="41" t="str">
        <f>LEFT(Table1[[#This Row],[Employee Name]],FIND(" ",Table1[[#This Row],[Employee Name]]))</f>
        <v xml:space="preserve">Ravi </v>
      </c>
      <c r="C2119" s="41" t="str">
        <f>RIGHT(Table1[[#This Row],[Employee Name]],LEN(Table1[[#This Row],[Employee Name]])-FIND(" ",Table1[[#This Row],[Employee Name]]))</f>
        <v>Teja</v>
      </c>
      <c r="D2119" s="23">
        <f>Table1[[#This Row],[Basic Salary]]+Table1[[#This Row],[Bonus]]</f>
        <v>97919</v>
      </c>
      <c r="E2119" s="10">
        <v>69</v>
      </c>
      <c r="F2119" s="46">
        <v>98</v>
      </c>
      <c r="G2119" s="10" t="str" cm="1">
        <f t="array" ref="G2119">_xlfn.IFS(Table1[[#This Row],[Performance Score]]&gt;=80,"Excellent",Table1[[#This Row],[Performance Score]]&gt;=60,"Good",Table1[[#This Row],[Performance Score]]&gt;=40,"Need Improvement")</f>
        <v>Excellent</v>
      </c>
      <c r="H2119" s="30">
        <f>Table1[[#This Row],[Bonus]]/Table1[[#This Row],[Basic Salary]]</f>
        <v>0.13193304510669779</v>
      </c>
      <c r="I2119" s="10">
        <f ca="1">DATEDIF(Table1[[#This Row],[Date of Birth]],TODAY(),"y")</f>
        <v>14</v>
      </c>
      <c r="J2119" s="34">
        <v>42564</v>
      </c>
      <c r="K2119" s="33" t="str" cm="1">
        <f t="array" aca="1" ref="K2119" ca="1">_xlfn.IFS(L2119&lt;3,"Junior",L2119&lt;=7,"Mid-Level",L2119&gt;7,"Senior")</f>
        <v>Senior</v>
      </c>
      <c r="L2119" s="46">
        <f ca="1">INT(YEARFRAC(Table1[[#This Row],[Joining Date]],TODAY(),1))</f>
        <v>9</v>
      </c>
      <c r="M2119" s="25" t="str">
        <f t="shared" ca="1" si="33"/>
        <v>Yes</v>
      </c>
      <c r="N2119" s="26">
        <f>YEAR(Table1[[#This Row],[Joining Date]])</f>
        <v>2016</v>
      </c>
      <c r="O2119" s="46">
        <f>MONTH(Table1[[#This Row],[Joining Date]])</f>
        <v>7</v>
      </c>
      <c r="P2119" s="26">
        <f ca="1">NETWORKDAYS(Table1[[#This Row],[Joining Date]],TODAY())</f>
        <v>2599</v>
      </c>
      <c r="Q2119" s="26" t="str">
        <f>LEFT(Table1[[#This Row],[Department]],5)&amp;"-"&amp;RIGHT(Table1[[#This Row],[Employee ID]],3)</f>
        <v>HR-970</v>
      </c>
      <c r="R2119" s="26" t="str">
        <f>LEFT(Table1[[#This Row],[Department]],3)</f>
        <v>HR</v>
      </c>
      <c r="S2119" s="37">
        <f>_xlfn.XLOOKUP(Table1[[#This Row],[City]],Table2[City],Table2[Bonus %])</f>
        <v>7</v>
      </c>
      <c r="U2119" s="48" t="str">
        <v xml:space="preserve">Ravi </v>
      </c>
      <c r="V2119" s="48" t="str">
        <v>Teja</v>
      </c>
    </row>
    <row r="2120" spans="1:22" x14ac:dyDescent="0.35">
      <c r="A2120" s="7" t="s">
        <v>3502</v>
      </c>
      <c r="B2120" s="40" t="str">
        <f>LEFT(Table1[[#This Row],[Employee Name]],FIND(" ",Table1[[#This Row],[Employee Name]]))</f>
        <v xml:space="preserve">Aditya </v>
      </c>
      <c r="C2120" s="40" t="str">
        <f>RIGHT(Table1[[#This Row],[Employee Name]],LEN(Table1[[#This Row],[Employee Name]])-FIND(" ",Table1[[#This Row],[Employee Name]]))</f>
        <v>Kapoor</v>
      </c>
      <c r="D2120" s="22">
        <f>Table1[[#This Row],[Basic Salary]]+Table1[[#This Row],[Bonus]]</f>
        <v>97888</v>
      </c>
      <c r="E2120" s="8">
        <v>72</v>
      </c>
      <c r="F2120" s="45">
        <v>44</v>
      </c>
      <c r="G2120" s="8" t="str" cm="1">
        <f t="array" ref="G2120">_xlfn.IFS(Table1[[#This Row],[Performance Score]]&gt;=80,"Excellent",Table1[[#This Row],[Performance Score]]&gt;=60,"Good",Table1[[#This Row],[Performance Score]]&gt;=40,"Need Improvement")</f>
        <v>Need Improvement</v>
      </c>
      <c r="H2120" s="29">
        <f>Table1[[#This Row],[Bonus]]/Table1[[#This Row],[Basic Salary]]</f>
        <v>5.7768364634436256E-2</v>
      </c>
      <c r="I2120" s="8">
        <f ca="1">DATEDIF(Table1[[#This Row],[Date of Birth]],TODAY(),"y")</f>
        <v>22</v>
      </c>
      <c r="J2120" s="33">
        <v>43634</v>
      </c>
      <c r="K2120" s="33" t="str" cm="1">
        <f t="array" aca="1" ref="K2120" ca="1">_xlfn.IFS(L2120&lt;3,"Junior",L2120&lt;=7,"Mid-Level",L2120&gt;7,"Senior")</f>
        <v>Mid-Level</v>
      </c>
      <c r="L2120" s="45">
        <f ca="1">INT(YEARFRAC(Table1[[#This Row],[Joining Date]],TODAY(),1))</f>
        <v>7</v>
      </c>
      <c r="M2120" s="25" t="str">
        <f t="shared" ca="1" si="33"/>
        <v>Yes</v>
      </c>
      <c r="N2120" s="25">
        <f>YEAR(Table1[[#This Row],[Joining Date]])</f>
        <v>2019</v>
      </c>
      <c r="O2120" s="45">
        <f>MONTH(Table1[[#This Row],[Joining Date]])</f>
        <v>6</v>
      </c>
      <c r="P2120" s="25">
        <f ca="1">NETWORKDAYS(Table1[[#This Row],[Joining Date]],TODAY())</f>
        <v>1835</v>
      </c>
      <c r="Q2120" s="25" t="str">
        <f>LEFT(Table1[[#This Row],[Department]],5)&amp;"-"&amp;RIGHT(Table1[[#This Row],[Employee ID]],3)</f>
        <v>Marke-446</v>
      </c>
      <c r="R2120" s="25" t="str">
        <f>LEFT(Table1[[#This Row],[Department]],3)</f>
        <v>Mar</v>
      </c>
      <c r="S2120" s="36">
        <f>_xlfn.XLOOKUP(Table1[[#This Row],[City]],Table2[City],Table2[Bonus %])</f>
        <v>6</v>
      </c>
      <c r="U2120" s="48" t="str">
        <v xml:space="preserve">Aditya </v>
      </c>
      <c r="V2120" s="48" t="str">
        <v>Kapoor</v>
      </c>
    </row>
    <row r="2121" spans="1:22" x14ac:dyDescent="0.35">
      <c r="A2121" s="9" t="s">
        <v>4034</v>
      </c>
      <c r="B2121" s="41" t="str">
        <f>LEFT(Table1[[#This Row],[Employee Name]],FIND(" ",Table1[[#This Row],[Employee Name]]))</f>
        <v xml:space="preserve">Rahul </v>
      </c>
      <c r="C2121" s="41" t="str">
        <f>RIGHT(Table1[[#This Row],[Employee Name]],LEN(Table1[[#This Row],[Employee Name]])-FIND(" ",Table1[[#This Row],[Employee Name]]))</f>
        <v>Verma</v>
      </c>
      <c r="D2121" s="23">
        <f>Table1[[#This Row],[Basic Salary]]+Table1[[#This Row],[Bonus]]</f>
        <v>97864</v>
      </c>
      <c r="E2121" s="10">
        <v>94</v>
      </c>
      <c r="F2121" s="46">
        <v>49</v>
      </c>
      <c r="G2121" s="10" t="str" cm="1">
        <f t="array" ref="G2121">_xlfn.IFS(Table1[[#This Row],[Performance Score]]&gt;=80,"Excellent",Table1[[#This Row],[Performance Score]]&gt;=60,"Good",Table1[[#This Row],[Performance Score]]&gt;=40,"Need Improvement")</f>
        <v>Need Improvement</v>
      </c>
      <c r="H2121" s="30">
        <f>Table1[[#This Row],[Bonus]]/Table1[[#This Row],[Basic Salary]]</f>
        <v>0.18643163688383482</v>
      </c>
      <c r="I2121" s="10">
        <f ca="1">DATEDIF(Table1[[#This Row],[Date of Birth]],TODAY(),"y")</f>
        <v>37</v>
      </c>
      <c r="J2121" s="34">
        <v>43293</v>
      </c>
      <c r="K2121" s="33" t="str" cm="1">
        <f t="array" aca="1" ref="K2121" ca="1">_xlfn.IFS(L2121&lt;3,"Junior",L2121&lt;=7,"Mid-Level",L2121&gt;7,"Senior")</f>
        <v>Mid-Level</v>
      </c>
      <c r="L2121" s="46">
        <f ca="1">INT(YEARFRAC(Table1[[#This Row],[Joining Date]],TODAY(),1))</f>
        <v>7</v>
      </c>
      <c r="M2121" s="25" t="str">
        <f t="shared" ca="1" si="33"/>
        <v>Yes</v>
      </c>
      <c r="N2121" s="26">
        <f>YEAR(Table1[[#This Row],[Joining Date]])</f>
        <v>2018</v>
      </c>
      <c r="O2121" s="46">
        <f>MONTH(Table1[[#This Row],[Joining Date]])</f>
        <v>7</v>
      </c>
      <c r="P2121" s="26">
        <f ca="1">NETWORKDAYS(Table1[[#This Row],[Joining Date]],TODAY())</f>
        <v>2078</v>
      </c>
      <c r="Q2121" s="26" t="str">
        <f>LEFT(Table1[[#This Row],[Department]],5)&amp;"-"&amp;RIGHT(Table1[[#This Row],[Employee ID]],3)</f>
        <v>Suppo-978</v>
      </c>
      <c r="R2121" s="26" t="str">
        <f>LEFT(Table1[[#This Row],[Department]],3)</f>
        <v>Sup</v>
      </c>
      <c r="S2121" s="37">
        <f>_xlfn.XLOOKUP(Table1[[#This Row],[City]],Table2[City],Table2[Bonus %])</f>
        <v>8</v>
      </c>
      <c r="U2121" s="48" t="str">
        <v xml:space="preserve">Rahul </v>
      </c>
      <c r="V2121" s="48" t="str">
        <v>Verma</v>
      </c>
    </row>
    <row r="2122" spans="1:22" x14ac:dyDescent="0.35">
      <c r="A2122" s="7" t="s">
        <v>2037</v>
      </c>
      <c r="B2122" s="40" t="str">
        <f>LEFT(Table1[[#This Row],[Employee Name]],FIND(" ",Table1[[#This Row],[Employee Name]]))</f>
        <v xml:space="preserve">Ananya </v>
      </c>
      <c r="C2122" s="40" t="str">
        <f>RIGHT(Table1[[#This Row],[Employee Name]],LEN(Table1[[#This Row],[Employee Name]])-FIND(" ",Table1[[#This Row],[Employee Name]]))</f>
        <v>Rao</v>
      </c>
      <c r="D2122" s="22">
        <f>Table1[[#This Row],[Basic Salary]]+Table1[[#This Row],[Bonus]]</f>
        <v>97811</v>
      </c>
      <c r="E2122" s="8">
        <v>93</v>
      </c>
      <c r="F2122" s="45">
        <v>68</v>
      </c>
      <c r="G2122" s="8" t="str" cm="1">
        <f t="array" ref="G2122">_xlfn.IFS(Table1[[#This Row],[Performance Score]]&gt;=80,"Excellent",Table1[[#This Row],[Performance Score]]&gt;=60,"Good",Table1[[#This Row],[Performance Score]]&gt;=40,"Need Improvement")</f>
        <v>Good</v>
      </c>
      <c r="H2122" s="29">
        <f>Table1[[#This Row],[Bonus]]/Table1[[#This Row],[Basic Salary]]</f>
        <v>0.11336110731685106</v>
      </c>
      <c r="I2122" s="8">
        <f ca="1">DATEDIF(Table1[[#This Row],[Date of Birth]],TODAY(),"y")</f>
        <v>28</v>
      </c>
      <c r="J2122" s="33">
        <v>43063</v>
      </c>
      <c r="K2122" s="33" t="str" cm="1">
        <f t="array" aca="1" ref="K2122" ca="1">_xlfn.IFS(L2122&lt;3,"Junior",L2122&lt;=7,"Mid-Level",L2122&gt;7,"Senior")</f>
        <v>Senior</v>
      </c>
      <c r="L2122" s="45">
        <f ca="1">INT(YEARFRAC(Table1[[#This Row],[Joining Date]],TODAY(),1))</f>
        <v>8</v>
      </c>
      <c r="M2122" s="25" t="str">
        <f t="shared" ca="1" si="33"/>
        <v>Yes</v>
      </c>
      <c r="N2122" s="25">
        <f>YEAR(Table1[[#This Row],[Joining Date]])</f>
        <v>2017</v>
      </c>
      <c r="O2122" s="45">
        <f>MONTH(Table1[[#This Row],[Joining Date]])</f>
        <v>11</v>
      </c>
      <c r="P2122" s="25">
        <f ca="1">NETWORKDAYS(Table1[[#This Row],[Joining Date]],TODAY())</f>
        <v>2242</v>
      </c>
      <c r="Q2122" s="25" t="str">
        <f>LEFT(Table1[[#This Row],[Department]],5)&amp;"-"&amp;RIGHT(Table1[[#This Row],[Employee ID]],3)</f>
        <v>IT-981</v>
      </c>
      <c r="R2122" s="25" t="str">
        <f>LEFT(Table1[[#This Row],[Department]],3)</f>
        <v>IT</v>
      </c>
      <c r="S2122" s="36">
        <f>_xlfn.XLOOKUP(Table1[[#This Row],[City]],Table2[City],Table2[Bonus %])</f>
        <v>4</v>
      </c>
      <c r="U2122" s="48" t="str">
        <v xml:space="preserve">Ananya </v>
      </c>
      <c r="V2122" s="48" t="str">
        <v>Rao</v>
      </c>
    </row>
    <row r="2123" spans="1:22" x14ac:dyDescent="0.35">
      <c r="A2123" s="9" t="s">
        <v>4162</v>
      </c>
      <c r="B2123" s="41" t="str">
        <f>LEFT(Table1[[#This Row],[Employee Name]],FIND(" ",Table1[[#This Row],[Employee Name]]))</f>
        <v xml:space="preserve">Ravi </v>
      </c>
      <c r="C2123" s="41" t="str">
        <f>RIGHT(Table1[[#This Row],[Employee Name]],LEN(Table1[[#This Row],[Employee Name]])-FIND(" ",Table1[[#This Row],[Employee Name]]))</f>
        <v>Teja</v>
      </c>
      <c r="D2123" s="23">
        <f>Table1[[#This Row],[Basic Salary]]+Table1[[#This Row],[Bonus]]</f>
        <v>97809</v>
      </c>
      <c r="E2123" s="10">
        <v>99</v>
      </c>
      <c r="F2123" s="46">
        <v>41</v>
      </c>
      <c r="G2123" s="10" t="str" cm="1">
        <f t="array" ref="G2123">_xlfn.IFS(Table1[[#This Row],[Performance Score]]&gt;=80,"Excellent",Table1[[#This Row],[Performance Score]]&gt;=60,"Good",Table1[[#This Row],[Performance Score]]&gt;=40,"Need Improvement")</f>
        <v>Need Improvement</v>
      </c>
      <c r="H2123" s="30">
        <f>Table1[[#This Row],[Bonus]]/Table1[[#This Row],[Basic Salary]]</f>
        <v>0.25710429920956235</v>
      </c>
      <c r="I2123" s="10">
        <f ca="1">DATEDIF(Table1[[#This Row],[Date of Birth]],TODAY(),"y")</f>
        <v>24</v>
      </c>
      <c r="J2123" s="34">
        <v>43209</v>
      </c>
      <c r="K2123" s="33" t="str" cm="1">
        <f t="array" aca="1" ref="K2123" ca="1">_xlfn.IFS(L2123&lt;3,"Junior",L2123&lt;=7,"Mid-Level",L2123&gt;7,"Senior")</f>
        <v>Senior</v>
      </c>
      <c r="L2123" s="46">
        <f ca="1">INT(YEARFRAC(Table1[[#This Row],[Joining Date]],TODAY(),1))</f>
        <v>8</v>
      </c>
      <c r="M2123" s="25" t="str">
        <f t="shared" ca="1" si="33"/>
        <v>Yes</v>
      </c>
      <c r="N2123" s="26">
        <f>YEAR(Table1[[#This Row],[Joining Date]])</f>
        <v>2018</v>
      </c>
      <c r="O2123" s="46">
        <f>MONTH(Table1[[#This Row],[Joining Date]])</f>
        <v>4</v>
      </c>
      <c r="P2123" s="26">
        <f ca="1">NETWORKDAYS(Table1[[#This Row],[Joining Date]],TODAY())</f>
        <v>2138</v>
      </c>
      <c r="Q2123" s="26" t="str">
        <f>LEFT(Table1[[#This Row],[Department]],5)&amp;"-"&amp;RIGHT(Table1[[#This Row],[Employee ID]],3)</f>
        <v>Marke-106</v>
      </c>
      <c r="R2123" s="26" t="str">
        <f>LEFT(Table1[[#This Row],[Department]],3)</f>
        <v>Mar</v>
      </c>
      <c r="S2123" s="37">
        <f>_xlfn.XLOOKUP(Table1[[#This Row],[City]],Table2[City],Table2[Bonus %])</f>
        <v>5</v>
      </c>
      <c r="U2123" s="48" t="str">
        <v xml:space="preserve">Ravi </v>
      </c>
      <c r="V2123" s="48" t="str">
        <v>Teja</v>
      </c>
    </row>
    <row r="2124" spans="1:22" x14ac:dyDescent="0.35">
      <c r="A2124" s="7" t="s">
        <v>1604</v>
      </c>
      <c r="B2124" s="40" t="str">
        <f>LEFT(Table1[[#This Row],[Employee Name]],FIND(" ",Table1[[#This Row],[Employee Name]]))</f>
        <v xml:space="preserve">Priya </v>
      </c>
      <c r="C2124" s="40" t="str">
        <f>RIGHT(Table1[[#This Row],[Employee Name]],LEN(Table1[[#This Row],[Employee Name]])-FIND(" ",Table1[[#This Row],[Employee Name]]))</f>
        <v>Reddy</v>
      </c>
      <c r="D2124" s="22">
        <f>Table1[[#This Row],[Basic Salary]]+Table1[[#This Row],[Bonus]]</f>
        <v>97806</v>
      </c>
      <c r="E2124" s="8">
        <v>62</v>
      </c>
      <c r="F2124" s="45">
        <v>57</v>
      </c>
      <c r="G2124" s="8" t="str" cm="1">
        <f t="array" ref="G2124">_xlfn.IFS(Table1[[#This Row],[Performance Score]]&gt;=80,"Excellent",Table1[[#This Row],[Performance Score]]&gt;=60,"Good",Table1[[#This Row],[Performance Score]]&gt;=40,"Need Improvement")</f>
        <v>Need Improvement</v>
      </c>
      <c r="H2124" s="29">
        <f>Table1[[#This Row],[Bonus]]/Table1[[#This Row],[Basic Salary]]</f>
        <v>0.196447576057837</v>
      </c>
      <c r="I2124" s="8">
        <f ca="1">DATEDIF(Table1[[#This Row],[Date of Birth]],TODAY(),"y")</f>
        <v>26</v>
      </c>
      <c r="J2124" s="33">
        <v>43082</v>
      </c>
      <c r="K2124" s="33" t="str" cm="1">
        <f t="array" aca="1" ref="K2124" ca="1">_xlfn.IFS(L2124&lt;3,"Junior",L2124&lt;=7,"Mid-Level",L2124&gt;7,"Senior")</f>
        <v>Senior</v>
      </c>
      <c r="L2124" s="45">
        <f ca="1">INT(YEARFRAC(Table1[[#This Row],[Joining Date]],TODAY(),1))</f>
        <v>8</v>
      </c>
      <c r="M2124" s="25" t="str">
        <f t="shared" ca="1" si="33"/>
        <v>Yes</v>
      </c>
      <c r="N2124" s="25">
        <f>YEAR(Table1[[#This Row],[Joining Date]])</f>
        <v>2017</v>
      </c>
      <c r="O2124" s="45">
        <f>MONTH(Table1[[#This Row],[Joining Date]])</f>
        <v>12</v>
      </c>
      <c r="P2124" s="25">
        <f ca="1">NETWORKDAYS(Table1[[#This Row],[Joining Date]],TODAY())</f>
        <v>2229</v>
      </c>
      <c r="Q2124" s="25" t="str">
        <f>LEFT(Table1[[#This Row],[Department]],5)&amp;"-"&amp;RIGHT(Table1[[#This Row],[Employee ID]],3)</f>
        <v>Marke-548</v>
      </c>
      <c r="R2124" s="25" t="str">
        <f>LEFT(Table1[[#This Row],[Department]],3)</f>
        <v>Mar</v>
      </c>
      <c r="S2124" s="36">
        <f>_xlfn.XLOOKUP(Table1[[#This Row],[City]],Table2[City],Table2[Bonus %])</f>
        <v>6</v>
      </c>
      <c r="U2124" s="48" t="str">
        <v xml:space="preserve">Priya </v>
      </c>
      <c r="V2124" s="48" t="str">
        <v>Reddy</v>
      </c>
    </row>
    <row r="2125" spans="1:22" x14ac:dyDescent="0.35">
      <c r="A2125" s="9" t="s">
        <v>2327</v>
      </c>
      <c r="B2125" s="41" t="str">
        <f>LEFT(Table1[[#This Row],[Employee Name]],FIND(" ",Table1[[#This Row],[Employee Name]]))</f>
        <v xml:space="preserve">Karan </v>
      </c>
      <c r="C2125" s="41" t="str">
        <f>RIGHT(Table1[[#This Row],[Employee Name]],LEN(Table1[[#This Row],[Employee Name]])-FIND(" ",Table1[[#This Row],[Employee Name]]))</f>
        <v>Malhotra</v>
      </c>
      <c r="D2125" s="23">
        <f>Table1[[#This Row],[Basic Salary]]+Table1[[#This Row],[Bonus]]</f>
        <v>97783</v>
      </c>
      <c r="E2125" s="10">
        <v>73</v>
      </c>
      <c r="F2125" s="46">
        <v>41</v>
      </c>
      <c r="G2125" s="10" t="str" cm="1">
        <f t="array" ref="G2125">_xlfn.IFS(Table1[[#This Row],[Performance Score]]&gt;=80,"Excellent",Table1[[#This Row],[Performance Score]]&gt;=60,"Good",Table1[[#This Row],[Performance Score]]&gt;=40,"Need Improvement")</f>
        <v>Need Improvement</v>
      </c>
      <c r="H2125" s="30">
        <f>Table1[[#This Row],[Bonus]]/Table1[[#This Row],[Basic Salary]]</f>
        <v>0.36478847683782989</v>
      </c>
      <c r="I2125" s="10">
        <f ca="1">DATEDIF(Table1[[#This Row],[Date of Birth]],TODAY(),"y")</f>
        <v>19</v>
      </c>
      <c r="J2125" s="34">
        <v>45644</v>
      </c>
      <c r="K2125" s="33" t="str" cm="1">
        <f t="array" aca="1" ref="K2125" ca="1">_xlfn.IFS(L2125&lt;3,"Junior",L2125&lt;=7,"Mid-Level",L2125&gt;7,"Senior")</f>
        <v>Junior</v>
      </c>
      <c r="L2125" s="46">
        <f ca="1">INT(YEARFRAC(Table1[[#This Row],[Joining Date]],TODAY(),1))</f>
        <v>1</v>
      </c>
      <c r="M2125" s="25" t="str">
        <f t="shared" ca="1" si="33"/>
        <v>No</v>
      </c>
      <c r="N2125" s="26">
        <f>YEAR(Table1[[#This Row],[Joining Date]])</f>
        <v>2024</v>
      </c>
      <c r="O2125" s="46">
        <f>MONTH(Table1[[#This Row],[Joining Date]])</f>
        <v>12</v>
      </c>
      <c r="P2125" s="26">
        <f ca="1">NETWORKDAYS(Table1[[#This Row],[Joining Date]],TODAY())</f>
        <v>399</v>
      </c>
      <c r="Q2125" s="26" t="str">
        <f>LEFT(Table1[[#This Row],[Department]],5)&amp;"-"&amp;RIGHT(Table1[[#This Row],[Employee ID]],3)</f>
        <v>HR-271</v>
      </c>
      <c r="R2125" s="26" t="str">
        <f>LEFT(Table1[[#This Row],[Department]],3)</f>
        <v>HR</v>
      </c>
      <c r="S2125" s="37">
        <f>_xlfn.XLOOKUP(Table1[[#This Row],[City]],Table2[City],Table2[Bonus %])</f>
        <v>6</v>
      </c>
      <c r="U2125" s="48" t="str">
        <v xml:space="preserve">Karan </v>
      </c>
      <c r="V2125" s="48" t="str">
        <v>Malhotra</v>
      </c>
    </row>
    <row r="2126" spans="1:22" x14ac:dyDescent="0.35">
      <c r="A2126" s="7" t="s">
        <v>3900</v>
      </c>
      <c r="B2126" s="40" t="str">
        <f>LEFT(Table1[[#This Row],[Employee Name]],FIND(" ",Table1[[#This Row],[Employee Name]]))</f>
        <v xml:space="preserve">Aarav </v>
      </c>
      <c r="C2126" s="40" t="str">
        <f>RIGHT(Table1[[#This Row],[Employee Name]],LEN(Table1[[#This Row],[Employee Name]])-FIND(" ",Table1[[#This Row],[Employee Name]]))</f>
        <v>Sharma</v>
      </c>
      <c r="D2126" s="22">
        <f>Table1[[#This Row],[Basic Salary]]+Table1[[#This Row],[Bonus]]</f>
        <v>97756</v>
      </c>
      <c r="E2126" s="8">
        <v>99</v>
      </c>
      <c r="F2126" s="45">
        <v>50</v>
      </c>
      <c r="G2126" s="8" t="str" cm="1">
        <f t="array" ref="G2126">_xlfn.IFS(Table1[[#This Row],[Performance Score]]&gt;=80,"Excellent",Table1[[#This Row],[Performance Score]]&gt;=60,"Good",Table1[[#This Row],[Performance Score]]&gt;=40,"Need Improvement")</f>
        <v>Need Improvement</v>
      </c>
      <c r="H2126" s="29">
        <f>Table1[[#This Row],[Bonus]]/Table1[[#This Row],[Basic Salary]]</f>
        <v>0.40260560146923785</v>
      </c>
      <c r="I2126" s="8">
        <f ca="1">DATEDIF(Table1[[#This Row],[Date of Birth]],TODAY(),"y")</f>
        <v>38</v>
      </c>
      <c r="J2126" s="33">
        <v>42460</v>
      </c>
      <c r="K2126" s="33" t="str" cm="1">
        <f t="array" aca="1" ref="K2126" ca="1">_xlfn.IFS(L2126&lt;3,"Junior",L2126&lt;=7,"Mid-Level",L2126&gt;7,"Senior")</f>
        <v>Senior</v>
      </c>
      <c r="L2126" s="45">
        <f ca="1">INT(YEARFRAC(Table1[[#This Row],[Joining Date]],TODAY(),1))</f>
        <v>10</v>
      </c>
      <c r="M2126" s="25" t="str">
        <f t="shared" ca="1" si="33"/>
        <v>Yes</v>
      </c>
      <c r="N2126" s="25">
        <f>YEAR(Table1[[#This Row],[Joining Date]])</f>
        <v>2016</v>
      </c>
      <c r="O2126" s="45">
        <f>MONTH(Table1[[#This Row],[Joining Date]])</f>
        <v>3</v>
      </c>
      <c r="P2126" s="25">
        <f ca="1">NETWORKDAYS(Table1[[#This Row],[Joining Date]],TODAY())</f>
        <v>2673</v>
      </c>
      <c r="Q2126" s="25" t="str">
        <f>LEFT(Table1[[#This Row],[Department]],5)&amp;"-"&amp;RIGHT(Table1[[#This Row],[Employee ID]],3)</f>
        <v>IT-844</v>
      </c>
      <c r="R2126" s="25" t="str">
        <f>LEFT(Table1[[#This Row],[Department]],3)</f>
        <v>IT</v>
      </c>
      <c r="S2126" s="36">
        <f>_xlfn.XLOOKUP(Table1[[#This Row],[City]],Table2[City],Table2[Bonus %])</f>
        <v>4</v>
      </c>
      <c r="U2126" s="48" t="str">
        <v xml:space="preserve">Aarav </v>
      </c>
      <c r="V2126" s="48" t="str">
        <v>Sharma</v>
      </c>
    </row>
    <row r="2127" spans="1:22" x14ac:dyDescent="0.35">
      <c r="A2127" s="9" t="s">
        <v>2422</v>
      </c>
      <c r="B2127" s="41" t="str">
        <f>LEFT(Table1[[#This Row],[Employee Name]],FIND(" ",Table1[[#This Row],[Employee Name]]))</f>
        <v xml:space="preserve">Aarav </v>
      </c>
      <c r="C2127" s="41" t="str">
        <f>RIGHT(Table1[[#This Row],[Employee Name]],LEN(Table1[[#This Row],[Employee Name]])-FIND(" ",Table1[[#This Row],[Employee Name]]))</f>
        <v>Sharma</v>
      </c>
      <c r="D2127" s="23">
        <f>Table1[[#This Row],[Basic Salary]]+Table1[[#This Row],[Bonus]]</f>
        <v>97720</v>
      </c>
      <c r="E2127" s="10">
        <v>75</v>
      </c>
      <c r="F2127" s="46">
        <v>77</v>
      </c>
      <c r="G2127" s="10" t="str" cm="1">
        <f t="array" ref="G2127">_xlfn.IFS(Table1[[#This Row],[Performance Score]]&gt;=80,"Excellent",Table1[[#This Row],[Performance Score]]&gt;=60,"Good",Table1[[#This Row],[Performance Score]]&gt;=40,"Need Improvement")</f>
        <v>Good</v>
      </c>
      <c r="H2127" s="30">
        <f>Table1[[#This Row],[Bonus]]/Table1[[#This Row],[Basic Salary]]</f>
        <v>0.25504096992114256</v>
      </c>
      <c r="I2127" s="10">
        <f ca="1">DATEDIF(Table1[[#This Row],[Date of Birth]],TODAY(),"y")</f>
        <v>14</v>
      </c>
      <c r="J2127" s="34">
        <v>45051</v>
      </c>
      <c r="K2127" s="33" t="str" cm="1">
        <f t="array" aca="1" ref="K2127" ca="1">_xlfn.IFS(L2127&lt;3,"Junior",L2127&lt;=7,"Mid-Level",L2127&gt;7,"Senior")</f>
        <v>Mid-Level</v>
      </c>
      <c r="L2127" s="46">
        <f ca="1">INT(YEARFRAC(Table1[[#This Row],[Joining Date]],TODAY(),1))</f>
        <v>3</v>
      </c>
      <c r="M2127" s="25" t="str">
        <f t="shared" ca="1" si="33"/>
        <v>No</v>
      </c>
      <c r="N2127" s="26">
        <f>YEAR(Table1[[#This Row],[Joining Date]])</f>
        <v>2023</v>
      </c>
      <c r="O2127" s="46">
        <f>MONTH(Table1[[#This Row],[Joining Date]])</f>
        <v>5</v>
      </c>
      <c r="P2127" s="26">
        <f ca="1">NETWORKDAYS(Table1[[#This Row],[Joining Date]],TODAY())</f>
        <v>822</v>
      </c>
      <c r="Q2127" s="26" t="str">
        <f>LEFT(Table1[[#This Row],[Department]],5)&amp;"-"&amp;RIGHT(Table1[[#This Row],[Employee ID]],3)</f>
        <v>Finan-366</v>
      </c>
      <c r="R2127" s="26" t="str">
        <f>LEFT(Table1[[#This Row],[Department]],3)</f>
        <v>Fin</v>
      </c>
      <c r="S2127" s="37">
        <f>_xlfn.XLOOKUP(Table1[[#This Row],[City]],Table2[City],Table2[Bonus %])</f>
        <v>5</v>
      </c>
      <c r="U2127" s="48" t="str">
        <v xml:space="preserve">Aarav </v>
      </c>
      <c r="V2127" s="48" t="str">
        <v>Sharma</v>
      </c>
    </row>
    <row r="2128" spans="1:22" x14ac:dyDescent="0.35">
      <c r="A2128" s="7" t="s">
        <v>1160</v>
      </c>
      <c r="B2128" s="40" t="str">
        <f>LEFT(Table1[[#This Row],[Employee Name]],FIND(" ",Table1[[#This Row],[Employee Name]]))</f>
        <v xml:space="preserve">Swathi </v>
      </c>
      <c r="C2128" s="40" t="str">
        <f>RIGHT(Table1[[#This Row],[Employee Name]],LEN(Table1[[#This Row],[Employee Name]])-FIND(" ",Table1[[#This Row],[Employee Name]]))</f>
        <v>Ramesh</v>
      </c>
      <c r="D2128" s="22">
        <f>Table1[[#This Row],[Basic Salary]]+Table1[[#This Row],[Bonus]]</f>
        <v>97656</v>
      </c>
      <c r="E2128" s="8">
        <v>87</v>
      </c>
      <c r="F2128" s="45">
        <v>42</v>
      </c>
      <c r="G2128" s="8" t="str" cm="1">
        <f t="array" ref="G2128">_xlfn.IFS(Table1[[#This Row],[Performance Score]]&gt;=80,"Excellent",Table1[[#This Row],[Performance Score]]&gt;=60,"Good",Table1[[#This Row],[Performance Score]]&gt;=40,"Need Improvement")</f>
        <v>Need Improvement</v>
      </c>
      <c r="H2128" s="29">
        <f>Table1[[#This Row],[Bonus]]/Table1[[#This Row],[Basic Salary]]</f>
        <v>0.35207055533249337</v>
      </c>
      <c r="I2128" s="8">
        <f ca="1">DATEDIF(Table1[[#This Row],[Date of Birth]],TODAY(),"y")</f>
        <v>33</v>
      </c>
      <c r="J2128" s="33">
        <v>43393</v>
      </c>
      <c r="K2128" s="33" t="str" cm="1">
        <f t="array" aca="1" ref="K2128" ca="1">_xlfn.IFS(L2128&lt;3,"Junior",L2128&lt;=7,"Mid-Level",L2128&gt;7,"Senior")</f>
        <v>Mid-Level</v>
      </c>
      <c r="L2128" s="45">
        <f ca="1">INT(YEARFRAC(Table1[[#This Row],[Joining Date]],TODAY(),1))</f>
        <v>7</v>
      </c>
      <c r="M2128" s="25" t="str">
        <f t="shared" ca="1" si="33"/>
        <v>Yes</v>
      </c>
      <c r="N2128" s="25">
        <f>YEAR(Table1[[#This Row],[Joining Date]])</f>
        <v>2018</v>
      </c>
      <c r="O2128" s="45">
        <f>MONTH(Table1[[#This Row],[Joining Date]])</f>
        <v>10</v>
      </c>
      <c r="P2128" s="25">
        <f ca="1">NETWORKDAYS(Table1[[#This Row],[Joining Date]],TODAY())</f>
        <v>2006</v>
      </c>
      <c r="Q2128" s="25" t="str">
        <f>LEFT(Table1[[#This Row],[Department]],5)&amp;"-"&amp;RIGHT(Table1[[#This Row],[Employee ID]],3)</f>
        <v>IT-104</v>
      </c>
      <c r="R2128" s="25" t="str">
        <f>LEFT(Table1[[#This Row],[Department]],3)</f>
        <v>IT</v>
      </c>
      <c r="S2128" s="36">
        <f>_xlfn.XLOOKUP(Table1[[#This Row],[City]],Table2[City],Table2[Bonus %])</f>
        <v>6</v>
      </c>
      <c r="U2128" s="48" t="str">
        <v xml:space="preserve">Swathi </v>
      </c>
      <c r="V2128" s="48" t="str">
        <v>Ramesh</v>
      </c>
    </row>
    <row r="2129" spans="1:22" x14ac:dyDescent="0.35">
      <c r="A2129" s="9" t="s">
        <v>902</v>
      </c>
      <c r="B2129" s="41" t="str">
        <f>LEFT(Table1[[#This Row],[Employee Name]],FIND(" ",Table1[[#This Row],[Employee Name]]))</f>
        <v xml:space="preserve">Arjun </v>
      </c>
      <c r="C2129" s="41" t="str">
        <f>RIGHT(Table1[[#This Row],[Employee Name]],LEN(Table1[[#This Row],[Employee Name]])-FIND(" ",Table1[[#This Row],[Employee Name]]))</f>
        <v>Mehta</v>
      </c>
      <c r="D2129" s="23">
        <f>Table1[[#This Row],[Basic Salary]]+Table1[[#This Row],[Bonus]]</f>
        <v>97598</v>
      </c>
      <c r="E2129" s="10">
        <v>89</v>
      </c>
      <c r="F2129" s="46">
        <v>100</v>
      </c>
      <c r="G2129" s="10" t="str" cm="1">
        <f t="array" ref="G2129">_xlfn.IFS(Table1[[#This Row],[Performance Score]]&gt;=80,"Excellent",Table1[[#This Row],[Performance Score]]&gt;=60,"Good",Table1[[#This Row],[Performance Score]]&gt;=40,"Need Improvement")</f>
        <v>Excellent</v>
      </c>
      <c r="H2129" s="30">
        <f>Table1[[#This Row],[Bonus]]/Table1[[#This Row],[Basic Salary]]</f>
        <v>0.23251584876114464</v>
      </c>
      <c r="I2129" s="10">
        <f ca="1">DATEDIF(Table1[[#This Row],[Date of Birth]],TODAY(),"y")</f>
        <v>27</v>
      </c>
      <c r="J2129" s="34">
        <v>42570</v>
      </c>
      <c r="K2129" s="33" t="str" cm="1">
        <f t="array" aca="1" ref="K2129" ca="1">_xlfn.IFS(L2129&lt;3,"Junior",L2129&lt;=7,"Mid-Level",L2129&gt;7,"Senior")</f>
        <v>Senior</v>
      </c>
      <c r="L2129" s="46">
        <f ca="1">INT(YEARFRAC(Table1[[#This Row],[Joining Date]],TODAY(),1))</f>
        <v>9</v>
      </c>
      <c r="M2129" s="25" t="str">
        <f t="shared" ca="1" si="33"/>
        <v>Yes</v>
      </c>
      <c r="N2129" s="26">
        <f>YEAR(Table1[[#This Row],[Joining Date]])</f>
        <v>2016</v>
      </c>
      <c r="O2129" s="46">
        <f>MONTH(Table1[[#This Row],[Joining Date]])</f>
        <v>7</v>
      </c>
      <c r="P2129" s="26">
        <f ca="1">NETWORKDAYS(Table1[[#This Row],[Joining Date]],TODAY())</f>
        <v>2595</v>
      </c>
      <c r="Q2129" s="26" t="str">
        <f>LEFT(Table1[[#This Row],[Department]],5)&amp;"-"&amp;RIGHT(Table1[[#This Row],[Employee ID]],3)</f>
        <v>Suppo-846</v>
      </c>
      <c r="R2129" s="26" t="str">
        <f>LEFT(Table1[[#This Row],[Department]],3)</f>
        <v>Sup</v>
      </c>
      <c r="S2129" s="37">
        <f>_xlfn.XLOOKUP(Table1[[#This Row],[City]],Table2[City],Table2[Bonus %])</f>
        <v>5</v>
      </c>
      <c r="U2129" s="48" t="str">
        <v xml:space="preserve">Arjun </v>
      </c>
      <c r="V2129" s="48" t="str">
        <v>Mehta</v>
      </c>
    </row>
    <row r="2130" spans="1:22" x14ac:dyDescent="0.35">
      <c r="A2130" s="7" t="s">
        <v>593</v>
      </c>
      <c r="B2130" s="40" t="str">
        <f>LEFT(Table1[[#This Row],[Employee Name]],FIND(" ",Table1[[#This Row],[Employee Name]]))</f>
        <v xml:space="preserve">Priya </v>
      </c>
      <c r="C2130" s="40" t="str">
        <f>RIGHT(Table1[[#This Row],[Employee Name]],LEN(Table1[[#This Row],[Employee Name]])-FIND(" ",Table1[[#This Row],[Employee Name]]))</f>
        <v>Reddy</v>
      </c>
      <c r="D2130" s="22">
        <f>Table1[[#This Row],[Basic Salary]]+Table1[[#This Row],[Bonus]]</f>
        <v>97573</v>
      </c>
      <c r="E2130" s="8">
        <v>72</v>
      </c>
      <c r="F2130" s="45">
        <v>97</v>
      </c>
      <c r="G2130" s="8" t="str" cm="1">
        <f t="array" ref="G2130">_xlfn.IFS(Table1[[#This Row],[Performance Score]]&gt;=80,"Excellent",Table1[[#This Row],[Performance Score]]&gt;=60,"Good",Table1[[#This Row],[Performance Score]]&gt;=40,"Need Improvement")</f>
        <v>Excellent</v>
      </c>
      <c r="H2130" s="29">
        <f>Table1[[#This Row],[Bonus]]/Table1[[#This Row],[Basic Salary]]</f>
        <v>0.12640984496034541</v>
      </c>
      <c r="I2130" s="8">
        <f ca="1">DATEDIF(Table1[[#This Row],[Date of Birth]],TODAY(),"y")</f>
        <v>22</v>
      </c>
      <c r="J2130" s="33">
        <v>42297</v>
      </c>
      <c r="K2130" s="33" t="str" cm="1">
        <f t="array" aca="1" ref="K2130" ca="1">_xlfn.IFS(L2130&lt;3,"Junior",L2130&lt;=7,"Mid-Level",L2130&gt;7,"Senior")</f>
        <v>Senior</v>
      </c>
      <c r="L2130" s="45">
        <f ca="1">INT(YEARFRAC(Table1[[#This Row],[Joining Date]],TODAY(),1))</f>
        <v>10</v>
      </c>
      <c r="M2130" s="25" t="str">
        <f t="shared" ca="1" si="33"/>
        <v>Yes</v>
      </c>
      <c r="N2130" s="25">
        <f>YEAR(Table1[[#This Row],[Joining Date]])</f>
        <v>2015</v>
      </c>
      <c r="O2130" s="45">
        <f>MONTH(Table1[[#This Row],[Joining Date]])</f>
        <v>10</v>
      </c>
      <c r="P2130" s="25">
        <f ca="1">NETWORKDAYS(Table1[[#This Row],[Joining Date]],TODAY())</f>
        <v>2790</v>
      </c>
      <c r="Q2130" s="25" t="str">
        <f>LEFT(Table1[[#This Row],[Department]],5)&amp;"-"&amp;RIGHT(Table1[[#This Row],[Employee ID]],3)</f>
        <v>Suppo-537</v>
      </c>
      <c r="R2130" s="25" t="str">
        <f>LEFT(Table1[[#This Row],[Department]],3)</f>
        <v>Sup</v>
      </c>
      <c r="S2130" s="36">
        <f>_xlfn.XLOOKUP(Table1[[#This Row],[City]],Table2[City],Table2[Bonus %])</f>
        <v>5</v>
      </c>
      <c r="U2130" s="48" t="str">
        <v xml:space="preserve">Priya </v>
      </c>
      <c r="V2130" s="48" t="str">
        <v>Reddy</v>
      </c>
    </row>
    <row r="2131" spans="1:22" x14ac:dyDescent="0.35">
      <c r="A2131" s="9" t="s">
        <v>2092</v>
      </c>
      <c r="B2131" s="41" t="str">
        <f>LEFT(Table1[[#This Row],[Employee Name]],FIND(" ",Table1[[#This Row],[Employee Name]]))</f>
        <v xml:space="preserve">Ishita </v>
      </c>
      <c r="C2131" s="41" t="str">
        <f>RIGHT(Table1[[#This Row],[Employee Name]],LEN(Table1[[#This Row],[Employee Name]])-FIND(" ",Table1[[#This Row],[Employee Name]]))</f>
        <v>Roy</v>
      </c>
      <c r="D2131" s="23">
        <f>Table1[[#This Row],[Basic Salary]]+Table1[[#This Row],[Bonus]]</f>
        <v>97498</v>
      </c>
      <c r="E2131" s="10">
        <v>97</v>
      </c>
      <c r="F2131" s="46">
        <v>64</v>
      </c>
      <c r="G2131" s="10" t="str" cm="1">
        <f t="array" ref="G2131">_xlfn.IFS(Table1[[#This Row],[Performance Score]]&gt;=80,"Excellent",Table1[[#This Row],[Performance Score]]&gt;=60,"Good",Table1[[#This Row],[Performance Score]]&gt;=40,"Need Improvement")</f>
        <v>Good</v>
      </c>
      <c r="H2131" s="30">
        <f>Table1[[#This Row],[Bonus]]/Table1[[#This Row],[Basic Salary]]</f>
        <v>0.43005074950863914</v>
      </c>
      <c r="I2131" s="10">
        <f ca="1">DATEDIF(Table1[[#This Row],[Date of Birth]],TODAY(),"y")</f>
        <v>33</v>
      </c>
      <c r="J2131" s="34">
        <v>43520</v>
      </c>
      <c r="K2131" s="33" t="str" cm="1">
        <f t="array" aca="1" ref="K2131" ca="1">_xlfn.IFS(L2131&lt;3,"Junior",L2131&lt;=7,"Mid-Level",L2131&gt;7,"Senior")</f>
        <v>Mid-Level</v>
      </c>
      <c r="L2131" s="46">
        <f ca="1">INT(YEARFRAC(Table1[[#This Row],[Joining Date]],TODAY(),1))</f>
        <v>7</v>
      </c>
      <c r="M2131" s="25" t="str">
        <f t="shared" ca="1" si="33"/>
        <v>Yes</v>
      </c>
      <c r="N2131" s="26">
        <f>YEAR(Table1[[#This Row],[Joining Date]])</f>
        <v>2019</v>
      </c>
      <c r="O2131" s="46">
        <f>MONTH(Table1[[#This Row],[Joining Date]])</f>
        <v>2</v>
      </c>
      <c r="P2131" s="26">
        <f ca="1">NETWORKDAYS(Table1[[#This Row],[Joining Date]],TODAY())</f>
        <v>1916</v>
      </c>
      <c r="Q2131" s="26" t="str">
        <f>LEFT(Table1[[#This Row],[Department]],5)&amp;"-"&amp;RIGHT(Table1[[#This Row],[Employee ID]],3)</f>
        <v>Finan-036</v>
      </c>
      <c r="R2131" s="26" t="str">
        <f>LEFT(Table1[[#This Row],[Department]],3)</f>
        <v>Fin</v>
      </c>
      <c r="S2131" s="37">
        <f>_xlfn.XLOOKUP(Table1[[#This Row],[City]],Table2[City],Table2[Bonus %])</f>
        <v>8</v>
      </c>
      <c r="U2131" s="48" t="str">
        <v xml:space="preserve">Ishita </v>
      </c>
      <c r="V2131" s="48" t="str">
        <v>Roy</v>
      </c>
    </row>
    <row r="2132" spans="1:22" x14ac:dyDescent="0.35">
      <c r="A2132" s="7" t="s">
        <v>2930</v>
      </c>
      <c r="B2132" s="40" t="str">
        <f>LEFT(Table1[[#This Row],[Employee Name]],FIND(" ",Table1[[#This Row],[Employee Name]]))</f>
        <v xml:space="preserve">Pooja </v>
      </c>
      <c r="C2132" s="40" t="str">
        <f>RIGHT(Table1[[#This Row],[Employee Name]],LEN(Table1[[#This Row],[Employee Name]])-FIND(" ",Table1[[#This Row],[Employee Name]]))</f>
        <v>Das</v>
      </c>
      <c r="D2132" s="22">
        <f>Table1[[#This Row],[Basic Salary]]+Table1[[#This Row],[Bonus]]</f>
        <v>97465</v>
      </c>
      <c r="E2132" s="8">
        <v>60</v>
      </c>
      <c r="F2132" s="45">
        <v>74</v>
      </c>
      <c r="G2132" s="8" t="str" cm="1">
        <f t="array" ref="G2132">_xlfn.IFS(Table1[[#This Row],[Performance Score]]&gt;=80,"Excellent",Table1[[#This Row],[Performance Score]]&gt;=60,"Good",Table1[[#This Row],[Performance Score]]&gt;=40,"Need Improvement")</f>
        <v>Good</v>
      </c>
      <c r="H2132" s="29">
        <f>Table1[[#This Row],[Bonus]]/Table1[[#This Row],[Basic Salary]]</f>
        <v>0.13035662510872717</v>
      </c>
      <c r="I2132" s="8">
        <f ca="1">DATEDIF(Table1[[#This Row],[Date of Birth]],TODAY(),"y")</f>
        <v>22</v>
      </c>
      <c r="J2132" s="33">
        <v>42023</v>
      </c>
      <c r="K2132" s="33" t="str" cm="1">
        <f t="array" aca="1" ref="K2132" ca="1">_xlfn.IFS(L2132&lt;3,"Junior",L2132&lt;=7,"Mid-Level",L2132&gt;7,"Senior")</f>
        <v>Senior</v>
      </c>
      <c r="L2132" s="45">
        <f ca="1">INT(YEARFRAC(Table1[[#This Row],[Joining Date]],TODAY(),1))</f>
        <v>11</v>
      </c>
      <c r="M2132" s="25" t="str">
        <f t="shared" ca="1" si="33"/>
        <v>Yes</v>
      </c>
      <c r="N2132" s="25">
        <f>YEAR(Table1[[#This Row],[Joining Date]])</f>
        <v>2015</v>
      </c>
      <c r="O2132" s="45">
        <f>MONTH(Table1[[#This Row],[Joining Date]])</f>
        <v>1</v>
      </c>
      <c r="P2132" s="25">
        <f ca="1">NETWORKDAYS(Table1[[#This Row],[Joining Date]],TODAY())</f>
        <v>2986</v>
      </c>
      <c r="Q2132" s="25" t="str">
        <f>LEFT(Table1[[#This Row],[Department]],5)&amp;"-"&amp;RIGHT(Table1[[#This Row],[Employee ID]],3)</f>
        <v>HR-874</v>
      </c>
      <c r="R2132" s="25" t="str">
        <f>LEFT(Table1[[#This Row],[Department]],3)</f>
        <v>HR</v>
      </c>
      <c r="S2132" s="36">
        <f>_xlfn.XLOOKUP(Table1[[#This Row],[City]],Table2[City],Table2[Bonus %])</f>
        <v>4</v>
      </c>
      <c r="U2132" s="48" t="str">
        <v xml:space="preserve">Pooja </v>
      </c>
      <c r="V2132" s="48" t="str">
        <v>Das</v>
      </c>
    </row>
    <row r="2133" spans="1:22" x14ac:dyDescent="0.35">
      <c r="A2133" s="9" t="s">
        <v>4043</v>
      </c>
      <c r="B2133" s="41" t="str">
        <f>LEFT(Table1[[#This Row],[Employee Name]],FIND(" ",Table1[[#This Row],[Employee Name]]))</f>
        <v xml:space="preserve">Rohan </v>
      </c>
      <c r="C2133" s="41" t="str">
        <f>RIGHT(Table1[[#This Row],[Employee Name]],LEN(Table1[[#This Row],[Employee Name]])-FIND(" ",Table1[[#This Row],[Employee Name]]))</f>
        <v>Gupta</v>
      </c>
      <c r="D2133" s="23">
        <f>Table1[[#This Row],[Basic Salary]]+Table1[[#This Row],[Bonus]]</f>
        <v>97440</v>
      </c>
      <c r="E2133" s="10">
        <v>78</v>
      </c>
      <c r="F2133" s="46">
        <v>81</v>
      </c>
      <c r="G2133" s="10" t="str" cm="1">
        <f t="array" ref="G2133">_xlfn.IFS(Table1[[#This Row],[Performance Score]]&gt;=80,"Excellent",Table1[[#This Row],[Performance Score]]&gt;=60,"Good",Table1[[#This Row],[Performance Score]]&gt;=40,"Need Improvement")</f>
        <v>Excellent</v>
      </c>
      <c r="H2133" s="30">
        <f>Table1[[#This Row],[Bonus]]/Table1[[#This Row],[Basic Salary]]</f>
        <v>0.37067619462926754</v>
      </c>
      <c r="I2133" s="10">
        <f ca="1">DATEDIF(Table1[[#This Row],[Date of Birth]],TODAY(),"y")</f>
        <v>21</v>
      </c>
      <c r="J2133" s="34">
        <v>42938</v>
      </c>
      <c r="K2133" s="33" t="str" cm="1">
        <f t="array" aca="1" ref="K2133" ca="1">_xlfn.IFS(L2133&lt;3,"Junior",L2133&lt;=7,"Mid-Level",L2133&gt;7,"Senior")</f>
        <v>Senior</v>
      </c>
      <c r="L2133" s="46">
        <f ca="1">INT(YEARFRAC(Table1[[#This Row],[Joining Date]],TODAY(),1))</f>
        <v>8</v>
      </c>
      <c r="M2133" s="25" t="str">
        <f t="shared" ca="1" si="33"/>
        <v>Yes</v>
      </c>
      <c r="N2133" s="26">
        <f>YEAR(Table1[[#This Row],[Joining Date]])</f>
        <v>2017</v>
      </c>
      <c r="O2133" s="46">
        <f>MONTH(Table1[[#This Row],[Joining Date]])</f>
        <v>7</v>
      </c>
      <c r="P2133" s="26">
        <f ca="1">NETWORKDAYS(Table1[[#This Row],[Joining Date]],TODAY())</f>
        <v>2331</v>
      </c>
      <c r="Q2133" s="26" t="str">
        <f>LEFT(Table1[[#This Row],[Department]],5)&amp;"-"&amp;RIGHT(Table1[[#This Row],[Employee ID]],3)</f>
        <v>IT-987</v>
      </c>
      <c r="R2133" s="26" t="str">
        <f>LEFT(Table1[[#This Row],[Department]],3)</f>
        <v>IT</v>
      </c>
      <c r="S2133" s="37">
        <f>_xlfn.XLOOKUP(Table1[[#This Row],[City]],Table2[City],Table2[Bonus %])</f>
        <v>5</v>
      </c>
      <c r="U2133" s="48" t="str">
        <v xml:space="preserve">Rohan </v>
      </c>
      <c r="V2133" s="48" t="str">
        <v>Gupta</v>
      </c>
    </row>
    <row r="2134" spans="1:22" x14ac:dyDescent="0.35">
      <c r="A2134" s="7" t="s">
        <v>3446</v>
      </c>
      <c r="B2134" s="40" t="str">
        <f>LEFT(Table1[[#This Row],[Employee Name]],FIND(" ",Table1[[#This Row],[Employee Name]]))</f>
        <v xml:space="preserve">Ishita </v>
      </c>
      <c r="C2134" s="40" t="str">
        <f>RIGHT(Table1[[#This Row],[Employee Name]],LEN(Table1[[#This Row],[Employee Name]])-FIND(" ",Table1[[#This Row],[Employee Name]]))</f>
        <v>Roy</v>
      </c>
      <c r="D2134" s="22">
        <f>Table1[[#This Row],[Basic Salary]]+Table1[[#This Row],[Bonus]]</f>
        <v>97400</v>
      </c>
      <c r="E2134" s="8">
        <v>94</v>
      </c>
      <c r="F2134" s="45">
        <v>77</v>
      </c>
      <c r="G2134" s="8" t="str" cm="1">
        <f t="array" ref="G2134">_xlfn.IFS(Table1[[#This Row],[Performance Score]]&gt;=80,"Excellent",Table1[[#This Row],[Performance Score]]&gt;=60,"Good",Table1[[#This Row],[Performance Score]]&gt;=40,"Need Improvement")</f>
        <v>Good</v>
      </c>
      <c r="H2134" s="29">
        <f>Table1[[#This Row],[Bonus]]/Table1[[#This Row],[Basic Salary]]</f>
        <v>0.16863639090527327</v>
      </c>
      <c r="I2134" s="8">
        <f ca="1">DATEDIF(Table1[[#This Row],[Date of Birth]],TODAY(),"y")</f>
        <v>42</v>
      </c>
      <c r="J2134" s="33">
        <v>42910</v>
      </c>
      <c r="K2134" s="33" t="str" cm="1">
        <f t="array" aca="1" ref="K2134" ca="1">_xlfn.IFS(L2134&lt;3,"Junior",L2134&lt;=7,"Mid-Level",L2134&gt;7,"Senior")</f>
        <v>Senior</v>
      </c>
      <c r="L2134" s="45">
        <f ca="1">INT(YEARFRAC(Table1[[#This Row],[Joining Date]],TODAY(),1))</f>
        <v>9</v>
      </c>
      <c r="M2134" s="25" t="str">
        <f t="shared" ca="1" si="33"/>
        <v>Yes</v>
      </c>
      <c r="N2134" s="25">
        <f>YEAR(Table1[[#This Row],[Joining Date]])</f>
        <v>2017</v>
      </c>
      <c r="O2134" s="45">
        <f>MONTH(Table1[[#This Row],[Joining Date]])</f>
        <v>6</v>
      </c>
      <c r="P2134" s="25">
        <f ca="1">NETWORKDAYS(Table1[[#This Row],[Joining Date]],TODAY())</f>
        <v>2351</v>
      </c>
      <c r="Q2134" s="25" t="str">
        <f>LEFT(Table1[[#This Row],[Department]],5)&amp;"-"&amp;RIGHT(Table1[[#This Row],[Employee ID]],3)</f>
        <v>IT-390</v>
      </c>
      <c r="R2134" s="25" t="str">
        <f>LEFT(Table1[[#This Row],[Department]],3)</f>
        <v>IT</v>
      </c>
      <c r="S2134" s="36">
        <f>_xlfn.XLOOKUP(Table1[[#This Row],[City]],Table2[City],Table2[Bonus %])</f>
        <v>5</v>
      </c>
      <c r="U2134" s="48" t="str">
        <v xml:space="preserve">Ishita </v>
      </c>
      <c r="V2134" s="48" t="str">
        <v>Roy</v>
      </c>
    </row>
    <row r="2135" spans="1:22" x14ac:dyDescent="0.35">
      <c r="A2135" s="9" t="s">
        <v>3840</v>
      </c>
      <c r="B2135" s="41" t="str">
        <f>LEFT(Table1[[#This Row],[Employee Name]],FIND(" ",Table1[[#This Row],[Employee Name]]))</f>
        <v xml:space="preserve">Tarun </v>
      </c>
      <c r="C2135" s="41" t="str">
        <f>RIGHT(Table1[[#This Row],[Employee Name]],LEN(Table1[[#This Row],[Employee Name]])-FIND(" ",Table1[[#This Row],[Employee Name]]))</f>
        <v>Verma</v>
      </c>
      <c r="D2135" s="23">
        <f>Table1[[#This Row],[Basic Salary]]+Table1[[#This Row],[Bonus]]</f>
        <v>97389</v>
      </c>
      <c r="E2135" s="10">
        <v>78</v>
      </c>
      <c r="F2135" s="46">
        <v>75</v>
      </c>
      <c r="G2135" s="10" t="str" cm="1">
        <f t="array" ref="G2135">_xlfn.IFS(Table1[[#This Row],[Performance Score]]&gt;=80,"Excellent",Table1[[#This Row],[Performance Score]]&gt;=60,"Good",Table1[[#This Row],[Performance Score]]&gt;=40,"Need Improvement")</f>
        <v>Good</v>
      </c>
      <c r="H2135" s="30">
        <f>Table1[[#This Row],[Bonus]]/Table1[[#This Row],[Basic Salary]]</f>
        <v>0.33897489482222892</v>
      </c>
      <c r="I2135" s="10">
        <f ca="1">DATEDIF(Table1[[#This Row],[Date of Birth]],TODAY(),"y")</f>
        <v>31</v>
      </c>
      <c r="J2135" s="34">
        <v>45585</v>
      </c>
      <c r="K2135" s="33" t="str" cm="1">
        <f t="array" aca="1" ref="K2135" ca="1">_xlfn.IFS(L2135&lt;3,"Junior",L2135&lt;=7,"Mid-Level",L2135&gt;7,"Senior")</f>
        <v>Junior</v>
      </c>
      <c r="L2135" s="46">
        <f ca="1">INT(YEARFRAC(Table1[[#This Row],[Joining Date]],TODAY(),1))</f>
        <v>1</v>
      </c>
      <c r="M2135" s="25" t="str">
        <f t="shared" ca="1" si="33"/>
        <v>No</v>
      </c>
      <c r="N2135" s="26">
        <f>YEAR(Table1[[#This Row],[Joining Date]])</f>
        <v>2024</v>
      </c>
      <c r="O2135" s="46">
        <f>MONTH(Table1[[#This Row],[Joining Date]])</f>
        <v>10</v>
      </c>
      <c r="P2135" s="26">
        <f ca="1">NETWORKDAYS(Table1[[#This Row],[Joining Date]],TODAY())</f>
        <v>441</v>
      </c>
      <c r="Q2135" s="26" t="str">
        <f>LEFT(Table1[[#This Row],[Department]],5)&amp;"-"&amp;RIGHT(Table1[[#This Row],[Employee ID]],3)</f>
        <v>Marke-784</v>
      </c>
      <c r="R2135" s="26" t="str">
        <f>LEFT(Table1[[#This Row],[Department]],3)</f>
        <v>Mar</v>
      </c>
      <c r="S2135" s="37">
        <f>_xlfn.XLOOKUP(Table1[[#This Row],[City]],Table2[City],Table2[Bonus %])</f>
        <v>5</v>
      </c>
      <c r="U2135" s="48" t="str">
        <v xml:space="preserve">Tarun </v>
      </c>
      <c r="V2135" s="48" t="str">
        <v>Verma</v>
      </c>
    </row>
    <row r="2136" spans="1:22" x14ac:dyDescent="0.35">
      <c r="A2136" s="7" t="s">
        <v>3146</v>
      </c>
      <c r="B2136" s="40" t="str">
        <f>LEFT(Table1[[#This Row],[Employee Name]],FIND(" ",Table1[[#This Row],[Employee Name]]))</f>
        <v xml:space="preserve">Rahul </v>
      </c>
      <c r="C2136" s="40" t="str">
        <f>RIGHT(Table1[[#This Row],[Employee Name]],LEN(Table1[[#This Row],[Employee Name]])-FIND(" ",Table1[[#This Row],[Employee Name]]))</f>
        <v>Verma</v>
      </c>
      <c r="D2136" s="22">
        <f>Table1[[#This Row],[Basic Salary]]+Table1[[#This Row],[Bonus]]</f>
        <v>97375</v>
      </c>
      <c r="E2136" s="8">
        <v>95</v>
      </c>
      <c r="F2136" s="45">
        <v>59</v>
      </c>
      <c r="G2136" s="8" t="str" cm="1">
        <f t="array" ref="G2136">_xlfn.IFS(Table1[[#This Row],[Performance Score]]&gt;=80,"Excellent",Table1[[#This Row],[Performance Score]]&gt;=60,"Good",Table1[[#This Row],[Performance Score]]&gt;=40,"Need Improvement")</f>
        <v>Need Improvement</v>
      </c>
      <c r="H2136" s="29">
        <f>Table1[[#This Row],[Bonus]]/Table1[[#This Row],[Basic Salary]]</f>
        <v>0.34758300004151732</v>
      </c>
      <c r="I2136" s="8">
        <f ca="1">DATEDIF(Table1[[#This Row],[Date of Birth]],TODAY(),"y")</f>
        <v>28</v>
      </c>
      <c r="J2136" s="33">
        <v>45642</v>
      </c>
      <c r="K2136" s="33" t="str" cm="1">
        <f t="array" aca="1" ref="K2136" ca="1">_xlfn.IFS(L2136&lt;3,"Junior",L2136&lt;=7,"Mid-Level",L2136&gt;7,"Senior")</f>
        <v>Junior</v>
      </c>
      <c r="L2136" s="45">
        <f ca="1">INT(YEARFRAC(Table1[[#This Row],[Joining Date]],TODAY(),1))</f>
        <v>1</v>
      </c>
      <c r="M2136" s="25" t="str">
        <f t="shared" ca="1" si="33"/>
        <v>No</v>
      </c>
      <c r="N2136" s="25">
        <f>YEAR(Table1[[#This Row],[Joining Date]])</f>
        <v>2024</v>
      </c>
      <c r="O2136" s="45">
        <f>MONTH(Table1[[#This Row],[Joining Date]])</f>
        <v>12</v>
      </c>
      <c r="P2136" s="25">
        <f ca="1">NETWORKDAYS(Table1[[#This Row],[Joining Date]],TODAY())</f>
        <v>401</v>
      </c>
      <c r="Q2136" s="25" t="str">
        <f>LEFT(Table1[[#This Row],[Department]],5)&amp;"-"&amp;RIGHT(Table1[[#This Row],[Employee ID]],3)</f>
        <v>HR-090</v>
      </c>
      <c r="R2136" s="25" t="str">
        <f>LEFT(Table1[[#This Row],[Department]],3)</f>
        <v>HR</v>
      </c>
      <c r="S2136" s="36">
        <f>_xlfn.XLOOKUP(Table1[[#This Row],[City]],Table2[City],Table2[Bonus %])</f>
        <v>6</v>
      </c>
      <c r="U2136" s="48" t="str">
        <v xml:space="preserve">Rahul </v>
      </c>
      <c r="V2136" s="48" t="str">
        <v>Verma</v>
      </c>
    </row>
    <row r="2137" spans="1:22" x14ac:dyDescent="0.35">
      <c r="A2137" s="9" t="s">
        <v>3885</v>
      </c>
      <c r="B2137" s="41" t="str">
        <f>LEFT(Table1[[#This Row],[Employee Name]],FIND(" ",Table1[[#This Row],[Employee Name]]))</f>
        <v xml:space="preserve">Priya </v>
      </c>
      <c r="C2137" s="41" t="str">
        <f>RIGHT(Table1[[#This Row],[Employee Name]],LEN(Table1[[#This Row],[Employee Name]])-FIND(" ",Table1[[#This Row],[Employee Name]]))</f>
        <v>Reddy</v>
      </c>
      <c r="D2137" s="23">
        <f>Table1[[#This Row],[Basic Salary]]+Table1[[#This Row],[Bonus]]</f>
        <v>97366</v>
      </c>
      <c r="E2137" s="10">
        <v>75</v>
      </c>
      <c r="F2137" s="46">
        <v>91</v>
      </c>
      <c r="G2137" s="10" t="str" cm="1">
        <f t="array" ref="G2137">_xlfn.IFS(Table1[[#This Row],[Performance Score]]&gt;=80,"Excellent",Table1[[#This Row],[Performance Score]]&gt;=60,"Good",Table1[[#This Row],[Performance Score]]&gt;=40,"Need Improvement")</f>
        <v>Excellent</v>
      </c>
      <c r="H2137" s="30">
        <f>Table1[[#This Row],[Bonus]]/Table1[[#This Row],[Basic Salary]]</f>
        <v>0.17130620985010706</v>
      </c>
      <c r="I2137" s="10">
        <f ca="1">DATEDIF(Table1[[#This Row],[Date of Birth]],TODAY(),"y")</f>
        <v>40</v>
      </c>
      <c r="J2137" s="34">
        <v>44501</v>
      </c>
      <c r="K2137" s="33" t="str" cm="1">
        <f t="array" aca="1" ref="K2137" ca="1">_xlfn.IFS(L2137&lt;3,"Junior",L2137&lt;=7,"Mid-Level",L2137&gt;7,"Senior")</f>
        <v>Mid-Level</v>
      </c>
      <c r="L2137" s="46">
        <f ca="1">INT(YEARFRAC(Table1[[#This Row],[Joining Date]],TODAY(),1))</f>
        <v>4</v>
      </c>
      <c r="M2137" s="25" t="str">
        <f t="shared" ca="1" si="33"/>
        <v>No</v>
      </c>
      <c r="N2137" s="26">
        <f>YEAR(Table1[[#This Row],[Joining Date]])</f>
        <v>2021</v>
      </c>
      <c r="O2137" s="46">
        <f>MONTH(Table1[[#This Row],[Joining Date]])</f>
        <v>11</v>
      </c>
      <c r="P2137" s="26">
        <f ca="1">NETWORKDAYS(Table1[[#This Row],[Joining Date]],TODAY())</f>
        <v>1216</v>
      </c>
      <c r="Q2137" s="26" t="str">
        <f>LEFT(Table1[[#This Row],[Department]],5)&amp;"-"&amp;RIGHT(Table1[[#This Row],[Employee ID]],3)</f>
        <v>Finan-829</v>
      </c>
      <c r="R2137" s="26" t="str">
        <f>LEFT(Table1[[#This Row],[Department]],3)</f>
        <v>Fin</v>
      </c>
      <c r="S2137" s="37">
        <f>_xlfn.XLOOKUP(Table1[[#This Row],[City]],Table2[City],Table2[Bonus %])</f>
        <v>5</v>
      </c>
      <c r="U2137" s="48" t="str">
        <v xml:space="preserve">Priya </v>
      </c>
      <c r="V2137" s="48" t="str">
        <v>Reddy</v>
      </c>
    </row>
    <row r="2138" spans="1:22" x14ac:dyDescent="0.35">
      <c r="A2138" s="7" t="s">
        <v>3825</v>
      </c>
      <c r="B2138" s="40" t="str">
        <f>LEFT(Table1[[#This Row],[Employee Name]],FIND(" ",Table1[[#This Row],[Employee Name]]))</f>
        <v xml:space="preserve">Krishna </v>
      </c>
      <c r="C2138" s="40" t="str">
        <f>RIGHT(Table1[[#This Row],[Employee Name]],LEN(Table1[[#This Row],[Employee Name]])-FIND(" ",Table1[[#This Row],[Employee Name]]))</f>
        <v>Chaitanya</v>
      </c>
      <c r="D2138" s="22">
        <f>Table1[[#This Row],[Basic Salary]]+Table1[[#This Row],[Bonus]]</f>
        <v>97344</v>
      </c>
      <c r="E2138" s="8">
        <v>68</v>
      </c>
      <c r="F2138" s="45">
        <v>91</v>
      </c>
      <c r="G2138" s="8" t="str" cm="1">
        <f t="array" ref="G2138">_xlfn.IFS(Table1[[#This Row],[Performance Score]]&gt;=80,"Excellent",Table1[[#This Row],[Performance Score]]&gt;=60,"Good",Table1[[#This Row],[Performance Score]]&gt;=40,"Need Improvement")</f>
        <v>Excellent</v>
      </c>
      <c r="H2138" s="29">
        <f>Table1[[#This Row],[Bonus]]/Table1[[#This Row],[Basic Salary]]</f>
        <v>0.29106872861349109</v>
      </c>
      <c r="I2138" s="8">
        <f ca="1">DATEDIF(Table1[[#This Row],[Date of Birth]],TODAY(),"y")</f>
        <v>15</v>
      </c>
      <c r="J2138" s="33">
        <v>45110</v>
      </c>
      <c r="K2138" s="33" t="str" cm="1">
        <f t="array" aca="1" ref="K2138" ca="1">_xlfn.IFS(L2138&lt;3,"Junior",L2138&lt;=7,"Mid-Level",L2138&gt;7,"Senior")</f>
        <v>Junior</v>
      </c>
      <c r="L2138" s="45">
        <f ca="1">INT(YEARFRAC(Table1[[#This Row],[Joining Date]],TODAY(),1))</f>
        <v>2</v>
      </c>
      <c r="M2138" s="25" t="str">
        <f t="shared" ca="1" si="33"/>
        <v>No</v>
      </c>
      <c r="N2138" s="25">
        <f>YEAR(Table1[[#This Row],[Joining Date]])</f>
        <v>2023</v>
      </c>
      <c r="O2138" s="45">
        <f>MONTH(Table1[[#This Row],[Joining Date]])</f>
        <v>7</v>
      </c>
      <c r="P2138" s="25">
        <f ca="1">NETWORKDAYS(Table1[[#This Row],[Joining Date]],TODAY())</f>
        <v>781</v>
      </c>
      <c r="Q2138" s="25" t="str">
        <f>LEFT(Table1[[#This Row],[Department]],5)&amp;"-"&amp;RIGHT(Table1[[#This Row],[Employee ID]],3)</f>
        <v>Marke-769</v>
      </c>
      <c r="R2138" s="25" t="str">
        <f>LEFT(Table1[[#This Row],[Department]],3)</f>
        <v>Mar</v>
      </c>
      <c r="S2138" s="36">
        <f>_xlfn.XLOOKUP(Table1[[#This Row],[City]],Table2[City],Table2[Bonus %])</f>
        <v>5</v>
      </c>
      <c r="U2138" s="48" t="str">
        <v xml:space="preserve">Krishna </v>
      </c>
      <c r="V2138" s="48" t="str">
        <v>Chaitanya</v>
      </c>
    </row>
    <row r="2139" spans="1:22" x14ac:dyDescent="0.35">
      <c r="A2139" s="9" t="s">
        <v>5050</v>
      </c>
      <c r="B2139" s="41" t="str">
        <f>LEFT(Table1[[#This Row],[Employee Name]],FIND(" ",Table1[[#This Row],[Employee Name]]))</f>
        <v xml:space="preserve">Priya </v>
      </c>
      <c r="C2139" s="41" t="str">
        <f>RIGHT(Table1[[#This Row],[Employee Name]],LEN(Table1[[#This Row],[Employee Name]])-FIND(" ",Table1[[#This Row],[Employee Name]]))</f>
        <v>Reddy</v>
      </c>
      <c r="D2139" s="23">
        <f>Table1[[#This Row],[Basic Salary]]+Table1[[#This Row],[Bonus]]</f>
        <v>97317</v>
      </c>
      <c r="E2139" s="10">
        <v>67</v>
      </c>
      <c r="F2139" s="46">
        <v>71</v>
      </c>
      <c r="G2139" s="10" t="str" cm="1">
        <f t="array" ref="G2139">_xlfn.IFS(Table1[[#This Row],[Performance Score]]&gt;=80,"Excellent",Table1[[#This Row],[Performance Score]]&gt;=60,"Good",Table1[[#This Row],[Performance Score]]&gt;=40,"Need Improvement")</f>
        <v>Good</v>
      </c>
      <c r="H2139" s="30">
        <f>Table1[[#This Row],[Bonus]]/Table1[[#This Row],[Basic Salary]]</f>
        <v>0.17772990766177343</v>
      </c>
      <c r="I2139" s="10">
        <f ca="1">DATEDIF(Table1[[#This Row],[Date of Birth]],TODAY(),"y")</f>
        <v>46</v>
      </c>
      <c r="J2139" s="34">
        <v>43718</v>
      </c>
      <c r="K2139" s="33" t="str" cm="1">
        <f t="array" aca="1" ref="K2139" ca="1">_xlfn.IFS(L2139&lt;3,"Junior",L2139&lt;=7,"Mid-Level",L2139&gt;7,"Senior")</f>
        <v>Mid-Level</v>
      </c>
      <c r="L2139" s="46">
        <f ca="1">INT(YEARFRAC(Table1[[#This Row],[Joining Date]],TODAY(),1))</f>
        <v>6</v>
      </c>
      <c r="M2139" s="25" t="str">
        <f t="shared" ca="1" si="33"/>
        <v>Yes</v>
      </c>
      <c r="N2139" s="26">
        <f>YEAR(Table1[[#This Row],[Joining Date]])</f>
        <v>2019</v>
      </c>
      <c r="O2139" s="46">
        <f>MONTH(Table1[[#This Row],[Joining Date]])</f>
        <v>9</v>
      </c>
      <c r="P2139" s="26">
        <f ca="1">NETWORKDAYS(Table1[[#This Row],[Joining Date]],TODAY())</f>
        <v>1775</v>
      </c>
      <c r="Q2139" s="26" t="str">
        <f>LEFT(Table1[[#This Row],[Department]],5)&amp;"-"&amp;RIGHT(Table1[[#This Row],[Employee ID]],3)</f>
        <v>Suppo-994</v>
      </c>
      <c r="R2139" s="26" t="str">
        <f>LEFT(Table1[[#This Row],[Department]],3)</f>
        <v>Sup</v>
      </c>
      <c r="S2139" s="37">
        <f>_xlfn.XLOOKUP(Table1[[#This Row],[City]],Table2[City],Table2[Bonus %])</f>
        <v>5</v>
      </c>
      <c r="U2139" s="48" t="str">
        <v xml:space="preserve">Priya </v>
      </c>
      <c r="V2139" s="48" t="str">
        <v>Reddy</v>
      </c>
    </row>
    <row r="2140" spans="1:22" x14ac:dyDescent="0.35">
      <c r="A2140" s="7" t="s">
        <v>3169</v>
      </c>
      <c r="B2140" s="40" t="str">
        <f>LEFT(Table1[[#This Row],[Employee Name]],FIND(" ",Table1[[#This Row],[Employee Name]]))</f>
        <v xml:space="preserve">Tarun </v>
      </c>
      <c r="C2140" s="40" t="str">
        <f>RIGHT(Table1[[#This Row],[Employee Name]],LEN(Table1[[#This Row],[Employee Name]])-FIND(" ",Table1[[#This Row],[Employee Name]]))</f>
        <v>Verma</v>
      </c>
      <c r="D2140" s="22">
        <f>Table1[[#This Row],[Basic Salary]]+Table1[[#This Row],[Bonus]]</f>
        <v>97312</v>
      </c>
      <c r="E2140" s="8">
        <v>74</v>
      </c>
      <c r="F2140" s="45">
        <v>48</v>
      </c>
      <c r="G2140" s="8" t="str" cm="1">
        <f t="array" ref="G2140">_xlfn.IFS(Table1[[#This Row],[Performance Score]]&gt;=80,"Excellent",Table1[[#This Row],[Performance Score]]&gt;=60,"Good",Table1[[#This Row],[Performance Score]]&gt;=40,"Need Improvement")</f>
        <v>Need Improvement</v>
      </c>
      <c r="H2140" s="29">
        <f>Table1[[#This Row],[Bonus]]/Table1[[#This Row],[Basic Salary]]</f>
        <v>0.42198322471286204</v>
      </c>
      <c r="I2140" s="8">
        <f ca="1">DATEDIF(Table1[[#This Row],[Date of Birth]],TODAY(),"y")</f>
        <v>21</v>
      </c>
      <c r="J2140" s="33">
        <v>45364</v>
      </c>
      <c r="K2140" s="33" t="str" cm="1">
        <f t="array" aca="1" ref="K2140" ca="1">_xlfn.IFS(L2140&lt;3,"Junior",L2140&lt;=7,"Mid-Level",L2140&gt;7,"Senior")</f>
        <v>Junior</v>
      </c>
      <c r="L2140" s="45">
        <f ca="1">INT(YEARFRAC(Table1[[#This Row],[Joining Date]],TODAY(),1))</f>
        <v>2</v>
      </c>
      <c r="M2140" s="25" t="str">
        <f t="shared" ca="1" si="33"/>
        <v>No</v>
      </c>
      <c r="N2140" s="25">
        <f>YEAR(Table1[[#This Row],[Joining Date]])</f>
        <v>2024</v>
      </c>
      <c r="O2140" s="45">
        <f>MONTH(Table1[[#This Row],[Joining Date]])</f>
        <v>3</v>
      </c>
      <c r="P2140" s="25">
        <f ca="1">NETWORKDAYS(Table1[[#This Row],[Joining Date]],TODAY())</f>
        <v>599</v>
      </c>
      <c r="Q2140" s="25" t="str">
        <f>LEFT(Table1[[#This Row],[Department]],5)&amp;"-"&amp;RIGHT(Table1[[#This Row],[Employee ID]],3)</f>
        <v>Marke-113</v>
      </c>
      <c r="R2140" s="25" t="str">
        <f>LEFT(Table1[[#This Row],[Department]],3)</f>
        <v>Mar</v>
      </c>
      <c r="S2140" s="36">
        <f>_xlfn.XLOOKUP(Table1[[#This Row],[City]],Table2[City],Table2[Bonus %])</f>
        <v>6</v>
      </c>
      <c r="U2140" s="48" t="str">
        <v xml:space="preserve">Tarun </v>
      </c>
      <c r="V2140" s="48" t="str">
        <v>Verma</v>
      </c>
    </row>
    <row r="2141" spans="1:22" x14ac:dyDescent="0.35">
      <c r="A2141" s="9" t="s">
        <v>3142</v>
      </c>
      <c r="B2141" s="41" t="str">
        <f>LEFT(Table1[[#This Row],[Employee Name]],FIND(" ",Table1[[#This Row],[Employee Name]]))</f>
        <v xml:space="preserve">Kavya </v>
      </c>
      <c r="C2141" s="41" t="str">
        <f>RIGHT(Table1[[#This Row],[Employee Name]],LEN(Table1[[#This Row],[Employee Name]])-FIND(" ",Table1[[#This Row],[Employee Name]]))</f>
        <v>Nair</v>
      </c>
      <c r="D2141" s="23">
        <f>Table1[[#This Row],[Basic Salary]]+Table1[[#This Row],[Bonus]]</f>
        <v>97309</v>
      </c>
      <c r="E2141" s="10">
        <v>89</v>
      </c>
      <c r="F2141" s="46">
        <v>87</v>
      </c>
      <c r="G2141" s="10" t="str" cm="1">
        <f t="array" ref="G2141">_xlfn.IFS(Table1[[#This Row],[Performance Score]]&gt;=80,"Excellent",Table1[[#This Row],[Performance Score]]&gt;=60,"Good",Table1[[#This Row],[Performance Score]]&gt;=40,"Need Improvement")</f>
        <v>Excellent</v>
      </c>
      <c r="H2141" s="30">
        <f>Table1[[#This Row],[Bonus]]/Table1[[#This Row],[Basic Salary]]</f>
        <v>0.32405807355802596</v>
      </c>
      <c r="I2141" s="10">
        <f ca="1">DATEDIF(Table1[[#This Row],[Date of Birth]],TODAY(),"y")</f>
        <v>19</v>
      </c>
      <c r="J2141" s="34">
        <v>44827</v>
      </c>
      <c r="K2141" s="33" t="str" cm="1">
        <f t="array" aca="1" ref="K2141" ca="1">_xlfn.IFS(L2141&lt;3,"Junior",L2141&lt;=7,"Mid-Level",L2141&gt;7,"Senior")</f>
        <v>Mid-Level</v>
      </c>
      <c r="L2141" s="46">
        <f ca="1">INT(YEARFRAC(Table1[[#This Row],[Joining Date]],TODAY(),1))</f>
        <v>3</v>
      </c>
      <c r="M2141" s="25" t="str">
        <f t="shared" ca="1" si="33"/>
        <v>No</v>
      </c>
      <c r="N2141" s="26">
        <f>YEAR(Table1[[#This Row],[Joining Date]])</f>
        <v>2022</v>
      </c>
      <c r="O2141" s="46">
        <f>MONTH(Table1[[#This Row],[Joining Date]])</f>
        <v>9</v>
      </c>
      <c r="P2141" s="26">
        <f ca="1">NETWORKDAYS(Table1[[#This Row],[Joining Date]],TODAY())</f>
        <v>982</v>
      </c>
      <c r="Q2141" s="26" t="str">
        <f>LEFT(Table1[[#This Row],[Department]],5)&amp;"-"&amp;RIGHT(Table1[[#This Row],[Employee ID]],3)</f>
        <v>Finan-086</v>
      </c>
      <c r="R2141" s="26" t="str">
        <f>LEFT(Table1[[#This Row],[Department]],3)</f>
        <v>Fin</v>
      </c>
      <c r="S2141" s="37">
        <f>_xlfn.XLOOKUP(Table1[[#This Row],[City]],Table2[City],Table2[Bonus %])</f>
        <v>5</v>
      </c>
      <c r="U2141" s="48" t="str">
        <v xml:space="preserve">Kavya </v>
      </c>
      <c r="V2141" s="48" t="str">
        <v>Nair</v>
      </c>
    </row>
    <row r="2142" spans="1:22" x14ac:dyDescent="0.35">
      <c r="A2142" s="7" t="s">
        <v>3178</v>
      </c>
      <c r="B2142" s="40" t="str">
        <f>LEFT(Table1[[#This Row],[Employee Name]],FIND(" ",Table1[[#This Row],[Employee Name]]))</f>
        <v xml:space="preserve">Swathi </v>
      </c>
      <c r="C2142" s="40" t="str">
        <f>RIGHT(Table1[[#This Row],[Employee Name]],LEN(Table1[[#This Row],[Employee Name]])-FIND(" ",Table1[[#This Row],[Employee Name]]))</f>
        <v>Ramesh</v>
      </c>
      <c r="D2142" s="22">
        <f>Table1[[#This Row],[Basic Salary]]+Table1[[#This Row],[Bonus]]</f>
        <v>97289</v>
      </c>
      <c r="E2142" s="8">
        <v>67</v>
      </c>
      <c r="F2142" s="45">
        <v>93</v>
      </c>
      <c r="G2142" s="8" t="str" cm="1">
        <f t="array" ref="G2142">_xlfn.IFS(Table1[[#This Row],[Performance Score]]&gt;=80,"Excellent",Table1[[#This Row],[Performance Score]]&gt;=60,"Good",Table1[[#This Row],[Performance Score]]&gt;=40,"Need Improvement")</f>
        <v>Excellent</v>
      </c>
      <c r="H2142" s="29">
        <f>Table1[[#This Row],[Bonus]]/Table1[[#This Row],[Basic Salary]]</f>
        <v>0.44418549416619657</v>
      </c>
      <c r="I2142" s="8">
        <f ca="1">DATEDIF(Table1[[#This Row],[Date of Birth]],TODAY(),"y")</f>
        <v>26</v>
      </c>
      <c r="J2142" s="33">
        <v>43760</v>
      </c>
      <c r="K2142" s="33" t="str" cm="1">
        <f t="array" aca="1" ref="K2142" ca="1">_xlfn.IFS(L2142&lt;3,"Junior",L2142&lt;=7,"Mid-Level",L2142&gt;7,"Senior")</f>
        <v>Mid-Level</v>
      </c>
      <c r="L2142" s="45">
        <f ca="1">INT(YEARFRAC(Table1[[#This Row],[Joining Date]],TODAY(),1))</f>
        <v>6</v>
      </c>
      <c r="M2142" s="25" t="str">
        <f t="shared" ca="1" si="33"/>
        <v>Yes</v>
      </c>
      <c r="N2142" s="25">
        <f>YEAR(Table1[[#This Row],[Joining Date]])</f>
        <v>2019</v>
      </c>
      <c r="O2142" s="45">
        <f>MONTH(Table1[[#This Row],[Joining Date]])</f>
        <v>10</v>
      </c>
      <c r="P2142" s="25">
        <f ca="1">NETWORKDAYS(Table1[[#This Row],[Joining Date]],TODAY())</f>
        <v>1745</v>
      </c>
      <c r="Q2142" s="25" t="str">
        <f>LEFT(Table1[[#This Row],[Department]],5)&amp;"-"&amp;RIGHT(Table1[[#This Row],[Employee ID]],3)</f>
        <v>Marke-122</v>
      </c>
      <c r="R2142" s="25" t="str">
        <f>LEFT(Table1[[#This Row],[Department]],3)</f>
        <v>Mar</v>
      </c>
      <c r="S2142" s="36">
        <f>_xlfn.XLOOKUP(Table1[[#This Row],[City]],Table2[City],Table2[Bonus %])</f>
        <v>6</v>
      </c>
      <c r="U2142" s="48" t="str">
        <v xml:space="preserve">Swathi </v>
      </c>
      <c r="V2142" s="48" t="str">
        <v>Ramesh</v>
      </c>
    </row>
    <row r="2143" spans="1:22" x14ac:dyDescent="0.35">
      <c r="A2143" s="9" t="s">
        <v>1901</v>
      </c>
      <c r="B2143" s="41" t="str">
        <f>LEFT(Table1[[#This Row],[Employee Name]],FIND(" ",Table1[[#This Row],[Employee Name]]))</f>
        <v xml:space="preserve">Neha </v>
      </c>
      <c r="C2143" s="41" t="str">
        <f>RIGHT(Table1[[#This Row],[Employee Name]],LEN(Table1[[#This Row],[Employee Name]])-FIND(" ",Table1[[#This Row],[Employee Name]]))</f>
        <v>Kulkarni</v>
      </c>
      <c r="D2143" s="23">
        <f>Table1[[#This Row],[Basic Salary]]+Table1[[#This Row],[Bonus]]</f>
        <v>97260</v>
      </c>
      <c r="E2143" s="10">
        <v>72</v>
      </c>
      <c r="F2143" s="46">
        <v>44</v>
      </c>
      <c r="G2143" s="10" t="str" cm="1">
        <f t="array" ref="G2143">_xlfn.IFS(Table1[[#This Row],[Performance Score]]&gt;=80,"Excellent",Table1[[#This Row],[Performance Score]]&gt;=60,"Good",Table1[[#This Row],[Performance Score]]&gt;=40,"Need Improvement")</f>
        <v>Need Improvement</v>
      </c>
      <c r="H2143" s="30">
        <f>Table1[[#This Row],[Bonus]]/Table1[[#This Row],[Basic Salary]]</f>
        <v>0.28397734623559384</v>
      </c>
      <c r="I2143" s="10">
        <f ca="1">DATEDIF(Table1[[#This Row],[Date of Birth]],TODAY(),"y")</f>
        <v>41</v>
      </c>
      <c r="J2143" s="34">
        <v>42230</v>
      </c>
      <c r="K2143" s="33" t="str" cm="1">
        <f t="array" aca="1" ref="K2143" ca="1">_xlfn.IFS(L2143&lt;3,"Junior",L2143&lt;=7,"Mid-Level",L2143&gt;7,"Senior")</f>
        <v>Senior</v>
      </c>
      <c r="L2143" s="46">
        <f ca="1">INT(YEARFRAC(Table1[[#This Row],[Joining Date]],TODAY(),1))</f>
        <v>10</v>
      </c>
      <c r="M2143" s="25" t="str">
        <f t="shared" ca="1" si="33"/>
        <v>Yes</v>
      </c>
      <c r="N2143" s="26">
        <f>YEAR(Table1[[#This Row],[Joining Date]])</f>
        <v>2015</v>
      </c>
      <c r="O2143" s="46">
        <f>MONTH(Table1[[#This Row],[Joining Date]])</f>
        <v>8</v>
      </c>
      <c r="P2143" s="26">
        <f ca="1">NETWORKDAYS(Table1[[#This Row],[Joining Date]],TODAY())</f>
        <v>2837</v>
      </c>
      <c r="Q2143" s="26" t="str">
        <f>LEFT(Table1[[#This Row],[Department]],5)&amp;"-"&amp;RIGHT(Table1[[#This Row],[Employee ID]],3)</f>
        <v>IT-845</v>
      </c>
      <c r="R2143" s="26" t="str">
        <f>LEFT(Table1[[#This Row],[Department]],3)</f>
        <v>IT</v>
      </c>
      <c r="S2143" s="37">
        <f>_xlfn.XLOOKUP(Table1[[#This Row],[City]],Table2[City],Table2[Bonus %])</f>
        <v>5</v>
      </c>
      <c r="U2143" s="48" t="str">
        <v xml:space="preserve">Neha </v>
      </c>
      <c r="V2143" s="48" t="str">
        <v>Kulkarni</v>
      </c>
    </row>
    <row r="2144" spans="1:22" x14ac:dyDescent="0.35">
      <c r="A2144" s="7" t="s">
        <v>1643</v>
      </c>
      <c r="B2144" s="40" t="str">
        <f>LEFT(Table1[[#This Row],[Employee Name]],FIND(" ",Table1[[#This Row],[Employee Name]]))</f>
        <v xml:space="preserve">Priya </v>
      </c>
      <c r="C2144" s="40" t="str">
        <f>RIGHT(Table1[[#This Row],[Employee Name]],LEN(Table1[[#This Row],[Employee Name]])-FIND(" ",Table1[[#This Row],[Employee Name]]))</f>
        <v>Reddy</v>
      </c>
      <c r="D2144" s="22">
        <f>Table1[[#This Row],[Basic Salary]]+Table1[[#This Row],[Bonus]]</f>
        <v>97193</v>
      </c>
      <c r="E2144" s="8">
        <v>64</v>
      </c>
      <c r="F2144" s="45">
        <v>48</v>
      </c>
      <c r="G2144" s="8" t="str" cm="1">
        <f t="array" ref="G2144">_xlfn.IFS(Table1[[#This Row],[Performance Score]]&gt;=80,"Excellent",Table1[[#This Row],[Performance Score]]&gt;=60,"Good",Table1[[#This Row],[Performance Score]]&gt;=40,"Need Improvement")</f>
        <v>Need Improvement</v>
      </c>
      <c r="H2144" s="29">
        <f>Table1[[#This Row],[Bonus]]/Table1[[#This Row],[Basic Salary]]</f>
        <v>7.8723640399556052E-2</v>
      </c>
      <c r="I2144" s="8">
        <f ca="1">DATEDIF(Table1[[#This Row],[Date of Birth]],TODAY(),"y")</f>
        <v>40</v>
      </c>
      <c r="J2144" s="33">
        <v>44928</v>
      </c>
      <c r="K2144" s="33" t="str" cm="1">
        <f t="array" aca="1" ref="K2144" ca="1">_xlfn.IFS(L2144&lt;3,"Junior",L2144&lt;=7,"Mid-Level",L2144&gt;7,"Senior")</f>
        <v>Mid-Level</v>
      </c>
      <c r="L2144" s="45">
        <f ca="1">INT(YEARFRAC(Table1[[#This Row],[Joining Date]],TODAY(),1))</f>
        <v>3</v>
      </c>
      <c r="M2144" s="25" t="str">
        <f t="shared" ca="1" si="33"/>
        <v>No</v>
      </c>
      <c r="N2144" s="25">
        <f>YEAR(Table1[[#This Row],[Joining Date]])</f>
        <v>2023</v>
      </c>
      <c r="O2144" s="45">
        <f>MONTH(Table1[[#This Row],[Joining Date]])</f>
        <v>1</v>
      </c>
      <c r="P2144" s="25">
        <f ca="1">NETWORKDAYS(Table1[[#This Row],[Joining Date]],TODAY())</f>
        <v>911</v>
      </c>
      <c r="Q2144" s="25" t="str">
        <f>LEFT(Table1[[#This Row],[Department]],5)&amp;"-"&amp;RIGHT(Table1[[#This Row],[Employee ID]],3)</f>
        <v>Marke-587</v>
      </c>
      <c r="R2144" s="25" t="str">
        <f>LEFT(Table1[[#This Row],[Department]],3)</f>
        <v>Mar</v>
      </c>
      <c r="S2144" s="36">
        <f>_xlfn.XLOOKUP(Table1[[#This Row],[City]],Table2[City],Table2[Bonus %])</f>
        <v>7</v>
      </c>
      <c r="U2144" s="48" t="str">
        <v xml:space="preserve">Priya </v>
      </c>
      <c r="V2144" s="48" t="str">
        <v>Reddy</v>
      </c>
    </row>
    <row r="2145" spans="1:22" x14ac:dyDescent="0.35">
      <c r="A2145" s="9" t="s">
        <v>1641</v>
      </c>
      <c r="B2145" s="41" t="str">
        <f>LEFT(Table1[[#This Row],[Employee Name]],FIND(" ",Table1[[#This Row],[Employee Name]]))</f>
        <v xml:space="preserve">Ravi </v>
      </c>
      <c r="C2145" s="41" t="str">
        <f>RIGHT(Table1[[#This Row],[Employee Name]],LEN(Table1[[#This Row],[Employee Name]])-FIND(" ",Table1[[#This Row],[Employee Name]]))</f>
        <v>Teja</v>
      </c>
      <c r="D2145" s="23">
        <f>Table1[[#This Row],[Basic Salary]]+Table1[[#This Row],[Bonus]]</f>
        <v>97181</v>
      </c>
      <c r="E2145" s="10">
        <v>61</v>
      </c>
      <c r="F2145" s="46">
        <v>80</v>
      </c>
      <c r="G2145" s="10" t="str" cm="1">
        <f t="array" ref="G2145">_xlfn.IFS(Table1[[#This Row],[Performance Score]]&gt;=80,"Excellent",Table1[[#This Row],[Performance Score]]&gt;=60,"Good",Table1[[#This Row],[Performance Score]]&gt;=40,"Need Improvement")</f>
        <v>Excellent</v>
      </c>
      <c r="H2145" s="30">
        <f>Table1[[#This Row],[Bonus]]/Table1[[#This Row],[Basic Salary]]</f>
        <v>0.31051176589575891</v>
      </c>
      <c r="I2145" s="10">
        <f ca="1">DATEDIF(Table1[[#This Row],[Date of Birth]],TODAY(),"y")</f>
        <v>14</v>
      </c>
      <c r="J2145" s="34">
        <v>43296</v>
      </c>
      <c r="K2145" s="33" t="str" cm="1">
        <f t="array" aca="1" ref="K2145" ca="1">_xlfn.IFS(L2145&lt;3,"Junior",L2145&lt;=7,"Mid-Level",L2145&gt;7,"Senior")</f>
        <v>Mid-Level</v>
      </c>
      <c r="L2145" s="46">
        <f ca="1">INT(YEARFRAC(Table1[[#This Row],[Joining Date]],TODAY(),1))</f>
        <v>7</v>
      </c>
      <c r="M2145" s="25" t="str">
        <f t="shared" ca="1" si="33"/>
        <v>Yes</v>
      </c>
      <c r="N2145" s="26">
        <f>YEAR(Table1[[#This Row],[Joining Date]])</f>
        <v>2018</v>
      </c>
      <c r="O2145" s="46">
        <f>MONTH(Table1[[#This Row],[Joining Date]])</f>
        <v>7</v>
      </c>
      <c r="P2145" s="26">
        <f ca="1">NETWORKDAYS(Table1[[#This Row],[Joining Date]],TODAY())</f>
        <v>2076</v>
      </c>
      <c r="Q2145" s="26" t="str">
        <f>LEFT(Table1[[#This Row],[Department]],5)&amp;"-"&amp;RIGHT(Table1[[#This Row],[Employee ID]],3)</f>
        <v>Sales-585</v>
      </c>
      <c r="R2145" s="26" t="str">
        <f>LEFT(Table1[[#This Row],[Department]],3)</f>
        <v>Sal</v>
      </c>
      <c r="S2145" s="37">
        <f>_xlfn.XLOOKUP(Table1[[#This Row],[City]],Table2[City],Table2[Bonus %])</f>
        <v>8</v>
      </c>
      <c r="U2145" s="48" t="str">
        <v xml:space="preserve">Ravi </v>
      </c>
      <c r="V2145" s="48" t="str">
        <v>Teja</v>
      </c>
    </row>
    <row r="2146" spans="1:22" x14ac:dyDescent="0.35">
      <c r="A2146" s="7" t="s">
        <v>262</v>
      </c>
      <c r="B2146" s="40" t="str">
        <f>LEFT(Table1[[#This Row],[Employee Name]],FIND(" ",Table1[[#This Row],[Employee Name]]))</f>
        <v xml:space="preserve">Ravi </v>
      </c>
      <c r="C2146" s="40" t="str">
        <f>RIGHT(Table1[[#This Row],[Employee Name]],LEN(Table1[[#This Row],[Employee Name]])-FIND(" ",Table1[[#This Row],[Employee Name]]))</f>
        <v>Teja</v>
      </c>
      <c r="D2146" s="22">
        <f>Table1[[#This Row],[Basic Salary]]+Table1[[#This Row],[Bonus]]</f>
        <v>97162</v>
      </c>
      <c r="E2146" s="8">
        <v>88</v>
      </c>
      <c r="F2146" s="45">
        <v>88</v>
      </c>
      <c r="G2146" s="8" t="str" cm="1">
        <f t="array" ref="G2146">_xlfn.IFS(Table1[[#This Row],[Performance Score]]&gt;=80,"Excellent",Table1[[#This Row],[Performance Score]]&gt;=60,"Good",Table1[[#This Row],[Performance Score]]&gt;=40,"Need Improvement")</f>
        <v>Excellent</v>
      </c>
      <c r="H2146" s="29">
        <f>Table1[[#This Row],[Bonus]]/Table1[[#This Row],[Basic Salary]]</f>
        <v>0.28454897605732493</v>
      </c>
      <c r="I2146" s="8">
        <f ca="1">DATEDIF(Table1[[#This Row],[Date of Birth]],TODAY(),"y")</f>
        <v>43</v>
      </c>
      <c r="J2146" s="33">
        <v>43187</v>
      </c>
      <c r="K2146" s="33" t="str" cm="1">
        <f t="array" aca="1" ref="K2146" ca="1">_xlfn.IFS(L2146&lt;3,"Junior",L2146&lt;=7,"Mid-Level",L2146&gt;7,"Senior")</f>
        <v>Senior</v>
      </c>
      <c r="L2146" s="45">
        <f ca="1">INT(YEARFRAC(Table1[[#This Row],[Joining Date]],TODAY(),1))</f>
        <v>8</v>
      </c>
      <c r="M2146" s="25" t="str">
        <f t="shared" ca="1" si="33"/>
        <v>Yes</v>
      </c>
      <c r="N2146" s="25">
        <f>YEAR(Table1[[#This Row],[Joining Date]])</f>
        <v>2018</v>
      </c>
      <c r="O2146" s="45">
        <f>MONTH(Table1[[#This Row],[Joining Date]])</f>
        <v>3</v>
      </c>
      <c r="P2146" s="25">
        <f ca="1">NETWORKDAYS(Table1[[#This Row],[Joining Date]],TODAY())</f>
        <v>2154</v>
      </c>
      <c r="Q2146" s="25" t="str">
        <f>LEFT(Table1[[#This Row],[Department]],5)&amp;"-"&amp;RIGHT(Table1[[#This Row],[Employee ID]],3)</f>
        <v>Sales-206</v>
      </c>
      <c r="R2146" s="25" t="str">
        <f>LEFT(Table1[[#This Row],[Department]],3)</f>
        <v>Sal</v>
      </c>
      <c r="S2146" s="36">
        <f>_xlfn.XLOOKUP(Table1[[#This Row],[City]],Table2[City],Table2[Bonus %])</f>
        <v>4</v>
      </c>
      <c r="U2146" s="48" t="str">
        <v xml:space="preserve">Ravi </v>
      </c>
      <c r="V2146" s="48" t="str">
        <v>Teja</v>
      </c>
    </row>
    <row r="2147" spans="1:22" x14ac:dyDescent="0.35">
      <c r="A2147" s="9" t="s">
        <v>4460</v>
      </c>
      <c r="B2147" s="41" t="str">
        <f>LEFT(Table1[[#This Row],[Employee Name]],FIND(" ",Table1[[#This Row],[Employee Name]]))</f>
        <v xml:space="preserve">Tarun </v>
      </c>
      <c r="C2147" s="41" t="str">
        <f>RIGHT(Table1[[#This Row],[Employee Name]],LEN(Table1[[#This Row],[Employee Name]])-FIND(" ",Table1[[#This Row],[Employee Name]]))</f>
        <v>Verma</v>
      </c>
      <c r="D2147" s="23">
        <f>Table1[[#This Row],[Basic Salary]]+Table1[[#This Row],[Bonus]]</f>
        <v>97118</v>
      </c>
      <c r="E2147" s="10">
        <v>97</v>
      </c>
      <c r="F2147" s="46">
        <v>77</v>
      </c>
      <c r="G2147" s="10" t="str" cm="1">
        <f t="array" ref="G2147">_xlfn.IFS(Table1[[#This Row],[Performance Score]]&gt;=80,"Excellent",Table1[[#This Row],[Performance Score]]&gt;=60,"Good",Table1[[#This Row],[Performance Score]]&gt;=40,"Need Improvement")</f>
        <v>Good</v>
      </c>
      <c r="H2147" s="30">
        <f>Table1[[#This Row],[Bonus]]/Table1[[#This Row],[Basic Salary]]</f>
        <v>0.38650867299593117</v>
      </c>
      <c r="I2147" s="10">
        <f ca="1">DATEDIF(Table1[[#This Row],[Date of Birth]],TODAY(),"y")</f>
        <v>37</v>
      </c>
      <c r="J2147" s="34">
        <v>42523</v>
      </c>
      <c r="K2147" s="33" t="str" cm="1">
        <f t="array" aca="1" ref="K2147" ca="1">_xlfn.IFS(L2147&lt;3,"Junior",L2147&lt;=7,"Mid-Level",L2147&gt;7,"Senior")</f>
        <v>Senior</v>
      </c>
      <c r="L2147" s="46">
        <f ca="1">INT(YEARFRAC(Table1[[#This Row],[Joining Date]],TODAY(),1))</f>
        <v>10</v>
      </c>
      <c r="M2147" s="25" t="str">
        <f t="shared" ca="1" si="33"/>
        <v>Yes</v>
      </c>
      <c r="N2147" s="26">
        <f>YEAR(Table1[[#This Row],[Joining Date]])</f>
        <v>2016</v>
      </c>
      <c r="O2147" s="46">
        <f>MONTH(Table1[[#This Row],[Joining Date]])</f>
        <v>6</v>
      </c>
      <c r="P2147" s="26">
        <f ca="1">NETWORKDAYS(Table1[[#This Row],[Joining Date]],TODAY())</f>
        <v>2628</v>
      </c>
      <c r="Q2147" s="26" t="str">
        <f>LEFT(Table1[[#This Row],[Department]],5)&amp;"-"&amp;RIGHT(Table1[[#This Row],[Employee ID]],3)</f>
        <v>Sales-404</v>
      </c>
      <c r="R2147" s="26" t="str">
        <f>LEFT(Table1[[#This Row],[Department]],3)</f>
        <v>Sal</v>
      </c>
      <c r="S2147" s="37">
        <f>_xlfn.XLOOKUP(Table1[[#This Row],[City]],Table2[City],Table2[Bonus %])</f>
        <v>5</v>
      </c>
      <c r="U2147" s="48" t="str">
        <v xml:space="preserve">Tarun </v>
      </c>
      <c r="V2147" s="48" t="str">
        <v>Verma</v>
      </c>
    </row>
    <row r="2148" spans="1:22" x14ac:dyDescent="0.35">
      <c r="A2148" s="7" t="s">
        <v>3203</v>
      </c>
      <c r="B2148" s="40" t="str">
        <f>LEFT(Table1[[#This Row],[Employee Name]],FIND(" ",Table1[[#This Row],[Employee Name]]))</f>
        <v xml:space="preserve">Sneha </v>
      </c>
      <c r="C2148" s="40" t="str">
        <f>RIGHT(Table1[[#This Row],[Employee Name]],LEN(Table1[[#This Row],[Employee Name]])-FIND(" ",Table1[[#This Row],[Employee Name]]))</f>
        <v>Iyer</v>
      </c>
      <c r="D2148" s="22">
        <f>Table1[[#This Row],[Basic Salary]]+Table1[[#This Row],[Bonus]]</f>
        <v>97112</v>
      </c>
      <c r="E2148" s="8">
        <v>78</v>
      </c>
      <c r="F2148" s="45">
        <v>79</v>
      </c>
      <c r="G2148" s="8" t="str" cm="1">
        <f t="array" ref="G2148">_xlfn.IFS(Table1[[#This Row],[Performance Score]]&gt;=80,"Excellent",Table1[[#This Row],[Performance Score]]&gt;=60,"Good",Table1[[#This Row],[Performance Score]]&gt;=40,"Need Improvement")</f>
        <v>Good</v>
      </c>
      <c r="H2148" s="29">
        <f>Table1[[#This Row],[Bonus]]/Table1[[#This Row],[Basic Salary]]</f>
        <v>0.14765179985345908</v>
      </c>
      <c r="I2148" s="8">
        <f ca="1">DATEDIF(Table1[[#This Row],[Date of Birth]],TODAY(),"y")</f>
        <v>25</v>
      </c>
      <c r="J2148" s="33">
        <v>43038</v>
      </c>
      <c r="K2148" s="33" t="str" cm="1">
        <f t="array" aca="1" ref="K2148" ca="1">_xlfn.IFS(L2148&lt;3,"Junior",L2148&lt;=7,"Mid-Level",L2148&gt;7,"Senior")</f>
        <v>Senior</v>
      </c>
      <c r="L2148" s="45">
        <f ca="1">INT(YEARFRAC(Table1[[#This Row],[Joining Date]],TODAY(),1))</f>
        <v>8</v>
      </c>
      <c r="M2148" s="25" t="str">
        <f t="shared" ca="1" si="33"/>
        <v>Yes</v>
      </c>
      <c r="N2148" s="25">
        <f>YEAR(Table1[[#This Row],[Joining Date]])</f>
        <v>2017</v>
      </c>
      <c r="O2148" s="45">
        <f>MONTH(Table1[[#This Row],[Joining Date]])</f>
        <v>10</v>
      </c>
      <c r="P2148" s="25">
        <f ca="1">NETWORKDAYS(Table1[[#This Row],[Joining Date]],TODAY())</f>
        <v>2261</v>
      </c>
      <c r="Q2148" s="25" t="str">
        <f>LEFT(Table1[[#This Row],[Department]],5)&amp;"-"&amp;RIGHT(Table1[[#This Row],[Employee ID]],3)</f>
        <v>Sales-147</v>
      </c>
      <c r="R2148" s="25" t="str">
        <f>LEFT(Table1[[#This Row],[Department]],3)</f>
        <v>Sal</v>
      </c>
      <c r="S2148" s="36">
        <f>_xlfn.XLOOKUP(Table1[[#This Row],[City]],Table2[City],Table2[Bonus %])</f>
        <v>6</v>
      </c>
      <c r="U2148" s="48" t="str">
        <v xml:space="preserve">Sneha </v>
      </c>
      <c r="V2148" s="48" t="str">
        <v>Iyer</v>
      </c>
    </row>
    <row r="2149" spans="1:22" x14ac:dyDescent="0.35">
      <c r="A2149" s="9" t="s">
        <v>2333</v>
      </c>
      <c r="B2149" s="41" t="str">
        <f>LEFT(Table1[[#This Row],[Employee Name]],FIND(" ",Table1[[#This Row],[Employee Name]]))</f>
        <v xml:space="preserve">Sneha </v>
      </c>
      <c r="C2149" s="41" t="str">
        <f>RIGHT(Table1[[#This Row],[Employee Name]],LEN(Table1[[#This Row],[Employee Name]])-FIND(" ",Table1[[#This Row],[Employee Name]]))</f>
        <v>Iyer</v>
      </c>
      <c r="D2149" s="23">
        <f>Table1[[#This Row],[Basic Salary]]+Table1[[#This Row],[Bonus]]</f>
        <v>97097</v>
      </c>
      <c r="E2149" s="10">
        <v>80</v>
      </c>
      <c r="F2149" s="46">
        <v>99</v>
      </c>
      <c r="G2149" s="10" t="str" cm="1">
        <f t="array" ref="G2149">_xlfn.IFS(Table1[[#This Row],[Performance Score]]&gt;=80,"Excellent",Table1[[#This Row],[Performance Score]]&gt;=60,"Good",Table1[[#This Row],[Performance Score]]&gt;=40,"Need Improvement")</f>
        <v>Excellent</v>
      </c>
      <c r="H2149" s="30">
        <f>Table1[[#This Row],[Bonus]]/Table1[[#This Row],[Basic Salary]]</f>
        <v>0.10827407517320885</v>
      </c>
      <c r="I2149" s="10">
        <f ca="1">DATEDIF(Table1[[#This Row],[Date of Birth]],TODAY(),"y")</f>
        <v>26</v>
      </c>
      <c r="J2149" s="34">
        <v>44451</v>
      </c>
      <c r="K2149" s="33" t="str" cm="1">
        <f t="array" aca="1" ref="K2149" ca="1">_xlfn.IFS(L2149&lt;3,"Junior",L2149&lt;=7,"Mid-Level",L2149&gt;7,"Senior")</f>
        <v>Mid-Level</v>
      </c>
      <c r="L2149" s="46">
        <f ca="1">INT(YEARFRAC(Table1[[#This Row],[Joining Date]],TODAY(),1))</f>
        <v>4</v>
      </c>
      <c r="M2149" s="25" t="str">
        <f t="shared" ca="1" si="33"/>
        <v>No</v>
      </c>
      <c r="N2149" s="26">
        <f>YEAR(Table1[[#This Row],[Joining Date]])</f>
        <v>2021</v>
      </c>
      <c r="O2149" s="46">
        <f>MONTH(Table1[[#This Row],[Joining Date]])</f>
        <v>9</v>
      </c>
      <c r="P2149" s="26">
        <f ca="1">NETWORKDAYS(Table1[[#This Row],[Joining Date]],TODAY())</f>
        <v>1251</v>
      </c>
      <c r="Q2149" s="26" t="str">
        <f>LEFT(Table1[[#This Row],[Department]],5)&amp;"-"&amp;RIGHT(Table1[[#This Row],[Employee ID]],3)</f>
        <v>Sales-277</v>
      </c>
      <c r="R2149" s="26" t="str">
        <f>LEFT(Table1[[#This Row],[Department]],3)</f>
        <v>Sal</v>
      </c>
      <c r="S2149" s="37">
        <f>_xlfn.XLOOKUP(Table1[[#This Row],[City]],Table2[City],Table2[Bonus %])</f>
        <v>8</v>
      </c>
      <c r="U2149" s="48" t="str">
        <v xml:space="preserve">Sneha </v>
      </c>
      <c r="V2149" s="48" t="str">
        <v>Iyer</v>
      </c>
    </row>
    <row r="2150" spans="1:22" x14ac:dyDescent="0.35">
      <c r="A2150" s="7" t="s">
        <v>1447</v>
      </c>
      <c r="B2150" s="40" t="str">
        <f>LEFT(Table1[[#This Row],[Employee Name]],FIND(" ",Table1[[#This Row],[Employee Name]]))</f>
        <v xml:space="preserve">Arjun </v>
      </c>
      <c r="C2150" s="40" t="str">
        <f>RIGHT(Table1[[#This Row],[Employee Name]],LEN(Table1[[#This Row],[Employee Name]])-FIND(" ",Table1[[#This Row],[Employee Name]]))</f>
        <v>Mehta</v>
      </c>
      <c r="D2150" s="22">
        <f>Table1[[#This Row],[Basic Salary]]+Table1[[#This Row],[Bonus]]</f>
        <v>97074</v>
      </c>
      <c r="E2150" s="8">
        <v>83</v>
      </c>
      <c r="F2150" s="45">
        <v>85</v>
      </c>
      <c r="G2150" s="8" t="str" cm="1">
        <f t="array" ref="G2150">_xlfn.IFS(Table1[[#This Row],[Performance Score]]&gt;=80,"Excellent",Table1[[#This Row],[Performance Score]]&gt;=60,"Good",Table1[[#This Row],[Performance Score]]&gt;=40,"Need Improvement")</f>
        <v>Excellent</v>
      </c>
      <c r="H2150" s="29">
        <f>Table1[[#This Row],[Bonus]]/Table1[[#This Row],[Basic Salary]]</f>
        <v>0.31879686990544503</v>
      </c>
      <c r="I2150" s="8">
        <f ca="1">DATEDIF(Table1[[#This Row],[Date of Birth]],TODAY(),"y")</f>
        <v>36</v>
      </c>
      <c r="J2150" s="33">
        <v>42111</v>
      </c>
      <c r="K2150" s="33" t="str" cm="1">
        <f t="array" aca="1" ref="K2150" ca="1">_xlfn.IFS(L2150&lt;3,"Junior",L2150&lt;=7,"Mid-Level",L2150&gt;7,"Senior")</f>
        <v>Senior</v>
      </c>
      <c r="L2150" s="45">
        <f ca="1">INT(YEARFRAC(Table1[[#This Row],[Joining Date]],TODAY(),1))</f>
        <v>11</v>
      </c>
      <c r="M2150" s="25" t="str">
        <f t="shared" ca="1" si="33"/>
        <v>Yes</v>
      </c>
      <c r="N2150" s="25">
        <f>YEAR(Table1[[#This Row],[Joining Date]])</f>
        <v>2015</v>
      </c>
      <c r="O2150" s="45">
        <f>MONTH(Table1[[#This Row],[Joining Date]])</f>
        <v>4</v>
      </c>
      <c r="P2150" s="25">
        <f ca="1">NETWORKDAYS(Table1[[#This Row],[Joining Date]],TODAY())</f>
        <v>2922</v>
      </c>
      <c r="Q2150" s="25" t="str">
        <f>LEFT(Table1[[#This Row],[Department]],5)&amp;"-"&amp;RIGHT(Table1[[#This Row],[Employee ID]],3)</f>
        <v>Opera-391</v>
      </c>
      <c r="R2150" s="25" t="str">
        <f>LEFT(Table1[[#This Row],[Department]],3)</f>
        <v>Ope</v>
      </c>
      <c r="S2150" s="36">
        <f>_xlfn.XLOOKUP(Table1[[#This Row],[City]],Table2[City],Table2[Bonus %])</f>
        <v>6</v>
      </c>
      <c r="U2150" s="48" t="str">
        <v xml:space="preserve">Arjun </v>
      </c>
      <c r="V2150" s="48" t="str">
        <v>Mehta</v>
      </c>
    </row>
    <row r="2151" spans="1:22" x14ac:dyDescent="0.35">
      <c r="A2151" s="9" t="s">
        <v>1892</v>
      </c>
      <c r="B2151" s="41" t="str">
        <f>LEFT(Table1[[#This Row],[Employee Name]],FIND(" ",Table1[[#This Row],[Employee Name]]))</f>
        <v xml:space="preserve">Priya </v>
      </c>
      <c r="C2151" s="41" t="str">
        <f>RIGHT(Table1[[#This Row],[Employee Name]],LEN(Table1[[#This Row],[Employee Name]])-FIND(" ",Table1[[#This Row],[Employee Name]]))</f>
        <v>Reddy</v>
      </c>
      <c r="D2151" s="23">
        <f>Table1[[#This Row],[Basic Salary]]+Table1[[#This Row],[Bonus]]</f>
        <v>97073</v>
      </c>
      <c r="E2151" s="10">
        <v>85</v>
      </c>
      <c r="F2151" s="46">
        <v>80</v>
      </c>
      <c r="G2151" s="10" t="str" cm="1">
        <f t="array" ref="G2151">_xlfn.IFS(Table1[[#This Row],[Performance Score]]&gt;=80,"Excellent",Table1[[#This Row],[Performance Score]]&gt;=60,"Good",Table1[[#This Row],[Performance Score]]&gt;=40,"Need Improvement")</f>
        <v>Excellent</v>
      </c>
      <c r="H2151" s="30">
        <f>Table1[[#This Row],[Bonus]]/Table1[[#This Row],[Basic Salary]]</f>
        <v>0.11585856495850289</v>
      </c>
      <c r="I2151" s="10">
        <f ca="1">DATEDIF(Table1[[#This Row],[Date of Birth]],TODAY(),"y")</f>
        <v>21</v>
      </c>
      <c r="J2151" s="34">
        <v>42099</v>
      </c>
      <c r="K2151" s="33" t="str" cm="1">
        <f t="array" aca="1" ref="K2151" ca="1">_xlfn.IFS(L2151&lt;3,"Junior",L2151&lt;=7,"Mid-Level",L2151&gt;7,"Senior")</f>
        <v>Senior</v>
      </c>
      <c r="L2151" s="46">
        <f ca="1">INT(YEARFRAC(Table1[[#This Row],[Joining Date]],TODAY(),1))</f>
        <v>11</v>
      </c>
      <c r="M2151" s="25" t="str">
        <f t="shared" ca="1" si="33"/>
        <v>Yes</v>
      </c>
      <c r="N2151" s="26">
        <f>YEAR(Table1[[#This Row],[Joining Date]])</f>
        <v>2015</v>
      </c>
      <c r="O2151" s="46">
        <f>MONTH(Table1[[#This Row],[Joining Date]])</f>
        <v>4</v>
      </c>
      <c r="P2151" s="26">
        <f ca="1">NETWORKDAYS(Table1[[#This Row],[Joining Date]],TODAY())</f>
        <v>2931</v>
      </c>
      <c r="Q2151" s="26" t="str">
        <f>LEFT(Table1[[#This Row],[Department]],5)&amp;"-"&amp;RIGHT(Table1[[#This Row],[Employee ID]],3)</f>
        <v>Opera-836</v>
      </c>
      <c r="R2151" s="26" t="str">
        <f>LEFT(Table1[[#This Row],[Department]],3)</f>
        <v>Ope</v>
      </c>
      <c r="S2151" s="37">
        <f>_xlfn.XLOOKUP(Table1[[#This Row],[City]],Table2[City],Table2[Bonus %])</f>
        <v>5</v>
      </c>
      <c r="U2151" s="48" t="str">
        <v xml:space="preserve">Priya </v>
      </c>
      <c r="V2151" s="48" t="str">
        <v>Reddy</v>
      </c>
    </row>
    <row r="2152" spans="1:22" x14ac:dyDescent="0.35">
      <c r="A2152" s="7" t="s">
        <v>4168</v>
      </c>
      <c r="B2152" s="40" t="str">
        <f>LEFT(Table1[[#This Row],[Employee Name]],FIND(" ",Table1[[#This Row],[Employee Name]]))</f>
        <v xml:space="preserve">Kavya </v>
      </c>
      <c r="C2152" s="40" t="str">
        <f>RIGHT(Table1[[#This Row],[Employee Name]],LEN(Table1[[#This Row],[Employee Name]])-FIND(" ",Table1[[#This Row],[Employee Name]]))</f>
        <v>Nair</v>
      </c>
      <c r="D2152" s="22">
        <f>Table1[[#This Row],[Basic Salary]]+Table1[[#This Row],[Bonus]]</f>
        <v>97073</v>
      </c>
      <c r="E2152" s="8">
        <v>72</v>
      </c>
      <c r="F2152" s="45">
        <v>89</v>
      </c>
      <c r="G2152" s="8" t="str" cm="1">
        <f t="array" ref="G2152">_xlfn.IFS(Table1[[#This Row],[Performance Score]]&gt;=80,"Excellent",Table1[[#This Row],[Performance Score]]&gt;=60,"Good",Table1[[#This Row],[Performance Score]]&gt;=40,"Need Improvement")</f>
        <v>Excellent</v>
      </c>
      <c r="H2152" s="29">
        <f>Table1[[#This Row],[Bonus]]/Table1[[#This Row],[Basic Salary]]</f>
        <v>0.12510576154104708</v>
      </c>
      <c r="I2152" s="8">
        <f ca="1">DATEDIF(Table1[[#This Row],[Date of Birth]],TODAY(),"y")</f>
        <v>34</v>
      </c>
      <c r="J2152" s="33">
        <v>44798</v>
      </c>
      <c r="K2152" s="33" t="str" cm="1">
        <f t="array" aca="1" ref="K2152" ca="1">_xlfn.IFS(L2152&lt;3,"Junior",L2152&lt;=7,"Mid-Level",L2152&gt;7,"Senior")</f>
        <v>Mid-Level</v>
      </c>
      <c r="L2152" s="45">
        <f ca="1">INT(YEARFRAC(Table1[[#This Row],[Joining Date]],TODAY(),1))</f>
        <v>3</v>
      </c>
      <c r="M2152" s="25" t="str">
        <f t="shared" ca="1" si="33"/>
        <v>No</v>
      </c>
      <c r="N2152" s="25">
        <f>YEAR(Table1[[#This Row],[Joining Date]])</f>
        <v>2022</v>
      </c>
      <c r="O2152" s="45">
        <f>MONTH(Table1[[#This Row],[Joining Date]])</f>
        <v>8</v>
      </c>
      <c r="P2152" s="25">
        <f ca="1">NETWORKDAYS(Table1[[#This Row],[Joining Date]],TODAY())</f>
        <v>1003</v>
      </c>
      <c r="Q2152" s="25" t="str">
        <f>LEFT(Table1[[#This Row],[Department]],5)&amp;"-"&amp;RIGHT(Table1[[#This Row],[Employee ID]],3)</f>
        <v>HR-112</v>
      </c>
      <c r="R2152" s="25" t="str">
        <f>LEFT(Table1[[#This Row],[Department]],3)</f>
        <v>HR</v>
      </c>
      <c r="S2152" s="36">
        <f>_xlfn.XLOOKUP(Table1[[#This Row],[City]],Table2[City],Table2[Bonus %])</f>
        <v>6</v>
      </c>
      <c r="U2152" s="48" t="str">
        <v xml:space="preserve">Kavya </v>
      </c>
      <c r="V2152" s="48" t="str">
        <v>Nair</v>
      </c>
    </row>
    <row r="2153" spans="1:22" x14ac:dyDescent="0.35">
      <c r="A2153" s="9" t="s">
        <v>895</v>
      </c>
      <c r="B2153" s="41" t="str">
        <f>LEFT(Table1[[#This Row],[Employee Name]],FIND(" ",Table1[[#This Row],[Employee Name]]))</f>
        <v xml:space="preserve">Meera </v>
      </c>
      <c r="C2153" s="41" t="str">
        <f>RIGHT(Table1[[#This Row],[Employee Name]],LEN(Table1[[#This Row],[Employee Name]])-FIND(" ",Table1[[#This Row],[Employee Name]]))</f>
        <v>Joshi</v>
      </c>
      <c r="D2153" s="23">
        <f>Table1[[#This Row],[Basic Salary]]+Table1[[#This Row],[Bonus]]</f>
        <v>97038</v>
      </c>
      <c r="E2153" s="10">
        <v>64</v>
      </c>
      <c r="F2153" s="46">
        <v>61</v>
      </c>
      <c r="G2153" s="10" t="str" cm="1">
        <f t="array" ref="G2153">_xlfn.IFS(Table1[[#This Row],[Performance Score]]&gt;=80,"Excellent",Table1[[#This Row],[Performance Score]]&gt;=60,"Good",Table1[[#This Row],[Performance Score]]&gt;=40,"Need Improvement")</f>
        <v>Good</v>
      </c>
      <c r="H2153" s="30">
        <f>Table1[[#This Row],[Bonus]]/Table1[[#This Row],[Basic Salary]]</f>
        <v>6.6457122132958207E-2</v>
      </c>
      <c r="I2153" s="10">
        <f ca="1">DATEDIF(Table1[[#This Row],[Date of Birth]],TODAY(),"y")</f>
        <v>38</v>
      </c>
      <c r="J2153" s="34">
        <v>42654</v>
      </c>
      <c r="K2153" s="33" t="str" cm="1">
        <f t="array" aca="1" ref="K2153" ca="1">_xlfn.IFS(L2153&lt;3,"Junior",L2153&lt;=7,"Mid-Level",L2153&gt;7,"Senior")</f>
        <v>Senior</v>
      </c>
      <c r="L2153" s="46">
        <f ca="1">INT(YEARFRAC(Table1[[#This Row],[Joining Date]],TODAY(),1))</f>
        <v>9</v>
      </c>
      <c r="M2153" s="25" t="str">
        <f t="shared" ca="1" si="33"/>
        <v>Yes</v>
      </c>
      <c r="N2153" s="26">
        <f>YEAR(Table1[[#This Row],[Joining Date]])</f>
        <v>2016</v>
      </c>
      <c r="O2153" s="46">
        <f>MONTH(Table1[[#This Row],[Joining Date]])</f>
        <v>10</v>
      </c>
      <c r="P2153" s="26">
        <f ca="1">NETWORKDAYS(Table1[[#This Row],[Joining Date]],TODAY())</f>
        <v>2535</v>
      </c>
      <c r="Q2153" s="26" t="str">
        <f>LEFT(Table1[[#This Row],[Department]],5)&amp;"-"&amp;RIGHT(Table1[[#This Row],[Employee ID]],3)</f>
        <v>Sales-839</v>
      </c>
      <c r="R2153" s="26" t="str">
        <f>LEFT(Table1[[#This Row],[Department]],3)</f>
        <v>Sal</v>
      </c>
      <c r="S2153" s="37">
        <f>_xlfn.XLOOKUP(Table1[[#This Row],[City]],Table2[City],Table2[Bonus %])</f>
        <v>8</v>
      </c>
      <c r="U2153" s="48" t="str">
        <v xml:space="preserve">Meera </v>
      </c>
      <c r="V2153" s="48" t="str">
        <v>Joshi</v>
      </c>
    </row>
    <row r="2154" spans="1:22" x14ac:dyDescent="0.35">
      <c r="A2154" s="7" t="s">
        <v>3787</v>
      </c>
      <c r="B2154" s="40" t="str">
        <f>LEFT(Table1[[#This Row],[Employee Name]],FIND(" ",Table1[[#This Row],[Employee Name]]))</f>
        <v xml:space="preserve">Neha </v>
      </c>
      <c r="C2154" s="40" t="str">
        <f>RIGHT(Table1[[#This Row],[Employee Name]],LEN(Table1[[#This Row],[Employee Name]])-FIND(" ",Table1[[#This Row],[Employee Name]]))</f>
        <v>Kulkarni</v>
      </c>
      <c r="D2154" s="22">
        <f>Table1[[#This Row],[Basic Salary]]+Table1[[#This Row],[Bonus]]</f>
        <v>97030</v>
      </c>
      <c r="E2154" s="8">
        <v>98</v>
      </c>
      <c r="F2154" s="45">
        <v>70</v>
      </c>
      <c r="G2154" s="8" t="str" cm="1">
        <f t="array" ref="G2154">_xlfn.IFS(Table1[[#This Row],[Performance Score]]&gt;=80,"Excellent",Table1[[#This Row],[Performance Score]]&gt;=60,"Good",Table1[[#This Row],[Performance Score]]&gt;=40,"Need Improvement")</f>
        <v>Good</v>
      </c>
      <c r="H2154" s="29">
        <f>Table1[[#This Row],[Bonus]]/Table1[[#This Row],[Basic Salary]]</f>
        <v>0.38693539165237278</v>
      </c>
      <c r="I2154" s="8">
        <f ca="1">DATEDIF(Table1[[#This Row],[Date of Birth]],TODAY(),"y")</f>
        <v>22</v>
      </c>
      <c r="J2154" s="33">
        <v>42148</v>
      </c>
      <c r="K2154" s="33" t="str" cm="1">
        <f t="array" aca="1" ref="K2154" ca="1">_xlfn.IFS(L2154&lt;3,"Junior",L2154&lt;=7,"Mid-Level",L2154&gt;7,"Senior")</f>
        <v>Senior</v>
      </c>
      <c r="L2154" s="45">
        <f ca="1">INT(YEARFRAC(Table1[[#This Row],[Joining Date]],TODAY(),1))</f>
        <v>11</v>
      </c>
      <c r="M2154" s="25" t="str">
        <f t="shared" ca="1" si="33"/>
        <v>Yes</v>
      </c>
      <c r="N2154" s="25">
        <f>YEAR(Table1[[#This Row],[Joining Date]])</f>
        <v>2015</v>
      </c>
      <c r="O2154" s="45">
        <f>MONTH(Table1[[#This Row],[Joining Date]])</f>
        <v>5</v>
      </c>
      <c r="P2154" s="25">
        <f ca="1">NETWORKDAYS(Table1[[#This Row],[Joining Date]],TODAY())</f>
        <v>2896</v>
      </c>
      <c r="Q2154" s="25" t="str">
        <f>LEFT(Table1[[#This Row],[Department]],5)&amp;"-"&amp;RIGHT(Table1[[#This Row],[Employee ID]],3)</f>
        <v>Suppo-731</v>
      </c>
      <c r="R2154" s="25" t="str">
        <f>LEFT(Table1[[#This Row],[Department]],3)</f>
        <v>Sup</v>
      </c>
      <c r="S2154" s="36">
        <f>_xlfn.XLOOKUP(Table1[[#This Row],[City]],Table2[City],Table2[Bonus %])</f>
        <v>7</v>
      </c>
      <c r="U2154" s="48" t="str">
        <v xml:space="preserve">Neha </v>
      </c>
      <c r="V2154" s="48" t="str">
        <v>Kulkarni</v>
      </c>
    </row>
    <row r="2155" spans="1:22" x14ac:dyDescent="0.35">
      <c r="A2155" s="9" t="s">
        <v>2873</v>
      </c>
      <c r="B2155" s="41" t="str">
        <f>LEFT(Table1[[#This Row],[Employee Name]],FIND(" ",Table1[[#This Row],[Employee Name]]))</f>
        <v xml:space="preserve">Priya </v>
      </c>
      <c r="C2155" s="41" t="str">
        <f>RIGHT(Table1[[#This Row],[Employee Name]],LEN(Table1[[#This Row],[Employee Name]])-FIND(" ",Table1[[#This Row],[Employee Name]]))</f>
        <v>Reddy</v>
      </c>
      <c r="D2155" s="23">
        <f>Table1[[#This Row],[Basic Salary]]+Table1[[#This Row],[Bonus]]</f>
        <v>97029</v>
      </c>
      <c r="E2155" s="10">
        <v>79</v>
      </c>
      <c r="F2155" s="46">
        <v>74</v>
      </c>
      <c r="G2155" s="10" t="str" cm="1">
        <f t="array" ref="G2155">_xlfn.IFS(Table1[[#This Row],[Performance Score]]&gt;=80,"Excellent",Table1[[#This Row],[Performance Score]]&gt;=60,"Good",Table1[[#This Row],[Performance Score]]&gt;=40,"Need Improvement")</f>
        <v>Good</v>
      </c>
      <c r="H2155" s="30">
        <f>Table1[[#This Row],[Bonus]]/Table1[[#This Row],[Basic Salary]]</f>
        <v>7.1551628934290443E-2</v>
      </c>
      <c r="I2155" s="10">
        <f ca="1">DATEDIF(Table1[[#This Row],[Date of Birth]],TODAY(),"y")</f>
        <v>39</v>
      </c>
      <c r="J2155" s="34">
        <v>44406</v>
      </c>
      <c r="K2155" s="33" t="str" cm="1">
        <f t="array" aca="1" ref="K2155" ca="1">_xlfn.IFS(L2155&lt;3,"Junior",L2155&lt;=7,"Mid-Level",L2155&gt;7,"Senior")</f>
        <v>Mid-Level</v>
      </c>
      <c r="L2155" s="46">
        <f ca="1">INT(YEARFRAC(Table1[[#This Row],[Joining Date]],TODAY(),1))</f>
        <v>4</v>
      </c>
      <c r="M2155" s="25" t="str">
        <f t="shared" ca="1" si="33"/>
        <v>No</v>
      </c>
      <c r="N2155" s="26">
        <f>YEAR(Table1[[#This Row],[Joining Date]])</f>
        <v>2021</v>
      </c>
      <c r="O2155" s="46">
        <f>MONTH(Table1[[#This Row],[Joining Date]])</f>
        <v>7</v>
      </c>
      <c r="P2155" s="26">
        <f ca="1">NETWORKDAYS(Table1[[#This Row],[Joining Date]],TODAY())</f>
        <v>1283</v>
      </c>
      <c r="Q2155" s="26" t="str">
        <f>LEFT(Table1[[#This Row],[Department]],5)&amp;"-"&amp;RIGHT(Table1[[#This Row],[Employee ID]],3)</f>
        <v>HR-817</v>
      </c>
      <c r="R2155" s="26" t="str">
        <f>LEFT(Table1[[#This Row],[Department]],3)</f>
        <v>HR</v>
      </c>
      <c r="S2155" s="37">
        <f>_xlfn.XLOOKUP(Table1[[#This Row],[City]],Table2[City],Table2[Bonus %])</f>
        <v>5</v>
      </c>
      <c r="U2155" s="48" t="str">
        <v xml:space="preserve">Priya </v>
      </c>
      <c r="V2155" s="48" t="str">
        <v>Reddy</v>
      </c>
    </row>
    <row r="2156" spans="1:22" x14ac:dyDescent="0.35">
      <c r="A2156" s="7" t="s">
        <v>3800</v>
      </c>
      <c r="B2156" s="40" t="str">
        <f>LEFT(Table1[[#This Row],[Employee Name]],FIND(" ",Table1[[#This Row],[Employee Name]]))</f>
        <v xml:space="preserve">Ishita </v>
      </c>
      <c r="C2156" s="40" t="str">
        <f>RIGHT(Table1[[#This Row],[Employee Name]],LEN(Table1[[#This Row],[Employee Name]])-FIND(" ",Table1[[#This Row],[Employee Name]]))</f>
        <v>Roy</v>
      </c>
      <c r="D2156" s="22">
        <f>Table1[[#This Row],[Basic Salary]]+Table1[[#This Row],[Bonus]]</f>
        <v>97027</v>
      </c>
      <c r="E2156" s="8">
        <v>77</v>
      </c>
      <c r="F2156" s="45">
        <v>81</v>
      </c>
      <c r="G2156" s="8" t="str" cm="1">
        <f t="array" ref="G2156">_xlfn.IFS(Table1[[#This Row],[Performance Score]]&gt;=80,"Excellent",Table1[[#This Row],[Performance Score]]&gt;=60,"Good",Table1[[#This Row],[Performance Score]]&gt;=40,"Need Improvement")</f>
        <v>Excellent</v>
      </c>
      <c r="H2156" s="29">
        <f>Table1[[#This Row],[Bonus]]/Table1[[#This Row],[Basic Salary]]</f>
        <v>0.26475572240471351</v>
      </c>
      <c r="I2156" s="8">
        <f ca="1">DATEDIF(Table1[[#This Row],[Date of Birth]],TODAY(),"y")</f>
        <v>33</v>
      </c>
      <c r="J2156" s="33">
        <v>45653</v>
      </c>
      <c r="K2156" s="33" t="str" cm="1">
        <f t="array" aca="1" ref="K2156" ca="1">_xlfn.IFS(L2156&lt;3,"Junior",L2156&lt;=7,"Mid-Level",L2156&gt;7,"Senior")</f>
        <v>Junior</v>
      </c>
      <c r="L2156" s="45">
        <f ca="1">INT(YEARFRAC(Table1[[#This Row],[Joining Date]],TODAY(),1))</f>
        <v>1</v>
      </c>
      <c r="M2156" s="25" t="str">
        <f t="shared" ca="1" si="33"/>
        <v>No</v>
      </c>
      <c r="N2156" s="25">
        <f>YEAR(Table1[[#This Row],[Joining Date]])</f>
        <v>2024</v>
      </c>
      <c r="O2156" s="45">
        <f>MONTH(Table1[[#This Row],[Joining Date]])</f>
        <v>12</v>
      </c>
      <c r="P2156" s="25">
        <f ca="1">NETWORKDAYS(Table1[[#This Row],[Joining Date]],TODAY())</f>
        <v>392</v>
      </c>
      <c r="Q2156" s="25" t="str">
        <f>LEFT(Table1[[#This Row],[Department]],5)&amp;"-"&amp;RIGHT(Table1[[#This Row],[Employee ID]],3)</f>
        <v>Finan-744</v>
      </c>
      <c r="R2156" s="25" t="str">
        <f>LEFT(Table1[[#This Row],[Department]],3)</f>
        <v>Fin</v>
      </c>
      <c r="S2156" s="36">
        <f>_xlfn.XLOOKUP(Table1[[#This Row],[City]],Table2[City],Table2[Bonus %])</f>
        <v>8</v>
      </c>
      <c r="U2156" s="48" t="str">
        <v xml:space="preserve">Ishita </v>
      </c>
      <c r="V2156" s="48" t="str">
        <v>Roy</v>
      </c>
    </row>
    <row r="2157" spans="1:22" x14ac:dyDescent="0.35">
      <c r="A2157" s="9" t="s">
        <v>2077</v>
      </c>
      <c r="B2157" s="41" t="str">
        <f>LEFT(Table1[[#This Row],[Employee Name]],FIND(" ",Table1[[#This Row],[Employee Name]]))</f>
        <v xml:space="preserve">Ishita </v>
      </c>
      <c r="C2157" s="41" t="str">
        <f>RIGHT(Table1[[#This Row],[Employee Name]],LEN(Table1[[#This Row],[Employee Name]])-FIND(" ",Table1[[#This Row],[Employee Name]]))</f>
        <v>Roy</v>
      </c>
      <c r="D2157" s="23">
        <f>Table1[[#This Row],[Basic Salary]]+Table1[[#This Row],[Bonus]]</f>
        <v>97019</v>
      </c>
      <c r="E2157" s="10">
        <v>71</v>
      </c>
      <c r="F2157" s="46">
        <v>57</v>
      </c>
      <c r="G2157" s="10" t="str" cm="1">
        <f t="array" ref="G2157">_xlfn.IFS(Table1[[#This Row],[Performance Score]]&gt;=80,"Excellent",Table1[[#This Row],[Performance Score]]&gt;=60,"Good",Table1[[#This Row],[Performance Score]]&gt;=40,"Need Improvement")</f>
        <v>Need Improvement</v>
      </c>
      <c r="H2157" s="30">
        <f>Table1[[#This Row],[Bonus]]/Table1[[#This Row],[Basic Salary]]</f>
        <v>0.20217340123663308</v>
      </c>
      <c r="I2157" s="10">
        <f ca="1">DATEDIF(Table1[[#This Row],[Date of Birth]],TODAY(),"y")</f>
        <v>43</v>
      </c>
      <c r="J2157" s="34">
        <v>44111</v>
      </c>
      <c r="K2157" s="33" t="str" cm="1">
        <f t="array" aca="1" ref="K2157" ca="1">_xlfn.IFS(L2157&lt;3,"Junior",L2157&lt;=7,"Mid-Level",L2157&gt;7,"Senior")</f>
        <v>Mid-Level</v>
      </c>
      <c r="L2157" s="46">
        <f ca="1">INT(YEARFRAC(Table1[[#This Row],[Joining Date]],TODAY(),1))</f>
        <v>5</v>
      </c>
      <c r="M2157" s="25" t="str">
        <f t="shared" ca="1" si="33"/>
        <v>No</v>
      </c>
      <c r="N2157" s="26">
        <f>YEAR(Table1[[#This Row],[Joining Date]])</f>
        <v>2020</v>
      </c>
      <c r="O2157" s="46">
        <f>MONTH(Table1[[#This Row],[Joining Date]])</f>
        <v>10</v>
      </c>
      <c r="P2157" s="26">
        <f ca="1">NETWORKDAYS(Table1[[#This Row],[Joining Date]],TODAY())</f>
        <v>1494</v>
      </c>
      <c r="Q2157" s="26" t="str">
        <f>LEFT(Table1[[#This Row],[Department]],5)&amp;"-"&amp;RIGHT(Table1[[#This Row],[Employee ID]],3)</f>
        <v>Opera-021</v>
      </c>
      <c r="R2157" s="26" t="str">
        <f>LEFT(Table1[[#This Row],[Department]],3)</f>
        <v>Ope</v>
      </c>
      <c r="S2157" s="37">
        <f>_xlfn.XLOOKUP(Table1[[#This Row],[City]],Table2[City],Table2[Bonus %])</f>
        <v>6</v>
      </c>
      <c r="U2157" s="48" t="str">
        <v xml:space="preserve">Ishita </v>
      </c>
      <c r="V2157" s="48" t="str">
        <v>Roy</v>
      </c>
    </row>
    <row r="2158" spans="1:22" x14ac:dyDescent="0.35">
      <c r="A2158" s="7" t="s">
        <v>817</v>
      </c>
      <c r="B2158" s="40" t="str">
        <f>LEFT(Table1[[#This Row],[Employee Name]],FIND(" ",Table1[[#This Row],[Employee Name]]))</f>
        <v xml:space="preserve">Kavya </v>
      </c>
      <c r="C2158" s="40" t="str">
        <f>RIGHT(Table1[[#This Row],[Employee Name]],LEN(Table1[[#This Row],[Employee Name]])-FIND(" ",Table1[[#This Row],[Employee Name]]))</f>
        <v>Nair</v>
      </c>
      <c r="D2158" s="22">
        <f>Table1[[#This Row],[Basic Salary]]+Table1[[#This Row],[Bonus]]</f>
        <v>96969</v>
      </c>
      <c r="E2158" s="8">
        <v>67</v>
      </c>
      <c r="F2158" s="45">
        <v>76</v>
      </c>
      <c r="G2158" s="8" t="str" cm="1">
        <f t="array" ref="G2158">_xlfn.IFS(Table1[[#This Row],[Performance Score]]&gt;=80,"Excellent",Table1[[#This Row],[Performance Score]]&gt;=60,"Good",Table1[[#This Row],[Performance Score]]&gt;=40,"Need Improvement")</f>
        <v>Good</v>
      </c>
      <c r="H2158" s="29">
        <f>Table1[[#This Row],[Bonus]]/Table1[[#This Row],[Basic Salary]]</f>
        <v>0.27595826151032277</v>
      </c>
      <c r="I2158" s="8">
        <f ca="1">DATEDIF(Table1[[#This Row],[Date of Birth]],TODAY(),"y")</f>
        <v>14</v>
      </c>
      <c r="J2158" s="33">
        <v>43284</v>
      </c>
      <c r="K2158" s="33" t="str" cm="1">
        <f t="array" aca="1" ref="K2158" ca="1">_xlfn.IFS(L2158&lt;3,"Junior",L2158&lt;=7,"Mid-Level",L2158&gt;7,"Senior")</f>
        <v>Mid-Level</v>
      </c>
      <c r="L2158" s="45">
        <f ca="1">INT(YEARFRAC(Table1[[#This Row],[Joining Date]],TODAY(),1))</f>
        <v>7</v>
      </c>
      <c r="M2158" s="25" t="str">
        <f t="shared" ca="1" si="33"/>
        <v>Yes</v>
      </c>
      <c r="N2158" s="25">
        <f>YEAR(Table1[[#This Row],[Joining Date]])</f>
        <v>2018</v>
      </c>
      <c r="O2158" s="45">
        <f>MONTH(Table1[[#This Row],[Joining Date]])</f>
        <v>7</v>
      </c>
      <c r="P2158" s="25">
        <f ca="1">NETWORKDAYS(Table1[[#This Row],[Joining Date]],TODAY())</f>
        <v>2085</v>
      </c>
      <c r="Q2158" s="25" t="str">
        <f>LEFT(Table1[[#This Row],[Department]],5)&amp;"-"&amp;RIGHT(Table1[[#This Row],[Employee ID]],3)</f>
        <v>IT-761</v>
      </c>
      <c r="R2158" s="25" t="str">
        <f>LEFT(Table1[[#This Row],[Department]],3)</f>
        <v>IT</v>
      </c>
      <c r="S2158" s="36">
        <f>_xlfn.XLOOKUP(Table1[[#This Row],[City]],Table2[City],Table2[Bonus %])</f>
        <v>6</v>
      </c>
      <c r="U2158" s="48" t="str">
        <v xml:space="preserve">Kavya </v>
      </c>
      <c r="V2158" s="48" t="str">
        <v>Nair</v>
      </c>
    </row>
    <row r="2159" spans="1:22" x14ac:dyDescent="0.35">
      <c r="A2159" s="9" t="s">
        <v>3339</v>
      </c>
      <c r="B2159" s="41" t="str">
        <f>LEFT(Table1[[#This Row],[Employee Name]],FIND(" ",Table1[[#This Row],[Employee Name]]))</f>
        <v xml:space="preserve">Sneha </v>
      </c>
      <c r="C2159" s="41" t="str">
        <f>RIGHT(Table1[[#This Row],[Employee Name]],LEN(Table1[[#This Row],[Employee Name]])-FIND(" ",Table1[[#This Row],[Employee Name]]))</f>
        <v>Iyer</v>
      </c>
      <c r="D2159" s="23">
        <f>Table1[[#This Row],[Basic Salary]]+Table1[[#This Row],[Bonus]]</f>
        <v>96950</v>
      </c>
      <c r="E2159" s="10">
        <v>82</v>
      </c>
      <c r="F2159" s="46">
        <v>66</v>
      </c>
      <c r="G2159" s="10" t="str" cm="1">
        <f t="array" ref="G2159">_xlfn.IFS(Table1[[#This Row],[Performance Score]]&gt;=80,"Excellent",Table1[[#This Row],[Performance Score]]&gt;=60,"Good",Table1[[#This Row],[Performance Score]]&gt;=40,"Need Improvement")</f>
        <v>Good</v>
      </c>
      <c r="H2159" s="30">
        <f>Table1[[#This Row],[Bonus]]/Table1[[#This Row],[Basic Salary]]</f>
        <v>0.13999811862094916</v>
      </c>
      <c r="I2159" s="10">
        <f ca="1">DATEDIF(Table1[[#This Row],[Date of Birth]],TODAY(),"y")</f>
        <v>37</v>
      </c>
      <c r="J2159" s="34">
        <v>44594</v>
      </c>
      <c r="K2159" s="33" t="str" cm="1">
        <f t="array" aca="1" ref="K2159" ca="1">_xlfn.IFS(L2159&lt;3,"Junior",L2159&lt;=7,"Mid-Level",L2159&gt;7,"Senior")</f>
        <v>Mid-Level</v>
      </c>
      <c r="L2159" s="46">
        <f ca="1">INT(YEARFRAC(Table1[[#This Row],[Joining Date]],TODAY(),1))</f>
        <v>4</v>
      </c>
      <c r="M2159" s="25" t="str">
        <f t="shared" ca="1" si="33"/>
        <v>No</v>
      </c>
      <c r="N2159" s="26">
        <f>YEAR(Table1[[#This Row],[Joining Date]])</f>
        <v>2022</v>
      </c>
      <c r="O2159" s="46">
        <f>MONTH(Table1[[#This Row],[Joining Date]])</f>
        <v>2</v>
      </c>
      <c r="P2159" s="26">
        <f ca="1">NETWORKDAYS(Table1[[#This Row],[Joining Date]],TODAY())</f>
        <v>1149</v>
      </c>
      <c r="Q2159" s="26" t="str">
        <f>LEFT(Table1[[#This Row],[Department]],5)&amp;"-"&amp;RIGHT(Table1[[#This Row],[Employee ID]],3)</f>
        <v>IT-283</v>
      </c>
      <c r="R2159" s="26" t="str">
        <f>LEFT(Table1[[#This Row],[Department]],3)</f>
        <v>IT</v>
      </c>
      <c r="S2159" s="37">
        <f>_xlfn.XLOOKUP(Table1[[#This Row],[City]],Table2[City],Table2[Bonus %])</f>
        <v>6</v>
      </c>
      <c r="U2159" s="48" t="str">
        <v xml:space="preserve">Sneha </v>
      </c>
      <c r="V2159" s="48" t="str">
        <v>Iyer</v>
      </c>
    </row>
    <row r="2160" spans="1:22" x14ac:dyDescent="0.35">
      <c r="A2160" s="7" t="s">
        <v>977</v>
      </c>
      <c r="B2160" s="40" t="str">
        <f>LEFT(Table1[[#This Row],[Employee Name]],FIND(" ",Table1[[#This Row],[Employee Name]]))</f>
        <v xml:space="preserve">Nisha </v>
      </c>
      <c r="C2160" s="40" t="str">
        <f>RIGHT(Table1[[#This Row],[Employee Name]],LEN(Table1[[#This Row],[Employee Name]])-FIND(" ",Table1[[#This Row],[Employee Name]]))</f>
        <v>Kapoor</v>
      </c>
      <c r="D2160" s="22">
        <f>Table1[[#This Row],[Basic Salary]]+Table1[[#This Row],[Bonus]]</f>
        <v>96935</v>
      </c>
      <c r="E2160" s="8">
        <v>85</v>
      </c>
      <c r="F2160" s="45">
        <v>53</v>
      </c>
      <c r="G2160" s="8" t="str" cm="1">
        <f t="array" ref="G2160">_xlfn.IFS(Table1[[#This Row],[Performance Score]]&gt;=80,"Excellent",Table1[[#This Row],[Performance Score]]&gt;=60,"Good",Table1[[#This Row],[Performance Score]]&gt;=40,"Need Improvement")</f>
        <v>Need Improvement</v>
      </c>
      <c r="H2160" s="29">
        <f>Table1[[#This Row],[Bonus]]/Table1[[#This Row],[Basic Salary]]</f>
        <v>0.15049551955373569</v>
      </c>
      <c r="I2160" s="8">
        <f ca="1">DATEDIF(Table1[[#This Row],[Date of Birth]],TODAY(),"y")</f>
        <v>37</v>
      </c>
      <c r="J2160" s="33">
        <v>45670</v>
      </c>
      <c r="K2160" s="33" t="str" cm="1">
        <f t="array" aca="1" ref="K2160" ca="1">_xlfn.IFS(L2160&lt;3,"Junior",L2160&lt;=7,"Mid-Level",L2160&gt;7,"Senior")</f>
        <v>Junior</v>
      </c>
      <c r="L2160" s="45">
        <f ca="1">INT(YEARFRAC(Table1[[#This Row],[Joining Date]],TODAY(),1))</f>
        <v>1</v>
      </c>
      <c r="M2160" s="25" t="str">
        <f t="shared" ca="1" si="33"/>
        <v>No</v>
      </c>
      <c r="N2160" s="25">
        <f>YEAR(Table1[[#This Row],[Joining Date]])</f>
        <v>2025</v>
      </c>
      <c r="O2160" s="45">
        <f>MONTH(Table1[[#This Row],[Joining Date]])</f>
        <v>1</v>
      </c>
      <c r="P2160" s="25">
        <f ca="1">NETWORKDAYS(Table1[[#This Row],[Joining Date]],TODAY())</f>
        <v>381</v>
      </c>
      <c r="Q2160" s="25" t="str">
        <f>LEFT(Table1[[#This Row],[Department]],5)&amp;"-"&amp;RIGHT(Table1[[#This Row],[Employee ID]],3)</f>
        <v>Finan-921</v>
      </c>
      <c r="R2160" s="25" t="str">
        <f>LEFT(Table1[[#This Row],[Department]],3)</f>
        <v>Fin</v>
      </c>
      <c r="S2160" s="36">
        <f>_xlfn.XLOOKUP(Table1[[#This Row],[City]],Table2[City],Table2[Bonus %])</f>
        <v>6</v>
      </c>
      <c r="U2160" s="48" t="str">
        <v xml:space="preserve">Nisha </v>
      </c>
      <c r="V2160" s="48" t="str">
        <v>Kapoor</v>
      </c>
    </row>
    <row r="2161" spans="1:22" x14ac:dyDescent="0.35">
      <c r="A2161" s="9" t="s">
        <v>3791</v>
      </c>
      <c r="B2161" s="41" t="str">
        <f>LEFT(Table1[[#This Row],[Employee Name]],FIND(" ",Table1[[#This Row],[Employee Name]]))</f>
        <v xml:space="preserve">Gayathri </v>
      </c>
      <c r="C2161" s="41" t="str">
        <f>RIGHT(Table1[[#This Row],[Employee Name]],LEN(Table1[[#This Row],[Employee Name]])-FIND(" ",Table1[[#This Row],[Employee Name]]))</f>
        <v>Iyer</v>
      </c>
      <c r="D2161" s="23">
        <f>Table1[[#This Row],[Basic Salary]]+Table1[[#This Row],[Bonus]]</f>
        <v>96934</v>
      </c>
      <c r="E2161" s="10">
        <v>75</v>
      </c>
      <c r="F2161" s="46">
        <v>57</v>
      </c>
      <c r="G2161" s="10" t="str" cm="1">
        <f t="array" ref="G2161">_xlfn.IFS(Table1[[#This Row],[Performance Score]]&gt;=80,"Excellent",Table1[[#This Row],[Performance Score]]&gt;=60,"Good",Table1[[#This Row],[Performance Score]]&gt;=40,"Need Improvement")</f>
        <v>Need Improvement</v>
      </c>
      <c r="H2161" s="30">
        <f>Table1[[#This Row],[Bonus]]/Table1[[#This Row],[Basic Salary]]</f>
        <v>0.3586846826642745</v>
      </c>
      <c r="I2161" s="10">
        <f ca="1">DATEDIF(Table1[[#This Row],[Date of Birth]],TODAY(),"y")</f>
        <v>30</v>
      </c>
      <c r="J2161" s="34">
        <v>42325</v>
      </c>
      <c r="K2161" s="33" t="str" cm="1">
        <f t="array" aca="1" ref="K2161" ca="1">_xlfn.IFS(L2161&lt;3,"Junior",L2161&lt;=7,"Mid-Level",L2161&gt;7,"Senior")</f>
        <v>Senior</v>
      </c>
      <c r="L2161" s="46">
        <f ca="1">INT(YEARFRAC(Table1[[#This Row],[Joining Date]],TODAY(),1))</f>
        <v>10</v>
      </c>
      <c r="M2161" s="25" t="str">
        <f t="shared" ca="1" si="33"/>
        <v>Yes</v>
      </c>
      <c r="N2161" s="26">
        <f>YEAR(Table1[[#This Row],[Joining Date]])</f>
        <v>2015</v>
      </c>
      <c r="O2161" s="46">
        <f>MONTH(Table1[[#This Row],[Joining Date]])</f>
        <v>11</v>
      </c>
      <c r="P2161" s="26">
        <f ca="1">NETWORKDAYS(Table1[[#This Row],[Joining Date]],TODAY())</f>
        <v>2770</v>
      </c>
      <c r="Q2161" s="26" t="str">
        <f>LEFT(Table1[[#This Row],[Department]],5)&amp;"-"&amp;RIGHT(Table1[[#This Row],[Employee ID]],3)</f>
        <v>IT-735</v>
      </c>
      <c r="R2161" s="26" t="str">
        <f>LEFT(Table1[[#This Row],[Department]],3)</f>
        <v>IT</v>
      </c>
      <c r="S2161" s="37">
        <f>_xlfn.XLOOKUP(Table1[[#This Row],[City]],Table2[City],Table2[Bonus %])</f>
        <v>5</v>
      </c>
      <c r="U2161" s="48" t="str">
        <v xml:space="preserve">Gayathri </v>
      </c>
      <c r="V2161" s="48" t="str">
        <v>Iyer</v>
      </c>
    </row>
    <row r="2162" spans="1:22" x14ac:dyDescent="0.35">
      <c r="A2162" s="7" t="s">
        <v>3331</v>
      </c>
      <c r="B2162" s="40" t="str">
        <f>LEFT(Table1[[#This Row],[Employee Name]],FIND(" ",Table1[[#This Row],[Employee Name]]))</f>
        <v xml:space="preserve">Arjun </v>
      </c>
      <c r="C2162" s="40" t="str">
        <f>RIGHT(Table1[[#This Row],[Employee Name]],LEN(Table1[[#This Row],[Employee Name]])-FIND(" ",Table1[[#This Row],[Employee Name]]))</f>
        <v>Mehta</v>
      </c>
      <c r="D2162" s="22">
        <f>Table1[[#This Row],[Basic Salary]]+Table1[[#This Row],[Bonus]]</f>
        <v>96931</v>
      </c>
      <c r="E2162" s="8">
        <v>82</v>
      </c>
      <c r="F2162" s="45">
        <v>82</v>
      </c>
      <c r="G2162" s="8" t="str" cm="1">
        <f t="array" ref="G2162">_xlfn.IFS(Table1[[#This Row],[Performance Score]]&gt;=80,"Excellent",Table1[[#This Row],[Performance Score]]&gt;=60,"Good",Table1[[#This Row],[Performance Score]]&gt;=40,"Need Improvement")</f>
        <v>Excellent</v>
      </c>
      <c r="H2162" s="29">
        <f>Table1[[#This Row],[Bonus]]/Table1[[#This Row],[Basic Salary]]</f>
        <v>0.28358228719741513</v>
      </c>
      <c r="I2162" s="8">
        <f ca="1">DATEDIF(Table1[[#This Row],[Date of Birth]],TODAY(),"y")</f>
        <v>16</v>
      </c>
      <c r="J2162" s="33">
        <v>44308</v>
      </c>
      <c r="K2162" s="33" t="str" cm="1">
        <f t="array" aca="1" ref="K2162" ca="1">_xlfn.IFS(L2162&lt;3,"Junior",L2162&lt;=7,"Mid-Level",L2162&gt;7,"Senior")</f>
        <v>Mid-Level</v>
      </c>
      <c r="L2162" s="45">
        <f ca="1">INT(YEARFRAC(Table1[[#This Row],[Joining Date]],TODAY(),1))</f>
        <v>5</v>
      </c>
      <c r="M2162" s="25" t="str">
        <f t="shared" ca="1" si="33"/>
        <v>No</v>
      </c>
      <c r="N2162" s="25">
        <f>YEAR(Table1[[#This Row],[Joining Date]])</f>
        <v>2021</v>
      </c>
      <c r="O2162" s="45">
        <f>MONTH(Table1[[#This Row],[Joining Date]])</f>
        <v>4</v>
      </c>
      <c r="P2162" s="25">
        <f ca="1">NETWORKDAYS(Table1[[#This Row],[Joining Date]],TODAY())</f>
        <v>1353</v>
      </c>
      <c r="Q2162" s="25" t="str">
        <f>LEFT(Table1[[#This Row],[Department]],5)&amp;"-"&amp;RIGHT(Table1[[#This Row],[Employee ID]],3)</f>
        <v>Sales-275</v>
      </c>
      <c r="R2162" s="25" t="str">
        <f>LEFT(Table1[[#This Row],[Department]],3)</f>
        <v>Sal</v>
      </c>
      <c r="S2162" s="36">
        <f>_xlfn.XLOOKUP(Table1[[#This Row],[City]],Table2[City],Table2[Bonus %])</f>
        <v>6</v>
      </c>
      <c r="U2162" s="48" t="str">
        <v xml:space="preserve">Arjun </v>
      </c>
      <c r="V2162" s="48" t="str">
        <v>Mehta</v>
      </c>
    </row>
    <row r="2163" spans="1:22" x14ac:dyDescent="0.35">
      <c r="A2163" s="9" t="s">
        <v>3494</v>
      </c>
      <c r="B2163" s="41" t="str">
        <f>LEFT(Table1[[#This Row],[Employee Name]],FIND(" ",Table1[[#This Row],[Employee Name]]))</f>
        <v xml:space="preserve">Gayathri </v>
      </c>
      <c r="C2163" s="41" t="str">
        <f>RIGHT(Table1[[#This Row],[Employee Name]],LEN(Table1[[#This Row],[Employee Name]])-FIND(" ",Table1[[#This Row],[Employee Name]]))</f>
        <v>Iyer</v>
      </c>
      <c r="D2163" s="23">
        <f>Table1[[#This Row],[Basic Salary]]+Table1[[#This Row],[Bonus]]</f>
        <v>96912</v>
      </c>
      <c r="E2163" s="10">
        <v>92</v>
      </c>
      <c r="F2163" s="46">
        <v>77</v>
      </c>
      <c r="G2163" s="10" t="str" cm="1">
        <f t="array" ref="G2163">_xlfn.IFS(Table1[[#This Row],[Performance Score]]&gt;=80,"Excellent",Table1[[#This Row],[Performance Score]]&gt;=60,"Good",Table1[[#This Row],[Performance Score]]&gt;=40,"Need Improvement")</f>
        <v>Good</v>
      </c>
      <c r="H2163" s="30">
        <f>Table1[[#This Row],[Bonus]]/Table1[[#This Row],[Basic Salary]]</f>
        <v>0.21246090329037909</v>
      </c>
      <c r="I2163" s="10">
        <f ca="1">DATEDIF(Table1[[#This Row],[Date of Birth]],TODAY(),"y")</f>
        <v>14</v>
      </c>
      <c r="J2163" s="34">
        <v>43708</v>
      </c>
      <c r="K2163" s="33" t="str" cm="1">
        <f t="array" aca="1" ref="K2163" ca="1">_xlfn.IFS(L2163&lt;3,"Junior",L2163&lt;=7,"Mid-Level",L2163&gt;7,"Senior")</f>
        <v>Mid-Level</v>
      </c>
      <c r="L2163" s="46">
        <f ca="1">INT(YEARFRAC(Table1[[#This Row],[Joining Date]],TODAY(),1))</f>
        <v>6</v>
      </c>
      <c r="M2163" s="25" t="str">
        <f t="shared" ca="1" si="33"/>
        <v>Yes</v>
      </c>
      <c r="N2163" s="26">
        <f>YEAR(Table1[[#This Row],[Joining Date]])</f>
        <v>2019</v>
      </c>
      <c r="O2163" s="46">
        <f>MONTH(Table1[[#This Row],[Joining Date]])</f>
        <v>8</v>
      </c>
      <c r="P2163" s="26">
        <f ca="1">NETWORKDAYS(Table1[[#This Row],[Joining Date]],TODAY())</f>
        <v>1781</v>
      </c>
      <c r="Q2163" s="26" t="str">
        <f>LEFT(Table1[[#This Row],[Department]],5)&amp;"-"&amp;RIGHT(Table1[[#This Row],[Employee ID]],3)</f>
        <v>Sales-438</v>
      </c>
      <c r="R2163" s="26" t="str">
        <f>LEFT(Table1[[#This Row],[Department]],3)</f>
        <v>Sal</v>
      </c>
      <c r="S2163" s="37">
        <f>_xlfn.XLOOKUP(Table1[[#This Row],[City]],Table2[City],Table2[Bonus %])</f>
        <v>6</v>
      </c>
      <c r="U2163" s="48" t="str">
        <v xml:space="preserve">Gayathri </v>
      </c>
      <c r="V2163" s="48" t="str">
        <v>Iyer</v>
      </c>
    </row>
    <row r="2164" spans="1:22" x14ac:dyDescent="0.35">
      <c r="A2164" s="7" t="s">
        <v>2194</v>
      </c>
      <c r="B2164" s="40" t="str">
        <f>LEFT(Table1[[#This Row],[Employee Name]],FIND(" ",Table1[[#This Row],[Employee Name]]))</f>
        <v xml:space="preserve">Vikram </v>
      </c>
      <c r="C2164" s="40" t="str">
        <f>RIGHT(Table1[[#This Row],[Employee Name]],LEN(Table1[[#This Row],[Employee Name]])-FIND(" ",Table1[[#This Row],[Employee Name]]))</f>
        <v>Singh</v>
      </c>
      <c r="D2164" s="22">
        <f>Table1[[#This Row],[Basic Salary]]+Table1[[#This Row],[Bonus]]</f>
        <v>96873</v>
      </c>
      <c r="E2164" s="8">
        <v>67</v>
      </c>
      <c r="F2164" s="45">
        <v>71</v>
      </c>
      <c r="G2164" s="8" t="str" cm="1">
        <f t="array" ref="G2164">_xlfn.IFS(Table1[[#This Row],[Performance Score]]&gt;=80,"Excellent",Table1[[#This Row],[Performance Score]]&gt;=60,"Good",Table1[[#This Row],[Performance Score]]&gt;=40,"Need Improvement")</f>
        <v>Good</v>
      </c>
      <c r="H2164" s="29">
        <f>Table1[[#This Row],[Bonus]]/Table1[[#This Row],[Basic Salary]]</f>
        <v>7.3016470796734637E-2</v>
      </c>
      <c r="I2164" s="8">
        <f ca="1">DATEDIF(Table1[[#This Row],[Date of Birth]],TODAY(),"y")</f>
        <v>16</v>
      </c>
      <c r="J2164" s="33">
        <v>44669</v>
      </c>
      <c r="K2164" s="33" t="str" cm="1">
        <f t="array" aca="1" ref="K2164" ca="1">_xlfn.IFS(L2164&lt;3,"Junior",L2164&lt;=7,"Mid-Level",L2164&gt;7,"Senior")</f>
        <v>Mid-Level</v>
      </c>
      <c r="L2164" s="45">
        <f ca="1">INT(YEARFRAC(Table1[[#This Row],[Joining Date]],TODAY(),1))</f>
        <v>4</v>
      </c>
      <c r="M2164" s="25" t="str">
        <f t="shared" ca="1" si="33"/>
        <v>No</v>
      </c>
      <c r="N2164" s="25">
        <f>YEAR(Table1[[#This Row],[Joining Date]])</f>
        <v>2022</v>
      </c>
      <c r="O2164" s="45">
        <f>MONTH(Table1[[#This Row],[Joining Date]])</f>
        <v>4</v>
      </c>
      <c r="P2164" s="25">
        <f ca="1">NETWORKDAYS(Table1[[#This Row],[Joining Date]],TODAY())</f>
        <v>1096</v>
      </c>
      <c r="Q2164" s="25" t="str">
        <f>LEFT(Table1[[#This Row],[Department]],5)&amp;"-"&amp;RIGHT(Table1[[#This Row],[Employee ID]],3)</f>
        <v>Suppo-138</v>
      </c>
      <c r="R2164" s="25" t="str">
        <f>LEFT(Table1[[#This Row],[Department]],3)</f>
        <v>Sup</v>
      </c>
      <c r="S2164" s="36">
        <f>_xlfn.XLOOKUP(Table1[[#This Row],[City]],Table2[City],Table2[Bonus %])</f>
        <v>7</v>
      </c>
      <c r="U2164" s="48" t="str">
        <v xml:space="preserve">Vikram </v>
      </c>
      <c r="V2164" s="48" t="str">
        <v>Singh</v>
      </c>
    </row>
    <row r="2165" spans="1:22" x14ac:dyDescent="0.35">
      <c r="A2165" s="9" t="s">
        <v>3721</v>
      </c>
      <c r="B2165" s="41" t="str">
        <f>LEFT(Table1[[#This Row],[Employee Name]],FIND(" ",Table1[[#This Row],[Employee Name]]))</f>
        <v xml:space="preserve">Karan </v>
      </c>
      <c r="C2165" s="41" t="str">
        <f>RIGHT(Table1[[#This Row],[Employee Name]],LEN(Table1[[#This Row],[Employee Name]])-FIND(" ",Table1[[#This Row],[Employee Name]]))</f>
        <v>Malhotra</v>
      </c>
      <c r="D2165" s="23">
        <f>Table1[[#This Row],[Basic Salary]]+Table1[[#This Row],[Bonus]]</f>
        <v>96870</v>
      </c>
      <c r="E2165" s="10">
        <v>86</v>
      </c>
      <c r="F2165" s="46">
        <v>92</v>
      </c>
      <c r="G2165" s="10" t="str" cm="1">
        <f t="array" ref="G2165">_xlfn.IFS(Table1[[#This Row],[Performance Score]]&gt;=80,"Excellent",Table1[[#This Row],[Performance Score]]&gt;=60,"Good",Table1[[#This Row],[Performance Score]]&gt;=40,"Need Improvement")</f>
        <v>Excellent</v>
      </c>
      <c r="H2165" s="30">
        <f>Table1[[#This Row],[Bonus]]/Table1[[#This Row],[Basic Salary]]</f>
        <v>6.7649781774897499E-2</v>
      </c>
      <c r="I2165" s="10">
        <f ca="1">DATEDIF(Table1[[#This Row],[Date of Birth]],TODAY(),"y")</f>
        <v>31</v>
      </c>
      <c r="J2165" s="34">
        <v>45329</v>
      </c>
      <c r="K2165" s="33" t="str" cm="1">
        <f t="array" aca="1" ref="K2165" ca="1">_xlfn.IFS(L2165&lt;3,"Junior",L2165&lt;=7,"Mid-Level",L2165&gt;7,"Senior")</f>
        <v>Junior</v>
      </c>
      <c r="L2165" s="46">
        <f ca="1">INT(YEARFRAC(Table1[[#This Row],[Joining Date]],TODAY(),1))</f>
        <v>2</v>
      </c>
      <c r="M2165" s="25" t="str">
        <f t="shared" ca="1" si="33"/>
        <v>No</v>
      </c>
      <c r="N2165" s="26">
        <f>YEAR(Table1[[#This Row],[Joining Date]])</f>
        <v>2024</v>
      </c>
      <c r="O2165" s="46">
        <f>MONTH(Table1[[#This Row],[Joining Date]])</f>
        <v>2</v>
      </c>
      <c r="P2165" s="26">
        <f ca="1">NETWORKDAYS(Table1[[#This Row],[Joining Date]],TODAY())</f>
        <v>624</v>
      </c>
      <c r="Q2165" s="26" t="str">
        <f>LEFT(Table1[[#This Row],[Department]],5)&amp;"-"&amp;RIGHT(Table1[[#This Row],[Employee ID]],3)</f>
        <v>Opera-665</v>
      </c>
      <c r="R2165" s="26" t="str">
        <f>LEFT(Table1[[#This Row],[Department]],3)</f>
        <v>Ope</v>
      </c>
      <c r="S2165" s="37">
        <f>_xlfn.XLOOKUP(Table1[[#This Row],[City]],Table2[City],Table2[Bonus %])</f>
        <v>7</v>
      </c>
      <c r="U2165" s="48" t="str">
        <v xml:space="preserve">Karan </v>
      </c>
      <c r="V2165" s="48" t="str">
        <v>Malhotra</v>
      </c>
    </row>
    <row r="2166" spans="1:22" x14ac:dyDescent="0.35">
      <c r="A2166" s="7" t="s">
        <v>1624</v>
      </c>
      <c r="B2166" s="40" t="str">
        <f>LEFT(Table1[[#This Row],[Employee Name]],FIND(" ",Table1[[#This Row],[Employee Name]]))</f>
        <v xml:space="preserve">Arjun </v>
      </c>
      <c r="C2166" s="40" t="str">
        <f>RIGHT(Table1[[#This Row],[Employee Name]],LEN(Table1[[#This Row],[Employee Name]])-FIND(" ",Table1[[#This Row],[Employee Name]]))</f>
        <v>Mehta</v>
      </c>
      <c r="D2166" s="22">
        <f>Table1[[#This Row],[Basic Salary]]+Table1[[#This Row],[Bonus]]</f>
        <v>96814</v>
      </c>
      <c r="E2166" s="8">
        <v>77</v>
      </c>
      <c r="F2166" s="45">
        <v>61</v>
      </c>
      <c r="G2166" s="8" t="str" cm="1">
        <f t="array" ref="G2166">_xlfn.IFS(Table1[[#This Row],[Performance Score]]&gt;=80,"Excellent",Table1[[#This Row],[Performance Score]]&gt;=60,"Good",Table1[[#This Row],[Performance Score]]&gt;=40,"Need Improvement")</f>
        <v>Good</v>
      </c>
      <c r="H2166" s="29">
        <f>Table1[[#This Row],[Bonus]]/Table1[[#This Row],[Basic Salary]]</f>
        <v>0.11404669574122872</v>
      </c>
      <c r="I2166" s="8">
        <f ca="1">DATEDIF(Table1[[#This Row],[Date of Birth]],TODAY(),"y")</f>
        <v>28</v>
      </c>
      <c r="J2166" s="33">
        <v>42072</v>
      </c>
      <c r="K2166" s="33" t="str" cm="1">
        <f t="array" aca="1" ref="K2166" ca="1">_xlfn.IFS(L2166&lt;3,"Junior",L2166&lt;=7,"Mid-Level",L2166&gt;7,"Senior")</f>
        <v>Senior</v>
      </c>
      <c r="L2166" s="45">
        <f ca="1">INT(YEARFRAC(Table1[[#This Row],[Joining Date]],TODAY(),1))</f>
        <v>11</v>
      </c>
      <c r="M2166" s="25" t="str">
        <f t="shared" ca="1" si="33"/>
        <v>Yes</v>
      </c>
      <c r="N2166" s="25">
        <f>YEAR(Table1[[#This Row],[Joining Date]])</f>
        <v>2015</v>
      </c>
      <c r="O2166" s="45">
        <f>MONTH(Table1[[#This Row],[Joining Date]])</f>
        <v>3</v>
      </c>
      <c r="P2166" s="25">
        <f ca="1">NETWORKDAYS(Table1[[#This Row],[Joining Date]],TODAY())</f>
        <v>2951</v>
      </c>
      <c r="Q2166" s="25" t="str">
        <f>LEFT(Table1[[#This Row],[Department]],5)&amp;"-"&amp;RIGHT(Table1[[#This Row],[Employee ID]],3)</f>
        <v>Finan-568</v>
      </c>
      <c r="R2166" s="25" t="str">
        <f>LEFT(Table1[[#This Row],[Department]],3)</f>
        <v>Fin</v>
      </c>
      <c r="S2166" s="36">
        <f>_xlfn.XLOOKUP(Table1[[#This Row],[City]],Table2[City],Table2[Bonus %])</f>
        <v>7</v>
      </c>
      <c r="U2166" s="48" t="str">
        <v xml:space="preserve">Arjun </v>
      </c>
      <c r="V2166" s="48" t="str">
        <v>Mehta</v>
      </c>
    </row>
    <row r="2167" spans="1:22" x14ac:dyDescent="0.35">
      <c r="A2167" s="9" t="s">
        <v>3216</v>
      </c>
      <c r="B2167" s="41" t="str">
        <f>LEFT(Table1[[#This Row],[Employee Name]],FIND(" ",Table1[[#This Row],[Employee Name]]))</f>
        <v xml:space="preserve">Aditya </v>
      </c>
      <c r="C2167" s="41" t="str">
        <f>RIGHT(Table1[[#This Row],[Employee Name]],LEN(Table1[[#This Row],[Employee Name]])-FIND(" ",Table1[[#This Row],[Employee Name]]))</f>
        <v>Kapoor</v>
      </c>
      <c r="D2167" s="23">
        <f>Table1[[#This Row],[Basic Salary]]+Table1[[#This Row],[Bonus]]</f>
        <v>96811</v>
      </c>
      <c r="E2167" s="10">
        <v>75</v>
      </c>
      <c r="F2167" s="46">
        <v>82</v>
      </c>
      <c r="G2167" s="10" t="str" cm="1">
        <f t="array" ref="G2167">_xlfn.IFS(Table1[[#This Row],[Performance Score]]&gt;=80,"Excellent",Table1[[#This Row],[Performance Score]]&gt;=60,"Good",Table1[[#This Row],[Performance Score]]&gt;=40,"Need Improvement")</f>
        <v>Excellent</v>
      </c>
      <c r="H2167" s="30">
        <f>Table1[[#This Row],[Bonus]]/Table1[[#This Row],[Basic Salary]]</f>
        <v>0.32868985204907908</v>
      </c>
      <c r="I2167" s="10">
        <f ca="1">DATEDIF(Table1[[#This Row],[Date of Birth]],TODAY(),"y")</f>
        <v>41</v>
      </c>
      <c r="J2167" s="34">
        <v>42644</v>
      </c>
      <c r="K2167" s="33" t="str" cm="1">
        <f t="array" aca="1" ref="K2167" ca="1">_xlfn.IFS(L2167&lt;3,"Junior",L2167&lt;=7,"Mid-Level",L2167&gt;7,"Senior")</f>
        <v>Senior</v>
      </c>
      <c r="L2167" s="46">
        <f ca="1">INT(YEARFRAC(Table1[[#This Row],[Joining Date]],TODAY(),1))</f>
        <v>9</v>
      </c>
      <c r="M2167" s="25" t="str">
        <f t="shared" ca="1" si="33"/>
        <v>Yes</v>
      </c>
      <c r="N2167" s="26">
        <f>YEAR(Table1[[#This Row],[Joining Date]])</f>
        <v>2016</v>
      </c>
      <c r="O2167" s="46">
        <f>MONTH(Table1[[#This Row],[Joining Date]])</f>
        <v>10</v>
      </c>
      <c r="P2167" s="26">
        <f ca="1">NETWORKDAYS(Table1[[#This Row],[Joining Date]],TODAY())</f>
        <v>2541</v>
      </c>
      <c r="Q2167" s="26" t="str">
        <f>LEFT(Table1[[#This Row],[Department]],5)&amp;"-"&amp;RIGHT(Table1[[#This Row],[Employee ID]],3)</f>
        <v>IT-160</v>
      </c>
      <c r="R2167" s="26" t="str">
        <f>LEFT(Table1[[#This Row],[Department]],3)</f>
        <v>IT</v>
      </c>
      <c r="S2167" s="37">
        <f>_xlfn.XLOOKUP(Table1[[#This Row],[City]],Table2[City],Table2[Bonus %])</f>
        <v>4</v>
      </c>
      <c r="U2167" s="48" t="str">
        <v xml:space="preserve">Aditya </v>
      </c>
      <c r="V2167" s="48" t="str">
        <v>Kapoor</v>
      </c>
    </row>
    <row r="2168" spans="1:22" x14ac:dyDescent="0.35">
      <c r="A2168" s="7" t="s">
        <v>2255</v>
      </c>
      <c r="B2168" s="40" t="str">
        <f>LEFT(Table1[[#This Row],[Employee Name]],FIND(" ",Table1[[#This Row],[Employee Name]]))</f>
        <v xml:space="preserve">Arjun </v>
      </c>
      <c r="C2168" s="40" t="str">
        <f>RIGHT(Table1[[#This Row],[Employee Name]],LEN(Table1[[#This Row],[Employee Name]])-FIND(" ",Table1[[#This Row],[Employee Name]]))</f>
        <v>Mehta</v>
      </c>
      <c r="D2168" s="22">
        <f>Table1[[#This Row],[Basic Salary]]+Table1[[#This Row],[Bonus]]</f>
        <v>96802</v>
      </c>
      <c r="E2168" s="8">
        <v>64</v>
      </c>
      <c r="F2168" s="45">
        <v>69</v>
      </c>
      <c r="G2168" s="8" t="str" cm="1">
        <f t="array" ref="G2168">_xlfn.IFS(Table1[[#This Row],[Performance Score]]&gt;=80,"Excellent",Table1[[#This Row],[Performance Score]]&gt;=60,"Good",Table1[[#This Row],[Performance Score]]&gt;=40,"Need Improvement")</f>
        <v>Good</v>
      </c>
      <c r="H2168" s="29">
        <f>Table1[[#This Row],[Bonus]]/Table1[[#This Row],[Basic Salary]]</f>
        <v>0.17436824418590544</v>
      </c>
      <c r="I2168" s="8">
        <f ca="1">DATEDIF(Table1[[#This Row],[Date of Birth]],TODAY(),"y")</f>
        <v>24</v>
      </c>
      <c r="J2168" s="33">
        <v>45987</v>
      </c>
      <c r="K2168" s="33" t="str" cm="1">
        <f t="array" aca="1" ref="K2168" ca="1">_xlfn.IFS(L2168&lt;3,"Junior",L2168&lt;=7,"Mid-Level",L2168&gt;7,"Senior")</f>
        <v>Junior</v>
      </c>
      <c r="L2168" s="45">
        <f ca="1">INT(YEARFRAC(Table1[[#This Row],[Joining Date]],TODAY(),1))</f>
        <v>0</v>
      </c>
      <c r="M2168" s="25" t="str">
        <f t="shared" ca="1" si="33"/>
        <v>No</v>
      </c>
      <c r="N2168" s="25">
        <f>YEAR(Table1[[#This Row],[Joining Date]])</f>
        <v>2025</v>
      </c>
      <c r="O2168" s="45">
        <f>MONTH(Table1[[#This Row],[Joining Date]])</f>
        <v>11</v>
      </c>
      <c r="P2168" s="25">
        <f ca="1">NETWORKDAYS(Table1[[#This Row],[Joining Date]],TODAY())</f>
        <v>154</v>
      </c>
      <c r="Q2168" s="25" t="str">
        <f>LEFT(Table1[[#This Row],[Department]],5)&amp;"-"&amp;RIGHT(Table1[[#This Row],[Employee ID]],3)</f>
        <v>Marke-199</v>
      </c>
      <c r="R2168" s="25" t="str">
        <f>LEFT(Table1[[#This Row],[Department]],3)</f>
        <v>Mar</v>
      </c>
      <c r="S2168" s="36">
        <f>_xlfn.XLOOKUP(Table1[[#This Row],[City]],Table2[City],Table2[Bonus %])</f>
        <v>6</v>
      </c>
      <c r="U2168" s="48" t="str">
        <v xml:space="preserve">Arjun </v>
      </c>
      <c r="V2168" s="48" t="str">
        <v>Mehta</v>
      </c>
    </row>
    <row r="2169" spans="1:22" x14ac:dyDescent="0.35">
      <c r="A2169" s="9" t="s">
        <v>699</v>
      </c>
      <c r="B2169" s="41" t="str">
        <f>LEFT(Table1[[#This Row],[Employee Name]],FIND(" ",Table1[[#This Row],[Employee Name]]))</f>
        <v xml:space="preserve">Karan </v>
      </c>
      <c r="C2169" s="41" t="str">
        <f>RIGHT(Table1[[#This Row],[Employee Name]],LEN(Table1[[#This Row],[Employee Name]])-FIND(" ",Table1[[#This Row],[Employee Name]]))</f>
        <v>Malhotra</v>
      </c>
      <c r="D2169" s="23">
        <f>Table1[[#This Row],[Basic Salary]]+Table1[[#This Row],[Bonus]]</f>
        <v>96799</v>
      </c>
      <c r="E2169" s="10">
        <v>72</v>
      </c>
      <c r="F2169" s="46">
        <v>75</v>
      </c>
      <c r="G2169" s="10" t="str" cm="1">
        <f t="array" ref="G2169">_xlfn.IFS(Table1[[#This Row],[Performance Score]]&gt;=80,"Excellent",Table1[[#This Row],[Performance Score]]&gt;=60,"Good",Table1[[#This Row],[Performance Score]]&gt;=40,"Need Improvement")</f>
        <v>Good</v>
      </c>
      <c r="H2169" s="30">
        <f>Table1[[#This Row],[Bonus]]/Table1[[#This Row],[Basic Salary]]</f>
        <v>0.10954586093853878</v>
      </c>
      <c r="I2169" s="10">
        <f ca="1">DATEDIF(Table1[[#This Row],[Date of Birth]],TODAY(),"y")</f>
        <v>38</v>
      </c>
      <c r="J2169" s="34">
        <v>44718</v>
      </c>
      <c r="K2169" s="33" t="str" cm="1">
        <f t="array" aca="1" ref="K2169" ca="1">_xlfn.IFS(L2169&lt;3,"Junior",L2169&lt;=7,"Mid-Level",L2169&gt;7,"Senior")</f>
        <v>Mid-Level</v>
      </c>
      <c r="L2169" s="46">
        <f ca="1">INT(YEARFRAC(Table1[[#This Row],[Joining Date]],TODAY(),1))</f>
        <v>4</v>
      </c>
      <c r="M2169" s="25" t="str">
        <f t="shared" ca="1" si="33"/>
        <v>No</v>
      </c>
      <c r="N2169" s="26">
        <f>YEAR(Table1[[#This Row],[Joining Date]])</f>
        <v>2022</v>
      </c>
      <c r="O2169" s="46">
        <f>MONTH(Table1[[#This Row],[Joining Date]])</f>
        <v>6</v>
      </c>
      <c r="P2169" s="26">
        <f ca="1">NETWORKDAYS(Table1[[#This Row],[Joining Date]],TODAY())</f>
        <v>1061</v>
      </c>
      <c r="Q2169" s="26" t="str">
        <f>LEFT(Table1[[#This Row],[Department]],5)&amp;"-"&amp;RIGHT(Table1[[#This Row],[Employee ID]],3)</f>
        <v>Opera-643</v>
      </c>
      <c r="R2169" s="26" t="str">
        <f>LEFT(Table1[[#This Row],[Department]],3)</f>
        <v>Ope</v>
      </c>
      <c r="S2169" s="37">
        <f>_xlfn.XLOOKUP(Table1[[#This Row],[City]],Table2[City],Table2[Bonus %])</f>
        <v>8</v>
      </c>
      <c r="U2169" s="48" t="str">
        <v xml:space="preserve">Karan </v>
      </c>
      <c r="V2169" s="48" t="str">
        <v>Malhotra</v>
      </c>
    </row>
    <row r="2170" spans="1:22" x14ac:dyDescent="0.35">
      <c r="A2170" s="7" t="s">
        <v>4628</v>
      </c>
      <c r="B2170" s="40" t="str">
        <f>LEFT(Table1[[#This Row],[Employee Name]],FIND(" ",Table1[[#This Row],[Employee Name]]))</f>
        <v xml:space="preserve">Tarun </v>
      </c>
      <c r="C2170" s="40" t="str">
        <f>RIGHT(Table1[[#This Row],[Employee Name]],LEN(Table1[[#This Row],[Employee Name]])-FIND(" ",Table1[[#This Row],[Employee Name]]))</f>
        <v>Verma</v>
      </c>
      <c r="D2170" s="22">
        <f>Table1[[#This Row],[Basic Salary]]+Table1[[#This Row],[Bonus]]</f>
        <v>96774</v>
      </c>
      <c r="E2170" s="8">
        <v>88</v>
      </c>
      <c r="F2170" s="45">
        <v>55</v>
      </c>
      <c r="G2170" s="8" t="str" cm="1">
        <f t="array" ref="G2170">_xlfn.IFS(Table1[[#This Row],[Performance Score]]&gt;=80,"Excellent",Table1[[#This Row],[Performance Score]]&gt;=60,"Good",Table1[[#This Row],[Performance Score]]&gt;=40,"Need Improvement")</f>
        <v>Need Improvement</v>
      </c>
      <c r="H2170" s="29">
        <f>Table1[[#This Row],[Bonus]]/Table1[[#This Row],[Basic Salary]]</f>
        <v>0.11767627187157129</v>
      </c>
      <c r="I2170" s="8">
        <f ca="1">DATEDIF(Table1[[#This Row],[Date of Birth]],TODAY(),"y")</f>
        <v>28</v>
      </c>
      <c r="J2170" s="33">
        <v>42625</v>
      </c>
      <c r="K2170" s="33" t="str" cm="1">
        <f t="array" aca="1" ref="K2170" ca="1">_xlfn.IFS(L2170&lt;3,"Junior",L2170&lt;=7,"Mid-Level",L2170&gt;7,"Senior")</f>
        <v>Senior</v>
      </c>
      <c r="L2170" s="45">
        <f ca="1">INT(YEARFRAC(Table1[[#This Row],[Joining Date]],TODAY(),1))</f>
        <v>9</v>
      </c>
      <c r="M2170" s="25" t="str">
        <f t="shared" ca="1" si="33"/>
        <v>Yes</v>
      </c>
      <c r="N2170" s="25">
        <f>YEAR(Table1[[#This Row],[Joining Date]])</f>
        <v>2016</v>
      </c>
      <c r="O2170" s="45">
        <f>MONTH(Table1[[#This Row],[Joining Date]])</f>
        <v>9</v>
      </c>
      <c r="P2170" s="25">
        <f ca="1">NETWORKDAYS(Table1[[#This Row],[Joining Date]],TODAY())</f>
        <v>2556</v>
      </c>
      <c r="Q2170" s="25" t="str">
        <f>LEFT(Table1[[#This Row],[Department]],5)&amp;"-"&amp;RIGHT(Table1[[#This Row],[Employee ID]],3)</f>
        <v>Marke-572</v>
      </c>
      <c r="R2170" s="25" t="str">
        <f>LEFT(Table1[[#This Row],[Department]],3)</f>
        <v>Mar</v>
      </c>
      <c r="S2170" s="36">
        <f>_xlfn.XLOOKUP(Table1[[#This Row],[City]],Table2[City],Table2[Bonus %])</f>
        <v>7</v>
      </c>
      <c r="U2170" s="48" t="str">
        <v xml:space="preserve">Tarun </v>
      </c>
      <c r="V2170" s="48" t="str">
        <v>Verma</v>
      </c>
    </row>
    <row r="2171" spans="1:22" x14ac:dyDescent="0.35">
      <c r="A2171" s="9" t="s">
        <v>2975</v>
      </c>
      <c r="B2171" s="41" t="str">
        <f>LEFT(Table1[[#This Row],[Employee Name]],FIND(" ",Table1[[#This Row],[Employee Name]]))</f>
        <v xml:space="preserve">Ajay </v>
      </c>
      <c r="C2171" s="41" t="str">
        <f>RIGHT(Table1[[#This Row],[Employee Name]],LEN(Table1[[#This Row],[Employee Name]])-FIND(" ",Table1[[#This Row],[Employee Name]]))</f>
        <v>Singh</v>
      </c>
      <c r="D2171" s="23">
        <f>Table1[[#This Row],[Basic Salary]]+Table1[[#This Row],[Bonus]]</f>
        <v>96773</v>
      </c>
      <c r="E2171" s="10">
        <v>89</v>
      </c>
      <c r="F2171" s="46">
        <v>43</v>
      </c>
      <c r="G2171" s="10" t="str" cm="1">
        <f t="array" ref="G2171">_xlfn.IFS(Table1[[#This Row],[Performance Score]]&gt;=80,"Excellent",Table1[[#This Row],[Performance Score]]&gt;=60,"Good",Table1[[#This Row],[Performance Score]]&gt;=40,"Need Improvement")</f>
        <v>Need Improvement</v>
      </c>
      <c r="H2171" s="30">
        <f>Table1[[#This Row],[Bonus]]/Table1[[#This Row],[Basic Salary]]</f>
        <v>0.3664642756283536</v>
      </c>
      <c r="I2171" s="10">
        <f ca="1">DATEDIF(Table1[[#This Row],[Date of Birth]],TODAY(),"y")</f>
        <v>24</v>
      </c>
      <c r="J2171" s="34">
        <v>44303</v>
      </c>
      <c r="K2171" s="33" t="str" cm="1">
        <f t="array" aca="1" ref="K2171" ca="1">_xlfn.IFS(L2171&lt;3,"Junior",L2171&lt;=7,"Mid-Level",L2171&gt;7,"Senior")</f>
        <v>Mid-Level</v>
      </c>
      <c r="L2171" s="46">
        <f ca="1">INT(YEARFRAC(Table1[[#This Row],[Joining Date]],TODAY(),1))</f>
        <v>5</v>
      </c>
      <c r="M2171" s="25" t="str">
        <f t="shared" ca="1" si="33"/>
        <v>No</v>
      </c>
      <c r="N2171" s="26">
        <f>YEAR(Table1[[#This Row],[Joining Date]])</f>
        <v>2021</v>
      </c>
      <c r="O2171" s="46">
        <f>MONTH(Table1[[#This Row],[Joining Date]])</f>
        <v>4</v>
      </c>
      <c r="P2171" s="26">
        <f ca="1">NETWORKDAYS(Table1[[#This Row],[Joining Date]],TODAY())</f>
        <v>1356</v>
      </c>
      <c r="Q2171" s="26" t="str">
        <f>LEFT(Table1[[#This Row],[Department]],5)&amp;"-"&amp;RIGHT(Table1[[#This Row],[Employee ID]],3)</f>
        <v>Opera-919</v>
      </c>
      <c r="R2171" s="26" t="str">
        <f>LEFT(Table1[[#This Row],[Department]],3)</f>
        <v>Ope</v>
      </c>
      <c r="S2171" s="37">
        <f>_xlfn.XLOOKUP(Table1[[#This Row],[City]],Table2[City],Table2[Bonus %])</f>
        <v>6</v>
      </c>
      <c r="U2171" s="48" t="str">
        <v xml:space="preserve">Ajay </v>
      </c>
      <c r="V2171" s="48" t="str">
        <v>Singh</v>
      </c>
    </row>
    <row r="2172" spans="1:22" x14ac:dyDescent="0.35">
      <c r="A2172" s="7" t="s">
        <v>4183</v>
      </c>
      <c r="B2172" s="40" t="str">
        <f>LEFT(Table1[[#This Row],[Employee Name]],FIND(" ",Table1[[#This Row],[Employee Name]]))</f>
        <v xml:space="preserve">Swathi </v>
      </c>
      <c r="C2172" s="40" t="str">
        <f>RIGHT(Table1[[#This Row],[Employee Name]],LEN(Table1[[#This Row],[Employee Name]])-FIND(" ",Table1[[#This Row],[Employee Name]]))</f>
        <v>Ramesh</v>
      </c>
      <c r="D2172" s="22">
        <f>Table1[[#This Row],[Basic Salary]]+Table1[[#This Row],[Bonus]]</f>
        <v>96766</v>
      </c>
      <c r="E2172" s="8">
        <v>83</v>
      </c>
      <c r="F2172" s="45">
        <v>98</v>
      </c>
      <c r="G2172" s="8" t="str" cm="1">
        <f t="array" ref="G2172">_xlfn.IFS(Table1[[#This Row],[Performance Score]]&gt;=80,"Excellent",Table1[[#This Row],[Performance Score]]&gt;=60,"Good",Table1[[#This Row],[Performance Score]]&gt;=40,"Need Improvement")</f>
        <v>Excellent</v>
      </c>
      <c r="H2172" s="29">
        <f>Table1[[#This Row],[Bonus]]/Table1[[#This Row],[Basic Salary]]</f>
        <v>9.9114039073148572E-2</v>
      </c>
      <c r="I2172" s="8">
        <f ca="1">DATEDIF(Table1[[#This Row],[Date of Birth]],TODAY(),"y")</f>
        <v>23</v>
      </c>
      <c r="J2172" s="33">
        <v>45216</v>
      </c>
      <c r="K2172" s="33" t="str" cm="1">
        <f t="array" aca="1" ref="K2172" ca="1">_xlfn.IFS(L2172&lt;3,"Junior",L2172&lt;=7,"Mid-Level",L2172&gt;7,"Senior")</f>
        <v>Junior</v>
      </c>
      <c r="L2172" s="45">
        <f ca="1">INT(YEARFRAC(Table1[[#This Row],[Joining Date]],TODAY(),1))</f>
        <v>2</v>
      </c>
      <c r="M2172" s="25" t="str">
        <f t="shared" ca="1" si="33"/>
        <v>No</v>
      </c>
      <c r="N2172" s="25">
        <f>YEAR(Table1[[#This Row],[Joining Date]])</f>
        <v>2023</v>
      </c>
      <c r="O2172" s="45">
        <f>MONTH(Table1[[#This Row],[Joining Date]])</f>
        <v>10</v>
      </c>
      <c r="P2172" s="25">
        <f ca="1">NETWORKDAYS(Table1[[#This Row],[Joining Date]],TODAY())</f>
        <v>705</v>
      </c>
      <c r="Q2172" s="25" t="str">
        <f>LEFT(Table1[[#This Row],[Department]],5)&amp;"-"&amp;RIGHT(Table1[[#This Row],[Employee ID]],3)</f>
        <v>Sales-127</v>
      </c>
      <c r="R2172" s="25" t="str">
        <f>LEFT(Table1[[#This Row],[Department]],3)</f>
        <v>Sal</v>
      </c>
      <c r="S2172" s="36">
        <f>_xlfn.XLOOKUP(Table1[[#This Row],[City]],Table2[City],Table2[Bonus %])</f>
        <v>5</v>
      </c>
      <c r="U2172" s="48" t="str">
        <v xml:space="preserve">Swathi </v>
      </c>
      <c r="V2172" s="48" t="str">
        <v>Ramesh</v>
      </c>
    </row>
    <row r="2173" spans="1:22" x14ac:dyDescent="0.35">
      <c r="A2173" s="9" t="s">
        <v>1389</v>
      </c>
      <c r="B2173" s="41" t="str">
        <f>LEFT(Table1[[#This Row],[Employee Name]],FIND(" ",Table1[[#This Row],[Employee Name]]))</f>
        <v xml:space="preserve">Vikram </v>
      </c>
      <c r="C2173" s="41" t="str">
        <f>RIGHT(Table1[[#This Row],[Employee Name]],LEN(Table1[[#This Row],[Employee Name]])-FIND(" ",Table1[[#This Row],[Employee Name]]))</f>
        <v>Singh</v>
      </c>
      <c r="D2173" s="23">
        <f>Table1[[#This Row],[Basic Salary]]+Table1[[#This Row],[Bonus]]</f>
        <v>96756</v>
      </c>
      <c r="E2173" s="10">
        <v>93</v>
      </c>
      <c r="F2173" s="46">
        <v>68</v>
      </c>
      <c r="G2173" s="10" t="str" cm="1">
        <f t="array" ref="G2173">_xlfn.IFS(Table1[[#This Row],[Performance Score]]&gt;=80,"Excellent",Table1[[#This Row],[Performance Score]]&gt;=60,"Good",Table1[[#This Row],[Performance Score]]&gt;=40,"Need Improvement")</f>
        <v>Good</v>
      </c>
      <c r="H2173" s="30">
        <f>Table1[[#This Row],[Bonus]]/Table1[[#This Row],[Basic Salary]]</f>
        <v>0.3680593849416755</v>
      </c>
      <c r="I2173" s="10">
        <f ca="1">DATEDIF(Table1[[#This Row],[Date of Birth]],TODAY(),"y")</f>
        <v>30</v>
      </c>
      <c r="J2173" s="34">
        <v>44375</v>
      </c>
      <c r="K2173" s="33" t="str" cm="1">
        <f t="array" aca="1" ref="K2173" ca="1">_xlfn.IFS(L2173&lt;3,"Junior",L2173&lt;=7,"Mid-Level",L2173&gt;7,"Senior")</f>
        <v>Mid-Level</v>
      </c>
      <c r="L2173" s="46">
        <f ca="1">INT(YEARFRAC(Table1[[#This Row],[Joining Date]],TODAY(),1))</f>
        <v>5</v>
      </c>
      <c r="M2173" s="25" t="str">
        <f t="shared" ca="1" si="33"/>
        <v>No</v>
      </c>
      <c r="N2173" s="26">
        <f>YEAR(Table1[[#This Row],[Joining Date]])</f>
        <v>2021</v>
      </c>
      <c r="O2173" s="46">
        <f>MONTH(Table1[[#This Row],[Joining Date]])</f>
        <v>6</v>
      </c>
      <c r="P2173" s="26">
        <f ca="1">NETWORKDAYS(Table1[[#This Row],[Joining Date]],TODAY())</f>
        <v>1306</v>
      </c>
      <c r="Q2173" s="26" t="str">
        <f>LEFT(Table1[[#This Row],[Department]],5)&amp;"-"&amp;RIGHT(Table1[[#This Row],[Employee ID]],3)</f>
        <v>IT-333</v>
      </c>
      <c r="R2173" s="26" t="str">
        <f>LEFT(Table1[[#This Row],[Department]],3)</f>
        <v>IT</v>
      </c>
      <c r="S2173" s="37">
        <f>_xlfn.XLOOKUP(Table1[[#This Row],[City]],Table2[City],Table2[Bonus %])</f>
        <v>5</v>
      </c>
      <c r="U2173" s="48" t="str">
        <v xml:space="preserve">Vikram </v>
      </c>
      <c r="V2173" s="48" t="str">
        <v>Singh</v>
      </c>
    </row>
    <row r="2174" spans="1:22" x14ac:dyDescent="0.35">
      <c r="A2174" s="7" t="s">
        <v>1527</v>
      </c>
      <c r="B2174" s="40" t="str">
        <f>LEFT(Table1[[#This Row],[Employee Name]],FIND(" ",Table1[[#This Row],[Employee Name]]))</f>
        <v xml:space="preserve">Meera </v>
      </c>
      <c r="C2174" s="40" t="str">
        <f>RIGHT(Table1[[#This Row],[Employee Name]],LEN(Table1[[#This Row],[Employee Name]])-FIND(" ",Table1[[#This Row],[Employee Name]]))</f>
        <v>Joshi</v>
      </c>
      <c r="D2174" s="22">
        <f>Table1[[#This Row],[Basic Salary]]+Table1[[#This Row],[Bonus]]</f>
        <v>96724</v>
      </c>
      <c r="E2174" s="8">
        <v>88</v>
      </c>
      <c r="F2174" s="45">
        <v>94</v>
      </c>
      <c r="G2174" s="8" t="str" cm="1">
        <f t="array" ref="G2174">_xlfn.IFS(Table1[[#This Row],[Performance Score]]&gt;=80,"Excellent",Table1[[#This Row],[Performance Score]]&gt;=60,"Good",Table1[[#This Row],[Performance Score]]&gt;=40,"Need Improvement")</f>
        <v>Excellent</v>
      </c>
      <c r="H2174" s="29">
        <f>Table1[[#This Row],[Bonus]]/Table1[[#This Row],[Basic Salary]]</f>
        <v>0.37156308050084375</v>
      </c>
      <c r="I2174" s="8">
        <f ca="1">DATEDIF(Table1[[#This Row],[Date of Birth]],TODAY(),"y")</f>
        <v>44</v>
      </c>
      <c r="J2174" s="33">
        <v>44947</v>
      </c>
      <c r="K2174" s="33" t="str" cm="1">
        <f t="array" aca="1" ref="K2174" ca="1">_xlfn.IFS(L2174&lt;3,"Junior",L2174&lt;=7,"Mid-Level",L2174&gt;7,"Senior")</f>
        <v>Mid-Level</v>
      </c>
      <c r="L2174" s="45">
        <f ca="1">INT(YEARFRAC(Table1[[#This Row],[Joining Date]],TODAY(),1))</f>
        <v>3</v>
      </c>
      <c r="M2174" s="25" t="str">
        <f t="shared" ca="1" si="33"/>
        <v>No</v>
      </c>
      <c r="N2174" s="25">
        <f>YEAR(Table1[[#This Row],[Joining Date]])</f>
        <v>2023</v>
      </c>
      <c r="O2174" s="45">
        <f>MONTH(Table1[[#This Row],[Joining Date]])</f>
        <v>1</v>
      </c>
      <c r="P2174" s="25">
        <f ca="1">NETWORKDAYS(Table1[[#This Row],[Joining Date]],TODAY())</f>
        <v>896</v>
      </c>
      <c r="Q2174" s="25" t="str">
        <f>LEFT(Table1[[#This Row],[Department]],5)&amp;"-"&amp;RIGHT(Table1[[#This Row],[Employee ID]],3)</f>
        <v>Suppo-471</v>
      </c>
      <c r="R2174" s="25" t="str">
        <f>LEFT(Table1[[#This Row],[Department]],3)</f>
        <v>Sup</v>
      </c>
      <c r="S2174" s="36">
        <f>_xlfn.XLOOKUP(Table1[[#This Row],[City]],Table2[City],Table2[Bonus %])</f>
        <v>8</v>
      </c>
      <c r="U2174" s="48" t="str">
        <v xml:space="preserve">Meera </v>
      </c>
      <c r="V2174" s="48" t="str">
        <v>Joshi</v>
      </c>
    </row>
    <row r="2175" spans="1:22" x14ac:dyDescent="0.35">
      <c r="A2175" s="9" t="s">
        <v>4789</v>
      </c>
      <c r="B2175" s="41" t="str">
        <f>LEFT(Table1[[#This Row],[Employee Name]],FIND(" ",Table1[[#This Row],[Employee Name]]))</f>
        <v xml:space="preserve">Ananya </v>
      </c>
      <c r="C2175" s="41" t="str">
        <f>RIGHT(Table1[[#This Row],[Employee Name]],LEN(Table1[[#This Row],[Employee Name]])-FIND(" ",Table1[[#This Row],[Employee Name]]))</f>
        <v>Rao</v>
      </c>
      <c r="D2175" s="23">
        <f>Table1[[#This Row],[Basic Salary]]+Table1[[#This Row],[Bonus]]</f>
        <v>96722</v>
      </c>
      <c r="E2175" s="10">
        <v>65</v>
      </c>
      <c r="F2175" s="46">
        <v>69</v>
      </c>
      <c r="G2175" s="10" t="str" cm="1">
        <f t="array" ref="G2175">_xlfn.IFS(Table1[[#This Row],[Performance Score]]&gt;=80,"Excellent",Table1[[#This Row],[Performance Score]]&gt;=60,"Good",Table1[[#This Row],[Performance Score]]&gt;=40,"Need Improvement")</f>
        <v>Good</v>
      </c>
      <c r="H2175" s="30">
        <f>Table1[[#This Row],[Bonus]]/Table1[[#This Row],[Basic Salary]]</f>
        <v>0.10862513611095191</v>
      </c>
      <c r="I2175" s="10">
        <f ca="1">DATEDIF(Table1[[#This Row],[Date of Birth]],TODAY(),"y")</f>
        <v>26</v>
      </c>
      <c r="J2175" s="34">
        <v>42739</v>
      </c>
      <c r="K2175" s="33" t="str" cm="1">
        <f t="array" aca="1" ref="K2175" ca="1">_xlfn.IFS(L2175&lt;3,"Junior",L2175&lt;=7,"Mid-Level",L2175&gt;7,"Senior")</f>
        <v>Senior</v>
      </c>
      <c r="L2175" s="46">
        <f ca="1">INT(YEARFRAC(Table1[[#This Row],[Joining Date]],TODAY(),1))</f>
        <v>9</v>
      </c>
      <c r="M2175" s="25" t="str">
        <f t="shared" ca="1" si="33"/>
        <v>Yes</v>
      </c>
      <c r="N2175" s="26">
        <f>YEAR(Table1[[#This Row],[Joining Date]])</f>
        <v>2017</v>
      </c>
      <c r="O2175" s="46">
        <f>MONTH(Table1[[#This Row],[Joining Date]])</f>
        <v>1</v>
      </c>
      <c r="P2175" s="26">
        <f ca="1">NETWORKDAYS(Table1[[#This Row],[Joining Date]],TODAY())</f>
        <v>2474</v>
      </c>
      <c r="Q2175" s="26" t="str">
        <f>LEFT(Table1[[#This Row],[Department]],5)&amp;"-"&amp;RIGHT(Table1[[#This Row],[Employee ID]],3)</f>
        <v>Suppo-733</v>
      </c>
      <c r="R2175" s="26" t="str">
        <f>LEFT(Table1[[#This Row],[Department]],3)</f>
        <v>Sup</v>
      </c>
      <c r="S2175" s="37">
        <f>_xlfn.XLOOKUP(Table1[[#This Row],[City]],Table2[City],Table2[Bonus %])</f>
        <v>4</v>
      </c>
      <c r="U2175" s="48" t="str">
        <v xml:space="preserve">Ananya </v>
      </c>
      <c r="V2175" s="48" t="str">
        <v>Rao</v>
      </c>
    </row>
    <row r="2176" spans="1:22" x14ac:dyDescent="0.35">
      <c r="A2176" s="7" t="s">
        <v>1361</v>
      </c>
      <c r="B2176" s="40" t="str">
        <f>LEFT(Table1[[#This Row],[Employee Name]],FIND(" ",Table1[[#This Row],[Employee Name]]))</f>
        <v xml:space="preserve">Arjun </v>
      </c>
      <c r="C2176" s="40" t="str">
        <f>RIGHT(Table1[[#This Row],[Employee Name]],LEN(Table1[[#This Row],[Employee Name]])-FIND(" ",Table1[[#This Row],[Employee Name]]))</f>
        <v>Mehta</v>
      </c>
      <c r="D2176" s="22">
        <f>Table1[[#This Row],[Basic Salary]]+Table1[[#This Row],[Bonus]]</f>
        <v>96720</v>
      </c>
      <c r="E2176" s="8">
        <v>77</v>
      </c>
      <c r="F2176" s="45">
        <v>73</v>
      </c>
      <c r="G2176" s="8" t="str" cm="1">
        <f t="array" ref="G2176">_xlfn.IFS(Table1[[#This Row],[Performance Score]]&gt;=80,"Excellent",Table1[[#This Row],[Performance Score]]&gt;=60,"Good",Table1[[#This Row],[Performance Score]]&gt;=40,"Need Improvement")</f>
        <v>Good</v>
      </c>
      <c r="H2176" s="29">
        <f>Table1[[#This Row],[Bonus]]/Table1[[#This Row],[Basic Salary]]</f>
        <v>0.17837692954348858</v>
      </c>
      <c r="I2176" s="8">
        <f ca="1">DATEDIF(Table1[[#This Row],[Date of Birth]],TODAY(),"y")</f>
        <v>41</v>
      </c>
      <c r="J2176" s="33">
        <v>43220</v>
      </c>
      <c r="K2176" s="33" t="str" cm="1">
        <f t="array" aca="1" ref="K2176" ca="1">_xlfn.IFS(L2176&lt;3,"Junior",L2176&lt;=7,"Mid-Level",L2176&gt;7,"Senior")</f>
        <v>Senior</v>
      </c>
      <c r="L2176" s="45">
        <f ca="1">INT(YEARFRAC(Table1[[#This Row],[Joining Date]],TODAY(),1))</f>
        <v>8</v>
      </c>
      <c r="M2176" s="25" t="str">
        <f t="shared" ca="1" si="33"/>
        <v>Yes</v>
      </c>
      <c r="N2176" s="25">
        <f>YEAR(Table1[[#This Row],[Joining Date]])</f>
        <v>2018</v>
      </c>
      <c r="O2176" s="45">
        <f>MONTH(Table1[[#This Row],[Joining Date]])</f>
        <v>4</v>
      </c>
      <c r="P2176" s="25">
        <f ca="1">NETWORKDAYS(Table1[[#This Row],[Joining Date]],TODAY())</f>
        <v>2131</v>
      </c>
      <c r="Q2176" s="25" t="str">
        <f>LEFT(Table1[[#This Row],[Department]],5)&amp;"-"&amp;RIGHT(Table1[[#This Row],[Employee ID]],3)</f>
        <v>IT-305</v>
      </c>
      <c r="R2176" s="25" t="str">
        <f>LEFT(Table1[[#This Row],[Department]],3)</f>
        <v>IT</v>
      </c>
      <c r="S2176" s="36">
        <f>_xlfn.XLOOKUP(Table1[[#This Row],[City]],Table2[City],Table2[Bonus %])</f>
        <v>6</v>
      </c>
      <c r="U2176" s="48" t="str">
        <v xml:space="preserve">Arjun </v>
      </c>
      <c r="V2176" s="48" t="str">
        <v>Mehta</v>
      </c>
    </row>
    <row r="2177" spans="1:22" x14ac:dyDescent="0.35">
      <c r="A2177" s="9" t="s">
        <v>1551</v>
      </c>
      <c r="B2177" s="41" t="str">
        <f>LEFT(Table1[[#This Row],[Employee Name]],FIND(" ",Table1[[#This Row],[Employee Name]]))</f>
        <v xml:space="preserve">Karan </v>
      </c>
      <c r="C2177" s="41" t="str">
        <f>RIGHT(Table1[[#This Row],[Employee Name]],LEN(Table1[[#This Row],[Employee Name]])-FIND(" ",Table1[[#This Row],[Employee Name]]))</f>
        <v>Malhotra</v>
      </c>
      <c r="D2177" s="23">
        <f>Table1[[#This Row],[Basic Salary]]+Table1[[#This Row],[Bonus]]</f>
        <v>96719</v>
      </c>
      <c r="E2177" s="10">
        <v>81</v>
      </c>
      <c r="F2177" s="46">
        <v>51</v>
      </c>
      <c r="G2177" s="10" t="str" cm="1">
        <f t="array" ref="G2177">_xlfn.IFS(Table1[[#This Row],[Performance Score]]&gt;=80,"Excellent",Table1[[#This Row],[Performance Score]]&gt;=60,"Good",Table1[[#This Row],[Performance Score]]&gt;=40,"Need Improvement")</f>
        <v>Need Improvement</v>
      </c>
      <c r="H2177" s="30">
        <f>Table1[[#This Row],[Bonus]]/Table1[[#This Row],[Basic Salary]]</f>
        <v>0.10940457209713125</v>
      </c>
      <c r="I2177" s="10">
        <f ca="1">DATEDIF(Table1[[#This Row],[Date of Birth]],TODAY(),"y")</f>
        <v>15</v>
      </c>
      <c r="J2177" s="34">
        <v>43566</v>
      </c>
      <c r="K2177" s="33" t="str" cm="1">
        <f t="array" aca="1" ref="K2177" ca="1">_xlfn.IFS(L2177&lt;3,"Junior",L2177&lt;=7,"Mid-Level",L2177&gt;7,"Senior")</f>
        <v>Mid-Level</v>
      </c>
      <c r="L2177" s="46">
        <f ca="1">INT(YEARFRAC(Table1[[#This Row],[Joining Date]],TODAY(),1))</f>
        <v>7</v>
      </c>
      <c r="M2177" s="25" t="str">
        <f t="shared" ca="1" si="33"/>
        <v>Yes</v>
      </c>
      <c r="N2177" s="26">
        <f>YEAR(Table1[[#This Row],[Joining Date]])</f>
        <v>2019</v>
      </c>
      <c r="O2177" s="46">
        <f>MONTH(Table1[[#This Row],[Joining Date]])</f>
        <v>4</v>
      </c>
      <c r="P2177" s="26">
        <f ca="1">NETWORKDAYS(Table1[[#This Row],[Joining Date]],TODAY())</f>
        <v>1883</v>
      </c>
      <c r="Q2177" s="26" t="str">
        <f>LEFT(Table1[[#This Row],[Department]],5)&amp;"-"&amp;RIGHT(Table1[[#This Row],[Employee ID]],3)</f>
        <v>Suppo-495</v>
      </c>
      <c r="R2177" s="26" t="str">
        <f>LEFT(Table1[[#This Row],[Department]],3)</f>
        <v>Sup</v>
      </c>
      <c r="S2177" s="37">
        <f>_xlfn.XLOOKUP(Table1[[#This Row],[City]],Table2[City],Table2[Bonus %])</f>
        <v>5</v>
      </c>
      <c r="U2177" s="48" t="str">
        <v xml:space="preserve">Karan </v>
      </c>
      <c r="V2177" s="48" t="str">
        <v>Malhotra</v>
      </c>
    </row>
    <row r="2178" spans="1:22" x14ac:dyDescent="0.35">
      <c r="A2178" s="7" t="s">
        <v>2385</v>
      </c>
      <c r="B2178" s="40" t="str">
        <f>LEFT(Table1[[#This Row],[Employee Name]],FIND(" ",Table1[[#This Row],[Employee Name]]))</f>
        <v xml:space="preserve">Swathi </v>
      </c>
      <c r="C2178" s="40" t="str">
        <f>RIGHT(Table1[[#This Row],[Employee Name]],LEN(Table1[[#This Row],[Employee Name]])-FIND(" ",Table1[[#This Row],[Employee Name]]))</f>
        <v>Ramesh</v>
      </c>
      <c r="D2178" s="22">
        <f>Table1[[#This Row],[Basic Salary]]+Table1[[#This Row],[Bonus]]</f>
        <v>96650</v>
      </c>
      <c r="E2178" s="8">
        <v>82</v>
      </c>
      <c r="F2178" s="45">
        <v>47</v>
      </c>
      <c r="G2178" s="8" t="str" cm="1">
        <f t="array" ref="G2178">_xlfn.IFS(Table1[[#This Row],[Performance Score]]&gt;=80,"Excellent",Table1[[#This Row],[Performance Score]]&gt;=60,"Good",Table1[[#This Row],[Performance Score]]&gt;=40,"Need Improvement")</f>
        <v>Need Improvement</v>
      </c>
      <c r="H2178" s="29">
        <f>Table1[[#This Row],[Bonus]]/Table1[[#This Row],[Basic Salary]]</f>
        <v>0.44404601822799938</v>
      </c>
      <c r="I2178" s="8">
        <f ca="1">DATEDIF(Table1[[#This Row],[Date of Birth]],TODAY(),"y")</f>
        <v>34</v>
      </c>
      <c r="J2178" s="33">
        <v>43865</v>
      </c>
      <c r="K2178" s="33" t="str" cm="1">
        <f t="array" aca="1" ref="K2178" ca="1">_xlfn.IFS(L2178&lt;3,"Junior",L2178&lt;=7,"Mid-Level",L2178&gt;7,"Senior")</f>
        <v>Mid-Level</v>
      </c>
      <c r="L2178" s="45">
        <f ca="1">INT(YEARFRAC(Table1[[#This Row],[Joining Date]],TODAY(),1))</f>
        <v>6</v>
      </c>
      <c r="M2178" s="25" t="str">
        <f t="shared" ref="M2178:M2241" ca="1" si="34">IF(L2178&gt;5,"Yes","No")</f>
        <v>Yes</v>
      </c>
      <c r="N2178" s="25">
        <f>YEAR(Table1[[#This Row],[Joining Date]])</f>
        <v>2020</v>
      </c>
      <c r="O2178" s="45">
        <f>MONTH(Table1[[#This Row],[Joining Date]])</f>
        <v>2</v>
      </c>
      <c r="P2178" s="25">
        <f ca="1">NETWORKDAYS(Table1[[#This Row],[Joining Date]],TODAY())</f>
        <v>1670</v>
      </c>
      <c r="Q2178" s="25" t="str">
        <f>LEFT(Table1[[#This Row],[Department]],5)&amp;"-"&amp;RIGHT(Table1[[#This Row],[Employee ID]],3)</f>
        <v>Opera-329</v>
      </c>
      <c r="R2178" s="25" t="str">
        <f>LEFT(Table1[[#This Row],[Department]],3)</f>
        <v>Ope</v>
      </c>
      <c r="S2178" s="36">
        <f>_xlfn.XLOOKUP(Table1[[#This Row],[City]],Table2[City],Table2[Bonus %])</f>
        <v>5</v>
      </c>
      <c r="U2178" s="48" t="str">
        <v xml:space="preserve">Swathi </v>
      </c>
      <c r="V2178" s="48" t="str">
        <v>Ramesh</v>
      </c>
    </row>
    <row r="2179" spans="1:22" x14ac:dyDescent="0.35">
      <c r="A2179" s="9" t="s">
        <v>2042</v>
      </c>
      <c r="B2179" s="41" t="str">
        <f>LEFT(Table1[[#This Row],[Employee Name]],FIND(" ",Table1[[#This Row],[Employee Name]]))</f>
        <v xml:space="preserve">Tarun </v>
      </c>
      <c r="C2179" s="41" t="str">
        <f>RIGHT(Table1[[#This Row],[Employee Name]],LEN(Table1[[#This Row],[Employee Name]])-FIND(" ",Table1[[#This Row],[Employee Name]]))</f>
        <v>Verma</v>
      </c>
      <c r="D2179" s="23">
        <f>Table1[[#This Row],[Basic Salary]]+Table1[[#This Row],[Bonus]]</f>
        <v>96635</v>
      </c>
      <c r="E2179" s="10">
        <v>62</v>
      </c>
      <c r="F2179" s="46">
        <v>95</v>
      </c>
      <c r="G2179" s="10" t="str" cm="1">
        <f t="array" ref="G2179">_xlfn.IFS(Table1[[#This Row],[Performance Score]]&gt;=80,"Excellent",Table1[[#This Row],[Performance Score]]&gt;=60,"Good",Table1[[#This Row],[Performance Score]]&gt;=40,"Need Improvement")</f>
        <v>Excellent</v>
      </c>
      <c r="H2179" s="30">
        <f>Table1[[#This Row],[Bonus]]/Table1[[#This Row],[Basic Salary]]</f>
        <v>0.1898078035927554</v>
      </c>
      <c r="I2179" s="10">
        <f ca="1">DATEDIF(Table1[[#This Row],[Date of Birth]],TODAY(),"y")</f>
        <v>42</v>
      </c>
      <c r="J2179" s="34">
        <v>44529</v>
      </c>
      <c r="K2179" s="33" t="str" cm="1">
        <f t="array" aca="1" ref="K2179" ca="1">_xlfn.IFS(L2179&lt;3,"Junior",L2179&lt;=7,"Mid-Level",L2179&gt;7,"Senior")</f>
        <v>Mid-Level</v>
      </c>
      <c r="L2179" s="46">
        <f ca="1">INT(YEARFRAC(Table1[[#This Row],[Joining Date]],TODAY(),1))</f>
        <v>4</v>
      </c>
      <c r="M2179" s="25" t="str">
        <f t="shared" ca="1" si="34"/>
        <v>No</v>
      </c>
      <c r="N2179" s="26">
        <f>YEAR(Table1[[#This Row],[Joining Date]])</f>
        <v>2021</v>
      </c>
      <c r="O2179" s="46">
        <f>MONTH(Table1[[#This Row],[Joining Date]])</f>
        <v>11</v>
      </c>
      <c r="P2179" s="26">
        <f ca="1">NETWORKDAYS(Table1[[#This Row],[Joining Date]],TODAY())</f>
        <v>1196</v>
      </c>
      <c r="Q2179" s="26" t="str">
        <f>LEFT(Table1[[#This Row],[Department]],5)&amp;"-"&amp;RIGHT(Table1[[#This Row],[Employee ID]],3)</f>
        <v>Sales-986</v>
      </c>
      <c r="R2179" s="26" t="str">
        <f>LEFT(Table1[[#This Row],[Department]],3)</f>
        <v>Sal</v>
      </c>
      <c r="S2179" s="37">
        <f>_xlfn.XLOOKUP(Table1[[#This Row],[City]],Table2[City],Table2[Bonus %])</f>
        <v>7</v>
      </c>
      <c r="U2179" s="48" t="str">
        <v xml:space="preserve">Tarun </v>
      </c>
      <c r="V2179" s="48" t="str">
        <v>Verma</v>
      </c>
    </row>
    <row r="2180" spans="1:22" x14ac:dyDescent="0.35">
      <c r="A2180" s="7" t="s">
        <v>2171</v>
      </c>
      <c r="B2180" s="40" t="str">
        <f>LEFT(Table1[[#This Row],[Employee Name]],FIND(" ",Table1[[#This Row],[Employee Name]]))</f>
        <v xml:space="preserve">Meera </v>
      </c>
      <c r="C2180" s="40" t="str">
        <f>RIGHT(Table1[[#This Row],[Employee Name]],LEN(Table1[[#This Row],[Employee Name]])-FIND(" ",Table1[[#This Row],[Employee Name]]))</f>
        <v>Joshi</v>
      </c>
      <c r="D2180" s="22">
        <f>Table1[[#This Row],[Basic Salary]]+Table1[[#This Row],[Bonus]]</f>
        <v>96633</v>
      </c>
      <c r="E2180" s="8">
        <v>62</v>
      </c>
      <c r="F2180" s="45">
        <v>64</v>
      </c>
      <c r="G2180" s="8" t="str" cm="1">
        <f t="array" ref="G2180">_xlfn.IFS(Table1[[#This Row],[Performance Score]]&gt;=80,"Excellent",Table1[[#This Row],[Performance Score]]&gt;=60,"Good",Table1[[#This Row],[Performance Score]]&gt;=40,"Need Improvement")</f>
        <v>Good</v>
      </c>
      <c r="H2180" s="29">
        <f>Table1[[#This Row],[Bonus]]/Table1[[#This Row],[Basic Salary]]</f>
        <v>0.26245035535117056</v>
      </c>
      <c r="I2180" s="8">
        <f ca="1">DATEDIF(Table1[[#This Row],[Date of Birth]],TODAY(),"y")</f>
        <v>27</v>
      </c>
      <c r="J2180" s="33">
        <v>45973</v>
      </c>
      <c r="K2180" s="33" t="str" cm="1">
        <f t="array" aca="1" ref="K2180" ca="1">_xlfn.IFS(L2180&lt;3,"Junior",L2180&lt;=7,"Mid-Level",L2180&gt;7,"Senior")</f>
        <v>Junior</v>
      </c>
      <c r="L2180" s="45">
        <f ca="1">INT(YEARFRAC(Table1[[#This Row],[Joining Date]],TODAY(),1))</f>
        <v>0</v>
      </c>
      <c r="M2180" s="25" t="str">
        <f t="shared" ca="1" si="34"/>
        <v>No</v>
      </c>
      <c r="N2180" s="25">
        <f>YEAR(Table1[[#This Row],[Joining Date]])</f>
        <v>2025</v>
      </c>
      <c r="O2180" s="45">
        <f>MONTH(Table1[[#This Row],[Joining Date]])</f>
        <v>11</v>
      </c>
      <c r="P2180" s="25">
        <f ca="1">NETWORKDAYS(Table1[[#This Row],[Joining Date]],TODAY())</f>
        <v>164</v>
      </c>
      <c r="Q2180" s="25" t="str">
        <f>LEFT(Table1[[#This Row],[Department]],5)&amp;"-"&amp;RIGHT(Table1[[#This Row],[Employee ID]],3)</f>
        <v>Opera-115</v>
      </c>
      <c r="R2180" s="25" t="str">
        <f>LEFT(Table1[[#This Row],[Department]],3)</f>
        <v>Ope</v>
      </c>
      <c r="S2180" s="36">
        <f>_xlfn.XLOOKUP(Table1[[#This Row],[City]],Table2[City],Table2[Bonus %])</f>
        <v>7</v>
      </c>
      <c r="U2180" s="48" t="str">
        <v xml:space="preserve">Meera </v>
      </c>
      <c r="V2180" s="48" t="str">
        <v>Joshi</v>
      </c>
    </row>
    <row r="2181" spans="1:22" x14ac:dyDescent="0.35">
      <c r="A2181" s="9" t="s">
        <v>3159</v>
      </c>
      <c r="B2181" s="41" t="str">
        <f>LEFT(Table1[[#This Row],[Employee Name]],FIND(" ",Table1[[#This Row],[Employee Name]]))</f>
        <v xml:space="preserve">Pooja </v>
      </c>
      <c r="C2181" s="41" t="str">
        <f>RIGHT(Table1[[#This Row],[Employee Name]],LEN(Table1[[#This Row],[Employee Name]])-FIND(" ",Table1[[#This Row],[Employee Name]]))</f>
        <v>Das</v>
      </c>
      <c r="D2181" s="23">
        <f>Table1[[#This Row],[Basic Salary]]+Table1[[#This Row],[Bonus]]</f>
        <v>96605</v>
      </c>
      <c r="E2181" s="10">
        <v>79</v>
      </c>
      <c r="F2181" s="46">
        <v>96</v>
      </c>
      <c r="G2181" s="10" t="str" cm="1">
        <f t="array" ref="G2181">_xlfn.IFS(Table1[[#This Row],[Performance Score]]&gt;=80,"Excellent",Table1[[#This Row],[Performance Score]]&gt;=60,"Good",Table1[[#This Row],[Performance Score]]&gt;=40,"Need Improvement")</f>
        <v>Excellent</v>
      </c>
      <c r="H2181" s="30">
        <f>Table1[[#This Row],[Bonus]]/Table1[[#This Row],[Basic Salary]]</f>
        <v>0.2097703308538082</v>
      </c>
      <c r="I2181" s="10">
        <f ca="1">DATEDIF(Table1[[#This Row],[Date of Birth]],TODAY(),"y")</f>
        <v>45</v>
      </c>
      <c r="J2181" s="34">
        <v>43078</v>
      </c>
      <c r="K2181" s="33" t="str" cm="1">
        <f t="array" aca="1" ref="K2181" ca="1">_xlfn.IFS(L2181&lt;3,"Junior",L2181&lt;=7,"Mid-Level",L2181&gt;7,"Senior")</f>
        <v>Senior</v>
      </c>
      <c r="L2181" s="46">
        <f ca="1">INT(YEARFRAC(Table1[[#This Row],[Joining Date]],TODAY(),1))</f>
        <v>8</v>
      </c>
      <c r="M2181" s="25" t="str">
        <f t="shared" ca="1" si="34"/>
        <v>Yes</v>
      </c>
      <c r="N2181" s="26">
        <f>YEAR(Table1[[#This Row],[Joining Date]])</f>
        <v>2017</v>
      </c>
      <c r="O2181" s="46">
        <f>MONTH(Table1[[#This Row],[Joining Date]])</f>
        <v>12</v>
      </c>
      <c r="P2181" s="26">
        <f ca="1">NETWORKDAYS(Table1[[#This Row],[Joining Date]],TODAY())</f>
        <v>2231</v>
      </c>
      <c r="Q2181" s="26" t="str">
        <f>LEFT(Table1[[#This Row],[Department]],5)&amp;"-"&amp;RIGHT(Table1[[#This Row],[Employee ID]],3)</f>
        <v>Finan-103</v>
      </c>
      <c r="R2181" s="26" t="str">
        <f>LEFT(Table1[[#This Row],[Department]],3)</f>
        <v>Fin</v>
      </c>
      <c r="S2181" s="37">
        <f>_xlfn.XLOOKUP(Table1[[#This Row],[City]],Table2[City],Table2[Bonus %])</f>
        <v>8</v>
      </c>
      <c r="U2181" s="48" t="str">
        <v xml:space="preserve">Pooja </v>
      </c>
      <c r="V2181" s="48" t="str">
        <v>Das</v>
      </c>
    </row>
    <row r="2182" spans="1:22" x14ac:dyDescent="0.35">
      <c r="A2182" s="7" t="s">
        <v>2661</v>
      </c>
      <c r="B2182" s="40" t="str">
        <f>LEFT(Table1[[#This Row],[Employee Name]],FIND(" ",Table1[[#This Row],[Employee Name]]))</f>
        <v xml:space="preserve">Ajay </v>
      </c>
      <c r="C2182" s="40" t="str">
        <f>RIGHT(Table1[[#This Row],[Employee Name]],LEN(Table1[[#This Row],[Employee Name]])-FIND(" ",Table1[[#This Row],[Employee Name]]))</f>
        <v>Singh</v>
      </c>
      <c r="D2182" s="22">
        <f>Table1[[#This Row],[Basic Salary]]+Table1[[#This Row],[Bonus]]</f>
        <v>96600</v>
      </c>
      <c r="E2182" s="8">
        <v>80</v>
      </c>
      <c r="F2182" s="45">
        <v>84</v>
      </c>
      <c r="G2182" s="8" t="str" cm="1">
        <f t="array" ref="G2182">_xlfn.IFS(Table1[[#This Row],[Performance Score]]&gt;=80,"Excellent",Table1[[#This Row],[Performance Score]]&gt;=60,"Good",Table1[[#This Row],[Performance Score]]&gt;=40,"Need Improvement")</f>
        <v>Excellent</v>
      </c>
      <c r="H2182" s="29">
        <f>Table1[[#This Row],[Bonus]]/Table1[[#This Row],[Basic Salary]]</f>
        <v>7.4694613176690475E-2</v>
      </c>
      <c r="I2182" s="8">
        <f ca="1">DATEDIF(Table1[[#This Row],[Date of Birth]],TODAY(),"y")</f>
        <v>18</v>
      </c>
      <c r="J2182" s="33">
        <v>44025</v>
      </c>
      <c r="K2182" s="33" t="str" cm="1">
        <f t="array" aca="1" ref="K2182" ca="1">_xlfn.IFS(L2182&lt;3,"Junior",L2182&lt;=7,"Mid-Level",L2182&gt;7,"Senior")</f>
        <v>Mid-Level</v>
      </c>
      <c r="L2182" s="45">
        <f ca="1">INT(YEARFRAC(Table1[[#This Row],[Joining Date]],TODAY(),1))</f>
        <v>5</v>
      </c>
      <c r="M2182" s="25" t="str">
        <f t="shared" ca="1" si="34"/>
        <v>No</v>
      </c>
      <c r="N2182" s="25">
        <f>YEAR(Table1[[#This Row],[Joining Date]])</f>
        <v>2020</v>
      </c>
      <c r="O2182" s="45">
        <f>MONTH(Table1[[#This Row],[Joining Date]])</f>
        <v>7</v>
      </c>
      <c r="P2182" s="25">
        <f ca="1">NETWORKDAYS(Table1[[#This Row],[Joining Date]],TODAY())</f>
        <v>1556</v>
      </c>
      <c r="Q2182" s="25" t="str">
        <f>LEFT(Table1[[#This Row],[Department]],5)&amp;"-"&amp;RIGHT(Table1[[#This Row],[Employee ID]],3)</f>
        <v>Finan-605</v>
      </c>
      <c r="R2182" s="25" t="str">
        <f>LEFT(Table1[[#This Row],[Department]],3)</f>
        <v>Fin</v>
      </c>
      <c r="S2182" s="36">
        <f>_xlfn.XLOOKUP(Table1[[#This Row],[City]],Table2[City],Table2[Bonus %])</f>
        <v>8</v>
      </c>
      <c r="U2182" s="48" t="str">
        <v xml:space="preserve">Ajay </v>
      </c>
      <c r="V2182" s="48" t="str">
        <v>Singh</v>
      </c>
    </row>
    <row r="2183" spans="1:22" x14ac:dyDescent="0.35">
      <c r="A2183" s="9" t="s">
        <v>4323</v>
      </c>
      <c r="B2183" s="41" t="str">
        <f>LEFT(Table1[[#This Row],[Employee Name]],FIND(" ",Table1[[#This Row],[Employee Name]]))</f>
        <v xml:space="preserve">Krishna </v>
      </c>
      <c r="C2183" s="41" t="str">
        <f>RIGHT(Table1[[#This Row],[Employee Name]],LEN(Table1[[#This Row],[Employee Name]])-FIND(" ",Table1[[#This Row],[Employee Name]]))</f>
        <v>Chaitanya</v>
      </c>
      <c r="D2183" s="23">
        <f>Table1[[#This Row],[Basic Salary]]+Table1[[#This Row],[Bonus]]</f>
        <v>96591</v>
      </c>
      <c r="E2183" s="10">
        <v>64</v>
      </c>
      <c r="F2183" s="46">
        <v>86</v>
      </c>
      <c r="G2183" s="10" t="str" cm="1">
        <f t="array" ref="G2183">_xlfn.IFS(Table1[[#This Row],[Performance Score]]&gt;=80,"Excellent",Table1[[#This Row],[Performance Score]]&gt;=60,"Good",Table1[[#This Row],[Performance Score]]&gt;=40,"Need Improvement")</f>
        <v>Excellent</v>
      </c>
      <c r="H2183" s="30">
        <f>Table1[[#This Row],[Bonus]]/Table1[[#This Row],[Basic Salary]]</f>
        <v>0.22818996757581536</v>
      </c>
      <c r="I2183" s="10">
        <f ca="1">DATEDIF(Table1[[#This Row],[Date of Birth]],TODAY(),"y")</f>
        <v>24</v>
      </c>
      <c r="J2183" s="34">
        <v>43881</v>
      </c>
      <c r="K2183" s="33" t="str" cm="1">
        <f t="array" aca="1" ref="K2183" ca="1">_xlfn.IFS(L2183&lt;3,"Junior",L2183&lt;=7,"Mid-Level",L2183&gt;7,"Senior")</f>
        <v>Mid-Level</v>
      </c>
      <c r="L2183" s="46">
        <f ca="1">INT(YEARFRAC(Table1[[#This Row],[Joining Date]],TODAY(),1))</f>
        <v>6</v>
      </c>
      <c r="M2183" s="25" t="str">
        <f t="shared" ca="1" si="34"/>
        <v>Yes</v>
      </c>
      <c r="N2183" s="26">
        <f>YEAR(Table1[[#This Row],[Joining Date]])</f>
        <v>2020</v>
      </c>
      <c r="O2183" s="46">
        <f>MONTH(Table1[[#This Row],[Joining Date]])</f>
        <v>2</v>
      </c>
      <c r="P2183" s="26">
        <f ca="1">NETWORKDAYS(Table1[[#This Row],[Joining Date]],TODAY())</f>
        <v>1658</v>
      </c>
      <c r="Q2183" s="26" t="str">
        <f>LEFT(Table1[[#This Row],[Department]],5)&amp;"-"&amp;RIGHT(Table1[[#This Row],[Employee ID]],3)</f>
        <v>Marke-267</v>
      </c>
      <c r="R2183" s="26" t="str">
        <f>LEFT(Table1[[#This Row],[Department]],3)</f>
        <v>Mar</v>
      </c>
      <c r="S2183" s="37">
        <f>_xlfn.XLOOKUP(Table1[[#This Row],[City]],Table2[City],Table2[Bonus %])</f>
        <v>7</v>
      </c>
      <c r="U2183" s="48" t="str">
        <v xml:space="preserve">Krishna </v>
      </c>
      <c r="V2183" s="48" t="str">
        <v>Chaitanya</v>
      </c>
    </row>
    <row r="2184" spans="1:22" x14ac:dyDescent="0.35">
      <c r="A2184" s="7" t="s">
        <v>1732</v>
      </c>
      <c r="B2184" s="40" t="str">
        <f>LEFT(Table1[[#This Row],[Employee Name]],FIND(" ",Table1[[#This Row],[Employee Name]]))</f>
        <v xml:space="preserve">Swathi </v>
      </c>
      <c r="C2184" s="40" t="str">
        <f>RIGHT(Table1[[#This Row],[Employee Name]],LEN(Table1[[#This Row],[Employee Name]])-FIND(" ",Table1[[#This Row],[Employee Name]]))</f>
        <v>Ramesh</v>
      </c>
      <c r="D2184" s="22">
        <f>Table1[[#This Row],[Basic Salary]]+Table1[[#This Row],[Bonus]]</f>
        <v>96589</v>
      </c>
      <c r="E2184" s="8">
        <v>68</v>
      </c>
      <c r="F2184" s="45">
        <v>55</v>
      </c>
      <c r="G2184" s="8" t="str" cm="1">
        <f t="array" ref="G2184">_xlfn.IFS(Table1[[#This Row],[Performance Score]]&gt;=80,"Excellent",Table1[[#This Row],[Performance Score]]&gt;=60,"Good",Table1[[#This Row],[Performance Score]]&gt;=40,"Need Improvement")</f>
        <v>Need Improvement</v>
      </c>
      <c r="H2184" s="29">
        <f>Table1[[#This Row],[Bonus]]/Table1[[#This Row],[Basic Salary]]</f>
        <v>0.11688116464888242</v>
      </c>
      <c r="I2184" s="8">
        <f ca="1">DATEDIF(Table1[[#This Row],[Date of Birth]],TODAY(),"y")</f>
        <v>44</v>
      </c>
      <c r="J2184" s="33">
        <v>42689</v>
      </c>
      <c r="K2184" s="33" t="str" cm="1">
        <f t="array" aca="1" ref="K2184" ca="1">_xlfn.IFS(L2184&lt;3,"Junior",L2184&lt;=7,"Mid-Level",L2184&gt;7,"Senior")</f>
        <v>Senior</v>
      </c>
      <c r="L2184" s="45">
        <f ca="1">INT(YEARFRAC(Table1[[#This Row],[Joining Date]],TODAY(),1))</f>
        <v>9</v>
      </c>
      <c r="M2184" s="25" t="str">
        <f t="shared" ca="1" si="34"/>
        <v>Yes</v>
      </c>
      <c r="N2184" s="25">
        <f>YEAR(Table1[[#This Row],[Joining Date]])</f>
        <v>2016</v>
      </c>
      <c r="O2184" s="45">
        <f>MONTH(Table1[[#This Row],[Joining Date]])</f>
        <v>11</v>
      </c>
      <c r="P2184" s="25">
        <f ca="1">NETWORKDAYS(Table1[[#This Row],[Joining Date]],TODAY())</f>
        <v>2510</v>
      </c>
      <c r="Q2184" s="25" t="str">
        <f>LEFT(Table1[[#This Row],[Department]],5)&amp;"-"&amp;RIGHT(Table1[[#This Row],[Employee ID]],3)</f>
        <v>IT-676</v>
      </c>
      <c r="R2184" s="25" t="str">
        <f>LEFT(Table1[[#This Row],[Department]],3)</f>
        <v>IT</v>
      </c>
      <c r="S2184" s="36">
        <f>_xlfn.XLOOKUP(Table1[[#This Row],[City]],Table2[City],Table2[Bonus %])</f>
        <v>5</v>
      </c>
      <c r="U2184" s="48" t="str">
        <v xml:space="preserve">Swathi </v>
      </c>
      <c r="V2184" s="48" t="str">
        <v>Ramesh</v>
      </c>
    </row>
    <row r="2185" spans="1:22" x14ac:dyDescent="0.35">
      <c r="A2185" s="9" t="s">
        <v>963</v>
      </c>
      <c r="B2185" s="41" t="str">
        <f>LEFT(Table1[[#This Row],[Employee Name]],FIND(" ",Table1[[#This Row],[Employee Name]]))</f>
        <v xml:space="preserve">Priya </v>
      </c>
      <c r="C2185" s="41" t="str">
        <f>RIGHT(Table1[[#This Row],[Employee Name]],LEN(Table1[[#This Row],[Employee Name]])-FIND(" ",Table1[[#This Row],[Employee Name]]))</f>
        <v>Reddy</v>
      </c>
      <c r="D2185" s="23">
        <f>Table1[[#This Row],[Basic Salary]]+Table1[[#This Row],[Bonus]]</f>
        <v>96586</v>
      </c>
      <c r="E2185" s="10">
        <v>72</v>
      </c>
      <c r="F2185" s="46">
        <v>52</v>
      </c>
      <c r="G2185" s="10" t="str" cm="1">
        <f t="array" ref="G2185">_xlfn.IFS(Table1[[#This Row],[Performance Score]]&gt;=80,"Excellent",Table1[[#This Row],[Performance Score]]&gt;=60,"Good",Table1[[#This Row],[Performance Score]]&gt;=40,"Need Improvement")</f>
        <v>Need Improvement</v>
      </c>
      <c r="H2185" s="30">
        <f>Table1[[#This Row],[Bonus]]/Table1[[#This Row],[Basic Salary]]</f>
        <v>0.20251494023904382</v>
      </c>
      <c r="I2185" s="10">
        <f ca="1">DATEDIF(Table1[[#This Row],[Date of Birth]],TODAY(),"y")</f>
        <v>44</v>
      </c>
      <c r="J2185" s="34">
        <v>45522</v>
      </c>
      <c r="K2185" s="33" t="str" cm="1">
        <f t="array" aca="1" ref="K2185" ca="1">_xlfn.IFS(L2185&lt;3,"Junior",L2185&lt;=7,"Mid-Level",L2185&gt;7,"Senior")</f>
        <v>Junior</v>
      </c>
      <c r="L2185" s="46">
        <f ca="1">INT(YEARFRAC(Table1[[#This Row],[Joining Date]],TODAY(),1))</f>
        <v>1</v>
      </c>
      <c r="M2185" s="25" t="str">
        <f t="shared" ca="1" si="34"/>
        <v>No</v>
      </c>
      <c r="N2185" s="26">
        <f>YEAR(Table1[[#This Row],[Joining Date]])</f>
        <v>2024</v>
      </c>
      <c r="O2185" s="46">
        <f>MONTH(Table1[[#This Row],[Joining Date]])</f>
        <v>8</v>
      </c>
      <c r="P2185" s="26">
        <f ca="1">NETWORKDAYS(Table1[[#This Row],[Joining Date]],TODAY())</f>
        <v>486</v>
      </c>
      <c r="Q2185" s="26" t="str">
        <f>LEFT(Table1[[#This Row],[Department]],5)&amp;"-"&amp;RIGHT(Table1[[#This Row],[Employee ID]],3)</f>
        <v>Opera-907</v>
      </c>
      <c r="R2185" s="26" t="str">
        <f>LEFT(Table1[[#This Row],[Department]],3)</f>
        <v>Ope</v>
      </c>
      <c r="S2185" s="37">
        <f>_xlfn.XLOOKUP(Table1[[#This Row],[City]],Table2[City],Table2[Bonus %])</f>
        <v>6</v>
      </c>
      <c r="U2185" s="48" t="str">
        <v xml:space="preserve">Priya </v>
      </c>
      <c r="V2185" s="48" t="str">
        <v>Reddy</v>
      </c>
    </row>
    <row r="2186" spans="1:22" x14ac:dyDescent="0.35">
      <c r="A2186" s="7" t="s">
        <v>1571</v>
      </c>
      <c r="B2186" s="40" t="str">
        <f>LEFT(Table1[[#This Row],[Employee Name]],FIND(" ",Table1[[#This Row],[Employee Name]]))</f>
        <v xml:space="preserve">Rohan </v>
      </c>
      <c r="C2186" s="40" t="str">
        <f>RIGHT(Table1[[#This Row],[Employee Name]],LEN(Table1[[#This Row],[Employee Name]])-FIND(" ",Table1[[#This Row],[Employee Name]]))</f>
        <v>Gupta</v>
      </c>
      <c r="D2186" s="22">
        <f>Table1[[#This Row],[Basic Salary]]+Table1[[#This Row],[Bonus]]</f>
        <v>96573</v>
      </c>
      <c r="E2186" s="8">
        <v>77</v>
      </c>
      <c r="F2186" s="45">
        <v>93</v>
      </c>
      <c r="G2186" s="8" t="str" cm="1">
        <f t="array" ref="G2186">_xlfn.IFS(Table1[[#This Row],[Performance Score]]&gt;=80,"Excellent",Table1[[#This Row],[Performance Score]]&gt;=60,"Good",Table1[[#This Row],[Performance Score]]&gt;=40,"Need Improvement")</f>
        <v>Excellent</v>
      </c>
      <c r="H2186" s="29">
        <f>Table1[[#This Row],[Bonus]]/Table1[[#This Row],[Basic Salary]]</f>
        <v>0.21910977580286811</v>
      </c>
      <c r="I2186" s="8">
        <f ca="1">DATEDIF(Table1[[#This Row],[Date of Birth]],TODAY(),"y")</f>
        <v>27</v>
      </c>
      <c r="J2186" s="33">
        <v>42046</v>
      </c>
      <c r="K2186" s="33" t="str" cm="1">
        <f t="array" aca="1" ref="K2186" ca="1">_xlfn.IFS(L2186&lt;3,"Junior",L2186&lt;=7,"Mid-Level",L2186&gt;7,"Senior")</f>
        <v>Senior</v>
      </c>
      <c r="L2186" s="45">
        <f ca="1">INT(YEARFRAC(Table1[[#This Row],[Joining Date]],TODAY(),1))</f>
        <v>11</v>
      </c>
      <c r="M2186" s="25" t="str">
        <f t="shared" ca="1" si="34"/>
        <v>Yes</v>
      </c>
      <c r="N2186" s="25">
        <f>YEAR(Table1[[#This Row],[Joining Date]])</f>
        <v>2015</v>
      </c>
      <c r="O2186" s="45">
        <f>MONTH(Table1[[#This Row],[Joining Date]])</f>
        <v>2</v>
      </c>
      <c r="P2186" s="25">
        <f ca="1">NETWORKDAYS(Table1[[#This Row],[Joining Date]],TODAY())</f>
        <v>2969</v>
      </c>
      <c r="Q2186" s="25" t="str">
        <f>LEFT(Table1[[#This Row],[Department]],5)&amp;"-"&amp;RIGHT(Table1[[#This Row],[Employee ID]],3)</f>
        <v>IT-515</v>
      </c>
      <c r="R2186" s="25" t="str">
        <f>LEFT(Table1[[#This Row],[Department]],3)</f>
        <v>IT</v>
      </c>
      <c r="S2186" s="36">
        <f>_xlfn.XLOOKUP(Table1[[#This Row],[City]],Table2[City],Table2[Bonus %])</f>
        <v>7</v>
      </c>
      <c r="U2186" s="48" t="str">
        <v xml:space="preserve">Rohan </v>
      </c>
      <c r="V2186" s="48" t="str">
        <v>Gupta</v>
      </c>
    </row>
    <row r="2187" spans="1:22" x14ac:dyDescent="0.35">
      <c r="A2187" s="9" t="s">
        <v>3811</v>
      </c>
      <c r="B2187" s="41" t="str">
        <f>LEFT(Table1[[#This Row],[Employee Name]],FIND(" ",Table1[[#This Row],[Employee Name]]))</f>
        <v xml:space="preserve">Ananya </v>
      </c>
      <c r="C2187" s="41" t="str">
        <f>RIGHT(Table1[[#This Row],[Employee Name]],LEN(Table1[[#This Row],[Employee Name]])-FIND(" ",Table1[[#This Row],[Employee Name]]))</f>
        <v>Rao</v>
      </c>
      <c r="D2187" s="23">
        <f>Table1[[#This Row],[Basic Salary]]+Table1[[#This Row],[Bonus]]</f>
        <v>96561</v>
      </c>
      <c r="E2187" s="10">
        <v>92</v>
      </c>
      <c r="F2187" s="46">
        <v>89</v>
      </c>
      <c r="G2187" s="10" t="str" cm="1">
        <f t="array" ref="G2187">_xlfn.IFS(Table1[[#This Row],[Performance Score]]&gt;=80,"Excellent",Table1[[#This Row],[Performance Score]]&gt;=60,"Good",Table1[[#This Row],[Performance Score]]&gt;=40,"Need Improvement")</f>
        <v>Excellent</v>
      </c>
      <c r="H2187" s="30">
        <f>Table1[[#This Row],[Bonus]]/Table1[[#This Row],[Basic Salary]]</f>
        <v>0.40270776739929398</v>
      </c>
      <c r="I2187" s="10">
        <f ca="1">DATEDIF(Table1[[#This Row],[Date of Birth]],TODAY(),"y")</f>
        <v>46</v>
      </c>
      <c r="J2187" s="34">
        <v>43831</v>
      </c>
      <c r="K2187" s="33" t="str" cm="1">
        <f t="array" aca="1" ref="K2187" ca="1">_xlfn.IFS(L2187&lt;3,"Junior",L2187&lt;=7,"Mid-Level",L2187&gt;7,"Senior")</f>
        <v>Mid-Level</v>
      </c>
      <c r="L2187" s="46">
        <f ca="1">INT(YEARFRAC(Table1[[#This Row],[Joining Date]],TODAY(),1))</f>
        <v>6</v>
      </c>
      <c r="M2187" s="25" t="str">
        <f t="shared" ca="1" si="34"/>
        <v>Yes</v>
      </c>
      <c r="N2187" s="26">
        <f>YEAR(Table1[[#This Row],[Joining Date]])</f>
        <v>2020</v>
      </c>
      <c r="O2187" s="46">
        <f>MONTH(Table1[[#This Row],[Joining Date]])</f>
        <v>1</v>
      </c>
      <c r="P2187" s="26">
        <f ca="1">NETWORKDAYS(Table1[[#This Row],[Joining Date]],TODAY())</f>
        <v>1694</v>
      </c>
      <c r="Q2187" s="26" t="str">
        <f>LEFT(Table1[[#This Row],[Department]],5)&amp;"-"&amp;RIGHT(Table1[[#This Row],[Employee ID]],3)</f>
        <v>IT-755</v>
      </c>
      <c r="R2187" s="26" t="str">
        <f>LEFT(Table1[[#This Row],[Department]],3)</f>
        <v>IT</v>
      </c>
      <c r="S2187" s="37">
        <f>_xlfn.XLOOKUP(Table1[[#This Row],[City]],Table2[City],Table2[Bonus %])</f>
        <v>5</v>
      </c>
      <c r="U2187" s="48" t="str">
        <v xml:space="preserve">Ananya </v>
      </c>
      <c r="V2187" s="48" t="str">
        <v>Rao</v>
      </c>
    </row>
    <row r="2188" spans="1:22" x14ac:dyDescent="0.35">
      <c r="A2188" s="7" t="s">
        <v>3401</v>
      </c>
      <c r="B2188" s="40" t="str">
        <f>LEFT(Table1[[#This Row],[Employee Name]],FIND(" ",Table1[[#This Row],[Employee Name]]))</f>
        <v xml:space="preserve">Neha </v>
      </c>
      <c r="C2188" s="40" t="str">
        <f>RIGHT(Table1[[#This Row],[Employee Name]],LEN(Table1[[#This Row],[Employee Name]])-FIND(" ",Table1[[#This Row],[Employee Name]]))</f>
        <v>Kulkarni</v>
      </c>
      <c r="D2188" s="22">
        <f>Table1[[#This Row],[Basic Salary]]+Table1[[#This Row],[Bonus]]</f>
        <v>96558</v>
      </c>
      <c r="E2188" s="8">
        <v>95</v>
      </c>
      <c r="F2188" s="45">
        <v>56</v>
      </c>
      <c r="G2188" s="8" t="str" cm="1">
        <f t="array" ref="G2188">_xlfn.IFS(Table1[[#This Row],[Performance Score]]&gt;=80,"Excellent",Table1[[#This Row],[Performance Score]]&gt;=60,"Good",Table1[[#This Row],[Performance Score]]&gt;=40,"Need Improvement")</f>
        <v>Need Improvement</v>
      </c>
      <c r="H2188" s="29">
        <f>Table1[[#This Row],[Bonus]]/Table1[[#This Row],[Basic Salary]]</f>
        <v>0.13264516129032258</v>
      </c>
      <c r="I2188" s="8">
        <f ca="1">DATEDIF(Table1[[#This Row],[Date of Birth]],TODAY(),"y")</f>
        <v>20</v>
      </c>
      <c r="J2188" s="33">
        <v>45470</v>
      </c>
      <c r="K2188" s="33" t="str" cm="1">
        <f t="array" aca="1" ref="K2188" ca="1">_xlfn.IFS(L2188&lt;3,"Junior",L2188&lt;=7,"Mid-Level",L2188&gt;7,"Senior")</f>
        <v>Junior</v>
      </c>
      <c r="L2188" s="45">
        <f ca="1">INT(YEARFRAC(Table1[[#This Row],[Joining Date]],TODAY(),1))</f>
        <v>2</v>
      </c>
      <c r="M2188" s="25" t="str">
        <f t="shared" ca="1" si="34"/>
        <v>No</v>
      </c>
      <c r="N2188" s="25">
        <f>YEAR(Table1[[#This Row],[Joining Date]])</f>
        <v>2024</v>
      </c>
      <c r="O2188" s="45">
        <f>MONTH(Table1[[#This Row],[Joining Date]])</f>
        <v>6</v>
      </c>
      <c r="P2188" s="25">
        <f ca="1">NETWORKDAYS(Table1[[#This Row],[Joining Date]],TODAY())</f>
        <v>523</v>
      </c>
      <c r="Q2188" s="25" t="str">
        <f>LEFT(Table1[[#This Row],[Department]],5)&amp;"-"&amp;RIGHT(Table1[[#This Row],[Employee ID]],3)</f>
        <v>IT-345</v>
      </c>
      <c r="R2188" s="25" t="str">
        <f>LEFT(Table1[[#This Row],[Department]],3)</f>
        <v>IT</v>
      </c>
      <c r="S2188" s="36">
        <f>_xlfn.XLOOKUP(Table1[[#This Row],[City]],Table2[City],Table2[Bonus %])</f>
        <v>5</v>
      </c>
      <c r="U2188" s="48" t="str">
        <v xml:space="preserve">Neha </v>
      </c>
      <c r="V2188" s="48" t="str">
        <v>Kulkarni</v>
      </c>
    </row>
    <row r="2189" spans="1:22" x14ac:dyDescent="0.35">
      <c r="A2189" s="9" t="s">
        <v>730</v>
      </c>
      <c r="B2189" s="41" t="str">
        <f>LEFT(Table1[[#This Row],[Employee Name]],FIND(" ",Table1[[#This Row],[Employee Name]]))</f>
        <v xml:space="preserve">Pooja </v>
      </c>
      <c r="C2189" s="41" t="str">
        <f>RIGHT(Table1[[#This Row],[Employee Name]],LEN(Table1[[#This Row],[Employee Name]])-FIND(" ",Table1[[#This Row],[Employee Name]]))</f>
        <v>Das</v>
      </c>
      <c r="D2189" s="23">
        <f>Table1[[#This Row],[Basic Salary]]+Table1[[#This Row],[Bonus]]</f>
        <v>96546</v>
      </c>
      <c r="E2189" s="10">
        <v>100</v>
      </c>
      <c r="F2189" s="46">
        <v>68</v>
      </c>
      <c r="G2189" s="10" t="str" cm="1">
        <f t="array" ref="G2189">_xlfn.IFS(Table1[[#This Row],[Performance Score]]&gt;=80,"Excellent",Table1[[#This Row],[Performance Score]]&gt;=60,"Good",Table1[[#This Row],[Performance Score]]&gt;=40,"Need Improvement")</f>
        <v>Good</v>
      </c>
      <c r="H2189" s="30">
        <f>Table1[[#This Row],[Bonus]]/Table1[[#This Row],[Basic Salary]]</f>
        <v>8.7646170831174097E-2</v>
      </c>
      <c r="I2189" s="10">
        <f ca="1">DATEDIF(Table1[[#This Row],[Date of Birth]],TODAY(),"y")</f>
        <v>30</v>
      </c>
      <c r="J2189" s="34">
        <v>44826</v>
      </c>
      <c r="K2189" s="33" t="str" cm="1">
        <f t="array" aca="1" ref="K2189" ca="1">_xlfn.IFS(L2189&lt;3,"Junior",L2189&lt;=7,"Mid-Level",L2189&gt;7,"Senior")</f>
        <v>Mid-Level</v>
      </c>
      <c r="L2189" s="46">
        <f ca="1">INT(YEARFRAC(Table1[[#This Row],[Joining Date]],TODAY(),1))</f>
        <v>3</v>
      </c>
      <c r="M2189" s="25" t="str">
        <f t="shared" ca="1" si="34"/>
        <v>No</v>
      </c>
      <c r="N2189" s="26">
        <f>YEAR(Table1[[#This Row],[Joining Date]])</f>
        <v>2022</v>
      </c>
      <c r="O2189" s="46">
        <f>MONTH(Table1[[#This Row],[Joining Date]])</f>
        <v>9</v>
      </c>
      <c r="P2189" s="26">
        <f ca="1">NETWORKDAYS(Table1[[#This Row],[Joining Date]],TODAY())</f>
        <v>983</v>
      </c>
      <c r="Q2189" s="26" t="str">
        <f>LEFT(Table1[[#This Row],[Department]],5)&amp;"-"&amp;RIGHT(Table1[[#This Row],[Employee ID]],3)</f>
        <v>HR-674</v>
      </c>
      <c r="R2189" s="26" t="str">
        <f>LEFT(Table1[[#This Row],[Department]],3)</f>
        <v>HR</v>
      </c>
      <c r="S2189" s="37">
        <f>_xlfn.XLOOKUP(Table1[[#This Row],[City]],Table2[City],Table2[Bonus %])</f>
        <v>6</v>
      </c>
      <c r="U2189" s="48" t="str">
        <v xml:space="preserve">Pooja </v>
      </c>
      <c r="V2189" s="48" t="str">
        <v>Das</v>
      </c>
    </row>
    <row r="2190" spans="1:22" x14ac:dyDescent="0.35">
      <c r="A2190" s="7" t="s">
        <v>4944</v>
      </c>
      <c r="B2190" s="40" t="str">
        <f>LEFT(Table1[[#This Row],[Employee Name]],FIND(" ",Table1[[#This Row],[Employee Name]]))</f>
        <v xml:space="preserve">Tarun </v>
      </c>
      <c r="C2190" s="40" t="str">
        <f>RIGHT(Table1[[#This Row],[Employee Name]],LEN(Table1[[#This Row],[Employee Name]])-FIND(" ",Table1[[#This Row],[Employee Name]]))</f>
        <v>Verma</v>
      </c>
      <c r="D2190" s="22">
        <f>Table1[[#This Row],[Basic Salary]]+Table1[[#This Row],[Bonus]]</f>
        <v>96531</v>
      </c>
      <c r="E2190" s="8">
        <v>100</v>
      </c>
      <c r="F2190" s="45">
        <v>66</v>
      </c>
      <c r="G2190" s="8" t="str" cm="1">
        <f t="array" ref="G2190">_xlfn.IFS(Table1[[#This Row],[Performance Score]]&gt;=80,"Excellent",Table1[[#This Row],[Performance Score]]&gt;=60,"Good",Table1[[#This Row],[Performance Score]]&gt;=40,"Need Improvement")</f>
        <v>Good</v>
      </c>
      <c r="H2190" s="29">
        <f>Table1[[#This Row],[Bonus]]/Table1[[#This Row],[Basic Salary]]</f>
        <v>0.14859060242970859</v>
      </c>
      <c r="I2190" s="8">
        <f ca="1">DATEDIF(Table1[[#This Row],[Date of Birth]],TODAY(),"y")</f>
        <v>30</v>
      </c>
      <c r="J2190" s="33">
        <v>45461</v>
      </c>
      <c r="K2190" s="33" t="str" cm="1">
        <f t="array" aca="1" ref="K2190" ca="1">_xlfn.IFS(L2190&lt;3,"Junior",L2190&lt;=7,"Mid-Level",L2190&gt;7,"Senior")</f>
        <v>Junior</v>
      </c>
      <c r="L2190" s="45">
        <f ca="1">INT(YEARFRAC(Table1[[#This Row],[Joining Date]],TODAY(),1))</f>
        <v>2</v>
      </c>
      <c r="M2190" s="25" t="str">
        <f t="shared" ca="1" si="34"/>
        <v>No</v>
      </c>
      <c r="N2190" s="25">
        <f>YEAR(Table1[[#This Row],[Joining Date]])</f>
        <v>2024</v>
      </c>
      <c r="O2190" s="45">
        <f>MONTH(Table1[[#This Row],[Joining Date]])</f>
        <v>6</v>
      </c>
      <c r="P2190" s="25">
        <f ca="1">NETWORKDAYS(Table1[[#This Row],[Joining Date]],TODAY())</f>
        <v>530</v>
      </c>
      <c r="Q2190" s="25" t="str">
        <f>LEFT(Table1[[#This Row],[Department]],5)&amp;"-"&amp;RIGHT(Table1[[#This Row],[Employee ID]],3)</f>
        <v>Marke-888</v>
      </c>
      <c r="R2190" s="25" t="str">
        <f>LEFT(Table1[[#This Row],[Department]],3)</f>
        <v>Mar</v>
      </c>
      <c r="S2190" s="36">
        <f>_xlfn.XLOOKUP(Table1[[#This Row],[City]],Table2[City],Table2[Bonus %])</f>
        <v>4</v>
      </c>
      <c r="U2190" s="48" t="str">
        <v xml:space="preserve">Tarun </v>
      </c>
      <c r="V2190" s="48" t="str">
        <v>Verma</v>
      </c>
    </row>
    <row r="2191" spans="1:22" x14ac:dyDescent="0.35">
      <c r="A2191" s="9" t="s">
        <v>1458</v>
      </c>
      <c r="B2191" s="41" t="str">
        <f>LEFT(Table1[[#This Row],[Employee Name]],FIND(" ",Table1[[#This Row],[Employee Name]]))</f>
        <v xml:space="preserve">Ravi </v>
      </c>
      <c r="C2191" s="41" t="str">
        <f>RIGHT(Table1[[#This Row],[Employee Name]],LEN(Table1[[#This Row],[Employee Name]])-FIND(" ",Table1[[#This Row],[Employee Name]]))</f>
        <v>Teja</v>
      </c>
      <c r="D2191" s="23">
        <f>Table1[[#This Row],[Basic Salary]]+Table1[[#This Row],[Bonus]]</f>
        <v>96505</v>
      </c>
      <c r="E2191" s="10">
        <v>88</v>
      </c>
      <c r="F2191" s="46">
        <v>45</v>
      </c>
      <c r="G2191" s="10" t="str" cm="1">
        <f t="array" ref="G2191">_xlfn.IFS(Table1[[#This Row],[Performance Score]]&gt;=80,"Excellent",Table1[[#This Row],[Performance Score]]&gt;=60,"Good",Table1[[#This Row],[Performance Score]]&gt;=40,"Need Improvement")</f>
        <v>Need Improvement</v>
      </c>
      <c r="H2191" s="30">
        <f>Table1[[#This Row],[Bonus]]/Table1[[#This Row],[Basic Salary]]</f>
        <v>0.10051202517932285</v>
      </c>
      <c r="I2191" s="10">
        <f ca="1">DATEDIF(Table1[[#This Row],[Date of Birth]],TODAY(),"y")</f>
        <v>37</v>
      </c>
      <c r="J2191" s="34">
        <v>42304</v>
      </c>
      <c r="K2191" s="33" t="str" cm="1">
        <f t="array" aca="1" ref="K2191" ca="1">_xlfn.IFS(L2191&lt;3,"Junior",L2191&lt;=7,"Mid-Level",L2191&gt;7,"Senior")</f>
        <v>Senior</v>
      </c>
      <c r="L2191" s="46">
        <f ca="1">INT(YEARFRAC(Table1[[#This Row],[Joining Date]],TODAY(),1))</f>
        <v>10</v>
      </c>
      <c r="M2191" s="25" t="str">
        <f t="shared" ca="1" si="34"/>
        <v>Yes</v>
      </c>
      <c r="N2191" s="26">
        <f>YEAR(Table1[[#This Row],[Joining Date]])</f>
        <v>2015</v>
      </c>
      <c r="O2191" s="46">
        <f>MONTH(Table1[[#This Row],[Joining Date]])</f>
        <v>10</v>
      </c>
      <c r="P2191" s="26">
        <f ca="1">NETWORKDAYS(Table1[[#This Row],[Joining Date]],TODAY())</f>
        <v>2785</v>
      </c>
      <c r="Q2191" s="26" t="str">
        <f>LEFT(Table1[[#This Row],[Department]],5)&amp;"-"&amp;RIGHT(Table1[[#This Row],[Employee ID]],3)</f>
        <v>Sales-402</v>
      </c>
      <c r="R2191" s="26" t="str">
        <f>LEFT(Table1[[#This Row],[Department]],3)</f>
        <v>Sal</v>
      </c>
      <c r="S2191" s="37">
        <f>_xlfn.XLOOKUP(Table1[[#This Row],[City]],Table2[City],Table2[Bonus %])</f>
        <v>8</v>
      </c>
      <c r="U2191" s="48" t="str">
        <v xml:space="preserve">Ravi </v>
      </c>
      <c r="V2191" s="48" t="str">
        <v>Teja</v>
      </c>
    </row>
    <row r="2192" spans="1:22" x14ac:dyDescent="0.35">
      <c r="A2192" s="7" t="s">
        <v>1144</v>
      </c>
      <c r="B2192" s="40" t="str">
        <f>LEFT(Table1[[#This Row],[Employee Name]],FIND(" ",Table1[[#This Row],[Employee Name]]))</f>
        <v xml:space="preserve">Meera </v>
      </c>
      <c r="C2192" s="40" t="str">
        <f>RIGHT(Table1[[#This Row],[Employee Name]],LEN(Table1[[#This Row],[Employee Name]])-FIND(" ",Table1[[#This Row],[Employee Name]]))</f>
        <v>Joshi</v>
      </c>
      <c r="D2192" s="22">
        <f>Table1[[#This Row],[Basic Salary]]+Table1[[#This Row],[Bonus]]</f>
        <v>96495</v>
      </c>
      <c r="E2192" s="8">
        <v>67</v>
      </c>
      <c r="F2192" s="45">
        <v>43</v>
      </c>
      <c r="G2192" s="8" t="str" cm="1">
        <f t="array" ref="G2192">_xlfn.IFS(Table1[[#This Row],[Performance Score]]&gt;=80,"Excellent",Table1[[#This Row],[Performance Score]]&gt;=60,"Good",Table1[[#This Row],[Performance Score]]&gt;=40,"Need Improvement")</f>
        <v>Need Improvement</v>
      </c>
      <c r="H2192" s="29">
        <f>Table1[[#This Row],[Bonus]]/Table1[[#This Row],[Basic Salary]]</f>
        <v>0.1076356206524484</v>
      </c>
      <c r="I2192" s="8">
        <f ca="1">DATEDIF(Table1[[#This Row],[Date of Birth]],TODAY(),"y")</f>
        <v>21</v>
      </c>
      <c r="J2192" s="33">
        <v>43489</v>
      </c>
      <c r="K2192" s="33" t="str" cm="1">
        <f t="array" aca="1" ref="K2192" ca="1">_xlfn.IFS(L2192&lt;3,"Junior",L2192&lt;=7,"Mid-Level",L2192&gt;7,"Senior")</f>
        <v>Mid-Level</v>
      </c>
      <c r="L2192" s="45">
        <f ca="1">INT(YEARFRAC(Table1[[#This Row],[Joining Date]],TODAY(),1))</f>
        <v>7</v>
      </c>
      <c r="M2192" s="25" t="str">
        <f t="shared" ca="1" si="34"/>
        <v>Yes</v>
      </c>
      <c r="N2192" s="25">
        <f>YEAR(Table1[[#This Row],[Joining Date]])</f>
        <v>2019</v>
      </c>
      <c r="O2192" s="45">
        <f>MONTH(Table1[[#This Row],[Joining Date]])</f>
        <v>1</v>
      </c>
      <c r="P2192" s="25">
        <f ca="1">NETWORKDAYS(Table1[[#This Row],[Joining Date]],TODAY())</f>
        <v>1938</v>
      </c>
      <c r="Q2192" s="25" t="str">
        <f>LEFT(Table1[[#This Row],[Department]],5)&amp;"-"&amp;RIGHT(Table1[[#This Row],[Employee ID]],3)</f>
        <v>Finan-088</v>
      </c>
      <c r="R2192" s="25" t="str">
        <f>LEFT(Table1[[#This Row],[Department]],3)</f>
        <v>Fin</v>
      </c>
      <c r="S2192" s="36">
        <f>_xlfn.XLOOKUP(Table1[[#This Row],[City]],Table2[City],Table2[Bonus %])</f>
        <v>6</v>
      </c>
      <c r="U2192" s="48" t="str">
        <v xml:space="preserve">Meera </v>
      </c>
      <c r="V2192" s="48" t="str">
        <v>Joshi</v>
      </c>
    </row>
    <row r="2193" spans="1:22" x14ac:dyDescent="0.35">
      <c r="A2193" s="9" t="s">
        <v>1409</v>
      </c>
      <c r="B2193" s="41" t="str">
        <f>LEFT(Table1[[#This Row],[Employee Name]],FIND(" ",Table1[[#This Row],[Employee Name]]))</f>
        <v xml:space="preserve">Krishna </v>
      </c>
      <c r="C2193" s="41" t="str">
        <f>RIGHT(Table1[[#This Row],[Employee Name]],LEN(Table1[[#This Row],[Employee Name]])-FIND(" ",Table1[[#This Row],[Employee Name]]))</f>
        <v>Chaitanya</v>
      </c>
      <c r="D2193" s="23">
        <f>Table1[[#This Row],[Basic Salary]]+Table1[[#This Row],[Bonus]]</f>
        <v>96495</v>
      </c>
      <c r="E2193" s="10">
        <v>63</v>
      </c>
      <c r="F2193" s="46">
        <v>59</v>
      </c>
      <c r="G2193" s="10" t="str" cm="1">
        <f t="array" ref="G2193">_xlfn.IFS(Table1[[#This Row],[Performance Score]]&gt;=80,"Excellent",Table1[[#This Row],[Performance Score]]&gt;=60,"Good",Table1[[#This Row],[Performance Score]]&gt;=40,"Need Improvement")</f>
        <v>Need Improvement</v>
      </c>
      <c r="H2193" s="30">
        <f>Table1[[#This Row],[Bonus]]/Table1[[#This Row],[Basic Salary]]</f>
        <v>0.24265955802812547</v>
      </c>
      <c r="I2193" s="10">
        <f ca="1">DATEDIF(Table1[[#This Row],[Date of Birth]],TODAY(),"y")</f>
        <v>16</v>
      </c>
      <c r="J2193" s="34">
        <v>44683</v>
      </c>
      <c r="K2193" s="33" t="str" cm="1">
        <f t="array" aca="1" ref="K2193" ca="1">_xlfn.IFS(L2193&lt;3,"Junior",L2193&lt;=7,"Mid-Level",L2193&gt;7,"Senior")</f>
        <v>Mid-Level</v>
      </c>
      <c r="L2193" s="46">
        <f ca="1">INT(YEARFRAC(Table1[[#This Row],[Joining Date]],TODAY(),1))</f>
        <v>4</v>
      </c>
      <c r="M2193" s="25" t="str">
        <f t="shared" ca="1" si="34"/>
        <v>No</v>
      </c>
      <c r="N2193" s="26">
        <f>YEAR(Table1[[#This Row],[Joining Date]])</f>
        <v>2022</v>
      </c>
      <c r="O2193" s="46">
        <f>MONTH(Table1[[#This Row],[Joining Date]])</f>
        <v>5</v>
      </c>
      <c r="P2193" s="26">
        <f ca="1">NETWORKDAYS(Table1[[#This Row],[Joining Date]],TODAY())</f>
        <v>1086</v>
      </c>
      <c r="Q2193" s="26" t="str">
        <f>LEFT(Table1[[#This Row],[Department]],5)&amp;"-"&amp;RIGHT(Table1[[#This Row],[Employee ID]],3)</f>
        <v>HR-353</v>
      </c>
      <c r="R2193" s="26" t="str">
        <f>LEFT(Table1[[#This Row],[Department]],3)</f>
        <v>HR</v>
      </c>
      <c r="S2193" s="37">
        <f>_xlfn.XLOOKUP(Table1[[#This Row],[City]],Table2[City],Table2[Bonus %])</f>
        <v>8</v>
      </c>
      <c r="U2193" s="48" t="str">
        <v xml:space="preserve">Krishna </v>
      </c>
      <c r="V2193" s="48" t="str">
        <v>Chaitanya</v>
      </c>
    </row>
    <row r="2194" spans="1:22" x14ac:dyDescent="0.35">
      <c r="A2194" s="7" t="s">
        <v>1382</v>
      </c>
      <c r="B2194" s="40" t="str">
        <f>LEFT(Table1[[#This Row],[Employee Name]],FIND(" ",Table1[[#This Row],[Employee Name]]))</f>
        <v xml:space="preserve">Gayathri </v>
      </c>
      <c r="C2194" s="40" t="str">
        <f>RIGHT(Table1[[#This Row],[Employee Name]],LEN(Table1[[#This Row],[Employee Name]])-FIND(" ",Table1[[#This Row],[Employee Name]]))</f>
        <v>Iyer</v>
      </c>
      <c r="D2194" s="22">
        <f>Table1[[#This Row],[Basic Salary]]+Table1[[#This Row],[Bonus]]</f>
        <v>96487</v>
      </c>
      <c r="E2194" s="8">
        <v>63</v>
      </c>
      <c r="F2194" s="45">
        <v>44</v>
      </c>
      <c r="G2194" s="8" t="str" cm="1">
        <f t="array" ref="G2194">_xlfn.IFS(Table1[[#This Row],[Performance Score]]&gt;=80,"Excellent",Table1[[#This Row],[Performance Score]]&gt;=60,"Good",Table1[[#This Row],[Performance Score]]&gt;=40,"Need Improvement")</f>
        <v>Need Improvement</v>
      </c>
      <c r="H2194" s="29">
        <f>Table1[[#This Row],[Bonus]]/Table1[[#This Row],[Basic Salary]]</f>
        <v>0.23949180412106263</v>
      </c>
      <c r="I2194" s="8">
        <f ca="1">DATEDIF(Table1[[#This Row],[Date of Birth]],TODAY(),"y")</f>
        <v>16</v>
      </c>
      <c r="J2194" s="33">
        <v>45857</v>
      </c>
      <c r="K2194" s="33" t="str" cm="1">
        <f t="array" aca="1" ref="K2194" ca="1">_xlfn.IFS(L2194&lt;3,"Junior",L2194&lt;=7,"Mid-Level",L2194&gt;7,"Senior")</f>
        <v>Junior</v>
      </c>
      <c r="L2194" s="45">
        <f ca="1">INT(YEARFRAC(Table1[[#This Row],[Joining Date]],TODAY(),1))</f>
        <v>0</v>
      </c>
      <c r="M2194" s="25" t="str">
        <f t="shared" ca="1" si="34"/>
        <v>No</v>
      </c>
      <c r="N2194" s="25">
        <f>YEAR(Table1[[#This Row],[Joining Date]])</f>
        <v>2025</v>
      </c>
      <c r="O2194" s="45">
        <f>MONTH(Table1[[#This Row],[Joining Date]])</f>
        <v>7</v>
      </c>
      <c r="P2194" s="25">
        <f ca="1">NETWORKDAYS(Table1[[#This Row],[Joining Date]],TODAY())</f>
        <v>246</v>
      </c>
      <c r="Q2194" s="25" t="str">
        <f>LEFT(Table1[[#This Row],[Department]],5)&amp;"-"&amp;RIGHT(Table1[[#This Row],[Employee ID]],3)</f>
        <v>Opera-326</v>
      </c>
      <c r="R2194" s="25" t="str">
        <f>LEFT(Table1[[#This Row],[Department]],3)</f>
        <v>Ope</v>
      </c>
      <c r="S2194" s="36">
        <f>_xlfn.XLOOKUP(Table1[[#This Row],[City]],Table2[City],Table2[Bonus %])</f>
        <v>7</v>
      </c>
      <c r="U2194" s="48" t="str">
        <v xml:space="preserve">Gayathri </v>
      </c>
      <c r="V2194" s="48" t="str">
        <v>Iyer</v>
      </c>
    </row>
    <row r="2195" spans="1:22" x14ac:dyDescent="0.35">
      <c r="A2195" s="9" t="s">
        <v>1902</v>
      </c>
      <c r="B2195" s="41" t="str">
        <f>LEFT(Table1[[#This Row],[Employee Name]],FIND(" ",Table1[[#This Row],[Employee Name]]))</f>
        <v xml:space="preserve">Ajay </v>
      </c>
      <c r="C2195" s="41" t="str">
        <f>RIGHT(Table1[[#This Row],[Employee Name]],LEN(Table1[[#This Row],[Employee Name]])-FIND(" ",Table1[[#This Row],[Employee Name]]))</f>
        <v>Singh</v>
      </c>
      <c r="D2195" s="23">
        <f>Table1[[#This Row],[Basic Salary]]+Table1[[#This Row],[Bonus]]</f>
        <v>96472</v>
      </c>
      <c r="E2195" s="10">
        <v>63</v>
      </c>
      <c r="F2195" s="46">
        <v>79</v>
      </c>
      <c r="G2195" s="10" t="str" cm="1">
        <f t="array" ref="G2195">_xlfn.IFS(Table1[[#This Row],[Performance Score]]&gt;=80,"Excellent",Table1[[#This Row],[Performance Score]]&gt;=60,"Good",Table1[[#This Row],[Performance Score]]&gt;=40,"Need Improvement")</f>
        <v>Good</v>
      </c>
      <c r="H2195" s="30">
        <f>Table1[[#This Row],[Bonus]]/Table1[[#This Row],[Basic Salary]]</f>
        <v>0.30056486511991587</v>
      </c>
      <c r="I2195" s="10">
        <f ca="1">DATEDIF(Table1[[#This Row],[Date of Birth]],TODAY(),"y")</f>
        <v>43</v>
      </c>
      <c r="J2195" s="34">
        <v>42201</v>
      </c>
      <c r="K2195" s="33" t="str" cm="1">
        <f t="array" aca="1" ref="K2195" ca="1">_xlfn.IFS(L2195&lt;3,"Junior",L2195&lt;=7,"Mid-Level",L2195&gt;7,"Senior")</f>
        <v>Senior</v>
      </c>
      <c r="L2195" s="46">
        <f ca="1">INT(YEARFRAC(Table1[[#This Row],[Joining Date]],TODAY(),1))</f>
        <v>10</v>
      </c>
      <c r="M2195" s="25" t="str">
        <f t="shared" ca="1" si="34"/>
        <v>Yes</v>
      </c>
      <c r="N2195" s="26">
        <f>YEAR(Table1[[#This Row],[Joining Date]])</f>
        <v>2015</v>
      </c>
      <c r="O2195" s="46">
        <f>MONTH(Table1[[#This Row],[Joining Date]])</f>
        <v>7</v>
      </c>
      <c r="P2195" s="26">
        <f ca="1">NETWORKDAYS(Table1[[#This Row],[Joining Date]],TODAY())</f>
        <v>2858</v>
      </c>
      <c r="Q2195" s="26" t="str">
        <f>LEFT(Table1[[#This Row],[Department]],5)&amp;"-"&amp;RIGHT(Table1[[#This Row],[Employee ID]],3)</f>
        <v>Suppo-846</v>
      </c>
      <c r="R2195" s="26" t="str">
        <f>LEFT(Table1[[#This Row],[Department]],3)</f>
        <v>Sup</v>
      </c>
      <c r="S2195" s="37">
        <f>_xlfn.XLOOKUP(Table1[[#This Row],[City]],Table2[City],Table2[Bonus %])</f>
        <v>6</v>
      </c>
      <c r="U2195" s="48" t="str">
        <v xml:space="preserve">Ajay </v>
      </c>
      <c r="V2195" s="48" t="str">
        <v>Singh</v>
      </c>
    </row>
    <row r="2196" spans="1:22" x14ac:dyDescent="0.35">
      <c r="A2196" s="7" t="s">
        <v>602</v>
      </c>
      <c r="B2196" s="40" t="str">
        <f>LEFT(Table1[[#This Row],[Employee Name]],FIND(" ",Table1[[#This Row],[Employee Name]]))</f>
        <v xml:space="preserve">Tarun </v>
      </c>
      <c r="C2196" s="40" t="str">
        <f>RIGHT(Table1[[#This Row],[Employee Name]],LEN(Table1[[#This Row],[Employee Name]])-FIND(" ",Table1[[#This Row],[Employee Name]]))</f>
        <v>Verma</v>
      </c>
      <c r="D2196" s="22">
        <f>Table1[[#This Row],[Basic Salary]]+Table1[[#This Row],[Bonus]]</f>
        <v>96424</v>
      </c>
      <c r="E2196" s="8">
        <v>89</v>
      </c>
      <c r="F2196" s="45">
        <v>57</v>
      </c>
      <c r="G2196" s="8" t="str" cm="1">
        <f t="array" ref="G2196">_xlfn.IFS(Table1[[#This Row],[Performance Score]]&gt;=80,"Excellent",Table1[[#This Row],[Performance Score]]&gt;=60,"Good",Table1[[#This Row],[Performance Score]]&gt;=40,"Need Improvement")</f>
        <v>Need Improvement</v>
      </c>
      <c r="H2196" s="29">
        <f>Table1[[#This Row],[Bonus]]/Table1[[#This Row],[Basic Salary]]</f>
        <v>0.43009269558769003</v>
      </c>
      <c r="I2196" s="8">
        <f ca="1">DATEDIF(Table1[[#This Row],[Date of Birth]],TODAY(),"y")</f>
        <v>30</v>
      </c>
      <c r="J2196" s="33">
        <v>44231</v>
      </c>
      <c r="K2196" s="33" t="str" cm="1">
        <f t="array" aca="1" ref="K2196" ca="1">_xlfn.IFS(L2196&lt;3,"Junior",L2196&lt;=7,"Mid-Level",L2196&gt;7,"Senior")</f>
        <v>Mid-Level</v>
      </c>
      <c r="L2196" s="45">
        <f ca="1">INT(YEARFRAC(Table1[[#This Row],[Joining Date]],TODAY(),1))</f>
        <v>5</v>
      </c>
      <c r="M2196" s="25" t="str">
        <f t="shared" ca="1" si="34"/>
        <v>No</v>
      </c>
      <c r="N2196" s="25">
        <f>YEAR(Table1[[#This Row],[Joining Date]])</f>
        <v>2021</v>
      </c>
      <c r="O2196" s="45">
        <f>MONTH(Table1[[#This Row],[Joining Date]])</f>
        <v>2</v>
      </c>
      <c r="P2196" s="25">
        <f ca="1">NETWORKDAYS(Table1[[#This Row],[Joining Date]],TODAY())</f>
        <v>1408</v>
      </c>
      <c r="Q2196" s="25" t="str">
        <f>LEFT(Table1[[#This Row],[Department]],5)&amp;"-"&amp;RIGHT(Table1[[#This Row],[Employee ID]],3)</f>
        <v>Opera-546</v>
      </c>
      <c r="R2196" s="25" t="str">
        <f>LEFT(Table1[[#This Row],[Department]],3)</f>
        <v>Ope</v>
      </c>
      <c r="S2196" s="36">
        <f>_xlfn.XLOOKUP(Table1[[#This Row],[City]],Table2[City],Table2[Bonus %])</f>
        <v>5</v>
      </c>
      <c r="U2196" s="48" t="str">
        <v xml:space="preserve">Tarun </v>
      </c>
      <c r="V2196" s="48" t="str">
        <v>Verma</v>
      </c>
    </row>
    <row r="2197" spans="1:22" x14ac:dyDescent="0.35">
      <c r="A2197" s="9" t="s">
        <v>2011</v>
      </c>
      <c r="B2197" s="41" t="str">
        <f>LEFT(Table1[[#This Row],[Employee Name]],FIND(" ",Table1[[#This Row],[Employee Name]]))</f>
        <v xml:space="preserve">Arjun </v>
      </c>
      <c r="C2197" s="41" t="str">
        <f>RIGHT(Table1[[#This Row],[Employee Name]],LEN(Table1[[#This Row],[Employee Name]])-FIND(" ",Table1[[#This Row],[Employee Name]]))</f>
        <v>Mehta</v>
      </c>
      <c r="D2197" s="23">
        <f>Table1[[#This Row],[Basic Salary]]+Table1[[#This Row],[Bonus]]</f>
        <v>96411</v>
      </c>
      <c r="E2197" s="10">
        <v>87</v>
      </c>
      <c r="F2197" s="46">
        <v>46</v>
      </c>
      <c r="G2197" s="10" t="str" cm="1">
        <f t="array" ref="G2197">_xlfn.IFS(Table1[[#This Row],[Performance Score]]&gt;=80,"Excellent",Table1[[#This Row],[Performance Score]]&gt;=60,"Good",Table1[[#This Row],[Performance Score]]&gt;=40,"Need Improvement")</f>
        <v>Need Improvement</v>
      </c>
      <c r="H2197" s="30">
        <f>Table1[[#This Row],[Bonus]]/Table1[[#This Row],[Basic Salary]]</f>
        <v>0.23891337591076731</v>
      </c>
      <c r="I2197" s="10">
        <f ca="1">DATEDIF(Table1[[#This Row],[Date of Birth]],TODAY(),"y")</f>
        <v>34</v>
      </c>
      <c r="J2197" s="34">
        <v>42240</v>
      </c>
      <c r="K2197" s="33" t="str" cm="1">
        <f t="array" aca="1" ref="K2197" ca="1">_xlfn.IFS(L2197&lt;3,"Junior",L2197&lt;=7,"Mid-Level",L2197&gt;7,"Senior")</f>
        <v>Senior</v>
      </c>
      <c r="L2197" s="46">
        <f ca="1">INT(YEARFRAC(Table1[[#This Row],[Joining Date]],TODAY(),1))</f>
        <v>10</v>
      </c>
      <c r="M2197" s="25" t="str">
        <f t="shared" ca="1" si="34"/>
        <v>Yes</v>
      </c>
      <c r="N2197" s="26">
        <f>YEAR(Table1[[#This Row],[Joining Date]])</f>
        <v>2015</v>
      </c>
      <c r="O2197" s="46">
        <f>MONTH(Table1[[#This Row],[Joining Date]])</f>
        <v>8</v>
      </c>
      <c r="P2197" s="26">
        <f ca="1">NETWORKDAYS(Table1[[#This Row],[Joining Date]],TODAY())</f>
        <v>2831</v>
      </c>
      <c r="Q2197" s="26" t="str">
        <f>LEFT(Table1[[#This Row],[Department]],5)&amp;"-"&amp;RIGHT(Table1[[#This Row],[Employee ID]],3)</f>
        <v>HR-955</v>
      </c>
      <c r="R2197" s="26" t="str">
        <f>LEFT(Table1[[#This Row],[Department]],3)</f>
        <v>HR</v>
      </c>
      <c r="S2197" s="37">
        <f>_xlfn.XLOOKUP(Table1[[#This Row],[City]],Table2[City],Table2[Bonus %])</f>
        <v>6</v>
      </c>
      <c r="U2197" s="48" t="str">
        <v xml:space="preserve">Arjun </v>
      </c>
      <c r="V2197" s="48" t="str">
        <v>Mehta</v>
      </c>
    </row>
    <row r="2198" spans="1:22" x14ac:dyDescent="0.35">
      <c r="A2198" s="7" t="s">
        <v>409</v>
      </c>
      <c r="B2198" s="40" t="str">
        <f>LEFT(Table1[[#This Row],[Employee Name]],FIND(" ",Table1[[#This Row],[Employee Name]]))</f>
        <v xml:space="preserve">Kavya </v>
      </c>
      <c r="C2198" s="40" t="str">
        <f>RIGHT(Table1[[#This Row],[Employee Name]],LEN(Table1[[#This Row],[Employee Name]])-FIND(" ",Table1[[#This Row],[Employee Name]]))</f>
        <v>Nair</v>
      </c>
      <c r="D2198" s="22">
        <f>Table1[[#This Row],[Basic Salary]]+Table1[[#This Row],[Bonus]]</f>
        <v>96410</v>
      </c>
      <c r="E2198" s="8">
        <v>61</v>
      </c>
      <c r="F2198" s="45">
        <v>85</v>
      </c>
      <c r="G2198" s="8" t="str" cm="1">
        <f t="array" ref="G2198">_xlfn.IFS(Table1[[#This Row],[Performance Score]]&gt;=80,"Excellent",Table1[[#This Row],[Performance Score]]&gt;=60,"Good",Table1[[#This Row],[Performance Score]]&gt;=40,"Need Improvement")</f>
        <v>Excellent</v>
      </c>
      <c r="H2198" s="29">
        <f>Table1[[#This Row],[Bonus]]/Table1[[#This Row],[Basic Salary]]</f>
        <v>0.33854441451697997</v>
      </c>
      <c r="I2198" s="8">
        <f ca="1">DATEDIF(Table1[[#This Row],[Date of Birth]],TODAY(),"y")</f>
        <v>15</v>
      </c>
      <c r="J2198" s="33">
        <v>45307</v>
      </c>
      <c r="K2198" s="33" t="str" cm="1">
        <f t="array" aca="1" ref="K2198" ca="1">_xlfn.IFS(L2198&lt;3,"Junior",L2198&lt;=7,"Mid-Level",L2198&gt;7,"Senior")</f>
        <v>Junior</v>
      </c>
      <c r="L2198" s="45">
        <f ca="1">INT(YEARFRAC(Table1[[#This Row],[Joining Date]],TODAY(),1))</f>
        <v>2</v>
      </c>
      <c r="M2198" s="25" t="str">
        <f t="shared" ca="1" si="34"/>
        <v>No</v>
      </c>
      <c r="N2198" s="25">
        <f>YEAR(Table1[[#This Row],[Joining Date]])</f>
        <v>2024</v>
      </c>
      <c r="O2198" s="45">
        <f>MONTH(Table1[[#This Row],[Joining Date]])</f>
        <v>1</v>
      </c>
      <c r="P2198" s="25">
        <f ca="1">NETWORKDAYS(Table1[[#This Row],[Joining Date]],TODAY())</f>
        <v>640</v>
      </c>
      <c r="Q2198" s="25" t="str">
        <f>LEFT(Table1[[#This Row],[Department]],5)&amp;"-"&amp;RIGHT(Table1[[#This Row],[Employee ID]],3)</f>
        <v>Opera-353</v>
      </c>
      <c r="R2198" s="25" t="str">
        <f>LEFT(Table1[[#This Row],[Department]],3)</f>
        <v>Ope</v>
      </c>
      <c r="S2198" s="36">
        <f>_xlfn.XLOOKUP(Table1[[#This Row],[City]],Table2[City],Table2[Bonus %])</f>
        <v>6</v>
      </c>
      <c r="U2198" s="48" t="str">
        <v xml:space="preserve">Kavya </v>
      </c>
      <c r="V2198" s="48" t="str">
        <v>Nair</v>
      </c>
    </row>
    <row r="2199" spans="1:22" x14ac:dyDescent="0.35">
      <c r="A2199" s="9" t="s">
        <v>3946</v>
      </c>
      <c r="B2199" s="41" t="str">
        <f>LEFT(Table1[[#This Row],[Employee Name]],FIND(" ",Table1[[#This Row],[Employee Name]]))</f>
        <v xml:space="preserve">Gayathri </v>
      </c>
      <c r="C2199" s="41" t="str">
        <f>RIGHT(Table1[[#This Row],[Employee Name]],LEN(Table1[[#This Row],[Employee Name]])-FIND(" ",Table1[[#This Row],[Employee Name]]))</f>
        <v>Iyer</v>
      </c>
      <c r="D2199" s="23">
        <f>Table1[[#This Row],[Basic Salary]]+Table1[[#This Row],[Bonus]]</f>
        <v>96367</v>
      </c>
      <c r="E2199" s="10">
        <v>78</v>
      </c>
      <c r="F2199" s="46">
        <v>54</v>
      </c>
      <c r="G2199" s="10" t="str" cm="1">
        <f t="array" ref="G2199">_xlfn.IFS(Table1[[#This Row],[Performance Score]]&gt;=80,"Excellent",Table1[[#This Row],[Performance Score]]&gt;=60,"Good",Table1[[#This Row],[Performance Score]]&gt;=40,"Need Improvement")</f>
        <v>Need Improvement</v>
      </c>
      <c r="H2199" s="30">
        <f>Table1[[#This Row],[Bonus]]/Table1[[#This Row],[Basic Salary]]</f>
        <v>0.15682508433069636</v>
      </c>
      <c r="I2199" s="10">
        <f ca="1">DATEDIF(Table1[[#This Row],[Date of Birth]],TODAY(),"y")</f>
        <v>42</v>
      </c>
      <c r="J2199" s="34">
        <v>45431</v>
      </c>
      <c r="K2199" s="33" t="str" cm="1">
        <f t="array" aca="1" ref="K2199" ca="1">_xlfn.IFS(L2199&lt;3,"Junior",L2199&lt;=7,"Mid-Level",L2199&gt;7,"Senior")</f>
        <v>Junior</v>
      </c>
      <c r="L2199" s="46">
        <f ca="1">INT(YEARFRAC(Table1[[#This Row],[Joining Date]],TODAY(),1))</f>
        <v>2</v>
      </c>
      <c r="M2199" s="25" t="str">
        <f t="shared" ca="1" si="34"/>
        <v>No</v>
      </c>
      <c r="N2199" s="26">
        <f>YEAR(Table1[[#This Row],[Joining Date]])</f>
        <v>2024</v>
      </c>
      <c r="O2199" s="46">
        <f>MONTH(Table1[[#This Row],[Joining Date]])</f>
        <v>5</v>
      </c>
      <c r="P2199" s="26">
        <f ca="1">NETWORKDAYS(Table1[[#This Row],[Joining Date]],TODAY())</f>
        <v>551</v>
      </c>
      <c r="Q2199" s="26" t="str">
        <f>LEFT(Table1[[#This Row],[Department]],5)&amp;"-"&amp;RIGHT(Table1[[#This Row],[Employee ID]],3)</f>
        <v>HR-890</v>
      </c>
      <c r="R2199" s="26" t="str">
        <f>LEFT(Table1[[#This Row],[Department]],3)</f>
        <v>HR</v>
      </c>
      <c r="S2199" s="37">
        <f>_xlfn.XLOOKUP(Table1[[#This Row],[City]],Table2[City],Table2[Bonus %])</f>
        <v>6</v>
      </c>
      <c r="U2199" s="48" t="str">
        <v xml:space="preserve">Gayathri </v>
      </c>
      <c r="V2199" s="48" t="str">
        <v>Iyer</v>
      </c>
    </row>
    <row r="2200" spans="1:22" x14ac:dyDescent="0.35">
      <c r="A2200" s="7" t="s">
        <v>5043</v>
      </c>
      <c r="B2200" s="40" t="str">
        <f>LEFT(Table1[[#This Row],[Employee Name]],FIND(" ",Table1[[#This Row],[Employee Name]]))</f>
        <v xml:space="preserve">Aarav </v>
      </c>
      <c r="C2200" s="40" t="str">
        <f>RIGHT(Table1[[#This Row],[Employee Name]],LEN(Table1[[#This Row],[Employee Name]])-FIND(" ",Table1[[#This Row],[Employee Name]]))</f>
        <v>Sharma</v>
      </c>
      <c r="D2200" s="22">
        <f>Table1[[#This Row],[Basic Salary]]+Table1[[#This Row],[Bonus]]</f>
        <v>96355</v>
      </c>
      <c r="E2200" s="8">
        <v>61</v>
      </c>
      <c r="F2200" s="45">
        <v>93</v>
      </c>
      <c r="G2200" s="8" t="str" cm="1">
        <f t="array" ref="G2200">_xlfn.IFS(Table1[[#This Row],[Performance Score]]&gt;=80,"Excellent",Table1[[#This Row],[Performance Score]]&gt;=60,"Good",Table1[[#This Row],[Performance Score]]&gt;=40,"Need Improvement")</f>
        <v>Excellent</v>
      </c>
      <c r="H2200" s="29">
        <f>Table1[[#This Row],[Bonus]]/Table1[[#This Row],[Basic Salary]]</f>
        <v>8.6020535824983368E-2</v>
      </c>
      <c r="I2200" s="8">
        <f ca="1">DATEDIF(Table1[[#This Row],[Date of Birth]],TODAY(),"y")</f>
        <v>21</v>
      </c>
      <c r="J2200" s="33">
        <v>45467</v>
      </c>
      <c r="K2200" s="33" t="str" cm="1">
        <f t="array" aca="1" ref="K2200" ca="1">_xlfn.IFS(L2200&lt;3,"Junior",L2200&lt;=7,"Mid-Level",L2200&gt;7,"Senior")</f>
        <v>Junior</v>
      </c>
      <c r="L2200" s="45">
        <f ca="1">INT(YEARFRAC(Table1[[#This Row],[Joining Date]],TODAY(),1))</f>
        <v>2</v>
      </c>
      <c r="M2200" s="25" t="str">
        <f t="shared" ca="1" si="34"/>
        <v>No</v>
      </c>
      <c r="N2200" s="25">
        <f>YEAR(Table1[[#This Row],[Joining Date]])</f>
        <v>2024</v>
      </c>
      <c r="O2200" s="45">
        <f>MONTH(Table1[[#This Row],[Joining Date]])</f>
        <v>6</v>
      </c>
      <c r="P2200" s="25">
        <f ca="1">NETWORKDAYS(Table1[[#This Row],[Joining Date]],TODAY())</f>
        <v>526</v>
      </c>
      <c r="Q2200" s="25" t="str">
        <f>LEFT(Table1[[#This Row],[Department]],5)&amp;"-"&amp;RIGHT(Table1[[#This Row],[Employee ID]],3)</f>
        <v>HR-987</v>
      </c>
      <c r="R2200" s="25" t="str">
        <f>LEFT(Table1[[#This Row],[Department]],3)</f>
        <v>HR</v>
      </c>
      <c r="S2200" s="36">
        <f>_xlfn.XLOOKUP(Table1[[#This Row],[City]],Table2[City],Table2[Bonus %])</f>
        <v>7</v>
      </c>
      <c r="U2200" s="48" t="str">
        <v xml:space="preserve">Aarav </v>
      </c>
      <c r="V2200" s="48" t="str">
        <v>Sharma</v>
      </c>
    </row>
    <row r="2201" spans="1:22" x14ac:dyDescent="0.35">
      <c r="A2201" s="9" t="s">
        <v>670</v>
      </c>
      <c r="B2201" s="41" t="str">
        <f>LEFT(Table1[[#This Row],[Employee Name]],FIND(" ",Table1[[#This Row],[Employee Name]]))</f>
        <v xml:space="preserve">Karan </v>
      </c>
      <c r="C2201" s="41" t="str">
        <f>RIGHT(Table1[[#This Row],[Employee Name]],LEN(Table1[[#This Row],[Employee Name]])-FIND(" ",Table1[[#This Row],[Employee Name]]))</f>
        <v>Malhotra</v>
      </c>
      <c r="D2201" s="23">
        <f>Table1[[#This Row],[Basic Salary]]+Table1[[#This Row],[Bonus]]</f>
        <v>96329</v>
      </c>
      <c r="E2201" s="10">
        <v>90</v>
      </c>
      <c r="F2201" s="46">
        <v>98</v>
      </c>
      <c r="G2201" s="10" t="str" cm="1">
        <f t="array" ref="G2201">_xlfn.IFS(Table1[[#This Row],[Performance Score]]&gt;=80,"Excellent",Table1[[#This Row],[Performance Score]]&gt;=60,"Good",Table1[[#This Row],[Performance Score]]&gt;=40,"Need Improvement")</f>
        <v>Excellent</v>
      </c>
      <c r="H2201" s="30">
        <f>Table1[[#This Row],[Bonus]]/Table1[[#This Row],[Basic Salary]]</f>
        <v>0.39014921926862356</v>
      </c>
      <c r="I2201" s="10">
        <f ca="1">DATEDIF(Table1[[#This Row],[Date of Birth]],TODAY(),"y")</f>
        <v>31</v>
      </c>
      <c r="J2201" s="34">
        <v>42799</v>
      </c>
      <c r="K2201" s="33" t="str" cm="1">
        <f t="array" aca="1" ref="K2201" ca="1">_xlfn.IFS(L2201&lt;3,"Junior",L2201&lt;=7,"Mid-Level",L2201&gt;7,"Senior")</f>
        <v>Senior</v>
      </c>
      <c r="L2201" s="46">
        <f ca="1">INT(YEARFRAC(Table1[[#This Row],[Joining Date]],TODAY(),1))</f>
        <v>9</v>
      </c>
      <c r="M2201" s="25" t="str">
        <f t="shared" ca="1" si="34"/>
        <v>Yes</v>
      </c>
      <c r="N2201" s="26">
        <f>YEAR(Table1[[#This Row],[Joining Date]])</f>
        <v>2017</v>
      </c>
      <c r="O2201" s="46">
        <f>MONTH(Table1[[#This Row],[Joining Date]])</f>
        <v>3</v>
      </c>
      <c r="P2201" s="26">
        <f ca="1">NETWORKDAYS(Table1[[#This Row],[Joining Date]],TODAY())</f>
        <v>2431</v>
      </c>
      <c r="Q2201" s="26" t="str">
        <f>LEFT(Table1[[#This Row],[Department]],5)&amp;"-"&amp;RIGHT(Table1[[#This Row],[Employee ID]],3)</f>
        <v>Suppo-614</v>
      </c>
      <c r="R2201" s="26" t="str">
        <f>LEFT(Table1[[#This Row],[Department]],3)</f>
        <v>Sup</v>
      </c>
      <c r="S2201" s="37">
        <f>_xlfn.XLOOKUP(Table1[[#This Row],[City]],Table2[City],Table2[Bonus %])</f>
        <v>8</v>
      </c>
      <c r="U2201" s="48" t="str">
        <v xml:space="preserve">Karan </v>
      </c>
      <c r="V2201" s="48" t="str">
        <v>Malhotra</v>
      </c>
    </row>
    <row r="2202" spans="1:22" x14ac:dyDescent="0.35">
      <c r="A2202" s="7" t="s">
        <v>3473</v>
      </c>
      <c r="B2202" s="40" t="str">
        <f>LEFT(Table1[[#This Row],[Employee Name]],FIND(" ",Table1[[#This Row],[Employee Name]]))</f>
        <v xml:space="preserve">Rohan </v>
      </c>
      <c r="C2202" s="40" t="str">
        <f>RIGHT(Table1[[#This Row],[Employee Name]],LEN(Table1[[#This Row],[Employee Name]])-FIND(" ",Table1[[#This Row],[Employee Name]]))</f>
        <v>Gupta</v>
      </c>
      <c r="D2202" s="22">
        <f>Table1[[#This Row],[Basic Salary]]+Table1[[#This Row],[Bonus]]</f>
        <v>96323</v>
      </c>
      <c r="E2202" s="8">
        <v>78</v>
      </c>
      <c r="F2202" s="45">
        <v>67</v>
      </c>
      <c r="G2202" s="8" t="str" cm="1">
        <f t="array" ref="G2202">_xlfn.IFS(Table1[[#This Row],[Performance Score]]&gt;=80,"Excellent",Table1[[#This Row],[Performance Score]]&gt;=60,"Good",Table1[[#This Row],[Performance Score]]&gt;=40,"Need Improvement")</f>
        <v>Good</v>
      </c>
      <c r="H2202" s="29">
        <f>Table1[[#This Row],[Bonus]]/Table1[[#This Row],[Basic Salary]]</f>
        <v>8.3851875189881964E-2</v>
      </c>
      <c r="I2202" s="8">
        <f ca="1">DATEDIF(Table1[[#This Row],[Date of Birth]],TODAY(),"y")</f>
        <v>24</v>
      </c>
      <c r="J2202" s="33">
        <v>43102</v>
      </c>
      <c r="K2202" s="33" t="str" cm="1">
        <f t="array" aca="1" ref="K2202" ca="1">_xlfn.IFS(L2202&lt;3,"Junior",L2202&lt;=7,"Mid-Level",L2202&gt;7,"Senior")</f>
        <v>Senior</v>
      </c>
      <c r="L2202" s="45">
        <f ca="1">INT(YEARFRAC(Table1[[#This Row],[Joining Date]],TODAY(),1))</f>
        <v>8</v>
      </c>
      <c r="M2202" s="25" t="str">
        <f t="shared" ca="1" si="34"/>
        <v>Yes</v>
      </c>
      <c r="N2202" s="25">
        <f>YEAR(Table1[[#This Row],[Joining Date]])</f>
        <v>2018</v>
      </c>
      <c r="O2202" s="45">
        <f>MONTH(Table1[[#This Row],[Joining Date]])</f>
        <v>1</v>
      </c>
      <c r="P2202" s="25">
        <f ca="1">NETWORKDAYS(Table1[[#This Row],[Joining Date]],TODAY())</f>
        <v>2215</v>
      </c>
      <c r="Q2202" s="25" t="str">
        <f>LEFT(Table1[[#This Row],[Department]],5)&amp;"-"&amp;RIGHT(Table1[[#This Row],[Employee ID]],3)</f>
        <v>Finan-417</v>
      </c>
      <c r="R2202" s="25" t="str">
        <f>LEFT(Table1[[#This Row],[Department]],3)</f>
        <v>Fin</v>
      </c>
      <c r="S2202" s="36">
        <f>_xlfn.XLOOKUP(Table1[[#This Row],[City]],Table2[City],Table2[Bonus %])</f>
        <v>5</v>
      </c>
      <c r="U2202" s="48" t="str">
        <v xml:space="preserve">Rohan </v>
      </c>
      <c r="V2202" s="48" t="str">
        <v>Gupta</v>
      </c>
    </row>
    <row r="2203" spans="1:22" x14ac:dyDescent="0.35">
      <c r="A2203" s="9" t="s">
        <v>3881</v>
      </c>
      <c r="B2203" s="41" t="str">
        <f>LEFT(Table1[[#This Row],[Employee Name]],FIND(" ",Table1[[#This Row],[Employee Name]]))</f>
        <v xml:space="preserve">Aditya </v>
      </c>
      <c r="C2203" s="41" t="str">
        <f>RIGHT(Table1[[#This Row],[Employee Name]],LEN(Table1[[#This Row],[Employee Name]])-FIND(" ",Table1[[#This Row],[Employee Name]]))</f>
        <v>Kapoor</v>
      </c>
      <c r="D2203" s="23">
        <f>Table1[[#This Row],[Basic Salary]]+Table1[[#This Row],[Bonus]]</f>
        <v>96249</v>
      </c>
      <c r="E2203" s="10">
        <v>99</v>
      </c>
      <c r="F2203" s="46">
        <v>67</v>
      </c>
      <c r="G2203" s="10" t="str" cm="1">
        <f t="array" ref="G2203">_xlfn.IFS(Table1[[#This Row],[Performance Score]]&gt;=80,"Excellent",Table1[[#This Row],[Performance Score]]&gt;=60,"Good",Table1[[#This Row],[Performance Score]]&gt;=40,"Need Improvement")</f>
        <v>Good</v>
      </c>
      <c r="H2203" s="30">
        <f>Table1[[#This Row],[Bonus]]/Table1[[#This Row],[Basic Salary]]</f>
        <v>0.35464666225668884</v>
      </c>
      <c r="I2203" s="10">
        <f ca="1">DATEDIF(Table1[[#This Row],[Date of Birth]],TODAY(),"y")</f>
        <v>38</v>
      </c>
      <c r="J2203" s="34">
        <v>44885</v>
      </c>
      <c r="K2203" s="33" t="str" cm="1">
        <f t="array" aca="1" ref="K2203" ca="1">_xlfn.IFS(L2203&lt;3,"Junior",L2203&lt;=7,"Mid-Level",L2203&gt;7,"Senior")</f>
        <v>Mid-Level</v>
      </c>
      <c r="L2203" s="46">
        <f ca="1">INT(YEARFRAC(Table1[[#This Row],[Joining Date]],TODAY(),1))</f>
        <v>3</v>
      </c>
      <c r="M2203" s="25" t="str">
        <f t="shared" ca="1" si="34"/>
        <v>No</v>
      </c>
      <c r="N2203" s="26">
        <f>YEAR(Table1[[#This Row],[Joining Date]])</f>
        <v>2022</v>
      </c>
      <c r="O2203" s="46">
        <f>MONTH(Table1[[#This Row],[Joining Date]])</f>
        <v>11</v>
      </c>
      <c r="P2203" s="26">
        <f ca="1">NETWORKDAYS(Table1[[#This Row],[Joining Date]],TODAY())</f>
        <v>941</v>
      </c>
      <c r="Q2203" s="26" t="str">
        <f>LEFT(Table1[[#This Row],[Department]],5)&amp;"-"&amp;RIGHT(Table1[[#This Row],[Employee ID]],3)</f>
        <v>IT-825</v>
      </c>
      <c r="R2203" s="26" t="str">
        <f>LEFT(Table1[[#This Row],[Department]],3)</f>
        <v>IT</v>
      </c>
      <c r="S2203" s="37">
        <f>_xlfn.XLOOKUP(Table1[[#This Row],[City]],Table2[City],Table2[Bonus %])</f>
        <v>5</v>
      </c>
      <c r="U2203" s="48" t="str">
        <v xml:space="preserve">Aditya </v>
      </c>
      <c r="V2203" s="48" t="str">
        <v>Kapoor</v>
      </c>
    </row>
    <row r="2204" spans="1:22" x14ac:dyDescent="0.35">
      <c r="A2204" s="7" t="s">
        <v>1602</v>
      </c>
      <c r="B2204" s="40" t="str">
        <f>LEFT(Table1[[#This Row],[Employee Name]],FIND(" ",Table1[[#This Row],[Employee Name]]))</f>
        <v xml:space="preserve">Nisha </v>
      </c>
      <c r="C2204" s="40" t="str">
        <f>RIGHT(Table1[[#This Row],[Employee Name]],LEN(Table1[[#This Row],[Employee Name]])-FIND(" ",Table1[[#This Row],[Employee Name]]))</f>
        <v>Kapoor</v>
      </c>
      <c r="D2204" s="22">
        <f>Table1[[#This Row],[Basic Salary]]+Table1[[#This Row],[Bonus]]</f>
        <v>96244</v>
      </c>
      <c r="E2204" s="8">
        <v>91</v>
      </c>
      <c r="F2204" s="45">
        <v>41</v>
      </c>
      <c r="G2204" s="8" t="str" cm="1">
        <f t="array" ref="G2204">_xlfn.IFS(Table1[[#This Row],[Performance Score]]&gt;=80,"Excellent",Table1[[#This Row],[Performance Score]]&gt;=60,"Good",Table1[[#This Row],[Performance Score]]&gt;=40,"Need Improvement")</f>
        <v>Need Improvement</v>
      </c>
      <c r="H2204" s="29">
        <f>Table1[[#This Row],[Bonus]]/Table1[[#This Row],[Basic Salary]]</f>
        <v>0.34622055614614222</v>
      </c>
      <c r="I2204" s="8">
        <f ca="1">DATEDIF(Table1[[#This Row],[Date of Birth]],TODAY(),"y")</f>
        <v>42</v>
      </c>
      <c r="J2204" s="33">
        <v>45252</v>
      </c>
      <c r="K2204" s="33" t="str" cm="1">
        <f t="array" aca="1" ref="K2204" ca="1">_xlfn.IFS(L2204&lt;3,"Junior",L2204&lt;=7,"Mid-Level",L2204&gt;7,"Senior")</f>
        <v>Junior</v>
      </c>
      <c r="L2204" s="45">
        <f ca="1">INT(YEARFRAC(Table1[[#This Row],[Joining Date]],TODAY(),1))</f>
        <v>2</v>
      </c>
      <c r="M2204" s="25" t="str">
        <f t="shared" ca="1" si="34"/>
        <v>No</v>
      </c>
      <c r="N2204" s="25">
        <f>YEAR(Table1[[#This Row],[Joining Date]])</f>
        <v>2023</v>
      </c>
      <c r="O2204" s="45">
        <f>MONTH(Table1[[#This Row],[Joining Date]])</f>
        <v>11</v>
      </c>
      <c r="P2204" s="25">
        <f ca="1">NETWORKDAYS(Table1[[#This Row],[Joining Date]],TODAY())</f>
        <v>679</v>
      </c>
      <c r="Q2204" s="25" t="str">
        <f>LEFT(Table1[[#This Row],[Department]],5)&amp;"-"&amp;RIGHT(Table1[[#This Row],[Employee ID]],3)</f>
        <v>Sales-546</v>
      </c>
      <c r="R2204" s="25" t="str">
        <f>LEFT(Table1[[#This Row],[Department]],3)</f>
        <v>Sal</v>
      </c>
      <c r="S2204" s="36">
        <f>_xlfn.XLOOKUP(Table1[[#This Row],[City]],Table2[City],Table2[Bonus %])</f>
        <v>4</v>
      </c>
      <c r="U2204" s="48" t="str">
        <v xml:space="preserve">Nisha </v>
      </c>
      <c r="V2204" s="48" t="str">
        <v>Kapoor</v>
      </c>
    </row>
    <row r="2205" spans="1:22" x14ac:dyDescent="0.35">
      <c r="A2205" s="9" t="s">
        <v>523</v>
      </c>
      <c r="B2205" s="41" t="str">
        <f>LEFT(Table1[[#This Row],[Employee Name]],FIND(" ",Table1[[#This Row],[Employee Name]]))</f>
        <v xml:space="preserve">Aditya </v>
      </c>
      <c r="C2205" s="41" t="str">
        <f>RIGHT(Table1[[#This Row],[Employee Name]],LEN(Table1[[#This Row],[Employee Name]])-FIND(" ",Table1[[#This Row],[Employee Name]]))</f>
        <v>Kapoor</v>
      </c>
      <c r="D2205" s="23">
        <f>Table1[[#This Row],[Basic Salary]]+Table1[[#This Row],[Bonus]]</f>
        <v>96229</v>
      </c>
      <c r="E2205" s="10">
        <v>83</v>
      </c>
      <c r="F2205" s="46">
        <v>48</v>
      </c>
      <c r="G2205" s="10" t="str" cm="1">
        <f t="array" ref="G2205">_xlfn.IFS(Table1[[#This Row],[Performance Score]]&gt;=80,"Excellent",Table1[[#This Row],[Performance Score]]&gt;=60,"Good",Table1[[#This Row],[Performance Score]]&gt;=40,"Need Improvement")</f>
        <v>Need Improvement</v>
      </c>
      <c r="H2205" s="30">
        <f>Table1[[#This Row],[Bonus]]/Table1[[#This Row],[Basic Salary]]</f>
        <v>0.17119628056424424</v>
      </c>
      <c r="I2205" s="10">
        <f ca="1">DATEDIF(Table1[[#This Row],[Date of Birth]],TODAY(),"y")</f>
        <v>17</v>
      </c>
      <c r="J2205" s="34">
        <v>44922</v>
      </c>
      <c r="K2205" s="33" t="str" cm="1">
        <f t="array" aca="1" ref="K2205" ca="1">_xlfn.IFS(L2205&lt;3,"Junior",L2205&lt;=7,"Mid-Level",L2205&gt;7,"Senior")</f>
        <v>Mid-Level</v>
      </c>
      <c r="L2205" s="46">
        <f ca="1">INT(YEARFRAC(Table1[[#This Row],[Joining Date]],TODAY(),1))</f>
        <v>3</v>
      </c>
      <c r="M2205" s="25" t="str">
        <f t="shared" ca="1" si="34"/>
        <v>No</v>
      </c>
      <c r="N2205" s="26">
        <f>YEAR(Table1[[#This Row],[Joining Date]])</f>
        <v>2022</v>
      </c>
      <c r="O2205" s="46">
        <f>MONTH(Table1[[#This Row],[Joining Date]])</f>
        <v>12</v>
      </c>
      <c r="P2205" s="26">
        <f ca="1">NETWORKDAYS(Table1[[#This Row],[Joining Date]],TODAY())</f>
        <v>915</v>
      </c>
      <c r="Q2205" s="26" t="str">
        <f>LEFT(Table1[[#This Row],[Department]],5)&amp;"-"&amp;RIGHT(Table1[[#This Row],[Employee ID]],3)</f>
        <v>Suppo-467</v>
      </c>
      <c r="R2205" s="26" t="str">
        <f>LEFT(Table1[[#This Row],[Department]],3)</f>
        <v>Sup</v>
      </c>
      <c r="S2205" s="37">
        <f>_xlfn.XLOOKUP(Table1[[#This Row],[City]],Table2[City],Table2[Bonus %])</f>
        <v>6</v>
      </c>
      <c r="U2205" s="48" t="str">
        <v xml:space="preserve">Aditya </v>
      </c>
      <c r="V2205" s="48" t="str">
        <v>Kapoor</v>
      </c>
    </row>
    <row r="2206" spans="1:22" x14ac:dyDescent="0.35">
      <c r="A2206" s="7" t="s">
        <v>4058</v>
      </c>
      <c r="B2206" s="40" t="str">
        <f>LEFT(Table1[[#This Row],[Employee Name]],FIND(" ",Table1[[#This Row],[Employee Name]]))</f>
        <v xml:space="preserve">Vikram </v>
      </c>
      <c r="C2206" s="40" t="str">
        <f>RIGHT(Table1[[#This Row],[Employee Name]],LEN(Table1[[#This Row],[Employee Name]])-FIND(" ",Table1[[#This Row],[Employee Name]]))</f>
        <v>Singh</v>
      </c>
      <c r="D2206" s="22">
        <f>Table1[[#This Row],[Basic Salary]]+Table1[[#This Row],[Bonus]]</f>
        <v>96215</v>
      </c>
      <c r="E2206" s="8">
        <v>68</v>
      </c>
      <c r="F2206" s="45">
        <v>85</v>
      </c>
      <c r="G2206" s="8" t="str" cm="1">
        <f t="array" ref="G2206">_xlfn.IFS(Table1[[#This Row],[Performance Score]]&gt;=80,"Excellent",Table1[[#This Row],[Performance Score]]&gt;=60,"Good",Table1[[#This Row],[Performance Score]]&gt;=40,"Need Improvement")</f>
        <v>Excellent</v>
      </c>
      <c r="H2206" s="29">
        <f>Table1[[#This Row],[Bonus]]/Table1[[#This Row],[Basic Salary]]</f>
        <v>0.13362160378914625</v>
      </c>
      <c r="I2206" s="8">
        <f ca="1">DATEDIF(Table1[[#This Row],[Date of Birth]],TODAY(),"y")</f>
        <v>17</v>
      </c>
      <c r="J2206" s="33">
        <v>45363</v>
      </c>
      <c r="K2206" s="33" t="str" cm="1">
        <f t="array" aca="1" ref="K2206" ca="1">_xlfn.IFS(L2206&lt;3,"Junior",L2206&lt;=7,"Mid-Level",L2206&gt;7,"Senior")</f>
        <v>Junior</v>
      </c>
      <c r="L2206" s="45">
        <f ca="1">INT(YEARFRAC(Table1[[#This Row],[Joining Date]],TODAY(),1))</f>
        <v>2</v>
      </c>
      <c r="M2206" s="25" t="str">
        <f t="shared" ca="1" si="34"/>
        <v>No</v>
      </c>
      <c r="N2206" s="25">
        <f>YEAR(Table1[[#This Row],[Joining Date]])</f>
        <v>2024</v>
      </c>
      <c r="O2206" s="45">
        <f>MONTH(Table1[[#This Row],[Joining Date]])</f>
        <v>3</v>
      </c>
      <c r="P2206" s="25">
        <f ca="1">NETWORKDAYS(Table1[[#This Row],[Joining Date]],TODAY())</f>
        <v>600</v>
      </c>
      <c r="Q2206" s="25" t="str">
        <f>LEFT(Table1[[#This Row],[Department]],5)&amp;"-"&amp;RIGHT(Table1[[#This Row],[Employee ID]],3)</f>
        <v>Suppo-002</v>
      </c>
      <c r="R2206" s="25" t="str">
        <f>LEFT(Table1[[#This Row],[Department]],3)</f>
        <v>Sup</v>
      </c>
      <c r="S2206" s="36">
        <f>_xlfn.XLOOKUP(Table1[[#This Row],[City]],Table2[City],Table2[Bonus %])</f>
        <v>8</v>
      </c>
      <c r="U2206" s="48" t="str">
        <v xml:space="preserve">Vikram </v>
      </c>
      <c r="V2206" s="48" t="str">
        <v>Singh</v>
      </c>
    </row>
    <row r="2207" spans="1:22" x14ac:dyDescent="0.35">
      <c r="A2207" s="9" t="s">
        <v>1450</v>
      </c>
      <c r="B2207" s="41" t="str">
        <f>LEFT(Table1[[#This Row],[Employee Name]],FIND(" ",Table1[[#This Row],[Employee Name]]))</f>
        <v xml:space="preserve">Meera </v>
      </c>
      <c r="C2207" s="41" t="str">
        <f>RIGHT(Table1[[#This Row],[Employee Name]],LEN(Table1[[#This Row],[Employee Name]])-FIND(" ",Table1[[#This Row],[Employee Name]]))</f>
        <v>Joshi</v>
      </c>
      <c r="D2207" s="23">
        <f>Table1[[#This Row],[Basic Salary]]+Table1[[#This Row],[Bonus]]</f>
        <v>96213</v>
      </c>
      <c r="E2207" s="10">
        <v>69</v>
      </c>
      <c r="F2207" s="46">
        <v>77</v>
      </c>
      <c r="G2207" s="10" t="str" cm="1">
        <f t="array" ref="G2207">_xlfn.IFS(Table1[[#This Row],[Performance Score]]&gt;=80,"Excellent",Table1[[#This Row],[Performance Score]]&gt;=60,"Good",Table1[[#This Row],[Performance Score]]&gt;=40,"Need Improvement")</f>
        <v>Good</v>
      </c>
      <c r="H2207" s="30">
        <f>Table1[[#This Row],[Bonus]]/Table1[[#This Row],[Basic Salary]]</f>
        <v>0.3721975012835872</v>
      </c>
      <c r="I2207" s="10">
        <f ca="1">DATEDIF(Table1[[#This Row],[Date of Birth]],TODAY(),"y")</f>
        <v>38</v>
      </c>
      <c r="J2207" s="34">
        <v>45691</v>
      </c>
      <c r="K2207" s="33" t="str" cm="1">
        <f t="array" aca="1" ref="K2207" ca="1">_xlfn.IFS(L2207&lt;3,"Junior",L2207&lt;=7,"Mid-Level",L2207&gt;7,"Senior")</f>
        <v>Junior</v>
      </c>
      <c r="L2207" s="46">
        <f ca="1">INT(YEARFRAC(Table1[[#This Row],[Joining Date]],TODAY(),1))</f>
        <v>1</v>
      </c>
      <c r="M2207" s="25" t="str">
        <f t="shared" ca="1" si="34"/>
        <v>No</v>
      </c>
      <c r="N2207" s="26">
        <f>YEAR(Table1[[#This Row],[Joining Date]])</f>
        <v>2025</v>
      </c>
      <c r="O2207" s="46">
        <f>MONTH(Table1[[#This Row],[Joining Date]])</f>
        <v>2</v>
      </c>
      <c r="P2207" s="26">
        <f ca="1">NETWORKDAYS(Table1[[#This Row],[Joining Date]],TODAY())</f>
        <v>366</v>
      </c>
      <c r="Q2207" s="26" t="str">
        <f>LEFT(Table1[[#This Row],[Department]],5)&amp;"-"&amp;RIGHT(Table1[[#This Row],[Employee ID]],3)</f>
        <v>IT-394</v>
      </c>
      <c r="R2207" s="26" t="str">
        <f>LEFT(Table1[[#This Row],[Department]],3)</f>
        <v>IT</v>
      </c>
      <c r="S2207" s="37">
        <f>_xlfn.XLOOKUP(Table1[[#This Row],[City]],Table2[City],Table2[Bonus %])</f>
        <v>5</v>
      </c>
      <c r="U2207" s="48" t="str">
        <v xml:space="preserve">Meera </v>
      </c>
      <c r="V2207" s="48" t="str">
        <v>Joshi</v>
      </c>
    </row>
    <row r="2208" spans="1:22" x14ac:dyDescent="0.35">
      <c r="A2208" s="7" t="s">
        <v>138</v>
      </c>
      <c r="B2208" s="40" t="str">
        <f>LEFT(Table1[[#This Row],[Employee Name]],FIND(" ",Table1[[#This Row],[Employee Name]]))</f>
        <v xml:space="preserve">Karan </v>
      </c>
      <c r="C2208" s="40" t="str">
        <f>RIGHT(Table1[[#This Row],[Employee Name]],LEN(Table1[[#This Row],[Employee Name]])-FIND(" ",Table1[[#This Row],[Employee Name]]))</f>
        <v>Malhotra</v>
      </c>
      <c r="D2208" s="22">
        <f>Table1[[#This Row],[Basic Salary]]+Table1[[#This Row],[Bonus]]</f>
        <v>96213</v>
      </c>
      <c r="E2208" s="8">
        <v>96</v>
      </c>
      <c r="F2208" s="45">
        <v>79</v>
      </c>
      <c r="G2208" s="8" t="str" cm="1">
        <f t="array" ref="G2208">_xlfn.IFS(Table1[[#This Row],[Performance Score]]&gt;=80,"Excellent",Table1[[#This Row],[Performance Score]]&gt;=60,"Good",Table1[[#This Row],[Performance Score]]&gt;=40,"Need Improvement")</f>
        <v>Good</v>
      </c>
      <c r="H2208" s="29">
        <f>Table1[[#This Row],[Bonus]]/Table1[[#This Row],[Basic Salary]]</f>
        <v>0.18478702574901179</v>
      </c>
      <c r="I2208" s="8">
        <f ca="1">DATEDIF(Table1[[#This Row],[Date of Birth]],TODAY(),"y")</f>
        <v>20</v>
      </c>
      <c r="J2208" s="33">
        <v>45528</v>
      </c>
      <c r="K2208" s="33" t="str" cm="1">
        <f t="array" aca="1" ref="K2208" ca="1">_xlfn.IFS(L2208&lt;3,"Junior",L2208&lt;=7,"Mid-Level",L2208&gt;7,"Senior")</f>
        <v>Junior</v>
      </c>
      <c r="L2208" s="45">
        <f ca="1">INT(YEARFRAC(Table1[[#This Row],[Joining Date]],TODAY(),1))</f>
        <v>1</v>
      </c>
      <c r="M2208" s="25" t="str">
        <f t="shared" ca="1" si="34"/>
        <v>No</v>
      </c>
      <c r="N2208" s="25">
        <f>YEAR(Table1[[#This Row],[Joining Date]])</f>
        <v>2024</v>
      </c>
      <c r="O2208" s="45">
        <f>MONTH(Table1[[#This Row],[Joining Date]])</f>
        <v>8</v>
      </c>
      <c r="P2208" s="25">
        <f ca="1">NETWORKDAYS(Table1[[#This Row],[Joining Date]],TODAY())</f>
        <v>481</v>
      </c>
      <c r="Q2208" s="25" t="str">
        <f>LEFT(Table1[[#This Row],[Department]],5)&amp;"-"&amp;RIGHT(Table1[[#This Row],[Employee ID]],3)</f>
        <v>IT-082</v>
      </c>
      <c r="R2208" s="25" t="str">
        <f>LEFT(Table1[[#This Row],[Department]],3)</f>
        <v>IT</v>
      </c>
      <c r="S2208" s="36">
        <f>_xlfn.XLOOKUP(Table1[[#This Row],[City]],Table2[City],Table2[Bonus %])</f>
        <v>5</v>
      </c>
      <c r="U2208" s="48" t="str">
        <v xml:space="preserve">Karan </v>
      </c>
      <c r="V2208" s="48" t="str">
        <v>Malhotra</v>
      </c>
    </row>
    <row r="2209" spans="1:22" x14ac:dyDescent="0.35">
      <c r="A2209" s="9" t="s">
        <v>2578</v>
      </c>
      <c r="B2209" s="41" t="str">
        <f>LEFT(Table1[[#This Row],[Employee Name]],FIND(" ",Table1[[#This Row],[Employee Name]]))</f>
        <v xml:space="preserve">Ravi </v>
      </c>
      <c r="C2209" s="41" t="str">
        <f>RIGHT(Table1[[#This Row],[Employee Name]],LEN(Table1[[#This Row],[Employee Name]])-FIND(" ",Table1[[#This Row],[Employee Name]]))</f>
        <v>Teja</v>
      </c>
      <c r="D2209" s="23">
        <f>Table1[[#This Row],[Basic Salary]]+Table1[[#This Row],[Bonus]]</f>
        <v>96167</v>
      </c>
      <c r="E2209" s="10">
        <v>73</v>
      </c>
      <c r="F2209" s="46">
        <v>51</v>
      </c>
      <c r="G2209" s="10" t="str" cm="1">
        <f t="array" ref="G2209">_xlfn.IFS(Table1[[#This Row],[Performance Score]]&gt;=80,"Excellent",Table1[[#This Row],[Performance Score]]&gt;=60,"Good",Table1[[#This Row],[Performance Score]]&gt;=40,"Need Improvement")</f>
        <v>Need Improvement</v>
      </c>
      <c r="H2209" s="30">
        <f>Table1[[#This Row],[Bonus]]/Table1[[#This Row],[Basic Salary]]</f>
        <v>0.22719906078123606</v>
      </c>
      <c r="I2209" s="10">
        <f ca="1">DATEDIF(Table1[[#This Row],[Date of Birth]],TODAY(),"y")</f>
        <v>45</v>
      </c>
      <c r="J2209" s="34">
        <v>43818</v>
      </c>
      <c r="K2209" s="33" t="str" cm="1">
        <f t="array" aca="1" ref="K2209" ca="1">_xlfn.IFS(L2209&lt;3,"Junior",L2209&lt;=7,"Mid-Level",L2209&gt;7,"Senior")</f>
        <v>Mid-Level</v>
      </c>
      <c r="L2209" s="46">
        <f ca="1">INT(YEARFRAC(Table1[[#This Row],[Joining Date]],TODAY(),1))</f>
        <v>6</v>
      </c>
      <c r="M2209" s="25" t="str">
        <f t="shared" ca="1" si="34"/>
        <v>Yes</v>
      </c>
      <c r="N2209" s="26">
        <f>YEAR(Table1[[#This Row],[Joining Date]])</f>
        <v>2019</v>
      </c>
      <c r="O2209" s="46">
        <f>MONTH(Table1[[#This Row],[Joining Date]])</f>
        <v>12</v>
      </c>
      <c r="P2209" s="26">
        <f ca="1">NETWORKDAYS(Table1[[#This Row],[Joining Date]],TODAY())</f>
        <v>1703</v>
      </c>
      <c r="Q2209" s="26" t="str">
        <f>LEFT(Table1[[#This Row],[Department]],5)&amp;"-"&amp;RIGHT(Table1[[#This Row],[Employee ID]],3)</f>
        <v>Marke-522</v>
      </c>
      <c r="R2209" s="26" t="str">
        <f>LEFT(Table1[[#This Row],[Department]],3)</f>
        <v>Mar</v>
      </c>
      <c r="S2209" s="37">
        <f>_xlfn.XLOOKUP(Table1[[#This Row],[City]],Table2[City],Table2[Bonus %])</f>
        <v>5</v>
      </c>
      <c r="U2209" s="48" t="str">
        <v xml:space="preserve">Ravi </v>
      </c>
      <c r="V2209" s="48" t="str">
        <v>Teja</v>
      </c>
    </row>
    <row r="2210" spans="1:22" x14ac:dyDescent="0.35">
      <c r="A2210" s="7" t="s">
        <v>594</v>
      </c>
      <c r="B2210" s="40" t="str">
        <f>LEFT(Table1[[#This Row],[Employee Name]],FIND(" ",Table1[[#This Row],[Employee Name]]))</f>
        <v xml:space="preserve">Karan </v>
      </c>
      <c r="C2210" s="40" t="str">
        <f>RIGHT(Table1[[#This Row],[Employee Name]],LEN(Table1[[#This Row],[Employee Name]])-FIND(" ",Table1[[#This Row],[Employee Name]]))</f>
        <v>Malhotra</v>
      </c>
      <c r="D2210" s="22">
        <f>Table1[[#This Row],[Basic Salary]]+Table1[[#This Row],[Bonus]]</f>
        <v>96158</v>
      </c>
      <c r="E2210" s="8">
        <v>62</v>
      </c>
      <c r="F2210" s="45">
        <v>52</v>
      </c>
      <c r="G2210" s="8" t="str" cm="1">
        <f t="array" ref="G2210">_xlfn.IFS(Table1[[#This Row],[Performance Score]]&gt;=80,"Excellent",Table1[[#This Row],[Performance Score]]&gt;=60,"Good",Table1[[#This Row],[Performance Score]]&gt;=40,"Need Improvement")</f>
        <v>Need Improvement</v>
      </c>
      <c r="H2210" s="29">
        <f>Table1[[#This Row],[Bonus]]/Table1[[#This Row],[Basic Salary]]</f>
        <v>0.15770717201025777</v>
      </c>
      <c r="I2210" s="8">
        <f ca="1">DATEDIF(Table1[[#This Row],[Date of Birth]],TODAY(),"y")</f>
        <v>29</v>
      </c>
      <c r="J2210" s="33">
        <v>43024</v>
      </c>
      <c r="K2210" s="33" t="str" cm="1">
        <f t="array" aca="1" ref="K2210" ca="1">_xlfn.IFS(L2210&lt;3,"Junior",L2210&lt;=7,"Mid-Level",L2210&gt;7,"Senior")</f>
        <v>Senior</v>
      </c>
      <c r="L2210" s="45">
        <f ca="1">INT(YEARFRAC(Table1[[#This Row],[Joining Date]],TODAY(),1))</f>
        <v>8</v>
      </c>
      <c r="M2210" s="25" t="str">
        <f t="shared" ca="1" si="34"/>
        <v>Yes</v>
      </c>
      <c r="N2210" s="25">
        <f>YEAR(Table1[[#This Row],[Joining Date]])</f>
        <v>2017</v>
      </c>
      <c r="O2210" s="45">
        <f>MONTH(Table1[[#This Row],[Joining Date]])</f>
        <v>10</v>
      </c>
      <c r="P2210" s="25">
        <f ca="1">NETWORKDAYS(Table1[[#This Row],[Joining Date]],TODAY())</f>
        <v>2271</v>
      </c>
      <c r="Q2210" s="25" t="str">
        <f>LEFT(Table1[[#This Row],[Department]],5)&amp;"-"&amp;RIGHT(Table1[[#This Row],[Employee ID]],3)</f>
        <v>HR-538</v>
      </c>
      <c r="R2210" s="25" t="str">
        <f>LEFT(Table1[[#This Row],[Department]],3)</f>
        <v>HR</v>
      </c>
      <c r="S2210" s="36">
        <f>_xlfn.XLOOKUP(Table1[[#This Row],[City]],Table2[City],Table2[Bonus %])</f>
        <v>8</v>
      </c>
      <c r="U2210" s="48" t="str">
        <v xml:space="preserve">Karan </v>
      </c>
      <c r="V2210" s="48" t="str">
        <v>Malhotra</v>
      </c>
    </row>
    <row r="2211" spans="1:22" x14ac:dyDescent="0.35">
      <c r="A2211" s="9" t="s">
        <v>2554</v>
      </c>
      <c r="B2211" s="41" t="str">
        <f>LEFT(Table1[[#This Row],[Employee Name]],FIND(" ",Table1[[#This Row],[Employee Name]]))</f>
        <v xml:space="preserve">Meera </v>
      </c>
      <c r="C2211" s="41" t="str">
        <f>RIGHT(Table1[[#This Row],[Employee Name]],LEN(Table1[[#This Row],[Employee Name]])-FIND(" ",Table1[[#This Row],[Employee Name]]))</f>
        <v>Joshi</v>
      </c>
      <c r="D2211" s="23">
        <f>Table1[[#This Row],[Basic Salary]]+Table1[[#This Row],[Bonus]]</f>
        <v>96116</v>
      </c>
      <c r="E2211" s="10">
        <v>89</v>
      </c>
      <c r="F2211" s="46">
        <v>70</v>
      </c>
      <c r="G2211" s="10" t="str" cm="1">
        <f t="array" ref="G2211">_xlfn.IFS(Table1[[#This Row],[Performance Score]]&gt;=80,"Excellent",Table1[[#This Row],[Performance Score]]&gt;=60,"Good",Table1[[#This Row],[Performance Score]]&gt;=40,"Need Improvement")</f>
        <v>Good</v>
      </c>
      <c r="H2211" s="30">
        <f>Table1[[#This Row],[Bonus]]/Table1[[#This Row],[Basic Salary]]</f>
        <v>0.12730172878890947</v>
      </c>
      <c r="I2211" s="10">
        <f ca="1">DATEDIF(Table1[[#This Row],[Date of Birth]],TODAY(),"y")</f>
        <v>37</v>
      </c>
      <c r="J2211" s="34">
        <v>42481</v>
      </c>
      <c r="K2211" s="33" t="str" cm="1">
        <f t="array" aca="1" ref="K2211" ca="1">_xlfn.IFS(L2211&lt;3,"Junior",L2211&lt;=7,"Mid-Level",L2211&gt;7,"Senior")</f>
        <v>Senior</v>
      </c>
      <c r="L2211" s="46">
        <f ca="1">INT(YEARFRAC(Table1[[#This Row],[Joining Date]],TODAY(),1))</f>
        <v>10</v>
      </c>
      <c r="M2211" s="25" t="str">
        <f t="shared" ca="1" si="34"/>
        <v>Yes</v>
      </c>
      <c r="N2211" s="26">
        <f>YEAR(Table1[[#This Row],[Joining Date]])</f>
        <v>2016</v>
      </c>
      <c r="O2211" s="46">
        <f>MONTH(Table1[[#This Row],[Joining Date]])</f>
        <v>4</v>
      </c>
      <c r="P2211" s="26">
        <f ca="1">NETWORKDAYS(Table1[[#This Row],[Joining Date]],TODAY())</f>
        <v>2658</v>
      </c>
      <c r="Q2211" s="26" t="str">
        <f>LEFT(Table1[[#This Row],[Department]],5)&amp;"-"&amp;RIGHT(Table1[[#This Row],[Employee ID]],3)</f>
        <v>Suppo-498</v>
      </c>
      <c r="R2211" s="26" t="str">
        <f>LEFT(Table1[[#This Row],[Department]],3)</f>
        <v>Sup</v>
      </c>
      <c r="S2211" s="37">
        <f>_xlfn.XLOOKUP(Table1[[#This Row],[City]],Table2[City],Table2[Bonus %])</f>
        <v>6</v>
      </c>
      <c r="U2211" s="48" t="str">
        <v xml:space="preserve">Meera </v>
      </c>
      <c r="V2211" s="48" t="str">
        <v>Joshi</v>
      </c>
    </row>
    <row r="2212" spans="1:22" x14ac:dyDescent="0.35">
      <c r="A2212" s="7" t="s">
        <v>1964</v>
      </c>
      <c r="B2212" s="40" t="str">
        <f>LEFT(Table1[[#This Row],[Employee Name]],FIND(" ",Table1[[#This Row],[Employee Name]]))</f>
        <v xml:space="preserve">Kavya </v>
      </c>
      <c r="C2212" s="40" t="str">
        <f>RIGHT(Table1[[#This Row],[Employee Name]],LEN(Table1[[#This Row],[Employee Name]])-FIND(" ",Table1[[#This Row],[Employee Name]]))</f>
        <v>Nair</v>
      </c>
      <c r="D2212" s="22">
        <f>Table1[[#This Row],[Basic Salary]]+Table1[[#This Row],[Bonus]]</f>
        <v>96019</v>
      </c>
      <c r="E2212" s="8">
        <v>100</v>
      </c>
      <c r="F2212" s="45">
        <v>57</v>
      </c>
      <c r="G2212" s="8" t="str" cm="1">
        <f t="array" ref="G2212">_xlfn.IFS(Table1[[#This Row],[Performance Score]]&gt;=80,"Excellent",Table1[[#This Row],[Performance Score]]&gt;=60,"Good",Table1[[#This Row],[Performance Score]]&gt;=40,"Need Improvement")</f>
        <v>Need Improvement</v>
      </c>
      <c r="H2212" s="29">
        <f>Table1[[#This Row],[Bonus]]/Table1[[#This Row],[Basic Salary]]</f>
        <v>0.32252110794319794</v>
      </c>
      <c r="I2212" s="8">
        <f ca="1">DATEDIF(Table1[[#This Row],[Date of Birth]],TODAY(),"y")</f>
        <v>34</v>
      </c>
      <c r="J2212" s="33">
        <v>43319</v>
      </c>
      <c r="K2212" s="33" t="str" cm="1">
        <f t="array" aca="1" ref="K2212" ca="1">_xlfn.IFS(L2212&lt;3,"Junior",L2212&lt;=7,"Mid-Level",L2212&gt;7,"Senior")</f>
        <v>Mid-Level</v>
      </c>
      <c r="L2212" s="45">
        <f ca="1">INT(YEARFRAC(Table1[[#This Row],[Joining Date]],TODAY(),1))</f>
        <v>7</v>
      </c>
      <c r="M2212" s="25" t="str">
        <f t="shared" ca="1" si="34"/>
        <v>Yes</v>
      </c>
      <c r="N2212" s="25">
        <f>YEAR(Table1[[#This Row],[Joining Date]])</f>
        <v>2018</v>
      </c>
      <c r="O2212" s="45">
        <f>MONTH(Table1[[#This Row],[Joining Date]])</f>
        <v>8</v>
      </c>
      <c r="P2212" s="25">
        <f ca="1">NETWORKDAYS(Table1[[#This Row],[Joining Date]],TODAY())</f>
        <v>2060</v>
      </c>
      <c r="Q2212" s="25" t="str">
        <f>LEFT(Table1[[#This Row],[Department]],5)&amp;"-"&amp;RIGHT(Table1[[#This Row],[Employee ID]],3)</f>
        <v>IT-908</v>
      </c>
      <c r="R2212" s="25" t="str">
        <f>LEFT(Table1[[#This Row],[Department]],3)</f>
        <v>IT</v>
      </c>
      <c r="S2212" s="36">
        <f>_xlfn.XLOOKUP(Table1[[#This Row],[City]],Table2[City],Table2[Bonus %])</f>
        <v>8</v>
      </c>
      <c r="U2212" s="48" t="str">
        <v xml:space="preserve">Kavya </v>
      </c>
      <c r="V2212" s="48" t="str">
        <v>Nair</v>
      </c>
    </row>
    <row r="2213" spans="1:22" x14ac:dyDescent="0.35">
      <c r="A2213" s="9" t="s">
        <v>4519</v>
      </c>
      <c r="B2213" s="41" t="str">
        <f>LEFT(Table1[[#This Row],[Employee Name]],FIND(" ",Table1[[#This Row],[Employee Name]]))</f>
        <v xml:space="preserve">Priya </v>
      </c>
      <c r="C2213" s="41" t="str">
        <f>RIGHT(Table1[[#This Row],[Employee Name]],LEN(Table1[[#This Row],[Employee Name]])-FIND(" ",Table1[[#This Row],[Employee Name]]))</f>
        <v>Reddy</v>
      </c>
      <c r="D2213" s="23">
        <f>Table1[[#This Row],[Basic Salary]]+Table1[[#This Row],[Bonus]]</f>
        <v>96003</v>
      </c>
      <c r="E2213" s="10">
        <v>81</v>
      </c>
      <c r="F2213" s="46">
        <v>44</v>
      </c>
      <c r="G2213" s="10" t="str" cm="1">
        <f t="array" ref="G2213">_xlfn.IFS(Table1[[#This Row],[Performance Score]]&gt;=80,"Excellent",Table1[[#This Row],[Performance Score]]&gt;=60,"Good",Table1[[#This Row],[Performance Score]]&gt;=40,"Need Improvement")</f>
        <v>Need Improvement</v>
      </c>
      <c r="H2213" s="30">
        <f>Table1[[#This Row],[Bonus]]/Table1[[#This Row],[Basic Salary]]</f>
        <v>0.11741837863004131</v>
      </c>
      <c r="I2213" s="10">
        <f ca="1">DATEDIF(Table1[[#This Row],[Date of Birth]],TODAY(),"y")</f>
        <v>20</v>
      </c>
      <c r="J2213" s="34">
        <v>42514</v>
      </c>
      <c r="K2213" s="33" t="str" cm="1">
        <f t="array" aca="1" ref="K2213" ca="1">_xlfn.IFS(L2213&lt;3,"Junior",L2213&lt;=7,"Mid-Level",L2213&gt;7,"Senior")</f>
        <v>Senior</v>
      </c>
      <c r="L2213" s="46">
        <f ca="1">INT(YEARFRAC(Table1[[#This Row],[Joining Date]],TODAY(),1))</f>
        <v>10</v>
      </c>
      <c r="M2213" s="25" t="str">
        <f t="shared" ca="1" si="34"/>
        <v>Yes</v>
      </c>
      <c r="N2213" s="26">
        <f>YEAR(Table1[[#This Row],[Joining Date]])</f>
        <v>2016</v>
      </c>
      <c r="O2213" s="46">
        <f>MONTH(Table1[[#This Row],[Joining Date]])</f>
        <v>5</v>
      </c>
      <c r="P2213" s="26">
        <f ca="1">NETWORKDAYS(Table1[[#This Row],[Joining Date]],TODAY())</f>
        <v>2635</v>
      </c>
      <c r="Q2213" s="26" t="str">
        <f>LEFT(Table1[[#This Row],[Department]],5)&amp;"-"&amp;RIGHT(Table1[[#This Row],[Employee ID]],3)</f>
        <v>HR-463</v>
      </c>
      <c r="R2213" s="26" t="str">
        <f>LEFT(Table1[[#This Row],[Department]],3)</f>
        <v>HR</v>
      </c>
      <c r="S2213" s="37">
        <f>_xlfn.XLOOKUP(Table1[[#This Row],[City]],Table2[City],Table2[Bonus %])</f>
        <v>7</v>
      </c>
      <c r="U2213" s="48" t="str">
        <v xml:space="preserve">Priya </v>
      </c>
      <c r="V2213" s="48" t="str">
        <v>Reddy</v>
      </c>
    </row>
    <row r="2214" spans="1:22" x14ac:dyDescent="0.35">
      <c r="A2214" s="7" t="s">
        <v>3110</v>
      </c>
      <c r="B2214" s="40" t="str">
        <f>LEFT(Table1[[#This Row],[Employee Name]],FIND(" ",Table1[[#This Row],[Employee Name]]))</f>
        <v xml:space="preserve">Krishna </v>
      </c>
      <c r="C2214" s="40" t="str">
        <f>RIGHT(Table1[[#This Row],[Employee Name]],LEN(Table1[[#This Row],[Employee Name]])-FIND(" ",Table1[[#This Row],[Employee Name]]))</f>
        <v>Chaitanya</v>
      </c>
      <c r="D2214" s="22">
        <f>Table1[[#This Row],[Basic Salary]]+Table1[[#This Row],[Bonus]]</f>
        <v>95987</v>
      </c>
      <c r="E2214" s="8">
        <v>67</v>
      </c>
      <c r="F2214" s="45">
        <v>96</v>
      </c>
      <c r="G2214" s="8" t="str" cm="1">
        <f t="array" ref="G2214">_xlfn.IFS(Table1[[#This Row],[Performance Score]]&gt;=80,"Excellent",Table1[[#This Row],[Performance Score]]&gt;=60,"Good",Table1[[#This Row],[Performance Score]]&gt;=40,"Need Improvement")</f>
        <v>Excellent</v>
      </c>
      <c r="H2214" s="29">
        <f>Table1[[#This Row],[Bonus]]/Table1[[#This Row],[Basic Salary]]</f>
        <v>0.14564833381075146</v>
      </c>
      <c r="I2214" s="8">
        <f ca="1">DATEDIF(Table1[[#This Row],[Date of Birth]],TODAY(),"y")</f>
        <v>44</v>
      </c>
      <c r="J2214" s="33">
        <v>44929</v>
      </c>
      <c r="K2214" s="33" t="str" cm="1">
        <f t="array" aca="1" ref="K2214" ca="1">_xlfn.IFS(L2214&lt;3,"Junior",L2214&lt;=7,"Mid-Level",L2214&gt;7,"Senior")</f>
        <v>Mid-Level</v>
      </c>
      <c r="L2214" s="45">
        <f ca="1">INT(YEARFRAC(Table1[[#This Row],[Joining Date]],TODAY(),1))</f>
        <v>3</v>
      </c>
      <c r="M2214" s="25" t="str">
        <f t="shared" ca="1" si="34"/>
        <v>No</v>
      </c>
      <c r="N2214" s="25">
        <f>YEAR(Table1[[#This Row],[Joining Date]])</f>
        <v>2023</v>
      </c>
      <c r="O2214" s="45">
        <f>MONTH(Table1[[#This Row],[Joining Date]])</f>
        <v>1</v>
      </c>
      <c r="P2214" s="25">
        <f ca="1">NETWORKDAYS(Table1[[#This Row],[Joining Date]],TODAY())</f>
        <v>910</v>
      </c>
      <c r="Q2214" s="25" t="str">
        <f>LEFT(Table1[[#This Row],[Department]],5)&amp;"-"&amp;RIGHT(Table1[[#This Row],[Employee ID]],3)</f>
        <v>HR-054</v>
      </c>
      <c r="R2214" s="25" t="str">
        <f>LEFT(Table1[[#This Row],[Department]],3)</f>
        <v>HR</v>
      </c>
      <c r="S2214" s="36">
        <f>_xlfn.XLOOKUP(Table1[[#This Row],[City]],Table2[City],Table2[Bonus %])</f>
        <v>8</v>
      </c>
      <c r="U2214" s="48" t="str">
        <v xml:space="preserve">Krishna </v>
      </c>
      <c r="V2214" s="48" t="str">
        <v>Chaitanya</v>
      </c>
    </row>
    <row r="2215" spans="1:22" x14ac:dyDescent="0.35">
      <c r="A2215" s="9" t="s">
        <v>4668</v>
      </c>
      <c r="B2215" s="41" t="str">
        <f>LEFT(Table1[[#This Row],[Employee Name]],FIND(" ",Table1[[#This Row],[Employee Name]]))</f>
        <v xml:space="preserve">Arjun </v>
      </c>
      <c r="C2215" s="41" t="str">
        <f>RIGHT(Table1[[#This Row],[Employee Name]],LEN(Table1[[#This Row],[Employee Name]])-FIND(" ",Table1[[#This Row],[Employee Name]]))</f>
        <v>Mehta</v>
      </c>
      <c r="D2215" s="23">
        <f>Table1[[#This Row],[Basic Salary]]+Table1[[#This Row],[Bonus]]</f>
        <v>95980</v>
      </c>
      <c r="E2215" s="10">
        <v>63</v>
      </c>
      <c r="F2215" s="46">
        <v>65</v>
      </c>
      <c r="G2215" s="10" t="str" cm="1">
        <f t="array" ref="G2215">_xlfn.IFS(Table1[[#This Row],[Performance Score]]&gt;=80,"Excellent",Table1[[#This Row],[Performance Score]]&gt;=60,"Good",Table1[[#This Row],[Performance Score]]&gt;=40,"Need Improvement")</f>
        <v>Good</v>
      </c>
      <c r="H2215" s="30">
        <f>Table1[[#This Row],[Bonus]]/Table1[[#This Row],[Basic Salary]]</f>
        <v>9.3477641697522068E-2</v>
      </c>
      <c r="I2215" s="10">
        <f ca="1">DATEDIF(Table1[[#This Row],[Date of Birth]],TODAY(),"y")</f>
        <v>29</v>
      </c>
      <c r="J2215" s="34">
        <v>45213</v>
      </c>
      <c r="K2215" s="33" t="str" cm="1">
        <f t="array" aca="1" ref="K2215" ca="1">_xlfn.IFS(L2215&lt;3,"Junior",L2215&lt;=7,"Mid-Level",L2215&gt;7,"Senior")</f>
        <v>Junior</v>
      </c>
      <c r="L2215" s="46">
        <f ca="1">INT(YEARFRAC(Table1[[#This Row],[Joining Date]],TODAY(),1))</f>
        <v>2</v>
      </c>
      <c r="M2215" s="25" t="str">
        <f t="shared" ca="1" si="34"/>
        <v>No</v>
      </c>
      <c r="N2215" s="26">
        <f>YEAR(Table1[[#This Row],[Joining Date]])</f>
        <v>2023</v>
      </c>
      <c r="O2215" s="46">
        <f>MONTH(Table1[[#This Row],[Joining Date]])</f>
        <v>10</v>
      </c>
      <c r="P2215" s="26">
        <f ca="1">NETWORKDAYS(Table1[[#This Row],[Joining Date]],TODAY())</f>
        <v>706</v>
      </c>
      <c r="Q2215" s="26" t="str">
        <f>LEFT(Table1[[#This Row],[Department]],5)&amp;"-"&amp;RIGHT(Table1[[#This Row],[Employee ID]],3)</f>
        <v>Suppo-612</v>
      </c>
      <c r="R2215" s="26" t="str">
        <f>LEFT(Table1[[#This Row],[Department]],3)</f>
        <v>Sup</v>
      </c>
      <c r="S2215" s="37">
        <f>_xlfn.XLOOKUP(Table1[[#This Row],[City]],Table2[City],Table2[Bonus %])</f>
        <v>8</v>
      </c>
      <c r="U2215" s="48" t="str">
        <v xml:space="preserve">Arjun </v>
      </c>
      <c r="V2215" s="48" t="str">
        <v>Mehta</v>
      </c>
    </row>
    <row r="2216" spans="1:22" x14ac:dyDescent="0.35">
      <c r="A2216" s="7" t="s">
        <v>2540</v>
      </c>
      <c r="B2216" s="40" t="str">
        <f>LEFT(Table1[[#This Row],[Employee Name]],FIND(" ",Table1[[#This Row],[Employee Name]]))</f>
        <v xml:space="preserve">Kavya </v>
      </c>
      <c r="C2216" s="40" t="str">
        <f>RIGHT(Table1[[#This Row],[Employee Name]],LEN(Table1[[#This Row],[Employee Name]])-FIND(" ",Table1[[#This Row],[Employee Name]]))</f>
        <v>Nair</v>
      </c>
      <c r="D2216" s="22">
        <f>Table1[[#This Row],[Basic Salary]]+Table1[[#This Row],[Bonus]]</f>
        <v>95949</v>
      </c>
      <c r="E2216" s="8">
        <v>83</v>
      </c>
      <c r="F2216" s="45">
        <v>45</v>
      </c>
      <c r="G2216" s="8" t="str" cm="1">
        <f t="array" ref="G2216">_xlfn.IFS(Table1[[#This Row],[Performance Score]]&gt;=80,"Excellent",Table1[[#This Row],[Performance Score]]&gt;=60,"Good",Table1[[#This Row],[Performance Score]]&gt;=40,"Need Improvement")</f>
        <v>Need Improvement</v>
      </c>
      <c r="H2216" s="29">
        <f>Table1[[#This Row],[Bonus]]/Table1[[#This Row],[Basic Salary]]</f>
        <v>0.43644829031678545</v>
      </c>
      <c r="I2216" s="8">
        <f ca="1">DATEDIF(Table1[[#This Row],[Date of Birth]],TODAY(),"y")</f>
        <v>17</v>
      </c>
      <c r="J2216" s="33">
        <v>45536</v>
      </c>
      <c r="K2216" s="33" t="str" cm="1">
        <f t="array" aca="1" ref="K2216" ca="1">_xlfn.IFS(L2216&lt;3,"Junior",L2216&lt;=7,"Mid-Level",L2216&gt;7,"Senior")</f>
        <v>Junior</v>
      </c>
      <c r="L2216" s="45">
        <f ca="1">INT(YEARFRAC(Table1[[#This Row],[Joining Date]],TODAY(),1))</f>
        <v>1</v>
      </c>
      <c r="M2216" s="25" t="str">
        <f t="shared" ca="1" si="34"/>
        <v>No</v>
      </c>
      <c r="N2216" s="25">
        <f>YEAR(Table1[[#This Row],[Joining Date]])</f>
        <v>2024</v>
      </c>
      <c r="O2216" s="45">
        <f>MONTH(Table1[[#This Row],[Joining Date]])</f>
        <v>9</v>
      </c>
      <c r="P2216" s="25">
        <f ca="1">NETWORKDAYS(Table1[[#This Row],[Joining Date]],TODAY())</f>
        <v>476</v>
      </c>
      <c r="Q2216" s="25" t="str">
        <f>LEFT(Table1[[#This Row],[Department]],5)&amp;"-"&amp;RIGHT(Table1[[#This Row],[Employee ID]],3)</f>
        <v>Sales-484</v>
      </c>
      <c r="R2216" s="25" t="str">
        <f>LEFT(Table1[[#This Row],[Department]],3)</f>
        <v>Sal</v>
      </c>
      <c r="S2216" s="36">
        <f>_xlfn.XLOOKUP(Table1[[#This Row],[City]],Table2[City],Table2[Bonus %])</f>
        <v>5</v>
      </c>
      <c r="U2216" s="48" t="str">
        <v xml:space="preserve">Kavya </v>
      </c>
      <c r="V2216" s="48" t="str">
        <v>Nair</v>
      </c>
    </row>
    <row r="2217" spans="1:22" x14ac:dyDescent="0.35">
      <c r="A2217" s="9" t="s">
        <v>3714</v>
      </c>
      <c r="B2217" s="41" t="str">
        <f>LEFT(Table1[[#This Row],[Employee Name]],FIND(" ",Table1[[#This Row],[Employee Name]]))</f>
        <v xml:space="preserve">Krishna </v>
      </c>
      <c r="C2217" s="41" t="str">
        <f>RIGHT(Table1[[#This Row],[Employee Name]],LEN(Table1[[#This Row],[Employee Name]])-FIND(" ",Table1[[#This Row],[Employee Name]]))</f>
        <v>Chaitanya</v>
      </c>
      <c r="D2217" s="23">
        <f>Table1[[#This Row],[Basic Salary]]+Table1[[#This Row],[Bonus]]</f>
        <v>95942</v>
      </c>
      <c r="E2217" s="10">
        <v>92</v>
      </c>
      <c r="F2217" s="46">
        <v>89</v>
      </c>
      <c r="G2217" s="10" t="str" cm="1">
        <f t="array" ref="G2217">_xlfn.IFS(Table1[[#This Row],[Performance Score]]&gt;=80,"Excellent",Table1[[#This Row],[Performance Score]]&gt;=60,"Good",Table1[[#This Row],[Performance Score]]&gt;=40,"Need Improvement")</f>
        <v>Excellent</v>
      </c>
      <c r="H2217" s="30">
        <f>Table1[[#This Row],[Bonus]]/Table1[[#This Row],[Basic Salary]]</f>
        <v>0.33596045394416207</v>
      </c>
      <c r="I2217" s="10">
        <f ca="1">DATEDIF(Table1[[#This Row],[Date of Birth]],TODAY(),"y")</f>
        <v>31</v>
      </c>
      <c r="J2217" s="34">
        <v>42750</v>
      </c>
      <c r="K2217" s="33" t="str" cm="1">
        <f t="array" aca="1" ref="K2217" ca="1">_xlfn.IFS(L2217&lt;3,"Junior",L2217&lt;=7,"Mid-Level",L2217&gt;7,"Senior")</f>
        <v>Senior</v>
      </c>
      <c r="L2217" s="46">
        <f ca="1">INT(YEARFRAC(Table1[[#This Row],[Joining Date]],TODAY(),1))</f>
        <v>9</v>
      </c>
      <c r="M2217" s="25" t="str">
        <f t="shared" ca="1" si="34"/>
        <v>Yes</v>
      </c>
      <c r="N2217" s="26">
        <f>YEAR(Table1[[#This Row],[Joining Date]])</f>
        <v>2017</v>
      </c>
      <c r="O2217" s="46">
        <f>MONTH(Table1[[#This Row],[Joining Date]])</f>
        <v>1</v>
      </c>
      <c r="P2217" s="26">
        <f ca="1">NETWORKDAYS(Table1[[#This Row],[Joining Date]],TODAY())</f>
        <v>2466</v>
      </c>
      <c r="Q2217" s="26" t="str">
        <f>LEFT(Table1[[#This Row],[Department]],5)&amp;"-"&amp;RIGHT(Table1[[#This Row],[Employee ID]],3)</f>
        <v>Finan-658</v>
      </c>
      <c r="R2217" s="26" t="str">
        <f>LEFT(Table1[[#This Row],[Department]],3)</f>
        <v>Fin</v>
      </c>
      <c r="S2217" s="37">
        <f>_xlfn.XLOOKUP(Table1[[#This Row],[City]],Table2[City],Table2[Bonus %])</f>
        <v>8</v>
      </c>
      <c r="U2217" s="48" t="str">
        <v xml:space="preserve">Krishna </v>
      </c>
      <c r="V2217" s="48" t="str">
        <v>Chaitanya</v>
      </c>
    </row>
    <row r="2218" spans="1:22" x14ac:dyDescent="0.35">
      <c r="A2218" s="7" t="s">
        <v>3753</v>
      </c>
      <c r="B2218" s="40" t="str">
        <f>LEFT(Table1[[#This Row],[Employee Name]],FIND(" ",Table1[[#This Row],[Employee Name]]))</f>
        <v xml:space="preserve">Vikram </v>
      </c>
      <c r="C2218" s="40" t="str">
        <f>RIGHT(Table1[[#This Row],[Employee Name]],LEN(Table1[[#This Row],[Employee Name]])-FIND(" ",Table1[[#This Row],[Employee Name]]))</f>
        <v>Singh</v>
      </c>
      <c r="D2218" s="22">
        <f>Table1[[#This Row],[Basic Salary]]+Table1[[#This Row],[Bonus]]</f>
        <v>95928</v>
      </c>
      <c r="E2218" s="8">
        <v>67</v>
      </c>
      <c r="F2218" s="45">
        <v>83</v>
      </c>
      <c r="G2218" s="8" t="str" cm="1">
        <f t="array" ref="G2218">_xlfn.IFS(Table1[[#This Row],[Performance Score]]&gt;=80,"Excellent",Table1[[#This Row],[Performance Score]]&gt;=60,"Good",Table1[[#This Row],[Performance Score]]&gt;=40,"Need Improvement")</f>
        <v>Excellent</v>
      </c>
      <c r="H2218" s="29">
        <f>Table1[[#This Row],[Bonus]]/Table1[[#This Row],[Basic Salary]]</f>
        <v>9.3072014585232454E-2</v>
      </c>
      <c r="I2218" s="8">
        <f ca="1">DATEDIF(Table1[[#This Row],[Date of Birth]],TODAY(),"y")</f>
        <v>19</v>
      </c>
      <c r="J2218" s="33">
        <v>44442</v>
      </c>
      <c r="K2218" s="33" t="str" cm="1">
        <f t="array" aca="1" ref="K2218" ca="1">_xlfn.IFS(L2218&lt;3,"Junior",L2218&lt;=7,"Mid-Level",L2218&gt;7,"Senior")</f>
        <v>Mid-Level</v>
      </c>
      <c r="L2218" s="45">
        <f ca="1">INT(YEARFRAC(Table1[[#This Row],[Joining Date]],TODAY(),1))</f>
        <v>4</v>
      </c>
      <c r="M2218" s="25" t="str">
        <f t="shared" ca="1" si="34"/>
        <v>No</v>
      </c>
      <c r="N2218" s="25">
        <f>YEAR(Table1[[#This Row],[Joining Date]])</f>
        <v>2021</v>
      </c>
      <c r="O2218" s="45">
        <f>MONTH(Table1[[#This Row],[Joining Date]])</f>
        <v>9</v>
      </c>
      <c r="P2218" s="25">
        <f ca="1">NETWORKDAYS(Table1[[#This Row],[Joining Date]],TODAY())</f>
        <v>1257</v>
      </c>
      <c r="Q2218" s="25" t="str">
        <f>LEFT(Table1[[#This Row],[Department]],5)&amp;"-"&amp;RIGHT(Table1[[#This Row],[Employee ID]],3)</f>
        <v>Finan-697</v>
      </c>
      <c r="R2218" s="25" t="str">
        <f>LEFT(Table1[[#This Row],[Department]],3)</f>
        <v>Fin</v>
      </c>
      <c r="S2218" s="36">
        <f>_xlfn.XLOOKUP(Table1[[#This Row],[City]],Table2[City],Table2[Bonus %])</f>
        <v>5</v>
      </c>
      <c r="U2218" s="48" t="str">
        <v xml:space="preserve">Vikram </v>
      </c>
      <c r="V2218" s="48" t="str">
        <v>Singh</v>
      </c>
    </row>
    <row r="2219" spans="1:22" x14ac:dyDescent="0.35">
      <c r="A2219" s="9" t="s">
        <v>4771</v>
      </c>
      <c r="B2219" s="41" t="str">
        <f>LEFT(Table1[[#This Row],[Employee Name]],FIND(" ",Table1[[#This Row],[Employee Name]]))</f>
        <v xml:space="preserve">Rohan </v>
      </c>
      <c r="C2219" s="41" t="str">
        <f>RIGHT(Table1[[#This Row],[Employee Name]],LEN(Table1[[#This Row],[Employee Name]])-FIND(" ",Table1[[#This Row],[Employee Name]]))</f>
        <v>Gupta</v>
      </c>
      <c r="D2219" s="23">
        <f>Table1[[#This Row],[Basic Salary]]+Table1[[#This Row],[Bonus]]</f>
        <v>95907</v>
      </c>
      <c r="E2219" s="10">
        <v>93</v>
      </c>
      <c r="F2219" s="46">
        <v>80</v>
      </c>
      <c r="G2219" s="10" t="str" cm="1">
        <f t="array" ref="G2219">_xlfn.IFS(Table1[[#This Row],[Performance Score]]&gt;=80,"Excellent",Table1[[#This Row],[Performance Score]]&gt;=60,"Good",Table1[[#This Row],[Performance Score]]&gt;=40,"Need Improvement")</f>
        <v>Excellent</v>
      </c>
      <c r="H2219" s="30">
        <f>Table1[[#This Row],[Bonus]]/Table1[[#This Row],[Basic Salary]]</f>
        <v>0.10717707768144719</v>
      </c>
      <c r="I2219" s="10">
        <f ca="1">DATEDIF(Table1[[#This Row],[Date of Birth]],TODAY(),"y")</f>
        <v>25</v>
      </c>
      <c r="J2219" s="34">
        <v>42662</v>
      </c>
      <c r="K2219" s="33" t="str" cm="1">
        <f t="array" aca="1" ref="K2219" ca="1">_xlfn.IFS(L2219&lt;3,"Junior",L2219&lt;=7,"Mid-Level",L2219&gt;7,"Senior")</f>
        <v>Senior</v>
      </c>
      <c r="L2219" s="46">
        <f ca="1">INT(YEARFRAC(Table1[[#This Row],[Joining Date]],TODAY(),1))</f>
        <v>9</v>
      </c>
      <c r="M2219" s="25" t="str">
        <f t="shared" ca="1" si="34"/>
        <v>Yes</v>
      </c>
      <c r="N2219" s="26">
        <f>YEAR(Table1[[#This Row],[Joining Date]])</f>
        <v>2016</v>
      </c>
      <c r="O2219" s="46">
        <f>MONTH(Table1[[#This Row],[Joining Date]])</f>
        <v>10</v>
      </c>
      <c r="P2219" s="26">
        <f ca="1">NETWORKDAYS(Table1[[#This Row],[Joining Date]],TODAY())</f>
        <v>2529</v>
      </c>
      <c r="Q2219" s="26" t="str">
        <f>LEFT(Table1[[#This Row],[Department]],5)&amp;"-"&amp;RIGHT(Table1[[#This Row],[Employee ID]],3)</f>
        <v>Marke-715</v>
      </c>
      <c r="R2219" s="26" t="str">
        <f>LEFT(Table1[[#This Row],[Department]],3)</f>
        <v>Mar</v>
      </c>
      <c r="S2219" s="37">
        <f>_xlfn.XLOOKUP(Table1[[#This Row],[City]],Table2[City],Table2[Bonus %])</f>
        <v>6</v>
      </c>
      <c r="U2219" s="48" t="str">
        <v xml:space="preserve">Rohan </v>
      </c>
      <c r="V2219" s="48" t="str">
        <v>Gupta</v>
      </c>
    </row>
    <row r="2220" spans="1:22" x14ac:dyDescent="0.35">
      <c r="A2220" s="7" t="s">
        <v>1230</v>
      </c>
      <c r="B2220" s="40" t="str">
        <f>LEFT(Table1[[#This Row],[Employee Name]],FIND(" ",Table1[[#This Row],[Employee Name]]))</f>
        <v xml:space="preserve">Sneha </v>
      </c>
      <c r="C2220" s="40" t="str">
        <f>RIGHT(Table1[[#This Row],[Employee Name]],LEN(Table1[[#This Row],[Employee Name]])-FIND(" ",Table1[[#This Row],[Employee Name]]))</f>
        <v>Iyer</v>
      </c>
      <c r="D2220" s="22">
        <f>Table1[[#This Row],[Basic Salary]]+Table1[[#This Row],[Bonus]]</f>
        <v>95868</v>
      </c>
      <c r="E2220" s="8">
        <v>85</v>
      </c>
      <c r="F2220" s="45">
        <v>46</v>
      </c>
      <c r="G2220" s="8" t="str" cm="1">
        <f t="array" ref="G2220">_xlfn.IFS(Table1[[#This Row],[Performance Score]]&gt;=80,"Excellent",Table1[[#This Row],[Performance Score]]&gt;=60,"Good",Table1[[#This Row],[Performance Score]]&gt;=40,"Need Improvement")</f>
        <v>Need Improvement</v>
      </c>
      <c r="H2220" s="29">
        <f>Table1[[#This Row],[Bonus]]/Table1[[#This Row],[Basic Salary]]</f>
        <v>0.22866736728782713</v>
      </c>
      <c r="I2220" s="8">
        <f ca="1">DATEDIF(Table1[[#This Row],[Date of Birth]],TODAY(),"y")</f>
        <v>14</v>
      </c>
      <c r="J2220" s="33">
        <v>44870</v>
      </c>
      <c r="K2220" s="33" t="str" cm="1">
        <f t="array" aca="1" ref="K2220" ca="1">_xlfn.IFS(L2220&lt;3,"Junior",L2220&lt;=7,"Mid-Level",L2220&gt;7,"Senior")</f>
        <v>Mid-Level</v>
      </c>
      <c r="L2220" s="45">
        <f ca="1">INT(YEARFRAC(Table1[[#This Row],[Joining Date]],TODAY(),1))</f>
        <v>3</v>
      </c>
      <c r="M2220" s="25" t="str">
        <f t="shared" ca="1" si="34"/>
        <v>No</v>
      </c>
      <c r="N2220" s="25">
        <f>YEAR(Table1[[#This Row],[Joining Date]])</f>
        <v>2022</v>
      </c>
      <c r="O2220" s="45">
        <f>MONTH(Table1[[#This Row],[Joining Date]])</f>
        <v>11</v>
      </c>
      <c r="P2220" s="25">
        <f ca="1">NETWORKDAYS(Table1[[#This Row],[Joining Date]],TODAY())</f>
        <v>951</v>
      </c>
      <c r="Q2220" s="25" t="str">
        <f>LEFT(Table1[[#This Row],[Department]],5)&amp;"-"&amp;RIGHT(Table1[[#This Row],[Employee ID]],3)</f>
        <v>Finan-174</v>
      </c>
      <c r="R2220" s="25" t="str">
        <f>LEFT(Table1[[#This Row],[Department]],3)</f>
        <v>Fin</v>
      </c>
      <c r="S2220" s="36">
        <f>_xlfn.XLOOKUP(Table1[[#This Row],[City]],Table2[City],Table2[Bonus %])</f>
        <v>7</v>
      </c>
      <c r="U2220" s="48" t="str">
        <v xml:space="preserve">Sneha </v>
      </c>
      <c r="V2220" s="48" t="str">
        <v>Iyer</v>
      </c>
    </row>
    <row r="2221" spans="1:22" x14ac:dyDescent="0.35">
      <c r="A2221" s="9" t="s">
        <v>426</v>
      </c>
      <c r="B2221" s="41" t="str">
        <f>LEFT(Table1[[#This Row],[Employee Name]],FIND(" ",Table1[[#This Row],[Employee Name]]))</f>
        <v xml:space="preserve">Aarav </v>
      </c>
      <c r="C2221" s="41" t="str">
        <f>RIGHT(Table1[[#This Row],[Employee Name]],LEN(Table1[[#This Row],[Employee Name]])-FIND(" ",Table1[[#This Row],[Employee Name]]))</f>
        <v>Sharma</v>
      </c>
      <c r="D2221" s="23">
        <f>Table1[[#This Row],[Basic Salary]]+Table1[[#This Row],[Bonus]]</f>
        <v>95855</v>
      </c>
      <c r="E2221" s="10">
        <v>79</v>
      </c>
      <c r="F2221" s="46">
        <v>90</v>
      </c>
      <c r="G2221" s="10" t="str" cm="1">
        <f t="array" ref="G2221">_xlfn.IFS(Table1[[#This Row],[Performance Score]]&gt;=80,"Excellent",Table1[[#This Row],[Performance Score]]&gt;=60,"Good",Table1[[#This Row],[Performance Score]]&gt;=40,"Need Improvement")</f>
        <v>Excellent</v>
      </c>
      <c r="H2221" s="30">
        <f>Table1[[#This Row],[Bonus]]/Table1[[#This Row],[Basic Salary]]</f>
        <v>0.10088318728394069</v>
      </c>
      <c r="I2221" s="10">
        <f ca="1">DATEDIF(Table1[[#This Row],[Date of Birth]],TODAY(),"y")</f>
        <v>42</v>
      </c>
      <c r="J2221" s="34">
        <v>43200</v>
      </c>
      <c r="K2221" s="33" t="str" cm="1">
        <f t="array" aca="1" ref="K2221" ca="1">_xlfn.IFS(L2221&lt;3,"Junior",L2221&lt;=7,"Mid-Level",L2221&gt;7,"Senior")</f>
        <v>Senior</v>
      </c>
      <c r="L2221" s="46">
        <f ca="1">INT(YEARFRAC(Table1[[#This Row],[Joining Date]],TODAY(),1))</f>
        <v>8</v>
      </c>
      <c r="M2221" s="25" t="str">
        <f t="shared" ca="1" si="34"/>
        <v>Yes</v>
      </c>
      <c r="N2221" s="26">
        <f>YEAR(Table1[[#This Row],[Joining Date]])</f>
        <v>2018</v>
      </c>
      <c r="O2221" s="46">
        <f>MONTH(Table1[[#This Row],[Joining Date]])</f>
        <v>4</v>
      </c>
      <c r="P2221" s="26">
        <f ca="1">NETWORKDAYS(Table1[[#This Row],[Joining Date]],TODAY())</f>
        <v>2145</v>
      </c>
      <c r="Q2221" s="26" t="str">
        <f>LEFT(Table1[[#This Row],[Department]],5)&amp;"-"&amp;RIGHT(Table1[[#This Row],[Employee ID]],3)</f>
        <v>Finan-370</v>
      </c>
      <c r="R2221" s="26" t="str">
        <f>LEFT(Table1[[#This Row],[Department]],3)</f>
        <v>Fin</v>
      </c>
      <c r="S2221" s="37">
        <f>_xlfn.XLOOKUP(Table1[[#This Row],[City]],Table2[City],Table2[Bonus %])</f>
        <v>8</v>
      </c>
      <c r="U2221" s="48" t="str">
        <v xml:space="preserve">Aarav </v>
      </c>
      <c r="V2221" s="48" t="str">
        <v>Sharma</v>
      </c>
    </row>
    <row r="2222" spans="1:22" x14ac:dyDescent="0.35">
      <c r="A2222" s="7" t="s">
        <v>4342</v>
      </c>
      <c r="B2222" s="40" t="str">
        <f>LEFT(Table1[[#This Row],[Employee Name]],FIND(" ",Table1[[#This Row],[Employee Name]]))</f>
        <v xml:space="preserve">Rohan </v>
      </c>
      <c r="C2222" s="40" t="str">
        <f>RIGHT(Table1[[#This Row],[Employee Name]],LEN(Table1[[#This Row],[Employee Name]])-FIND(" ",Table1[[#This Row],[Employee Name]]))</f>
        <v>Gupta</v>
      </c>
      <c r="D2222" s="22">
        <f>Table1[[#This Row],[Basic Salary]]+Table1[[#This Row],[Bonus]]</f>
        <v>95852</v>
      </c>
      <c r="E2222" s="8">
        <v>64</v>
      </c>
      <c r="F2222" s="45">
        <v>73</v>
      </c>
      <c r="G2222" s="8" t="str" cm="1">
        <f t="array" ref="G2222">_xlfn.IFS(Table1[[#This Row],[Performance Score]]&gt;=80,"Excellent",Table1[[#This Row],[Performance Score]]&gt;=60,"Good",Table1[[#This Row],[Performance Score]]&gt;=40,"Need Improvement")</f>
        <v>Good</v>
      </c>
      <c r="H2222" s="29">
        <f>Table1[[#This Row],[Bonus]]/Table1[[#This Row],[Basic Salary]]</f>
        <v>0.28591360343439765</v>
      </c>
      <c r="I2222" s="8">
        <f ca="1">DATEDIF(Table1[[#This Row],[Date of Birth]],TODAY(),"y")</f>
        <v>20</v>
      </c>
      <c r="J2222" s="33">
        <v>43307</v>
      </c>
      <c r="K2222" s="33" t="str" cm="1">
        <f t="array" aca="1" ref="K2222" ca="1">_xlfn.IFS(L2222&lt;3,"Junior",L2222&lt;=7,"Mid-Level",L2222&gt;7,"Senior")</f>
        <v>Mid-Level</v>
      </c>
      <c r="L2222" s="45">
        <f ca="1">INT(YEARFRAC(Table1[[#This Row],[Joining Date]],TODAY(),1))</f>
        <v>7</v>
      </c>
      <c r="M2222" s="25" t="str">
        <f t="shared" ca="1" si="34"/>
        <v>Yes</v>
      </c>
      <c r="N2222" s="25">
        <f>YEAR(Table1[[#This Row],[Joining Date]])</f>
        <v>2018</v>
      </c>
      <c r="O2222" s="45">
        <f>MONTH(Table1[[#This Row],[Joining Date]])</f>
        <v>7</v>
      </c>
      <c r="P2222" s="25">
        <f ca="1">NETWORKDAYS(Table1[[#This Row],[Joining Date]],TODAY())</f>
        <v>2068</v>
      </c>
      <c r="Q2222" s="25" t="str">
        <f>LEFT(Table1[[#This Row],[Department]],5)&amp;"-"&amp;RIGHT(Table1[[#This Row],[Employee ID]],3)</f>
        <v>Opera-286</v>
      </c>
      <c r="R2222" s="25" t="str">
        <f>LEFT(Table1[[#This Row],[Department]],3)</f>
        <v>Ope</v>
      </c>
      <c r="S2222" s="36">
        <f>_xlfn.XLOOKUP(Table1[[#This Row],[City]],Table2[City],Table2[Bonus %])</f>
        <v>7</v>
      </c>
      <c r="U2222" s="48" t="str">
        <v xml:space="preserve">Rohan </v>
      </c>
      <c r="V2222" s="48" t="str">
        <v>Gupta</v>
      </c>
    </row>
    <row r="2223" spans="1:22" x14ac:dyDescent="0.35">
      <c r="A2223" s="9" t="s">
        <v>2801</v>
      </c>
      <c r="B2223" s="41" t="str">
        <f>LEFT(Table1[[#This Row],[Employee Name]],FIND(" ",Table1[[#This Row],[Employee Name]]))</f>
        <v xml:space="preserve">Meera </v>
      </c>
      <c r="C2223" s="41" t="str">
        <f>RIGHT(Table1[[#This Row],[Employee Name]],LEN(Table1[[#This Row],[Employee Name]])-FIND(" ",Table1[[#This Row],[Employee Name]]))</f>
        <v>Joshi</v>
      </c>
      <c r="D2223" s="23">
        <f>Table1[[#This Row],[Basic Salary]]+Table1[[#This Row],[Bonus]]</f>
        <v>95848</v>
      </c>
      <c r="E2223" s="10">
        <v>80</v>
      </c>
      <c r="F2223" s="46">
        <v>82</v>
      </c>
      <c r="G2223" s="10" t="str" cm="1">
        <f t="array" ref="G2223">_xlfn.IFS(Table1[[#This Row],[Performance Score]]&gt;=80,"Excellent",Table1[[#This Row],[Performance Score]]&gt;=60,"Good",Table1[[#This Row],[Performance Score]]&gt;=40,"Need Improvement")</f>
        <v>Excellent</v>
      </c>
      <c r="H2223" s="30">
        <f>Table1[[#This Row],[Bonus]]/Table1[[#This Row],[Basic Salary]]</f>
        <v>0.25100173590717467</v>
      </c>
      <c r="I2223" s="10">
        <f ca="1">DATEDIF(Table1[[#This Row],[Date of Birth]],TODAY(),"y")</f>
        <v>34</v>
      </c>
      <c r="J2223" s="34">
        <v>45189</v>
      </c>
      <c r="K2223" s="33" t="str" cm="1">
        <f t="array" aca="1" ref="K2223" ca="1">_xlfn.IFS(L2223&lt;3,"Junior",L2223&lt;=7,"Mid-Level",L2223&gt;7,"Senior")</f>
        <v>Junior</v>
      </c>
      <c r="L2223" s="46">
        <f ca="1">INT(YEARFRAC(Table1[[#This Row],[Joining Date]],TODAY(),1))</f>
        <v>2</v>
      </c>
      <c r="M2223" s="25" t="str">
        <f t="shared" ca="1" si="34"/>
        <v>No</v>
      </c>
      <c r="N2223" s="26">
        <f>YEAR(Table1[[#This Row],[Joining Date]])</f>
        <v>2023</v>
      </c>
      <c r="O2223" s="46">
        <f>MONTH(Table1[[#This Row],[Joining Date]])</f>
        <v>9</v>
      </c>
      <c r="P2223" s="26">
        <f ca="1">NETWORKDAYS(Table1[[#This Row],[Joining Date]],TODAY())</f>
        <v>724</v>
      </c>
      <c r="Q2223" s="26" t="str">
        <f>LEFT(Table1[[#This Row],[Department]],5)&amp;"-"&amp;RIGHT(Table1[[#This Row],[Employee ID]],3)</f>
        <v>Sales-745</v>
      </c>
      <c r="R2223" s="26" t="str">
        <f>LEFT(Table1[[#This Row],[Department]],3)</f>
        <v>Sal</v>
      </c>
      <c r="S2223" s="37">
        <f>_xlfn.XLOOKUP(Table1[[#This Row],[City]],Table2[City],Table2[Bonus %])</f>
        <v>7</v>
      </c>
      <c r="U2223" s="48" t="str">
        <v xml:space="preserve">Meera </v>
      </c>
      <c r="V2223" s="48" t="str">
        <v>Joshi</v>
      </c>
    </row>
    <row r="2224" spans="1:22" x14ac:dyDescent="0.35">
      <c r="A2224" s="7" t="s">
        <v>4054</v>
      </c>
      <c r="B2224" s="40" t="str">
        <f>LEFT(Table1[[#This Row],[Employee Name]],FIND(" ",Table1[[#This Row],[Employee Name]]))</f>
        <v xml:space="preserve">Aarav </v>
      </c>
      <c r="C2224" s="40" t="str">
        <f>RIGHT(Table1[[#This Row],[Employee Name]],LEN(Table1[[#This Row],[Employee Name]])-FIND(" ",Table1[[#This Row],[Employee Name]]))</f>
        <v>Sharma</v>
      </c>
      <c r="D2224" s="22">
        <f>Table1[[#This Row],[Basic Salary]]+Table1[[#This Row],[Bonus]]</f>
        <v>95836</v>
      </c>
      <c r="E2224" s="8">
        <v>83</v>
      </c>
      <c r="F2224" s="45">
        <v>46</v>
      </c>
      <c r="G2224" s="8" t="str" cm="1">
        <f t="array" ref="G2224">_xlfn.IFS(Table1[[#This Row],[Performance Score]]&gt;=80,"Excellent",Table1[[#This Row],[Performance Score]]&gt;=60,"Good",Table1[[#This Row],[Performance Score]]&gt;=40,"Need Improvement")</f>
        <v>Need Improvement</v>
      </c>
      <c r="H2224" s="29">
        <f>Table1[[#This Row],[Bonus]]/Table1[[#This Row],[Basic Salary]]</f>
        <v>0.38719856410850245</v>
      </c>
      <c r="I2224" s="8">
        <f ca="1">DATEDIF(Table1[[#This Row],[Date of Birth]],TODAY(),"y")</f>
        <v>29</v>
      </c>
      <c r="J2224" s="33">
        <v>44988</v>
      </c>
      <c r="K2224" s="33" t="str" cm="1">
        <f t="array" aca="1" ref="K2224" ca="1">_xlfn.IFS(L2224&lt;3,"Junior",L2224&lt;=7,"Mid-Level",L2224&gt;7,"Senior")</f>
        <v>Mid-Level</v>
      </c>
      <c r="L2224" s="45">
        <f ca="1">INT(YEARFRAC(Table1[[#This Row],[Joining Date]],TODAY(),1))</f>
        <v>3</v>
      </c>
      <c r="M2224" s="25" t="str">
        <f t="shared" ca="1" si="34"/>
        <v>No</v>
      </c>
      <c r="N2224" s="25">
        <f>YEAR(Table1[[#This Row],[Joining Date]])</f>
        <v>2023</v>
      </c>
      <c r="O2224" s="45">
        <f>MONTH(Table1[[#This Row],[Joining Date]])</f>
        <v>3</v>
      </c>
      <c r="P2224" s="25">
        <f ca="1">NETWORKDAYS(Table1[[#This Row],[Joining Date]],TODAY())</f>
        <v>867</v>
      </c>
      <c r="Q2224" s="25" t="str">
        <f>LEFT(Table1[[#This Row],[Department]],5)&amp;"-"&amp;RIGHT(Table1[[#This Row],[Employee ID]],3)</f>
        <v>HR-998</v>
      </c>
      <c r="R2224" s="25" t="str">
        <f>LEFT(Table1[[#This Row],[Department]],3)</f>
        <v>HR</v>
      </c>
      <c r="S2224" s="36">
        <f>_xlfn.XLOOKUP(Table1[[#This Row],[City]],Table2[City],Table2[Bonus %])</f>
        <v>5</v>
      </c>
      <c r="U2224" s="48" t="str">
        <v xml:space="preserve">Aarav </v>
      </c>
      <c r="V2224" s="48" t="str">
        <v>Sharma</v>
      </c>
    </row>
    <row r="2225" spans="1:22" x14ac:dyDescent="0.35">
      <c r="A2225" s="9" t="s">
        <v>1739</v>
      </c>
      <c r="B2225" s="41" t="str">
        <f>LEFT(Table1[[#This Row],[Employee Name]],FIND(" ",Table1[[#This Row],[Employee Name]]))</f>
        <v xml:space="preserve">Karan </v>
      </c>
      <c r="C2225" s="41" t="str">
        <f>RIGHT(Table1[[#This Row],[Employee Name]],LEN(Table1[[#This Row],[Employee Name]])-FIND(" ",Table1[[#This Row],[Employee Name]]))</f>
        <v>Malhotra</v>
      </c>
      <c r="D2225" s="23">
        <f>Table1[[#This Row],[Basic Salary]]+Table1[[#This Row],[Bonus]]</f>
        <v>95831</v>
      </c>
      <c r="E2225" s="10">
        <v>91</v>
      </c>
      <c r="F2225" s="46">
        <v>65</v>
      </c>
      <c r="G2225" s="10" t="str" cm="1">
        <f t="array" ref="G2225">_xlfn.IFS(Table1[[#This Row],[Performance Score]]&gt;=80,"Excellent",Table1[[#This Row],[Performance Score]]&gt;=60,"Good",Table1[[#This Row],[Performance Score]]&gt;=40,"Need Improvement")</f>
        <v>Good</v>
      </c>
      <c r="H2225" s="30">
        <f>Table1[[#This Row],[Bonus]]/Table1[[#This Row],[Basic Salary]]</f>
        <v>0.16096869548362086</v>
      </c>
      <c r="I2225" s="10">
        <f ca="1">DATEDIF(Table1[[#This Row],[Date of Birth]],TODAY(),"y")</f>
        <v>36</v>
      </c>
      <c r="J2225" s="34">
        <v>45693</v>
      </c>
      <c r="K2225" s="33" t="str" cm="1">
        <f t="array" aca="1" ref="K2225" ca="1">_xlfn.IFS(L2225&lt;3,"Junior",L2225&lt;=7,"Mid-Level",L2225&gt;7,"Senior")</f>
        <v>Junior</v>
      </c>
      <c r="L2225" s="46">
        <f ca="1">INT(YEARFRAC(Table1[[#This Row],[Joining Date]],TODAY(),1))</f>
        <v>1</v>
      </c>
      <c r="M2225" s="25" t="str">
        <f t="shared" ca="1" si="34"/>
        <v>No</v>
      </c>
      <c r="N2225" s="26">
        <f>YEAR(Table1[[#This Row],[Joining Date]])</f>
        <v>2025</v>
      </c>
      <c r="O2225" s="46">
        <f>MONTH(Table1[[#This Row],[Joining Date]])</f>
        <v>2</v>
      </c>
      <c r="P2225" s="26">
        <f ca="1">NETWORKDAYS(Table1[[#This Row],[Joining Date]],TODAY())</f>
        <v>364</v>
      </c>
      <c r="Q2225" s="26" t="str">
        <f>LEFT(Table1[[#This Row],[Department]],5)&amp;"-"&amp;RIGHT(Table1[[#This Row],[Employee ID]],3)</f>
        <v>Finan-683</v>
      </c>
      <c r="R2225" s="26" t="str">
        <f>LEFT(Table1[[#This Row],[Department]],3)</f>
        <v>Fin</v>
      </c>
      <c r="S2225" s="37">
        <f>_xlfn.XLOOKUP(Table1[[#This Row],[City]],Table2[City],Table2[Bonus %])</f>
        <v>8</v>
      </c>
      <c r="U2225" s="48" t="str">
        <v xml:space="preserve">Karan </v>
      </c>
      <c r="V2225" s="48" t="str">
        <v>Malhotra</v>
      </c>
    </row>
    <row r="2226" spans="1:22" x14ac:dyDescent="0.35">
      <c r="A2226" s="7" t="s">
        <v>4105</v>
      </c>
      <c r="B2226" s="40" t="str">
        <f>LEFT(Table1[[#This Row],[Employee Name]],FIND(" ",Table1[[#This Row],[Employee Name]]))</f>
        <v xml:space="preserve">Ravi </v>
      </c>
      <c r="C2226" s="40" t="str">
        <f>RIGHT(Table1[[#This Row],[Employee Name]],LEN(Table1[[#This Row],[Employee Name]])-FIND(" ",Table1[[#This Row],[Employee Name]]))</f>
        <v>Teja</v>
      </c>
      <c r="D2226" s="22">
        <f>Table1[[#This Row],[Basic Salary]]+Table1[[#This Row],[Bonus]]</f>
        <v>95825</v>
      </c>
      <c r="E2226" s="8">
        <v>68</v>
      </c>
      <c r="F2226" s="45">
        <v>77</v>
      </c>
      <c r="G2226" s="8" t="str" cm="1">
        <f t="array" ref="G2226">_xlfn.IFS(Table1[[#This Row],[Performance Score]]&gt;=80,"Excellent",Table1[[#This Row],[Performance Score]]&gt;=60,"Good",Table1[[#This Row],[Performance Score]]&gt;=40,"Need Improvement")</f>
        <v>Good</v>
      </c>
      <c r="H2226" s="29">
        <f>Table1[[#This Row],[Bonus]]/Table1[[#This Row],[Basic Salary]]</f>
        <v>0.37228085752337853</v>
      </c>
      <c r="I2226" s="8">
        <f ca="1">DATEDIF(Table1[[#This Row],[Date of Birth]],TODAY(),"y")</f>
        <v>16</v>
      </c>
      <c r="J2226" s="33">
        <v>44053</v>
      </c>
      <c r="K2226" s="33" t="str" cm="1">
        <f t="array" aca="1" ref="K2226" ca="1">_xlfn.IFS(L2226&lt;3,"Junior",L2226&lt;=7,"Mid-Level",L2226&gt;7,"Senior")</f>
        <v>Mid-Level</v>
      </c>
      <c r="L2226" s="45">
        <f ca="1">INT(YEARFRAC(Table1[[#This Row],[Joining Date]],TODAY(),1))</f>
        <v>5</v>
      </c>
      <c r="M2226" s="25" t="str">
        <f t="shared" ca="1" si="34"/>
        <v>No</v>
      </c>
      <c r="N2226" s="25">
        <f>YEAR(Table1[[#This Row],[Joining Date]])</f>
        <v>2020</v>
      </c>
      <c r="O2226" s="45">
        <f>MONTH(Table1[[#This Row],[Joining Date]])</f>
        <v>8</v>
      </c>
      <c r="P2226" s="25">
        <f ca="1">NETWORKDAYS(Table1[[#This Row],[Joining Date]],TODAY())</f>
        <v>1536</v>
      </c>
      <c r="Q2226" s="25" t="str">
        <f>LEFT(Table1[[#This Row],[Department]],5)&amp;"-"&amp;RIGHT(Table1[[#This Row],[Employee ID]],3)</f>
        <v>Finan-049</v>
      </c>
      <c r="R2226" s="25" t="str">
        <f>LEFT(Table1[[#This Row],[Department]],3)</f>
        <v>Fin</v>
      </c>
      <c r="S2226" s="36">
        <f>_xlfn.XLOOKUP(Table1[[#This Row],[City]],Table2[City],Table2[Bonus %])</f>
        <v>8</v>
      </c>
      <c r="U2226" s="48" t="str">
        <v xml:space="preserve">Ravi </v>
      </c>
      <c r="V2226" s="48" t="str">
        <v>Teja</v>
      </c>
    </row>
    <row r="2227" spans="1:22" x14ac:dyDescent="0.35">
      <c r="A2227" s="9" t="s">
        <v>3118</v>
      </c>
      <c r="B2227" s="41" t="str">
        <f>LEFT(Table1[[#This Row],[Employee Name]],FIND(" ",Table1[[#This Row],[Employee Name]]))</f>
        <v xml:space="preserve">Priya </v>
      </c>
      <c r="C2227" s="41" t="str">
        <f>RIGHT(Table1[[#This Row],[Employee Name]],LEN(Table1[[#This Row],[Employee Name]])-FIND(" ",Table1[[#This Row],[Employee Name]]))</f>
        <v>Reddy</v>
      </c>
      <c r="D2227" s="23">
        <f>Table1[[#This Row],[Basic Salary]]+Table1[[#This Row],[Bonus]]</f>
        <v>95822</v>
      </c>
      <c r="E2227" s="10">
        <v>85</v>
      </c>
      <c r="F2227" s="46">
        <v>62</v>
      </c>
      <c r="G2227" s="10" t="str" cm="1">
        <f t="array" ref="G2227">_xlfn.IFS(Table1[[#This Row],[Performance Score]]&gt;=80,"Excellent",Table1[[#This Row],[Performance Score]]&gt;=60,"Good",Table1[[#This Row],[Performance Score]]&gt;=40,"Need Improvement")</f>
        <v>Good</v>
      </c>
      <c r="H2227" s="30">
        <f>Table1[[#This Row],[Bonus]]/Table1[[#This Row],[Basic Salary]]</f>
        <v>0.21890781422919872</v>
      </c>
      <c r="I2227" s="10">
        <f ca="1">DATEDIF(Table1[[#This Row],[Date of Birth]],TODAY(),"y")</f>
        <v>44</v>
      </c>
      <c r="J2227" s="34">
        <v>45029</v>
      </c>
      <c r="K2227" s="33" t="str" cm="1">
        <f t="array" aca="1" ref="K2227" ca="1">_xlfn.IFS(L2227&lt;3,"Junior",L2227&lt;=7,"Mid-Level",L2227&gt;7,"Senior")</f>
        <v>Mid-Level</v>
      </c>
      <c r="L2227" s="46">
        <f ca="1">INT(YEARFRAC(Table1[[#This Row],[Joining Date]],TODAY(),1))</f>
        <v>3</v>
      </c>
      <c r="M2227" s="25" t="str">
        <f t="shared" ca="1" si="34"/>
        <v>No</v>
      </c>
      <c r="N2227" s="26">
        <f>YEAR(Table1[[#This Row],[Joining Date]])</f>
        <v>2023</v>
      </c>
      <c r="O2227" s="46">
        <f>MONTH(Table1[[#This Row],[Joining Date]])</f>
        <v>4</v>
      </c>
      <c r="P2227" s="26">
        <f ca="1">NETWORKDAYS(Table1[[#This Row],[Joining Date]],TODAY())</f>
        <v>838</v>
      </c>
      <c r="Q2227" s="26" t="str">
        <f>LEFT(Table1[[#This Row],[Department]],5)&amp;"-"&amp;RIGHT(Table1[[#This Row],[Employee ID]],3)</f>
        <v>Opera-062</v>
      </c>
      <c r="R2227" s="26" t="str">
        <f>LEFT(Table1[[#This Row],[Department]],3)</f>
        <v>Ope</v>
      </c>
      <c r="S2227" s="37">
        <f>_xlfn.XLOOKUP(Table1[[#This Row],[City]],Table2[City],Table2[Bonus %])</f>
        <v>6</v>
      </c>
      <c r="U2227" s="48" t="str">
        <v xml:space="preserve">Priya </v>
      </c>
      <c r="V2227" s="48" t="str">
        <v>Reddy</v>
      </c>
    </row>
    <row r="2228" spans="1:22" x14ac:dyDescent="0.35">
      <c r="A2228" s="7" t="s">
        <v>2273</v>
      </c>
      <c r="B2228" s="40" t="str">
        <f>LEFT(Table1[[#This Row],[Employee Name]],FIND(" ",Table1[[#This Row],[Employee Name]]))</f>
        <v xml:space="preserve">Sneha </v>
      </c>
      <c r="C2228" s="40" t="str">
        <f>RIGHT(Table1[[#This Row],[Employee Name]],LEN(Table1[[#This Row],[Employee Name]])-FIND(" ",Table1[[#This Row],[Employee Name]]))</f>
        <v>Iyer</v>
      </c>
      <c r="D2228" s="22">
        <f>Table1[[#This Row],[Basic Salary]]+Table1[[#This Row],[Bonus]]</f>
        <v>95816</v>
      </c>
      <c r="E2228" s="8">
        <v>67</v>
      </c>
      <c r="F2228" s="45">
        <v>71</v>
      </c>
      <c r="G2228" s="8" t="str" cm="1">
        <f t="array" ref="G2228">_xlfn.IFS(Table1[[#This Row],[Performance Score]]&gt;=80,"Excellent",Table1[[#This Row],[Performance Score]]&gt;=60,"Good",Table1[[#This Row],[Performance Score]]&gt;=40,"Need Improvement")</f>
        <v>Good</v>
      </c>
      <c r="H2228" s="29">
        <f>Table1[[#This Row],[Bonus]]/Table1[[#This Row],[Basic Salary]]</f>
        <v>0.4359835144248782</v>
      </c>
      <c r="I2228" s="8">
        <f ca="1">DATEDIF(Table1[[#This Row],[Date of Birth]],TODAY(),"y")</f>
        <v>19</v>
      </c>
      <c r="J2228" s="33">
        <v>42734</v>
      </c>
      <c r="K2228" s="33" t="str" cm="1">
        <f t="array" aca="1" ref="K2228" ca="1">_xlfn.IFS(L2228&lt;3,"Junior",L2228&lt;=7,"Mid-Level",L2228&gt;7,"Senior")</f>
        <v>Senior</v>
      </c>
      <c r="L2228" s="45">
        <f ca="1">INT(YEARFRAC(Table1[[#This Row],[Joining Date]],TODAY(),1))</f>
        <v>9</v>
      </c>
      <c r="M2228" s="25" t="str">
        <f t="shared" ca="1" si="34"/>
        <v>Yes</v>
      </c>
      <c r="N2228" s="25">
        <f>YEAR(Table1[[#This Row],[Joining Date]])</f>
        <v>2016</v>
      </c>
      <c r="O2228" s="45">
        <f>MONTH(Table1[[#This Row],[Joining Date]])</f>
        <v>12</v>
      </c>
      <c r="P2228" s="25">
        <f ca="1">NETWORKDAYS(Table1[[#This Row],[Joining Date]],TODAY())</f>
        <v>2477</v>
      </c>
      <c r="Q2228" s="25" t="str">
        <f>LEFT(Table1[[#This Row],[Department]],5)&amp;"-"&amp;RIGHT(Table1[[#This Row],[Employee ID]],3)</f>
        <v>Marke-217</v>
      </c>
      <c r="R2228" s="25" t="str">
        <f>LEFT(Table1[[#This Row],[Department]],3)</f>
        <v>Mar</v>
      </c>
      <c r="S2228" s="36">
        <f>_xlfn.XLOOKUP(Table1[[#This Row],[City]],Table2[City],Table2[Bonus %])</f>
        <v>5</v>
      </c>
      <c r="U2228" s="48" t="str">
        <v xml:space="preserve">Sneha </v>
      </c>
      <c r="V2228" s="48" t="str">
        <v>Iyer</v>
      </c>
    </row>
    <row r="2229" spans="1:22" x14ac:dyDescent="0.35">
      <c r="A2229" s="9" t="s">
        <v>1010</v>
      </c>
      <c r="B2229" s="41" t="str">
        <f>LEFT(Table1[[#This Row],[Employee Name]],FIND(" ",Table1[[#This Row],[Employee Name]]))</f>
        <v xml:space="preserve">Aditya </v>
      </c>
      <c r="C2229" s="41" t="str">
        <f>RIGHT(Table1[[#This Row],[Employee Name]],LEN(Table1[[#This Row],[Employee Name]])-FIND(" ",Table1[[#This Row],[Employee Name]]))</f>
        <v>Kapoor</v>
      </c>
      <c r="D2229" s="23">
        <f>Table1[[#This Row],[Basic Salary]]+Table1[[#This Row],[Bonus]]</f>
        <v>95801</v>
      </c>
      <c r="E2229" s="10">
        <v>67</v>
      </c>
      <c r="F2229" s="46">
        <v>54</v>
      </c>
      <c r="G2229" s="10" t="str" cm="1">
        <f t="array" ref="G2229">_xlfn.IFS(Table1[[#This Row],[Performance Score]]&gt;=80,"Excellent",Table1[[#This Row],[Performance Score]]&gt;=60,"Good",Table1[[#This Row],[Performance Score]]&gt;=40,"Need Improvement")</f>
        <v>Need Improvement</v>
      </c>
      <c r="H2229" s="30">
        <f>Table1[[#This Row],[Bonus]]/Table1[[#This Row],[Basic Salary]]</f>
        <v>0.24771753428582591</v>
      </c>
      <c r="I2229" s="10">
        <f ca="1">DATEDIF(Table1[[#This Row],[Date of Birth]],TODAY(),"y")</f>
        <v>22</v>
      </c>
      <c r="J2229" s="34">
        <v>45832</v>
      </c>
      <c r="K2229" s="33" t="str" cm="1">
        <f t="array" aca="1" ref="K2229" ca="1">_xlfn.IFS(L2229&lt;3,"Junior",L2229&lt;=7,"Mid-Level",L2229&gt;7,"Senior")</f>
        <v>Junior</v>
      </c>
      <c r="L2229" s="46">
        <f ca="1">INT(YEARFRAC(Table1[[#This Row],[Joining Date]],TODAY(),1))</f>
        <v>1</v>
      </c>
      <c r="M2229" s="25" t="str">
        <f t="shared" ca="1" si="34"/>
        <v>No</v>
      </c>
      <c r="N2229" s="26">
        <f>YEAR(Table1[[#This Row],[Joining Date]])</f>
        <v>2025</v>
      </c>
      <c r="O2229" s="46">
        <f>MONTH(Table1[[#This Row],[Joining Date]])</f>
        <v>6</v>
      </c>
      <c r="P2229" s="26">
        <f ca="1">NETWORKDAYS(Table1[[#This Row],[Joining Date]],TODAY())</f>
        <v>265</v>
      </c>
      <c r="Q2229" s="26" t="str">
        <f>LEFT(Table1[[#This Row],[Department]],5)&amp;"-"&amp;RIGHT(Table1[[#This Row],[Employee ID]],3)</f>
        <v>Opera-954</v>
      </c>
      <c r="R2229" s="26" t="str">
        <f>LEFT(Table1[[#This Row],[Department]],3)</f>
        <v>Ope</v>
      </c>
      <c r="S2229" s="37">
        <f>_xlfn.XLOOKUP(Table1[[#This Row],[City]],Table2[City],Table2[Bonus %])</f>
        <v>7</v>
      </c>
      <c r="U2229" s="48" t="str">
        <v xml:space="preserve">Aditya </v>
      </c>
      <c r="V2229" s="48" t="str">
        <v>Kapoor</v>
      </c>
    </row>
    <row r="2230" spans="1:22" x14ac:dyDescent="0.35">
      <c r="A2230" s="7" t="s">
        <v>2936</v>
      </c>
      <c r="B2230" s="40" t="str">
        <f>LEFT(Table1[[#This Row],[Employee Name]],FIND(" ",Table1[[#This Row],[Employee Name]]))</f>
        <v xml:space="preserve">Neha </v>
      </c>
      <c r="C2230" s="40" t="str">
        <f>RIGHT(Table1[[#This Row],[Employee Name]],LEN(Table1[[#This Row],[Employee Name]])-FIND(" ",Table1[[#This Row],[Employee Name]]))</f>
        <v>Kulkarni</v>
      </c>
      <c r="D2230" s="22">
        <f>Table1[[#This Row],[Basic Salary]]+Table1[[#This Row],[Bonus]]</f>
        <v>95773</v>
      </c>
      <c r="E2230" s="8">
        <v>84</v>
      </c>
      <c r="F2230" s="45">
        <v>63</v>
      </c>
      <c r="G2230" s="8" t="str" cm="1">
        <f t="array" ref="G2230">_xlfn.IFS(Table1[[#This Row],[Performance Score]]&gt;=80,"Excellent",Table1[[#This Row],[Performance Score]]&gt;=60,"Good",Table1[[#This Row],[Performance Score]]&gt;=40,"Need Improvement")</f>
        <v>Good</v>
      </c>
      <c r="H2230" s="29">
        <f>Table1[[#This Row],[Bonus]]/Table1[[#This Row],[Basic Salary]]</f>
        <v>9.801201504173164E-2</v>
      </c>
      <c r="I2230" s="8">
        <f ca="1">DATEDIF(Table1[[#This Row],[Date of Birth]],TODAY(),"y")</f>
        <v>18</v>
      </c>
      <c r="J2230" s="33">
        <v>44391</v>
      </c>
      <c r="K2230" s="33" t="str" cm="1">
        <f t="array" aca="1" ref="K2230" ca="1">_xlfn.IFS(L2230&lt;3,"Junior",L2230&lt;=7,"Mid-Level",L2230&gt;7,"Senior")</f>
        <v>Mid-Level</v>
      </c>
      <c r="L2230" s="45">
        <f ca="1">INT(YEARFRAC(Table1[[#This Row],[Joining Date]],TODAY(),1))</f>
        <v>4</v>
      </c>
      <c r="M2230" s="25" t="str">
        <f t="shared" ca="1" si="34"/>
        <v>No</v>
      </c>
      <c r="N2230" s="25">
        <f>YEAR(Table1[[#This Row],[Joining Date]])</f>
        <v>2021</v>
      </c>
      <c r="O2230" s="45">
        <f>MONTH(Table1[[#This Row],[Joining Date]])</f>
        <v>7</v>
      </c>
      <c r="P2230" s="25">
        <f ca="1">NETWORKDAYS(Table1[[#This Row],[Joining Date]],TODAY())</f>
        <v>1294</v>
      </c>
      <c r="Q2230" s="25" t="str">
        <f>LEFT(Table1[[#This Row],[Department]],5)&amp;"-"&amp;RIGHT(Table1[[#This Row],[Employee ID]],3)</f>
        <v>Marke-880</v>
      </c>
      <c r="R2230" s="25" t="str">
        <f>LEFT(Table1[[#This Row],[Department]],3)</f>
        <v>Mar</v>
      </c>
      <c r="S2230" s="36">
        <f>_xlfn.XLOOKUP(Table1[[#This Row],[City]],Table2[City],Table2[Bonus %])</f>
        <v>6</v>
      </c>
      <c r="U2230" s="48" t="str">
        <v xml:space="preserve">Neha </v>
      </c>
      <c r="V2230" s="48" t="str">
        <v>Kulkarni</v>
      </c>
    </row>
    <row r="2231" spans="1:22" x14ac:dyDescent="0.35">
      <c r="A2231" s="9" t="s">
        <v>4844</v>
      </c>
      <c r="B2231" s="41" t="str">
        <f>LEFT(Table1[[#This Row],[Employee Name]],FIND(" ",Table1[[#This Row],[Employee Name]]))</f>
        <v xml:space="preserve">Pooja </v>
      </c>
      <c r="C2231" s="41" t="str">
        <f>RIGHT(Table1[[#This Row],[Employee Name]],LEN(Table1[[#This Row],[Employee Name]])-FIND(" ",Table1[[#This Row],[Employee Name]]))</f>
        <v>Das</v>
      </c>
      <c r="D2231" s="23">
        <f>Table1[[#This Row],[Basic Salary]]+Table1[[#This Row],[Bonus]]</f>
        <v>95768</v>
      </c>
      <c r="E2231" s="10">
        <v>95</v>
      </c>
      <c r="F2231" s="46">
        <v>92</v>
      </c>
      <c r="G2231" s="10" t="str" cm="1">
        <f t="array" ref="G2231">_xlfn.IFS(Table1[[#This Row],[Performance Score]]&gt;=80,"Excellent",Table1[[#This Row],[Performance Score]]&gt;=60,"Good",Table1[[#This Row],[Performance Score]]&gt;=40,"Need Improvement")</f>
        <v>Excellent</v>
      </c>
      <c r="H2231" s="30">
        <f>Table1[[#This Row],[Bonus]]/Table1[[#This Row],[Basic Salary]]</f>
        <v>0.44507484307098022</v>
      </c>
      <c r="I2231" s="10">
        <f ca="1">DATEDIF(Table1[[#This Row],[Date of Birth]],TODAY(),"y")</f>
        <v>17</v>
      </c>
      <c r="J2231" s="34">
        <v>42213</v>
      </c>
      <c r="K2231" s="33" t="str" cm="1">
        <f t="array" aca="1" ref="K2231" ca="1">_xlfn.IFS(L2231&lt;3,"Junior",L2231&lt;=7,"Mid-Level",L2231&gt;7,"Senior")</f>
        <v>Senior</v>
      </c>
      <c r="L2231" s="46">
        <f ca="1">INT(YEARFRAC(Table1[[#This Row],[Joining Date]],TODAY(),1))</f>
        <v>10</v>
      </c>
      <c r="M2231" s="25" t="str">
        <f t="shared" ca="1" si="34"/>
        <v>Yes</v>
      </c>
      <c r="N2231" s="26">
        <f>YEAR(Table1[[#This Row],[Joining Date]])</f>
        <v>2015</v>
      </c>
      <c r="O2231" s="46">
        <f>MONTH(Table1[[#This Row],[Joining Date]])</f>
        <v>7</v>
      </c>
      <c r="P2231" s="26">
        <f ca="1">NETWORKDAYS(Table1[[#This Row],[Joining Date]],TODAY())</f>
        <v>2850</v>
      </c>
      <c r="Q2231" s="26" t="str">
        <f>LEFT(Table1[[#This Row],[Department]],5)&amp;"-"&amp;RIGHT(Table1[[#This Row],[Employee ID]],3)</f>
        <v>IT-788</v>
      </c>
      <c r="R2231" s="26" t="str">
        <f>LEFT(Table1[[#This Row],[Department]],3)</f>
        <v>IT</v>
      </c>
      <c r="S2231" s="37">
        <f>_xlfn.XLOOKUP(Table1[[#This Row],[City]],Table2[City],Table2[Bonus %])</f>
        <v>7</v>
      </c>
      <c r="U2231" s="48" t="str">
        <v xml:space="preserve">Pooja </v>
      </c>
      <c r="V2231" s="48" t="str">
        <v>Das</v>
      </c>
    </row>
    <row r="2232" spans="1:22" x14ac:dyDescent="0.35">
      <c r="A2232" s="7" t="s">
        <v>4269</v>
      </c>
      <c r="B2232" s="40" t="str">
        <f>LEFT(Table1[[#This Row],[Employee Name]],FIND(" ",Table1[[#This Row],[Employee Name]]))</f>
        <v xml:space="preserve">Tarun </v>
      </c>
      <c r="C2232" s="40" t="str">
        <f>RIGHT(Table1[[#This Row],[Employee Name]],LEN(Table1[[#This Row],[Employee Name]])-FIND(" ",Table1[[#This Row],[Employee Name]]))</f>
        <v>Verma</v>
      </c>
      <c r="D2232" s="22">
        <f>Table1[[#This Row],[Basic Salary]]+Table1[[#This Row],[Bonus]]</f>
        <v>95738</v>
      </c>
      <c r="E2232" s="8">
        <v>89</v>
      </c>
      <c r="F2232" s="45">
        <v>64</v>
      </c>
      <c r="G2232" s="8" t="str" cm="1">
        <f t="array" ref="G2232">_xlfn.IFS(Table1[[#This Row],[Performance Score]]&gt;=80,"Excellent",Table1[[#This Row],[Performance Score]]&gt;=60,"Good",Table1[[#This Row],[Performance Score]]&gt;=40,"Need Improvement")</f>
        <v>Good</v>
      </c>
      <c r="H2232" s="29">
        <f>Table1[[#This Row],[Bonus]]/Table1[[#This Row],[Basic Salary]]</f>
        <v>0.20379730919150008</v>
      </c>
      <c r="I2232" s="8">
        <f ca="1">DATEDIF(Table1[[#This Row],[Date of Birth]],TODAY(),"y")</f>
        <v>35</v>
      </c>
      <c r="J2232" s="33">
        <v>43868</v>
      </c>
      <c r="K2232" s="33" t="str" cm="1">
        <f t="array" aca="1" ref="K2232" ca="1">_xlfn.IFS(L2232&lt;3,"Junior",L2232&lt;=7,"Mid-Level",L2232&gt;7,"Senior")</f>
        <v>Mid-Level</v>
      </c>
      <c r="L2232" s="45">
        <f ca="1">INT(YEARFRAC(Table1[[#This Row],[Joining Date]],TODAY(),1))</f>
        <v>6</v>
      </c>
      <c r="M2232" s="25" t="str">
        <f t="shared" ca="1" si="34"/>
        <v>Yes</v>
      </c>
      <c r="N2232" s="25">
        <f>YEAR(Table1[[#This Row],[Joining Date]])</f>
        <v>2020</v>
      </c>
      <c r="O2232" s="45">
        <f>MONTH(Table1[[#This Row],[Joining Date]])</f>
        <v>2</v>
      </c>
      <c r="P2232" s="25">
        <f ca="1">NETWORKDAYS(Table1[[#This Row],[Joining Date]],TODAY())</f>
        <v>1667</v>
      </c>
      <c r="Q2232" s="25" t="str">
        <f>LEFT(Table1[[#This Row],[Department]],5)&amp;"-"&amp;RIGHT(Table1[[#This Row],[Employee ID]],3)</f>
        <v>Suppo-213</v>
      </c>
      <c r="R2232" s="25" t="str">
        <f>LEFT(Table1[[#This Row],[Department]],3)</f>
        <v>Sup</v>
      </c>
      <c r="S2232" s="36">
        <f>_xlfn.XLOOKUP(Table1[[#This Row],[City]],Table2[City],Table2[Bonus %])</f>
        <v>6</v>
      </c>
      <c r="U2232" s="48" t="str">
        <v xml:space="preserve">Tarun </v>
      </c>
      <c r="V2232" s="48" t="str">
        <v>Verma</v>
      </c>
    </row>
    <row r="2233" spans="1:22" x14ac:dyDescent="0.35">
      <c r="A2233" s="9" t="s">
        <v>2150</v>
      </c>
      <c r="B2233" s="41" t="str">
        <f>LEFT(Table1[[#This Row],[Employee Name]],FIND(" ",Table1[[#This Row],[Employee Name]]))</f>
        <v xml:space="preserve">Kavya </v>
      </c>
      <c r="C2233" s="41" t="str">
        <f>RIGHT(Table1[[#This Row],[Employee Name]],LEN(Table1[[#This Row],[Employee Name]])-FIND(" ",Table1[[#This Row],[Employee Name]]))</f>
        <v>Nair</v>
      </c>
      <c r="D2233" s="23">
        <f>Table1[[#This Row],[Basic Salary]]+Table1[[#This Row],[Bonus]]</f>
        <v>95721</v>
      </c>
      <c r="E2233" s="10">
        <v>70</v>
      </c>
      <c r="F2233" s="46">
        <v>65</v>
      </c>
      <c r="G2233" s="10" t="str" cm="1">
        <f t="array" ref="G2233">_xlfn.IFS(Table1[[#This Row],[Performance Score]]&gt;=80,"Excellent",Table1[[#This Row],[Performance Score]]&gt;=60,"Good",Table1[[#This Row],[Performance Score]]&gt;=40,"Need Improvement")</f>
        <v>Good</v>
      </c>
      <c r="H2233" s="30">
        <f>Table1[[#This Row],[Bonus]]/Table1[[#This Row],[Basic Salary]]</f>
        <v>0.18896258756893725</v>
      </c>
      <c r="I2233" s="10">
        <f ca="1">DATEDIF(Table1[[#This Row],[Date of Birth]],TODAY(),"y")</f>
        <v>19</v>
      </c>
      <c r="J2233" s="34">
        <v>45023</v>
      </c>
      <c r="K2233" s="33" t="str" cm="1">
        <f t="array" aca="1" ref="K2233" ca="1">_xlfn.IFS(L2233&lt;3,"Junior",L2233&lt;=7,"Mid-Level",L2233&gt;7,"Senior")</f>
        <v>Mid-Level</v>
      </c>
      <c r="L2233" s="46">
        <f ca="1">INT(YEARFRAC(Table1[[#This Row],[Joining Date]],TODAY(),1))</f>
        <v>3</v>
      </c>
      <c r="M2233" s="25" t="str">
        <f t="shared" ca="1" si="34"/>
        <v>No</v>
      </c>
      <c r="N2233" s="26">
        <f>YEAR(Table1[[#This Row],[Joining Date]])</f>
        <v>2023</v>
      </c>
      <c r="O2233" s="46">
        <f>MONTH(Table1[[#This Row],[Joining Date]])</f>
        <v>4</v>
      </c>
      <c r="P2233" s="26">
        <f ca="1">NETWORKDAYS(Table1[[#This Row],[Joining Date]],TODAY())</f>
        <v>842</v>
      </c>
      <c r="Q2233" s="26" t="str">
        <f>LEFT(Table1[[#This Row],[Department]],5)&amp;"-"&amp;RIGHT(Table1[[#This Row],[Employee ID]],3)</f>
        <v>Finan-094</v>
      </c>
      <c r="R2233" s="26" t="str">
        <f>LEFT(Table1[[#This Row],[Department]],3)</f>
        <v>Fin</v>
      </c>
      <c r="S2233" s="37">
        <f>_xlfn.XLOOKUP(Table1[[#This Row],[City]],Table2[City],Table2[Bonus %])</f>
        <v>5</v>
      </c>
      <c r="U2233" s="48" t="str">
        <v xml:space="preserve">Kavya </v>
      </c>
      <c r="V2233" s="48" t="str">
        <v>Nair</v>
      </c>
    </row>
    <row r="2234" spans="1:22" x14ac:dyDescent="0.35">
      <c r="A2234" s="7" t="s">
        <v>785</v>
      </c>
      <c r="B2234" s="40" t="str">
        <f>LEFT(Table1[[#This Row],[Employee Name]],FIND(" ",Table1[[#This Row],[Employee Name]]))</f>
        <v xml:space="preserve">Arjun </v>
      </c>
      <c r="C2234" s="40" t="str">
        <f>RIGHT(Table1[[#This Row],[Employee Name]],LEN(Table1[[#This Row],[Employee Name]])-FIND(" ",Table1[[#This Row],[Employee Name]]))</f>
        <v>Mehta</v>
      </c>
      <c r="D2234" s="22">
        <f>Table1[[#This Row],[Basic Salary]]+Table1[[#This Row],[Bonus]]</f>
        <v>95685</v>
      </c>
      <c r="E2234" s="8">
        <v>79</v>
      </c>
      <c r="F2234" s="45">
        <v>93</v>
      </c>
      <c r="G2234" s="8" t="str" cm="1">
        <f t="array" ref="G2234">_xlfn.IFS(Table1[[#This Row],[Performance Score]]&gt;=80,"Excellent",Table1[[#This Row],[Performance Score]]&gt;=60,"Good",Table1[[#This Row],[Performance Score]]&gt;=40,"Need Improvement")</f>
        <v>Excellent</v>
      </c>
      <c r="H2234" s="29">
        <f>Table1[[#This Row],[Bonus]]/Table1[[#This Row],[Basic Salary]]</f>
        <v>7.1476562674968089E-2</v>
      </c>
      <c r="I2234" s="8">
        <f ca="1">DATEDIF(Table1[[#This Row],[Date of Birth]],TODAY(),"y")</f>
        <v>21</v>
      </c>
      <c r="J2234" s="33">
        <v>43190</v>
      </c>
      <c r="K2234" s="33" t="str" cm="1">
        <f t="array" aca="1" ref="K2234" ca="1">_xlfn.IFS(L2234&lt;3,"Junior",L2234&lt;=7,"Mid-Level",L2234&gt;7,"Senior")</f>
        <v>Senior</v>
      </c>
      <c r="L2234" s="45">
        <f ca="1">INT(YEARFRAC(Table1[[#This Row],[Joining Date]],TODAY(),1))</f>
        <v>8</v>
      </c>
      <c r="M2234" s="25" t="str">
        <f t="shared" ca="1" si="34"/>
        <v>Yes</v>
      </c>
      <c r="N2234" s="25">
        <f>YEAR(Table1[[#This Row],[Joining Date]])</f>
        <v>2018</v>
      </c>
      <c r="O2234" s="45">
        <f>MONTH(Table1[[#This Row],[Joining Date]])</f>
        <v>3</v>
      </c>
      <c r="P2234" s="25">
        <f ca="1">NETWORKDAYS(Table1[[#This Row],[Joining Date]],TODAY())</f>
        <v>2151</v>
      </c>
      <c r="Q2234" s="25" t="str">
        <f>LEFT(Table1[[#This Row],[Department]],5)&amp;"-"&amp;RIGHT(Table1[[#This Row],[Employee ID]],3)</f>
        <v>Finan-729</v>
      </c>
      <c r="R2234" s="25" t="str">
        <f>LEFT(Table1[[#This Row],[Department]],3)</f>
        <v>Fin</v>
      </c>
      <c r="S2234" s="36">
        <f>_xlfn.XLOOKUP(Table1[[#This Row],[City]],Table2[City],Table2[Bonus %])</f>
        <v>4</v>
      </c>
      <c r="U2234" s="48" t="str">
        <v xml:space="preserve">Arjun </v>
      </c>
      <c r="V2234" s="48" t="str">
        <v>Mehta</v>
      </c>
    </row>
    <row r="2235" spans="1:22" x14ac:dyDescent="0.35">
      <c r="A2235" s="9" t="s">
        <v>4590</v>
      </c>
      <c r="B2235" s="41" t="str">
        <f>LEFT(Table1[[#This Row],[Employee Name]],FIND(" ",Table1[[#This Row],[Employee Name]]))</f>
        <v xml:space="preserve">Sneha </v>
      </c>
      <c r="C2235" s="41" t="str">
        <f>RIGHT(Table1[[#This Row],[Employee Name]],LEN(Table1[[#This Row],[Employee Name]])-FIND(" ",Table1[[#This Row],[Employee Name]]))</f>
        <v>Iyer</v>
      </c>
      <c r="D2235" s="23">
        <f>Table1[[#This Row],[Basic Salary]]+Table1[[#This Row],[Bonus]]</f>
        <v>95673</v>
      </c>
      <c r="E2235" s="10">
        <v>81</v>
      </c>
      <c r="F2235" s="46">
        <v>82</v>
      </c>
      <c r="G2235" s="10" t="str" cm="1">
        <f t="array" ref="G2235">_xlfn.IFS(Table1[[#This Row],[Performance Score]]&gt;=80,"Excellent",Table1[[#This Row],[Performance Score]]&gt;=60,"Good",Table1[[#This Row],[Performance Score]]&gt;=40,"Need Improvement")</f>
        <v>Excellent</v>
      </c>
      <c r="H2235" s="30">
        <f>Table1[[#This Row],[Bonus]]/Table1[[#This Row],[Basic Salary]]</f>
        <v>0.24689491587274695</v>
      </c>
      <c r="I2235" s="10">
        <f ca="1">DATEDIF(Table1[[#This Row],[Date of Birth]],TODAY(),"y")</f>
        <v>22</v>
      </c>
      <c r="J2235" s="34">
        <v>42819</v>
      </c>
      <c r="K2235" s="33" t="str" cm="1">
        <f t="array" aca="1" ref="K2235" ca="1">_xlfn.IFS(L2235&lt;3,"Junior",L2235&lt;=7,"Mid-Level",L2235&gt;7,"Senior")</f>
        <v>Senior</v>
      </c>
      <c r="L2235" s="46">
        <f ca="1">INT(YEARFRAC(Table1[[#This Row],[Joining Date]],TODAY(),1))</f>
        <v>9</v>
      </c>
      <c r="M2235" s="25" t="str">
        <f t="shared" ca="1" si="34"/>
        <v>Yes</v>
      </c>
      <c r="N2235" s="26">
        <f>YEAR(Table1[[#This Row],[Joining Date]])</f>
        <v>2017</v>
      </c>
      <c r="O2235" s="46">
        <f>MONTH(Table1[[#This Row],[Joining Date]])</f>
        <v>3</v>
      </c>
      <c r="P2235" s="26">
        <f ca="1">NETWORKDAYS(Table1[[#This Row],[Joining Date]],TODAY())</f>
        <v>2416</v>
      </c>
      <c r="Q2235" s="26" t="str">
        <f>LEFT(Table1[[#This Row],[Department]],5)&amp;"-"&amp;RIGHT(Table1[[#This Row],[Employee ID]],3)</f>
        <v>IT-534</v>
      </c>
      <c r="R2235" s="26" t="str">
        <f>LEFT(Table1[[#This Row],[Department]],3)</f>
        <v>IT</v>
      </c>
      <c r="S2235" s="37">
        <f>_xlfn.XLOOKUP(Table1[[#This Row],[City]],Table2[City],Table2[Bonus %])</f>
        <v>8</v>
      </c>
      <c r="U2235" s="48" t="str">
        <v xml:space="preserve">Sneha </v>
      </c>
      <c r="V2235" s="48" t="str">
        <v>Iyer</v>
      </c>
    </row>
    <row r="2236" spans="1:22" x14ac:dyDescent="0.35">
      <c r="A2236" s="7" t="s">
        <v>4101</v>
      </c>
      <c r="B2236" s="40" t="str">
        <f>LEFT(Table1[[#This Row],[Employee Name]],FIND(" ",Table1[[#This Row],[Employee Name]]))</f>
        <v xml:space="preserve">Swathi </v>
      </c>
      <c r="C2236" s="40" t="str">
        <f>RIGHT(Table1[[#This Row],[Employee Name]],LEN(Table1[[#This Row],[Employee Name]])-FIND(" ",Table1[[#This Row],[Employee Name]]))</f>
        <v>Ramesh</v>
      </c>
      <c r="D2236" s="22">
        <f>Table1[[#This Row],[Basic Salary]]+Table1[[#This Row],[Bonus]]</f>
        <v>95632</v>
      </c>
      <c r="E2236" s="8">
        <v>83</v>
      </c>
      <c r="F2236" s="45">
        <v>93</v>
      </c>
      <c r="G2236" s="8" t="str" cm="1">
        <f t="array" ref="G2236">_xlfn.IFS(Table1[[#This Row],[Performance Score]]&gt;=80,"Excellent",Table1[[#This Row],[Performance Score]]&gt;=60,"Good",Table1[[#This Row],[Performance Score]]&gt;=40,"Need Improvement")</f>
        <v>Excellent</v>
      </c>
      <c r="H2236" s="29">
        <f>Table1[[#This Row],[Bonus]]/Table1[[#This Row],[Basic Salary]]</f>
        <v>8.2986048197137161E-2</v>
      </c>
      <c r="I2236" s="8">
        <f ca="1">DATEDIF(Table1[[#This Row],[Date of Birth]],TODAY(),"y")</f>
        <v>26</v>
      </c>
      <c r="J2236" s="33">
        <v>43724</v>
      </c>
      <c r="K2236" s="33" t="str" cm="1">
        <f t="array" aca="1" ref="K2236" ca="1">_xlfn.IFS(L2236&lt;3,"Junior",L2236&lt;=7,"Mid-Level",L2236&gt;7,"Senior")</f>
        <v>Mid-Level</v>
      </c>
      <c r="L2236" s="45">
        <f ca="1">INT(YEARFRAC(Table1[[#This Row],[Joining Date]],TODAY(),1))</f>
        <v>6</v>
      </c>
      <c r="M2236" s="25" t="str">
        <f t="shared" ca="1" si="34"/>
        <v>Yes</v>
      </c>
      <c r="N2236" s="25">
        <f>YEAR(Table1[[#This Row],[Joining Date]])</f>
        <v>2019</v>
      </c>
      <c r="O2236" s="45">
        <f>MONTH(Table1[[#This Row],[Joining Date]])</f>
        <v>9</v>
      </c>
      <c r="P2236" s="25">
        <f ca="1">NETWORKDAYS(Table1[[#This Row],[Joining Date]],TODAY())</f>
        <v>1771</v>
      </c>
      <c r="Q2236" s="25" t="str">
        <f>LEFT(Table1[[#This Row],[Department]],5)&amp;"-"&amp;RIGHT(Table1[[#This Row],[Employee ID]],3)</f>
        <v>Suppo-045</v>
      </c>
      <c r="R2236" s="25" t="str">
        <f>LEFT(Table1[[#This Row],[Department]],3)</f>
        <v>Sup</v>
      </c>
      <c r="S2236" s="36">
        <f>_xlfn.XLOOKUP(Table1[[#This Row],[City]],Table2[City],Table2[Bonus %])</f>
        <v>5</v>
      </c>
      <c r="U2236" s="48" t="str">
        <v xml:space="preserve">Swathi </v>
      </c>
      <c r="V2236" s="48" t="str">
        <v>Ramesh</v>
      </c>
    </row>
    <row r="2237" spans="1:22" x14ac:dyDescent="0.35">
      <c r="A2237" s="9" t="s">
        <v>1185</v>
      </c>
      <c r="B2237" s="41" t="str">
        <f>LEFT(Table1[[#This Row],[Employee Name]],FIND(" ",Table1[[#This Row],[Employee Name]]))</f>
        <v xml:space="preserve">Ananya </v>
      </c>
      <c r="C2237" s="41" t="str">
        <f>RIGHT(Table1[[#This Row],[Employee Name]],LEN(Table1[[#This Row],[Employee Name]])-FIND(" ",Table1[[#This Row],[Employee Name]]))</f>
        <v>Rao</v>
      </c>
      <c r="D2237" s="23">
        <f>Table1[[#This Row],[Basic Salary]]+Table1[[#This Row],[Bonus]]</f>
        <v>95625</v>
      </c>
      <c r="E2237" s="10">
        <v>82</v>
      </c>
      <c r="F2237" s="46">
        <v>90</v>
      </c>
      <c r="G2237" s="10" t="str" cm="1">
        <f t="array" ref="G2237">_xlfn.IFS(Table1[[#This Row],[Performance Score]]&gt;=80,"Excellent",Table1[[#This Row],[Performance Score]]&gt;=60,"Good",Table1[[#This Row],[Performance Score]]&gt;=40,"Need Improvement")</f>
        <v>Excellent</v>
      </c>
      <c r="H2237" s="30">
        <f>Table1[[#This Row],[Bonus]]/Table1[[#This Row],[Basic Salary]]</f>
        <v>0.10487821786754171</v>
      </c>
      <c r="I2237" s="10">
        <f ca="1">DATEDIF(Table1[[#This Row],[Date of Birth]],TODAY(),"y")</f>
        <v>37</v>
      </c>
      <c r="J2237" s="34">
        <v>42473</v>
      </c>
      <c r="K2237" s="33" t="str" cm="1">
        <f t="array" aca="1" ref="K2237" ca="1">_xlfn.IFS(L2237&lt;3,"Junior",L2237&lt;=7,"Mid-Level",L2237&gt;7,"Senior")</f>
        <v>Senior</v>
      </c>
      <c r="L2237" s="46">
        <f ca="1">INT(YEARFRAC(Table1[[#This Row],[Joining Date]],TODAY(),1))</f>
        <v>10</v>
      </c>
      <c r="M2237" s="25" t="str">
        <f t="shared" ca="1" si="34"/>
        <v>Yes</v>
      </c>
      <c r="N2237" s="26">
        <f>YEAR(Table1[[#This Row],[Joining Date]])</f>
        <v>2016</v>
      </c>
      <c r="O2237" s="46">
        <f>MONTH(Table1[[#This Row],[Joining Date]])</f>
        <v>4</v>
      </c>
      <c r="P2237" s="26">
        <f ca="1">NETWORKDAYS(Table1[[#This Row],[Joining Date]],TODAY())</f>
        <v>2664</v>
      </c>
      <c r="Q2237" s="26" t="str">
        <f>LEFT(Table1[[#This Row],[Department]],5)&amp;"-"&amp;RIGHT(Table1[[#This Row],[Employee ID]],3)</f>
        <v>Opera-129</v>
      </c>
      <c r="R2237" s="26" t="str">
        <f>LEFT(Table1[[#This Row],[Department]],3)</f>
        <v>Ope</v>
      </c>
      <c r="S2237" s="37">
        <f>_xlfn.XLOOKUP(Table1[[#This Row],[City]],Table2[City],Table2[Bonus %])</f>
        <v>8</v>
      </c>
      <c r="U2237" s="48" t="str">
        <v xml:space="preserve">Ananya </v>
      </c>
      <c r="V2237" s="48" t="str">
        <v>Rao</v>
      </c>
    </row>
    <row r="2238" spans="1:22" x14ac:dyDescent="0.35">
      <c r="A2238" s="7" t="s">
        <v>1381</v>
      </c>
      <c r="B2238" s="40" t="str">
        <f>LEFT(Table1[[#This Row],[Employee Name]],FIND(" ",Table1[[#This Row],[Employee Name]]))</f>
        <v xml:space="preserve">Vikram </v>
      </c>
      <c r="C2238" s="40" t="str">
        <f>RIGHT(Table1[[#This Row],[Employee Name]],LEN(Table1[[#This Row],[Employee Name]])-FIND(" ",Table1[[#This Row],[Employee Name]]))</f>
        <v>Singh</v>
      </c>
      <c r="D2238" s="22">
        <f>Table1[[#This Row],[Basic Salary]]+Table1[[#This Row],[Bonus]]</f>
        <v>95622</v>
      </c>
      <c r="E2238" s="8">
        <v>80</v>
      </c>
      <c r="F2238" s="45">
        <v>97</v>
      </c>
      <c r="G2238" s="8" t="str" cm="1">
        <f t="array" ref="G2238">_xlfn.IFS(Table1[[#This Row],[Performance Score]]&gt;=80,"Excellent",Table1[[#This Row],[Performance Score]]&gt;=60,"Good",Table1[[#This Row],[Performance Score]]&gt;=40,"Need Improvement")</f>
        <v>Excellent</v>
      </c>
      <c r="H2238" s="29">
        <f>Table1[[#This Row],[Bonus]]/Table1[[#This Row],[Basic Salary]]</f>
        <v>0.39384575018585194</v>
      </c>
      <c r="I2238" s="8">
        <f ca="1">DATEDIF(Table1[[#This Row],[Date of Birth]],TODAY(),"y")</f>
        <v>45</v>
      </c>
      <c r="J2238" s="33">
        <v>45025</v>
      </c>
      <c r="K2238" s="33" t="str" cm="1">
        <f t="array" aca="1" ref="K2238" ca="1">_xlfn.IFS(L2238&lt;3,"Junior",L2238&lt;=7,"Mid-Level",L2238&gt;7,"Senior")</f>
        <v>Mid-Level</v>
      </c>
      <c r="L2238" s="45">
        <f ca="1">INT(YEARFRAC(Table1[[#This Row],[Joining Date]],TODAY(),1))</f>
        <v>3</v>
      </c>
      <c r="M2238" s="25" t="str">
        <f t="shared" ca="1" si="34"/>
        <v>No</v>
      </c>
      <c r="N2238" s="25">
        <f>YEAR(Table1[[#This Row],[Joining Date]])</f>
        <v>2023</v>
      </c>
      <c r="O2238" s="45">
        <f>MONTH(Table1[[#This Row],[Joining Date]])</f>
        <v>4</v>
      </c>
      <c r="P2238" s="25">
        <f ca="1">NETWORKDAYS(Table1[[#This Row],[Joining Date]],TODAY())</f>
        <v>841</v>
      </c>
      <c r="Q2238" s="25" t="str">
        <f>LEFT(Table1[[#This Row],[Department]],5)&amp;"-"&amp;RIGHT(Table1[[#This Row],[Employee ID]],3)</f>
        <v>Marke-325</v>
      </c>
      <c r="R2238" s="25" t="str">
        <f>LEFT(Table1[[#This Row],[Department]],3)</f>
        <v>Mar</v>
      </c>
      <c r="S2238" s="36">
        <f>_xlfn.XLOOKUP(Table1[[#This Row],[City]],Table2[City],Table2[Bonus %])</f>
        <v>6</v>
      </c>
      <c r="U2238" s="48" t="str">
        <v xml:space="preserve">Vikram </v>
      </c>
      <c r="V2238" s="48" t="str">
        <v>Singh</v>
      </c>
    </row>
    <row r="2239" spans="1:22" x14ac:dyDescent="0.35">
      <c r="A2239" s="9" t="s">
        <v>2035</v>
      </c>
      <c r="B2239" s="41" t="str">
        <f>LEFT(Table1[[#This Row],[Employee Name]],FIND(" ",Table1[[#This Row],[Employee Name]]))</f>
        <v xml:space="preserve">Ravi </v>
      </c>
      <c r="C2239" s="41" t="str">
        <f>RIGHT(Table1[[#This Row],[Employee Name]],LEN(Table1[[#This Row],[Employee Name]])-FIND(" ",Table1[[#This Row],[Employee Name]]))</f>
        <v>Teja</v>
      </c>
      <c r="D2239" s="23">
        <f>Table1[[#This Row],[Basic Salary]]+Table1[[#This Row],[Bonus]]</f>
        <v>95610</v>
      </c>
      <c r="E2239" s="10">
        <v>75</v>
      </c>
      <c r="F2239" s="46">
        <v>92</v>
      </c>
      <c r="G2239" s="10" t="str" cm="1">
        <f t="array" ref="G2239">_xlfn.IFS(Table1[[#This Row],[Performance Score]]&gt;=80,"Excellent",Table1[[#This Row],[Performance Score]]&gt;=60,"Good",Table1[[#This Row],[Performance Score]]&gt;=40,"Need Improvement")</f>
        <v>Excellent</v>
      </c>
      <c r="H2239" s="30">
        <f>Table1[[#This Row],[Bonus]]/Table1[[#This Row],[Basic Salary]]</f>
        <v>0.33524195237762727</v>
      </c>
      <c r="I2239" s="10">
        <f ca="1">DATEDIF(Table1[[#This Row],[Date of Birth]],TODAY(),"y")</f>
        <v>39</v>
      </c>
      <c r="J2239" s="34">
        <v>42588</v>
      </c>
      <c r="K2239" s="33" t="str" cm="1">
        <f t="array" aca="1" ref="K2239" ca="1">_xlfn.IFS(L2239&lt;3,"Junior",L2239&lt;=7,"Mid-Level",L2239&gt;7,"Senior")</f>
        <v>Senior</v>
      </c>
      <c r="L2239" s="46">
        <f ca="1">INT(YEARFRAC(Table1[[#This Row],[Joining Date]],TODAY(),1))</f>
        <v>9</v>
      </c>
      <c r="M2239" s="25" t="str">
        <f t="shared" ca="1" si="34"/>
        <v>Yes</v>
      </c>
      <c r="N2239" s="26">
        <f>YEAR(Table1[[#This Row],[Joining Date]])</f>
        <v>2016</v>
      </c>
      <c r="O2239" s="46">
        <f>MONTH(Table1[[#This Row],[Joining Date]])</f>
        <v>8</v>
      </c>
      <c r="P2239" s="26">
        <f ca="1">NETWORKDAYS(Table1[[#This Row],[Joining Date]],TODAY())</f>
        <v>2581</v>
      </c>
      <c r="Q2239" s="26" t="str">
        <f>LEFT(Table1[[#This Row],[Department]],5)&amp;"-"&amp;RIGHT(Table1[[#This Row],[Employee ID]],3)</f>
        <v>HR-979</v>
      </c>
      <c r="R2239" s="26" t="str">
        <f>LEFT(Table1[[#This Row],[Department]],3)</f>
        <v>HR</v>
      </c>
      <c r="S2239" s="37">
        <f>_xlfn.XLOOKUP(Table1[[#This Row],[City]],Table2[City],Table2[Bonus %])</f>
        <v>6</v>
      </c>
      <c r="U2239" s="48" t="str">
        <v xml:space="preserve">Ravi </v>
      </c>
      <c r="V2239" s="48" t="str">
        <v>Teja</v>
      </c>
    </row>
    <row r="2240" spans="1:22" x14ac:dyDescent="0.35">
      <c r="A2240" s="7" t="s">
        <v>2898</v>
      </c>
      <c r="B2240" s="40" t="str">
        <f>LEFT(Table1[[#This Row],[Employee Name]],FIND(" ",Table1[[#This Row],[Employee Name]]))</f>
        <v xml:space="preserve">Aarav </v>
      </c>
      <c r="C2240" s="40" t="str">
        <f>RIGHT(Table1[[#This Row],[Employee Name]],LEN(Table1[[#This Row],[Employee Name]])-FIND(" ",Table1[[#This Row],[Employee Name]]))</f>
        <v>Sharma</v>
      </c>
      <c r="D2240" s="22">
        <f>Table1[[#This Row],[Basic Salary]]+Table1[[#This Row],[Bonus]]</f>
        <v>95607</v>
      </c>
      <c r="E2240" s="8">
        <v>84</v>
      </c>
      <c r="F2240" s="45">
        <v>74</v>
      </c>
      <c r="G2240" s="8" t="str" cm="1">
        <f t="array" ref="G2240">_xlfn.IFS(Table1[[#This Row],[Performance Score]]&gt;=80,"Excellent",Table1[[#This Row],[Performance Score]]&gt;=60,"Good",Table1[[#This Row],[Performance Score]]&gt;=40,"Need Improvement")</f>
        <v>Good</v>
      </c>
      <c r="H2240" s="29">
        <f>Table1[[#This Row],[Bonus]]/Table1[[#This Row],[Basic Salary]]</f>
        <v>0.19668807029401825</v>
      </c>
      <c r="I2240" s="8">
        <f ca="1">DATEDIF(Table1[[#This Row],[Date of Birth]],TODAY(),"y")</f>
        <v>21</v>
      </c>
      <c r="J2240" s="33">
        <v>45980</v>
      </c>
      <c r="K2240" s="33" t="str" cm="1">
        <f t="array" aca="1" ref="K2240" ca="1">_xlfn.IFS(L2240&lt;3,"Junior",L2240&lt;=7,"Mid-Level",L2240&gt;7,"Senior")</f>
        <v>Junior</v>
      </c>
      <c r="L2240" s="45">
        <f ca="1">INT(YEARFRAC(Table1[[#This Row],[Joining Date]],TODAY(),1))</f>
        <v>0</v>
      </c>
      <c r="M2240" s="25" t="str">
        <f t="shared" ca="1" si="34"/>
        <v>No</v>
      </c>
      <c r="N2240" s="25">
        <f>YEAR(Table1[[#This Row],[Joining Date]])</f>
        <v>2025</v>
      </c>
      <c r="O2240" s="45">
        <f>MONTH(Table1[[#This Row],[Joining Date]])</f>
        <v>11</v>
      </c>
      <c r="P2240" s="25">
        <f ca="1">NETWORKDAYS(Table1[[#This Row],[Joining Date]],TODAY())</f>
        <v>159</v>
      </c>
      <c r="Q2240" s="25" t="str">
        <f>LEFT(Table1[[#This Row],[Department]],5)&amp;"-"&amp;RIGHT(Table1[[#This Row],[Employee ID]],3)</f>
        <v>Opera-842</v>
      </c>
      <c r="R2240" s="25" t="str">
        <f>LEFT(Table1[[#This Row],[Department]],3)</f>
        <v>Ope</v>
      </c>
      <c r="S2240" s="36">
        <f>_xlfn.XLOOKUP(Table1[[#This Row],[City]],Table2[City],Table2[Bonus %])</f>
        <v>6</v>
      </c>
      <c r="U2240" s="48" t="str">
        <v xml:space="preserve">Aarav </v>
      </c>
      <c r="V2240" s="48" t="str">
        <v>Sharma</v>
      </c>
    </row>
    <row r="2241" spans="1:22" x14ac:dyDescent="0.35">
      <c r="A2241" s="9" t="s">
        <v>4608</v>
      </c>
      <c r="B2241" s="41" t="str">
        <f>LEFT(Table1[[#This Row],[Employee Name]],FIND(" ",Table1[[#This Row],[Employee Name]]))</f>
        <v xml:space="preserve">Sneha </v>
      </c>
      <c r="C2241" s="41" t="str">
        <f>RIGHT(Table1[[#This Row],[Employee Name]],LEN(Table1[[#This Row],[Employee Name]])-FIND(" ",Table1[[#This Row],[Employee Name]]))</f>
        <v>Iyer</v>
      </c>
      <c r="D2241" s="23">
        <f>Table1[[#This Row],[Basic Salary]]+Table1[[#This Row],[Bonus]]</f>
        <v>95602</v>
      </c>
      <c r="E2241" s="10">
        <v>64</v>
      </c>
      <c r="F2241" s="46">
        <v>71</v>
      </c>
      <c r="G2241" s="10" t="str" cm="1">
        <f t="array" ref="G2241">_xlfn.IFS(Table1[[#This Row],[Performance Score]]&gt;=80,"Excellent",Table1[[#This Row],[Performance Score]]&gt;=60,"Good",Table1[[#This Row],[Performance Score]]&gt;=40,"Need Improvement")</f>
        <v>Good</v>
      </c>
      <c r="H2241" s="30">
        <f>Table1[[#This Row],[Bonus]]/Table1[[#This Row],[Basic Salary]]</f>
        <v>0.14225291531255974</v>
      </c>
      <c r="I2241" s="10">
        <f ca="1">DATEDIF(Table1[[#This Row],[Date of Birth]],TODAY(),"y")</f>
        <v>23</v>
      </c>
      <c r="J2241" s="34">
        <v>44378</v>
      </c>
      <c r="K2241" s="33" t="str" cm="1">
        <f t="array" aca="1" ref="K2241" ca="1">_xlfn.IFS(L2241&lt;3,"Junior",L2241&lt;=7,"Mid-Level",L2241&gt;7,"Senior")</f>
        <v>Mid-Level</v>
      </c>
      <c r="L2241" s="46">
        <f ca="1">INT(YEARFRAC(Table1[[#This Row],[Joining Date]],TODAY(),1))</f>
        <v>4</v>
      </c>
      <c r="M2241" s="25" t="str">
        <f t="shared" ca="1" si="34"/>
        <v>No</v>
      </c>
      <c r="N2241" s="26">
        <f>YEAR(Table1[[#This Row],[Joining Date]])</f>
        <v>2021</v>
      </c>
      <c r="O2241" s="46">
        <f>MONTH(Table1[[#This Row],[Joining Date]])</f>
        <v>7</v>
      </c>
      <c r="P2241" s="26">
        <f ca="1">NETWORKDAYS(Table1[[#This Row],[Joining Date]],TODAY())</f>
        <v>1303</v>
      </c>
      <c r="Q2241" s="26" t="str">
        <f>LEFT(Table1[[#This Row],[Department]],5)&amp;"-"&amp;RIGHT(Table1[[#This Row],[Employee ID]],3)</f>
        <v>HR-552</v>
      </c>
      <c r="R2241" s="26" t="str">
        <f>LEFT(Table1[[#This Row],[Department]],3)</f>
        <v>HR</v>
      </c>
      <c r="S2241" s="37">
        <f>_xlfn.XLOOKUP(Table1[[#This Row],[City]],Table2[City],Table2[Bonus %])</f>
        <v>5</v>
      </c>
      <c r="U2241" s="48" t="str">
        <v xml:space="preserve">Sneha </v>
      </c>
      <c r="V2241" s="48" t="str">
        <v>Iyer</v>
      </c>
    </row>
    <row r="2242" spans="1:22" x14ac:dyDescent="0.35">
      <c r="A2242" s="7" t="s">
        <v>4763</v>
      </c>
      <c r="B2242" s="40" t="str">
        <f>LEFT(Table1[[#This Row],[Employee Name]],FIND(" ",Table1[[#This Row],[Employee Name]]))</f>
        <v xml:space="preserve">Rohan </v>
      </c>
      <c r="C2242" s="40" t="str">
        <f>RIGHT(Table1[[#This Row],[Employee Name]],LEN(Table1[[#This Row],[Employee Name]])-FIND(" ",Table1[[#This Row],[Employee Name]]))</f>
        <v>Gupta</v>
      </c>
      <c r="D2242" s="22">
        <f>Table1[[#This Row],[Basic Salary]]+Table1[[#This Row],[Bonus]]</f>
        <v>95547</v>
      </c>
      <c r="E2242" s="8">
        <v>93</v>
      </c>
      <c r="F2242" s="45">
        <v>90</v>
      </c>
      <c r="G2242" s="8" t="str" cm="1">
        <f t="array" ref="G2242">_xlfn.IFS(Table1[[#This Row],[Performance Score]]&gt;=80,"Excellent",Table1[[#This Row],[Performance Score]]&gt;=60,"Good",Table1[[#This Row],[Performance Score]]&gt;=40,"Need Improvement")</f>
        <v>Excellent</v>
      </c>
      <c r="H2242" s="29">
        <f>Table1[[#This Row],[Bonus]]/Table1[[#This Row],[Basic Salary]]</f>
        <v>6.1161705908485117E-2</v>
      </c>
      <c r="I2242" s="8">
        <f ca="1">DATEDIF(Table1[[#This Row],[Date of Birth]],TODAY(),"y")</f>
        <v>20</v>
      </c>
      <c r="J2242" s="33">
        <v>45546</v>
      </c>
      <c r="K2242" s="33" t="str" cm="1">
        <f t="array" aca="1" ref="K2242" ca="1">_xlfn.IFS(L2242&lt;3,"Junior",L2242&lt;=7,"Mid-Level",L2242&gt;7,"Senior")</f>
        <v>Junior</v>
      </c>
      <c r="L2242" s="45">
        <f ca="1">INT(YEARFRAC(Table1[[#This Row],[Joining Date]],TODAY(),1))</f>
        <v>1</v>
      </c>
      <c r="M2242" s="25" t="str">
        <f t="shared" ref="M2242:M2305" ca="1" si="35">IF(L2242&gt;5,"Yes","No")</f>
        <v>No</v>
      </c>
      <c r="N2242" s="25">
        <f>YEAR(Table1[[#This Row],[Joining Date]])</f>
        <v>2024</v>
      </c>
      <c r="O2242" s="45">
        <f>MONTH(Table1[[#This Row],[Joining Date]])</f>
        <v>9</v>
      </c>
      <c r="P2242" s="25">
        <f ca="1">NETWORKDAYS(Table1[[#This Row],[Joining Date]],TODAY())</f>
        <v>469</v>
      </c>
      <c r="Q2242" s="25" t="str">
        <f>LEFT(Table1[[#This Row],[Department]],5)&amp;"-"&amp;RIGHT(Table1[[#This Row],[Employee ID]],3)</f>
        <v>IT-707</v>
      </c>
      <c r="R2242" s="25" t="str">
        <f>LEFT(Table1[[#This Row],[Department]],3)</f>
        <v>IT</v>
      </c>
      <c r="S2242" s="36">
        <f>_xlfn.XLOOKUP(Table1[[#This Row],[City]],Table2[City],Table2[Bonus %])</f>
        <v>6</v>
      </c>
      <c r="U2242" s="48" t="str">
        <v xml:space="preserve">Rohan </v>
      </c>
      <c r="V2242" s="48" t="str">
        <v>Gupta</v>
      </c>
    </row>
    <row r="2243" spans="1:22" x14ac:dyDescent="0.35">
      <c r="A2243" s="9" t="s">
        <v>231</v>
      </c>
      <c r="B2243" s="41" t="str">
        <f>LEFT(Table1[[#This Row],[Employee Name]],FIND(" ",Table1[[#This Row],[Employee Name]]))</f>
        <v xml:space="preserve">Gayathri </v>
      </c>
      <c r="C2243" s="41" t="str">
        <f>RIGHT(Table1[[#This Row],[Employee Name]],LEN(Table1[[#This Row],[Employee Name]])-FIND(" ",Table1[[#This Row],[Employee Name]]))</f>
        <v>Iyer</v>
      </c>
      <c r="D2243" s="23">
        <f>Table1[[#This Row],[Basic Salary]]+Table1[[#This Row],[Bonus]]</f>
        <v>95437</v>
      </c>
      <c r="E2243" s="10">
        <v>71</v>
      </c>
      <c r="F2243" s="46">
        <v>93</v>
      </c>
      <c r="G2243" s="10" t="str" cm="1">
        <f t="array" ref="G2243">_xlfn.IFS(Table1[[#This Row],[Performance Score]]&gt;=80,"Excellent",Table1[[#This Row],[Performance Score]]&gt;=60,"Good",Table1[[#This Row],[Performance Score]]&gt;=40,"Need Improvement")</f>
        <v>Excellent</v>
      </c>
      <c r="H2243" s="30">
        <f>Table1[[#This Row],[Bonus]]/Table1[[#This Row],[Basic Salary]]</f>
        <v>0.3756882982097039</v>
      </c>
      <c r="I2243" s="10">
        <f ca="1">DATEDIF(Table1[[#This Row],[Date of Birth]],TODAY(),"y")</f>
        <v>22</v>
      </c>
      <c r="J2243" s="34">
        <v>43448</v>
      </c>
      <c r="K2243" s="33" t="str" cm="1">
        <f t="array" aca="1" ref="K2243" ca="1">_xlfn.IFS(L2243&lt;3,"Junior",L2243&lt;=7,"Mid-Level",L2243&gt;7,"Senior")</f>
        <v>Mid-Level</v>
      </c>
      <c r="L2243" s="46">
        <f ca="1">INT(YEARFRAC(Table1[[#This Row],[Joining Date]],TODAY(),1))</f>
        <v>7</v>
      </c>
      <c r="M2243" s="25" t="str">
        <f t="shared" ca="1" si="35"/>
        <v>Yes</v>
      </c>
      <c r="N2243" s="26">
        <f>YEAR(Table1[[#This Row],[Joining Date]])</f>
        <v>2018</v>
      </c>
      <c r="O2243" s="46">
        <f>MONTH(Table1[[#This Row],[Joining Date]])</f>
        <v>12</v>
      </c>
      <c r="P2243" s="26">
        <f ca="1">NETWORKDAYS(Table1[[#This Row],[Joining Date]],TODAY())</f>
        <v>1967</v>
      </c>
      <c r="Q2243" s="26" t="str">
        <f>LEFT(Table1[[#This Row],[Department]],5)&amp;"-"&amp;RIGHT(Table1[[#This Row],[Employee ID]],3)</f>
        <v>Finan-175</v>
      </c>
      <c r="R2243" s="26" t="str">
        <f>LEFT(Table1[[#This Row],[Department]],3)</f>
        <v>Fin</v>
      </c>
      <c r="S2243" s="37">
        <f>_xlfn.XLOOKUP(Table1[[#This Row],[City]],Table2[City],Table2[Bonus %])</f>
        <v>5</v>
      </c>
      <c r="U2243" s="48" t="str">
        <v xml:space="preserve">Gayathri </v>
      </c>
      <c r="V2243" s="48" t="str">
        <v>Iyer</v>
      </c>
    </row>
    <row r="2244" spans="1:22" x14ac:dyDescent="0.35">
      <c r="A2244" s="7" t="s">
        <v>4800</v>
      </c>
      <c r="B2244" s="40" t="str">
        <f>LEFT(Table1[[#This Row],[Employee Name]],FIND(" ",Table1[[#This Row],[Employee Name]]))</f>
        <v xml:space="preserve">Sneha </v>
      </c>
      <c r="C2244" s="40" t="str">
        <f>RIGHT(Table1[[#This Row],[Employee Name]],LEN(Table1[[#This Row],[Employee Name]])-FIND(" ",Table1[[#This Row],[Employee Name]]))</f>
        <v>Iyer</v>
      </c>
      <c r="D2244" s="22">
        <f>Table1[[#This Row],[Basic Salary]]+Table1[[#This Row],[Bonus]]</f>
        <v>95434</v>
      </c>
      <c r="E2244" s="8">
        <v>65</v>
      </c>
      <c r="F2244" s="45">
        <v>92</v>
      </c>
      <c r="G2244" s="8" t="str" cm="1">
        <f t="array" ref="G2244">_xlfn.IFS(Table1[[#This Row],[Performance Score]]&gt;=80,"Excellent",Table1[[#This Row],[Performance Score]]&gt;=60,"Good",Table1[[#This Row],[Performance Score]]&gt;=40,"Need Improvement")</f>
        <v>Excellent</v>
      </c>
      <c r="H2244" s="29">
        <f>Table1[[#This Row],[Bonus]]/Table1[[#This Row],[Basic Salary]]</f>
        <v>0.14905964793989451</v>
      </c>
      <c r="I2244" s="8">
        <f ca="1">DATEDIF(Table1[[#This Row],[Date of Birth]],TODAY(),"y")</f>
        <v>28</v>
      </c>
      <c r="J2244" s="33">
        <v>43517</v>
      </c>
      <c r="K2244" s="33" t="str" cm="1">
        <f t="array" aca="1" ref="K2244" ca="1">_xlfn.IFS(L2244&lt;3,"Junior",L2244&lt;=7,"Mid-Level",L2244&gt;7,"Senior")</f>
        <v>Mid-Level</v>
      </c>
      <c r="L2244" s="45">
        <f ca="1">INT(YEARFRAC(Table1[[#This Row],[Joining Date]],TODAY(),1))</f>
        <v>7</v>
      </c>
      <c r="M2244" s="25" t="str">
        <f t="shared" ca="1" si="35"/>
        <v>Yes</v>
      </c>
      <c r="N2244" s="25">
        <f>YEAR(Table1[[#This Row],[Joining Date]])</f>
        <v>2019</v>
      </c>
      <c r="O2244" s="45">
        <f>MONTH(Table1[[#This Row],[Joining Date]])</f>
        <v>2</v>
      </c>
      <c r="P2244" s="25">
        <f ca="1">NETWORKDAYS(Table1[[#This Row],[Joining Date]],TODAY())</f>
        <v>1918</v>
      </c>
      <c r="Q2244" s="25" t="str">
        <f>LEFT(Table1[[#This Row],[Department]],5)&amp;"-"&amp;RIGHT(Table1[[#This Row],[Employee ID]],3)</f>
        <v>Opera-744</v>
      </c>
      <c r="R2244" s="25" t="str">
        <f>LEFT(Table1[[#This Row],[Department]],3)</f>
        <v>Ope</v>
      </c>
      <c r="S2244" s="36">
        <f>_xlfn.XLOOKUP(Table1[[#This Row],[City]],Table2[City],Table2[Bonus %])</f>
        <v>7</v>
      </c>
      <c r="U2244" s="48" t="str">
        <v xml:space="preserve">Sneha </v>
      </c>
      <c r="V2244" s="48" t="str">
        <v>Iyer</v>
      </c>
    </row>
    <row r="2245" spans="1:22" x14ac:dyDescent="0.35">
      <c r="A2245" s="9" t="s">
        <v>1749</v>
      </c>
      <c r="B2245" s="41" t="str">
        <f>LEFT(Table1[[#This Row],[Employee Name]],FIND(" ",Table1[[#This Row],[Employee Name]]))</f>
        <v xml:space="preserve">Rahul </v>
      </c>
      <c r="C2245" s="41" t="str">
        <f>RIGHT(Table1[[#This Row],[Employee Name]],LEN(Table1[[#This Row],[Employee Name]])-FIND(" ",Table1[[#This Row],[Employee Name]]))</f>
        <v>Verma</v>
      </c>
      <c r="D2245" s="23">
        <f>Table1[[#This Row],[Basic Salary]]+Table1[[#This Row],[Bonus]]</f>
        <v>95428</v>
      </c>
      <c r="E2245" s="10">
        <v>74</v>
      </c>
      <c r="F2245" s="46">
        <v>69</v>
      </c>
      <c r="G2245" s="10" t="str" cm="1">
        <f t="array" ref="G2245">_xlfn.IFS(Table1[[#This Row],[Performance Score]]&gt;=80,"Excellent",Table1[[#This Row],[Performance Score]]&gt;=60,"Good",Table1[[#This Row],[Performance Score]]&gt;=40,"Need Improvement")</f>
        <v>Good</v>
      </c>
      <c r="H2245" s="30">
        <f>Table1[[#This Row],[Bonus]]/Table1[[#This Row],[Basic Salary]]</f>
        <v>8.1177843490477325E-2</v>
      </c>
      <c r="I2245" s="10">
        <f ca="1">DATEDIF(Table1[[#This Row],[Date of Birth]],TODAY(),"y")</f>
        <v>13</v>
      </c>
      <c r="J2245" s="34">
        <v>43092</v>
      </c>
      <c r="K2245" s="33" t="str" cm="1">
        <f t="array" aca="1" ref="K2245" ca="1">_xlfn.IFS(L2245&lt;3,"Junior",L2245&lt;=7,"Mid-Level",L2245&gt;7,"Senior")</f>
        <v>Senior</v>
      </c>
      <c r="L2245" s="46">
        <f ca="1">INT(YEARFRAC(Table1[[#This Row],[Joining Date]],TODAY(),1))</f>
        <v>8</v>
      </c>
      <c r="M2245" s="25" t="str">
        <f t="shared" ca="1" si="35"/>
        <v>Yes</v>
      </c>
      <c r="N2245" s="26">
        <f>YEAR(Table1[[#This Row],[Joining Date]])</f>
        <v>2017</v>
      </c>
      <c r="O2245" s="46">
        <f>MONTH(Table1[[#This Row],[Joining Date]])</f>
        <v>12</v>
      </c>
      <c r="P2245" s="26">
        <f ca="1">NETWORKDAYS(Table1[[#This Row],[Joining Date]],TODAY())</f>
        <v>2221</v>
      </c>
      <c r="Q2245" s="26" t="str">
        <f>LEFT(Table1[[#This Row],[Department]],5)&amp;"-"&amp;RIGHT(Table1[[#This Row],[Employee ID]],3)</f>
        <v>Suppo-693</v>
      </c>
      <c r="R2245" s="26" t="str">
        <f>LEFT(Table1[[#This Row],[Department]],3)</f>
        <v>Sup</v>
      </c>
      <c r="S2245" s="37">
        <f>_xlfn.XLOOKUP(Table1[[#This Row],[City]],Table2[City],Table2[Bonus %])</f>
        <v>7</v>
      </c>
      <c r="U2245" s="48" t="str">
        <v xml:space="preserve">Rahul </v>
      </c>
      <c r="V2245" s="48" t="str">
        <v>Verma</v>
      </c>
    </row>
    <row r="2246" spans="1:22" x14ac:dyDescent="0.35">
      <c r="A2246" s="7" t="s">
        <v>2148</v>
      </c>
      <c r="B2246" s="40" t="str">
        <f>LEFT(Table1[[#This Row],[Employee Name]],FIND(" ",Table1[[#This Row],[Employee Name]]))</f>
        <v xml:space="preserve">Aarav </v>
      </c>
      <c r="C2246" s="40" t="str">
        <f>RIGHT(Table1[[#This Row],[Employee Name]],LEN(Table1[[#This Row],[Employee Name]])-FIND(" ",Table1[[#This Row],[Employee Name]]))</f>
        <v>Sharma</v>
      </c>
      <c r="D2246" s="22">
        <f>Table1[[#This Row],[Basic Salary]]+Table1[[#This Row],[Bonus]]</f>
        <v>95412</v>
      </c>
      <c r="E2246" s="8">
        <v>68</v>
      </c>
      <c r="F2246" s="45">
        <v>79</v>
      </c>
      <c r="G2246" s="8" t="str" cm="1">
        <f t="array" ref="G2246">_xlfn.IFS(Table1[[#This Row],[Performance Score]]&gt;=80,"Excellent",Table1[[#This Row],[Performance Score]]&gt;=60,"Good",Table1[[#This Row],[Performance Score]]&gt;=40,"Need Improvement")</f>
        <v>Good</v>
      </c>
      <c r="H2246" s="29">
        <f>Table1[[#This Row],[Bonus]]/Table1[[#This Row],[Basic Salary]]</f>
        <v>0.1467099332972778</v>
      </c>
      <c r="I2246" s="8">
        <f ca="1">DATEDIF(Table1[[#This Row],[Date of Birth]],TODAY(),"y")</f>
        <v>28</v>
      </c>
      <c r="J2246" s="33">
        <v>43577</v>
      </c>
      <c r="K2246" s="33" t="str" cm="1">
        <f t="array" aca="1" ref="K2246" ca="1">_xlfn.IFS(L2246&lt;3,"Junior",L2246&lt;=7,"Mid-Level",L2246&gt;7,"Senior")</f>
        <v>Mid-Level</v>
      </c>
      <c r="L2246" s="45">
        <f ca="1">INT(YEARFRAC(Table1[[#This Row],[Joining Date]],TODAY(),1))</f>
        <v>7</v>
      </c>
      <c r="M2246" s="25" t="str">
        <f t="shared" ca="1" si="35"/>
        <v>Yes</v>
      </c>
      <c r="N2246" s="25">
        <f>YEAR(Table1[[#This Row],[Joining Date]])</f>
        <v>2019</v>
      </c>
      <c r="O2246" s="45">
        <f>MONTH(Table1[[#This Row],[Joining Date]])</f>
        <v>4</v>
      </c>
      <c r="P2246" s="25">
        <f ca="1">NETWORKDAYS(Table1[[#This Row],[Joining Date]],TODAY())</f>
        <v>1876</v>
      </c>
      <c r="Q2246" s="25" t="str">
        <f>LEFT(Table1[[#This Row],[Department]],5)&amp;"-"&amp;RIGHT(Table1[[#This Row],[Employee ID]],3)</f>
        <v>HR-092</v>
      </c>
      <c r="R2246" s="25" t="str">
        <f>LEFT(Table1[[#This Row],[Department]],3)</f>
        <v>HR</v>
      </c>
      <c r="S2246" s="36">
        <f>_xlfn.XLOOKUP(Table1[[#This Row],[City]],Table2[City],Table2[Bonus %])</f>
        <v>5</v>
      </c>
      <c r="U2246" s="48" t="str">
        <v xml:space="preserve">Aarav </v>
      </c>
      <c r="V2246" s="48" t="str">
        <v>Sharma</v>
      </c>
    </row>
    <row r="2247" spans="1:22" x14ac:dyDescent="0.35">
      <c r="A2247" s="9" t="s">
        <v>4180</v>
      </c>
      <c r="B2247" s="41" t="str">
        <f>LEFT(Table1[[#This Row],[Employee Name]],FIND(" ",Table1[[#This Row],[Employee Name]]))</f>
        <v xml:space="preserve">Kavya </v>
      </c>
      <c r="C2247" s="41" t="str">
        <f>RIGHT(Table1[[#This Row],[Employee Name]],LEN(Table1[[#This Row],[Employee Name]])-FIND(" ",Table1[[#This Row],[Employee Name]]))</f>
        <v>Nair</v>
      </c>
      <c r="D2247" s="23">
        <f>Table1[[#This Row],[Basic Salary]]+Table1[[#This Row],[Bonus]]</f>
        <v>95375</v>
      </c>
      <c r="E2247" s="10">
        <v>61</v>
      </c>
      <c r="F2247" s="46">
        <v>97</v>
      </c>
      <c r="G2247" s="10" t="str" cm="1">
        <f t="array" ref="G2247">_xlfn.IFS(Table1[[#This Row],[Performance Score]]&gt;=80,"Excellent",Table1[[#This Row],[Performance Score]]&gt;=60,"Good",Table1[[#This Row],[Performance Score]]&gt;=40,"Need Improvement")</f>
        <v>Excellent</v>
      </c>
      <c r="H2247" s="30">
        <f>Table1[[#This Row],[Bonus]]/Table1[[#This Row],[Basic Salary]]</f>
        <v>0.3514758186790608</v>
      </c>
      <c r="I2247" s="10">
        <f ca="1">DATEDIF(Table1[[#This Row],[Date of Birth]],TODAY(),"y")</f>
        <v>18</v>
      </c>
      <c r="J2247" s="34">
        <v>42754</v>
      </c>
      <c r="K2247" s="33" t="str" cm="1">
        <f t="array" aca="1" ref="K2247" ca="1">_xlfn.IFS(L2247&lt;3,"Junior",L2247&lt;=7,"Mid-Level",L2247&gt;7,"Senior")</f>
        <v>Senior</v>
      </c>
      <c r="L2247" s="46">
        <f ca="1">INT(YEARFRAC(Table1[[#This Row],[Joining Date]],TODAY(),1))</f>
        <v>9</v>
      </c>
      <c r="M2247" s="25" t="str">
        <f t="shared" ca="1" si="35"/>
        <v>Yes</v>
      </c>
      <c r="N2247" s="26">
        <f>YEAR(Table1[[#This Row],[Joining Date]])</f>
        <v>2017</v>
      </c>
      <c r="O2247" s="46">
        <f>MONTH(Table1[[#This Row],[Joining Date]])</f>
        <v>1</v>
      </c>
      <c r="P2247" s="26">
        <f ca="1">NETWORKDAYS(Table1[[#This Row],[Joining Date]],TODAY())</f>
        <v>2463</v>
      </c>
      <c r="Q2247" s="26" t="str">
        <f>LEFT(Table1[[#This Row],[Department]],5)&amp;"-"&amp;RIGHT(Table1[[#This Row],[Employee ID]],3)</f>
        <v>Suppo-124</v>
      </c>
      <c r="R2247" s="26" t="str">
        <f>LEFT(Table1[[#This Row],[Department]],3)</f>
        <v>Sup</v>
      </c>
      <c r="S2247" s="37">
        <f>_xlfn.XLOOKUP(Table1[[#This Row],[City]],Table2[City],Table2[Bonus %])</f>
        <v>5</v>
      </c>
      <c r="U2247" s="48" t="str">
        <v xml:space="preserve">Kavya </v>
      </c>
      <c r="V2247" s="48" t="str">
        <v>Nair</v>
      </c>
    </row>
    <row r="2248" spans="1:22" x14ac:dyDescent="0.35">
      <c r="A2248" s="7" t="s">
        <v>3358</v>
      </c>
      <c r="B2248" s="40" t="str">
        <f>LEFT(Table1[[#This Row],[Employee Name]],FIND(" ",Table1[[#This Row],[Employee Name]]))</f>
        <v xml:space="preserve">Ishita </v>
      </c>
      <c r="C2248" s="40" t="str">
        <f>RIGHT(Table1[[#This Row],[Employee Name]],LEN(Table1[[#This Row],[Employee Name]])-FIND(" ",Table1[[#This Row],[Employee Name]]))</f>
        <v>Roy</v>
      </c>
      <c r="D2248" s="22">
        <f>Table1[[#This Row],[Basic Salary]]+Table1[[#This Row],[Bonus]]</f>
        <v>95355</v>
      </c>
      <c r="E2248" s="8">
        <v>96</v>
      </c>
      <c r="F2248" s="45">
        <v>87</v>
      </c>
      <c r="G2248" s="8" t="str" cm="1">
        <f t="array" ref="G2248">_xlfn.IFS(Table1[[#This Row],[Performance Score]]&gt;=80,"Excellent",Table1[[#This Row],[Performance Score]]&gt;=60,"Good",Table1[[#This Row],[Performance Score]]&gt;=40,"Need Improvement")</f>
        <v>Excellent</v>
      </c>
      <c r="H2248" s="29">
        <f>Table1[[#This Row],[Bonus]]/Table1[[#This Row],[Basic Salary]]</f>
        <v>0.29982279171210469</v>
      </c>
      <c r="I2248" s="8">
        <f ca="1">DATEDIF(Table1[[#This Row],[Date of Birth]],TODAY(),"y")</f>
        <v>16</v>
      </c>
      <c r="J2248" s="33">
        <v>42327</v>
      </c>
      <c r="K2248" s="33" t="str" cm="1">
        <f t="array" aca="1" ref="K2248" ca="1">_xlfn.IFS(L2248&lt;3,"Junior",L2248&lt;=7,"Mid-Level",L2248&gt;7,"Senior")</f>
        <v>Senior</v>
      </c>
      <c r="L2248" s="45">
        <f ca="1">INT(YEARFRAC(Table1[[#This Row],[Joining Date]],TODAY(),1))</f>
        <v>10</v>
      </c>
      <c r="M2248" s="25" t="str">
        <f t="shared" ca="1" si="35"/>
        <v>Yes</v>
      </c>
      <c r="N2248" s="25">
        <f>YEAR(Table1[[#This Row],[Joining Date]])</f>
        <v>2015</v>
      </c>
      <c r="O2248" s="45">
        <f>MONTH(Table1[[#This Row],[Joining Date]])</f>
        <v>11</v>
      </c>
      <c r="P2248" s="25">
        <f ca="1">NETWORKDAYS(Table1[[#This Row],[Joining Date]],TODAY())</f>
        <v>2768</v>
      </c>
      <c r="Q2248" s="25" t="str">
        <f>LEFT(Table1[[#This Row],[Department]],5)&amp;"-"&amp;RIGHT(Table1[[#This Row],[Employee ID]],3)</f>
        <v>Finan-302</v>
      </c>
      <c r="R2248" s="25" t="str">
        <f>LEFT(Table1[[#This Row],[Department]],3)</f>
        <v>Fin</v>
      </c>
      <c r="S2248" s="36">
        <f>_xlfn.XLOOKUP(Table1[[#This Row],[City]],Table2[City],Table2[Bonus %])</f>
        <v>5</v>
      </c>
      <c r="U2248" s="48" t="str">
        <v xml:space="preserve">Ishita </v>
      </c>
      <c r="V2248" s="48" t="str">
        <v>Roy</v>
      </c>
    </row>
    <row r="2249" spans="1:22" x14ac:dyDescent="0.35">
      <c r="A2249" s="9" t="s">
        <v>1721</v>
      </c>
      <c r="B2249" s="41" t="str">
        <f>LEFT(Table1[[#This Row],[Employee Name]],FIND(" ",Table1[[#This Row],[Employee Name]]))</f>
        <v xml:space="preserve">Aditya </v>
      </c>
      <c r="C2249" s="41" t="str">
        <f>RIGHT(Table1[[#This Row],[Employee Name]],LEN(Table1[[#This Row],[Employee Name]])-FIND(" ",Table1[[#This Row],[Employee Name]]))</f>
        <v>Kapoor</v>
      </c>
      <c r="D2249" s="23">
        <f>Table1[[#This Row],[Basic Salary]]+Table1[[#This Row],[Bonus]]</f>
        <v>95331</v>
      </c>
      <c r="E2249" s="10">
        <v>98</v>
      </c>
      <c r="F2249" s="46">
        <v>53</v>
      </c>
      <c r="G2249" s="10" t="str" cm="1">
        <f t="array" ref="G2249">_xlfn.IFS(Table1[[#This Row],[Performance Score]]&gt;=80,"Excellent",Table1[[#This Row],[Performance Score]]&gt;=60,"Good",Table1[[#This Row],[Performance Score]]&gt;=40,"Need Improvement")</f>
        <v>Need Improvement</v>
      </c>
      <c r="H2249" s="30">
        <f>Table1[[#This Row],[Bonus]]/Table1[[#This Row],[Basic Salary]]</f>
        <v>0.25696843437673056</v>
      </c>
      <c r="I2249" s="10">
        <f ca="1">DATEDIF(Table1[[#This Row],[Date of Birth]],TODAY(),"y")</f>
        <v>18</v>
      </c>
      <c r="J2249" s="34">
        <v>44083</v>
      </c>
      <c r="K2249" s="33" t="str" cm="1">
        <f t="array" aca="1" ref="K2249" ca="1">_xlfn.IFS(L2249&lt;3,"Junior",L2249&lt;=7,"Mid-Level",L2249&gt;7,"Senior")</f>
        <v>Mid-Level</v>
      </c>
      <c r="L2249" s="46">
        <f ca="1">INT(YEARFRAC(Table1[[#This Row],[Joining Date]],TODAY(),1))</f>
        <v>5</v>
      </c>
      <c r="M2249" s="25" t="str">
        <f t="shared" ca="1" si="35"/>
        <v>No</v>
      </c>
      <c r="N2249" s="26">
        <f>YEAR(Table1[[#This Row],[Joining Date]])</f>
        <v>2020</v>
      </c>
      <c r="O2249" s="46">
        <f>MONTH(Table1[[#This Row],[Joining Date]])</f>
        <v>9</v>
      </c>
      <c r="P2249" s="26">
        <f ca="1">NETWORKDAYS(Table1[[#This Row],[Joining Date]],TODAY())</f>
        <v>1514</v>
      </c>
      <c r="Q2249" s="26" t="str">
        <f>LEFT(Table1[[#This Row],[Department]],5)&amp;"-"&amp;RIGHT(Table1[[#This Row],[Employee ID]],3)</f>
        <v>HR-665</v>
      </c>
      <c r="R2249" s="26" t="str">
        <f>LEFT(Table1[[#This Row],[Department]],3)</f>
        <v>HR</v>
      </c>
      <c r="S2249" s="37">
        <f>_xlfn.XLOOKUP(Table1[[#This Row],[City]],Table2[City],Table2[Bonus %])</f>
        <v>6</v>
      </c>
      <c r="U2249" s="48" t="str">
        <v xml:space="preserve">Aditya </v>
      </c>
      <c r="V2249" s="48" t="str">
        <v>Kapoor</v>
      </c>
    </row>
    <row r="2250" spans="1:22" x14ac:dyDescent="0.35">
      <c r="A2250" s="7" t="s">
        <v>2118</v>
      </c>
      <c r="B2250" s="40" t="str">
        <f>LEFT(Table1[[#This Row],[Employee Name]],FIND(" ",Table1[[#This Row],[Employee Name]]))</f>
        <v xml:space="preserve">Ishita </v>
      </c>
      <c r="C2250" s="40" t="str">
        <f>RIGHT(Table1[[#This Row],[Employee Name]],LEN(Table1[[#This Row],[Employee Name]])-FIND(" ",Table1[[#This Row],[Employee Name]]))</f>
        <v>Roy</v>
      </c>
      <c r="D2250" s="22">
        <f>Table1[[#This Row],[Basic Salary]]+Table1[[#This Row],[Bonus]]</f>
        <v>95310</v>
      </c>
      <c r="E2250" s="8">
        <v>68</v>
      </c>
      <c r="F2250" s="45">
        <v>78</v>
      </c>
      <c r="G2250" s="8" t="str" cm="1">
        <f t="array" ref="G2250">_xlfn.IFS(Table1[[#This Row],[Performance Score]]&gt;=80,"Excellent",Table1[[#This Row],[Performance Score]]&gt;=60,"Good",Table1[[#This Row],[Performance Score]]&gt;=40,"Need Improvement")</f>
        <v>Good</v>
      </c>
      <c r="H2250" s="29">
        <f>Table1[[#This Row],[Bonus]]/Table1[[#This Row],[Basic Salary]]</f>
        <v>0.20618087018147763</v>
      </c>
      <c r="I2250" s="8">
        <f ca="1">DATEDIF(Table1[[#This Row],[Date of Birth]],TODAY(),"y")</f>
        <v>36</v>
      </c>
      <c r="J2250" s="33">
        <v>44352</v>
      </c>
      <c r="K2250" s="33" t="str" cm="1">
        <f t="array" aca="1" ref="K2250" ca="1">_xlfn.IFS(L2250&lt;3,"Junior",L2250&lt;=7,"Mid-Level",L2250&gt;7,"Senior")</f>
        <v>Mid-Level</v>
      </c>
      <c r="L2250" s="45">
        <f ca="1">INT(YEARFRAC(Table1[[#This Row],[Joining Date]],TODAY(),1))</f>
        <v>5</v>
      </c>
      <c r="M2250" s="25" t="str">
        <f t="shared" ca="1" si="35"/>
        <v>No</v>
      </c>
      <c r="N2250" s="25">
        <f>YEAR(Table1[[#This Row],[Joining Date]])</f>
        <v>2021</v>
      </c>
      <c r="O2250" s="45">
        <f>MONTH(Table1[[#This Row],[Joining Date]])</f>
        <v>6</v>
      </c>
      <c r="P2250" s="25">
        <f ca="1">NETWORKDAYS(Table1[[#This Row],[Joining Date]],TODAY())</f>
        <v>1321</v>
      </c>
      <c r="Q2250" s="25" t="str">
        <f>LEFT(Table1[[#This Row],[Department]],5)&amp;"-"&amp;RIGHT(Table1[[#This Row],[Employee ID]],3)</f>
        <v>Opera-062</v>
      </c>
      <c r="R2250" s="25" t="str">
        <f>LEFT(Table1[[#This Row],[Department]],3)</f>
        <v>Ope</v>
      </c>
      <c r="S2250" s="36">
        <f>_xlfn.XLOOKUP(Table1[[#This Row],[City]],Table2[City],Table2[Bonus %])</f>
        <v>6</v>
      </c>
      <c r="U2250" s="48" t="str">
        <v xml:space="preserve">Ishita </v>
      </c>
      <c r="V2250" s="48" t="str">
        <v>Roy</v>
      </c>
    </row>
    <row r="2251" spans="1:22" x14ac:dyDescent="0.35">
      <c r="A2251" s="9" t="s">
        <v>3136</v>
      </c>
      <c r="B2251" s="41" t="str">
        <f>LEFT(Table1[[#This Row],[Employee Name]],FIND(" ",Table1[[#This Row],[Employee Name]]))</f>
        <v xml:space="preserve">Arjun </v>
      </c>
      <c r="C2251" s="41" t="str">
        <f>RIGHT(Table1[[#This Row],[Employee Name]],LEN(Table1[[#This Row],[Employee Name]])-FIND(" ",Table1[[#This Row],[Employee Name]]))</f>
        <v>Mehta</v>
      </c>
      <c r="D2251" s="23">
        <f>Table1[[#This Row],[Basic Salary]]+Table1[[#This Row],[Bonus]]</f>
        <v>95270</v>
      </c>
      <c r="E2251" s="10">
        <v>94</v>
      </c>
      <c r="F2251" s="46">
        <v>92</v>
      </c>
      <c r="G2251" s="10" t="str" cm="1">
        <f t="array" ref="G2251">_xlfn.IFS(Table1[[#This Row],[Performance Score]]&gt;=80,"Excellent",Table1[[#This Row],[Performance Score]]&gt;=60,"Good",Table1[[#This Row],[Performance Score]]&gt;=40,"Need Improvement")</f>
        <v>Excellent</v>
      </c>
      <c r="H2251" s="30">
        <f>Table1[[#This Row],[Bonus]]/Table1[[#This Row],[Basic Salary]]</f>
        <v>0.19324657757292618</v>
      </c>
      <c r="I2251" s="10">
        <f ca="1">DATEDIF(Table1[[#This Row],[Date of Birth]],TODAY(),"y")</f>
        <v>34</v>
      </c>
      <c r="J2251" s="34">
        <v>42806</v>
      </c>
      <c r="K2251" s="33" t="str" cm="1">
        <f t="array" aca="1" ref="K2251" ca="1">_xlfn.IFS(L2251&lt;3,"Junior",L2251&lt;=7,"Mid-Level",L2251&gt;7,"Senior")</f>
        <v>Senior</v>
      </c>
      <c r="L2251" s="46">
        <f ca="1">INT(YEARFRAC(Table1[[#This Row],[Joining Date]],TODAY(),1))</f>
        <v>9</v>
      </c>
      <c r="M2251" s="25" t="str">
        <f t="shared" ca="1" si="35"/>
        <v>Yes</v>
      </c>
      <c r="N2251" s="26">
        <f>YEAR(Table1[[#This Row],[Joining Date]])</f>
        <v>2017</v>
      </c>
      <c r="O2251" s="46">
        <f>MONTH(Table1[[#This Row],[Joining Date]])</f>
        <v>3</v>
      </c>
      <c r="P2251" s="26">
        <f ca="1">NETWORKDAYS(Table1[[#This Row],[Joining Date]],TODAY())</f>
        <v>2426</v>
      </c>
      <c r="Q2251" s="26" t="str">
        <f>LEFT(Table1[[#This Row],[Department]],5)&amp;"-"&amp;RIGHT(Table1[[#This Row],[Employee ID]],3)</f>
        <v>Opera-080</v>
      </c>
      <c r="R2251" s="26" t="str">
        <f>LEFT(Table1[[#This Row],[Department]],3)</f>
        <v>Ope</v>
      </c>
      <c r="S2251" s="37">
        <f>_xlfn.XLOOKUP(Table1[[#This Row],[City]],Table2[City],Table2[Bonus %])</f>
        <v>5</v>
      </c>
      <c r="U2251" s="48" t="str">
        <v xml:space="preserve">Arjun </v>
      </c>
      <c r="V2251" s="48" t="str">
        <v>Mehta</v>
      </c>
    </row>
    <row r="2252" spans="1:22" x14ac:dyDescent="0.35">
      <c r="A2252" s="7" t="s">
        <v>836</v>
      </c>
      <c r="B2252" s="40" t="str">
        <f>LEFT(Table1[[#This Row],[Employee Name]],FIND(" ",Table1[[#This Row],[Employee Name]]))</f>
        <v xml:space="preserve">Rahul </v>
      </c>
      <c r="C2252" s="40" t="str">
        <f>RIGHT(Table1[[#This Row],[Employee Name]],LEN(Table1[[#This Row],[Employee Name]])-FIND(" ",Table1[[#This Row],[Employee Name]]))</f>
        <v>Verma</v>
      </c>
      <c r="D2252" s="22">
        <f>Table1[[#This Row],[Basic Salary]]+Table1[[#This Row],[Bonus]]</f>
        <v>95256</v>
      </c>
      <c r="E2252" s="8">
        <v>65</v>
      </c>
      <c r="F2252" s="45">
        <v>65</v>
      </c>
      <c r="G2252" s="8" t="str" cm="1">
        <f t="array" ref="G2252">_xlfn.IFS(Table1[[#This Row],[Performance Score]]&gt;=80,"Excellent",Table1[[#This Row],[Performance Score]]&gt;=60,"Good",Table1[[#This Row],[Performance Score]]&gt;=40,"Need Improvement")</f>
        <v>Good</v>
      </c>
      <c r="H2252" s="29">
        <f>Table1[[#This Row],[Bonus]]/Table1[[#This Row],[Basic Salary]]</f>
        <v>0.21582192043090354</v>
      </c>
      <c r="I2252" s="8">
        <f ca="1">DATEDIF(Table1[[#This Row],[Date of Birth]],TODAY(),"y")</f>
        <v>43</v>
      </c>
      <c r="J2252" s="33">
        <v>45556</v>
      </c>
      <c r="K2252" s="33" t="str" cm="1">
        <f t="array" aca="1" ref="K2252" ca="1">_xlfn.IFS(L2252&lt;3,"Junior",L2252&lt;=7,"Mid-Level",L2252&gt;7,"Senior")</f>
        <v>Junior</v>
      </c>
      <c r="L2252" s="45">
        <f ca="1">INT(YEARFRAC(Table1[[#This Row],[Joining Date]],TODAY(),1))</f>
        <v>1</v>
      </c>
      <c r="M2252" s="25" t="str">
        <f t="shared" ca="1" si="35"/>
        <v>No</v>
      </c>
      <c r="N2252" s="25">
        <f>YEAR(Table1[[#This Row],[Joining Date]])</f>
        <v>2024</v>
      </c>
      <c r="O2252" s="45">
        <f>MONTH(Table1[[#This Row],[Joining Date]])</f>
        <v>9</v>
      </c>
      <c r="P2252" s="25">
        <f ca="1">NETWORKDAYS(Table1[[#This Row],[Joining Date]],TODAY())</f>
        <v>461</v>
      </c>
      <c r="Q2252" s="25" t="str">
        <f>LEFT(Table1[[#This Row],[Department]],5)&amp;"-"&amp;RIGHT(Table1[[#This Row],[Employee ID]],3)</f>
        <v>Opera-780</v>
      </c>
      <c r="R2252" s="25" t="str">
        <f>LEFT(Table1[[#This Row],[Department]],3)</f>
        <v>Ope</v>
      </c>
      <c r="S2252" s="36">
        <f>_xlfn.XLOOKUP(Table1[[#This Row],[City]],Table2[City],Table2[Bonus %])</f>
        <v>5</v>
      </c>
      <c r="U2252" s="48" t="str">
        <v xml:space="preserve">Rahul </v>
      </c>
      <c r="V2252" s="48" t="str">
        <v>Verma</v>
      </c>
    </row>
    <row r="2253" spans="1:22" x14ac:dyDescent="0.35">
      <c r="A2253" s="9" t="s">
        <v>3799</v>
      </c>
      <c r="B2253" s="41" t="str">
        <f>LEFT(Table1[[#This Row],[Employee Name]],FIND(" ",Table1[[#This Row],[Employee Name]]))</f>
        <v xml:space="preserve">Sneha </v>
      </c>
      <c r="C2253" s="41" t="str">
        <f>RIGHT(Table1[[#This Row],[Employee Name]],LEN(Table1[[#This Row],[Employee Name]])-FIND(" ",Table1[[#This Row],[Employee Name]]))</f>
        <v>Iyer</v>
      </c>
      <c r="D2253" s="23">
        <f>Table1[[#This Row],[Basic Salary]]+Table1[[#This Row],[Bonus]]</f>
        <v>95254</v>
      </c>
      <c r="E2253" s="10">
        <v>93</v>
      </c>
      <c r="F2253" s="46">
        <v>54</v>
      </c>
      <c r="G2253" s="10" t="str" cm="1">
        <f t="array" ref="G2253">_xlfn.IFS(Table1[[#This Row],[Performance Score]]&gt;=80,"Excellent",Table1[[#This Row],[Performance Score]]&gt;=60,"Good",Table1[[#This Row],[Performance Score]]&gt;=40,"Need Improvement")</f>
        <v>Need Improvement</v>
      </c>
      <c r="H2253" s="30">
        <f>Table1[[#This Row],[Bonus]]/Table1[[#This Row],[Basic Salary]]</f>
        <v>0.21457169816132404</v>
      </c>
      <c r="I2253" s="10">
        <f ca="1">DATEDIF(Table1[[#This Row],[Date of Birth]],TODAY(),"y")</f>
        <v>40</v>
      </c>
      <c r="J2253" s="34">
        <v>45607</v>
      </c>
      <c r="K2253" s="33" t="str" cm="1">
        <f t="array" aca="1" ref="K2253" ca="1">_xlfn.IFS(L2253&lt;3,"Junior",L2253&lt;=7,"Mid-Level",L2253&gt;7,"Senior")</f>
        <v>Junior</v>
      </c>
      <c r="L2253" s="46">
        <f ca="1">INT(YEARFRAC(Table1[[#This Row],[Joining Date]],TODAY(),1))</f>
        <v>1</v>
      </c>
      <c r="M2253" s="25" t="str">
        <f t="shared" ca="1" si="35"/>
        <v>No</v>
      </c>
      <c r="N2253" s="26">
        <f>YEAR(Table1[[#This Row],[Joining Date]])</f>
        <v>2024</v>
      </c>
      <c r="O2253" s="46">
        <f>MONTH(Table1[[#This Row],[Joining Date]])</f>
        <v>11</v>
      </c>
      <c r="P2253" s="26">
        <f ca="1">NETWORKDAYS(Table1[[#This Row],[Joining Date]],TODAY())</f>
        <v>426</v>
      </c>
      <c r="Q2253" s="26" t="str">
        <f>LEFT(Table1[[#This Row],[Department]],5)&amp;"-"&amp;RIGHT(Table1[[#This Row],[Employee ID]],3)</f>
        <v>Suppo-743</v>
      </c>
      <c r="R2253" s="26" t="str">
        <f>LEFT(Table1[[#This Row],[Department]],3)</f>
        <v>Sup</v>
      </c>
      <c r="S2253" s="37">
        <f>_xlfn.XLOOKUP(Table1[[#This Row],[City]],Table2[City],Table2[Bonus %])</f>
        <v>5</v>
      </c>
      <c r="U2253" s="48" t="str">
        <v xml:space="preserve">Sneha </v>
      </c>
      <c r="V2253" s="48" t="str">
        <v>Iyer</v>
      </c>
    </row>
    <row r="2254" spans="1:22" x14ac:dyDescent="0.35">
      <c r="A2254" s="7" t="s">
        <v>4451</v>
      </c>
      <c r="B2254" s="40" t="str">
        <f>LEFT(Table1[[#This Row],[Employee Name]],FIND(" ",Table1[[#This Row],[Employee Name]]))</f>
        <v xml:space="preserve">Ajay </v>
      </c>
      <c r="C2254" s="40" t="str">
        <f>RIGHT(Table1[[#This Row],[Employee Name]],LEN(Table1[[#This Row],[Employee Name]])-FIND(" ",Table1[[#This Row],[Employee Name]]))</f>
        <v>Singh</v>
      </c>
      <c r="D2254" s="22">
        <f>Table1[[#This Row],[Basic Salary]]+Table1[[#This Row],[Bonus]]</f>
        <v>95244</v>
      </c>
      <c r="E2254" s="8">
        <v>82</v>
      </c>
      <c r="F2254" s="45">
        <v>42</v>
      </c>
      <c r="G2254" s="8" t="str" cm="1">
        <f t="array" ref="G2254">_xlfn.IFS(Table1[[#This Row],[Performance Score]]&gt;=80,"Excellent",Table1[[#This Row],[Performance Score]]&gt;=60,"Good",Table1[[#This Row],[Performance Score]]&gt;=40,"Need Improvement")</f>
        <v>Need Improvement</v>
      </c>
      <c r="H2254" s="29">
        <f>Table1[[#This Row],[Bonus]]/Table1[[#This Row],[Basic Salary]]</f>
        <v>0.42201917047388693</v>
      </c>
      <c r="I2254" s="8">
        <f ca="1">DATEDIF(Table1[[#This Row],[Date of Birth]],TODAY(),"y")</f>
        <v>41</v>
      </c>
      <c r="J2254" s="33">
        <v>45724</v>
      </c>
      <c r="K2254" s="33" t="str" cm="1">
        <f t="array" aca="1" ref="K2254" ca="1">_xlfn.IFS(L2254&lt;3,"Junior",L2254&lt;=7,"Mid-Level",L2254&gt;7,"Senior")</f>
        <v>Junior</v>
      </c>
      <c r="L2254" s="45">
        <f ca="1">INT(YEARFRAC(Table1[[#This Row],[Joining Date]],TODAY(),1))</f>
        <v>1</v>
      </c>
      <c r="M2254" s="25" t="str">
        <f t="shared" ca="1" si="35"/>
        <v>No</v>
      </c>
      <c r="N2254" s="25">
        <f>YEAR(Table1[[#This Row],[Joining Date]])</f>
        <v>2025</v>
      </c>
      <c r="O2254" s="45">
        <f>MONTH(Table1[[#This Row],[Joining Date]])</f>
        <v>3</v>
      </c>
      <c r="P2254" s="25">
        <f ca="1">NETWORKDAYS(Table1[[#This Row],[Joining Date]],TODAY())</f>
        <v>341</v>
      </c>
      <c r="Q2254" s="25" t="str">
        <f>LEFT(Table1[[#This Row],[Department]],5)&amp;"-"&amp;RIGHT(Table1[[#This Row],[Employee ID]],3)</f>
        <v>IT-395</v>
      </c>
      <c r="R2254" s="25" t="str">
        <f>LEFT(Table1[[#This Row],[Department]],3)</f>
        <v>IT</v>
      </c>
      <c r="S2254" s="36">
        <f>_xlfn.XLOOKUP(Table1[[#This Row],[City]],Table2[City],Table2[Bonus %])</f>
        <v>6</v>
      </c>
      <c r="U2254" s="48" t="str">
        <v xml:space="preserve">Ajay </v>
      </c>
      <c r="V2254" s="48" t="str">
        <v>Singh</v>
      </c>
    </row>
    <row r="2255" spans="1:22" x14ac:dyDescent="0.35">
      <c r="A2255" s="9" t="s">
        <v>1393</v>
      </c>
      <c r="B2255" s="41" t="str">
        <f>LEFT(Table1[[#This Row],[Employee Name]],FIND(" ",Table1[[#This Row],[Employee Name]]))</f>
        <v xml:space="preserve">Meera </v>
      </c>
      <c r="C2255" s="41" t="str">
        <f>RIGHT(Table1[[#This Row],[Employee Name]],LEN(Table1[[#This Row],[Employee Name]])-FIND(" ",Table1[[#This Row],[Employee Name]]))</f>
        <v>Joshi</v>
      </c>
      <c r="D2255" s="23">
        <f>Table1[[#This Row],[Basic Salary]]+Table1[[#This Row],[Bonus]]</f>
        <v>95232</v>
      </c>
      <c r="E2255" s="10">
        <v>66</v>
      </c>
      <c r="F2255" s="46">
        <v>80</v>
      </c>
      <c r="G2255" s="10" t="str" cm="1">
        <f t="array" ref="G2255">_xlfn.IFS(Table1[[#This Row],[Performance Score]]&gt;=80,"Excellent",Table1[[#This Row],[Performance Score]]&gt;=60,"Good",Table1[[#This Row],[Performance Score]]&gt;=40,"Need Improvement")</f>
        <v>Excellent</v>
      </c>
      <c r="H2255" s="30">
        <f>Table1[[#This Row],[Bonus]]/Table1[[#This Row],[Basic Salary]]</f>
        <v>0.41602605088248851</v>
      </c>
      <c r="I2255" s="10">
        <f ca="1">DATEDIF(Table1[[#This Row],[Date of Birth]],TODAY(),"y")</f>
        <v>44</v>
      </c>
      <c r="J2255" s="34">
        <v>45696</v>
      </c>
      <c r="K2255" s="33" t="str" cm="1">
        <f t="array" aca="1" ref="K2255" ca="1">_xlfn.IFS(L2255&lt;3,"Junior",L2255&lt;=7,"Mid-Level",L2255&gt;7,"Senior")</f>
        <v>Junior</v>
      </c>
      <c r="L2255" s="46">
        <f ca="1">INT(YEARFRAC(Table1[[#This Row],[Joining Date]],TODAY(),1))</f>
        <v>1</v>
      </c>
      <c r="M2255" s="25" t="str">
        <f t="shared" ca="1" si="35"/>
        <v>No</v>
      </c>
      <c r="N2255" s="26">
        <f>YEAR(Table1[[#This Row],[Joining Date]])</f>
        <v>2025</v>
      </c>
      <c r="O2255" s="46">
        <f>MONTH(Table1[[#This Row],[Joining Date]])</f>
        <v>2</v>
      </c>
      <c r="P2255" s="26">
        <f ca="1">NETWORKDAYS(Table1[[#This Row],[Joining Date]],TODAY())</f>
        <v>361</v>
      </c>
      <c r="Q2255" s="26" t="str">
        <f>LEFT(Table1[[#This Row],[Department]],5)&amp;"-"&amp;RIGHT(Table1[[#This Row],[Employee ID]],3)</f>
        <v>Marke-337</v>
      </c>
      <c r="R2255" s="26" t="str">
        <f>LEFT(Table1[[#This Row],[Department]],3)</f>
        <v>Mar</v>
      </c>
      <c r="S2255" s="37">
        <f>_xlfn.XLOOKUP(Table1[[#This Row],[City]],Table2[City],Table2[Bonus %])</f>
        <v>6</v>
      </c>
      <c r="U2255" s="48" t="str">
        <v xml:space="preserve">Meera </v>
      </c>
      <c r="V2255" s="48" t="str">
        <v>Joshi</v>
      </c>
    </row>
    <row r="2256" spans="1:22" x14ac:dyDescent="0.35">
      <c r="A2256" s="7" t="s">
        <v>3733</v>
      </c>
      <c r="B2256" s="40" t="str">
        <f>LEFT(Table1[[#This Row],[Employee Name]],FIND(" ",Table1[[#This Row],[Employee Name]]))</f>
        <v xml:space="preserve">Ajay </v>
      </c>
      <c r="C2256" s="40" t="str">
        <f>RIGHT(Table1[[#This Row],[Employee Name]],LEN(Table1[[#This Row],[Employee Name]])-FIND(" ",Table1[[#This Row],[Employee Name]]))</f>
        <v>Singh</v>
      </c>
      <c r="D2256" s="22">
        <f>Table1[[#This Row],[Basic Salary]]+Table1[[#This Row],[Bonus]]</f>
        <v>95215</v>
      </c>
      <c r="E2256" s="8">
        <v>66</v>
      </c>
      <c r="F2256" s="45">
        <v>63</v>
      </c>
      <c r="G2256" s="8" t="str" cm="1">
        <f t="array" ref="G2256">_xlfn.IFS(Table1[[#This Row],[Performance Score]]&gt;=80,"Excellent",Table1[[#This Row],[Performance Score]]&gt;=60,"Good",Table1[[#This Row],[Performance Score]]&gt;=40,"Need Improvement")</f>
        <v>Good</v>
      </c>
      <c r="H2256" s="29">
        <f>Table1[[#This Row],[Bonus]]/Table1[[#This Row],[Basic Salary]]</f>
        <v>0.12914319596798102</v>
      </c>
      <c r="I2256" s="8">
        <f ca="1">DATEDIF(Table1[[#This Row],[Date of Birth]],TODAY(),"y")</f>
        <v>43</v>
      </c>
      <c r="J2256" s="33">
        <v>45603</v>
      </c>
      <c r="K2256" s="33" t="str" cm="1">
        <f t="array" aca="1" ref="K2256" ca="1">_xlfn.IFS(L2256&lt;3,"Junior",L2256&lt;=7,"Mid-Level",L2256&gt;7,"Senior")</f>
        <v>Junior</v>
      </c>
      <c r="L2256" s="45">
        <f ca="1">INT(YEARFRAC(Table1[[#This Row],[Joining Date]],TODAY(),1))</f>
        <v>1</v>
      </c>
      <c r="M2256" s="25" t="str">
        <f t="shared" ca="1" si="35"/>
        <v>No</v>
      </c>
      <c r="N2256" s="25">
        <f>YEAR(Table1[[#This Row],[Joining Date]])</f>
        <v>2024</v>
      </c>
      <c r="O2256" s="45">
        <f>MONTH(Table1[[#This Row],[Joining Date]])</f>
        <v>11</v>
      </c>
      <c r="P2256" s="25">
        <f ca="1">NETWORKDAYS(Table1[[#This Row],[Joining Date]],TODAY())</f>
        <v>428</v>
      </c>
      <c r="Q2256" s="25" t="str">
        <f>LEFT(Table1[[#This Row],[Department]],5)&amp;"-"&amp;RIGHT(Table1[[#This Row],[Employee ID]],3)</f>
        <v>Opera-677</v>
      </c>
      <c r="R2256" s="25" t="str">
        <f>LEFT(Table1[[#This Row],[Department]],3)</f>
        <v>Ope</v>
      </c>
      <c r="S2256" s="36">
        <f>_xlfn.XLOOKUP(Table1[[#This Row],[City]],Table2[City],Table2[Bonus %])</f>
        <v>5</v>
      </c>
      <c r="U2256" s="48" t="str">
        <v xml:space="preserve">Ajay </v>
      </c>
      <c r="V2256" s="48" t="str">
        <v>Singh</v>
      </c>
    </row>
    <row r="2257" spans="1:22" x14ac:dyDescent="0.35">
      <c r="A2257" s="9" t="s">
        <v>298</v>
      </c>
      <c r="B2257" s="41" t="str">
        <f>LEFT(Table1[[#This Row],[Employee Name]],FIND(" ",Table1[[#This Row],[Employee Name]]))</f>
        <v xml:space="preserve">Krishna </v>
      </c>
      <c r="C2257" s="41" t="str">
        <f>RIGHT(Table1[[#This Row],[Employee Name]],LEN(Table1[[#This Row],[Employee Name]])-FIND(" ",Table1[[#This Row],[Employee Name]]))</f>
        <v>Chaitanya</v>
      </c>
      <c r="D2257" s="23">
        <f>Table1[[#This Row],[Basic Salary]]+Table1[[#This Row],[Bonus]]</f>
        <v>95213</v>
      </c>
      <c r="E2257" s="10">
        <v>94</v>
      </c>
      <c r="F2257" s="46">
        <v>53</v>
      </c>
      <c r="G2257" s="10" t="str" cm="1">
        <f t="array" ref="G2257">_xlfn.IFS(Table1[[#This Row],[Performance Score]]&gt;=80,"Excellent",Table1[[#This Row],[Performance Score]]&gt;=60,"Good",Table1[[#This Row],[Performance Score]]&gt;=40,"Need Improvement")</f>
        <v>Need Improvement</v>
      </c>
      <c r="H2257" s="30">
        <f>Table1[[#This Row],[Bonus]]/Table1[[#This Row],[Basic Salary]]</f>
        <v>0.15360756042890894</v>
      </c>
      <c r="I2257" s="10">
        <f ca="1">DATEDIF(Table1[[#This Row],[Date of Birth]],TODAY(),"y")</f>
        <v>28</v>
      </c>
      <c r="J2257" s="34">
        <v>42186</v>
      </c>
      <c r="K2257" s="33" t="str" cm="1">
        <f t="array" aca="1" ref="K2257" ca="1">_xlfn.IFS(L2257&lt;3,"Junior",L2257&lt;=7,"Mid-Level",L2257&gt;7,"Senior")</f>
        <v>Senior</v>
      </c>
      <c r="L2257" s="46">
        <f ca="1">INT(YEARFRAC(Table1[[#This Row],[Joining Date]],TODAY(),1))</f>
        <v>10</v>
      </c>
      <c r="M2257" s="25" t="str">
        <f t="shared" ca="1" si="35"/>
        <v>Yes</v>
      </c>
      <c r="N2257" s="26">
        <f>YEAR(Table1[[#This Row],[Joining Date]])</f>
        <v>2015</v>
      </c>
      <c r="O2257" s="46">
        <f>MONTH(Table1[[#This Row],[Joining Date]])</f>
        <v>7</v>
      </c>
      <c r="P2257" s="26">
        <f ca="1">NETWORKDAYS(Table1[[#This Row],[Joining Date]],TODAY())</f>
        <v>2869</v>
      </c>
      <c r="Q2257" s="26" t="str">
        <f>LEFT(Table1[[#This Row],[Department]],5)&amp;"-"&amp;RIGHT(Table1[[#This Row],[Employee ID]],3)</f>
        <v>Finan-242</v>
      </c>
      <c r="R2257" s="26" t="str">
        <f>LEFT(Table1[[#This Row],[Department]],3)</f>
        <v>Fin</v>
      </c>
      <c r="S2257" s="37">
        <f>_xlfn.XLOOKUP(Table1[[#This Row],[City]],Table2[City],Table2[Bonus %])</f>
        <v>5</v>
      </c>
      <c r="U2257" s="48" t="str">
        <v xml:space="preserve">Krishna </v>
      </c>
      <c r="V2257" s="48" t="str">
        <v>Chaitanya</v>
      </c>
    </row>
    <row r="2258" spans="1:22" x14ac:dyDescent="0.35">
      <c r="A2258" s="7" t="s">
        <v>4000</v>
      </c>
      <c r="B2258" s="40" t="str">
        <f>LEFT(Table1[[#This Row],[Employee Name]],FIND(" ",Table1[[#This Row],[Employee Name]]))</f>
        <v xml:space="preserve">Krishna </v>
      </c>
      <c r="C2258" s="40" t="str">
        <f>RIGHT(Table1[[#This Row],[Employee Name]],LEN(Table1[[#This Row],[Employee Name]])-FIND(" ",Table1[[#This Row],[Employee Name]]))</f>
        <v>Chaitanya</v>
      </c>
      <c r="D2258" s="22">
        <f>Table1[[#This Row],[Basic Salary]]+Table1[[#This Row],[Bonus]]</f>
        <v>95125</v>
      </c>
      <c r="E2258" s="8">
        <v>65</v>
      </c>
      <c r="F2258" s="45">
        <v>71</v>
      </c>
      <c r="G2258" s="8" t="str" cm="1">
        <f t="array" ref="G2258">_xlfn.IFS(Table1[[#This Row],[Performance Score]]&gt;=80,"Excellent",Table1[[#This Row],[Performance Score]]&gt;=60,"Good",Table1[[#This Row],[Performance Score]]&gt;=40,"Need Improvement")</f>
        <v>Good</v>
      </c>
      <c r="H2258" s="29">
        <f>Table1[[#This Row],[Bonus]]/Table1[[#This Row],[Basic Salary]]</f>
        <v>0.10803727431566686</v>
      </c>
      <c r="I2258" s="8">
        <f ca="1">DATEDIF(Table1[[#This Row],[Date of Birth]],TODAY(),"y")</f>
        <v>15</v>
      </c>
      <c r="J2258" s="33">
        <v>43738</v>
      </c>
      <c r="K2258" s="33" t="str" cm="1">
        <f t="array" aca="1" ref="K2258" ca="1">_xlfn.IFS(L2258&lt;3,"Junior",L2258&lt;=7,"Mid-Level",L2258&gt;7,"Senior")</f>
        <v>Mid-Level</v>
      </c>
      <c r="L2258" s="45">
        <f ca="1">INT(YEARFRAC(Table1[[#This Row],[Joining Date]],TODAY(),1))</f>
        <v>6</v>
      </c>
      <c r="M2258" s="25" t="str">
        <f t="shared" ca="1" si="35"/>
        <v>Yes</v>
      </c>
      <c r="N2258" s="25">
        <f>YEAR(Table1[[#This Row],[Joining Date]])</f>
        <v>2019</v>
      </c>
      <c r="O2258" s="45">
        <f>MONTH(Table1[[#This Row],[Joining Date]])</f>
        <v>9</v>
      </c>
      <c r="P2258" s="25">
        <f ca="1">NETWORKDAYS(Table1[[#This Row],[Joining Date]],TODAY())</f>
        <v>1761</v>
      </c>
      <c r="Q2258" s="25" t="str">
        <f>LEFT(Table1[[#This Row],[Department]],5)&amp;"-"&amp;RIGHT(Table1[[#This Row],[Employee ID]],3)</f>
        <v>Opera-944</v>
      </c>
      <c r="R2258" s="25" t="str">
        <f>LEFT(Table1[[#This Row],[Department]],3)</f>
        <v>Ope</v>
      </c>
      <c r="S2258" s="36">
        <f>_xlfn.XLOOKUP(Table1[[#This Row],[City]],Table2[City],Table2[Bonus %])</f>
        <v>8</v>
      </c>
      <c r="U2258" s="48" t="str">
        <v xml:space="preserve">Krishna </v>
      </c>
      <c r="V2258" s="48" t="str">
        <v>Chaitanya</v>
      </c>
    </row>
    <row r="2259" spans="1:22" x14ac:dyDescent="0.35">
      <c r="A2259" s="9" t="s">
        <v>856</v>
      </c>
      <c r="B2259" s="41" t="str">
        <f>LEFT(Table1[[#This Row],[Employee Name]],FIND(" ",Table1[[#This Row],[Employee Name]]))</f>
        <v xml:space="preserve">Gayathri </v>
      </c>
      <c r="C2259" s="41" t="str">
        <f>RIGHT(Table1[[#This Row],[Employee Name]],LEN(Table1[[#This Row],[Employee Name]])-FIND(" ",Table1[[#This Row],[Employee Name]]))</f>
        <v>Iyer</v>
      </c>
      <c r="D2259" s="23">
        <f>Table1[[#This Row],[Basic Salary]]+Table1[[#This Row],[Bonus]]</f>
        <v>95076</v>
      </c>
      <c r="E2259" s="10">
        <v>85</v>
      </c>
      <c r="F2259" s="46">
        <v>83</v>
      </c>
      <c r="G2259" s="10" t="str" cm="1">
        <f t="array" ref="G2259">_xlfn.IFS(Table1[[#This Row],[Performance Score]]&gt;=80,"Excellent",Table1[[#This Row],[Performance Score]]&gt;=60,"Good",Table1[[#This Row],[Performance Score]]&gt;=40,"Need Improvement")</f>
        <v>Excellent</v>
      </c>
      <c r="H2259" s="30">
        <f>Table1[[#This Row],[Bonus]]/Table1[[#This Row],[Basic Salary]]</f>
        <v>0.4112931955824724</v>
      </c>
      <c r="I2259" s="10">
        <f ca="1">DATEDIF(Table1[[#This Row],[Date of Birth]],TODAY(),"y")</f>
        <v>40</v>
      </c>
      <c r="J2259" s="34">
        <v>43925</v>
      </c>
      <c r="K2259" s="33" t="str" cm="1">
        <f t="array" aca="1" ref="K2259" ca="1">_xlfn.IFS(L2259&lt;3,"Junior",L2259&lt;=7,"Mid-Level",L2259&gt;7,"Senior")</f>
        <v>Mid-Level</v>
      </c>
      <c r="L2259" s="46">
        <f ca="1">INT(YEARFRAC(Table1[[#This Row],[Joining Date]],TODAY(),1))</f>
        <v>6</v>
      </c>
      <c r="M2259" s="25" t="str">
        <f t="shared" ca="1" si="35"/>
        <v>Yes</v>
      </c>
      <c r="N2259" s="26">
        <f>YEAR(Table1[[#This Row],[Joining Date]])</f>
        <v>2020</v>
      </c>
      <c r="O2259" s="46">
        <f>MONTH(Table1[[#This Row],[Joining Date]])</f>
        <v>4</v>
      </c>
      <c r="P2259" s="26">
        <f ca="1">NETWORKDAYS(Table1[[#This Row],[Joining Date]],TODAY())</f>
        <v>1626</v>
      </c>
      <c r="Q2259" s="26" t="str">
        <f>LEFT(Table1[[#This Row],[Department]],5)&amp;"-"&amp;RIGHT(Table1[[#This Row],[Employee ID]],3)</f>
        <v>HR-800</v>
      </c>
      <c r="R2259" s="26" t="str">
        <f>LEFT(Table1[[#This Row],[Department]],3)</f>
        <v>HR</v>
      </c>
      <c r="S2259" s="37">
        <f>_xlfn.XLOOKUP(Table1[[#This Row],[City]],Table2[City],Table2[Bonus %])</f>
        <v>7</v>
      </c>
      <c r="U2259" s="48" t="str">
        <v xml:space="preserve">Gayathri </v>
      </c>
      <c r="V2259" s="48" t="str">
        <v>Iyer</v>
      </c>
    </row>
    <row r="2260" spans="1:22" x14ac:dyDescent="0.35">
      <c r="A2260" s="7" t="s">
        <v>1563</v>
      </c>
      <c r="B2260" s="40" t="str">
        <f>LEFT(Table1[[#This Row],[Employee Name]],FIND(" ",Table1[[#This Row],[Employee Name]]))</f>
        <v xml:space="preserve">Pooja </v>
      </c>
      <c r="C2260" s="40" t="str">
        <f>RIGHT(Table1[[#This Row],[Employee Name]],LEN(Table1[[#This Row],[Employee Name]])-FIND(" ",Table1[[#This Row],[Employee Name]]))</f>
        <v>Das</v>
      </c>
      <c r="D2260" s="22">
        <f>Table1[[#This Row],[Basic Salary]]+Table1[[#This Row],[Bonus]]</f>
        <v>95066</v>
      </c>
      <c r="E2260" s="8">
        <v>91</v>
      </c>
      <c r="F2260" s="45">
        <v>46</v>
      </c>
      <c r="G2260" s="8" t="str" cm="1">
        <f t="array" ref="G2260">_xlfn.IFS(Table1[[#This Row],[Performance Score]]&gt;=80,"Excellent",Table1[[#This Row],[Performance Score]]&gt;=60,"Good",Table1[[#This Row],[Performance Score]]&gt;=40,"Need Improvement")</f>
        <v>Need Improvement</v>
      </c>
      <c r="H2260" s="29">
        <f>Table1[[#This Row],[Bonus]]/Table1[[#This Row],[Basic Salary]]</f>
        <v>6.4735792845462894E-2</v>
      </c>
      <c r="I2260" s="8">
        <f ca="1">DATEDIF(Table1[[#This Row],[Date of Birth]],TODAY(),"y")</f>
        <v>42</v>
      </c>
      <c r="J2260" s="33">
        <v>43549</v>
      </c>
      <c r="K2260" s="33" t="str" cm="1">
        <f t="array" aca="1" ref="K2260" ca="1">_xlfn.IFS(L2260&lt;3,"Junior",L2260&lt;=7,"Mid-Level",L2260&gt;7,"Senior")</f>
        <v>Mid-Level</v>
      </c>
      <c r="L2260" s="45">
        <f ca="1">INT(YEARFRAC(Table1[[#This Row],[Joining Date]],TODAY(),1))</f>
        <v>7</v>
      </c>
      <c r="M2260" s="25" t="str">
        <f t="shared" ca="1" si="35"/>
        <v>Yes</v>
      </c>
      <c r="N2260" s="25">
        <f>YEAR(Table1[[#This Row],[Joining Date]])</f>
        <v>2019</v>
      </c>
      <c r="O2260" s="45">
        <f>MONTH(Table1[[#This Row],[Joining Date]])</f>
        <v>3</v>
      </c>
      <c r="P2260" s="25">
        <f ca="1">NETWORKDAYS(Table1[[#This Row],[Joining Date]],TODAY())</f>
        <v>1896</v>
      </c>
      <c r="Q2260" s="25" t="str">
        <f>LEFT(Table1[[#This Row],[Department]],5)&amp;"-"&amp;RIGHT(Table1[[#This Row],[Employee ID]],3)</f>
        <v>IT-507</v>
      </c>
      <c r="R2260" s="25" t="str">
        <f>LEFT(Table1[[#This Row],[Department]],3)</f>
        <v>IT</v>
      </c>
      <c r="S2260" s="36">
        <f>_xlfn.XLOOKUP(Table1[[#This Row],[City]],Table2[City],Table2[Bonus %])</f>
        <v>6</v>
      </c>
      <c r="U2260" s="48" t="str">
        <v xml:space="preserve">Pooja </v>
      </c>
      <c r="V2260" s="48" t="str">
        <v>Das</v>
      </c>
    </row>
    <row r="2261" spans="1:22" x14ac:dyDescent="0.35">
      <c r="A2261" s="9" t="s">
        <v>1025</v>
      </c>
      <c r="B2261" s="41" t="str">
        <f>LEFT(Table1[[#This Row],[Employee Name]],FIND(" ",Table1[[#This Row],[Employee Name]]))</f>
        <v xml:space="preserve">Pooja </v>
      </c>
      <c r="C2261" s="41" t="str">
        <f>RIGHT(Table1[[#This Row],[Employee Name]],LEN(Table1[[#This Row],[Employee Name]])-FIND(" ",Table1[[#This Row],[Employee Name]]))</f>
        <v>Das</v>
      </c>
      <c r="D2261" s="23">
        <f>Table1[[#This Row],[Basic Salary]]+Table1[[#This Row],[Bonus]]</f>
        <v>95058</v>
      </c>
      <c r="E2261" s="10">
        <v>79</v>
      </c>
      <c r="F2261" s="46">
        <v>69</v>
      </c>
      <c r="G2261" s="10" t="str" cm="1">
        <f t="array" ref="G2261">_xlfn.IFS(Table1[[#This Row],[Performance Score]]&gt;=80,"Excellent",Table1[[#This Row],[Performance Score]]&gt;=60,"Good",Table1[[#This Row],[Performance Score]]&gt;=40,"Need Improvement")</f>
        <v>Good</v>
      </c>
      <c r="H2261" s="30">
        <f>Table1[[#This Row],[Bonus]]/Table1[[#This Row],[Basic Salary]]</f>
        <v>0.26970854593540461</v>
      </c>
      <c r="I2261" s="10">
        <f ca="1">DATEDIF(Table1[[#This Row],[Date of Birth]],TODAY(),"y")</f>
        <v>34</v>
      </c>
      <c r="J2261" s="34">
        <v>42724</v>
      </c>
      <c r="K2261" s="33" t="str" cm="1">
        <f t="array" aca="1" ref="K2261" ca="1">_xlfn.IFS(L2261&lt;3,"Junior",L2261&lt;=7,"Mid-Level",L2261&gt;7,"Senior")</f>
        <v>Senior</v>
      </c>
      <c r="L2261" s="46">
        <f ca="1">INT(YEARFRAC(Table1[[#This Row],[Joining Date]],TODAY(),1))</f>
        <v>9</v>
      </c>
      <c r="M2261" s="25" t="str">
        <f t="shared" ca="1" si="35"/>
        <v>Yes</v>
      </c>
      <c r="N2261" s="26">
        <f>YEAR(Table1[[#This Row],[Joining Date]])</f>
        <v>2016</v>
      </c>
      <c r="O2261" s="46">
        <f>MONTH(Table1[[#This Row],[Joining Date]])</f>
        <v>12</v>
      </c>
      <c r="P2261" s="26">
        <f ca="1">NETWORKDAYS(Table1[[#This Row],[Joining Date]],TODAY())</f>
        <v>2485</v>
      </c>
      <c r="Q2261" s="26" t="str">
        <f>LEFT(Table1[[#This Row],[Department]],5)&amp;"-"&amp;RIGHT(Table1[[#This Row],[Employee ID]],3)</f>
        <v>Opera-969</v>
      </c>
      <c r="R2261" s="26" t="str">
        <f>LEFT(Table1[[#This Row],[Department]],3)</f>
        <v>Ope</v>
      </c>
      <c r="S2261" s="37">
        <f>_xlfn.XLOOKUP(Table1[[#This Row],[City]],Table2[City],Table2[Bonus %])</f>
        <v>6</v>
      </c>
      <c r="U2261" s="48" t="str">
        <v xml:space="preserve">Pooja </v>
      </c>
      <c r="V2261" s="48" t="str">
        <v>Das</v>
      </c>
    </row>
    <row r="2262" spans="1:22" x14ac:dyDescent="0.35">
      <c r="A2262" s="7" t="s">
        <v>1922</v>
      </c>
      <c r="B2262" s="40" t="str">
        <f>LEFT(Table1[[#This Row],[Employee Name]],FIND(" ",Table1[[#This Row],[Employee Name]]))</f>
        <v xml:space="preserve">Krishna </v>
      </c>
      <c r="C2262" s="40" t="str">
        <f>RIGHT(Table1[[#This Row],[Employee Name]],LEN(Table1[[#This Row],[Employee Name]])-FIND(" ",Table1[[#This Row],[Employee Name]]))</f>
        <v>Chaitanya</v>
      </c>
      <c r="D2262" s="22">
        <f>Table1[[#This Row],[Basic Salary]]+Table1[[#This Row],[Bonus]]</f>
        <v>95058</v>
      </c>
      <c r="E2262" s="8">
        <v>70</v>
      </c>
      <c r="F2262" s="45">
        <v>45</v>
      </c>
      <c r="G2262" s="8" t="str" cm="1">
        <f t="array" ref="G2262">_xlfn.IFS(Table1[[#This Row],[Performance Score]]&gt;=80,"Excellent",Table1[[#This Row],[Performance Score]]&gt;=60,"Good",Table1[[#This Row],[Performance Score]]&gt;=40,"Need Improvement")</f>
        <v>Need Improvement</v>
      </c>
      <c r="H2262" s="29">
        <f>Table1[[#This Row],[Bonus]]/Table1[[#This Row],[Basic Salary]]</f>
        <v>0.39838474778233812</v>
      </c>
      <c r="I2262" s="8">
        <f ca="1">DATEDIF(Table1[[#This Row],[Date of Birth]],TODAY(),"y")</f>
        <v>30</v>
      </c>
      <c r="J2262" s="33">
        <v>44582</v>
      </c>
      <c r="K2262" s="33" t="str" cm="1">
        <f t="array" aca="1" ref="K2262" ca="1">_xlfn.IFS(L2262&lt;3,"Junior",L2262&lt;=7,"Mid-Level",L2262&gt;7,"Senior")</f>
        <v>Mid-Level</v>
      </c>
      <c r="L2262" s="45">
        <f ca="1">INT(YEARFRAC(Table1[[#This Row],[Joining Date]],TODAY(),1))</f>
        <v>4</v>
      </c>
      <c r="M2262" s="25" t="str">
        <f t="shared" ca="1" si="35"/>
        <v>No</v>
      </c>
      <c r="N2262" s="25">
        <f>YEAR(Table1[[#This Row],[Joining Date]])</f>
        <v>2022</v>
      </c>
      <c r="O2262" s="45">
        <f>MONTH(Table1[[#This Row],[Joining Date]])</f>
        <v>1</v>
      </c>
      <c r="P2262" s="25">
        <f ca="1">NETWORKDAYS(Table1[[#This Row],[Joining Date]],TODAY())</f>
        <v>1157</v>
      </c>
      <c r="Q2262" s="25" t="str">
        <f>LEFT(Table1[[#This Row],[Department]],5)&amp;"-"&amp;RIGHT(Table1[[#This Row],[Employee ID]],3)</f>
        <v>Finan-866</v>
      </c>
      <c r="R2262" s="25" t="str">
        <f>LEFT(Table1[[#This Row],[Department]],3)</f>
        <v>Fin</v>
      </c>
      <c r="S2262" s="36">
        <f>_xlfn.XLOOKUP(Table1[[#This Row],[City]],Table2[City],Table2[Bonus %])</f>
        <v>8</v>
      </c>
      <c r="U2262" s="48" t="str">
        <v xml:space="preserve">Krishna </v>
      </c>
      <c r="V2262" s="48" t="str">
        <v>Chaitanya</v>
      </c>
    </row>
    <row r="2263" spans="1:22" x14ac:dyDescent="0.35">
      <c r="A2263" s="9" t="s">
        <v>3781</v>
      </c>
      <c r="B2263" s="41" t="str">
        <f>LEFT(Table1[[#This Row],[Employee Name]],FIND(" ",Table1[[#This Row],[Employee Name]]))</f>
        <v xml:space="preserve">Swathi </v>
      </c>
      <c r="C2263" s="41" t="str">
        <f>RIGHT(Table1[[#This Row],[Employee Name]],LEN(Table1[[#This Row],[Employee Name]])-FIND(" ",Table1[[#This Row],[Employee Name]]))</f>
        <v>Ramesh</v>
      </c>
      <c r="D2263" s="23">
        <f>Table1[[#This Row],[Basic Salary]]+Table1[[#This Row],[Bonus]]</f>
        <v>95055</v>
      </c>
      <c r="E2263" s="10">
        <v>74</v>
      </c>
      <c r="F2263" s="46">
        <v>64</v>
      </c>
      <c r="G2263" s="10" t="str" cm="1">
        <f t="array" ref="G2263">_xlfn.IFS(Table1[[#This Row],[Performance Score]]&gt;=80,"Excellent",Table1[[#This Row],[Performance Score]]&gt;=60,"Good",Table1[[#This Row],[Performance Score]]&gt;=40,"Need Improvement")</f>
        <v>Good</v>
      </c>
      <c r="H2263" s="30">
        <f>Table1[[#This Row],[Bonus]]/Table1[[#This Row],[Basic Salary]]</f>
        <v>0.26868560140942821</v>
      </c>
      <c r="I2263" s="10">
        <f ca="1">DATEDIF(Table1[[#This Row],[Date of Birth]],TODAY(),"y")</f>
        <v>20</v>
      </c>
      <c r="J2263" s="34">
        <v>44516</v>
      </c>
      <c r="K2263" s="33" t="str" cm="1">
        <f t="array" aca="1" ref="K2263" ca="1">_xlfn.IFS(L2263&lt;3,"Junior",L2263&lt;=7,"Mid-Level",L2263&gt;7,"Senior")</f>
        <v>Mid-Level</v>
      </c>
      <c r="L2263" s="46">
        <f ca="1">INT(YEARFRAC(Table1[[#This Row],[Joining Date]],TODAY(),1))</f>
        <v>4</v>
      </c>
      <c r="M2263" s="25" t="str">
        <f t="shared" ca="1" si="35"/>
        <v>No</v>
      </c>
      <c r="N2263" s="26">
        <f>YEAR(Table1[[#This Row],[Joining Date]])</f>
        <v>2021</v>
      </c>
      <c r="O2263" s="46">
        <f>MONTH(Table1[[#This Row],[Joining Date]])</f>
        <v>11</v>
      </c>
      <c r="P2263" s="26">
        <f ca="1">NETWORKDAYS(Table1[[#This Row],[Joining Date]],TODAY())</f>
        <v>1205</v>
      </c>
      <c r="Q2263" s="26" t="str">
        <f>LEFT(Table1[[#This Row],[Department]],5)&amp;"-"&amp;RIGHT(Table1[[#This Row],[Employee ID]],3)</f>
        <v>IT-725</v>
      </c>
      <c r="R2263" s="26" t="str">
        <f>LEFT(Table1[[#This Row],[Department]],3)</f>
        <v>IT</v>
      </c>
      <c r="S2263" s="37">
        <f>_xlfn.XLOOKUP(Table1[[#This Row],[City]],Table2[City],Table2[Bonus %])</f>
        <v>8</v>
      </c>
      <c r="U2263" s="48" t="str">
        <v xml:space="preserve">Swathi </v>
      </c>
      <c r="V2263" s="48" t="str">
        <v>Ramesh</v>
      </c>
    </row>
    <row r="2264" spans="1:22" x14ac:dyDescent="0.35">
      <c r="A2264" s="7" t="s">
        <v>2219</v>
      </c>
      <c r="B2264" s="40" t="str">
        <f>LEFT(Table1[[#This Row],[Employee Name]],FIND(" ",Table1[[#This Row],[Employee Name]]))</f>
        <v xml:space="preserve">Rahul </v>
      </c>
      <c r="C2264" s="40" t="str">
        <f>RIGHT(Table1[[#This Row],[Employee Name]],LEN(Table1[[#This Row],[Employee Name]])-FIND(" ",Table1[[#This Row],[Employee Name]]))</f>
        <v>Verma</v>
      </c>
      <c r="D2264" s="22">
        <f>Table1[[#This Row],[Basic Salary]]+Table1[[#This Row],[Bonus]]</f>
        <v>95033</v>
      </c>
      <c r="E2264" s="8">
        <v>61</v>
      </c>
      <c r="F2264" s="45">
        <v>76</v>
      </c>
      <c r="G2264" s="8" t="str" cm="1">
        <f t="array" ref="G2264">_xlfn.IFS(Table1[[#This Row],[Performance Score]]&gt;=80,"Excellent",Table1[[#This Row],[Performance Score]]&gt;=60,"Good",Table1[[#This Row],[Performance Score]]&gt;=40,"Need Improvement")</f>
        <v>Good</v>
      </c>
      <c r="H2264" s="29">
        <f>Table1[[#This Row],[Bonus]]/Table1[[#This Row],[Basic Salary]]</f>
        <v>0.17132362910283117</v>
      </c>
      <c r="I2264" s="8">
        <f ca="1">DATEDIF(Table1[[#This Row],[Date of Birth]],TODAY(),"y")</f>
        <v>31</v>
      </c>
      <c r="J2264" s="33">
        <v>43406</v>
      </c>
      <c r="K2264" s="33" t="str" cm="1">
        <f t="array" aca="1" ref="K2264" ca="1">_xlfn.IFS(L2264&lt;3,"Junior",L2264&lt;=7,"Mid-Level",L2264&gt;7,"Senior")</f>
        <v>Mid-Level</v>
      </c>
      <c r="L2264" s="45">
        <f ca="1">INT(YEARFRAC(Table1[[#This Row],[Joining Date]],TODAY(),1))</f>
        <v>7</v>
      </c>
      <c r="M2264" s="25" t="str">
        <f t="shared" ca="1" si="35"/>
        <v>Yes</v>
      </c>
      <c r="N2264" s="25">
        <f>YEAR(Table1[[#This Row],[Joining Date]])</f>
        <v>2018</v>
      </c>
      <c r="O2264" s="45">
        <f>MONTH(Table1[[#This Row],[Joining Date]])</f>
        <v>11</v>
      </c>
      <c r="P2264" s="25">
        <f ca="1">NETWORKDAYS(Table1[[#This Row],[Joining Date]],TODAY())</f>
        <v>1997</v>
      </c>
      <c r="Q2264" s="25" t="str">
        <f>LEFT(Table1[[#This Row],[Department]],5)&amp;"-"&amp;RIGHT(Table1[[#This Row],[Employee ID]],3)</f>
        <v>Opera-163</v>
      </c>
      <c r="R2264" s="25" t="str">
        <f>LEFT(Table1[[#This Row],[Department]],3)</f>
        <v>Ope</v>
      </c>
      <c r="S2264" s="36">
        <f>_xlfn.XLOOKUP(Table1[[#This Row],[City]],Table2[City],Table2[Bonus %])</f>
        <v>6</v>
      </c>
      <c r="U2264" s="48" t="str">
        <v xml:space="preserve">Rahul </v>
      </c>
      <c r="V2264" s="48" t="str">
        <v>Verma</v>
      </c>
    </row>
    <row r="2265" spans="1:22" x14ac:dyDescent="0.35">
      <c r="A2265" s="9" t="s">
        <v>3570</v>
      </c>
      <c r="B2265" s="41" t="str">
        <f>LEFT(Table1[[#This Row],[Employee Name]],FIND(" ",Table1[[#This Row],[Employee Name]]))</f>
        <v xml:space="preserve">Krishna </v>
      </c>
      <c r="C2265" s="41" t="str">
        <f>RIGHT(Table1[[#This Row],[Employee Name]],LEN(Table1[[#This Row],[Employee Name]])-FIND(" ",Table1[[#This Row],[Employee Name]]))</f>
        <v>Chaitanya</v>
      </c>
      <c r="D2265" s="23">
        <f>Table1[[#This Row],[Basic Salary]]+Table1[[#This Row],[Bonus]]</f>
        <v>95032</v>
      </c>
      <c r="E2265" s="10">
        <v>96</v>
      </c>
      <c r="F2265" s="46">
        <v>63</v>
      </c>
      <c r="G2265" s="10" t="str" cm="1">
        <f t="array" ref="G2265">_xlfn.IFS(Table1[[#This Row],[Performance Score]]&gt;=80,"Excellent",Table1[[#This Row],[Performance Score]]&gt;=60,"Good",Table1[[#This Row],[Performance Score]]&gt;=40,"Need Improvement")</f>
        <v>Good</v>
      </c>
      <c r="H2265" s="30">
        <f>Table1[[#This Row],[Bonus]]/Table1[[#This Row],[Basic Salary]]</f>
        <v>0.35777457101627352</v>
      </c>
      <c r="I2265" s="10">
        <f ca="1">DATEDIF(Table1[[#This Row],[Date of Birth]],TODAY(),"y")</f>
        <v>21</v>
      </c>
      <c r="J2265" s="34">
        <v>43400</v>
      </c>
      <c r="K2265" s="33" t="str" cm="1">
        <f t="array" aca="1" ref="K2265" ca="1">_xlfn.IFS(L2265&lt;3,"Junior",L2265&lt;=7,"Mid-Level",L2265&gt;7,"Senior")</f>
        <v>Mid-Level</v>
      </c>
      <c r="L2265" s="46">
        <f ca="1">INT(YEARFRAC(Table1[[#This Row],[Joining Date]],TODAY(),1))</f>
        <v>7</v>
      </c>
      <c r="M2265" s="25" t="str">
        <f t="shared" ca="1" si="35"/>
        <v>Yes</v>
      </c>
      <c r="N2265" s="26">
        <f>YEAR(Table1[[#This Row],[Joining Date]])</f>
        <v>2018</v>
      </c>
      <c r="O2265" s="46">
        <f>MONTH(Table1[[#This Row],[Joining Date]])</f>
        <v>10</v>
      </c>
      <c r="P2265" s="26">
        <f ca="1">NETWORKDAYS(Table1[[#This Row],[Joining Date]],TODAY())</f>
        <v>2001</v>
      </c>
      <c r="Q2265" s="26" t="str">
        <f>LEFT(Table1[[#This Row],[Department]],5)&amp;"-"&amp;RIGHT(Table1[[#This Row],[Employee ID]],3)</f>
        <v>Sales-514</v>
      </c>
      <c r="R2265" s="26" t="str">
        <f>LEFT(Table1[[#This Row],[Department]],3)</f>
        <v>Sal</v>
      </c>
      <c r="S2265" s="37">
        <f>_xlfn.XLOOKUP(Table1[[#This Row],[City]],Table2[City],Table2[Bonus %])</f>
        <v>6</v>
      </c>
      <c r="U2265" s="48" t="str">
        <v xml:space="preserve">Krishna </v>
      </c>
      <c r="V2265" s="48" t="str">
        <v>Chaitanya</v>
      </c>
    </row>
    <row r="2266" spans="1:22" x14ac:dyDescent="0.35">
      <c r="A2266" s="7" t="s">
        <v>4877</v>
      </c>
      <c r="B2266" s="40" t="str">
        <f>LEFT(Table1[[#This Row],[Employee Name]],FIND(" ",Table1[[#This Row],[Employee Name]]))</f>
        <v xml:space="preserve">Priya </v>
      </c>
      <c r="C2266" s="40" t="str">
        <f>RIGHT(Table1[[#This Row],[Employee Name]],LEN(Table1[[#This Row],[Employee Name]])-FIND(" ",Table1[[#This Row],[Employee Name]]))</f>
        <v>Reddy</v>
      </c>
      <c r="D2266" s="22">
        <f>Table1[[#This Row],[Basic Salary]]+Table1[[#This Row],[Bonus]]</f>
        <v>95018</v>
      </c>
      <c r="E2266" s="8">
        <v>94</v>
      </c>
      <c r="F2266" s="45">
        <v>64</v>
      </c>
      <c r="G2266" s="8" t="str" cm="1">
        <f t="array" ref="G2266">_xlfn.IFS(Table1[[#This Row],[Performance Score]]&gt;=80,"Excellent",Table1[[#This Row],[Performance Score]]&gt;=60,"Good",Table1[[#This Row],[Performance Score]]&gt;=40,"Need Improvement")</f>
        <v>Good</v>
      </c>
      <c r="H2266" s="29">
        <f>Table1[[#This Row],[Bonus]]/Table1[[#This Row],[Basic Salary]]</f>
        <v>0.19387344825853145</v>
      </c>
      <c r="I2266" s="8">
        <f ca="1">DATEDIF(Table1[[#This Row],[Date of Birth]],TODAY(),"y")</f>
        <v>35</v>
      </c>
      <c r="J2266" s="33">
        <v>42793</v>
      </c>
      <c r="K2266" s="33" t="str" cm="1">
        <f t="array" aca="1" ref="K2266" ca="1">_xlfn.IFS(L2266&lt;3,"Junior",L2266&lt;=7,"Mid-Level",L2266&gt;7,"Senior")</f>
        <v>Senior</v>
      </c>
      <c r="L2266" s="45">
        <f ca="1">INT(YEARFRAC(Table1[[#This Row],[Joining Date]],TODAY(),1))</f>
        <v>9</v>
      </c>
      <c r="M2266" s="25" t="str">
        <f t="shared" ca="1" si="35"/>
        <v>Yes</v>
      </c>
      <c r="N2266" s="25">
        <f>YEAR(Table1[[#This Row],[Joining Date]])</f>
        <v>2017</v>
      </c>
      <c r="O2266" s="45">
        <f>MONTH(Table1[[#This Row],[Joining Date]])</f>
        <v>2</v>
      </c>
      <c r="P2266" s="25">
        <f ca="1">NETWORKDAYS(Table1[[#This Row],[Joining Date]],TODAY())</f>
        <v>2436</v>
      </c>
      <c r="Q2266" s="25" t="str">
        <f>LEFT(Table1[[#This Row],[Department]],5)&amp;"-"&amp;RIGHT(Table1[[#This Row],[Employee ID]],3)</f>
        <v>Opera-821</v>
      </c>
      <c r="R2266" s="25" t="str">
        <f>LEFT(Table1[[#This Row],[Department]],3)</f>
        <v>Ope</v>
      </c>
      <c r="S2266" s="36">
        <f>_xlfn.XLOOKUP(Table1[[#This Row],[City]],Table2[City],Table2[Bonus %])</f>
        <v>6</v>
      </c>
      <c r="U2266" s="48" t="str">
        <v xml:space="preserve">Priya </v>
      </c>
      <c r="V2266" s="48" t="str">
        <v>Reddy</v>
      </c>
    </row>
    <row r="2267" spans="1:22" x14ac:dyDescent="0.35">
      <c r="A2267" s="9" t="s">
        <v>1345</v>
      </c>
      <c r="B2267" s="41" t="str">
        <f>LEFT(Table1[[#This Row],[Employee Name]],FIND(" ",Table1[[#This Row],[Employee Name]]))</f>
        <v xml:space="preserve">Meera </v>
      </c>
      <c r="C2267" s="41" t="str">
        <f>RIGHT(Table1[[#This Row],[Employee Name]],LEN(Table1[[#This Row],[Employee Name]])-FIND(" ",Table1[[#This Row],[Employee Name]]))</f>
        <v>Joshi</v>
      </c>
      <c r="D2267" s="23">
        <f>Table1[[#This Row],[Basic Salary]]+Table1[[#This Row],[Bonus]]</f>
        <v>95006</v>
      </c>
      <c r="E2267" s="10">
        <v>72</v>
      </c>
      <c r="F2267" s="46">
        <v>50</v>
      </c>
      <c r="G2267" s="10" t="str" cm="1">
        <f t="array" ref="G2267">_xlfn.IFS(Table1[[#This Row],[Performance Score]]&gt;=80,"Excellent",Table1[[#This Row],[Performance Score]]&gt;=60,"Good",Table1[[#This Row],[Performance Score]]&gt;=40,"Need Improvement")</f>
        <v>Need Improvement</v>
      </c>
      <c r="H2267" s="30">
        <f>Table1[[#This Row],[Bonus]]/Table1[[#This Row],[Basic Salary]]</f>
        <v>0.31115097985095225</v>
      </c>
      <c r="I2267" s="10">
        <f ca="1">DATEDIF(Table1[[#This Row],[Date of Birth]],TODAY(),"y")</f>
        <v>37</v>
      </c>
      <c r="J2267" s="34">
        <v>44129</v>
      </c>
      <c r="K2267" s="33" t="str" cm="1">
        <f t="array" aca="1" ref="K2267" ca="1">_xlfn.IFS(L2267&lt;3,"Junior",L2267&lt;=7,"Mid-Level",L2267&gt;7,"Senior")</f>
        <v>Mid-Level</v>
      </c>
      <c r="L2267" s="46">
        <f ca="1">INT(YEARFRAC(Table1[[#This Row],[Joining Date]],TODAY(),1))</f>
        <v>5</v>
      </c>
      <c r="M2267" s="25" t="str">
        <f t="shared" ca="1" si="35"/>
        <v>No</v>
      </c>
      <c r="N2267" s="26">
        <f>YEAR(Table1[[#This Row],[Joining Date]])</f>
        <v>2020</v>
      </c>
      <c r="O2267" s="46">
        <f>MONTH(Table1[[#This Row],[Joining Date]])</f>
        <v>10</v>
      </c>
      <c r="P2267" s="26">
        <f ca="1">NETWORKDAYS(Table1[[#This Row],[Joining Date]],TODAY())</f>
        <v>1481</v>
      </c>
      <c r="Q2267" s="26" t="str">
        <f>LEFT(Table1[[#This Row],[Department]],5)&amp;"-"&amp;RIGHT(Table1[[#This Row],[Employee ID]],3)</f>
        <v>Marke-289</v>
      </c>
      <c r="R2267" s="26" t="str">
        <f>LEFT(Table1[[#This Row],[Department]],3)</f>
        <v>Mar</v>
      </c>
      <c r="S2267" s="37">
        <f>_xlfn.XLOOKUP(Table1[[#This Row],[City]],Table2[City],Table2[Bonus %])</f>
        <v>5</v>
      </c>
      <c r="U2267" s="48" t="str">
        <v xml:space="preserve">Meera </v>
      </c>
      <c r="V2267" s="48" t="str">
        <v>Joshi</v>
      </c>
    </row>
    <row r="2268" spans="1:22" x14ac:dyDescent="0.35">
      <c r="A2268" s="7" t="s">
        <v>277</v>
      </c>
      <c r="B2268" s="40" t="str">
        <f>LEFT(Table1[[#This Row],[Employee Name]],FIND(" ",Table1[[#This Row],[Employee Name]]))</f>
        <v xml:space="preserve">Krishna </v>
      </c>
      <c r="C2268" s="40" t="str">
        <f>RIGHT(Table1[[#This Row],[Employee Name]],LEN(Table1[[#This Row],[Employee Name]])-FIND(" ",Table1[[#This Row],[Employee Name]]))</f>
        <v>Chaitanya</v>
      </c>
      <c r="D2268" s="22">
        <f>Table1[[#This Row],[Basic Salary]]+Table1[[#This Row],[Bonus]]</f>
        <v>94995</v>
      </c>
      <c r="E2268" s="8">
        <v>90</v>
      </c>
      <c r="F2268" s="45">
        <v>46</v>
      </c>
      <c r="G2268" s="8" t="str" cm="1">
        <f t="array" ref="G2268">_xlfn.IFS(Table1[[#This Row],[Performance Score]]&gt;=80,"Excellent",Table1[[#This Row],[Performance Score]]&gt;=60,"Good",Table1[[#This Row],[Performance Score]]&gt;=40,"Need Improvement")</f>
        <v>Need Improvement</v>
      </c>
      <c r="H2268" s="29">
        <f>Table1[[#This Row],[Bonus]]/Table1[[#This Row],[Basic Salary]]</f>
        <v>0.19985600970039913</v>
      </c>
      <c r="I2268" s="8">
        <f ca="1">DATEDIF(Table1[[#This Row],[Date of Birth]],TODAY(),"y")</f>
        <v>42</v>
      </c>
      <c r="J2268" s="33">
        <v>42220</v>
      </c>
      <c r="K2268" s="33" t="str" cm="1">
        <f t="array" aca="1" ref="K2268" ca="1">_xlfn.IFS(L2268&lt;3,"Junior",L2268&lt;=7,"Mid-Level",L2268&gt;7,"Senior")</f>
        <v>Senior</v>
      </c>
      <c r="L2268" s="45">
        <f ca="1">INT(YEARFRAC(Table1[[#This Row],[Joining Date]],TODAY(),1))</f>
        <v>10</v>
      </c>
      <c r="M2268" s="25" t="str">
        <f t="shared" ca="1" si="35"/>
        <v>Yes</v>
      </c>
      <c r="N2268" s="25">
        <f>YEAR(Table1[[#This Row],[Joining Date]])</f>
        <v>2015</v>
      </c>
      <c r="O2268" s="45">
        <f>MONTH(Table1[[#This Row],[Joining Date]])</f>
        <v>8</v>
      </c>
      <c r="P2268" s="25">
        <f ca="1">NETWORKDAYS(Table1[[#This Row],[Joining Date]],TODAY())</f>
        <v>2845</v>
      </c>
      <c r="Q2268" s="25" t="str">
        <f>LEFT(Table1[[#This Row],[Department]],5)&amp;"-"&amp;RIGHT(Table1[[#This Row],[Employee ID]],3)</f>
        <v>Marke-221</v>
      </c>
      <c r="R2268" s="25" t="str">
        <f>LEFT(Table1[[#This Row],[Department]],3)</f>
        <v>Mar</v>
      </c>
      <c r="S2268" s="36">
        <f>_xlfn.XLOOKUP(Table1[[#This Row],[City]],Table2[City],Table2[Bonus %])</f>
        <v>6</v>
      </c>
      <c r="U2268" s="48" t="str">
        <v xml:space="preserve">Krishna </v>
      </c>
      <c r="V2268" s="48" t="str">
        <v>Chaitanya</v>
      </c>
    </row>
    <row r="2269" spans="1:22" x14ac:dyDescent="0.35">
      <c r="A2269" s="9" t="s">
        <v>3451</v>
      </c>
      <c r="B2269" s="41" t="str">
        <f>LEFT(Table1[[#This Row],[Employee Name]],FIND(" ",Table1[[#This Row],[Employee Name]]))</f>
        <v xml:space="preserve">Aditya </v>
      </c>
      <c r="C2269" s="41" t="str">
        <f>RIGHT(Table1[[#This Row],[Employee Name]],LEN(Table1[[#This Row],[Employee Name]])-FIND(" ",Table1[[#This Row],[Employee Name]]))</f>
        <v>Kapoor</v>
      </c>
      <c r="D2269" s="23">
        <f>Table1[[#This Row],[Basic Salary]]+Table1[[#This Row],[Bonus]]</f>
        <v>94990</v>
      </c>
      <c r="E2269" s="10">
        <v>66</v>
      </c>
      <c r="F2269" s="46">
        <v>45</v>
      </c>
      <c r="G2269" s="10" t="str" cm="1">
        <f t="array" ref="G2269">_xlfn.IFS(Table1[[#This Row],[Performance Score]]&gt;=80,"Excellent",Table1[[#This Row],[Performance Score]]&gt;=60,"Good",Table1[[#This Row],[Performance Score]]&gt;=40,"Need Improvement")</f>
        <v>Need Improvement</v>
      </c>
      <c r="H2269" s="30">
        <f>Table1[[#This Row],[Bonus]]/Table1[[#This Row],[Basic Salary]]</f>
        <v>0.40484500709891152</v>
      </c>
      <c r="I2269" s="10">
        <f ca="1">DATEDIF(Table1[[#This Row],[Date of Birth]],TODAY(),"y")</f>
        <v>35</v>
      </c>
      <c r="J2269" s="34">
        <v>43816</v>
      </c>
      <c r="K2269" s="33" t="str" cm="1">
        <f t="array" aca="1" ref="K2269" ca="1">_xlfn.IFS(L2269&lt;3,"Junior",L2269&lt;=7,"Mid-Level",L2269&gt;7,"Senior")</f>
        <v>Mid-Level</v>
      </c>
      <c r="L2269" s="46">
        <f ca="1">INT(YEARFRAC(Table1[[#This Row],[Joining Date]],TODAY(),1))</f>
        <v>6</v>
      </c>
      <c r="M2269" s="25" t="str">
        <f t="shared" ca="1" si="35"/>
        <v>Yes</v>
      </c>
      <c r="N2269" s="26">
        <f>YEAR(Table1[[#This Row],[Joining Date]])</f>
        <v>2019</v>
      </c>
      <c r="O2269" s="46">
        <f>MONTH(Table1[[#This Row],[Joining Date]])</f>
        <v>12</v>
      </c>
      <c r="P2269" s="26">
        <f ca="1">NETWORKDAYS(Table1[[#This Row],[Joining Date]],TODAY())</f>
        <v>1705</v>
      </c>
      <c r="Q2269" s="26" t="str">
        <f>LEFT(Table1[[#This Row],[Department]],5)&amp;"-"&amp;RIGHT(Table1[[#This Row],[Employee ID]],3)</f>
        <v>IT-395</v>
      </c>
      <c r="R2269" s="26" t="str">
        <f>LEFT(Table1[[#This Row],[Department]],3)</f>
        <v>IT</v>
      </c>
      <c r="S2269" s="37">
        <f>_xlfn.XLOOKUP(Table1[[#This Row],[City]],Table2[City],Table2[Bonus %])</f>
        <v>8</v>
      </c>
      <c r="U2269" s="48" t="str">
        <v xml:space="preserve">Aditya </v>
      </c>
      <c r="V2269" s="48" t="str">
        <v>Kapoor</v>
      </c>
    </row>
    <row r="2270" spans="1:22" x14ac:dyDescent="0.35">
      <c r="A2270" s="7" t="s">
        <v>4568</v>
      </c>
      <c r="B2270" s="40" t="str">
        <f>LEFT(Table1[[#This Row],[Employee Name]],FIND(" ",Table1[[#This Row],[Employee Name]]))</f>
        <v xml:space="preserve">Gayathri </v>
      </c>
      <c r="C2270" s="40" t="str">
        <f>RIGHT(Table1[[#This Row],[Employee Name]],LEN(Table1[[#This Row],[Employee Name]])-FIND(" ",Table1[[#This Row],[Employee Name]]))</f>
        <v>Iyer</v>
      </c>
      <c r="D2270" s="22">
        <f>Table1[[#This Row],[Basic Salary]]+Table1[[#This Row],[Bonus]]</f>
        <v>94969</v>
      </c>
      <c r="E2270" s="8">
        <v>84</v>
      </c>
      <c r="F2270" s="45">
        <v>60</v>
      </c>
      <c r="G2270" s="8" t="str" cm="1">
        <f t="array" ref="G2270">_xlfn.IFS(Table1[[#This Row],[Performance Score]]&gt;=80,"Excellent",Table1[[#This Row],[Performance Score]]&gt;=60,"Good",Table1[[#This Row],[Performance Score]]&gt;=40,"Need Improvement")</f>
        <v>Good</v>
      </c>
      <c r="H2270" s="29">
        <f>Table1[[#This Row],[Bonus]]/Table1[[#This Row],[Basic Salary]]</f>
        <v>0.15213092479588494</v>
      </c>
      <c r="I2270" s="8">
        <f ca="1">DATEDIF(Table1[[#This Row],[Date of Birth]],TODAY(),"y")</f>
        <v>41</v>
      </c>
      <c r="J2270" s="33">
        <v>43441</v>
      </c>
      <c r="K2270" s="33" t="str" cm="1">
        <f t="array" aca="1" ref="K2270" ca="1">_xlfn.IFS(L2270&lt;3,"Junior",L2270&lt;=7,"Mid-Level",L2270&gt;7,"Senior")</f>
        <v>Mid-Level</v>
      </c>
      <c r="L2270" s="45">
        <f ca="1">INT(YEARFRAC(Table1[[#This Row],[Joining Date]],TODAY(),1))</f>
        <v>7</v>
      </c>
      <c r="M2270" s="25" t="str">
        <f t="shared" ca="1" si="35"/>
        <v>Yes</v>
      </c>
      <c r="N2270" s="25">
        <f>YEAR(Table1[[#This Row],[Joining Date]])</f>
        <v>2018</v>
      </c>
      <c r="O2270" s="45">
        <f>MONTH(Table1[[#This Row],[Joining Date]])</f>
        <v>12</v>
      </c>
      <c r="P2270" s="25">
        <f ca="1">NETWORKDAYS(Table1[[#This Row],[Joining Date]],TODAY())</f>
        <v>1972</v>
      </c>
      <c r="Q2270" s="25" t="str">
        <f>LEFT(Table1[[#This Row],[Department]],5)&amp;"-"&amp;RIGHT(Table1[[#This Row],[Employee ID]],3)</f>
        <v>Sales-512</v>
      </c>
      <c r="R2270" s="25" t="str">
        <f>LEFT(Table1[[#This Row],[Department]],3)</f>
        <v>Sal</v>
      </c>
      <c r="S2270" s="36">
        <f>_xlfn.XLOOKUP(Table1[[#This Row],[City]],Table2[City],Table2[Bonus %])</f>
        <v>4</v>
      </c>
      <c r="U2270" s="48" t="str">
        <v xml:space="preserve">Gayathri </v>
      </c>
      <c r="V2270" s="48" t="str">
        <v>Iyer</v>
      </c>
    </row>
    <row r="2271" spans="1:22" x14ac:dyDescent="0.35">
      <c r="A2271" s="9" t="s">
        <v>3418</v>
      </c>
      <c r="B2271" s="41" t="str">
        <f>LEFT(Table1[[#This Row],[Employee Name]],FIND(" ",Table1[[#This Row],[Employee Name]]))</f>
        <v xml:space="preserve">Kavya </v>
      </c>
      <c r="C2271" s="41" t="str">
        <f>RIGHT(Table1[[#This Row],[Employee Name]],LEN(Table1[[#This Row],[Employee Name]])-FIND(" ",Table1[[#This Row],[Employee Name]]))</f>
        <v>Nair</v>
      </c>
      <c r="D2271" s="23">
        <f>Table1[[#This Row],[Basic Salary]]+Table1[[#This Row],[Bonus]]</f>
        <v>94966</v>
      </c>
      <c r="E2271" s="10">
        <v>61</v>
      </c>
      <c r="F2271" s="46">
        <v>53</v>
      </c>
      <c r="G2271" s="10" t="str" cm="1">
        <f t="array" ref="G2271">_xlfn.IFS(Table1[[#This Row],[Performance Score]]&gt;=80,"Excellent",Table1[[#This Row],[Performance Score]]&gt;=60,"Good",Table1[[#This Row],[Performance Score]]&gt;=40,"Need Improvement")</f>
        <v>Need Improvement</v>
      </c>
      <c r="H2271" s="30">
        <f>Table1[[#This Row],[Bonus]]/Table1[[#This Row],[Basic Salary]]</f>
        <v>0.23310047523826838</v>
      </c>
      <c r="I2271" s="10">
        <f ca="1">DATEDIF(Table1[[#This Row],[Date of Birth]],TODAY(),"y")</f>
        <v>13</v>
      </c>
      <c r="J2271" s="34">
        <v>45635</v>
      </c>
      <c r="K2271" s="33" t="str" cm="1">
        <f t="array" aca="1" ref="K2271" ca="1">_xlfn.IFS(L2271&lt;3,"Junior",L2271&lt;=7,"Mid-Level",L2271&gt;7,"Senior")</f>
        <v>Junior</v>
      </c>
      <c r="L2271" s="46">
        <f ca="1">INT(YEARFRAC(Table1[[#This Row],[Joining Date]],TODAY(),1))</f>
        <v>1</v>
      </c>
      <c r="M2271" s="25" t="str">
        <f t="shared" ca="1" si="35"/>
        <v>No</v>
      </c>
      <c r="N2271" s="26">
        <f>YEAR(Table1[[#This Row],[Joining Date]])</f>
        <v>2024</v>
      </c>
      <c r="O2271" s="46">
        <f>MONTH(Table1[[#This Row],[Joining Date]])</f>
        <v>12</v>
      </c>
      <c r="P2271" s="26">
        <f ca="1">NETWORKDAYS(Table1[[#This Row],[Joining Date]],TODAY())</f>
        <v>406</v>
      </c>
      <c r="Q2271" s="26" t="str">
        <f>LEFT(Table1[[#This Row],[Department]],5)&amp;"-"&amp;RIGHT(Table1[[#This Row],[Employee ID]],3)</f>
        <v>IT-362</v>
      </c>
      <c r="R2271" s="26" t="str">
        <f>LEFT(Table1[[#This Row],[Department]],3)</f>
        <v>IT</v>
      </c>
      <c r="S2271" s="37">
        <f>_xlfn.XLOOKUP(Table1[[#This Row],[City]],Table2[City],Table2[Bonus %])</f>
        <v>7</v>
      </c>
      <c r="U2271" s="48" t="str">
        <v xml:space="preserve">Kavya </v>
      </c>
      <c r="V2271" s="48" t="str">
        <v>Nair</v>
      </c>
    </row>
    <row r="2272" spans="1:22" x14ac:dyDescent="0.35">
      <c r="A2272" s="7" t="s">
        <v>1662</v>
      </c>
      <c r="B2272" s="40" t="str">
        <f>LEFT(Table1[[#This Row],[Employee Name]],FIND(" ",Table1[[#This Row],[Employee Name]]))</f>
        <v xml:space="preserve">Ravi </v>
      </c>
      <c r="C2272" s="40" t="str">
        <f>RIGHT(Table1[[#This Row],[Employee Name]],LEN(Table1[[#This Row],[Employee Name]])-FIND(" ",Table1[[#This Row],[Employee Name]]))</f>
        <v>Teja</v>
      </c>
      <c r="D2272" s="22">
        <f>Table1[[#This Row],[Basic Salary]]+Table1[[#This Row],[Bonus]]</f>
        <v>94951</v>
      </c>
      <c r="E2272" s="8">
        <v>69</v>
      </c>
      <c r="F2272" s="45">
        <v>53</v>
      </c>
      <c r="G2272" s="8" t="str" cm="1">
        <f t="array" ref="G2272">_xlfn.IFS(Table1[[#This Row],[Performance Score]]&gt;=80,"Excellent",Table1[[#This Row],[Performance Score]]&gt;=60,"Good",Table1[[#This Row],[Performance Score]]&gt;=40,"Need Improvement")</f>
        <v>Need Improvement</v>
      </c>
      <c r="H2272" s="29">
        <f>Table1[[#This Row],[Bonus]]/Table1[[#This Row],[Basic Salary]]</f>
        <v>8.0486583672819134E-2</v>
      </c>
      <c r="I2272" s="8">
        <f ca="1">DATEDIF(Table1[[#This Row],[Date of Birth]],TODAY(),"y")</f>
        <v>21</v>
      </c>
      <c r="J2272" s="33">
        <v>44883</v>
      </c>
      <c r="K2272" s="33" t="str" cm="1">
        <f t="array" aca="1" ref="K2272" ca="1">_xlfn.IFS(L2272&lt;3,"Junior",L2272&lt;=7,"Mid-Level",L2272&gt;7,"Senior")</f>
        <v>Mid-Level</v>
      </c>
      <c r="L2272" s="45">
        <f ca="1">INT(YEARFRAC(Table1[[#This Row],[Joining Date]],TODAY(),1))</f>
        <v>3</v>
      </c>
      <c r="M2272" s="25" t="str">
        <f t="shared" ca="1" si="35"/>
        <v>No</v>
      </c>
      <c r="N2272" s="25">
        <f>YEAR(Table1[[#This Row],[Joining Date]])</f>
        <v>2022</v>
      </c>
      <c r="O2272" s="45">
        <f>MONTH(Table1[[#This Row],[Joining Date]])</f>
        <v>11</v>
      </c>
      <c r="P2272" s="25">
        <f ca="1">NETWORKDAYS(Table1[[#This Row],[Joining Date]],TODAY())</f>
        <v>942</v>
      </c>
      <c r="Q2272" s="25" t="str">
        <f>LEFT(Table1[[#This Row],[Department]],5)&amp;"-"&amp;RIGHT(Table1[[#This Row],[Employee ID]],3)</f>
        <v>Sales-606</v>
      </c>
      <c r="R2272" s="25" t="str">
        <f>LEFT(Table1[[#This Row],[Department]],3)</f>
        <v>Sal</v>
      </c>
      <c r="S2272" s="36">
        <f>_xlfn.XLOOKUP(Table1[[#This Row],[City]],Table2[City],Table2[Bonus %])</f>
        <v>5</v>
      </c>
      <c r="U2272" s="48" t="str">
        <v xml:space="preserve">Ravi </v>
      </c>
      <c r="V2272" s="48" t="str">
        <v>Teja</v>
      </c>
    </row>
    <row r="2273" spans="1:22" x14ac:dyDescent="0.35">
      <c r="A2273" s="9" t="s">
        <v>2538</v>
      </c>
      <c r="B2273" s="41" t="str">
        <f>LEFT(Table1[[#This Row],[Employee Name]],FIND(" ",Table1[[#This Row],[Employee Name]]))</f>
        <v xml:space="preserve">Swathi </v>
      </c>
      <c r="C2273" s="41" t="str">
        <f>RIGHT(Table1[[#This Row],[Employee Name]],LEN(Table1[[#This Row],[Employee Name]])-FIND(" ",Table1[[#This Row],[Employee Name]]))</f>
        <v>Ramesh</v>
      </c>
      <c r="D2273" s="23">
        <f>Table1[[#This Row],[Basic Salary]]+Table1[[#This Row],[Bonus]]</f>
        <v>94946</v>
      </c>
      <c r="E2273" s="10">
        <v>87</v>
      </c>
      <c r="F2273" s="46">
        <v>85</v>
      </c>
      <c r="G2273" s="10" t="str" cm="1">
        <f t="array" ref="G2273">_xlfn.IFS(Table1[[#This Row],[Performance Score]]&gt;=80,"Excellent",Table1[[#This Row],[Performance Score]]&gt;=60,"Good",Table1[[#This Row],[Performance Score]]&gt;=40,"Need Improvement")</f>
        <v>Excellent</v>
      </c>
      <c r="H2273" s="30">
        <f>Table1[[#This Row],[Bonus]]/Table1[[#This Row],[Basic Salary]]</f>
        <v>0.41655476979082745</v>
      </c>
      <c r="I2273" s="10">
        <f ca="1">DATEDIF(Table1[[#This Row],[Date of Birth]],TODAY(),"y")</f>
        <v>38</v>
      </c>
      <c r="J2273" s="34">
        <v>44222</v>
      </c>
      <c r="K2273" s="33" t="str" cm="1">
        <f t="array" aca="1" ref="K2273" ca="1">_xlfn.IFS(L2273&lt;3,"Junior",L2273&lt;=7,"Mid-Level",L2273&gt;7,"Senior")</f>
        <v>Mid-Level</v>
      </c>
      <c r="L2273" s="46">
        <f ca="1">INT(YEARFRAC(Table1[[#This Row],[Joining Date]],TODAY(),1))</f>
        <v>5</v>
      </c>
      <c r="M2273" s="25" t="str">
        <f t="shared" ca="1" si="35"/>
        <v>No</v>
      </c>
      <c r="N2273" s="26">
        <f>YEAR(Table1[[#This Row],[Joining Date]])</f>
        <v>2021</v>
      </c>
      <c r="O2273" s="46">
        <f>MONTH(Table1[[#This Row],[Joining Date]])</f>
        <v>1</v>
      </c>
      <c r="P2273" s="26">
        <f ca="1">NETWORKDAYS(Table1[[#This Row],[Joining Date]],TODAY())</f>
        <v>1415</v>
      </c>
      <c r="Q2273" s="26" t="str">
        <f>LEFT(Table1[[#This Row],[Department]],5)&amp;"-"&amp;RIGHT(Table1[[#This Row],[Employee ID]],3)</f>
        <v>Suppo-482</v>
      </c>
      <c r="R2273" s="26" t="str">
        <f>LEFT(Table1[[#This Row],[Department]],3)</f>
        <v>Sup</v>
      </c>
      <c r="S2273" s="37">
        <f>_xlfn.XLOOKUP(Table1[[#This Row],[City]],Table2[City],Table2[Bonus %])</f>
        <v>5</v>
      </c>
      <c r="U2273" s="48" t="str">
        <v xml:space="preserve">Swathi </v>
      </c>
      <c r="V2273" s="48" t="str">
        <v>Ramesh</v>
      </c>
    </row>
    <row r="2274" spans="1:22" x14ac:dyDescent="0.35">
      <c r="A2274" s="7" t="s">
        <v>1620</v>
      </c>
      <c r="B2274" s="40" t="str">
        <f>LEFT(Table1[[#This Row],[Employee Name]],FIND(" ",Table1[[#This Row],[Employee Name]]))</f>
        <v xml:space="preserve">Vikram </v>
      </c>
      <c r="C2274" s="40" t="str">
        <f>RIGHT(Table1[[#This Row],[Employee Name]],LEN(Table1[[#This Row],[Employee Name]])-FIND(" ",Table1[[#This Row],[Employee Name]]))</f>
        <v>Singh</v>
      </c>
      <c r="D2274" s="22">
        <f>Table1[[#This Row],[Basic Salary]]+Table1[[#This Row],[Bonus]]</f>
        <v>94928</v>
      </c>
      <c r="E2274" s="8">
        <v>79</v>
      </c>
      <c r="F2274" s="45">
        <v>88</v>
      </c>
      <c r="G2274" s="8" t="str" cm="1">
        <f t="array" ref="G2274">_xlfn.IFS(Table1[[#This Row],[Performance Score]]&gt;=80,"Excellent",Table1[[#This Row],[Performance Score]]&gt;=60,"Good",Table1[[#This Row],[Performance Score]]&gt;=40,"Need Improvement")</f>
        <v>Excellent</v>
      </c>
      <c r="H2274" s="29">
        <f>Table1[[#This Row],[Bonus]]/Table1[[#This Row],[Basic Salary]]</f>
        <v>0.29058922696250372</v>
      </c>
      <c r="I2274" s="8">
        <f ca="1">DATEDIF(Table1[[#This Row],[Date of Birth]],TODAY(),"y")</f>
        <v>24</v>
      </c>
      <c r="J2274" s="33">
        <v>45045</v>
      </c>
      <c r="K2274" s="33" t="str" cm="1">
        <f t="array" aca="1" ref="K2274" ca="1">_xlfn.IFS(L2274&lt;3,"Junior",L2274&lt;=7,"Mid-Level",L2274&gt;7,"Senior")</f>
        <v>Mid-Level</v>
      </c>
      <c r="L2274" s="45">
        <f ca="1">INT(YEARFRAC(Table1[[#This Row],[Joining Date]],TODAY(),1))</f>
        <v>3</v>
      </c>
      <c r="M2274" s="25" t="str">
        <f t="shared" ca="1" si="35"/>
        <v>No</v>
      </c>
      <c r="N2274" s="25">
        <f>YEAR(Table1[[#This Row],[Joining Date]])</f>
        <v>2023</v>
      </c>
      <c r="O2274" s="45">
        <f>MONTH(Table1[[#This Row],[Joining Date]])</f>
        <v>4</v>
      </c>
      <c r="P2274" s="25">
        <f ca="1">NETWORKDAYS(Table1[[#This Row],[Joining Date]],TODAY())</f>
        <v>826</v>
      </c>
      <c r="Q2274" s="25" t="str">
        <f>LEFT(Table1[[#This Row],[Department]],5)&amp;"-"&amp;RIGHT(Table1[[#This Row],[Employee ID]],3)</f>
        <v>IT-564</v>
      </c>
      <c r="R2274" s="25" t="str">
        <f>LEFT(Table1[[#This Row],[Department]],3)</f>
        <v>IT</v>
      </c>
      <c r="S2274" s="36">
        <f>_xlfn.XLOOKUP(Table1[[#This Row],[City]],Table2[City],Table2[Bonus %])</f>
        <v>8</v>
      </c>
      <c r="U2274" s="48" t="str">
        <v xml:space="preserve">Vikram </v>
      </c>
      <c r="V2274" s="48" t="str">
        <v>Singh</v>
      </c>
    </row>
    <row r="2275" spans="1:22" x14ac:dyDescent="0.35">
      <c r="A2275" s="9" t="s">
        <v>2392</v>
      </c>
      <c r="B2275" s="41" t="str">
        <f>LEFT(Table1[[#This Row],[Employee Name]],FIND(" ",Table1[[#This Row],[Employee Name]]))</f>
        <v xml:space="preserve">Rahul </v>
      </c>
      <c r="C2275" s="41" t="str">
        <f>RIGHT(Table1[[#This Row],[Employee Name]],LEN(Table1[[#This Row],[Employee Name]])-FIND(" ",Table1[[#This Row],[Employee Name]]))</f>
        <v>Verma</v>
      </c>
      <c r="D2275" s="23">
        <f>Table1[[#This Row],[Basic Salary]]+Table1[[#This Row],[Bonus]]</f>
        <v>94921</v>
      </c>
      <c r="E2275" s="10">
        <v>60</v>
      </c>
      <c r="F2275" s="46">
        <v>57</v>
      </c>
      <c r="G2275" s="10" t="str" cm="1">
        <f t="array" ref="G2275">_xlfn.IFS(Table1[[#This Row],[Performance Score]]&gt;=80,"Excellent",Table1[[#This Row],[Performance Score]]&gt;=60,"Good",Table1[[#This Row],[Performance Score]]&gt;=40,"Need Improvement")</f>
        <v>Need Improvement</v>
      </c>
      <c r="H2275" s="30">
        <f>Table1[[#This Row],[Bonus]]/Table1[[#This Row],[Basic Salary]]</f>
        <v>0.10977178132161063</v>
      </c>
      <c r="I2275" s="10">
        <f ca="1">DATEDIF(Table1[[#This Row],[Date of Birth]],TODAY(),"y")</f>
        <v>26</v>
      </c>
      <c r="J2275" s="34">
        <v>43463</v>
      </c>
      <c r="K2275" s="33" t="str" cm="1">
        <f t="array" aca="1" ref="K2275" ca="1">_xlfn.IFS(L2275&lt;3,"Junior",L2275&lt;=7,"Mid-Level",L2275&gt;7,"Senior")</f>
        <v>Mid-Level</v>
      </c>
      <c r="L2275" s="46">
        <f ca="1">INT(YEARFRAC(Table1[[#This Row],[Joining Date]],TODAY(),1))</f>
        <v>7</v>
      </c>
      <c r="M2275" s="25" t="str">
        <f t="shared" ca="1" si="35"/>
        <v>Yes</v>
      </c>
      <c r="N2275" s="26">
        <f>YEAR(Table1[[#This Row],[Joining Date]])</f>
        <v>2018</v>
      </c>
      <c r="O2275" s="46">
        <f>MONTH(Table1[[#This Row],[Joining Date]])</f>
        <v>12</v>
      </c>
      <c r="P2275" s="26">
        <f ca="1">NETWORKDAYS(Table1[[#This Row],[Joining Date]],TODAY())</f>
        <v>1956</v>
      </c>
      <c r="Q2275" s="26" t="str">
        <f>LEFT(Table1[[#This Row],[Department]],5)&amp;"-"&amp;RIGHT(Table1[[#This Row],[Employee ID]],3)</f>
        <v>Marke-336</v>
      </c>
      <c r="R2275" s="26" t="str">
        <f>LEFT(Table1[[#This Row],[Department]],3)</f>
        <v>Mar</v>
      </c>
      <c r="S2275" s="37">
        <f>_xlfn.XLOOKUP(Table1[[#This Row],[City]],Table2[City],Table2[Bonus %])</f>
        <v>5</v>
      </c>
      <c r="U2275" s="48" t="str">
        <v xml:space="preserve">Rahul </v>
      </c>
      <c r="V2275" s="48" t="str">
        <v>Verma</v>
      </c>
    </row>
    <row r="2276" spans="1:22" x14ac:dyDescent="0.35">
      <c r="A2276" s="7" t="s">
        <v>1959</v>
      </c>
      <c r="B2276" s="40" t="str">
        <f>LEFT(Table1[[#This Row],[Employee Name]],FIND(" ",Table1[[#This Row],[Employee Name]]))</f>
        <v xml:space="preserve">Nisha </v>
      </c>
      <c r="C2276" s="40" t="str">
        <f>RIGHT(Table1[[#This Row],[Employee Name]],LEN(Table1[[#This Row],[Employee Name]])-FIND(" ",Table1[[#This Row],[Employee Name]]))</f>
        <v>Kapoor</v>
      </c>
      <c r="D2276" s="22">
        <f>Table1[[#This Row],[Basic Salary]]+Table1[[#This Row],[Bonus]]</f>
        <v>94895</v>
      </c>
      <c r="E2276" s="8">
        <v>70</v>
      </c>
      <c r="F2276" s="45">
        <v>98</v>
      </c>
      <c r="G2276" s="8" t="str" cm="1">
        <f t="array" ref="G2276">_xlfn.IFS(Table1[[#This Row],[Performance Score]]&gt;=80,"Excellent",Table1[[#This Row],[Performance Score]]&gt;=60,"Good",Table1[[#This Row],[Performance Score]]&gt;=40,"Need Improvement")</f>
        <v>Excellent</v>
      </c>
      <c r="H2276" s="29">
        <f>Table1[[#This Row],[Bonus]]/Table1[[#This Row],[Basic Salary]]</f>
        <v>0.299753458430352</v>
      </c>
      <c r="I2276" s="8">
        <f ca="1">DATEDIF(Table1[[#This Row],[Date of Birth]],TODAY(),"y")</f>
        <v>40</v>
      </c>
      <c r="J2276" s="33">
        <v>42031</v>
      </c>
      <c r="K2276" s="33" t="str" cm="1">
        <f t="array" aca="1" ref="K2276" ca="1">_xlfn.IFS(L2276&lt;3,"Junior",L2276&lt;=7,"Mid-Level",L2276&gt;7,"Senior")</f>
        <v>Senior</v>
      </c>
      <c r="L2276" s="45">
        <f ca="1">INT(YEARFRAC(Table1[[#This Row],[Joining Date]],TODAY(),1))</f>
        <v>11</v>
      </c>
      <c r="M2276" s="25" t="str">
        <f t="shared" ca="1" si="35"/>
        <v>Yes</v>
      </c>
      <c r="N2276" s="25">
        <f>YEAR(Table1[[#This Row],[Joining Date]])</f>
        <v>2015</v>
      </c>
      <c r="O2276" s="45">
        <f>MONTH(Table1[[#This Row],[Joining Date]])</f>
        <v>1</v>
      </c>
      <c r="P2276" s="25">
        <f ca="1">NETWORKDAYS(Table1[[#This Row],[Joining Date]],TODAY())</f>
        <v>2980</v>
      </c>
      <c r="Q2276" s="25" t="str">
        <f>LEFT(Table1[[#This Row],[Department]],5)&amp;"-"&amp;RIGHT(Table1[[#This Row],[Employee ID]],3)</f>
        <v>Finan-903</v>
      </c>
      <c r="R2276" s="25" t="str">
        <f>LEFT(Table1[[#This Row],[Department]],3)</f>
        <v>Fin</v>
      </c>
      <c r="S2276" s="36">
        <f>_xlfn.XLOOKUP(Table1[[#This Row],[City]],Table2[City],Table2[Bonus %])</f>
        <v>6</v>
      </c>
      <c r="U2276" s="48" t="str">
        <v xml:space="preserve">Nisha </v>
      </c>
      <c r="V2276" s="48" t="str">
        <v>Kapoor</v>
      </c>
    </row>
    <row r="2277" spans="1:22" x14ac:dyDescent="0.35">
      <c r="A2277" s="9" t="s">
        <v>2304</v>
      </c>
      <c r="B2277" s="41" t="str">
        <f>LEFT(Table1[[#This Row],[Employee Name]],FIND(" ",Table1[[#This Row],[Employee Name]]))</f>
        <v xml:space="preserve">Rohan </v>
      </c>
      <c r="C2277" s="41" t="str">
        <f>RIGHT(Table1[[#This Row],[Employee Name]],LEN(Table1[[#This Row],[Employee Name]])-FIND(" ",Table1[[#This Row],[Employee Name]]))</f>
        <v>Gupta</v>
      </c>
      <c r="D2277" s="23">
        <f>Table1[[#This Row],[Basic Salary]]+Table1[[#This Row],[Bonus]]</f>
        <v>94876</v>
      </c>
      <c r="E2277" s="10">
        <v>67</v>
      </c>
      <c r="F2277" s="46">
        <v>96</v>
      </c>
      <c r="G2277" s="10" t="str" cm="1">
        <f t="array" ref="G2277">_xlfn.IFS(Table1[[#This Row],[Performance Score]]&gt;=80,"Excellent",Table1[[#This Row],[Performance Score]]&gt;=60,"Good",Table1[[#This Row],[Performance Score]]&gt;=40,"Need Improvement")</f>
        <v>Excellent</v>
      </c>
      <c r="H2277" s="30">
        <f>Table1[[#This Row],[Bonus]]/Table1[[#This Row],[Basic Salary]]</f>
        <v>0.37364085190172147</v>
      </c>
      <c r="I2277" s="10">
        <f ca="1">DATEDIF(Table1[[#This Row],[Date of Birth]],TODAY(),"y")</f>
        <v>23</v>
      </c>
      <c r="J2277" s="34">
        <v>42346</v>
      </c>
      <c r="K2277" s="33" t="str" cm="1">
        <f t="array" aca="1" ref="K2277" ca="1">_xlfn.IFS(L2277&lt;3,"Junior",L2277&lt;=7,"Mid-Level",L2277&gt;7,"Senior")</f>
        <v>Senior</v>
      </c>
      <c r="L2277" s="46">
        <f ca="1">INT(YEARFRAC(Table1[[#This Row],[Joining Date]],TODAY(),1))</f>
        <v>10</v>
      </c>
      <c r="M2277" s="25" t="str">
        <f t="shared" ca="1" si="35"/>
        <v>Yes</v>
      </c>
      <c r="N2277" s="26">
        <f>YEAR(Table1[[#This Row],[Joining Date]])</f>
        <v>2015</v>
      </c>
      <c r="O2277" s="46">
        <f>MONTH(Table1[[#This Row],[Joining Date]])</f>
        <v>12</v>
      </c>
      <c r="P2277" s="26">
        <f ca="1">NETWORKDAYS(Table1[[#This Row],[Joining Date]],TODAY())</f>
        <v>2755</v>
      </c>
      <c r="Q2277" s="26" t="str">
        <f>LEFT(Table1[[#This Row],[Department]],5)&amp;"-"&amp;RIGHT(Table1[[#This Row],[Employee ID]],3)</f>
        <v>IT-248</v>
      </c>
      <c r="R2277" s="26" t="str">
        <f>LEFT(Table1[[#This Row],[Department]],3)</f>
        <v>IT</v>
      </c>
      <c r="S2277" s="37">
        <f>_xlfn.XLOOKUP(Table1[[#This Row],[City]],Table2[City],Table2[Bonus %])</f>
        <v>6</v>
      </c>
      <c r="U2277" s="48" t="str">
        <v xml:space="preserve">Rohan </v>
      </c>
      <c r="V2277" s="48" t="str">
        <v>Gupta</v>
      </c>
    </row>
    <row r="2278" spans="1:22" x14ac:dyDescent="0.35">
      <c r="A2278" s="7" t="s">
        <v>4778</v>
      </c>
      <c r="B2278" s="40" t="str">
        <f>LEFT(Table1[[#This Row],[Employee Name]],FIND(" ",Table1[[#This Row],[Employee Name]]))</f>
        <v xml:space="preserve">Gayathri </v>
      </c>
      <c r="C2278" s="40" t="str">
        <f>RIGHT(Table1[[#This Row],[Employee Name]],LEN(Table1[[#This Row],[Employee Name]])-FIND(" ",Table1[[#This Row],[Employee Name]]))</f>
        <v>Iyer</v>
      </c>
      <c r="D2278" s="22">
        <f>Table1[[#This Row],[Basic Salary]]+Table1[[#This Row],[Bonus]]</f>
        <v>94873</v>
      </c>
      <c r="E2278" s="8">
        <v>71</v>
      </c>
      <c r="F2278" s="45">
        <v>62</v>
      </c>
      <c r="G2278" s="8" t="str" cm="1">
        <f t="array" ref="G2278">_xlfn.IFS(Table1[[#This Row],[Performance Score]]&gt;=80,"Excellent",Table1[[#This Row],[Performance Score]]&gt;=60,"Good",Table1[[#This Row],[Performance Score]]&gt;=40,"Need Improvement")</f>
        <v>Good</v>
      </c>
      <c r="H2278" s="29">
        <f>Table1[[#This Row],[Bonus]]/Table1[[#This Row],[Basic Salary]]</f>
        <v>0.35589029740892658</v>
      </c>
      <c r="I2278" s="8">
        <f ca="1">DATEDIF(Table1[[#This Row],[Date of Birth]],TODAY(),"y")</f>
        <v>38</v>
      </c>
      <c r="J2278" s="33">
        <v>43933</v>
      </c>
      <c r="K2278" s="33" t="str" cm="1">
        <f t="array" aca="1" ref="K2278" ca="1">_xlfn.IFS(L2278&lt;3,"Junior",L2278&lt;=7,"Mid-Level",L2278&gt;7,"Senior")</f>
        <v>Mid-Level</v>
      </c>
      <c r="L2278" s="45">
        <f ca="1">INT(YEARFRAC(Table1[[#This Row],[Joining Date]],TODAY(),1))</f>
        <v>6</v>
      </c>
      <c r="M2278" s="25" t="str">
        <f t="shared" ca="1" si="35"/>
        <v>Yes</v>
      </c>
      <c r="N2278" s="25">
        <f>YEAR(Table1[[#This Row],[Joining Date]])</f>
        <v>2020</v>
      </c>
      <c r="O2278" s="45">
        <f>MONTH(Table1[[#This Row],[Joining Date]])</f>
        <v>4</v>
      </c>
      <c r="P2278" s="25">
        <f ca="1">NETWORKDAYS(Table1[[#This Row],[Joining Date]],TODAY())</f>
        <v>1621</v>
      </c>
      <c r="Q2278" s="25" t="str">
        <f>LEFT(Table1[[#This Row],[Department]],5)&amp;"-"&amp;RIGHT(Table1[[#This Row],[Employee ID]],3)</f>
        <v>HR-722</v>
      </c>
      <c r="R2278" s="25" t="str">
        <f>LEFT(Table1[[#This Row],[Department]],3)</f>
        <v>HR</v>
      </c>
      <c r="S2278" s="36">
        <f>_xlfn.XLOOKUP(Table1[[#This Row],[City]],Table2[City],Table2[Bonus %])</f>
        <v>5</v>
      </c>
      <c r="U2278" s="48" t="str">
        <v xml:space="preserve">Gayathri </v>
      </c>
      <c r="V2278" s="48" t="str">
        <v>Iyer</v>
      </c>
    </row>
    <row r="2279" spans="1:22" x14ac:dyDescent="0.35">
      <c r="A2279" s="9" t="s">
        <v>261</v>
      </c>
      <c r="B2279" s="41" t="str">
        <f>LEFT(Table1[[#This Row],[Employee Name]],FIND(" ",Table1[[#This Row],[Employee Name]]))</f>
        <v xml:space="preserve">Sneha </v>
      </c>
      <c r="C2279" s="41" t="str">
        <f>RIGHT(Table1[[#This Row],[Employee Name]],LEN(Table1[[#This Row],[Employee Name]])-FIND(" ",Table1[[#This Row],[Employee Name]]))</f>
        <v>Iyer</v>
      </c>
      <c r="D2279" s="23">
        <f>Table1[[#This Row],[Basic Salary]]+Table1[[#This Row],[Bonus]]</f>
        <v>94846</v>
      </c>
      <c r="E2279" s="10">
        <v>62</v>
      </c>
      <c r="F2279" s="46">
        <v>65</v>
      </c>
      <c r="G2279" s="10" t="str" cm="1">
        <f t="array" ref="G2279">_xlfn.IFS(Table1[[#This Row],[Performance Score]]&gt;=80,"Excellent",Table1[[#This Row],[Performance Score]]&gt;=60,"Good",Table1[[#This Row],[Performance Score]]&gt;=40,"Need Improvement")</f>
        <v>Good</v>
      </c>
      <c r="H2279" s="30">
        <f>Table1[[#This Row],[Bonus]]/Table1[[#This Row],[Basic Salary]]</f>
        <v>0.21823903410185602</v>
      </c>
      <c r="I2279" s="10">
        <f ca="1">DATEDIF(Table1[[#This Row],[Date of Birth]],TODAY(),"y")</f>
        <v>30</v>
      </c>
      <c r="J2279" s="34">
        <v>44984</v>
      </c>
      <c r="K2279" s="33" t="str" cm="1">
        <f t="array" aca="1" ref="K2279" ca="1">_xlfn.IFS(L2279&lt;3,"Junior",L2279&lt;=7,"Mid-Level",L2279&gt;7,"Senior")</f>
        <v>Mid-Level</v>
      </c>
      <c r="L2279" s="46">
        <f ca="1">INT(YEARFRAC(Table1[[#This Row],[Joining Date]],TODAY(),1))</f>
        <v>3</v>
      </c>
      <c r="M2279" s="25" t="str">
        <f t="shared" ca="1" si="35"/>
        <v>No</v>
      </c>
      <c r="N2279" s="26">
        <f>YEAR(Table1[[#This Row],[Joining Date]])</f>
        <v>2023</v>
      </c>
      <c r="O2279" s="46">
        <f>MONTH(Table1[[#This Row],[Joining Date]])</f>
        <v>2</v>
      </c>
      <c r="P2279" s="26">
        <f ca="1">NETWORKDAYS(Table1[[#This Row],[Joining Date]],TODAY())</f>
        <v>871</v>
      </c>
      <c r="Q2279" s="26" t="str">
        <f>LEFT(Table1[[#This Row],[Department]],5)&amp;"-"&amp;RIGHT(Table1[[#This Row],[Employee ID]],3)</f>
        <v>Finan-205</v>
      </c>
      <c r="R2279" s="26" t="str">
        <f>LEFT(Table1[[#This Row],[Department]],3)</f>
        <v>Fin</v>
      </c>
      <c r="S2279" s="37">
        <f>_xlfn.XLOOKUP(Table1[[#This Row],[City]],Table2[City],Table2[Bonus %])</f>
        <v>5</v>
      </c>
      <c r="U2279" s="48" t="str">
        <v xml:space="preserve">Sneha </v>
      </c>
      <c r="V2279" s="48" t="str">
        <v>Iyer</v>
      </c>
    </row>
    <row r="2280" spans="1:22" x14ac:dyDescent="0.35">
      <c r="A2280" s="7" t="s">
        <v>47</v>
      </c>
      <c r="B2280" s="40" t="str">
        <f>LEFT(Table1[[#This Row],[Employee Name]],FIND(" ",Table1[[#This Row],[Employee Name]]))</f>
        <v xml:space="preserve">Aditya </v>
      </c>
      <c r="C2280" s="40" t="str">
        <f>RIGHT(Table1[[#This Row],[Employee Name]],LEN(Table1[[#This Row],[Employee Name]])-FIND(" ",Table1[[#This Row],[Employee Name]]))</f>
        <v>Kapoor</v>
      </c>
      <c r="D2280" s="22">
        <f>Table1[[#This Row],[Basic Salary]]+Table1[[#This Row],[Bonus]]</f>
        <v>94823</v>
      </c>
      <c r="E2280" s="8">
        <v>76</v>
      </c>
      <c r="F2280" s="45">
        <v>48</v>
      </c>
      <c r="G2280" s="8" t="str" cm="1">
        <f t="array" ref="G2280">_xlfn.IFS(Table1[[#This Row],[Performance Score]]&gt;=80,"Excellent",Table1[[#This Row],[Performance Score]]&gt;=60,"Good",Table1[[#This Row],[Performance Score]]&gt;=40,"Need Improvement")</f>
        <v>Need Improvement</v>
      </c>
      <c r="H2280" s="29">
        <f>Table1[[#This Row],[Bonus]]/Table1[[#This Row],[Basic Salary]]</f>
        <v>0.11370416480702826</v>
      </c>
      <c r="I2280" s="8">
        <f ca="1">DATEDIF(Table1[[#This Row],[Date of Birth]],TODAY(),"y")</f>
        <v>17</v>
      </c>
      <c r="J2280" s="33">
        <v>43625</v>
      </c>
      <c r="K2280" s="33" t="str" cm="1">
        <f t="array" aca="1" ref="K2280" ca="1">_xlfn.IFS(L2280&lt;3,"Junior",L2280&lt;=7,"Mid-Level",L2280&gt;7,"Senior")</f>
        <v>Mid-Level</v>
      </c>
      <c r="L2280" s="45">
        <f ca="1">INT(YEARFRAC(Table1[[#This Row],[Joining Date]],TODAY(),1))</f>
        <v>7</v>
      </c>
      <c r="M2280" s="25" t="str">
        <f t="shared" ca="1" si="35"/>
        <v>Yes</v>
      </c>
      <c r="N2280" s="25">
        <f>YEAR(Table1[[#This Row],[Joining Date]])</f>
        <v>2019</v>
      </c>
      <c r="O2280" s="45">
        <f>MONTH(Table1[[#This Row],[Joining Date]])</f>
        <v>6</v>
      </c>
      <c r="P2280" s="25">
        <f ca="1">NETWORKDAYS(Table1[[#This Row],[Joining Date]],TODAY())</f>
        <v>1841</v>
      </c>
      <c r="Q2280" s="25" t="str">
        <f>LEFT(Table1[[#This Row],[Department]],5)&amp;"-"&amp;RIGHT(Table1[[#This Row],[Employee ID]],3)</f>
        <v>Marke-010</v>
      </c>
      <c r="R2280" s="25" t="str">
        <f>LEFT(Table1[[#This Row],[Department]],3)</f>
        <v>Mar</v>
      </c>
      <c r="S2280" s="36">
        <f>_xlfn.XLOOKUP(Table1[[#This Row],[City]],Table2[City],Table2[Bonus %])</f>
        <v>7</v>
      </c>
      <c r="U2280" s="48" t="str">
        <v xml:space="preserve">Aditya </v>
      </c>
      <c r="V2280" s="48" t="str">
        <v>Kapoor</v>
      </c>
    </row>
    <row r="2281" spans="1:22" x14ac:dyDescent="0.35">
      <c r="A2281" s="9" t="s">
        <v>2890</v>
      </c>
      <c r="B2281" s="41" t="str">
        <f>LEFT(Table1[[#This Row],[Employee Name]],FIND(" ",Table1[[#This Row],[Employee Name]]))</f>
        <v xml:space="preserve">Ananya </v>
      </c>
      <c r="C2281" s="41" t="str">
        <f>RIGHT(Table1[[#This Row],[Employee Name]],LEN(Table1[[#This Row],[Employee Name]])-FIND(" ",Table1[[#This Row],[Employee Name]]))</f>
        <v>Rao</v>
      </c>
      <c r="D2281" s="23">
        <f>Table1[[#This Row],[Basic Salary]]+Table1[[#This Row],[Bonus]]</f>
        <v>94806</v>
      </c>
      <c r="E2281" s="10">
        <v>100</v>
      </c>
      <c r="F2281" s="46">
        <v>72</v>
      </c>
      <c r="G2281" s="10" t="str" cm="1">
        <f t="array" ref="G2281">_xlfn.IFS(Table1[[#This Row],[Performance Score]]&gt;=80,"Excellent",Table1[[#This Row],[Performance Score]]&gt;=60,"Good",Table1[[#This Row],[Performance Score]]&gt;=40,"Need Improvement")</f>
        <v>Good</v>
      </c>
      <c r="H2281" s="30">
        <f>Table1[[#This Row],[Bonus]]/Table1[[#This Row],[Basic Salary]]</f>
        <v>0.35120574653668546</v>
      </c>
      <c r="I2281" s="10">
        <f ca="1">DATEDIF(Table1[[#This Row],[Date of Birth]],TODAY(),"y")</f>
        <v>26</v>
      </c>
      <c r="J2281" s="34">
        <v>43068</v>
      </c>
      <c r="K2281" s="33" t="str" cm="1">
        <f t="array" aca="1" ref="K2281" ca="1">_xlfn.IFS(L2281&lt;3,"Junior",L2281&lt;=7,"Mid-Level",L2281&gt;7,"Senior")</f>
        <v>Senior</v>
      </c>
      <c r="L2281" s="46">
        <f ca="1">INT(YEARFRAC(Table1[[#This Row],[Joining Date]],TODAY(),1))</f>
        <v>8</v>
      </c>
      <c r="M2281" s="25" t="str">
        <f t="shared" ca="1" si="35"/>
        <v>Yes</v>
      </c>
      <c r="N2281" s="26">
        <f>YEAR(Table1[[#This Row],[Joining Date]])</f>
        <v>2017</v>
      </c>
      <c r="O2281" s="46">
        <f>MONTH(Table1[[#This Row],[Joining Date]])</f>
        <v>11</v>
      </c>
      <c r="P2281" s="26">
        <f ca="1">NETWORKDAYS(Table1[[#This Row],[Joining Date]],TODAY())</f>
        <v>2239</v>
      </c>
      <c r="Q2281" s="26" t="str">
        <f>LEFT(Table1[[#This Row],[Department]],5)&amp;"-"&amp;RIGHT(Table1[[#This Row],[Employee ID]],3)</f>
        <v>Finan-834</v>
      </c>
      <c r="R2281" s="26" t="str">
        <f>LEFT(Table1[[#This Row],[Department]],3)</f>
        <v>Fin</v>
      </c>
      <c r="S2281" s="37">
        <f>_xlfn.XLOOKUP(Table1[[#This Row],[City]],Table2[City],Table2[Bonus %])</f>
        <v>5</v>
      </c>
      <c r="U2281" s="48" t="str">
        <v xml:space="preserve">Ananya </v>
      </c>
      <c r="V2281" s="48" t="str">
        <v>Rao</v>
      </c>
    </row>
    <row r="2282" spans="1:22" x14ac:dyDescent="0.35">
      <c r="A2282" s="7" t="s">
        <v>3672</v>
      </c>
      <c r="B2282" s="40" t="str">
        <f>LEFT(Table1[[#This Row],[Employee Name]],FIND(" ",Table1[[#This Row],[Employee Name]]))</f>
        <v xml:space="preserve">Karan </v>
      </c>
      <c r="C2282" s="40" t="str">
        <f>RIGHT(Table1[[#This Row],[Employee Name]],LEN(Table1[[#This Row],[Employee Name]])-FIND(" ",Table1[[#This Row],[Employee Name]]))</f>
        <v>Malhotra</v>
      </c>
      <c r="D2282" s="22">
        <f>Table1[[#This Row],[Basic Salary]]+Table1[[#This Row],[Bonus]]</f>
        <v>94806</v>
      </c>
      <c r="E2282" s="8">
        <v>79</v>
      </c>
      <c r="F2282" s="45">
        <v>93</v>
      </c>
      <c r="G2282" s="8" t="str" cm="1">
        <f t="array" ref="G2282">_xlfn.IFS(Table1[[#This Row],[Performance Score]]&gt;=80,"Excellent",Table1[[#This Row],[Performance Score]]&gt;=60,"Good",Table1[[#This Row],[Performance Score]]&gt;=40,"Need Improvement")</f>
        <v>Excellent</v>
      </c>
      <c r="H2282" s="29">
        <f>Table1[[#This Row],[Bonus]]/Table1[[#This Row],[Basic Salary]]</f>
        <v>9.3003147373153947E-2</v>
      </c>
      <c r="I2282" s="8">
        <f ca="1">DATEDIF(Table1[[#This Row],[Date of Birth]],TODAY(),"y")</f>
        <v>27</v>
      </c>
      <c r="J2282" s="33">
        <v>44029</v>
      </c>
      <c r="K2282" s="33" t="str" cm="1">
        <f t="array" aca="1" ref="K2282" ca="1">_xlfn.IFS(L2282&lt;3,"Junior",L2282&lt;=7,"Mid-Level",L2282&gt;7,"Senior")</f>
        <v>Mid-Level</v>
      </c>
      <c r="L2282" s="45">
        <f ca="1">INT(YEARFRAC(Table1[[#This Row],[Joining Date]],TODAY(),1))</f>
        <v>5</v>
      </c>
      <c r="M2282" s="25" t="str">
        <f t="shared" ca="1" si="35"/>
        <v>No</v>
      </c>
      <c r="N2282" s="25">
        <f>YEAR(Table1[[#This Row],[Joining Date]])</f>
        <v>2020</v>
      </c>
      <c r="O2282" s="45">
        <f>MONTH(Table1[[#This Row],[Joining Date]])</f>
        <v>7</v>
      </c>
      <c r="P2282" s="25">
        <f ca="1">NETWORKDAYS(Table1[[#This Row],[Joining Date]],TODAY())</f>
        <v>1552</v>
      </c>
      <c r="Q2282" s="25" t="str">
        <f>LEFT(Table1[[#This Row],[Department]],5)&amp;"-"&amp;RIGHT(Table1[[#This Row],[Employee ID]],3)</f>
        <v>Finan-616</v>
      </c>
      <c r="R2282" s="25" t="str">
        <f>LEFT(Table1[[#This Row],[Department]],3)</f>
        <v>Fin</v>
      </c>
      <c r="S2282" s="36">
        <f>_xlfn.XLOOKUP(Table1[[#This Row],[City]],Table2[City],Table2[Bonus %])</f>
        <v>4</v>
      </c>
      <c r="U2282" s="48" t="str">
        <v xml:space="preserve">Karan </v>
      </c>
      <c r="V2282" s="48" t="str">
        <v>Malhotra</v>
      </c>
    </row>
    <row r="2283" spans="1:22" x14ac:dyDescent="0.35">
      <c r="A2283" s="9" t="s">
        <v>159</v>
      </c>
      <c r="B2283" s="41" t="str">
        <f>LEFT(Table1[[#This Row],[Employee Name]],FIND(" ",Table1[[#This Row],[Employee Name]]))</f>
        <v xml:space="preserve">Neha </v>
      </c>
      <c r="C2283" s="41" t="str">
        <f>RIGHT(Table1[[#This Row],[Employee Name]],LEN(Table1[[#This Row],[Employee Name]])-FIND(" ",Table1[[#This Row],[Employee Name]]))</f>
        <v>Kulkarni</v>
      </c>
      <c r="D2283" s="23">
        <f>Table1[[#This Row],[Basic Salary]]+Table1[[#This Row],[Bonus]]</f>
        <v>94797</v>
      </c>
      <c r="E2283" s="10">
        <v>85</v>
      </c>
      <c r="F2283" s="46">
        <v>81</v>
      </c>
      <c r="G2283" s="10" t="str" cm="1">
        <f t="array" ref="G2283">_xlfn.IFS(Table1[[#This Row],[Performance Score]]&gt;=80,"Excellent",Table1[[#This Row],[Performance Score]]&gt;=60,"Good",Table1[[#This Row],[Performance Score]]&gt;=40,"Need Improvement")</f>
        <v>Excellent</v>
      </c>
      <c r="H2283" s="30">
        <f>Table1[[#This Row],[Bonus]]/Table1[[#This Row],[Basic Salary]]</f>
        <v>0.36644324324324323</v>
      </c>
      <c r="I2283" s="10">
        <f ca="1">DATEDIF(Table1[[#This Row],[Date of Birth]],TODAY(),"y")</f>
        <v>34</v>
      </c>
      <c r="J2283" s="34">
        <v>45206</v>
      </c>
      <c r="K2283" s="33" t="str" cm="1">
        <f t="array" aca="1" ref="K2283" ca="1">_xlfn.IFS(L2283&lt;3,"Junior",L2283&lt;=7,"Mid-Level",L2283&gt;7,"Senior")</f>
        <v>Junior</v>
      </c>
      <c r="L2283" s="46">
        <f ca="1">INT(YEARFRAC(Table1[[#This Row],[Joining Date]],TODAY(),1))</f>
        <v>2</v>
      </c>
      <c r="M2283" s="25" t="str">
        <f t="shared" ca="1" si="35"/>
        <v>No</v>
      </c>
      <c r="N2283" s="26">
        <f>YEAR(Table1[[#This Row],[Joining Date]])</f>
        <v>2023</v>
      </c>
      <c r="O2283" s="46">
        <f>MONTH(Table1[[#This Row],[Joining Date]])</f>
        <v>10</v>
      </c>
      <c r="P2283" s="26">
        <f ca="1">NETWORKDAYS(Table1[[#This Row],[Joining Date]],TODAY())</f>
        <v>711</v>
      </c>
      <c r="Q2283" s="26" t="str">
        <f>LEFT(Table1[[#This Row],[Department]],5)&amp;"-"&amp;RIGHT(Table1[[#This Row],[Employee ID]],3)</f>
        <v>HR-103</v>
      </c>
      <c r="R2283" s="26" t="str">
        <f>LEFT(Table1[[#This Row],[Department]],3)</f>
        <v>HR</v>
      </c>
      <c r="S2283" s="37">
        <f>_xlfn.XLOOKUP(Table1[[#This Row],[City]],Table2[City],Table2[Bonus %])</f>
        <v>5</v>
      </c>
      <c r="U2283" s="48" t="str">
        <v xml:space="preserve">Neha </v>
      </c>
      <c r="V2283" s="48" t="str">
        <v>Kulkarni</v>
      </c>
    </row>
    <row r="2284" spans="1:22" x14ac:dyDescent="0.35">
      <c r="A2284" s="7" t="s">
        <v>4822</v>
      </c>
      <c r="B2284" s="40" t="str">
        <f>LEFT(Table1[[#This Row],[Employee Name]],FIND(" ",Table1[[#This Row],[Employee Name]]))</f>
        <v xml:space="preserve">Krishna </v>
      </c>
      <c r="C2284" s="40" t="str">
        <f>RIGHT(Table1[[#This Row],[Employee Name]],LEN(Table1[[#This Row],[Employee Name]])-FIND(" ",Table1[[#This Row],[Employee Name]]))</f>
        <v>Chaitanya</v>
      </c>
      <c r="D2284" s="22">
        <f>Table1[[#This Row],[Basic Salary]]+Table1[[#This Row],[Bonus]]</f>
        <v>94777</v>
      </c>
      <c r="E2284" s="8">
        <v>66</v>
      </c>
      <c r="F2284" s="45">
        <v>83</v>
      </c>
      <c r="G2284" s="8" t="str" cm="1">
        <f t="array" ref="G2284">_xlfn.IFS(Table1[[#This Row],[Performance Score]]&gt;=80,"Excellent",Table1[[#This Row],[Performance Score]]&gt;=60,"Good",Table1[[#This Row],[Performance Score]]&gt;=40,"Need Improvement")</f>
        <v>Excellent</v>
      </c>
      <c r="H2284" s="29">
        <f>Table1[[#This Row],[Bonus]]/Table1[[#This Row],[Basic Salary]]</f>
        <v>0.24206484418001206</v>
      </c>
      <c r="I2284" s="8">
        <f ca="1">DATEDIF(Table1[[#This Row],[Date of Birth]],TODAY(),"y")</f>
        <v>25</v>
      </c>
      <c r="J2284" s="33">
        <v>44669</v>
      </c>
      <c r="K2284" s="33" t="str" cm="1">
        <f t="array" aca="1" ref="K2284" ca="1">_xlfn.IFS(L2284&lt;3,"Junior",L2284&lt;=7,"Mid-Level",L2284&gt;7,"Senior")</f>
        <v>Mid-Level</v>
      </c>
      <c r="L2284" s="45">
        <f ca="1">INT(YEARFRAC(Table1[[#This Row],[Joining Date]],TODAY(),1))</f>
        <v>4</v>
      </c>
      <c r="M2284" s="25" t="str">
        <f t="shared" ca="1" si="35"/>
        <v>No</v>
      </c>
      <c r="N2284" s="25">
        <f>YEAR(Table1[[#This Row],[Joining Date]])</f>
        <v>2022</v>
      </c>
      <c r="O2284" s="45">
        <f>MONTH(Table1[[#This Row],[Joining Date]])</f>
        <v>4</v>
      </c>
      <c r="P2284" s="25">
        <f ca="1">NETWORKDAYS(Table1[[#This Row],[Joining Date]],TODAY())</f>
        <v>1096</v>
      </c>
      <c r="Q2284" s="25" t="str">
        <f>LEFT(Table1[[#This Row],[Department]],5)&amp;"-"&amp;RIGHT(Table1[[#This Row],[Employee ID]],3)</f>
        <v>Opera-766</v>
      </c>
      <c r="R2284" s="25" t="str">
        <f>LEFT(Table1[[#This Row],[Department]],3)</f>
        <v>Ope</v>
      </c>
      <c r="S2284" s="36">
        <f>_xlfn.XLOOKUP(Table1[[#This Row],[City]],Table2[City],Table2[Bonus %])</f>
        <v>5</v>
      </c>
      <c r="U2284" s="48" t="str">
        <v xml:space="preserve">Krishna </v>
      </c>
      <c r="V2284" s="48" t="str">
        <v>Chaitanya</v>
      </c>
    </row>
    <row r="2285" spans="1:22" x14ac:dyDescent="0.35">
      <c r="A2285" s="9" t="s">
        <v>4603</v>
      </c>
      <c r="B2285" s="41" t="str">
        <f>LEFT(Table1[[#This Row],[Employee Name]],FIND(" ",Table1[[#This Row],[Employee Name]]))</f>
        <v xml:space="preserve">Meera </v>
      </c>
      <c r="C2285" s="41" t="str">
        <f>RIGHT(Table1[[#This Row],[Employee Name]],LEN(Table1[[#This Row],[Employee Name]])-FIND(" ",Table1[[#This Row],[Employee Name]]))</f>
        <v>Joshi</v>
      </c>
      <c r="D2285" s="23">
        <f>Table1[[#This Row],[Basic Salary]]+Table1[[#This Row],[Bonus]]</f>
        <v>94763</v>
      </c>
      <c r="E2285" s="10">
        <v>93</v>
      </c>
      <c r="F2285" s="46">
        <v>86</v>
      </c>
      <c r="G2285" s="10" t="str" cm="1">
        <f t="array" ref="G2285">_xlfn.IFS(Table1[[#This Row],[Performance Score]]&gt;=80,"Excellent",Table1[[#This Row],[Performance Score]]&gt;=60,"Good",Table1[[#This Row],[Performance Score]]&gt;=40,"Need Improvement")</f>
        <v>Excellent</v>
      </c>
      <c r="H2285" s="30">
        <f>Table1[[#This Row],[Bonus]]/Table1[[#This Row],[Basic Salary]]</f>
        <v>7.0695772038053911E-2</v>
      </c>
      <c r="I2285" s="10">
        <f ca="1">DATEDIF(Table1[[#This Row],[Date of Birth]],TODAY(),"y")</f>
        <v>42</v>
      </c>
      <c r="J2285" s="34">
        <v>45758</v>
      </c>
      <c r="K2285" s="33" t="str" cm="1">
        <f t="array" aca="1" ref="K2285" ca="1">_xlfn.IFS(L2285&lt;3,"Junior",L2285&lt;=7,"Mid-Level",L2285&gt;7,"Senior")</f>
        <v>Junior</v>
      </c>
      <c r="L2285" s="46">
        <f ca="1">INT(YEARFRAC(Table1[[#This Row],[Joining Date]],TODAY(),1))</f>
        <v>1</v>
      </c>
      <c r="M2285" s="25" t="str">
        <f t="shared" ca="1" si="35"/>
        <v>No</v>
      </c>
      <c r="N2285" s="26">
        <f>YEAR(Table1[[#This Row],[Joining Date]])</f>
        <v>2025</v>
      </c>
      <c r="O2285" s="46">
        <f>MONTH(Table1[[#This Row],[Joining Date]])</f>
        <v>4</v>
      </c>
      <c r="P2285" s="26">
        <f ca="1">NETWORKDAYS(Table1[[#This Row],[Joining Date]],TODAY())</f>
        <v>317</v>
      </c>
      <c r="Q2285" s="26" t="str">
        <f>LEFT(Table1[[#This Row],[Department]],5)&amp;"-"&amp;RIGHT(Table1[[#This Row],[Employee ID]],3)</f>
        <v>Suppo-547</v>
      </c>
      <c r="R2285" s="26" t="str">
        <f>LEFT(Table1[[#This Row],[Department]],3)</f>
        <v>Sup</v>
      </c>
      <c r="S2285" s="37">
        <f>_xlfn.XLOOKUP(Table1[[#This Row],[City]],Table2[City],Table2[Bonus %])</f>
        <v>7</v>
      </c>
      <c r="U2285" s="48" t="str">
        <v xml:space="preserve">Meera </v>
      </c>
      <c r="V2285" s="48" t="str">
        <v>Joshi</v>
      </c>
    </row>
    <row r="2286" spans="1:22" x14ac:dyDescent="0.35">
      <c r="A2286" s="7" t="s">
        <v>2591</v>
      </c>
      <c r="B2286" s="40" t="str">
        <f>LEFT(Table1[[#This Row],[Employee Name]],FIND(" ",Table1[[#This Row],[Employee Name]]))</f>
        <v xml:space="preserve">Aarav </v>
      </c>
      <c r="C2286" s="40" t="str">
        <f>RIGHT(Table1[[#This Row],[Employee Name]],LEN(Table1[[#This Row],[Employee Name]])-FIND(" ",Table1[[#This Row],[Employee Name]]))</f>
        <v>Sharma</v>
      </c>
      <c r="D2286" s="22">
        <f>Table1[[#This Row],[Basic Salary]]+Table1[[#This Row],[Bonus]]</f>
        <v>94761</v>
      </c>
      <c r="E2286" s="8">
        <v>85</v>
      </c>
      <c r="F2286" s="45">
        <v>49</v>
      </c>
      <c r="G2286" s="8" t="str" cm="1">
        <f t="array" ref="G2286">_xlfn.IFS(Table1[[#This Row],[Performance Score]]&gt;=80,"Excellent",Table1[[#This Row],[Performance Score]]&gt;=60,"Good",Table1[[#This Row],[Performance Score]]&gt;=40,"Need Improvement")</f>
        <v>Need Improvement</v>
      </c>
      <c r="H2286" s="29">
        <f>Table1[[#This Row],[Bonus]]/Table1[[#This Row],[Basic Salary]]</f>
        <v>0.1209013484740951</v>
      </c>
      <c r="I2286" s="8">
        <f ca="1">DATEDIF(Table1[[#This Row],[Date of Birth]],TODAY(),"y")</f>
        <v>43</v>
      </c>
      <c r="J2286" s="33">
        <v>45684</v>
      </c>
      <c r="K2286" s="33" t="str" cm="1">
        <f t="array" aca="1" ref="K2286" ca="1">_xlfn.IFS(L2286&lt;3,"Junior",L2286&lt;=7,"Mid-Level",L2286&gt;7,"Senior")</f>
        <v>Junior</v>
      </c>
      <c r="L2286" s="45">
        <f ca="1">INT(YEARFRAC(Table1[[#This Row],[Joining Date]],TODAY(),1))</f>
        <v>1</v>
      </c>
      <c r="M2286" s="25" t="str">
        <f t="shared" ca="1" si="35"/>
        <v>No</v>
      </c>
      <c r="N2286" s="25">
        <f>YEAR(Table1[[#This Row],[Joining Date]])</f>
        <v>2025</v>
      </c>
      <c r="O2286" s="45">
        <f>MONTH(Table1[[#This Row],[Joining Date]])</f>
        <v>1</v>
      </c>
      <c r="P2286" s="25">
        <f ca="1">NETWORKDAYS(Table1[[#This Row],[Joining Date]],TODAY())</f>
        <v>371</v>
      </c>
      <c r="Q2286" s="25" t="str">
        <f>LEFT(Table1[[#This Row],[Department]],5)&amp;"-"&amp;RIGHT(Table1[[#This Row],[Employee ID]],3)</f>
        <v>Opera-535</v>
      </c>
      <c r="R2286" s="25" t="str">
        <f>LEFT(Table1[[#This Row],[Department]],3)</f>
        <v>Ope</v>
      </c>
      <c r="S2286" s="36">
        <f>_xlfn.XLOOKUP(Table1[[#This Row],[City]],Table2[City],Table2[Bonus %])</f>
        <v>4</v>
      </c>
      <c r="U2286" s="48" t="str">
        <v xml:space="preserve">Aarav </v>
      </c>
      <c r="V2286" s="48" t="str">
        <v>Sharma</v>
      </c>
    </row>
    <row r="2287" spans="1:22" x14ac:dyDescent="0.35">
      <c r="A2287" s="9" t="s">
        <v>400</v>
      </c>
      <c r="B2287" s="41" t="str">
        <f>LEFT(Table1[[#This Row],[Employee Name]],FIND(" ",Table1[[#This Row],[Employee Name]]))</f>
        <v xml:space="preserve">Sneha </v>
      </c>
      <c r="C2287" s="41" t="str">
        <f>RIGHT(Table1[[#This Row],[Employee Name]],LEN(Table1[[#This Row],[Employee Name]])-FIND(" ",Table1[[#This Row],[Employee Name]]))</f>
        <v>Iyer</v>
      </c>
      <c r="D2287" s="23">
        <f>Table1[[#This Row],[Basic Salary]]+Table1[[#This Row],[Bonus]]</f>
        <v>94702</v>
      </c>
      <c r="E2287" s="10">
        <v>100</v>
      </c>
      <c r="F2287" s="46">
        <v>100</v>
      </c>
      <c r="G2287" s="10" t="str" cm="1">
        <f t="array" ref="G2287">_xlfn.IFS(Table1[[#This Row],[Performance Score]]&gt;=80,"Excellent",Table1[[#This Row],[Performance Score]]&gt;=60,"Good",Table1[[#This Row],[Performance Score]]&gt;=40,"Need Improvement")</f>
        <v>Excellent</v>
      </c>
      <c r="H2287" s="30">
        <f>Table1[[#This Row],[Bonus]]/Table1[[#This Row],[Basic Salary]]</f>
        <v>0.22188245919618088</v>
      </c>
      <c r="I2287" s="10">
        <f ca="1">DATEDIF(Table1[[#This Row],[Date of Birth]],TODAY(),"y")</f>
        <v>37</v>
      </c>
      <c r="J2287" s="34">
        <v>42540</v>
      </c>
      <c r="K2287" s="33" t="str" cm="1">
        <f t="array" aca="1" ref="K2287" ca="1">_xlfn.IFS(L2287&lt;3,"Junior",L2287&lt;=7,"Mid-Level",L2287&gt;7,"Senior")</f>
        <v>Senior</v>
      </c>
      <c r="L2287" s="46">
        <f ca="1">INT(YEARFRAC(Table1[[#This Row],[Joining Date]],TODAY(),1))</f>
        <v>10</v>
      </c>
      <c r="M2287" s="25" t="str">
        <f t="shared" ca="1" si="35"/>
        <v>Yes</v>
      </c>
      <c r="N2287" s="26">
        <f>YEAR(Table1[[#This Row],[Joining Date]])</f>
        <v>2016</v>
      </c>
      <c r="O2287" s="46">
        <f>MONTH(Table1[[#This Row],[Joining Date]])</f>
        <v>6</v>
      </c>
      <c r="P2287" s="26">
        <f ca="1">NETWORKDAYS(Table1[[#This Row],[Joining Date]],TODAY())</f>
        <v>2616</v>
      </c>
      <c r="Q2287" s="26" t="str">
        <f>LEFT(Table1[[#This Row],[Department]],5)&amp;"-"&amp;RIGHT(Table1[[#This Row],[Employee ID]],3)</f>
        <v>HR-344</v>
      </c>
      <c r="R2287" s="26" t="str">
        <f>LEFT(Table1[[#This Row],[Department]],3)</f>
        <v>HR</v>
      </c>
      <c r="S2287" s="37">
        <f>_xlfn.XLOOKUP(Table1[[#This Row],[City]],Table2[City],Table2[Bonus %])</f>
        <v>6</v>
      </c>
      <c r="U2287" s="48" t="str">
        <v xml:space="preserve">Sneha </v>
      </c>
      <c r="V2287" s="48" t="str">
        <v>Iyer</v>
      </c>
    </row>
    <row r="2288" spans="1:22" x14ac:dyDescent="0.35">
      <c r="A2288" s="7" t="s">
        <v>3449</v>
      </c>
      <c r="B2288" s="40" t="str">
        <f>LEFT(Table1[[#This Row],[Employee Name]],FIND(" ",Table1[[#This Row],[Employee Name]]))</f>
        <v xml:space="preserve">Pooja </v>
      </c>
      <c r="C2288" s="40" t="str">
        <f>RIGHT(Table1[[#This Row],[Employee Name]],LEN(Table1[[#This Row],[Employee Name]])-FIND(" ",Table1[[#This Row],[Employee Name]]))</f>
        <v>Das</v>
      </c>
      <c r="D2288" s="22">
        <f>Table1[[#This Row],[Basic Salary]]+Table1[[#This Row],[Bonus]]</f>
        <v>94684</v>
      </c>
      <c r="E2288" s="8">
        <v>86</v>
      </c>
      <c r="F2288" s="45">
        <v>68</v>
      </c>
      <c r="G2288" s="8" t="str" cm="1">
        <f t="array" ref="G2288">_xlfn.IFS(Table1[[#This Row],[Performance Score]]&gt;=80,"Excellent",Table1[[#This Row],[Performance Score]]&gt;=60,"Good",Table1[[#This Row],[Performance Score]]&gt;=40,"Need Improvement")</f>
        <v>Good</v>
      </c>
      <c r="H2288" s="29">
        <f>Table1[[#This Row],[Bonus]]/Table1[[#This Row],[Basic Salary]]</f>
        <v>0.32947668459259466</v>
      </c>
      <c r="I2288" s="8">
        <f ca="1">DATEDIF(Table1[[#This Row],[Date of Birth]],TODAY(),"y")</f>
        <v>31</v>
      </c>
      <c r="J2288" s="33">
        <v>42190</v>
      </c>
      <c r="K2288" s="33" t="str" cm="1">
        <f t="array" aca="1" ref="K2288" ca="1">_xlfn.IFS(L2288&lt;3,"Junior",L2288&lt;=7,"Mid-Level",L2288&gt;7,"Senior")</f>
        <v>Senior</v>
      </c>
      <c r="L2288" s="45">
        <f ca="1">INT(YEARFRAC(Table1[[#This Row],[Joining Date]],TODAY(),1))</f>
        <v>10</v>
      </c>
      <c r="M2288" s="25" t="str">
        <f t="shared" ca="1" si="35"/>
        <v>Yes</v>
      </c>
      <c r="N2288" s="25">
        <f>YEAR(Table1[[#This Row],[Joining Date]])</f>
        <v>2015</v>
      </c>
      <c r="O2288" s="45">
        <f>MONTH(Table1[[#This Row],[Joining Date]])</f>
        <v>7</v>
      </c>
      <c r="P2288" s="25">
        <f ca="1">NETWORKDAYS(Table1[[#This Row],[Joining Date]],TODAY())</f>
        <v>2866</v>
      </c>
      <c r="Q2288" s="25" t="str">
        <f>LEFT(Table1[[#This Row],[Department]],5)&amp;"-"&amp;RIGHT(Table1[[#This Row],[Employee ID]],3)</f>
        <v>Opera-393</v>
      </c>
      <c r="R2288" s="25" t="str">
        <f>LEFT(Table1[[#This Row],[Department]],3)</f>
        <v>Ope</v>
      </c>
      <c r="S2288" s="36">
        <f>_xlfn.XLOOKUP(Table1[[#This Row],[City]],Table2[City],Table2[Bonus %])</f>
        <v>6</v>
      </c>
      <c r="U2288" s="48" t="str">
        <v xml:space="preserve">Pooja </v>
      </c>
      <c r="V2288" s="48" t="str">
        <v>Das</v>
      </c>
    </row>
    <row r="2289" spans="1:22" x14ac:dyDescent="0.35">
      <c r="A2289" s="9" t="s">
        <v>4532</v>
      </c>
      <c r="B2289" s="41" t="str">
        <f>LEFT(Table1[[#This Row],[Employee Name]],FIND(" ",Table1[[#This Row],[Employee Name]]))</f>
        <v xml:space="preserve">Gayathri </v>
      </c>
      <c r="C2289" s="41" t="str">
        <f>RIGHT(Table1[[#This Row],[Employee Name]],LEN(Table1[[#This Row],[Employee Name]])-FIND(" ",Table1[[#This Row],[Employee Name]]))</f>
        <v>Iyer</v>
      </c>
      <c r="D2289" s="23">
        <f>Table1[[#This Row],[Basic Salary]]+Table1[[#This Row],[Bonus]]</f>
        <v>94679</v>
      </c>
      <c r="E2289" s="10">
        <v>73</v>
      </c>
      <c r="F2289" s="46">
        <v>41</v>
      </c>
      <c r="G2289" s="10" t="str" cm="1">
        <f t="array" ref="G2289">_xlfn.IFS(Table1[[#This Row],[Performance Score]]&gt;=80,"Excellent",Table1[[#This Row],[Performance Score]]&gt;=60,"Good",Table1[[#This Row],[Performance Score]]&gt;=40,"Need Improvement")</f>
        <v>Need Improvement</v>
      </c>
      <c r="H2289" s="30">
        <f>Table1[[#This Row],[Bonus]]/Table1[[#This Row],[Basic Salary]]</f>
        <v>0.23693871418679696</v>
      </c>
      <c r="I2289" s="10">
        <f ca="1">DATEDIF(Table1[[#This Row],[Date of Birth]],TODAY(),"y")</f>
        <v>31</v>
      </c>
      <c r="J2289" s="34">
        <v>44483</v>
      </c>
      <c r="K2289" s="33" t="str" cm="1">
        <f t="array" aca="1" ref="K2289" ca="1">_xlfn.IFS(L2289&lt;3,"Junior",L2289&lt;=7,"Mid-Level",L2289&gt;7,"Senior")</f>
        <v>Mid-Level</v>
      </c>
      <c r="L2289" s="46">
        <f ca="1">INT(YEARFRAC(Table1[[#This Row],[Joining Date]],TODAY(),1))</f>
        <v>4</v>
      </c>
      <c r="M2289" s="25" t="str">
        <f t="shared" ca="1" si="35"/>
        <v>No</v>
      </c>
      <c r="N2289" s="26">
        <f>YEAR(Table1[[#This Row],[Joining Date]])</f>
        <v>2021</v>
      </c>
      <c r="O2289" s="46">
        <f>MONTH(Table1[[#This Row],[Joining Date]])</f>
        <v>10</v>
      </c>
      <c r="P2289" s="26">
        <f ca="1">NETWORKDAYS(Table1[[#This Row],[Joining Date]],TODAY())</f>
        <v>1228</v>
      </c>
      <c r="Q2289" s="26" t="str">
        <f>LEFT(Table1[[#This Row],[Department]],5)&amp;"-"&amp;RIGHT(Table1[[#This Row],[Employee ID]],3)</f>
        <v>HR-476</v>
      </c>
      <c r="R2289" s="26" t="str">
        <f>LEFT(Table1[[#This Row],[Department]],3)</f>
        <v>HR</v>
      </c>
      <c r="S2289" s="37">
        <f>_xlfn.XLOOKUP(Table1[[#This Row],[City]],Table2[City],Table2[Bonus %])</f>
        <v>5</v>
      </c>
      <c r="U2289" s="48" t="str">
        <v xml:space="preserve">Gayathri </v>
      </c>
      <c r="V2289" s="48" t="str">
        <v>Iyer</v>
      </c>
    </row>
    <row r="2290" spans="1:22" x14ac:dyDescent="0.35">
      <c r="A2290" s="7" t="s">
        <v>4078</v>
      </c>
      <c r="B2290" s="40" t="str">
        <f>LEFT(Table1[[#This Row],[Employee Name]],FIND(" ",Table1[[#This Row],[Employee Name]]))</f>
        <v xml:space="preserve">Krishna </v>
      </c>
      <c r="C2290" s="40" t="str">
        <f>RIGHT(Table1[[#This Row],[Employee Name]],LEN(Table1[[#This Row],[Employee Name]])-FIND(" ",Table1[[#This Row],[Employee Name]]))</f>
        <v>Chaitanya</v>
      </c>
      <c r="D2290" s="22">
        <f>Table1[[#This Row],[Basic Salary]]+Table1[[#This Row],[Bonus]]</f>
        <v>94635</v>
      </c>
      <c r="E2290" s="8">
        <v>80</v>
      </c>
      <c r="F2290" s="45">
        <v>68</v>
      </c>
      <c r="G2290" s="8" t="str" cm="1">
        <f t="array" ref="G2290">_xlfn.IFS(Table1[[#This Row],[Performance Score]]&gt;=80,"Excellent",Table1[[#This Row],[Performance Score]]&gt;=60,"Good",Table1[[#This Row],[Performance Score]]&gt;=40,"Need Improvement")</f>
        <v>Good</v>
      </c>
      <c r="H2290" s="29">
        <f>Table1[[#This Row],[Bonus]]/Table1[[#This Row],[Basic Salary]]</f>
        <v>0.31122441910409709</v>
      </c>
      <c r="I2290" s="8">
        <f ca="1">DATEDIF(Table1[[#This Row],[Date of Birth]],TODAY(),"y")</f>
        <v>15</v>
      </c>
      <c r="J2290" s="33">
        <v>45018</v>
      </c>
      <c r="K2290" s="33" t="str" cm="1">
        <f t="array" aca="1" ref="K2290" ca="1">_xlfn.IFS(L2290&lt;3,"Junior",L2290&lt;=7,"Mid-Level",L2290&gt;7,"Senior")</f>
        <v>Mid-Level</v>
      </c>
      <c r="L2290" s="45">
        <f ca="1">INT(YEARFRAC(Table1[[#This Row],[Joining Date]],TODAY(),1))</f>
        <v>3</v>
      </c>
      <c r="M2290" s="25" t="str">
        <f t="shared" ca="1" si="35"/>
        <v>No</v>
      </c>
      <c r="N2290" s="25">
        <f>YEAR(Table1[[#This Row],[Joining Date]])</f>
        <v>2023</v>
      </c>
      <c r="O2290" s="45">
        <f>MONTH(Table1[[#This Row],[Joining Date]])</f>
        <v>4</v>
      </c>
      <c r="P2290" s="25">
        <f ca="1">NETWORKDAYS(Table1[[#This Row],[Joining Date]],TODAY())</f>
        <v>846</v>
      </c>
      <c r="Q2290" s="25" t="str">
        <f>LEFT(Table1[[#This Row],[Department]],5)&amp;"-"&amp;RIGHT(Table1[[#This Row],[Employee ID]],3)</f>
        <v>Opera-022</v>
      </c>
      <c r="R2290" s="25" t="str">
        <f>LEFT(Table1[[#This Row],[Department]],3)</f>
        <v>Ope</v>
      </c>
      <c r="S2290" s="36">
        <f>_xlfn.XLOOKUP(Table1[[#This Row],[City]],Table2[City],Table2[Bonus %])</f>
        <v>6</v>
      </c>
      <c r="U2290" s="48" t="str">
        <v xml:space="preserve">Krishna </v>
      </c>
      <c r="V2290" s="48" t="str">
        <v>Chaitanya</v>
      </c>
    </row>
    <row r="2291" spans="1:22" x14ac:dyDescent="0.35">
      <c r="A2291" s="9" t="s">
        <v>1520</v>
      </c>
      <c r="B2291" s="41" t="str">
        <f>LEFT(Table1[[#This Row],[Employee Name]],FIND(" ",Table1[[#This Row],[Employee Name]]))</f>
        <v xml:space="preserve">Krishna </v>
      </c>
      <c r="C2291" s="41" t="str">
        <f>RIGHT(Table1[[#This Row],[Employee Name]],LEN(Table1[[#This Row],[Employee Name]])-FIND(" ",Table1[[#This Row],[Employee Name]]))</f>
        <v>Chaitanya</v>
      </c>
      <c r="D2291" s="23">
        <f>Table1[[#This Row],[Basic Salary]]+Table1[[#This Row],[Bonus]]</f>
        <v>94589</v>
      </c>
      <c r="E2291" s="10">
        <v>64</v>
      </c>
      <c r="F2291" s="46">
        <v>96</v>
      </c>
      <c r="G2291" s="10" t="str" cm="1">
        <f t="array" ref="G2291">_xlfn.IFS(Table1[[#This Row],[Performance Score]]&gt;=80,"Excellent",Table1[[#This Row],[Performance Score]]&gt;=60,"Good",Table1[[#This Row],[Performance Score]]&gt;=40,"Need Improvement")</f>
        <v>Excellent</v>
      </c>
      <c r="H2291" s="30">
        <f>Table1[[#This Row],[Bonus]]/Table1[[#This Row],[Basic Salary]]</f>
        <v>0.11868155261726235</v>
      </c>
      <c r="I2291" s="10">
        <f ca="1">DATEDIF(Table1[[#This Row],[Date of Birth]],TODAY(),"y")</f>
        <v>19</v>
      </c>
      <c r="J2291" s="34">
        <v>44221</v>
      </c>
      <c r="K2291" s="33" t="str" cm="1">
        <f t="array" aca="1" ref="K2291" ca="1">_xlfn.IFS(L2291&lt;3,"Junior",L2291&lt;=7,"Mid-Level",L2291&gt;7,"Senior")</f>
        <v>Mid-Level</v>
      </c>
      <c r="L2291" s="46">
        <f ca="1">INT(YEARFRAC(Table1[[#This Row],[Joining Date]],TODAY(),1))</f>
        <v>5</v>
      </c>
      <c r="M2291" s="25" t="str">
        <f t="shared" ca="1" si="35"/>
        <v>No</v>
      </c>
      <c r="N2291" s="26">
        <f>YEAR(Table1[[#This Row],[Joining Date]])</f>
        <v>2021</v>
      </c>
      <c r="O2291" s="46">
        <f>MONTH(Table1[[#This Row],[Joining Date]])</f>
        <v>1</v>
      </c>
      <c r="P2291" s="26">
        <f ca="1">NETWORKDAYS(Table1[[#This Row],[Joining Date]],TODAY())</f>
        <v>1416</v>
      </c>
      <c r="Q2291" s="26" t="str">
        <f>LEFT(Table1[[#This Row],[Department]],5)&amp;"-"&amp;RIGHT(Table1[[#This Row],[Employee ID]],3)</f>
        <v>Sales-464</v>
      </c>
      <c r="R2291" s="26" t="str">
        <f>LEFT(Table1[[#This Row],[Department]],3)</f>
        <v>Sal</v>
      </c>
      <c r="S2291" s="37">
        <f>_xlfn.XLOOKUP(Table1[[#This Row],[City]],Table2[City],Table2[Bonus %])</f>
        <v>5</v>
      </c>
      <c r="U2291" s="48" t="str">
        <v xml:space="preserve">Krishna </v>
      </c>
      <c r="V2291" s="48" t="str">
        <v>Chaitanya</v>
      </c>
    </row>
    <row r="2292" spans="1:22" x14ac:dyDescent="0.35">
      <c r="A2292" s="7" t="s">
        <v>88</v>
      </c>
      <c r="B2292" s="40" t="str">
        <f>LEFT(Table1[[#This Row],[Employee Name]],FIND(" ",Table1[[#This Row],[Employee Name]]))</f>
        <v xml:space="preserve">Tarun </v>
      </c>
      <c r="C2292" s="40" t="str">
        <f>RIGHT(Table1[[#This Row],[Employee Name]],LEN(Table1[[#This Row],[Employee Name]])-FIND(" ",Table1[[#This Row],[Employee Name]]))</f>
        <v>Verma</v>
      </c>
      <c r="D2292" s="22">
        <f>Table1[[#This Row],[Basic Salary]]+Table1[[#This Row],[Bonus]]</f>
        <v>94584</v>
      </c>
      <c r="E2292" s="8">
        <v>62</v>
      </c>
      <c r="F2292" s="45">
        <v>40</v>
      </c>
      <c r="G2292" s="8" t="str" cm="1">
        <f t="array" ref="G2292">_xlfn.IFS(Table1[[#This Row],[Performance Score]]&gt;=80,"Excellent",Table1[[#This Row],[Performance Score]]&gt;=60,"Good",Table1[[#This Row],[Performance Score]]&gt;=40,"Need Improvement")</f>
        <v>Need Improvement</v>
      </c>
      <c r="H2292" s="29">
        <f>Table1[[#This Row],[Bonus]]/Table1[[#This Row],[Basic Salary]]</f>
        <v>0.17469385727414988</v>
      </c>
      <c r="I2292" s="8">
        <f ca="1">DATEDIF(Table1[[#This Row],[Date of Birth]],TODAY(),"y")</f>
        <v>18</v>
      </c>
      <c r="J2292" s="33">
        <v>42383</v>
      </c>
      <c r="K2292" s="33" t="str" cm="1">
        <f t="array" aca="1" ref="K2292" ca="1">_xlfn.IFS(L2292&lt;3,"Junior",L2292&lt;=7,"Mid-Level",L2292&gt;7,"Senior")</f>
        <v>Senior</v>
      </c>
      <c r="L2292" s="45">
        <f ca="1">INT(YEARFRAC(Table1[[#This Row],[Joining Date]],TODAY(),1))</f>
        <v>10</v>
      </c>
      <c r="M2292" s="25" t="str">
        <f t="shared" ca="1" si="35"/>
        <v>Yes</v>
      </c>
      <c r="N2292" s="25">
        <f>YEAR(Table1[[#This Row],[Joining Date]])</f>
        <v>2016</v>
      </c>
      <c r="O2292" s="45">
        <f>MONTH(Table1[[#This Row],[Joining Date]])</f>
        <v>1</v>
      </c>
      <c r="P2292" s="25">
        <f ca="1">NETWORKDAYS(Table1[[#This Row],[Joining Date]],TODAY())</f>
        <v>2728</v>
      </c>
      <c r="Q2292" s="25" t="str">
        <f>LEFT(Table1[[#This Row],[Department]],5)&amp;"-"&amp;RIGHT(Table1[[#This Row],[Employee ID]],3)</f>
        <v>Suppo-036</v>
      </c>
      <c r="R2292" s="25" t="str">
        <f>LEFT(Table1[[#This Row],[Department]],3)</f>
        <v>Sup</v>
      </c>
      <c r="S2292" s="36">
        <f>_xlfn.XLOOKUP(Table1[[#This Row],[City]],Table2[City],Table2[Bonus %])</f>
        <v>6</v>
      </c>
      <c r="U2292" s="48" t="str">
        <v xml:space="preserve">Tarun </v>
      </c>
      <c r="V2292" s="48" t="str">
        <v>Verma</v>
      </c>
    </row>
    <row r="2293" spans="1:22" x14ac:dyDescent="0.35">
      <c r="A2293" s="9" t="s">
        <v>2537</v>
      </c>
      <c r="B2293" s="41" t="str">
        <f>LEFT(Table1[[#This Row],[Employee Name]],FIND(" ",Table1[[#This Row],[Employee Name]]))</f>
        <v xml:space="preserve">Krishna </v>
      </c>
      <c r="C2293" s="41" t="str">
        <f>RIGHT(Table1[[#This Row],[Employee Name]],LEN(Table1[[#This Row],[Employee Name]])-FIND(" ",Table1[[#This Row],[Employee Name]]))</f>
        <v>Chaitanya</v>
      </c>
      <c r="D2293" s="23">
        <f>Table1[[#This Row],[Basic Salary]]+Table1[[#This Row],[Bonus]]</f>
        <v>94576</v>
      </c>
      <c r="E2293" s="10">
        <v>92</v>
      </c>
      <c r="F2293" s="46">
        <v>90</v>
      </c>
      <c r="G2293" s="10" t="str" cm="1">
        <f t="array" ref="G2293">_xlfn.IFS(Table1[[#This Row],[Performance Score]]&gt;=80,"Excellent",Table1[[#This Row],[Performance Score]]&gt;=60,"Good",Table1[[#This Row],[Performance Score]]&gt;=40,"Need Improvement")</f>
        <v>Excellent</v>
      </c>
      <c r="H2293" s="30">
        <f>Table1[[#This Row],[Bonus]]/Table1[[#This Row],[Basic Salary]]</f>
        <v>0.37629151023021623</v>
      </c>
      <c r="I2293" s="10">
        <f ca="1">DATEDIF(Table1[[#This Row],[Date of Birth]],TODAY(),"y")</f>
        <v>23</v>
      </c>
      <c r="J2293" s="34">
        <v>42239</v>
      </c>
      <c r="K2293" s="33" t="str" cm="1">
        <f t="array" aca="1" ref="K2293" ca="1">_xlfn.IFS(L2293&lt;3,"Junior",L2293&lt;=7,"Mid-Level",L2293&gt;7,"Senior")</f>
        <v>Senior</v>
      </c>
      <c r="L2293" s="46">
        <f ca="1">INT(YEARFRAC(Table1[[#This Row],[Joining Date]],TODAY(),1))</f>
        <v>10</v>
      </c>
      <c r="M2293" s="25" t="str">
        <f t="shared" ca="1" si="35"/>
        <v>Yes</v>
      </c>
      <c r="N2293" s="26">
        <f>YEAR(Table1[[#This Row],[Joining Date]])</f>
        <v>2015</v>
      </c>
      <c r="O2293" s="46">
        <f>MONTH(Table1[[#This Row],[Joining Date]])</f>
        <v>8</v>
      </c>
      <c r="P2293" s="26">
        <f ca="1">NETWORKDAYS(Table1[[#This Row],[Joining Date]],TODAY())</f>
        <v>2831</v>
      </c>
      <c r="Q2293" s="26" t="str">
        <f>LEFT(Table1[[#This Row],[Department]],5)&amp;"-"&amp;RIGHT(Table1[[#This Row],[Employee ID]],3)</f>
        <v>IT-481</v>
      </c>
      <c r="R2293" s="26" t="str">
        <f>LEFT(Table1[[#This Row],[Department]],3)</f>
        <v>IT</v>
      </c>
      <c r="S2293" s="37">
        <f>_xlfn.XLOOKUP(Table1[[#This Row],[City]],Table2[City],Table2[Bonus %])</f>
        <v>5</v>
      </c>
      <c r="U2293" s="48" t="str">
        <v xml:space="preserve">Krishna </v>
      </c>
      <c r="V2293" s="48" t="str">
        <v>Chaitanya</v>
      </c>
    </row>
    <row r="2294" spans="1:22" x14ac:dyDescent="0.35">
      <c r="A2294" s="7" t="s">
        <v>1023</v>
      </c>
      <c r="B2294" s="40" t="str">
        <f>LEFT(Table1[[#This Row],[Employee Name]],FIND(" ",Table1[[#This Row],[Employee Name]]))</f>
        <v xml:space="preserve">Ishita </v>
      </c>
      <c r="C2294" s="40" t="str">
        <f>RIGHT(Table1[[#This Row],[Employee Name]],LEN(Table1[[#This Row],[Employee Name]])-FIND(" ",Table1[[#This Row],[Employee Name]]))</f>
        <v>Roy</v>
      </c>
      <c r="D2294" s="22">
        <f>Table1[[#This Row],[Basic Salary]]+Table1[[#This Row],[Bonus]]</f>
        <v>94575</v>
      </c>
      <c r="E2294" s="8">
        <v>70</v>
      </c>
      <c r="F2294" s="45">
        <v>70</v>
      </c>
      <c r="G2294" s="8" t="str" cm="1">
        <f t="array" ref="G2294">_xlfn.IFS(Table1[[#This Row],[Performance Score]]&gt;=80,"Excellent",Table1[[#This Row],[Performance Score]]&gt;=60,"Good",Table1[[#This Row],[Performance Score]]&gt;=40,"Need Improvement")</f>
        <v>Good</v>
      </c>
      <c r="H2294" s="29">
        <f>Table1[[#This Row],[Bonus]]/Table1[[#This Row],[Basic Salary]]</f>
        <v>0.22509650509080545</v>
      </c>
      <c r="I2294" s="8">
        <f ca="1">DATEDIF(Table1[[#This Row],[Date of Birth]],TODAY(),"y")</f>
        <v>30</v>
      </c>
      <c r="J2294" s="33">
        <v>42332</v>
      </c>
      <c r="K2294" s="33" t="str" cm="1">
        <f t="array" aca="1" ref="K2294" ca="1">_xlfn.IFS(L2294&lt;3,"Junior",L2294&lt;=7,"Mid-Level",L2294&gt;7,"Senior")</f>
        <v>Senior</v>
      </c>
      <c r="L2294" s="45">
        <f ca="1">INT(YEARFRAC(Table1[[#This Row],[Joining Date]],TODAY(),1))</f>
        <v>10</v>
      </c>
      <c r="M2294" s="25" t="str">
        <f t="shared" ca="1" si="35"/>
        <v>Yes</v>
      </c>
      <c r="N2294" s="25">
        <f>YEAR(Table1[[#This Row],[Joining Date]])</f>
        <v>2015</v>
      </c>
      <c r="O2294" s="45">
        <f>MONTH(Table1[[#This Row],[Joining Date]])</f>
        <v>11</v>
      </c>
      <c r="P2294" s="25">
        <f ca="1">NETWORKDAYS(Table1[[#This Row],[Joining Date]],TODAY())</f>
        <v>2765</v>
      </c>
      <c r="Q2294" s="25" t="str">
        <f>LEFT(Table1[[#This Row],[Department]],5)&amp;"-"&amp;RIGHT(Table1[[#This Row],[Employee ID]],3)</f>
        <v>Sales-967</v>
      </c>
      <c r="R2294" s="25" t="str">
        <f>LEFT(Table1[[#This Row],[Department]],3)</f>
        <v>Sal</v>
      </c>
      <c r="S2294" s="36">
        <f>_xlfn.XLOOKUP(Table1[[#This Row],[City]],Table2[City],Table2[Bonus %])</f>
        <v>8</v>
      </c>
      <c r="U2294" s="48" t="str">
        <v xml:space="preserve">Ishita </v>
      </c>
      <c r="V2294" s="48" t="str">
        <v>Roy</v>
      </c>
    </row>
    <row r="2295" spans="1:22" x14ac:dyDescent="0.35">
      <c r="A2295" s="9" t="s">
        <v>3144</v>
      </c>
      <c r="B2295" s="41" t="str">
        <f>LEFT(Table1[[#This Row],[Employee Name]],FIND(" ",Table1[[#This Row],[Employee Name]]))</f>
        <v xml:space="preserve">Pooja </v>
      </c>
      <c r="C2295" s="41" t="str">
        <f>RIGHT(Table1[[#This Row],[Employee Name]],LEN(Table1[[#This Row],[Employee Name]])-FIND(" ",Table1[[#This Row],[Employee Name]]))</f>
        <v>Das</v>
      </c>
      <c r="D2295" s="23">
        <f>Table1[[#This Row],[Basic Salary]]+Table1[[#This Row],[Bonus]]</f>
        <v>94568</v>
      </c>
      <c r="E2295" s="10">
        <v>82</v>
      </c>
      <c r="F2295" s="46">
        <v>63</v>
      </c>
      <c r="G2295" s="10" t="str" cm="1">
        <f t="array" ref="G2295">_xlfn.IFS(Table1[[#This Row],[Performance Score]]&gt;=80,"Excellent",Table1[[#This Row],[Performance Score]]&gt;=60,"Good",Table1[[#This Row],[Performance Score]]&gt;=40,"Need Improvement")</f>
        <v>Good</v>
      </c>
      <c r="H2295" s="30">
        <f>Table1[[#This Row],[Bonus]]/Table1[[#This Row],[Basic Salary]]</f>
        <v>0.37934655775962661</v>
      </c>
      <c r="I2295" s="10">
        <f ca="1">DATEDIF(Table1[[#This Row],[Date of Birth]],TODAY(),"y")</f>
        <v>42</v>
      </c>
      <c r="J2295" s="34">
        <v>43026</v>
      </c>
      <c r="K2295" s="33" t="str" cm="1">
        <f t="array" aca="1" ref="K2295" ca="1">_xlfn.IFS(L2295&lt;3,"Junior",L2295&lt;=7,"Mid-Level",L2295&gt;7,"Senior")</f>
        <v>Senior</v>
      </c>
      <c r="L2295" s="46">
        <f ca="1">INT(YEARFRAC(Table1[[#This Row],[Joining Date]],TODAY(),1))</f>
        <v>8</v>
      </c>
      <c r="M2295" s="25" t="str">
        <f t="shared" ca="1" si="35"/>
        <v>Yes</v>
      </c>
      <c r="N2295" s="26">
        <f>YEAR(Table1[[#This Row],[Joining Date]])</f>
        <v>2017</v>
      </c>
      <c r="O2295" s="46">
        <f>MONTH(Table1[[#This Row],[Joining Date]])</f>
        <v>10</v>
      </c>
      <c r="P2295" s="26">
        <f ca="1">NETWORKDAYS(Table1[[#This Row],[Joining Date]],TODAY())</f>
        <v>2269</v>
      </c>
      <c r="Q2295" s="26" t="str">
        <f>LEFT(Table1[[#This Row],[Department]],5)&amp;"-"&amp;RIGHT(Table1[[#This Row],[Employee ID]],3)</f>
        <v>HR-088</v>
      </c>
      <c r="R2295" s="26" t="str">
        <f>LEFT(Table1[[#This Row],[Department]],3)</f>
        <v>HR</v>
      </c>
      <c r="S2295" s="37">
        <f>_xlfn.XLOOKUP(Table1[[#This Row],[City]],Table2[City],Table2[Bonus %])</f>
        <v>7</v>
      </c>
      <c r="U2295" s="48" t="str">
        <v xml:space="preserve">Pooja </v>
      </c>
      <c r="V2295" s="48" t="str">
        <v>Das</v>
      </c>
    </row>
    <row r="2296" spans="1:22" x14ac:dyDescent="0.35">
      <c r="A2296" s="7" t="s">
        <v>3957</v>
      </c>
      <c r="B2296" s="40" t="str">
        <f>LEFT(Table1[[#This Row],[Employee Name]],FIND(" ",Table1[[#This Row],[Employee Name]]))</f>
        <v xml:space="preserve">Gayathri </v>
      </c>
      <c r="C2296" s="40" t="str">
        <f>RIGHT(Table1[[#This Row],[Employee Name]],LEN(Table1[[#This Row],[Employee Name]])-FIND(" ",Table1[[#This Row],[Employee Name]]))</f>
        <v>Iyer</v>
      </c>
      <c r="D2296" s="22">
        <f>Table1[[#This Row],[Basic Salary]]+Table1[[#This Row],[Bonus]]</f>
        <v>94559</v>
      </c>
      <c r="E2296" s="8">
        <v>69</v>
      </c>
      <c r="F2296" s="45">
        <v>40</v>
      </c>
      <c r="G2296" s="8" t="str" cm="1">
        <f t="array" ref="G2296">_xlfn.IFS(Table1[[#This Row],[Performance Score]]&gt;=80,"Excellent",Table1[[#This Row],[Performance Score]]&gt;=60,"Good",Table1[[#This Row],[Performance Score]]&gt;=40,"Need Improvement")</f>
        <v>Need Improvement</v>
      </c>
      <c r="H2296" s="29">
        <f>Table1[[#This Row],[Bonus]]/Table1[[#This Row],[Basic Salary]]</f>
        <v>0.19655556399159771</v>
      </c>
      <c r="I2296" s="8">
        <f ca="1">DATEDIF(Table1[[#This Row],[Date of Birth]],TODAY(),"y")</f>
        <v>38</v>
      </c>
      <c r="J2296" s="33">
        <v>43170</v>
      </c>
      <c r="K2296" s="33" t="str" cm="1">
        <f t="array" aca="1" ref="K2296" ca="1">_xlfn.IFS(L2296&lt;3,"Junior",L2296&lt;=7,"Mid-Level",L2296&gt;7,"Senior")</f>
        <v>Senior</v>
      </c>
      <c r="L2296" s="45">
        <f ca="1">INT(YEARFRAC(Table1[[#This Row],[Joining Date]],TODAY(),1))</f>
        <v>8</v>
      </c>
      <c r="M2296" s="25" t="str">
        <f t="shared" ca="1" si="35"/>
        <v>Yes</v>
      </c>
      <c r="N2296" s="25">
        <f>YEAR(Table1[[#This Row],[Joining Date]])</f>
        <v>2018</v>
      </c>
      <c r="O2296" s="45">
        <f>MONTH(Table1[[#This Row],[Joining Date]])</f>
        <v>3</v>
      </c>
      <c r="P2296" s="25">
        <f ca="1">NETWORKDAYS(Table1[[#This Row],[Joining Date]],TODAY())</f>
        <v>2166</v>
      </c>
      <c r="Q2296" s="25" t="str">
        <f>LEFT(Table1[[#This Row],[Department]],5)&amp;"-"&amp;RIGHT(Table1[[#This Row],[Employee ID]],3)</f>
        <v>Opera-901</v>
      </c>
      <c r="R2296" s="25" t="str">
        <f>LEFT(Table1[[#This Row],[Department]],3)</f>
        <v>Ope</v>
      </c>
      <c r="S2296" s="36">
        <f>_xlfn.XLOOKUP(Table1[[#This Row],[City]],Table2[City],Table2[Bonus %])</f>
        <v>5</v>
      </c>
      <c r="U2296" s="48" t="str">
        <v xml:space="preserve">Gayathri </v>
      </c>
      <c r="V2296" s="48" t="str">
        <v>Iyer</v>
      </c>
    </row>
    <row r="2297" spans="1:22" x14ac:dyDescent="0.35">
      <c r="A2297" s="9" t="s">
        <v>763</v>
      </c>
      <c r="B2297" s="41" t="str">
        <f>LEFT(Table1[[#This Row],[Employee Name]],FIND(" ",Table1[[#This Row],[Employee Name]]))</f>
        <v xml:space="preserve">Ananya </v>
      </c>
      <c r="C2297" s="41" t="str">
        <f>RIGHT(Table1[[#This Row],[Employee Name]],LEN(Table1[[#This Row],[Employee Name]])-FIND(" ",Table1[[#This Row],[Employee Name]]))</f>
        <v>Rao</v>
      </c>
      <c r="D2297" s="23">
        <f>Table1[[#This Row],[Basic Salary]]+Table1[[#This Row],[Bonus]]</f>
        <v>94515</v>
      </c>
      <c r="E2297" s="10">
        <v>63</v>
      </c>
      <c r="F2297" s="46">
        <v>44</v>
      </c>
      <c r="G2297" s="10" t="str" cm="1">
        <f t="array" ref="G2297">_xlfn.IFS(Table1[[#This Row],[Performance Score]]&gt;=80,"Excellent",Table1[[#This Row],[Performance Score]]&gt;=60,"Good",Table1[[#This Row],[Performance Score]]&gt;=40,"Need Improvement")</f>
        <v>Need Improvement</v>
      </c>
      <c r="H2297" s="30">
        <f>Table1[[#This Row],[Bonus]]/Table1[[#This Row],[Basic Salary]]</f>
        <v>0.17506278439465897</v>
      </c>
      <c r="I2297" s="10">
        <f ca="1">DATEDIF(Table1[[#This Row],[Date of Birth]],TODAY(),"y")</f>
        <v>15</v>
      </c>
      <c r="J2297" s="34">
        <v>44067</v>
      </c>
      <c r="K2297" s="33" t="str" cm="1">
        <f t="array" aca="1" ref="K2297" ca="1">_xlfn.IFS(L2297&lt;3,"Junior",L2297&lt;=7,"Mid-Level",L2297&gt;7,"Senior")</f>
        <v>Mid-Level</v>
      </c>
      <c r="L2297" s="46">
        <f ca="1">INT(YEARFRAC(Table1[[#This Row],[Joining Date]],TODAY(),1))</f>
        <v>5</v>
      </c>
      <c r="M2297" s="25" t="str">
        <f t="shared" ca="1" si="35"/>
        <v>No</v>
      </c>
      <c r="N2297" s="26">
        <f>YEAR(Table1[[#This Row],[Joining Date]])</f>
        <v>2020</v>
      </c>
      <c r="O2297" s="46">
        <f>MONTH(Table1[[#This Row],[Joining Date]])</f>
        <v>8</v>
      </c>
      <c r="P2297" s="26">
        <f ca="1">NETWORKDAYS(Table1[[#This Row],[Joining Date]],TODAY())</f>
        <v>1526</v>
      </c>
      <c r="Q2297" s="26" t="str">
        <f>LEFT(Table1[[#This Row],[Department]],5)&amp;"-"&amp;RIGHT(Table1[[#This Row],[Employee ID]],3)</f>
        <v>Sales-707</v>
      </c>
      <c r="R2297" s="26" t="str">
        <f>LEFT(Table1[[#This Row],[Department]],3)</f>
        <v>Sal</v>
      </c>
      <c r="S2297" s="37">
        <f>_xlfn.XLOOKUP(Table1[[#This Row],[City]],Table2[City],Table2[Bonus %])</f>
        <v>6</v>
      </c>
      <c r="U2297" s="48" t="str">
        <v xml:space="preserve">Ananya </v>
      </c>
      <c r="V2297" s="48" t="str">
        <v>Rao</v>
      </c>
    </row>
    <row r="2298" spans="1:22" x14ac:dyDescent="0.35">
      <c r="A2298" s="7" t="s">
        <v>2113</v>
      </c>
      <c r="B2298" s="40" t="str">
        <f>LEFT(Table1[[#This Row],[Employee Name]],FIND(" ",Table1[[#This Row],[Employee Name]]))</f>
        <v xml:space="preserve">Ravi </v>
      </c>
      <c r="C2298" s="40" t="str">
        <f>RIGHT(Table1[[#This Row],[Employee Name]],LEN(Table1[[#This Row],[Employee Name]])-FIND(" ",Table1[[#This Row],[Employee Name]]))</f>
        <v>Teja</v>
      </c>
      <c r="D2298" s="22">
        <f>Table1[[#This Row],[Basic Salary]]+Table1[[#This Row],[Bonus]]</f>
        <v>94492</v>
      </c>
      <c r="E2298" s="8">
        <v>63</v>
      </c>
      <c r="F2298" s="45">
        <v>45</v>
      </c>
      <c r="G2298" s="8" t="str" cm="1">
        <f t="array" ref="G2298">_xlfn.IFS(Table1[[#This Row],[Performance Score]]&gt;=80,"Excellent",Table1[[#This Row],[Performance Score]]&gt;=60,"Good",Table1[[#This Row],[Performance Score]]&gt;=40,"Need Improvement")</f>
        <v>Need Improvement</v>
      </c>
      <c r="H2298" s="29">
        <f>Table1[[#This Row],[Bonus]]/Table1[[#This Row],[Basic Salary]]</f>
        <v>0.3297120824069123</v>
      </c>
      <c r="I2298" s="8">
        <f ca="1">DATEDIF(Table1[[#This Row],[Date of Birth]],TODAY(),"y")</f>
        <v>43</v>
      </c>
      <c r="J2298" s="33">
        <v>42274</v>
      </c>
      <c r="K2298" s="33" t="str" cm="1">
        <f t="array" aca="1" ref="K2298" ca="1">_xlfn.IFS(L2298&lt;3,"Junior",L2298&lt;=7,"Mid-Level",L2298&gt;7,"Senior")</f>
        <v>Senior</v>
      </c>
      <c r="L2298" s="45">
        <f ca="1">INT(YEARFRAC(Table1[[#This Row],[Joining Date]],TODAY(),1))</f>
        <v>10</v>
      </c>
      <c r="M2298" s="25" t="str">
        <f t="shared" ca="1" si="35"/>
        <v>Yes</v>
      </c>
      <c r="N2298" s="25">
        <f>YEAR(Table1[[#This Row],[Joining Date]])</f>
        <v>2015</v>
      </c>
      <c r="O2298" s="45">
        <f>MONTH(Table1[[#This Row],[Joining Date]])</f>
        <v>9</v>
      </c>
      <c r="P2298" s="25">
        <f ca="1">NETWORKDAYS(Table1[[#This Row],[Joining Date]],TODAY())</f>
        <v>2806</v>
      </c>
      <c r="Q2298" s="25" t="str">
        <f>LEFT(Table1[[#This Row],[Department]],5)&amp;"-"&amp;RIGHT(Table1[[#This Row],[Employee ID]],3)</f>
        <v>HR-057</v>
      </c>
      <c r="R2298" s="25" t="str">
        <f>LEFT(Table1[[#This Row],[Department]],3)</f>
        <v>HR</v>
      </c>
      <c r="S2298" s="36">
        <f>_xlfn.XLOOKUP(Table1[[#This Row],[City]],Table2[City],Table2[Bonus %])</f>
        <v>5</v>
      </c>
      <c r="U2298" s="48" t="str">
        <v xml:space="preserve">Ravi </v>
      </c>
      <c r="V2298" s="48" t="str">
        <v>Teja</v>
      </c>
    </row>
    <row r="2299" spans="1:22" x14ac:dyDescent="0.35">
      <c r="A2299" s="9" t="s">
        <v>3139</v>
      </c>
      <c r="B2299" s="41" t="str">
        <f>LEFT(Table1[[#This Row],[Employee Name]],FIND(" ",Table1[[#This Row],[Employee Name]]))</f>
        <v xml:space="preserve">Karan </v>
      </c>
      <c r="C2299" s="41" t="str">
        <f>RIGHT(Table1[[#This Row],[Employee Name]],LEN(Table1[[#This Row],[Employee Name]])-FIND(" ",Table1[[#This Row],[Employee Name]]))</f>
        <v>Malhotra</v>
      </c>
      <c r="D2299" s="23">
        <f>Table1[[#This Row],[Basic Salary]]+Table1[[#This Row],[Bonus]]</f>
        <v>94482</v>
      </c>
      <c r="E2299" s="10">
        <v>82</v>
      </c>
      <c r="F2299" s="46">
        <v>88</v>
      </c>
      <c r="G2299" s="10" t="str" cm="1">
        <f t="array" ref="G2299">_xlfn.IFS(Table1[[#This Row],[Performance Score]]&gt;=80,"Excellent",Table1[[#This Row],[Performance Score]]&gt;=60,"Good",Table1[[#This Row],[Performance Score]]&gt;=40,"Need Improvement")</f>
        <v>Excellent</v>
      </c>
      <c r="H2299" s="30">
        <f>Table1[[#This Row],[Bonus]]/Table1[[#This Row],[Basic Salary]]</f>
        <v>0.27015836313284758</v>
      </c>
      <c r="I2299" s="10">
        <f ca="1">DATEDIF(Table1[[#This Row],[Date of Birth]],TODAY(),"y")</f>
        <v>41</v>
      </c>
      <c r="J2299" s="34">
        <v>45443</v>
      </c>
      <c r="K2299" s="33" t="str" cm="1">
        <f t="array" aca="1" ref="K2299" ca="1">_xlfn.IFS(L2299&lt;3,"Junior",L2299&lt;=7,"Mid-Level",L2299&gt;7,"Senior")</f>
        <v>Junior</v>
      </c>
      <c r="L2299" s="46">
        <f ca="1">INT(YEARFRAC(Table1[[#This Row],[Joining Date]],TODAY(),1))</f>
        <v>2</v>
      </c>
      <c r="M2299" s="25" t="str">
        <f t="shared" ca="1" si="35"/>
        <v>No</v>
      </c>
      <c r="N2299" s="26">
        <f>YEAR(Table1[[#This Row],[Joining Date]])</f>
        <v>2024</v>
      </c>
      <c r="O2299" s="46">
        <f>MONTH(Table1[[#This Row],[Joining Date]])</f>
        <v>5</v>
      </c>
      <c r="P2299" s="26">
        <f ca="1">NETWORKDAYS(Table1[[#This Row],[Joining Date]],TODAY())</f>
        <v>542</v>
      </c>
      <c r="Q2299" s="26" t="str">
        <f>LEFT(Table1[[#This Row],[Department]],5)&amp;"-"&amp;RIGHT(Table1[[#This Row],[Employee ID]],3)</f>
        <v>Sales-083</v>
      </c>
      <c r="R2299" s="26" t="str">
        <f>LEFT(Table1[[#This Row],[Department]],3)</f>
        <v>Sal</v>
      </c>
      <c r="S2299" s="37">
        <f>_xlfn.XLOOKUP(Table1[[#This Row],[City]],Table2[City],Table2[Bonus %])</f>
        <v>4</v>
      </c>
      <c r="U2299" s="48" t="str">
        <v xml:space="preserve">Karan </v>
      </c>
      <c r="V2299" s="48" t="str">
        <v>Malhotra</v>
      </c>
    </row>
    <row r="2300" spans="1:22" x14ac:dyDescent="0.35">
      <c r="A2300" s="7" t="s">
        <v>3959</v>
      </c>
      <c r="B2300" s="40" t="str">
        <f>LEFT(Table1[[#This Row],[Employee Name]],FIND(" ",Table1[[#This Row],[Employee Name]]))</f>
        <v xml:space="preserve">Pooja </v>
      </c>
      <c r="C2300" s="40" t="str">
        <f>RIGHT(Table1[[#This Row],[Employee Name]],LEN(Table1[[#This Row],[Employee Name]])-FIND(" ",Table1[[#This Row],[Employee Name]]))</f>
        <v>Das</v>
      </c>
      <c r="D2300" s="22">
        <f>Table1[[#This Row],[Basic Salary]]+Table1[[#This Row],[Bonus]]</f>
        <v>94462</v>
      </c>
      <c r="E2300" s="8">
        <v>83</v>
      </c>
      <c r="F2300" s="45">
        <v>79</v>
      </c>
      <c r="G2300" s="8" t="str" cm="1">
        <f t="array" ref="G2300">_xlfn.IFS(Table1[[#This Row],[Performance Score]]&gt;=80,"Excellent",Table1[[#This Row],[Performance Score]]&gt;=60,"Good",Table1[[#This Row],[Performance Score]]&gt;=40,"Need Improvement")</f>
        <v>Good</v>
      </c>
      <c r="H2300" s="29">
        <f>Table1[[#This Row],[Bonus]]/Table1[[#This Row],[Basic Salary]]</f>
        <v>0.23886214901179031</v>
      </c>
      <c r="I2300" s="8">
        <f ca="1">DATEDIF(Table1[[#This Row],[Date of Birth]],TODAY(),"y")</f>
        <v>23</v>
      </c>
      <c r="J2300" s="33">
        <v>44108</v>
      </c>
      <c r="K2300" s="33" t="str" cm="1">
        <f t="array" aca="1" ref="K2300" ca="1">_xlfn.IFS(L2300&lt;3,"Junior",L2300&lt;=7,"Mid-Level",L2300&gt;7,"Senior")</f>
        <v>Mid-Level</v>
      </c>
      <c r="L2300" s="45">
        <f ca="1">INT(YEARFRAC(Table1[[#This Row],[Joining Date]],TODAY(),1))</f>
        <v>5</v>
      </c>
      <c r="M2300" s="25" t="str">
        <f t="shared" ca="1" si="35"/>
        <v>No</v>
      </c>
      <c r="N2300" s="25">
        <f>YEAR(Table1[[#This Row],[Joining Date]])</f>
        <v>2020</v>
      </c>
      <c r="O2300" s="45">
        <f>MONTH(Table1[[#This Row],[Joining Date]])</f>
        <v>10</v>
      </c>
      <c r="P2300" s="25">
        <f ca="1">NETWORKDAYS(Table1[[#This Row],[Joining Date]],TODAY())</f>
        <v>1496</v>
      </c>
      <c r="Q2300" s="25" t="str">
        <f>LEFT(Table1[[#This Row],[Department]],5)&amp;"-"&amp;RIGHT(Table1[[#This Row],[Employee ID]],3)</f>
        <v>Opera-903</v>
      </c>
      <c r="R2300" s="25" t="str">
        <f>LEFT(Table1[[#This Row],[Department]],3)</f>
        <v>Ope</v>
      </c>
      <c r="S2300" s="36">
        <f>_xlfn.XLOOKUP(Table1[[#This Row],[City]],Table2[City],Table2[Bonus %])</f>
        <v>6</v>
      </c>
      <c r="U2300" s="48" t="str">
        <v xml:space="preserve">Pooja </v>
      </c>
      <c r="V2300" s="48" t="str">
        <v>Das</v>
      </c>
    </row>
    <row r="2301" spans="1:22" x14ac:dyDescent="0.35">
      <c r="A2301" s="9" t="s">
        <v>4834</v>
      </c>
      <c r="B2301" s="41" t="str">
        <f>LEFT(Table1[[#This Row],[Employee Name]],FIND(" ",Table1[[#This Row],[Employee Name]]))</f>
        <v xml:space="preserve">Ananya </v>
      </c>
      <c r="C2301" s="41" t="str">
        <f>RIGHT(Table1[[#This Row],[Employee Name]],LEN(Table1[[#This Row],[Employee Name]])-FIND(" ",Table1[[#This Row],[Employee Name]]))</f>
        <v>Rao</v>
      </c>
      <c r="D2301" s="23">
        <f>Table1[[#This Row],[Basic Salary]]+Table1[[#This Row],[Bonus]]</f>
        <v>94462</v>
      </c>
      <c r="E2301" s="10">
        <v>82</v>
      </c>
      <c r="F2301" s="46">
        <v>96</v>
      </c>
      <c r="G2301" s="10" t="str" cm="1">
        <f t="array" ref="G2301">_xlfn.IFS(Table1[[#This Row],[Performance Score]]&gt;=80,"Excellent",Table1[[#This Row],[Performance Score]]&gt;=60,"Good",Table1[[#This Row],[Performance Score]]&gt;=40,"Need Improvement")</f>
        <v>Excellent</v>
      </c>
      <c r="H2301" s="30">
        <f>Table1[[#This Row],[Bonus]]/Table1[[#This Row],[Basic Salary]]</f>
        <v>0.36551165849921219</v>
      </c>
      <c r="I2301" s="10">
        <f ca="1">DATEDIF(Table1[[#This Row],[Date of Birth]],TODAY(),"y")</f>
        <v>29</v>
      </c>
      <c r="J2301" s="34">
        <v>45697</v>
      </c>
      <c r="K2301" s="33" t="str" cm="1">
        <f t="array" aca="1" ref="K2301" ca="1">_xlfn.IFS(L2301&lt;3,"Junior",L2301&lt;=7,"Mid-Level",L2301&gt;7,"Senior")</f>
        <v>Junior</v>
      </c>
      <c r="L2301" s="46">
        <f ca="1">INT(YEARFRAC(Table1[[#This Row],[Joining Date]],TODAY(),1))</f>
        <v>1</v>
      </c>
      <c r="M2301" s="25" t="str">
        <f t="shared" ca="1" si="35"/>
        <v>No</v>
      </c>
      <c r="N2301" s="26">
        <f>YEAR(Table1[[#This Row],[Joining Date]])</f>
        <v>2025</v>
      </c>
      <c r="O2301" s="46">
        <f>MONTH(Table1[[#This Row],[Joining Date]])</f>
        <v>2</v>
      </c>
      <c r="P2301" s="26">
        <f ca="1">NETWORKDAYS(Table1[[#This Row],[Joining Date]],TODAY())</f>
        <v>361</v>
      </c>
      <c r="Q2301" s="26" t="str">
        <f>LEFT(Table1[[#This Row],[Department]],5)&amp;"-"&amp;RIGHT(Table1[[#This Row],[Employee ID]],3)</f>
        <v>HR-778</v>
      </c>
      <c r="R2301" s="26" t="str">
        <f>LEFT(Table1[[#This Row],[Department]],3)</f>
        <v>HR</v>
      </c>
      <c r="S2301" s="37">
        <f>_xlfn.XLOOKUP(Table1[[#This Row],[City]],Table2[City],Table2[Bonus %])</f>
        <v>4</v>
      </c>
      <c r="U2301" s="48" t="str">
        <v xml:space="preserve">Ananya </v>
      </c>
      <c r="V2301" s="48" t="str">
        <v>Rao</v>
      </c>
    </row>
    <row r="2302" spans="1:22" x14ac:dyDescent="0.35">
      <c r="A2302" s="7" t="s">
        <v>3006</v>
      </c>
      <c r="B2302" s="40" t="str">
        <f>LEFT(Table1[[#This Row],[Employee Name]],FIND(" ",Table1[[#This Row],[Employee Name]]))</f>
        <v xml:space="preserve">Priya </v>
      </c>
      <c r="C2302" s="40" t="str">
        <f>RIGHT(Table1[[#This Row],[Employee Name]],LEN(Table1[[#This Row],[Employee Name]])-FIND(" ",Table1[[#This Row],[Employee Name]]))</f>
        <v>Reddy</v>
      </c>
      <c r="D2302" s="22">
        <f>Table1[[#This Row],[Basic Salary]]+Table1[[#This Row],[Bonus]]</f>
        <v>94435</v>
      </c>
      <c r="E2302" s="8">
        <v>61</v>
      </c>
      <c r="F2302" s="45">
        <v>90</v>
      </c>
      <c r="G2302" s="8" t="str" cm="1">
        <f t="array" ref="G2302">_xlfn.IFS(Table1[[#This Row],[Performance Score]]&gt;=80,"Excellent",Table1[[#This Row],[Performance Score]]&gt;=60,"Good",Table1[[#This Row],[Performance Score]]&gt;=40,"Need Improvement")</f>
        <v>Excellent</v>
      </c>
      <c r="H2302" s="29">
        <f>Table1[[#This Row],[Bonus]]/Table1[[#This Row],[Basic Salary]]</f>
        <v>0.15793023113236465</v>
      </c>
      <c r="I2302" s="8">
        <f ca="1">DATEDIF(Table1[[#This Row],[Date of Birth]],TODAY(),"y")</f>
        <v>19</v>
      </c>
      <c r="J2302" s="33">
        <v>42348</v>
      </c>
      <c r="K2302" s="33" t="str" cm="1">
        <f t="array" aca="1" ref="K2302" ca="1">_xlfn.IFS(L2302&lt;3,"Junior",L2302&lt;=7,"Mid-Level",L2302&gt;7,"Senior")</f>
        <v>Senior</v>
      </c>
      <c r="L2302" s="45">
        <f ca="1">INT(YEARFRAC(Table1[[#This Row],[Joining Date]],TODAY(),1))</f>
        <v>10</v>
      </c>
      <c r="M2302" s="25" t="str">
        <f t="shared" ca="1" si="35"/>
        <v>Yes</v>
      </c>
      <c r="N2302" s="25">
        <f>YEAR(Table1[[#This Row],[Joining Date]])</f>
        <v>2015</v>
      </c>
      <c r="O2302" s="45">
        <f>MONTH(Table1[[#This Row],[Joining Date]])</f>
        <v>12</v>
      </c>
      <c r="P2302" s="25">
        <f ca="1">NETWORKDAYS(Table1[[#This Row],[Joining Date]],TODAY())</f>
        <v>2753</v>
      </c>
      <c r="Q2302" s="25" t="str">
        <f>LEFT(Table1[[#This Row],[Department]],5)&amp;"-"&amp;RIGHT(Table1[[#This Row],[Employee ID]],3)</f>
        <v>Opera-950</v>
      </c>
      <c r="R2302" s="25" t="str">
        <f>LEFT(Table1[[#This Row],[Department]],3)</f>
        <v>Ope</v>
      </c>
      <c r="S2302" s="36">
        <f>_xlfn.XLOOKUP(Table1[[#This Row],[City]],Table2[City],Table2[Bonus %])</f>
        <v>5</v>
      </c>
      <c r="U2302" s="48" t="str">
        <v xml:space="preserve">Priya </v>
      </c>
      <c r="V2302" s="48" t="str">
        <v>Reddy</v>
      </c>
    </row>
    <row r="2303" spans="1:22" x14ac:dyDescent="0.35">
      <c r="A2303" s="9" t="s">
        <v>3147</v>
      </c>
      <c r="B2303" s="41" t="str">
        <f>LEFT(Table1[[#This Row],[Employee Name]],FIND(" ",Table1[[#This Row],[Employee Name]]))</f>
        <v xml:space="preserve">Aditya </v>
      </c>
      <c r="C2303" s="41" t="str">
        <f>RIGHT(Table1[[#This Row],[Employee Name]],LEN(Table1[[#This Row],[Employee Name]])-FIND(" ",Table1[[#This Row],[Employee Name]]))</f>
        <v>Kapoor</v>
      </c>
      <c r="D2303" s="23">
        <f>Table1[[#This Row],[Basic Salary]]+Table1[[#This Row],[Bonus]]</f>
        <v>94421</v>
      </c>
      <c r="E2303" s="10">
        <v>79</v>
      </c>
      <c r="F2303" s="46">
        <v>60</v>
      </c>
      <c r="G2303" s="10" t="str" cm="1">
        <f t="array" ref="G2303">_xlfn.IFS(Table1[[#This Row],[Performance Score]]&gt;=80,"Excellent",Table1[[#This Row],[Performance Score]]&gt;=60,"Good",Table1[[#This Row],[Performance Score]]&gt;=40,"Need Improvement")</f>
        <v>Good</v>
      </c>
      <c r="H2303" s="30">
        <f>Table1[[#This Row],[Bonus]]/Table1[[#This Row],[Basic Salary]]</f>
        <v>0.15651066227355684</v>
      </c>
      <c r="I2303" s="10">
        <f ca="1">DATEDIF(Table1[[#This Row],[Date of Birth]],TODAY(),"y")</f>
        <v>14</v>
      </c>
      <c r="J2303" s="34">
        <v>45443</v>
      </c>
      <c r="K2303" s="33" t="str" cm="1">
        <f t="array" aca="1" ref="K2303" ca="1">_xlfn.IFS(L2303&lt;3,"Junior",L2303&lt;=7,"Mid-Level",L2303&gt;7,"Senior")</f>
        <v>Junior</v>
      </c>
      <c r="L2303" s="46">
        <f ca="1">INT(YEARFRAC(Table1[[#This Row],[Joining Date]],TODAY(),1))</f>
        <v>2</v>
      </c>
      <c r="M2303" s="25" t="str">
        <f t="shared" ca="1" si="35"/>
        <v>No</v>
      </c>
      <c r="N2303" s="26">
        <f>YEAR(Table1[[#This Row],[Joining Date]])</f>
        <v>2024</v>
      </c>
      <c r="O2303" s="46">
        <f>MONTH(Table1[[#This Row],[Joining Date]])</f>
        <v>5</v>
      </c>
      <c r="P2303" s="26">
        <f ca="1">NETWORKDAYS(Table1[[#This Row],[Joining Date]],TODAY())</f>
        <v>542</v>
      </c>
      <c r="Q2303" s="26" t="str">
        <f>LEFT(Table1[[#This Row],[Department]],5)&amp;"-"&amp;RIGHT(Table1[[#This Row],[Employee ID]],3)</f>
        <v>IT-091</v>
      </c>
      <c r="R2303" s="26" t="str">
        <f>LEFT(Table1[[#This Row],[Department]],3)</f>
        <v>IT</v>
      </c>
      <c r="S2303" s="37">
        <f>_xlfn.XLOOKUP(Table1[[#This Row],[City]],Table2[City],Table2[Bonus %])</f>
        <v>6</v>
      </c>
      <c r="U2303" s="48" t="str">
        <v xml:space="preserve">Aditya </v>
      </c>
      <c r="V2303" s="48" t="str">
        <v>Kapoor</v>
      </c>
    </row>
    <row r="2304" spans="1:22" x14ac:dyDescent="0.35">
      <c r="A2304" s="7" t="s">
        <v>3069</v>
      </c>
      <c r="B2304" s="40" t="str">
        <f>LEFT(Table1[[#This Row],[Employee Name]],FIND(" ",Table1[[#This Row],[Employee Name]]))</f>
        <v xml:space="preserve">Sneha </v>
      </c>
      <c r="C2304" s="40" t="str">
        <f>RIGHT(Table1[[#This Row],[Employee Name]],LEN(Table1[[#This Row],[Employee Name]])-FIND(" ",Table1[[#This Row],[Employee Name]]))</f>
        <v>Iyer</v>
      </c>
      <c r="D2304" s="22">
        <f>Table1[[#This Row],[Basic Salary]]+Table1[[#This Row],[Bonus]]</f>
        <v>94400</v>
      </c>
      <c r="E2304" s="8">
        <v>65</v>
      </c>
      <c r="F2304" s="45">
        <v>66</v>
      </c>
      <c r="G2304" s="8" t="str" cm="1">
        <f t="array" ref="G2304">_xlfn.IFS(Table1[[#This Row],[Performance Score]]&gt;=80,"Excellent",Table1[[#This Row],[Performance Score]]&gt;=60,"Good",Table1[[#This Row],[Performance Score]]&gt;=40,"Need Improvement")</f>
        <v>Good</v>
      </c>
      <c r="H2304" s="29">
        <f>Table1[[#This Row],[Bonus]]/Table1[[#This Row],[Basic Salary]]</f>
        <v>0.38674658087641206</v>
      </c>
      <c r="I2304" s="8">
        <f ca="1">DATEDIF(Table1[[#This Row],[Date of Birth]],TODAY(),"y")</f>
        <v>38</v>
      </c>
      <c r="J2304" s="33">
        <v>45185</v>
      </c>
      <c r="K2304" s="33" t="str" cm="1">
        <f t="array" aca="1" ref="K2304" ca="1">_xlfn.IFS(L2304&lt;3,"Junior",L2304&lt;=7,"Mid-Level",L2304&gt;7,"Senior")</f>
        <v>Junior</v>
      </c>
      <c r="L2304" s="45">
        <f ca="1">INT(YEARFRAC(Table1[[#This Row],[Joining Date]],TODAY(),1))</f>
        <v>2</v>
      </c>
      <c r="M2304" s="25" t="str">
        <f t="shared" ca="1" si="35"/>
        <v>No</v>
      </c>
      <c r="N2304" s="25">
        <f>YEAR(Table1[[#This Row],[Joining Date]])</f>
        <v>2023</v>
      </c>
      <c r="O2304" s="45">
        <f>MONTH(Table1[[#This Row],[Joining Date]])</f>
        <v>9</v>
      </c>
      <c r="P2304" s="25">
        <f ca="1">NETWORKDAYS(Table1[[#This Row],[Joining Date]],TODAY())</f>
        <v>726</v>
      </c>
      <c r="Q2304" s="25" t="str">
        <f>LEFT(Table1[[#This Row],[Department]],5)&amp;"-"&amp;RIGHT(Table1[[#This Row],[Employee ID]],3)</f>
        <v>IT-013</v>
      </c>
      <c r="R2304" s="25" t="str">
        <f>LEFT(Table1[[#This Row],[Department]],3)</f>
        <v>IT</v>
      </c>
      <c r="S2304" s="36">
        <f>_xlfn.XLOOKUP(Table1[[#This Row],[City]],Table2[City],Table2[Bonus %])</f>
        <v>8</v>
      </c>
      <c r="U2304" s="48" t="str">
        <v xml:space="preserve">Sneha </v>
      </c>
      <c r="V2304" s="48" t="str">
        <v>Iyer</v>
      </c>
    </row>
    <row r="2305" spans="1:22" x14ac:dyDescent="0.35">
      <c r="A2305" s="9" t="s">
        <v>2829</v>
      </c>
      <c r="B2305" s="41" t="str">
        <f>LEFT(Table1[[#This Row],[Employee Name]],FIND(" ",Table1[[#This Row],[Employee Name]]))</f>
        <v xml:space="preserve">Rahul </v>
      </c>
      <c r="C2305" s="41" t="str">
        <f>RIGHT(Table1[[#This Row],[Employee Name]],LEN(Table1[[#This Row],[Employee Name]])-FIND(" ",Table1[[#This Row],[Employee Name]]))</f>
        <v>Verma</v>
      </c>
      <c r="D2305" s="23">
        <f>Table1[[#This Row],[Basic Salary]]+Table1[[#This Row],[Bonus]]</f>
        <v>94384</v>
      </c>
      <c r="E2305" s="10">
        <v>84</v>
      </c>
      <c r="F2305" s="46">
        <v>58</v>
      </c>
      <c r="G2305" s="10" t="str" cm="1">
        <f t="array" ref="G2305">_xlfn.IFS(Table1[[#This Row],[Performance Score]]&gt;=80,"Excellent",Table1[[#This Row],[Performance Score]]&gt;=60,"Good",Table1[[#This Row],[Performance Score]]&gt;=40,"Need Improvement")</f>
        <v>Need Improvement</v>
      </c>
      <c r="H2305" s="30">
        <f>Table1[[#This Row],[Bonus]]/Table1[[#This Row],[Basic Salary]]</f>
        <v>0.28763983628922235</v>
      </c>
      <c r="I2305" s="10">
        <f ca="1">DATEDIF(Table1[[#This Row],[Date of Birth]],TODAY(),"y")</f>
        <v>23</v>
      </c>
      <c r="J2305" s="34">
        <v>45483</v>
      </c>
      <c r="K2305" s="33" t="str" cm="1">
        <f t="array" aca="1" ref="K2305" ca="1">_xlfn.IFS(L2305&lt;3,"Junior",L2305&lt;=7,"Mid-Level",L2305&gt;7,"Senior")</f>
        <v>Junior</v>
      </c>
      <c r="L2305" s="46">
        <f ca="1">INT(YEARFRAC(Table1[[#This Row],[Joining Date]],TODAY(),1))</f>
        <v>1</v>
      </c>
      <c r="M2305" s="25" t="str">
        <f t="shared" ca="1" si="35"/>
        <v>No</v>
      </c>
      <c r="N2305" s="26">
        <f>YEAR(Table1[[#This Row],[Joining Date]])</f>
        <v>2024</v>
      </c>
      <c r="O2305" s="46">
        <f>MONTH(Table1[[#This Row],[Joining Date]])</f>
        <v>7</v>
      </c>
      <c r="P2305" s="26">
        <f ca="1">NETWORKDAYS(Table1[[#This Row],[Joining Date]],TODAY())</f>
        <v>514</v>
      </c>
      <c r="Q2305" s="26" t="str">
        <f>LEFT(Table1[[#This Row],[Department]],5)&amp;"-"&amp;RIGHT(Table1[[#This Row],[Employee ID]],3)</f>
        <v>IT-773</v>
      </c>
      <c r="R2305" s="26" t="str">
        <f>LEFT(Table1[[#This Row],[Department]],3)</f>
        <v>IT</v>
      </c>
      <c r="S2305" s="37">
        <f>_xlfn.XLOOKUP(Table1[[#This Row],[City]],Table2[City],Table2[Bonus %])</f>
        <v>5</v>
      </c>
      <c r="U2305" s="48" t="str">
        <v xml:space="preserve">Rahul </v>
      </c>
      <c r="V2305" s="48" t="str">
        <v>Verma</v>
      </c>
    </row>
    <row r="2306" spans="1:22" x14ac:dyDescent="0.35">
      <c r="A2306" s="7" t="s">
        <v>1104</v>
      </c>
      <c r="B2306" s="40" t="str">
        <f>LEFT(Table1[[#This Row],[Employee Name]],FIND(" ",Table1[[#This Row],[Employee Name]]))</f>
        <v xml:space="preserve">Neha </v>
      </c>
      <c r="C2306" s="40" t="str">
        <f>RIGHT(Table1[[#This Row],[Employee Name]],LEN(Table1[[#This Row],[Employee Name]])-FIND(" ",Table1[[#This Row],[Employee Name]]))</f>
        <v>Kulkarni</v>
      </c>
      <c r="D2306" s="22">
        <f>Table1[[#This Row],[Basic Salary]]+Table1[[#This Row],[Bonus]]</f>
        <v>94341</v>
      </c>
      <c r="E2306" s="8">
        <v>99</v>
      </c>
      <c r="F2306" s="45">
        <v>49</v>
      </c>
      <c r="G2306" s="8" t="str" cm="1">
        <f t="array" ref="G2306">_xlfn.IFS(Table1[[#This Row],[Performance Score]]&gt;=80,"Excellent",Table1[[#This Row],[Performance Score]]&gt;=60,"Good",Table1[[#This Row],[Performance Score]]&gt;=40,"Need Improvement")</f>
        <v>Need Improvement</v>
      </c>
      <c r="H2306" s="29">
        <f>Table1[[#This Row],[Bonus]]/Table1[[#This Row],[Basic Salary]]</f>
        <v>0.16150597737094172</v>
      </c>
      <c r="I2306" s="8">
        <f ca="1">DATEDIF(Table1[[#This Row],[Date of Birth]],TODAY(),"y")</f>
        <v>42</v>
      </c>
      <c r="J2306" s="33">
        <v>43995</v>
      </c>
      <c r="K2306" s="33" t="str" cm="1">
        <f t="array" aca="1" ref="K2306" ca="1">_xlfn.IFS(L2306&lt;3,"Junior",L2306&lt;=7,"Mid-Level",L2306&gt;7,"Senior")</f>
        <v>Mid-Level</v>
      </c>
      <c r="L2306" s="45">
        <f ca="1">INT(YEARFRAC(Table1[[#This Row],[Joining Date]],TODAY(),1))</f>
        <v>6</v>
      </c>
      <c r="M2306" s="25" t="str">
        <f t="shared" ref="M2306:M2369" ca="1" si="36">IF(L2306&gt;5,"Yes","No")</f>
        <v>Yes</v>
      </c>
      <c r="N2306" s="25">
        <f>YEAR(Table1[[#This Row],[Joining Date]])</f>
        <v>2020</v>
      </c>
      <c r="O2306" s="45">
        <f>MONTH(Table1[[#This Row],[Joining Date]])</f>
        <v>6</v>
      </c>
      <c r="P2306" s="25">
        <f ca="1">NETWORKDAYS(Table1[[#This Row],[Joining Date]],TODAY())</f>
        <v>1576</v>
      </c>
      <c r="Q2306" s="25" t="str">
        <f>LEFT(Table1[[#This Row],[Department]],5)&amp;"-"&amp;RIGHT(Table1[[#This Row],[Employee ID]],3)</f>
        <v>Sales-048</v>
      </c>
      <c r="R2306" s="25" t="str">
        <f>LEFT(Table1[[#This Row],[Department]],3)</f>
        <v>Sal</v>
      </c>
      <c r="S2306" s="36">
        <f>_xlfn.XLOOKUP(Table1[[#This Row],[City]],Table2[City],Table2[Bonus %])</f>
        <v>6</v>
      </c>
      <c r="U2306" s="48" t="str">
        <v xml:space="preserve">Neha </v>
      </c>
      <c r="V2306" s="48" t="str">
        <v>Kulkarni</v>
      </c>
    </row>
    <row r="2307" spans="1:22" x14ac:dyDescent="0.35">
      <c r="A2307" s="9" t="s">
        <v>4251</v>
      </c>
      <c r="B2307" s="41" t="str">
        <f>LEFT(Table1[[#This Row],[Employee Name]],FIND(" ",Table1[[#This Row],[Employee Name]]))</f>
        <v xml:space="preserve">Sneha </v>
      </c>
      <c r="C2307" s="41" t="str">
        <f>RIGHT(Table1[[#This Row],[Employee Name]],LEN(Table1[[#This Row],[Employee Name]])-FIND(" ",Table1[[#This Row],[Employee Name]]))</f>
        <v>Iyer</v>
      </c>
      <c r="D2307" s="23">
        <f>Table1[[#This Row],[Basic Salary]]+Table1[[#This Row],[Bonus]]</f>
        <v>94334</v>
      </c>
      <c r="E2307" s="10">
        <v>78</v>
      </c>
      <c r="F2307" s="46">
        <v>43</v>
      </c>
      <c r="G2307" s="10" t="str" cm="1">
        <f t="array" ref="G2307">_xlfn.IFS(Table1[[#This Row],[Performance Score]]&gt;=80,"Excellent",Table1[[#This Row],[Performance Score]]&gt;=60,"Good",Table1[[#This Row],[Performance Score]]&gt;=40,"Need Improvement")</f>
        <v>Need Improvement</v>
      </c>
      <c r="H2307" s="30">
        <f>Table1[[#This Row],[Bonus]]/Table1[[#This Row],[Basic Salary]]</f>
        <v>0.34283274021352311</v>
      </c>
      <c r="I2307" s="10">
        <f ca="1">DATEDIF(Table1[[#This Row],[Date of Birth]],TODAY(),"y")</f>
        <v>34</v>
      </c>
      <c r="J2307" s="34">
        <v>45505</v>
      </c>
      <c r="K2307" s="33" t="str" cm="1">
        <f t="array" aca="1" ref="K2307" ca="1">_xlfn.IFS(L2307&lt;3,"Junior",L2307&lt;=7,"Mid-Level",L2307&gt;7,"Senior")</f>
        <v>Junior</v>
      </c>
      <c r="L2307" s="46">
        <f ca="1">INT(YEARFRAC(Table1[[#This Row],[Joining Date]],TODAY(),1))</f>
        <v>1</v>
      </c>
      <c r="M2307" s="25" t="str">
        <f t="shared" ca="1" si="36"/>
        <v>No</v>
      </c>
      <c r="N2307" s="26">
        <f>YEAR(Table1[[#This Row],[Joining Date]])</f>
        <v>2024</v>
      </c>
      <c r="O2307" s="46">
        <f>MONTH(Table1[[#This Row],[Joining Date]])</f>
        <v>8</v>
      </c>
      <c r="P2307" s="26">
        <f ca="1">NETWORKDAYS(Table1[[#This Row],[Joining Date]],TODAY())</f>
        <v>498</v>
      </c>
      <c r="Q2307" s="26" t="str">
        <f>LEFT(Table1[[#This Row],[Department]],5)&amp;"-"&amp;RIGHT(Table1[[#This Row],[Employee ID]],3)</f>
        <v>Suppo-195</v>
      </c>
      <c r="R2307" s="26" t="str">
        <f>LEFT(Table1[[#This Row],[Department]],3)</f>
        <v>Sup</v>
      </c>
      <c r="S2307" s="37">
        <f>_xlfn.XLOOKUP(Table1[[#This Row],[City]],Table2[City],Table2[Bonus %])</f>
        <v>4</v>
      </c>
      <c r="U2307" s="48" t="str">
        <v xml:space="preserve">Sneha </v>
      </c>
      <c r="V2307" s="48" t="str">
        <v>Iyer</v>
      </c>
    </row>
    <row r="2308" spans="1:22" x14ac:dyDescent="0.35">
      <c r="A2308" s="7" t="s">
        <v>3600</v>
      </c>
      <c r="B2308" s="40" t="str">
        <f>LEFT(Table1[[#This Row],[Employee Name]],FIND(" ",Table1[[#This Row],[Employee Name]]))</f>
        <v xml:space="preserve">Ananya </v>
      </c>
      <c r="C2308" s="40" t="str">
        <f>RIGHT(Table1[[#This Row],[Employee Name]],LEN(Table1[[#This Row],[Employee Name]])-FIND(" ",Table1[[#This Row],[Employee Name]]))</f>
        <v>Rao</v>
      </c>
      <c r="D2308" s="22">
        <f>Table1[[#This Row],[Basic Salary]]+Table1[[#This Row],[Bonus]]</f>
        <v>94307</v>
      </c>
      <c r="E2308" s="8">
        <v>94</v>
      </c>
      <c r="F2308" s="45">
        <v>89</v>
      </c>
      <c r="G2308" s="8" t="str" cm="1">
        <f t="array" ref="G2308">_xlfn.IFS(Table1[[#This Row],[Performance Score]]&gt;=80,"Excellent",Table1[[#This Row],[Performance Score]]&gt;=60,"Good",Table1[[#This Row],[Performance Score]]&gt;=40,"Need Improvement")</f>
        <v>Excellent</v>
      </c>
      <c r="H2308" s="29">
        <f>Table1[[#This Row],[Bonus]]/Table1[[#This Row],[Basic Salary]]</f>
        <v>0.205293696641276</v>
      </c>
      <c r="I2308" s="8">
        <f ca="1">DATEDIF(Table1[[#This Row],[Date of Birth]],TODAY(),"y")</f>
        <v>45</v>
      </c>
      <c r="J2308" s="33">
        <v>42887</v>
      </c>
      <c r="K2308" s="33" t="str" cm="1">
        <f t="array" aca="1" ref="K2308" ca="1">_xlfn.IFS(L2308&lt;3,"Junior",L2308&lt;=7,"Mid-Level",L2308&gt;7,"Senior")</f>
        <v>Senior</v>
      </c>
      <c r="L2308" s="45">
        <f ca="1">INT(YEARFRAC(Table1[[#This Row],[Joining Date]],TODAY(),1))</f>
        <v>9</v>
      </c>
      <c r="M2308" s="25" t="str">
        <f t="shared" ca="1" si="36"/>
        <v>Yes</v>
      </c>
      <c r="N2308" s="25">
        <f>YEAR(Table1[[#This Row],[Joining Date]])</f>
        <v>2017</v>
      </c>
      <c r="O2308" s="45">
        <f>MONTH(Table1[[#This Row],[Joining Date]])</f>
        <v>6</v>
      </c>
      <c r="P2308" s="25">
        <f ca="1">NETWORKDAYS(Table1[[#This Row],[Joining Date]],TODAY())</f>
        <v>2368</v>
      </c>
      <c r="Q2308" s="25" t="str">
        <f>LEFT(Table1[[#This Row],[Department]],5)&amp;"-"&amp;RIGHT(Table1[[#This Row],[Employee ID]],3)</f>
        <v>Finan-544</v>
      </c>
      <c r="R2308" s="25" t="str">
        <f>LEFT(Table1[[#This Row],[Department]],3)</f>
        <v>Fin</v>
      </c>
      <c r="S2308" s="36">
        <f>_xlfn.XLOOKUP(Table1[[#This Row],[City]],Table2[City],Table2[Bonus %])</f>
        <v>8</v>
      </c>
      <c r="U2308" s="48" t="str">
        <v xml:space="preserve">Ananya </v>
      </c>
      <c r="V2308" s="48" t="str">
        <v>Rao</v>
      </c>
    </row>
    <row r="2309" spans="1:22" x14ac:dyDescent="0.35">
      <c r="A2309" s="9" t="s">
        <v>1188</v>
      </c>
      <c r="B2309" s="41" t="str">
        <f>LEFT(Table1[[#This Row],[Employee Name]],FIND(" ",Table1[[#This Row],[Employee Name]]))</f>
        <v xml:space="preserve">Swathi </v>
      </c>
      <c r="C2309" s="41" t="str">
        <f>RIGHT(Table1[[#This Row],[Employee Name]],LEN(Table1[[#This Row],[Employee Name]])-FIND(" ",Table1[[#This Row],[Employee Name]]))</f>
        <v>Ramesh</v>
      </c>
      <c r="D2309" s="23">
        <f>Table1[[#This Row],[Basic Salary]]+Table1[[#This Row],[Bonus]]</f>
        <v>94287</v>
      </c>
      <c r="E2309" s="10">
        <v>95</v>
      </c>
      <c r="F2309" s="46">
        <v>65</v>
      </c>
      <c r="G2309" s="10" t="str" cm="1">
        <f t="array" ref="G2309">_xlfn.IFS(Table1[[#This Row],[Performance Score]]&gt;=80,"Excellent",Table1[[#This Row],[Performance Score]]&gt;=60,"Good",Table1[[#This Row],[Performance Score]]&gt;=40,"Need Improvement")</f>
        <v>Good</v>
      </c>
      <c r="H2309" s="30">
        <f>Table1[[#This Row],[Bonus]]/Table1[[#This Row],[Basic Salary]]</f>
        <v>0.15884370045352311</v>
      </c>
      <c r="I2309" s="10">
        <f ca="1">DATEDIF(Table1[[#This Row],[Date of Birth]],TODAY(),"y")</f>
        <v>20</v>
      </c>
      <c r="J2309" s="34">
        <v>45933</v>
      </c>
      <c r="K2309" s="33" t="str" cm="1">
        <f t="array" aca="1" ref="K2309" ca="1">_xlfn.IFS(L2309&lt;3,"Junior",L2309&lt;=7,"Mid-Level",L2309&gt;7,"Senior")</f>
        <v>Junior</v>
      </c>
      <c r="L2309" s="46">
        <f ca="1">INT(YEARFRAC(Table1[[#This Row],[Joining Date]],TODAY(),1))</f>
        <v>0</v>
      </c>
      <c r="M2309" s="25" t="str">
        <f t="shared" ca="1" si="36"/>
        <v>No</v>
      </c>
      <c r="N2309" s="26">
        <f>YEAR(Table1[[#This Row],[Joining Date]])</f>
        <v>2025</v>
      </c>
      <c r="O2309" s="46">
        <f>MONTH(Table1[[#This Row],[Joining Date]])</f>
        <v>10</v>
      </c>
      <c r="P2309" s="26">
        <f ca="1">NETWORKDAYS(Table1[[#This Row],[Joining Date]],TODAY())</f>
        <v>192</v>
      </c>
      <c r="Q2309" s="26" t="str">
        <f>LEFT(Table1[[#This Row],[Department]],5)&amp;"-"&amp;RIGHT(Table1[[#This Row],[Employee ID]],3)</f>
        <v>Sales-132</v>
      </c>
      <c r="R2309" s="26" t="str">
        <f>LEFT(Table1[[#This Row],[Department]],3)</f>
        <v>Sal</v>
      </c>
      <c r="S2309" s="37">
        <f>_xlfn.XLOOKUP(Table1[[#This Row],[City]],Table2[City],Table2[Bonus %])</f>
        <v>7</v>
      </c>
      <c r="U2309" s="48" t="str">
        <v xml:space="preserve">Swathi </v>
      </c>
      <c r="V2309" s="48" t="str">
        <v>Ramesh</v>
      </c>
    </row>
    <row r="2310" spans="1:22" x14ac:dyDescent="0.35">
      <c r="A2310" s="7" t="s">
        <v>1727</v>
      </c>
      <c r="B2310" s="40" t="str">
        <f>LEFT(Table1[[#This Row],[Employee Name]],FIND(" ",Table1[[#This Row],[Employee Name]]))</f>
        <v xml:space="preserve">Rahul </v>
      </c>
      <c r="C2310" s="40" t="str">
        <f>RIGHT(Table1[[#This Row],[Employee Name]],LEN(Table1[[#This Row],[Employee Name]])-FIND(" ",Table1[[#This Row],[Employee Name]]))</f>
        <v>Verma</v>
      </c>
      <c r="D2310" s="22">
        <f>Table1[[#This Row],[Basic Salary]]+Table1[[#This Row],[Bonus]]</f>
        <v>94271</v>
      </c>
      <c r="E2310" s="8">
        <v>78</v>
      </c>
      <c r="F2310" s="45">
        <v>49</v>
      </c>
      <c r="G2310" s="8" t="str" cm="1">
        <f t="array" ref="G2310">_xlfn.IFS(Table1[[#This Row],[Performance Score]]&gt;=80,"Excellent",Table1[[#This Row],[Performance Score]]&gt;=60,"Good",Table1[[#This Row],[Performance Score]]&gt;=40,"Need Improvement")</f>
        <v>Need Improvement</v>
      </c>
      <c r="H2310" s="29">
        <f>Table1[[#This Row],[Bonus]]/Table1[[#This Row],[Basic Salary]]</f>
        <v>0.11711380765037684</v>
      </c>
      <c r="I2310" s="8">
        <f ca="1">DATEDIF(Table1[[#This Row],[Date of Birth]],TODAY(),"y")</f>
        <v>35</v>
      </c>
      <c r="J2310" s="33">
        <v>44156</v>
      </c>
      <c r="K2310" s="33" t="str" cm="1">
        <f t="array" aca="1" ref="K2310" ca="1">_xlfn.IFS(L2310&lt;3,"Junior",L2310&lt;=7,"Mid-Level",L2310&gt;7,"Senior")</f>
        <v>Mid-Level</v>
      </c>
      <c r="L2310" s="45">
        <f ca="1">INT(YEARFRAC(Table1[[#This Row],[Joining Date]],TODAY(),1))</f>
        <v>5</v>
      </c>
      <c r="M2310" s="25" t="str">
        <f t="shared" ca="1" si="36"/>
        <v>No</v>
      </c>
      <c r="N2310" s="25">
        <f>YEAR(Table1[[#This Row],[Joining Date]])</f>
        <v>2020</v>
      </c>
      <c r="O2310" s="45">
        <f>MONTH(Table1[[#This Row],[Joining Date]])</f>
        <v>11</v>
      </c>
      <c r="P2310" s="25">
        <f ca="1">NETWORKDAYS(Table1[[#This Row],[Joining Date]],TODAY())</f>
        <v>1461</v>
      </c>
      <c r="Q2310" s="25" t="str">
        <f>LEFT(Table1[[#This Row],[Department]],5)&amp;"-"&amp;RIGHT(Table1[[#This Row],[Employee ID]],3)</f>
        <v>Sales-671</v>
      </c>
      <c r="R2310" s="25" t="str">
        <f>LEFT(Table1[[#This Row],[Department]],3)</f>
        <v>Sal</v>
      </c>
      <c r="S2310" s="36">
        <f>_xlfn.XLOOKUP(Table1[[#This Row],[City]],Table2[City],Table2[Bonus %])</f>
        <v>5</v>
      </c>
      <c r="U2310" s="48" t="str">
        <v xml:space="preserve">Rahul </v>
      </c>
      <c r="V2310" s="48" t="str">
        <v>Verma</v>
      </c>
    </row>
    <row r="2311" spans="1:22" x14ac:dyDescent="0.35">
      <c r="A2311" s="9" t="s">
        <v>183</v>
      </c>
      <c r="B2311" s="41" t="str">
        <f>LEFT(Table1[[#This Row],[Employee Name]],FIND(" ",Table1[[#This Row],[Employee Name]]))</f>
        <v xml:space="preserve">Swathi </v>
      </c>
      <c r="C2311" s="41" t="str">
        <f>RIGHT(Table1[[#This Row],[Employee Name]],LEN(Table1[[#This Row],[Employee Name]])-FIND(" ",Table1[[#This Row],[Employee Name]]))</f>
        <v>Ramesh</v>
      </c>
      <c r="D2311" s="23">
        <f>Table1[[#This Row],[Basic Salary]]+Table1[[#This Row],[Bonus]]</f>
        <v>94270</v>
      </c>
      <c r="E2311" s="10">
        <v>97</v>
      </c>
      <c r="F2311" s="46">
        <v>46</v>
      </c>
      <c r="G2311" s="10" t="str" cm="1">
        <f t="array" ref="G2311">_xlfn.IFS(Table1[[#This Row],[Performance Score]]&gt;=80,"Excellent",Table1[[#This Row],[Performance Score]]&gt;=60,"Good",Table1[[#This Row],[Performance Score]]&gt;=40,"Need Improvement")</f>
        <v>Need Improvement</v>
      </c>
      <c r="H2311" s="30">
        <f>Table1[[#This Row],[Bonus]]/Table1[[#This Row],[Basic Salary]]</f>
        <v>0.30111934633486537</v>
      </c>
      <c r="I2311" s="10">
        <f ca="1">DATEDIF(Table1[[#This Row],[Date of Birth]],TODAY(),"y")</f>
        <v>26</v>
      </c>
      <c r="J2311" s="34">
        <v>43955</v>
      </c>
      <c r="K2311" s="33" t="str" cm="1">
        <f t="array" aca="1" ref="K2311" ca="1">_xlfn.IFS(L2311&lt;3,"Junior",L2311&lt;=7,"Mid-Level",L2311&gt;7,"Senior")</f>
        <v>Mid-Level</v>
      </c>
      <c r="L2311" s="46">
        <f ca="1">INT(YEARFRAC(Table1[[#This Row],[Joining Date]],TODAY(),1))</f>
        <v>6</v>
      </c>
      <c r="M2311" s="25" t="str">
        <f t="shared" ca="1" si="36"/>
        <v>Yes</v>
      </c>
      <c r="N2311" s="26">
        <f>YEAR(Table1[[#This Row],[Joining Date]])</f>
        <v>2020</v>
      </c>
      <c r="O2311" s="46">
        <f>MONTH(Table1[[#This Row],[Joining Date]])</f>
        <v>5</v>
      </c>
      <c r="P2311" s="26">
        <f ca="1">NETWORKDAYS(Table1[[#This Row],[Joining Date]],TODAY())</f>
        <v>1606</v>
      </c>
      <c r="Q2311" s="26" t="str">
        <f>LEFT(Table1[[#This Row],[Department]],5)&amp;"-"&amp;RIGHT(Table1[[#This Row],[Employee ID]],3)</f>
        <v>Marke-127</v>
      </c>
      <c r="R2311" s="26" t="str">
        <f>LEFT(Table1[[#This Row],[Department]],3)</f>
        <v>Mar</v>
      </c>
      <c r="S2311" s="37">
        <f>_xlfn.XLOOKUP(Table1[[#This Row],[City]],Table2[City],Table2[Bonus %])</f>
        <v>8</v>
      </c>
      <c r="U2311" s="48" t="str">
        <v xml:space="preserve">Swathi </v>
      </c>
      <c r="V2311" s="48" t="str">
        <v>Ramesh</v>
      </c>
    </row>
    <row r="2312" spans="1:22" x14ac:dyDescent="0.35">
      <c r="A2312" s="7" t="s">
        <v>4243</v>
      </c>
      <c r="B2312" s="40" t="str">
        <f>LEFT(Table1[[#This Row],[Employee Name]],FIND(" ",Table1[[#This Row],[Employee Name]]))</f>
        <v xml:space="preserve">Vikram </v>
      </c>
      <c r="C2312" s="40" t="str">
        <f>RIGHT(Table1[[#This Row],[Employee Name]],LEN(Table1[[#This Row],[Employee Name]])-FIND(" ",Table1[[#This Row],[Employee Name]]))</f>
        <v>Singh</v>
      </c>
      <c r="D2312" s="22">
        <f>Table1[[#This Row],[Basic Salary]]+Table1[[#This Row],[Bonus]]</f>
        <v>94244</v>
      </c>
      <c r="E2312" s="8">
        <v>91</v>
      </c>
      <c r="F2312" s="45">
        <v>84</v>
      </c>
      <c r="G2312" s="8" t="str" cm="1">
        <f t="array" ref="G2312">_xlfn.IFS(Table1[[#This Row],[Performance Score]]&gt;=80,"Excellent",Table1[[#This Row],[Performance Score]]&gt;=60,"Good",Table1[[#This Row],[Performance Score]]&gt;=40,"Need Improvement")</f>
        <v>Excellent</v>
      </c>
      <c r="H2312" s="29">
        <f>Table1[[#This Row],[Bonus]]/Table1[[#This Row],[Basic Salary]]</f>
        <v>0.14576798696719917</v>
      </c>
      <c r="I2312" s="8">
        <f ca="1">DATEDIF(Table1[[#This Row],[Date of Birth]],TODAY(),"y")</f>
        <v>15</v>
      </c>
      <c r="J2312" s="33">
        <v>43932</v>
      </c>
      <c r="K2312" s="33" t="str" cm="1">
        <f t="array" aca="1" ref="K2312" ca="1">_xlfn.IFS(L2312&lt;3,"Junior",L2312&lt;=7,"Mid-Level",L2312&gt;7,"Senior")</f>
        <v>Mid-Level</v>
      </c>
      <c r="L2312" s="45">
        <f ca="1">INT(YEARFRAC(Table1[[#This Row],[Joining Date]],TODAY(),1))</f>
        <v>6</v>
      </c>
      <c r="M2312" s="25" t="str">
        <f t="shared" ca="1" si="36"/>
        <v>Yes</v>
      </c>
      <c r="N2312" s="25">
        <f>YEAR(Table1[[#This Row],[Joining Date]])</f>
        <v>2020</v>
      </c>
      <c r="O2312" s="45">
        <f>MONTH(Table1[[#This Row],[Joining Date]])</f>
        <v>4</v>
      </c>
      <c r="P2312" s="25">
        <f ca="1">NETWORKDAYS(Table1[[#This Row],[Joining Date]],TODAY())</f>
        <v>1621</v>
      </c>
      <c r="Q2312" s="25" t="str">
        <f>LEFT(Table1[[#This Row],[Department]],5)&amp;"-"&amp;RIGHT(Table1[[#This Row],[Employee ID]],3)</f>
        <v>Sales-187</v>
      </c>
      <c r="R2312" s="25" t="str">
        <f>LEFT(Table1[[#This Row],[Department]],3)</f>
        <v>Sal</v>
      </c>
      <c r="S2312" s="36">
        <f>_xlfn.XLOOKUP(Table1[[#This Row],[City]],Table2[City],Table2[Bonus %])</f>
        <v>5</v>
      </c>
      <c r="U2312" s="48" t="str">
        <v xml:space="preserve">Vikram </v>
      </c>
      <c r="V2312" s="48" t="str">
        <v>Singh</v>
      </c>
    </row>
    <row r="2313" spans="1:22" x14ac:dyDescent="0.35">
      <c r="A2313" s="9" t="s">
        <v>201</v>
      </c>
      <c r="B2313" s="41" t="str">
        <f>LEFT(Table1[[#This Row],[Employee Name]],FIND(" ",Table1[[#This Row],[Employee Name]]))</f>
        <v xml:space="preserve">Gayathri </v>
      </c>
      <c r="C2313" s="41" t="str">
        <f>RIGHT(Table1[[#This Row],[Employee Name]],LEN(Table1[[#This Row],[Employee Name]])-FIND(" ",Table1[[#This Row],[Employee Name]]))</f>
        <v>Iyer</v>
      </c>
      <c r="D2313" s="23">
        <f>Table1[[#This Row],[Basic Salary]]+Table1[[#This Row],[Bonus]]</f>
        <v>94233</v>
      </c>
      <c r="E2313" s="10">
        <v>67</v>
      </c>
      <c r="F2313" s="46">
        <v>65</v>
      </c>
      <c r="G2313" s="10" t="str" cm="1">
        <f t="array" ref="G2313">_xlfn.IFS(Table1[[#This Row],[Performance Score]]&gt;=80,"Excellent",Table1[[#This Row],[Performance Score]]&gt;=60,"Good",Table1[[#This Row],[Performance Score]]&gt;=40,"Need Improvement")</f>
        <v>Good</v>
      </c>
      <c r="H2313" s="30">
        <f>Table1[[#This Row],[Bonus]]/Table1[[#This Row],[Basic Salary]]</f>
        <v>0.18164946643760893</v>
      </c>
      <c r="I2313" s="10">
        <f ca="1">DATEDIF(Table1[[#This Row],[Date of Birth]],TODAY(),"y")</f>
        <v>17</v>
      </c>
      <c r="J2313" s="34">
        <v>44911</v>
      </c>
      <c r="K2313" s="33" t="str" cm="1">
        <f t="array" aca="1" ref="K2313" ca="1">_xlfn.IFS(L2313&lt;3,"Junior",L2313&lt;=7,"Mid-Level",L2313&gt;7,"Senior")</f>
        <v>Mid-Level</v>
      </c>
      <c r="L2313" s="46">
        <f ca="1">INT(YEARFRAC(Table1[[#This Row],[Joining Date]],TODAY(),1))</f>
        <v>3</v>
      </c>
      <c r="M2313" s="25" t="str">
        <f t="shared" ca="1" si="36"/>
        <v>No</v>
      </c>
      <c r="N2313" s="26">
        <f>YEAR(Table1[[#This Row],[Joining Date]])</f>
        <v>2022</v>
      </c>
      <c r="O2313" s="46">
        <f>MONTH(Table1[[#This Row],[Joining Date]])</f>
        <v>12</v>
      </c>
      <c r="P2313" s="26">
        <f ca="1">NETWORKDAYS(Table1[[#This Row],[Joining Date]],TODAY())</f>
        <v>922</v>
      </c>
      <c r="Q2313" s="26" t="str">
        <f>LEFT(Table1[[#This Row],[Department]],5)&amp;"-"&amp;RIGHT(Table1[[#This Row],[Employee ID]],3)</f>
        <v>Opera-145</v>
      </c>
      <c r="R2313" s="26" t="str">
        <f>LEFT(Table1[[#This Row],[Department]],3)</f>
        <v>Ope</v>
      </c>
      <c r="S2313" s="37">
        <f>_xlfn.XLOOKUP(Table1[[#This Row],[City]],Table2[City],Table2[Bonus %])</f>
        <v>5</v>
      </c>
      <c r="U2313" s="48" t="str">
        <v xml:space="preserve">Gayathri </v>
      </c>
      <c r="V2313" s="48" t="str">
        <v>Iyer</v>
      </c>
    </row>
    <row r="2314" spans="1:22" x14ac:dyDescent="0.35">
      <c r="A2314" s="7" t="s">
        <v>917</v>
      </c>
      <c r="B2314" s="40" t="str">
        <f>LEFT(Table1[[#This Row],[Employee Name]],FIND(" ",Table1[[#This Row],[Employee Name]]))</f>
        <v xml:space="preserve">Kavya </v>
      </c>
      <c r="C2314" s="40" t="str">
        <f>RIGHT(Table1[[#This Row],[Employee Name]],LEN(Table1[[#This Row],[Employee Name]])-FIND(" ",Table1[[#This Row],[Employee Name]]))</f>
        <v>Nair</v>
      </c>
      <c r="D2314" s="22">
        <f>Table1[[#This Row],[Basic Salary]]+Table1[[#This Row],[Bonus]]</f>
        <v>94232</v>
      </c>
      <c r="E2314" s="8">
        <v>92</v>
      </c>
      <c r="F2314" s="45">
        <v>95</v>
      </c>
      <c r="G2314" s="8" t="str" cm="1">
        <f t="array" ref="G2314">_xlfn.IFS(Table1[[#This Row],[Performance Score]]&gt;=80,"Excellent",Table1[[#This Row],[Performance Score]]&gt;=60,"Good",Table1[[#This Row],[Performance Score]]&gt;=40,"Need Improvement")</f>
        <v>Excellent</v>
      </c>
      <c r="H2314" s="29">
        <f>Table1[[#This Row],[Bonus]]/Table1[[#This Row],[Basic Salary]]</f>
        <v>0.10870306966456061</v>
      </c>
      <c r="I2314" s="8">
        <f ca="1">DATEDIF(Table1[[#This Row],[Date of Birth]],TODAY(),"y")</f>
        <v>14</v>
      </c>
      <c r="J2314" s="33">
        <v>43990</v>
      </c>
      <c r="K2314" s="33" t="str" cm="1">
        <f t="array" aca="1" ref="K2314" ca="1">_xlfn.IFS(L2314&lt;3,"Junior",L2314&lt;=7,"Mid-Level",L2314&gt;7,"Senior")</f>
        <v>Mid-Level</v>
      </c>
      <c r="L2314" s="45">
        <f ca="1">INT(YEARFRAC(Table1[[#This Row],[Joining Date]],TODAY(),1))</f>
        <v>6</v>
      </c>
      <c r="M2314" s="25" t="str">
        <f t="shared" ca="1" si="36"/>
        <v>Yes</v>
      </c>
      <c r="N2314" s="25">
        <f>YEAR(Table1[[#This Row],[Joining Date]])</f>
        <v>2020</v>
      </c>
      <c r="O2314" s="45">
        <f>MONTH(Table1[[#This Row],[Joining Date]])</f>
        <v>6</v>
      </c>
      <c r="P2314" s="25">
        <f ca="1">NETWORKDAYS(Table1[[#This Row],[Joining Date]],TODAY())</f>
        <v>1581</v>
      </c>
      <c r="Q2314" s="25" t="str">
        <f>LEFT(Table1[[#This Row],[Department]],5)&amp;"-"&amp;RIGHT(Table1[[#This Row],[Employee ID]],3)</f>
        <v>Opera-861</v>
      </c>
      <c r="R2314" s="25" t="str">
        <f>LEFT(Table1[[#This Row],[Department]],3)</f>
        <v>Ope</v>
      </c>
      <c r="S2314" s="36">
        <f>_xlfn.XLOOKUP(Table1[[#This Row],[City]],Table2[City],Table2[Bonus %])</f>
        <v>4</v>
      </c>
      <c r="U2314" s="48" t="str">
        <v xml:space="preserve">Kavya </v>
      </c>
      <c r="V2314" s="48" t="str">
        <v>Nair</v>
      </c>
    </row>
    <row r="2315" spans="1:22" x14ac:dyDescent="0.35">
      <c r="A2315" s="9" t="s">
        <v>987</v>
      </c>
      <c r="B2315" s="41" t="str">
        <f>LEFT(Table1[[#This Row],[Employee Name]],FIND(" ",Table1[[#This Row],[Employee Name]]))</f>
        <v xml:space="preserve">Ravi </v>
      </c>
      <c r="C2315" s="41" t="str">
        <f>RIGHT(Table1[[#This Row],[Employee Name]],LEN(Table1[[#This Row],[Employee Name]])-FIND(" ",Table1[[#This Row],[Employee Name]]))</f>
        <v>Teja</v>
      </c>
      <c r="D2315" s="23">
        <f>Table1[[#This Row],[Basic Salary]]+Table1[[#This Row],[Bonus]]</f>
        <v>94227</v>
      </c>
      <c r="E2315" s="10">
        <v>60</v>
      </c>
      <c r="F2315" s="46">
        <v>71</v>
      </c>
      <c r="G2315" s="10" t="str" cm="1">
        <f t="array" ref="G2315">_xlfn.IFS(Table1[[#This Row],[Performance Score]]&gt;=80,"Excellent",Table1[[#This Row],[Performance Score]]&gt;=60,"Good",Table1[[#This Row],[Performance Score]]&gt;=40,"Need Improvement")</f>
        <v>Good</v>
      </c>
      <c r="H2315" s="30">
        <f>Table1[[#This Row],[Bonus]]/Table1[[#This Row],[Basic Salary]]</f>
        <v>0.44850963090498225</v>
      </c>
      <c r="I2315" s="10">
        <f ca="1">DATEDIF(Table1[[#This Row],[Date of Birth]],TODAY(),"y")</f>
        <v>40</v>
      </c>
      <c r="J2315" s="34">
        <v>44370</v>
      </c>
      <c r="K2315" s="33" t="str" cm="1">
        <f t="array" aca="1" ref="K2315" ca="1">_xlfn.IFS(L2315&lt;3,"Junior",L2315&lt;=7,"Mid-Level",L2315&gt;7,"Senior")</f>
        <v>Mid-Level</v>
      </c>
      <c r="L2315" s="46">
        <f ca="1">INT(YEARFRAC(Table1[[#This Row],[Joining Date]],TODAY(),1))</f>
        <v>5</v>
      </c>
      <c r="M2315" s="25" t="str">
        <f t="shared" ca="1" si="36"/>
        <v>No</v>
      </c>
      <c r="N2315" s="26">
        <f>YEAR(Table1[[#This Row],[Joining Date]])</f>
        <v>2021</v>
      </c>
      <c r="O2315" s="46">
        <f>MONTH(Table1[[#This Row],[Joining Date]])</f>
        <v>6</v>
      </c>
      <c r="P2315" s="26">
        <f ca="1">NETWORKDAYS(Table1[[#This Row],[Joining Date]],TODAY())</f>
        <v>1309</v>
      </c>
      <c r="Q2315" s="26" t="str">
        <f>LEFT(Table1[[#This Row],[Department]],5)&amp;"-"&amp;RIGHT(Table1[[#This Row],[Employee ID]],3)</f>
        <v>Sales-931</v>
      </c>
      <c r="R2315" s="26" t="str">
        <f>LEFT(Table1[[#This Row],[Department]],3)</f>
        <v>Sal</v>
      </c>
      <c r="S2315" s="37">
        <f>_xlfn.XLOOKUP(Table1[[#This Row],[City]],Table2[City],Table2[Bonus %])</f>
        <v>5</v>
      </c>
      <c r="U2315" s="48" t="str">
        <v xml:space="preserve">Ravi </v>
      </c>
      <c r="V2315" s="48" t="str">
        <v>Teja</v>
      </c>
    </row>
    <row r="2316" spans="1:22" x14ac:dyDescent="0.35">
      <c r="A2316" s="7" t="s">
        <v>4077</v>
      </c>
      <c r="B2316" s="40" t="str">
        <f>LEFT(Table1[[#This Row],[Employee Name]],FIND(" ",Table1[[#This Row],[Employee Name]]))</f>
        <v xml:space="preserve">Rohan </v>
      </c>
      <c r="C2316" s="40" t="str">
        <f>RIGHT(Table1[[#This Row],[Employee Name]],LEN(Table1[[#This Row],[Employee Name]])-FIND(" ",Table1[[#This Row],[Employee Name]]))</f>
        <v>Gupta</v>
      </c>
      <c r="D2316" s="22">
        <f>Table1[[#This Row],[Basic Salary]]+Table1[[#This Row],[Bonus]]</f>
        <v>94217</v>
      </c>
      <c r="E2316" s="8">
        <v>76</v>
      </c>
      <c r="F2316" s="45">
        <v>42</v>
      </c>
      <c r="G2316" s="8" t="str" cm="1">
        <f t="array" ref="G2316">_xlfn.IFS(Table1[[#This Row],[Performance Score]]&gt;=80,"Excellent",Table1[[#This Row],[Performance Score]]&gt;=60,"Good",Table1[[#This Row],[Performance Score]]&gt;=40,"Need Improvement")</f>
        <v>Need Improvement</v>
      </c>
      <c r="H2316" s="29">
        <f>Table1[[#This Row],[Bonus]]/Table1[[#This Row],[Basic Salary]]</f>
        <v>0.26465771812080535</v>
      </c>
      <c r="I2316" s="8">
        <f ca="1">DATEDIF(Table1[[#This Row],[Date of Birth]],TODAY(),"y")</f>
        <v>14</v>
      </c>
      <c r="J2316" s="33">
        <v>45216</v>
      </c>
      <c r="K2316" s="33" t="str" cm="1">
        <f t="array" aca="1" ref="K2316" ca="1">_xlfn.IFS(L2316&lt;3,"Junior",L2316&lt;=7,"Mid-Level",L2316&gt;7,"Senior")</f>
        <v>Junior</v>
      </c>
      <c r="L2316" s="45">
        <f ca="1">INT(YEARFRAC(Table1[[#This Row],[Joining Date]],TODAY(),1))</f>
        <v>2</v>
      </c>
      <c r="M2316" s="25" t="str">
        <f t="shared" ca="1" si="36"/>
        <v>No</v>
      </c>
      <c r="N2316" s="25">
        <f>YEAR(Table1[[#This Row],[Joining Date]])</f>
        <v>2023</v>
      </c>
      <c r="O2316" s="45">
        <f>MONTH(Table1[[#This Row],[Joining Date]])</f>
        <v>10</v>
      </c>
      <c r="P2316" s="25">
        <f ca="1">NETWORKDAYS(Table1[[#This Row],[Joining Date]],TODAY())</f>
        <v>705</v>
      </c>
      <c r="Q2316" s="25" t="str">
        <f>LEFT(Table1[[#This Row],[Department]],5)&amp;"-"&amp;RIGHT(Table1[[#This Row],[Employee ID]],3)</f>
        <v>HR-021</v>
      </c>
      <c r="R2316" s="25" t="str">
        <f>LEFT(Table1[[#This Row],[Department]],3)</f>
        <v>HR</v>
      </c>
      <c r="S2316" s="36">
        <f>_xlfn.XLOOKUP(Table1[[#This Row],[City]],Table2[City],Table2[Bonus %])</f>
        <v>8</v>
      </c>
      <c r="U2316" s="48" t="str">
        <v xml:space="preserve">Rohan </v>
      </c>
      <c r="V2316" s="48" t="str">
        <v>Gupta</v>
      </c>
    </row>
    <row r="2317" spans="1:22" x14ac:dyDescent="0.35">
      <c r="A2317" s="9" t="s">
        <v>49</v>
      </c>
      <c r="B2317" s="41" t="str">
        <f>LEFT(Table1[[#This Row],[Employee Name]],FIND(" ",Table1[[#This Row],[Employee Name]]))</f>
        <v xml:space="preserve">Ravi </v>
      </c>
      <c r="C2317" s="41" t="str">
        <f>RIGHT(Table1[[#This Row],[Employee Name]],LEN(Table1[[#This Row],[Employee Name]])-FIND(" ",Table1[[#This Row],[Employee Name]]))</f>
        <v>Teja</v>
      </c>
      <c r="D2317" s="23">
        <f>Table1[[#This Row],[Basic Salary]]+Table1[[#This Row],[Bonus]]</f>
        <v>94211</v>
      </c>
      <c r="E2317" s="10">
        <v>74</v>
      </c>
      <c r="F2317" s="46">
        <v>48</v>
      </c>
      <c r="G2317" s="10" t="str" cm="1">
        <f t="array" ref="G2317">_xlfn.IFS(Table1[[#This Row],[Performance Score]]&gt;=80,"Excellent",Table1[[#This Row],[Performance Score]]&gt;=60,"Good",Table1[[#This Row],[Performance Score]]&gt;=40,"Need Improvement")</f>
        <v>Need Improvement</v>
      </c>
      <c r="H2317" s="30">
        <f>Table1[[#This Row],[Bonus]]/Table1[[#This Row],[Basic Salary]]</f>
        <v>0.21798319327731092</v>
      </c>
      <c r="I2317" s="10">
        <f ca="1">DATEDIF(Table1[[#This Row],[Date of Birth]],TODAY(),"y")</f>
        <v>20</v>
      </c>
      <c r="J2317" s="34">
        <v>43759</v>
      </c>
      <c r="K2317" s="33" t="str" cm="1">
        <f t="array" aca="1" ref="K2317" ca="1">_xlfn.IFS(L2317&lt;3,"Junior",L2317&lt;=7,"Mid-Level",L2317&gt;7,"Senior")</f>
        <v>Mid-Level</v>
      </c>
      <c r="L2317" s="46">
        <f ca="1">INT(YEARFRAC(Table1[[#This Row],[Joining Date]],TODAY(),1))</f>
        <v>6</v>
      </c>
      <c r="M2317" s="25" t="str">
        <f t="shared" ca="1" si="36"/>
        <v>Yes</v>
      </c>
      <c r="N2317" s="26">
        <f>YEAR(Table1[[#This Row],[Joining Date]])</f>
        <v>2019</v>
      </c>
      <c r="O2317" s="46">
        <f>MONTH(Table1[[#This Row],[Joining Date]])</f>
        <v>10</v>
      </c>
      <c r="P2317" s="26">
        <f ca="1">NETWORKDAYS(Table1[[#This Row],[Joining Date]],TODAY())</f>
        <v>1746</v>
      </c>
      <c r="Q2317" s="26" t="str">
        <f>LEFT(Table1[[#This Row],[Department]],5)&amp;"-"&amp;RIGHT(Table1[[#This Row],[Employee ID]],3)</f>
        <v>Marke-011</v>
      </c>
      <c r="R2317" s="26" t="str">
        <f>LEFT(Table1[[#This Row],[Department]],3)</f>
        <v>Mar</v>
      </c>
      <c r="S2317" s="37">
        <f>_xlfn.XLOOKUP(Table1[[#This Row],[City]],Table2[City],Table2[Bonus %])</f>
        <v>4</v>
      </c>
      <c r="U2317" s="48" t="str">
        <v xml:space="preserve">Ravi </v>
      </c>
      <c r="V2317" s="48" t="str">
        <v>Teja</v>
      </c>
    </row>
    <row r="2318" spans="1:22" x14ac:dyDescent="0.35">
      <c r="A2318" s="7" t="s">
        <v>450</v>
      </c>
      <c r="B2318" s="40" t="str">
        <f>LEFT(Table1[[#This Row],[Employee Name]],FIND(" ",Table1[[#This Row],[Employee Name]]))</f>
        <v xml:space="preserve">Ananya </v>
      </c>
      <c r="C2318" s="40" t="str">
        <f>RIGHT(Table1[[#This Row],[Employee Name]],LEN(Table1[[#This Row],[Employee Name]])-FIND(" ",Table1[[#This Row],[Employee Name]]))</f>
        <v>Rao</v>
      </c>
      <c r="D2318" s="22">
        <f>Table1[[#This Row],[Basic Salary]]+Table1[[#This Row],[Bonus]]</f>
        <v>94195</v>
      </c>
      <c r="E2318" s="8">
        <v>68</v>
      </c>
      <c r="F2318" s="45">
        <v>86</v>
      </c>
      <c r="G2318" s="8" t="str" cm="1">
        <f t="array" ref="G2318">_xlfn.IFS(Table1[[#This Row],[Performance Score]]&gt;=80,"Excellent",Table1[[#This Row],[Performance Score]]&gt;=60,"Good",Table1[[#This Row],[Performance Score]]&gt;=40,"Need Improvement")</f>
        <v>Excellent</v>
      </c>
      <c r="H2318" s="29">
        <f>Table1[[#This Row],[Bonus]]/Table1[[#This Row],[Basic Salary]]</f>
        <v>0.40824961129051551</v>
      </c>
      <c r="I2318" s="8">
        <f ca="1">DATEDIF(Table1[[#This Row],[Date of Birth]],TODAY(),"y")</f>
        <v>16</v>
      </c>
      <c r="J2318" s="33">
        <v>43660</v>
      </c>
      <c r="K2318" s="33" t="str" cm="1">
        <f t="array" aca="1" ref="K2318" ca="1">_xlfn.IFS(L2318&lt;3,"Junior",L2318&lt;=7,"Mid-Level",L2318&gt;7,"Senior")</f>
        <v>Mid-Level</v>
      </c>
      <c r="L2318" s="45">
        <f ca="1">INT(YEARFRAC(Table1[[#This Row],[Joining Date]],TODAY(),1))</f>
        <v>6</v>
      </c>
      <c r="M2318" s="25" t="str">
        <f t="shared" ca="1" si="36"/>
        <v>Yes</v>
      </c>
      <c r="N2318" s="25">
        <f>YEAR(Table1[[#This Row],[Joining Date]])</f>
        <v>2019</v>
      </c>
      <c r="O2318" s="45">
        <f>MONTH(Table1[[#This Row],[Joining Date]])</f>
        <v>7</v>
      </c>
      <c r="P2318" s="25">
        <f ca="1">NETWORKDAYS(Table1[[#This Row],[Joining Date]],TODAY())</f>
        <v>1816</v>
      </c>
      <c r="Q2318" s="25" t="str">
        <f>LEFT(Table1[[#This Row],[Department]],5)&amp;"-"&amp;RIGHT(Table1[[#This Row],[Employee ID]],3)</f>
        <v>Suppo-394</v>
      </c>
      <c r="R2318" s="25" t="str">
        <f>LEFT(Table1[[#This Row],[Department]],3)</f>
        <v>Sup</v>
      </c>
      <c r="S2318" s="36">
        <f>_xlfn.XLOOKUP(Table1[[#This Row],[City]],Table2[City],Table2[Bonus %])</f>
        <v>5</v>
      </c>
      <c r="U2318" s="48" t="str">
        <v xml:space="preserve">Ananya </v>
      </c>
      <c r="V2318" s="48" t="str">
        <v>Rao</v>
      </c>
    </row>
    <row r="2319" spans="1:22" x14ac:dyDescent="0.35">
      <c r="A2319" s="9" t="s">
        <v>3859</v>
      </c>
      <c r="B2319" s="41" t="str">
        <f>LEFT(Table1[[#This Row],[Employee Name]],FIND(" ",Table1[[#This Row],[Employee Name]]))</f>
        <v xml:space="preserve">Neha </v>
      </c>
      <c r="C2319" s="41" t="str">
        <f>RIGHT(Table1[[#This Row],[Employee Name]],LEN(Table1[[#This Row],[Employee Name]])-FIND(" ",Table1[[#This Row],[Employee Name]]))</f>
        <v>Kulkarni</v>
      </c>
      <c r="D2319" s="23">
        <f>Table1[[#This Row],[Basic Salary]]+Table1[[#This Row],[Bonus]]</f>
        <v>94194</v>
      </c>
      <c r="E2319" s="10">
        <v>77</v>
      </c>
      <c r="F2319" s="46">
        <v>94</v>
      </c>
      <c r="G2319" s="10" t="str" cm="1">
        <f t="array" ref="G2319">_xlfn.IFS(Table1[[#This Row],[Performance Score]]&gt;=80,"Excellent",Table1[[#This Row],[Performance Score]]&gt;=60,"Good",Table1[[#This Row],[Performance Score]]&gt;=40,"Need Improvement")</f>
        <v>Excellent</v>
      </c>
      <c r="H2319" s="30">
        <f>Table1[[#This Row],[Bonus]]/Table1[[#This Row],[Basic Salary]]</f>
        <v>0.19028002426202992</v>
      </c>
      <c r="I2319" s="10">
        <f ca="1">DATEDIF(Table1[[#This Row],[Date of Birth]],TODAY(),"y")</f>
        <v>13</v>
      </c>
      <c r="J2319" s="34">
        <v>42614</v>
      </c>
      <c r="K2319" s="33" t="str" cm="1">
        <f t="array" aca="1" ref="K2319" ca="1">_xlfn.IFS(L2319&lt;3,"Junior",L2319&lt;=7,"Mid-Level",L2319&gt;7,"Senior")</f>
        <v>Senior</v>
      </c>
      <c r="L2319" s="46">
        <f ca="1">INT(YEARFRAC(Table1[[#This Row],[Joining Date]],TODAY(),1))</f>
        <v>9</v>
      </c>
      <c r="M2319" s="25" t="str">
        <f t="shared" ca="1" si="36"/>
        <v>Yes</v>
      </c>
      <c r="N2319" s="26">
        <f>YEAR(Table1[[#This Row],[Joining Date]])</f>
        <v>2016</v>
      </c>
      <c r="O2319" s="46">
        <f>MONTH(Table1[[#This Row],[Joining Date]])</f>
        <v>9</v>
      </c>
      <c r="P2319" s="26">
        <f ca="1">NETWORKDAYS(Table1[[#This Row],[Joining Date]],TODAY())</f>
        <v>2563</v>
      </c>
      <c r="Q2319" s="26" t="str">
        <f>LEFT(Table1[[#This Row],[Department]],5)&amp;"-"&amp;RIGHT(Table1[[#This Row],[Employee ID]],3)</f>
        <v>IT-803</v>
      </c>
      <c r="R2319" s="26" t="str">
        <f>LEFT(Table1[[#This Row],[Department]],3)</f>
        <v>IT</v>
      </c>
      <c r="S2319" s="37">
        <f>_xlfn.XLOOKUP(Table1[[#This Row],[City]],Table2[City],Table2[Bonus %])</f>
        <v>5</v>
      </c>
      <c r="U2319" s="48" t="str">
        <v xml:space="preserve">Neha </v>
      </c>
      <c r="V2319" s="48" t="str">
        <v>Kulkarni</v>
      </c>
    </row>
    <row r="2320" spans="1:22" x14ac:dyDescent="0.35">
      <c r="A2320" s="7" t="s">
        <v>3004</v>
      </c>
      <c r="B2320" s="40" t="str">
        <f>LEFT(Table1[[#This Row],[Employee Name]],FIND(" ",Table1[[#This Row],[Employee Name]]))</f>
        <v xml:space="preserve">Tarun </v>
      </c>
      <c r="C2320" s="40" t="str">
        <f>RIGHT(Table1[[#This Row],[Employee Name]],LEN(Table1[[#This Row],[Employee Name]])-FIND(" ",Table1[[#This Row],[Employee Name]]))</f>
        <v>Verma</v>
      </c>
      <c r="D2320" s="22">
        <f>Table1[[#This Row],[Basic Salary]]+Table1[[#This Row],[Bonus]]</f>
        <v>94190</v>
      </c>
      <c r="E2320" s="8">
        <v>66</v>
      </c>
      <c r="F2320" s="45">
        <v>51</v>
      </c>
      <c r="G2320" s="8" t="str" cm="1">
        <f t="array" ref="G2320">_xlfn.IFS(Table1[[#This Row],[Performance Score]]&gt;=80,"Excellent",Table1[[#This Row],[Performance Score]]&gt;=60,"Good",Table1[[#This Row],[Performance Score]]&gt;=40,"Need Improvement")</f>
        <v>Need Improvement</v>
      </c>
      <c r="H2320" s="29">
        <f>Table1[[#This Row],[Bonus]]/Table1[[#This Row],[Basic Salary]]</f>
        <v>0.16632407934817603</v>
      </c>
      <c r="I2320" s="8">
        <f ca="1">DATEDIF(Table1[[#This Row],[Date of Birth]],TODAY(),"y")</f>
        <v>39</v>
      </c>
      <c r="J2320" s="33">
        <v>44961</v>
      </c>
      <c r="K2320" s="33" t="str" cm="1">
        <f t="array" aca="1" ref="K2320" ca="1">_xlfn.IFS(L2320&lt;3,"Junior",L2320&lt;=7,"Mid-Level",L2320&gt;7,"Senior")</f>
        <v>Mid-Level</v>
      </c>
      <c r="L2320" s="45">
        <f ca="1">INT(YEARFRAC(Table1[[#This Row],[Joining Date]],TODAY(),1))</f>
        <v>3</v>
      </c>
      <c r="M2320" s="25" t="str">
        <f t="shared" ca="1" si="36"/>
        <v>No</v>
      </c>
      <c r="N2320" s="25">
        <f>YEAR(Table1[[#This Row],[Joining Date]])</f>
        <v>2023</v>
      </c>
      <c r="O2320" s="45">
        <f>MONTH(Table1[[#This Row],[Joining Date]])</f>
        <v>2</v>
      </c>
      <c r="P2320" s="25">
        <f ca="1">NETWORKDAYS(Table1[[#This Row],[Joining Date]],TODAY())</f>
        <v>886</v>
      </c>
      <c r="Q2320" s="25" t="str">
        <f>LEFT(Table1[[#This Row],[Department]],5)&amp;"-"&amp;RIGHT(Table1[[#This Row],[Employee ID]],3)</f>
        <v>IT-948</v>
      </c>
      <c r="R2320" s="25" t="str">
        <f>LEFT(Table1[[#This Row],[Department]],3)</f>
        <v>IT</v>
      </c>
      <c r="S2320" s="36">
        <f>_xlfn.XLOOKUP(Table1[[#This Row],[City]],Table2[City],Table2[Bonus %])</f>
        <v>5</v>
      </c>
      <c r="U2320" s="48" t="str">
        <v xml:space="preserve">Tarun </v>
      </c>
      <c r="V2320" s="48" t="str">
        <v>Verma</v>
      </c>
    </row>
    <row r="2321" spans="1:22" x14ac:dyDescent="0.35">
      <c r="A2321" s="9" t="s">
        <v>2184</v>
      </c>
      <c r="B2321" s="41" t="str">
        <f>LEFT(Table1[[#This Row],[Employee Name]],FIND(" ",Table1[[#This Row],[Employee Name]]))</f>
        <v xml:space="preserve">Ananya </v>
      </c>
      <c r="C2321" s="41" t="str">
        <f>RIGHT(Table1[[#This Row],[Employee Name]],LEN(Table1[[#This Row],[Employee Name]])-FIND(" ",Table1[[#This Row],[Employee Name]]))</f>
        <v>Rao</v>
      </c>
      <c r="D2321" s="23">
        <f>Table1[[#This Row],[Basic Salary]]+Table1[[#This Row],[Bonus]]</f>
        <v>94184</v>
      </c>
      <c r="E2321" s="10">
        <v>98</v>
      </c>
      <c r="F2321" s="46">
        <v>89</v>
      </c>
      <c r="G2321" s="10" t="str" cm="1">
        <f t="array" ref="G2321">_xlfn.IFS(Table1[[#This Row],[Performance Score]]&gt;=80,"Excellent",Table1[[#This Row],[Performance Score]]&gt;=60,"Good",Table1[[#This Row],[Performance Score]]&gt;=40,"Need Improvement")</f>
        <v>Excellent</v>
      </c>
      <c r="H2321" s="30">
        <f>Table1[[#This Row],[Bonus]]/Table1[[#This Row],[Basic Salary]]</f>
        <v>0.23093812896986171</v>
      </c>
      <c r="I2321" s="10">
        <f ca="1">DATEDIF(Table1[[#This Row],[Date of Birth]],TODAY(),"y")</f>
        <v>34</v>
      </c>
      <c r="J2321" s="34">
        <v>43939</v>
      </c>
      <c r="K2321" s="33" t="str" cm="1">
        <f t="array" aca="1" ref="K2321" ca="1">_xlfn.IFS(L2321&lt;3,"Junior",L2321&lt;=7,"Mid-Level",L2321&gt;7,"Senior")</f>
        <v>Mid-Level</v>
      </c>
      <c r="L2321" s="46">
        <f ca="1">INT(YEARFRAC(Table1[[#This Row],[Joining Date]],TODAY(),1))</f>
        <v>6</v>
      </c>
      <c r="M2321" s="25" t="str">
        <f t="shared" ca="1" si="36"/>
        <v>Yes</v>
      </c>
      <c r="N2321" s="26">
        <f>YEAR(Table1[[#This Row],[Joining Date]])</f>
        <v>2020</v>
      </c>
      <c r="O2321" s="46">
        <f>MONTH(Table1[[#This Row],[Joining Date]])</f>
        <v>4</v>
      </c>
      <c r="P2321" s="26">
        <f ca="1">NETWORKDAYS(Table1[[#This Row],[Joining Date]],TODAY())</f>
        <v>1616</v>
      </c>
      <c r="Q2321" s="26" t="str">
        <f>LEFT(Table1[[#This Row],[Department]],5)&amp;"-"&amp;RIGHT(Table1[[#This Row],[Employee ID]],3)</f>
        <v>Sales-128</v>
      </c>
      <c r="R2321" s="26" t="str">
        <f>LEFT(Table1[[#This Row],[Department]],3)</f>
        <v>Sal</v>
      </c>
      <c r="S2321" s="37">
        <f>_xlfn.XLOOKUP(Table1[[#This Row],[City]],Table2[City],Table2[Bonus %])</f>
        <v>4</v>
      </c>
      <c r="U2321" s="48" t="str">
        <v xml:space="preserve">Ananya </v>
      </c>
      <c r="V2321" s="48" t="str">
        <v>Rao</v>
      </c>
    </row>
    <row r="2322" spans="1:22" x14ac:dyDescent="0.35">
      <c r="A2322" s="7" t="s">
        <v>4442</v>
      </c>
      <c r="B2322" s="40" t="str">
        <f>LEFT(Table1[[#This Row],[Employee Name]],FIND(" ",Table1[[#This Row],[Employee Name]]))</f>
        <v xml:space="preserve">Meera </v>
      </c>
      <c r="C2322" s="40" t="str">
        <f>RIGHT(Table1[[#This Row],[Employee Name]],LEN(Table1[[#This Row],[Employee Name]])-FIND(" ",Table1[[#This Row],[Employee Name]]))</f>
        <v>Joshi</v>
      </c>
      <c r="D2322" s="22">
        <f>Table1[[#This Row],[Basic Salary]]+Table1[[#This Row],[Bonus]]</f>
        <v>94183</v>
      </c>
      <c r="E2322" s="8">
        <v>95</v>
      </c>
      <c r="F2322" s="45">
        <v>60</v>
      </c>
      <c r="G2322" s="8" t="str" cm="1">
        <f t="array" ref="G2322">_xlfn.IFS(Table1[[#This Row],[Performance Score]]&gt;=80,"Excellent",Table1[[#This Row],[Performance Score]]&gt;=60,"Good",Table1[[#This Row],[Performance Score]]&gt;=40,"Need Improvement")</f>
        <v>Good</v>
      </c>
      <c r="H2322" s="29">
        <f>Table1[[#This Row],[Bonus]]/Table1[[#This Row],[Basic Salary]]</f>
        <v>0.10492849517239761</v>
      </c>
      <c r="I2322" s="8">
        <f ca="1">DATEDIF(Table1[[#This Row],[Date of Birth]],TODAY(),"y")</f>
        <v>24</v>
      </c>
      <c r="J2322" s="33">
        <v>44844</v>
      </c>
      <c r="K2322" s="33" t="str" cm="1">
        <f t="array" aca="1" ref="K2322" ca="1">_xlfn.IFS(L2322&lt;3,"Junior",L2322&lt;=7,"Mid-Level",L2322&gt;7,"Senior")</f>
        <v>Mid-Level</v>
      </c>
      <c r="L2322" s="45">
        <f ca="1">INT(YEARFRAC(Table1[[#This Row],[Joining Date]],TODAY(),1))</f>
        <v>3</v>
      </c>
      <c r="M2322" s="25" t="str">
        <f t="shared" ca="1" si="36"/>
        <v>No</v>
      </c>
      <c r="N2322" s="25">
        <f>YEAR(Table1[[#This Row],[Joining Date]])</f>
        <v>2022</v>
      </c>
      <c r="O2322" s="45">
        <f>MONTH(Table1[[#This Row],[Joining Date]])</f>
        <v>10</v>
      </c>
      <c r="P2322" s="25">
        <f ca="1">NETWORKDAYS(Table1[[#This Row],[Joining Date]],TODAY())</f>
        <v>971</v>
      </c>
      <c r="Q2322" s="25" t="str">
        <f>LEFT(Table1[[#This Row],[Department]],5)&amp;"-"&amp;RIGHT(Table1[[#This Row],[Employee ID]],3)</f>
        <v>Suppo-386</v>
      </c>
      <c r="R2322" s="25" t="str">
        <f>LEFT(Table1[[#This Row],[Department]],3)</f>
        <v>Sup</v>
      </c>
      <c r="S2322" s="36">
        <f>_xlfn.XLOOKUP(Table1[[#This Row],[City]],Table2[City],Table2[Bonus %])</f>
        <v>7</v>
      </c>
      <c r="U2322" s="48" t="str">
        <v xml:space="preserve">Meera </v>
      </c>
      <c r="V2322" s="48" t="str">
        <v>Joshi</v>
      </c>
    </row>
    <row r="2323" spans="1:22" x14ac:dyDescent="0.35">
      <c r="A2323" s="9" t="s">
        <v>3472</v>
      </c>
      <c r="B2323" s="41" t="str">
        <f>LEFT(Table1[[#This Row],[Employee Name]],FIND(" ",Table1[[#This Row],[Employee Name]]))</f>
        <v xml:space="preserve">Aditya </v>
      </c>
      <c r="C2323" s="41" t="str">
        <f>RIGHT(Table1[[#This Row],[Employee Name]],LEN(Table1[[#This Row],[Employee Name]])-FIND(" ",Table1[[#This Row],[Employee Name]]))</f>
        <v>Kapoor</v>
      </c>
      <c r="D2323" s="23">
        <f>Table1[[#This Row],[Basic Salary]]+Table1[[#This Row],[Bonus]]</f>
        <v>94153</v>
      </c>
      <c r="E2323" s="10">
        <v>76</v>
      </c>
      <c r="F2323" s="46">
        <v>78</v>
      </c>
      <c r="G2323" s="10" t="str" cm="1">
        <f t="array" ref="G2323">_xlfn.IFS(Table1[[#This Row],[Performance Score]]&gt;=80,"Excellent",Table1[[#This Row],[Performance Score]]&gt;=60,"Good",Table1[[#This Row],[Performance Score]]&gt;=40,"Need Improvement")</f>
        <v>Good</v>
      </c>
      <c r="H2323" s="30">
        <f>Table1[[#This Row],[Bonus]]/Table1[[#This Row],[Basic Salary]]</f>
        <v>0.12025557432834401</v>
      </c>
      <c r="I2323" s="10">
        <f ca="1">DATEDIF(Table1[[#This Row],[Date of Birth]],TODAY(),"y")</f>
        <v>18</v>
      </c>
      <c r="J2323" s="34">
        <v>43171</v>
      </c>
      <c r="K2323" s="33" t="str" cm="1">
        <f t="array" aca="1" ref="K2323" ca="1">_xlfn.IFS(L2323&lt;3,"Junior",L2323&lt;=7,"Mid-Level",L2323&gt;7,"Senior")</f>
        <v>Senior</v>
      </c>
      <c r="L2323" s="46">
        <f ca="1">INT(YEARFRAC(Table1[[#This Row],[Joining Date]],TODAY(),1))</f>
        <v>8</v>
      </c>
      <c r="M2323" s="25" t="str">
        <f t="shared" ca="1" si="36"/>
        <v>Yes</v>
      </c>
      <c r="N2323" s="26">
        <f>YEAR(Table1[[#This Row],[Joining Date]])</f>
        <v>2018</v>
      </c>
      <c r="O2323" s="46">
        <f>MONTH(Table1[[#This Row],[Joining Date]])</f>
        <v>3</v>
      </c>
      <c r="P2323" s="26">
        <f ca="1">NETWORKDAYS(Table1[[#This Row],[Joining Date]],TODAY())</f>
        <v>2166</v>
      </c>
      <c r="Q2323" s="26" t="str">
        <f>LEFT(Table1[[#This Row],[Department]],5)&amp;"-"&amp;RIGHT(Table1[[#This Row],[Employee ID]],3)</f>
        <v>Suppo-416</v>
      </c>
      <c r="R2323" s="26" t="str">
        <f>LEFT(Table1[[#This Row],[Department]],3)</f>
        <v>Sup</v>
      </c>
      <c r="S2323" s="37">
        <f>_xlfn.XLOOKUP(Table1[[#This Row],[City]],Table2[City],Table2[Bonus %])</f>
        <v>6</v>
      </c>
      <c r="U2323" s="48" t="str">
        <v xml:space="preserve">Aditya </v>
      </c>
      <c r="V2323" s="48" t="str">
        <v>Kapoor</v>
      </c>
    </row>
    <row r="2324" spans="1:22" x14ac:dyDescent="0.35">
      <c r="A2324" s="7" t="s">
        <v>267</v>
      </c>
      <c r="B2324" s="40" t="str">
        <f>LEFT(Table1[[#This Row],[Employee Name]],FIND(" ",Table1[[#This Row],[Employee Name]]))</f>
        <v xml:space="preserve">Meera </v>
      </c>
      <c r="C2324" s="40" t="str">
        <f>RIGHT(Table1[[#This Row],[Employee Name]],LEN(Table1[[#This Row],[Employee Name]])-FIND(" ",Table1[[#This Row],[Employee Name]]))</f>
        <v>Joshi</v>
      </c>
      <c r="D2324" s="22">
        <f>Table1[[#This Row],[Basic Salary]]+Table1[[#This Row],[Bonus]]</f>
        <v>94094</v>
      </c>
      <c r="E2324" s="8">
        <v>100</v>
      </c>
      <c r="F2324" s="45">
        <v>41</v>
      </c>
      <c r="G2324" s="8" t="str" cm="1">
        <f t="array" ref="G2324">_xlfn.IFS(Table1[[#This Row],[Performance Score]]&gt;=80,"Excellent",Table1[[#This Row],[Performance Score]]&gt;=60,"Good",Table1[[#This Row],[Performance Score]]&gt;=40,"Need Improvement")</f>
        <v>Need Improvement</v>
      </c>
      <c r="H2324" s="29">
        <f>Table1[[#This Row],[Bonus]]/Table1[[#This Row],[Basic Salary]]</f>
        <v>0.44035391185880263</v>
      </c>
      <c r="I2324" s="8">
        <f ca="1">DATEDIF(Table1[[#This Row],[Date of Birth]],TODAY(),"y")</f>
        <v>20</v>
      </c>
      <c r="J2324" s="33">
        <v>43711</v>
      </c>
      <c r="K2324" s="33" t="str" cm="1">
        <f t="array" aca="1" ref="K2324" ca="1">_xlfn.IFS(L2324&lt;3,"Junior",L2324&lt;=7,"Mid-Level",L2324&gt;7,"Senior")</f>
        <v>Mid-Level</v>
      </c>
      <c r="L2324" s="45">
        <f ca="1">INT(YEARFRAC(Table1[[#This Row],[Joining Date]],TODAY(),1))</f>
        <v>6</v>
      </c>
      <c r="M2324" s="25" t="str">
        <f t="shared" ca="1" si="36"/>
        <v>Yes</v>
      </c>
      <c r="N2324" s="25">
        <f>YEAR(Table1[[#This Row],[Joining Date]])</f>
        <v>2019</v>
      </c>
      <c r="O2324" s="45">
        <f>MONTH(Table1[[#This Row],[Joining Date]])</f>
        <v>9</v>
      </c>
      <c r="P2324" s="25">
        <f ca="1">NETWORKDAYS(Table1[[#This Row],[Joining Date]],TODAY())</f>
        <v>1780</v>
      </c>
      <c r="Q2324" s="25" t="str">
        <f>LEFT(Table1[[#This Row],[Department]],5)&amp;"-"&amp;RIGHT(Table1[[#This Row],[Employee ID]],3)</f>
        <v>Marke-211</v>
      </c>
      <c r="R2324" s="25" t="str">
        <f>LEFT(Table1[[#This Row],[Department]],3)</f>
        <v>Mar</v>
      </c>
      <c r="S2324" s="36">
        <f>_xlfn.XLOOKUP(Table1[[#This Row],[City]],Table2[City],Table2[Bonus %])</f>
        <v>4</v>
      </c>
      <c r="U2324" s="48" t="str">
        <v xml:space="preserve">Meera </v>
      </c>
      <c r="V2324" s="48" t="str">
        <v>Joshi</v>
      </c>
    </row>
    <row r="2325" spans="1:22" x14ac:dyDescent="0.35">
      <c r="A2325" s="9" t="s">
        <v>939</v>
      </c>
      <c r="B2325" s="41" t="str">
        <f>LEFT(Table1[[#This Row],[Employee Name]],FIND(" ",Table1[[#This Row],[Employee Name]]))</f>
        <v xml:space="preserve">Arjun </v>
      </c>
      <c r="C2325" s="41" t="str">
        <f>RIGHT(Table1[[#This Row],[Employee Name]],LEN(Table1[[#This Row],[Employee Name]])-FIND(" ",Table1[[#This Row],[Employee Name]]))</f>
        <v>Mehta</v>
      </c>
      <c r="D2325" s="23">
        <f>Table1[[#This Row],[Basic Salary]]+Table1[[#This Row],[Bonus]]</f>
        <v>94071</v>
      </c>
      <c r="E2325" s="10">
        <v>81</v>
      </c>
      <c r="F2325" s="46">
        <v>80</v>
      </c>
      <c r="G2325" s="10" t="str" cm="1">
        <f t="array" ref="G2325">_xlfn.IFS(Table1[[#This Row],[Performance Score]]&gt;=80,"Excellent",Table1[[#This Row],[Performance Score]]&gt;=60,"Good",Table1[[#This Row],[Performance Score]]&gt;=40,"Need Improvement")</f>
        <v>Excellent</v>
      </c>
      <c r="H2325" s="30">
        <f>Table1[[#This Row],[Bonus]]/Table1[[#This Row],[Basic Salary]]</f>
        <v>0.40993705035971223</v>
      </c>
      <c r="I2325" s="10">
        <f ca="1">DATEDIF(Table1[[#This Row],[Date of Birth]],TODAY(),"y")</f>
        <v>23</v>
      </c>
      <c r="J2325" s="34">
        <v>44505</v>
      </c>
      <c r="K2325" s="33" t="str" cm="1">
        <f t="array" aca="1" ref="K2325" ca="1">_xlfn.IFS(L2325&lt;3,"Junior",L2325&lt;=7,"Mid-Level",L2325&gt;7,"Senior")</f>
        <v>Mid-Level</v>
      </c>
      <c r="L2325" s="46">
        <f ca="1">INT(YEARFRAC(Table1[[#This Row],[Joining Date]],TODAY(),1))</f>
        <v>4</v>
      </c>
      <c r="M2325" s="25" t="str">
        <f t="shared" ca="1" si="36"/>
        <v>No</v>
      </c>
      <c r="N2325" s="26">
        <f>YEAR(Table1[[#This Row],[Joining Date]])</f>
        <v>2021</v>
      </c>
      <c r="O2325" s="46">
        <f>MONTH(Table1[[#This Row],[Joining Date]])</f>
        <v>11</v>
      </c>
      <c r="P2325" s="26">
        <f ca="1">NETWORKDAYS(Table1[[#This Row],[Joining Date]],TODAY())</f>
        <v>1212</v>
      </c>
      <c r="Q2325" s="26" t="str">
        <f>LEFT(Table1[[#This Row],[Department]],5)&amp;"-"&amp;RIGHT(Table1[[#This Row],[Employee ID]],3)</f>
        <v>IT-883</v>
      </c>
      <c r="R2325" s="26" t="str">
        <f>LEFT(Table1[[#This Row],[Department]],3)</f>
        <v>IT</v>
      </c>
      <c r="S2325" s="37">
        <f>_xlfn.XLOOKUP(Table1[[#This Row],[City]],Table2[City],Table2[Bonus %])</f>
        <v>6</v>
      </c>
      <c r="U2325" s="48" t="str">
        <v xml:space="preserve">Arjun </v>
      </c>
      <c r="V2325" s="48" t="str">
        <v>Mehta</v>
      </c>
    </row>
    <row r="2326" spans="1:22" x14ac:dyDescent="0.35">
      <c r="A2326" s="7" t="s">
        <v>1614</v>
      </c>
      <c r="B2326" s="40" t="str">
        <f>LEFT(Table1[[#This Row],[Employee Name]],FIND(" ",Table1[[#This Row],[Employee Name]]))</f>
        <v xml:space="preserve">Tarun </v>
      </c>
      <c r="C2326" s="40" t="str">
        <f>RIGHT(Table1[[#This Row],[Employee Name]],LEN(Table1[[#This Row],[Employee Name]])-FIND(" ",Table1[[#This Row],[Employee Name]]))</f>
        <v>Verma</v>
      </c>
      <c r="D2326" s="22">
        <f>Table1[[#This Row],[Basic Salary]]+Table1[[#This Row],[Bonus]]</f>
        <v>94060</v>
      </c>
      <c r="E2326" s="8">
        <v>92</v>
      </c>
      <c r="F2326" s="45">
        <v>40</v>
      </c>
      <c r="G2326" s="8" t="str" cm="1">
        <f t="array" ref="G2326">_xlfn.IFS(Table1[[#This Row],[Performance Score]]&gt;=80,"Excellent",Table1[[#This Row],[Performance Score]]&gt;=60,"Good",Table1[[#This Row],[Performance Score]]&gt;=40,"Need Improvement")</f>
        <v>Need Improvement</v>
      </c>
      <c r="H2326" s="29">
        <f>Table1[[#This Row],[Bonus]]/Table1[[#This Row],[Basic Salary]]</f>
        <v>0.13323935856194505</v>
      </c>
      <c r="I2326" s="8">
        <f ca="1">DATEDIF(Table1[[#This Row],[Date of Birth]],TODAY(),"y")</f>
        <v>43</v>
      </c>
      <c r="J2326" s="33">
        <v>44429</v>
      </c>
      <c r="K2326" s="33" t="str" cm="1">
        <f t="array" aca="1" ref="K2326" ca="1">_xlfn.IFS(L2326&lt;3,"Junior",L2326&lt;=7,"Mid-Level",L2326&gt;7,"Senior")</f>
        <v>Mid-Level</v>
      </c>
      <c r="L2326" s="45">
        <f ca="1">INT(YEARFRAC(Table1[[#This Row],[Joining Date]],TODAY(),1))</f>
        <v>4</v>
      </c>
      <c r="M2326" s="25" t="str">
        <f t="shared" ca="1" si="36"/>
        <v>No</v>
      </c>
      <c r="N2326" s="25">
        <f>YEAR(Table1[[#This Row],[Joining Date]])</f>
        <v>2021</v>
      </c>
      <c r="O2326" s="45">
        <f>MONTH(Table1[[#This Row],[Joining Date]])</f>
        <v>8</v>
      </c>
      <c r="P2326" s="25">
        <f ca="1">NETWORKDAYS(Table1[[#This Row],[Joining Date]],TODAY())</f>
        <v>1266</v>
      </c>
      <c r="Q2326" s="25" t="str">
        <f>LEFT(Table1[[#This Row],[Department]],5)&amp;"-"&amp;RIGHT(Table1[[#This Row],[Employee ID]],3)</f>
        <v>Marke-558</v>
      </c>
      <c r="R2326" s="25" t="str">
        <f>LEFT(Table1[[#This Row],[Department]],3)</f>
        <v>Mar</v>
      </c>
      <c r="S2326" s="36">
        <f>_xlfn.XLOOKUP(Table1[[#This Row],[City]],Table2[City],Table2[Bonus %])</f>
        <v>5</v>
      </c>
      <c r="U2326" s="48" t="str">
        <v xml:space="preserve">Tarun </v>
      </c>
      <c r="V2326" s="48" t="str">
        <v>Verma</v>
      </c>
    </row>
    <row r="2327" spans="1:22" x14ac:dyDescent="0.35">
      <c r="A2327" s="9" t="s">
        <v>2323</v>
      </c>
      <c r="B2327" s="41" t="str">
        <f>LEFT(Table1[[#This Row],[Employee Name]],FIND(" ",Table1[[#This Row],[Employee Name]]))</f>
        <v xml:space="preserve">Ravi </v>
      </c>
      <c r="C2327" s="41" t="str">
        <f>RIGHT(Table1[[#This Row],[Employee Name]],LEN(Table1[[#This Row],[Employee Name]])-FIND(" ",Table1[[#This Row],[Employee Name]]))</f>
        <v>Teja</v>
      </c>
      <c r="D2327" s="23">
        <f>Table1[[#This Row],[Basic Salary]]+Table1[[#This Row],[Bonus]]</f>
        <v>94040</v>
      </c>
      <c r="E2327" s="10">
        <v>66</v>
      </c>
      <c r="F2327" s="46">
        <v>89</v>
      </c>
      <c r="G2327" s="10" t="str" cm="1">
        <f t="array" ref="G2327">_xlfn.IFS(Table1[[#This Row],[Performance Score]]&gt;=80,"Excellent",Table1[[#This Row],[Performance Score]]&gt;=60,"Good",Table1[[#This Row],[Performance Score]]&gt;=40,"Need Improvement")</f>
        <v>Excellent</v>
      </c>
      <c r="H2327" s="30">
        <f>Table1[[#This Row],[Bonus]]/Table1[[#This Row],[Basic Salary]]</f>
        <v>0.30614739298313842</v>
      </c>
      <c r="I2327" s="10">
        <f ca="1">DATEDIF(Table1[[#This Row],[Date of Birth]],TODAY(),"y")</f>
        <v>35</v>
      </c>
      <c r="J2327" s="34">
        <v>45419</v>
      </c>
      <c r="K2327" s="33" t="str" cm="1">
        <f t="array" aca="1" ref="K2327" ca="1">_xlfn.IFS(L2327&lt;3,"Junior",L2327&lt;=7,"Mid-Level",L2327&gt;7,"Senior")</f>
        <v>Junior</v>
      </c>
      <c r="L2327" s="46">
        <f ca="1">INT(YEARFRAC(Table1[[#This Row],[Joining Date]],TODAY(),1))</f>
        <v>2</v>
      </c>
      <c r="M2327" s="25" t="str">
        <f t="shared" ca="1" si="36"/>
        <v>No</v>
      </c>
      <c r="N2327" s="26">
        <f>YEAR(Table1[[#This Row],[Joining Date]])</f>
        <v>2024</v>
      </c>
      <c r="O2327" s="46">
        <f>MONTH(Table1[[#This Row],[Joining Date]])</f>
        <v>5</v>
      </c>
      <c r="P2327" s="26">
        <f ca="1">NETWORKDAYS(Table1[[#This Row],[Joining Date]],TODAY())</f>
        <v>560</v>
      </c>
      <c r="Q2327" s="26" t="str">
        <f>LEFT(Table1[[#This Row],[Department]],5)&amp;"-"&amp;RIGHT(Table1[[#This Row],[Employee ID]],3)</f>
        <v>Sales-267</v>
      </c>
      <c r="R2327" s="26" t="str">
        <f>LEFT(Table1[[#This Row],[Department]],3)</f>
        <v>Sal</v>
      </c>
      <c r="S2327" s="37">
        <f>_xlfn.XLOOKUP(Table1[[#This Row],[City]],Table2[City],Table2[Bonus %])</f>
        <v>7</v>
      </c>
      <c r="U2327" s="48" t="str">
        <v xml:space="preserve">Ravi </v>
      </c>
      <c r="V2327" s="48" t="str">
        <v>Teja</v>
      </c>
    </row>
    <row r="2328" spans="1:22" x14ac:dyDescent="0.35">
      <c r="A2328" s="7" t="s">
        <v>2943</v>
      </c>
      <c r="B2328" s="40" t="str">
        <f>LEFT(Table1[[#This Row],[Employee Name]],FIND(" ",Table1[[#This Row],[Employee Name]]))</f>
        <v xml:space="preserve">Neha </v>
      </c>
      <c r="C2328" s="40" t="str">
        <f>RIGHT(Table1[[#This Row],[Employee Name]],LEN(Table1[[#This Row],[Employee Name]])-FIND(" ",Table1[[#This Row],[Employee Name]]))</f>
        <v>Kulkarni</v>
      </c>
      <c r="D2328" s="22">
        <f>Table1[[#This Row],[Basic Salary]]+Table1[[#This Row],[Bonus]]</f>
        <v>94026</v>
      </c>
      <c r="E2328" s="8">
        <v>95</v>
      </c>
      <c r="F2328" s="45">
        <v>76</v>
      </c>
      <c r="G2328" s="8" t="str" cm="1">
        <f t="array" ref="G2328">_xlfn.IFS(Table1[[#This Row],[Performance Score]]&gt;=80,"Excellent",Table1[[#This Row],[Performance Score]]&gt;=60,"Good",Table1[[#This Row],[Performance Score]]&gt;=40,"Need Improvement")</f>
        <v>Good</v>
      </c>
      <c r="H2328" s="29">
        <f>Table1[[#This Row],[Bonus]]/Table1[[#This Row],[Basic Salary]]</f>
        <v>0.21164402979304658</v>
      </c>
      <c r="I2328" s="8">
        <f ca="1">DATEDIF(Table1[[#This Row],[Date of Birth]],TODAY(),"y")</f>
        <v>40</v>
      </c>
      <c r="J2328" s="33">
        <v>42138</v>
      </c>
      <c r="K2328" s="33" t="str" cm="1">
        <f t="array" aca="1" ref="K2328" ca="1">_xlfn.IFS(L2328&lt;3,"Junior",L2328&lt;=7,"Mid-Level",L2328&gt;7,"Senior")</f>
        <v>Senior</v>
      </c>
      <c r="L2328" s="45">
        <f ca="1">INT(YEARFRAC(Table1[[#This Row],[Joining Date]],TODAY(),1))</f>
        <v>11</v>
      </c>
      <c r="M2328" s="25" t="str">
        <f t="shared" ca="1" si="36"/>
        <v>Yes</v>
      </c>
      <c r="N2328" s="25">
        <f>YEAR(Table1[[#This Row],[Joining Date]])</f>
        <v>2015</v>
      </c>
      <c r="O2328" s="45">
        <f>MONTH(Table1[[#This Row],[Joining Date]])</f>
        <v>5</v>
      </c>
      <c r="P2328" s="25">
        <f ca="1">NETWORKDAYS(Table1[[#This Row],[Joining Date]],TODAY())</f>
        <v>2903</v>
      </c>
      <c r="Q2328" s="25" t="str">
        <f>LEFT(Table1[[#This Row],[Department]],5)&amp;"-"&amp;RIGHT(Table1[[#This Row],[Employee ID]],3)</f>
        <v>HR-887</v>
      </c>
      <c r="R2328" s="25" t="str">
        <f>LEFT(Table1[[#This Row],[Department]],3)</f>
        <v>HR</v>
      </c>
      <c r="S2328" s="36">
        <f>_xlfn.XLOOKUP(Table1[[#This Row],[City]],Table2[City],Table2[Bonus %])</f>
        <v>6</v>
      </c>
      <c r="U2328" s="48" t="str">
        <v xml:space="preserve">Neha </v>
      </c>
      <c r="V2328" s="48" t="str">
        <v>Kulkarni</v>
      </c>
    </row>
    <row r="2329" spans="1:22" x14ac:dyDescent="0.35">
      <c r="A2329" s="9" t="s">
        <v>5047</v>
      </c>
      <c r="B2329" s="41" t="str">
        <f>LEFT(Table1[[#This Row],[Employee Name]],FIND(" ",Table1[[#This Row],[Employee Name]]))</f>
        <v xml:space="preserve">Neha </v>
      </c>
      <c r="C2329" s="41" t="str">
        <f>RIGHT(Table1[[#This Row],[Employee Name]],LEN(Table1[[#This Row],[Employee Name]])-FIND(" ",Table1[[#This Row],[Employee Name]]))</f>
        <v>Kulkarni</v>
      </c>
      <c r="D2329" s="23">
        <f>Table1[[#This Row],[Basic Salary]]+Table1[[#This Row],[Bonus]]</f>
        <v>94001</v>
      </c>
      <c r="E2329" s="10">
        <v>68</v>
      </c>
      <c r="F2329" s="46">
        <v>91</v>
      </c>
      <c r="G2329" s="10" t="str" cm="1">
        <f t="array" ref="G2329">_xlfn.IFS(Table1[[#This Row],[Performance Score]]&gt;=80,"Excellent",Table1[[#This Row],[Performance Score]]&gt;=60,"Good",Table1[[#This Row],[Performance Score]]&gt;=40,"Need Improvement")</f>
        <v>Excellent</v>
      </c>
      <c r="H2329" s="30">
        <f>Table1[[#This Row],[Bonus]]/Table1[[#This Row],[Basic Salary]]</f>
        <v>0.16526794679492743</v>
      </c>
      <c r="I2329" s="10">
        <f ca="1">DATEDIF(Table1[[#This Row],[Date of Birth]],TODAY(),"y")</f>
        <v>32</v>
      </c>
      <c r="J2329" s="34">
        <v>42806</v>
      </c>
      <c r="K2329" s="33" t="str" cm="1">
        <f t="array" aca="1" ref="K2329" ca="1">_xlfn.IFS(L2329&lt;3,"Junior",L2329&lt;=7,"Mid-Level",L2329&gt;7,"Senior")</f>
        <v>Senior</v>
      </c>
      <c r="L2329" s="46">
        <f ca="1">INT(YEARFRAC(Table1[[#This Row],[Joining Date]],TODAY(),1))</f>
        <v>9</v>
      </c>
      <c r="M2329" s="25" t="str">
        <f t="shared" ca="1" si="36"/>
        <v>Yes</v>
      </c>
      <c r="N2329" s="26">
        <f>YEAR(Table1[[#This Row],[Joining Date]])</f>
        <v>2017</v>
      </c>
      <c r="O2329" s="46">
        <f>MONTH(Table1[[#This Row],[Joining Date]])</f>
        <v>3</v>
      </c>
      <c r="P2329" s="26">
        <f ca="1">NETWORKDAYS(Table1[[#This Row],[Joining Date]],TODAY())</f>
        <v>2426</v>
      </c>
      <c r="Q2329" s="26" t="str">
        <f>LEFT(Table1[[#This Row],[Department]],5)&amp;"-"&amp;RIGHT(Table1[[#This Row],[Employee ID]],3)</f>
        <v>Sales-991</v>
      </c>
      <c r="R2329" s="26" t="str">
        <f>LEFT(Table1[[#This Row],[Department]],3)</f>
        <v>Sal</v>
      </c>
      <c r="S2329" s="37">
        <f>_xlfn.XLOOKUP(Table1[[#This Row],[City]],Table2[City],Table2[Bonus %])</f>
        <v>8</v>
      </c>
      <c r="U2329" s="48" t="str">
        <v xml:space="preserve">Neha </v>
      </c>
      <c r="V2329" s="48" t="str">
        <v>Kulkarni</v>
      </c>
    </row>
    <row r="2330" spans="1:22" x14ac:dyDescent="0.35">
      <c r="A2330" s="7" t="s">
        <v>3742</v>
      </c>
      <c r="B2330" s="40" t="str">
        <f>LEFT(Table1[[#This Row],[Employee Name]],FIND(" ",Table1[[#This Row],[Employee Name]]))</f>
        <v xml:space="preserve">Swathi </v>
      </c>
      <c r="C2330" s="40" t="str">
        <f>RIGHT(Table1[[#This Row],[Employee Name]],LEN(Table1[[#This Row],[Employee Name]])-FIND(" ",Table1[[#This Row],[Employee Name]]))</f>
        <v>Ramesh</v>
      </c>
      <c r="D2330" s="22">
        <f>Table1[[#This Row],[Basic Salary]]+Table1[[#This Row],[Bonus]]</f>
        <v>93910</v>
      </c>
      <c r="E2330" s="8">
        <v>90</v>
      </c>
      <c r="F2330" s="45">
        <v>68</v>
      </c>
      <c r="G2330" s="8" t="str" cm="1">
        <f t="array" ref="G2330">_xlfn.IFS(Table1[[#This Row],[Performance Score]]&gt;=80,"Excellent",Table1[[#This Row],[Performance Score]]&gt;=60,"Good",Table1[[#This Row],[Performance Score]]&gt;=40,"Need Improvement")</f>
        <v>Good</v>
      </c>
      <c r="H2330" s="29">
        <f>Table1[[#This Row],[Bonus]]/Table1[[#This Row],[Basic Salary]]</f>
        <v>0.29713527998010997</v>
      </c>
      <c r="I2330" s="8">
        <f ca="1">DATEDIF(Table1[[#This Row],[Date of Birth]],TODAY(),"y")</f>
        <v>31</v>
      </c>
      <c r="J2330" s="33">
        <v>44787</v>
      </c>
      <c r="K2330" s="33" t="str" cm="1">
        <f t="array" aca="1" ref="K2330" ca="1">_xlfn.IFS(L2330&lt;3,"Junior",L2330&lt;=7,"Mid-Level",L2330&gt;7,"Senior")</f>
        <v>Mid-Level</v>
      </c>
      <c r="L2330" s="45">
        <f ca="1">INT(YEARFRAC(Table1[[#This Row],[Joining Date]],TODAY(),1))</f>
        <v>3</v>
      </c>
      <c r="M2330" s="25" t="str">
        <f t="shared" ca="1" si="36"/>
        <v>No</v>
      </c>
      <c r="N2330" s="25">
        <f>YEAR(Table1[[#This Row],[Joining Date]])</f>
        <v>2022</v>
      </c>
      <c r="O2330" s="45">
        <f>MONTH(Table1[[#This Row],[Joining Date]])</f>
        <v>8</v>
      </c>
      <c r="P2330" s="25">
        <f ca="1">NETWORKDAYS(Table1[[#This Row],[Joining Date]],TODAY())</f>
        <v>1011</v>
      </c>
      <c r="Q2330" s="25" t="str">
        <f>LEFT(Table1[[#This Row],[Department]],5)&amp;"-"&amp;RIGHT(Table1[[#This Row],[Employee ID]],3)</f>
        <v>Suppo-686</v>
      </c>
      <c r="R2330" s="25" t="str">
        <f>LEFT(Table1[[#This Row],[Department]],3)</f>
        <v>Sup</v>
      </c>
      <c r="S2330" s="36">
        <f>_xlfn.XLOOKUP(Table1[[#This Row],[City]],Table2[City],Table2[Bonus %])</f>
        <v>6</v>
      </c>
      <c r="U2330" s="48" t="str">
        <v xml:space="preserve">Swathi </v>
      </c>
      <c r="V2330" s="48" t="str">
        <v>Ramesh</v>
      </c>
    </row>
    <row r="2331" spans="1:22" x14ac:dyDescent="0.35">
      <c r="A2331" s="9" t="s">
        <v>3848</v>
      </c>
      <c r="B2331" s="41" t="str">
        <f>LEFT(Table1[[#This Row],[Employee Name]],FIND(" ",Table1[[#This Row],[Employee Name]]))</f>
        <v xml:space="preserve">Neha </v>
      </c>
      <c r="C2331" s="41" t="str">
        <f>RIGHT(Table1[[#This Row],[Employee Name]],LEN(Table1[[#This Row],[Employee Name]])-FIND(" ",Table1[[#This Row],[Employee Name]]))</f>
        <v>Kulkarni</v>
      </c>
      <c r="D2331" s="23">
        <f>Table1[[#This Row],[Basic Salary]]+Table1[[#This Row],[Bonus]]</f>
        <v>93894</v>
      </c>
      <c r="E2331" s="10">
        <v>97</v>
      </c>
      <c r="F2331" s="46">
        <v>45</v>
      </c>
      <c r="G2331" s="10" t="str" cm="1">
        <f t="array" ref="G2331">_xlfn.IFS(Table1[[#This Row],[Performance Score]]&gt;=80,"Excellent",Table1[[#This Row],[Performance Score]]&gt;=60,"Good",Table1[[#This Row],[Performance Score]]&gt;=40,"Need Improvement")</f>
        <v>Need Improvement</v>
      </c>
      <c r="H2331" s="30">
        <f>Table1[[#This Row],[Bonus]]/Table1[[#This Row],[Basic Salary]]</f>
        <v>0.45524712884177243</v>
      </c>
      <c r="I2331" s="10">
        <f ca="1">DATEDIF(Table1[[#This Row],[Date of Birth]],TODAY(),"y")</f>
        <v>46</v>
      </c>
      <c r="J2331" s="34">
        <v>43463</v>
      </c>
      <c r="K2331" s="33" t="str" cm="1">
        <f t="array" aca="1" ref="K2331" ca="1">_xlfn.IFS(L2331&lt;3,"Junior",L2331&lt;=7,"Mid-Level",L2331&gt;7,"Senior")</f>
        <v>Mid-Level</v>
      </c>
      <c r="L2331" s="46">
        <f ca="1">INT(YEARFRAC(Table1[[#This Row],[Joining Date]],TODAY(),1))</f>
        <v>7</v>
      </c>
      <c r="M2331" s="25" t="str">
        <f t="shared" ca="1" si="36"/>
        <v>Yes</v>
      </c>
      <c r="N2331" s="26">
        <f>YEAR(Table1[[#This Row],[Joining Date]])</f>
        <v>2018</v>
      </c>
      <c r="O2331" s="46">
        <f>MONTH(Table1[[#This Row],[Joining Date]])</f>
        <v>12</v>
      </c>
      <c r="P2331" s="26">
        <f ca="1">NETWORKDAYS(Table1[[#This Row],[Joining Date]],TODAY())</f>
        <v>1956</v>
      </c>
      <c r="Q2331" s="26" t="str">
        <f>LEFT(Table1[[#This Row],[Department]],5)&amp;"-"&amp;RIGHT(Table1[[#This Row],[Employee ID]],3)</f>
        <v>Opera-792</v>
      </c>
      <c r="R2331" s="26" t="str">
        <f>LEFT(Table1[[#This Row],[Department]],3)</f>
        <v>Ope</v>
      </c>
      <c r="S2331" s="37">
        <f>_xlfn.XLOOKUP(Table1[[#This Row],[City]],Table2[City],Table2[Bonus %])</f>
        <v>5</v>
      </c>
      <c r="U2331" s="48" t="str">
        <v xml:space="preserve">Neha </v>
      </c>
      <c r="V2331" s="48" t="str">
        <v>Kulkarni</v>
      </c>
    </row>
    <row r="2332" spans="1:22" x14ac:dyDescent="0.35">
      <c r="A2332" s="7" t="s">
        <v>3884</v>
      </c>
      <c r="B2332" s="40" t="str">
        <f>LEFT(Table1[[#This Row],[Employee Name]],FIND(" ",Table1[[#This Row],[Employee Name]]))</f>
        <v xml:space="preserve">Karan </v>
      </c>
      <c r="C2332" s="40" t="str">
        <f>RIGHT(Table1[[#This Row],[Employee Name]],LEN(Table1[[#This Row],[Employee Name]])-FIND(" ",Table1[[#This Row],[Employee Name]]))</f>
        <v>Malhotra</v>
      </c>
      <c r="D2332" s="22">
        <f>Table1[[#This Row],[Basic Salary]]+Table1[[#This Row],[Bonus]]</f>
        <v>93892</v>
      </c>
      <c r="E2332" s="8">
        <v>78</v>
      </c>
      <c r="F2332" s="45">
        <v>68</v>
      </c>
      <c r="G2332" s="8" t="str" cm="1">
        <f t="array" ref="G2332">_xlfn.IFS(Table1[[#This Row],[Performance Score]]&gt;=80,"Excellent",Table1[[#This Row],[Performance Score]]&gt;=60,"Good",Table1[[#This Row],[Performance Score]]&gt;=40,"Need Improvement")</f>
        <v>Good</v>
      </c>
      <c r="H2332" s="29">
        <f>Table1[[#This Row],[Bonus]]/Table1[[#This Row],[Basic Salary]]</f>
        <v>0.10098499061913696</v>
      </c>
      <c r="I2332" s="8">
        <f ca="1">DATEDIF(Table1[[#This Row],[Date of Birth]],TODAY(),"y")</f>
        <v>37</v>
      </c>
      <c r="J2332" s="33">
        <v>45296</v>
      </c>
      <c r="K2332" s="33" t="str" cm="1">
        <f t="array" aca="1" ref="K2332" ca="1">_xlfn.IFS(L2332&lt;3,"Junior",L2332&lt;=7,"Mid-Level",L2332&gt;7,"Senior")</f>
        <v>Junior</v>
      </c>
      <c r="L2332" s="45">
        <f ca="1">INT(YEARFRAC(Table1[[#This Row],[Joining Date]],TODAY(),1))</f>
        <v>2</v>
      </c>
      <c r="M2332" s="25" t="str">
        <f t="shared" ca="1" si="36"/>
        <v>No</v>
      </c>
      <c r="N2332" s="25">
        <f>YEAR(Table1[[#This Row],[Joining Date]])</f>
        <v>2024</v>
      </c>
      <c r="O2332" s="45">
        <f>MONTH(Table1[[#This Row],[Joining Date]])</f>
        <v>1</v>
      </c>
      <c r="P2332" s="25">
        <f ca="1">NETWORKDAYS(Table1[[#This Row],[Joining Date]],TODAY())</f>
        <v>647</v>
      </c>
      <c r="Q2332" s="25" t="str">
        <f>LEFT(Table1[[#This Row],[Department]],5)&amp;"-"&amp;RIGHT(Table1[[#This Row],[Employee ID]],3)</f>
        <v>Sales-828</v>
      </c>
      <c r="R2332" s="25" t="str">
        <f>LEFT(Table1[[#This Row],[Department]],3)</f>
        <v>Sal</v>
      </c>
      <c r="S2332" s="36">
        <f>_xlfn.XLOOKUP(Table1[[#This Row],[City]],Table2[City],Table2[Bonus %])</f>
        <v>7</v>
      </c>
      <c r="U2332" s="48" t="str">
        <v xml:space="preserve">Karan </v>
      </c>
      <c r="V2332" s="48" t="str">
        <v>Malhotra</v>
      </c>
    </row>
    <row r="2333" spans="1:22" x14ac:dyDescent="0.35">
      <c r="A2333" s="9" t="s">
        <v>171</v>
      </c>
      <c r="B2333" s="41" t="str">
        <f>LEFT(Table1[[#This Row],[Employee Name]],FIND(" ",Table1[[#This Row],[Employee Name]]))</f>
        <v xml:space="preserve">Tarun </v>
      </c>
      <c r="C2333" s="41" t="str">
        <f>RIGHT(Table1[[#This Row],[Employee Name]],LEN(Table1[[#This Row],[Employee Name]])-FIND(" ",Table1[[#This Row],[Employee Name]]))</f>
        <v>Verma</v>
      </c>
      <c r="D2333" s="23">
        <f>Table1[[#This Row],[Basic Salary]]+Table1[[#This Row],[Bonus]]</f>
        <v>93852</v>
      </c>
      <c r="E2333" s="10">
        <v>69</v>
      </c>
      <c r="F2333" s="46">
        <v>88</v>
      </c>
      <c r="G2333" s="10" t="str" cm="1">
        <f t="array" ref="G2333">_xlfn.IFS(Table1[[#This Row],[Performance Score]]&gt;=80,"Excellent",Table1[[#This Row],[Performance Score]]&gt;=60,"Good",Table1[[#This Row],[Performance Score]]&gt;=40,"Need Improvement")</f>
        <v>Excellent</v>
      </c>
      <c r="H2333" s="30">
        <f>Table1[[#This Row],[Bonus]]/Table1[[#This Row],[Basic Salary]]</f>
        <v>8.6438617815592991E-2</v>
      </c>
      <c r="I2333" s="10">
        <f ca="1">DATEDIF(Table1[[#This Row],[Date of Birth]],TODAY(),"y")</f>
        <v>41</v>
      </c>
      <c r="J2333" s="34">
        <v>45299</v>
      </c>
      <c r="K2333" s="33" t="str" cm="1">
        <f t="array" aca="1" ref="K2333" ca="1">_xlfn.IFS(L2333&lt;3,"Junior",L2333&lt;=7,"Mid-Level",L2333&gt;7,"Senior")</f>
        <v>Junior</v>
      </c>
      <c r="L2333" s="46">
        <f ca="1">INT(YEARFRAC(Table1[[#This Row],[Joining Date]],TODAY(),1))</f>
        <v>2</v>
      </c>
      <c r="M2333" s="25" t="str">
        <f t="shared" ca="1" si="36"/>
        <v>No</v>
      </c>
      <c r="N2333" s="26">
        <f>YEAR(Table1[[#This Row],[Joining Date]])</f>
        <v>2024</v>
      </c>
      <c r="O2333" s="46">
        <f>MONTH(Table1[[#This Row],[Joining Date]])</f>
        <v>1</v>
      </c>
      <c r="P2333" s="26">
        <f ca="1">NETWORKDAYS(Table1[[#This Row],[Joining Date]],TODAY())</f>
        <v>646</v>
      </c>
      <c r="Q2333" s="26" t="str">
        <f>LEFT(Table1[[#This Row],[Department]],5)&amp;"-"&amp;RIGHT(Table1[[#This Row],[Employee ID]],3)</f>
        <v>Marke-115</v>
      </c>
      <c r="R2333" s="26" t="str">
        <f>LEFT(Table1[[#This Row],[Department]],3)</f>
        <v>Mar</v>
      </c>
      <c r="S2333" s="37">
        <f>_xlfn.XLOOKUP(Table1[[#This Row],[City]],Table2[City],Table2[Bonus %])</f>
        <v>7</v>
      </c>
      <c r="U2333" s="48" t="str">
        <v xml:space="preserve">Tarun </v>
      </c>
      <c r="V2333" s="48" t="str">
        <v>Verma</v>
      </c>
    </row>
    <row r="2334" spans="1:22" x14ac:dyDescent="0.35">
      <c r="A2334" s="7" t="s">
        <v>3870</v>
      </c>
      <c r="B2334" s="40" t="str">
        <f>LEFT(Table1[[#This Row],[Employee Name]],FIND(" ",Table1[[#This Row],[Employee Name]]))</f>
        <v xml:space="preserve">Krishna </v>
      </c>
      <c r="C2334" s="40" t="str">
        <f>RIGHT(Table1[[#This Row],[Employee Name]],LEN(Table1[[#This Row],[Employee Name]])-FIND(" ",Table1[[#This Row],[Employee Name]]))</f>
        <v>Chaitanya</v>
      </c>
      <c r="D2334" s="22">
        <f>Table1[[#This Row],[Basic Salary]]+Table1[[#This Row],[Bonus]]</f>
        <v>93822</v>
      </c>
      <c r="E2334" s="8">
        <v>92</v>
      </c>
      <c r="F2334" s="45">
        <v>64</v>
      </c>
      <c r="G2334" s="8" t="str" cm="1">
        <f t="array" ref="G2334">_xlfn.IFS(Table1[[#This Row],[Performance Score]]&gt;=80,"Excellent",Table1[[#This Row],[Performance Score]]&gt;=60,"Good",Table1[[#This Row],[Performance Score]]&gt;=40,"Need Improvement")</f>
        <v>Good</v>
      </c>
      <c r="H2334" s="29">
        <f>Table1[[#This Row],[Bonus]]/Table1[[#This Row],[Basic Salary]]</f>
        <v>0.27238699702998492</v>
      </c>
      <c r="I2334" s="8">
        <f ca="1">DATEDIF(Table1[[#This Row],[Date of Birth]],TODAY(),"y")</f>
        <v>16</v>
      </c>
      <c r="J2334" s="33">
        <v>44674</v>
      </c>
      <c r="K2334" s="33" t="str" cm="1">
        <f t="array" aca="1" ref="K2334" ca="1">_xlfn.IFS(L2334&lt;3,"Junior",L2334&lt;=7,"Mid-Level",L2334&gt;7,"Senior")</f>
        <v>Mid-Level</v>
      </c>
      <c r="L2334" s="45">
        <f ca="1">INT(YEARFRAC(Table1[[#This Row],[Joining Date]],TODAY(),1))</f>
        <v>4</v>
      </c>
      <c r="M2334" s="25" t="str">
        <f t="shared" ca="1" si="36"/>
        <v>No</v>
      </c>
      <c r="N2334" s="25">
        <f>YEAR(Table1[[#This Row],[Joining Date]])</f>
        <v>2022</v>
      </c>
      <c r="O2334" s="45">
        <f>MONTH(Table1[[#This Row],[Joining Date]])</f>
        <v>4</v>
      </c>
      <c r="P2334" s="25">
        <f ca="1">NETWORKDAYS(Table1[[#This Row],[Joining Date]],TODAY())</f>
        <v>1091</v>
      </c>
      <c r="Q2334" s="25" t="str">
        <f>LEFT(Table1[[#This Row],[Department]],5)&amp;"-"&amp;RIGHT(Table1[[#This Row],[Employee ID]],3)</f>
        <v>Marke-814</v>
      </c>
      <c r="R2334" s="25" t="str">
        <f>LEFT(Table1[[#This Row],[Department]],3)</f>
        <v>Mar</v>
      </c>
      <c r="S2334" s="36">
        <f>_xlfn.XLOOKUP(Table1[[#This Row],[City]],Table2[City],Table2[Bonus %])</f>
        <v>4</v>
      </c>
      <c r="U2334" s="48" t="str">
        <v xml:space="preserve">Krishna </v>
      </c>
      <c r="V2334" s="48" t="str">
        <v>Chaitanya</v>
      </c>
    </row>
    <row r="2335" spans="1:22" x14ac:dyDescent="0.35">
      <c r="A2335" s="9" t="s">
        <v>1353</v>
      </c>
      <c r="B2335" s="41" t="str">
        <f>LEFT(Table1[[#This Row],[Employee Name]],FIND(" ",Table1[[#This Row],[Employee Name]]))</f>
        <v xml:space="preserve">Ravi </v>
      </c>
      <c r="C2335" s="41" t="str">
        <f>RIGHT(Table1[[#This Row],[Employee Name]],LEN(Table1[[#This Row],[Employee Name]])-FIND(" ",Table1[[#This Row],[Employee Name]]))</f>
        <v>Teja</v>
      </c>
      <c r="D2335" s="23">
        <f>Table1[[#This Row],[Basic Salary]]+Table1[[#This Row],[Bonus]]</f>
        <v>93808</v>
      </c>
      <c r="E2335" s="10">
        <v>94</v>
      </c>
      <c r="F2335" s="46">
        <v>85</v>
      </c>
      <c r="G2335" s="10" t="str" cm="1">
        <f t="array" ref="G2335">_xlfn.IFS(Table1[[#This Row],[Performance Score]]&gt;=80,"Excellent",Table1[[#This Row],[Performance Score]]&gt;=60,"Good",Table1[[#This Row],[Performance Score]]&gt;=40,"Need Improvement")</f>
        <v>Excellent</v>
      </c>
      <c r="H2335" s="30">
        <f>Table1[[#This Row],[Bonus]]/Table1[[#This Row],[Basic Salary]]</f>
        <v>0.22472746262810889</v>
      </c>
      <c r="I2335" s="10">
        <f ca="1">DATEDIF(Table1[[#This Row],[Date of Birth]],TODAY(),"y")</f>
        <v>13</v>
      </c>
      <c r="J2335" s="34">
        <v>44040</v>
      </c>
      <c r="K2335" s="33" t="str" cm="1">
        <f t="array" aca="1" ref="K2335" ca="1">_xlfn.IFS(L2335&lt;3,"Junior",L2335&lt;=7,"Mid-Level",L2335&gt;7,"Senior")</f>
        <v>Mid-Level</v>
      </c>
      <c r="L2335" s="46">
        <f ca="1">INT(YEARFRAC(Table1[[#This Row],[Joining Date]],TODAY(),1))</f>
        <v>5</v>
      </c>
      <c r="M2335" s="25" t="str">
        <f t="shared" ca="1" si="36"/>
        <v>No</v>
      </c>
      <c r="N2335" s="26">
        <f>YEAR(Table1[[#This Row],[Joining Date]])</f>
        <v>2020</v>
      </c>
      <c r="O2335" s="46">
        <f>MONTH(Table1[[#This Row],[Joining Date]])</f>
        <v>7</v>
      </c>
      <c r="P2335" s="26">
        <f ca="1">NETWORKDAYS(Table1[[#This Row],[Joining Date]],TODAY())</f>
        <v>1545</v>
      </c>
      <c r="Q2335" s="26" t="str">
        <f>LEFT(Table1[[#This Row],[Department]],5)&amp;"-"&amp;RIGHT(Table1[[#This Row],[Employee ID]],3)</f>
        <v>IT-297</v>
      </c>
      <c r="R2335" s="26" t="str">
        <f>LEFT(Table1[[#This Row],[Department]],3)</f>
        <v>IT</v>
      </c>
      <c r="S2335" s="37">
        <f>_xlfn.XLOOKUP(Table1[[#This Row],[City]],Table2[City],Table2[Bonus %])</f>
        <v>5</v>
      </c>
      <c r="U2335" s="48" t="str">
        <v xml:space="preserve">Ravi </v>
      </c>
      <c r="V2335" s="48" t="str">
        <v>Teja</v>
      </c>
    </row>
    <row r="2336" spans="1:22" x14ac:dyDescent="0.35">
      <c r="A2336" s="7" t="s">
        <v>3609</v>
      </c>
      <c r="B2336" s="40" t="str">
        <f>LEFT(Table1[[#This Row],[Employee Name]],FIND(" ",Table1[[#This Row],[Employee Name]]))</f>
        <v xml:space="preserve">Ishita </v>
      </c>
      <c r="C2336" s="40" t="str">
        <f>RIGHT(Table1[[#This Row],[Employee Name]],LEN(Table1[[#This Row],[Employee Name]])-FIND(" ",Table1[[#This Row],[Employee Name]]))</f>
        <v>Roy</v>
      </c>
      <c r="D2336" s="22">
        <f>Table1[[#This Row],[Basic Salary]]+Table1[[#This Row],[Bonus]]</f>
        <v>93791</v>
      </c>
      <c r="E2336" s="8">
        <v>79</v>
      </c>
      <c r="F2336" s="45">
        <v>40</v>
      </c>
      <c r="G2336" s="8" t="str" cm="1">
        <f t="array" ref="G2336">_xlfn.IFS(Table1[[#This Row],[Performance Score]]&gt;=80,"Excellent",Table1[[#This Row],[Performance Score]]&gt;=60,"Good",Table1[[#This Row],[Performance Score]]&gt;=40,"Need Improvement")</f>
        <v>Need Improvement</v>
      </c>
      <c r="H2336" s="29">
        <f>Table1[[#This Row],[Bonus]]/Table1[[#This Row],[Basic Salary]]</f>
        <v>0.30321388375550584</v>
      </c>
      <c r="I2336" s="8">
        <f ca="1">DATEDIF(Table1[[#This Row],[Date of Birth]],TODAY(),"y")</f>
        <v>34</v>
      </c>
      <c r="J2336" s="33">
        <v>42504</v>
      </c>
      <c r="K2336" s="33" t="str" cm="1">
        <f t="array" aca="1" ref="K2336" ca="1">_xlfn.IFS(L2336&lt;3,"Junior",L2336&lt;=7,"Mid-Level",L2336&gt;7,"Senior")</f>
        <v>Senior</v>
      </c>
      <c r="L2336" s="45">
        <f ca="1">INT(YEARFRAC(Table1[[#This Row],[Joining Date]],TODAY(),1))</f>
        <v>10</v>
      </c>
      <c r="M2336" s="25" t="str">
        <f t="shared" ca="1" si="36"/>
        <v>Yes</v>
      </c>
      <c r="N2336" s="25">
        <f>YEAR(Table1[[#This Row],[Joining Date]])</f>
        <v>2016</v>
      </c>
      <c r="O2336" s="45">
        <f>MONTH(Table1[[#This Row],[Joining Date]])</f>
        <v>5</v>
      </c>
      <c r="P2336" s="25">
        <f ca="1">NETWORKDAYS(Table1[[#This Row],[Joining Date]],TODAY())</f>
        <v>2641</v>
      </c>
      <c r="Q2336" s="25" t="str">
        <f>LEFT(Table1[[#This Row],[Department]],5)&amp;"-"&amp;RIGHT(Table1[[#This Row],[Employee ID]],3)</f>
        <v>IT-553</v>
      </c>
      <c r="R2336" s="25" t="str">
        <f>LEFT(Table1[[#This Row],[Department]],3)</f>
        <v>IT</v>
      </c>
      <c r="S2336" s="36">
        <f>_xlfn.XLOOKUP(Table1[[#This Row],[City]],Table2[City],Table2[Bonus %])</f>
        <v>4</v>
      </c>
      <c r="U2336" s="48" t="str">
        <v xml:space="preserve">Ishita </v>
      </c>
      <c r="V2336" s="48" t="str">
        <v>Roy</v>
      </c>
    </row>
    <row r="2337" spans="1:22" x14ac:dyDescent="0.35">
      <c r="A2337" s="9" t="s">
        <v>3492</v>
      </c>
      <c r="B2337" s="41" t="str">
        <f>LEFT(Table1[[#This Row],[Employee Name]],FIND(" ",Table1[[#This Row],[Employee Name]]))</f>
        <v xml:space="preserve">Ravi </v>
      </c>
      <c r="C2337" s="41" t="str">
        <f>RIGHT(Table1[[#This Row],[Employee Name]],LEN(Table1[[#This Row],[Employee Name]])-FIND(" ",Table1[[#This Row],[Employee Name]]))</f>
        <v>Teja</v>
      </c>
      <c r="D2337" s="23">
        <f>Table1[[#This Row],[Basic Salary]]+Table1[[#This Row],[Bonus]]</f>
        <v>93770</v>
      </c>
      <c r="E2337" s="10">
        <v>95</v>
      </c>
      <c r="F2337" s="46">
        <v>99</v>
      </c>
      <c r="G2337" s="10" t="str" cm="1">
        <f t="array" ref="G2337">_xlfn.IFS(Table1[[#This Row],[Performance Score]]&gt;=80,"Excellent",Table1[[#This Row],[Performance Score]]&gt;=60,"Good",Table1[[#This Row],[Performance Score]]&gt;=40,"Need Improvement")</f>
        <v>Excellent</v>
      </c>
      <c r="H2337" s="30">
        <f>Table1[[#This Row],[Bonus]]/Table1[[#This Row],[Basic Salary]]</f>
        <v>0.12550111625897209</v>
      </c>
      <c r="I2337" s="10">
        <f ca="1">DATEDIF(Table1[[#This Row],[Date of Birth]],TODAY(),"y")</f>
        <v>22</v>
      </c>
      <c r="J2337" s="34">
        <v>44222</v>
      </c>
      <c r="K2337" s="33" t="str" cm="1">
        <f t="array" aca="1" ref="K2337" ca="1">_xlfn.IFS(L2337&lt;3,"Junior",L2337&lt;=7,"Mid-Level",L2337&gt;7,"Senior")</f>
        <v>Mid-Level</v>
      </c>
      <c r="L2337" s="46">
        <f ca="1">INT(YEARFRAC(Table1[[#This Row],[Joining Date]],TODAY(),1))</f>
        <v>5</v>
      </c>
      <c r="M2337" s="25" t="str">
        <f t="shared" ca="1" si="36"/>
        <v>No</v>
      </c>
      <c r="N2337" s="26">
        <f>YEAR(Table1[[#This Row],[Joining Date]])</f>
        <v>2021</v>
      </c>
      <c r="O2337" s="46">
        <f>MONTH(Table1[[#This Row],[Joining Date]])</f>
        <v>1</v>
      </c>
      <c r="P2337" s="26">
        <f ca="1">NETWORKDAYS(Table1[[#This Row],[Joining Date]],TODAY())</f>
        <v>1415</v>
      </c>
      <c r="Q2337" s="26" t="str">
        <f>LEFT(Table1[[#This Row],[Department]],5)&amp;"-"&amp;RIGHT(Table1[[#This Row],[Employee ID]],3)</f>
        <v>IT-436</v>
      </c>
      <c r="R2337" s="26" t="str">
        <f>LEFT(Table1[[#This Row],[Department]],3)</f>
        <v>IT</v>
      </c>
      <c r="S2337" s="37">
        <f>_xlfn.XLOOKUP(Table1[[#This Row],[City]],Table2[City],Table2[Bonus %])</f>
        <v>7</v>
      </c>
      <c r="U2337" s="48" t="str">
        <v xml:space="preserve">Ravi </v>
      </c>
      <c r="V2337" s="48" t="str">
        <v>Teja</v>
      </c>
    </row>
    <row r="2338" spans="1:22" x14ac:dyDescent="0.35">
      <c r="A2338" s="7" t="s">
        <v>4163</v>
      </c>
      <c r="B2338" s="40" t="str">
        <f>LEFT(Table1[[#This Row],[Employee Name]],FIND(" ",Table1[[#This Row],[Employee Name]]))</f>
        <v xml:space="preserve">Swathi </v>
      </c>
      <c r="C2338" s="40" t="str">
        <f>RIGHT(Table1[[#This Row],[Employee Name]],LEN(Table1[[#This Row],[Employee Name]])-FIND(" ",Table1[[#This Row],[Employee Name]]))</f>
        <v>Ramesh</v>
      </c>
      <c r="D2338" s="22">
        <f>Table1[[#This Row],[Basic Salary]]+Table1[[#This Row],[Bonus]]</f>
        <v>93759</v>
      </c>
      <c r="E2338" s="8">
        <v>98</v>
      </c>
      <c r="F2338" s="45">
        <v>59</v>
      </c>
      <c r="G2338" s="8" t="str" cm="1">
        <f t="array" ref="G2338">_xlfn.IFS(Table1[[#This Row],[Performance Score]]&gt;=80,"Excellent",Table1[[#This Row],[Performance Score]]&gt;=60,"Good",Table1[[#This Row],[Performance Score]]&gt;=40,"Need Improvement")</f>
        <v>Need Improvement</v>
      </c>
      <c r="H2338" s="29">
        <f>Table1[[#This Row],[Bonus]]/Table1[[#This Row],[Basic Salary]]</f>
        <v>0.22726023273165177</v>
      </c>
      <c r="I2338" s="8">
        <f ca="1">DATEDIF(Table1[[#This Row],[Date of Birth]],TODAY(),"y")</f>
        <v>27</v>
      </c>
      <c r="J2338" s="33">
        <v>43640</v>
      </c>
      <c r="K2338" s="33" t="str" cm="1">
        <f t="array" aca="1" ref="K2338" ca="1">_xlfn.IFS(L2338&lt;3,"Junior",L2338&lt;=7,"Mid-Level",L2338&gt;7,"Senior")</f>
        <v>Mid-Level</v>
      </c>
      <c r="L2338" s="45">
        <f ca="1">INT(YEARFRAC(Table1[[#This Row],[Joining Date]],TODAY(),1))</f>
        <v>7</v>
      </c>
      <c r="M2338" s="25" t="str">
        <f t="shared" ca="1" si="36"/>
        <v>Yes</v>
      </c>
      <c r="N2338" s="25">
        <f>YEAR(Table1[[#This Row],[Joining Date]])</f>
        <v>2019</v>
      </c>
      <c r="O2338" s="45">
        <f>MONTH(Table1[[#This Row],[Joining Date]])</f>
        <v>6</v>
      </c>
      <c r="P2338" s="25">
        <f ca="1">NETWORKDAYS(Table1[[#This Row],[Joining Date]],TODAY())</f>
        <v>1831</v>
      </c>
      <c r="Q2338" s="25" t="str">
        <f>LEFT(Table1[[#This Row],[Department]],5)&amp;"-"&amp;RIGHT(Table1[[#This Row],[Employee ID]],3)</f>
        <v>Sales-107</v>
      </c>
      <c r="R2338" s="25" t="str">
        <f>LEFT(Table1[[#This Row],[Department]],3)</f>
        <v>Sal</v>
      </c>
      <c r="S2338" s="36">
        <f>_xlfn.XLOOKUP(Table1[[#This Row],[City]],Table2[City],Table2[Bonus %])</f>
        <v>6</v>
      </c>
      <c r="U2338" s="48" t="str">
        <v xml:space="preserve">Swathi </v>
      </c>
      <c r="V2338" s="48" t="str">
        <v>Ramesh</v>
      </c>
    </row>
    <row r="2339" spans="1:22" x14ac:dyDescent="0.35">
      <c r="A2339" s="9" t="s">
        <v>543</v>
      </c>
      <c r="B2339" s="41" t="str">
        <f>LEFT(Table1[[#This Row],[Employee Name]],FIND(" ",Table1[[#This Row],[Employee Name]]))</f>
        <v xml:space="preserve">Swathi </v>
      </c>
      <c r="C2339" s="41" t="str">
        <f>RIGHT(Table1[[#This Row],[Employee Name]],LEN(Table1[[#This Row],[Employee Name]])-FIND(" ",Table1[[#This Row],[Employee Name]]))</f>
        <v>Ramesh</v>
      </c>
      <c r="D2339" s="23">
        <f>Table1[[#This Row],[Basic Salary]]+Table1[[#This Row],[Bonus]]</f>
        <v>93743</v>
      </c>
      <c r="E2339" s="10">
        <v>90</v>
      </c>
      <c r="F2339" s="46">
        <v>90</v>
      </c>
      <c r="G2339" s="10" t="str" cm="1">
        <f t="array" ref="G2339">_xlfn.IFS(Table1[[#This Row],[Performance Score]]&gt;=80,"Excellent",Table1[[#This Row],[Performance Score]]&gt;=60,"Good",Table1[[#This Row],[Performance Score]]&gt;=40,"Need Improvement")</f>
        <v>Excellent</v>
      </c>
      <c r="H2339" s="30">
        <f>Table1[[#This Row],[Bonus]]/Table1[[#This Row],[Basic Salary]]</f>
        <v>0.15412932138284252</v>
      </c>
      <c r="I2339" s="10">
        <f ca="1">DATEDIF(Table1[[#This Row],[Date of Birth]],TODAY(),"y")</f>
        <v>22</v>
      </c>
      <c r="J2339" s="34">
        <v>44862</v>
      </c>
      <c r="K2339" s="33" t="str" cm="1">
        <f t="array" aca="1" ref="K2339" ca="1">_xlfn.IFS(L2339&lt;3,"Junior",L2339&lt;=7,"Mid-Level",L2339&gt;7,"Senior")</f>
        <v>Mid-Level</v>
      </c>
      <c r="L2339" s="46">
        <f ca="1">INT(YEARFRAC(Table1[[#This Row],[Joining Date]],TODAY(),1))</f>
        <v>3</v>
      </c>
      <c r="M2339" s="25" t="str">
        <f t="shared" ca="1" si="36"/>
        <v>No</v>
      </c>
      <c r="N2339" s="26">
        <f>YEAR(Table1[[#This Row],[Joining Date]])</f>
        <v>2022</v>
      </c>
      <c r="O2339" s="46">
        <f>MONTH(Table1[[#This Row],[Joining Date]])</f>
        <v>10</v>
      </c>
      <c r="P2339" s="26">
        <f ca="1">NETWORKDAYS(Table1[[#This Row],[Joining Date]],TODAY())</f>
        <v>957</v>
      </c>
      <c r="Q2339" s="26" t="str">
        <f>LEFT(Table1[[#This Row],[Department]],5)&amp;"-"&amp;RIGHT(Table1[[#This Row],[Employee ID]],3)</f>
        <v>Sales-487</v>
      </c>
      <c r="R2339" s="26" t="str">
        <f>LEFT(Table1[[#This Row],[Department]],3)</f>
        <v>Sal</v>
      </c>
      <c r="S2339" s="37">
        <f>_xlfn.XLOOKUP(Table1[[#This Row],[City]],Table2[City],Table2[Bonus %])</f>
        <v>5</v>
      </c>
      <c r="U2339" s="48" t="str">
        <v xml:space="preserve">Swathi </v>
      </c>
      <c r="V2339" s="48" t="str">
        <v>Ramesh</v>
      </c>
    </row>
    <row r="2340" spans="1:22" x14ac:dyDescent="0.35">
      <c r="A2340" s="7" t="s">
        <v>101</v>
      </c>
      <c r="B2340" s="40" t="str">
        <f>LEFT(Table1[[#This Row],[Employee Name]],FIND(" ",Table1[[#This Row],[Employee Name]]))</f>
        <v xml:space="preserve">Krishna </v>
      </c>
      <c r="C2340" s="40" t="str">
        <f>RIGHT(Table1[[#This Row],[Employee Name]],LEN(Table1[[#This Row],[Employee Name]])-FIND(" ",Table1[[#This Row],[Employee Name]]))</f>
        <v>Chaitanya</v>
      </c>
      <c r="D2340" s="22">
        <f>Table1[[#This Row],[Basic Salary]]+Table1[[#This Row],[Bonus]]</f>
        <v>93698</v>
      </c>
      <c r="E2340" s="8">
        <v>80</v>
      </c>
      <c r="F2340" s="45">
        <v>82</v>
      </c>
      <c r="G2340" s="8" t="str" cm="1">
        <f t="array" ref="G2340">_xlfn.IFS(Table1[[#This Row],[Performance Score]]&gt;=80,"Excellent",Table1[[#This Row],[Performance Score]]&gt;=60,"Good",Table1[[#This Row],[Performance Score]]&gt;=40,"Need Improvement")</f>
        <v>Excellent</v>
      </c>
      <c r="H2340" s="29">
        <f>Table1[[#This Row],[Bonus]]/Table1[[#This Row],[Basic Salary]]</f>
        <v>0.37228137494690899</v>
      </c>
      <c r="I2340" s="8">
        <f ca="1">DATEDIF(Table1[[#This Row],[Date of Birth]],TODAY(),"y")</f>
        <v>16</v>
      </c>
      <c r="J2340" s="33">
        <v>42291</v>
      </c>
      <c r="K2340" s="33" t="str" cm="1">
        <f t="array" aca="1" ref="K2340" ca="1">_xlfn.IFS(L2340&lt;3,"Junior",L2340&lt;=7,"Mid-Level",L2340&gt;7,"Senior")</f>
        <v>Senior</v>
      </c>
      <c r="L2340" s="45">
        <f ca="1">INT(YEARFRAC(Table1[[#This Row],[Joining Date]],TODAY(),1))</f>
        <v>10</v>
      </c>
      <c r="M2340" s="25" t="str">
        <f t="shared" ca="1" si="36"/>
        <v>Yes</v>
      </c>
      <c r="N2340" s="25">
        <f>YEAR(Table1[[#This Row],[Joining Date]])</f>
        <v>2015</v>
      </c>
      <c r="O2340" s="45">
        <f>MONTH(Table1[[#This Row],[Joining Date]])</f>
        <v>10</v>
      </c>
      <c r="P2340" s="25">
        <f ca="1">NETWORKDAYS(Table1[[#This Row],[Joining Date]],TODAY())</f>
        <v>2794</v>
      </c>
      <c r="Q2340" s="25" t="str">
        <f>LEFT(Table1[[#This Row],[Department]],5)&amp;"-"&amp;RIGHT(Table1[[#This Row],[Employee ID]],3)</f>
        <v>Sales-046</v>
      </c>
      <c r="R2340" s="25" t="str">
        <f>LEFT(Table1[[#This Row],[Department]],3)</f>
        <v>Sal</v>
      </c>
      <c r="S2340" s="36">
        <f>_xlfn.XLOOKUP(Table1[[#This Row],[City]],Table2[City],Table2[Bonus %])</f>
        <v>5</v>
      </c>
      <c r="U2340" s="48" t="str">
        <v xml:space="preserve">Krishna </v>
      </c>
      <c r="V2340" s="48" t="str">
        <v>Chaitanya</v>
      </c>
    </row>
    <row r="2341" spans="1:22" x14ac:dyDescent="0.35">
      <c r="A2341" s="9" t="s">
        <v>4662</v>
      </c>
      <c r="B2341" s="41" t="str">
        <f>LEFT(Table1[[#This Row],[Employee Name]],FIND(" ",Table1[[#This Row],[Employee Name]]))</f>
        <v xml:space="preserve">Rohan </v>
      </c>
      <c r="C2341" s="41" t="str">
        <f>RIGHT(Table1[[#This Row],[Employee Name]],LEN(Table1[[#This Row],[Employee Name]])-FIND(" ",Table1[[#This Row],[Employee Name]]))</f>
        <v>Gupta</v>
      </c>
      <c r="D2341" s="23">
        <f>Table1[[#This Row],[Basic Salary]]+Table1[[#This Row],[Bonus]]</f>
        <v>93697</v>
      </c>
      <c r="E2341" s="10">
        <v>74</v>
      </c>
      <c r="F2341" s="46">
        <v>54</v>
      </c>
      <c r="G2341" s="10" t="str" cm="1">
        <f t="array" ref="G2341">_xlfn.IFS(Table1[[#This Row],[Performance Score]]&gt;=80,"Excellent",Table1[[#This Row],[Performance Score]]&gt;=60,"Good",Table1[[#This Row],[Performance Score]]&gt;=40,"Need Improvement")</f>
        <v>Need Improvement</v>
      </c>
      <c r="H2341" s="30">
        <f>Table1[[#This Row],[Bonus]]/Table1[[#This Row],[Basic Salary]]</f>
        <v>0.23878840763657519</v>
      </c>
      <c r="I2341" s="10">
        <f ca="1">DATEDIF(Table1[[#This Row],[Date of Birth]],TODAY(),"y")</f>
        <v>40</v>
      </c>
      <c r="J2341" s="34">
        <v>43136</v>
      </c>
      <c r="K2341" s="33" t="str" cm="1">
        <f t="array" aca="1" ref="K2341" ca="1">_xlfn.IFS(L2341&lt;3,"Junior",L2341&lt;=7,"Mid-Level",L2341&gt;7,"Senior")</f>
        <v>Senior</v>
      </c>
      <c r="L2341" s="46">
        <f ca="1">INT(YEARFRAC(Table1[[#This Row],[Joining Date]],TODAY(),1))</f>
        <v>8</v>
      </c>
      <c r="M2341" s="25" t="str">
        <f t="shared" ca="1" si="36"/>
        <v>Yes</v>
      </c>
      <c r="N2341" s="26">
        <f>YEAR(Table1[[#This Row],[Joining Date]])</f>
        <v>2018</v>
      </c>
      <c r="O2341" s="46">
        <f>MONTH(Table1[[#This Row],[Joining Date]])</f>
        <v>2</v>
      </c>
      <c r="P2341" s="26">
        <f ca="1">NETWORKDAYS(Table1[[#This Row],[Joining Date]],TODAY())</f>
        <v>2191</v>
      </c>
      <c r="Q2341" s="26" t="str">
        <f>LEFT(Table1[[#This Row],[Department]],5)&amp;"-"&amp;RIGHT(Table1[[#This Row],[Employee ID]],3)</f>
        <v>IT-606</v>
      </c>
      <c r="R2341" s="26" t="str">
        <f>LEFT(Table1[[#This Row],[Department]],3)</f>
        <v>IT</v>
      </c>
      <c r="S2341" s="37">
        <f>_xlfn.XLOOKUP(Table1[[#This Row],[City]],Table2[City],Table2[Bonus %])</f>
        <v>5</v>
      </c>
      <c r="U2341" s="48" t="str">
        <v xml:space="preserve">Rohan </v>
      </c>
      <c r="V2341" s="48" t="str">
        <v>Gupta</v>
      </c>
    </row>
    <row r="2342" spans="1:22" x14ac:dyDescent="0.35">
      <c r="A2342" s="7" t="s">
        <v>4946</v>
      </c>
      <c r="B2342" s="40" t="str">
        <f>LEFT(Table1[[#This Row],[Employee Name]],FIND(" ",Table1[[#This Row],[Employee Name]]))</f>
        <v xml:space="preserve">Aarav </v>
      </c>
      <c r="C2342" s="40" t="str">
        <f>RIGHT(Table1[[#This Row],[Employee Name]],LEN(Table1[[#This Row],[Employee Name]])-FIND(" ",Table1[[#This Row],[Employee Name]]))</f>
        <v>Sharma</v>
      </c>
      <c r="D2342" s="22">
        <f>Table1[[#This Row],[Basic Salary]]+Table1[[#This Row],[Bonus]]</f>
        <v>93644</v>
      </c>
      <c r="E2342" s="8">
        <v>61</v>
      </c>
      <c r="F2342" s="45">
        <v>70</v>
      </c>
      <c r="G2342" s="8" t="str" cm="1">
        <f t="array" ref="G2342">_xlfn.IFS(Table1[[#This Row],[Performance Score]]&gt;=80,"Excellent",Table1[[#This Row],[Performance Score]]&gt;=60,"Good",Table1[[#This Row],[Performance Score]]&gt;=40,"Need Improvement")</f>
        <v>Good</v>
      </c>
      <c r="H2342" s="29">
        <f>Table1[[#This Row],[Bonus]]/Table1[[#This Row],[Basic Salary]]</f>
        <v>0.1099732119574236</v>
      </c>
      <c r="I2342" s="8">
        <f ca="1">DATEDIF(Table1[[#This Row],[Date of Birth]],TODAY(),"y")</f>
        <v>27</v>
      </c>
      <c r="J2342" s="33">
        <v>44181</v>
      </c>
      <c r="K2342" s="33" t="str" cm="1">
        <f t="array" aca="1" ref="K2342" ca="1">_xlfn.IFS(L2342&lt;3,"Junior",L2342&lt;=7,"Mid-Level",L2342&gt;7,"Senior")</f>
        <v>Mid-Level</v>
      </c>
      <c r="L2342" s="45">
        <f ca="1">INT(YEARFRAC(Table1[[#This Row],[Joining Date]],TODAY(),1))</f>
        <v>5</v>
      </c>
      <c r="M2342" s="25" t="str">
        <f t="shared" ca="1" si="36"/>
        <v>No</v>
      </c>
      <c r="N2342" s="25">
        <f>YEAR(Table1[[#This Row],[Joining Date]])</f>
        <v>2020</v>
      </c>
      <c r="O2342" s="45">
        <f>MONTH(Table1[[#This Row],[Joining Date]])</f>
        <v>12</v>
      </c>
      <c r="P2342" s="25">
        <f ca="1">NETWORKDAYS(Table1[[#This Row],[Joining Date]],TODAY())</f>
        <v>1444</v>
      </c>
      <c r="Q2342" s="25" t="str">
        <f>LEFT(Table1[[#This Row],[Department]],5)&amp;"-"&amp;RIGHT(Table1[[#This Row],[Employee ID]],3)</f>
        <v>HR-890</v>
      </c>
      <c r="R2342" s="25" t="str">
        <f>LEFT(Table1[[#This Row],[Department]],3)</f>
        <v>HR</v>
      </c>
      <c r="S2342" s="36">
        <f>_xlfn.XLOOKUP(Table1[[#This Row],[City]],Table2[City],Table2[Bonus %])</f>
        <v>6</v>
      </c>
      <c r="U2342" s="48" t="str">
        <v xml:space="preserve">Aarav </v>
      </c>
      <c r="V2342" s="48" t="str">
        <v>Sharma</v>
      </c>
    </row>
    <row r="2343" spans="1:22" x14ac:dyDescent="0.35">
      <c r="A2343" s="9" t="s">
        <v>4226</v>
      </c>
      <c r="B2343" s="41" t="str">
        <f>LEFT(Table1[[#This Row],[Employee Name]],FIND(" ",Table1[[#This Row],[Employee Name]]))</f>
        <v xml:space="preserve">Pooja </v>
      </c>
      <c r="C2343" s="41" t="str">
        <f>RIGHT(Table1[[#This Row],[Employee Name]],LEN(Table1[[#This Row],[Employee Name]])-FIND(" ",Table1[[#This Row],[Employee Name]]))</f>
        <v>Das</v>
      </c>
      <c r="D2343" s="23">
        <f>Table1[[#This Row],[Basic Salary]]+Table1[[#This Row],[Bonus]]</f>
        <v>93640</v>
      </c>
      <c r="E2343" s="10">
        <v>76</v>
      </c>
      <c r="F2343" s="46">
        <v>68</v>
      </c>
      <c r="G2343" s="10" t="str" cm="1">
        <f t="array" ref="G2343">_xlfn.IFS(Table1[[#This Row],[Performance Score]]&gt;=80,"Excellent",Table1[[#This Row],[Performance Score]]&gt;=60,"Good",Table1[[#This Row],[Performance Score]]&gt;=40,"Need Improvement")</f>
        <v>Good</v>
      </c>
      <c r="H2343" s="30">
        <f>Table1[[#This Row],[Bonus]]/Table1[[#This Row],[Basic Salary]]</f>
        <v>0.1288183812715481</v>
      </c>
      <c r="I2343" s="10">
        <f ca="1">DATEDIF(Table1[[#This Row],[Date of Birth]],TODAY(),"y")</f>
        <v>24</v>
      </c>
      <c r="J2343" s="34">
        <v>45603</v>
      </c>
      <c r="K2343" s="33" t="str" cm="1">
        <f t="array" aca="1" ref="K2343" ca="1">_xlfn.IFS(L2343&lt;3,"Junior",L2343&lt;=7,"Mid-Level",L2343&gt;7,"Senior")</f>
        <v>Junior</v>
      </c>
      <c r="L2343" s="46">
        <f ca="1">INT(YEARFRAC(Table1[[#This Row],[Joining Date]],TODAY(),1))</f>
        <v>1</v>
      </c>
      <c r="M2343" s="25" t="str">
        <f t="shared" ca="1" si="36"/>
        <v>No</v>
      </c>
      <c r="N2343" s="26">
        <f>YEAR(Table1[[#This Row],[Joining Date]])</f>
        <v>2024</v>
      </c>
      <c r="O2343" s="46">
        <f>MONTH(Table1[[#This Row],[Joining Date]])</f>
        <v>11</v>
      </c>
      <c r="P2343" s="26">
        <f ca="1">NETWORKDAYS(Table1[[#This Row],[Joining Date]],TODAY())</f>
        <v>428</v>
      </c>
      <c r="Q2343" s="26" t="str">
        <f>LEFT(Table1[[#This Row],[Department]],5)&amp;"-"&amp;RIGHT(Table1[[#This Row],[Employee ID]],3)</f>
        <v>Opera-170</v>
      </c>
      <c r="R2343" s="26" t="str">
        <f>LEFT(Table1[[#This Row],[Department]],3)</f>
        <v>Ope</v>
      </c>
      <c r="S2343" s="37">
        <f>_xlfn.XLOOKUP(Table1[[#This Row],[City]],Table2[City],Table2[Bonus %])</f>
        <v>6</v>
      </c>
      <c r="U2343" s="48" t="str">
        <v xml:space="preserve">Pooja </v>
      </c>
      <c r="V2343" s="48" t="str">
        <v>Das</v>
      </c>
    </row>
    <row r="2344" spans="1:22" x14ac:dyDescent="0.35">
      <c r="A2344" s="7" t="s">
        <v>4950</v>
      </c>
      <c r="B2344" s="40" t="str">
        <f>LEFT(Table1[[#This Row],[Employee Name]],FIND(" ",Table1[[#This Row],[Employee Name]]))</f>
        <v xml:space="preserve">Pooja </v>
      </c>
      <c r="C2344" s="40" t="str">
        <f>RIGHT(Table1[[#This Row],[Employee Name]],LEN(Table1[[#This Row],[Employee Name]])-FIND(" ",Table1[[#This Row],[Employee Name]]))</f>
        <v>Das</v>
      </c>
      <c r="D2344" s="22">
        <f>Table1[[#This Row],[Basic Salary]]+Table1[[#This Row],[Bonus]]</f>
        <v>93634</v>
      </c>
      <c r="E2344" s="8">
        <v>89</v>
      </c>
      <c r="F2344" s="45">
        <v>96</v>
      </c>
      <c r="G2344" s="8" t="str" cm="1">
        <f t="array" ref="G2344">_xlfn.IFS(Table1[[#This Row],[Performance Score]]&gt;=80,"Excellent",Table1[[#This Row],[Performance Score]]&gt;=60,"Good",Table1[[#This Row],[Performance Score]]&gt;=40,"Need Improvement")</f>
        <v>Excellent</v>
      </c>
      <c r="H2344" s="29">
        <f>Table1[[#This Row],[Bonus]]/Table1[[#This Row],[Basic Salary]]</f>
        <v>0.2200187627039141</v>
      </c>
      <c r="I2344" s="8">
        <f ca="1">DATEDIF(Table1[[#This Row],[Date of Birth]],TODAY(),"y")</f>
        <v>17</v>
      </c>
      <c r="J2344" s="33">
        <v>45462</v>
      </c>
      <c r="K2344" s="33" t="str" cm="1">
        <f t="array" aca="1" ref="K2344" ca="1">_xlfn.IFS(L2344&lt;3,"Junior",L2344&lt;=7,"Mid-Level",L2344&gt;7,"Senior")</f>
        <v>Junior</v>
      </c>
      <c r="L2344" s="45">
        <f ca="1">INT(YEARFRAC(Table1[[#This Row],[Joining Date]],TODAY(),1))</f>
        <v>2</v>
      </c>
      <c r="M2344" s="25" t="str">
        <f t="shared" ca="1" si="36"/>
        <v>No</v>
      </c>
      <c r="N2344" s="25">
        <f>YEAR(Table1[[#This Row],[Joining Date]])</f>
        <v>2024</v>
      </c>
      <c r="O2344" s="45">
        <f>MONTH(Table1[[#This Row],[Joining Date]])</f>
        <v>6</v>
      </c>
      <c r="P2344" s="25">
        <f ca="1">NETWORKDAYS(Table1[[#This Row],[Joining Date]],TODAY())</f>
        <v>529</v>
      </c>
      <c r="Q2344" s="25" t="str">
        <f>LEFT(Table1[[#This Row],[Department]],5)&amp;"-"&amp;RIGHT(Table1[[#This Row],[Employee ID]],3)</f>
        <v>Sales-894</v>
      </c>
      <c r="R2344" s="25" t="str">
        <f>LEFT(Table1[[#This Row],[Department]],3)</f>
        <v>Sal</v>
      </c>
      <c r="S2344" s="36">
        <f>_xlfn.XLOOKUP(Table1[[#This Row],[City]],Table2[City],Table2[Bonus %])</f>
        <v>7</v>
      </c>
      <c r="U2344" s="48" t="str">
        <v xml:space="preserve">Pooja </v>
      </c>
      <c r="V2344" s="48" t="str">
        <v>Das</v>
      </c>
    </row>
    <row r="2345" spans="1:22" x14ac:dyDescent="0.35">
      <c r="A2345" s="9" t="s">
        <v>1535</v>
      </c>
      <c r="B2345" s="41" t="str">
        <f>LEFT(Table1[[#This Row],[Employee Name]],FIND(" ",Table1[[#This Row],[Employee Name]]))</f>
        <v xml:space="preserve">Gayathri </v>
      </c>
      <c r="C2345" s="41" t="str">
        <f>RIGHT(Table1[[#This Row],[Employee Name]],LEN(Table1[[#This Row],[Employee Name]])-FIND(" ",Table1[[#This Row],[Employee Name]]))</f>
        <v>Iyer</v>
      </c>
      <c r="D2345" s="23">
        <f>Table1[[#This Row],[Basic Salary]]+Table1[[#This Row],[Bonus]]</f>
        <v>93621</v>
      </c>
      <c r="E2345" s="10">
        <v>95</v>
      </c>
      <c r="F2345" s="46">
        <v>74</v>
      </c>
      <c r="G2345" s="10" t="str" cm="1">
        <f t="array" ref="G2345">_xlfn.IFS(Table1[[#This Row],[Performance Score]]&gt;=80,"Excellent",Table1[[#This Row],[Performance Score]]&gt;=60,"Good",Table1[[#This Row],[Performance Score]]&gt;=40,"Need Improvement")</f>
        <v>Good</v>
      </c>
      <c r="H2345" s="30">
        <f>Table1[[#This Row],[Bonus]]/Table1[[#This Row],[Basic Salary]]</f>
        <v>0.46686199548759089</v>
      </c>
      <c r="I2345" s="10">
        <f ca="1">DATEDIF(Table1[[#This Row],[Date of Birth]],TODAY(),"y")</f>
        <v>21</v>
      </c>
      <c r="J2345" s="34">
        <v>44635</v>
      </c>
      <c r="K2345" s="33" t="str" cm="1">
        <f t="array" aca="1" ref="K2345" ca="1">_xlfn.IFS(L2345&lt;3,"Junior",L2345&lt;=7,"Mid-Level",L2345&gt;7,"Senior")</f>
        <v>Mid-Level</v>
      </c>
      <c r="L2345" s="46">
        <f ca="1">INT(YEARFRAC(Table1[[#This Row],[Joining Date]],TODAY(),1))</f>
        <v>4</v>
      </c>
      <c r="M2345" s="25" t="str">
        <f t="shared" ca="1" si="36"/>
        <v>No</v>
      </c>
      <c r="N2345" s="26">
        <f>YEAR(Table1[[#This Row],[Joining Date]])</f>
        <v>2022</v>
      </c>
      <c r="O2345" s="46">
        <f>MONTH(Table1[[#This Row],[Joining Date]])</f>
        <v>3</v>
      </c>
      <c r="P2345" s="26">
        <f ca="1">NETWORKDAYS(Table1[[#This Row],[Joining Date]],TODAY())</f>
        <v>1120</v>
      </c>
      <c r="Q2345" s="26" t="str">
        <f>LEFT(Table1[[#This Row],[Department]],5)&amp;"-"&amp;RIGHT(Table1[[#This Row],[Employee ID]],3)</f>
        <v>Opera-479</v>
      </c>
      <c r="R2345" s="26" t="str">
        <f>LEFT(Table1[[#This Row],[Department]],3)</f>
        <v>Ope</v>
      </c>
      <c r="S2345" s="37">
        <f>_xlfn.XLOOKUP(Table1[[#This Row],[City]],Table2[City],Table2[Bonus %])</f>
        <v>7</v>
      </c>
      <c r="U2345" s="48" t="str">
        <v xml:space="preserve">Gayathri </v>
      </c>
      <c r="V2345" s="48" t="str">
        <v>Iyer</v>
      </c>
    </row>
    <row r="2346" spans="1:22" x14ac:dyDescent="0.35">
      <c r="A2346" s="7" t="s">
        <v>4104</v>
      </c>
      <c r="B2346" s="40" t="str">
        <f>LEFT(Table1[[#This Row],[Employee Name]],FIND(" ",Table1[[#This Row],[Employee Name]]))</f>
        <v xml:space="preserve">Karan </v>
      </c>
      <c r="C2346" s="40" t="str">
        <f>RIGHT(Table1[[#This Row],[Employee Name]],LEN(Table1[[#This Row],[Employee Name]])-FIND(" ",Table1[[#This Row],[Employee Name]]))</f>
        <v>Malhotra</v>
      </c>
      <c r="D2346" s="22">
        <f>Table1[[#This Row],[Basic Salary]]+Table1[[#This Row],[Bonus]]</f>
        <v>93580</v>
      </c>
      <c r="E2346" s="8">
        <v>76</v>
      </c>
      <c r="F2346" s="45">
        <v>70</v>
      </c>
      <c r="G2346" s="8" t="str" cm="1">
        <f t="array" ref="G2346">_xlfn.IFS(Table1[[#This Row],[Performance Score]]&gt;=80,"Excellent",Table1[[#This Row],[Performance Score]]&gt;=60,"Good",Table1[[#This Row],[Performance Score]]&gt;=40,"Need Improvement")</f>
        <v>Good</v>
      </c>
      <c r="H2346" s="29">
        <f>Table1[[#This Row],[Bonus]]/Table1[[#This Row],[Basic Salary]]</f>
        <v>0.24037378222546227</v>
      </c>
      <c r="I2346" s="8">
        <f ca="1">DATEDIF(Table1[[#This Row],[Date of Birth]],TODAY(),"y")</f>
        <v>27</v>
      </c>
      <c r="J2346" s="33">
        <v>44952</v>
      </c>
      <c r="K2346" s="33" t="str" cm="1">
        <f t="array" aca="1" ref="K2346" ca="1">_xlfn.IFS(L2346&lt;3,"Junior",L2346&lt;=7,"Mid-Level",L2346&gt;7,"Senior")</f>
        <v>Mid-Level</v>
      </c>
      <c r="L2346" s="45">
        <f ca="1">INT(YEARFRAC(Table1[[#This Row],[Joining Date]],TODAY(),1))</f>
        <v>3</v>
      </c>
      <c r="M2346" s="25" t="str">
        <f t="shared" ca="1" si="36"/>
        <v>No</v>
      </c>
      <c r="N2346" s="25">
        <f>YEAR(Table1[[#This Row],[Joining Date]])</f>
        <v>2023</v>
      </c>
      <c r="O2346" s="45">
        <f>MONTH(Table1[[#This Row],[Joining Date]])</f>
        <v>1</v>
      </c>
      <c r="P2346" s="25">
        <f ca="1">NETWORKDAYS(Table1[[#This Row],[Joining Date]],TODAY())</f>
        <v>893</v>
      </c>
      <c r="Q2346" s="25" t="str">
        <f>LEFT(Table1[[#This Row],[Department]],5)&amp;"-"&amp;RIGHT(Table1[[#This Row],[Employee ID]],3)</f>
        <v>Suppo-048</v>
      </c>
      <c r="R2346" s="25" t="str">
        <f>LEFT(Table1[[#This Row],[Department]],3)</f>
        <v>Sup</v>
      </c>
      <c r="S2346" s="36">
        <f>_xlfn.XLOOKUP(Table1[[#This Row],[City]],Table2[City],Table2[Bonus %])</f>
        <v>8</v>
      </c>
      <c r="U2346" s="48" t="str">
        <v xml:space="preserve">Karan </v>
      </c>
      <c r="V2346" s="48" t="str">
        <v>Malhotra</v>
      </c>
    </row>
    <row r="2347" spans="1:22" x14ac:dyDescent="0.35">
      <c r="A2347" s="9" t="s">
        <v>2312</v>
      </c>
      <c r="B2347" s="41" t="str">
        <f>LEFT(Table1[[#This Row],[Employee Name]],FIND(" ",Table1[[#This Row],[Employee Name]]))</f>
        <v xml:space="preserve">Kavya </v>
      </c>
      <c r="C2347" s="41" t="str">
        <f>RIGHT(Table1[[#This Row],[Employee Name]],LEN(Table1[[#This Row],[Employee Name]])-FIND(" ",Table1[[#This Row],[Employee Name]]))</f>
        <v>Nair</v>
      </c>
      <c r="D2347" s="23">
        <f>Table1[[#This Row],[Basic Salary]]+Table1[[#This Row],[Bonus]]</f>
        <v>93570</v>
      </c>
      <c r="E2347" s="10">
        <v>83</v>
      </c>
      <c r="F2347" s="46">
        <v>84</v>
      </c>
      <c r="G2347" s="10" t="str" cm="1">
        <f t="array" ref="G2347">_xlfn.IFS(Table1[[#This Row],[Performance Score]]&gt;=80,"Excellent",Table1[[#This Row],[Performance Score]]&gt;=60,"Good",Table1[[#This Row],[Performance Score]]&gt;=40,"Need Improvement")</f>
        <v>Excellent</v>
      </c>
      <c r="H2347" s="30">
        <f>Table1[[#This Row],[Bonus]]/Table1[[#This Row],[Basic Salary]]</f>
        <v>0.22761443696619041</v>
      </c>
      <c r="I2347" s="10">
        <f ca="1">DATEDIF(Table1[[#This Row],[Date of Birth]],TODAY(),"y")</f>
        <v>15</v>
      </c>
      <c r="J2347" s="34">
        <v>42622</v>
      </c>
      <c r="K2347" s="33" t="str" cm="1">
        <f t="array" aca="1" ref="K2347" ca="1">_xlfn.IFS(L2347&lt;3,"Junior",L2347&lt;=7,"Mid-Level",L2347&gt;7,"Senior")</f>
        <v>Senior</v>
      </c>
      <c r="L2347" s="46">
        <f ca="1">INT(YEARFRAC(Table1[[#This Row],[Joining Date]],TODAY(),1))</f>
        <v>9</v>
      </c>
      <c r="M2347" s="25" t="str">
        <f t="shared" ca="1" si="36"/>
        <v>Yes</v>
      </c>
      <c r="N2347" s="26">
        <f>YEAR(Table1[[#This Row],[Joining Date]])</f>
        <v>2016</v>
      </c>
      <c r="O2347" s="46">
        <f>MONTH(Table1[[#This Row],[Joining Date]])</f>
        <v>9</v>
      </c>
      <c r="P2347" s="26">
        <f ca="1">NETWORKDAYS(Table1[[#This Row],[Joining Date]],TODAY())</f>
        <v>2557</v>
      </c>
      <c r="Q2347" s="26" t="str">
        <f>LEFT(Table1[[#This Row],[Department]],5)&amp;"-"&amp;RIGHT(Table1[[#This Row],[Employee ID]],3)</f>
        <v>Marke-256</v>
      </c>
      <c r="R2347" s="26" t="str">
        <f>LEFT(Table1[[#This Row],[Department]],3)</f>
        <v>Mar</v>
      </c>
      <c r="S2347" s="37">
        <f>_xlfn.XLOOKUP(Table1[[#This Row],[City]],Table2[City],Table2[Bonus %])</f>
        <v>5</v>
      </c>
      <c r="U2347" s="48" t="str">
        <v xml:space="preserve">Kavya </v>
      </c>
      <c r="V2347" s="48" t="str">
        <v>Nair</v>
      </c>
    </row>
    <row r="2348" spans="1:22" x14ac:dyDescent="0.35">
      <c r="A2348" s="7" t="s">
        <v>4300</v>
      </c>
      <c r="B2348" s="40" t="str">
        <f>LEFT(Table1[[#This Row],[Employee Name]],FIND(" ",Table1[[#This Row],[Employee Name]]))</f>
        <v xml:space="preserve">Kavya </v>
      </c>
      <c r="C2348" s="40" t="str">
        <f>RIGHT(Table1[[#This Row],[Employee Name]],LEN(Table1[[#This Row],[Employee Name]])-FIND(" ",Table1[[#This Row],[Employee Name]]))</f>
        <v>Nair</v>
      </c>
      <c r="D2348" s="22">
        <f>Table1[[#This Row],[Basic Salary]]+Table1[[#This Row],[Bonus]]</f>
        <v>93512</v>
      </c>
      <c r="E2348" s="8">
        <v>68</v>
      </c>
      <c r="F2348" s="45">
        <v>55</v>
      </c>
      <c r="G2348" s="8" t="str" cm="1">
        <f t="array" ref="G2348">_xlfn.IFS(Table1[[#This Row],[Performance Score]]&gt;=80,"Excellent",Table1[[#This Row],[Performance Score]]&gt;=60,"Good",Table1[[#This Row],[Performance Score]]&gt;=40,"Need Improvement")</f>
        <v>Need Improvement</v>
      </c>
      <c r="H2348" s="29">
        <f>Table1[[#This Row],[Bonus]]/Table1[[#This Row],[Basic Salary]]</f>
        <v>0.16444599407267202</v>
      </c>
      <c r="I2348" s="8">
        <f ca="1">DATEDIF(Table1[[#This Row],[Date of Birth]],TODAY(),"y")</f>
        <v>42</v>
      </c>
      <c r="J2348" s="33">
        <v>45002</v>
      </c>
      <c r="K2348" s="33" t="str" cm="1">
        <f t="array" aca="1" ref="K2348" ca="1">_xlfn.IFS(L2348&lt;3,"Junior",L2348&lt;=7,"Mid-Level",L2348&gt;7,"Senior")</f>
        <v>Mid-Level</v>
      </c>
      <c r="L2348" s="45">
        <f ca="1">INT(YEARFRAC(Table1[[#This Row],[Joining Date]],TODAY(),1))</f>
        <v>3</v>
      </c>
      <c r="M2348" s="25" t="str">
        <f t="shared" ca="1" si="36"/>
        <v>No</v>
      </c>
      <c r="N2348" s="25">
        <f>YEAR(Table1[[#This Row],[Joining Date]])</f>
        <v>2023</v>
      </c>
      <c r="O2348" s="45">
        <f>MONTH(Table1[[#This Row],[Joining Date]])</f>
        <v>3</v>
      </c>
      <c r="P2348" s="25">
        <f ca="1">NETWORKDAYS(Table1[[#This Row],[Joining Date]],TODAY())</f>
        <v>857</v>
      </c>
      <c r="Q2348" s="25" t="str">
        <f>LEFT(Table1[[#This Row],[Department]],5)&amp;"-"&amp;RIGHT(Table1[[#This Row],[Employee ID]],3)</f>
        <v>Suppo-244</v>
      </c>
      <c r="R2348" s="25" t="str">
        <f>LEFT(Table1[[#This Row],[Department]],3)</f>
        <v>Sup</v>
      </c>
      <c r="S2348" s="36">
        <f>_xlfn.XLOOKUP(Table1[[#This Row],[City]],Table2[City],Table2[Bonus %])</f>
        <v>5</v>
      </c>
      <c r="U2348" s="48" t="str">
        <v xml:space="preserve">Kavya </v>
      </c>
      <c r="V2348" s="48" t="str">
        <v>Nair</v>
      </c>
    </row>
    <row r="2349" spans="1:22" x14ac:dyDescent="0.35">
      <c r="A2349" s="9" t="s">
        <v>1014</v>
      </c>
      <c r="B2349" s="41" t="str">
        <f>LEFT(Table1[[#This Row],[Employee Name]],FIND(" ",Table1[[#This Row],[Employee Name]]))</f>
        <v xml:space="preserve">Krishna </v>
      </c>
      <c r="C2349" s="41" t="str">
        <f>RIGHT(Table1[[#This Row],[Employee Name]],LEN(Table1[[#This Row],[Employee Name]])-FIND(" ",Table1[[#This Row],[Employee Name]]))</f>
        <v>Chaitanya</v>
      </c>
      <c r="D2349" s="23">
        <f>Table1[[#This Row],[Basic Salary]]+Table1[[#This Row],[Bonus]]</f>
        <v>93511</v>
      </c>
      <c r="E2349" s="10">
        <v>90</v>
      </c>
      <c r="F2349" s="46">
        <v>44</v>
      </c>
      <c r="G2349" s="10" t="str" cm="1">
        <f t="array" ref="G2349">_xlfn.IFS(Table1[[#This Row],[Performance Score]]&gt;=80,"Excellent",Table1[[#This Row],[Performance Score]]&gt;=60,"Good",Table1[[#This Row],[Performance Score]]&gt;=40,"Need Improvement")</f>
        <v>Need Improvement</v>
      </c>
      <c r="H2349" s="30">
        <f>Table1[[#This Row],[Bonus]]/Table1[[#This Row],[Basic Salary]]</f>
        <v>0.40246865438838564</v>
      </c>
      <c r="I2349" s="10">
        <f ca="1">DATEDIF(Table1[[#This Row],[Date of Birth]],TODAY(),"y")</f>
        <v>15</v>
      </c>
      <c r="J2349" s="34">
        <v>44607</v>
      </c>
      <c r="K2349" s="33" t="str" cm="1">
        <f t="array" aca="1" ref="K2349" ca="1">_xlfn.IFS(L2349&lt;3,"Junior",L2349&lt;=7,"Mid-Level",L2349&gt;7,"Senior")</f>
        <v>Mid-Level</v>
      </c>
      <c r="L2349" s="46">
        <f ca="1">INT(YEARFRAC(Table1[[#This Row],[Joining Date]],TODAY(),1))</f>
        <v>4</v>
      </c>
      <c r="M2349" s="25" t="str">
        <f t="shared" ca="1" si="36"/>
        <v>No</v>
      </c>
      <c r="N2349" s="26">
        <f>YEAR(Table1[[#This Row],[Joining Date]])</f>
        <v>2022</v>
      </c>
      <c r="O2349" s="46">
        <f>MONTH(Table1[[#This Row],[Joining Date]])</f>
        <v>2</v>
      </c>
      <c r="P2349" s="26">
        <f ca="1">NETWORKDAYS(Table1[[#This Row],[Joining Date]],TODAY())</f>
        <v>1140</v>
      </c>
      <c r="Q2349" s="26" t="str">
        <f>LEFT(Table1[[#This Row],[Department]],5)&amp;"-"&amp;RIGHT(Table1[[#This Row],[Employee ID]],3)</f>
        <v>Sales-958</v>
      </c>
      <c r="R2349" s="26" t="str">
        <f>LEFT(Table1[[#This Row],[Department]],3)</f>
        <v>Sal</v>
      </c>
      <c r="S2349" s="37">
        <f>_xlfn.XLOOKUP(Table1[[#This Row],[City]],Table2[City],Table2[Bonus %])</f>
        <v>6</v>
      </c>
      <c r="U2349" s="48" t="str">
        <v xml:space="preserve">Krishna </v>
      </c>
      <c r="V2349" s="48" t="str">
        <v>Chaitanya</v>
      </c>
    </row>
    <row r="2350" spans="1:22" x14ac:dyDescent="0.35">
      <c r="A2350" s="7" t="s">
        <v>2048</v>
      </c>
      <c r="B2350" s="40" t="str">
        <f>LEFT(Table1[[#This Row],[Employee Name]],FIND(" ",Table1[[#This Row],[Employee Name]]))</f>
        <v xml:space="preserve">Ravi </v>
      </c>
      <c r="C2350" s="40" t="str">
        <f>RIGHT(Table1[[#This Row],[Employee Name]],LEN(Table1[[#This Row],[Employee Name]])-FIND(" ",Table1[[#This Row],[Employee Name]]))</f>
        <v>Teja</v>
      </c>
      <c r="D2350" s="22">
        <f>Table1[[#This Row],[Basic Salary]]+Table1[[#This Row],[Bonus]]</f>
        <v>93506</v>
      </c>
      <c r="E2350" s="8">
        <v>65</v>
      </c>
      <c r="F2350" s="45">
        <v>60</v>
      </c>
      <c r="G2350" s="8" t="str" cm="1">
        <f t="array" ref="G2350">_xlfn.IFS(Table1[[#This Row],[Performance Score]]&gt;=80,"Excellent",Table1[[#This Row],[Performance Score]]&gt;=60,"Good",Table1[[#This Row],[Performance Score]]&gt;=40,"Need Improvement")</f>
        <v>Good</v>
      </c>
      <c r="H2350" s="29">
        <f>Table1[[#This Row],[Bonus]]/Table1[[#This Row],[Basic Salary]]</f>
        <v>0.4180467091295117</v>
      </c>
      <c r="I2350" s="8">
        <f ca="1">DATEDIF(Table1[[#This Row],[Date of Birth]],TODAY(),"y")</f>
        <v>21</v>
      </c>
      <c r="J2350" s="33">
        <v>43566</v>
      </c>
      <c r="K2350" s="33" t="str" cm="1">
        <f t="array" aca="1" ref="K2350" ca="1">_xlfn.IFS(L2350&lt;3,"Junior",L2350&lt;=7,"Mid-Level",L2350&gt;7,"Senior")</f>
        <v>Mid-Level</v>
      </c>
      <c r="L2350" s="45">
        <f ca="1">INT(YEARFRAC(Table1[[#This Row],[Joining Date]],TODAY(),1))</f>
        <v>7</v>
      </c>
      <c r="M2350" s="25" t="str">
        <f t="shared" ca="1" si="36"/>
        <v>Yes</v>
      </c>
      <c r="N2350" s="25">
        <f>YEAR(Table1[[#This Row],[Joining Date]])</f>
        <v>2019</v>
      </c>
      <c r="O2350" s="45">
        <f>MONTH(Table1[[#This Row],[Joining Date]])</f>
        <v>4</v>
      </c>
      <c r="P2350" s="25">
        <f ca="1">NETWORKDAYS(Table1[[#This Row],[Joining Date]],TODAY())</f>
        <v>1883</v>
      </c>
      <c r="Q2350" s="25" t="str">
        <f>LEFT(Table1[[#This Row],[Department]],5)&amp;"-"&amp;RIGHT(Table1[[#This Row],[Employee ID]],3)</f>
        <v>Sales-992</v>
      </c>
      <c r="R2350" s="25" t="str">
        <f>LEFT(Table1[[#This Row],[Department]],3)</f>
        <v>Sal</v>
      </c>
      <c r="S2350" s="36">
        <f>_xlfn.XLOOKUP(Table1[[#This Row],[City]],Table2[City],Table2[Bonus %])</f>
        <v>6</v>
      </c>
      <c r="U2350" s="48" t="str">
        <v xml:space="preserve">Ravi </v>
      </c>
      <c r="V2350" s="48" t="str">
        <v>Teja</v>
      </c>
    </row>
    <row r="2351" spans="1:22" x14ac:dyDescent="0.35">
      <c r="A2351" s="9" t="s">
        <v>2643</v>
      </c>
      <c r="B2351" s="41" t="str">
        <f>LEFT(Table1[[#This Row],[Employee Name]],FIND(" ",Table1[[#This Row],[Employee Name]]))</f>
        <v xml:space="preserve">Rahul </v>
      </c>
      <c r="C2351" s="41" t="str">
        <f>RIGHT(Table1[[#This Row],[Employee Name]],LEN(Table1[[#This Row],[Employee Name]])-FIND(" ",Table1[[#This Row],[Employee Name]]))</f>
        <v>Verma</v>
      </c>
      <c r="D2351" s="23">
        <f>Table1[[#This Row],[Basic Salary]]+Table1[[#This Row],[Bonus]]</f>
        <v>93496</v>
      </c>
      <c r="E2351" s="10">
        <v>66</v>
      </c>
      <c r="F2351" s="46">
        <v>46</v>
      </c>
      <c r="G2351" s="10" t="str" cm="1">
        <f t="array" ref="G2351">_xlfn.IFS(Table1[[#This Row],[Performance Score]]&gt;=80,"Excellent",Table1[[#This Row],[Performance Score]]&gt;=60,"Good",Table1[[#This Row],[Performance Score]]&gt;=40,"Need Improvement")</f>
        <v>Need Improvement</v>
      </c>
      <c r="H2351" s="30">
        <f>Table1[[#This Row],[Bonus]]/Table1[[#This Row],[Basic Salary]]</f>
        <v>0.22873927271293581</v>
      </c>
      <c r="I2351" s="10">
        <f ca="1">DATEDIF(Table1[[#This Row],[Date of Birth]],TODAY(),"y")</f>
        <v>39</v>
      </c>
      <c r="J2351" s="34">
        <v>45511</v>
      </c>
      <c r="K2351" s="33" t="str" cm="1">
        <f t="array" aca="1" ref="K2351" ca="1">_xlfn.IFS(L2351&lt;3,"Junior",L2351&lt;=7,"Mid-Level",L2351&gt;7,"Senior")</f>
        <v>Junior</v>
      </c>
      <c r="L2351" s="46">
        <f ca="1">INT(YEARFRAC(Table1[[#This Row],[Joining Date]],TODAY(),1))</f>
        <v>1</v>
      </c>
      <c r="M2351" s="25" t="str">
        <f t="shared" ca="1" si="36"/>
        <v>No</v>
      </c>
      <c r="N2351" s="26">
        <f>YEAR(Table1[[#This Row],[Joining Date]])</f>
        <v>2024</v>
      </c>
      <c r="O2351" s="46">
        <f>MONTH(Table1[[#This Row],[Joining Date]])</f>
        <v>8</v>
      </c>
      <c r="P2351" s="26">
        <f ca="1">NETWORKDAYS(Table1[[#This Row],[Joining Date]],TODAY())</f>
        <v>494</v>
      </c>
      <c r="Q2351" s="26" t="str">
        <f>LEFT(Table1[[#This Row],[Department]],5)&amp;"-"&amp;RIGHT(Table1[[#This Row],[Employee ID]],3)</f>
        <v>Finan-587</v>
      </c>
      <c r="R2351" s="26" t="str">
        <f>LEFT(Table1[[#This Row],[Department]],3)</f>
        <v>Fin</v>
      </c>
      <c r="S2351" s="37">
        <f>_xlfn.XLOOKUP(Table1[[#This Row],[City]],Table2[City],Table2[Bonus %])</f>
        <v>6</v>
      </c>
      <c r="U2351" s="48" t="str">
        <v xml:space="preserve">Rahul </v>
      </c>
      <c r="V2351" s="48" t="str">
        <v>Verma</v>
      </c>
    </row>
    <row r="2352" spans="1:22" x14ac:dyDescent="0.35">
      <c r="A2352" s="7" t="s">
        <v>4722</v>
      </c>
      <c r="B2352" s="40" t="str">
        <f>LEFT(Table1[[#This Row],[Employee Name]],FIND(" ",Table1[[#This Row],[Employee Name]]))</f>
        <v xml:space="preserve">Aarav </v>
      </c>
      <c r="C2352" s="40" t="str">
        <f>RIGHT(Table1[[#This Row],[Employee Name]],LEN(Table1[[#This Row],[Employee Name]])-FIND(" ",Table1[[#This Row],[Employee Name]]))</f>
        <v>Sharma</v>
      </c>
      <c r="D2352" s="22">
        <f>Table1[[#This Row],[Basic Salary]]+Table1[[#This Row],[Bonus]]</f>
        <v>93492</v>
      </c>
      <c r="E2352" s="8">
        <v>92</v>
      </c>
      <c r="F2352" s="45">
        <v>73</v>
      </c>
      <c r="G2352" s="8" t="str" cm="1">
        <f t="array" ref="G2352">_xlfn.IFS(Table1[[#This Row],[Performance Score]]&gt;=80,"Excellent",Table1[[#This Row],[Performance Score]]&gt;=60,"Good",Table1[[#This Row],[Performance Score]]&gt;=40,"Need Improvement")</f>
        <v>Good</v>
      </c>
      <c r="H2352" s="29">
        <f>Table1[[#This Row],[Bonus]]/Table1[[#This Row],[Basic Salary]]</f>
        <v>0.3913949369726013</v>
      </c>
      <c r="I2352" s="8">
        <f ca="1">DATEDIF(Table1[[#This Row],[Date of Birth]],TODAY(),"y")</f>
        <v>30</v>
      </c>
      <c r="J2352" s="33">
        <v>45766</v>
      </c>
      <c r="K2352" s="33" t="str" cm="1">
        <f t="array" aca="1" ref="K2352" ca="1">_xlfn.IFS(L2352&lt;3,"Junior",L2352&lt;=7,"Mid-Level",L2352&gt;7,"Senior")</f>
        <v>Junior</v>
      </c>
      <c r="L2352" s="45">
        <f ca="1">INT(YEARFRAC(Table1[[#This Row],[Joining Date]],TODAY(),1))</f>
        <v>1</v>
      </c>
      <c r="M2352" s="25" t="str">
        <f t="shared" ca="1" si="36"/>
        <v>No</v>
      </c>
      <c r="N2352" s="25">
        <f>YEAR(Table1[[#This Row],[Joining Date]])</f>
        <v>2025</v>
      </c>
      <c r="O2352" s="45">
        <f>MONTH(Table1[[#This Row],[Joining Date]])</f>
        <v>4</v>
      </c>
      <c r="P2352" s="25">
        <f ca="1">NETWORKDAYS(Table1[[#This Row],[Joining Date]],TODAY())</f>
        <v>311</v>
      </c>
      <c r="Q2352" s="25" t="str">
        <f>LEFT(Table1[[#This Row],[Department]],5)&amp;"-"&amp;RIGHT(Table1[[#This Row],[Employee ID]],3)</f>
        <v>Sales-666</v>
      </c>
      <c r="R2352" s="25" t="str">
        <f>LEFT(Table1[[#This Row],[Department]],3)</f>
        <v>Sal</v>
      </c>
      <c r="S2352" s="36">
        <f>_xlfn.XLOOKUP(Table1[[#This Row],[City]],Table2[City],Table2[Bonus %])</f>
        <v>7</v>
      </c>
      <c r="U2352" s="48" t="str">
        <v xml:space="preserve">Aarav </v>
      </c>
      <c r="V2352" s="48" t="str">
        <v>Sharma</v>
      </c>
    </row>
    <row r="2353" spans="1:22" x14ac:dyDescent="0.35">
      <c r="A2353" s="9" t="s">
        <v>3989</v>
      </c>
      <c r="B2353" s="41" t="str">
        <f>LEFT(Table1[[#This Row],[Employee Name]],FIND(" ",Table1[[#This Row],[Employee Name]]))</f>
        <v xml:space="preserve">Rahul </v>
      </c>
      <c r="C2353" s="41" t="str">
        <f>RIGHT(Table1[[#This Row],[Employee Name]],LEN(Table1[[#This Row],[Employee Name]])-FIND(" ",Table1[[#This Row],[Employee Name]]))</f>
        <v>Verma</v>
      </c>
      <c r="D2353" s="23">
        <f>Table1[[#This Row],[Basic Salary]]+Table1[[#This Row],[Bonus]]</f>
        <v>93458</v>
      </c>
      <c r="E2353" s="10">
        <v>91</v>
      </c>
      <c r="F2353" s="46">
        <v>97</v>
      </c>
      <c r="G2353" s="10" t="str" cm="1">
        <f t="array" ref="G2353">_xlfn.IFS(Table1[[#This Row],[Performance Score]]&gt;=80,"Excellent",Table1[[#This Row],[Performance Score]]&gt;=60,"Good",Table1[[#This Row],[Performance Score]]&gt;=40,"Need Improvement")</f>
        <v>Excellent</v>
      </c>
      <c r="H2353" s="30">
        <f>Table1[[#This Row],[Bonus]]/Table1[[#This Row],[Basic Salary]]</f>
        <v>0.16157498322105943</v>
      </c>
      <c r="I2353" s="10">
        <f ca="1">DATEDIF(Table1[[#This Row],[Date of Birth]],TODAY(),"y")</f>
        <v>20</v>
      </c>
      <c r="J2353" s="34">
        <v>43304</v>
      </c>
      <c r="K2353" s="33" t="str" cm="1">
        <f t="array" aca="1" ref="K2353" ca="1">_xlfn.IFS(L2353&lt;3,"Junior",L2353&lt;=7,"Mid-Level",L2353&gt;7,"Senior")</f>
        <v>Mid-Level</v>
      </c>
      <c r="L2353" s="46">
        <f ca="1">INT(YEARFRAC(Table1[[#This Row],[Joining Date]],TODAY(),1))</f>
        <v>7</v>
      </c>
      <c r="M2353" s="25" t="str">
        <f t="shared" ca="1" si="36"/>
        <v>Yes</v>
      </c>
      <c r="N2353" s="26">
        <f>YEAR(Table1[[#This Row],[Joining Date]])</f>
        <v>2018</v>
      </c>
      <c r="O2353" s="46">
        <f>MONTH(Table1[[#This Row],[Joining Date]])</f>
        <v>7</v>
      </c>
      <c r="P2353" s="26">
        <f ca="1">NETWORKDAYS(Table1[[#This Row],[Joining Date]],TODAY())</f>
        <v>2071</v>
      </c>
      <c r="Q2353" s="26" t="str">
        <f>LEFT(Table1[[#This Row],[Department]],5)&amp;"-"&amp;RIGHT(Table1[[#This Row],[Employee ID]],3)</f>
        <v>IT-933</v>
      </c>
      <c r="R2353" s="26" t="str">
        <f>LEFT(Table1[[#This Row],[Department]],3)</f>
        <v>IT</v>
      </c>
      <c r="S2353" s="37">
        <f>_xlfn.XLOOKUP(Table1[[#This Row],[City]],Table2[City],Table2[Bonus %])</f>
        <v>5</v>
      </c>
      <c r="U2353" s="48" t="str">
        <v xml:space="preserve">Rahul </v>
      </c>
      <c r="V2353" s="48" t="str">
        <v>Verma</v>
      </c>
    </row>
    <row r="2354" spans="1:22" x14ac:dyDescent="0.35">
      <c r="A2354" s="7" t="s">
        <v>4330</v>
      </c>
      <c r="B2354" s="40" t="str">
        <f>LEFT(Table1[[#This Row],[Employee Name]],FIND(" ",Table1[[#This Row],[Employee Name]]))</f>
        <v xml:space="preserve">Ajay </v>
      </c>
      <c r="C2354" s="40" t="str">
        <f>RIGHT(Table1[[#This Row],[Employee Name]],LEN(Table1[[#This Row],[Employee Name]])-FIND(" ",Table1[[#This Row],[Employee Name]]))</f>
        <v>Singh</v>
      </c>
      <c r="D2354" s="22">
        <f>Table1[[#This Row],[Basic Salary]]+Table1[[#This Row],[Bonus]]</f>
        <v>93418</v>
      </c>
      <c r="E2354" s="8">
        <v>61</v>
      </c>
      <c r="F2354" s="45">
        <v>52</v>
      </c>
      <c r="G2354" s="8" t="str" cm="1">
        <f t="array" ref="G2354">_xlfn.IFS(Table1[[#This Row],[Performance Score]]&gt;=80,"Excellent",Table1[[#This Row],[Performance Score]]&gt;=60,"Good",Table1[[#This Row],[Performance Score]]&gt;=40,"Need Improvement")</f>
        <v>Need Improvement</v>
      </c>
      <c r="H2354" s="29">
        <f>Table1[[#This Row],[Bonus]]/Table1[[#This Row],[Basic Salary]]</f>
        <v>0.12486754647914459</v>
      </c>
      <c r="I2354" s="8">
        <f ca="1">DATEDIF(Table1[[#This Row],[Date of Birth]],TODAY(),"y")</f>
        <v>36</v>
      </c>
      <c r="J2354" s="33">
        <v>43760</v>
      </c>
      <c r="K2354" s="33" t="str" cm="1">
        <f t="array" aca="1" ref="K2354" ca="1">_xlfn.IFS(L2354&lt;3,"Junior",L2354&lt;=7,"Mid-Level",L2354&gt;7,"Senior")</f>
        <v>Mid-Level</v>
      </c>
      <c r="L2354" s="45">
        <f ca="1">INT(YEARFRAC(Table1[[#This Row],[Joining Date]],TODAY(),1))</f>
        <v>6</v>
      </c>
      <c r="M2354" s="25" t="str">
        <f t="shared" ca="1" si="36"/>
        <v>Yes</v>
      </c>
      <c r="N2354" s="25">
        <f>YEAR(Table1[[#This Row],[Joining Date]])</f>
        <v>2019</v>
      </c>
      <c r="O2354" s="45">
        <f>MONTH(Table1[[#This Row],[Joining Date]])</f>
        <v>10</v>
      </c>
      <c r="P2354" s="25">
        <f ca="1">NETWORKDAYS(Table1[[#This Row],[Joining Date]],TODAY())</f>
        <v>1745</v>
      </c>
      <c r="Q2354" s="25" t="str">
        <f>LEFT(Table1[[#This Row],[Department]],5)&amp;"-"&amp;RIGHT(Table1[[#This Row],[Employee ID]],3)</f>
        <v>IT-274</v>
      </c>
      <c r="R2354" s="25" t="str">
        <f>LEFT(Table1[[#This Row],[Department]],3)</f>
        <v>IT</v>
      </c>
      <c r="S2354" s="36">
        <f>_xlfn.XLOOKUP(Table1[[#This Row],[City]],Table2[City],Table2[Bonus %])</f>
        <v>6</v>
      </c>
      <c r="U2354" s="48" t="str">
        <v xml:space="preserve">Ajay </v>
      </c>
      <c r="V2354" s="48" t="str">
        <v>Singh</v>
      </c>
    </row>
    <row r="2355" spans="1:22" x14ac:dyDescent="0.35">
      <c r="A2355" s="9" t="s">
        <v>4294</v>
      </c>
      <c r="B2355" s="41" t="str">
        <f>LEFT(Table1[[#This Row],[Employee Name]],FIND(" ",Table1[[#This Row],[Employee Name]]))</f>
        <v xml:space="preserve">Ananya </v>
      </c>
      <c r="C2355" s="41" t="str">
        <f>RIGHT(Table1[[#This Row],[Employee Name]],LEN(Table1[[#This Row],[Employee Name]])-FIND(" ",Table1[[#This Row],[Employee Name]]))</f>
        <v>Rao</v>
      </c>
      <c r="D2355" s="23">
        <f>Table1[[#This Row],[Basic Salary]]+Table1[[#This Row],[Bonus]]</f>
        <v>93412</v>
      </c>
      <c r="E2355" s="10">
        <v>83</v>
      </c>
      <c r="F2355" s="46">
        <v>60</v>
      </c>
      <c r="G2355" s="10" t="str" cm="1">
        <f t="array" ref="G2355">_xlfn.IFS(Table1[[#This Row],[Performance Score]]&gt;=80,"Excellent",Table1[[#This Row],[Performance Score]]&gt;=60,"Good",Table1[[#This Row],[Performance Score]]&gt;=40,"Need Improvement")</f>
        <v>Good</v>
      </c>
      <c r="H2355" s="30">
        <f>Table1[[#This Row],[Bonus]]/Table1[[#This Row],[Basic Salary]]</f>
        <v>0.33870274298489494</v>
      </c>
      <c r="I2355" s="10">
        <f ca="1">DATEDIF(Table1[[#This Row],[Date of Birth]],TODAY(),"y")</f>
        <v>45</v>
      </c>
      <c r="J2355" s="34">
        <v>44623</v>
      </c>
      <c r="K2355" s="33" t="str" cm="1">
        <f t="array" aca="1" ref="K2355" ca="1">_xlfn.IFS(L2355&lt;3,"Junior",L2355&lt;=7,"Mid-Level",L2355&gt;7,"Senior")</f>
        <v>Mid-Level</v>
      </c>
      <c r="L2355" s="46">
        <f ca="1">INT(YEARFRAC(Table1[[#This Row],[Joining Date]],TODAY(),1))</f>
        <v>4</v>
      </c>
      <c r="M2355" s="25" t="str">
        <f t="shared" ca="1" si="36"/>
        <v>No</v>
      </c>
      <c r="N2355" s="26">
        <f>YEAR(Table1[[#This Row],[Joining Date]])</f>
        <v>2022</v>
      </c>
      <c r="O2355" s="46">
        <f>MONTH(Table1[[#This Row],[Joining Date]])</f>
        <v>3</v>
      </c>
      <c r="P2355" s="26">
        <f ca="1">NETWORKDAYS(Table1[[#This Row],[Joining Date]],TODAY())</f>
        <v>1128</v>
      </c>
      <c r="Q2355" s="26" t="str">
        <f>LEFT(Table1[[#This Row],[Department]],5)&amp;"-"&amp;RIGHT(Table1[[#This Row],[Employee ID]],3)</f>
        <v>Sales-238</v>
      </c>
      <c r="R2355" s="26" t="str">
        <f>LEFT(Table1[[#This Row],[Department]],3)</f>
        <v>Sal</v>
      </c>
      <c r="S2355" s="37">
        <f>_xlfn.XLOOKUP(Table1[[#This Row],[City]],Table2[City],Table2[Bonus %])</f>
        <v>5</v>
      </c>
      <c r="U2355" s="48" t="str">
        <v xml:space="preserve">Ananya </v>
      </c>
      <c r="V2355" s="48" t="str">
        <v>Rao</v>
      </c>
    </row>
    <row r="2356" spans="1:22" x14ac:dyDescent="0.35">
      <c r="A2356" s="7" t="s">
        <v>4573</v>
      </c>
      <c r="B2356" s="40" t="str">
        <f>LEFT(Table1[[#This Row],[Employee Name]],FIND(" ",Table1[[#This Row],[Employee Name]]))</f>
        <v xml:space="preserve">Swathi </v>
      </c>
      <c r="C2356" s="40" t="str">
        <f>RIGHT(Table1[[#This Row],[Employee Name]],LEN(Table1[[#This Row],[Employee Name]])-FIND(" ",Table1[[#This Row],[Employee Name]]))</f>
        <v>Ramesh</v>
      </c>
      <c r="D2356" s="22">
        <f>Table1[[#This Row],[Basic Salary]]+Table1[[#This Row],[Bonus]]</f>
        <v>93364</v>
      </c>
      <c r="E2356" s="8">
        <v>90</v>
      </c>
      <c r="F2356" s="45">
        <v>72</v>
      </c>
      <c r="G2356" s="8" t="str" cm="1">
        <f t="array" ref="G2356">_xlfn.IFS(Table1[[#This Row],[Performance Score]]&gt;=80,"Excellent",Table1[[#This Row],[Performance Score]]&gt;=60,"Good",Table1[[#This Row],[Performance Score]]&gt;=40,"Need Improvement")</f>
        <v>Good</v>
      </c>
      <c r="H2356" s="29">
        <f>Table1[[#This Row],[Bonus]]/Table1[[#This Row],[Basic Salary]]</f>
        <v>0.3805932629462041</v>
      </c>
      <c r="I2356" s="8">
        <f ca="1">DATEDIF(Table1[[#This Row],[Date of Birth]],TODAY(),"y")</f>
        <v>18</v>
      </c>
      <c r="J2356" s="33">
        <v>45133</v>
      </c>
      <c r="K2356" s="33" t="str" cm="1">
        <f t="array" aca="1" ref="K2356" ca="1">_xlfn.IFS(L2356&lt;3,"Junior",L2356&lt;=7,"Mid-Level",L2356&gt;7,"Senior")</f>
        <v>Junior</v>
      </c>
      <c r="L2356" s="45">
        <f ca="1">INT(YEARFRAC(Table1[[#This Row],[Joining Date]],TODAY(),1))</f>
        <v>2</v>
      </c>
      <c r="M2356" s="25" t="str">
        <f t="shared" ca="1" si="36"/>
        <v>No</v>
      </c>
      <c r="N2356" s="25">
        <f>YEAR(Table1[[#This Row],[Joining Date]])</f>
        <v>2023</v>
      </c>
      <c r="O2356" s="45">
        <f>MONTH(Table1[[#This Row],[Joining Date]])</f>
        <v>7</v>
      </c>
      <c r="P2356" s="25">
        <f ca="1">NETWORKDAYS(Table1[[#This Row],[Joining Date]],TODAY())</f>
        <v>764</v>
      </c>
      <c r="Q2356" s="25" t="str">
        <f>LEFT(Table1[[#This Row],[Department]],5)&amp;"-"&amp;RIGHT(Table1[[#This Row],[Employee ID]],3)</f>
        <v>Opera-517</v>
      </c>
      <c r="R2356" s="25" t="str">
        <f>LEFT(Table1[[#This Row],[Department]],3)</f>
        <v>Ope</v>
      </c>
      <c r="S2356" s="36">
        <f>_xlfn.XLOOKUP(Table1[[#This Row],[City]],Table2[City],Table2[Bonus %])</f>
        <v>6</v>
      </c>
      <c r="U2356" s="48" t="str">
        <v xml:space="preserve">Swathi </v>
      </c>
      <c r="V2356" s="48" t="str">
        <v>Ramesh</v>
      </c>
    </row>
    <row r="2357" spans="1:22" x14ac:dyDescent="0.35">
      <c r="A2357" s="9" t="s">
        <v>1205</v>
      </c>
      <c r="B2357" s="41" t="str">
        <f>LEFT(Table1[[#This Row],[Employee Name]],FIND(" ",Table1[[#This Row],[Employee Name]]))</f>
        <v xml:space="preserve">Ishita </v>
      </c>
      <c r="C2357" s="41" t="str">
        <f>RIGHT(Table1[[#This Row],[Employee Name]],LEN(Table1[[#This Row],[Employee Name]])-FIND(" ",Table1[[#This Row],[Employee Name]]))</f>
        <v>Roy</v>
      </c>
      <c r="D2357" s="23">
        <f>Table1[[#This Row],[Basic Salary]]+Table1[[#This Row],[Bonus]]</f>
        <v>93330</v>
      </c>
      <c r="E2357" s="10">
        <v>98</v>
      </c>
      <c r="F2357" s="46">
        <v>92</v>
      </c>
      <c r="G2357" s="10" t="str" cm="1">
        <f t="array" ref="G2357">_xlfn.IFS(Table1[[#This Row],[Performance Score]]&gt;=80,"Excellent",Table1[[#This Row],[Performance Score]]&gt;=60,"Good",Table1[[#This Row],[Performance Score]]&gt;=40,"Need Improvement")</f>
        <v>Excellent</v>
      </c>
      <c r="H2357" s="30">
        <f>Table1[[#This Row],[Bonus]]/Table1[[#This Row],[Basic Salary]]</f>
        <v>0.1856848845186371</v>
      </c>
      <c r="I2357" s="10">
        <f ca="1">DATEDIF(Table1[[#This Row],[Date of Birth]],TODAY(),"y")</f>
        <v>20</v>
      </c>
      <c r="J2357" s="34">
        <v>43041</v>
      </c>
      <c r="K2357" s="33" t="str" cm="1">
        <f t="array" aca="1" ref="K2357" ca="1">_xlfn.IFS(L2357&lt;3,"Junior",L2357&lt;=7,"Mid-Level",L2357&gt;7,"Senior")</f>
        <v>Senior</v>
      </c>
      <c r="L2357" s="46">
        <f ca="1">INT(YEARFRAC(Table1[[#This Row],[Joining Date]],TODAY(),1))</f>
        <v>8</v>
      </c>
      <c r="M2357" s="25" t="str">
        <f t="shared" ca="1" si="36"/>
        <v>Yes</v>
      </c>
      <c r="N2357" s="26">
        <f>YEAR(Table1[[#This Row],[Joining Date]])</f>
        <v>2017</v>
      </c>
      <c r="O2357" s="46">
        <f>MONTH(Table1[[#This Row],[Joining Date]])</f>
        <v>11</v>
      </c>
      <c r="P2357" s="26">
        <f ca="1">NETWORKDAYS(Table1[[#This Row],[Joining Date]],TODAY())</f>
        <v>2258</v>
      </c>
      <c r="Q2357" s="26" t="str">
        <f>LEFT(Table1[[#This Row],[Department]],5)&amp;"-"&amp;RIGHT(Table1[[#This Row],[Employee ID]],3)</f>
        <v>HR-149</v>
      </c>
      <c r="R2357" s="26" t="str">
        <f>LEFT(Table1[[#This Row],[Department]],3)</f>
        <v>HR</v>
      </c>
      <c r="S2357" s="37">
        <f>_xlfn.XLOOKUP(Table1[[#This Row],[City]],Table2[City],Table2[Bonus %])</f>
        <v>6</v>
      </c>
      <c r="U2357" s="48" t="str">
        <v xml:space="preserve">Ishita </v>
      </c>
      <c r="V2357" s="48" t="str">
        <v>Roy</v>
      </c>
    </row>
    <row r="2358" spans="1:22" x14ac:dyDescent="0.35">
      <c r="A2358" s="7" t="s">
        <v>241</v>
      </c>
      <c r="B2358" s="40" t="str">
        <f>LEFT(Table1[[#This Row],[Employee Name]],FIND(" ",Table1[[#This Row],[Employee Name]]))</f>
        <v xml:space="preserve">Ajay </v>
      </c>
      <c r="C2358" s="40" t="str">
        <f>RIGHT(Table1[[#This Row],[Employee Name]],LEN(Table1[[#This Row],[Employee Name]])-FIND(" ",Table1[[#This Row],[Employee Name]]))</f>
        <v>Singh</v>
      </c>
      <c r="D2358" s="22">
        <f>Table1[[#This Row],[Basic Salary]]+Table1[[#This Row],[Bonus]]</f>
        <v>93307</v>
      </c>
      <c r="E2358" s="8">
        <v>64</v>
      </c>
      <c r="F2358" s="45">
        <v>76</v>
      </c>
      <c r="G2358" s="8" t="str" cm="1">
        <f t="array" ref="G2358">_xlfn.IFS(Table1[[#This Row],[Performance Score]]&gt;=80,"Excellent",Table1[[#This Row],[Performance Score]]&gt;=60,"Good",Table1[[#This Row],[Performance Score]]&gt;=40,"Need Improvement")</f>
        <v>Good</v>
      </c>
      <c r="H2358" s="29">
        <f>Table1[[#This Row],[Bonus]]/Table1[[#This Row],[Basic Salary]]</f>
        <v>0.26500813449023863</v>
      </c>
      <c r="I2358" s="8">
        <f ca="1">DATEDIF(Table1[[#This Row],[Date of Birth]],TODAY(),"y")</f>
        <v>29</v>
      </c>
      <c r="J2358" s="33">
        <v>45891</v>
      </c>
      <c r="K2358" s="33" t="str" cm="1">
        <f t="array" aca="1" ref="K2358" ca="1">_xlfn.IFS(L2358&lt;3,"Junior",L2358&lt;=7,"Mid-Level",L2358&gt;7,"Senior")</f>
        <v>Junior</v>
      </c>
      <c r="L2358" s="45">
        <f ca="1">INT(YEARFRAC(Table1[[#This Row],[Joining Date]],TODAY(),1))</f>
        <v>0</v>
      </c>
      <c r="M2358" s="25" t="str">
        <f t="shared" ca="1" si="36"/>
        <v>No</v>
      </c>
      <c r="N2358" s="25">
        <f>YEAR(Table1[[#This Row],[Joining Date]])</f>
        <v>2025</v>
      </c>
      <c r="O2358" s="45">
        <f>MONTH(Table1[[#This Row],[Joining Date]])</f>
        <v>8</v>
      </c>
      <c r="P2358" s="25">
        <f ca="1">NETWORKDAYS(Table1[[#This Row],[Joining Date]],TODAY())</f>
        <v>222</v>
      </c>
      <c r="Q2358" s="25" t="str">
        <f>LEFT(Table1[[#This Row],[Department]],5)&amp;"-"&amp;RIGHT(Table1[[#This Row],[Employee ID]],3)</f>
        <v>Marke-185</v>
      </c>
      <c r="R2358" s="25" t="str">
        <f>LEFT(Table1[[#This Row],[Department]],3)</f>
        <v>Mar</v>
      </c>
      <c r="S2358" s="36">
        <f>_xlfn.XLOOKUP(Table1[[#This Row],[City]],Table2[City],Table2[Bonus %])</f>
        <v>7</v>
      </c>
      <c r="U2358" s="48" t="str">
        <v xml:space="preserve">Ajay </v>
      </c>
      <c r="V2358" s="48" t="str">
        <v>Singh</v>
      </c>
    </row>
    <row r="2359" spans="1:22" x14ac:dyDescent="0.35">
      <c r="A2359" s="9" t="s">
        <v>1169</v>
      </c>
      <c r="B2359" s="41" t="str">
        <f>LEFT(Table1[[#This Row],[Employee Name]],FIND(" ",Table1[[#This Row],[Employee Name]]))</f>
        <v xml:space="preserve">Sneha </v>
      </c>
      <c r="C2359" s="41" t="str">
        <f>RIGHT(Table1[[#This Row],[Employee Name]],LEN(Table1[[#This Row],[Employee Name]])-FIND(" ",Table1[[#This Row],[Employee Name]]))</f>
        <v>Iyer</v>
      </c>
      <c r="D2359" s="23">
        <f>Table1[[#This Row],[Basic Salary]]+Table1[[#This Row],[Bonus]]</f>
        <v>93305</v>
      </c>
      <c r="E2359" s="10">
        <v>85</v>
      </c>
      <c r="F2359" s="46">
        <v>61</v>
      </c>
      <c r="G2359" s="10" t="str" cm="1">
        <f t="array" ref="G2359">_xlfn.IFS(Table1[[#This Row],[Performance Score]]&gt;=80,"Excellent",Table1[[#This Row],[Performance Score]]&gt;=60,"Good",Table1[[#This Row],[Performance Score]]&gt;=40,"Need Improvement")</f>
        <v>Good</v>
      </c>
      <c r="H2359" s="30">
        <f>Table1[[#This Row],[Bonus]]/Table1[[#This Row],[Basic Salary]]</f>
        <v>0.14108036052782841</v>
      </c>
      <c r="I2359" s="10">
        <f ca="1">DATEDIF(Table1[[#This Row],[Date of Birth]],TODAY(),"y")</f>
        <v>28</v>
      </c>
      <c r="J2359" s="34">
        <v>42448</v>
      </c>
      <c r="K2359" s="33" t="str" cm="1">
        <f t="array" aca="1" ref="K2359" ca="1">_xlfn.IFS(L2359&lt;3,"Junior",L2359&lt;=7,"Mid-Level",L2359&gt;7,"Senior")</f>
        <v>Senior</v>
      </c>
      <c r="L2359" s="46">
        <f ca="1">INT(YEARFRAC(Table1[[#This Row],[Joining Date]],TODAY(),1))</f>
        <v>10</v>
      </c>
      <c r="M2359" s="25" t="str">
        <f t="shared" ca="1" si="36"/>
        <v>Yes</v>
      </c>
      <c r="N2359" s="26">
        <f>YEAR(Table1[[#This Row],[Joining Date]])</f>
        <v>2016</v>
      </c>
      <c r="O2359" s="46">
        <f>MONTH(Table1[[#This Row],[Joining Date]])</f>
        <v>3</v>
      </c>
      <c r="P2359" s="26">
        <f ca="1">NETWORKDAYS(Table1[[#This Row],[Joining Date]],TODAY())</f>
        <v>2681</v>
      </c>
      <c r="Q2359" s="26" t="str">
        <f>LEFT(Table1[[#This Row],[Department]],5)&amp;"-"&amp;RIGHT(Table1[[#This Row],[Employee ID]],3)</f>
        <v>Finan-113</v>
      </c>
      <c r="R2359" s="26" t="str">
        <f>LEFT(Table1[[#This Row],[Department]],3)</f>
        <v>Fin</v>
      </c>
      <c r="S2359" s="37">
        <f>_xlfn.XLOOKUP(Table1[[#This Row],[City]],Table2[City],Table2[Bonus %])</f>
        <v>5</v>
      </c>
      <c r="U2359" s="48" t="str">
        <v xml:space="preserve">Sneha </v>
      </c>
      <c r="V2359" s="48" t="str">
        <v>Iyer</v>
      </c>
    </row>
    <row r="2360" spans="1:22" x14ac:dyDescent="0.35">
      <c r="A2360" s="7" t="s">
        <v>2717</v>
      </c>
      <c r="B2360" s="40" t="str">
        <f>LEFT(Table1[[#This Row],[Employee Name]],FIND(" ",Table1[[#This Row],[Employee Name]]))</f>
        <v xml:space="preserve">Tarun </v>
      </c>
      <c r="C2360" s="40" t="str">
        <f>RIGHT(Table1[[#This Row],[Employee Name]],LEN(Table1[[#This Row],[Employee Name]])-FIND(" ",Table1[[#This Row],[Employee Name]]))</f>
        <v>Verma</v>
      </c>
      <c r="D2360" s="22">
        <f>Table1[[#This Row],[Basic Salary]]+Table1[[#This Row],[Bonus]]</f>
        <v>93294</v>
      </c>
      <c r="E2360" s="8">
        <v>100</v>
      </c>
      <c r="F2360" s="45">
        <v>88</v>
      </c>
      <c r="G2360" s="8" t="str" cm="1">
        <f t="array" ref="G2360">_xlfn.IFS(Table1[[#This Row],[Performance Score]]&gt;=80,"Excellent",Table1[[#This Row],[Performance Score]]&gt;=60,"Good",Table1[[#This Row],[Performance Score]]&gt;=40,"Need Improvement")</f>
        <v>Excellent</v>
      </c>
      <c r="H2360" s="29">
        <f>Table1[[#This Row],[Bonus]]/Table1[[#This Row],[Basic Salary]]</f>
        <v>0.3493101154146539</v>
      </c>
      <c r="I2360" s="8">
        <f ca="1">DATEDIF(Table1[[#This Row],[Date of Birth]],TODAY(),"y")</f>
        <v>45</v>
      </c>
      <c r="J2360" s="33">
        <v>44777</v>
      </c>
      <c r="K2360" s="33" t="str" cm="1">
        <f t="array" aca="1" ref="K2360" ca="1">_xlfn.IFS(L2360&lt;3,"Junior",L2360&lt;=7,"Mid-Level",L2360&gt;7,"Senior")</f>
        <v>Mid-Level</v>
      </c>
      <c r="L2360" s="45">
        <f ca="1">INT(YEARFRAC(Table1[[#This Row],[Joining Date]],TODAY(),1))</f>
        <v>3</v>
      </c>
      <c r="M2360" s="25" t="str">
        <f t="shared" ca="1" si="36"/>
        <v>No</v>
      </c>
      <c r="N2360" s="25">
        <f>YEAR(Table1[[#This Row],[Joining Date]])</f>
        <v>2022</v>
      </c>
      <c r="O2360" s="45">
        <f>MONTH(Table1[[#This Row],[Joining Date]])</f>
        <v>8</v>
      </c>
      <c r="P2360" s="25">
        <f ca="1">NETWORKDAYS(Table1[[#This Row],[Joining Date]],TODAY())</f>
        <v>1018</v>
      </c>
      <c r="Q2360" s="25" t="str">
        <f>LEFT(Table1[[#This Row],[Department]],5)&amp;"-"&amp;RIGHT(Table1[[#This Row],[Employee ID]],3)</f>
        <v>Opera-661</v>
      </c>
      <c r="R2360" s="25" t="str">
        <f>LEFT(Table1[[#This Row],[Department]],3)</f>
        <v>Ope</v>
      </c>
      <c r="S2360" s="36">
        <f>_xlfn.XLOOKUP(Table1[[#This Row],[City]],Table2[City],Table2[Bonus %])</f>
        <v>4</v>
      </c>
      <c r="U2360" s="48" t="str">
        <v xml:space="preserve">Tarun </v>
      </c>
      <c r="V2360" s="48" t="str">
        <v>Verma</v>
      </c>
    </row>
    <row r="2361" spans="1:22" x14ac:dyDescent="0.35">
      <c r="A2361" s="9" t="s">
        <v>162</v>
      </c>
      <c r="B2361" s="41" t="str">
        <f>LEFT(Table1[[#This Row],[Employee Name]],FIND(" ",Table1[[#This Row],[Employee Name]]))</f>
        <v xml:space="preserve">Aarav </v>
      </c>
      <c r="C2361" s="41" t="str">
        <f>RIGHT(Table1[[#This Row],[Employee Name]],LEN(Table1[[#This Row],[Employee Name]])-FIND(" ",Table1[[#This Row],[Employee Name]]))</f>
        <v>Sharma</v>
      </c>
      <c r="D2361" s="23">
        <f>Table1[[#This Row],[Basic Salary]]+Table1[[#This Row],[Bonus]]</f>
        <v>93243</v>
      </c>
      <c r="E2361" s="10">
        <v>69</v>
      </c>
      <c r="F2361" s="46">
        <v>55</v>
      </c>
      <c r="G2361" s="10" t="str" cm="1">
        <f t="array" ref="G2361">_xlfn.IFS(Table1[[#This Row],[Performance Score]]&gt;=80,"Excellent",Table1[[#This Row],[Performance Score]]&gt;=60,"Good",Table1[[#This Row],[Performance Score]]&gt;=40,"Need Improvement")</f>
        <v>Need Improvement</v>
      </c>
      <c r="H2361" s="30">
        <f>Table1[[#This Row],[Bonus]]/Table1[[#This Row],[Basic Salary]]</f>
        <v>0.25781387004087358</v>
      </c>
      <c r="I2361" s="10">
        <f ca="1">DATEDIF(Table1[[#This Row],[Date of Birth]],TODAY(),"y")</f>
        <v>30</v>
      </c>
      <c r="J2361" s="34">
        <v>43206</v>
      </c>
      <c r="K2361" s="33" t="str" cm="1">
        <f t="array" aca="1" ref="K2361" ca="1">_xlfn.IFS(L2361&lt;3,"Junior",L2361&lt;=7,"Mid-Level",L2361&gt;7,"Senior")</f>
        <v>Senior</v>
      </c>
      <c r="L2361" s="46">
        <f ca="1">INT(YEARFRAC(Table1[[#This Row],[Joining Date]],TODAY(),1))</f>
        <v>8</v>
      </c>
      <c r="M2361" s="25" t="str">
        <f t="shared" ca="1" si="36"/>
        <v>Yes</v>
      </c>
      <c r="N2361" s="26">
        <f>YEAR(Table1[[#This Row],[Joining Date]])</f>
        <v>2018</v>
      </c>
      <c r="O2361" s="46">
        <f>MONTH(Table1[[#This Row],[Joining Date]])</f>
        <v>4</v>
      </c>
      <c r="P2361" s="26">
        <f ca="1">NETWORKDAYS(Table1[[#This Row],[Joining Date]],TODAY())</f>
        <v>2141</v>
      </c>
      <c r="Q2361" s="26" t="str">
        <f>LEFT(Table1[[#This Row],[Department]],5)&amp;"-"&amp;RIGHT(Table1[[#This Row],[Employee ID]],3)</f>
        <v>Sales-106</v>
      </c>
      <c r="R2361" s="26" t="str">
        <f>LEFT(Table1[[#This Row],[Department]],3)</f>
        <v>Sal</v>
      </c>
      <c r="S2361" s="37">
        <f>_xlfn.XLOOKUP(Table1[[#This Row],[City]],Table2[City],Table2[Bonus %])</f>
        <v>4</v>
      </c>
      <c r="U2361" s="48" t="str">
        <v xml:space="preserve">Aarav </v>
      </c>
      <c r="V2361" s="48" t="str">
        <v>Sharma</v>
      </c>
    </row>
    <row r="2362" spans="1:22" x14ac:dyDescent="0.35">
      <c r="A2362" s="7" t="s">
        <v>1804</v>
      </c>
      <c r="B2362" s="40" t="str">
        <f>LEFT(Table1[[#This Row],[Employee Name]],FIND(" ",Table1[[#This Row],[Employee Name]]))</f>
        <v xml:space="preserve">Vikram </v>
      </c>
      <c r="C2362" s="40" t="str">
        <f>RIGHT(Table1[[#This Row],[Employee Name]],LEN(Table1[[#This Row],[Employee Name]])-FIND(" ",Table1[[#This Row],[Employee Name]]))</f>
        <v>Singh</v>
      </c>
      <c r="D2362" s="22">
        <f>Table1[[#This Row],[Basic Salary]]+Table1[[#This Row],[Bonus]]</f>
        <v>93238</v>
      </c>
      <c r="E2362" s="8">
        <v>99</v>
      </c>
      <c r="F2362" s="45">
        <v>82</v>
      </c>
      <c r="G2362" s="8" t="str" cm="1">
        <f t="array" ref="G2362">_xlfn.IFS(Table1[[#This Row],[Performance Score]]&gt;=80,"Excellent",Table1[[#This Row],[Performance Score]]&gt;=60,"Good",Table1[[#This Row],[Performance Score]]&gt;=40,"Need Improvement")</f>
        <v>Excellent</v>
      </c>
      <c r="H2362" s="29">
        <f>Table1[[#This Row],[Bonus]]/Table1[[#This Row],[Basic Salary]]</f>
        <v>0.14650041808076336</v>
      </c>
      <c r="I2362" s="8">
        <f ca="1">DATEDIF(Table1[[#This Row],[Date of Birth]],TODAY(),"y")</f>
        <v>43</v>
      </c>
      <c r="J2362" s="33">
        <v>42979</v>
      </c>
      <c r="K2362" s="33" t="str" cm="1">
        <f t="array" aca="1" ref="K2362" ca="1">_xlfn.IFS(L2362&lt;3,"Junior",L2362&lt;=7,"Mid-Level",L2362&gt;7,"Senior")</f>
        <v>Senior</v>
      </c>
      <c r="L2362" s="45">
        <f ca="1">INT(YEARFRAC(Table1[[#This Row],[Joining Date]],TODAY(),1))</f>
        <v>8</v>
      </c>
      <c r="M2362" s="25" t="str">
        <f t="shared" ca="1" si="36"/>
        <v>Yes</v>
      </c>
      <c r="N2362" s="25">
        <f>YEAR(Table1[[#This Row],[Joining Date]])</f>
        <v>2017</v>
      </c>
      <c r="O2362" s="45">
        <f>MONTH(Table1[[#This Row],[Joining Date]])</f>
        <v>9</v>
      </c>
      <c r="P2362" s="25">
        <f ca="1">NETWORKDAYS(Table1[[#This Row],[Joining Date]],TODAY())</f>
        <v>2302</v>
      </c>
      <c r="Q2362" s="25" t="str">
        <f>LEFT(Table1[[#This Row],[Department]],5)&amp;"-"&amp;RIGHT(Table1[[#This Row],[Employee ID]],3)</f>
        <v>IT-748</v>
      </c>
      <c r="R2362" s="25" t="str">
        <f>LEFT(Table1[[#This Row],[Department]],3)</f>
        <v>IT</v>
      </c>
      <c r="S2362" s="36">
        <f>_xlfn.XLOOKUP(Table1[[#This Row],[City]],Table2[City],Table2[Bonus %])</f>
        <v>8</v>
      </c>
      <c r="U2362" s="48" t="str">
        <v xml:space="preserve">Vikram </v>
      </c>
      <c r="V2362" s="48" t="str">
        <v>Singh</v>
      </c>
    </row>
    <row r="2363" spans="1:22" x14ac:dyDescent="0.35">
      <c r="A2363" s="9" t="s">
        <v>1689</v>
      </c>
      <c r="B2363" s="41" t="str">
        <f>LEFT(Table1[[#This Row],[Employee Name]],FIND(" ",Table1[[#This Row],[Employee Name]]))</f>
        <v xml:space="preserve">Aarav </v>
      </c>
      <c r="C2363" s="41" t="str">
        <f>RIGHT(Table1[[#This Row],[Employee Name]],LEN(Table1[[#This Row],[Employee Name]])-FIND(" ",Table1[[#This Row],[Employee Name]]))</f>
        <v>Sharma</v>
      </c>
      <c r="D2363" s="23">
        <f>Table1[[#This Row],[Basic Salary]]+Table1[[#This Row],[Bonus]]</f>
        <v>93181</v>
      </c>
      <c r="E2363" s="10">
        <v>77</v>
      </c>
      <c r="F2363" s="46">
        <v>67</v>
      </c>
      <c r="G2363" s="10" t="str" cm="1">
        <f t="array" ref="G2363">_xlfn.IFS(Table1[[#This Row],[Performance Score]]&gt;=80,"Excellent",Table1[[#This Row],[Performance Score]]&gt;=60,"Good",Table1[[#This Row],[Performance Score]]&gt;=40,"Need Improvement")</f>
        <v>Good</v>
      </c>
      <c r="H2363" s="30">
        <f>Table1[[#This Row],[Bonus]]/Table1[[#This Row],[Basic Salary]]</f>
        <v>7.0025148421620748E-2</v>
      </c>
      <c r="I2363" s="10">
        <f ca="1">DATEDIF(Table1[[#This Row],[Date of Birth]],TODAY(),"y")</f>
        <v>27</v>
      </c>
      <c r="J2363" s="34">
        <v>42440</v>
      </c>
      <c r="K2363" s="33" t="str" cm="1">
        <f t="array" aca="1" ref="K2363" ca="1">_xlfn.IFS(L2363&lt;3,"Junior",L2363&lt;=7,"Mid-Level",L2363&gt;7,"Senior")</f>
        <v>Senior</v>
      </c>
      <c r="L2363" s="46">
        <f ca="1">INT(YEARFRAC(Table1[[#This Row],[Joining Date]],TODAY(),1))</f>
        <v>10</v>
      </c>
      <c r="M2363" s="25" t="str">
        <f t="shared" ca="1" si="36"/>
        <v>Yes</v>
      </c>
      <c r="N2363" s="26">
        <f>YEAR(Table1[[#This Row],[Joining Date]])</f>
        <v>2016</v>
      </c>
      <c r="O2363" s="46">
        <f>MONTH(Table1[[#This Row],[Joining Date]])</f>
        <v>3</v>
      </c>
      <c r="P2363" s="26">
        <f ca="1">NETWORKDAYS(Table1[[#This Row],[Joining Date]],TODAY())</f>
        <v>2687</v>
      </c>
      <c r="Q2363" s="26" t="str">
        <f>LEFT(Table1[[#This Row],[Department]],5)&amp;"-"&amp;RIGHT(Table1[[#This Row],[Employee ID]],3)</f>
        <v>Marke-633</v>
      </c>
      <c r="R2363" s="26" t="str">
        <f>LEFT(Table1[[#This Row],[Department]],3)</f>
        <v>Mar</v>
      </c>
      <c r="S2363" s="37">
        <f>_xlfn.XLOOKUP(Table1[[#This Row],[City]],Table2[City],Table2[Bonus %])</f>
        <v>4</v>
      </c>
      <c r="U2363" s="48" t="str">
        <v xml:space="preserve">Aarav </v>
      </c>
      <c r="V2363" s="48" t="str">
        <v>Sharma</v>
      </c>
    </row>
    <row r="2364" spans="1:22" x14ac:dyDescent="0.35">
      <c r="A2364" s="7" t="s">
        <v>2849</v>
      </c>
      <c r="B2364" s="40" t="str">
        <f>LEFT(Table1[[#This Row],[Employee Name]],FIND(" ",Table1[[#This Row],[Employee Name]]))</f>
        <v xml:space="preserve">Neha </v>
      </c>
      <c r="C2364" s="40" t="str">
        <f>RIGHT(Table1[[#This Row],[Employee Name]],LEN(Table1[[#This Row],[Employee Name]])-FIND(" ",Table1[[#This Row],[Employee Name]]))</f>
        <v>Kulkarni</v>
      </c>
      <c r="D2364" s="22">
        <f>Table1[[#This Row],[Basic Salary]]+Table1[[#This Row],[Bonus]]</f>
        <v>93140</v>
      </c>
      <c r="E2364" s="8">
        <v>95</v>
      </c>
      <c r="F2364" s="45">
        <v>42</v>
      </c>
      <c r="G2364" s="8" t="str" cm="1">
        <f t="array" ref="G2364">_xlfn.IFS(Table1[[#This Row],[Performance Score]]&gt;=80,"Excellent",Table1[[#This Row],[Performance Score]]&gt;=60,"Good",Table1[[#This Row],[Performance Score]]&gt;=40,"Need Improvement")</f>
        <v>Need Improvement</v>
      </c>
      <c r="H2364" s="29">
        <f>Table1[[#This Row],[Bonus]]/Table1[[#This Row],[Basic Salary]]</f>
        <v>0.29172734207059148</v>
      </c>
      <c r="I2364" s="8">
        <f ca="1">DATEDIF(Table1[[#This Row],[Date of Birth]],TODAY(),"y")</f>
        <v>16</v>
      </c>
      <c r="J2364" s="33">
        <v>44873</v>
      </c>
      <c r="K2364" s="33" t="str" cm="1">
        <f t="array" aca="1" ref="K2364" ca="1">_xlfn.IFS(L2364&lt;3,"Junior",L2364&lt;=7,"Mid-Level",L2364&gt;7,"Senior")</f>
        <v>Mid-Level</v>
      </c>
      <c r="L2364" s="45">
        <f ca="1">INT(YEARFRAC(Table1[[#This Row],[Joining Date]],TODAY(),1))</f>
        <v>3</v>
      </c>
      <c r="M2364" s="25" t="str">
        <f t="shared" ca="1" si="36"/>
        <v>No</v>
      </c>
      <c r="N2364" s="25">
        <f>YEAR(Table1[[#This Row],[Joining Date]])</f>
        <v>2022</v>
      </c>
      <c r="O2364" s="45">
        <f>MONTH(Table1[[#This Row],[Joining Date]])</f>
        <v>11</v>
      </c>
      <c r="P2364" s="25">
        <f ca="1">NETWORKDAYS(Table1[[#This Row],[Joining Date]],TODAY())</f>
        <v>950</v>
      </c>
      <c r="Q2364" s="25" t="str">
        <f>LEFT(Table1[[#This Row],[Department]],5)&amp;"-"&amp;RIGHT(Table1[[#This Row],[Employee ID]],3)</f>
        <v>HR-793</v>
      </c>
      <c r="R2364" s="25" t="str">
        <f>LEFT(Table1[[#This Row],[Department]],3)</f>
        <v>HR</v>
      </c>
      <c r="S2364" s="36">
        <f>_xlfn.XLOOKUP(Table1[[#This Row],[City]],Table2[City],Table2[Bonus %])</f>
        <v>4</v>
      </c>
      <c r="U2364" s="48" t="str">
        <v xml:space="preserve">Neha </v>
      </c>
      <c r="V2364" s="48" t="str">
        <v>Kulkarni</v>
      </c>
    </row>
    <row r="2365" spans="1:22" x14ac:dyDescent="0.35">
      <c r="A2365" s="9" t="s">
        <v>4758</v>
      </c>
      <c r="B2365" s="41" t="str">
        <f>LEFT(Table1[[#This Row],[Employee Name]],FIND(" ",Table1[[#This Row],[Employee Name]]))</f>
        <v xml:space="preserve">Tarun </v>
      </c>
      <c r="C2365" s="41" t="str">
        <f>RIGHT(Table1[[#This Row],[Employee Name]],LEN(Table1[[#This Row],[Employee Name]])-FIND(" ",Table1[[#This Row],[Employee Name]]))</f>
        <v>Verma</v>
      </c>
      <c r="D2365" s="23">
        <f>Table1[[#This Row],[Basic Salary]]+Table1[[#This Row],[Bonus]]</f>
        <v>93140</v>
      </c>
      <c r="E2365" s="10">
        <v>96</v>
      </c>
      <c r="F2365" s="46">
        <v>70</v>
      </c>
      <c r="G2365" s="10" t="str" cm="1">
        <f t="array" ref="G2365">_xlfn.IFS(Table1[[#This Row],[Performance Score]]&gt;=80,"Excellent",Table1[[#This Row],[Performance Score]]&gt;=60,"Good",Table1[[#This Row],[Performance Score]]&gt;=40,"Need Improvement")</f>
        <v>Good</v>
      </c>
      <c r="H2365" s="30">
        <f>Table1[[#This Row],[Bonus]]/Table1[[#This Row],[Basic Salary]]</f>
        <v>0.16722642738984411</v>
      </c>
      <c r="I2365" s="10">
        <f ca="1">DATEDIF(Table1[[#This Row],[Date of Birth]],TODAY(),"y")</f>
        <v>25</v>
      </c>
      <c r="J2365" s="34">
        <v>44763</v>
      </c>
      <c r="K2365" s="33" t="str" cm="1">
        <f t="array" aca="1" ref="K2365" ca="1">_xlfn.IFS(L2365&lt;3,"Junior",L2365&lt;=7,"Mid-Level",L2365&gt;7,"Senior")</f>
        <v>Mid-Level</v>
      </c>
      <c r="L2365" s="46">
        <f ca="1">INT(YEARFRAC(Table1[[#This Row],[Joining Date]],TODAY(),1))</f>
        <v>3</v>
      </c>
      <c r="M2365" s="25" t="str">
        <f t="shared" ca="1" si="36"/>
        <v>No</v>
      </c>
      <c r="N2365" s="26">
        <f>YEAR(Table1[[#This Row],[Joining Date]])</f>
        <v>2022</v>
      </c>
      <c r="O2365" s="46">
        <f>MONTH(Table1[[#This Row],[Joining Date]])</f>
        <v>7</v>
      </c>
      <c r="P2365" s="26">
        <f ca="1">NETWORKDAYS(Table1[[#This Row],[Joining Date]],TODAY())</f>
        <v>1028</v>
      </c>
      <c r="Q2365" s="26" t="str">
        <f>LEFT(Table1[[#This Row],[Department]],5)&amp;"-"&amp;RIGHT(Table1[[#This Row],[Employee ID]],3)</f>
        <v>Marke-702</v>
      </c>
      <c r="R2365" s="26" t="str">
        <f>LEFT(Table1[[#This Row],[Department]],3)</f>
        <v>Mar</v>
      </c>
      <c r="S2365" s="37">
        <f>_xlfn.XLOOKUP(Table1[[#This Row],[City]],Table2[City],Table2[Bonus %])</f>
        <v>7</v>
      </c>
      <c r="U2365" s="48" t="str">
        <v xml:space="preserve">Tarun </v>
      </c>
      <c r="V2365" s="48" t="str">
        <v>Verma</v>
      </c>
    </row>
    <row r="2366" spans="1:22" x14ac:dyDescent="0.35">
      <c r="A2366" s="7" t="s">
        <v>1145</v>
      </c>
      <c r="B2366" s="40" t="str">
        <f>LEFT(Table1[[#This Row],[Employee Name]],FIND(" ",Table1[[#This Row],[Employee Name]]))</f>
        <v xml:space="preserve">Arjun </v>
      </c>
      <c r="C2366" s="40" t="str">
        <f>RIGHT(Table1[[#This Row],[Employee Name]],LEN(Table1[[#This Row],[Employee Name]])-FIND(" ",Table1[[#This Row],[Employee Name]]))</f>
        <v>Mehta</v>
      </c>
      <c r="D2366" s="22">
        <f>Table1[[#This Row],[Basic Salary]]+Table1[[#This Row],[Bonus]]</f>
        <v>93137</v>
      </c>
      <c r="E2366" s="8">
        <v>73</v>
      </c>
      <c r="F2366" s="45">
        <v>92</v>
      </c>
      <c r="G2366" s="8" t="str" cm="1">
        <f t="array" ref="G2366">_xlfn.IFS(Table1[[#This Row],[Performance Score]]&gt;=80,"Excellent",Table1[[#This Row],[Performance Score]]&gt;=60,"Good",Table1[[#This Row],[Performance Score]]&gt;=40,"Need Improvement")</f>
        <v>Excellent</v>
      </c>
      <c r="H2366" s="29">
        <f>Table1[[#This Row],[Bonus]]/Table1[[#This Row],[Basic Salary]]</f>
        <v>0.16143956304323429</v>
      </c>
      <c r="I2366" s="8">
        <f ca="1">DATEDIF(Table1[[#This Row],[Date of Birth]],TODAY(),"y")</f>
        <v>21</v>
      </c>
      <c r="J2366" s="33">
        <v>45426</v>
      </c>
      <c r="K2366" s="33" t="str" cm="1">
        <f t="array" aca="1" ref="K2366" ca="1">_xlfn.IFS(L2366&lt;3,"Junior",L2366&lt;=7,"Mid-Level",L2366&gt;7,"Senior")</f>
        <v>Junior</v>
      </c>
      <c r="L2366" s="45">
        <f ca="1">INT(YEARFRAC(Table1[[#This Row],[Joining Date]],TODAY(),1))</f>
        <v>2</v>
      </c>
      <c r="M2366" s="25" t="str">
        <f t="shared" ca="1" si="36"/>
        <v>No</v>
      </c>
      <c r="N2366" s="25">
        <f>YEAR(Table1[[#This Row],[Joining Date]])</f>
        <v>2024</v>
      </c>
      <c r="O2366" s="45">
        <f>MONTH(Table1[[#This Row],[Joining Date]])</f>
        <v>5</v>
      </c>
      <c r="P2366" s="25">
        <f ca="1">NETWORKDAYS(Table1[[#This Row],[Joining Date]],TODAY())</f>
        <v>555</v>
      </c>
      <c r="Q2366" s="25" t="str">
        <f>LEFT(Table1[[#This Row],[Department]],5)&amp;"-"&amp;RIGHT(Table1[[#This Row],[Employee ID]],3)</f>
        <v>IT-089</v>
      </c>
      <c r="R2366" s="25" t="str">
        <f>LEFT(Table1[[#This Row],[Department]],3)</f>
        <v>IT</v>
      </c>
      <c r="S2366" s="36">
        <f>_xlfn.XLOOKUP(Table1[[#This Row],[City]],Table2[City],Table2[Bonus %])</f>
        <v>7</v>
      </c>
      <c r="U2366" s="48" t="str">
        <v xml:space="preserve">Arjun </v>
      </c>
      <c r="V2366" s="48" t="str">
        <v>Mehta</v>
      </c>
    </row>
    <row r="2367" spans="1:22" x14ac:dyDescent="0.35">
      <c r="A2367" s="9" t="s">
        <v>872</v>
      </c>
      <c r="B2367" s="41" t="str">
        <f>LEFT(Table1[[#This Row],[Employee Name]],FIND(" ",Table1[[#This Row],[Employee Name]]))</f>
        <v xml:space="preserve">Nisha </v>
      </c>
      <c r="C2367" s="41" t="str">
        <f>RIGHT(Table1[[#This Row],[Employee Name]],LEN(Table1[[#This Row],[Employee Name]])-FIND(" ",Table1[[#This Row],[Employee Name]]))</f>
        <v>Kapoor</v>
      </c>
      <c r="D2367" s="23">
        <f>Table1[[#This Row],[Basic Salary]]+Table1[[#This Row],[Bonus]]</f>
        <v>93089</v>
      </c>
      <c r="E2367" s="10">
        <v>98</v>
      </c>
      <c r="F2367" s="46">
        <v>48</v>
      </c>
      <c r="G2367" s="10" t="str" cm="1">
        <f t="array" ref="G2367">_xlfn.IFS(Table1[[#This Row],[Performance Score]]&gt;=80,"Excellent",Table1[[#This Row],[Performance Score]]&gt;=60,"Good",Table1[[#This Row],[Performance Score]]&gt;=40,"Need Improvement")</f>
        <v>Need Improvement</v>
      </c>
      <c r="H2367" s="30">
        <f>Table1[[#This Row],[Bonus]]/Table1[[#This Row],[Basic Salary]]</f>
        <v>0.41806687485718635</v>
      </c>
      <c r="I2367" s="10">
        <f ca="1">DATEDIF(Table1[[#This Row],[Date of Birth]],TODAY(),"y")</f>
        <v>27</v>
      </c>
      <c r="J2367" s="34">
        <v>44015</v>
      </c>
      <c r="K2367" s="33" t="str" cm="1">
        <f t="array" aca="1" ref="K2367" ca="1">_xlfn.IFS(L2367&lt;3,"Junior",L2367&lt;=7,"Mid-Level",L2367&gt;7,"Senior")</f>
        <v>Mid-Level</v>
      </c>
      <c r="L2367" s="46">
        <f ca="1">INT(YEARFRAC(Table1[[#This Row],[Joining Date]],TODAY(),1))</f>
        <v>5</v>
      </c>
      <c r="M2367" s="25" t="str">
        <f t="shared" ca="1" si="36"/>
        <v>No</v>
      </c>
      <c r="N2367" s="26">
        <f>YEAR(Table1[[#This Row],[Joining Date]])</f>
        <v>2020</v>
      </c>
      <c r="O2367" s="46">
        <f>MONTH(Table1[[#This Row],[Joining Date]])</f>
        <v>7</v>
      </c>
      <c r="P2367" s="26">
        <f ca="1">NETWORKDAYS(Table1[[#This Row],[Joining Date]],TODAY())</f>
        <v>1562</v>
      </c>
      <c r="Q2367" s="26" t="str">
        <f>LEFT(Table1[[#This Row],[Department]],5)&amp;"-"&amp;RIGHT(Table1[[#This Row],[Employee ID]],3)</f>
        <v>HR-816</v>
      </c>
      <c r="R2367" s="26" t="str">
        <f>LEFT(Table1[[#This Row],[Department]],3)</f>
        <v>HR</v>
      </c>
      <c r="S2367" s="37">
        <f>_xlfn.XLOOKUP(Table1[[#This Row],[City]],Table2[City],Table2[Bonus %])</f>
        <v>6</v>
      </c>
      <c r="U2367" s="48" t="str">
        <v xml:space="preserve">Nisha </v>
      </c>
      <c r="V2367" s="48" t="str">
        <v>Kapoor</v>
      </c>
    </row>
    <row r="2368" spans="1:22" x14ac:dyDescent="0.35">
      <c r="A2368" s="7" t="s">
        <v>485</v>
      </c>
      <c r="B2368" s="40" t="str">
        <f>LEFT(Table1[[#This Row],[Employee Name]],FIND(" ",Table1[[#This Row],[Employee Name]]))</f>
        <v xml:space="preserve">Ajay </v>
      </c>
      <c r="C2368" s="40" t="str">
        <f>RIGHT(Table1[[#This Row],[Employee Name]],LEN(Table1[[#This Row],[Employee Name]])-FIND(" ",Table1[[#This Row],[Employee Name]]))</f>
        <v>Singh</v>
      </c>
      <c r="D2368" s="22">
        <f>Table1[[#This Row],[Basic Salary]]+Table1[[#This Row],[Bonus]]</f>
        <v>93050</v>
      </c>
      <c r="E2368" s="8">
        <v>66</v>
      </c>
      <c r="F2368" s="45">
        <v>88</v>
      </c>
      <c r="G2368" s="8" t="str" cm="1">
        <f t="array" ref="G2368">_xlfn.IFS(Table1[[#This Row],[Performance Score]]&gt;=80,"Excellent",Table1[[#This Row],[Performance Score]]&gt;=60,"Good",Table1[[#This Row],[Performance Score]]&gt;=40,"Need Improvement")</f>
        <v>Excellent</v>
      </c>
      <c r="H2368" s="29">
        <f>Table1[[#This Row],[Bonus]]/Table1[[#This Row],[Basic Salary]]</f>
        <v>0.10361268591218541</v>
      </c>
      <c r="I2368" s="8">
        <f ca="1">DATEDIF(Table1[[#This Row],[Date of Birth]],TODAY(),"y")</f>
        <v>14</v>
      </c>
      <c r="J2368" s="33">
        <v>43493</v>
      </c>
      <c r="K2368" s="33" t="str" cm="1">
        <f t="array" aca="1" ref="K2368" ca="1">_xlfn.IFS(L2368&lt;3,"Junior",L2368&lt;=7,"Mid-Level",L2368&gt;7,"Senior")</f>
        <v>Mid-Level</v>
      </c>
      <c r="L2368" s="45">
        <f ca="1">INT(YEARFRAC(Table1[[#This Row],[Joining Date]],TODAY(),1))</f>
        <v>7</v>
      </c>
      <c r="M2368" s="25" t="str">
        <f t="shared" ca="1" si="36"/>
        <v>Yes</v>
      </c>
      <c r="N2368" s="25">
        <f>YEAR(Table1[[#This Row],[Joining Date]])</f>
        <v>2019</v>
      </c>
      <c r="O2368" s="45">
        <f>MONTH(Table1[[#This Row],[Joining Date]])</f>
        <v>1</v>
      </c>
      <c r="P2368" s="25">
        <f ca="1">NETWORKDAYS(Table1[[#This Row],[Joining Date]],TODAY())</f>
        <v>1936</v>
      </c>
      <c r="Q2368" s="25" t="str">
        <f>LEFT(Table1[[#This Row],[Department]],5)&amp;"-"&amp;RIGHT(Table1[[#This Row],[Employee ID]],3)</f>
        <v>Marke-429</v>
      </c>
      <c r="R2368" s="25" t="str">
        <f>LEFT(Table1[[#This Row],[Department]],3)</f>
        <v>Mar</v>
      </c>
      <c r="S2368" s="36">
        <f>_xlfn.XLOOKUP(Table1[[#This Row],[City]],Table2[City],Table2[Bonus %])</f>
        <v>6</v>
      </c>
      <c r="U2368" s="48" t="str">
        <v xml:space="preserve">Ajay </v>
      </c>
      <c r="V2368" s="48" t="str">
        <v>Singh</v>
      </c>
    </row>
    <row r="2369" spans="1:22" x14ac:dyDescent="0.35">
      <c r="A2369" s="9" t="s">
        <v>2671</v>
      </c>
      <c r="B2369" s="41" t="str">
        <f>LEFT(Table1[[#This Row],[Employee Name]],FIND(" ",Table1[[#This Row],[Employee Name]]))</f>
        <v xml:space="preserve">Ishita </v>
      </c>
      <c r="C2369" s="41" t="str">
        <f>RIGHT(Table1[[#This Row],[Employee Name]],LEN(Table1[[#This Row],[Employee Name]])-FIND(" ",Table1[[#This Row],[Employee Name]]))</f>
        <v>Roy</v>
      </c>
      <c r="D2369" s="23">
        <f>Table1[[#This Row],[Basic Salary]]+Table1[[#This Row],[Bonus]]</f>
        <v>93045</v>
      </c>
      <c r="E2369" s="10">
        <v>71</v>
      </c>
      <c r="F2369" s="46">
        <v>55</v>
      </c>
      <c r="G2369" s="10" t="str" cm="1">
        <f t="array" ref="G2369">_xlfn.IFS(Table1[[#This Row],[Performance Score]]&gt;=80,"Excellent",Table1[[#This Row],[Performance Score]]&gt;=60,"Good",Table1[[#This Row],[Performance Score]]&gt;=40,"Need Improvement")</f>
        <v>Need Improvement</v>
      </c>
      <c r="H2369" s="30">
        <f>Table1[[#This Row],[Bonus]]/Table1[[#This Row],[Basic Salary]]</f>
        <v>7.6486105004974894E-2</v>
      </c>
      <c r="I2369" s="10">
        <f ca="1">DATEDIF(Table1[[#This Row],[Date of Birth]],TODAY(),"y")</f>
        <v>15</v>
      </c>
      <c r="J2369" s="34">
        <v>43537</v>
      </c>
      <c r="K2369" s="33" t="str" cm="1">
        <f t="array" aca="1" ref="K2369" ca="1">_xlfn.IFS(L2369&lt;3,"Junior",L2369&lt;=7,"Mid-Level",L2369&gt;7,"Senior")</f>
        <v>Mid-Level</v>
      </c>
      <c r="L2369" s="46">
        <f ca="1">INT(YEARFRAC(Table1[[#This Row],[Joining Date]],TODAY(),1))</f>
        <v>7</v>
      </c>
      <c r="M2369" s="25" t="str">
        <f t="shared" ca="1" si="36"/>
        <v>Yes</v>
      </c>
      <c r="N2369" s="26">
        <f>YEAR(Table1[[#This Row],[Joining Date]])</f>
        <v>2019</v>
      </c>
      <c r="O2369" s="46">
        <f>MONTH(Table1[[#This Row],[Joining Date]])</f>
        <v>3</v>
      </c>
      <c r="P2369" s="26">
        <f ca="1">NETWORKDAYS(Table1[[#This Row],[Joining Date]],TODAY())</f>
        <v>1904</v>
      </c>
      <c r="Q2369" s="26" t="str">
        <f>LEFT(Table1[[#This Row],[Department]],5)&amp;"-"&amp;RIGHT(Table1[[#This Row],[Employee ID]],3)</f>
        <v>Opera-615</v>
      </c>
      <c r="R2369" s="26" t="str">
        <f>LEFT(Table1[[#This Row],[Department]],3)</f>
        <v>Ope</v>
      </c>
      <c r="S2369" s="37">
        <f>_xlfn.XLOOKUP(Table1[[#This Row],[City]],Table2[City],Table2[Bonus %])</f>
        <v>6</v>
      </c>
      <c r="U2369" s="48" t="str">
        <v xml:space="preserve">Ishita </v>
      </c>
      <c r="V2369" s="48" t="str">
        <v>Roy</v>
      </c>
    </row>
    <row r="2370" spans="1:22" x14ac:dyDescent="0.35">
      <c r="A2370" s="7" t="s">
        <v>2937</v>
      </c>
      <c r="B2370" s="40" t="str">
        <f>LEFT(Table1[[#This Row],[Employee Name]],FIND(" ",Table1[[#This Row],[Employee Name]]))</f>
        <v xml:space="preserve">Neha </v>
      </c>
      <c r="C2370" s="40" t="str">
        <f>RIGHT(Table1[[#This Row],[Employee Name]],LEN(Table1[[#This Row],[Employee Name]])-FIND(" ",Table1[[#This Row],[Employee Name]]))</f>
        <v>Kulkarni</v>
      </c>
      <c r="D2370" s="22">
        <f>Table1[[#This Row],[Basic Salary]]+Table1[[#This Row],[Bonus]]</f>
        <v>93008</v>
      </c>
      <c r="E2370" s="8">
        <v>62</v>
      </c>
      <c r="F2370" s="45">
        <v>78</v>
      </c>
      <c r="G2370" s="8" t="str" cm="1">
        <f t="array" ref="G2370">_xlfn.IFS(Table1[[#This Row],[Performance Score]]&gt;=80,"Excellent",Table1[[#This Row],[Performance Score]]&gt;=60,"Good",Table1[[#This Row],[Performance Score]]&gt;=40,"Need Improvement")</f>
        <v>Good</v>
      </c>
      <c r="H2370" s="29">
        <f>Table1[[#This Row],[Bonus]]/Table1[[#This Row],[Basic Salary]]</f>
        <v>0.18770511690865674</v>
      </c>
      <c r="I2370" s="8">
        <f ca="1">DATEDIF(Table1[[#This Row],[Date of Birth]],TODAY(),"y")</f>
        <v>26</v>
      </c>
      <c r="J2370" s="33">
        <v>43654</v>
      </c>
      <c r="K2370" s="33" t="str" cm="1">
        <f t="array" aca="1" ref="K2370" ca="1">_xlfn.IFS(L2370&lt;3,"Junior",L2370&lt;=7,"Mid-Level",L2370&gt;7,"Senior")</f>
        <v>Mid-Level</v>
      </c>
      <c r="L2370" s="45">
        <f ca="1">INT(YEARFRAC(Table1[[#This Row],[Joining Date]],TODAY(),1))</f>
        <v>6</v>
      </c>
      <c r="M2370" s="25" t="str">
        <f t="shared" ref="M2370:M2433" ca="1" si="37">IF(L2370&gt;5,"Yes","No")</f>
        <v>Yes</v>
      </c>
      <c r="N2370" s="25">
        <f>YEAR(Table1[[#This Row],[Joining Date]])</f>
        <v>2019</v>
      </c>
      <c r="O2370" s="45">
        <f>MONTH(Table1[[#This Row],[Joining Date]])</f>
        <v>7</v>
      </c>
      <c r="P2370" s="25">
        <f ca="1">NETWORKDAYS(Table1[[#This Row],[Joining Date]],TODAY())</f>
        <v>1821</v>
      </c>
      <c r="Q2370" s="25" t="str">
        <f>LEFT(Table1[[#This Row],[Department]],5)&amp;"-"&amp;RIGHT(Table1[[#This Row],[Employee ID]],3)</f>
        <v>Suppo-881</v>
      </c>
      <c r="R2370" s="25" t="str">
        <f>LEFT(Table1[[#This Row],[Department]],3)</f>
        <v>Sup</v>
      </c>
      <c r="S2370" s="36">
        <f>_xlfn.XLOOKUP(Table1[[#This Row],[City]],Table2[City],Table2[Bonus %])</f>
        <v>4</v>
      </c>
      <c r="U2370" s="48" t="str">
        <v xml:space="preserve">Neha </v>
      </c>
      <c r="V2370" s="48" t="str">
        <v>Kulkarni</v>
      </c>
    </row>
    <row r="2371" spans="1:22" x14ac:dyDescent="0.35">
      <c r="A2371" s="9" t="s">
        <v>2364</v>
      </c>
      <c r="B2371" s="41" t="str">
        <f>LEFT(Table1[[#This Row],[Employee Name]],FIND(" ",Table1[[#This Row],[Employee Name]]))</f>
        <v xml:space="preserve">Ananya </v>
      </c>
      <c r="C2371" s="41" t="str">
        <f>RIGHT(Table1[[#This Row],[Employee Name]],LEN(Table1[[#This Row],[Employee Name]])-FIND(" ",Table1[[#This Row],[Employee Name]]))</f>
        <v>Rao</v>
      </c>
      <c r="D2371" s="23">
        <f>Table1[[#This Row],[Basic Salary]]+Table1[[#This Row],[Bonus]]</f>
        <v>93001</v>
      </c>
      <c r="E2371" s="10">
        <v>60</v>
      </c>
      <c r="F2371" s="46">
        <v>96</v>
      </c>
      <c r="G2371" s="10" t="str" cm="1">
        <f t="array" ref="G2371">_xlfn.IFS(Table1[[#This Row],[Performance Score]]&gt;=80,"Excellent",Table1[[#This Row],[Performance Score]]&gt;=60,"Good",Table1[[#This Row],[Performance Score]]&gt;=40,"Need Improvement")</f>
        <v>Excellent</v>
      </c>
      <c r="H2371" s="30">
        <f>Table1[[#This Row],[Bonus]]/Table1[[#This Row],[Basic Salary]]</f>
        <v>0.34563685558433288</v>
      </c>
      <c r="I2371" s="10">
        <f ca="1">DATEDIF(Table1[[#This Row],[Date of Birth]],TODAY(),"y")</f>
        <v>34</v>
      </c>
      <c r="J2371" s="34">
        <v>42331</v>
      </c>
      <c r="K2371" s="33" t="str" cm="1">
        <f t="array" aca="1" ref="K2371" ca="1">_xlfn.IFS(L2371&lt;3,"Junior",L2371&lt;=7,"Mid-Level",L2371&gt;7,"Senior")</f>
        <v>Senior</v>
      </c>
      <c r="L2371" s="46">
        <f ca="1">INT(YEARFRAC(Table1[[#This Row],[Joining Date]],TODAY(),1))</f>
        <v>10</v>
      </c>
      <c r="M2371" s="25" t="str">
        <f t="shared" ca="1" si="37"/>
        <v>Yes</v>
      </c>
      <c r="N2371" s="26">
        <f>YEAR(Table1[[#This Row],[Joining Date]])</f>
        <v>2015</v>
      </c>
      <c r="O2371" s="46">
        <f>MONTH(Table1[[#This Row],[Joining Date]])</f>
        <v>11</v>
      </c>
      <c r="P2371" s="26">
        <f ca="1">NETWORKDAYS(Table1[[#This Row],[Joining Date]],TODAY())</f>
        <v>2766</v>
      </c>
      <c r="Q2371" s="26" t="str">
        <f>LEFT(Table1[[#This Row],[Department]],5)&amp;"-"&amp;RIGHT(Table1[[#This Row],[Employee ID]],3)</f>
        <v>Suppo-308</v>
      </c>
      <c r="R2371" s="26" t="str">
        <f>LEFT(Table1[[#This Row],[Department]],3)</f>
        <v>Sup</v>
      </c>
      <c r="S2371" s="37">
        <f>_xlfn.XLOOKUP(Table1[[#This Row],[City]],Table2[City],Table2[Bonus %])</f>
        <v>5</v>
      </c>
      <c r="U2371" s="48" t="str">
        <v xml:space="preserve">Ananya </v>
      </c>
      <c r="V2371" s="48" t="str">
        <v>Rao</v>
      </c>
    </row>
    <row r="2372" spans="1:22" x14ac:dyDescent="0.35">
      <c r="A2372" s="7" t="s">
        <v>4103</v>
      </c>
      <c r="B2372" s="40" t="str">
        <f>LEFT(Table1[[#This Row],[Employee Name]],FIND(" ",Table1[[#This Row],[Employee Name]]))</f>
        <v xml:space="preserve">Ananya </v>
      </c>
      <c r="C2372" s="40" t="str">
        <f>RIGHT(Table1[[#This Row],[Employee Name]],LEN(Table1[[#This Row],[Employee Name]])-FIND(" ",Table1[[#This Row],[Employee Name]]))</f>
        <v>Rao</v>
      </c>
      <c r="D2372" s="22">
        <f>Table1[[#This Row],[Basic Salary]]+Table1[[#This Row],[Bonus]]</f>
        <v>92996</v>
      </c>
      <c r="E2372" s="8">
        <v>85</v>
      </c>
      <c r="F2372" s="45">
        <v>71</v>
      </c>
      <c r="G2372" s="8" t="str" cm="1">
        <f t="array" ref="G2372">_xlfn.IFS(Table1[[#This Row],[Performance Score]]&gt;=80,"Excellent",Table1[[#This Row],[Performance Score]]&gt;=60,"Good",Table1[[#This Row],[Performance Score]]&gt;=40,"Need Improvement")</f>
        <v>Good</v>
      </c>
      <c r="H2372" s="29">
        <f>Table1[[#This Row],[Bonus]]/Table1[[#This Row],[Basic Salary]]</f>
        <v>0.26399630299158661</v>
      </c>
      <c r="I2372" s="8">
        <f ca="1">DATEDIF(Table1[[#This Row],[Date of Birth]],TODAY(),"y")</f>
        <v>32</v>
      </c>
      <c r="J2372" s="33">
        <v>44813</v>
      </c>
      <c r="K2372" s="33" t="str" cm="1">
        <f t="array" aca="1" ref="K2372" ca="1">_xlfn.IFS(L2372&lt;3,"Junior",L2372&lt;=7,"Mid-Level",L2372&gt;7,"Senior")</f>
        <v>Mid-Level</v>
      </c>
      <c r="L2372" s="45">
        <f ca="1">INT(YEARFRAC(Table1[[#This Row],[Joining Date]],TODAY(),1))</f>
        <v>3</v>
      </c>
      <c r="M2372" s="25" t="str">
        <f t="shared" ca="1" si="37"/>
        <v>No</v>
      </c>
      <c r="N2372" s="25">
        <f>YEAR(Table1[[#This Row],[Joining Date]])</f>
        <v>2022</v>
      </c>
      <c r="O2372" s="45">
        <f>MONTH(Table1[[#This Row],[Joining Date]])</f>
        <v>9</v>
      </c>
      <c r="P2372" s="25">
        <f ca="1">NETWORKDAYS(Table1[[#This Row],[Joining Date]],TODAY())</f>
        <v>992</v>
      </c>
      <c r="Q2372" s="25" t="str">
        <f>LEFT(Table1[[#This Row],[Department]],5)&amp;"-"&amp;RIGHT(Table1[[#This Row],[Employee ID]],3)</f>
        <v>HR-047</v>
      </c>
      <c r="R2372" s="25" t="str">
        <f>LEFT(Table1[[#This Row],[Department]],3)</f>
        <v>HR</v>
      </c>
      <c r="S2372" s="36">
        <f>_xlfn.XLOOKUP(Table1[[#This Row],[City]],Table2[City],Table2[Bonus %])</f>
        <v>5</v>
      </c>
      <c r="U2372" s="48" t="str">
        <v xml:space="preserve">Ananya </v>
      </c>
      <c r="V2372" s="48" t="str">
        <v>Rao</v>
      </c>
    </row>
    <row r="2373" spans="1:22" x14ac:dyDescent="0.35">
      <c r="A2373" s="9" t="s">
        <v>1945</v>
      </c>
      <c r="B2373" s="41" t="str">
        <f>LEFT(Table1[[#This Row],[Employee Name]],FIND(" ",Table1[[#This Row],[Employee Name]]))</f>
        <v xml:space="preserve">Rohan </v>
      </c>
      <c r="C2373" s="41" t="str">
        <f>RIGHT(Table1[[#This Row],[Employee Name]],LEN(Table1[[#This Row],[Employee Name]])-FIND(" ",Table1[[#This Row],[Employee Name]]))</f>
        <v>Gupta</v>
      </c>
      <c r="D2373" s="23">
        <f>Table1[[#This Row],[Basic Salary]]+Table1[[#This Row],[Bonus]]</f>
        <v>92987</v>
      </c>
      <c r="E2373" s="10">
        <v>80</v>
      </c>
      <c r="F2373" s="46">
        <v>92</v>
      </c>
      <c r="G2373" s="10" t="str" cm="1">
        <f t="array" ref="G2373">_xlfn.IFS(Table1[[#This Row],[Performance Score]]&gt;=80,"Excellent",Table1[[#This Row],[Performance Score]]&gt;=60,"Good",Table1[[#This Row],[Performance Score]]&gt;=40,"Need Improvement")</f>
        <v>Excellent</v>
      </c>
      <c r="H2373" s="30">
        <f>Table1[[#This Row],[Bonus]]/Table1[[#This Row],[Basic Salary]]</f>
        <v>0.10090689524531161</v>
      </c>
      <c r="I2373" s="10">
        <f ca="1">DATEDIF(Table1[[#This Row],[Date of Birth]],TODAY(),"y")</f>
        <v>33</v>
      </c>
      <c r="J2373" s="34">
        <v>43337</v>
      </c>
      <c r="K2373" s="33" t="str" cm="1">
        <f t="array" aca="1" ref="K2373" ca="1">_xlfn.IFS(L2373&lt;3,"Junior",L2373&lt;=7,"Mid-Level",L2373&gt;7,"Senior")</f>
        <v>Mid-Level</v>
      </c>
      <c r="L2373" s="46">
        <f ca="1">INT(YEARFRAC(Table1[[#This Row],[Joining Date]],TODAY(),1))</f>
        <v>7</v>
      </c>
      <c r="M2373" s="25" t="str">
        <f t="shared" ca="1" si="37"/>
        <v>Yes</v>
      </c>
      <c r="N2373" s="26">
        <f>YEAR(Table1[[#This Row],[Joining Date]])</f>
        <v>2018</v>
      </c>
      <c r="O2373" s="46">
        <f>MONTH(Table1[[#This Row],[Joining Date]])</f>
        <v>8</v>
      </c>
      <c r="P2373" s="26">
        <f ca="1">NETWORKDAYS(Table1[[#This Row],[Joining Date]],TODAY())</f>
        <v>2046</v>
      </c>
      <c r="Q2373" s="26" t="str">
        <f>LEFT(Table1[[#This Row],[Department]],5)&amp;"-"&amp;RIGHT(Table1[[#This Row],[Employee ID]],3)</f>
        <v>Sales-889</v>
      </c>
      <c r="R2373" s="26" t="str">
        <f>LEFT(Table1[[#This Row],[Department]],3)</f>
        <v>Sal</v>
      </c>
      <c r="S2373" s="37">
        <f>_xlfn.XLOOKUP(Table1[[#This Row],[City]],Table2[City],Table2[Bonus %])</f>
        <v>6</v>
      </c>
      <c r="U2373" s="48" t="str">
        <v xml:space="preserve">Rohan </v>
      </c>
      <c r="V2373" s="48" t="str">
        <v>Gupta</v>
      </c>
    </row>
    <row r="2374" spans="1:22" x14ac:dyDescent="0.35">
      <c r="A2374" s="7" t="s">
        <v>4165</v>
      </c>
      <c r="B2374" s="40" t="str">
        <f>LEFT(Table1[[#This Row],[Employee Name]],FIND(" ",Table1[[#This Row],[Employee Name]]))</f>
        <v xml:space="preserve">Kavya </v>
      </c>
      <c r="C2374" s="40" t="str">
        <f>RIGHT(Table1[[#This Row],[Employee Name]],LEN(Table1[[#This Row],[Employee Name]])-FIND(" ",Table1[[#This Row],[Employee Name]]))</f>
        <v>Nair</v>
      </c>
      <c r="D2374" s="22">
        <f>Table1[[#This Row],[Basic Salary]]+Table1[[#This Row],[Bonus]]</f>
        <v>92941</v>
      </c>
      <c r="E2374" s="8">
        <v>71</v>
      </c>
      <c r="F2374" s="45">
        <v>61</v>
      </c>
      <c r="G2374" s="8" t="str" cm="1">
        <f t="array" ref="G2374">_xlfn.IFS(Table1[[#This Row],[Performance Score]]&gt;=80,"Excellent",Table1[[#This Row],[Performance Score]]&gt;=60,"Good",Table1[[#This Row],[Performance Score]]&gt;=40,"Need Improvement")</f>
        <v>Good</v>
      </c>
      <c r="H2374" s="29">
        <f>Table1[[#This Row],[Bonus]]/Table1[[#This Row],[Basic Salary]]</f>
        <v>0.34775232018561486</v>
      </c>
      <c r="I2374" s="8">
        <f ca="1">DATEDIF(Table1[[#This Row],[Date of Birth]],TODAY(),"y")</f>
        <v>31</v>
      </c>
      <c r="J2374" s="33">
        <v>44173</v>
      </c>
      <c r="K2374" s="33" t="str" cm="1">
        <f t="array" aca="1" ref="K2374" ca="1">_xlfn.IFS(L2374&lt;3,"Junior",L2374&lt;=7,"Mid-Level",L2374&gt;7,"Senior")</f>
        <v>Mid-Level</v>
      </c>
      <c r="L2374" s="45">
        <f ca="1">INT(YEARFRAC(Table1[[#This Row],[Joining Date]],TODAY(),1))</f>
        <v>5</v>
      </c>
      <c r="M2374" s="25" t="str">
        <f t="shared" ca="1" si="37"/>
        <v>No</v>
      </c>
      <c r="N2374" s="25">
        <f>YEAR(Table1[[#This Row],[Joining Date]])</f>
        <v>2020</v>
      </c>
      <c r="O2374" s="45">
        <f>MONTH(Table1[[#This Row],[Joining Date]])</f>
        <v>12</v>
      </c>
      <c r="P2374" s="25">
        <f ca="1">NETWORKDAYS(Table1[[#This Row],[Joining Date]],TODAY())</f>
        <v>1450</v>
      </c>
      <c r="Q2374" s="25" t="str">
        <f>LEFT(Table1[[#This Row],[Department]],5)&amp;"-"&amp;RIGHT(Table1[[#This Row],[Employee ID]],3)</f>
        <v>Marke-109</v>
      </c>
      <c r="R2374" s="25" t="str">
        <f>LEFT(Table1[[#This Row],[Department]],3)</f>
        <v>Mar</v>
      </c>
      <c r="S2374" s="36">
        <f>_xlfn.XLOOKUP(Table1[[#This Row],[City]],Table2[City],Table2[Bonus %])</f>
        <v>5</v>
      </c>
      <c r="U2374" s="48" t="str">
        <v xml:space="preserve">Kavya </v>
      </c>
      <c r="V2374" s="48" t="str">
        <v>Nair</v>
      </c>
    </row>
    <row r="2375" spans="1:22" x14ac:dyDescent="0.35">
      <c r="A2375" s="9" t="s">
        <v>515</v>
      </c>
      <c r="B2375" s="41" t="str">
        <f>LEFT(Table1[[#This Row],[Employee Name]],FIND(" ",Table1[[#This Row],[Employee Name]]))</f>
        <v xml:space="preserve">Pooja </v>
      </c>
      <c r="C2375" s="41" t="str">
        <f>RIGHT(Table1[[#This Row],[Employee Name]],LEN(Table1[[#This Row],[Employee Name]])-FIND(" ",Table1[[#This Row],[Employee Name]]))</f>
        <v>Das</v>
      </c>
      <c r="D2375" s="23">
        <f>Table1[[#This Row],[Basic Salary]]+Table1[[#This Row],[Bonus]]</f>
        <v>92939</v>
      </c>
      <c r="E2375" s="10">
        <v>61</v>
      </c>
      <c r="F2375" s="46">
        <v>70</v>
      </c>
      <c r="G2375" s="10" t="str" cm="1">
        <f t="array" ref="G2375">_xlfn.IFS(Table1[[#This Row],[Performance Score]]&gt;=80,"Excellent",Table1[[#This Row],[Performance Score]]&gt;=60,"Good",Table1[[#This Row],[Performance Score]]&gt;=40,"Need Improvement")</f>
        <v>Good</v>
      </c>
      <c r="H2375" s="30">
        <f>Table1[[#This Row],[Bonus]]/Table1[[#This Row],[Basic Salary]]</f>
        <v>0.23931886067847238</v>
      </c>
      <c r="I2375" s="10">
        <f ca="1">DATEDIF(Table1[[#This Row],[Date of Birth]],TODAY(),"y")</f>
        <v>26</v>
      </c>
      <c r="J2375" s="34">
        <v>43158</v>
      </c>
      <c r="K2375" s="33" t="str" cm="1">
        <f t="array" aca="1" ref="K2375" ca="1">_xlfn.IFS(L2375&lt;3,"Junior",L2375&lt;=7,"Mid-Level",L2375&gt;7,"Senior")</f>
        <v>Senior</v>
      </c>
      <c r="L2375" s="46">
        <f ca="1">INT(YEARFRAC(Table1[[#This Row],[Joining Date]],TODAY(),1))</f>
        <v>8</v>
      </c>
      <c r="M2375" s="25" t="str">
        <f t="shared" ca="1" si="37"/>
        <v>Yes</v>
      </c>
      <c r="N2375" s="26">
        <f>YEAR(Table1[[#This Row],[Joining Date]])</f>
        <v>2018</v>
      </c>
      <c r="O2375" s="46">
        <f>MONTH(Table1[[#This Row],[Joining Date]])</f>
        <v>2</v>
      </c>
      <c r="P2375" s="26">
        <f ca="1">NETWORKDAYS(Table1[[#This Row],[Joining Date]],TODAY())</f>
        <v>2175</v>
      </c>
      <c r="Q2375" s="26" t="str">
        <f>LEFT(Table1[[#This Row],[Department]],5)&amp;"-"&amp;RIGHT(Table1[[#This Row],[Employee ID]],3)</f>
        <v>Opera-459</v>
      </c>
      <c r="R2375" s="26" t="str">
        <f>LEFT(Table1[[#This Row],[Department]],3)</f>
        <v>Ope</v>
      </c>
      <c r="S2375" s="37">
        <f>_xlfn.XLOOKUP(Table1[[#This Row],[City]],Table2[City],Table2[Bonus %])</f>
        <v>7</v>
      </c>
      <c r="U2375" s="48" t="str">
        <v xml:space="preserve">Pooja </v>
      </c>
      <c r="V2375" s="48" t="str">
        <v>Das</v>
      </c>
    </row>
    <row r="2376" spans="1:22" x14ac:dyDescent="0.35">
      <c r="A2376" s="7" t="s">
        <v>2593</v>
      </c>
      <c r="B2376" s="40" t="str">
        <f>LEFT(Table1[[#This Row],[Employee Name]],FIND(" ",Table1[[#This Row],[Employee Name]]))</f>
        <v xml:space="preserve">Ishita </v>
      </c>
      <c r="C2376" s="40" t="str">
        <f>RIGHT(Table1[[#This Row],[Employee Name]],LEN(Table1[[#This Row],[Employee Name]])-FIND(" ",Table1[[#This Row],[Employee Name]]))</f>
        <v>Roy</v>
      </c>
      <c r="D2376" s="22">
        <f>Table1[[#This Row],[Basic Salary]]+Table1[[#This Row],[Bonus]]</f>
        <v>92929</v>
      </c>
      <c r="E2376" s="8">
        <v>71</v>
      </c>
      <c r="F2376" s="45">
        <v>81</v>
      </c>
      <c r="G2376" s="8" t="str" cm="1">
        <f t="array" ref="G2376">_xlfn.IFS(Table1[[#This Row],[Performance Score]]&gt;=80,"Excellent",Table1[[#This Row],[Performance Score]]&gt;=60,"Good",Table1[[#This Row],[Performance Score]]&gt;=40,"Need Improvement")</f>
        <v>Excellent</v>
      </c>
      <c r="H2376" s="29">
        <f>Table1[[#This Row],[Bonus]]/Table1[[#This Row],[Basic Salary]]</f>
        <v>0.33870665687079532</v>
      </c>
      <c r="I2376" s="8">
        <f ca="1">DATEDIF(Table1[[#This Row],[Date of Birth]],TODAY(),"y")</f>
        <v>20</v>
      </c>
      <c r="J2376" s="33">
        <v>44707</v>
      </c>
      <c r="K2376" s="33" t="str" cm="1">
        <f t="array" aca="1" ref="K2376" ca="1">_xlfn.IFS(L2376&lt;3,"Junior",L2376&lt;=7,"Mid-Level",L2376&gt;7,"Senior")</f>
        <v>Mid-Level</v>
      </c>
      <c r="L2376" s="45">
        <f ca="1">INT(YEARFRAC(Table1[[#This Row],[Joining Date]],TODAY(),1))</f>
        <v>4</v>
      </c>
      <c r="M2376" s="25" t="str">
        <f t="shared" ca="1" si="37"/>
        <v>No</v>
      </c>
      <c r="N2376" s="25">
        <f>YEAR(Table1[[#This Row],[Joining Date]])</f>
        <v>2022</v>
      </c>
      <c r="O2376" s="45">
        <f>MONTH(Table1[[#This Row],[Joining Date]])</f>
        <v>5</v>
      </c>
      <c r="P2376" s="25">
        <f ca="1">NETWORKDAYS(Table1[[#This Row],[Joining Date]],TODAY())</f>
        <v>1068</v>
      </c>
      <c r="Q2376" s="25" t="str">
        <f>LEFT(Table1[[#This Row],[Department]],5)&amp;"-"&amp;RIGHT(Table1[[#This Row],[Employee ID]],3)</f>
        <v>Opera-537</v>
      </c>
      <c r="R2376" s="25" t="str">
        <f>LEFT(Table1[[#This Row],[Department]],3)</f>
        <v>Ope</v>
      </c>
      <c r="S2376" s="36">
        <f>_xlfn.XLOOKUP(Table1[[#This Row],[City]],Table2[City],Table2[Bonus %])</f>
        <v>6</v>
      </c>
      <c r="U2376" s="48" t="str">
        <v xml:space="preserve">Ishita </v>
      </c>
      <c r="V2376" s="48" t="str">
        <v>Roy</v>
      </c>
    </row>
    <row r="2377" spans="1:22" x14ac:dyDescent="0.35">
      <c r="A2377" s="9" t="s">
        <v>4393</v>
      </c>
      <c r="B2377" s="41" t="str">
        <f>LEFT(Table1[[#This Row],[Employee Name]],FIND(" ",Table1[[#This Row],[Employee Name]]))</f>
        <v xml:space="preserve">Rohan </v>
      </c>
      <c r="C2377" s="41" t="str">
        <f>RIGHT(Table1[[#This Row],[Employee Name]],LEN(Table1[[#This Row],[Employee Name]])-FIND(" ",Table1[[#This Row],[Employee Name]]))</f>
        <v>Gupta</v>
      </c>
      <c r="D2377" s="23">
        <f>Table1[[#This Row],[Basic Salary]]+Table1[[#This Row],[Bonus]]</f>
        <v>92912</v>
      </c>
      <c r="E2377" s="10">
        <v>64</v>
      </c>
      <c r="F2377" s="46">
        <v>81</v>
      </c>
      <c r="G2377" s="10" t="str" cm="1">
        <f t="array" ref="G2377">_xlfn.IFS(Table1[[#This Row],[Performance Score]]&gt;=80,"Excellent",Table1[[#This Row],[Performance Score]]&gt;=60,"Good",Table1[[#This Row],[Performance Score]]&gt;=40,"Need Improvement")</f>
        <v>Excellent</v>
      </c>
      <c r="H2377" s="30">
        <f>Table1[[#This Row],[Bonus]]/Table1[[#This Row],[Basic Salary]]</f>
        <v>8.779693957594277E-2</v>
      </c>
      <c r="I2377" s="10">
        <f ca="1">DATEDIF(Table1[[#This Row],[Date of Birth]],TODAY(),"y")</f>
        <v>45</v>
      </c>
      <c r="J2377" s="34">
        <v>43046</v>
      </c>
      <c r="K2377" s="33" t="str" cm="1">
        <f t="array" aca="1" ref="K2377" ca="1">_xlfn.IFS(L2377&lt;3,"Junior",L2377&lt;=7,"Mid-Level",L2377&gt;7,"Senior")</f>
        <v>Senior</v>
      </c>
      <c r="L2377" s="46">
        <f ca="1">INT(YEARFRAC(Table1[[#This Row],[Joining Date]],TODAY(),1))</f>
        <v>8</v>
      </c>
      <c r="M2377" s="25" t="str">
        <f t="shared" ca="1" si="37"/>
        <v>Yes</v>
      </c>
      <c r="N2377" s="26">
        <f>YEAR(Table1[[#This Row],[Joining Date]])</f>
        <v>2017</v>
      </c>
      <c r="O2377" s="46">
        <f>MONTH(Table1[[#This Row],[Joining Date]])</f>
        <v>11</v>
      </c>
      <c r="P2377" s="26">
        <f ca="1">NETWORKDAYS(Table1[[#This Row],[Joining Date]],TODAY())</f>
        <v>2255</v>
      </c>
      <c r="Q2377" s="26" t="str">
        <f>LEFT(Table1[[#This Row],[Department]],5)&amp;"-"&amp;RIGHT(Table1[[#This Row],[Employee ID]],3)</f>
        <v>Sales-337</v>
      </c>
      <c r="R2377" s="26" t="str">
        <f>LEFT(Table1[[#This Row],[Department]],3)</f>
        <v>Sal</v>
      </c>
      <c r="S2377" s="37">
        <f>_xlfn.XLOOKUP(Table1[[#This Row],[City]],Table2[City],Table2[Bonus %])</f>
        <v>5</v>
      </c>
      <c r="U2377" s="48" t="str">
        <v xml:space="preserve">Rohan </v>
      </c>
      <c r="V2377" s="48" t="str">
        <v>Gupta</v>
      </c>
    </row>
    <row r="2378" spans="1:22" x14ac:dyDescent="0.35">
      <c r="A2378" s="7" t="s">
        <v>722</v>
      </c>
      <c r="B2378" s="40" t="str">
        <f>LEFT(Table1[[#This Row],[Employee Name]],FIND(" ",Table1[[#This Row],[Employee Name]]))</f>
        <v xml:space="preserve">Vikram </v>
      </c>
      <c r="C2378" s="40" t="str">
        <f>RIGHT(Table1[[#This Row],[Employee Name]],LEN(Table1[[#This Row],[Employee Name]])-FIND(" ",Table1[[#This Row],[Employee Name]]))</f>
        <v>Singh</v>
      </c>
      <c r="D2378" s="22">
        <f>Table1[[#This Row],[Basic Salary]]+Table1[[#This Row],[Bonus]]</f>
        <v>92907</v>
      </c>
      <c r="E2378" s="8">
        <v>81</v>
      </c>
      <c r="F2378" s="45">
        <v>43</v>
      </c>
      <c r="G2378" s="8" t="str" cm="1">
        <f t="array" ref="G2378">_xlfn.IFS(Table1[[#This Row],[Performance Score]]&gt;=80,"Excellent",Table1[[#This Row],[Performance Score]]&gt;=60,"Good",Table1[[#This Row],[Performance Score]]&gt;=40,"Need Improvement")</f>
        <v>Need Improvement</v>
      </c>
      <c r="H2378" s="29">
        <f>Table1[[#This Row],[Bonus]]/Table1[[#This Row],[Basic Salary]]</f>
        <v>0.23589272886902388</v>
      </c>
      <c r="I2378" s="8">
        <f ca="1">DATEDIF(Table1[[#This Row],[Date of Birth]],TODAY(),"y")</f>
        <v>43</v>
      </c>
      <c r="J2378" s="33">
        <v>43140</v>
      </c>
      <c r="K2378" s="33" t="str" cm="1">
        <f t="array" aca="1" ref="K2378" ca="1">_xlfn.IFS(L2378&lt;3,"Junior",L2378&lt;=7,"Mid-Level",L2378&gt;7,"Senior")</f>
        <v>Senior</v>
      </c>
      <c r="L2378" s="45">
        <f ca="1">INT(YEARFRAC(Table1[[#This Row],[Joining Date]],TODAY(),1))</f>
        <v>8</v>
      </c>
      <c r="M2378" s="25" t="str">
        <f t="shared" ca="1" si="37"/>
        <v>Yes</v>
      </c>
      <c r="N2378" s="25">
        <f>YEAR(Table1[[#This Row],[Joining Date]])</f>
        <v>2018</v>
      </c>
      <c r="O2378" s="45">
        <f>MONTH(Table1[[#This Row],[Joining Date]])</f>
        <v>2</v>
      </c>
      <c r="P2378" s="25">
        <f ca="1">NETWORKDAYS(Table1[[#This Row],[Joining Date]],TODAY())</f>
        <v>2187</v>
      </c>
      <c r="Q2378" s="25" t="str">
        <f>LEFT(Table1[[#This Row],[Department]],5)&amp;"-"&amp;RIGHT(Table1[[#This Row],[Employee ID]],3)</f>
        <v>Suppo-666</v>
      </c>
      <c r="R2378" s="25" t="str">
        <f>LEFT(Table1[[#This Row],[Department]],3)</f>
        <v>Sup</v>
      </c>
      <c r="S2378" s="36">
        <f>_xlfn.XLOOKUP(Table1[[#This Row],[City]],Table2[City],Table2[Bonus %])</f>
        <v>6</v>
      </c>
      <c r="U2378" s="48" t="str">
        <v xml:space="preserve">Vikram </v>
      </c>
      <c r="V2378" s="48" t="str">
        <v>Singh</v>
      </c>
    </row>
    <row r="2379" spans="1:22" x14ac:dyDescent="0.35">
      <c r="A2379" s="9" t="s">
        <v>3061</v>
      </c>
      <c r="B2379" s="41" t="str">
        <f>LEFT(Table1[[#This Row],[Employee Name]],FIND(" ",Table1[[#This Row],[Employee Name]]))</f>
        <v xml:space="preserve">Meera </v>
      </c>
      <c r="C2379" s="41" t="str">
        <f>RIGHT(Table1[[#This Row],[Employee Name]],LEN(Table1[[#This Row],[Employee Name]])-FIND(" ",Table1[[#This Row],[Employee Name]]))</f>
        <v>Joshi</v>
      </c>
      <c r="D2379" s="23">
        <f>Table1[[#This Row],[Basic Salary]]+Table1[[#This Row],[Bonus]]</f>
        <v>92875</v>
      </c>
      <c r="E2379" s="10">
        <v>98</v>
      </c>
      <c r="F2379" s="46">
        <v>98</v>
      </c>
      <c r="G2379" s="10" t="str" cm="1">
        <f t="array" ref="G2379">_xlfn.IFS(Table1[[#This Row],[Performance Score]]&gt;=80,"Excellent",Table1[[#This Row],[Performance Score]]&gt;=60,"Good",Table1[[#This Row],[Performance Score]]&gt;=40,"Need Improvement")</f>
        <v>Excellent</v>
      </c>
      <c r="H2379" s="30">
        <f>Table1[[#This Row],[Bonus]]/Table1[[#This Row],[Basic Salary]]</f>
        <v>0.1581290370850687</v>
      </c>
      <c r="I2379" s="10">
        <f ca="1">DATEDIF(Table1[[#This Row],[Date of Birth]],TODAY(),"y")</f>
        <v>15</v>
      </c>
      <c r="J2379" s="34">
        <v>43404</v>
      </c>
      <c r="K2379" s="33" t="str" cm="1">
        <f t="array" aca="1" ref="K2379" ca="1">_xlfn.IFS(L2379&lt;3,"Junior",L2379&lt;=7,"Mid-Level",L2379&gt;7,"Senior")</f>
        <v>Mid-Level</v>
      </c>
      <c r="L2379" s="46">
        <f ca="1">INT(YEARFRAC(Table1[[#This Row],[Joining Date]],TODAY(),1))</f>
        <v>7</v>
      </c>
      <c r="M2379" s="25" t="str">
        <f t="shared" ca="1" si="37"/>
        <v>Yes</v>
      </c>
      <c r="N2379" s="26">
        <f>YEAR(Table1[[#This Row],[Joining Date]])</f>
        <v>2018</v>
      </c>
      <c r="O2379" s="46">
        <f>MONTH(Table1[[#This Row],[Joining Date]])</f>
        <v>10</v>
      </c>
      <c r="P2379" s="26">
        <f ca="1">NETWORKDAYS(Table1[[#This Row],[Joining Date]],TODAY())</f>
        <v>1999</v>
      </c>
      <c r="Q2379" s="26" t="str">
        <f>LEFT(Table1[[#This Row],[Department]],5)&amp;"-"&amp;RIGHT(Table1[[#This Row],[Employee ID]],3)</f>
        <v>Opera-005</v>
      </c>
      <c r="R2379" s="26" t="str">
        <f>LEFT(Table1[[#This Row],[Department]],3)</f>
        <v>Ope</v>
      </c>
      <c r="S2379" s="37">
        <f>_xlfn.XLOOKUP(Table1[[#This Row],[City]],Table2[City],Table2[Bonus %])</f>
        <v>4</v>
      </c>
      <c r="U2379" s="48" t="str">
        <v xml:space="preserve">Meera </v>
      </c>
      <c r="V2379" s="48" t="str">
        <v>Joshi</v>
      </c>
    </row>
    <row r="2380" spans="1:22" x14ac:dyDescent="0.35">
      <c r="A2380" s="7" t="s">
        <v>1949</v>
      </c>
      <c r="B2380" s="40" t="str">
        <f>LEFT(Table1[[#This Row],[Employee Name]],FIND(" ",Table1[[#This Row],[Employee Name]]))</f>
        <v xml:space="preserve">Gayathri </v>
      </c>
      <c r="C2380" s="40" t="str">
        <f>RIGHT(Table1[[#This Row],[Employee Name]],LEN(Table1[[#This Row],[Employee Name]])-FIND(" ",Table1[[#This Row],[Employee Name]]))</f>
        <v>Iyer</v>
      </c>
      <c r="D2380" s="22">
        <f>Table1[[#This Row],[Basic Salary]]+Table1[[#This Row],[Bonus]]</f>
        <v>92874</v>
      </c>
      <c r="E2380" s="8">
        <v>77</v>
      </c>
      <c r="F2380" s="45">
        <v>63</v>
      </c>
      <c r="G2380" s="8" t="str" cm="1">
        <f t="array" ref="G2380">_xlfn.IFS(Table1[[#This Row],[Performance Score]]&gt;=80,"Excellent",Table1[[#This Row],[Performance Score]]&gt;=60,"Good",Table1[[#This Row],[Performance Score]]&gt;=40,"Need Improvement")</f>
        <v>Good</v>
      </c>
      <c r="H2380" s="29">
        <f>Table1[[#This Row],[Bonus]]/Table1[[#This Row],[Basic Salary]]</f>
        <v>5.9552330755014031E-2</v>
      </c>
      <c r="I2380" s="8">
        <f ca="1">DATEDIF(Table1[[#This Row],[Date of Birth]],TODAY(),"y")</f>
        <v>40</v>
      </c>
      <c r="J2380" s="33">
        <v>44483</v>
      </c>
      <c r="K2380" s="33" t="str" cm="1">
        <f t="array" aca="1" ref="K2380" ca="1">_xlfn.IFS(L2380&lt;3,"Junior",L2380&lt;=7,"Mid-Level",L2380&gt;7,"Senior")</f>
        <v>Mid-Level</v>
      </c>
      <c r="L2380" s="45">
        <f ca="1">INT(YEARFRAC(Table1[[#This Row],[Joining Date]],TODAY(),1))</f>
        <v>4</v>
      </c>
      <c r="M2380" s="25" t="str">
        <f t="shared" ca="1" si="37"/>
        <v>No</v>
      </c>
      <c r="N2380" s="25">
        <f>YEAR(Table1[[#This Row],[Joining Date]])</f>
        <v>2021</v>
      </c>
      <c r="O2380" s="45">
        <f>MONTH(Table1[[#This Row],[Joining Date]])</f>
        <v>10</v>
      </c>
      <c r="P2380" s="25">
        <f ca="1">NETWORKDAYS(Table1[[#This Row],[Joining Date]],TODAY())</f>
        <v>1228</v>
      </c>
      <c r="Q2380" s="25" t="str">
        <f>LEFT(Table1[[#This Row],[Department]],5)&amp;"-"&amp;RIGHT(Table1[[#This Row],[Employee ID]],3)</f>
        <v>Opera-893</v>
      </c>
      <c r="R2380" s="25" t="str">
        <f>LEFT(Table1[[#This Row],[Department]],3)</f>
        <v>Ope</v>
      </c>
      <c r="S2380" s="36">
        <f>_xlfn.XLOOKUP(Table1[[#This Row],[City]],Table2[City],Table2[Bonus %])</f>
        <v>7</v>
      </c>
      <c r="U2380" s="48" t="str">
        <v xml:space="preserve">Gayathri </v>
      </c>
      <c r="V2380" s="48" t="str">
        <v>Iyer</v>
      </c>
    </row>
    <row r="2381" spans="1:22" x14ac:dyDescent="0.35">
      <c r="A2381" s="9" t="s">
        <v>2686</v>
      </c>
      <c r="B2381" s="41" t="str">
        <f>LEFT(Table1[[#This Row],[Employee Name]],FIND(" ",Table1[[#This Row],[Employee Name]]))</f>
        <v xml:space="preserve">Rahul </v>
      </c>
      <c r="C2381" s="41" t="str">
        <f>RIGHT(Table1[[#This Row],[Employee Name]],LEN(Table1[[#This Row],[Employee Name]])-FIND(" ",Table1[[#This Row],[Employee Name]]))</f>
        <v>Verma</v>
      </c>
      <c r="D2381" s="23">
        <f>Table1[[#This Row],[Basic Salary]]+Table1[[#This Row],[Bonus]]</f>
        <v>92847</v>
      </c>
      <c r="E2381" s="10">
        <v>63</v>
      </c>
      <c r="F2381" s="46">
        <v>48</v>
      </c>
      <c r="G2381" s="10" t="str" cm="1">
        <f t="array" ref="G2381">_xlfn.IFS(Table1[[#This Row],[Performance Score]]&gt;=80,"Excellent",Table1[[#This Row],[Performance Score]]&gt;=60,"Good",Table1[[#This Row],[Performance Score]]&gt;=40,"Need Improvement")</f>
        <v>Need Improvement</v>
      </c>
      <c r="H2381" s="30">
        <f>Table1[[#This Row],[Bonus]]/Table1[[#This Row],[Basic Salary]]</f>
        <v>0.45084772247831861</v>
      </c>
      <c r="I2381" s="10">
        <f ca="1">DATEDIF(Table1[[#This Row],[Date of Birth]],TODAY(),"y")</f>
        <v>14</v>
      </c>
      <c r="J2381" s="34">
        <v>45245</v>
      </c>
      <c r="K2381" s="33" t="str" cm="1">
        <f t="array" aca="1" ref="K2381" ca="1">_xlfn.IFS(L2381&lt;3,"Junior",L2381&lt;=7,"Mid-Level",L2381&gt;7,"Senior")</f>
        <v>Junior</v>
      </c>
      <c r="L2381" s="46">
        <f ca="1">INT(YEARFRAC(Table1[[#This Row],[Joining Date]],TODAY(),1))</f>
        <v>2</v>
      </c>
      <c r="M2381" s="25" t="str">
        <f t="shared" ca="1" si="37"/>
        <v>No</v>
      </c>
      <c r="N2381" s="26">
        <f>YEAR(Table1[[#This Row],[Joining Date]])</f>
        <v>2023</v>
      </c>
      <c r="O2381" s="46">
        <f>MONTH(Table1[[#This Row],[Joining Date]])</f>
        <v>11</v>
      </c>
      <c r="P2381" s="26">
        <f ca="1">NETWORKDAYS(Table1[[#This Row],[Joining Date]],TODAY())</f>
        <v>684</v>
      </c>
      <c r="Q2381" s="26" t="str">
        <f>LEFT(Table1[[#This Row],[Department]],5)&amp;"-"&amp;RIGHT(Table1[[#This Row],[Employee ID]],3)</f>
        <v>Marke-630</v>
      </c>
      <c r="R2381" s="26" t="str">
        <f>LEFT(Table1[[#This Row],[Department]],3)</f>
        <v>Mar</v>
      </c>
      <c r="S2381" s="37">
        <f>_xlfn.XLOOKUP(Table1[[#This Row],[City]],Table2[City],Table2[Bonus %])</f>
        <v>8</v>
      </c>
      <c r="U2381" s="48" t="str">
        <v xml:space="preserve">Rahul </v>
      </c>
      <c r="V2381" s="48" t="str">
        <v>Verma</v>
      </c>
    </row>
    <row r="2382" spans="1:22" x14ac:dyDescent="0.35">
      <c r="A2382" s="7" t="s">
        <v>481</v>
      </c>
      <c r="B2382" s="40" t="str">
        <f>LEFT(Table1[[#This Row],[Employee Name]],FIND(" ",Table1[[#This Row],[Employee Name]]))</f>
        <v xml:space="preserve">Vikram </v>
      </c>
      <c r="C2382" s="40" t="str">
        <f>RIGHT(Table1[[#This Row],[Employee Name]],LEN(Table1[[#This Row],[Employee Name]])-FIND(" ",Table1[[#This Row],[Employee Name]]))</f>
        <v>Singh</v>
      </c>
      <c r="D2382" s="22">
        <f>Table1[[#This Row],[Basic Salary]]+Table1[[#This Row],[Bonus]]</f>
        <v>92842</v>
      </c>
      <c r="E2382" s="8">
        <v>75</v>
      </c>
      <c r="F2382" s="45">
        <v>45</v>
      </c>
      <c r="G2382" s="8" t="str" cm="1">
        <f t="array" ref="G2382">_xlfn.IFS(Table1[[#This Row],[Performance Score]]&gt;=80,"Excellent",Table1[[#This Row],[Performance Score]]&gt;=60,"Good",Table1[[#This Row],[Performance Score]]&gt;=40,"Need Improvement")</f>
        <v>Need Improvement</v>
      </c>
      <c r="H2382" s="29">
        <f>Table1[[#This Row],[Bonus]]/Table1[[#This Row],[Basic Salary]]</f>
        <v>0.24406389022886851</v>
      </c>
      <c r="I2382" s="8">
        <f ca="1">DATEDIF(Table1[[#This Row],[Date of Birth]],TODAY(),"y")</f>
        <v>17</v>
      </c>
      <c r="J2382" s="33">
        <v>44259</v>
      </c>
      <c r="K2382" s="33" t="str" cm="1">
        <f t="array" aca="1" ref="K2382" ca="1">_xlfn.IFS(L2382&lt;3,"Junior",L2382&lt;=7,"Mid-Level",L2382&gt;7,"Senior")</f>
        <v>Mid-Level</v>
      </c>
      <c r="L2382" s="45">
        <f ca="1">INT(YEARFRAC(Table1[[#This Row],[Joining Date]],TODAY(),1))</f>
        <v>5</v>
      </c>
      <c r="M2382" s="25" t="str">
        <f t="shared" ca="1" si="37"/>
        <v>No</v>
      </c>
      <c r="N2382" s="25">
        <f>YEAR(Table1[[#This Row],[Joining Date]])</f>
        <v>2021</v>
      </c>
      <c r="O2382" s="45">
        <f>MONTH(Table1[[#This Row],[Joining Date]])</f>
        <v>3</v>
      </c>
      <c r="P2382" s="25">
        <f ca="1">NETWORKDAYS(Table1[[#This Row],[Joining Date]],TODAY())</f>
        <v>1388</v>
      </c>
      <c r="Q2382" s="25" t="str">
        <f>LEFT(Table1[[#This Row],[Department]],5)&amp;"-"&amp;RIGHT(Table1[[#This Row],[Employee ID]],3)</f>
        <v>Opera-425</v>
      </c>
      <c r="R2382" s="25" t="str">
        <f>LEFT(Table1[[#This Row],[Department]],3)</f>
        <v>Ope</v>
      </c>
      <c r="S2382" s="36">
        <f>_xlfn.XLOOKUP(Table1[[#This Row],[City]],Table2[City],Table2[Bonus %])</f>
        <v>8</v>
      </c>
      <c r="U2382" s="48" t="str">
        <v xml:space="preserve">Vikram </v>
      </c>
      <c r="V2382" s="48" t="str">
        <v>Singh</v>
      </c>
    </row>
    <row r="2383" spans="1:22" x14ac:dyDescent="0.35">
      <c r="A2383" s="9" t="s">
        <v>2267</v>
      </c>
      <c r="B2383" s="41" t="str">
        <f>LEFT(Table1[[#This Row],[Employee Name]],FIND(" ",Table1[[#This Row],[Employee Name]]))</f>
        <v xml:space="preserve">Karan </v>
      </c>
      <c r="C2383" s="41" t="str">
        <f>RIGHT(Table1[[#This Row],[Employee Name]],LEN(Table1[[#This Row],[Employee Name]])-FIND(" ",Table1[[#This Row],[Employee Name]]))</f>
        <v>Malhotra</v>
      </c>
      <c r="D2383" s="23">
        <f>Table1[[#This Row],[Basic Salary]]+Table1[[#This Row],[Bonus]]</f>
        <v>92813</v>
      </c>
      <c r="E2383" s="10">
        <v>90</v>
      </c>
      <c r="F2383" s="46">
        <v>80</v>
      </c>
      <c r="G2383" s="10" t="str" cm="1">
        <f t="array" ref="G2383">_xlfn.IFS(Table1[[#This Row],[Performance Score]]&gt;=80,"Excellent",Table1[[#This Row],[Performance Score]]&gt;=60,"Good",Table1[[#This Row],[Performance Score]]&gt;=40,"Need Improvement")</f>
        <v>Excellent</v>
      </c>
      <c r="H2383" s="30">
        <f>Table1[[#This Row],[Bonus]]/Table1[[#This Row],[Basic Salary]]</f>
        <v>0.12141752452757237</v>
      </c>
      <c r="I2383" s="10">
        <f ca="1">DATEDIF(Table1[[#This Row],[Date of Birth]],TODAY(),"y")</f>
        <v>22</v>
      </c>
      <c r="J2383" s="34">
        <v>42936</v>
      </c>
      <c r="K2383" s="33" t="str" cm="1">
        <f t="array" aca="1" ref="K2383" ca="1">_xlfn.IFS(L2383&lt;3,"Junior",L2383&lt;=7,"Mid-Level",L2383&gt;7,"Senior")</f>
        <v>Senior</v>
      </c>
      <c r="L2383" s="46">
        <f ca="1">INT(YEARFRAC(Table1[[#This Row],[Joining Date]],TODAY(),1))</f>
        <v>8</v>
      </c>
      <c r="M2383" s="25" t="str">
        <f t="shared" ca="1" si="37"/>
        <v>Yes</v>
      </c>
      <c r="N2383" s="26">
        <f>YEAR(Table1[[#This Row],[Joining Date]])</f>
        <v>2017</v>
      </c>
      <c r="O2383" s="46">
        <f>MONTH(Table1[[#This Row],[Joining Date]])</f>
        <v>7</v>
      </c>
      <c r="P2383" s="26">
        <f ca="1">NETWORKDAYS(Table1[[#This Row],[Joining Date]],TODAY())</f>
        <v>2333</v>
      </c>
      <c r="Q2383" s="26" t="str">
        <f>LEFT(Table1[[#This Row],[Department]],5)&amp;"-"&amp;RIGHT(Table1[[#This Row],[Employee ID]],3)</f>
        <v>Marke-211</v>
      </c>
      <c r="R2383" s="26" t="str">
        <f>LEFT(Table1[[#This Row],[Department]],3)</f>
        <v>Mar</v>
      </c>
      <c r="S2383" s="37">
        <f>_xlfn.XLOOKUP(Table1[[#This Row],[City]],Table2[City],Table2[Bonus %])</f>
        <v>7</v>
      </c>
      <c r="U2383" s="48" t="str">
        <v xml:space="preserve">Karan </v>
      </c>
      <c r="V2383" s="48" t="str">
        <v>Malhotra</v>
      </c>
    </row>
    <row r="2384" spans="1:22" x14ac:dyDescent="0.35">
      <c r="A2384" s="7" t="s">
        <v>832</v>
      </c>
      <c r="B2384" s="40" t="str">
        <f>LEFT(Table1[[#This Row],[Employee Name]],FIND(" ",Table1[[#This Row],[Employee Name]]))</f>
        <v xml:space="preserve">Neha </v>
      </c>
      <c r="C2384" s="40" t="str">
        <f>RIGHT(Table1[[#This Row],[Employee Name]],LEN(Table1[[#This Row],[Employee Name]])-FIND(" ",Table1[[#This Row],[Employee Name]]))</f>
        <v>Kulkarni</v>
      </c>
      <c r="D2384" s="22">
        <f>Table1[[#This Row],[Basic Salary]]+Table1[[#This Row],[Bonus]]</f>
        <v>92805</v>
      </c>
      <c r="E2384" s="8">
        <v>78</v>
      </c>
      <c r="F2384" s="45">
        <v>81</v>
      </c>
      <c r="G2384" s="8" t="str" cm="1">
        <f t="array" ref="G2384">_xlfn.IFS(Table1[[#This Row],[Performance Score]]&gt;=80,"Excellent",Table1[[#This Row],[Performance Score]]&gt;=60,"Good",Table1[[#This Row],[Performance Score]]&gt;=40,"Need Improvement")</f>
        <v>Excellent</v>
      </c>
      <c r="H2384" s="29">
        <f>Table1[[#This Row],[Bonus]]/Table1[[#This Row],[Basic Salary]]</f>
        <v>0.17387014761127764</v>
      </c>
      <c r="I2384" s="8">
        <f ca="1">DATEDIF(Table1[[#This Row],[Date of Birth]],TODAY(),"y")</f>
        <v>37</v>
      </c>
      <c r="J2384" s="33">
        <v>44601</v>
      </c>
      <c r="K2384" s="33" t="str" cm="1">
        <f t="array" aca="1" ref="K2384" ca="1">_xlfn.IFS(L2384&lt;3,"Junior",L2384&lt;=7,"Mid-Level",L2384&gt;7,"Senior")</f>
        <v>Mid-Level</v>
      </c>
      <c r="L2384" s="45">
        <f ca="1">INT(YEARFRAC(Table1[[#This Row],[Joining Date]],TODAY(),1))</f>
        <v>4</v>
      </c>
      <c r="M2384" s="25" t="str">
        <f t="shared" ca="1" si="37"/>
        <v>No</v>
      </c>
      <c r="N2384" s="25">
        <f>YEAR(Table1[[#This Row],[Joining Date]])</f>
        <v>2022</v>
      </c>
      <c r="O2384" s="45">
        <f>MONTH(Table1[[#This Row],[Joining Date]])</f>
        <v>2</v>
      </c>
      <c r="P2384" s="25">
        <f ca="1">NETWORKDAYS(Table1[[#This Row],[Joining Date]],TODAY())</f>
        <v>1144</v>
      </c>
      <c r="Q2384" s="25" t="str">
        <f>LEFT(Table1[[#This Row],[Department]],5)&amp;"-"&amp;RIGHT(Table1[[#This Row],[Employee ID]],3)</f>
        <v>Sales-776</v>
      </c>
      <c r="R2384" s="25" t="str">
        <f>LEFT(Table1[[#This Row],[Department]],3)</f>
        <v>Sal</v>
      </c>
      <c r="S2384" s="36">
        <f>_xlfn.XLOOKUP(Table1[[#This Row],[City]],Table2[City],Table2[Bonus %])</f>
        <v>7</v>
      </c>
      <c r="U2384" s="48" t="str">
        <v xml:space="preserve">Neha </v>
      </c>
      <c r="V2384" s="48" t="str">
        <v>Kulkarni</v>
      </c>
    </row>
    <row r="2385" spans="1:22" x14ac:dyDescent="0.35">
      <c r="A2385" s="9" t="s">
        <v>1497</v>
      </c>
      <c r="B2385" s="41" t="str">
        <f>LEFT(Table1[[#This Row],[Employee Name]],FIND(" ",Table1[[#This Row],[Employee Name]]))</f>
        <v xml:space="preserve">Vikram </v>
      </c>
      <c r="C2385" s="41" t="str">
        <f>RIGHT(Table1[[#This Row],[Employee Name]],LEN(Table1[[#This Row],[Employee Name]])-FIND(" ",Table1[[#This Row],[Employee Name]]))</f>
        <v>Singh</v>
      </c>
      <c r="D2385" s="23">
        <f>Table1[[#This Row],[Basic Salary]]+Table1[[#This Row],[Bonus]]</f>
        <v>92790</v>
      </c>
      <c r="E2385" s="10">
        <v>69</v>
      </c>
      <c r="F2385" s="46">
        <v>98</v>
      </c>
      <c r="G2385" s="10" t="str" cm="1">
        <f t="array" ref="G2385">_xlfn.IFS(Table1[[#This Row],[Performance Score]]&gt;=80,"Excellent",Table1[[#This Row],[Performance Score]]&gt;=60,"Good",Table1[[#This Row],[Performance Score]]&gt;=40,"Need Improvement")</f>
        <v>Excellent</v>
      </c>
      <c r="H2385" s="30">
        <f>Table1[[#This Row],[Bonus]]/Table1[[#This Row],[Basic Salary]]</f>
        <v>7.0625021634032933E-2</v>
      </c>
      <c r="I2385" s="10">
        <f ca="1">DATEDIF(Table1[[#This Row],[Date of Birth]],TODAY(),"y")</f>
        <v>45</v>
      </c>
      <c r="J2385" s="34">
        <v>43363</v>
      </c>
      <c r="K2385" s="33" t="str" cm="1">
        <f t="array" aca="1" ref="K2385" ca="1">_xlfn.IFS(L2385&lt;3,"Junior",L2385&lt;=7,"Mid-Level",L2385&gt;7,"Senior")</f>
        <v>Mid-Level</v>
      </c>
      <c r="L2385" s="46">
        <f ca="1">INT(YEARFRAC(Table1[[#This Row],[Joining Date]],TODAY(),1))</f>
        <v>7</v>
      </c>
      <c r="M2385" s="25" t="str">
        <f t="shared" ca="1" si="37"/>
        <v>Yes</v>
      </c>
      <c r="N2385" s="26">
        <f>YEAR(Table1[[#This Row],[Joining Date]])</f>
        <v>2018</v>
      </c>
      <c r="O2385" s="46">
        <f>MONTH(Table1[[#This Row],[Joining Date]])</f>
        <v>9</v>
      </c>
      <c r="P2385" s="26">
        <f ca="1">NETWORKDAYS(Table1[[#This Row],[Joining Date]],TODAY())</f>
        <v>2028</v>
      </c>
      <c r="Q2385" s="26" t="str">
        <f>LEFT(Table1[[#This Row],[Department]],5)&amp;"-"&amp;RIGHT(Table1[[#This Row],[Employee ID]],3)</f>
        <v>HR-441</v>
      </c>
      <c r="R2385" s="26" t="str">
        <f>LEFT(Table1[[#This Row],[Department]],3)</f>
        <v>HR</v>
      </c>
      <c r="S2385" s="37">
        <f>_xlfn.XLOOKUP(Table1[[#This Row],[City]],Table2[City],Table2[Bonus %])</f>
        <v>8</v>
      </c>
      <c r="U2385" s="48" t="str">
        <v xml:space="preserve">Vikram </v>
      </c>
      <c r="V2385" s="48" t="str">
        <v>Singh</v>
      </c>
    </row>
    <row r="2386" spans="1:22" x14ac:dyDescent="0.35">
      <c r="A2386" s="7" t="s">
        <v>3251</v>
      </c>
      <c r="B2386" s="40" t="str">
        <f>LEFT(Table1[[#This Row],[Employee Name]],FIND(" ",Table1[[#This Row],[Employee Name]]))</f>
        <v xml:space="preserve">Tarun </v>
      </c>
      <c r="C2386" s="40" t="str">
        <f>RIGHT(Table1[[#This Row],[Employee Name]],LEN(Table1[[#This Row],[Employee Name]])-FIND(" ",Table1[[#This Row],[Employee Name]]))</f>
        <v>Verma</v>
      </c>
      <c r="D2386" s="22">
        <f>Table1[[#This Row],[Basic Salary]]+Table1[[#This Row],[Bonus]]</f>
        <v>92754</v>
      </c>
      <c r="E2386" s="8">
        <v>91</v>
      </c>
      <c r="F2386" s="45">
        <v>99</v>
      </c>
      <c r="G2386" s="8" t="str" cm="1">
        <f t="array" ref="G2386">_xlfn.IFS(Table1[[#This Row],[Performance Score]]&gt;=80,"Excellent",Table1[[#This Row],[Performance Score]]&gt;=60,"Good",Table1[[#This Row],[Performance Score]]&gt;=40,"Need Improvement")</f>
        <v>Excellent</v>
      </c>
      <c r="H2386" s="29">
        <f>Table1[[#This Row],[Bonus]]/Table1[[#This Row],[Basic Salary]]</f>
        <v>9.7953337515832337E-2</v>
      </c>
      <c r="I2386" s="8">
        <f ca="1">DATEDIF(Table1[[#This Row],[Date of Birth]],TODAY(),"y")</f>
        <v>19</v>
      </c>
      <c r="J2386" s="33">
        <v>45314</v>
      </c>
      <c r="K2386" s="33" t="str" cm="1">
        <f t="array" aca="1" ref="K2386" ca="1">_xlfn.IFS(L2386&lt;3,"Junior",L2386&lt;=7,"Mid-Level",L2386&gt;7,"Senior")</f>
        <v>Junior</v>
      </c>
      <c r="L2386" s="45">
        <f ca="1">INT(YEARFRAC(Table1[[#This Row],[Joining Date]],TODAY(),1))</f>
        <v>2</v>
      </c>
      <c r="M2386" s="25" t="str">
        <f t="shared" ca="1" si="37"/>
        <v>No</v>
      </c>
      <c r="N2386" s="25">
        <f>YEAR(Table1[[#This Row],[Joining Date]])</f>
        <v>2024</v>
      </c>
      <c r="O2386" s="45">
        <f>MONTH(Table1[[#This Row],[Joining Date]])</f>
        <v>1</v>
      </c>
      <c r="P2386" s="25">
        <f ca="1">NETWORKDAYS(Table1[[#This Row],[Joining Date]],TODAY())</f>
        <v>635</v>
      </c>
      <c r="Q2386" s="25" t="str">
        <f>LEFT(Table1[[#This Row],[Department]],5)&amp;"-"&amp;RIGHT(Table1[[#This Row],[Employee ID]],3)</f>
        <v>Finan-195</v>
      </c>
      <c r="R2386" s="25" t="str">
        <f>LEFT(Table1[[#This Row],[Department]],3)</f>
        <v>Fin</v>
      </c>
      <c r="S2386" s="36">
        <f>_xlfn.XLOOKUP(Table1[[#This Row],[City]],Table2[City],Table2[Bonus %])</f>
        <v>8</v>
      </c>
      <c r="U2386" s="48" t="str">
        <v xml:space="preserve">Tarun </v>
      </c>
      <c r="V2386" s="48" t="str">
        <v>Verma</v>
      </c>
    </row>
    <row r="2387" spans="1:22" x14ac:dyDescent="0.35">
      <c r="A2387" s="9" t="s">
        <v>332</v>
      </c>
      <c r="B2387" s="41" t="str">
        <f>LEFT(Table1[[#This Row],[Employee Name]],FIND(" ",Table1[[#This Row],[Employee Name]]))</f>
        <v xml:space="preserve">Rohan </v>
      </c>
      <c r="C2387" s="41" t="str">
        <f>RIGHT(Table1[[#This Row],[Employee Name]],LEN(Table1[[#This Row],[Employee Name]])-FIND(" ",Table1[[#This Row],[Employee Name]]))</f>
        <v>Gupta</v>
      </c>
      <c r="D2387" s="23">
        <f>Table1[[#This Row],[Basic Salary]]+Table1[[#This Row],[Bonus]]</f>
        <v>92750</v>
      </c>
      <c r="E2387" s="10">
        <v>99</v>
      </c>
      <c r="F2387" s="46">
        <v>64</v>
      </c>
      <c r="G2387" s="10" t="str" cm="1">
        <f t="array" ref="G2387">_xlfn.IFS(Table1[[#This Row],[Performance Score]]&gt;=80,"Excellent",Table1[[#This Row],[Performance Score]]&gt;=60,"Good",Table1[[#This Row],[Performance Score]]&gt;=40,"Need Improvement")</f>
        <v>Good</v>
      </c>
      <c r="H2387" s="30">
        <f>Table1[[#This Row],[Bonus]]/Table1[[#This Row],[Basic Salary]]</f>
        <v>0.20667672772689424</v>
      </c>
      <c r="I2387" s="10">
        <f ca="1">DATEDIF(Table1[[#This Row],[Date of Birth]],TODAY(),"y")</f>
        <v>46</v>
      </c>
      <c r="J2387" s="34">
        <v>43252</v>
      </c>
      <c r="K2387" s="33" t="str" cm="1">
        <f t="array" aca="1" ref="K2387" ca="1">_xlfn.IFS(L2387&lt;3,"Junior",L2387&lt;=7,"Mid-Level",L2387&gt;7,"Senior")</f>
        <v>Senior</v>
      </c>
      <c r="L2387" s="46">
        <f ca="1">INT(YEARFRAC(Table1[[#This Row],[Joining Date]],TODAY(),1))</f>
        <v>8</v>
      </c>
      <c r="M2387" s="25" t="str">
        <f t="shared" ca="1" si="37"/>
        <v>Yes</v>
      </c>
      <c r="N2387" s="26">
        <f>YEAR(Table1[[#This Row],[Joining Date]])</f>
        <v>2018</v>
      </c>
      <c r="O2387" s="46">
        <f>MONTH(Table1[[#This Row],[Joining Date]])</f>
        <v>6</v>
      </c>
      <c r="P2387" s="26">
        <f ca="1">NETWORKDAYS(Table1[[#This Row],[Joining Date]],TODAY())</f>
        <v>2107</v>
      </c>
      <c r="Q2387" s="26" t="str">
        <f>LEFT(Table1[[#This Row],[Department]],5)&amp;"-"&amp;RIGHT(Table1[[#This Row],[Employee ID]],3)</f>
        <v>HR-276</v>
      </c>
      <c r="R2387" s="26" t="str">
        <f>LEFT(Table1[[#This Row],[Department]],3)</f>
        <v>HR</v>
      </c>
      <c r="S2387" s="37">
        <f>_xlfn.XLOOKUP(Table1[[#This Row],[City]],Table2[City],Table2[Bonus %])</f>
        <v>5</v>
      </c>
      <c r="U2387" s="48" t="str">
        <v xml:space="preserve">Rohan </v>
      </c>
      <c r="V2387" s="48" t="str">
        <v>Gupta</v>
      </c>
    </row>
    <row r="2388" spans="1:22" x14ac:dyDescent="0.35">
      <c r="A2388" s="7" t="s">
        <v>263</v>
      </c>
      <c r="B2388" s="40" t="str">
        <f>LEFT(Table1[[#This Row],[Employee Name]],FIND(" ",Table1[[#This Row],[Employee Name]]))</f>
        <v xml:space="preserve">Ajay </v>
      </c>
      <c r="C2388" s="40" t="str">
        <f>RIGHT(Table1[[#This Row],[Employee Name]],LEN(Table1[[#This Row],[Employee Name]])-FIND(" ",Table1[[#This Row],[Employee Name]]))</f>
        <v>Singh</v>
      </c>
      <c r="D2388" s="22">
        <f>Table1[[#This Row],[Basic Salary]]+Table1[[#This Row],[Bonus]]</f>
        <v>92723</v>
      </c>
      <c r="E2388" s="8">
        <v>83</v>
      </c>
      <c r="F2388" s="45">
        <v>88</v>
      </c>
      <c r="G2388" s="8" t="str" cm="1">
        <f t="array" ref="G2388">_xlfn.IFS(Table1[[#This Row],[Performance Score]]&gt;=80,"Excellent",Table1[[#This Row],[Performance Score]]&gt;=60,"Good",Table1[[#This Row],[Performance Score]]&gt;=40,"Need Improvement")</f>
        <v>Excellent</v>
      </c>
      <c r="H2388" s="29">
        <f>Table1[[#This Row],[Bonus]]/Table1[[#This Row],[Basic Salary]]</f>
        <v>0.33521974540637062</v>
      </c>
      <c r="I2388" s="8">
        <f ca="1">DATEDIF(Table1[[#This Row],[Date of Birth]],TODAY(),"y")</f>
        <v>29</v>
      </c>
      <c r="J2388" s="33">
        <v>43618</v>
      </c>
      <c r="K2388" s="33" t="str" cm="1">
        <f t="array" aca="1" ref="K2388" ca="1">_xlfn.IFS(L2388&lt;3,"Junior",L2388&lt;=7,"Mid-Level",L2388&gt;7,"Senior")</f>
        <v>Mid-Level</v>
      </c>
      <c r="L2388" s="45">
        <f ca="1">INT(YEARFRAC(Table1[[#This Row],[Joining Date]],TODAY(),1))</f>
        <v>7</v>
      </c>
      <c r="M2388" s="25" t="str">
        <f t="shared" ca="1" si="37"/>
        <v>Yes</v>
      </c>
      <c r="N2388" s="25">
        <f>YEAR(Table1[[#This Row],[Joining Date]])</f>
        <v>2019</v>
      </c>
      <c r="O2388" s="45">
        <f>MONTH(Table1[[#This Row],[Joining Date]])</f>
        <v>6</v>
      </c>
      <c r="P2388" s="25">
        <f ca="1">NETWORKDAYS(Table1[[#This Row],[Joining Date]],TODAY())</f>
        <v>1846</v>
      </c>
      <c r="Q2388" s="25" t="str">
        <f>LEFT(Table1[[#This Row],[Department]],5)&amp;"-"&amp;RIGHT(Table1[[#This Row],[Employee ID]],3)</f>
        <v>Finan-207</v>
      </c>
      <c r="R2388" s="25" t="str">
        <f>LEFT(Table1[[#This Row],[Department]],3)</f>
        <v>Fin</v>
      </c>
      <c r="S2388" s="36">
        <f>_xlfn.XLOOKUP(Table1[[#This Row],[City]],Table2[City],Table2[Bonus %])</f>
        <v>7</v>
      </c>
      <c r="U2388" s="48" t="str">
        <v xml:space="preserve">Ajay </v>
      </c>
      <c r="V2388" s="48" t="str">
        <v>Singh</v>
      </c>
    </row>
    <row r="2389" spans="1:22" x14ac:dyDescent="0.35">
      <c r="A2389" s="9" t="s">
        <v>969</v>
      </c>
      <c r="B2389" s="41" t="str">
        <f>LEFT(Table1[[#This Row],[Employee Name]],FIND(" ",Table1[[#This Row],[Employee Name]]))</f>
        <v xml:space="preserve">Pooja </v>
      </c>
      <c r="C2389" s="41" t="str">
        <f>RIGHT(Table1[[#This Row],[Employee Name]],LEN(Table1[[#This Row],[Employee Name]])-FIND(" ",Table1[[#This Row],[Employee Name]]))</f>
        <v>Das</v>
      </c>
      <c r="D2389" s="23">
        <f>Table1[[#This Row],[Basic Salary]]+Table1[[#This Row],[Bonus]]</f>
        <v>92710</v>
      </c>
      <c r="E2389" s="10">
        <v>75</v>
      </c>
      <c r="F2389" s="46">
        <v>51</v>
      </c>
      <c r="G2389" s="10" t="str" cm="1">
        <f t="array" ref="G2389">_xlfn.IFS(Table1[[#This Row],[Performance Score]]&gt;=80,"Excellent",Table1[[#This Row],[Performance Score]]&gt;=60,"Good",Table1[[#This Row],[Performance Score]]&gt;=40,"Need Improvement")</f>
        <v>Need Improvement</v>
      </c>
      <c r="H2389" s="30">
        <f>Table1[[#This Row],[Bonus]]/Table1[[#This Row],[Basic Salary]]</f>
        <v>0.33318953120506184</v>
      </c>
      <c r="I2389" s="10">
        <f ca="1">DATEDIF(Table1[[#This Row],[Date of Birth]],TODAY(),"y")</f>
        <v>38</v>
      </c>
      <c r="J2389" s="34">
        <v>44949</v>
      </c>
      <c r="K2389" s="33" t="str" cm="1">
        <f t="array" aca="1" ref="K2389" ca="1">_xlfn.IFS(L2389&lt;3,"Junior",L2389&lt;=7,"Mid-Level",L2389&gt;7,"Senior")</f>
        <v>Mid-Level</v>
      </c>
      <c r="L2389" s="46">
        <f ca="1">INT(YEARFRAC(Table1[[#This Row],[Joining Date]],TODAY(),1))</f>
        <v>3</v>
      </c>
      <c r="M2389" s="25" t="str">
        <f t="shared" ca="1" si="37"/>
        <v>No</v>
      </c>
      <c r="N2389" s="26">
        <f>YEAR(Table1[[#This Row],[Joining Date]])</f>
        <v>2023</v>
      </c>
      <c r="O2389" s="46">
        <f>MONTH(Table1[[#This Row],[Joining Date]])</f>
        <v>1</v>
      </c>
      <c r="P2389" s="26">
        <f ca="1">NETWORKDAYS(Table1[[#This Row],[Joining Date]],TODAY())</f>
        <v>896</v>
      </c>
      <c r="Q2389" s="26" t="str">
        <f>LEFT(Table1[[#This Row],[Department]],5)&amp;"-"&amp;RIGHT(Table1[[#This Row],[Employee ID]],3)</f>
        <v>Finan-913</v>
      </c>
      <c r="R2389" s="26" t="str">
        <f>LEFT(Table1[[#This Row],[Department]],3)</f>
        <v>Fin</v>
      </c>
      <c r="S2389" s="37">
        <f>_xlfn.XLOOKUP(Table1[[#This Row],[City]],Table2[City],Table2[Bonus %])</f>
        <v>7</v>
      </c>
      <c r="U2389" s="48" t="str">
        <v xml:space="preserve">Pooja </v>
      </c>
      <c r="V2389" s="48" t="str">
        <v>Das</v>
      </c>
    </row>
    <row r="2390" spans="1:22" x14ac:dyDescent="0.35">
      <c r="A2390" s="7" t="s">
        <v>2005</v>
      </c>
      <c r="B2390" s="40" t="str">
        <f>LEFT(Table1[[#This Row],[Employee Name]],FIND(" ",Table1[[#This Row],[Employee Name]]))</f>
        <v xml:space="preserve">Ishita </v>
      </c>
      <c r="C2390" s="40" t="str">
        <f>RIGHT(Table1[[#This Row],[Employee Name]],LEN(Table1[[#This Row],[Employee Name]])-FIND(" ",Table1[[#This Row],[Employee Name]]))</f>
        <v>Roy</v>
      </c>
      <c r="D2390" s="22">
        <f>Table1[[#This Row],[Basic Salary]]+Table1[[#This Row],[Bonus]]</f>
        <v>92701</v>
      </c>
      <c r="E2390" s="8">
        <v>75</v>
      </c>
      <c r="F2390" s="45">
        <v>43</v>
      </c>
      <c r="G2390" s="8" t="str" cm="1">
        <f t="array" ref="G2390">_xlfn.IFS(Table1[[#This Row],[Performance Score]]&gt;=80,"Excellent",Table1[[#This Row],[Performance Score]]&gt;=60,"Good",Table1[[#This Row],[Performance Score]]&gt;=40,"Need Improvement")</f>
        <v>Need Improvement</v>
      </c>
      <c r="H2390" s="29">
        <f>Table1[[#This Row],[Bonus]]/Table1[[#This Row],[Basic Salary]]</f>
        <v>9.8743629252103823E-2</v>
      </c>
      <c r="I2390" s="8">
        <f ca="1">DATEDIF(Table1[[#This Row],[Date of Birth]],TODAY(),"y")</f>
        <v>28</v>
      </c>
      <c r="J2390" s="33">
        <v>42178</v>
      </c>
      <c r="K2390" s="33" t="str" cm="1">
        <f t="array" aca="1" ref="K2390" ca="1">_xlfn.IFS(L2390&lt;3,"Junior",L2390&lt;=7,"Mid-Level",L2390&gt;7,"Senior")</f>
        <v>Senior</v>
      </c>
      <c r="L2390" s="45">
        <f ca="1">INT(YEARFRAC(Table1[[#This Row],[Joining Date]],TODAY(),1))</f>
        <v>11</v>
      </c>
      <c r="M2390" s="25" t="str">
        <f t="shared" ca="1" si="37"/>
        <v>Yes</v>
      </c>
      <c r="N2390" s="25">
        <f>YEAR(Table1[[#This Row],[Joining Date]])</f>
        <v>2015</v>
      </c>
      <c r="O2390" s="45">
        <f>MONTH(Table1[[#This Row],[Joining Date]])</f>
        <v>6</v>
      </c>
      <c r="P2390" s="25">
        <f ca="1">NETWORKDAYS(Table1[[#This Row],[Joining Date]],TODAY())</f>
        <v>2875</v>
      </c>
      <c r="Q2390" s="25" t="str">
        <f>LEFT(Table1[[#This Row],[Department]],5)&amp;"-"&amp;RIGHT(Table1[[#This Row],[Employee ID]],3)</f>
        <v>Finan-949</v>
      </c>
      <c r="R2390" s="25" t="str">
        <f>LEFT(Table1[[#This Row],[Department]],3)</f>
        <v>Fin</v>
      </c>
      <c r="S2390" s="36">
        <f>_xlfn.XLOOKUP(Table1[[#This Row],[City]],Table2[City],Table2[Bonus %])</f>
        <v>8</v>
      </c>
      <c r="U2390" s="48" t="str">
        <v xml:space="preserve">Ishita </v>
      </c>
      <c r="V2390" s="48" t="str">
        <v>Roy</v>
      </c>
    </row>
    <row r="2391" spans="1:22" x14ac:dyDescent="0.35">
      <c r="A2391" s="9" t="s">
        <v>2265</v>
      </c>
      <c r="B2391" s="41" t="str">
        <f>LEFT(Table1[[#This Row],[Employee Name]],FIND(" ",Table1[[#This Row],[Employee Name]]))</f>
        <v xml:space="preserve">Pooja </v>
      </c>
      <c r="C2391" s="41" t="str">
        <f>RIGHT(Table1[[#This Row],[Employee Name]],LEN(Table1[[#This Row],[Employee Name]])-FIND(" ",Table1[[#This Row],[Employee Name]]))</f>
        <v>Das</v>
      </c>
      <c r="D2391" s="23">
        <f>Table1[[#This Row],[Basic Salary]]+Table1[[#This Row],[Bonus]]</f>
        <v>92694</v>
      </c>
      <c r="E2391" s="10">
        <v>94</v>
      </c>
      <c r="F2391" s="46">
        <v>69</v>
      </c>
      <c r="G2391" s="10" t="str" cm="1">
        <f t="array" ref="G2391">_xlfn.IFS(Table1[[#This Row],[Performance Score]]&gt;=80,"Excellent",Table1[[#This Row],[Performance Score]]&gt;=60,"Good",Table1[[#This Row],[Performance Score]]&gt;=40,"Need Improvement")</f>
        <v>Good</v>
      </c>
      <c r="H2391" s="30">
        <f>Table1[[#This Row],[Bonus]]/Table1[[#This Row],[Basic Salary]]</f>
        <v>0.17024580540090142</v>
      </c>
      <c r="I2391" s="10">
        <f ca="1">DATEDIF(Table1[[#This Row],[Date of Birth]],TODAY(),"y")</f>
        <v>14</v>
      </c>
      <c r="J2391" s="34">
        <v>43804</v>
      </c>
      <c r="K2391" s="33" t="str" cm="1">
        <f t="array" aca="1" ref="K2391" ca="1">_xlfn.IFS(L2391&lt;3,"Junior",L2391&lt;=7,"Mid-Level",L2391&gt;7,"Senior")</f>
        <v>Mid-Level</v>
      </c>
      <c r="L2391" s="46">
        <f ca="1">INT(YEARFRAC(Table1[[#This Row],[Joining Date]],TODAY(),1))</f>
        <v>6</v>
      </c>
      <c r="M2391" s="25" t="str">
        <f t="shared" ca="1" si="37"/>
        <v>Yes</v>
      </c>
      <c r="N2391" s="26">
        <f>YEAR(Table1[[#This Row],[Joining Date]])</f>
        <v>2019</v>
      </c>
      <c r="O2391" s="46">
        <f>MONTH(Table1[[#This Row],[Joining Date]])</f>
        <v>12</v>
      </c>
      <c r="P2391" s="26">
        <f ca="1">NETWORKDAYS(Table1[[#This Row],[Joining Date]],TODAY())</f>
        <v>1713</v>
      </c>
      <c r="Q2391" s="26" t="str">
        <f>LEFT(Table1[[#This Row],[Department]],5)&amp;"-"&amp;RIGHT(Table1[[#This Row],[Employee ID]],3)</f>
        <v>Sales-209</v>
      </c>
      <c r="R2391" s="26" t="str">
        <f>LEFT(Table1[[#This Row],[Department]],3)</f>
        <v>Sal</v>
      </c>
      <c r="S2391" s="37">
        <f>_xlfn.XLOOKUP(Table1[[#This Row],[City]],Table2[City],Table2[Bonus %])</f>
        <v>6</v>
      </c>
      <c r="U2391" s="48" t="str">
        <v xml:space="preserve">Pooja </v>
      </c>
      <c r="V2391" s="48" t="str">
        <v>Das</v>
      </c>
    </row>
    <row r="2392" spans="1:22" x14ac:dyDescent="0.35">
      <c r="A2392" s="7" t="s">
        <v>411</v>
      </c>
      <c r="B2392" s="40" t="str">
        <f>LEFT(Table1[[#This Row],[Employee Name]],FIND(" ",Table1[[#This Row],[Employee Name]]))</f>
        <v xml:space="preserve">Priya </v>
      </c>
      <c r="C2392" s="40" t="str">
        <f>RIGHT(Table1[[#This Row],[Employee Name]],LEN(Table1[[#This Row],[Employee Name]])-FIND(" ",Table1[[#This Row],[Employee Name]]))</f>
        <v>Reddy</v>
      </c>
      <c r="D2392" s="22">
        <f>Table1[[#This Row],[Basic Salary]]+Table1[[#This Row],[Bonus]]</f>
        <v>92672</v>
      </c>
      <c r="E2392" s="8">
        <v>81</v>
      </c>
      <c r="F2392" s="45">
        <v>98</v>
      </c>
      <c r="G2392" s="8" t="str" cm="1">
        <f t="array" ref="G2392">_xlfn.IFS(Table1[[#This Row],[Performance Score]]&gt;=80,"Excellent",Table1[[#This Row],[Performance Score]]&gt;=60,"Good",Table1[[#This Row],[Performance Score]]&gt;=40,"Need Improvement")</f>
        <v>Excellent</v>
      </c>
      <c r="H2392" s="29">
        <f>Table1[[#This Row],[Bonus]]/Table1[[#This Row],[Basic Salary]]</f>
        <v>5.7296063890473474E-2</v>
      </c>
      <c r="I2392" s="8">
        <f ca="1">DATEDIF(Table1[[#This Row],[Date of Birth]],TODAY(),"y")</f>
        <v>22</v>
      </c>
      <c r="J2392" s="33">
        <v>42086</v>
      </c>
      <c r="K2392" s="33" t="str" cm="1">
        <f t="array" aca="1" ref="K2392" ca="1">_xlfn.IFS(L2392&lt;3,"Junior",L2392&lt;=7,"Mid-Level",L2392&gt;7,"Senior")</f>
        <v>Senior</v>
      </c>
      <c r="L2392" s="45">
        <f ca="1">INT(YEARFRAC(Table1[[#This Row],[Joining Date]],TODAY(),1))</f>
        <v>11</v>
      </c>
      <c r="M2392" s="25" t="str">
        <f t="shared" ca="1" si="37"/>
        <v>Yes</v>
      </c>
      <c r="N2392" s="25">
        <f>YEAR(Table1[[#This Row],[Joining Date]])</f>
        <v>2015</v>
      </c>
      <c r="O2392" s="45">
        <f>MONTH(Table1[[#This Row],[Joining Date]])</f>
        <v>3</v>
      </c>
      <c r="P2392" s="25">
        <f ca="1">NETWORKDAYS(Table1[[#This Row],[Joining Date]],TODAY())</f>
        <v>2941</v>
      </c>
      <c r="Q2392" s="25" t="str">
        <f>LEFT(Table1[[#This Row],[Department]],5)&amp;"-"&amp;RIGHT(Table1[[#This Row],[Employee ID]],3)</f>
        <v>Opera-355</v>
      </c>
      <c r="R2392" s="25" t="str">
        <f>LEFT(Table1[[#This Row],[Department]],3)</f>
        <v>Ope</v>
      </c>
      <c r="S2392" s="36">
        <f>_xlfn.XLOOKUP(Table1[[#This Row],[City]],Table2[City],Table2[Bonus %])</f>
        <v>4</v>
      </c>
      <c r="U2392" s="48" t="str">
        <v xml:space="preserve">Priya </v>
      </c>
      <c r="V2392" s="48" t="str">
        <v>Reddy</v>
      </c>
    </row>
    <row r="2393" spans="1:22" x14ac:dyDescent="0.35">
      <c r="A2393" s="9" t="s">
        <v>3634</v>
      </c>
      <c r="B2393" s="41" t="str">
        <f>LEFT(Table1[[#This Row],[Employee Name]],FIND(" ",Table1[[#This Row],[Employee Name]]))</f>
        <v xml:space="preserve">Aditya </v>
      </c>
      <c r="C2393" s="41" t="str">
        <f>RIGHT(Table1[[#This Row],[Employee Name]],LEN(Table1[[#This Row],[Employee Name]])-FIND(" ",Table1[[#This Row],[Employee Name]]))</f>
        <v>Kapoor</v>
      </c>
      <c r="D2393" s="23">
        <f>Table1[[#This Row],[Basic Salary]]+Table1[[#This Row],[Bonus]]</f>
        <v>92668</v>
      </c>
      <c r="E2393" s="10">
        <v>93</v>
      </c>
      <c r="F2393" s="46">
        <v>90</v>
      </c>
      <c r="G2393" s="10" t="str" cm="1">
        <f t="array" ref="G2393">_xlfn.IFS(Table1[[#This Row],[Performance Score]]&gt;=80,"Excellent",Table1[[#This Row],[Performance Score]]&gt;=60,"Good",Table1[[#This Row],[Performance Score]]&gt;=40,"Need Improvement")</f>
        <v>Excellent</v>
      </c>
      <c r="H2393" s="30">
        <f>Table1[[#This Row],[Bonus]]/Table1[[#This Row],[Basic Salary]]</f>
        <v>7.2062379250107014E-2</v>
      </c>
      <c r="I2393" s="10">
        <f ca="1">DATEDIF(Table1[[#This Row],[Date of Birth]],TODAY(),"y")</f>
        <v>22</v>
      </c>
      <c r="J2393" s="34">
        <v>42270</v>
      </c>
      <c r="K2393" s="33" t="str" cm="1">
        <f t="array" aca="1" ref="K2393" ca="1">_xlfn.IFS(L2393&lt;3,"Junior",L2393&lt;=7,"Mid-Level",L2393&gt;7,"Senior")</f>
        <v>Senior</v>
      </c>
      <c r="L2393" s="46">
        <f ca="1">INT(YEARFRAC(Table1[[#This Row],[Joining Date]],TODAY(),1))</f>
        <v>10</v>
      </c>
      <c r="M2393" s="25" t="str">
        <f t="shared" ca="1" si="37"/>
        <v>Yes</v>
      </c>
      <c r="N2393" s="26">
        <f>YEAR(Table1[[#This Row],[Joining Date]])</f>
        <v>2015</v>
      </c>
      <c r="O2393" s="46">
        <f>MONTH(Table1[[#This Row],[Joining Date]])</f>
        <v>9</v>
      </c>
      <c r="P2393" s="26">
        <f ca="1">NETWORKDAYS(Table1[[#This Row],[Joining Date]],TODAY())</f>
        <v>2809</v>
      </c>
      <c r="Q2393" s="26" t="str">
        <f>LEFT(Table1[[#This Row],[Department]],5)&amp;"-"&amp;RIGHT(Table1[[#This Row],[Employee ID]],3)</f>
        <v>Marke-578</v>
      </c>
      <c r="R2393" s="26" t="str">
        <f>LEFT(Table1[[#This Row],[Department]],3)</f>
        <v>Mar</v>
      </c>
      <c r="S2393" s="37">
        <f>_xlfn.XLOOKUP(Table1[[#This Row],[City]],Table2[City],Table2[Bonus %])</f>
        <v>4</v>
      </c>
      <c r="U2393" s="48" t="str">
        <v xml:space="preserve">Aditya </v>
      </c>
      <c r="V2393" s="48" t="str">
        <v>Kapoor</v>
      </c>
    </row>
    <row r="2394" spans="1:22" x14ac:dyDescent="0.35">
      <c r="A2394" s="7" t="s">
        <v>3915</v>
      </c>
      <c r="B2394" s="40" t="str">
        <f>LEFT(Table1[[#This Row],[Employee Name]],FIND(" ",Table1[[#This Row],[Employee Name]]))</f>
        <v xml:space="preserve">Sneha </v>
      </c>
      <c r="C2394" s="40" t="str">
        <f>RIGHT(Table1[[#This Row],[Employee Name]],LEN(Table1[[#This Row],[Employee Name]])-FIND(" ",Table1[[#This Row],[Employee Name]]))</f>
        <v>Iyer</v>
      </c>
      <c r="D2394" s="22">
        <f>Table1[[#This Row],[Basic Salary]]+Table1[[#This Row],[Bonus]]</f>
        <v>92614</v>
      </c>
      <c r="E2394" s="8">
        <v>87</v>
      </c>
      <c r="F2394" s="45">
        <v>41</v>
      </c>
      <c r="G2394" s="8" t="str" cm="1">
        <f t="array" ref="G2394">_xlfn.IFS(Table1[[#This Row],[Performance Score]]&gt;=80,"Excellent",Table1[[#This Row],[Performance Score]]&gt;=60,"Good",Table1[[#This Row],[Performance Score]]&gt;=40,"Need Improvement")</f>
        <v>Need Improvement</v>
      </c>
      <c r="H2394" s="29">
        <f>Table1[[#This Row],[Bonus]]/Table1[[#This Row],[Basic Salary]]</f>
        <v>0.1936332001546591</v>
      </c>
      <c r="I2394" s="8">
        <f ca="1">DATEDIF(Table1[[#This Row],[Date of Birth]],TODAY(),"y")</f>
        <v>19</v>
      </c>
      <c r="J2394" s="33">
        <v>44692</v>
      </c>
      <c r="K2394" s="33" t="str" cm="1">
        <f t="array" aca="1" ref="K2394" ca="1">_xlfn.IFS(L2394&lt;3,"Junior",L2394&lt;=7,"Mid-Level",L2394&gt;7,"Senior")</f>
        <v>Mid-Level</v>
      </c>
      <c r="L2394" s="45">
        <f ca="1">INT(YEARFRAC(Table1[[#This Row],[Joining Date]],TODAY(),1))</f>
        <v>4</v>
      </c>
      <c r="M2394" s="25" t="str">
        <f t="shared" ca="1" si="37"/>
        <v>No</v>
      </c>
      <c r="N2394" s="25">
        <f>YEAR(Table1[[#This Row],[Joining Date]])</f>
        <v>2022</v>
      </c>
      <c r="O2394" s="45">
        <f>MONTH(Table1[[#This Row],[Joining Date]])</f>
        <v>5</v>
      </c>
      <c r="P2394" s="25">
        <f ca="1">NETWORKDAYS(Table1[[#This Row],[Joining Date]],TODAY())</f>
        <v>1079</v>
      </c>
      <c r="Q2394" s="25" t="str">
        <f>LEFT(Table1[[#This Row],[Department]],5)&amp;"-"&amp;RIGHT(Table1[[#This Row],[Employee ID]],3)</f>
        <v>IT-859</v>
      </c>
      <c r="R2394" s="25" t="str">
        <f>LEFT(Table1[[#This Row],[Department]],3)</f>
        <v>IT</v>
      </c>
      <c r="S2394" s="36">
        <f>_xlfn.XLOOKUP(Table1[[#This Row],[City]],Table2[City],Table2[Bonus %])</f>
        <v>8</v>
      </c>
      <c r="U2394" s="48" t="str">
        <v xml:space="preserve">Sneha </v>
      </c>
      <c r="V2394" s="48" t="str">
        <v>Iyer</v>
      </c>
    </row>
    <row r="2395" spans="1:22" x14ac:dyDescent="0.35">
      <c r="A2395" s="9" t="s">
        <v>3996</v>
      </c>
      <c r="B2395" s="41" t="str">
        <f>LEFT(Table1[[#This Row],[Employee Name]],FIND(" ",Table1[[#This Row],[Employee Name]]))</f>
        <v xml:space="preserve">Rohan </v>
      </c>
      <c r="C2395" s="41" t="str">
        <f>RIGHT(Table1[[#This Row],[Employee Name]],LEN(Table1[[#This Row],[Employee Name]])-FIND(" ",Table1[[#This Row],[Employee Name]]))</f>
        <v>Gupta</v>
      </c>
      <c r="D2395" s="23">
        <f>Table1[[#This Row],[Basic Salary]]+Table1[[#This Row],[Bonus]]</f>
        <v>92581</v>
      </c>
      <c r="E2395" s="10">
        <v>91</v>
      </c>
      <c r="F2395" s="46">
        <v>56</v>
      </c>
      <c r="G2395" s="10" t="str" cm="1">
        <f t="array" ref="G2395">_xlfn.IFS(Table1[[#This Row],[Performance Score]]&gt;=80,"Excellent",Table1[[#This Row],[Performance Score]]&gt;=60,"Good",Table1[[#This Row],[Performance Score]]&gt;=40,"Need Improvement")</f>
        <v>Need Improvement</v>
      </c>
      <c r="H2395" s="30">
        <f>Table1[[#This Row],[Bonus]]/Table1[[#This Row],[Basic Salary]]</f>
        <v>0.40670677971252317</v>
      </c>
      <c r="I2395" s="10">
        <f ca="1">DATEDIF(Table1[[#This Row],[Date of Birth]],TODAY(),"y")</f>
        <v>17</v>
      </c>
      <c r="J2395" s="34">
        <v>42773</v>
      </c>
      <c r="K2395" s="33" t="str" cm="1">
        <f t="array" aca="1" ref="K2395" ca="1">_xlfn.IFS(L2395&lt;3,"Junior",L2395&lt;=7,"Mid-Level",L2395&gt;7,"Senior")</f>
        <v>Senior</v>
      </c>
      <c r="L2395" s="46">
        <f ca="1">INT(YEARFRAC(Table1[[#This Row],[Joining Date]],TODAY(),1))</f>
        <v>9</v>
      </c>
      <c r="M2395" s="25" t="str">
        <f t="shared" ca="1" si="37"/>
        <v>Yes</v>
      </c>
      <c r="N2395" s="26">
        <f>YEAR(Table1[[#This Row],[Joining Date]])</f>
        <v>2017</v>
      </c>
      <c r="O2395" s="46">
        <f>MONTH(Table1[[#This Row],[Joining Date]])</f>
        <v>2</v>
      </c>
      <c r="P2395" s="26">
        <f ca="1">NETWORKDAYS(Table1[[#This Row],[Joining Date]],TODAY())</f>
        <v>2450</v>
      </c>
      <c r="Q2395" s="26" t="str">
        <f>LEFT(Table1[[#This Row],[Department]],5)&amp;"-"&amp;RIGHT(Table1[[#This Row],[Employee ID]],3)</f>
        <v>HR-940</v>
      </c>
      <c r="R2395" s="26" t="str">
        <f>LEFT(Table1[[#This Row],[Department]],3)</f>
        <v>HR</v>
      </c>
      <c r="S2395" s="37">
        <f>_xlfn.XLOOKUP(Table1[[#This Row],[City]],Table2[City],Table2[Bonus %])</f>
        <v>7</v>
      </c>
      <c r="U2395" s="48" t="str">
        <v xml:space="preserve">Rohan </v>
      </c>
      <c r="V2395" s="48" t="str">
        <v>Gupta</v>
      </c>
    </row>
    <row r="2396" spans="1:22" x14ac:dyDescent="0.35">
      <c r="A2396" s="7" t="s">
        <v>1232</v>
      </c>
      <c r="B2396" s="40" t="str">
        <f>LEFT(Table1[[#This Row],[Employee Name]],FIND(" ",Table1[[#This Row],[Employee Name]]))</f>
        <v xml:space="preserve">Sneha </v>
      </c>
      <c r="C2396" s="40" t="str">
        <f>RIGHT(Table1[[#This Row],[Employee Name]],LEN(Table1[[#This Row],[Employee Name]])-FIND(" ",Table1[[#This Row],[Employee Name]]))</f>
        <v>Iyer</v>
      </c>
      <c r="D2396" s="22">
        <f>Table1[[#This Row],[Basic Salary]]+Table1[[#This Row],[Bonus]]</f>
        <v>92561</v>
      </c>
      <c r="E2396" s="8">
        <v>75</v>
      </c>
      <c r="F2396" s="45">
        <v>50</v>
      </c>
      <c r="G2396" s="8" t="str" cm="1">
        <f t="array" ref="G2396">_xlfn.IFS(Table1[[#This Row],[Performance Score]]&gt;=80,"Excellent",Table1[[#This Row],[Performance Score]]&gt;=60,"Good",Table1[[#This Row],[Performance Score]]&gt;=40,"Need Improvement")</f>
        <v>Need Improvement</v>
      </c>
      <c r="H2396" s="29">
        <f>Table1[[#This Row],[Bonus]]/Table1[[#This Row],[Basic Salary]]</f>
        <v>0.42359925560220857</v>
      </c>
      <c r="I2396" s="8">
        <f ca="1">DATEDIF(Table1[[#This Row],[Date of Birth]],TODAY(),"y")</f>
        <v>25</v>
      </c>
      <c r="J2396" s="33">
        <v>44553</v>
      </c>
      <c r="K2396" s="33" t="str" cm="1">
        <f t="array" aca="1" ref="K2396" ca="1">_xlfn.IFS(L2396&lt;3,"Junior",L2396&lt;=7,"Mid-Level",L2396&gt;7,"Senior")</f>
        <v>Mid-Level</v>
      </c>
      <c r="L2396" s="45">
        <f ca="1">INT(YEARFRAC(Table1[[#This Row],[Joining Date]],TODAY(),1))</f>
        <v>4</v>
      </c>
      <c r="M2396" s="25" t="str">
        <f t="shared" ca="1" si="37"/>
        <v>No</v>
      </c>
      <c r="N2396" s="25">
        <f>YEAR(Table1[[#This Row],[Joining Date]])</f>
        <v>2021</v>
      </c>
      <c r="O2396" s="45">
        <f>MONTH(Table1[[#This Row],[Joining Date]])</f>
        <v>12</v>
      </c>
      <c r="P2396" s="25">
        <f ca="1">NETWORKDAYS(Table1[[#This Row],[Joining Date]],TODAY())</f>
        <v>1178</v>
      </c>
      <c r="Q2396" s="25" t="str">
        <f>LEFT(Table1[[#This Row],[Department]],5)&amp;"-"&amp;RIGHT(Table1[[#This Row],[Employee ID]],3)</f>
        <v>Opera-176</v>
      </c>
      <c r="R2396" s="25" t="str">
        <f>LEFT(Table1[[#This Row],[Department]],3)</f>
        <v>Ope</v>
      </c>
      <c r="S2396" s="36">
        <f>_xlfn.XLOOKUP(Table1[[#This Row],[City]],Table2[City],Table2[Bonus %])</f>
        <v>6</v>
      </c>
      <c r="U2396" s="48" t="str">
        <v xml:space="preserve">Sneha </v>
      </c>
      <c r="V2396" s="48" t="str">
        <v>Iyer</v>
      </c>
    </row>
    <row r="2397" spans="1:22" x14ac:dyDescent="0.35">
      <c r="A2397" s="9" t="s">
        <v>435</v>
      </c>
      <c r="B2397" s="41" t="str">
        <f>LEFT(Table1[[#This Row],[Employee Name]],FIND(" ",Table1[[#This Row],[Employee Name]]))</f>
        <v xml:space="preserve">Sneha </v>
      </c>
      <c r="C2397" s="41" t="str">
        <f>RIGHT(Table1[[#This Row],[Employee Name]],LEN(Table1[[#This Row],[Employee Name]])-FIND(" ",Table1[[#This Row],[Employee Name]]))</f>
        <v>Iyer</v>
      </c>
      <c r="D2397" s="23">
        <f>Table1[[#This Row],[Basic Salary]]+Table1[[#This Row],[Bonus]]</f>
        <v>92511</v>
      </c>
      <c r="E2397" s="10">
        <v>84</v>
      </c>
      <c r="F2397" s="46">
        <v>81</v>
      </c>
      <c r="G2397" s="10" t="str" cm="1">
        <f t="array" ref="G2397">_xlfn.IFS(Table1[[#This Row],[Performance Score]]&gt;=80,"Excellent",Table1[[#This Row],[Performance Score]]&gt;=60,"Good",Table1[[#This Row],[Performance Score]]&gt;=40,"Need Improvement")</f>
        <v>Excellent</v>
      </c>
      <c r="H2397" s="30">
        <f>Table1[[#This Row],[Bonus]]/Table1[[#This Row],[Basic Salary]]</f>
        <v>0.17316374150350006</v>
      </c>
      <c r="I2397" s="10">
        <f ca="1">DATEDIF(Table1[[#This Row],[Date of Birth]],TODAY(),"y")</f>
        <v>31</v>
      </c>
      <c r="J2397" s="34">
        <v>45610</v>
      </c>
      <c r="K2397" s="33" t="str" cm="1">
        <f t="array" aca="1" ref="K2397" ca="1">_xlfn.IFS(L2397&lt;3,"Junior",L2397&lt;=7,"Mid-Level",L2397&gt;7,"Senior")</f>
        <v>Junior</v>
      </c>
      <c r="L2397" s="46">
        <f ca="1">INT(YEARFRAC(Table1[[#This Row],[Joining Date]],TODAY(),1))</f>
        <v>1</v>
      </c>
      <c r="M2397" s="25" t="str">
        <f t="shared" ca="1" si="37"/>
        <v>No</v>
      </c>
      <c r="N2397" s="26">
        <f>YEAR(Table1[[#This Row],[Joining Date]])</f>
        <v>2024</v>
      </c>
      <c r="O2397" s="46">
        <f>MONTH(Table1[[#This Row],[Joining Date]])</f>
        <v>11</v>
      </c>
      <c r="P2397" s="26">
        <f ca="1">NETWORKDAYS(Table1[[#This Row],[Joining Date]],TODAY())</f>
        <v>423</v>
      </c>
      <c r="Q2397" s="26" t="str">
        <f>LEFT(Table1[[#This Row],[Department]],5)&amp;"-"&amp;RIGHT(Table1[[#This Row],[Employee ID]],3)</f>
        <v>Suppo-379</v>
      </c>
      <c r="R2397" s="26" t="str">
        <f>LEFT(Table1[[#This Row],[Department]],3)</f>
        <v>Sup</v>
      </c>
      <c r="S2397" s="37">
        <f>_xlfn.XLOOKUP(Table1[[#This Row],[City]],Table2[City],Table2[Bonus %])</f>
        <v>8</v>
      </c>
      <c r="U2397" s="48" t="str">
        <v xml:space="preserve">Sneha </v>
      </c>
      <c r="V2397" s="48" t="str">
        <v>Iyer</v>
      </c>
    </row>
    <row r="2398" spans="1:22" x14ac:dyDescent="0.35">
      <c r="A2398" s="7" t="s">
        <v>4522</v>
      </c>
      <c r="B2398" s="40" t="str">
        <f>LEFT(Table1[[#This Row],[Employee Name]],FIND(" ",Table1[[#This Row],[Employee Name]]))</f>
        <v xml:space="preserve">Aditya </v>
      </c>
      <c r="C2398" s="40" t="str">
        <f>RIGHT(Table1[[#This Row],[Employee Name]],LEN(Table1[[#This Row],[Employee Name]])-FIND(" ",Table1[[#This Row],[Employee Name]]))</f>
        <v>Kapoor</v>
      </c>
      <c r="D2398" s="22">
        <f>Table1[[#This Row],[Basic Salary]]+Table1[[#This Row],[Bonus]]</f>
        <v>92490</v>
      </c>
      <c r="E2398" s="8">
        <v>97</v>
      </c>
      <c r="F2398" s="45">
        <v>68</v>
      </c>
      <c r="G2398" s="8" t="str" cm="1">
        <f t="array" ref="G2398">_xlfn.IFS(Table1[[#This Row],[Performance Score]]&gt;=80,"Excellent",Table1[[#This Row],[Performance Score]]&gt;=60,"Good",Table1[[#This Row],[Performance Score]]&gt;=40,"Need Improvement")</f>
        <v>Good</v>
      </c>
      <c r="H2398" s="29">
        <f>Table1[[#This Row],[Bonus]]/Table1[[#This Row],[Basic Salary]]</f>
        <v>0.43924186545912891</v>
      </c>
      <c r="I2398" s="8">
        <f ca="1">DATEDIF(Table1[[#This Row],[Date of Birth]],TODAY(),"y")</f>
        <v>46</v>
      </c>
      <c r="J2398" s="33">
        <v>42290</v>
      </c>
      <c r="K2398" s="33" t="str" cm="1">
        <f t="array" aca="1" ref="K2398" ca="1">_xlfn.IFS(L2398&lt;3,"Junior",L2398&lt;=7,"Mid-Level",L2398&gt;7,"Senior")</f>
        <v>Senior</v>
      </c>
      <c r="L2398" s="45">
        <f ca="1">INT(YEARFRAC(Table1[[#This Row],[Joining Date]],TODAY(),1))</f>
        <v>10</v>
      </c>
      <c r="M2398" s="25" t="str">
        <f t="shared" ca="1" si="37"/>
        <v>Yes</v>
      </c>
      <c r="N2398" s="25">
        <f>YEAR(Table1[[#This Row],[Joining Date]])</f>
        <v>2015</v>
      </c>
      <c r="O2398" s="45">
        <f>MONTH(Table1[[#This Row],[Joining Date]])</f>
        <v>10</v>
      </c>
      <c r="P2398" s="25">
        <f ca="1">NETWORKDAYS(Table1[[#This Row],[Joining Date]],TODAY())</f>
        <v>2795</v>
      </c>
      <c r="Q2398" s="25" t="str">
        <f>LEFT(Table1[[#This Row],[Department]],5)&amp;"-"&amp;RIGHT(Table1[[#This Row],[Employee ID]],3)</f>
        <v>Finan-466</v>
      </c>
      <c r="R2398" s="25" t="str">
        <f>LEFT(Table1[[#This Row],[Department]],3)</f>
        <v>Fin</v>
      </c>
      <c r="S2398" s="36">
        <f>_xlfn.XLOOKUP(Table1[[#This Row],[City]],Table2[City],Table2[Bonus %])</f>
        <v>4</v>
      </c>
      <c r="U2398" s="48" t="str">
        <v xml:space="preserve">Aditya </v>
      </c>
      <c r="V2398" s="48" t="str">
        <v>Kapoor</v>
      </c>
    </row>
    <row r="2399" spans="1:22" x14ac:dyDescent="0.35">
      <c r="A2399" s="9" t="s">
        <v>1765</v>
      </c>
      <c r="B2399" s="41" t="str">
        <f>LEFT(Table1[[#This Row],[Employee Name]],FIND(" ",Table1[[#This Row],[Employee Name]]))</f>
        <v xml:space="preserve">Swathi </v>
      </c>
      <c r="C2399" s="41" t="str">
        <f>RIGHT(Table1[[#This Row],[Employee Name]],LEN(Table1[[#This Row],[Employee Name]])-FIND(" ",Table1[[#This Row],[Employee Name]]))</f>
        <v>Ramesh</v>
      </c>
      <c r="D2399" s="23">
        <f>Table1[[#This Row],[Basic Salary]]+Table1[[#This Row],[Bonus]]</f>
        <v>92488</v>
      </c>
      <c r="E2399" s="10">
        <v>79</v>
      </c>
      <c r="F2399" s="46">
        <v>82</v>
      </c>
      <c r="G2399" s="10" t="str" cm="1">
        <f t="array" ref="G2399">_xlfn.IFS(Table1[[#This Row],[Performance Score]]&gt;=80,"Excellent",Table1[[#This Row],[Performance Score]]&gt;=60,"Good",Table1[[#This Row],[Performance Score]]&gt;=40,"Need Improvement")</f>
        <v>Excellent</v>
      </c>
      <c r="H2399" s="30">
        <f>Table1[[#This Row],[Bonus]]/Table1[[#This Row],[Basic Salary]]</f>
        <v>0.15922992078612253</v>
      </c>
      <c r="I2399" s="10">
        <f ca="1">DATEDIF(Table1[[#This Row],[Date of Birth]],TODAY(),"y")</f>
        <v>28</v>
      </c>
      <c r="J2399" s="34">
        <v>44895</v>
      </c>
      <c r="K2399" s="33" t="str" cm="1">
        <f t="array" aca="1" ref="K2399" ca="1">_xlfn.IFS(L2399&lt;3,"Junior",L2399&lt;=7,"Mid-Level",L2399&gt;7,"Senior")</f>
        <v>Mid-Level</v>
      </c>
      <c r="L2399" s="46">
        <f ca="1">INT(YEARFRAC(Table1[[#This Row],[Joining Date]],TODAY(),1))</f>
        <v>3</v>
      </c>
      <c r="M2399" s="25" t="str">
        <f t="shared" ca="1" si="37"/>
        <v>No</v>
      </c>
      <c r="N2399" s="26">
        <f>YEAR(Table1[[#This Row],[Joining Date]])</f>
        <v>2022</v>
      </c>
      <c r="O2399" s="46">
        <f>MONTH(Table1[[#This Row],[Joining Date]])</f>
        <v>11</v>
      </c>
      <c r="P2399" s="26">
        <f ca="1">NETWORKDAYS(Table1[[#This Row],[Joining Date]],TODAY())</f>
        <v>934</v>
      </c>
      <c r="Q2399" s="26" t="str">
        <f>LEFT(Table1[[#This Row],[Department]],5)&amp;"-"&amp;RIGHT(Table1[[#This Row],[Employee ID]],3)</f>
        <v>Sales-709</v>
      </c>
      <c r="R2399" s="26" t="str">
        <f>LEFT(Table1[[#This Row],[Department]],3)</f>
        <v>Sal</v>
      </c>
      <c r="S2399" s="37">
        <f>_xlfn.XLOOKUP(Table1[[#This Row],[City]],Table2[City],Table2[Bonus %])</f>
        <v>6</v>
      </c>
      <c r="U2399" s="48" t="str">
        <v xml:space="preserve">Swathi </v>
      </c>
      <c r="V2399" s="48" t="str">
        <v>Ramesh</v>
      </c>
    </row>
    <row r="2400" spans="1:22" x14ac:dyDescent="0.35">
      <c r="A2400" s="7" t="s">
        <v>3296</v>
      </c>
      <c r="B2400" s="40" t="str">
        <f>LEFT(Table1[[#This Row],[Employee Name]],FIND(" ",Table1[[#This Row],[Employee Name]]))</f>
        <v xml:space="preserve">Kavya </v>
      </c>
      <c r="C2400" s="40" t="str">
        <f>RIGHT(Table1[[#This Row],[Employee Name]],LEN(Table1[[#This Row],[Employee Name]])-FIND(" ",Table1[[#This Row],[Employee Name]]))</f>
        <v>Nair</v>
      </c>
      <c r="D2400" s="22">
        <f>Table1[[#This Row],[Basic Salary]]+Table1[[#This Row],[Bonus]]</f>
        <v>92482</v>
      </c>
      <c r="E2400" s="8">
        <v>67</v>
      </c>
      <c r="F2400" s="45">
        <v>90</v>
      </c>
      <c r="G2400" s="8" t="str" cm="1">
        <f t="array" ref="G2400">_xlfn.IFS(Table1[[#This Row],[Performance Score]]&gt;=80,"Excellent",Table1[[#This Row],[Performance Score]]&gt;=60,"Good",Table1[[#This Row],[Performance Score]]&gt;=40,"Need Improvement")</f>
        <v>Excellent</v>
      </c>
      <c r="H2400" s="29">
        <f>Table1[[#This Row],[Bonus]]/Table1[[#This Row],[Basic Salary]]</f>
        <v>0.42992763930979033</v>
      </c>
      <c r="I2400" s="8">
        <f ca="1">DATEDIF(Table1[[#This Row],[Date of Birth]],TODAY(),"y")</f>
        <v>25</v>
      </c>
      <c r="J2400" s="33">
        <v>43374</v>
      </c>
      <c r="K2400" s="33" t="str" cm="1">
        <f t="array" aca="1" ref="K2400" ca="1">_xlfn.IFS(L2400&lt;3,"Junior",L2400&lt;=7,"Mid-Level",L2400&gt;7,"Senior")</f>
        <v>Mid-Level</v>
      </c>
      <c r="L2400" s="45">
        <f ca="1">INT(YEARFRAC(Table1[[#This Row],[Joining Date]],TODAY(),1))</f>
        <v>7</v>
      </c>
      <c r="M2400" s="25" t="str">
        <f t="shared" ca="1" si="37"/>
        <v>Yes</v>
      </c>
      <c r="N2400" s="25">
        <f>YEAR(Table1[[#This Row],[Joining Date]])</f>
        <v>2018</v>
      </c>
      <c r="O2400" s="45">
        <f>MONTH(Table1[[#This Row],[Joining Date]])</f>
        <v>10</v>
      </c>
      <c r="P2400" s="25">
        <f ca="1">NETWORKDAYS(Table1[[#This Row],[Joining Date]],TODAY())</f>
        <v>2021</v>
      </c>
      <c r="Q2400" s="25" t="str">
        <f>LEFT(Table1[[#This Row],[Department]],5)&amp;"-"&amp;RIGHT(Table1[[#This Row],[Employee ID]],3)</f>
        <v>Suppo-240</v>
      </c>
      <c r="R2400" s="25" t="str">
        <f>LEFT(Table1[[#This Row],[Department]],3)</f>
        <v>Sup</v>
      </c>
      <c r="S2400" s="36">
        <f>_xlfn.XLOOKUP(Table1[[#This Row],[City]],Table2[City],Table2[Bonus %])</f>
        <v>6</v>
      </c>
      <c r="U2400" s="48" t="str">
        <v xml:space="preserve">Kavya </v>
      </c>
      <c r="V2400" s="48" t="str">
        <v>Nair</v>
      </c>
    </row>
    <row r="2401" spans="1:22" x14ac:dyDescent="0.35">
      <c r="A2401" s="9" t="s">
        <v>2906</v>
      </c>
      <c r="B2401" s="41" t="str">
        <f>LEFT(Table1[[#This Row],[Employee Name]],FIND(" ",Table1[[#This Row],[Employee Name]]))</f>
        <v xml:space="preserve">Neha </v>
      </c>
      <c r="C2401" s="41" t="str">
        <f>RIGHT(Table1[[#This Row],[Employee Name]],LEN(Table1[[#This Row],[Employee Name]])-FIND(" ",Table1[[#This Row],[Employee Name]]))</f>
        <v>Kulkarni</v>
      </c>
      <c r="D2401" s="23">
        <f>Table1[[#This Row],[Basic Salary]]+Table1[[#This Row],[Bonus]]</f>
        <v>92449</v>
      </c>
      <c r="E2401" s="10">
        <v>60</v>
      </c>
      <c r="F2401" s="46">
        <v>47</v>
      </c>
      <c r="G2401" s="10" t="str" cm="1">
        <f t="array" ref="G2401">_xlfn.IFS(Table1[[#This Row],[Performance Score]]&gt;=80,"Excellent",Table1[[#This Row],[Performance Score]]&gt;=60,"Good",Table1[[#This Row],[Performance Score]]&gt;=40,"Need Improvement")</f>
        <v>Need Improvement</v>
      </c>
      <c r="H2401" s="30">
        <f>Table1[[#This Row],[Bonus]]/Table1[[#This Row],[Basic Salary]]</f>
        <v>0.14302493787168805</v>
      </c>
      <c r="I2401" s="10">
        <f ca="1">DATEDIF(Table1[[#This Row],[Date of Birth]],TODAY(),"y")</f>
        <v>23</v>
      </c>
      <c r="J2401" s="34">
        <v>45481</v>
      </c>
      <c r="K2401" s="33" t="str" cm="1">
        <f t="array" aca="1" ref="K2401" ca="1">_xlfn.IFS(L2401&lt;3,"Junior",L2401&lt;=7,"Mid-Level",L2401&gt;7,"Senior")</f>
        <v>Junior</v>
      </c>
      <c r="L2401" s="46">
        <f ca="1">INT(YEARFRAC(Table1[[#This Row],[Joining Date]],TODAY(),1))</f>
        <v>1</v>
      </c>
      <c r="M2401" s="25" t="str">
        <f t="shared" ca="1" si="37"/>
        <v>No</v>
      </c>
      <c r="N2401" s="26">
        <f>YEAR(Table1[[#This Row],[Joining Date]])</f>
        <v>2024</v>
      </c>
      <c r="O2401" s="46">
        <f>MONTH(Table1[[#This Row],[Joining Date]])</f>
        <v>7</v>
      </c>
      <c r="P2401" s="26">
        <f ca="1">NETWORKDAYS(Table1[[#This Row],[Joining Date]],TODAY())</f>
        <v>516</v>
      </c>
      <c r="Q2401" s="26" t="str">
        <f>LEFT(Table1[[#This Row],[Department]],5)&amp;"-"&amp;RIGHT(Table1[[#This Row],[Employee ID]],3)</f>
        <v>Marke-850</v>
      </c>
      <c r="R2401" s="26" t="str">
        <f>LEFT(Table1[[#This Row],[Department]],3)</f>
        <v>Mar</v>
      </c>
      <c r="S2401" s="37">
        <f>_xlfn.XLOOKUP(Table1[[#This Row],[City]],Table2[City],Table2[Bonus %])</f>
        <v>5</v>
      </c>
      <c r="U2401" s="48" t="str">
        <v xml:space="preserve">Neha </v>
      </c>
      <c r="V2401" s="48" t="str">
        <v>Kulkarni</v>
      </c>
    </row>
    <row r="2402" spans="1:22" x14ac:dyDescent="0.35">
      <c r="A2402" s="7" t="s">
        <v>1173</v>
      </c>
      <c r="B2402" s="40" t="str">
        <f>LEFT(Table1[[#This Row],[Employee Name]],FIND(" ",Table1[[#This Row],[Employee Name]]))</f>
        <v xml:space="preserve">Rahul </v>
      </c>
      <c r="C2402" s="40" t="str">
        <f>RIGHT(Table1[[#This Row],[Employee Name]],LEN(Table1[[#This Row],[Employee Name]])-FIND(" ",Table1[[#This Row],[Employee Name]]))</f>
        <v>Verma</v>
      </c>
      <c r="D2402" s="22">
        <f>Table1[[#This Row],[Basic Salary]]+Table1[[#This Row],[Bonus]]</f>
        <v>92440</v>
      </c>
      <c r="E2402" s="8">
        <v>88</v>
      </c>
      <c r="F2402" s="45">
        <v>95</v>
      </c>
      <c r="G2402" s="8" t="str" cm="1">
        <f t="array" ref="G2402">_xlfn.IFS(Table1[[#This Row],[Performance Score]]&gt;=80,"Excellent",Table1[[#This Row],[Performance Score]]&gt;=60,"Good",Table1[[#This Row],[Performance Score]]&gt;=40,"Need Improvement")</f>
        <v>Excellent</v>
      </c>
      <c r="H2402" s="29">
        <f>Table1[[#This Row],[Bonus]]/Table1[[#This Row],[Basic Salary]]</f>
        <v>0.44205419403148061</v>
      </c>
      <c r="I2402" s="8">
        <f ca="1">DATEDIF(Table1[[#This Row],[Date of Birth]],TODAY(),"y")</f>
        <v>42</v>
      </c>
      <c r="J2402" s="33">
        <v>43664</v>
      </c>
      <c r="K2402" s="33" t="str" cm="1">
        <f t="array" aca="1" ref="K2402" ca="1">_xlfn.IFS(L2402&lt;3,"Junior",L2402&lt;=7,"Mid-Level",L2402&gt;7,"Senior")</f>
        <v>Mid-Level</v>
      </c>
      <c r="L2402" s="45">
        <f ca="1">INT(YEARFRAC(Table1[[#This Row],[Joining Date]],TODAY(),1))</f>
        <v>6</v>
      </c>
      <c r="M2402" s="25" t="str">
        <f t="shared" ca="1" si="37"/>
        <v>Yes</v>
      </c>
      <c r="N2402" s="25">
        <f>YEAR(Table1[[#This Row],[Joining Date]])</f>
        <v>2019</v>
      </c>
      <c r="O2402" s="45">
        <f>MONTH(Table1[[#This Row],[Joining Date]])</f>
        <v>7</v>
      </c>
      <c r="P2402" s="25">
        <f ca="1">NETWORKDAYS(Table1[[#This Row],[Joining Date]],TODAY())</f>
        <v>1813</v>
      </c>
      <c r="Q2402" s="25" t="str">
        <f>LEFT(Table1[[#This Row],[Department]],5)&amp;"-"&amp;RIGHT(Table1[[#This Row],[Employee ID]],3)</f>
        <v>HR-117</v>
      </c>
      <c r="R2402" s="25" t="str">
        <f>LEFT(Table1[[#This Row],[Department]],3)</f>
        <v>HR</v>
      </c>
      <c r="S2402" s="36">
        <f>_xlfn.XLOOKUP(Table1[[#This Row],[City]],Table2[City],Table2[Bonus %])</f>
        <v>8</v>
      </c>
      <c r="U2402" s="48" t="str">
        <v xml:space="preserve">Rahul </v>
      </c>
      <c r="V2402" s="48" t="str">
        <v>Verma</v>
      </c>
    </row>
    <row r="2403" spans="1:22" x14ac:dyDescent="0.35">
      <c r="A2403" s="9" t="s">
        <v>1690</v>
      </c>
      <c r="B2403" s="41" t="str">
        <f>LEFT(Table1[[#This Row],[Employee Name]],FIND(" ",Table1[[#This Row],[Employee Name]]))</f>
        <v xml:space="preserve">Rahul </v>
      </c>
      <c r="C2403" s="41" t="str">
        <f>RIGHT(Table1[[#This Row],[Employee Name]],LEN(Table1[[#This Row],[Employee Name]])-FIND(" ",Table1[[#This Row],[Employee Name]]))</f>
        <v>Verma</v>
      </c>
      <c r="D2403" s="23">
        <f>Table1[[#This Row],[Basic Salary]]+Table1[[#This Row],[Bonus]]</f>
        <v>92428</v>
      </c>
      <c r="E2403" s="10">
        <v>85</v>
      </c>
      <c r="F2403" s="46">
        <v>72</v>
      </c>
      <c r="G2403" s="10" t="str" cm="1">
        <f t="array" ref="G2403">_xlfn.IFS(Table1[[#This Row],[Performance Score]]&gt;=80,"Excellent",Table1[[#This Row],[Performance Score]]&gt;=60,"Good",Table1[[#This Row],[Performance Score]]&gt;=40,"Need Improvement")</f>
        <v>Good</v>
      </c>
      <c r="H2403" s="30">
        <f>Table1[[#This Row],[Bonus]]/Table1[[#This Row],[Basic Salary]]</f>
        <v>0.28593689131281652</v>
      </c>
      <c r="I2403" s="10">
        <f ca="1">DATEDIF(Table1[[#This Row],[Date of Birth]],TODAY(),"y")</f>
        <v>16</v>
      </c>
      <c r="J2403" s="34">
        <v>45600</v>
      </c>
      <c r="K2403" s="33" t="str" cm="1">
        <f t="array" aca="1" ref="K2403" ca="1">_xlfn.IFS(L2403&lt;3,"Junior",L2403&lt;=7,"Mid-Level",L2403&gt;7,"Senior")</f>
        <v>Junior</v>
      </c>
      <c r="L2403" s="46">
        <f ca="1">INT(YEARFRAC(Table1[[#This Row],[Joining Date]],TODAY(),1))</f>
        <v>1</v>
      </c>
      <c r="M2403" s="25" t="str">
        <f t="shared" ca="1" si="37"/>
        <v>No</v>
      </c>
      <c r="N2403" s="26">
        <f>YEAR(Table1[[#This Row],[Joining Date]])</f>
        <v>2024</v>
      </c>
      <c r="O2403" s="46">
        <f>MONTH(Table1[[#This Row],[Joining Date]])</f>
        <v>11</v>
      </c>
      <c r="P2403" s="26">
        <f ca="1">NETWORKDAYS(Table1[[#This Row],[Joining Date]],TODAY())</f>
        <v>431</v>
      </c>
      <c r="Q2403" s="26" t="str">
        <f>LEFT(Table1[[#This Row],[Department]],5)&amp;"-"&amp;RIGHT(Table1[[#This Row],[Employee ID]],3)</f>
        <v>HR-634</v>
      </c>
      <c r="R2403" s="26" t="str">
        <f>LEFT(Table1[[#This Row],[Department]],3)</f>
        <v>HR</v>
      </c>
      <c r="S2403" s="37">
        <f>_xlfn.XLOOKUP(Table1[[#This Row],[City]],Table2[City],Table2[Bonus %])</f>
        <v>7</v>
      </c>
      <c r="U2403" s="48" t="str">
        <v xml:space="preserve">Rahul </v>
      </c>
      <c r="V2403" s="48" t="str">
        <v>Verma</v>
      </c>
    </row>
    <row r="2404" spans="1:22" x14ac:dyDescent="0.35">
      <c r="A2404" s="7" t="s">
        <v>4385</v>
      </c>
      <c r="B2404" s="40" t="str">
        <f>LEFT(Table1[[#This Row],[Employee Name]],FIND(" ",Table1[[#This Row],[Employee Name]]))</f>
        <v xml:space="preserve">Sneha </v>
      </c>
      <c r="C2404" s="40" t="str">
        <f>RIGHT(Table1[[#This Row],[Employee Name]],LEN(Table1[[#This Row],[Employee Name]])-FIND(" ",Table1[[#This Row],[Employee Name]]))</f>
        <v>Iyer</v>
      </c>
      <c r="D2404" s="22">
        <f>Table1[[#This Row],[Basic Salary]]+Table1[[#This Row],[Bonus]]</f>
        <v>92423</v>
      </c>
      <c r="E2404" s="8">
        <v>69</v>
      </c>
      <c r="F2404" s="45">
        <v>73</v>
      </c>
      <c r="G2404" s="8" t="str" cm="1">
        <f t="array" ref="G2404">_xlfn.IFS(Table1[[#This Row],[Performance Score]]&gt;=80,"Excellent",Table1[[#This Row],[Performance Score]]&gt;=60,"Good",Table1[[#This Row],[Performance Score]]&gt;=40,"Need Improvement")</f>
        <v>Good</v>
      </c>
      <c r="H2404" s="29">
        <f>Table1[[#This Row],[Bonus]]/Table1[[#This Row],[Basic Salary]]</f>
        <v>0.13317639558122141</v>
      </c>
      <c r="I2404" s="8">
        <f ca="1">DATEDIF(Table1[[#This Row],[Date of Birth]],TODAY(),"y")</f>
        <v>29</v>
      </c>
      <c r="J2404" s="33">
        <v>45153</v>
      </c>
      <c r="K2404" s="33" t="str" cm="1">
        <f t="array" aca="1" ref="K2404" ca="1">_xlfn.IFS(L2404&lt;3,"Junior",L2404&lt;=7,"Mid-Level",L2404&gt;7,"Senior")</f>
        <v>Junior</v>
      </c>
      <c r="L2404" s="45">
        <f ca="1">INT(YEARFRAC(Table1[[#This Row],[Joining Date]],TODAY(),1))</f>
        <v>2</v>
      </c>
      <c r="M2404" s="25" t="str">
        <f t="shared" ca="1" si="37"/>
        <v>No</v>
      </c>
      <c r="N2404" s="25">
        <f>YEAR(Table1[[#This Row],[Joining Date]])</f>
        <v>2023</v>
      </c>
      <c r="O2404" s="45">
        <f>MONTH(Table1[[#This Row],[Joining Date]])</f>
        <v>8</v>
      </c>
      <c r="P2404" s="25">
        <f ca="1">NETWORKDAYS(Table1[[#This Row],[Joining Date]],TODAY())</f>
        <v>750</v>
      </c>
      <c r="Q2404" s="25" t="str">
        <f>LEFT(Table1[[#This Row],[Department]],5)&amp;"-"&amp;RIGHT(Table1[[#This Row],[Employee ID]],3)</f>
        <v>IT-329</v>
      </c>
      <c r="R2404" s="25" t="str">
        <f>LEFT(Table1[[#This Row],[Department]],3)</f>
        <v>IT</v>
      </c>
      <c r="S2404" s="36">
        <f>_xlfn.XLOOKUP(Table1[[#This Row],[City]],Table2[City],Table2[Bonus %])</f>
        <v>6</v>
      </c>
      <c r="U2404" s="48" t="str">
        <v xml:space="preserve">Sneha </v>
      </c>
      <c r="V2404" s="48" t="str">
        <v>Iyer</v>
      </c>
    </row>
    <row r="2405" spans="1:22" x14ac:dyDescent="0.35">
      <c r="A2405" s="9" t="s">
        <v>4411</v>
      </c>
      <c r="B2405" s="41" t="str">
        <f>LEFT(Table1[[#This Row],[Employee Name]],FIND(" ",Table1[[#This Row],[Employee Name]]))</f>
        <v xml:space="preserve">Ajay </v>
      </c>
      <c r="C2405" s="41" t="str">
        <f>RIGHT(Table1[[#This Row],[Employee Name]],LEN(Table1[[#This Row],[Employee Name]])-FIND(" ",Table1[[#This Row],[Employee Name]]))</f>
        <v>Singh</v>
      </c>
      <c r="D2405" s="23">
        <f>Table1[[#This Row],[Basic Salary]]+Table1[[#This Row],[Bonus]]</f>
        <v>92423</v>
      </c>
      <c r="E2405" s="10">
        <v>74</v>
      </c>
      <c r="F2405" s="46">
        <v>65</v>
      </c>
      <c r="G2405" s="10" t="str" cm="1">
        <f t="array" ref="G2405">_xlfn.IFS(Table1[[#This Row],[Performance Score]]&gt;=80,"Excellent",Table1[[#This Row],[Performance Score]]&gt;=60,"Good",Table1[[#This Row],[Performance Score]]&gt;=40,"Need Improvement")</f>
        <v>Good</v>
      </c>
      <c r="H2405" s="30">
        <f>Table1[[#This Row],[Bonus]]/Table1[[#This Row],[Basic Salary]]</f>
        <v>0.11357037001337397</v>
      </c>
      <c r="I2405" s="10">
        <f ca="1">DATEDIF(Table1[[#This Row],[Date of Birth]],TODAY(),"y")</f>
        <v>46</v>
      </c>
      <c r="J2405" s="34">
        <v>45878</v>
      </c>
      <c r="K2405" s="33" t="str" cm="1">
        <f t="array" aca="1" ref="K2405" ca="1">_xlfn.IFS(L2405&lt;3,"Junior",L2405&lt;=7,"Mid-Level",L2405&gt;7,"Senior")</f>
        <v>Junior</v>
      </c>
      <c r="L2405" s="46">
        <f ca="1">INT(YEARFRAC(Table1[[#This Row],[Joining Date]],TODAY(),1))</f>
        <v>0</v>
      </c>
      <c r="M2405" s="25" t="str">
        <f t="shared" ca="1" si="37"/>
        <v>No</v>
      </c>
      <c r="N2405" s="26">
        <f>YEAR(Table1[[#This Row],[Joining Date]])</f>
        <v>2025</v>
      </c>
      <c r="O2405" s="46">
        <f>MONTH(Table1[[#This Row],[Joining Date]])</f>
        <v>8</v>
      </c>
      <c r="P2405" s="26">
        <f ca="1">NETWORKDAYS(Table1[[#This Row],[Joining Date]],TODAY())</f>
        <v>231</v>
      </c>
      <c r="Q2405" s="26" t="str">
        <f>LEFT(Table1[[#This Row],[Department]],5)&amp;"-"&amp;RIGHT(Table1[[#This Row],[Employee ID]],3)</f>
        <v>IT-355</v>
      </c>
      <c r="R2405" s="26" t="str">
        <f>LEFT(Table1[[#This Row],[Department]],3)</f>
        <v>IT</v>
      </c>
      <c r="S2405" s="37">
        <f>_xlfn.XLOOKUP(Table1[[#This Row],[City]],Table2[City],Table2[Bonus %])</f>
        <v>8</v>
      </c>
      <c r="U2405" s="48" t="str">
        <v xml:space="preserve">Ajay </v>
      </c>
      <c r="V2405" s="48" t="str">
        <v>Singh</v>
      </c>
    </row>
    <row r="2406" spans="1:22" x14ac:dyDescent="0.35">
      <c r="A2406" s="7" t="s">
        <v>3032</v>
      </c>
      <c r="B2406" s="40" t="str">
        <f>LEFT(Table1[[#This Row],[Employee Name]],FIND(" ",Table1[[#This Row],[Employee Name]]))</f>
        <v xml:space="preserve">Rahul </v>
      </c>
      <c r="C2406" s="40" t="str">
        <f>RIGHT(Table1[[#This Row],[Employee Name]],LEN(Table1[[#This Row],[Employee Name]])-FIND(" ",Table1[[#This Row],[Employee Name]]))</f>
        <v>Verma</v>
      </c>
      <c r="D2406" s="22">
        <f>Table1[[#This Row],[Basic Salary]]+Table1[[#This Row],[Bonus]]</f>
        <v>92402</v>
      </c>
      <c r="E2406" s="8">
        <v>89</v>
      </c>
      <c r="F2406" s="45">
        <v>47</v>
      </c>
      <c r="G2406" s="8" t="str" cm="1">
        <f t="array" ref="G2406">_xlfn.IFS(Table1[[#This Row],[Performance Score]]&gt;=80,"Excellent",Table1[[#This Row],[Performance Score]]&gt;=60,"Good",Table1[[#This Row],[Performance Score]]&gt;=40,"Need Improvement")</f>
        <v>Need Improvement</v>
      </c>
      <c r="H2406" s="29">
        <f>Table1[[#This Row],[Bonus]]/Table1[[#This Row],[Basic Salary]]</f>
        <v>6.0714244716632421E-2</v>
      </c>
      <c r="I2406" s="8">
        <f ca="1">DATEDIF(Table1[[#This Row],[Date of Birth]],TODAY(),"y")</f>
        <v>44</v>
      </c>
      <c r="J2406" s="33">
        <v>42413</v>
      </c>
      <c r="K2406" s="33" t="str" cm="1">
        <f t="array" aca="1" ref="K2406" ca="1">_xlfn.IFS(L2406&lt;3,"Junior",L2406&lt;=7,"Mid-Level",L2406&gt;7,"Senior")</f>
        <v>Senior</v>
      </c>
      <c r="L2406" s="45">
        <f ca="1">INT(YEARFRAC(Table1[[#This Row],[Joining Date]],TODAY(),1))</f>
        <v>10</v>
      </c>
      <c r="M2406" s="25" t="str">
        <f t="shared" ca="1" si="37"/>
        <v>Yes</v>
      </c>
      <c r="N2406" s="25">
        <f>YEAR(Table1[[#This Row],[Joining Date]])</f>
        <v>2016</v>
      </c>
      <c r="O2406" s="45">
        <f>MONTH(Table1[[#This Row],[Joining Date]])</f>
        <v>2</v>
      </c>
      <c r="P2406" s="25">
        <f ca="1">NETWORKDAYS(Table1[[#This Row],[Joining Date]],TODAY())</f>
        <v>2706</v>
      </c>
      <c r="Q2406" s="25" t="str">
        <f>LEFT(Table1[[#This Row],[Department]],5)&amp;"-"&amp;RIGHT(Table1[[#This Row],[Employee ID]],3)</f>
        <v>Marke-976</v>
      </c>
      <c r="R2406" s="25" t="str">
        <f>LEFT(Table1[[#This Row],[Department]],3)</f>
        <v>Mar</v>
      </c>
      <c r="S2406" s="36">
        <f>_xlfn.XLOOKUP(Table1[[#This Row],[City]],Table2[City],Table2[Bonus %])</f>
        <v>8</v>
      </c>
      <c r="U2406" s="48" t="str">
        <v xml:space="preserve">Rahul </v>
      </c>
      <c r="V2406" s="48" t="str">
        <v>Verma</v>
      </c>
    </row>
    <row r="2407" spans="1:22" x14ac:dyDescent="0.35">
      <c r="A2407" s="9" t="s">
        <v>3287</v>
      </c>
      <c r="B2407" s="41" t="str">
        <f>LEFT(Table1[[#This Row],[Employee Name]],FIND(" ",Table1[[#This Row],[Employee Name]]))</f>
        <v xml:space="preserve">Ananya </v>
      </c>
      <c r="C2407" s="41" t="str">
        <f>RIGHT(Table1[[#This Row],[Employee Name]],LEN(Table1[[#This Row],[Employee Name]])-FIND(" ",Table1[[#This Row],[Employee Name]]))</f>
        <v>Rao</v>
      </c>
      <c r="D2407" s="23">
        <f>Table1[[#This Row],[Basic Salary]]+Table1[[#This Row],[Bonus]]</f>
        <v>92401</v>
      </c>
      <c r="E2407" s="10">
        <v>94</v>
      </c>
      <c r="F2407" s="46">
        <v>99</v>
      </c>
      <c r="G2407" s="10" t="str" cm="1">
        <f t="array" ref="G2407">_xlfn.IFS(Table1[[#This Row],[Performance Score]]&gt;=80,"Excellent",Table1[[#This Row],[Performance Score]]&gt;=60,"Good",Table1[[#This Row],[Performance Score]]&gt;=40,"Need Improvement")</f>
        <v>Excellent</v>
      </c>
      <c r="H2407" s="30">
        <f>Table1[[#This Row],[Bonus]]/Table1[[#This Row],[Basic Salary]]</f>
        <v>0.45929341903693993</v>
      </c>
      <c r="I2407" s="10">
        <f ca="1">DATEDIF(Table1[[#This Row],[Date of Birth]],TODAY(),"y")</f>
        <v>31</v>
      </c>
      <c r="J2407" s="34">
        <v>44194</v>
      </c>
      <c r="K2407" s="33" t="str" cm="1">
        <f t="array" aca="1" ref="K2407" ca="1">_xlfn.IFS(L2407&lt;3,"Junior",L2407&lt;=7,"Mid-Level",L2407&gt;7,"Senior")</f>
        <v>Mid-Level</v>
      </c>
      <c r="L2407" s="46">
        <f ca="1">INT(YEARFRAC(Table1[[#This Row],[Joining Date]],TODAY(),1))</f>
        <v>5</v>
      </c>
      <c r="M2407" s="25" t="str">
        <f t="shared" ca="1" si="37"/>
        <v>No</v>
      </c>
      <c r="N2407" s="26">
        <f>YEAR(Table1[[#This Row],[Joining Date]])</f>
        <v>2020</v>
      </c>
      <c r="O2407" s="46">
        <f>MONTH(Table1[[#This Row],[Joining Date]])</f>
        <v>12</v>
      </c>
      <c r="P2407" s="26">
        <f ca="1">NETWORKDAYS(Table1[[#This Row],[Joining Date]],TODAY())</f>
        <v>1435</v>
      </c>
      <c r="Q2407" s="26" t="str">
        <f>LEFT(Table1[[#This Row],[Department]],5)&amp;"-"&amp;RIGHT(Table1[[#This Row],[Employee ID]],3)</f>
        <v>HR-231</v>
      </c>
      <c r="R2407" s="26" t="str">
        <f>LEFT(Table1[[#This Row],[Department]],3)</f>
        <v>HR</v>
      </c>
      <c r="S2407" s="37">
        <f>_xlfn.XLOOKUP(Table1[[#This Row],[City]],Table2[City],Table2[Bonus %])</f>
        <v>5</v>
      </c>
      <c r="U2407" s="48" t="str">
        <v xml:space="preserve">Ananya </v>
      </c>
      <c r="V2407" s="48" t="str">
        <v>Rao</v>
      </c>
    </row>
    <row r="2408" spans="1:22" x14ac:dyDescent="0.35">
      <c r="A2408" s="7" t="s">
        <v>4201</v>
      </c>
      <c r="B2408" s="40" t="str">
        <f>LEFT(Table1[[#This Row],[Employee Name]],FIND(" ",Table1[[#This Row],[Employee Name]]))</f>
        <v xml:space="preserve">Rahul </v>
      </c>
      <c r="C2408" s="40" t="str">
        <f>RIGHT(Table1[[#This Row],[Employee Name]],LEN(Table1[[#This Row],[Employee Name]])-FIND(" ",Table1[[#This Row],[Employee Name]]))</f>
        <v>Verma</v>
      </c>
      <c r="D2408" s="22">
        <f>Table1[[#This Row],[Basic Salary]]+Table1[[#This Row],[Bonus]]</f>
        <v>92395</v>
      </c>
      <c r="E2408" s="8">
        <v>84</v>
      </c>
      <c r="F2408" s="45">
        <v>74</v>
      </c>
      <c r="G2408" s="8" t="str" cm="1">
        <f t="array" ref="G2408">_xlfn.IFS(Table1[[#This Row],[Performance Score]]&gt;=80,"Excellent",Table1[[#This Row],[Performance Score]]&gt;=60,"Good",Table1[[#This Row],[Performance Score]]&gt;=40,"Need Improvement")</f>
        <v>Good</v>
      </c>
      <c r="H2408" s="29">
        <f>Table1[[#This Row],[Bonus]]/Table1[[#This Row],[Basic Salary]]</f>
        <v>0.14080576854218371</v>
      </c>
      <c r="I2408" s="8">
        <f ca="1">DATEDIF(Table1[[#This Row],[Date of Birth]],TODAY(),"y")</f>
        <v>45</v>
      </c>
      <c r="J2408" s="33">
        <v>43052</v>
      </c>
      <c r="K2408" s="33" t="str" cm="1">
        <f t="array" aca="1" ref="K2408" ca="1">_xlfn.IFS(L2408&lt;3,"Junior",L2408&lt;=7,"Mid-Level",L2408&gt;7,"Senior")</f>
        <v>Senior</v>
      </c>
      <c r="L2408" s="45">
        <f ca="1">INT(YEARFRAC(Table1[[#This Row],[Joining Date]],TODAY(),1))</f>
        <v>8</v>
      </c>
      <c r="M2408" s="25" t="str">
        <f t="shared" ca="1" si="37"/>
        <v>Yes</v>
      </c>
      <c r="N2408" s="25">
        <f>YEAR(Table1[[#This Row],[Joining Date]])</f>
        <v>2017</v>
      </c>
      <c r="O2408" s="45">
        <f>MONTH(Table1[[#This Row],[Joining Date]])</f>
        <v>11</v>
      </c>
      <c r="P2408" s="25">
        <f ca="1">NETWORKDAYS(Table1[[#This Row],[Joining Date]],TODAY())</f>
        <v>2251</v>
      </c>
      <c r="Q2408" s="25" t="str">
        <f>LEFT(Table1[[#This Row],[Department]],5)&amp;"-"&amp;RIGHT(Table1[[#This Row],[Employee ID]],3)</f>
        <v>HR-145</v>
      </c>
      <c r="R2408" s="25" t="str">
        <f>LEFT(Table1[[#This Row],[Department]],3)</f>
        <v>HR</v>
      </c>
      <c r="S2408" s="36">
        <f>_xlfn.XLOOKUP(Table1[[#This Row],[City]],Table2[City],Table2[Bonus %])</f>
        <v>5</v>
      </c>
      <c r="U2408" s="48" t="str">
        <v xml:space="preserve">Rahul </v>
      </c>
      <c r="V2408" s="48" t="str">
        <v>Verma</v>
      </c>
    </row>
    <row r="2409" spans="1:22" x14ac:dyDescent="0.35">
      <c r="A2409" s="9" t="s">
        <v>3598</v>
      </c>
      <c r="B2409" s="41" t="str">
        <f>LEFT(Table1[[#This Row],[Employee Name]],FIND(" ",Table1[[#This Row],[Employee Name]]))</f>
        <v xml:space="preserve">Ananya </v>
      </c>
      <c r="C2409" s="41" t="str">
        <f>RIGHT(Table1[[#This Row],[Employee Name]],LEN(Table1[[#This Row],[Employee Name]])-FIND(" ",Table1[[#This Row],[Employee Name]]))</f>
        <v>Rao</v>
      </c>
      <c r="D2409" s="23">
        <f>Table1[[#This Row],[Basic Salary]]+Table1[[#This Row],[Bonus]]</f>
        <v>92394</v>
      </c>
      <c r="E2409" s="10">
        <v>61</v>
      </c>
      <c r="F2409" s="46">
        <v>71</v>
      </c>
      <c r="G2409" s="10" t="str" cm="1">
        <f t="array" ref="G2409">_xlfn.IFS(Table1[[#This Row],[Performance Score]]&gt;=80,"Excellent",Table1[[#This Row],[Performance Score]]&gt;=60,"Good",Table1[[#This Row],[Performance Score]]&gt;=40,"Need Improvement")</f>
        <v>Good</v>
      </c>
      <c r="H2409" s="30">
        <f>Table1[[#This Row],[Bonus]]/Table1[[#This Row],[Basic Salary]]</f>
        <v>8.123859008566213E-2</v>
      </c>
      <c r="I2409" s="10">
        <f ca="1">DATEDIF(Table1[[#This Row],[Date of Birth]],TODAY(),"y")</f>
        <v>15</v>
      </c>
      <c r="J2409" s="34">
        <v>42898</v>
      </c>
      <c r="K2409" s="33" t="str" cm="1">
        <f t="array" aca="1" ref="K2409" ca="1">_xlfn.IFS(L2409&lt;3,"Junior",L2409&lt;=7,"Mid-Level",L2409&gt;7,"Senior")</f>
        <v>Senior</v>
      </c>
      <c r="L2409" s="46">
        <f ca="1">INT(YEARFRAC(Table1[[#This Row],[Joining Date]],TODAY(),1))</f>
        <v>9</v>
      </c>
      <c r="M2409" s="25" t="str">
        <f t="shared" ca="1" si="37"/>
        <v>Yes</v>
      </c>
      <c r="N2409" s="26">
        <f>YEAR(Table1[[#This Row],[Joining Date]])</f>
        <v>2017</v>
      </c>
      <c r="O2409" s="46">
        <f>MONTH(Table1[[#This Row],[Joining Date]])</f>
        <v>6</v>
      </c>
      <c r="P2409" s="26">
        <f ca="1">NETWORKDAYS(Table1[[#This Row],[Joining Date]],TODAY())</f>
        <v>2361</v>
      </c>
      <c r="Q2409" s="26" t="str">
        <f>LEFT(Table1[[#This Row],[Department]],5)&amp;"-"&amp;RIGHT(Table1[[#This Row],[Employee ID]],3)</f>
        <v>Suppo-542</v>
      </c>
      <c r="R2409" s="26" t="str">
        <f>LEFT(Table1[[#This Row],[Department]],3)</f>
        <v>Sup</v>
      </c>
      <c r="S2409" s="37">
        <f>_xlfn.XLOOKUP(Table1[[#This Row],[City]],Table2[City],Table2[Bonus %])</f>
        <v>5</v>
      </c>
      <c r="U2409" s="48" t="str">
        <v xml:space="preserve">Ananya </v>
      </c>
      <c r="V2409" s="48" t="str">
        <v>Rao</v>
      </c>
    </row>
    <row r="2410" spans="1:22" x14ac:dyDescent="0.35">
      <c r="A2410" s="7" t="s">
        <v>1375</v>
      </c>
      <c r="B2410" s="40" t="str">
        <f>LEFT(Table1[[#This Row],[Employee Name]],FIND(" ",Table1[[#This Row],[Employee Name]]))</f>
        <v xml:space="preserve">Neha </v>
      </c>
      <c r="C2410" s="40" t="str">
        <f>RIGHT(Table1[[#This Row],[Employee Name]],LEN(Table1[[#This Row],[Employee Name]])-FIND(" ",Table1[[#This Row],[Employee Name]]))</f>
        <v>Kulkarni</v>
      </c>
      <c r="D2410" s="22">
        <f>Table1[[#This Row],[Basic Salary]]+Table1[[#This Row],[Bonus]]</f>
        <v>92390</v>
      </c>
      <c r="E2410" s="8">
        <v>71</v>
      </c>
      <c r="F2410" s="45">
        <v>99</v>
      </c>
      <c r="G2410" s="8" t="str" cm="1">
        <f t="array" ref="G2410">_xlfn.IFS(Table1[[#This Row],[Performance Score]]&gt;=80,"Excellent",Table1[[#This Row],[Performance Score]]&gt;=60,"Good",Table1[[#This Row],[Performance Score]]&gt;=40,"Need Improvement")</f>
        <v>Excellent</v>
      </c>
      <c r="H2410" s="29">
        <f>Table1[[#This Row],[Bonus]]/Table1[[#This Row],[Basic Salary]]</f>
        <v>0.22975149409682014</v>
      </c>
      <c r="I2410" s="8">
        <f ca="1">DATEDIF(Table1[[#This Row],[Date of Birth]],TODAY(),"y")</f>
        <v>37</v>
      </c>
      <c r="J2410" s="33">
        <v>45594</v>
      </c>
      <c r="K2410" s="33" t="str" cm="1">
        <f t="array" aca="1" ref="K2410" ca="1">_xlfn.IFS(L2410&lt;3,"Junior",L2410&lt;=7,"Mid-Level",L2410&gt;7,"Senior")</f>
        <v>Junior</v>
      </c>
      <c r="L2410" s="45">
        <f ca="1">INT(YEARFRAC(Table1[[#This Row],[Joining Date]],TODAY(),1))</f>
        <v>1</v>
      </c>
      <c r="M2410" s="25" t="str">
        <f t="shared" ca="1" si="37"/>
        <v>No</v>
      </c>
      <c r="N2410" s="25">
        <f>YEAR(Table1[[#This Row],[Joining Date]])</f>
        <v>2024</v>
      </c>
      <c r="O2410" s="45">
        <f>MONTH(Table1[[#This Row],[Joining Date]])</f>
        <v>10</v>
      </c>
      <c r="P2410" s="25">
        <f ca="1">NETWORKDAYS(Table1[[#This Row],[Joining Date]],TODAY())</f>
        <v>435</v>
      </c>
      <c r="Q2410" s="25" t="str">
        <f>LEFT(Table1[[#This Row],[Department]],5)&amp;"-"&amp;RIGHT(Table1[[#This Row],[Employee ID]],3)</f>
        <v>Opera-319</v>
      </c>
      <c r="R2410" s="25" t="str">
        <f>LEFT(Table1[[#This Row],[Department]],3)</f>
        <v>Ope</v>
      </c>
      <c r="S2410" s="36">
        <f>_xlfn.XLOOKUP(Table1[[#This Row],[City]],Table2[City],Table2[Bonus %])</f>
        <v>6</v>
      </c>
      <c r="U2410" s="48" t="str">
        <v xml:space="preserve">Neha </v>
      </c>
      <c r="V2410" s="48" t="str">
        <v>Kulkarni</v>
      </c>
    </row>
    <row r="2411" spans="1:22" x14ac:dyDescent="0.35">
      <c r="A2411" s="9" t="s">
        <v>1206</v>
      </c>
      <c r="B2411" s="41" t="str">
        <f>LEFT(Table1[[#This Row],[Employee Name]],FIND(" ",Table1[[#This Row],[Employee Name]]))</f>
        <v xml:space="preserve">Meera </v>
      </c>
      <c r="C2411" s="41" t="str">
        <f>RIGHT(Table1[[#This Row],[Employee Name]],LEN(Table1[[#This Row],[Employee Name]])-FIND(" ",Table1[[#This Row],[Employee Name]]))</f>
        <v>Joshi</v>
      </c>
      <c r="D2411" s="23">
        <f>Table1[[#This Row],[Basic Salary]]+Table1[[#This Row],[Bonus]]</f>
        <v>92372</v>
      </c>
      <c r="E2411" s="10">
        <v>82</v>
      </c>
      <c r="F2411" s="46">
        <v>55</v>
      </c>
      <c r="G2411" s="10" t="str" cm="1">
        <f t="array" ref="G2411">_xlfn.IFS(Table1[[#This Row],[Performance Score]]&gt;=80,"Excellent",Table1[[#This Row],[Performance Score]]&gt;=60,"Good",Table1[[#This Row],[Performance Score]]&gt;=40,"Need Improvement")</f>
        <v>Need Improvement</v>
      </c>
      <c r="H2411" s="30">
        <f>Table1[[#This Row],[Bonus]]/Table1[[#This Row],[Basic Salary]]</f>
        <v>0.13646653543307086</v>
      </c>
      <c r="I2411" s="10">
        <f ca="1">DATEDIF(Table1[[#This Row],[Date of Birth]],TODAY(),"y")</f>
        <v>32</v>
      </c>
      <c r="J2411" s="34">
        <v>42741</v>
      </c>
      <c r="K2411" s="33" t="str" cm="1">
        <f t="array" aca="1" ref="K2411" ca="1">_xlfn.IFS(L2411&lt;3,"Junior",L2411&lt;=7,"Mid-Level",L2411&gt;7,"Senior")</f>
        <v>Senior</v>
      </c>
      <c r="L2411" s="46">
        <f ca="1">INT(YEARFRAC(Table1[[#This Row],[Joining Date]],TODAY(),1))</f>
        <v>9</v>
      </c>
      <c r="M2411" s="25" t="str">
        <f t="shared" ca="1" si="37"/>
        <v>Yes</v>
      </c>
      <c r="N2411" s="26">
        <f>YEAR(Table1[[#This Row],[Joining Date]])</f>
        <v>2017</v>
      </c>
      <c r="O2411" s="46">
        <f>MONTH(Table1[[#This Row],[Joining Date]])</f>
        <v>1</v>
      </c>
      <c r="P2411" s="26">
        <f ca="1">NETWORKDAYS(Table1[[#This Row],[Joining Date]],TODAY())</f>
        <v>2472</v>
      </c>
      <c r="Q2411" s="26" t="str">
        <f>LEFT(Table1[[#This Row],[Department]],5)&amp;"-"&amp;RIGHT(Table1[[#This Row],[Employee ID]],3)</f>
        <v>HR-150</v>
      </c>
      <c r="R2411" s="26" t="str">
        <f>LEFT(Table1[[#This Row],[Department]],3)</f>
        <v>HR</v>
      </c>
      <c r="S2411" s="37">
        <f>_xlfn.XLOOKUP(Table1[[#This Row],[City]],Table2[City],Table2[Bonus %])</f>
        <v>5</v>
      </c>
      <c r="U2411" s="48" t="str">
        <v xml:space="preserve">Meera </v>
      </c>
      <c r="V2411" s="48" t="str">
        <v>Joshi</v>
      </c>
    </row>
    <row r="2412" spans="1:22" x14ac:dyDescent="0.35">
      <c r="A2412" s="7" t="s">
        <v>334</v>
      </c>
      <c r="B2412" s="40" t="str">
        <f>LEFT(Table1[[#This Row],[Employee Name]],FIND(" ",Table1[[#This Row],[Employee Name]]))</f>
        <v xml:space="preserve">Tarun </v>
      </c>
      <c r="C2412" s="40" t="str">
        <f>RIGHT(Table1[[#This Row],[Employee Name]],LEN(Table1[[#This Row],[Employee Name]])-FIND(" ",Table1[[#This Row],[Employee Name]]))</f>
        <v>Verma</v>
      </c>
      <c r="D2412" s="22">
        <f>Table1[[#This Row],[Basic Salary]]+Table1[[#This Row],[Bonus]]</f>
        <v>92280</v>
      </c>
      <c r="E2412" s="8">
        <v>100</v>
      </c>
      <c r="F2412" s="45">
        <v>71</v>
      </c>
      <c r="G2412" s="8" t="str" cm="1">
        <f t="array" ref="G2412">_xlfn.IFS(Table1[[#This Row],[Performance Score]]&gt;=80,"Excellent",Table1[[#This Row],[Performance Score]]&gt;=60,"Good",Table1[[#This Row],[Performance Score]]&gt;=40,"Need Improvement")</f>
        <v>Good</v>
      </c>
      <c r="H2412" s="29">
        <f>Table1[[#This Row],[Bonus]]/Table1[[#This Row],[Basic Salary]]</f>
        <v>0.46012658227848102</v>
      </c>
      <c r="I2412" s="8">
        <f ca="1">DATEDIF(Table1[[#This Row],[Date of Birth]],TODAY(),"y")</f>
        <v>32</v>
      </c>
      <c r="J2412" s="33">
        <v>45972</v>
      </c>
      <c r="K2412" s="33" t="str" cm="1">
        <f t="array" aca="1" ref="K2412" ca="1">_xlfn.IFS(L2412&lt;3,"Junior",L2412&lt;=7,"Mid-Level",L2412&gt;7,"Senior")</f>
        <v>Junior</v>
      </c>
      <c r="L2412" s="45">
        <f ca="1">INT(YEARFRAC(Table1[[#This Row],[Joining Date]],TODAY(),1))</f>
        <v>0</v>
      </c>
      <c r="M2412" s="25" t="str">
        <f t="shared" ca="1" si="37"/>
        <v>No</v>
      </c>
      <c r="N2412" s="25">
        <f>YEAR(Table1[[#This Row],[Joining Date]])</f>
        <v>2025</v>
      </c>
      <c r="O2412" s="45">
        <f>MONTH(Table1[[#This Row],[Joining Date]])</f>
        <v>11</v>
      </c>
      <c r="P2412" s="25">
        <f ca="1">NETWORKDAYS(Table1[[#This Row],[Joining Date]],TODAY())</f>
        <v>165</v>
      </c>
      <c r="Q2412" s="25" t="str">
        <f>LEFT(Table1[[#This Row],[Department]],5)&amp;"-"&amp;RIGHT(Table1[[#This Row],[Employee ID]],3)</f>
        <v>Finan-278</v>
      </c>
      <c r="R2412" s="25" t="str">
        <f>LEFT(Table1[[#This Row],[Department]],3)</f>
        <v>Fin</v>
      </c>
      <c r="S2412" s="36">
        <f>_xlfn.XLOOKUP(Table1[[#This Row],[City]],Table2[City],Table2[Bonus %])</f>
        <v>4</v>
      </c>
      <c r="U2412" s="48" t="str">
        <v xml:space="preserve">Tarun </v>
      </c>
      <c r="V2412" s="48" t="str">
        <v>Verma</v>
      </c>
    </row>
    <row r="2413" spans="1:22" x14ac:dyDescent="0.35">
      <c r="A2413" s="9" t="s">
        <v>4273</v>
      </c>
      <c r="B2413" s="41" t="str">
        <f>LEFT(Table1[[#This Row],[Employee Name]],FIND(" ",Table1[[#This Row],[Employee Name]]))</f>
        <v xml:space="preserve">Rohan </v>
      </c>
      <c r="C2413" s="41" t="str">
        <f>RIGHT(Table1[[#This Row],[Employee Name]],LEN(Table1[[#This Row],[Employee Name]])-FIND(" ",Table1[[#This Row],[Employee Name]]))</f>
        <v>Gupta</v>
      </c>
      <c r="D2413" s="23">
        <f>Table1[[#This Row],[Basic Salary]]+Table1[[#This Row],[Bonus]]</f>
        <v>92263</v>
      </c>
      <c r="E2413" s="10">
        <v>93</v>
      </c>
      <c r="F2413" s="46">
        <v>60</v>
      </c>
      <c r="G2413" s="10" t="str" cm="1">
        <f t="array" ref="G2413">_xlfn.IFS(Table1[[#This Row],[Performance Score]]&gt;=80,"Excellent",Table1[[#This Row],[Performance Score]]&gt;=60,"Good",Table1[[#This Row],[Performance Score]]&gt;=40,"Need Improvement")</f>
        <v>Good</v>
      </c>
      <c r="H2413" s="30">
        <f>Table1[[#This Row],[Bonus]]/Table1[[#This Row],[Basic Salary]]</f>
        <v>0.40204540619396406</v>
      </c>
      <c r="I2413" s="10">
        <f ca="1">DATEDIF(Table1[[#This Row],[Date of Birth]],TODAY(),"y")</f>
        <v>43</v>
      </c>
      <c r="J2413" s="34">
        <v>44785</v>
      </c>
      <c r="K2413" s="33" t="str" cm="1">
        <f t="array" aca="1" ref="K2413" ca="1">_xlfn.IFS(L2413&lt;3,"Junior",L2413&lt;=7,"Mid-Level",L2413&gt;7,"Senior")</f>
        <v>Mid-Level</v>
      </c>
      <c r="L2413" s="46">
        <f ca="1">INT(YEARFRAC(Table1[[#This Row],[Joining Date]],TODAY(),1))</f>
        <v>3</v>
      </c>
      <c r="M2413" s="25" t="str">
        <f t="shared" ca="1" si="37"/>
        <v>No</v>
      </c>
      <c r="N2413" s="26">
        <f>YEAR(Table1[[#This Row],[Joining Date]])</f>
        <v>2022</v>
      </c>
      <c r="O2413" s="46">
        <f>MONTH(Table1[[#This Row],[Joining Date]])</f>
        <v>8</v>
      </c>
      <c r="P2413" s="26">
        <f ca="1">NETWORKDAYS(Table1[[#This Row],[Joining Date]],TODAY())</f>
        <v>1012</v>
      </c>
      <c r="Q2413" s="26" t="str">
        <f>LEFT(Table1[[#This Row],[Department]],5)&amp;"-"&amp;RIGHT(Table1[[#This Row],[Employee ID]],3)</f>
        <v>Finan-217</v>
      </c>
      <c r="R2413" s="26" t="str">
        <f>LEFT(Table1[[#This Row],[Department]],3)</f>
        <v>Fin</v>
      </c>
      <c r="S2413" s="37">
        <f>_xlfn.XLOOKUP(Table1[[#This Row],[City]],Table2[City],Table2[Bonus %])</f>
        <v>6</v>
      </c>
      <c r="U2413" s="48" t="str">
        <v xml:space="preserve">Rohan </v>
      </c>
      <c r="V2413" s="48" t="str">
        <v>Gupta</v>
      </c>
    </row>
    <row r="2414" spans="1:22" x14ac:dyDescent="0.35">
      <c r="A2414" s="7" t="s">
        <v>1514</v>
      </c>
      <c r="B2414" s="40" t="str">
        <f>LEFT(Table1[[#This Row],[Employee Name]],FIND(" ",Table1[[#This Row],[Employee Name]]))</f>
        <v xml:space="preserve">Ravi </v>
      </c>
      <c r="C2414" s="40" t="str">
        <f>RIGHT(Table1[[#This Row],[Employee Name]],LEN(Table1[[#This Row],[Employee Name]])-FIND(" ",Table1[[#This Row],[Employee Name]]))</f>
        <v>Teja</v>
      </c>
      <c r="D2414" s="22">
        <f>Table1[[#This Row],[Basic Salary]]+Table1[[#This Row],[Bonus]]</f>
        <v>92258</v>
      </c>
      <c r="E2414" s="8">
        <v>84</v>
      </c>
      <c r="F2414" s="45">
        <v>97</v>
      </c>
      <c r="G2414" s="8" t="str" cm="1">
        <f t="array" ref="G2414">_xlfn.IFS(Table1[[#This Row],[Performance Score]]&gt;=80,"Excellent",Table1[[#This Row],[Performance Score]]&gt;=60,"Good",Table1[[#This Row],[Performance Score]]&gt;=40,"Need Improvement")</f>
        <v>Excellent</v>
      </c>
      <c r="H2414" s="29">
        <f>Table1[[#This Row],[Bonus]]/Table1[[#This Row],[Basic Salary]]</f>
        <v>0.18976567839779218</v>
      </c>
      <c r="I2414" s="8">
        <f ca="1">DATEDIF(Table1[[#This Row],[Date of Birth]],TODAY(),"y")</f>
        <v>44</v>
      </c>
      <c r="J2414" s="33">
        <v>43145</v>
      </c>
      <c r="K2414" s="33" t="str" cm="1">
        <f t="array" aca="1" ref="K2414" ca="1">_xlfn.IFS(L2414&lt;3,"Junior",L2414&lt;=7,"Mid-Level",L2414&gt;7,"Senior")</f>
        <v>Senior</v>
      </c>
      <c r="L2414" s="45">
        <f ca="1">INT(YEARFRAC(Table1[[#This Row],[Joining Date]],TODAY(),1))</f>
        <v>8</v>
      </c>
      <c r="M2414" s="25" t="str">
        <f t="shared" ca="1" si="37"/>
        <v>Yes</v>
      </c>
      <c r="N2414" s="25">
        <f>YEAR(Table1[[#This Row],[Joining Date]])</f>
        <v>2018</v>
      </c>
      <c r="O2414" s="45">
        <f>MONTH(Table1[[#This Row],[Joining Date]])</f>
        <v>2</v>
      </c>
      <c r="P2414" s="25">
        <f ca="1">NETWORKDAYS(Table1[[#This Row],[Joining Date]],TODAY())</f>
        <v>2184</v>
      </c>
      <c r="Q2414" s="25" t="str">
        <f>LEFT(Table1[[#This Row],[Department]],5)&amp;"-"&amp;RIGHT(Table1[[#This Row],[Employee ID]],3)</f>
        <v>Suppo-458</v>
      </c>
      <c r="R2414" s="25" t="str">
        <f>LEFT(Table1[[#This Row],[Department]],3)</f>
        <v>Sup</v>
      </c>
      <c r="S2414" s="36">
        <f>_xlfn.XLOOKUP(Table1[[#This Row],[City]],Table2[City],Table2[Bonus %])</f>
        <v>4</v>
      </c>
      <c r="U2414" s="48" t="str">
        <v xml:space="preserve">Ravi </v>
      </c>
      <c r="V2414" s="48" t="str">
        <v>Teja</v>
      </c>
    </row>
    <row r="2415" spans="1:22" x14ac:dyDescent="0.35">
      <c r="A2415" s="9" t="s">
        <v>2918</v>
      </c>
      <c r="B2415" s="41" t="str">
        <f>LEFT(Table1[[#This Row],[Employee Name]],FIND(" ",Table1[[#This Row],[Employee Name]]))</f>
        <v xml:space="preserve">Sneha </v>
      </c>
      <c r="C2415" s="41" t="str">
        <f>RIGHT(Table1[[#This Row],[Employee Name]],LEN(Table1[[#This Row],[Employee Name]])-FIND(" ",Table1[[#This Row],[Employee Name]]))</f>
        <v>Iyer</v>
      </c>
      <c r="D2415" s="23">
        <f>Table1[[#This Row],[Basic Salary]]+Table1[[#This Row],[Bonus]]</f>
        <v>92242</v>
      </c>
      <c r="E2415" s="10">
        <v>91</v>
      </c>
      <c r="F2415" s="46">
        <v>93</v>
      </c>
      <c r="G2415" s="10" t="str" cm="1">
        <f t="array" ref="G2415">_xlfn.IFS(Table1[[#This Row],[Performance Score]]&gt;=80,"Excellent",Table1[[#This Row],[Performance Score]]&gt;=60,"Good",Table1[[#This Row],[Performance Score]]&gt;=40,"Need Improvement")</f>
        <v>Excellent</v>
      </c>
      <c r="H2415" s="30">
        <f>Table1[[#This Row],[Bonus]]/Table1[[#This Row],[Basic Salary]]</f>
        <v>0.1028719003323848</v>
      </c>
      <c r="I2415" s="10">
        <f ca="1">DATEDIF(Table1[[#This Row],[Date of Birth]],TODAY(),"y")</f>
        <v>33</v>
      </c>
      <c r="J2415" s="34">
        <v>43567</v>
      </c>
      <c r="K2415" s="33" t="str" cm="1">
        <f t="array" aca="1" ref="K2415" ca="1">_xlfn.IFS(L2415&lt;3,"Junior",L2415&lt;=7,"Mid-Level",L2415&gt;7,"Senior")</f>
        <v>Mid-Level</v>
      </c>
      <c r="L2415" s="46">
        <f ca="1">INT(YEARFRAC(Table1[[#This Row],[Joining Date]],TODAY(),1))</f>
        <v>7</v>
      </c>
      <c r="M2415" s="25" t="str">
        <f t="shared" ca="1" si="37"/>
        <v>Yes</v>
      </c>
      <c r="N2415" s="26">
        <f>YEAR(Table1[[#This Row],[Joining Date]])</f>
        <v>2019</v>
      </c>
      <c r="O2415" s="46">
        <f>MONTH(Table1[[#This Row],[Joining Date]])</f>
        <v>4</v>
      </c>
      <c r="P2415" s="26">
        <f ca="1">NETWORKDAYS(Table1[[#This Row],[Joining Date]],TODAY())</f>
        <v>1882</v>
      </c>
      <c r="Q2415" s="26" t="str">
        <f>LEFT(Table1[[#This Row],[Department]],5)&amp;"-"&amp;RIGHT(Table1[[#This Row],[Employee ID]],3)</f>
        <v>Opera-862</v>
      </c>
      <c r="R2415" s="26" t="str">
        <f>LEFT(Table1[[#This Row],[Department]],3)</f>
        <v>Ope</v>
      </c>
      <c r="S2415" s="37">
        <f>_xlfn.XLOOKUP(Table1[[#This Row],[City]],Table2[City],Table2[Bonus %])</f>
        <v>5</v>
      </c>
      <c r="U2415" s="48" t="str">
        <v xml:space="preserve">Sneha </v>
      </c>
      <c r="V2415" s="48" t="str">
        <v>Iyer</v>
      </c>
    </row>
    <row r="2416" spans="1:22" x14ac:dyDescent="0.35">
      <c r="A2416" s="7" t="s">
        <v>914</v>
      </c>
      <c r="B2416" s="40" t="str">
        <f>LEFT(Table1[[#This Row],[Employee Name]],FIND(" ",Table1[[#This Row],[Employee Name]]))</f>
        <v xml:space="preserve">Ananya </v>
      </c>
      <c r="C2416" s="40" t="str">
        <f>RIGHT(Table1[[#This Row],[Employee Name]],LEN(Table1[[#This Row],[Employee Name]])-FIND(" ",Table1[[#This Row],[Employee Name]]))</f>
        <v>Rao</v>
      </c>
      <c r="D2416" s="22">
        <f>Table1[[#This Row],[Basic Salary]]+Table1[[#This Row],[Bonus]]</f>
        <v>92238</v>
      </c>
      <c r="E2416" s="8">
        <v>66</v>
      </c>
      <c r="F2416" s="45">
        <v>49</v>
      </c>
      <c r="G2416" s="8" t="str" cm="1">
        <f t="array" ref="G2416">_xlfn.IFS(Table1[[#This Row],[Performance Score]]&gt;=80,"Excellent",Table1[[#This Row],[Performance Score]]&gt;=60,"Good",Table1[[#This Row],[Performance Score]]&gt;=40,"Need Improvement")</f>
        <v>Need Improvement</v>
      </c>
      <c r="H2416" s="29">
        <f>Table1[[#This Row],[Bonus]]/Table1[[#This Row],[Basic Salary]]</f>
        <v>0.27485072976559044</v>
      </c>
      <c r="I2416" s="8">
        <f ca="1">DATEDIF(Table1[[#This Row],[Date of Birth]],TODAY(),"y")</f>
        <v>37</v>
      </c>
      <c r="J2416" s="33">
        <v>44390</v>
      </c>
      <c r="K2416" s="33" t="str" cm="1">
        <f t="array" aca="1" ref="K2416" ca="1">_xlfn.IFS(L2416&lt;3,"Junior",L2416&lt;=7,"Mid-Level",L2416&gt;7,"Senior")</f>
        <v>Mid-Level</v>
      </c>
      <c r="L2416" s="45">
        <f ca="1">INT(YEARFRAC(Table1[[#This Row],[Joining Date]],TODAY(),1))</f>
        <v>4</v>
      </c>
      <c r="M2416" s="25" t="str">
        <f t="shared" ca="1" si="37"/>
        <v>No</v>
      </c>
      <c r="N2416" s="25">
        <f>YEAR(Table1[[#This Row],[Joining Date]])</f>
        <v>2021</v>
      </c>
      <c r="O2416" s="45">
        <f>MONTH(Table1[[#This Row],[Joining Date]])</f>
        <v>7</v>
      </c>
      <c r="P2416" s="25">
        <f ca="1">NETWORKDAYS(Table1[[#This Row],[Joining Date]],TODAY())</f>
        <v>1295</v>
      </c>
      <c r="Q2416" s="25" t="str">
        <f>LEFT(Table1[[#This Row],[Department]],5)&amp;"-"&amp;RIGHT(Table1[[#This Row],[Employee ID]],3)</f>
        <v>Sales-858</v>
      </c>
      <c r="R2416" s="25" t="str">
        <f>LEFT(Table1[[#This Row],[Department]],3)</f>
        <v>Sal</v>
      </c>
      <c r="S2416" s="36">
        <f>_xlfn.XLOOKUP(Table1[[#This Row],[City]],Table2[City],Table2[Bonus %])</f>
        <v>6</v>
      </c>
      <c r="U2416" s="48" t="str">
        <v xml:space="preserve">Ananya </v>
      </c>
      <c r="V2416" s="48" t="str">
        <v>Rao</v>
      </c>
    </row>
    <row r="2417" spans="1:22" x14ac:dyDescent="0.35">
      <c r="A2417" s="9" t="s">
        <v>199</v>
      </c>
      <c r="B2417" s="41" t="str">
        <f>LEFT(Table1[[#This Row],[Employee Name]],FIND(" ",Table1[[#This Row],[Employee Name]]))</f>
        <v xml:space="preserve">Vikram </v>
      </c>
      <c r="C2417" s="41" t="str">
        <f>RIGHT(Table1[[#This Row],[Employee Name]],LEN(Table1[[#This Row],[Employee Name]])-FIND(" ",Table1[[#This Row],[Employee Name]]))</f>
        <v>Singh</v>
      </c>
      <c r="D2417" s="23">
        <f>Table1[[#This Row],[Basic Salary]]+Table1[[#This Row],[Bonus]]</f>
        <v>92203</v>
      </c>
      <c r="E2417" s="10">
        <v>68</v>
      </c>
      <c r="F2417" s="46">
        <v>64</v>
      </c>
      <c r="G2417" s="10" t="str" cm="1">
        <f t="array" ref="G2417">_xlfn.IFS(Table1[[#This Row],[Performance Score]]&gt;=80,"Excellent",Table1[[#This Row],[Performance Score]]&gt;=60,"Good",Table1[[#This Row],[Performance Score]]&gt;=40,"Need Improvement")</f>
        <v>Good</v>
      </c>
      <c r="H2417" s="30">
        <f>Table1[[#This Row],[Bonus]]/Table1[[#This Row],[Basic Salary]]</f>
        <v>0.13207524003634311</v>
      </c>
      <c r="I2417" s="10">
        <f ca="1">DATEDIF(Table1[[#This Row],[Date of Birth]],TODAY(),"y")</f>
        <v>24</v>
      </c>
      <c r="J2417" s="34">
        <v>42036</v>
      </c>
      <c r="K2417" s="33" t="str" cm="1">
        <f t="array" aca="1" ref="K2417" ca="1">_xlfn.IFS(L2417&lt;3,"Junior",L2417&lt;=7,"Mid-Level",L2417&gt;7,"Senior")</f>
        <v>Senior</v>
      </c>
      <c r="L2417" s="46">
        <f ca="1">INT(YEARFRAC(Table1[[#This Row],[Joining Date]],TODAY(),1))</f>
        <v>11</v>
      </c>
      <c r="M2417" s="25" t="str">
        <f t="shared" ca="1" si="37"/>
        <v>Yes</v>
      </c>
      <c r="N2417" s="26">
        <f>YEAR(Table1[[#This Row],[Joining Date]])</f>
        <v>2015</v>
      </c>
      <c r="O2417" s="46">
        <f>MONTH(Table1[[#This Row],[Joining Date]])</f>
        <v>2</v>
      </c>
      <c r="P2417" s="26">
        <f ca="1">NETWORKDAYS(Table1[[#This Row],[Joining Date]],TODAY())</f>
        <v>2976</v>
      </c>
      <c r="Q2417" s="26" t="str">
        <f>LEFT(Table1[[#This Row],[Department]],5)&amp;"-"&amp;RIGHT(Table1[[#This Row],[Employee ID]],3)</f>
        <v>Sales-143</v>
      </c>
      <c r="R2417" s="26" t="str">
        <f>LEFT(Table1[[#This Row],[Department]],3)</f>
        <v>Sal</v>
      </c>
      <c r="S2417" s="37">
        <f>_xlfn.XLOOKUP(Table1[[#This Row],[City]],Table2[City],Table2[Bonus %])</f>
        <v>4</v>
      </c>
      <c r="U2417" s="48" t="str">
        <v xml:space="preserve">Vikram </v>
      </c>
      <c r="V2417" s="48" t="str">
        <v>Singh</v>
      </c>
    </row>
    <row r="2418" spans="1:22" x14ac:dyDescent="0.35">
      <c r="A2418" s="7" t="s">
        <v>3907</v>
      </c>
      <c r="B2418" s="40" t="str">
        <f>LEFT(Table1[[#This Row],[Employee Name]],FIND(" ",Table1[[#This Row],[Employee Name]]))</f>
        <v xml:space="preserve">Rohan </v>
      </c>
      <c r="C2418" s="40" t="str">
        <f>RIGHT(Table1[[#This Row],[Employee Name]],LEN(Table1[[#This Row],[Employee Name]])-FIND(" ",Table1[[#This Row],[Employee Name]]))</f>
        <v>Gupta</v>
      </c>
      <c r="D2418" s="22">
        <f>Table1[[#This Row],[Basic Salary]]+Table1[[#This Row],[Bonus]]</f>
        <v>92175</v>
      </c>
      <c r="E2418" s="8">
        <v>60</v>
      </c>
      <c r="F2418" s="45">
        <v>76</v>
      </c>
      <c r="G2418" s="8" t="str" cm="1">
        <f t="array" ref="G2418">_xlfn.IFS(Table1[[#This Row],[Performance Score]]&gt;=80,"Excellent",Table1[[#This Row],[Performance Score]]&gt;=60,"Good",Table1[[#This Row],[Performance Score]]&gt;=40,"Need Improvement")</f>
        <v>Good</v>
      </c>
      <c r="H2418" s="29">
        <f>Table1[[#This Row],[Bonus]]/Table1[[#This Row],[Basic Salary]]</f>
        <v>0.22744523603435648</v>
      </c>
      <c r="I2418" s="8">
        <f ca="1">DATEDIF(Table1[[#This Row],[Date of Birth]],TODAY(),"y")</f>
        <v>24</v>
      </c>
      <c r="J2418" s="33">
        <v>44724</v>
      </c>
      <c r="K2418" s="33" t="str" cm="1">
        <f t="array" aca="1" ref="K2418" ca="1">_xlfn.IFS(L2418&lt;3,"Junior",L2418&lt;=7,"Mid-Level",L2418&gt;7,"Senior")</f>
        <v>Mid-Level</v>
      </c>
      <c r="L2418" s="45">
        <f ca="1">INT(YEARFRAC(Table1[[#This Row],[Joining Date]],TODAY(),1))</f>
        <v>4</v>
      </c>
      <c r="M2418" s="25" t="str">
        <f t="shared" ca="1" si="37"/>
        <v>No</v>
      </c>
      <c r="N2418" s="25">
        <f>YEAR(Table1[[#This Row],[Joining Date]])</f>
        <v>2022</v>
      </c>
      <c r="O2418" s="45">
        <f>MONTH(Table1[[#This Row],[Joining Date]])</f>
        <v>6</v>
      </c>
      <c r="P2418" s="25">
        <f ca="1">NETWORKDAYS(Table1[[#This Row],[Joining Date]],TODAY())</f>
        <v>1056</v>
      </c>
      <c r="Q2418" s="25" t="str">
        <f>LEFT(Table1[[#This Row],[Department]],5)&amp;"-"&amp;RIGHT(Table1[[#This Row],[Employee ID]],3)</f>
        <v>IT-851</v>
      </c>
      <c r="R2418" s="25" t="str">
        <f>LEFT(Table1[[#This Row],[Department]],3)</f>
        <v>IT</v>
      </c>
      <c r="S2418" s="36">
        <f>_xlfn.XLOOKUP(Table1[[#This Row],[City]],Table2[City],Table2[Bonus %])</f>
        <v>6</v>
      </c>
      <c r="U2418" s="48" t="str">
        <v xml:space="preserve">Rohan </v>
      </c>
      <c r="V2418" s="48" t="str">
        <v>Gupta</v>
      </c>
    </row>
    <row r="2419" spans="1:22" x14ac:dyDescent="0.35">
      <c r="A2419" s="9" t="s">
        <v>924</v>
      </c>
      <c r="B2419" s="41" t="str">
        <f>LEFT(Table1[[#This Row],[Employee Name]],FIND(" ",Table1[[#This Row],[Employee Name]]))</f>
        <v xml:space="preserve">Rahul </v>
      </c>
      <c r="C2419" s="41" t="str">
        <f>RIGHT(Table1[[#This Row],[Employee Name]],LEN(Table1[[#This Row],[Employee Name]])-FIND(" ",Table1[[#This Row],[Employee Name]]))</f>
        <v>Verma</v>
      </c>
      <c r="D2419" s="23">
        <f>Table1[[#This Row],[Basic Salary]]+Table1[[#This Row],[Bonus]]</f>
        <v>92160</v>
      </c>
      <c r="E2419" s="10">
        <v>62</v>
      </c>
      <c r="F2419" s="46">
        <v>82</v>
      </c>
      <c r="G2419" s="10" t="str" cm="1">
        <f t="array" ref="G2419">_xlfn.IFS(Table1[[#This Row],[Performance Score]]&gt;=80,"Excellent",Table1[[#This Row],[Performance Score]]&gt;=60,"Good",Table1[[#This Row],[Performance Score]]&gt;=40,"Need Improvement")</f>
        <v>Excellent</v>
      </c>
      <c r="H2419" s="30">
        <f>Table1[[#This Row],[Bonus]]/Table1[[#This Row],[Basic Salary]]</f>
        <v>0.32732274278801149</v>
      </c>
      <c r="I2419" s="10">
        <f ca="1">DATEDIF(Table1[[#This Row],[Date of Birth]],TODAY(),"y")</f>
        <v>28</v>
      </c>
      <c r="J2419" s="34">
        <v>45692</v>
      </c>
      <c r="K2419" s="33" t="str" cm="1">
        <f t="array" aca="1" ref="K2419" ca="1">_xlfn.IFS(L2419&lt;3,"Junior",L2419&lt;=7,"Mid-Level",L2419&gt;7,"Senior")</f>
        <v>Junior</v>
      </c>
      <c r="L2419" s="46">
        <f ca="1">INT(YEARFRAC(Table1[[#This Row],[Joining Date]],TODAY(),1))</f>
        <v>1</v>
      </c>
      <c r="M2419" s="25" t="str">
        <f t="shared" ca="1" si="37"/>
        <v>No</v>
      </c>
      <c r="N2419" s="26">
        <f>YEAR(Table1[[#This Row],[Joining Date]])</f>
        <v>2025</v>
      </c>
      <c r="O2419" s="46">
        <f>MONTH(Table1[[#This Row],[Joining Date]])</f>
        <v>2</v>
      </c>
      <c r="P2419" s="26">
        <f ca="1">NETWORKDAYS(Table1[[#This Row],[Joining Date]],TODAY())</f>
        <v>365</v>
      </c>
      <c r="Q2419" s="26" t="str">
        <f>LEFT(Table1[[#This Row],[Department]],5)&amp;"-"&amp;RIGHT(Table1[[#This Row],[Employee ID]],3)</f>
        <v>IT-868</v>
      </c>
      <c r="R2419" s="26" t="str">
        <f>LEFT(Table1[[#This Row],[Department]],3)</f>
        <v>IT</v>
      </c>
      <c r="S2419" s="37">
        <f>_xlfn.XLOOKUP(Table1[[#This Row],[City]],Table2[City],Table2[Bonus %])</f>
        <v>8</v>
      </c>
      <c r="U2419" s="48" t="str">
        <v xml:space="preserve">Rahul </v>
      </c>
      <c r="V2419" s="48" t="str">
        <v>Verma</v>
      </c>
    </row>
    <row r="2420" spans="1:22" x14ac:dyDescent="0.35">
      <c r="A2420" s="7" t="s">
        <v>4479</v>
      </c>
      <c r="B2420" s="40" t="str">
        <f>LEFT(Table1[[#This Row],[Employee Name]],FIND(" ",Table1[[#This Row],[Employee Name]]))</f>
        <v xml:space="preserve">Ananya </v>
      </c>
      <c r="C2420" s="40" t="str">
        <f>RIGHT(Table1[[#This Row],[Employee Name]],LEN(Table1[[#This Row],[Employee Name]])-FIND(" ",Table1[[#This Row],[Employee Name]]))</f>
        <v>Rao</v>
      </c>
      <c r="D2420" s="22">
        <f>Table1[[#This Row],[Basic Salary]]+Table1[[#This Row],[Bonus]]</f>
        <v>92095</v>
      </c>
      <c r="E2420" s="8">
        <v>82</v>
      </c>
      <c r="F2420" s="45">
        <v>71</v>
      </c>
      <c r="G2420" s="8" t="str" cm="1">
        <f t="array" ref="G2420">_xlfn.IFS(Table1[[#This Row],[Performance Score]]&gt;=80,"Excellent",Table1[[#This Row],[Performance Score]]&gt;=60,"Good",Table1[[#This Row],[Performance Score]]&gt;=40,"Need Improvement")</f>
        <v>Good</v>
      </c>
      <c r="H2420" s="29">
        <f>Table1[[#This Row],[Bonus]]/Table1[[#This Row],[Basic Salary]]</f>
        <v>0.25430723342821732</v>
      </c>
      <c r="I2420" s="8">
        <f ca="1">DATEDIF(Table1[[#This Row],[Date of Birth]],TODAY(),"y")</f>
        <v>27</v>
      </c>
      <c r="J2420" s="33">
        <v>45056</v>
      </c>
      <c r="K2420" s="33" t="str" cm="1">
        <f t="array" aca="1" ref="K2420" ca="1">_xlfn.IFS(L2420&lt;3,"Junior",L2420&lt;=7,"Mid-Level",L2420&gt;7,"Senior")</f>
        <v>Mid-Level</v>
      </c>
      <c r="L2420" s="45">
        <f ca="1">INT(YEARFRAC(Table1[[#This Row],[Joining Date]],TODAY(),1))</f>
        <v>3</v>
      </c>
      <c r="M2420" s="25" t="str">
        <f t="shared" ca="1" si="37"/>
        <v>No</v>
      </c>
      <c r="N2420" s="25">
        <f>YEAR(Table1[[#This Row],[Joining Date]])</f>
        <v>2023</v>
      </c>
      <c r="O2420" s="45">
        <f>MONTH(Table1[[#This Row],[Joining Date]])</f>
        <v>5</v>
      </c>
      <c r="P2420" s="25">
        <f ca="1">NETWORKDAYS(Table1[[#This Row],[Joining Date]],TODAY())</f>
        <v>819</v>
      </c>
      <c r="Q2420" s="25" t="str">
        <f>LEFT(Table1[[#This Row],[Department]],5)&amp;"-"&amp;RIGHT(Table1[[#This Row],[Employee ID]],3)</f>
        <v>Marke-423</v>
      </c>
      <c r="R2420" s="25" t="str">
        <f>LEFT(Table1[[#This Row],[Department]],3)</f>
        <v>Mar</v>
      </c>
      <c r="S2420" s="36">
        <f>_xlfn.XLOOKUP(Table1[[#This Row],[City]],Table2[City],Table2[Bonus %])</f>
        <v>6</v>
      </c>
      <c r="U2420" s="48" t="str">
        <v xml:space="preserve">Ananya </v>
      </c>
      <c r="V2420" s="48" t="str">
        <v>Rao</v>
      </c>
    </row>
    <row r="2421" spans="1:22" x14ac:dyDescent="0.35">
      <c r="A2421" s="9" t="s">
        <v>3438</v>
      </c>
      <c r="B2421" s="41" t="str">
        <f>LEFT(Table1[[#This Row],[Employee Name]],FIND(" ",Table1[[#This Row],[Employee Name]]))</f>
        <v xml:space="preserve">Ishita </v>
      </c>
      <c r="C2421" s="41" t="str">
        <f>RIGHT(Table1[[#This Row],[Employee Name]],LEN(Table1[[#This Row],[Employee Name]])-FIND(" ",Table1[[#This Row],[Employee Name]]))</f>
        <v>Roy</v>
      </c>
      <c r="D2421" s="23">
        <f>Table1[[#This Row],[Basic Salary]]+Table1[[#This Row],[Bonus]]</f>
        <v>92094</v>
      </c>
      <c r="E2421" s="10">
        <v>81</v>
      </c>
      <c r="F2421" s="46">
        <v>75</v>
      </c>
      <c r="G2421" s="10" t="str" cm="1">
        <f t="array" ref="G2421">_xlfn.IFS(Table1[[#This Row],[Performance Score]]&gt;=80,"Excellent",Table1[[#This Row],[Performance Score]]&gt;=60,"Good",Table1[[#This Row],[Performance Score]]&gt;=40,"Need Improvement")</f>
        <v>Good</v>
      </c>
      <c r="H2421" s="30">
        <f>Table1[[#This Row],[Bonus]]/Table1[[#This Row],[Basic Salary]]</f>
        <v>0.46111375535459304</v>
      </c>
      <c r="I2421" s="10">
        <f ca="1">DATEDIF(Table1[[#This Row],[Date of Birth]],TODAY(),"y")</f>
        <v>33</v>
      </c>
      <c r="J2421" s="34">
        <v>44243</v>
      </c>
      <c r="K2421" s="33" t="str" cm="1">
        <f t="array" aca="1" ref="K2421" ca="1">_xlfn.IFS(L2421&lt;3,"Junior",L2421&lt;=7,"Mid-Level",L2421&gt;7,"Senior")</f>
        <v>Mid-Level</v>
      </c>
      <c r="L2421" s="46">
        <f ca="1">INT(YEARFRAC(Table1[[#This Row],[Joining Date]],TODAY(),1))</f>
        <v>5</v>
      </c>
      <c r="M2421" s="25" t="str">
        <f t="shared" ca="1" si="37"/>
        <v>No</v>
      </c>
      <c r="N2421" s="26">
        <f>YEAR(Table1[[#This Row],[Joining Date]])</f>
        <v>2021</v>
      </c>
      <c r="O2421" s="46">
        <f>MONTH(Table1[[#This Row],[Joining Date]])</f>
        <v>2</v>
      </c>
      <c r="P2421" s="26">
        <f ca="1">NETWORKDAYS(Table1[[#This Row],[Joining Date]],TODAY())</f>
        <v>1400</v>
      </c>
      <c r="Q2421" s="26" t="str">
        <f>LEFT(Table1[[#This Row],[Department]],5)&amp;"-"&amp;RIGHT(Table1[[#This Row],[Employee ID]],3)</f>
        <v>HR-382</v>
      </c>
      <c r="R2421" s="26" t="str">
        <f>LEFT(Table1[[#This Row],[Department]],3)</f>
        <v>HR</v>
      </c>
      <c r="S2421" s="37">
        <f>_xlfn.XLOOKUP(Table1[[#This Row],[City]],Table2[City],Table2[Bonus %])</f>
        <v>5</v>
      </c>
      <c r="U2421" s="48" t="str">
        <v xml:space="preserve">Ishita </v>
      </c>
      <c r="V2421" s="48" t="str">
        <v>Roy</v>
      </c>
    </row>
    <row r="2422" spans="1:22" x14ac:dyDescent="0.35">
      <c r="A2422" s="7" t="s">
        <v>3307</v>
      </c>
      <c r="B2422" s="40" t="str">
        <f>LEFT(Table1[[#This Row],[Employee Name]],FIND(" ",Table1[[#This Row],[Employee Name]]))</f>
        <v xml:space="preserve">Sneha </v>
      </c>
      <c r="C2422" s="40" t="str">
        <f>RIGHT(Table1[[#This Row],[Employee Name]],LEN(Table1[[#This Row],[Employee Name]])-FIND(" ",Table1[[#This Row],[Employee Name]]))</f>
        <v>Iyer</v>
      </c>
      <c r="D2422" s="22">
        <f>Table1[[#This Row],[Basic Salary]]+Table1[[#This Row],[Bonus]]</f>
        <v>92086</v>
      </c>
      <c r="E2422" s="8">
        <v>64</v>
      </c>
      <c r="F2422" s="45">
        <v>56</v>
      </c>
      <c r="G2422" s="8" t="str" cm="1">
        <f t="array" ref="G2422">_xlfn.IFS(Table1[[#This Row],[Performance Score]]&gt;=80,"Excellent",Table1[[#This Row],[Performance Score]]&gt;=60,"Good",Table1[[#This Row],[Performance Score]]&gt;=40,"Need Improvement")</f>
        <v>Need Improvement</v>
      </c>
      <c r="H2422" s="29">
        <f>Table1[[#This Row],[Bonus]]/Table1[[#This Row],[Basic Salary]]</f>
        <v>0.19741495890980965</v>
      </c>
      <c r="I2422" s="8">
        <f ca="1">DATEDIF(Table1[[#This Row],[Date of Birth]],TODAY(),"y")</f>
        <v>38</v>
      </c>
      <c r="J2422" s="33">
        <v>42760</v>
      </c>
      <c r="K2422" s="33" t="str" cm="1">
        <f t="array" aca="1" ref="K2422" ca="1">_xlfn.IFS(L2422&lt;3,"Junior",L2422&lt;=7,"Mid-Level",L2422&gt;7,"Senior")</f>
        <v>Senior</v>
      </c>
      <c r="L2422" s="45">
        <f ca="1">INT(YEARFRAC(Table1[[#This Row],[Joining Date]],TODAY(),1))</f>
        <v>9</v>
      </c>
      <c r="M2422" s="25" t="str">
        <f t="shared" ca="1" si="37"/>
        <v>Yes</v>
      </c>
      <c r="N2422" s="25">
        <f>YEAR(Table1[[#This Row],[Joining Date]])</f>
        <v>2017</v>
      </c>
      <c r="O2422" s="45">
        <f>MONTH(Table1[[#This Row],[Joining Date]])</f>
        <v>1</v>
      </c>
      <c r="P2422" s="25">
        <f ca="1">NETWORKDAYS(Table1[[#This Row],[Joining Date]],TODAY())</f>
        <v>2459</v>
      </c>
      <c r="Q2422" s="25" t="str">
        <f>LEFT(Table1[[#This Row],[Department]],5)&amp;"-"&amp;RIGHT(Table1[[#This Row],[Employee ID]],3)</f>
        <v>Suppo-251</v>
      </c>
      <c r="R2422" s="25" t="str">
        <f>LEFT(Table1[[#This Row],[Department]],3)</f>
        <v>Sup</v>
      </c>
      <c r="S2422" s="36">
        <f>_xlfn.XLOOKUP(Table1[[#This Row],[City]],Table2[City],Table2[Bonus %])</f>
        <v>8</v>
      </c>
      <c r="U2422" s="48" t="str">
        <v xml:space="preserve">Sneha </v>
      </c>
      <c r="V2422" s="48" t="str">
        <v>Iyer</v>
      </c>
    </row>
    <row r="2423" spans="1:22" x14ac:dyDescent="0.35">
      <c r="A2423" s="9" t="s">
        <v>702</v>
      </c>
      <c r="B2423" s="41" t="str">
        <f>LEFT(Table1[[#This Row],[Employee Name]],FIND(" ",Table1[[#This Row],[Employee Name]]))</f>
        <v xml:space="preserve">Kavya </v>
      </c>
      <c r="C2423" s="41" t="str">
        <f>RIGHT(Table1[[#This Row],[Employee Name]],LEN(Table1[[#This Row],[Employee Name]])-FIND(" ",Table1[[#This Row],[Employee Name]]))</f>
        <v>Nair</v>
      </c>
      <c r="D2423" s="23">
        <f>Table1[[#This Row],[Basic Salary]]+Table1[[#This Row],[Bonus]]</f>
        <v>92067</v>
      </c>
      <c r="E2423" s="10">
        <v>74</v>
      </c>
      <c r="F2423" s="46">
        <v>51</v>
      </c>
      <c r="G2423" s="10" t="str" cm="1">
        <f t="array" ref="G2423">_xlfn.IFS(Table1[[#This Row],[Performance Score]]&gt;=80,"Excellent",Table1[[#This Row],[Performance Score]]&gt;=60,"Good",Table1[[#This Row],[Performance Score]]&gt;=40,"Need Improvement")</f>
        <v>Need Improvement</v>
      </c>
      <c r="H2423" s="30">
        <f>Table1[[#This Row],[Bonus]]/Table1[[#This Row],[Basic Salary]]</f>
        <v>0.22064302287040105</v>
      </c>
      <c r="I2423" s="10">
        <f ca="1">DATEDIF(Table1[[#This Row],[Date of Birth]],TODAY(),"y")</f>
        <v>26</v>
      </c>
      <c r="J2423" s="34">
        <v>44266</v>
      </c>
      <c r="K2423" s="33" t="str" cm="1">
        <f t="array" aca="1" ref="K2423" ca="1">_xlfn.IFS(L2423&lt;3,"Junior",L2423&lt;=7,"Mid-Level",L2423&gt;7,"Senior")</f>
        <v>Mid-Level</v>
      </c>
      <c r="L2423" s="46">
        <f ca="1">INT(YEARFRAC(Table1[[#This Row],[Joining Date]],TODAY(),1))</f>
        <v>5</v>
      </c>
      <c r="M2423" s="25" t="str">
        <f t="shared" ca="1" si="37"/>
        <v>No</v>
      </c>
      <c r="N2423" s="26">
        <f>YEAR(Table1[[#This Row],[Joining Date]])</f>
        <v>2021</v>
      </c>
      <c r="O2423" s="46">
        <f>MONTH(Table1[[#This Row],[Joining Date]])</f>
        <v>3</v>
      </c>
      <c r="P2423" s="26">
        <f ca="1">NETWORKDAYS(Table1[[#This Row],[Joining Date]],TODAY())</f>
        <v>1383</v>
      </c>
      <c r="Q2423" s="26" t="str">
        <f>LEFT(Table1[[#This Row],[Department]],5)&amp;"-"&amp;RIGHT(Table1[[#This Row],[Employee ID]],3)</f>
        <v>Opera-646</v>
      </c>
      <c r="R2423" s="26" t="str">
        <f>LEFT(Table1[[#This Row],[Department]],3)</f>
        <v>Ope</v>
      </c>
      <c r="S2423" s="37">
        <f>_xlfn.XLOOKUP(Table1[[#This Row],[City]],Table2[City],Table2[Bonus %])</f>
        <v>8</v>
      </c>
      <c r="U2423" s="48" t="str">
        <v xml:space="preserve">Kavya </v>
      </c>
      <c r="V2423" s="48" t="str">
        <v>Nair</v>
      </c>
    </row>
    <row r="2424" spans="1:22" x14ac:dyDescent="0.35">
      <c r="A2424" s="7" t="s">
        <v>144</v>
      </c>
      <c r="B2424" s="40" t="str">
        <f>LEFT(Table1[[#This Row],[Employee Name]],FIND(" ",Table1[[#This Row],[Employee Name]]))</f>
        <v xml:space="preserve">Ishita </v>
      </c>
      <c r="C2424" s="40" t="str">
        <f>RIGHT(Table1[[#This Row],[Employee Name]],LEN(Table1[[#This Row],[Employee Name]])-FIND(" ",Table1[[#This Row],[Employee Name]]))</f>
        <v>Roy</v>
      </c>
      <c r="D2424" s="22">
        <f>Table1[[#This Row],[Basic Salary]]+Table1[[#This Row],[Bonus]]</f>
        <v>92029</v>
      </c>
      <c r="E2424" s="8">
        <v>76</v>
      </c>
      <c r="F2424" s="45">
        <v>41</v>
      </c>
      <c r="G2424" s="8" t="str" cm="1">
        <f t="array" ref="G2424">_xlfn.IFS(Table1[[#This Row],[Performance Score]]&gt;=80,"Excellent",Table1[[#This Row],[Performance Score]]&gt;=60,"Good",Table1[[#This Row],[Performance Score]]&gt;=40,"Need Improvement")</f>
        <v>Need Improvement</v>
      </c>
      <c r="H2424" s="29">
        <f>Table1[[#This Row],[Bonus]]/Table1[[#This Row],[Basic Salary]]</f>
        <v>0.36852201585200828</v>
      </c>
      <c r="I2424" s="8">
        <f ca="1">DATEDIF(Table1[[#This Row],[Date of Birth]],TODAY(),"y")</f>
        <v>27</v>
      </c>
      <c r="J2424" s="33">
        <v>45648</v>
      </c>
      <c r="K2424" s="33" t="str" cm="1">
        <f t="array" aca="1" ref="K2424" ca="1">_xlfn.IFS(L2424&lt;3,"Junior",L2424&lt;=7,"Mid-Level",L2424&gt;7,"Senior")</f>
        <v>Junior</v>
      </c>
      <c r="L2424" s="45">
        <f ca="1">INT(YEARFRAC(Table1[[#This Row],[Joining Date]],TODAY(),1))</f>
        <v>1</v>
      </c>
      <c r="M2424" s="25" t="str">
        <f t="shared" ca="1" si="37"/>
        <v>No</v>
      </c>
      <c r="N2424" s="25">
        <f>YEAR(Table1[[#This Row],[Joining Date]])</f>
        <v>2024</v>
      </c>
      <c r="O2424" s="45">
        <f>MONTH(Table1[[#This Row],[Joining Date]])</f>
        <v>12</v>
      </c>
      <c r="P2424" s="25">
        <f ca="1">NETWORKDAYS(Table1[[#This Row],[Joining Date]],TODAY())</f>
        <v>396</v>
      </c>
      <c r="Q2424" s="25" t="str">
        <f>LEFT(Table1[[#This Row],[Department]],5)&amp;"-"&amp;RIGHT(Table1[[#This Row],[Employee ID]],3)</f>
        <v>Opera-088</v>
      </c>
      <c r="R2424" s="25" t="str">
        <f>LEFT(Table1[[#This Row],[Department]],3)</f>
        <v>Ope</v>
      </c>
      <c r="S2424" s="36">
        <f>_xlfn.XLOOKUP(Table1[[#This Row],[City]],Table2[City],Table2[Bonus %])</f>
        <v>5</v>
      </c>
      <c r="U2424" s="48" t="str">
        <v xml:space="preserve">Ishita </v>
      </c>
      <c r="V2424" s="48" t="str">
        <v>Roy</v>
      </c>
    </row>
    <row r="2425" spans="1:22" x14ac:dyDescent="0.35">
      <c r="A2425" s="9" t="s">
        <v>115</v>
      </c>
      <c r="B2425" s="41" t="str">
        <f>LEFT(Table1[[#This Row],[Employee Name]],FIND(" ",Table1[[#This Row],[Employee Name]]))</f>
        <v xml:space="preserve">Tarun </v>
      </c>
      <c r="C2425" s="41" t="str">
        <f>RIGHT(Table1[[#This Row],[Employee Name]],LEN(Table1[[#This Row],[Employee Name]])-FIND(" ",Table1[[#This Row],[Employee Name]]))</f>
        <v>Verma</v>
      </c>
      <c r="D2425" s="23">
        <f>Table1[[#This Row],[Basic Salary]]+Table1[[#This Row],[Bonus]]</f>
        <v>91982</v>
      </c>
      <c r="E2425" s="10">
        <v>85</v>
      </c>
      <c r="F2425" s="46">
        <v>86</v>
      </c>
      <c r="G2425" s="10" t="str" cm="1">
        <f t="array" ref="G2425">_xlfn.IFS(Table1[[#This Row],[Performance Score]]&gt;=80,"Excellent",Table1[[#This Row],[Performance Score]]&gt;=60,"Good",Table1[[#This Row],[Performance Score]]&gt;=40,"Need Improvement")</f>
        <v>Excellent</v>
      </c>
      <c r="H2425" s="30">
        <f>Table1[[#This Row],[Bonus]]/Table1[[#This Row],[Basic Salary]]</f>
        <v>0.21079928390901431</v>
      </c>
      <c r="I2425" s="10">
        <f ca="1">DATEDIF(Table1[[#This Row],[Date of Birth]],TODAY(),"y")</f>
        <v>45</v>
      </c>
      <c r="J2425" s="34">
        <v>43994</v>
      </c>
      <c r="K2425" s="33" t="str" cm="1">
        <f t="array" aca="1" ref="K2425" ca="1">_xlfn.IFS(L2425&lt;3,"Junior",L2425&lt;=7,"Mid-Level",L2425&gt;7,"Senior")</f>
        <v>Mid-Level</v>
      </c>
      <c r="L2425" s="46">
        <f ca="1">INT(YEARFRAC(Table1[[#This Row],[Joining Date]],TODAY(),1))</f>
        <v>6</v>
      </c>
      <c r="M2425" s="25" t="str">
        <f t="shared" ca="1" si="37"/>
        <v>Yes</v>
      </c>
      <c r="N2425" s="26">
        <f>YEAR(Table1[[#This Row],[Joining Date]])</f>
        <v>2020</v>
      </c>
      <c r="O2425" s="46">
        <f>MONTH(Table1[[#This Row],[Joining Date]])</f>
        <v>6</v>
      </c>
      <c r="P2425" s="26">
        <f ca="1">NETWORKDAYS(Table1[[#This Row],[Joining Date]],TODAY())</f>
        <v>1577</v>
      </c>
      <c r="Q2425" s="26" t="str">
        <f>LEFT(Table1[[#This Row],[Department]],5)&amp;"-"&amp;RIGHT(Table1[[#This Row],[Employee ID]],3)</f>
        <v>Sales-060</v>
      </c>
      <c r="R2425" s="26" t="str">
        <f>LEFT(Table1[[#This Row],[Department]],3)</f>
        <v>Sal</v>
      </c>
      <c r="S2425" s="37">
        <f>_xlfn.XLOOKUP(Table1[[#This Row],[City]],Table2[City],Table2[Bonus %])</f>
        <v>7</v>
      </c>
      <c r="U2425" s="48" t="str">
        <v xml:space="preserve">Tarun </v>
      </c>
      <c r="V2425" s="48" t="str">
        <v>Verma</v>
      </c>
    </row>
    <row r="2426" spans="1:22" x14ac:dyDescent="0.35">
      <c r="A2426" s="7" t="s">
        <v>2322</v>
      </c>
      <c r="B2426" s="40" t="str">
        <f>LEFT(Table1[[#This Row],[Employee Name]],FIND(" ",Table1[[#This Row],[Employee Name]]))</f>
        <v xml:space="preserve">Kavya </v>
      </c>
      <c r="C2426" s="40" t="str">
        <f>RIGHT(Table1[[#This Row],[Employee Name]],LEN(Table1[[#This Row],[Employee Name]])-FIND(" ",Table1[[#This Row],[Employee Name]]))</f>
        <v>Nair</v>
      </c>
      <c r="D2426" s="22">
        <f>Table1[[#This Row],[Basic Salary]]+Table1[[#This Row],[Bonus]]</f>
        <v>91954</v>
      </c>
      <c r="E2426" s="8">
        <v>95</v>
      </c>
      <c r="F2426" s="45">
        <v>78</v>
      </c>
      <c r="G2426" s="8" t="str" cm="1">
        <f t="array" ref="G2426">_xlfn.IFS(Table1[[#This Row],[Performance Score]]&gt;=80,"Excellent",Table1[[#This Row],[Performance Score]]&gt;=60,"Good",Table1[[#This Row],[Performance Score]]&gt;=40,"Need Improvement")</f>
        <v>Good</v>
      </c>
      <c r="H2426" s="29">
        <f>Table1[[#This Row],[Bonus]]/Table1[[#This Row],[Basic Salary]]</f>
        <v>0.18717723610824211</v>
      </c>
      <c r="I2426" s="8">
        <f ca="1">DATEDIF(Table1[[#This Row],[Date of Birth]],TODAY(),"y")</f>
        <v>28</v>
      </c>
      <c r="J2426" s="33">
        <v>42165</v>
      </c>
      <c r="K2426" s="33" t="str" cm="1">
        <f t="array" aca="1" ref="K2426" ca="1">_xlfn.IFS(L2426&lt;3,"Junior",L2426&lt;=7,"Mid-Level",L2426&gt;7,"Senior")</f>
        <v>Senior</v>
      </c>
      <c r="L2426" s="45">
        <f ca="1">INT(YEARFRAC(Table1[[#This Row],[Joining Date]],TODAY(),1))</f>
        <v>11</v>
      </c>
      <c r="M2426" s="25" t="str">
        <f t="shared" ca="1" si="37"/>
        <v>Yes</v>
      </c>
      <c r="N2426" s="25">
        <f>YEAR(Table1[[#This Row],[Joining Date]])</f>
        <v>2015</v>
      </c>
      <c r="O2426" s="45">
        <f>MONTH(Table1[[#This Row],[Joining Date]])</f>
        <v>6</v>
      </c>
      <c r="P2426" s="25">
        <f ca="1">NETWORKDAYS(Table1[[#This Row],[Joining Date]],TODAY())</f>
        <v>2884</v>
      </c>
      <c r="Q2426" s="25" t="str">
        <f>LEFT(Table1[[#This Row],[Department]],5)&amp;"-"&amp;RIGHT(Table1[[#This Row],[Employee ID]],3)</f>
        <v>Finan-266</v>
      </c>
      <c r="R2426" s="25" t="str">
        <f>LEFT(Table1[[#This Row],[Department]],3)</f>
        <v>Fin</v>
      </c>
      <c r="S2426" s="36">
        <f>_xlfn.XLOOKUP(Table1[[#This Row],[City]],Table2[City],Table2[Bonus %])</f>
        <v>5</v>
      </c>
      <c r="U2426" s="48" t="str">
        <v xml:space="preserve">Kavya </v>
      </c>
      <c r="V2426" s="48" t="str">
        <v>Nair</v>
      </c>
    </row>
    <row r="2427" spans="1:22" x14ac:dyDescent="0.35">
      <c r="A2427" s="9" t="s">
        <v>2187</v>
      </c>
      <c r="B2427" s="41" t="str">
        <f>LEFT(Table1[[#This Row],[Employee Name]],FIND(" ",Table1[[#This Row],[Employee Name]]))</f>
        <v xml:space="preserve">Ajay </v>
      </c>
      <c r="C2427" s="41" t="str">
        <f>RIGHT(Table1[[#This Row],[Employee Name]],LEN(Table1[[#This Row],[Employee Name]])-FIND(" ",Table1[[#This Row],[Employee Name]]))</f>
        <v>Singh</v>
      </c>
      <c r="D2427" s="23">
        <f>Table1[[#This Row],[Basic Salary]]+Table1[[#This Row],[Bonus]]</f>
        <v>91943</v>
      </c>
      <c r="E2427" s="10">
        <v>88</v>
      </c>
      <c r="F2427" s="46">
        <v>51</v>
      </c>
      <c r="G2427" s="10" t="str" cm="1">
        <f t="array" ref="G2427">_xlfn.IFS(Table1[[#This Row],[Performance Score]]&gt;=80,"Excellent",Table1[[#This Row],[Performance Score]]&gt;=60,"Good",Table1[[#This Row],[Performance Score]]&gt;=40,"Need Improvement")</f>
        <v>Need Improvement</v>
      </c>
      <c r="H2427" s="30">
        <f>Table1[[#This Row],[Bonus]]/Table1[[#This Row],[Basic Salary]]</f>
        <v>0.19336751249269907</v>
      </c>
      <c r="I2427" s="10">
        <f ca="1">DATEDIF(Table1[[#This Row],[Date of Birth]],TODAY(),"y")</f>
        <v>29</v>
      </c>
      <c r="J2427" s="34">
        <v>44363</v>
      </c>
      <c r="K2427" s="33" t="str" cm="1">
        <f t="array" aca="1" ref="K2427" ca="1">_xlfn.IFS(L2427&lt;3,"Junior",L2427&lt;=7,"Mid-Level",L2427&gt;7,"Senior")</f>
        <v>Mid-Level</v>
      </c>
      <c r="L2427" s="46">
        <f ca="1">INT(YEARFRAC(Table1[[#This Row],[Joining Date]],TODAY(),1))</f>
        <v>5</v>
      </c>
      <c r="M2427" s="25" t="str">
        <f t="shared" ca="1" si="37"/>
        <v>No</v>
      </c>
      <c r="N2427" s="26">
        <f>YEAR(Table1[[#This Row],[Joining Date]])</f>
        <v>2021</v>
      </c>
      <c r="O2427" s="46">
        <f>MONTH(Table1[[#This Row],[Joining Date]])</f>
        <v>6</v>
      </c>
      <c r="P2427" s="26">
        <f ca="1">NETWORKDAYS(Table1[[#This Row],[Joining Date]],TODAY())</f>
        <v>1314</v>
      </c>
      <c r="Q2427" s="26" t="str">
        <f>LEFT(Table1[[#This Row],[Department]],5)&amp;"-"&amp;RIGHT(Table1[[#This Row],[Employee ID]],3)</f>
        <v>Sales-131</v>
      </c>
      <c r="R2427" s="26" t="str">
        <f>LEFT(Table1[[#This Row],[Department]],3)</f>
        <v>Sal</v>
      </c>
      <c r="S2427" s="37">
        <f>_xlfn.XLOOKUP(Table1[[#This Row],[City]],Table2[City],Table2[Bonus %])</f>
        <v>5</v>
      </c>
      <c r="U2427" s="48" t="str">
        <v xml:space="preserve">Ajay </v>
      </c>
      <c r="V2427" s="48" t="str">
        <v>Singh</v>
      </c>
    </row>
    <row r="2428" spans="1:22" x14ac:dyDescent="0.35">
      <c r="A2428" s="7" t="s">
        <v>3272</v>
      </c>
      <c r="B2428" s="40" t="str">
        <f>LEFT(Table1[[#This Row],[Employee Name]],FIND(" ",Table1[[#This Row],[Employee Name]]))</f>
        <v xml:space="preserve">Nisha </v>
      </c>
      <c r="C2428" s="40" t="str">
        <f>RIGHT(Table1[[#This Row],[Employee Name]],LEN(Table1[[#This Row],[Employee Name]])-FIND(" ",Table1[[#This Row],[Employee Name]]))</f>
        <v>Kapoor</v>
      </c>
      <c r="D2428" s="22">
        <f>Table1[[#This Row],[Basic Salary]]+Table1[[#This Row],[Bonus]]</f>
        <v>91939</v>
      </c>
      <c r="E2428" s="8">
        <v>68</v>
      </c>
      <c r="F2428" s="45">
        <v>78</v>
      </c>
      <c r="G2428" s="8" t="str" cm="1">
        <f t="array" ref="G2428">_xlfn.IFS(Table1[[#This Row],[Performance Score]]&gt;=80,"Excellent",Table1[[#This Row],[Performance Score]]&gt;=60,"Good",Table1[[#This Row],[Performance Score]]&gt;=40,"Need Improvement")</f>
        <v>Good</v>
      </c>
      <c r="H2428" s="29">
        <f>Table1[[#This Row],[Bonus]]/Table1[[#This Row],[Basic Salary]]</f>
        <v>0.20414658424140822</v>
      </c>
      <c r="I2428" s="8">
        <f ca="1">DATEDIF(Table1[[#This Row],[Date of Birth]],TODAY(),"y")</f>
        <v>22</v>
      </c>
      <c r="J2428" s="33">
        <v>43797</v>
      </c>
      <c r="K2428" s="33" t="str" cm="1">
        <f t="array" aca="1" ref="K2428" ca="1">_xlfn.IFS(L2428&lt;3,"Junior",L2428&lt;=7,"Mid-Level",L2428&gt;7,"Senior")</f>
        <v>Mid-Level</v>
      </c>
      <c r="L2428" s="45">
        <f ca="1">INT(YEARFRAC(Table1[[#This Row],[Joining Date]],TODAY(),1))</f>
        <v>6</v>
      </c>
      <c r="M2428" s="25" t="str">
        <f t="shared" ca="1" si="37"/>
        <v>Yes</v>
      </c>
      <c r="N2428" s="25">
        <f>YEAR(Table1[[#This Row],[Joining Date]])</f>
        <v>2019</v>
      </c>
      <c r="O2428" s="45">
        <f>MONTH(Table1[[#This Row],[Joining Date]])</f>
        <v>11</v>
      </c>
      <c r="P2428" s="25">
        <f ca="1">NETWORKDAYS(Table1[[#This Row],[Joining Date]],TODAY())</f>
        <v>1718</v>
      </c>
      <c r="Q2428" s="25" t="str">
        <f>LEFT(Table1[[#This Row],[Department]],5)&amp;"-"&amp;RIGHT(Table1[[#This Row],[Employee ID]],3)</f>
        <v>Finan-216</v>
      </c>
      <c r="R2428" s="25" t="str">
        <f>LEFT(Table1[[#This Row],[Department]],3)</f>
        <v>Fin</v>
      </c>
      <c r="S2428" s="36">
        <f>_xlfn.XLOOKUP(Table1[[#This Row],[City]],Table2[City],Table2[Bonus %])</f>
        <v>6</v>
      </c>
      <c r="U2428" s="48" t="str">
        <v xml:space="preserve">Nisha </v>
      </c>
      <c r="V2428" s="48" t="str">
        <v>Kapoor</v>
      </c>
    </row>
    <row r="2429" spans="1:22" x14ac:dyDescent="0.35">
      <c r="A2429" s="9" t="s">
        <v>4214</v>
      </c>
      <c r="B2429" s="41" t="str">
        <f>LEFT(Table1[[#This Row],[Employee Name]],FIND(" ",Table1[[#This Row],[Employee Name]]))</f>
        <v xml:space="preserve">Aarav </v>
      </c>
      <c r="C2429" s="41" t="str">
        <f>RIGHT(Table1[[#This Row],[Employee Name]],LEN(Table1[[#This Row],[Employee Name]])-FIND(" ",Table1[[#This Row],[Employee Name]]))</f>
        <v>Sharma</v>
      </c>
      <c r="D2429" s="23">
        <f>Table1[[#This Row],[Basic Salary]]+Table1[[#This Row],[Bonus]]</f>
        <v>91937</v>
      </c>
      <c r="E2429" s="10">
        <v>98</v>
      </c>
      <c r="F2429" s="46">
        <v>91</v>
      </c>
      <c r="G2429" s="10" t="str" cm="1">
        <f t="array" ref="G2429">_xlfn.IFS(Table1[[#This Row],[Performance Score]]&gt;=80,"Excellent",Table1[[#This Row],[Performance Score]]&gt;=60,"Good",Table1[[#This Row],[Performance Score]]&gt;=40,"Need Improvement")</f>
        <v>Excellent</v>
      </c>
      <c r="H2429" s="30">
        <f>Table1[[#This Row],[Bonus]]/Table1[[#This Row],[Basic Salary]]</f>
        <v>0.14160654638471185</v>
      </c>
      <c r="I2429" s="10">
        <f ca="1">DATEDIF(Table1[[#This Row],[Date of Birth]],TODAY(),"y")</f>
        <v>16</v>
      </c>
      <c r="J2429" s="34">
        <v>43647</v>
      </c>
      <c r="K2429" s="33" t="str" cm="1">
        <f t="array" aca="1" ref="K2429" ca="1">_xlfn.IFS(L2429&lt;3,"Junior",L2429&lt;=7,"Mid-Level",L2429&gt;7,"Senior")</f>
        <v>Mid-Level</v>
      </c>
      <c r="L2429" s="46">
        <f ca="1">INT(YEARFRAC(Table1[[#This Row],[Joining Date]],TODAY(),1))</f>
        <v>6</v>
      </c>
      <c r="M2429" s="25" t="str">
        <f t="shared" ca="1" si="37"/>
        <v>Yes</v>
      </c>
      <c r="N2429" s="26">
        <f>YEAR(Table1[[#This Row],[Joining Date]])</f>
        <v>2019</v>
      </c>
      <c r="O2429" s="46">
        <f>MONTH(Table1[[#This Row],[Joining Date]])</f>
        <v>7</v>
      </c>
      <c r="P2429" s="26">
        <f ca="1">NETWORKDAYS(Table1[[#This Row],[Joining Date]],TODAY())</f>
        <v>1826</v>
      </c>
      <c r="Q2429" s="26" t="str">
        <f>LEFT(Table1[[#This Row],[Department]],5)&amp;"-"&amp;RIGHT(Table1[[#This Row],[Employee ID]],3)</f>
        <v>Opera-158</v>
      </c>
      <c r="R2429" s="26" t="str">
        <f>LEFT(Table1[[#This Row],[Department]],3)</f>
        <v>Ope</v>
      </c>
      <c r="S2429" s="37">
        <f>_xlfn.XLOOKUP(Table1[[#This Row],[City]],Table2[City],Table2[Bonus %])</f>
        <v>4</v>
      </c>
      <c r="U2429" s="48" t="str">
        <v xml:space="preserve">Aarav </v>
      </c>
      <c r="V2429" s="48" t="str">
        <v>Sharma</v>
      </c>
    </row>
    <row r="2430" spans="1:22" x14ac:dyDescent="0.35">
      <c r="A2430" s="7" t="s">
        <v>2294</v>
      </c>
      <c r="B2430" s="40" t="str">
        <f>LEFT(Table1[[#This Row],[Employee Name]],FIND(" ",Table1[[#This Row],[Employee Name]]))</f>
        <v xml:space="preserve">Pooja </v>
      </c>
      <c r="C2430" s="40" t="str">
        <f>RIGHT(Table1[[#This Row],[Employee Name]],LEN(Table1[[#This Row],[Employee Name]])-FIND(" ",Table1[[#This Row],[Employee Name]]))</f>
        <v>Das</v>
      </c>
      <c r="D2430" s="22">
        <f>Table1[[#This Row],[Basic Salary]]+Table1[[#This Row],[Bonus]]</f>
        <v>91907</v>
      </c>
      <c r="E2430" s="8">
        <v>71</v>
      </c>
      <c r="F2430" s="45">
        <v>44</v>
      </c>
      <c r="G2430" s="8" t="str" cm="1">
        <f t="array" ref="G2430">_xlfn.IFS(Table1[[#This Row],[Performance Score]]&gt;=80,"Excellent",Table1[[#This Row],[Performance Score]]&gt;=60,"Good",Table1[[#This Row],[Performance Score]]&gt;=40,"Need Improvement")</f>
        <v>Need Improvement</v>
      </c>
      <c r="H2430" s="29">
        <f>Table1[[#This Row],[Bonus]]/Table1[[#This Row],[Basic Salary]]</f>
        <v>0.11860714198778025</v>
      </c>
      <c r="I2430" s="8">
        <f ca="1">DATEDIF(Table1[[#This Row],[Date of Birth]],TODAY(),"y")</f>
        <v>14</v>
      </c>
      <c r="J2430" s="33">
        <v>42582</v>
      </c>
      <c r="K2430" s="33" t="str" cm="1">
        <f t="array" aca="1" ref="K2430" ca="1">_xlfn.IFS(L2430&lt;3,"Junior",L2430&lt;=7,"Mid-Level",L2430&gt;7,"Senior")</f>
        <v>Senior</v>
      </c>
      <c r="L2430" s="45">
        <f ca="1">INT(YEARFRAC(Table1[[#This Row],[Joining Date]],TODAY(),1))</f>
        <v>9</v>
      </c>
      <c r="M2430" s="25" t="str">
        <f t="shared" ca="1" si="37"/>
        <v>Yes</v>
      </c>
      <c r="N2430" s="25">
        <f>YEAR(Table1[[#This Row],[Joining Date]])</f>
        <v>2016</v>
      </c>
      <c r="O2430" s="45">
        <f>MONTH(Table1[[#This Row],[Joining Date]])</f>
        <v>7</v>
      </c>
      <c r="P2430" s="25">
        <f ca="1">NETWORKDAYS(Table1[[#This Row],[Joining Date]],TODAY())</f>
        <v>2586</v>
      </c>
      <c r="Q2430" s="25" t="str">
        <f>LEFT(Table1[[#This Row],[Department]],5)&amp;"-"&amp;RIGHT(Table1[[#This Row],[Employee ID]],3)</f>
        <v>HR-238</v>
      </c>
      <c r="R2430" s="25" t="str">
        <f>LEFT(Table1[[#This Row],[Department]],3)</f>
        <v>HR</v>
      </c>
      <c r="S2430" s="36">
        <f>_xlfn.XLOOKUP(Table1[[#This Row],[City]],Table2[City],Table2[Bonus %])</f>
        <v>7</v>
      </c>
      <c r="U2430" s="48" t="str">
        <v xml:space="preserve">Pooja </v>
      </c>
      <c r="V2430" s="48" t="str">
        <v>Das</v>
      </c>
    </row>
    <row r="2431" spans="1:22" x14ac:dyDescent="0.35">
      <c r="A2431" s="9" t="s">
        <v>2033</v>
      </c>
      <c r="B2431" s="41" t="str">
        <f>LEFT(Table1[[#This Row],[Employee Name]],FIND(" ",Table1[[#This Row],[Employee Name]]))</f>
        <v xml:space="preserve">Ajay </v>
      </c>
      <c r="C2431" s="41" t="str">
        <f>RIGHT(Table1[[#This Row],[Employee Name]],LEN(Table1[[#This Row],[Employee Name]])-FIND(" ",Table1[[#This Row],[Employee Name]]))</f>
        <v>Singh</v>
      </c>
      <c r="D2431" s="23">
        <f>Table1[[#This Row],[Basic Salary]]+Table1[[#This Row],[Bonus]]</f>
        <v>91898</v>
      </c>
      <c r="E2431" s="10">
        <v>94</v>
      </c>
      <c r="F2431" s="46">
        <v>55</v>
      </c>
      <c r="G2431" s="10" t="str" cm="1">
        <f t="array" ref="G2431">_xlfn.IFS(Table1[[#This Row],[Performance Score]]&gt;=80,"Excellent",Table1[[#This Row],[Performance Score]]&gt;=60,"Good",Table1[[#This Row],[Performance Score]]&gt;=40,"Need Improvement")</f>
        <v>Need Improvement</v>
      </c>
      <c r="H2431" s="30">
        <f>Table1[[#This Row],[Bonus]]/Table1[[#This Row],[Basic Salary]]</f>
        <v>0.23645121360529572</v>
      </c>
      <c r="I2431" s="10">
        <f ca="1">DATEDIF(Table1[[#This Row],[Date of Birth]],TODAY(),"y")</f>
        <v>19</v>
      </c>
      <c r="J2431" s="34">
        <v>43164</v>
      </c>
      <c r="K2431" s="33" t="str" cm="1">
        <f t="array" aca="1" ref="K2431" ca="1">_xlfn.IFS(L2431&lt;3,"Junior",L2431&lt;=7,"Mid-Level",L2431&gt;7,"Senior")</f>
        <v>Senior</v>
      </c>
      <c r="L2431" s="46">
        <f ca="1">INT(YEARFRAC(Table1[[#This Row],[Joining Date]],TODAY(),1))</f>
        <v>8</v>
      </c>
      <c r="M2431" s="25" t="str">
        <f t="shared" ca="1" si="37"/>
        <v>Yes</v>
      </c>
      <c r="N2431" s="26">
        <f>YEAR(Table1[[#This Row],[Joining Date]])</f>
        <v>2018</v>
      </c>
      <c r="O2431" s="46">
        <f>MONTH(Table1[[#This Row],[Joining Date]])</f>
        <v>3</v>
      </c>
      <c r="P2431" s="26">
        <f ca="1">NETWORKDAYS(Table1[[#This Row],[Joining Date]],TODAY())</f>
        <v>2171</v>
      </c>
      <c r="Q2431" s="26" t="str">
        <f>LEFT(Table1[[#This Row],[Department]],5)&amp;"-"&amp;RIGHT(Table1[[#This Row],[Employee ID]],3)</f>
        <v>Marke-977</v>
      </c>
      <c r="R2431" s="26" t="str">
        <f>LEFT(Table1[[#This Row],[Department]],3)</f>
        <v>Mar</v>
      </c>
      <c r="S2431" s="37">
        <f>_xlfn.XLOOKUP(Table1[[#This Row],[City]],Table2[City],Table2[Bonus %])</f>
        <v>6</v>
      </c>
      <c r="U2431" s="48" t="str">
        <v xml:space="preserve">Ajay </v>
      </c>
      <c r="V2431" s="48" t="str">
        <v>Singh</v>
      </c>
    </row>
    <row r="2432" spans="1:22" x14ac:dyDescent="0.35">
      <c r="A2432" s="7" t="s">
        <v>4399</v>
      </c>
      <c r="B2432" s="40" t="str">
        <f>LEFT(Table1[[#This Row],[Employee Name]],FIND(" ",Table1[[#This Row],[Employee Name]]))</f>
        <v xml:space="preserve">Ravi </v>
      </c>
      <c r="C2432" s="40" t="str">
        <f>RIGHT(Table1[[#This Row],[Employee Name]],LEN(Table1[[#This Row],[Employee Name]])-FIND(" ",Table1[[#This Row],[Employee Name]]))</f>
        <v>Teja</v>
      </c>
      <c r="D2432" s="22">
        <f>Table1[[#This Row],[Basic Salary]]+Table1[[#This Row],[Bonus]]</f>
        <v>91822</v>
      </c>
      <c r="E2432" s="8">
        <v>81</v>
      </c>
      <c r="F2432" s="45">
        <v>42</v>
      </c>
      <c r="G2432" s="8" t="str" cm="1">
        <f t="array" ref="G2432">_xlfn.IFS(Table1[[#This Row],[Performance Score]]&gt;=80,"Excellent",Table1[[#This Row],[Performance Score]]&gt;=60,"Good",Table1[[#This Row],[Performance Score]]&gt;=40,"Need Improvement")</f>
        <v>Need Improvement</v>
      </c>
      <c r="H2432" s="29">
        <f>Table1[[#This Row],[Bonus]]/Table1[[#This Row],[Basic Salary]]</f>
        <v>0.12838095238095237</v>
      </c>
      <c r="I2432" s="8">
        <f ca="1">DATEDIF(Table1[[#This Row],[Date of Birth]],TODAY(),"y")</f>
        <v>19</v>
      </c>
      <c r="J2432" s="33">
        <v>43713</v>
      </c>
      <c r="K2432" s="33" t="str" cm="1">
        <f t="array" aca="1" ref="K2432" ca="1">_xlfn.IFS(L2432&lt;3,"Junior",L2432&lt;=7,"Mid-Level",L2432&gt;7,"Senior")</f>
        <v>Mid-Level</v>
      </c>
      <c r="L2432" s="45">
        <f ca="1">INT(YEARFRAC(Table1[[#This Row],[Joining Date]],TODAY(),1))</f>
        <v>6</v>
      </c>
      <c r="M2432" s="25" t="str">
        <f t="shared" ca="1" si="37"/>
        <v>Yes</v>
      </c>
      <c r="N2432" s="25">
        <f>YEAR(Table1[[#This Row],[Joining Date]])</f>
        <v>2019</v>
      </c>
      <c r="O2432" s="45">
        <f>MONTH(Table1[[#This Row],[Joining Date]])</f>
        <v>9</v>
      </c>
      <c r="P2432" s="25">
        <f ca="1">NETWORKDAYS(Table1[[#This Row],[Joining Date]],TODAY())</f>
        <v>1778</v>
      </c>
      <c r="Q2432" s="25" t="str">
        <f>LEFT(Table1[[#This Row],[Department]],5)&amp;"-"&amp;RIGHT(Table1[[#This Row],[Employee ID]],3)</f>
        <v>HR-343</v>
      </c>
      <c r="R2432" s="25" t="str">
        <f>LEFT(Table1[[#This Row],[Department]],3)</f>
        <v>HR</v>
      </c>
      <c r="S2432" s="36">
        <f>_xlfn.XLOOKUP(Table1[[#This Row],[City]],Table2[City],Table2[Bonus %])</f>
        <v>5</v>
      </c>
      <c r="U2432" s="48" t="str">
        <v xml:space="preserve">Ravi </v>
      </c>
      <c r="V2432" s="48" t="str">
        <v>Teja</v>
      </c>
    </row>
    <row r="2433" spans="1:22" x14ac:dyDescent="0.35">
      <c r="A2433" s="9" t="s">
        <v>1815</v>
      </c>
      <c r="B2433" s="41" t="str">
        <f>LEFT(Table1[[#This Row],[Employee Name]],FIND(" ",Table1[[#This Row],[Employee Name]]))</f>
        <v xml:space="preserve">Tarun </v>
      </c>
      <c r="C2433" s="41" t="str">
        <f>RIGHT(Table1[[#This Row],[Employee Name]],LEN(Table1[[#This Row],[Employee Name]])-FIND(" ",Table1[[#This Row],[Employee Name]]))</f>
        <v>Verma</v>
      </c>
      <c r="D2433" s="23">
        <f>Table1[[#This Row],[Basic Salary]]+Table1[[#This Row],[Bonus]]</f>
        <v>91800</v>
      </c>
      <c r="E2433" s="10">
        <v>61</v>
      </c>
      <c r="F2433" s="46">
        <v>89</v>
      </c>
      <c r="G2433" s="10" t="str" cm="1">
        <f t="array" ref="G2433">_xlfn.IFS(Table1[[#This Row],[Performance Score]]&gt;=80,"Excellent",Table1[[#This Row],[Performance Score]]&gt;=60,"Good",Table1[[#This Row],[Performance Score]]&gt;=40,"Need Improvement")</f>
        <v>Excellent</v>
      </c>
      <c r="H2433" s="30">
        <f>Table1[[#This Row],[Bonus]]/Table1[[#This Row],[Basic Salary]]</f>
        <v>0.11372625142552108</v>
      </c>
      <c r="I2433" s="10">
        <f ca="1">DATEDIF(Table1[[#This Row],[Date of Birth]],TODAY(),"y")</f>
        <v>36</v>
      </c>
      <c r="J2433" s="34">
        <v>43972</v>
      </c>
      <c r="K2433" s="33" t="str" cm="1">
        <f t="array" aca="1" ref="K2433" ca="1">_xlfn.IFS(L2433&lt;3,"Junior",L2433&lt;=7,"Mid-Level",L2433&gt;7,"Senior")</f>
        <v>Mid-Level</v>
      </c>
      <c r="L2433" s="46">
        <f ca="1">INT(YEARFRAC(Table1[[#This Row],[Joining Date]],TODAY(),1))</f>
        <v>6</v>
      </c>
      <c r="M2433" s="25" t="str">
        <f t="shared" ca="1" si="37"/>
        <v>Yes</v>
      </c>
      <c r="N2433" s="26">
        <f>YEAR(Table1[[#This Row],[Joining Date]])</f>
        <v>2020</v>
      </c>
      <c r="O2433" s="46">
        <f>MONTH(Table1[[#This Row],[Joining Date]])</f>
        <v>5</v>
      </c>
      <c r="P2433" s="26">
        <f ca="1">NETWORKDAYS(Table1[[#This Row],[Joining Date]],TODAY())</f>
        <v>1593</v>
      </c>
      <c r="Q2433" s="26" t="str">
        <f>LEFT(Table1[[#This Row],[Department]],5)&amp;"-"&amp;RIGHT(Table1[[#This Row],[Employee ID]],3)</f>
        <v>Sales-759</v>
      </c>
      <c r="R2433" s="26" t="str">
        <f>LEFT(Table1[[#This Row],[Department]],3)</f>
        <v>Sal</v>
      </c>
      <c r="S2433" s="37">
        <f>_xlfn.XLOOKUP(Table1[[#This Row],[City]],Table2[City],Table2[Bonus %])</f>
        <v>7</v>
      </c>
      <c r="U2433" s="48" t="str">
        <v xml:space="preserve">Tarun </v>
      </c>
      <c r="V2433" s="48" t="str">
        <v>Verma</v>
      </c>
    </row>
    <row r="2434" spans="1:22" x14ac:dyDescent="0.35">
      <c r="A2434" s="7" t="s">
        <v>3471</v>
      </c>
      <c r="B2434" s="40" t="str">
        <f>LEFT(Table1[[#This Row],[Employee Name]],FIND(" ",Table1[[#This Row],[Employee Name]]))</f>
        <v xml:space="preserve">Kavya </v>
      </c>
      <c r="C2434" s="40" t="str">
        <f>RIGHT(Table1[[#This Row],[Employee Name]],LEN(Table1[[#This Row],[Employee Name]])-FIND(" ",Table1[[#This Row],[Employee Name]]))</f>
        <v>Nair</v>
      </c>
      <c r="D2434" s="22">
        <f>Table1[[#This Row],[Basic Salary]]+Table1[[#This Row],[Bonus]]</f>
        <v>91780</v>
      </c>
      <c r="E2434" s="8">
        <v>72</v>
      </c>
      <c r="F2434" s="45">
        <v>50</v>
      </c>
      <c r="G2434" s="8" t="str" cm="1">
        <f t="array" ref="G2434">_xlfn.IFS(Table1[[#This Row],[Performance Score]]&gt;=80,"Excellent",Table1[[#This Row],[Performance Score]]&gt;=60,"Good",Table1[[#This Row],[Performance Score]]&gt;=40,"Need Improvement")</f>
        <v>Need Improvement</v>
      </c>
      <c r="H2434" s="29">
        <f>Table1[[#This Row],[Bonus]]/Table1[[#This Row],[Basic Salary]]</f>
        <v>0.20041330421020967</v>
      </c>
      <c r="I2434" s="8">
        <f ca="1">DATEDIF(Table1[[#This Row],[Date of Birth]],TODAY(),"y")</f>
        <v>15</v>
      </c>
      <c r="J2434" s="33">
        <v>45813</v>
      </c>
      <c r="K2434" s="33" t="str" cm="1">
        <f t="array" aca="1" ref="K2434" ca="1">_xlfn.IFS(L2434&lt;3,"Junior",L2434&lt;=7,"Mid-Level",L2434&gt;7,"Senior")</f>
        <v>Junior</v>
      </c>
      <c r="L2434" s="45">
        <f ca="1">INT(YEARFRAC(Table1[[#This Row],[Joining Date]],TODAY(),1))</f>
        <v>1</v>
      </c>
      <c r="M2434" s="25" t="str">
        <f t="shared" ref="M2434:M2497" ca="1" si="38">IF(L2434&gt;5,"Yes","No")</f>
        <v>No</v>
      </c>
      <c r="N2434" s="25">
        <f>YEAR(Table1[[#This Row],[Joining Date]])</f>
        <v>2025</v>
      </c>
      <c r="O2434" s="45">
        <f>MONTH(Table1[[#This Row],[Joining Date]])</f>
        <v>6</v>
      </c>
      <c r="P2434" s="25">
        <f ca="1">NETWORKDAYS(Table1[[#This Row],[Joining Date]],TODAY())</f>
        <v>278</v>
      </c>
      <c r="Q2434" s="25" t="str">
        <f>LEFT(Table1[[#This Row],[Department]],5)&amp;"-"&amp;RIGHT(Table1[[#This Row],[Employee ID]],3)</f>
        <v>HR-415</v>
      </c>
      <c r="R2434" s="25" t="str">
        <f>LEFT(Table1[[#This Row],[Department]],3)</f>
        <v>HR</v>
      </c>
      <c r="S2434" s="36">
        <f>_xlfn.XLOOKUP(Table1[[#This Row],[City]],Table2[City],Table2[Bonus %])</f>
        <v>8</v>
      </c>
      <c r="U2434" s="48" t="str">
        <v xml:space="preserve">Kavya </v>
      </c>
      <c r="V2434" s="48" t="str">
        <v>Nair</v>
      </c>
    </row>
    <row r="2435" spans="1:22" x14ac:dyDescent="0.35">
      <c r="A2435" s="9" t="s">
        <v>290</v>
      </c>
      <c r="B2435" s="41" t="str">
        <f>LEFT(Table1[[#This Row],[Employee Name]],FIND(" ",Table1[[#This Row],[Employee Name]]))</f>
        <v xml:space="preserve">Rohan </v>
      </c>
      <c r="C2435" s="41" t="str">
        <f>RIGHT(Table1[[#This Row],[Employee Name]],LEN(Table1[[#This Row],[Employee Name]])-FIND(" ",Table1[[#This Row],[Employee Name]]))</f>
        <v>Gupta</v>
      </c>
      <c r="D2435" s="23">
        <f>Table1[[#This Row],[Basic Salary]]+Table1[[#This Row],[Bonus]]</f>
        <v>91720</v>
      </c>
      <c r="E2435" s="10">
        <v>73</v>
      </c>
      <c r="F2435" s="46">
        <v>85</v>
      </c>
      <c r="G2435" s="10" t="str" cm="1">
        <f t="array" ref="G2435">_xlfn.IFS(Table1[[#This Row],[Performance Score]]&gt;=80,"Excellent",Table1[[#This Row],[Performance Score]]&gt;=60,"Good",Table1[[#This Row],[Performance Score]]&gt;=40,"Need Improvement")</f>
        <v>Excellent</v>
      </c>
      <c r="H2435" s="30">
        <f>Table1[[#This Row],[Bonus]]/Table1[[#This Row],[Basic Salary]]</f>
        <v>0.10623311462755693</v>
      </c>
      <c r="I2435" s="10">
        <f ca="1">DATEDIF(Table1[[#This Row],[Date of Birth]],TODAY(),"y")</f>
        <v>23</v>
      </c>
      <c r="J2435" s="34">
        <v>45504</v>
      </c>
      <c r="K2435" s="33" t="str" cm="1">
        <f t="array" aca="1" ref="K2435" ca="1">_xlfn.IFS(L2435&lt;3,"Junior",L2435&lt;=7,"Mid-Level",L2435&gt;7,"Senior")</f>
        <v>Junior</v>
      </c>
      <c r="L2435" s="46">
        <f ca="1">INT(YEARFRAC(Table1[[#This Row],[Joining Date]],TODAY(),1))</f>
        <v>1</v>
      </c>
      <c r="M2435" s="25" t="str">
        <f t="shared" ca="1" si="38"/>
        <v>No</v>
      </c>
      <c r="N2435" s="26">
        <f>YEAR(Table1[[#This Row],[Joining Date]])</f>
        <v>2024</v>
      </c>
      <c r="O2435" s="46">
        <f>MONTH(Table1[[#This Row],[Joining Date]])</f>
        <v>7</v>
      </c>
      <c r="P2435" s="26">
        <f ca="1">NETWORKDAYS(Table1[[#This Row],[Joining Date]],TODAY())</f>
        <v>499</v>
      </c>
      <c r="Q2435" s="26" t="str">
        <f>LEFT(Table1[[#This Row],[Department]],5)&amp;"-"&amp;RIGHT(Table1[[#This Row],[Employee ID]],3)</f>
        <v>Finan-234</v>
      </c>
      <c r="R2435" s="26" t="str">
        <f>LEFT(Table1[[#This Row],[Department]],3)</f>
        <v>Fin</v>
      </c>
      <c r="S2435" s="37">
        <f>_xlfn.XLOOKUP(Table1[[#This Row],[City]],Table2[City],Table2[Bonus %])</f>
        <v>4</v>
      </c>
      <c r="U2435" s="48" t="str">
        <v xml:space="preserve">Rohan </v>
      </c>
      <c r="V2435" s="48" t="str">
        <v>Gupta</v>
      </c>
    </row>
    <row r="2436" spans="1:22" x14ac:dyDescent="0.35">
      <c r="A2436" s="7" t="s">
        <v>1950</v>
      </c>
      <c r="B2436" s="40" t="str">
        <f>LEFT(Table1[[#This Row],[Employee Name]],FIND(" ",Table1[[#This Row],[Employee Name]]))</f>
        <v xml:space="preserve">Swathi </v>
      </c>
      <c r="C2436" s="40" t="str">
        <f>RIGHT(Table1[[#This Row],[Employee Name]],LEN(Table1[[#This Row],[Employee Name]])-FIND(" ",Table1[[#This Row],[Employee Name]]))</f>
        <v>Ramesh</v>
      </c>
      <c r="D2436" s="22">
        <f>Table1[[#This Row],[Basic Salary]]+Table1[[#This Row],[Bonus]]</f>
        <v>91635</v>
      </c>
      <c r="E2436" s="8">
        <v>87</v>
      </c>
      <c r="F2436" s="45">
        <v>66</v>
      </c>
      <c r="G2436" s="8" t="str" cm="1">
        <f t="array" ref="G2436">_xlfn.IFS(Table1[[#This Row],[Performance Score]]&gt;=80,"Excellent",Table1[[#This Row],[Performance Score]]&gt;=60,"Good",Table1[[#This Row],[Performance Score]]&gt;=40,"Need Improvement")</f>
        <v>Good</v>
      </c>
      <c r="H2436" s="29">
        <f>Table1[[#This Row],[Bonus]]/Table1[[#This Row],[Basic Salary]]</f>
        <v>0.34028082492321193</v>
      </c>
      <c r="I2436" s="8">
        <f ca="1">DATEDIF(Table1[[#This Row],[Date of Birth]],TODAY(),"y")</f>
        <v>40</v>
      </c>
      <c r="J2436" s="33">
        <v>45651</v>
      </c>
      <c r="K2436" s="33" t="str" cm="1">
        <f t="array" aca="1" ref="K2436" ca="1">_xlfn.IFS(L2436&lt;3,"Junior",L2436&lt;=7,"Mid-Level",L2436&gt;7,"Senior")</f>
        <v>Junior</v>
      </c>
      <c r="L2436" s="45">
        <f ca="1">INT(YEARFRAC(Table1[[#This Row],[Joining Date]],TODAY(),1))</f>
        <v>1</v>
      </c>
      <c r="M2436" s="25" t="str">
        <f t="shared" ca="1" si="38"/>
        <v>No</v>
      </c>
      <c r="N2436" s="25">
        <f>YEAR(Table1[[#This Row],[Joining Date]])</f>
        <v>2024</v>
      </c>
      <c r="O2436" s="45">
        <f>MONTH(Table1[[#This Row],[Joining Date]])</f>
        <v>12</v>
      </c>
      <c r="P2436" s="25">
        <f ca="1">NETWORKDAYS(Table1[[#This Row],[Joining Date]],TODAY())</f>
        <v>394</v>
      </c>
      <c r="Q2436" s="25" t="str">
        <f>LEFT(Table1[[#This Row],[Department]],5)&amp;"-"&amp;RIGHT(Table1[[#This Row],[Employee ID]],3)</f>
        <v>IT-894</v>
      </c>
      <c r="R2436" s="25" t="str">
        <f>LEFT(Table1[[#This Row],[Department]],3)</f>
        <v>IT</v>
      </c>
      <c r="S2436" s="36">
        <f>_xlfn.XLOOKUP(Table1[[#This Row],[City]],Table2[City],Table2[Bonus %])</f>
        <v>5</v>
      </c>
      <c r="U2436" s="48" t="str">
        <v xml:space="preserve">Swathi </v>
      </c>
      <c r="V2436" s="48" t="str">
        <v>Ramesh</v>
      </c>
    </row>
    <row r="2437" spans="1:22" x14ac:dyDescent="0.35">
      <c r="A2437" s="9" t="s">
        <v>2549</v>
      </c>
      <c r="B2437" s="41" t="str">
        <f>LEFT(Table1[[#This Row],[Employee Name]],FIND(" ",Table1[[#This Row],[Employee Name]]))</f>
        <v xml:space="preserve">Arjun </v>
      </c>
      <c r="C2437" s="41" t="str">
        <f>RIGHT(Table1[[#This Row],[Employee Name]],LEN(Table1[[#This Row],[Employee Name]])-FIND(" ",Table1[[#This Row],[Employee Name]]))</f>
        <v>Mehta</v>
      </c>
      <c r="D2437" s="23">
        <f>Table1[[#This Row],[Basic Salary]]+Table1[[#This Row],[Bonus]]</f>
        <v>91632</v>
      </c>
      <c r="E2437" s="10">
        <v>85</v>
      </c>
      <c r="F2437" s="46">
        <v>47</v>
      </c>
      <c r="G2437" s="10" t="str" cm="1">
        <f t="array" ref="G2437">_xlfn.IFS(Table1[[#This Row],[Performance Score]]&gt;=80,"Excellent",Table1[[#This Row],[Performance Score]]&gt;=60,"Good",Table1[[#This Row],[Performance Score]]&gt;=40,"Need Improvement")</f>
        <v>Need Improvement</v>
      </c>
      <c r="H2437" s="30">
        <f>Table1[[#This Row],[Bonus]]/Table1[[#This Row],[Basic Salary]]</f>
        <v>0.18349370358411365</v>
      </c>
      <c r="I2437" s="10">
        <f ca="1">DATEDIF(Table1[[#This Row],[Date of Birth]],TODAY(),"y")</f>
        <v>32</v>
      </c>
      <c r="J2437" s="34">
        <v>42157</v>
      </c>
      <c r="K2437" s="33" t="str" cm="1">
        <f t="array" aca="1" ref="K2437" ca="1">_xlfn.IFS(L2437&lt;3,"Junior",L2437&lt;=7,"Mid-Level",L2437&gt;7,"Senior")</f>
        <v>Senior</v>
      </c>
      <c r="L2437" s="46">
        <f ca="1">INT(YEARFRAC(Table1[[#This Row],[Joining Date]],TODAY(),1))</f>
        <v>11</v>
      </c>
      <c r="M2437" s="25" t="str">
        <f t="shared" ca="1" si="38"/>
        <v>Yes</v>
      </c>
      <c r="N2437" s="26">
        <f>YEAR(Table1[[#This Row],[Joining Date]])</f>
        <v>2015</v>
      </c>
      <c r="O2437" s="46">
        <f>MONTH(Table1[[#This Row],[Joining Date]])</f>
        <v>6</v>
      </c>
      <c r="P2437" s="26">
        <f ca="1">NETWORKDAYS(Table1[[#This Row],[Joining Date]],TODAY())</f>
        <v>2890</v>
      </c>
      <c r="Q2437" s="26" t="str">
        <f>LEFT(Table1[[#This Row],[Department]],5)&amp;"-"&amp;RIGHT(Table1[[#This Row],[Employee ID]],3)</f>
        <v>IT-493</v>
      </c>
      <c r="R2437" s="26" t="str">
        <f>LEFT(Table1[[#This Row],[Department]],3)</f>
        <v>IT</v>
      </c>
      <c r="S2437" s="37">
        <f>_xlfn.XLOOKUP(Table1[[#This Row],[City]],Table2[City],Table2[Bonus %])</f>
        <v>6</v>
      </c>
      <c r="U2437" s="48" t="str">
        <v xml:space="preserve">Arjun </v>
      </c>
      <c r="V2437" s="48" t="str">
        <v>Mehta</v>
      </c>
    </row>
    <row r="2438" spans="1:22" x14ac:dyDescent="0.35">
      <c r="A2438" s="7" t="s">
        <v>3193</v>
      </c>
      <c r="B2438" s="40" t="str">
        <f>LEFT(Table1[[#This Row],[Employee Name]],FIND(" ",Table1[[#This Row],[Employee Name]]))</f>
        <v xml:space="preserve">Kavya </v>
      </c>
      <c r="C2438" s="40" t="str">
        <f>RIGHT(Table1[[#This Row],[Employee Name]],LEN(Table1[[#This Row],[Employee Name]])-FIND(" ",Table1[[#This Row],[Employee Name]]))</f>
        <v>Nair</v>
      </c>
      <c r="D2438" s="22">
        <f>Table1[[#This Row],[Basic Salary]]+Table1[[#This Row],[Bonus]]</f>
        <v>91628</v>
      </c>
      <c r="E2438" s="8">
        <v>90</v>
      </c>
      <c r="F2438" s="45">
        <v>81</v>
      </c>
      <c r="G2438" s="8" t="str" cm="1">
        <f t="array" ref="G2438">_xlfn.IFS(Table1[[#This Row],[Performance Score]]&gt;=80,"Excellent",Table1[[#This Row],[Performance Score]]&gt;=60,"Good",Table1[[#This Row],[Performance Score]]&gt;=40,"Need Improvement")</f>
        <v>Excellent</v>
      </c>
      <c r="H2438" s="29">
        <f>Table1[[#This Row],[Bonus]]/Table1[[#This Row],[Basic Salary]]</f>
        <v>0.24497948313812876</v>
      </c>
      <c r="I2438" s="8">
        <f ca="1">DATEDIF(Table1[[#This Row],[Date of Birth]],TODAY(),"y")</f>
        <v>19</v>
      </c>
      <c r="J2438" s="33">
        <v>45865</v>
      </c>
      <c r="K2438" s="33" t="str" cm="1">
        <f t="array" aca="1" ref="K2438" ca="1">_xlfn.IFS(L2438&lt;3,"Junior",L2438&lt;=7,"Mid-Level",L2438&gt;7,"Senior")</f>
        <v>Junior</v>
      </c>
      <c r="L2438" s="45">
        <f ca="1">INT(YEARFRAC(Table1[[#This Row],[Joining Date]],TODAY(),1))</f>
        <v>0</v>
      </c>
      <c r="M2438" s="25" t="str">
        <f t="shared" ca="1" si="38"/>
        <v>No</v>
      </c>
      <c r="N2438" s="25">
        <f>YEAR(Table1[[#This Row],[Joining Date]])</f>
        <v>2025</v>
      </c>
      <c r="O2438" s="45">
        <f>MONTH(Table1[[#This Row],[Joining Date]])</f>
        <v>7</v>
      </c>
      <c r="P2438" s="25">
        <f ca="1">NETWORKDAYS(Table1[[#This Row],[Joining Date]],TODAY())</f>
        <v>241</v>
      </c>
      <c r="Q2438" s="25" t="str">
        <f>LEFT(Table1[[#This Row],[Department]],5)&amp;"-"&amp;RIGHT(Table1[[#This Row],[Employee ID]],3)</f>
        <v>Sales-137</v>
      </c>
      <c r="R2438" s="25" t="str">
        <f>LEFT(Table1[[#This Row],[Department]],3)</f>
        <v>Sal</v>
      </c>
      <c r="S2438" s="36">
        <f>_xlfn.XLOOKUP(Table1[[#This Row],[City]],Table2[City],Table2[Bonus %])</f>
        <v>4</v>
      </c>
      <c r="U2438" s="48" t="str">
        <v xml:space="preserve">Kavya </v>
      </c>
      <c r="V2438" s="48" t="str">
        <v>Nair</v>
      </c>
    </row>
    <row r="2439" spans="1:22" x14ac:dyDescent="0.35">
      <c r="A2439" s="9" t="s">
        <v>4856</v>
      </c>
      <c r="B2439" s="41" t="str">
        <f>LEFT(Table1[[#This Row],[Employee Name]],FIND(" ",Table1[[#This Row],[Employee Name]]))</f>
        <v xml:space="preserve">Kavya </v>
      </c>
      <c r="C2439" s="41" t="str">
        <f>RIGHT(Table1[[#This Row],[Employee Name]],LEN(Table1[[#This Row],[Employee Name]])-FIND(" ",Table1[[#This Row],[Employee Name]]))</f>
        <v>Nair</v>
      </c>
      <c r="D2439" s="23">
        <f>Table1[[#This Row],[Basic Salary]]+Table1[[#This Row],[Bonus]]</f>
        <v>91624</v>
      </c>
      <c r="E2439" s="10">
        <v>72</v>
      </c>
      <c r="F2439" s="46">
        <v>66</v>
      </c>
      <c r="G2439" s="10" t="str" cm="1">
        <f t="array" ref="G2439">_xlfn.IFS(Table1[[#This Row],[Performance Score]]&gt;=80,"Excellent",Table1[[#This Row],[Performance Score]]&gt;=60,"Good",Table1[[#This Row],[Performance Score]]&gt;=40,"Need Improvement")</f>
        <v>Good</v>
      </c>
      <c r="H2439" s="30">
        <f>Table1[[#This Row],[Bonus]]/Table1[[#This Row],[Basic Salary]]</f>
        <v>0.25342343944513607</v>
      </c>
      <c r="I2439" s="10">
        <f ca="1">DATEDIF(Table1[[#This Row],[Date of Birth]],TODAY(),"y")</f>
        <v>44</v>
      </c>
      <c r="J2439" s="34">
        <v>43542</v>
      </c>
      <c r="K2439" s="33" t="str" cm="1">
        <f t="array" aca="1" ref="K2439" ca="1">_xlfn.IFS(L2439&lt;3,"Junior",L2439&lt;=7,"Mid-Level",L2439&gt;7,"Senior")</f>
        <v>Mid-Level</v>
      </c>
      <c r="L2439" s="46">
        <f ca="1">INT(YEARFRAC(Table1[[#This Row],[Joining Date]],TODAY(),1))</f>
        <v>7</v>
      </c>
      <c r="M2439" s="25" t="str">
        <f t="shared" ca="1" si="38"/>
        <v>Yes</v>
      </c>
      <c r="N2439" s="26">
        <f>YEAR(Table1[[#This Row],[Joining Date]])</f>
        <v>2019</v>
      </c>
      <c r="O2439" s="46">
        <f>MONTH(Table1[[#This Row],[Joining Date]])</f>
        <v>3</v>
      </c>
      <c r="P2439" s="26">
        <f ca="1">NETWORKDAYS(Table1[[#This Row],[Joining Date]],TODAY())</f>
        <v>1901</v>
      </c>
      <c r="Q2439" s="26" t="str">
        <f>LEFT(Table1[[#This Row],[Department]],5)&amp;"-"&amp;RIGHT(Table1[[#This Row],[Employee ID]],3)</f>
        <v>Opera-800</v>
      </c>
      <c r="R2439" s="26" t="str">
        <f>LEFT(Table1[[#This Row],[Department]],3)</f>
        <v>Ope</v>
      </c>
      <c r="S2439" s="37">
        <f>_xlfn.XLOOKUP(Table1[[#This Row],[City]],Table2[City],Table2[Bonus %])</f>
        <v>5</v>
      </c>
      <c r="U2439" s="48" t="str">
        <v xml:space="preserve">Kavya </v>
      </c>
      <c r="V2439" s="48" t="str">
        <v>Nair</v>
      </c>
    </row>
    <row r="2440" spans="1:22" x14ac:dyDescent="0.35">
      <c r="A2440" s="7" t="s">
        <v>4937</v>
      </c>
      <c r="B2440" s="40" t="str">
        <f>LEFT(Table1[[#This Row],[Employee Name]],FIND(" ",Table1[[#This Row],[Employee Name]]))</f>
        <v xml:space="preserve">Aditya </v>
      </c>
      <c r="C2440" s="40" t="str">
        <f>RIGHT(Table1[[#This Row],[Employee Name]],LEN(Table1[[#This Row],[Employee Name]])-FIND(" ",Table1[[#This Row],[Employee Name]]))</f>
        <v>Kapoor</v>
      </c>
      <c r="D2440" s="22">
        <f>Table1[[#This Row],[Basic Salary]]+Table1[[#This Row],[Bonus]]</f>
        <v>91619</v>
      </c>
      <c r="E2440" s="8">
        <v>66</v>
      </c>
      <c r="F2440" s="45">
        <v>79</v>
      </c>
      <c r="G2440" s="8" t="str" cm="1">
        <f t="array" ref="G2440">_xlfn.IFS(Table1[[#This Row],[Performance Score]]&gt;=80,"Excellent",Table1[[#This Row],[Performance Score]]&gt;=60,"Good",Table1[[#This Row],[Performance Score]]&gt;=40,"Need Improvement")</f>
        <v>Good</v>
      </c>
      <c r="H2440" s="29">
        <f>Table1[[#This Row],[Bonus]]/Table1[[#This Row],[Basic Salary]]</f>
        <v>0.14115786064818275</v>
      </c>
      <c r="I2440" s="8">
        <f ca="1">DATEDIF(Table1[[#This Row],[Date of Birth]],TODAY(),"y")</f>
        <v>17</v>
      </c>
      <c r="J2440" s="33">
        <v>42223</v>
      </c>
      <c r="K2440" s="33" t="str" cm="1">
        <f t="array" aca="1" ref="K2440" ca="1">_xlfn.IFS(L2440&lt;3,"Junior",L2440&lt;=7,"Mid-Level",L2440&gt;7,"Senior")</f>
        <v>Senior</v>
      </c>
      <c r="L2440" s="45">
        <f ca="1">INT(YEARFRAC(Table1[[#This Row],[Joining Date]],TODAY(),1))</f>
        <v>10</v>
      </c>
      <c r="M2440" s="25" t="str">
        <f t="shared" ca="1" si="38"/>
        <v>Yes</v>
      </c>
      <c r="N2440" s="25">
        <f>YEAR(Table1[[#This Row],[Joining Date]])</f>
        <v>2015</v>
      </c>
      <c r="O2440" s="45">
        <f>MONTH(Table1[[#This Row],[Joining Date]])</f>
        <v>8</v>
      </c>
      <c r="P2440" s="25">
        <f ca="1">NETWORKDAYS(Table1[[#This Row],[Joining Date]],TODAY())</f>
        <v>2842</v>
      </c>
      <c r="Q2440" s="25" t="str">
        <f>LEFT(Table1[[#This Row],[Department]],5)&amp;"-"&amp;RIGHT(Table1[[#This Row],[Employee ID]],3)</f>
        <v>Opera-881</v>
      </c>
      <c r="R2440" s="25" t="str">
        <f>LEFT(Table1[[#This Row],[Department]],3)</f>
        <v>Ope</v>
      </c>
      <c r="S2440" s="36">
        <f>_xlfn.XLOOKUP(Table1[[#This Row],[City]],Table2[City],Table2[Bonus %])</f>
        <v>6</v>
      </c>
      <c r="U2440" s="48" t="str">
        <v xml:space="preserve">Aditya </v>
      </c>
      <c r="V2440" s="48" t="str">
        <v>Kapoor</v>
      </c>
    </row>
    <row r="2441" spans="1:22" x14ac:dyDescent="0.35">
      <c r="A2441" s="9" t="s">
        <v>4316</v>
      </c>
      <c r="B2441" s="41" t="str">
        <f>LEFT(Table1[[#This Row],[Employee Name]],FIND(" ",Table1[[#This Row],[Employee Name]]))</f>
        <v xml:space="preserve">Nisha </v>
      </c>
      <c r="C2441" s="41" t="str">
        <f>RIGHT(Table1[[#This Row],[Employee Name]],LEN(Table1[[#This Row],[Employee Name]])-FIND(" ",Table1[[#This Row],[Employee Name]]))</f>
        <v>Kapoor</v>
      </c>
      <c r="D2441" s="23">
        <f>Table1[[#This Row],[Basic Salary]]+Table1[[#This Row],[Bonus]]</f>
        <v>91584</v>
      </c>
      <c r="E2441" s="10">
        <v>92</v>
      </c>
      <c r="F2441" s="46">
        <v>69</v>
      </c>
      <c r="G2441" s="10" t="str" cm="1">
        <f t="array" ref="G2441">_xlfn.IFS(Table1[[#This Row],[Performance Score]]&gt;=80,"Excellent",Table1[[#This Row],[Performance Score]]&gt;=60,"Good",Table1[[#This Row],[Performance Score]]&gt;=40,"Need Improvement")</f>
        <v>Good</v>
      </c>
      <c r="H2441" s="30">
        <f>Table1[[#This Row],[Bonus]]/Table1[[#This Row],[Basic Salary]]</f>
        <v>0.24799345915377802</v>
      </c>
      <c r="I2441" s="10">
        <f ca="1">DATEDIF(Table1[[#This Row],[Date of Birth]],TODAY(),"y")</f>
        <v>44</v>
      </c>
      <c r="J2441" s="34">
        <v>43027</v>
      </c>
      <c r="K2441" s="33" t="str" cm="1">
        <f t="array" aca="1" ref="K2441" ca="1">_xlfn.IFS(L2441&lt;3,"Junior",L2441&lt;=7,"Mid-Level",L2441&gt;7,"Senior")</f>
        <v>Senior</v>
      </c>
      <c r="L2441" s="46">
        <f ca="1">INT(YEARFRAC(Table1[[#This Row],[Joining Date]],TODAY(),1))</f>
        <v>8</v>
      </c>
      <c r="M2441" s="25" t="str">
        <f t="shared" ca="1" si="38"/>
        <v>Yes</v>
      </c>
      <c r="N2441" s="26">
        <f>YEAR(Table1[[#This Row],[Joining Date]])</f>
        <v>2017</v>
      </c>
      <c r="O2441" s="46">
        <f>MONTH(Table1[[#This Row],[Joining Date]])</f>
        <v>10</v>
      </c>
      <c r="P2441" s="26">
        <f ca="1">NETWORKDAYS(Table1[[#This Row],[Joining Date]],TODAY())</f>
        <v>2268</v>
      </c>
      <c r="Q2441" s="26" t="str">
        <f>LEFT(Table1[[#This Row],[Department]],5)&amp;"-"&amp;RIGHT(Table1[[#This Row],[Employee ID]],3)</f>
        <v>HR-260</v>
      </c>
      <c r="R2441" s="26" t="str">
        <f>LEFT(Table1[[#This Row],[Department]],3)</f>
        <v>HR</v>
      </c>
      <c r="S2441" s="37">
        <f>_xlfn.XLOOKUP(Table1[[#This Row],[City]],Table2[City],Table2[Bonus %])</f>
        <v>4</v>
      </c>
      <c r="U2441" s="48" t="str">
        <v xml:space="preserve">Nisha </v>
      </c>
      <c r="V2441" s="48" t="str">
        <v>Kapoor</v>
      </c>
    </row>
    <row r="2442" spans="1:22" x14ac:dyDescent="0.35">
      <c r="A2442" s="7" t="s">
        <v>3531</v>
      </c>
      <c r="B2442" s="40" t="str">
        <f>LEFT(Table1[[#This Row],[Employee Name]],FIND(" ",Table1[[#This Row],[Employee Name]]))</f>
        <v xml:space="preserve">Vikram </v>
      </c>
      <c r="C2442" s="40" t="str">
        <f>RIGHT(Table1[[#This Row],[Employee Name]],LEN(Table1[[#This Row],[Employee Name]])-FIND(" ",Table1[[#This Row],[Employee Name]]))</f>
        <v>Singh</v>
      </c>
      <c r="D2442" s="22">
        <f>Table1[[#This Row],[Basic Salary]]+Table1[[#This Row],[Bonus]]</f>
        <v>91574</v>
      </c>
      <c r="E2442" s="8">
        <v>63</v>
      </c>
      <c r="F2442" s="45">
        <v>91</v>
      </c>
      <c r="G2442" s="8" t="str" cm="1">
        <f t="array" ref="G2442">_xlfn.IFS(Table1[[#This Row],[Performance Score]]&gt;=80,"Excellent",Table1[[#This Row],[Performance Score]]&gt;=60,"Good",Table1[[#This Row],[Performance Score]]&gt;=40,"Need Improvement")</f>
        <v>Excellent</v>
      </c>
      <c r="H2442" s="29">
        <f>Table1[[#This Row],[Bonus]]/Table1[[#This Row],[Basic Salary]]</f>
        <v>0.32652499529210666</v>
      </c>
      <c r="I2442" s="8">
        <f ca="1">DATEDIF(Table1[[#This Row],[Date of Birth]],TODAY(),"y")</f>
        <v>24</v>
      </c>
      <c r="J2442" s="33">
        <v>42755</v>
      </c>
      <c r="K2442" s="33" t="str" cm="1">
        <f t="array" aca="1" ref="K2442" ca="1">_xlfn.IFS(L2442&lt;3,"Junior",L2442&lt;=7,"Mid-Level",L2442&gt;7,"Senior")</f>
        <v>Senior</v>
      </c>
      <c r="L2442" s="45">
        <f ca="1">INT(YEARFRAC(Table1[[#This Row],[Joining Date]],TODAY(),1))</f>
        <v>9</v>
      </c>
      <c r="M2442" s="25" t="str">
        <f t="shared" ca="1" si="38"/>
        <v>Yes</v>
      </c>
      <c r="N2442" s="25">
        <f>YEAR(Table1[[#This Row],[Joining Date]])</f>
        <v>2017</v>
      </c>
      <c r="O2442" s="45">
        <f>MONTH(Table1[[#This Row],[Joining Date]])</f>
        <v>1</v>
      </c>
      <c r="P2442" s="25">
        <f ca="1">NETWORKDAYS(Table1[[#This Row],[Joining Date]],TODAY())</f>
        <v>2462</v>
      </c>
      <c r="Q2442" s="25" t="str">
        <f>LEFT(Table1[[#This Row],[Department]],5)&amp;"-"&amp;RIGHT(Table1[[#This Row],[Employee ID]],3)</f>
        <v>HR-475</v>
      </c>
      <c r="R2442" s="25" t="str">
        <f>LEFT(Table1[[#This Row],[Department]],3)</f>
        <v>HR</v>
      </c>
      <c r="S2442" s="36">
        <f>_xlfn.XLOOKUP(Table1[[#This Row],[City]],Table2[City],Table2[Bonus %])</f>
        <v>6</v>
      </c>
      <c r="U2442" s="48" t="str">
        <v xml:space="preserve">Vikram </v>
      </c>
      <c r="V2442" s="48" t="str">
        <v>Singh</v>
      </c>
    </row>
    <row r="2443" spans="1:22" x14ac:dyDescent="0.35">
      <c r="A2443" s="9" t="s">
        <v>1337</v>
      </c>
      <c r="B2443" s="41" t="str">
        <f>LEFT(Table1[[#This Row],[Employee Name]],FIND(" ",Table1[[#This Row],[Employee Name]]))</f>
        <v xml:space="preserve">Ajay </v>
      </c>
      <c r="C2443" s="41" t="str">
        <f>RIGHT(Table1[[#This Row],[Employee Name]],LEN(Table1[[#This Row],[Employee Name]])-FIND(" ",Table1[[#This Row],[Employee Name]]))</f>
        <v>Singh</v>
      </c>
      <c r="D2443" s="23">
        <f>Table1[[#This Row],[Basic Salary]]+Table1[[#This Row],[Bonus]]</f>
        <v>91572</v>
      </c>
      <c r="E2443" s="10">
        <v>93</v>
      </c>
      <c r="F2443" s="46">
        <v>82</v>
      </c>
      <c r="G2443" s="10" t="str" cm="1">
        <f t="array" ref="G2443">_xlfn.IFS(Table1[[#This Row],[Performance Score]]&gt;=80,"Excellent",Table1[[#This Row],[Performance Score]]&gt;=60,"Good",Table1[[#This Row],[Performance Score]]&gt;=40,"Need Improvement")</f>
        <v>Excellent</v>
      </c>
      <c r="H2443" s="30">
        <f>Table1[[#This Row],[Bonus]]/Table1[[#This Row],[Basic Salary]]</f>
        <v>0.29512764302383143</v>
      </c>
      <c r="I2443" s="10">
        <f ca="1">DATEDIF(Table1[[#This Row],[Date of Birth]],TODAY(),"y")</f>
        <v>17</v>
      </c>
      <c r="J2443" s="34">
        <v>42966</v>
      </c>
      <c r="K2443" s="33" t="str" cm="1">
        <f t="array" aca="1" ref="K2443" ca="1">_xlfn.IFS(L2443&lt;3,"Junior",L2443&lt;=7,"Mid-Level",L2443&gt;7,"Senior")</f>
        <v>Senior</v>
      </c>
      <c r="L2443" s="46">
        <f ca="1">INT(YEARFRAC(Table1[[#This Row],[Joining Date]],TODAY(),1))</f>
        <v>8</v>
      </c>
      <c r="M2443" s="25" t="str">
        <f t="shared" ca="1" si="38"/>
        <v>Yes</v>
      </c>
      <c r="N2443" s="26">
        <f>YEAR(Table1[[#This Row],[Joining Date]])</f>
        <v>2017</v>
      </c>
      <c r="O2443" s="46">
        <f>MONTH(Table1[[#This Row],[Joining Date]])</f>
        <v>8</v>
      </c>
      <c r="P2443" s="26">
        <f ca="1">NETWORKDAYS(Table1[[#This Row],[Joining Date]],TODAY())</f>
        <v>2311</v>
      </c>
      <c r="Q2443" s="26" t="str">
        <f>LEFT(Table1[[#This Row],[Department]],5)&amp;"-"&amp;RIGHT(Table1[[#This Row],[Employee ID]],3)</f>
        <v>Marke-281</v>
      </c>
      <c r="R2443" s="26" t="str">
        <f>LEFT(Table1[[#This Row],[Department]],3)</f>
        <v>Mar</v>
      </c>
      <c r="S2443" s="37">
        <f>_xlfn.XLOOKUP(Table1[[#This Row],[City]],Table2[City],Table2[Bonus %])</f>
        <v>7</v>
      </c>
      <c r="U2443" s="48" t="str">
        <v xml:space="preserve">Ajay </v>
      </c>
      <c r="V2443" s="48" t="str">
        <v>Singh</v>
      </c>
    </row>
    <row r="2444" spans="1:22" x14ac:dyDescent="0.35">
      <c r="A2444" s="7" t="s">
        <v>2626</v>
      </c>
      <c r="B2444" s="40" t="str">
        <f>LEFT(Table1[[#This Row],[Employee Name]],FIND(" ",Table1[[#This Row],[Employee Name]]))</f>
        <v xml:space="preserve">Gayathri </v>
      </c>
      <c r="C2444" s="40" t="str">
        <f>RIGHT(Table1[[#This Row],[Employee Name]],LEN(Table1[[#This Row],[Employee Name]])-FIND(" ",Table1[[#This Row],[Employee Name]]))</f>
        <v>Iyer</v>
      </c>
      <c r="D2444" s="22">
        <f>Table1[[#This Row],[Basic Salary]]+Table1[[#This Row],[Bonus]]</f>
        <v>91564</v>
      </c>
      <c r="E2444" s="8">
        <v>72</v>
      </c>
      <c r="F2444" s="45">
        <v>59</v>
      </c>
      <c r="G2444" s="8" t="str" cm="1">
        <f t="array" ref="G2444">_xlfn.IFS(Table1[[#This Row],[Performance Score]]&gt;=80,"Excellent",Table1[[#This Row],[Performance Score]]&gt;=60,"Good",Table1[[#This Row],[Performance Score]]&gt;=40,"Need Improvement")</f>
        <v>Need Improvement</v>
      </c>
      <c r="H2444" s="29">
        <f>Table1[[#This Row],[Bonus]]/Table1[[#This Row],[Basic Salary]]</f>
        <v>7.4152716352075834E-2</v>
      </c>
      <c r="I2444" s="8">
        <f ca="1">DATEDIF(Table1[[#This Row],[Date of Birth]],TODAY(),"y")</f>
        <v>37</v>
      </c>
      <c r="J2444" s="33">
        <v>42797</v>
      </c>
      <c r="K2444" s="33" t="str" cm="1">
        <f t="array" aca="1" ref="K2444" ca="1">_xlfn.IFS(L2444&lt;3,"Junior",L2444&lt;=7,"Mid-Level",L2444&gt;7,"Senior")</f>
        <v>Senior</v>
      </c>
      <c r="L2444" s="45">
        <f ca="1">INT(YEARFRAC(Table1[[#This Row],[Joining Date]],TODAY(),1))</f>
        <v>9</v>
      </c>
      <c r="M2444" s="25" t="str">
        <f t="shared" ca="1" si="38"/>
        <v>Yes</v>
      </c>
      <c r="N2444" s="25">
        <f>YEAR(Table1[[#This Row],[Joining Date]])</f>
        <v>2017</v>
      </c>
      <c r="O2444" s="45">
        <f>MONTH(Table1[[#This Row],[Joining Date]])</f>
        <v>3</v>
      </c>
      <c r="P2444" s="25">
        <f ca="1">NETWORKDAYS(Table1[[#This Row],[Joining Date]],TODAY())</f>
        <v>2432</v>
      </c>
      <c r="Q2444" s="25" t="str">
        <f>LEFT(Table1[[#This Row],[Department]],5)&amp;"-"&amp;RIGHT(Table1[[#This Row],[Employee ID]],3)</f>
        <v>Opera-570</v>
      </c>
      <c r="R2444" s="25" t="str">
        <f>LEFT(Table1[[#This Row],[Department]],3)</f>
        <v>Ope</v>
      </c>
      <c r="S2444" s="36">
        <f>_xlfn.XLOOKUP(Table1[[#This Row],[City]],Table2[City],Table2[Bonus %])</f>
        <v>6</v>
      </c>
      <c r="U2444" s="48" t="str">
        <v xml:space="preserve">Gayathri </v>
      </c>
      <c r="V2444" s="48" t="str">
        <v>Iyer</v>
      </c>
    </row>
    <row r="2445" spans="1:22" x14ac:dyDescent="0.35">
      <c r="A2445" s="9" t="s">
        <v>1047</v>
      </c>
      <c r="B2445" s="41" t="str">
        <f>LEFT(Table1[[#This Row],[Employee Name]],FIND(" ",Table1[[#This Row],[Employee Name]]))</f>
        <v xml:space="preserve">Swathi </v>
      </c>
      <c r="C2445" s="41" t="str">
        <f>RIGHT(Table1[[#This Row],[Employee Name]],LEN(Table1[[#This Row],[Employee Name]])-FIND(" ",Table1[[#This Row],[Employee Name]]))</f>
        <v>Ramesh</v>
      </c>
      <c r="D2445" s="23">
        <f>Table1[[#This Row],[Basic Salary]]+Table1[[#This Row],[Bonus]]</f>
        <v>91552</v>
      </c>
      <c r="E2445" s="10">
        <v>95</v>
      </c>
      <c r="F2445" s="46">
        <v>95</v>
      </c>
      <c r="G2445" s="10" t="str" cm="1">
        <f t="array" ref="G2445">_xlfn.IFS(Table1[[#This Row],[Performance Score]]&gt;=80,"Excellent",Table1[[#This Row],[Performance Score]]&gt;=60,"Good",Table1[[#This Row],[Performance Score]]&gt;=40,"Need Improvement")</f>
        <v>Excellent</v>
      </c>
      <c r="H2445" s="30">
        <f>Table1[[#This Row],[Bonus]]/Table1[[#This Row],[Basic Salary]]</f>
        <v>0.41945486681757571</v>
      </c>
      <c r="I2445" s="10">
        <f ca="1">DATEDIF(Table1[[#This Row],[Date of Birth]],TODAY(),"y")</f>
        <v>42</v>
      </c>
      <c r="J2445" s="34">
        <v>45268</v>
      </c>
      <c r="K2445" s="33" t="str" cm="1">
        <f t="array" aca="1" ref="K2445" ca="1">_xlfn.IFS(L2445&lt;3,"Junior",L2445&lt;=7,"Mid-Level",L2445&gt;7,"Senior")</f>
        <v>Junior</v>
      </c>
      <c r="L2445" s="46">
        <f ca="1">INT(YEARFRAC(Table1[[#This Row],[Joining Date]],TODAY(),1))</f>
        <v>2</v>
      </c>
      <c r="M2445" s="25" t="str">
        <f t="shared" ca="1" si="38"/>
        <v>No</v>
      </c>
      <c r="N2445" s="26">
        <f>YEAR(Table1[[#This Row],[Joining Date]])</f>
        <v>2023</v>
      </c>
      <c r="O2445" s="46">
        <f>MONTH(Table1[[#This Row],[Joining Date]])</f>
        <v>12</v>
      </c>
      <c r="P2445" s="26">
        <f ca="1">NETWORKDAYS(Table1[[#This Row],[Joining Date]],TODAY())</f>
        <v>667</v>
      </c>
      <c r="Q2445" s="26" t="str">
        <f>LEFT(Table1[[#This Row],[Department]],5)&amp;"-"&amp;RIGHT(Table1[[#This Row],[Employee ID]],3)</f>
        <v>Finan-991</v>
      </c>
      <c r="R2445" s="26" t="str">
        <f>LEFT(Table1[[#This Row],[Department]],3)</f>
        <v>Fin</v>
      </c>
      <c r="S2445" s="37">
        <f>_xlfn.XLOOKUP(Table1[[#This Row],[City]],Table2[City],Table2[Bonus %])</f>
        <v>8</v>
      </c>
      <c r="U2445" s="48" t="str">
        <v xml:space="preserve">Swathi </v>
      </c>
      <c r="V2445" s="48" t="str">
        <v>Ramesh</v>
      </c>
    </row>
    <row r="2446" spans="1:22" x14ac:dyDescent="0.35">
      <c r="A2446" s="7" t="s">
        <v>351</v>
      </c>
      <c r="B2446" s="40" t="str">
        <f>LEFT(Table1[[#This Row],[Employee Name]],FIND(" ",Table1[[#This Row],[Employee Name]]))</f>
        <v xml:space="preserve">Karan </v>
      </c>
      <c r="C2446" s="40" t="str">
        <f>RIGHT(Table1[[#This Row],[Employee Name]],LEN(Table1[[#This Row],[Employee Name]])-FIND(" ",Table1[[#This Row],[Employee Name]]))</f>
        <v>Malhotra</v>
      </c>
      <c r="D2446" s="22">
        <f>Table1[[#This Row],[Basic Salary]]+Table1[[#This Row],[Bonus]]</f>
        <v>91534</v>
      </c>
      <c r="E2446" s="8">
        <v>91</v>
      </c>
      <c r="F2446" s="45">
        <v>80</v>
      </c>
      <c r="G2446" s="8" t="str" cm="1">
        <f t="array" ref="G2446">_xlfn.IFS(Table1[[#This Row],[Performance Score]]&gt;=80,"Excellent",Table1[[#This Row],[Performance Score]]&gt;=60,"Good",Table1[[#This Row],[Performance Score]]&gt;=40,"Need Improvement")</f>
        <v>Excellent</v>
      </c>
      <c r="H2446" s="29">
        <f>Table1[[#This Row],[Bonus]]/Table1[[#This Row],[Basic Salary]]</f>
        <v>0.13780330151153541</v>
      </c>
      <c r="I2446" s="8">
        <f ca="1">DATEDIF(Table1[[#This Row],[Date of Birth]],TODAY(),"y")</f>
        <v>29</v>
      </c>
      <c r="J2446" s="33">
        <v>44359</v>
      </c>
      <c r="K2446" s="33" t="str" cm="1">
        <f t="array" aca="1" ref="K2446" ca="1">_xlfn.IFS(L2446&lt;3,"Junior",L2446&lt;=7,"Mid-Level",L2446&gt;7,"Senior")</f>
        <v>Mid-Level</v>
      </c>
      <c r="L2446" s="45">
        <f ca="1">INT(YEARFRAC(Table1[[#This Row],[Joining Date]],TODAY(),1))</f>
        <v>5</v>
      </c>
      <c r="M2446" s="25" t="str">
        <f t="shared" ca="1" si="38"/>
        <v>No</v>
      </c>
      <c r="N2446" s="25">
        <f>YEAR(Table1[[#This Row],[Joining Date]])</f>
        <v>2021</v>
      </c>
      <c r="O2446" s="45">
        <f>MONTH(Table1[[#This Row],[Joining Date]])</f>
        <v>6</v>
      </c>
      <c r="P2446" s="25">
        <f ca="1">NETWORKDAYS(Table1[[#This Row],[Joining Date]],TODAY())</f>
        <v>1316</v>
      </c>
      <c r="Q2446" s="25" t="str">
        <f>LEFT(Table1[[#This Row],[Department]],5)&amp;"-"&amp;RIGHT(Table1[[#This Row],[Employee ID]],3)</f>
        <v>Opera-295</v>
      </c>
      <c r="R2446" s="25" t="str">
        <f>LEFT(Table1[[#This Row],[Department]],3)</f>
        <v>Ope</v>
      </c>
      <c r="S2446" s="36">
        <f>_xlfn.XLOOKUP(Table1[[#This Row],[City]],Table2[City],Table2[Bonus %])</f>
        <v>4</v>
      </c>
      <c r="U2446" s="48" t="str">
        <v xml:space="preserve">Karan </v>
      </c>
      <c r="V2446" s="48" t="str">
        <v>Malhotra</v>
      </c>
    </row>
    <row r="2447" spans="1:22" x14ac:dyDescent="0.35">
      <c r="A2447" s="9" t="s">
        <v>3901</v>
      </c>
      <c r="B2447" s="41" t="str">
        <f>LEFT(Table1[[#This Row],[Employee Name]],FIND(" ",Table1[[#This Row],[Employee Name]]))</f>
        <v xml:space="preserve">Rohan </v>
      </c>
      <c r="C2447" s="41" t="str">
        <f>RIGHT(Table1[[#This Row],[Employee Name]],LEN(Table1[[#This Row],[Employee Name]])-FIND(" ",Table1[[#This Row],[Employee Name]]))</f>
        <v>Gupta</v>
      </c>
      <c r="D2447" s="23">
        <f>Table1[[#This Row],[Basic Salary]]+Table1[[#This Row],[Bonus]]</f>
        <v>91509</v>
      </c>
      <c r="E2447" s="10">
        <v>93</v>
      </c>
      <c r="F2447" s="46">
        <v>46</v>
      </c>
      <c r="G2447" s="10" t="str" cm="1">
        <f t="array" ref="G2447">_xlfn.IFS(Table1[[#This Row],[Performance Score]]&gt;=80,"Excellent",Table1[[#This Row],[Performance Score]]&gt;=60,"Good",Table1[[#This Row],[Performance Score]]&gt;=40,"Need Improvement")</f>
        <v>Need Improvement</v>
      </c>
      <c r="H2447" s="30">
        <f>Table1[[#This Row],[Bonus]]/Table1[[#This Row],[Basic Salary]]</f>
        <v>0.23602350239751468</v>
      </c>
      <c r="I2447" s="10">
        <f ca="1">DATEDIF(Table1[[#This Row],[Date of Birth]],TODAY(),"y")</f>
        <v>22</v>
      </c>
      <c r="J2447" s="34">
        <v>44634</v>
      </c>
      <c r="K2447" s="33" t="str" cm="1">
        <f t="array" aca="1" ref="K2447" ca="1">_xlfn.IFS(L2447&lt;3,"Junior",L2447&lt;=7,"Mid-Level",L2447&gt;7,"Senior")</f>
        <v>Mid-Level</v>
      </c>
      <c r="L2447" s="46">
        <f ca="1">INT(YEARFRAC(Table1[[#This Row],[Joining Date]],TODAY(),1))</f>
        <v>4</v>
      </c>
      <c r="M2447" s="25" t="str">
        <f t="shared" ca="1" si="38"/>
        <v>No</v>
      </c>
      <c r="N2447" s="26">
        <f>YEAR(Table1[[#This Row],[Joining Date]])</f>
        <v>2022</v>
      </c>
      <c r="O2447" s="46">
        <f>MONTH(Table1[[#This Row],[Joining Date]])</f>
        <v>3</v>
      </c>
      <c r="P2447" s="26">
        <f ca="1">NETWORKDAYS(Table1[[#This Row],[Joining Date]],TODAY())</f>
        <v>1121</v>
      </c>
      <c r="Q2447" s="26" t="str">
        <f>LEFT(Table1[[#This Row],[Department]],5)&amp;"-"&amp;RIGHT(Table1[[#This Row],[Employee ID]],3)</f>
        <v>HR-845</v>
      </c>
      <c r="R2447" s="26" t="str">
        <f>LEFT(Table1[[#This Row],[Department]],3)</f>
        <v>HR</v>
      </c>
      <c r="S2447" s="37">
        <f>_xlfn.XLOOKUP(Table1[[#This Row],[City]],Table2[City],Table2[Bonus %])</f>
        <v>8</v>
      </c>
      <c r="U2447" s="48" t="str">
        <v xml:space="preserve">Rohan </v>
      </c>
      <c r="V2447" s="48" t="str">
        <v>Gupta</v>
      </c>
    </row>
    <row r="2448" spans="1:22" x14ac:dyDescent="0.35">
      <c r="A2448" s="7" t="s">
        <v>2442</v>
      </c>
      <c r="B2448" s="40" t="str">
        <f>LEFT(Table1[[#This Row],[Employee Name]],FIND(" ",Table1[[#This Row],[Employee Name]]))</f>
        <v xml:space="preserve">Ananya </v>
      </c>
      <c r="C2448" s="40" t="str">
        <f>RIGHT(Table1[[#This Row],[Employee Name]],LEN(Table1[[#This Row],[Employee Name]])-FIND(" ",Table1[[#This Row],[Employee Name]]))</f>
        <v>Rao</v>
      </c>
      <c r="D2448" s="22">
        <f>Table1[[#This Row],[Basic Salary]]+Table1[[#This Row],[Bonus]]</f>
        <v>91503</v>
      </c>
      <c r="E2448" s="8">
        <v>71</v>
      </c>
      <c r="F2448" s="45">
        <v>97</v>
      </c>
      <c r="G2448" s="8" t="str" cm="1">
        <f t="array" ref="G2448">_xlfn.IFS(Table1[[#This Row],[Performance Score]]&gt;=80,"Excellent",Table1[[#This Row],[Performance Score]]&gt;=60,"Good",Table1[[#This Row],[Performance Score]]&gt;=40,"Need Improvement")</f>
        <v>Excellent</v>
      </c>
      <c r="H2448" s="29">
        <f>Table1[[#This Row],[Bonus]]/Table1[[#This Row],[Basic Salary]]</f>
        <v>0.40693758937220353</v>
      </c>
      <c r="I2448" s="8">
        <f ca="1">DATEDIF(Table1[[#This Row],[Date of Birth]],TODAY(),"y")</f>
        <v>44</v>
      </c>
      <c r="J2448" s="33">
        <v>44976</v>
      </c>
      <c r="K2448" s="33" t="str" cm="1">
        <f t="array" aca="1" ref="K2448" ca="1">_xlfn.IFS(L2448&lt;3,"Junior",L2448&lt;=7,"Mid-Level",L2448&gt;7,"Senior")</f>
        <v>Mid-Level</v>
      </c>
      <c r="L2448" s="45">
        <f ca="1">INT(YEARFRAC(Table1[[#This Row],[Joining Date]],TODAY(),1))</f>
        <v>3</v>
      </c>
      <c r="M2448" s="25" t="str">
        <f t="shared" ca="1" si="38"/>
        <v>No</v>
      </c>
      <c r="N2448" s="25">
        <f>YEAR(Table1[[#This Row],[Joining Date]])</f>
        <v>2023</v>
      </c>
      <c r="O2448" s="45">
        <f>MONTH(Table1[[#This Row],[Joining Date]])</f>
        <v>2</v>
      </c>
      <c r="P2448" s="25">
        <f ca="1">NETWORKDAYS(Table1[[#This Row],[Joining Date]],TODAY())</f>
        <v>876</v>
      </c>
      <c r="Q2448" s="25" t="str">
        <f>LEFT(Table1[[#This Row],[Department]],5)&amp;"-"&amp;RIGHT(Table1[[#This Row],[Employee ID]],3)</f>
        <v>Sales-386</v>
      </c>
      <c r="R2448" s="25" t="str">
        <f>LEFT(Table1[[#This Row],[Department]],3)</f>
        <v>Sal</v>
      </c>
      <c r="S2448" s="36">
        <f>_xlfn.XLOOKUP(Table1[[#This Row],[City]],Table2[City],Table2[Bonus %])</f>
        <v>7</v>
      </c>
      <c r="U2448" s="48" t="str">
        <v xml:space="preserve">Ananya </v>
      </c>
      <c r="V2448" s="48" t="str">
        <v>Rao</v>
      </c>
    </row>
    <row r="2449" spans="1:22" x14ac:dyDescent="0.35">
      <c r="A2449" s="9" t="s">
        <v>4709</v>
      </c>
      <c r="B2449" s="41" t="str">
        <f>LEFT(Table1[[#This Row],[Employee Name]],FIND(" ",Table1[[#This Row],[Employee Name]]))</f>
        <v xml:space="preserve">Tarun </v>
      </c>
      <c r="C2449" s="41" t="str">
        <f>RIGHT(Table1[[#This Row],[Employee Name]],LEN(Table1[[#This Row],[Employee Name]])-FIND(" ",Table1[[#This Row],[Employee Name]]))</f>
        <v>Verma</v>
      </c>
      <c r="D2449" s="23">
        <f>Table1[[#This Row],[Basic Salary]]+Table1[[#This Row],[Bonus]]</f>
        <v>91502</v>
      </c>
      <c r="E2449" s="10">
        <v>71</v>
      </c>
      <c r="F2449" s="46">
        <v>71</v>
      </c>
      <c r="G2449" s="10" t="str" cm="1">
        <f t="array" ref="G2449">_xlfn.IFS(Table1[[#This Row],[Performance Score]]&gt;=80,"Excellent",Table1[[#This Row],[Performance Score]]&gt;=60,"Good",Table1[[#This Row],[Performance Score]]&gt;=40,"Need Improvement")</f>
        <v>Good</v>
      </c>
      <c r="H2449" s="30">
        <f>Table1[[#This Row],[Bonus]]/Table1[[#This Row],[Basic Salary]]</f>
        <v>0.1910755893417336</v>
      </c>
      <c r="I2449" s="10">
        <f ca="1">DATEDIF(Table1[[#This Row],[Date of Birth]],TODAY(),"y")</f>
        <v>36</v>
      </c>
      <c r="J2449" s="34">
        <v>44490</v>
      </c>
      <c r="K2449" s="33" t="str" cm="1">
        <f t="array" aca="1" ref="K2449" ca="1">_xlfn.IFS(L2449&lt;3,"Junior",L2449&lt;=7,"Mid-Level",L2449&gt;7,"Senior")</f>
        <v>Mid-Level</v>
      </c>
      <c r="L2449" s="46">
        <f ca="1">INT(YEARFRAC(Table1[[#This Row],[Joining Date]],TODAY(),1))</f>
        <v>4</v>
      </c>
      <c r="M2449" s="25" t="str">
        <f t="shared" ca="1" si="38"/>
        <v>No</v>
      </c>
      <c r="N2449" s="26">
        <f>YEAR(Table1[[#This Row],[Joining Date]])</f>
        <v>2021</v>
      </c>
      <c r="O2449" s="46">
        <f>MONTH(Table1[[#This Row],[Joining Date]])</f>
        <v>10</v>
      </c>
      <c r="P2449" s="26">
        <f ca="1">NETWORKDAYS(Table1[[#This Row],[Joining Date]],TODAY())</f>
        <v>1223</v>
      </c>
      <c r="Q2449" s="26" t="str">
        <f>LEFT(Table1[[#This Row],[Department]],5)&amp;"-"&amp;RIGHT(Table1[[#This Row],[Employee ID]],3)</f>
        <v>Opera-653</v>
      </c>
      <c r="R2449" s="26" t="str">
        <f>LEFT(Table1[[#This Row],[Department]],3)</f>
        <v>Ope</v>
      </c>
      <c r="S2449" s="37">
        <f>_xlfn.XLOOKUP(Table1[[#This Row],[City]],Table2[City],Table2[Bonus %])</f>
        <v>7</v>
      </c>
      <c r="U2449" s="48" t="str">
        <v xml:space="preserve">Tarun </v>
      </c>
      <c r="V2449" s="48" t="str">
        <v>Verma</v>
      </c>
    </row>
    <row r="2450" spans="1:22" x14ac:dyDescent="0.35">
      <c r="A2450" s="7" t="s">
        <v>3175</v>
      </c>
      <c r="B2450" s="40" t="str">
        <f>LEFT(Table1[[#This Row],[Employee Name]],FIND(" ",Table1[[#This Row],[Employee Name]]))</f>
        <v xml:space="preserve">Ananya </v>
      </c>
      <c r="C2450" s="40" t="str">
        <f>RIGHT(Table1[[#This Row],[Employee Name]],LEN(Table1[[#This Row],[Employee Name]])-FIND(" ",Table1[[#This Row],[Employee Name]]))</f>
        <v>Rao</v>
      </c>
      <c r="D2450" s="22">
        <f>Table1[[#This Row],[Basic Salary]]+Table1[[#This Row],[Bonus]]</f>
        <v>91493</v>
      </c>
      <c r="E2450" s="8">
        <v>90</v>
      </c>
      <c r="F2450" s="45">
        <v>61</v>
      </c>
      <c r="G2450" s="8" t="str" cm="1">
        <f t="array" ref="G2450">_xlfn.IFS(Table1[[#This Row],[Performance Score]]&gt;=80,"Excellent",Table1[[#This Row],[Performance Score]]&gt;=60,"Good",Table1[[#This Row],[Performance Score]]&gt;=40,"Need Improvement")</f>
        <v>Good</v>
      </c>
      <c r="H2450" s="29">
        <f>Table1[[#This Row],[Bonus]]/Table1[[#This Row],[Basic Salary]]</f>
        <v>0.35230648713362994</v>
      </c>
      <c r="I2450" s="8">
        <f ca="1">DATEDIF(Table1[[#This Row],[Date of Birth]],TODAY(),"y")</f>
        <v>20</v>
      </c>
      <c r="J2450" s="33">
        <v>43154</v>
      </c>
      <c r="K2450" s="33" t="str" cm="1">
        <f t="array" aca="1" ref="K2450" ca="1">_xlfn.IFS(L2450&lt;3,"Junior",L2450&lt;=7,"Mid-Level",L2450&gt;7,"Senior")</f>
        <v>Senior</v>
      </c>
      <c r="L2450" s="45">
        <f ca="1">INT(YEARFRAC(Table1[[#This Row],[Joining Date]],TODAY(),1))</f>
        <v>8</v>
      </c>
      <c r="M2450" s="25" t="str">
        <f t="shared" ca="1" si="38"/>
        <v>Yes</v>
      </c>
      <c r="N2450" s="25">
        <f>YEAR(Table1[[#This Row],[Joining Date]])</f>
        <v>2018</v>
      </c>
      <c r="O2450" s="45">
        <f>MONTH(Table1[[#This Row],[Joining Date]])</f>
        <v>2</v>
      </c>
      <c r="P2450" s="25">
        <f ca="1">NETWORKDAYS(Table1[[#This Row],[Joining Date]],TODAY())</f>
        <v>2177</v>
      </c>
      <c r="Q2450" s="25" t="str">
        <f>LEFT(Table1[[#This Row],[Department]],5)&amp;"-"&amp;RIGHT(Table1[[#This Row],[Employee ID]],3)</f>
        <v>Sales-119</v>
      </c>
      <c r="R2450" s="25" t="str">
        <f>LEFT(Table1[[#This Row],[Department]],3)</f>
        <v>Sal</v>
      </c>
      <c r="S2450" s="36">
        <f>_xlfn.XLOOKUP(Table1[[#This Row],[City]],Table2[City],Table2[Bonus %])</f>
        <v>7</v>
      </c>
      <c r="U2450" s="48" t="str">
        <v xml:space="preserve">Ananya </v>
      </c>
      <c r="V2450" s="48" t="str">
        <v>Rao</v>
      </c>
    </row>
    <row r="2451" spans="1:22" x14ac:dyDescent="0.35">
      <c r="A2451" s="9" t="s">
        <v>1260</v>
      </c>
      <c r="B2451" s="41" t="str">
        <f>LEFT(Table1[[#This Row],[Employee Name]],FIND(" ",Table1[[#This Row],[Employee Name]]))</f>
        <v xml:space="preserve">Krishna </v>
      </c>
      <c r="C2451" s="41" t="str">
        <f>RIGHT(Table1[[#This Row],[Employee Name]],LEN(Table1[[#This Row],[Employee Name]])-FIND(" ",Table1[[#This Row],[Employee Name]]))</f>
        <v>Chaitanya</v>
      </c>
      <c r="D2451" s="23">
        <f>Table1[[#This Row],[Basic Salary]]+Table1[[#This Row],[Bonus]]</f>
        <v>91461</v>
      </c>
      <c r="E2451" s="10">
        <v>100</v>
      </c>
      <c r="F2451" s="46">
        <v>41</v>
      </c>
      <c r="G2451" s="10" t="str" cm="1">
        <f t="array" ref="G2451">_xlfn.IFS(Table1[[#This Row],[Performance Score]]&gt;=80,"Excellent",Table1[[#This Row],[Performance Score]]&gt;=60,"Good",Table1[[#This Row],[Performance Score]]&gt;=40,"Need Improvement")</f>
        <v>Need Improvement</v>
      </c>
      <c r="H2451" s="30">
        <f>Table1[[#This Row],[Bonus]]/Table1[[#This Row],[Basic Salary]]</f>
        <v>0.1198986151416082</v>
      </c>
      <c r="I2451" s="10">
        <f ca="1">DATEDIF(Table1[[#This Row],[Date of Birth]],TODAY(),"y")</f>
        <v>40</v>
      </c>
      <c r="J2451" s="34">
        <v>44532</v>
      </c>
      <c r="K2451" s="33" t="str" cm="1">
        <f t="array" aca="1" ref="K2451" ca="1">_xlfn.IFS(L2451&lt;3,"Junior",L2451&lt;=7,"Mid-Level",L2451&gt;7,"Senior")</f>
        <v>Mid-Level</v>
      </c>
      <c r="L2451" s="46">
        <f ca="1">INT(YEARFRAC(Table1[[#This Row],[Joining Date]],TODAY(),1))</f>
        <v>4</v>
      </c>
      <c r="M2451" s="25" t="str">
        <f t="shared" ca="1" si="38"/>
        <v>No</v>
      </c>
      <c r="N2451" s="26">
        <f>YEAR(Table1[[#This Row],[Joining Date]])</f>
        <v>2021</v>
      </c>
      <c r="O2451" s="46">
        <f>MONTH(Table1[[#This Row],[Joining Date]])</f>
        <v>12</v>
      </c>
      <c r="P2451" s="26">
        <f ca="1">NETWORKDAYS(Table1[[#This Row],[Joining Date]],TODAY())</f>
        <v>1193</v>
      </c>
      <c r="Q2451" s="26" t="str">
        <f>LEFT(Table1[[#This Row],[Department]],5)&amp;"-"&amp;RIGHT(Table1[[#This Row],[Employee ID]],3)</f>
        <v>Suppo-204</v>
      </c>
      <c r="R2451" s="26" t="str">
        <f>LEFT(Table1[[#This Row],[Department]],3)</f>
        <v>Sup</v>
      </c>
      <c r="S2451" s="37">
        <f>_xlfn.XLOOKUP(Table1[[#This Row],[City]],Table2[City],Table2[Bonus %])</f>
        <v>7</v>
      </c>
      <c r="U2451" s="48" t="str">
        <v xml:space="preserve">Krishna </v>
      </c>
      <c r="V2451" s="48" t="str">
        <v>Chaitanya</v>
      </c>
    </row>
    <row r="2452" spans="1:22" x14ac:dyDescent="0.35">
      <c r="A2452" s="7" t="s">
        <v>3917</v>
      </c>
      <c r="B2452" s="40" t="str">
        <f>LEFT(Table1[[#This Row],[Employee Name]],FIND(" ",Table1[[#This Row],[Employee Name]]))</f>
        <v xml:space="preserve">Arjun </v>
      </c>
      <c r="C2452" s="40" t="str">
        <f>RIGHT(Table1[[#This Row],[Employee Name]],LEN(Table1[[#This Row],[Employee Name]])-FIND(" ",Table1[[#This Row],[Employee Name]]))</f>
        <v>Mehta</v>
      </c>
      <c r="D2452" s="22">
        <f>Table1[[#This Row],[Basic Salary]]+Table1[[#This Row],[Bonus]]</f>
        <v>91434</v>
      </c>
      <c r="E2452" s="8">
        <v>75</v>
      </c>
      <c r="F2452" s="45">
        <v>94</v>
      </c>
      <c r="G2452" s="8" t="str" cm="1">
        <f t="array" ref="G2452">_xlfn.IFS(Table1[[#This Row],[Performance Score]]&gt;=80,"Excellent",Table1[[#This Row],[Performance Score]]&gt;=60,"Good",Table1[[#This Row],[Performance Score]]&gt;=40,"Need Improvement")</f>
        <v>Excellent</v>
      </c>
      <c r="H2452" s="29">
        <f>Table1[[#This Row],[Bonus]]/Table1[[#This Row],[Basic Salary]]</f>
        <v>0.24763256283601234</v>
      </c>
      <c r="I2452" s="8">
        <f ca="1">DATEDIF(Table1[[#This Row],[Date of Birth]],TODAY(),"y")</f>
        <v>37</v>
      </c>
      <c r="J2452" s="33">
        <v>45981</v>
      </c>
      <c r="K2452" s="33" t="str" cm="1">
        <f t="array" aca="1" ref="K2452" ca="1">_xlfn.IFS(L2452&lt;3,"Junior",L2452&lt;=7,"Mid-Level",L2452&gt;7,"Senior")</f>
        <v>Junior</v>
      </c>
      <c r="L2452" s="45">
        <f ca="1">INT(YEARFRAC(Table1[[#This Row],[Joining Date]],TODAY(),1))</f>
        <v>0</v>
      </c>
      <c r="M2452" s="25" t="str">
        <f t="shared" ca="1" si="38"/>
        <v>No</v>
      </c>
      <c r="N2452" s="25">
        <f>YEAR(Table1[[#This Row],[Joining Date]])</f>
        <v>2025</v>
      </c>
      <c r="O2452" s="45">
        <f>MONTH(Table1[[#This Row],[Joining Date]])</f>
        <v>11</v>
      </c>
      <c r="P2452" s="25">
        <f ca="1">NETWORKDAYS(Table1[[#This Row],[Joining Date]],TODAY())</f>
        <v>158</v>
      </c>
      <c r="Q2452" s="25" t="str">
        <f>LEFT(Table1[[#This Row],[Department]],5)&amp;"-"&amp;RIGHT(Table1[[#This Row],[Employee ID]],3)</f>
        <v>Sales-861</v>
      </c>
      <c r="R2452" s="25" t="str">
        <f>LEFT(Table1[[#This Row],[Department]],3)</f>
        <v>Sal</v>
      </c>
      <c r="S2452" s="36">
        <f>_xlfn.XLOOKUP(Table1[[#This Row],[City]],Table2[City],Table2[Bonus %])</f>
        <v>6</v>
      </c>
      <c r="U2452" s="48" t="str">
        <v xml:space="preserve">Arjun </v>
      </c>
      <c r="V2452" s="48" t="str">
        <v>Mehta</v>
      </c>
    </row>
    <row r="2453" spans="1:22" x14ac:dyDescent="0.35">
      <c r="A2453" s="9" t="s">
        <v>4885</v>
      </c>
      <c r="B2453" s="41" t="str">
        <f>LEFT(Table1[[#This Row],[Employee Name]],FIND(" ",Table1[[#This Row],[Employee Name]]))</f>
        <v xml:space="preserve">Priya </v>
      </c>
      <c r="C2453" s="41" t="str">
        <f>RIGHT(Table1[[#This Row],[Employee Name]],LEN(Table1[[#This Row],[Employee Name]])-FIND(" ",Table1[[#This Row],[Employee Name]]))</f>
        <v>Reddy</v>
      </c>
      <c r="D2453" s="23">
        <f>Table1[[#This Row],[Basic Salary]]+Table1[[#This Row],[Bonus]]</f>
        <v>91396</v>
      </c>
      <c r="E2453" s="10">
        <v>62</v>
      </c>
      <c r="F2453" s="46">
        <v>73</v>
      </c>
      <c r="G2453" s="10" t="str" cm="1">
        <f t="array" ref="G2453">_xlfn.IFS(Table1[[#This Row],[Performance Score]]&gt;=80,"Excellent",Table1[[#This Row],[Performance Score]]&gt;=60,"Good",Table1[[#This Row],[Performance Score]]&gt;=40,"Need Improvement")</f>
        <v>Good</v>
      </c>
      <c r="H2453" s="30">
        <f>Table1[[#This Row],[Bonus]]/Table1[[#This Row],[Basic Salary]]</f>
        <v>0.11489808116910841</v>
      </c>
      <c r="I2453" s="10">
        <f ca="1">DATEDIF(Table1[[#This Row],[Date of Birth]],TODAY(),"y")</f>
        <v>28</v>
      </c>
      <c r="J2453" s="34">
        <v>43961</v>
      </c>
      <c r="K2453" s="33" t="str" cm="1">
        <f t="array" aca="1" ref="K2453" ca="1">_xlfn.IFS(L2453&lt;3,"Junior",L2453&lt;=7,"Mid-Level",L2453&gt;7,"Senior")</f>
        <v>Mid-Level</v>
      </c>
      <c r="L2453" s="46">
        <f ca="1">INT(YEARFRAC(Table1[[#This Row],[Joining Date]],TODAY(),1))</f>
        <v>6</v>
      </c>
      <c r="M2453" s="25" t="str">
        <f t="shared" ca="1" si="38"/>
        <v>Yes</v>
      </c>
      <c r="N2453" s="26">
        <f>YEAR(Table1[[#This Row],[Joining Date]])</f>
        <v>2020</v>
      </c>
      <c r="O2453" s="46">
        <f>MONTH(Table1[[#This Row],[Joining Date]])</f>
        <v>5</v>
      </c>
      <c r="P2453" s="26">
        <f ca="1">NETWORKDAYS(Table1[[#This Row],[Joining Date]],TODAY())</f>
        <v>1601</v>
      </c>
      <c r="Q2453" s="26" t="str">
        <f>LEFT(Table1[[#This Row],[Department]],5)&amp;"-"&amp;RIGHT(Table1[[#This Row],[Employee ID]],3)</f>
        <v>Marke-829</v>
      </c>
      <c r="R2453" s="26" t="str">
        <f>LEFT(Table1[[#This Row],[Department]],3)</f>
        <v>Mar</v>
      </c>
      <c r="S2453" s="37">
        <f>_xlfn.XLOOKUP(Table1[[#This Row],[City]],Table2[City],Table2[Bonus %])</f>
        <v>6</v>
      </c>
      <c r="U2453" s="48" t="str">
        <v xml:space="preserve">Priya </v>
      </c>
      <c r="V2453" s="48" t="str">
        <v>Reddy</v>
      </c>
    </row>
    <row r="2454" spans="1:22" x14ac:dyDescent="0.35">
      <c r="A2454" s="7" t="s">
        <v>357</v>
      </c>
      <c r="B2454" s="40" t="str">
        <f>LEFT(Table1[[#This Row],[Employee Name]],FIND(" ",Table1[[#This Row],[Employee Name]]))</f>
        <v xml:space="preserve">Pooja </v>
      </c>
      <c r="C2454" s="40" t="str">
        <f>RIGHT(Table1[[#This Row],[Employee Name]],LEN(Table1[[#This Row],[Employee Name]])-FIND(" ",Table1[[#This Row],[Employee Name]]))</f>
        <v>Das</v>
      </c>
      <c r="D2454" s="22">
        <f>Table1[[#This Row],[Basic Salary]]+Table1[[#This Row],[Bonus]]</f>
        <v>91395</v>
      </c>
      <c r="E2454" s="8">
        <v>75</v>
      </c>
      <c r="F2454" s="45">
        <v>53</v>
      </c>
      <c r="G2454" s="8" t="str" cm="1">
        <f t="array" ref="G2454">_xlfn.IFS(Table1[[#This Row],[Performance Score]]&gt;=80,"Excellent",Table1[[#This Row],[Performance Score]]&gt;=60,"Good",Table1[[#This Row],[Performance Score]]&gt;=40,"Need Improvement")</f>
        <v>Need Improvement</v>
      </c>
      <c r="H2454" s="29">
        <f>Table1[[#This Row],[Bonus]]/Table1[[#This Row],[Basic Salary]]</f>
        <v>0.10716059552508207</v>
      </c>
      <c r="I2454" s="8">
        <f ca="1">DATEDIF(Table1[[#This Row],[Date of Birth]],TODAY(),"y")</f>
        <v>42</v>
      </c>
      <c r="J2454" s="33">
        <v>43432</v>
      </c>
      <c r="K2454" s="33" t="str" cm="1">
        <f t="array" aca="1" ref="K2454" ca="1">_xlfn.IFS(L2454&lt;3,"Junior",L2454&lt;=7,"Mid-Level",L2454&gt;7,"Senior")</f>
        <v>Mid-Level</v>
      </c>
      <c r="L2454" s="45">
        <f ca="1">INT(YEARFRAC(Table1[[#This Row],[Joining Date]],TODAY(),1))</f>
        <v>7</v>
      </c>
      <c r="M2454" s="25" t="str">
        <f t="shared" ca="1" si="38"/>
        <v>Yes</v>
      </c>
      <c r="N2454" s="25">
        <f>YEAR(Table1[[#This Row],[Joining Date]])</f>
        <v>2018</v>
      </c>
      <c r="O2454" s="45">
        <f>MONTH(Table1[[#This Row],[Joining Date]])</f>
        <v>11</v>
      </c>
      <c r="P2454" s="25">
        <f ca="1">NETWORKDAYS(Table1[[#This Row],[Joining Date]],TODAY())</f>
        <v>1979</v>
      </c>
      <c r="Q2454" s="25" t="str">
        <f>LEFT(Table1[[#This Row],[Department]],5)&amp;"-"&amp;RIGHT(Table1[[#This Row],[Employee ID]],3)</f>
        <v>IT-301</v>
      </c>
      <c r="R2454" s="25" t="str">
        <f>LEFT(Table1[[#This Row],[Department]],3)</f>
        <v>IT</v>
      </c>
      <c r="S2454" s="36">
        <f>_xlfn.XLOOKUP(Table1[[#This Row],[City]],Table2[City],Table2[Bonus %])</f>
        <v>5</v>
      </c>
      <c r="U2454" s="48" t="str">
        <v xml:space="preserve">Pooja </v>
      </c>
      <c r="V2454" s="48" t="str">
        <v>Das</v>
      </c>
    </row>
    <row r="2455" spans="1:22" x14ac:dyDescent="0.35">
      <c r="A2455" s="9" t="s">
        <v>4009</v>
      </c>
      <c r="B2455" s="41" t="str">
        <f>LEFT(Table1[[#This Row],[Employee Name]],FIND(" ",Table1[[#This Row],[Employee Name]]))</f>
        <v xml:space="preserve">Ajay </v>
      </c>
      <c r="C2455" s="41" t="str">
        <f>RIGHT(Table1[[#This Row],[Employee Name]],LEN(Table1[[#This Row],[Employee Name]])-FIND(" ",Table1[[#This Row],[Employee Name]]))</f>
        <v>Singh</v>
      </c>
      <c r="D2455" s="23">
        <f>Table1[[#This Row],[Basic Salary]]+Table1[[#This Row],[Bonus]]</f>
        <v>91386</v>
      </c>
      <c r="E2455" s="10">
        <v>96</v>
      </c>
      <c r="F2455" s="46">
        <v>60</v>
      </c>
      <c r="G2455" s="10" t="str" cm="1">
        <f t="array" ref="G2455">_xlfn.IFS(Table1[[#This Row],[Performance Score]]&gt;=80,"Excellent",Table1[[#This Row],[Performance Score]]&gt;=60,"Good",Table1[[#This Row],[Performance Score]]&gt;=40,"Need Improvement")</f>
        <v>Good</v>
      </c>
      <c r="H2455" s="30">
        <f>Table1[[#This Row],[Bonus]]/Table1[[#This Row],[Basic Salary]]</f>
        <v>9.1475867999570026E-2</v>
      </c>
      <c r="I2455" s="10">
        <f ca="1">DATEDIF(Table1[[#This Row],[Date of Birth]],TODAY(),"y")</f>
        <v>38</v>
      </c>
      <c r="J2455" s="34">
        <v>44395</v>
      </c>
      <c r="K2455" s="33" t="str" cm="1">
        <f t="array" aca="1" ref="K2455" ca="1">_xlfn.IFS(L2455&lt;3,"Junior",L2455&lt;=7,"Mid-Level",L2455&gt;7,"Senior")</f>
        <v>Mid-Level</v>
      </c>
      <c r="L2455" s="46">
        <f ca="1">INT(YEARFRAC(Table1[[#This Row],[Joining Date]],TODAY(),1))</f>
        <v>4</v>
      </c>
      <c r="M2455" s="25" t="str">
        <f t="shared" ca="1" si="38"/>
        <v>No</v>
      </c>
      <c r="N2455" s="26">
        <f>YEAR(Table1[[#This Row],[Joining Date]])</f>
        <v>2021</v>
      </c>
      <c r="O2455" s="46">
        <f>MONTH(Table1[[#This Row],[Joining Date]])</f>
        <v>7</v>
      </c>
      <c r="P2455" s="26">
        <f ca="1">NETWORKDAYS(Table1[[#This Row],[Joining Date]],TODAY())</f>
        <v>1291</v>
      </c>
      <c r="Q2455" s="26" t="str">
        <f>LEFT(Table1[[#This Row],[Department]],5)&amp;"-"&amp;RIGHT(Table1[[#This Row],[Employee ID]],3)</f>
        <v>Suppo-953</v>
      </c>
      <c r="R2455" s="26" t="str">
        <f>LEFT(Table1[[#This Row],[Department]],3)</f>
        <v>Sup</v>
      </c>
      <c r="S2455" s="37">
        <f>_xlfn.XLOOKUP(Table1[[#This Row],[City]],Table2[City],Table2[Bonus %])</f>
        <v>6</v>
      </c>
      <c r="U2455" s="48" t="str">
        <v xml:space="preserve">Ajay </v>
      </c>
      <c r="V2455" s="48" t="str">
        <v>Singh</v>
      </c>
    </row>
    <row r="2456" spans="1:22" x14ac:dyDescent="0.35">
      <c r="A2456" s="7" t="s">
        <v>3155</v>
      </c>
      <c r="B2456" s="40" t="str">
        <f>LEFT(Table1[[#This Row],[Employee Name]],FIND(" ",Table1[[#This Row],[Employee Name]]))</f>
        <v xml:space="preserve">Tarun </v>
      </c>
      <c r="C2456" s="40" t="str">
        <f>RIGHT(Table1[[#This Row],[Employee Name]],LEN(Table1[[#This Row],[Employee Name]])-FIND(" ",Table1[[#This Row],[Employee Name]]))</f>
        <v>Verma</v>
      </c>
      <c r="D2456" s="22">
        <f>Table1[[#This Row],[Basic Salary]]+Table1[[#This Row],[Bonus]]</f>
        <v>91361</v>
      </c>
      <c r="E2456" s="8">
        <v>72</v>
      </c>
      <c r="F2456" s="45">
        <v>50</v>
      </c>
      <c r="G2456" s="8" t="str" cm="1">
        <f t="array" ref="G2456">_xlfn.IFS(Table1[[#This Row],[Performance Score]]&gt;=80,"Excellent",Table1[[#This Row],[Performance Score]]&gt;=60,"Good",Table1[[#This Row],[Performance Score]]&gt;=40,"Need Improvement")</f>
        <v>Need Improvement</v>
      </c>
      <c r="H2456" s="29">
        <f>Table1[[#This Row],[Bonus]]/Table1[[#This Row],[Basic Salary]]</f>
        <v>7.7993180021474678E-2</v>
      </c>
      <c r="I2456" s="8">
        <f ca="1">DATEDIF(Table1[[#This Row],[Date of Birth]],TODAY(),"y")</f>
        <v>18</v>
      </c>
      <c r="J2456" s="33">
        <v>44262</v>
      </c>
      <c r="K2456" s="33" t="str" cm="1">
        <f t="array" aca="1" ref="K2456" ca="1">_xlfn.IFS(L2456&lt;3,"Junior",L2456&lt;=7,"Mid-Level",L2456&gt;7,"Senior")</f>
        <v>Mid-Level</v>
      </c>
      <c r="L2456" s="45">
        <f ca="1">INT(YEARFRAC(Table1[[#This Row],[Joining Date]],TODAY(),1))</f>
        <v>5</v>
      </c>
      <c r="M2456" s="25" t="str">
        <f t="shared" ca="1" si="38"/>
        <v>No</v>
      </c>
      <c r="N2456" s="25">
        <f>YEAR(Table1[[#This Row],[Joining Date]])</f>
        <v>2021</v>
      </c>
      <c r="O2456" s="45">
        <f>MONTH(Table1[[#This Row],[Joining Date]])</f>
        <v>3</v>
      </c>
      <c r="P2456" s="25">
        <f ca="1">NETWORKDAYS(Table1[[#This Row],[Joining Date]],TODAY())</f>
        <v>1386</v>
      </c>
      <c r="Q2456" s="25" t="str">
        <f>LEFT(Table1[[#This Row],[Department]],5)&amp;"-"&amp;RIGHT(Table1[[#This Row],[Employee ID]],3)</f>
        <v>Suppo-099</v>
      </c>
      <c r="R2456" s="25" t="str">
        <f>LEFT(Table1[[#This Row],[Department]],3)</f>
        <v>Sup</v>
      </c>
      <c r="S2456" s="36">
        <f>_xlfn.XLOOKUP(Table1[[#This Row],[City]],Table2[City],Table2[Bonus %])</f>
        <v>7</v>
      </c>
      <c r="U2456" s="48" t="str">
        <v xml:space="preserve">Tarun </v>
      </c>
      <c r="V2456" s="48" t="str">
        <v>Verma</v>
      </c>
    </row>
    <row r="2457" spans="1:22" x14ac:dyDescent="0.35">
      <c r="A2457" s="9" t="s">
        <v>937</v>
      </c>
      <c r="B2457" s="41" t="str">
        <f>LEFT(Table1[[#This Row],[Employee Name]],FIND(" ",Table1[[#This Row],[Employee Name]]))</f>
        <v xml:space="preserve">Priya </v>
      </c>
      <c r="C2457" s="41" t="str">
        <f>RIGHT(Table1[[#This Row],[Employee Name]],LEN(Table1[[#This Row],[Employee Name]])-FIND(" ",Table1[[#This Row],[Employee Name]]))</f>
        <v>Reddy</v>
      </c>
      <c r="D2457" s="23">
        <f>Table1[[#This Row],[Basic Salary]]+Table1[[#This Row],[Bonus]]</f>
        <v>91342</v>
      </c>
      <c r="E2457" s="10">
        <v>100</v>
      </c>
      <c r="F2457" s="46">
        <v>53</v>
      </c>
      <c r="G2457" s="10" t="str" cm="1">
        <f t="array" ref="G2457">_xlfn.IFS(Table1[[#This Row],[Performance Score]]&gt;=80,"Excellent",Table1[[#This Row],[Performance Score]]&gt;=60,"Good",Table1[[#This Row],[Performance Score]]&gt;=40,"Need Improvement")</f>
        <v>Need Improvement</v>
      </c>
      <c r="H2457" s="30">
        <f>Table1[[#This Row],[Bonus]]/Table1[[#This Row],[Basic Salary]]</f>
        <v>0.22070910232937307</v>
      </c>
      <c r="I2457" s="10">
        <f ca="1">DATEDIF(Table1[[#This Row],[Date of Birth]],TODAY(),"y")</f>
        <v>15</v>
      </c>
      <c r="J2457" s="34">
        <v>43032</v>
      </c>
      <c r="K2457" s="33" t="str" cm="1">
        <f t="array" aca="1" ref="K2457" ca="1">_xlfn.IFS(L2457&lt;3,"Junior",L2457&lt;=7,"Mid-Level",L2457&gt;7,"Senior")</f>
        <v>Senior</v>
      </c>
      <c r="L2457" s="46">
        <f ca="1">INT(YEARFRAC(Table1[[#This Row],[Joining Date]],TODAY(),1))</f>
        <v>8</v>
      </c>
      <c r="M2457" s="25" t="str">
        <f t="shared" ca="1" si="38"/>
        <v>Yes</v>
      </c>
      <c r="N2457" s="26">
        <f>YEAR(Table1[[#This Row],[Joining Date]])</f>
        <v>2017</v>
      </c>
      <c r="O2457" s="46">
        <f>MONTH(Table1[[#This Row],[Joining Date]])</f>
        <v>10</v>
      </c>
      <c r="P2457" s="26">
        <f ca="1">NETWORKDAYS(Table1[[#This Row],[Joining Date]],TODAY())</f>
        <v>2265</v>
      </c>
      <c r="Q2457" s="26" t="str">
        <f>LEFT(Table1[[#This Row],[Department]],5)&amp;"-"&amp;RIGHT(Table1[[#This Row],[Employee ID]],3)</f>
        <v>Sales-881</v>
      </c>
      <c r="R2457" s="26" t="str">
        <f>LEFT(Table1[[#This Row],[Department]],3)</f>
        <v>Sal</v>
      </c>
      <c r="S2457" s="37">
        <f>_xlfn.XLOOKUP(Table1[[#This Row],[City]],Table2[City],Table2[Bonus %])</f>
        <v>4</v>
      </c>
      <c r="U2457" s="48" t="str">
        <v xml:space="preserve">Priya </v>
      </c>
      <c r="V2457" s="48" t="str">
        <v>Reddy</v>
      </c>
    </row>
    <row r="2458" spans="1:22" x14ac:dyDescent="0.35">
      <c r="A2458" s="7" t="s">
        <v>4862</v>
      </c>
      <c r="B2458" s="40" t="str">
        <f>LEFT(Table1[[#This Row],[Employee Name]],FIND(" ",Table1[[#This Row],[Employee Name]]))</f>
        <v xml:space="preserve">Ravi </v>
      </c>
      <c r="C2458" s="40" t="str">
        <f>RIGHT(Table1[[#This Row],[Employee Name]],LEN(Table1[[#This Row],[Employee Name]])-FIND(" ",Table1[[#This Row],[Employee Name]]))</f>
        <v>Teja</v>
      </c>
      <c r="D2458" s="22">
        <f>Table1[[#This Row],[Basic Salary]]+Table1[[#This Row],[Bonus]]</f>
        <v>91330</v>
      </c>
      <c r="E2458" s="8">
        <v>75</v>
      </c>
      <c r="F2458" s="45">
        <v>83</v>
      </c>
      <c r="G2458" s="8" t="str" cm="1">
        <f t="array" ref="G2458">_xlfn.IFS(Table1[[#This Row],[Performance Score]]&gt;=80,"Excellent",Table1[[#This Row],[Performance Score]]&gt;=60,"Good",Table1[[#This Row],[Performance Score]]&gt;=40,"Need Improvement")</f>
        <v>Excellent</v>
      </c>
      <c r="H2458" s="29">
        <f>Table1[[#This Row],[Bonus]]/Table1[[#This Row],[Basic Salary]]</f>
        <v>0.15826051667068269</v>
      </c>
      <c r="I2458" s="8">
        <f ca="1">DATEDIF(Table1[[#This Row],[Date of Birth]],TODAY(),"y")</f>
        <v>25</v>
      </c>
      <c r="J2458" s="33">
        <v>44376</v>
      </c>
      <c r="K2458" s="33" t="str" cm="1">
        <f t="array" aca="1" ref="K2458" ca="1">_xlfn.IFS(L2458&lt;3,"Junior",L2458&lt;=7,"Mid-Level",L2458&gt;7,"Senior")</f>
        <v>Mid-Level</v>
      </c>
      <c r="L2458" s="45">
        <f ca="1">INT(YEARFRAC(Table1[[#This Row],[Joining Date]],TODAY(),1))</f>
        <v>5</v>
      </c>
      <c r="M2458" s="25" t="str">
        <f t="shared" ca="1" si="38"/>
        <v>No</v>
      </c>
      <c r="N2458" s="25">
        <f>YEAR(Table1[[#This Row],[Joining Date]])</f>
        <v>2021</v>
      </c>
      <c r="O2458" s="45">
        <f>MONTH(Table1[[#This Row],[Joining Date]])</f>
        <v>6</v>
      </c>
      <c r="P2458" s="25">
        <f ca="1">NETWORKDAYS(Table1[[#This Row],[Joining Date]],TODAY())</f>
        <v>1305</v>
      </c>
      <c r="Q2458" s="25" t="str">
        <f>LEFT(Table1[[#This Row],[Department]],5)&amp;"-"&amp;RIGHT(Table1[[#This Row],[Employee ID]],3)</f>
        <v>Opera-806</v>
      </c>
      <c r="R2458" s="25" t="str">
        <f>LEFT(Table1[[#This Row],[Department]],3)</f>
        <v>Ope</v>
      </c>
      <c r="S2458" s="36">
        <f>_xlfn.XLOOKUP(Table1[[#This Row],[City]],Table2[City],Table2[Bonus %])</f>
        <v>5</v>
      </c>
      <c r="U2458" s="48" t="str">
        <v xml:space="preserve">Ravi </v>
      </c>
      <c r="V2458" s="48" t="str">
        <v>Teja</v>
      </c>
    </row>
    <row r="2459" spans="1:22" x14ac:dyDescent="0.35">
      <c r="A2459" s="9" t="s">
        <v>4922</v>
      </c>
      <c r="B2459" s="41" t="str">
        <f>LEFT(Table1[[#This Row],[Employee Name]],FIND(" ",Table1[[#This Row],[Employee Name]]))</f>
        <v xml:space="preserve">Rahul </v>
      </c>
      <c r="C2459" s="41" t="str">
        <f>RIGHT(Table1[[#This Row],[Employee Name]],LEN(Table1[[#This Row],[Employee Name]])-FIND(" ",Table1[[#This Row],[Employee Name]]))</f>
        <v>Verma</v>
      </c>
      <c r="D2459" s="23">
        <f>Table1[[#This Row],[Basic Salary]]+Table1[[#This Row],[Bonus]]</f>
        <v>91329</v>
      </c>
      <c r="E2459" s="10">
        <v>69</v>
      </c>
      <c r="F2459" s="46">
        <v>46</v>
      </c>
      <c r="G2459" s="10" t="str" cm="1">
        <f t="array" ref="G2459">_xlfn.IFS(Table1[[#This Row],[Performance Score]]&gt;=80,"Excellent",Table1[[#This Row],[Performance Score]]&gt;=60,"Good",Table1[[#This Row],[Performance Score]]&gt;=40,"Need Improvement")</f>
        <v>Need Improvement</v>
      </c>
      <c r="H2459" s="30">
        <f>Table1[[#This Row],[Bonus]]/Table1[[#This Row],[Basic Salary]]</f>
        <v>0.39552900189474971</v>
      </c>
      <c r="I2459" s="10">
        <f ca="1">DATEDIF(Table1[[#This Row],[Date of Birth]],TODAY(),"y")</f>
        <v>28</v>
      </c>
      <c r="J2459" s="34">
        <v>42752</v>
      </c>
      <c r="K2459" s="33" t="str" cm="1">
        <f t="array" aca="1" ref="K2459" ca="1">_xlfn.IFS(L2459&lt;3,"Junior",L2459&lt;=7,"Mid-Level",L2459&gt;7,"Senior")</f>
        <v>Senior</v>
      </c>
      <c r="L2459" s="46">
        <f ca="1">INT(YEARFRAC(Table1[[#This Row],[Joining Date]],TODAY(),1))</f>
        <v>9</v>
      </c>
      <c r="M2459" s="25" t="str">
        <f t="shared" ca="1" si="38"/>
        <v>Yes</v>
      </c>
      <c r="N2459" s="26">
        <f>YEAR(Table1[[#This Row],[Joining Date]])</f>
        <v>2017</v>
      </c>
      <c r="O2459" s="46">
        <f>MONTH(Table1[[#This Row],[Joining Date]])</f>
        <v>1</v>
      </c>
      <c r="P2459" s="26">
        <f ca="1">NETWORKDAYS(Table1[[#This Row],[Joining Date]],TODAY())</f>
        <v>2465</v>
      </c>
      <c r="Q2459" s="26" t="str">
        <f>LEFT(Table1[[#This Row],[Department]],5)&amp;"-"&amp;RIGHT(Table1[[#This Row],[Employee ID]],3)</f>
        <v>Suppo-866</v>
      </c>
      <c r="R2459" s="26" t="str">
        <f>LEFT(Table1[[#This Row],[Department]],3)</f>
        <v>Sup</v>
      </c>
      <c r="S2459" s="37">
        <f>_xlfn.XLOOKUP(Table1[[#This Row],[City]],Table2[City],Table2[Bonus %])</f>
        <v>6</v>
      </c>
      <c r="U2459" s="48" t="str">
        <v xml:space="preserve">Rahul </v>
      </c>
      <c r="V2459" s="48" t="str">
        <v>Verma</v>
      </c>
    </row>
    <row r="2460" spans="1:22" x14ac:dyDescent="0.35">
      <c r="A2460" s="7" t="s">
        <v>4909</v>
      </c>
      <c r="B2460" s="40" t="str">
        <f>LEFT(Table1[[#This Row],[Employee Name]],FIND(" ",Table1[[#This Row],[Employee Name]]))</f>
        <v xml:space="preserve">Kavya </v>
      </c>
      <c r="C2460" s="40" t="str">
        <f>RIGHT(Table1[[#This Row],[Employee Name]],LEN(Table1[[#This Row],[Employee Name]])-FIND(" ",Table1[[#This Row],[Employee Name]]))</f>
        <v>Nair</v>
      </c>
      <c r="D2460" s="22">
        <f>Table1[[#This Row],[Basic Salary]]+Table1[[#This Row],[Bonus]]</f>
        <v>91316</v>
      </c>
      <c r="E2460" s="8">
        <v>74</v>
      </c>
      <c r="F2460" s="45">
        <v>41</v>
      </c>
      <c r="G2460" s="8" t="str" cm="1">
        <f t="array" ref="G2460">_xlfn.IFS(Table1[[#This Row],[Performance Score]]&gt;=80,"Excellent",Table1[[#This Row],[Performance Score]]&gt;=60,"Good",Table1[[#This Row],[Performance Score]]&gt;=40,"Need Improvement")</f>
        <v>Need Improvement</v>
      </c>
      <c r="H2460" s="29">
        <f>Table1[[#This Row],[Bonus]]/Table1[[#This Row],[Basic Salary]]</f>
        <v>0.18063223220634819</v>
      </c>
      <c r="I2460" s="8">
        <f ca="1">DATEDIF(Table1[[#This Row],[Date of Birth]],TODAY(),"y")</f>
        <v>42</v>
      </c>
      <c r="J2460" s="33">
        <v>42208</v>
      </c>
      <c r="K2460" s="33" t="str" cm="1">
        <f t="array" aca="1" ref="K2460" ca="1">_xlfn.IFS(L2460&lt;3,"Junior",L2460&lt;=7,"Mid-Level",L2460&gt;7,"Senior")</f>
        <v>Senior</v>
      </c>
      <c r="L2460" s="45">
        <f ca="1">INT(YEARFRAC(Table1[[#This Row],[Joining Date]],TODAY(),1))</f>
        <v>10</v>
      </c>
      <c r="M2460" s="25" t="str">
        <f t="shared" ca="1" si="38"/>
        <v>Yes</v>
      </c>
      <c r="N2460" s="25">
        <f>YEAR(Table1[[#This Row],[Joining Date]])</f>
        <v>2015</v>
      </c>
      <c r="O2460" s="45">
        <f>MONTH(Table1[[#This Row],[Joining Date]])</f>
        <v>7</v>
      </c>
      <c r="P2460" s="25">
        <f ca="1">NETWORKDAYS(Table1[[#This Row],[Joining Date]],TODAY())</f>
        <v>2853</v>
      </c>
      <c r="Q2460" s="25" t="str">
        <f>LEFT(Table1[[#This Row],[Department]],5)&amp;"-"&amp;RIGHT(Table1[[#This Row],[Employee ID]],3)</f>
        <v>Suppo-853</v>
      </c>
      <c r="R2460" s="25" t="str">
        <f>LEFT(Table1[[#This Row],[Department]],3)</f>
        <v>Sup</v>
      </c>
      <c r="S2460" s="36">
        <f>_xlfn.XLOOKUP(Table1[[#This Row],[City]],Table2[City],Table2[Bonus %])</f>
        <v>6</v>
      </c>
      <c r="U2460" s="48" t="str">
        <v xml:space="preserve">Kavya </v>
      </c>
      <c r="V2460" s="48" t="str">
        <v>Nair</v>
      </c>
    </row>
    <row r="2461" spans="1:22" x14ac:dyDescent="0.35">
      <c r="A2461" s="9" t="s">
        <v>2856</v>
      </c>
      <c r="B2461" s="41" t="str">
        <f>LEFT(Table1[[#This Row],[Employee Name]],FIND(" ",Table1[[#This Row],[Employee Name]]))</f>
        <v xml:space="preserve">Ajay </v>
      </c>
      <c r="C2461" s="41" t="str">
        <f>RIGHT(Table1[[#This Row],[Employee Name]],LEN(Table1[[#This Row],[Employee Name]])-FIND(" ",Table1[[#This Row],[Employee Name]]))</f>
        <v>Singh</v>
      </c>
      <c r="D2461" s="23">
        <f>Table1[[#This Row],[Basic Salary]]+Table1[[#This Row],[Bonus]]</f>
        <v>91305</v>
      </c>
      <c r="E2461" s="10">
        <v>83</v>
      </c>
      <c r="F2461" s="46">
        <v>77</v>
      </c>
      <c r="G2461" s="10" t="str" cm="1">
        <f t="array" ref="G2461">_xlfn.IFS(Table1[[#This Row],[Performance Score]]&gt;=80,"Excellent",Table1[[#This Row],[Performance Score]]&gt;=60,"Good",Table1[[#This Row],[Performance Score]]&gt;=40,"Need Improvement")</f>
        <v>Good</v>
      </c>
      <c r="H2461" s="30">
        <f>Table1[[#This Row],[Bonus]]/Table1[[#This Row],[Basic Salary]]</f>
        <v>0.30154951461846591</v>
      </c>
      <c r="I2461" s="10">
        <f ca="1">DATEDIF(Table1[[#This Row],[Date of Birth]],TODAY(),"y")</f>
        <v>31</v>
      </c>
      <c r="J2461" s="34">
        <v>44268</v>
      </c>
      <c r="K2461" s="33" t="str" cm="1">
        <f t="array" aca="1" ref="K2461" ca="1">_xlfn.IFS(L2461&lt;3,"Junior",L2461&lt;=7,"Mid-Level",L2461&gt;7,"Senior")</f>
        <v>Mid-Level</v>
      </c>
      <c r="L2461" s="46">
        <f ca="1">INT(YEARFRAC(Table1[[#This Row],[Joining Date]],TODAY(),1))</f>
        <v>5</v>
      </c>
      <c r="M2461" s="25" t="str">
        <f t="shared" ca="1" si="38"/>
        <v>No</v>
      </c>
      <c r="N2461" s="26">
        <f>YEAR(Table1[[#This Row],[Joining Date]])</f>
        <v>2021</v>
      </c>
      <c r="O2461" s="46">
        <f>MONTH(Table1[[#This Row],[Joining Date]])</f>
        <v>3</v>
      </c>
      <c r="P2461" s="26">
        <f ca="1">NETWORKDAYS(Table1[[#This Row],[Joining Date]],TODAY())</f>
        <v>1381</v>
      </c>
      <c r="Q2461" s="26" t="str">
        <f>LEFT(Table1[[#This Row],[Department]],5)&amp;"-"&amp;RIGHT(Table1[[#This Row],[Employee ID]],3)</f>
        <v>Sales-800</v>
      </c>
      <c r="R2461" s="26" t="str">
        <f>LEFT(Table1[[#This Row],[Department]],3)</f>
        <v>Sal</v>
      </c>
      <c r="S2461" s="37">
        <f>_xlfn.XLOOKUP(Table1[[#This Row],[City]],Table2[City],Table2[Bonus %])</f>
        <v>4</v>
      </c>
      <c r="U2461" s="48" t="str">
        <v xml:space="preserve">Ajay </v>
      </c>
      <c r="V2461" s="48" t="str">
        <v>Singh</v>
      </c>
    </row>
    <row r="2462" spans="1:22" x14ac:dyDescent="0.35">
      <c r="A2462" s="7" t="s">
        <v>3165</v>
      </c>
      <c r="B2462" s="40" t="str">
        <f>LEFT(Table1[[#This Row],[Employee Name]],FIND(" ",Table1[[#This Row],[Employee Name]]))</f>
        <v xml:space="preserve">Vikram </v>
      </c>
      <c r="C2462" s="40" t="str">
        <f>RIGHT(Table1[[#This Row],[Employee Name]],LEN(Table1[[#This Row],[Employee Name]])-FIND(" ",Table1[[#This Row],[Employee Name]]))</f>
        <v>Singh</v>
      </c>
      <c r="D2462" s="22">
        <f>Table1[[#This Row],[Basic Salary]]+Table1[[#This Row],[Bonus]]</f>
        <v>91226</v>
      </c>
      <c r="E2462" s="8">
        <v>96</v>
      </c>
      <c r="F2462" s="45">
        <v>79</v>
      </c>
      <c r="G2462" s="8" t="str" cm="1">
        <f t="array" ref="G2462">_xlfn.IFS(Table1[[#This Row],[Performance Score]]&gt;=80,"Excellent",Table1[[#This Row],[Performance Score]]&gt;=60,"Good",Table1[[#This Row],[Performance Score]]&gt;=40,"Need Improvement")</f>
        <v>Good</v>
      </c>
      <c r="H2462" s="29">
        <f>Table1[[#This Row],[Bonus]]/Table1[[#This Row],[Basic Salary]]</f>
        <v>9.0998241984285494E-2</v>
      </c>
      <c r="I2462" s="8">
        <f ca="1">DATEDIF(Table1[[#This Row],[Date of Birth]],TODAY(),"y")</f>
        <v>16</v>
      </c>
      <c r="J2462" s="33">
        <v>43139</v>
      </c>
      <c r="K2462" s="33" t="str" cm="1">
        <f t="array" aca="1" ref="K2462" ca="1">_xlfn.IFS(L2462&lt;3,"Junior",L2462&lt;=7,"Mid-Level",L2462&gt;7,"Senior")</f>
        <v>Senior</v>
      </c>
      <c r="L2462" s="45">
        <f ca="1">INT(YEARFRAC(Table1[[#This Row],[Joining Date]],TODAY(),1))</f>
        <v>8</v>
      </c>
      <c r="M2462" s="25" t="str">
        <f t="shared" ca="1" si="38"/>
        <v>Yes</v>
      </c>
      <c r="N2462" s="25">
        <f>YEAR(Table1[[#This Row],[Joining Date]])</f>
        <v>2018</v>
      </c>
      <c r="O2462" s="45">
        <f>MONTH(Table1[[#This Row],[Joining Date]])</f>
        <v>2</v>
      </c>
      <c r="P2462" s="25">
        <f ca="1">NETWORKDAYS(Table1[[#This Row],[Joining Date]],TODAY())</f>
        <v>2188</v>
      </c>
      <c r="Q2462" s="25" t="str">
        <f>LEFT(Table1[[#This Row],[Department]],5)&amp;"-"&amp;RIGHT(Table1[[#This Row],[Employee ID]],3)</f>
        <v>Suppo-109</v>
      </c>
      <c r="R2462" s="25" t="str">
        <f>LEFT(Table1[[#This Row],[Department]],3)</f>
        <v>Sup</v>
      </c>
      <c r="S2462" s="36">
        <f>_xlfn.XLOOKUP(Table1[[#This Row],[City]],Table2[City],Table2[Bonus %])</f>
        <v>5</v>
      </c>
      <c r="U2462" s="48" t="str">
        <v xml:space="preserve">Vikram </v>
      </c>
      <c r="V2462" s="48" t="str">
        <v>Singh</v>
      </c>
    </row>
    <row r="2463" spans="1:22" x14ac:dyDescent="0.35">
      <c r="A2463" s="9" t="s">
        <v>178</v>
      </c>
      <c r="B2463" s="41" t="str">
        <f>LEFT(Table1[[#This Row],[Employee Name]],FIND(" ",Table1[[#This Row],[Employee Name]]))</f>
        <v xml:space="preserve">Krishna </v>
      </c>
      <c r="C2463" s="41" t="str">
        <f>RIGHT(Table1[[#This Row],[Employee Name]],LEN(Table1[[#This Row],[Employee Name]])-FIND(" ",Table1[[#This Row],[Employee Name]]))</f>
        <v>Chaitanya</v>
      </c>
      <c r="D2463" s="23">
        <f>Table1[[#This Row],[Basic Salary]]+Table1[[#This Row],[Bonus]]</f>
        <v>91224</v>
      </c>
      <c r="E2463" s="10">
        <v>72</v>
      </c>
      <c r="F2463" s="46">
        <v>47</v>
      </c>
      <c r="G2463" s="10" t="str" cm="1">
        <f t="array" ref="G2463">_xlfn.IFS(Table1[[#This Row],[Performance Score]]&gt;=80,"Excellent",Table1[[#This Row],[Performance Score]]&gt;=60,"Good",Table1[[#This Row],[Performance Score]]&gt;=40,"Need Improvement")</f>
        <v>Need Improvement</v>
      </c>
      <c r="H2463" s="30">
        <f>Table1[[#This Row],[Bonus]]/Table1[[#This Row],[Basic Salary]]</f>
        <v>0.18190298507462688</v>
      </c>
      <c r="I2463" s="10">
        <f ca="1">DATEDIF(Table1[[#This Row],[Date of Birth]],TODAY(),"y")</f>
        <v>43</v>
      </c>
      <c r="J2463" s="34">
        <v>43474</v>
      </c>
      <c r="K2463" s="33" t="str" cm="1">
        <f t="array" aca="1" ref="K2463" ca="1">_xlfn.IFS(L2463&lt;3,"Junior",L2463&lt;=7,"Mid-Level",L2463&gt;7,"Senior")</f>
        <v>Mid-Level</v>
      </c>
      <c r="L2463" s="46">
        <f ca="1">INT(YEARFRAC(Table1[[#This Row],[Joining Date]],TODAY(),1))</f>
        <v>7</v>
      </c>
      <c r="M2463" s="25" t="str">
        <f t="shared" ca="1" si="38"/>
        <v>Yes</v>
      </c>
      <c r="N2463" s="26">
        <f>YEAR(Table1[[#This Row],[Joining Date]])</f>
        <v>2019</v>
      </c>
      <c r="O2463" s="46">
        <f>MONTH(Table1[[#This Row],[Joining Date]])</f>
        <v>1</v>
      </c>
      <c r="P2463" s="26">
        <f ca="1">NETWORKDAYS(Table1[[#This Row],[Joining Date]],TODAY())</f>
        <v>1949</v>
      </c>
      <c r="Q2463" s="26" t="str">
        <f>LEFT(Table1[[#This Row],[Department]],5)&amp;"-"&amp;RIGHT(Table1[[#This Row],[Employee ID]],3)</f>
        <v>Opera-122</v>
      </c>
      <c r="R2463" s="26" t="str">
        <f>LEFT(Table1[[#This Row],[Department]],3)</f>
        <v>Ope</v>
      </c>
      <c r="S2463" s="37">
        <f>_xlfn.XLOOKUP(Table1[[#This Row],[City]],Table2[City],Table2[Bonus %])</f>
        <v>5</v>
      </c>
      <c r="U2463" s="48" t="str">
        <v xml:space="preserve">Krishna </v>
      </c>
      <c r="V2463" s="48" t="str">
        <v>Chaitanya</v>
      </c>
    </row>
    <row r="2464" spans="1:22" x14ac:dyDescent="0.35">
      <c r="A2464" s="7" t="s">
        <v>4150</v>
      </c>
      <c r="B2464" s="40" t="str">
        <f>LEFT(Table1[[#This Row],[Employee Name]],FIND(" ",Table1[[#This Row],[Employee Name]]))</f>
        <v xml:space="preserve">Neha </v>
      </c>
      <c r="C2464" s="40" t="str">
        <f>RIGHT(Table1[[#This Row],[Employee Name]],LEN(Table1[[#This Row],[Employee Name]])-FIND(" ",Table1[[#This Row],[Employee Name]]))</f>
        <v>Kulkarni</v>
      </c>
      <c r="D2464" s="22">
        <f>Table1[[#This Row],[Basic Salary]]+Table1[[#This Row],[Bonus]]</f>
        <v>91206</v>
      </c>
      <c r="E2464" s="8">
        <v>86</v>
      </c>
      <c r="F2464" s="45">
        <v>94</v>
      </c>
      <c r="G2464" s="8" t="str" cm="1">
        <f t="array" ref="G2464">_xlfn.IFS(Table1[[#This Row],[Performance Score]]&gt;=80,"Excellent",Table1[[#This Row],[Performance Score]]&gt;=60,"Good",Table1[[#This Row],[Performance Score]]&gt;=40,"Need Improvement")</f>
        <v>Excellent</v>
      </c>
      <c r="H2464" s="29">
        <f>Table1[[#This Row],[Bonus]]/Table1[[#This Row],[Basic Salary]]</f>
        <v>0.2223383724670312</v>
      </c>
      <c r="I2464" s="8">
        <f ca="1">DATEDIF(Table1[[#This Row],[Date of Birth]],TODAY(),"y")</f>
        <v>33</v>
      </c>
      <c r="J2464" s="33">
        <v>44920</v>
      </c>
      <c r="K2464" s="33" t="str" cm="1">
        <f t="array" aca="1" ref="K2464" ca="1">_xlfn.IFS(L2464&lt;3,"Junior",L2464&lt;=7,"Mid-Level",L2464&gt;7,"Senior")</f>
        <v>Mid-Level</v>
      </c>
      <c r="L2464" s="45">
        <f ca="1">INT(YEARFRAC(Table1[[#This Row],[Joining Date]],TODAY(),1))</f>
        <v>3</v>
      </c>
      <c r="M2464" s="25" t="str">
        <f t="shared" ca="1" si="38"/>
        <v>No</v>
      </c>
      <c r="N2464" s="25">
        <f>YEAR(Table1[[#This Row],[Joining Date]])</f>
        <v>2022</v>
      </c>
      <c r="O2464" s="45">
        <f>MONTH(Table1[[#This Row],[Joining Date]])</f>
        <v>12</v>
      </c>
      <c r="P2464" s="25">
        <f ca="1">NETWORKDAYS(Table1[[#This Row],[Joining Date]],TODAY())</f>
        <v>916</v>
      </c>
      <c r="Q2464" s="25" t="str">
        <f>LEFT(Table1[[#This Row],[Department]],5)&amp;"-"&amp;RIGHT(Table1[[#This Row],[Employee ID]],3)</f>
        <v>Finan-094</v>
      </c>
      <c r="R2464" s="25" t="str">
        <f>LEFT(Table1[[#This Row],[Department]],3)</f>
        <v>Fin</v>
      </c>
      <c r="S2464" s="36">
        <f>_xlfn.XLOOKUP(Table1[[#This Row],[City]],Table2[City],Table2[Bonus %])</f>
        <v>5</v>
      </c>
      <c r="U2464" s="48" t="str">
        <v xml:space="preserve">Neha </v>
      </c>
      <c r="V2464" s="48" t="str">
        <v>Kulkarni</v>
      </c>
    </row>
    <row r="2465" spans="1:22" x14ac:dyDescent="0.35">
      <c r="A2465" s="9" t="s">
        <v>232</v>
      </c>
      <c r="B2465" s="41" t="str">
        <f>LEFT(Table1[[#This Row],[Employee Name]],FIND(" ",Table1[[#This Row],[Employee Name]]))</f>
        <v xml:space="preserve">Tarun </v>
      </c>
      <c r="C2465" s="41" t="str">
        <f>RIGHT(Table1[[#This Row],[Employee Name]],LEN(Table1[[#This Row],[Employee Name]])-FIND(" ",Table1[[#This Row],[Employee Name]]))</f>
        <v>Verma</v>
      </c>
      <c r="D2465" s="23">
        <f>Table1[[#This Row],[Basic Salary]]+Table1[[#This Row],[Bonus]]</f>
        <v>91199</v>
      </c>
      <c r="E2465" s="10">
        <v>78</v>
      </c>
      <c r="F2465" s="46">
        <v>52</v>
      </c>
      <c r="G2465" s="10" t="str" cm="1">
        <f t="array" ref="G2465">_xlfn.IFS(Table1[[#This Row],[Performance Score]]&gt;=80,"Excellent",Table1[[#This Row],[Performance Score]]&gt;=60,"Good",Table1[[#This Row],[Performance Score]]&gt;=40,"Need Improvement")</f>
        <v>Need Improvement</v>
      </c>
      <c r="H2465" s="30">
        <f>Table1[[#This Row],[Bonus]]/Table1[[#This Row],[Basic Salary]]</f>
        <v>7.3080905539605598E-2</v>
      </c>
      <c r="I2465" s="10">
        <f ca="1">DATEDIF(Table1[[#This Row],[Date of Birth]],TODAY(),"y")</f>
        <v>14</v>
      </c>
      <c r="J2465" s="34">
        <v>42263</v>
      </c>
      <c r="K2465" s="33" t="str" cm="1">
        <f t="array" aca="1" ref="K2465" ca="1">_xlfn.IFS(L2465&lt;3,"Junior",L2465&lt;=7,"Mid-Level",L2465&gt;7,"Senior")</f>
        <v>Senior</v>
      </c>
      <c r="L2465" s="46">
        <f ca="1">INT(YEARFRAC(Table1[[#This Row],[Joining Date]],TODAY(),1))</f>
        <v>10</v>
      </c>
      <c r="M2465" s="25" t="str">
        <f t="shared" ca="1" si="38"/>
        <v>Yes</v>
      </c>
      <c r="N2465" s="26">
        <f>YEAR(Table1[[#This Row],[Joining Date]])</f>
        <v>2015</v>
      </c>
      <c r="O2465" s="46">
        <f>MONTH(Table1[[#This Row],[Joining Date]])</f>
        <v>9</v>
      </c>
      <c r="P2465" s="26">
        <f ca="1">NETWORKDAYS(Table1[[#This Row],[Joining Date]],TODAY())</f>
        <v>2814</v>
      </c>
      <c r="Q2465" s="26" t="str">
        <f>LEFT(Table1[[#This Row],[Department]],5)&amp;"-"&amp;RIGHT(Table1[[#This Row],[Employee ID]],3)</f>
        <v>Suppo-176</v>
      </c>
      <c r="R2465" s="26" t="str">
        <f>LEFT(Table1[[#This Row],[Department]],3)</f>
        <v>Sup</v>
      </c>
      <c r="S2465" s="37">
        <f>_xlfn.XLOOKUP(Table1[[#This Row],[City]],Table2[City],Table2[Bonus %])</f>
        <v>5</v>
      </c>
      <c r="U2465" s="48" t="str">
        <v xml:space="preserve">Tarun </v>
      </c>
      <c r="V2465" s="48" t="str">
        <v>Verma</v>
      </c>
    </row>
    <row r="2466" spans="1:22" x14ac:dyDescent="0.35">
      <c r="A2466" s="7" t="s">
        <v>4274</v>
      </c>
      <c r="B2466" s="40" t="str">
        <f>LEFT(Table1[[#This Row],[Employee Name]],FIND(" ",Table1[[#This Row],[Employee Name]]))</f>
        <v xml:space="preserve">Ishita </v>
      </c>
      <c r="C2466" s="40" t="str">
        <f>RIGHT(Table1[[#This Row],[Employee Name]],LEN(Table1[[#This Row],[Employee Name]])-FIND(" ",Table1[[#This Row],[Employee Name]]))</f>
        <v>Roy</v>
      </c>
      <c r="D2466" s="22">
        <f>Table1[[#This Row],[Basic Salary]]+Table1[[#This Row],[Bonus]]</f>
        <v>91186</v>
      </c>
      <c r="E2466" s="8">
        <v>87</v>
      </c>
      <c r="F2466" s="45">
        <v>40</v>
      </c>
      <c r="G2466" s="8" t="str" cm="1">
        <f t="array" ref="G2466">_xlfn.IFS(Table1[[#This Row],[Performance Score]]&gt;=80,"Excellent",Table1[[#This Row],[Performance Score]]&gt;=60,"Good",Table1[[#This Row],[Performance Score]]&gt;=40,"Need Improvement")</f>
        <v>Need Improvement</v>
      </c>
      <c r="H2466" s="29">
        <f>Table1[[#This Row],[Bonus]]/Table1[[#This Row],[Basic Salary]]</f>
        <v>0.11687325461760815</v>
      </c>
      <c r="I2466" s="8">
        <f ca="1">DATEDIF(Table1[[#This Row],[Date of Birth]],TODAY(),"y")</f>
        <v>45</v>
      </c>
      <c r="J2466" s="33">
        <v>43030</v>
      </c>
      <c r="K2466" s="33" t="str" cm="1">
        <f t="array" aca="1" ref="K2466" ca="1">_xlfn.IFS(L2466&lt;3,"Junior",L2466&lt;=7,"Mid-Level",L2466&gt;7,"Senior")</f>
        <v>Senior</v>
      </c>
      <c r="L2466" s="45">
        <f ca="1">INT(YEARFRAC(Table1[[#This Row],[Joining Date]],TODAY(),1))</f>
        <v>8</v>
      </c>
      <c r="M2466" s="25" t="str">
        <f t="shared" ca="1" si="38"/>
        <v>Yes</v>
      </c>
      <c r="N2466" s="25">
        <f>YEAR(Table1[[#This Row],[Joining Date]])</f>
        <v>2017</v>
      </c>
      <c r="O2466" s="45">
        <f>MONTH(Table1[[#This Row],[Joining Date]])</f>
        <v>10</v>
      </c>
      <c r="P2466" s="25">
        <f ca="1">NETWORKDAYS(Table1[[#This Row],[Joining Date]],TODAY())</f>
        <v>2266</v>
      </c>
      <c r="Q2466" s="25" t="str">
        <f>LEFT(Table1[[#This Row],[Department]],5)&amp;"-"&amp;RIGHT(Table1[[#This Row],[Employee ID]],3)</f>
        <v>Finan-218</v>
      </c>
      <c r="R2466" s="25" t="str">
        <f>LEFT(Table1[[#This Row],[Department]],3)</f>
        <v>Fin</v>
      </c>
      <c r="S2466" s="36">
        <f>_xlfn.XLOOKUP(Table1[[#This Row],[City]],Table2[City],Table2[Bonus %])</f>
        <v>8</v>
      </c>
      <c r="U2466" s="48" t="str">
        <v xml:space="preserve">Ishita </v>
      </c>
      <c r="V2466" s="48" t="str">
        <v>Roy</v>
      </c>
    </row>
    <row r="2467" spans="1:22" x14ac:dyDescent="0.35">
      <c r="A2467" s="9" t="s">
        <v>3029</v>
      </c>
      <c r="B2467" s="41" t="str">
        <f>LEFT(Table1[[#This Row],[Employee Name]],FIND(" ",Table1[[#This Row],[Employee Name]]))</f>
        <v xml:space="preserve">Krishna </v>
      </c>
      <c r="C2467" s="41" t="str">
        <f>RIGHT(Table1[[#This Row],[Employee Name]],LEN(Table1[[#This Row],[Employee Name]])-FIND(" ",Table1[[#This Row],[Employee Name]]))</f>
        <v>Chaitanya</v>
      </c>
      <c r="D2467" s="23">
        <f>Table1[[#This Row],[Basic Salary]]+Table1[[#This Row],[Bonus]]</f>
        <v>91163</v>
      </c>
      <c r="E2467" s="10">
        <v>86</v>
      </c>
      <c r="F2467" s="46">
        <v>93</v>
      </c>
      <c r="G2467" s="10" t="str" cm="1">
        <f t="array" ref="G2467">_xlfn.IFS(Table1[[#This Row],[Performance Score]]&gt;=80,"Excellent",Table1[[#This Row],[Performance Score]]&gt;=60,"Good",Table1[[#This Row],[Performance Score]]&gt;=40,"Need Improvement")</f>
        <v>Excellent</v>
      </c>
      <c r="H2467" s="30">
        <f>Table1[[#This Row],[Bonus]]/Table1[[#This Row],[Basic Salary]]</f>
        <v>0.15571754563894524</v>
      </c>
      <c r="I2467" s="10">
        <f ca="1">DATEDIF(Table1[[#This Row],[Date of Birth]],TODAY(),"y")</f>
        <v>17</v>
      </c>
      <c r="J2467" s="34">
        <v>44969</v>
      </c>
      <c r="K2467" s="33" t="str" cm="1">
        <f t="array" aca="1" ref="K2467" ca="1">_xlfn.IFS(L2467&lt;3,"Junior",L2467&lt;=7,"Mid-Level",L2467&gt;7,"Senior")</f>
        <v>Mid-Level</v>
      </c>
      <c r="L2467" s="46">
        <f ca="1">INT(YEARFRAC(Table1[[#This Row],[Joining Date]],TODAY(),1))</f>
        <v>3</v>
      </c>
      <c r="M2467" s="25" t="str">
        <f t="shared" ca="1" si="38"/>
        <v>No</v>
      </c>
      <c r="N2467" s="26">
        <f>YEAR(Table1[[#This Row],[Joining Date]])</f>
        <v>2023</v>
      </c>
      <c r="O2467" s="46">
        <f>MONTH(Table1[[#This Row],[Joining Date]])</f>
        <v>2</v>
      </c>
      <c r="P2467" s="26">
        <f ca="1">NETWORKDAYS(Table1[[#This Row],[Joining Date]],TODAY())</f>
        <v>881</v>
      </c>
      <c r="Q2467" s="26" t="str">
        <f>LEFT(Table1[[#This Row],[Department]],5)&amp;"-"&amp;RIGHT(Table1[[#This Row],[Employee ID]],3)</f>
        <v>Opera-973</v>
      </c>
      <c r="R2467" s="26" t="str">
        <f>LEFT(Table1[[#This Row],[Department]],3)</f>
        <v>Ope</v>
      </c>
      <c r="S2467" s="37">
        <f>_xlfn.XLOOKUP(Table1[[#This Row],[City]],Table2[City],Table2[Bonus %])</f>
        <v>5</v>
      </c>
      <c r="U2467" s="48" t="str">
        <v xml:space="preserve">Krishna </v>
      </c>
      <c r="V2467" s="48" t="str">
        <v>Chaitanya</v>
      </c>
    </row>
    <row r="2468" spans="1:22" x14ac:dyDescent="0.35">
      <c r="A2468" s="7" t="s">
        <v>3043</v>
      </c>
      <c r="B2468" s="40" t="str">
        <f>LEFT(Table1[[#This Row],[Employee Name]],FIND(" ",Table1[[#This Row],[Employee Name]]))</f>
        <v xml:space="preserve">Neha </v>
      </c>
      <c r="C2468" s="40" t="str">
        <f>RIGHT(Table1[[#This Row],[Employee Name]],LEN(Table1[[#This Row],[Employee Name]])-FIND(" ",Table1[[#This Row],[Employee Name]]))</f>
        <v>Kulkarni</v>
      </c>
      <c r="D2468" s="22">
        <f>Table1[[#This Row],[Basic Salary]]+Table1[[#This Row],[Bonus]]</f>
        <v>91157</v>
      </c>
      <c r="E2468" s="8">
        <v>84</v>
      </c>
      <c r="F2468" s="45">
        <v>74</v>
      </c>
      <c r="G2468" s="8" t="str" cm="1">
        <f t="array" ref="G2468">_xlfn.IFS(Table1[[#This Row],[Performance Score]]&gt;=80,"Excellent",Table1[[#This Row],[Performance Score]]&gt;=60,"Good",Table1[[#This Row],[Performance Score]]&gt;=40,"Need Improvement")</f>
        <v>Good</v>
      </c>
      <c r="H2468" s="29">
        <f>Table1[[#This Row],[Bonus]]/Table1[[#This Row],[Basic Salary]]</f>
        <v>0.20109361618024904</v>
      </c>
      <c r="I2468" s="8">
        <f ca="1">DATEDIF(Table1[[#This Row],[Date of Birth]],TODAY(),"y")</f>
        <v>35</v>
      </c>
      <c r="J2468" s="33">
        <v>45452</v>
      </c>
      <c r="K2468" s="33" t="str" cm="1">
        <f t="array" aca="1" ref="K2468" ca="1">_xlfn.IFS(L2468&lt;3,"Junior",L2468&lt;=7,"Mid-Level",L2468&gt;7,"Senior")</f>
        <v>Junior</v>
      </c>
      <c r="L2468" s="45">
        <f ca="1">INT(YEARFRAC(Table1[[#This Row],[Joining Date]],TODAY(),1))</f>
        <v>2</v>
      </c>
      <c r="M2468" s="25" t="str">
        <f t="shared" ca="1" si="38"/>
        <v>No</v>
      </c>
      <c r="N2468" s="25">
        <f>YEAR(Table1[[#This Row],[Joining Date]])</f>
        <v>2024</v>
      </c>
      <c r="O2468" s="45">
        <f>MONTH(Table1[[#This Row],[Joining Date]])</f>
        <v>6</v>
      </c>
      <c r="P2468" s="25">
        <f ca="1">NETWORKDAYS(Table1[[#This Row],[Joining Date]],TODAY())</f>
        <v>536</v>
      </c>
      <c r="Q2468" s="25" t="str">
        <f>LEFT(Table1[[#This Row],[Department]],5)&amp;"-"&amp;RIGHT(Table1[[#This Row],[Employee ID]],3)</f>
        <v>IT-987</v>
      </c>
      <c r="R2468" s="25" t="str">
        <f>LEFT(Table1[[#This Row],[Department]],3)</f>
        <v>IT</v>
      </c>
      <c r="S2468" s="36">
        <f>_xlfn.XLOOKUP(Table1[[#This Row],[City]],Table2[City],Table2[Bonus %])</f>
        <v>4</v>
      </c>
      <c r="U2468" s="48" t="str">
        <v xml:space="preserve">Neha </v>
      </c>
      <c r="V2468" s="48" t="str">
        <v>Kulkarni</v>
      </c>
    </row>
    <row r="2469" spans="1:22" x14ac:dyDescent="0.35">
      <c r="A2469" s="9" t="s">
        <v>3748</v>
      </c>
      <c r="B2469" s="41" t="str">
        <f>LEFT(Table1[[#This Row],[Employee Name]],FIND(" ",Table1[[#This Row],[Employee Name]]))</f>
        <v xml:space="preserve">Tarun </v>
      </c>
      <c r="C2469" s="41" t="str">
        <f>RIGHT(Table1[[#This Row],[Employee Name]],LEN(Table1[[#This Row],[Employee Name]])-FIND(" ",Table1[[#This Row],[Employee Name]]))</f>
        <v>Verma</v>
      </c>
      <c r="D2469" s="23">
        <f>Table1[[#This Row],[Basic Salary]]+Table1[[#This Row],[Bonus]]</f>
        <v>91144</v>
      </c>
      <c r="E2469" s="10">
        <v>68</v>
      </c>
      <c r="F2469" s="46">
        <v>43</v>
      </c>
      <c r="G2469" s="10" t="str" cm="1">
        <f t="array" ref="G2469">_xlfn.IFS(Table1[[#This Row],[Performance Score]]&gt;=80,"Excellent",Table1[[#This Row],[Performance Score]]&gt;=60,"Good",Table1[[#This Row],[Performance Score]]&gt;=40,"Need Improvement")</f>
        <v>Need Improvement</v>
      </c>
      <c r="H2469" s="30">
        <f>Table1[[#This Row],[Bonus]]/Table1[[#This Row],[Basic Salary]]</f>
        <v>9.0826401771288368E-2</v>
      </c>
      <c r="I2469" s="10">
        <f ca="1">DATEDIF(Table1[[#This Row],[Date of Birth]],TODAY(),"y")</f>
        <v>24</v>
      </c>
      <c r="J2469" s="34">
        <v>44857</v>
      </c>
      <c r="K2469" s="33" t="str" cm="1">
        <f t="array" aca="1" ref="K2469" ca="1">_xlfn.IFS(L2469&lt;3,"Junior",L2469&lt;=7,"Mid-Level",L2469&gt;7,"Senior")</f>
        <v>Mid-Level</v>
      </c>
      <c r="L2469" s="46">
        <f ca="1">INT(YEARFRAC(Table1[[#This Row],[Joining Date]],TODAY(),1))</f>
        <v>3</v>
      </c>
      <c r="M2469" s="25" t="str">
        <f t="shared" ca="1" si="38"/>
        <v>No</v>
      </c>
      <c r="N2469" s="26">
        <f>YEAR(Table1[[#This Row],[Joining Date]])</f>
        <v>2022</v>
      </c>
      <c r="O2469" s="46">
        <f>MONTH(Table1[[#This Row],[Joining Date]])</f>
        <v>10</v>
      </c>
      <c r="P2469" s="26">
        <f ca="1">NETWORKDAYS(Table1[[#This Row],[Joining Date]],TODAY())</f>
        <v>961</v>
      </c>
      <c r="Q2469" s="26" t="str">
        <f>LEFT(Table1[[#This Row],[Department]],5)&amp;"-"&amp;RIGHT(Table1[[#This Row],[Employee ID]],3)</f>
        <v>Sales-692</v>
      </c>
      <c r="R2469" s="26" t="str">
        <f>LEFT(Table1[[#This Row],[Department]],3)</f>
        <v>Sal</v>
      </c>
      <c r="S2469" s="37">
        <f>_xlfn.XLOOKUP(Table1[[#This Row],[City]],Table2[City],Table2[Bonus %])</f>
        <v>6</v>
      </c>
      <c r="U2469" s="48" t="str">
        <v xml:space="preserve">Tarun </v>
      </c>
      <c r="V2469" s="48" t="str">
        <v>Verma</v>
      </c>
    </row>
    <row r="2470" spans="1:22" x14ac:dyDescent="0.35">
      <c r="A2470" s="7" t="s">
        <v>2570</v>
      </c>
      <c r="B2470" s="40" t="str">
        <f>LEFT(Table1[[#This Row],[Employee Name]],FIND(" ",Table1[[#This Row],[Employee Name]]))</f>
        <v xml:space="preserve">Ishita </v>
      </c>
      <c r="C2470" s="40" t="str">
        <f>RIGHT(Table1[[#This Row],[Employee Name]],LEN(Table1[[#This Row],[Employee Name]])-FIND(" ",Table1[[#This Row],[Employee Name]]))</f>
        <v>Roy</v>
      </c>
      <c r="D2470" s="22">
        <f>Table1[[#This Row],[Basic Salary]]+Table1[[#This Row],[Bonus]]</f>
        <v>91120</v>
      </c>
      <c r="E2470" s="8">
        <v>87</v>
      </c>
      <c r="F2470" s="45">
        <v>42</v>
      </c>
      <c r="G2470" s="8" t="str" cm="1">
        <f t="array" ref="G2470">_xlfn.IFS(Table1[[#This Row],[Performance Score]]&gt;=80,"Excellent",Table1[[#This Row],[Performance Score]]&gt;=60,"Good",Table1[[#This Row],[Performance Score]]&gt;=40,"Need Improvement")</f>
        <v>Need Improvement</v>
      </c>
      <c r="H2470" s="29">
        <f>Table1[[#This Row],[Bonus]]/Table1[[#This Row],[Basic Salary]]</f>
        <v>0.25469892458312104</v>
      </c>
      <c r="I2470" s="8">
        <f ca="1">DATEDIF(Table1[[#This Row],[Date of Birth]],TODAY(),"y")</f>
        <v>35</v>
      </c>
      <c r="J2470" s="33">
        <v>46003</v>
      </c>
      <c r="K2470" s="33" t="str" cm="1">
        <f t="array" aca="1" ref="K2470" ca="1">_xlfn.IFS(L2470&lt;3,"Junior",L2470&lt;=7,"Mid-Level",L2470&gt;7,"Senior")</f>
        <v>Junior</v>
      </c>
      <c r="L2470" s="45">
        <f ca="1">INT(YEARFRAC(Table1[[#This Row],[Joining Date]],TODAY(),1))</f>
        <v>0</v>
      </c>
      <c r="M2470" s="25" t="str">
        <f t="shared" ca="1" si="38"/>
        <v>No</v>
      </c>
      <c r="N2470" s="25">
        <f>YEAR(Table1[[#This Row],[Joining Date]])</f>
        <v>2025</v>
      </c>
      <c r="O2470" s="45">
        <f>MONTH(Table1[[#This Row],[Joining Date]])</f>
        <v>12</v>
      </c>
      <c r="P2470" s="25">
        <f ca="1">NETWORKDAYS(Table1[[#This Row],[Joining Date]],TODAY())</f>
        <v>142</v>
      </c>
      <c r="Q2470" s="25" t="str">
        <f>LEFT(Table1[[#This Row],[Department]],5)&amp;"-"&amp;RIGHT(Table1[[#This Row],[Employee ID]],3)</f>
        <v>HR-514</v>
      </c>
      <c r="R2470" s="25" t="str">
        <f>LEFT(Table1[[#This Row],[Department]],3)</f>
        <v>HR</v>
      </c>
      <c r="S2470" s="36">
        <f>_xlfn.XLOOKUP(Table1[[#This Row],[City]],Table2[City],Table2[Bonus %])</f>
        <v>6</v>
      </c>
      <c r="U2470" s="48" t="str">
        <v xml:space="preserve">Ishita </v>
      </c>
      <c r="V2470" s="48" t="str">
        <v>Roy</v>
      </c>
    </row>
    <row r="2471" spans="1:22" x14ac:dyDescent="0.35">
      <c r="A2471" s="9" t="s">
        <v>1912</v>
      </c>
      <c r="B2471" s="41" t="str">
        <f>LEFT(Table1[[#This Row],[Employee Name]],FIND(" ",Table1[[#This Row],[Employee Name]]))</f>
        <v xml:space="preserve">Gayathri </v>
      </c>
      <c r="C2471" s="41" t="str">
        <f>RIGHT(Table1[[#This Row],[Employee Name]],LEN(Table1[[#This Row],[Employee Name]])-FIND(" ",Table1[[#This Row],[Employee Name]]))</f>
        <v>Iyer</v>
      </c>
      <c r="D2471" s="23">
        <f>Table1[[#This Row],[Basic Salary]]+Table1[[#This Row],[Bonus]]</f>
        <v>91088</v>
      </c>
      <c r="E2471" s="10">
        <v>94</v>
      </c>
      <c r="F2471" s="46">
        <v>58</v>
      </c>
      <c r="G2471" s="10" t="str" cm="1">
        <f t="array" ref="G2471">_xlfn.IFS(Table1[[#This Row],[Performance Score]]&gt;=80,"Excellent",Table1[[#This Row],[Performance Score]]&gt;=60,"Good",Table1[[#This Row],[Performance Score]]&gt;=40,"Need Improvement")</f>
        <v>Need Improvement</v>
      </c>
      <c r="H2471" s="30">
        <f>Table1[[#This Row],[Bonus]]/Table1[[#This Row],[Basic Salary]]</f>
        <v>8.8879059926123397E-2</v>
      </c>
      <c r="I2471" s="10">
        <f ca="1">DATEDIF(Table1[[#This Row],[Date of Birth]],TODAY(),"y")</f>
        <v>36</v>
      </c>
      <c r="J2471" s="34">
        <v>42784</v>
      </c>
      <c r="K2471" s="33" t="str" cm="1">
        <f t="array" aca="1" ref="K2471" ca="1">_xlfn.IFS(L2471&lt;3,"Junior",L2471&lt;=7,"Mid-Level",L2471&gt;7,"Senior")</f>
        <v>Senior</v>
      </c>
      <c r="L2471" s="46">
        <f ca="1">INT(YEARFRAC(Table1[[#This Row],[Joining Date]],TODAY(),1))</f>
        <v>9</v>
      </c>
      <c r="M2471" s="25" t="str">
        <f t="shared" ca="1" si="38"/>
        <v>Yes</v>
      </c>
      <c r="N2471" s="26">
        <f>YEAR(Table1[[#This Row],[Joining Date]])</f>
        <v>2017</v>
      </c>
      <c r="O2471" s="46">
        <f>MONTH(Table1[[#This Row],[Joining Date]])</f>
        <v>2</v>
      </c>
      <c r="P2471" s="26">
        <f ca="1">NETWORKDAYS(Table1[[#This Row],[Joining Date]],TODAY())</f>
        <v>2441</v>
      </c>
      <c r="Q2471" s="26" t="str">
        <f>LEFT(Table1[[#This Row],[Department]],5)&amp;"-"&amp;RIGHT(Table1[[#This Row],[Employee ID]],3)</f>
        <v>IT-856</v>
      </c>
      <c r="R2471" s="26" t="str">
        <f>LEFT(Table1[[#This Row],[Department]],3)</f>
        <v>IT</v>
      </c>
      <c r="S2471" s="37">
        <f>_xlfn.XLOOKUP(Table1[[#This Row],[City]],Table2[City],Table2[Bonus %])</f>
        <v>6</v>
      </c>
      <c r="U2471" s="48" t="str">
        <v xml:space="preserve">Gayathri </v>
      </c>
      <c r="V2471" s="48" t="str">
        <v>Iyer</v>
      </c>
    </row>
    <row r="2472" spans="1:22" x14ac:dyDescent="0.35">
      <c r="A2472" s="7" t="s">
        <v>790</v>
      </c>
      <c r="B2472" s="40" t="str">
        <f>LEFT(Table1[[#This Row],[Employee Name]],FIND(" ",Table1[[#This Row],[Employee Name]]))</f>
        <v xml:space="preserve">Ishita </v>
      </c>
      <c r="C2472" s="40" t="str">
        <f>RIGHT(Table1[[#This Row],[Employee Name]],LEN(Table1[[#This Row],[Employee Name]])-FIND(" ",Table1[[#This Row],[Employee Name]]))</f>
        <v>Roy</v>
      </c>
      <c r="D2472" s="22">
        <f>Table1[[#This Row],[Basic Salary]]+Table1[[#This Row],[Bonus]]</f>
        <v>91084</v>
      </c>
      <c r="E2472" s="8">
        <v>100</v>
      </c>
      <c r="F2472" s="45">
        <v>98</v>
      </c>
      <c r="G2472" s="8" t="str" cm="1">
        <f t="array" ref="G2472">_xlfn.IFS(Table1[[#This Row],[Performance Score]]&gt;=80,"Excellent",Table1[[#This Row],[Performance Score]]&gt;=60,"Good",Table1[[#This Row],[Performance Score]]&gt;=40,"Need Improvement")</f>
        <v>Excellent</v>
      </c>
      <c r="H2472" s="29">
        <f>Table1[[#This Row],[Bonus]]/Table1[[#This Row],[Basic Salary]]</f>
        <v>0.25914457131797947</v>
      </c>
      <c r="I2472" s="8">
        <f ca="1">DATEDIF(Table1[[#This Row],[Date of Birth]],TODAY(),"y")</f>
        <v>34</v>
      </c>
      <c r="J2472" s="33">
        <v>42221</v>
      </c>
      <c r="K2472" s="33" t="str" cm="1">
        <f t="array" aca="1" ref="K2472" ca="1">_xlfn.IFS(L2472&lt;3,"Junior",L2472&lt;=7,"Mid-Level",L2472&gt;7,"Senior")</f>
        <v>Senior</v>
      </c>
      <c r="L2472" s="45">
        <f ca="1">INT(YEARFRAC(Table1[[#This Row],[Joining Date]],TODAY(),1))</f>
        <v>10</v>
      </c>
      <c r="M2472" s="25" t="str">
        <f t="shared" ca="1" si="38"/>
        <v>Yes</v>
      </c>
      <c r="N2472" s="25">
        <f>YEAR(Table1[[#This Row],[Joining Date]])</f>
        <v>2015</v>
      </c>
      <c r="O2472" s="45">
        <f>MONTH(Table1[[#This Row],[Joining Date]])</f>
        <v>8</v>
      </c>
      <c r="P2472" s="25">
        <f ca="1">NETWORKDAYS(Table1[[#This Row],[Joining Date]],TODAY())</f>
        <v>2844</v>
      </c>
      <c r="Q2472" s="25" t="str">
        <f>LEFT(Table1[[#This Row],[Department]],5)&amp;"-"&amp;RIGHT(Table1[[#This Row],[Employee ID]],3)</f>
        <v>Sales-734</v>
      </c>
      <c r="R2472" s="25" t="str">
        <f>LEFT(Table1[[#This Row],[Department]],3)</f>
        <v>Sal</v>
      </c>
      <c r="S2472" s="36">
        <f>_xlfn.XLOOKUP(Table1[[#This Row],[City]],Table2[City],Table2[Bonus %])</f>
        <v>6</v>
      </c>
      <c r="U2472" s="48" t="str">
        <v xml:space="preserve">Ishita </v>
      </c>
      <c r="V2472" s="48" t="str">
        <v>Roy</v>
      </c>
    </row>
    <row r="2473" spans="1:22" x14ac:dyDescent="0.35">
      <c r="A2473" s="9" t="s">
        <v>4400</v>
      </c>
      <c r="B2473" s="41" t="str">
        <f>LEFT(Table1[[#This Row],[Employee Name]],FIND(" ",Table1[[#This Row],[Employee Name]]))</f>
        <v xml:space="preserve">Priya </v>
      </c>
      <c r="C2473" s="41" t="str">
        <f>RIGHT(Table1[[#This Row],[Employee Name]],LEN(Table1[[#This Row],[Employee Name]])-FIND(" ",Table1[[#This Row],[Employee Name]]))</f>
        <v>Reddy</v>
      </c>
      <c r="D2473" s="23">
        <f>Table1[[#This Row],[Basic Salary]]+Table1[[#This Row],[Bonus]]</f>
        <v>91081</v>
      </c>
      <c r="E2473" s="10">
        <v>98</v>
      </c>
      <c r="F2473" s="46">
        <v>44</v>
      </c>
      <c r="G2473" s="10" t="str" cm="1">
        <f t="array" ref="G2473">_xlfn.IFS(Table1[[#This Row],[Performance Score]]&gt;=80,"Excellent",Table1[[#This Row],[Performance Score]]&gt;=60,"Good",Table1[[#This Row],[Performance Score]]&gt;=40,"Need Improvement")</f>
        <v>Need Improvement</v>
      </c>
      <c r="H2473" s="30">
        <f>Table1[[#This Row],[Bonus]]/Table1[[#This Row],[Basic Salary]]</f>
        <v>0.48072702443465398</v>
      </c>
      <c r="I2473" s="10">
        <f ca="1">DATEDIF(Table1[[#This Row],[Date of Birth]],TODAY(),"y")</f>
        <v>40</v>
      </c>
      <c r="J2473" s="34">
        <v>44923</v>
      </c>
      <c r="K2473" s="33" t="str" cm="1">
        <f t="array" aca="1" ref="K2473" ca="1">_xlfn.IFS(L2473&lt;3,"Junior",L2473&lt;=7,"Mid-Level",L2473&gt;7,"Senior")</f>
        <v>Mid-Level</v>
      </c>
      <c r="L2473" s="46">
        <f ca="1">INT(YEARFRAC(Table1[[#This Row],[Joining Date]],TODAY(),1))</f>
        <v>3</v>
      </c>
      <c r="M2473" s="25" t="str">
        <f t="shared" ca="1" si="38"/>
        <v>No</v>
      </c>
      <c r="N2473" s="26">
        <f>YEAR(Table1[[#This Row],[Joining Date]])</f>
        <v>2022</v>
      </c>
      <c r="O2473" s="46">
        <f>MONTH(Table1[[#This Row],[Joining Date]])</f>
        <v>12</v>
      </c>
      <c r="P2473" s="26">
        <f ca="1">NETWORKDAYS(Table1[[#This Row],[Joining Date]],TODAY())</f>
        <v>914</v>
      </c>
      <c r="Q2473" s="26" t="str">
        <f>LEFT(Table1[[#This Row],[Department]],5)&amp;"-"&amp;RIGHT(Table1[[#This Row],[Employee ID]],3)</f>
        <v>Marke-344</v>
      </c>
      <c r="R2473" s="26" t="str">
        <f>LEFT(Table1[[#This Row],[Department]],3)</f>
        <v>Mar</v>
      </c>
      <c r="S2473" s="37">
        <f>_xlfn.XLOOKUP(Table1[[#This Row],[City]],Table2[City],Table2[Bonus %])</f>
        <v>7</v>
      </c>
      <c r="U2473" s="48" t="str">
        <v xml:space="preserve">Priya </v>
      </c>
      <c r="V2473" s="48" t="str">
        <v>Reddy</v>
      </c>
    </row>
    <row r="2474" spans="1:22" x14ac:dyDescent="0.35">
      <c r="A2474" s="7" t="s">
        <v>4331</v>
      </c>
      <c r="B2474" s="40" t="str">
        <f>LEFT(Table1[[#This Row],[Employee Name]],FIND(" ",Table1[[#This Row],[Employee Name]]))</f>
        <v xml:space="preserve">Ananya </v>
      </c>
      <c r="C2474" s="40" t="str">
        <f>RIGHT(Table1[[#This Row],[Employee Name]],LEN(Table1[[#This Row],[Employee Name]])-FIND(" ",Table1[[#This Row],[Employee Name]]))</f>
        <v>Rao</v>
      </c>
      <c r="D2474" s="22">
        <f>Table1[[#This Row],[Basic Salary]]+Table1[[#This Row],[Bonus]]</f>
        <v>91043</v>
      </c>
      <c r="E2474" s="8">
        <v>86</v>
      </c>
      <c r="F2474" s="45">
        <v>70</v>
      </c>
      <c r="G2474" s="8" t="str" cm="1">
        <f t="array" ref="G2474">_xlfn.IFS(Table1[[#This Row],[Performance Score]]&gt;=80,"Excellent",Table1[[#This Row],[Performance Score]]&gt;=60,"Good",Table1[[#This Row],[Performance Score]]&gt;=40,"Need Improvement")</f>
        <v>Good</v>
      </c>
      <c r="H2474" s="29">
        <f>Table1[[#This Row],[Bonus]]/Table1[[#This Row],[Basic Salary]]</f>
        <v>0.22707729631376777</v>
      </c>
      <c r="I2474" s="8">
        <f ca="1">DATEDIF(Table1[[#This Row],[Date of Birth]],TODAY(),"y")</f>
        <v>36</v>
      </c>
      <c r="J2474" s="33">
        <v>44066</v>
      </c>
      <c r="K2474" s="33" t="str" cm="1">
        <f t="array" aca="1" ref="K2474" ca="1">_xlfn.IFS(L2474&lt;3,"Junior",L2474&lt;=7,"Mid-Level",L2474&gt;7,"Senior")</f>
        <v>Mid-Level</v>
      </c>
      <c r="L2474" s="45">
        <f ca="1">INT(YEARFRAC(Table1[[#This Row],[Joining Date]],TODAY(),1))</f>
        <v>5</v>
      </c>
      <c r="M2474" s="25" t="str">
        <f t="shared" ca="1" si="38"/>
        <v>No</v>
      </c>
      <c r="N2474" s="25">
        <f>YEAR(Table1[[#This Row],[Joining Date]])</f>
        <v>2020</v>
      </c>
      <c r="O2474" s="45">
        <f>MONTH(Table1[[#This Row],[Joining Date]])</f>
        <v>8</v>
      </c>
      <c r="P2474" s="25">
        <f ca="1">NETWORKDAYS(Table1[[#This Row],[Joining Date]],TODAY())</f>
        <v>1526</v>
      </c>
      <c r="Q2474" s="25" t="str">
        <f>LEFT(Table1[[#This Row],[Department]],5)&amp;"-"&amp;RIGHT(Table1[[#This Row],[Employee ID]],3)</f>
        <v>Suppo-275</v>
      </c>
      <c r="R2474" s="25" t="str">
        <f>LEFT(Table1[[#This Row],[Department]],3)</f>
        <v>Sup</v>
      </c>
      <c r="S2474" s="36">
        <f>_xlfn.XLOOKUP(Table1[[#This Row],[City]],Table2[City],Table2[Bonus %])</f>
        <v>5</v>
      </c>
      <c r="U2474" s="48" t="str">
        <v xml:space="preserve">Ananya </v>
      </c>
      <c r="V2474" s="48" t="str">
        <v>Rao</v>
      </c>
    </row>
    <row r="2475" spans="1:22" x14ac:dyDescent="0.35">
      <c r="A2475" s="9" t="s">
        <v>4554</v>
      </c>
      <c r="B2475" s="41" t="str">
        <f>LEFT(Table1[[#This Row],[Employee Name]],FIND(" ",Table1[[#This Row],[Employee Name]]))</f>
        <v xml:space="preserve">Pooja </v>
      </c>
      <c r="C2475" s="41" t="str">
        <f>RIGHT(Table1[[#This Row],[Employee Name]],LEN(Table1[[#This Row],[Employee Name]])-FIND(" ",Table1[[#This Row],[Employee Name]]))</f>
        <v>Das</v>
      </c>
      <c r="D2475" s="23">
        <f>Table1[[#This Row],[Basic Salary]]+Table1[[#This Row],[Bonus]]</f>
        <v>91031</v>
      </c>
      <c r="E2475" s="10">
        <v>72</v>
      </c>
      <c r="F2475" s="46">
        <v>100</v>
      </c>
      <c r="G2475" s="10" t="str" cm="1">
        <f t="array" ref="G2475">_xlfn.IFS(Table1[[#This Row],[Performance Score]]&gt;=80,"Excellent",Table1[[#This Row],[Performance Score]]&gt;=60,"Good",Table1[[#This Row],[Performance Score]]&gt;=40,"Need Improvement")</f>
        <v>Excellent</v>
      </c>
      <c r="H2475" s="30">
        <f>Table1[[#This Row],[Bonus]]/Table1[[#This Row],[Basic Salary]]</f>
        <v>0.15915805022156573</v>
      </c>
      <c r="I2475" s="10">
        <f ca="1">DATEDIF(Table1[[#This Row],[Date of Birth]],TODAY(),"y")</f>
        <v>20</v>
      </c>
      <c r="J2475" s="34">
        <v>45051</v>
      </c>
      <c r="K2475" s="33" t="str" cm="1">
        <f t="array" aca="1" ref="K2475" ca="1">_xlfn.IFS(L2475&lt;3,"Junior",L2475&lt;=7,"Mid-Level",L2475&gt;7,"Senior")</f>
        <v>Mid-Level</v>
      </c>
      <c r="L2475" s="46">
        <f ca="1">INT(YEARFRAC(Table1[[#This Row],[Joining Date]],TODAY(),1))</f>
        <v>3</v>
      </c>
      <c r="M2475" s="25" t="str">
        <f t="shared" ca="1" si="38"/>
        <v>No</v>
      </c>
      <c r="N2475" s="26">
        <f>YEAR(Table1[[#This Row],[Joining Date]])</f>
        <v>2023</v>
      </c>
      <c r="O2475" s="46">
        <f>MONTH(Table1[[#This Row],[Joining Date]])</f>
        <v>5</v>
      </c>
      <c r="P2475" s="26">
        <f ca="1">NETWORKDAYS(Table1[[#This Row],[Joining Date]],TODAY())</f>
        <v>822</v>
      </c>
      <c r="Q2475" s="26" t="str">
        <f>LEFT(Table1[[#This Row],[Department]],5)&amp;"-"&amp;RIGHT(Table1[[#This Row],[Employee ID]],3)</f>
        <v>IT-498</v>
      </c>
      <c r="R2475" s="26" t="str">
        <f>LEFT(Table1[[#This Row],[Department]],3)</f>
        <v>IT</v>
      </c>
      <c r="S2475" s="37">
        <f>_xlfn.XLOOKUP(Table1[[#This Row],[City]],Table2[City],Table2[Bonus %])</f>
        <v>8</v>
      </c>
      <c r="U2475" s="48" t="str">
        <v xml:space="preserve">Pooja </v>
      </c>
      <c r="V2475" s="48" t="str">
        <v>Das</v>
      </c>
    </row>
    <row r="2476" spans="1:22" x14ac:dyDescent="0.35">
      <c r="A2476" s="7" t="s">
        <v>2060</v>
      </c>
      <c r="B2476" s="40" t="str">
        <f>LEFT(Table1[[#This Row],[Employee Name]],FIND(" ",Table1[[#This Row],[Employee Name]]))</f>
        <v xml:space="preserve">Ananya </v>
      </c>
      <c r="C2476" s="40" t="str">
        <f>RIGHT(Table1[[#This Row],[Employee Name]],LEN(Table1[[#This Row],[Employee Name]])-FIND(" ",Table1[[#This Row],[Employee Name]]))</f>
        <v>Rao</v>
      </c>
      <c r="D2476" s="22">
        <f>Table1[[#This Row],[Basic Salary]]+Table1[[#This Row],[Bonus]]</f>
        <v>91021</v>
      </c>
      <c r="E2476" s="8">
        <v>71</v>
      </c>
      <c r="F2476" s="45">
        <v>47</v>
      </c>
      <c r="G2476" s="8" t="str" cm="1">
        <f t="array" ref="G2476">_xlfn.IFS(Table1[[#This Row],[Performance Score]]&gt;=80,"Excellent",Table1[[#This Row],[Performance Score]]&gt;=60,"Good",Table1[[#This Row],[Performance Score]]&gt;=40,"Need Improvement")</f>
        <v>Need Improvement</v>
      </c>
      <c r="H2476" s="29">
        <f>Table1[[#This Row],[Bonus]]/Table1[[#This Row],[Basic Salary]]</f>
        <v>0.12691593413396063</v>
      </c>
      <c r="I2476" s="8">
        <f ca="1">DATEDIF(Table1[[#This Row],[Date of Birth]],TODAY(),"y")</f>
        <v>16</v>
      </c>
      <c r="J2476" s="33">
        <v>45822</v>
      </c>
      <c r="K2476" s="33" t="str" cm="1">
        <f t="array" aca="1" ref="K2476" ca="1">_xlfn.IFS(L2476&lt;3,"Junior",L2476&lt;=7,"Mid-Level",L2476&gt;7,"Senior")</f>
        <v>Junior</v>
      </c>
      <c r="L2476" s="45">
        <f ca="1">INT(YEARFRAC(Table1[[#This Row],[Joining Date]],TODAY(),1))</f>
        <v>1</v>
      </c>
      <c r="M2476" s="25" t="str">
        <f t="shared" ca="1" si="38"/>
        <v>No</v>
      </c>
      <c r="N2476" s="25">
        <f>YEAR(Table1[[#This Row],[Joining Date]])</f>
        <v>2025</v>
      </c>
      <c r="O2476" s="45">
        <f>MONTH(Table1[[#This Row],[Joining Date]])</f>
        <v>6</v>
      </c>
      <c r="P2476" s="25">
        <f ca="1">NETWORKDAYS(Table1[[#This Row],[Joining Date]],TODAY())</f>
        <v>271</v>
      </c>
      <c r="Q2476" s="25" t="str">
        <f>LEFT(Table1[[#This Row],[Department]],5)&amp;"-"&amp;RIGHT(Table1[[#This Row],[Employee ID]],3)</f>
        <v>HR-004</v>
      </c>
      <c r="R2476" s="25" t="str">
        <f>LEFT(Table1[[#This Row],[Department]],3)</f>
        <v>HR</v>
      </c>
      <c r="S2476" s="36">
        <f>_xlfn.XLOOKUP(Table1[[#This Row],[City]],Table2[City],Table2[Bonus %])</f>
        <v>7</v>
      </c>
      <c r="U2476" s="48" t="str">
        <v xml:space="preserve">Ananya </v>
      </c>
      <c r="V2476" s="48" t="str">
        <v>Rao</v>
      </c>
    </row>
    <row r="2477" spans="1:22" x14ac:dyDescent="0.35">
      <c r="A2477" s="9" t="s">
        <v>2526</v>
      </c>
      <c r="B2477" s="41" t="str">
        <f>LEFT(Table1[[#This Row],[Employee Name]],FIND(" ",Table1[[#This Row],[Employee Name]]))</f>
        <v xml:space="preserve">Aditya </v>
      </c>
      <c r="C2477" s="41" t="str">
        <f>RIGHT(Table1[[#This Row],[Employee Name]],LEN(Table1[[#This Row],[Employee Name]])-FIND(" ",Table1[[#This Row],[Employee Name]]))</f>
        <v>Kapoor</v>
      </c>
      <c r="D2477" s="23">
        <f>Table1[[#This Row],[Basic Salary]]+Table1[[#This Row],[Bonus]]</f>
        <v>90992</v>
      </c>
      <c r="E2477" s="10">
        <v>74</v>
      </c>
      <c r="F2477" s="46">
        <v>46</v>
      </c>
      <c r="G2477" s="10" t="str" cm="1">
        <f t="array" ref="G2477">_xlfn.IFS(Table1[[#This Row],[Performance Score]]&gt;=80,"Excellent",Table1[[#This Row],[Performance Score]]&gt;=60,"Good",Table1[[#This Row],[Performance Score]]&gt;=40,"Need Improvement")</f>
        <v>Need Improvement</v>
      </c>
      <c r="H2477" s="30">
        <f>Table1[[#This Row],[Bonus]]/Table1[[#This Row],[Basic Salary]]</f>
        <v>8.9698450336518881E-2</v>
      </c>
      <c r="I2477" s="10">
        <f ca="1">DATEDIF(Table1[[#This Row],[Date of Birth]],TODAY(),"y")</f>
        <v>28</v>
      </c>
      <c r="J2477" s="34">
        <v>42745</v>
      </c>
      <c r="K2477" s="33" t="str" cm="1">
        <f t="array" aca="1" ref="K2477" ca="1">_xlfn.IFS(L2477&lt;3,"Junior",L2477&lt;=7,"Mid-Level",L2477&gt;7,"Senior")</f>
        <v>Senior</v>
      </c>
      <c r="L2477" s="46">
        <f ca="1">INT(YEARFRAC(Table1[[#This Row],[Joining Date]],TODAY(),1))</f>
        <v>9</v>
      </c>
      <c r="M2477" s="25" t="str">
        <f t="shared" ca="1" si="38"/>
        <v>Yes</v>
      </c>
      <c r="N2477" s="26">
        <f>YEAR(Table1[[#This Row],[Joining Date]])</f>
        <v>2017</v>
      </c>
      <c r="O2477" s="46">
        <f>MONTH(Table1[[#This Row],[Joining Date]])</f>
        <v>1</v>
      </c>
      <c r="P2477" s="26">
        <f ca="1">NETWORKDAYS(Table1[[#This Row],[Joining Date]],TODAY())</f>
        <v>2470</v>
      </c>
      <c r="Q2477" s="26" t="str">
        <f>LEFT(Table1[[#This Row],[Department]],5)&amp;"-"&amp;RIGHT(Table1[[#This Row],[Employee ID]],3)</f>
        <v>Opera-470</v>
      </c>
      <c r="R2477" s="26" t="str">
        <f>LEFT(Table1[[#This Row],[Department]],3)</f>
        <v>Ope</v>
      </c>
      <c r="S2477" s="37">
        <f>_xlfn.XLOOKUP(Table1[[#This Row],[City]],Table2[City],Table2[Bonus %])</f>
        <v>8</v>
      </c>
      <c r="U2477" s="48" t="str">
        <v xml:space="preserve">Aditya </v>
      </c>
      <c r="V2477" s="48" t="str">
        <v>Kapoor</v>
      </c>
    </row>
    <row r="2478" spans="1:22" x14ac:dyDescent="0.35">
      <c r="A2478" s="7" t="s">
        <v>1462</v>
      </c>
      <c r="B2478" s="40" t="str">
        <f>LEFT(Table1[[#This Row],[Employee Name]],FIND(" ",Table1[[#This Row],[Employee Name]]))</f>
        <v xml:space="preserve">Ananya </v>
      </c>
      <c r="C2478" s="40" t="str">
        <f>RIGHT(Table1[[#This Row],[Employee Name]],LEN(Table1[[#This Row],[Employee Name]])-FIND(" ",Table1[[#This Row],[Employee Name]]))</f>
        <v>Rao</v>
      </c>
      <c r="D2478" s="22">
        <f>Table1[[#This Row],[Basic Salary]]+Table1[[#This Row],[Bonus]]</f>
        <v>90985</v>
      </c>
      <c r="E2478" s="8">
        <v>88</v>
      </c>
      <c r="F2478" s="45">
        <v>47</v>
      </c>
      <c r="G2478" s="8" t="str" cm="1">
        <f t="array" ref="G2478">_xlfn.IFS(Table1[[#This Row],[Performance Score]]&gt;=80,"Excellent",Table1[[#This Row],[Performance Score]]&gt;=60,"Good",Table1[[#This Row],[Performance Score]]&gt;=40,"Need Improvement")</f>
        <v>Need Improvement</v>
      </c>
      <c r="H2478" s="29">
        <f>Table1[[#This Row],[Bonus]]/Table1[[#This Row],[Basic Salary]]</f>
        <v>0.38961435662466593</v>
      </c>
      <c r="I2478" s="8">
        <f ca="1">DATEDIF(Table1[[#This Row],[Date of Birth]],TODAY(),"y")</f>
        <v>23</v>
      </c>
      <c r="J2478" s="33">
        <v>44303</v>
      </c>
      <c r="K2478" s="33" t="str" cm="1">
        <f t="array" aca="1" ref="K2478" ca="1">_xlfn.IFS(L2478&lt;3,"Junior",L2478&lt;=7,"Mid-Level",L2478&gt;7,"Senior")</f>
        <v>Mid-Level</v>
      </c>
      <c r="L2478" s="45">
        <f ca="1">INT(YEARFRAC(Table1[[#This Row],[Joining Date]],TODAY(),1))</f>
        <v>5</v>
      </c>
      <c r="M2478" s="25" t="str">
        <f t="shared" ca="1" si="38"/>
        <v>No</v>
      </c>
      <c r="N2478" s="25">
        <f>YEAR(Table1[[#This Row],[Joining Date]])</f>
        <v>2021</v>
      </c>
      <c r="O2478" s="45">
        <f>MONTH(Table1[[#This Row],[Joining Date]])</f>
        <v>4</v>
      </c>
      <c r="P2478" s="25">
        <f ca="1">NETWORKDAYS(Table1[[#This Row],[Joining Date]],TODAY())</f>
        <v>1356</v>
      </c>
      <c r="Q2478" s="25" t="str">
        <f>LEFT(Table1[[#This Row],[Department]],5)&amp;"-"&amp;RIGHT(Table1[[#This Row],[Employee ID]],3)</f>
        <v>Sales-406</v>
      </c>
      <c r="R2478" s="25" t="str">
        <f>LEFT(Table1[[#This Row],[Department]],3)</f>
        <v>Sal</v>
      </c>
      <c r="S2478" s="36">
        <f>_xlfn.XLOOKUP(Table1[[#This Row],[City]],Table2[City],Table2[Bonus %])</f>
        <v>5</v>
      </c>
      <c r="U2478" s="48" t="str">
        <v xml:space="preserve">Ananya </v>
      </c>
      <c r="V2478" s="48" t="str">
        <v>Rao</v>
      </c>
    </row>
    <row r="2479" spans="1:22" x14ac:dyDescent="0.35">
      <c r="A2479" s="9" t="s">
        <v>2342</v>
      </c>
      <c r="B2479" s="41" t="str">
        <f>LEFT(Table1[[#This Row],[Employee Name]],FIND(" ",Table1[[#This Row],[Employee Name]]))</f>
        <v xml:space="preserve">Swathi </v>
      </c>
      <c r="C2479" s="41" t="str">
        <f>RIGHT(Table1[[#This Row],[Employee Name]],LEN(Table1[[#This Row],[Employee Name]])-FIND(" ",Table1[[#This Row],[Employee Name]]))</f>
        <v>Ramesh</v>
      </c>
      <c r="D2479" s="23">
        <f>Table1[[#This Row],[Basic Salary]]+Table1[[#This Row],[Bonus]]</f>
        <v>90983</v>
      </c>
      <c r="E2479" s="10">
        <v>63</v>
      </c>
      <c r="F2479" s="46">
        <v>61</v>
      </c>
      <c r="G2479" s="10" t="str" cm="1">
        <f t="array" ref="G2479">_xlfn.IFS(Table1[[#This Row],[Performance Score]]&gt;=80,"Excellent",Table1[[#This Row],[Performance Score]]&gt;=60,"Good",Table1[[#This Row],[Performance Score]]&gt;=40,"Need Improvement")</f>
        <v>Good</v>
      </c>
      <c r="H2479" s="30">
        <f>Table1[[#This Row],[Bonus]]/Table1[[#This Row],[Basic Salary]]</f>
        <v>8.5690078995728031E-2</v>
      </c>
      <c r="I2479" s="10">
        <f ca="1">DATEDIF(Table1[[#This Row],[Date of Birth]],TODAY(),"y")</f>
        <v>42</v>
      </c>
      <c r="J2479" s="34">
        <v>44523</v>
      </c>
      <c r="K2479" s="33" t="str" cm="1">
        <f t="array" aca="1" ref="K2479" ca="1">_xlfn.IFS(L2479&lt;3,"Junior",L2479&lt;=7,"Mid-Level",L2479&gt;7,"Senior")</f>
        <v>Mid-Level</v>
      </c>
      <c r="L2479" s="46">
        <f ca="1">INT(YEARFRAC(Table1[[#This Row],[Joining Date]],TODAY(),1))</f>
        <v>4</v>
      </c>
      <c r="M2479" s="25" t="str">
        <f t="shared" ca="1" si="38"/>
        <v>No</v>
      </c>
      <c r="N2479" s="26">
        <f>YEAR(Table1[[#This Row],[Joining Date]])</f>
        <v>2021</v>
      </c>
      <c r="O2479" s="46">
        <f>MONTH(Table1[[#This Row],[Joining Date]])</f>
        <v>11</v>
      </c>
      <c r="P2479" s="26">
        <f ca="1">NETWORKDAYS(Table1[[#This Row],[Joining Date]],TODAY())</f>
        <v>1200</v>
      </c>
      <c r="Q2479" s="26" t="str">
        <f>LEFT(Table1[[#This Row],[Department]],5)&amp;"-"&amp;RIGHT(Table1[[#This Row],[Employee ID]],3)</f>
        <v>IT-286</v>
      </c>
      <c r="R2479" s="26" t="str">
        <f>LEFT(Table1[[#This Row],[Department]],3)</f>
        <v>IT</v>
      </c>
      <c r="S2479" s="37">
        <f>_xlfn.XLOOKUP(Table1[[#This Row],[City]],Table2[City],Table2[Bonus %])</f>
        <v>5</v>
      </c>
      <c r="U2479" s="48" t="str">
        <v xml:space="preserve">Swathi </v>
      </c>
      <c r="V2479" s="48" t="str">
        <v>Ramesh</v>
      </c>
    </row>
    <row r="2480" spans="1:22" x14ac:dyDescent="0.35">
      <c r="A2480" s="7" t="s">
        <v>569</v>
      </c>
      <c r="B2480" s="40" t="str">
        <f>LEFT(Table1[[#This Row],[Employee Name]],FIND(" ",Table1[[#This Row],[Employee Name]]))</f>
        <v xml:space="preserve">Tarun </v>
      </c>
      <c r="C2480" s="40" t="str">
        <f>RIGHT(Table1[[#This Row],[Employee Name]],LEN(Table1[[#This Row],[Employee Name]])-FIND(" ",Table1[[#This Row],[Employee Name]]))</f>
        <v>Verma</v>
      </c>
      <c r="D2480" s="22">
        <f>Table1[[#This Row],[Basic Salary]]+Table1[[#This Row],[Bonus]]</f>
        <v>90977</v>
      </c>
      <c r="E2480" s="8">
        <v>77</v>
      </c>
      <c r="F2480" s="45">
        <v>68</v>
      </c>
      <c r="G2480" s="8" t="str" cm="1">
        <f t="array" ref="G2480">_xlfn.IFS(Table1[[#This Row],[Performance Score]]&gt;=80,"Excellent",Table1[[#This Row],[Performance Score]]&gt;=60,"Good",Table1[[#This Row],[Performance Score]]&gt;=40,"Need Improvement")</f>
        <v>Good</v>
      </c>
      <c r="H2480" s="29">
        <f>Table1[[#This Row],[Bonus]]/Table1[[#This Row],[Basic Salary]]</f>
        <v>0.24880921332582942</v>
      </c>
      <c r="I2480" s="8">
        <f ca="1">DATEDIF(Table1[[#This Row],[Date of Birth]],TODAY(),"y")</f>
        <v>29</v>
      </c>
      <c r="J2480" s="33">
        <v>44875</v>
      </c>
      <c r="K2480" s="33" t="str" cm="1">
        <f t="array" aca="1" ref="K2480" ca="1">_xlfn.IFS(L2480&lt;3,"Junior",L2480&lt;=7,"Mid-Level",L2480&gt;7,"Senior")</f>
        <v>Mid-Level</v>
      </c>
      <c r="L2480" s="45">
        <f ca="1">INT(YEARFRAC(Table1[[#This Row],[Joining Date]],TODAY(),1))</f>
        <v>3</v>
      </c>
      <c r="M2480" s="25" t="str">
        <f t="shared" ca="1" si="38"/>
        <v>No</v>
      </c>
      <c r="N2480" s="25">
        <f>YEAR(Table1[[#This Row],[Joining Date]])</f>
        <v>2022</v>
      </c>
      <c r="O2480" s="45">
        <f>MONTH(Table1[[#This Row],[Joining Date]])</f>
        <v>11</v>
      </c>
      <c r="P2480" s="25">
        <f ca="1">NETWORKDAYS(Table1[[#This Row],[Joining Date]],TODAY())</f>
        <v>948</v>
      </c>
      <c r="Q2480" s="25" t="str">
        <f>LEFT(Table1[[#This Row],[Department]],5)&amp;"-"&amp;RIGHT(Table1[[#This Row],[Employee ID]],3)</f>
        <v>Finan-513</v>
      </c>
      <c r="R2480" s="25" t="str">
        <f>LEFT(Table1[[#This Row],[Department]],3)</f>
        <v>Fin</v>
      </c>
      <c r="S2480" s="36">
        <f>_xlfn.XLOOKUP(Table1[[#This Row],[City]],Table2[City],Table2[Bonus %])</f>
        <v>7</v>
      </c>
      <c r="U2480" s="48" t="str">
        <v xml:space="preserve">Tarun </v>
      </c>
      <c r="V2480" s="48" t="str">
        <v>Verma</v>
      </c>
    </row>
    <row r="2481" spans="1:22" x14ac:dyDescent="0.35">
      <c r="A2481" s="9" t="s">
        <v>3055</v>
      </c>
      <c r="B2481" s="41" t="str">
        <f>LEFT(Table1[[#This Row],[Employee Name]],FIND(" ",Table1[[#This Row],[Employee Name]]))</f>
        <v xml:space="preserve">Neha </v>
      </c>
      <c r="C2481" s="41" t="str">
        <f>RIGHT(Table1[[#This Row],[Employee Name]],LEN(Table1[[#This Row],[Employee Name]])-FIND(" ",Table1[[#This Row],[Employee Name]]))</f>
        <v>Kulkarni</v>
      </c>
      <c r="D2481" s="23">
        <f>Table1[[#This Row],[Basic Salary]]+Table1[[#This Row],[Bonus]]</f>
        <v>90947</v>
      </c>
      <c r="E2481" s="10">
        <v>91</v>
      </c>
      <c r="F2481" s="46">
        <v>98</v>
      </c>
      <c r="G2481" s="10" t="str" cm="1">
        <f t="array" ref="G2481">_xlfn.IFS(Table1[[#This Row],[Performance Score]]&gt;=80,"Excellent",Table1[[#This Row],[Performance Score]]&gt;=60,"Good",Table1[[#This Row],[Performance Score]]&gt;=40,"Need Improvement")</f>
        <v>Excellent</v>
      </c>
      <c r="H2481" s="30">
        <f>Table1[[#This Row],[Bonus]]/Table1[[#This Row],[Basic Salary]]</f>
        <v>0.15404722930704126</v>
      </c>
      <c r="I2481" s="10">
        <f ca="1">DATEDIF(Table1[[#This Row],[Date of Birth]],TODAY(),"y")</f>
        <v>19</v>
      </c>
      <c r="J2481" s="34">
        <v>43254</v>
      </c>
      <c r="K2481" s="33" t="str" cm="1">
        <f t="array" aca="1" ref="K2481" ca="1">_xlfn.IFS(L2481&lt;3,"Junior",L2481&lt;=7,"Mid-Level",L2481&gt;7,"Senior")</f>
        <v>Senior</v>
      </c>
      <c r="L2481" s="46">
        <f ca="1">INT(YEARFRAC(Table1[[#This Row],[Joining Date]],TODAY(),1))</f>
        <v>8</v>
      </c>
      <c r="M2481" s="25" t="str">
        <f t="shared" ca="1" si="38"/>
        <v>Yes</v>
      </c>
      <c r="N2481" s="26">
        <f>YEAR(Table1[[#This Row],[Joining Date]])</f>
        <v>2018</v>
      </c>
      <c r="O2481" s="46">
        <f>MONTH(Table1[[#This Row],[Joining Date]])</f>
        <v>6</v>
      </c>
      <c r="P2481" s="26">
        <f ca="1">NETWORKDAYS(Table1[[#This Row],[Joining Date]],TODAY())</f>
        <v>2106</v>
      </c>
      <c r="Q2481" s="26" t="str">
        <f>LEFT(Table1[[#This Row],[Department]],5)&amp;"-"&amp;RIGHT(Table1[[#This Row],[Employee ID]],3)</f>
        <v>IT-999</v>
      </c>
      <c r="R2481" s="26" t="str">
        <f>LEFT(Table1[[#This Row],[Department]],3)</f>
        <v>IT</v>
      </c>
      <c r="S2481" s="37">
        <f>_xlfn.XLOOKUP(Table1[[#This Row],[City]],Table2[City],Table2[Bonus %])</f>
        <v>4</v>
      </c>
      <c r="U2481" s="48" t="str">
        <v xml:space="preserve">Neha </v>
      </c>
      <c r="V2481" s="48" t="str">
        <v>Kulkarni</v>
      </c>
    </row>
    <row r="2482" spans="1:22" x14ac:dyDescent="0.35">
      <c r="A2482" s="7" t="s">
        <v>689</v>
      </c>
      <c r="B2482" s="40" t="str">
        <f>LEFT(Table1[[#This Row],[Employee Name]],FIND(" ",Table1[[#This Row],[Employee Name]]))</f>
        <v xml:space="preserve">Swathi </v>
      </c>
      <c r="C2482" s="40" t="str">
        <f>RIGHT(Table1[[#This Row],[Employee Name]],LEN(Table1[[#This Row],[Employee Name]])-FIND(" ",Table1[[#This Row],[Employee Name]]))</f>
        <v>Ramesh</v>
      </c>
      <c r="D2482" s="22">
        <f>Table1[[#This Row],[Basic Salary]]+Table1[[#This Row],[Bonus]]</f>
        <v>90935</v>
      </c>
      <c r="E2482" s="8">
        <v>64</v>
      </c>
      <c r="F2482" s="45">
        <v>90</v>
      </c>
      <c r="G2482" s="8" t="str" cm="1">
        <f t="array" ref="G2482">_xlfn.IFS(Table1[[#This Row],[Performance Score]]&gt;=80,"Excellent",Table1[[#This Row],[Performance Score]]&gt;=60,"Good",Table1[[#This Row],[Performance Score]]&gt;=40,"Need Improvement")</f>
        <v>Excellent</v>
      </c>
      <c r="H2482" s="29">
        <f>Table1[[#This Row],[Bonus]]/Table1[[#This Row],[Basic Salary]]</f>
        <v>0.34296727315689979</v>
      </c>
      <c r="I2482" s="8">
        <f ca="1">DATEDIF(Table1[[#This Row],[Date of Birth]],TODAY(),"y")</f>
        <v>41</v>
      </c>
      <c r="J2482" s="33">
        <v>45268</v>
      </c>
      <c r="K2482" s="33" t="str" cm="1">
        <f t="array" aca="1" ref="K2482" ca="1">_xlfn.IFS(L2482&lt;3,"Junior",L2482&lt;=7,"Mid-Level",L2482&gt;7,"Senior")</f>
        <v>Junior</v>
      </c>
      <c r="L2482" s="45">
        <f ca="1">INT(YEARFRAC(Table1[[#This Row],[Joining Date]],TODAY(),1))</f>
        <v>2</v>
      </c>
      <c r="M2482" s="25" t="str">
        <f t="shared" ca="1" si="38"/>
        <v>No</v>
      </c>
      <c r="N2482" s="25">
        <f>YEAR(Table1[[#This Row],[Joining Date]])</f>
        <v>2023</v>
      </c>
      <c r="O2482" s="45">
        <f>MONTH(Table1[[#This Row],[Joining Date]])</f>
        <v>12</v>
      </c>
      <c r="P2482" s="25">
        <f ca="1">NETWORKDAYS(Table1[[#This Row],[Joining Date]],TODAY())</f>
        <v>667</v>
      </c>
      <c r="Q2482" s="25" t="str">
        <f>LEFT(Table1[[#This Row],[Department]],5)&amp;"-"&amp;RIGHT(Table1[[#This Row],[Employee ID]],3)</f>
        <v>IT-633</v>
      </c>
      <c r="R2482" s="25" t="str">
        <f>LEFT(Table1[[#This Row],[Department]],3)</f>
        <v>IT</v>
      </c>
      <c r="S2482" s="36">
        <f>_xlfn.XLOOKUP(Table1[[#This Row],[City]],Table2[City],Table2[Bonus %])</f>
        <v>6</v>
      </c>
      <c r="U2482" s="48" t="str">
        <v xml:space="preserve">Swathi </v>
      </c>
      <c r="V2482" s="48" t="str">
        <v>Ramesh</v>
      </c>
    </row>
    <row r="2483" spans="1:22" x14ac:dyDescent="0.35">
      <c r="A2483" s="9" t="s">
        <v>2335</v>
      </c>
      <c r="B2483" s="41" t="str">
        <f>LEFT(Table1[[#This Row],[Employee Name]],FIND(" ",Table1[[#This Row],[Employee Name]]))</f>
        <v xml:space="preserve">Ishita </v>
      </c>
      <c r="C2483" s="41" t="str">
        <f>RIGHT(Table1[[#This Row],[Employee Name]],LEN(Table1[[#This Row],[Employee Name]])-FIND(" ",Table1[[#This Row],[Employee Name]]))</f>
        <v>Roy</v>
      </c>
      <c r="D2483" s="23">
        <f>Table1[[#This Row],[Basic Salary]]+Table1[[#This Row],[Bonus]]</f>
        <v>90907</v>
      </c>
      <c r="E2483" s="10">
        <v>94</v>
      </c>
      <c r="F2483" s="46">
        <v>58</v>
      </c>
      <c r="G2483" s="10" t="str" cm="1">
        <f t="array" ref="G2483">_xlfn.IFS(Table1[[#This Row],[Performance Score]]&gt;=80,"Excellent",Table1[[#This Row],[Performance Score]]&gt;=60,"Good",Table1[[#This Row],[Performance Score]]&gt;=40,"Need Improvement")</f>
        <v>Need Improvement</v>
      </c>
      <c r="H2483" s="30">
        <f>Table1[[#This Row],[Bonus]]/Table1[[#This Row],[Basic Salary]]</f>
        <v>0.19677461822011585</v>
      </c>
      <c r="I2483" s="10">
        <f ca="1">DATEDIF(Table1[[#This Row],[Date of Birth]],TODAY(),"y")</f>
        <v>24</v>
      </c>
      <c r="J2483" s="34">
        <v>43263</v>
      </c>
      <c r="K2483" s="33" t="str" cm="1">
        <f t="array" aca="1" ref="K2483" ca="1">_xlfn.IFS(L2483&lt;3,"Junior",L2483&lt;=7,"Mid-Level",L2483&gt;7,"Senior")</f>
        <v>Senior</v>
      </c>
      <c r="L2483" s="46">
        <f ca="1">INT(YEARFRAC(Table1[[#This Row],[Joining Date]],TODAY(),1))</f>
        <v>8</v>
      </c>
      <c r="M2483" s="25" t="str">
        <f t="shared" ca="1" si="38"/>
        <v>Yes</v>
      </c>
      <c r="N2483" s="26">
        <f>YEAR(Table1[[#This Row],[Joining Date]])</f>
        <v>2018</v>
      </c>
      <c r="O2483" s="46">
        <f>MONTH(Table1[[#This Row],[Joining Date]])</f>
        <v>6</v>
      </c>
      <c r="P2483" s="26">
        <f ca="1">NETWORKDAYS(Table1[[#This Row],[Joining Date]],TODAY())</f>
        <v>2100</v>
      </c>
      <c r="Q2483" s="26" t="str">
        <f>LEFT(Table1[[#This Row],[Department]],5)&amp;"-"&amp;RIGHT(Table1[[#This Row],[Employee ID]],3)</f>
        <v>Sales-279</v>
      </c>
      <c r="R2483" s="26" t="str">
        <f>LEFT(Table1[[#This Row],[Department]],3)</f>
        <v>Sal</v>
      </c>
      <c r="S2483" s="37">
        <f>_xlfn.XLOOKUP(Table1[[#This Row],[City]],Table2[City],Table2[Bonus %])</f>
        <v>6</v>
      </c>
      <c r="U2483" s="48" t="str">
        <v xml:space="preserve">Ishita </v>
      </c>
      <c r="V2483" s="48" t="str">
        <v>Roy</v>
      </c>
    </row>
    <row r="2484" spans="1:22" x14ac:dyDescent="0.35">
      <c r="A2484" s="7" t="s">
        <v>1231</v>
      </c>
      <c r="B2484" s="40" t="str">
        <f>LEFT(Table1[[#This Row],[Employee Name]],FIND(" ",Table1[[#This Row],[Employee Name]]))</f>
        <v xml:space="preserve">Tarun </v>
      </c>
      <c r="C2484" s="40" t="str">
        <f>RIGHT(Table1[[#This Row],[Employee Name]],LEN(Table1[[#This Row],[Employee Name]])-FIND(" ",Table1[[#This Row],[Employee Name]]))</f>
        <v>Verma</v>
      </c>
      <c r="D2484" s="22">
        <f>Table1[[#This Row],[Basic Salary]]+Table1[[#This Row],[Bonus]]</f>
        <v>90876</v>
      </c>
      <c r="E2484" s="8">
        <v>98</v>
      </c>
      <c r="F2484" s="45">
        <v>58</v>
      </c>
      <c r="G2484" s="8" t="str" cm="1">
        <f t="array" ref="G2484">_xlfn.IFS(Table1[[#This Row],[Performance Score]]&gt;=80,"Excellent",Table1[[#This Row],[Performance Score]]&gt;=60,"Good",Table1[[#This Row],[Performance Score]]&gt;=40,"Need Improvement")</f>
        <v>Need Improvement</v>
      </c>
      <c r="H2484" s="29">
        <f>Table1[[#This Row],[Bonus]]/Table1[[#This Row],[Basic Salary]]</f>
        <v>0.4482923486381819</v>
      </c>
      <c r="I2484" s="8">
        <f ca="1">DATEDIF(Table1[[#This Row],[Date of Birth]],TODAY(),"y")</f>
        <v>17</v>
      </c>
      <c r="J2484" s="33">
        <v>43428</v>
      </c>
      <c r="K2484" s="33" t="str" cm="1">
        <f t="array" aca="1" ref="K2484" ca="1">_xlfn.IFS(L2484&lt;3,"Junior",L2484&lt;=7,"Mid-Level",L2484&gt;7,"Senior")</f>
        <v>Mid-Level</v>
      </c>
      <c r="L2484" s="45">
        <f ca="1">INT(YEARFRAC(Table1[[#This Row],[Joining Date]],TODAY(),1))</f>
        <v>7</v>
      </c>
      <c r="M2484" s="25" t="str">
        <f t="shared" ca="1" si="38"/>
        <v>Yes</v>
      </c>
      <c r="N2484" s="25">
        <f>YEAR(Table1[[#This Row],[Joining Date]])</f>
        <v>2018</v>
      </c>
      <c r="O2484" s="45">
        <f>MONTH(Table1[[#This Row],[Joining Date]])</f>
        <v>11</v>
      </c>
      <c r="P2484" s="25">
        <f ca="1">NETWORKDAYS(Table1[[#This Row],[Joining Date]],TODAY())</f>
        <v>1981</v>
      </c>
      <c r="Q2484" s="25" t="str">
        <f>LEFT(Table1[[#This Row],[Department]],5)&amp;"-"&amp;RIGHT(Table1[[#This Row],[Employee ID]],3)</f>
        <v>Finan-175</v>
      </c>
      <c r="R2484" s="25" t="str">
        <f>LEFT(Table1[[#This Row],[Department]],3)</f>
        <v>Fin</v>
      </c>
      <c r="S2484" s="36">
        <f>_xlfn.XLOOKUP(Table1[[#This Row],[City]],Table2[City],Table2[Bonus %])</f>
        <v>6</v>
      </c>
      <c r="U2484" s="48" t="str">
        <v xml:space="preserve">Tarun </v>
      </c>
      <c r="V2484" s="48" t="str">
        <v>Verma</v>
      </c>
    </row>
    <row r="2485" spans="1:22" x14ac:dyDescent="0.35">
      <c r="A2485" s="9" t="s">
        <v>2227</v>
      </c>
      <c r="B2485" s="41" t="str">
        <f>LEFT(Table1[[#This Row],[Employee Name]],FIND(" ",Table1[[#This Row],[Employee Name]]))</f>
        <v xml:space="preserve">Pooja </v>
      </c>
      <c r="C2485" s="41" t="str">
        <f>RIGHT(Table1[[#This Row],[Employee Name]],LEN(Table1[[#This Row],[Employee Name]])-FIND(" ",Table1[[#This Row],[Employee Name]]))</f>
        <v>Das</v>
      </c>
      <c r="D2485" s="23">
        <f>Table1[[#This Row],[Basic Salary]]+Table1[[#This Row],[Bonus]]</f>
        <v>90873</v>
      </c>
      <c r="E2485" s="10">
        <v>79</v>
      </c>
      <c r="F2485" s="46">
        <v>52</v>
      </c>
      <c r="G2485" s="10" t="str" cm="1">
        <f t="array" ref="G2485">_xlfn.IFS(Table1[[#This Row],[Performance Score]]&gt;=80,"Excellent",Table1[[#This Row],[Performance Score]]&gt;=60,"Good",Table1[[#This Row],[Performance Score]]&gt;=40,"Need Improvement")</f>
        <v>Need Improvement</v>
      </c>
      <c r="H2485" s="30">
        <f>Table1[[#This Row],[Bonus]]/Table1[[#This Row],[Basic Salary]]</f>
        <v>0.21004274357847641</v>
      </c>
      <c r="I2485" s="10">
        <f ca="1">DATEDIF(Table1[[#This Row],[Date of Birth]],TODAY(),"y")</f>
        <v>18</v>
      </c>
      <c r="J2485" s="34">
        <v>42380</v>
      </c>
      <c r="K2485" s="33" t="str" cm="1">
        <f t="array" aca="1" ref="K2485" ca="1">_xlfn.IFS(L2485&lt;3,"Junior",L2485&lt;=7,"Mid-Level",L2485&gt;7,"Senior")</f>
        <v>Senior</v>
      </c>
      <c r="L2485" s="46">
        <f ca="1">INT(YEARFRAC(Table1[[#This Row],[Joining Date]],TODAY(),1))</f>
        <v>10</v>
      </c>
      <c r="M2485" s="25" t="str">
        <f t="shared" ca="1" si="38"/>
        <v>Yes</v>
      </c>
      <c r="N2485" s="26">
        <f>YEAR(Table1[[#This Row],[Joining Date]])</f>
        <v>2016</v>
      </c>
      <c r="O2485" s="46">
        <f>MONTH(Table1[[#This Row],[Joining Date]])</f>
        <v>1</v>
      </c>
      <c r="P2485" s="26">
        <f ca="1">NETWORKDAYS(Table1[[#This Row],[Joining Date]],TODAY())</f>
        <v>2731</v>
      </c>
      <c r="Q2485" s="26" t="str">
        <f>LEFT(Table1[[#This Row],[Department]],5)&amp;"-"&amp;RIGHT(Table1[[#This Row],[Employee ID]],3)</f>
        <v>HR-171</v>
      </c>
      <c r="R2485" s="26" t="str">
        <f>LEFT(Table1[[#This Row],[Department]],3)</f>
        <v>HR</v>
      </c>
      <c r="S2485" s="37">
        <f>_xlfn.XLOOKUP(Table1[[#This Row],[City]],Table2[City],Table2[Bonus %])</f>
        <v>5</v>
      </c>
      <c r="U2485" s="48" t="str">
        <v xml:space="preserve">Pooja </v>
      </c>
      <c r="V2485" s="48" t="str">
        <v>Das</v>
      </c>
    </row>
    <row r="2486" spans="1:22" x14ac:dyDescent="0.35">
      <c r="A2486" s="7" t="s">
        <v>154</v>
      </c>
      <c r="B2486" s="40" t="str">
        <f>LEFT(Table1[[#This Row],[Employee Name]],FIND(" ",Table1[[#This Row],[Employee Name]]))</f>
        <v xml:space="preserve">Neha </v>
      </c>
      <c r="C2486" s="40" t="str">
        <f>RIGHT(Table1[[#This Row],[Employee Name]],LEN(Table1[[#This Row],[Employee Name]])-FIND(" ",Table1[[#This Row],[Employee Name]]))</f>
        <v>Kulkarni</v>
      </c>
      <c r="D2486" s="22">
        <f>Table1[[#This Row],[Basic Salary]]+Table1[[#This Row],[Bonus]]</f>
        <v>90863</v>
      </c>
      <c r="E2486" s="8">
        <v>79</v>
      </c>
      <c r="F2486" s="45">
        <v>93</v>
      </c>
      <c r="G2486" s="8" t="str" cm="1">
        <f t="array" ref="G2486">_xlfn.IFS(Table1[[#This Row],[Performance Score]]&gt;=80,"Excellent",Table1[[#This Row],[Performance Score]]&gt;=60,"Good",Table1[[#This Row],[Performance Score]]&gt;=40,"Need Improvement")</f>
        <v>Excellent</v>
      </c>
      <c r="H2486" s="29">
        <f>Table1[[#This Row],[Bonus]]/Table1[[#This Row],[Basic Salary]]</f>
        <v>0.46383232375306094</v>
      </c>
      <c r="I2486" s="8">
        <f ca="1">DATEDIF(Table1[[#This Row],[Date of Birth]],TODAY(),"y")</f>
        <v>46</v>
      </c>
      <c r="J2486" s="33">
        <v>43099</v>
      </c>
      <c r="K2486" s="33" t="str" cm="1">
        <f t="array" aca="1" ref="K2486" ca="1">_xlfn.IFS(L2486&lt;3,"Junior",L2486&lt;=7,"Mid-Level",L2486&gt;7,"Senior")</f>
        <v>Senior</v>
      </c>
      <c r="L2486" s="45">
        <f ca="1">INT(YEARFRAC(Table1[[#This Row],[Joining Date]],TODAY(),1))</f>
        <v>8</v>
      </c>
      <c r="M2486" s="25" t="str">
        <f t="shared" ca="1" si="38"/>
        <v>Yes</v>
      </c>
      <c r="N2486" s="25">
        <f>YEAR(Table1[[#This Row],[Joining Date]])</f>
        <v>2017</v>
      </c>
      <c r="O2486" s="45">
        <f>MONTH(Table1[[#This Row],[Joining Date]])</f>
        <v>12</v>
      </c>
      <c r="P2486" s="25">
        <f ca="1">NETWORKDAYS(Table1[[#This Row],[Joining Date]],TODAY())</f>
        <v>2216</v>
      </c>
      <c r="Q2486" s="25" t="str">
        <f>LEFT(Table1[[#This Row],[Department]],5)&amp;"-"&amp;RIGHT(Table1[[#This Row],[Employee ID]],3)</f>
        <v>Suppo-098</v>
      </c>
      <c r="R2486" s="25" t="str">
        <f>LEFT(Table1[[#This Row],[Department]],3)</f>
        <v>Sup</v>
      </c>
      <c r="S2486" s="36">
        <f>_xlfn.XLOOKUP(Table1[[#This Row],[City]],Table2[City],Table2[Bonus %])</f>
        <v>4</v>
      </c>
      <c r="U2486" s="48" t="str">
        <v xml:space="preserve">Neha </v>
      </c>
      <c r="V2486" s="48" t="str">
        <v>Kulkarni</v>
      </c>
    </row>
    <row r="2487" spans="1:22" x14ac:dyDescent="0.35">
      <c r="A2487" s="9" t="s">
        <v>2193</v>
      </c>
      <c r="B2487" s="41" t="str">
        <f>LEFT(Table1[[#This Row],[Employee Name]],FIND(" ",Table1[[#This Row],[Employee Name]]))</f>
        <v xml:space="preserve">Vikram </v>
      </c>
      <c r="C2487" s="41" t="str">
        <f>RIGHT(Table1[[#This Row],[Employee Name]],LEN(Table1[[#This Row],[Employee Name]])-FIND(" ",Table1[[#This Row],[Employee Name]]))</f>
        <v>Singh</v>
      </c>
      <c r="D2487" s="23">
        <f>Table1[[#This Row],[Basic Salary]]+Table1[[#This Row],[Bonus]]</f>
        <v>90835</v>
      </c>
      <c r="E2487" s="10">
        <v>71</v>
      </c>
      <c r="F2487" s="46">
        <v>67</v>
      </c>
      <c r="G2487" s="10" t="str" cm="1">
        <f t="array" ref="G2487">_xlfn.IFS(Table1[[#This Row],[Performance Score]]&gt;=80,"Excellent",Table1[[#This Row],[Performance Score]]&gt;=60,"Good",Table1[[#This Row],[Performance Score]]&gt;=40,"Need Improvement")</f>
        <v>Good</v>
      </c>
      <c r="H2487" s="30">
        <f>Table1[[#This Row],[Bonus]]/Table1[[#This Row],[Basic Salary]]</f>
        <v>0.47421124383277069</v>
      </c>
      <c r="I2487" s="10">
        <f ca="1">DATEDIF(Table1[[#This Row],[Date of Birth]],TODAY(),"y")</f>
        <v>16</v>
      </c>
      <c r="J2487" s="34">
        <v>43490</v>
      </c>
      <c r="K2487" s="33" t="str" cm="1">
        <f t="array" aca="1" ref="K2487" ca="1">_xlfn.IFS(L2487&lt;3,"Junior",L2487&lt;=7,"Mid-Level",L2487&gt;7,"Senior")</f>
        <v>Mid-Level</v>
      </c>
      <c r="L2487" s="46">
        <f ca="1">INT(YEARFRAC(Table1[[#This Row],[Joining Date]],TODAY(),1))</f>
        <v>7</v>
      </c>
      <c r="M2487" s="25" t="str">
        <f t="shared" ca="1" si="38"/>
        <v>Yes</v>
      </c>
      <c r="N2487" s="26">
        <f>YEAR(Table1[[#This Row],[Joining Date]])</f>
        <v>2019</v>
      </c>
      <c r="O2487" s="46">
        <f>MONTH(Table1[[#This Row],[Joining Date]])</f>
        <v>1</v>
      </c>
      <c r="P2487" s="26">
        <f ca="1">NETWORKDAYS(Table1[[#This Row],[Joining Date]],TODAY())</f>
        <v>1937</v>
      </c>
      <c r="Q2487" s="26" t="str">
        <f>LEFT(Table1[[#This Row],[Department]],5)&amp;"-"&amp;RIGHT(Table1[[#This Row],[Employee ID]],3)</f>
        <v>Finan-137</v>
      </c>
      <c r="R2487" s="26" t="str">
        <f>LEFT(Table1[[#This Row],[Department]],3)</f>
        <v>Fin</v>
      </c>
      <c r="S2487" s="37">
        <f>_xlfn.XLOOKUP(Table1[[#This Row],[City]],Table2[City],Table2[Bonus %])</f>
        <v>4</v>
      </c>
      <c r="U2487" s="48" t="str">
        <v xml:space="preserve">Vikram </v>
      </c>
      <c r="V2487" s="48" t="str">
        <v>Singh</v>
      </c>
    </row>
    <row r="2488" spans="1:22" x14ac:dyDescent="0.35">
      <c r="A2488" s="7" t="s">
        <v>2024</v>
      </c>
      <c r="B2488" s="40" t="str">
        <f>LEFT(Table1[[#This Row],[Employee Name]],FIND(" ",Table1[[#This Row],[Employee Name]]))</f>
        <v xml:space="preserve">Pooja </v>
      </c>
      <c r="C2488" s="40" t="str">
        <f>RIGHT(Table1[[#This Row],[Employee Name]],LEN(Table1[[#This Row],[Employee Name]])-FIND(" ",Table1[[#This Row],[Employee Name]]))</f>
        <v>Das</v>
      </c>
      <c r="D2488" s="22">
        <f>Table1[[#This Row],[Basic Salary]]+Table1[[#This Row],[Bonus]]</f>
        <v>90817</v>
      </c>
      <c r="E2488" s="8">
        <v>79</v>
      </c>
      <c r="F2488" s="45">
        <v>74</v>
      </c>
      <c r="G2488" s="8" t="str" cm="1">
        <f t="array" ref="G2488">_xlfn.IFS(Table1[[#This Row],[Performance Score]]&gt;=80,"Excellent",Table1[[#This Row],[Performance Score]]&gt;=60,"Good",Table1[[#This Row],[Performance Score]]&gt;=40,"Need Improvement")</f>
        <v>Good</v>
      </c>
      <c r="H2488" s="29">
        <f>Table1[[#This Row],[Bonus]]/Table1[[#This Row],[Basic Salary]]</f>
        <v>0.17490976363895105</v>
      </c>
      <c r="I2488" s="8">
        <f ca="1">DATEDIF(Table1[[#This Row],[Date of Birth]],TODAY(),"y")</f>
        <v>21</v>
      </c>
      <c r="J2488" s="33">
        <v>45980</v>
      </c>
      <c r="K2488" s="33" t="str" cm="1">
        <f t="array" aca="1" ref="K2488" ca="1">_xlfn.IFS(L2488&lt;3,"Junior",L2488&lt;=7,"Mid-Level",L2488&gt;7,"Senior")</f>
        <v>Junior</v>
      </c>
      <c r="L2488" s="45">
        <f ca="1">INT(YEARFRAC(Table1[[#This Row],[Joining Date]],TODAY(),1))</f>
        <v>0</v>
      </c>
      <c r="M2488" s="25" t="str">
        <f t="shared" ca="1" si="38"/>
        <v>No</v>
      </c>
      <c r="N2488" s="25">
        <f>YEAR(Table1[[#This Row],[Joining Date]])</f>
        <v>2025</v>
      </c>
      <c r="O2488" s="45">
        <f>MONTH(Table1[[#This Row],[Joining Date]])</f>
        <v>11</v>
      </c>
      <c r="P2488" s="25">
        <f ca="1">NETWORKDAYS(Table1[[#This Row],[Joining Date]],TODAY())</f>
        <v>159</v>
      </c>
      <c r="Q2488" s="25" t="str">
        <f>LEFT(Table1[[#This Row],[Department]],5)&amp;"-"&amp;RIGHT(Table1[[#This Row],[Employee ID]],3)</f>
        <v>Suppo-968</v>
      </c>
      <c r="R2488" s="25" t="str">
        <f>LEFT(Table1[[#This Row],[Department]],3)</f>
        <v>Sup</v>
      </c>
      <c r="S2488" s="36">
        <f>_xlfn.XLOOKUP(Table1[[#This Row],[City]],Table2[City],Table2[Bonus %])</f>
        <v>7</v>
      </c>
      <c r="U2488" s="48" t="str">
        <v xml:space="preserve">Pooja </v>
      </c>
      <c r="V2488" s="48" t="str">
        <v>Das</v>
      </c>
    </row>
    <row r="2489" spans="1:22" x14ac:dyDescent="0.35">
      <c r="A2489" s="9" t="s">
        <v>3706</v>
      </c>
      <c r="B2489" s="41" t="str">
        <f>LEFT(Table1[[#This Row],[Employee Name]],FIND(" ",Table1[[#This Row],[Employee Name]]))</f>
        <v xml:space="preserve">Rahul </v>
      </c>
      <c r="C2489" s="41" t="str">
        <f>RIGHT(Table1[[#This Row],[Employee Name]],LEN(Table1[[#This Row],[Employee Name]])-FIND(" ",Table1[[#This Row],[Employee Name]]))</f>
        <v>Verma</v>
      </c>
      <c r="D2489" s="23">
        <f>Table1[[#This Row],[Basic Salary]]+Table1[[#This Row],[Bonus]]</f>
        <v>90786</v>
      </c>
      <c r="E2489" s="10">
        <v>69</v>
      </c>
      <c r="F2489" s="46">
        <v>78</v>
      </c>
      <c r="G2489" s="10" t="str" cm="1">
        <f t="array" ref="G2489">_xlfn.IFS(Table1[[#This Row],[Performance Score]]&gt;=80,"Excellent",Table1[[#This Row],[Performance Score]]&gt;=60,"Good",Table1[[#This Row],[Performance Score]]&gt;=40,"Need Improvement")</f>
        <v>Good</v>
      </c>
      <c r="H2489" s="30">
        <f>Table1[[#This Row],[Bonus]]/Table1[[#This Row],[Basic Salary]]</f>
        <v>0.37997811150969779</v>
      </c>
      <c r="I2489" s="10">
        <f ca="1">DATEDIF(Table1[[#This Row],[Date of Birth]],TODAY(),"y")</f>
        <v>17</v>
      </c>
      <c r="J2489" s="34">
        <v>42051</v>
      </c>
      <c r="K2489" s="33" t="str" cm="1">
        <f t="array" aca="1" ref="K2489" ca="1">_xlfn.IFS(L2489&lt;3,"Junior",L2489&lt;=7,"Mid-Level",L2489&gt;7,"Senior")</f>
        <v>Senior</v>
      </c>
      <c r="L2489" s="46">
        <f ca="1">INT(YEARFRAC(Table1[[#This Row],[Joining Date]],TODAY(),1))</f>
        <v>11</v>
      </c>
      <c r="M2489" s="25" t="str">
        <f t="shared" ca="1" si="38"/>
        <v>Yes</v>
      </c>
      <c r="N2489" s="26">
        <f>YEAR(Table1[[#This Row],[Joining Date]])</f>
        <v>2015</v>
      </c>
      <c r="O2489" s="46">
        <f>MONTH(Table1[[#This Row],[Joining Date]])</f>
        <v>2</v>
      </c>
      <c r="P2489" s="26">
        <f ca="1">NETWORKDAYS(Table1[[#This Row],[Joining Date]],TODAY())</f>
        <v>2966</v>
      </c>
      <c r="Q2489" s="26" t="str">
        <f>LEFT(Table1[[#This Row],[Department]],5)&amp;"-"&amp;RIGHT(Table1[[#This Row],[Employee ID]],3)</f>
        <v>HR-650</v>
      </c>
      <c r="R2489" s="26" t="str">
        <f>LEFT(Table1[[#This Row],[Department]],3)</f>
        <v>HR</v>
      </c>
      <c r="S2489" s="37">
        <f>_xlfn.XLOOKUP(Table1[[#This Row],[City]],Table2[City],Table2[Bonus %])</f>
        <v>5</v>
      </c>
      <c r="U2489" s="48" t="str">
        <v xml:space="preserve">Rahul </v>
      </c>
      <c r="V2489" s="48" t="str">
        <v>Verma</v>
      </c>
    </row>
    <row r="2490" spans="1:22" x14ac:dyDescent="0.35">
      <c r="A2490" s="7" t="s">
        <v>3096</v>
      </c>
      <c r="B2490" s="40" t="str">
        <f>LEFT(Table1[[#This Row],[Employee Name]],FIND(" ",Table1[[#This Row],[Employee Name]]))</f>
        <v xml:space="preserve">Vikram </v>
      </c>
      <c r="C2490" s="40" t="str">
        <f>RIGHT(Table1[[#This Row],[Employee Name]],LEN(Table1[[#This Row],[Employee Name]])-FIND(" ",Table1[[#This Row],[Employee Name]]))</f>
        <v>Singh</v>
      </c>
      <c r="D2490" s="22">
        <f>Table1[[#This Row],[Basic Salary]]+Table1[[#This Row],[Bonus]]</f>
        <v>90712</v>
      </c>
      <c r="E2490" s="8">
        <v>87</v>
      </c>
      <c r="F2490" s="45">
        <v>86</v>
      </c>
      <c r="G2490" s="8" t="str" cm="1">
        <f t="array" ref="G2490">_xlfn.IFS(Table1[[#This Row],[Performance Score]]&gt;=80,"Excellent",Table1[[#This Row],[Performance Score]]&gt;=60,"Good",Table1[[#This Row],[Performance Score]]&gt;=40,"Need Improvement")</f>
        <v>Excellent</v>
      </c>
      <c r="H2490" s="29">
        <f>Table1[[#This Row],[Bonus]]/Table1[[#This Row],[Basic Salary]]</f>
        <v>0.26009890537311775</v>
      </c>
      <c r="I2490" s="8">
        <f ca="1">DATEDIF(Table1[[#This Row],[Date of Birth]],TODAY(),"y")</f>
        <v>24</v>
      </c>
      <c r="J2490" s="33">
        <v>43611</v>
      </c>
      <c r="K2490" s="33" t="str" cm="1">
        <f t="array" aca="1" ref="K2490" ca="1">_xlfn.IFS(L2490&lt;3,"Junior",L2490&lt;=7,"Mid-Level",L2490&gt;7,"Senior")</f>
        <v>Mid-Level</v>
      </c>
      <c r="L2490" s="45">
        <f ca="1">INT(YEARFRAC(Table1[[#This Row],[Joining Date]],TODAY(),1))</f>
        <v>7</v>
      </c>
      <c r="M2490" s="25" t="str">
        <f t="shared" ca="1" si="38"/>
        <v>Yes</v>
      </c>
      <c r="N2490" s="25">
        <f>YEAR(Table1[[#This Row],[Joining Date]])</f>
        <v>2019</v>
      </c>
      <c r="O2490" s="45">
        <f>MONTH(Table1[[#This Row],[Joining Date]])</f>
        <v>5</v>
      </c>
      <c r="P2490" s="25">
        <f ca="1">NETWORKDAYS(Table1[[#This Row],[Joining Date]],TODAY())</f>
        <v>1851</v>
      </c>
      <c r="Q2490" s="25" t="str">
        <f>LEFT(Table1[[#This Row],[Department]],5)&amp;"-"&amp;RIGHT(Table1[[#This Row],[Employee ID]],3)</f>
        <v>HR-040</v>
      </c>
      <c r="R2490" s="25" t="str">
        <f>LEFT(Table1[[#This Row],[Department]],3)</f>
        <v>HR</v>
      </c>
      <c r="S2490" s="36">
        <f>_xlfn.XLOOKUP(Table1[[#This Row],[City]],Table2[City],Table2[Bonus %])</f>
        <v>6</v>
      </c>
      <c r="U2490" s="48" t="str">
        <v xml:space="preserve">Vikram </v>
      </c>
      <c r="V2490" s="48" t="str">
        <v>Singh</v>
      </c>
    </row>
    <row r="2491" spans="1:22" x14ac:dyDescent="0.35">
      <c r="A2491" s="9" t="s">
        <v>1859</v>
      </c>
      <c r="B2491" s="41" t="str">
        <f>LEFT(Table1[[#This Row],[Employee Name]],FIND(" ",Table1[[#This Row],[Employee Name]]))</f>
        <v xml:space="preserve">Pooja </v>
      </c>
      <c r="C2491" s="41" t="str">
        <f>RIGHT(Table1[[#This Row],[Employee Name]],LEN(Table1[[#This Row],[Employee Name]])-FIND(" ",Table1[[#This Row],[Employee Name]]))</f>
        <v>Das</v>
      </c>
      <c r="D2491" s="23">
        <f>Table1[[#This Row],[Basic Salary]]+Table1[[#This Row],[Bonus]]</f>
        <v>90697</v>
      </c>
      <c r="E2491" s="10">
        <v>100</v>
      </c>
      <c r="F2491" s="46">
        <v>64</v>
      </c>
      <c r="G2491" s="10" t="str" cm="1">
        <f t="array" ref="G2491">_xlfn.IFS(Table1[[#This Row],[Performance Score]]&gt;=80,"Excellent",Table1[[#This Row],[Performance Score]]&gt;=60,"Good",Table1[[#This Row],[Performance Score]]&gt;=40,"Need Improvement")</f>
        <v>Good</v>
      </c>
      <c r="H2491" s="30">
        <f>Table1[[#This Row],[Bonus]]/Table1[[#This Row],[Basic Salary]]</f>
        <v>0.19115599800372987</v>
      </c>
      <c r="I2491" s="10">
        <f ca="1">DATEDIF(Table1[[#This Row],[Date of Birth]],TODAY(),"y")</f>
        <v>44</v>
      </c>
      <c r="J2491" s="34">
        <v>45582</v>
      </c>
      <c r="K2491" s="33" t="str" cm="1">
        <f t="array" aca="1" ref="K2491" ca="1">_xlfn.IFS(L2491&lt;3,"Junior",L2491&lt;=7,"Mid-Level",L2491&gt;7,"Senior")</f>
        <v>Junior</v>
      </c>
      <c r="L2491" s="46">
        <f ca="1">INT(YEARFRAC(Table1[[#This Row],[Joining Date]],TODAY(),1))</f>
        <v>1</v>
      </c>
      <c r="M2491" s="25" t="str">
        <f t="shared" ca="1" si="38"/>
        <v>No</v>
      </c>
      <c r="N2491" s="26">
        <f>YEAR(Table1[[#This Row],[Joining Date]])</f>
        <v>2024</v>
      </c>
      <c r="O2491" s="46">
        <f>MONTH(Table1[[#This Row],[Joining Date]])</f>
        <v>10</v>
      </c>
      <c r="P2491" s="26">
        <f ca="1">NETWORKDAYS(Table1[[#This Row],[Joining Date]],TODAY())</f>
        <v>443</v>
      </c>
      <c r="Q2491" s="26" t="str">
        <f>LEFT(Table1[[#This Row],[Department]],5)&amp;"-"&amp;RIGHT(Table1[[#This Row],[Employee ID]],3)</f>
        <v>HR-803</v>
      </c>
      <c r="R2491" s="26" t="str">
        <f>LEFT(Table1[[#This Row],[Department]],3)</f>
        <v>HR</v>
      </c>
      <c r="S2491" s="37">
        <f>_xlfn.XLOOKUP(Table1[[#This Row],[City]],Table2[City],Table2[Bonus %])</f>
        <v>7</v>
      </c>
      <c r="U2491" s="48" t="str">
        <v xml:space="preserve">Pooja </v>
      </c>
      <c r="V2491" s="48" t="str">
        <v>Das</v>
      </c>
    </row>
    <row r="2492" spans="1:22" x14ac:dyDescent="0.35">
      <c r="A2492" s="7" t="s">
        <v>1490</v>
      </c>
      <c r="B2492" s="40" t="str">
        <f>LEFT(Table1[[#This Row],[Employee Name]],FIND(" ",Table1[[#This Row],[Employee Name]]))</f>
        <v xml:space="preserve">Sneha </v>
      </c>
      <c r="C2492" s="40" t="str">
        <f>RIGHT(Table1[[#This Row],[Employee Name]],LEN(Table1[[#This Row],[Employee Name]])-FIND(" ",Table1[[#This Row],[Employee Name]]))</f>
        <v>Iyer</v>
      </c>
      <c r="D2492" s="22">
        <f>Table1[[#This Row],[Basic Salary]]+Table1[[#This Row],[Bonus]]</f>
        <v>90669</v>
      </c>
      <c r="E2492" s="8">
        <v>73</v>
      </c>
      <c r="F2492" s="45">
        <v>45</v>
      </c>
      <c r="G2492" s="8" t="str" cm="1">
        <f t="array" ref="G2492">_xlfn.IFS(Table1[[#This Row],[Performance Score]]&gt;=80,"Excellent",Table1[[#This Row],[Performance Score]]&gt;=60,"Good",Table1[[#This Row],[Performance Score]]&gt;=40,"Need Improvement")</f>
        <v>Need Improvement</v>
      </c>
      <c r="H2492" s="29">
        <f>Table1[[#This Row],[Bonus]]/Table1[[#This Row],[Basic Salary]]</f>
        <v>0.14176877258818049</v>
      </c>
      <c r="I2492" s="8">
        <f ca="1">DATEDIF(Table1[[#This Row],[Date of Birth]],TODAY(),"y")</f>
        <v>32</v>
      </c>
      <c r="J2492" s="33">
        <v>43472</v>
      </c>
      <c r="K2492" s="33" t="str" cm="1">
        <f t="array" aca="1" ref="K2492" ca="1">_xlfn.IFS(L2492&lt;3,"Junior",L2492&lt;=7,"Mid-Level",L2492&gt;7,"Senior")</f>
        <v>Mid-Level</v>
      </c>
      <c r="L2492" s="45">
        <f ca="1">INT(YEARFRAC(Table1[[#This Row],[Joining Date]],TODAY(),1))</f>
        <v>7</v>
      </c>
      <c r="M2492" s="25" t="str">
        <f t="shared" ca="1" si="38"/>
        <v>Yes</v>
      </c>
      <c r="N2492" s="25">
        <f>YEAR(Table1[[#This Row],[Joining Date]])</f>
        <v>2019</v>
      </c>
      <c r="O2492" s="45">
        <f>MONTH(Table1[[#This Row],[Joining Date]])</f>
        <v>1</v>
      </c>
      <c r="P2492" s="25">
        <f ca="1">NETWORKDAYS(Table1[[#This Row],[Joining Date]],TODAY())</f>
        <v>1951</v>
      </c>
      <c r="Q2492" s="25" t="str">
        <f>LEFT(Table1[[#This Row],[Department]],5)&amp;"-"&amp;RIGHT(Table1[[#This Row],[Employee ID]],3)</f>
        <v>Marke-434</v>
      </c>
      <c r="R2492" s="25" t="str">
        <f>LEFT(Table1[[#This Row],[Department]],3)</f>
        <v>Mar</v>
      </c>
      <c r="S2492" s="36">
        <f>_xlfn.XLOOKUP(Table1[[#This Row],[City]],Table2[City],Table2[Bonus %])</f>
        <v>5</v>
      </c>
      <c r="U2492" s="48" t="str">
        <v xml:space="preserve">Sneha </v>
      </c>
      <c r="V2492" s="48" t="str">
        <v>Iyer</v>
      </c>
    </row>
    <row r="2493" spans="1:22" x14ac:dyDescent="0.35">
      <c r="A2493" s="9" t="s">
        <v>2106</v>
      </c>
      <c r="B2493" s="41" t="str">
        <f>LEFT(Table1[[#This Row],[Employee Name]],FIND(" ",Table1[[#This Row],[Employee Name]]))</f>
        <v xml:space="preserve">Arjun </v>
      </c>
      <c r="C2493" s="41" t="str">
        <f>RIGHT(Table1[[#This Row],[Employee Name]],LEN(Table1[[#This Row],[Employee Name]])-FIND(" ",Table1[[#This Row],[Employee Name]]))</f>
        <v>Mehta</v>
      </c>
      <c r="D2493" s="23">
        <f>Table1[[#This Row],[Basic Salary]]+Table1[[#This Row],[Bonus]]</f>
        <v>90636</v>
      </c>
      <c r="E2493" s="10">
        <v>76</v>
      </c>
      <c r="F2493" s="46">
        <v>86</v>
      </c>
      <c r="G2493" s="10" t="str" cm="1">
        <f t="array" ref="G2493">_xlfn.IFS(Table1[[#This Row],[Performance Score]]&gt;=80,"Excellent",Table1[[#This Row],[Performance Score]]&gt;=60,"Good",Table1[[#This Row],[Performance Score]]&gt;=40,"Need Improvement")</f>
        <v>Excellent</v>
      </c>
      <c r="H2493" s="30">
        <f>Table1[[#This Row],[Bonus]]/Table1[[#This Row],[Basic Salary]]</f>
        <v>8.045346716416131E-2</v>
      </c>
      <c r="I2493" s="10">
        <f ca="1">DATEDIF(Table1[[#This Row],[Date of Birth]],TODAY(),"y")</f>
        <v>43</v>
      </c>
      <c r="J2493" s="34">
        <v>44411</v>
      </c>
      <c r="K2493" s="33" t="str" cm="1">
        <f t="array" aca="1" ref="K2493" ca="1">_xlfn.IFS(L2493&lt;3,"Junior",L2493&lt;=7,"Mid-Level",L2493&gt;7,"Senior")</f>
        <v>Mid-Level</v>
      </c>
      <c r="L2493" s="46">
        <f ca="1">INT(YEARFRAC(Table1[[#This Row],[Joining Date]],TODAY(),1))</f>
        <v>4</v>
      </c>
      <c r="M2493" s="25" t="str">
        <f t="shared" ca="1" si="38"/>
        <v>No</v>
      </c>
      <c r="N2493" s="26">
        <f>YEAR(Table1[[#This Row],[Joining Date]])</f>
        <v>2021</v>
      </c>
      <c r="O2493" s="46">
        <f>MONTH(Table1[[#This Row],[Joining Date]])</f>
        <v>8</v>
      </c>
      <c r="P2493" s="26">
        <f ca="1">NETWORKDAYS(Table1[[#This Row],[Joining Date]],TODAY())</f>
        <v>1280</v>
      </c>
      <c r="Q2493" s="26" t="str">
        <f>LEFT(Table1[[#This Row],[Department]],5)&amp;"-"&amp;RIGHT(Table1[[#This Row],[Employee ID]],3)</f>
        <v>Sales-050</v>
      </c>
      <c r="R2493" s="26" t="str">
        <f>LEFT(Table1[[#This Row],[Department]],3)</f>
        <v>Sal</v>
      </c>
      <c r="S2493" s="37">
        <f>_xlfn.XLOOKUP(Table1[[#This Row],[City]],Table2[City],Table2[Bonus %])</f>
        <v>6</v>
      </c>
      <c r="U2493" s="48" t="str">
        <v xml:space="preserve">Arjun </v>
      </c>
      <c r="V2493" s="48" t="str">
        <v>Mehta</v>
      </c>
    </row>
    <row r="2494" spans="1:22" x14ac:dyDescent="0.35">
      <c r="A2494" s="7" t="s">
        <v>3235</v>
      </c>
      <c r="B2494" s="40" t="str">
        <f>LEFT(Table1[[#This Row],[Employee Name]],FIND(" ",Table1[[#This Row],[Employee Name]]))</f>
        <v xml:space="preserve">Gayathri </v>
      </c>
      <c r="C2494" s="40" t="str">
        <f>RIGHT(Table1[[#This Row],[Employee Name]],LEN(Table1[[#This Row],[Employee Name]])-FIND(" ",Table1[[#This Row],[Employee Name]]))</f>
        <v>Iyer</v>
      </c>
      <c r="D2494" s="22">
        <f>Table1[[#This Row],[Basic Salary]]+Table1[[#This Row],[Bonus]]</f>
        <v>90632</v>
      </c>
      <c r="E2494" s="8">
        <v>94</v>
      </c>
      <c r="F2494" s="45">
        <v>55</v>
      </c>
      <c r="G2494" s="8" t="str" cm="1">
        <f t="array" ref="G2494">_xlfn.IFS(Table1[[#This Row],[Performance Score]]&gt;=80,"Excellent",Table1[[#This Row],[Performance Score]]&gt;=60,"Good",Table1[[#This Row],[Performance Score]]&gt;=40,"Need Improvement")</f>
        <v>Need Improvement</v>
      </c>
      <c r="H2494" s="29">
        <f>Table1[[#This Row],[Bonus]]/Table1[[#This Row],[Basic Salary]]</f>
        <v>0.10419103313840156</v>
      </c>
      <c r="I2494" s="8">
        <f ca="1">DATEDIF(Table1[[#This Row],[Date of Birth]],TODAY(),"y")</f>
        <v>24</v>
      </c>
      <c r="J2494" s="33">
        <v>44728</v>
      </c>
      <c r="K2494" s="33" t="str" cm="1">
        <f t="array" aca="1" ref="K2494" ca="1">_xlfn.IFS(L2494&lt;3,"Junior",L2494&lt;=7,"Mid-Level",L2494&gt;7,"Senior")</f>
        <v>Mid-Level</v>
      </c>
      <c r="L2494" s="45">
        <f ca="1">INT(YEARFRAC(Table1[[#This Row],[Joining Date]],TODAY(),1))</f>
        <v>4</v>
      </c>
      <c r="M2494" s="25" t="str">
        <f t="shared" ca="1" si="38"/>
        <v>No</v>
      </c>
      <c r="N2494" s="25">
        <f>YEAR(Table1[[#This Row],[Joining Date]])</f>
        <v>2022</v>
      </c>
      <c r="O2494" s="45">
        <f>MONTH(Table1[[#This Row],[Joining Date]])</f>
        <v>6</v>
      </c>
      <c r="P2494" s="25">
        <f ca="1">NETWORKDAYS(Table1[[#This Row],[Joining Date]],TODAY())</f>
        <v>1053</v>
      </c>
      <c r="Q2494" s="25" t="str">
        <f>LEFT(Table1[[#This Row],[Department]],5)&amp;"-"&amp;RIGHT(Table1[[#This Row],[Employee ID]],3)</f>
        <v>IT-179</v>
      </c>
      <c r="R2494" s="25" t="str">
        <f>LEFT(Table1[[#This Row],[Department]],3)</f>
        <v>IT</v>
      </c>
      <c r="S2494" s="36">
        <f>_xlfn.XLOOKUP(Table1[[#This Row],[City]],Table2[City],Table2[Bonus %])</f>
        <v>5</v>
      </c>
      <c r="U2494" s="48" t="str">
        <v xml:space="preserve">Gayathri </v>
      </c>
      <c r="V2494" s="48" t="str">
        <v>Iyer</v>
      </c>
    </row>
    <row r="2495" spans="1:22" x14ac:dyDescent="0.35">
      <c r="A2495" s="9" t="s">
        <v>748</v>
      </c>
      <c r="B2495" s="41" t="str">
        <f>LEFT(Table1[[#This Row],[Employee Name]],FIND(" ",Table1[[#This Row],[Employee Name]]))</f>
        <v xml:space="preserve">Ananya </v>
      </c>
      <c r="C2495" s="41" t="str">
        <f>RIGHT(Table1[[#This Row],[Employee Name]],LEN(Table1[[#This Row],[Employee Name]])-FIND(" ",Table1[[#This Row],[Employee Name]]))</f>
        <v>Rao</v>
      </c>
      <c r="D2495" s="23">
        <f>Table1[[#This Row],[Basic Salary]]+Table1[[#This Row],[Bonus]]</f>
        <v>90631</v>
      </c>
      <c r="E2495" s="10">
        <v>84</v>
      </c>
      <c r="F2495" s="46">
        <v>97</v>
      </c>
      <c r="G2495" s="10" t="str" cm="1">
        <f t="array" ref="G2495">_xlfn.IFS(Table1[[#This Row],[Performance Score]]&gt;=80,"Excellent",Table1[[#This Row],[Performance Score]]&gt;=60,"Good",Table1[[#This Row],[Performance Score]]&gt;=40,"Need Improvement")</f>
        <v>Excellent</v>
      </c>
      <c r="H2495" s="30">
        <f>Table1[[#This Row],[Bonus]]/Table1[[#This Row],[Basic Salary]]</f>
        <v>0.14608176633493089</v>
      </c>
      <c r="I2495" s="10">
        <f ca="1">DATEDIF(Table1[[#This Row],[Date of Birth]],TODAY(),"y")</f>
        <v>35</v>
      </c>
      <c r="J2495" s="34">
        <v>42406</v>
      </c>
      <c r="K2495" s="33" t="str" cm="1">
        <f t="array" aca="1" ref="K2495" ca="1">_xlfn.IFS(L2495&lt;3,"Junior",L2495&lt;=7,"Mid-Level",L2495&gt;7,"Senior")</f>
        <v>Senior</v>
      </c>
      <c r="L2495" s="46">
        <f ca="1">INT(YEARFRAC(Table1[[#This Row],[Joining Date]],TODAY(),1))</f>
        <v>10</v>
      </c>
      <c r="M2495" s="25" t="str">
        <f t="shared" ca="1" si="38"/>
        <v>Yes</v>
      </c>
      <c r="N2495" s="26">
        <f>YEAR(Table1[[#This Row],[Joining Date]])</f>
        <v>2016</v>
      </c>
      <c r="O2495" s="46">
        <f>MONTH(Table1[[#This Row],[Joining Date]])</f>
        <v>2</v>
      </c>
      <c r="P2495" s="26">
        <f ca="1">NETWORKDAYS(Table1[[#This Row],[Joining Date]],TODAY())</f>
        <v>2711</v>
      </c>
      <c r="Q2495" s="26" t="str">
        <f>LEFT(Table1[[#This Row],[Department]],5)&amp;"-"&amp;RIGHT(Table1[[#This Row],[Employee ID]],3)</f>
        <v>Sales-692</v>
      </c>
      <c r="R2495" s="26" t="str">
        <f>LEFT(Table1[[#This Row],[Department]],3)</f>
        <v>Sal</v>
      </c>
      <c r="S2495" s="37">
        <f>_xlfn.XLOOKUP(Table1[[#This Row],[City]],Table2[City],Table2[Bonus %])</f>
        <v>7</v>
      </c>
      <c r="U2495" s="48" t="str">
        <v xml:space="preserve">Ananya </v>
      </c>
      <c r="V2495" s="48" t="str">
        <v>Rao</v>
      </c>
    </row>
    <row r="2496" spans="1:22" x14ac:dyDescent="0.35">
      <c r="A2496" s="7" t="s">
        <v>4639</v>
      </c>
      <c r="B2496" s="40" t="str">
        <f>LEFT(Table1[[#This Row],[Employee Name]],FIND(" ",Table1[[#This Row],[Employee Name]]))</f>
        <v xml:space="preserve">Sneha </v>
      </c>
      <c r="C2496" s="40" t="str">
        <f>RIGHT(Table1[[#This Row],[Employee Name]],LEN(Table1[[#This Row],[Employee Name]])-FIND(" ",Table1[[#This Row],[Employee Name]]))</f>
        <v>Iyer</v>
      </c>
      <c r="D2496" s="22">
        <f>Table1[[#This Row],[Basic Salary]]+Table1[[#This Row],[Bonus]]</f>
        <v>90616</v>
      </c>
      <c r="E2496" s="8">
        <v>65</v>
      </c>
      <c r="F2496" s="45">
        <v>41</v>
      </c>
      <c r="G2496" s="8" t="str" cm="1">
        <f t="array" ref="G2496">_xlfn.IFS(Table1[[#This Row],[Performance Score]]&gt;=80,"Excellent",Table1[[#This Row],[Performance Score]]&gt;=60,"Good",Table1[[#This Row],[Performance Score]]&gt;=40,"Need Improvement")</f>
        <v>Need Improvement</v>
      </c>
      <c r="H2496" s="29">
        <f>Table1[[#This Row],[Bonus]]/Table1[[#This Row],[Basic Salary]]</f>
        <v>0.36023297006814975</v>
      </c>
      <c r="I2496" s="8">
        <f ca="1">DATEDIF(Table1[[#This Row],[Date of Birth]],TODAY(),"y")</f>
        <v>42</v>
      </c>
      <c r="J2496" s="33">
        <v>43070</v>
      </c>
      <c r="K2496" s="33" t="str" cm="1">
        <f t="array" aca="1" ref="K2496" ca="1">_xlfn.IFS(L2496&lt;3,"Junior",L2496&lt;=7,"Mid-Level",L2496&gt;7,"Senior")</f>
        <v>Senior</v>
      </c>
      <c r="L2496" s="45">
        <f ca="1">INT(YEARFRAC(Table1[[#This Row],[Joining Date]],TODAY(),1))</f>
        <v>8</v>
      </c>
      <c r="M2496" s="25" t="str">
        <f t="shared" ca="1" si="38"/>
        <v>Yes</v>
      </c>
      <c r="N2496" s="25">
        <f>YEAR(Table1[[#This Row],[Joining Date]])</f>
        <v>2017</v>
      </c>
      <c r="O2496" s="45">
        <f>MONTH(Table1[[#This Row],[Joining Date]])</f>
        <v>12</v>
      </c>
      <c r="P2496" s="25">
        <f ca="1">NETWORKDAYS(Table1[[#This Row],[Joining Date]],TODAY())</f>
        <v>2237</v>
      </c>
      <c r="Q2496" s="25" t="str">
        <f>LEFT(Table1[[#This Row],[Department]],5)&amp;"-"&amp;RIGHT(Table1[[#This Row],[Employee ID]],3)</f>
        <v>IT-583</v>
      </c>
      <c r="R2496" s="25" t="str">
        <f>LEFT(Table1[[#This Row],[Department]],3)</f>
        <v>IT</v>
      </c>
      <c r="S2496" s="36">
        <f>_xlfn.XLOOKUP(Table1[[#This Row],[City]],Table2[City],Table2[Bonus %])</f>
        <v>6</v>
      </c>
      <c r="U2496" s="48" t="str">
        <v xml:space="preserve">Sneha </v>
      </c>
      <c r="V2496" s="48" t="str">
        <v>Iyer</v>
      </c>
    </row>
    <row r="2497" spans="1:22" x14ac:dyDescent="0.35">
      <c r="A2497" s="9" t="s">
        <v>1495</v>
      </c>
      <c r="B2497" s="41" t="str">
        <f>LEFT(Table1[[#This Row],[Employee Name]],FIND(" ",Table1[[#This Row],[Employee Name]]))</f>
        <v xml:space="preserve">Krishna </v>
      </c>
      <c r="C2497" s="41" t="str">
        <f>RIGHT(Table1[[#This Row],[Employee Name]],LEN(Table1[[#This Row],[Employee Name]])-FIND(" ",Table1[[#This Row],[Employee Name]]))</f>
        <v>Chaitanya</v>
      </c>
      <c r="D2497" s="23">
        <f>Table1[[#This Row],[Basic Salary]]+Table1[[#This Row],[Bonus]]</f>
        <v>90599</v>
      </c>
      <c r="E2497" s="10">
        <v>71</v>
      </c>
      <c r="F2497" s="46">
        <v>99</v>
      </c>
      <c r="G2497" s="10" t="str" cm="1">
        <f t="array" ref="G2497">_xlfn.IFS(Table1[[#This Row],[Performance Score]]&gt;=80,"Excellent",Table1[[#This Row],[Performance Score]]&gt;=60,"Good",Table1[[#This Row],[Performance Score]]&gt;=40,"Need Improvement")</f>
        <v>Excellent</v>
      </c>
      <c r="H2497" s="30">
        <f>Table1[[#This Row],[Bonus]]/Table1[[#This Row],[Basic Salary]]</f>
        <v>0.1331957473420888</v>
      </c>
      <c r="I2497" s="10">
        <f ca="1">DATEDIF(Table1[[#This Row],[Date of Birth]],TODAY(),"y")</f>
        <v>39</v>
      </c>
      <c r="J2497" s="34">
        <v>43704</v>
      </c>
      <c r="K2497" s="33" t="str" cm="1">
        <f t="array" aca="1" ref="K2497" ca="1">_xlfn.IFS(L2497&lt;3,"Junior",L2497&lt;=7,"Mid-Level",L2497&gt;7,"Senior")</f>
        <v>Mid-Level</v>
      </c>
      <c r="L2497" s="46">
        <f ca="1">INT(YEARFRAC(Table1[[#This Row],[Joining Date]],TODAY(),1))</f>
        <v>6</v>
      </c>
      <c r="M2497" s="25" t="str">
        <f t="shared" ca="1" si="38"/>
        <v>Yes</v>
      </c>
      <c r="N2497" s="26">
        <f>YEAR(Table1[[#This Row],[Joining Date]])</f>
        <v>2019</v>
      </c>
      <c r="O2497" s="46">
        <f>MONTH(Table1[[#This Row],[Joining Date]])</f>
        <v>8</v>
      </c>
      <c r="P2497" s="26">
        <f ca="1">NETWORKDAYS(Table1[[#This Row],[Joining Date]],TODAY())</f>
        <v>1785</v>
      </c>
      <c r="Q2497" s="26" t="str">
        <f>LEFT(Table1[[#This Row],[Department]],5)&amp;"-"&amp;RIGHT(Table1[[#This Row],[Employee ID]],3)</f>
        <v>Sales-439</v>
      </c>
      <c r="R2497" s="26" t="str">
        <f>LEFT(Table1[[#This Row],[Department]],3)</f>
        <v>Sal</v>
      </c>
      <c r="S2497" s="37">
        <f>_xlfn.XLOOKUP(Table1[[#This Row],[City]],Table2[City],Table2[Bonus %])</f>
        <v>4</v>
      </c>
      <c r="U2497" s="48" t="str">
        <v xml:space="preserve">Krishna </v>
      </c>
      <c r="V2497" s="48" t="str">
        <v>Chaitanya</v>
      </c>
    </row>
    <row r="2498" spans="1:22" x14ac:dyDescent="0.35">
      <c r="A2498" s="7" t="s">
        <v>4295</v>
      </c>
      <c r="B2498" s="40" t="str">
        <f>LEFT(Table1[[#This Row],[Employee Name]],FIND(" ",Table1[[#This Row],[Employee Name]]))</f>
        <v xml:space="preserve">Sneha </v>
      </c>
      <c r="C2498" s="40" t="str">
        <f>RIGHT(Table1[[#This Row],[Employee Name]],LEN(Table1[[#This Row],[Employee Name]])-FIND(" ",Table1[[#This Row],[Employee Name]]))</f>
        <v>Iyer</v>
      </c>
      <c r="D2498" s="22">
        <f>Table1[[#This Row],[Basic Salary]]+Table1[[#This Row],[Bonus]]</f>
        <v>90593</v>
      </c>
      <c r="E2498" s="8">
        <v>71</v>
      </c>
      <c r="F2498" s="45">
        <v>48</v>
      </c>
      <c r="G2498" s="8" t="str" cm="1">
        <f t="array" ref="G2498">_xlfn.IFS(Table1[[#This Row],[Performance Score]]&gt;=80,"Excellent",Table1[[#This Row],[Performance Score]]&gt;=60,"Good",Table1[[#This Row],[Performance Score]]&gt;=40,"Need Improvement")</f>
        <v>Need Improvement</v>
      </c>
      <c r="H2498" s="29">
        <f>Table1[[#This Row],[Bonus]]/Table1[[#This Row],[Basic Salary]]</f>
        <v>0.14043833478102144</v>
      </c>
      <c r="I2498" s="8">
        <f ca="1">DATEDIF(Table1[[#This Row],[Date of Birth]],TODAY(),"y")</f>
        <v>31</v>
      </c>
      <c r="J2498" s="33">
        <v>44409</v>
      </c>
      <c r="K2498" s="33" t="str" cm="1">
        <f t="array" aca="1" ref="K2498" ca="1">_xlfn.IFS(L2498&lt;3,"Junior",L2498&lt;=7,"Mid-Level",L2498&gt;7,"Senior")</f>
        <v>Mid-Level</v>
      </c>
      <c r="L2498" s="45">
        <f ca="1">INT(YEARFRAC(Table1[[#This Row],[Joining Date]],TODAY(),1))</f>
        <v>4</v>
      </c>
      <c r="M2498" s="25" t="str">
        <f t="shared" ref="M2498:M2561" ca="1" si="39">IF(L2498&gt;5,"Yes","No")</f>
        <v>No</v>
      </c>
      <c r="N2498" s="25">
        <f>YEAR(Table1[[#This Row],[Joining Date]])</f>
        <v>2021</v>
      </c>
      <c r="O2498" s="45">
        <f>MONTH(Table1[[#This Row],[Joining Date]])</f>
        <v>8</v>
      </c>
      <c r="P2498" s="25">
        <f ca="1">NETWORKDAYS(Table1[[#This Row],[Joining Date]],TODAY())</f>
        <v>1281</v>
      </c>
      <c r="Q2498" s="25" t="str">
        <f>LEFT(Table1[[#This Row],[Department]],5)&amp;"-"&amp;RIGHT(Table1[[#This Row],[Employee ID]],3)</f>
        <v>Finan-239</v>
      </c>
      <c r="R2498" s="25" t="str">
        <f>LEFT(Table1[[#This Row],[Department]],3)</f>
        <v>Fin</v>
      </c>
      <c r="S2498" s="36">
        <f>_xlfn.XLOOKUP(Table1[[#This Row],[City]],Table2[City],Table2[Bonus %])</f>
        <v>6</v>
      </c>
      <c r="U2498" s="48" t="str">
        <v xml:space="preserve">Sneha </v>
      </c>
      <c r="V2498" s="48" t="str">
        <v>Iyer</v>
      </c>
    </row>
    <row r="2499" spans="1:22" x14ac:dyDescent="0.35">
      <c r="A2499" s="9" t="s">
        <v>2719</v>
      </c>
      <c r="B2499" s="41" t="str">
        <f>LEFT(Table1[[#This Row],[Employee Name]],FIND(" ",Table1[[#This Row],[Employee Name]]))</f>
        <v xml:space="preserve">Ananya </v>
      </c>
      <c r="C2499" s="41" t="str">
        <f>RIGHT(Table1[[#This Row],[Employee Name]],LEN(Table1[[#This Row],[Employee Name]])-FIND(" ",Table1[[#This Row],[Employee Name]]))</f>
        <v>Rao</v>
      </c>
      <c r="D2499" s="23">
        <f>Table1[[#This Row],[Basic Salary]]+Table1[[#This Row],[Bonus]]</f>
        <v>90590</v>
      </c>
      <c r="E2499" s="10">
        <v>77</v>
      </c>
      <c r="F2499" s="46">
        <v>79</v>
      </c>
      <c r="G2499" s="10" t="str" cm="1">
        <f t="array" ref="G2499">_xlfn.IFS(Table1[[#This Row],[Performance Score]]&gt;=80,"Excellent",Table1[[#This Row],[Performance Score]]&gt;=60,"Good",Table1[[#This Row],[Performance Score]]&gt;=40,"Need Improvement")</f>
        <v>Good</v>
      </c>
      <c r="H2499" s="30">
        <f>Table1[[#This Row],[Bonus]]/Table1[[#This Row],[Basic Salary]]</f>
        <v>0.32186423860386387</v>
      </c>
      <c r="I2499" s="10">
        <f ca="1">DATEDIF(Table1[[#This Row],[Date of Birth]],TODAY(),"y")</f>
        <v>40</v>
      </c>
      <c r="J2499" s="34">
        <v>44464</v>
      </c>
      <c r="K2499" s="33" t="str" cm="1">
        <f t="array" aca="1" ref="K2499" ca="1">_xlfn.IFS(L2499&lt;3,"Junior",L2499&lt;=7,"Mid-Level",L2499&gt;7,"Senior")</f>
        <v>Mid-Level</v>
      </c>
      <c r="L2499" s="46">
        <f ca="1">INT(YEARFRAC(Table1[[#This Row],[Joining Date]],TODAY(),1))</f>
        <v>4</v>
      </c>
      <c r="M2499" s="25" t="str">
        <f t="shared" ca="1" si="39"/>
        <v>No</v>
      </c>
      <c r="N2499" s="26">
        <f>YEAR(Table1[[#This Row],[Joining Date]])</f>
        <v>2021</v>
      </c>
      <c r="O2499" s="46">
        <f>MONTH(Table1[[#This Row],[Joining Date]])</f>
        <v>9</v>
      </c>
      <c r="P2499" s="26">
        <f ca="1">NETWORKDAYS(Table1[[#This Row],[Joining Date]],TODAY())</f>
        <v>1241</v>
      </c>
      <c r="Q2499" s="26" t="str">
        <f>LEFT(Table1[[#This Row],[Department]],5)&amp;"-"&amp;RIGHT(Table1[[#This Row],[Employee ID]],3)</f>
        <v>Sales-663</v>
      </c>
      <c r="R2499" s="26" t="str">
        <f>LEFT(Table1[[#This Row],[Department]],3)</f>
        <v>Sal</v>
      </c>
      <c r="S2499" s="37">
        <f>_xlfn.XLOOKUP(Table1[[#This Row],[City]],Table2[City],Table2[Bonus %])</f>
        <v>5</v>
      </c>
      <c r="U2499" s="48" t="str">
        <v xml:space="preserve">Ananya </v>
      </c>
      <c r="V2499" s="48" t="str">
        <v>Rao</v>
      </c>
    </row>
    <row r="2500" spans="1:22" x14ac:dyDescent="0.35">
      <c r="A2500" s="7" t="s">
        <v>4320</v>
      </c>
      <c r="B2500" s="40" t="str">
        <f>LEFT(Table1[[#This Row],[Employee Name]],FIND(" ",Table1[[#This Row],[Employee Name]]))</f>
        <v xml:space="preserve">Rahul </v>
      </c>
      <c r="C2500" s="40" t="str">
        <f>RIGHT(Table1[[#This Row],[Employee Name]],LEN(Table1[[#This Row],[Employee Name]])-FIND(" ",Table1[[#This Row],[Employee Name]]))</f>
        <v>Verma</v>
      </c>
      <c r="D2500" s="22">
        <f>Table1[[#This Row],[Basic Salary]]+Table1[[#This Row],[Bonus]]</f>
        <v>90576</v>
      </c>
      <c r="E2500" s="8">
        <v>86</v>
      </c>
      <c r="F2500" s="45">
        <v>93</v>
      </c>
      <c r="G2500" s="8" t="str" cm="1">
        <f t="array" ref="G2500">_xlfn.IFS(Table1[[#This Row],[Performance Score]]&gt;=80,"Excellent",Table1[[#This Row],[Performance Score]]&gt;=60,"Good",Table1[[#This Row],[Performance Score]]&gt;=40,"Need Improvement")</f>
        <v>Excellent</v>
      </c>
      <c r="H2500" s="29">
        <f>Table1[[#This Row],[Bonus]]/Table1[[#This Row],[Basic Salary]]</f>
        <v>0.27315406997174707</v>
      </c>
      <c r="I2500" s="8">
        <f ca="1">DATEDIF(Table1[[#This Row],[Date of Birth]],TODAY(),"y")</f>
        <v>28</v>
      </c>
      <c r="J2500" s="33">
        <v>42352</v>
      </c>
      <c r="K2500" s="33" t="str" cm="1">
        <f t="array" aca="1" ref="K2500" ca="1">_xlfn.IFS(L2500&lt;3,"Junior",L2500&lt;=7,"Mid-Level",L2500&gt;7,"Senior")</f>
        <v>Senior</v>
      </c>
      <c r="L2500" s="45">
        <f ca="1">INT(YEARFRAC(Table1[[#This Row],[Joining Date]],TODAY(),1))</f>
        <v>10</v>
      </c>
      <c r="M2500" s="25" t="str">
        <f t="shared" ca="1" si="39"/>
        <v>Yes</v>
      </c>
      <c r="N2500" s="25">
        <f>YEAR(Table1[[#This Row],[Joining Date]])</f>
        <v>2015</v>
      </c>
      <c r="O2500" s="45">
        <f>MONTH(Table1[[#This Row],[Joining Date]])</f>
        <v>12</v>
      </c>
      <c r="P2500" s="25">
        <f ca="1">NETWORKDAYS(Table1[[#This Row],[Joining Date]],TODAY())</f>
        <v>2751</v>
      </c>
      <c r="Q2500" s="25" t="str">
        <f>LEFT(Table1[[#This Row],[Department]],5)&amp;"-"&amp;RIGHT(Table1[[#This Row],[Employee ID]],3)</f>
        <v>IT-264</v>
      </c>
      <c r="R2500" s="25" t="str">
        <f>LEFT(Table1[[#This Row],[Department]],3)</f>
        <v>IT</v>
      </c>
      <c r="S2500" s="36">
        <f>_xlfn.XLOOKUP(Table1[[#This Row],[City]],Table2[City],Table2[Bonus %])</f>
        <v>6</v>
      </c>
      <c r="U2500" s="48" t="str">
        <v xml:space="preserve">Rahul </v>
      </c>
      <c r="V2500" s="48" t="str">
        <v>Verma</v>
      </c>
    </row>
    <row r="2501" spans="1:22" x14ac:dyDescent="0.35">
      <c r="A2501" s="9" t="s">
        <v>1237</v>
      </c>
      <c r="B2501" s="41" t="str">
        <f>LEFT(Table1[[#This Row],[Employee Name]],FIND(" ",Table1[[#This Row],[Employee Name]]))</f>
        <v xml:space="preserve">Ravi </v>
      </c>
      <c r="C2501" s="41" t="str">
        <f>RIGHT(Table1[[#This Row],[Employee Name]],LEN(Table1[[#This Row],[Employee Name]])-FIND(" ",Table1[[#This Row],[Employee Name]]))</f>
        <v>Teja</v>
      </c>
      <c r="D2501" s="23">
        <f>Table1[[#This Row],[Basic Salary]]+Table1[[#This Row],[Bonus]]</f>
        <v>90573</v>
      </c>
      <c r="E2501" s="10">
        <v>82</v>
      </c>
      <c r="F2501" s="46">
        <v>59</v>
      </c>
      <c r="G2501" s="10" t="str" cm="1">
        <f t="array" ref="G2501">_xlfn.IFS(Table1[[#This Row],[Performance Score]]&gt;=80,"Excellent",Table1[[#This Row],[Performance Score]]&gt;=60,"Good",Table1[[#This Row],[Performance Score]]&gt;=40,"Need Improvement")</f>
        <v>Need Improvement</v>
      </c>
      <c r="H2501" s="30">
        <f>Table1[[#This Row],[Bonus]]/Table1[[#This Row],[Basic Salary]]</f>
        <v>6.3950005286095221E-2</v>
      </c>
      <c r="I2501" s="10">
        <f ca="1">DATEDIF(Table1[[#This Row],[Date of Birth]],TODAY(),"y")</f>
        <v>30</v>
      </c>
      <c r="J2501" s="34">
        <v>43043</v>
      </c>
      <c r="K2501" s="33" t="str" cm="1">
        <f t="array" aca="1" ref="K2501" ca="1">_xlfn.IFS(L2501&lt;3,"Junior",L2501&lt;=7,"Mid-Level",L2501&gt;7,"Senior")</f>
        <v>Senior</v>
      </c>
      <c r="L2501" s="46">
        <f ca="1">INT(YEARFRAC(Table1[[#This Row],[Joining Date]],TODAY(),1))</f>
        <v>8</v>
      </c>
      <c r="M2501" s="25" t="str">
        <f t="shared" ca="1" si="39"/>
        <v>Yes</v>
      </c>
      <c r="N2501" s="26">
        <f>YEAR(Table1[[#This Row],[Joining Date]])</f>
        <v>2017</v>
      </c>
      <c r="O2501" s="46">
        <f>MONTH(Table1[[#This Row],[Joining Date]])</f>
        <v>11</v>
      </c>
      <c r="P2501" s="26">
        <f ca="1">NETWORKDAYS(Table1[[#This Row],[Joining Date]],TODAY())</f>
        <v>2256</v>
      </c>
      <c r="Q2501" s="26" t="str">
        <f>LEFT(Table1[[#This Row],[Department]],5)&amp;"-"&amp;RIGHT(Table1[[#This Row],[Employee ID]],3)</f>
        <v>Marke-181</v>
      </c>
      <c r="R2501" s="26" t="str">
        <f>LEFT(Table1[[#This Row],[Department]],3)</f>
        <v>Mar</v>
      </c>
      <c r="S2501" s="37">
        <f>_xlfn.XLOOKUP(Table1[[#This Row],[City]],Table2[City],Table2[Bonus %])</f>
        <v>6</v>
      </c>
      <c r="U2501" s="48" t="str">
        <v xml:space="preserve">Ravi </v>
      </c>
      <c r="V2501" s="48" t="str">
        <v>Teja</v>
      </c>
    </row>
    <row r="2502" spans="1:22" x14ac:dyDescent="0.35">
      <c r="A2502" s="7" t="s">
        <v>3544</v>
      </c>
      <c r="B2502" s="40" t="str">
        <f>LEFT(Table1[[#This Row],[Employee Name]],FIND(" ",Table1[[#This Row],[Employee Name]]))</f>
        <v xml:space="preserve">Ajay </v>
      </c>
      <c r="C2502" s="40" t="str">
        <f>RIGHT(Table1[[#This Row],[Employee Name]],LEN(Table1[[#This Row],[Employee Name]])-FIND(" ",Table1[[#This Row],[Employee Name]]))</f>
        <v>Singh</v>
      </c>
      <c r="D2502" s="22">
        <f>Table1[[#This Row],[Basic Salary]]+Table1[[#This Row],[Bonus]]</f>
        <v>90540</v>
      </c>
      <c r="E2502" s="8">
        <v>80</v>
      </c>
      <c r="F2502" s="45">
        <v>85</v>
      </c>
      <c r="G2502" s="8" t="str" cm="1">
        <f t="array" ref="G2502">_xlfn.IFS(Table1[[#This Row],[Performance Score]]&gt;=80,"Excellent",Table1[[#This Row],[Performance Score]]&gt;=60,"Good",Table1[[#This Row],[Performance Score]]&gt;=40,"Need Improvement")</f>
        <v>Excellent</v>
      </c>
      <c r="H2502" s="29">
        <f>Table1[[#This Row],[Bonus]]/Table1[[#This Row],[Basic Salary]]</f>
        <v>0.26892028254288597</v>
      </c>
      <c r="I2502" s="8">
        <f ca="1">DATEDIF(Table1[[#This Row],[Date of Birth]],TODAY(),"y")</f>
        <v>36</v>
      </c>
      <c r="J2502" s="33">
        <v>43547</v>
      </c>
      <c r="K2502" s="33" t="str" cm="1">
        <f t="array" aca="1" ref="K2502" ca="1">_xlfn.IFS(L2502&lt;3,"Junior",L2502&lt;=7,"Mid-Level",L2502&gt;7,"Senior")</f>
        <v>Mid-Level</v>
      </c>
      <c r="L2502" s="45">
        <f ca="1">INT(YEARFRAC(Table1[[#This Row],[Joining Date]],TODAY(),1))</f>
        <v>7</v>
      </c>
      <c r="M2502" s="25" t="str">
        <f t="shared" ca="1" si="39"/>
        <v>Yes</v>
      </c>
      <c r="N2502" s="25">
        <f>YEAR(Table1[[#This Row],[Joining Date]])</f>
        <v>2019</v>
      </c>
      <c r="O2502" s="45">
        <f>MONTH(Table1[[#This Row],[Joining Date]])</f>
        <v>3</v>
      </c>
      <c r="P2502" s="25">
        <f ca="1">NETWORKDAYS(Table1[[#This Row],[Joining Date]],TODAY())</f>
        <v>1896</v>
      </c>
      <c r="Q2502" s="25" t="str">
        <f>LEFT(Table1[[#This Row],[Department]],5)&amp;"-"&amp;RIGHT(Table1[[#This Row],[Employee ID]],3)</f>
        <v>Opera-488</v>
      </c>
      <c r="R2502" s="25" t="str">
        <f>LEFT(Table1[[#This Row],[Department]],3)</f>
        <v>Ope</v>
      </c>
      <c r="S2502" s="36">
        <f>_xlfn.XLOOKUP(Table1[[#This Row],[City]],Table2[City],Table2[Bonus %])</f>
        <v>5</v>
      </c>
      <c r="U2502" s="48" t="str">
        <v xml:space="preserve">Ajay </v>
      </c>
      <c r="V2502" s="48" t="str">
        <v>Singh</v>
      </c>
    </row>
    <row r="2503" spans="1:22" x14ac:dyDescent="0.35">
      <c r="A2503" s="9" t="s">
        <v>4056</v>
      </c>
      <c r="B2503" s="41" t="str">
        <f>LEFT(Table1[[#This Row],[Employee Name]],FIND(" ",Table1[[#This Row],[Employee Name]]))</f>
        <v xml:space="preserve">Ravi </v>
      </c>
      <c r="C2503" s="41" t="str">
        <f>RIGHT(Table1[[#This Row],[Employee Name]],LEN(Table1[[#This Row],[Employee Name]])-FIND(" ",Table1[[#This Row],[Employee Name]]))</f>
        <v>Teja</v>
      </c>
      <c r="D2503" s="23">
        <f>Table1[[#This Row],[Basic Salary]]+Table1[[#This Row],[Bonus]]</f>
        <v>90521</v>
      </c>
      <c r="E2503" s="10">
        <v>100</v>
      </c>
      <c r="F2503" s="46">
        <v>61</v>
      </c>
      <c r="G2503" s="10" t="str" cm="1">
        <f t="array" ref="G2503">_xlfn.IFS(Table1[[#This Row],[Performance Score]]&gt;=80,"Excellent",Table1[[#This Row],[Performance Score]]&gt;=60,"Good",Table1[[#This Row],[Performance Score]]&gt;=40,"Need Improvement")</f>
        <v>Good</v>
      </c>
      <c r="H2503" s="30">
        <f>Table1[[#This Row],[Bonus]]/Table1[[#This Row],[Basic Salary]]</f>
        <v>0.43080011380520344</v>
      </c>
      <c r="I2503" s="10">
        <f ca="1">DATEDIF(Table1[[#This Row],[Date of Birth]],TODAY(),"y")</f>
        <v>17</v>
      </c>
      <c r="J2503" s="34">
        <v>45179</v>
      </c>
      <c r="K2503" s="33" t="str" cm="1">
        <f t="array" aca="1" ref="K2503" ca="1">_xlfn.IFS(L2503&lt;3,"Junior",L2503&lt;=7,"Mid-Level",L2503&gt;7,"Senior")</f>
        <v>Junior</v>
      </c>
      <c r="L2503" s="46">
        <f ca="1">INT(YEARFRAC(Table1[[#This Row],[Joining Date]],TODAY(),1))</f>
        <v>2</v>
      </c>
      <c r="M2503" s="25" t="str">
        <f t="shared" ca="1" si="39"/>
        <v>No</v>
      </c>
      <c r="N2503" s="26">
        <f>YEAR(Table1[[#This Row],[Joining Date]])</f>
        <v>2023</v>
      </c>
      <c r="O2503" s="46">
        <f>MONTH(Table1[[#This Row],[Joining Date]])</f>
        <v>9</v>
      </c>
      <c r="P2503" s="26">
        <f ca="1">NETWORKDAYS(Table1[[#This Row],[Joining Date]],TODAY())</f>
        <v>731</v>
      </c>
      <c r="Q2503" s="26" t="str">
        <f>LEFT(Table1[[#This Row],[Department]],5)&amp;"-"&amp;RIGHT(Table1[[#This Row],[Employee ID]],3)</f>
        <v>HR-000</v>
      </c>
      <c r="R2503" s="26" t="str">
        <f>LEFT(Table1[[#This Row],[Department]],3)</f>
        <v>HR</v>
      </c>
      <c r="S2503" s="37">
        <f>_xlfn.XLOOKUP(Table1[[#This Row],[City]],Table2[City],Table2[Bonus %])</f>
        <v>4</v>
      </c>
      <c r="U2503" s="48" t="str">
        <v xml:space="preserve">Ravi </v>
      </c>
      <c r="V2503" s="48" t="str">
        <v>Teja</v>
      </c>
    </row>
    <row r="2504" spans="1:22" x14ac:dyDescent="0.35">
      <c r="A2504" s="7" t="s">
        <v>2973</v>
      </c>
      <c r="B2504" s="40" t="str">
        <f>LEFT(Table1[[#This Row],[Employee Name]],FIND(" ",Table1[[#This Row],[Employee Name]]))</f>
        <v xml:space="preserve">Meera </v>
      </c>
      <c r="C2504" s="40" t="str">
        <f>RIGHT(Table1[[#This Row],[Employee Name]],LEN(Table1[[#This Row],[Employee Name]])-FIND(" ",Table1[[#This Row],[Employee Name]]))</f>
        <v>Joshi</v>
      </c>
      <c r="D2504" s="22">
        <f>Table1[[#This Row],[Basic Salary]]+Table1[[#This Row],[Bonus]]</f>
        <v>90485</v>
      </c>
      <c r="E2504" s="8">
        <v>67</v>
      </c>
      <c r="F2504" s="45">
        <v>93</v>
      </c>
      <c r="G2504" s="8" t="str" cm="1">
        <f t="array" ref="G2504">_xlfn.IFS(Table1[[#This Row],[Performance Score]]&gt;=80,"Excellent",Table1[[#This Row],[Performance Score]]&gt;=60,"Good",Table1[[#This Row],[Performance Score]]&gt;=40,"Need Improvement")</f>
        <v>Excellent</v>
      </c>
      <c r="H2504" s="29">
        <f>Table1[[#This Row],[Bonus]]/Table1[[#This Row],[Basic Salary]]</f>
        <v>9.2088588497978394E-2</v>
      </c>
      <c r="I2504" s="8">
        <f ca="1">DATEDIF(Table1[[#This Row],[Date of Birth]],TODAY(),"y")</f>
        <v>22</v>
      </c>
      <c r="J2504" s="33">
        <v>44193</v>
      </c>
      <c r="K2504" s="33" t="str" cm="1">
        <f t="array" aca="1" ref="K2504" ca="1">_xlfn.IFS(L2504&lt;3,"Junior",L2504&lt;=7,"Mid-Level",L2504&gt;7,"Senior")</f>
        <v>Mid-Level</v>
      </c>
      <c r="L2504" s="45">
        <f ca="1">INT(YEARFRAC(Table1[[#This Row],[Joining Date]],TODAY(),1))</f>
        <v>5</v>
      </c>
      <c r="M2504" s="25" t="str">
        <f t="shared" ca="1" si="39"/>
        <v>No</v>
      </c>
      <c r="N2504" s="25">
        <f>YEAR(Table1[[#This Row],[Joining Date]])</f>
        <v>2020</v>
      </c>
      <c r="O2504" s="45">
        <f>MONTH(Table1[[#This Row],[Joining Date]])</f>
        <v>12</v>
      </c>
      <c r="P2504" s="25">
        <f ca="1">NETWORKDAYS(Table1[[#This Row],[Joining Date]],TODAY())</f>
        <v>1436</v>
      </c>
      <c r="Q2504" s="25" t="str">
        <f>LEFT(Table1[[#This Row],[Department]],5)&amp;"-"&amp;RIGHT(Table1[[#This Row],[Employee ID]],3)</f>
        <v>Sales-917</v>
      </c>
      <c r="R2504" s="25" t="str">
        <f>LEFT(Table1[[#This Row],[Department]],3)</f>
        <v>Sal</v>
      </c>
      <c r="S2504" s="36">
        <f>_xlfn.XLOOKUP(Table1[[#This Row],[City]],Table2[City],Table2[Bonus %])</f>
        <v>6</v>
      </c>
      <c r="U2504" s="48" t="str">
        <v xml:space="preserve">Meera </v>
      </c>
      <c r="V2504" s="48" t="str">
        <v>Joshi</v>
      </c>
    </row>
    <row r="2505" spans="1:22" x14ac:dyDescent="0.35">
      <c r="A2505" s="9" t="s">
        <v>1189</v>
      </c>
      <c r="B2505" s="41" t="str">
        <f>LEFT(Table1[[#This Row],[Employee Name]],FIND(" ",Table1[[#This Row],[Employee Name]]))</f>
        <v xml:space="preserve">Nisha </v>
      </c>
      <c r="C2505" s="41" t="str">
        <f>RIGHT(Table1[[#This Row],[Employee Name]],LEN(Table1[[#This Row],[Employee Name]])-FIND(" ",Table1[[#This Row],[Employee Name]]))</f>
        <v>Kapoor</v>
      </c>
      <c r="D2505" s="23">
        <f>Table1[[#This Row],[Basic Salary]]+Table1[[#This Row],[Bonus]]</f>
        <v>90465</v>
      </c>
      <c r="E2505" s="10">
        <v>100</v>
      </c>
      <c r="F2505" s="46">
        <v>64</v>
      </c>
      <c r="G2505" s="10" t="str" cm="1">
        <f t="array" ref="G2505">_xlfn.IFS(Table1[[#This Row],[Performance Score]]&gt;=80,"Excellent",Table1[[#This Row],[Performance Score]]&gt;=60,"Good",Table1[[#This Row],[Performance Score]]&gt;=40,"Need Improvement")</f>
        <v>Good</v>
      </c>
      <c r="H2505" s="30">
        <f>Table1[[#This Row],[Bonus]]/Table1[[#This Row],[Basic Salary]]</f>
        <v>0.11351131789815738</v>
      </c>
      <c r="I2505" s="10">
        <f ca="1">DATEDIF(Table1[[#This Row],[Date of Birth]],TODAY(),"y")</f>
        <v>20</v>
      </c>
      <c r="J2505" s="34">
        <v>45287</v>
      </c>
      <c r="K2505" s="33" t="str" cm="1">
        <f t="array" aca="1" ref="K2505" ca="1">_xlfn.IFS(L2505&lt;3,"Junior",L2505&lt;=7,"Mid-Level",L2505&gt;7,"Senior")</f>
        <v>Junior</v>
      </c>
      <c r="L2505" s="46">
        <f ca="1">INT(YEARFRAC(Table1[[#This Row],[Joining Date]],TODAY(),1))</f>
        <v>2</v>
      </c>
      <c r="M2505" s="25" t="str">
        <f t="shared" ca="1" si="39"/>
        <v>No</v>
      </c>
      <c r="N2505" s="26">
        <f>YEAR(Table1[[#This Row],[Joining Date]])</f>
        <v>2023</v>
      </c>
      <c r="O2505" s="46">
        <f>MONTH(Table1[[#This Row],[Joining Date]])</f>
        <v>12</v>
      </c>
      <c r="P2505" s="26">
        <f ca="1">NETWORKDAYS(Table1[[#This Row],[Joining Date]],TODAY())</f>
        <v>654</v>
      </c>
      <c r="Q2505" s="26" t="str">
        <f>LEFT(Table1[[#This Row],[Department]],5)&amp;"-"&amp;RIGHT(Table1[[#This Row],[Employee ID]],3)</f>
        <v>Suppo-133</v>
      </c>
      <c r="R2505" s="26" t="str">
        <f>LEFT(Table1[[#This Row],[Department]],3)</f>
        <v>Sup</v>
      </c>
      <c r="S2505" s="37">
        <f>_xlfn.XLOOKUP(Table1[[#This Row],[City]],Table2[City],Table2[Bonus %])</f>
        <v>6</v>
      </c>
      <c r="U2505" s="48" t="str">
        <v xml:space="preserve">Nisha </v>
      </c>
      <c r="V2505" s="48" t="str">
        <v>Kapoor</v>
      </c>
    </row>
    <row r="2506" spans="1:22" x14ac:dyDescent="0.35">
      <c r="A2506" s="7" t="s">
        <v>3125</v>
      </c>
      <c r="B2506" s="40" t="str">
        <f>LEFT(Table1[[#This Row],[Employee Name]],FIND(" ",Table1[[#This Row],[Employee Name]]))</f>
        <v xml:space="preserve">Nisha </v>
      </c>
      <c r="C2506" s="40" t="str">
        <f>RIGHT(Table1[[#This Row],[Employee Name]],LEN(Table1[[#This Row],[Employee Name]])-FIND(" ",Table1[[#This Row],[Employee Name]]))</f>
        <v>Kapoor</v>
      </c>
      <c r="D2506" s="22">
        <f>Table1[[#This Row],[Basic Salary]]+Table1[[#This Row],[Bonus]]</f>
        <v>90397</v>
      </c>
      <c r="E2506" s="8">
        <v>89</v>
      </c>
      <c r="F2506" s="45">
        <v>86</v>
      </c>
      <c r="G2506" s="8" t="str" cm="1">
        <f t="array" ref="G2506">_xlfn.IFS(Table1[[#This Row],[Performance Score]]&gt;=80,"Excellent",Table1[[#This Row],[Performance Score]]&gt;=60,"Good",Table1[[#This Row],[Performance Score]]&gt;=40,"Need Improvement")</f>
        <v>Excellent</v>
      </c>
      <c r="H2506" s="29">
        <f>Table1[[#This Row],[Bonus]]/Table1[[#This Row],[Basic Salary]]</f>
        <v>0.46304238755725313</v>
      </c>
      <c r="I2506" s="8">
        <f ca="1">DATEDIF(Table1[[#This Row],[Date of Birth]],TODAY(),"y")</f>
        <v>46</v>
      </c>
      <c r="J2506" s="33">
        <v>44744</v>
      </c>
      <c r="K2506" s="33" t="str" cm="1">
        <f t="array" aca="1" ref="K2506" ca="1">_xlfn.IFS(L2506&lt;3,"Junior",L2506&lt;=7,"Mid-Level",L2506&gt;7,"Senior")</f>
        <v>Mid-Level</v>
      </c>
      <c r="L2506" s="45">
        <f ca="1">INT(YEARFRAC(Table1[[#This Row],[Joining Date]],TODAY(),1))</f>
        <v>3</v>
      </c>
      <c r="M2506" s="25" t="str">
        <f t="shared" ca="1" si="39"/>
        <v>No</v>
      </c>
      <c r="N2506" s="25">
        <f>YEAR(Table1[[#This Row],[Joining Date]])</f>
        <v>2022</v>
      </c>
      <c r="O2506" s="45">
        <f>MONTH(Table1[[#This Row],[Joining Date]])</f>
        <v>7</v>
      </c>
      <c r="P2506" s="25">
        <f ca="1">NETWORKDAYS(Table1[[#This Row],[Joining Date]],TODAY())</f>
        <v>1041</v>
      </c>
      <c r="Q2506" s="25" t="str">
        <f>LEFT(Table1[[#This Row],[Department]],5)&amp;"-"&amp;RIGHT(Table1[[#This Row],[Employee ID]],3)</f>
        <v>Opera-069</v>
      </c>
      <c r="R2506" s="25" t="str">
        <f>LEFT(Table1[[#This Row],[Department]],3)</f>
        <v>Ope</v>
      </c>
      <c r="S2506" s="36">
        <f>_xlfn.XLOOKUP(Table1[[#This Row],[City]],Table2[City],Table2[Bonus %])</f>
        <v>4</v>
      </c>
      <c r="U2506" s="48" t="str">
        <v xml:space="preserve">Nisha </v>
      </c>
      <c r="V2506" s="48" t="str">
        <v>Kapoor</v>
      </c>
    </row>
    <row r="2507" spans="1:22" x14ac:dyDescent="0.35">
      <c r="A2507" s="9" t="s">
        <v>2598</v>
      </c>
      <c r="B2507" s="41" t="str">
        <f>LEFT(Table1[[#This Row],[Employee Name]],FIND(" ",Table1[[#This Row],[Employee Name]]))</f>
        <v xml:space="preserve">Aditya </v>
      </c>
      <c r="C2507" s="41" t="str">
        <f>RIGHT(Table1[[#This Row],[Employee Name]],LEN(Table1[[#This Row],[Employee Name]])-FIND(" ",Table1[[#This Row],[Employee Name]]))</f>
        <v>Kapoor</v>
      </c>
      <c r="D2507" s="23">
        <f>Table1[[#This Row],[Basic Salary]]+Table1[[#This Row],[Bonus]]</f>
        <v>90386</v>
      </c>
      <c r="E2507" s="10">
        <v>69</v>
      </c>
      <c r="F2507" s="46">
        <v>59</v>
      </c>
      <c r="G2507" s="10" t="str" cm="1">
        <f t="array" ref="G2507">_xlfn.IFS(Table1[[#This Row],[Performance Score]]&gt;=80,"Excellent",Table1[[#This Row],[Performance Score]]&gt;=60,"Good",Table1[[#This Row],[Performance Score]]&gt;=40,"Need Improvement")</f>
        <v>Need Improvement</v>
      </c>
      <c r="H2507" s="30">
        <f>Table1[[#This Row],[Bonus]]/Table1[[#This Row],[Basic Salary]]</f>
        <v>0.41899932492896053</v>
      </c>
      <c r="I2507" s="10">
        <f ca="1">DATEDIF(Table1[[#This Row],[Date of Birth]],TODAY(),"y")</f>
        <v>46</v>
      </c>
      <c r="J2507" s="34">
        <v>42736</v>
      </c>
      <c r="K2507" s="33" t="str" cm="1">
        <f t="array" aca="1" ref="K2507" ca="1">_xlfn.IFS(L2507&lt;3,"Junior",L2507&lt;=7,"Mid-Level",L2507&gt;7,"Senior")</f>
        <v>Senior</v>
      </c>
      <c r="L2507" s="46">
        <f ca="1">INT(YEARFRAC(Table1[[#This Row],[Joining Date]],TODAY(),1))</f>
        <v>9</v>
      </c>
      <c r="M2507" s="25" t="str">
        <f t="shared" ca="1" si="39"/>
        <v>Yes</v>
      </c>
      <c r="N2507" s="26">
        <f>YEAR(Table1[[#This Row],[Joining Date]])</f>
        <v>2017</v>
      </c>
      <c r="O2507" s="46">
        <f>MONTH(Table1[[#This Row],[Joining Date]])</f>
        <v>1</v>
      </c>
      <c r="P2507" s="26">
        <f ca="1">NETWORKDAYS(Table1[[#This Row],[Joining Date]],TODAY())</f>
        <v>2476</v>
      </c>
      <c r="Q2507" s="26" t="str">
        <f>LEFT(Table1[[#This Row],[Department]],5)&amp;"-"&amp;RIGHT(Table1[[#This Row],[Employee ID]],3)</f>
        <v>HR-542</v>
      </c>
      <c r="R2507" s="26" t="str">
        <f>LEFT(Table1[[#This Row],[Department]],3)</f>
        <v>HR</v>
      </c>
      <c r="S2507" s="37">
        <f>_xlfn.XLOOKUP(Table1[[#This Row],[City]],Table2[City],Table2[Bonus %])</f>
        <v>7</v>
      </c>
      <c r="U2507" s="48" t="str">
        <v xml:space="preserve">Aditya </v>
      </c>
      <c r="V2507" s="48" t="str">
        <v>Kapoor</v>
      </c>
    </row>
    <row r="2508" spans="1:22" x14ac:dyDescent="0.35">
      <c r="A2508" s="7" t="s">
        <v>2657</v>
      </c>
      <c r="B2508" s="40" t="str">
        <f>LEFT(Table1[[#This Row],[Employee Name]],FIND(" ",Table1[[#This Row],[Employee Name]]))</f>
        <v xml:space="preserve">Neha </v>
      </c>
      <c r="C2508" s="40" t="str">
        <f>RIGHT(Table1[[#This Row],[Employee Name]],LEN(Table1[[#This Row],[Employee Name]])-FIND(" ",Table1[[#This Row],[Employee Name]]))</f>
        <v>Kulkarni</v>
      </c>
      <c r="D2508" s="22">
        <f>Table1[[#This Row],[Basic Salary]]+Table1[[#This Row],[Bonus]]</f>
        <v>90380</v>
      </c>
      <c r="E2508" s="8">
        <v>80</v>
      </c>
      <c r="F2508" s="45">
        <v>56</v>
      </c>
      <c r="G2508" s="8" t="str" cm="1">
        <f t="array" ref="G2508">_xlfn.IFS(Table1[[#This Row],[Performance Score]]&gt;=80,"Excellent",Table1[[#This Row],[Performance Score]]&gt;=60,"Good",Table1[[#This Row],[Performance Score]]&gt;=40,"Need Improvement")</f>
        <v>Need Improvement</v>
      </c>
      <c r="H2508" s="29">
        <f>Table1[[#This Row],[Bonus]]/Table1[[#This Row],[Basic Salary]]</f>
        <v>0.41879375843772565</v>
      </c>
      <c r="I2508" s="8">
        <f ca="1">DATEDIF(Table1[[#This Row],[Date of Birth]],TODAY(),"y")</f>
        <v>24</v>
      </c>
      <c r="J2508" s="33">
        <v>43433</v>
      </c>
      <c r="K2508" s="33" t="str" cm="1">
        <f t="array" aca="1" ref="K2508" ca="1">_xlfn.IFS(L2508&lt;3,"Junior",L2508&lt;=7,"Mid-Level",L2508&gt;7,"Senior")</f>
        <v>Mid-Level</v>
      </c>
      <c r="L2508" s="45">
        <f ca="1">INT(YEARFRAC(Table1[[#This Row],[Joining Date]],TODAY(),1))</f>
        <v>7</v>
      </c>
      <c r="M2508" s="25" t="str">
        <f t="shared" ca="1" si="39"/>
        <v>Yes</v>
      </c>
      <c r="N2508" s="25">
        <f>YEAR(Table1[[#This Row],[Joining Date]])</f>
        <v>2018</v>
      </c>
      <c r="O2508" s="45">
        <f>MONTH(Table1[[#This Row],[Joining Date]])</f>
        <v>11</v>
      </c>
      <c r="P2508" s="25">
        <f ca="1">NETWORKDAYS(Table1[[#This Row],[Joining Date]],TODAY())</f>
        <v>1978</v>
      </c>
      <c r="Q2508" s="25" t="str">
        <f>LEFT(Table1[[#This Row],[Department]],5)&amp;"-"&amp;RIGHT(Table1[[#This Row],[Employee ID]],3)</f>
        <v>Finan-601</v>
      </c>
      <c r="R2508" s="25" t="str">
        <f>LEFT(Table1[[#This Row],[Department]],3)</f>
        <v>Fin</v>
      </c>
      <c r="S2508" s="36">
        <f>_xlfn.XLOOKUP(Table1[[#This Row],[City]],Table2[City],Table2[Bonus %])</f>
        <v>5</v>
      </c>
      <c r="U2508" s="48" t="str">
        <v xml:space="preserve">Neha </v>
      </c>
      <c r="V2508" s="48" t="str">
        <v>Kulkarni</v>
      </c>
    </row>
    <row r="2509" spans="1:22" x14ac:dyDescent="0.35">
      <c r="A2509" s="9" t="s">
        <v>2284</v>
      </c>
      <c r="B2509" s="41" t="str">
        <f>LEFT(Table1[[#This Row],[Employee Name]],FIND(" ",Table1[[#This Row],[Employee Name]]))</f>
        <v xml:space="preserve">Aditya </v>
      </c>
      <c r="C2509" s="41" t="str">
        <f>RIGHT(Table1[[#This Row],[Employee Name]],LEN(Table1[[#This Row],[Employee Name]])-FIND(" ",Table1[[#This Row],[Employee Name]]))</f>
        <v>Kapoor</v>
      </c>
      <c r="D2509" s="23">
        <f>Table1[[#This Row],[Basic Salary]]+Table1[[#This Row],[Bonus]]</f>
        <v>90341</v>
      </c>
      <c r="E2509" s="10">
        <v>87</v>
      </c>
      <c r="F2509" s="46">
        <v>55</v>
      </c>
      <c r="G2509" s="10" t="str" cm="1">
        <f t="array" ref="G2509">_xlfn.IFS(Table1[[#This Row],[Performance Score]]&gt;=80,"Excellent",Table1[[#This Row],[Performance Score]]&gt;=60,"Good",Table1[[#This Row],[Performance Score]]&gt;=40,"Need Improvement")</f>
        <v>Need Improvement</v>
      </c>
      <c r="H2509" s="30">
        <f>Table1[[#This Row],[Bonus]]/Table1[[#This Row],[Basic Salary]]</f>
        <v>0.1623906330416881</v>
      </c>
      <c r="I2509" s="10">
        <f ca="1">DATEDIF(Table1[[#This Row],[Date of Birth]],TODAY(),"y")</f>
        <v>20</v>
      </c>
      <c r="J2509" s="34">
        <v>44876</v>
      </c>
      <c r="K2509" s="33" t="str" cm="1">
        <f t="array" aca="1" ref="K2509" ca="1">_xlfn.IFS(L2509&lt;3,"Junior",L2509&lt;=7,"Mid-Level",L2509&gt;7,"Senior")</f>
        <v>Mid-Level</v>
      </c>
      <c r="L2509" s="46">
        <f ca="1">INT(YEARFRAC(Table1[[#This Row],[Joining Date]],TODAY(),1))</f>
        <v>3</v>
      </c>
      <c r="M2509" s="25" t="str">
        <f t="shared" ca="1" si="39"/>
        <v>No</v>
      </c>
      <c r="N2509" s="26">
        <f>YEAR(Table1[[#This Row],[Joining Date]])</f>
        <v>2022</v>
      </c>
      <c r="O2509" s="46">
        <f>MONTH(Table1[[#This Row],[Joining Date]])</f>
        <v>11</v>
      </c>
      <c r="P2509" s="26">
        <f ca="1">NETWORKDAYS(Table1[[#This Row],[Joining Date]],TODAY())</f>
        <v>947</v>
      </c>
      <c r="Q2509" s="26" t="str">
        <f>LEFT(Table1[[#This Row],[Department]],5)&amp;"-"&amp;RIGHT(Table1[[#This Row],[Employee ID]],3)</f>
        <v>Suppo-228</v>
      </c>
      <c r="R2509" s="26" t="str">
        <f>LEFT(Table1[[#This Row],[Department]],3)</f>
        <v>Sup</v>
      </c>
      <c r="S2509" s="37">
        <f>_xlfn.XLOOKUP(Table1[[#This Row],[City]],Table2[City],Table2[Bonus %])</f>
        <v>8</v>
      </c>
      <c r="U2509" s="48" t="str">
        <v xml:space="preserve">Aditya </v>
      </c>
      <c r="V2509" s="48" t="str">
        <v>Kapoor</v>
      </c>
    </row>
    <row r="2510" spans="1:22" x14ac:dyDescent="0.35">
      <c r="A2510" s="7" t="s">
        <v>824</v>
      </c>
      <c r="B2510" s="40" t="str">
        <f>LEFT(Table1[[#This Row],[Employee Name]],FIND(" ",Table1[[#This Row],[Employee Name]]))</f>
        <v xml:space="preserve">Sneha </v>
      </c>
      <c r="C2510" s="40" t="str">
        <f>RIGHT(Table1[[#This Row],[Employee Name]],LEN(Table1[[#This Row],[Employee Name]])-FIND(" ",Table1[[#This Row],[Employee Name]]))</f>
        <v>Iyer</v>
      </c>
      <c r="D2510" s="22">
        <f>Table1[[#This Row],[Basic Salary]]+Table1[[#This Row],[Bonus]]</f>
        <v>90311</v>
      </c>
      <c r="E2510" s="8">
        <v>92</v>
      </c>
      <c r="F2510" s="45">
        <v>91</v>
      </c>
      <c r="G2510" s="8" t="str" cm="1">
        <f t="array" ref="G2510">_xlfn.IFS(Table1[[#This Row],[Performance Score]]&gt;=80,"Excellent",Table1[[#This Row],[Performance Score]]&gt;=60,"Good",Table1[[#This Row],[Performance Score]]&gt;=40,"Need Improvement")</f>
        <v>Excellent</v>
      </c>
      <c r="H2510" s="29">
        <f>Table1[[#This Row],[Bonus]]/Table1[[#This Row],[Basic Salary]]</f>
        <v>0.30819149706670529</v>
      </c>
      <c r="I2510" s="8">
        <f ca="1">DATEDIF(Table1[[#This Row],[Date of Birth]],TODAY(),"y")</f>
        <v>37</v>
      </c>
      <c r="J2510" s="33">
        <v>44770</v>
      </c>
      <c r="K2510" s="33" t="str" cm="1">
        <f t="array" aca="1" ref="K2510" ca="1">_xlfn.IFS(L2510&lt;3,"Junior",L2510&lt;=7,"Mid-Level",L2510&gt;7,"Senior")</f>
        <v>Mid-Level</v>
      </c>
      <c r="L2510" s="45">
        <f ca="1">INT(YEARFRAC(Table1[[#This Row],[Joining Date]],TODAY(),1))</f>
        <v>3</v>
      </c>
      <c r="M2510" s="25" t="str">
        <f t="shared" ca="1" si="39"/>
        <v>No</v>
      </c>
      <c r="N2510" s="25">
        <f>YEAR(Table1[[#This Row],[Joining Date]])</f>
        <v>2022</v>
      </c>
      <c r="O2510" s="45">
        <f>MONTH(Table1[[#This Row],[Joining Date]])</f>
        <v>7</v>
      </c>
      <c r="P2510" s="25">
        <f ca="1">NETWORKDAYS(Table1[[#This Row],[Joining Date]],TODAY())</f>
        <v>1023</v>
      </c>
      <c r="Q2510" s="25" t="str">
        <f>LEFT(Table1[[#This Row],[Department]],5)&amp;"-"&amp;RIGHT(Table1[[#This Row],[Employee ID]],3)</f>
        <v>HR-768</v>
      </c>
      <c r="R2510" s="25" t="str">
        <f>LEFT(Table1[[#This Row],[Department]],3)</f>
        <v>HR</v>
      </c>
      <c r="S2510" s="36">
        <f>_xlfn.XLOOKUP(Table1[[#This Row],[City]],Table2[City],Table2[Bonus %])</f>
        <v>5</v>
      </c>
      <c r="U2510" s="48" t="str">
        <v xml:space="preserve">Sneha </v>
      </c>
      <c r="V2510" s="48" t="str">
        <v>Iyer</v>
      </c>
    </row>
    <row r="2511" spans="1:22" x14ac:dyDescent="0.35">
      <c r="A2511" s="9" t="s">
        <v>1416</v>
      </c>
      <c r="B2511" s="41" t="str">
        <f>LEFT(Table1[[#This Row],[Employee Name]],FIND(" ",Table1[[#This Row],[Employee Name]]))</f>
        <v xml:space="preserve">Arjun </v>
      </c>
      <c r="C2511" s="41" t="str">
        <f>RIGHT(Table1[[#This Row],[Employee Name]],LEN(Table1[[#This Row],[Employee Name]])-FIND(" ",Table1[[#This Row],[Employee Name]]))</f>
        <v>Mehta</v>
      </c>
      <c r="D2511" s="23">
        <f>Table1[[#This Row],[Basic Salary]]+Table1[[#This Row],[Bonus]]</f>
        <v>90278</v>
      </c>
      <c r="E2511" s="10">
        <v>99</v>
      </c>
      <c r="F2511" s="46">
        <v>55</v>
      </c>
      <c r="G2511" s="10" t="str" cm="1">
        <f t="array" ref="G2511">_xlfn.IFS(Table1[[#This Row],[Performance Score]]&gt;=80,"Excellent",Table1[[#This Row],[Performance Score]]&gt;=60,"Good",Table1[[#This Row],[Performance Score]]&gt;=40,"Need Improvement")</f>
        <v>Need Improvement</v>
      </c>
      <c r="H2511" s="30">
        <f>Table1[[#This Row],[Bonus]]/Table1[[#This Row],[Basic Salary]]</f>
        <v>0.28473032588586877</v>
      </c>
      <c r="I2511" s="10">
        <f ca="1">DATEDIF(Table1[[#This Row],[Date of Birth]],TODAY(),"y")</f>
        <v>34</v>
      </c>
      <c r="J2511" s="34">
        <v>43770</v>
      </c>
      <c r="K2511" s="33" t="str" cm="1">
        <f t="array" aca="1" ref="K2511" ca="1">_xlfn.IFS(L2511&lt;3,"Junior",L2511&lt;=7,"Mid-Level",L2511&gt;7,"Senior")</f>
        <v>Mid-Level</v>
      </c>
      <c r="L2511" s="46">
        <f ca="1">INT(YEARFRAC(Table1[[#This Row],[Joining Date]],TODAY(),1))</f>
        <v>6</v>
      </c>
      <c r="M2511" s="25" t="str">
        <f t="shared" ca="1" si="39"/>
        <v>Yes</v>
      </c>
      <c r="N2511" s="26">
        <f>YEAR(Table1[[#This Row],[Joining Date]])</f>
        <v>2019</v>
      </c>
      <c r="O2511" s="46">
        <f>MONTH(Table1[[#This Row],[Joining Date]])</f>
        <v>11</v>
      </c>
      <c r="P2511" s="26">
        <f ca="1">NETWORKDAYS(Table1[[#This Row],[Joining Date]],TODAY())</f>
        <v>1737</v>
      </c>
      <c r="Q2511" s="26" t="str">
        <f>LEFT(Table1[[#This Row],[Department]],5)&amp;"-"&amp;RIGHT(Table1[[#This Row],[Employee ID]],3)</f>
        <v>Marke-360</v>
      </c>
      <c r="R2511" s="26" t="str">
        <f>LEFT(Table1[[#This Row],[Department]],3)</f>
        <v>Mar</v>
      </c>
      <c r="S2511" s="37">
        <f>_xlfn.XLOOKUP(Table1[[#This Row],[City]],Table2[City],Table2[Bonus %])</f>
        <v>5</v>
      </c>
      <c r="U2511" s="48" t="str">
        <v xml:space="preserve">Arjun </v>
      </c>
      <c r="V2511" s="48" t="str">
        <v>Mehta</v>
      </c>
    </row>
    <row r="2512" spans="1:22" x14ac:dyDescent="0.35">
      <c r="A2512" s="7" t="s">
        <v>1484</v>
      </c>
      <c r="B2512" s="40" t="str">
        <f>LEFT(Table1[[#This Row],[Employee Name]],FIND(" ",Table1[[#This Row],[Employee Name]]))</f>
        <v xml:space="preserve">Arjun </v>
      </c>
      <c r="C2512" s="40" t="str">
        <f>RIGHT(Table1[[#This Row],[Employee Name]],LEN(Table1[[#This Row],[Employee Name]])-FIND(" ",Table1[[#This Row],[Employee Name]]))</f>
        <v>Mehta</v>
      </c>
      <c r="D2512" s="22">
        <f>Table1[[#This Row],[Basic Salary]]+Table1[[#This Row],[Bonus]]</f>
        <v>90254</v>
      </c>
      <c r="E2512" s="8">
        <v>89</v>
      </c>
      <c r="F2512" s="45">
        <v>81</v>
      </c>
      <c r="G2512" s="8" t="str" cm="1">
        <f t="array" ref="G2512">_xlfn.IFS(Table1[[#This Row],[Performance Score]]&gt;=80,"Excellent",Table1[[#This Row],[Performance Score]]&gt;=60,"Good",Table1[[#This Row],[Performance Score]]&gt;=40,"Need Improvement")</f>
        <v>Excellent</v>
      </c>
      <c r="H2512" s="29">
        <f>Table1[[#This Row],[Bonus]]/Table1[[#This Row],[Basic Salary]]</f>
        <v>0.33098363073293025</v>
      </c>
      <c r="I2512" s="8">
        <f ca="1">DATEDIF(Table1[[#This Row],[Date of Birth]],TODAY(),"y")</f>
        <v>16</v>
      </c>
      <c r="J2512" s="33">
        <v>44398</v>
      </c>
      <c r="K2512" s="33" t="str" cm="1">
        <f t="array" aca="1" ref="K2512" ca="1">_xlfn.IFS(L2512&lt;3,"Junior",L2512&lt;=7,"Mid-Level",L2512&gt;7,"Senior")</f>
        <v>Mid-Level</v>
      </c>
      <c r="L2512" s="45">
        <f ca="1">INT(YEARFRAC(Table1[[#This Row],[Joining Date]],TODAY(),1))</f>
        <v>4</v>
      </c>
      <c r="M2512" s="25" t="str">
        <f t="shared" ca="1" si="39"/>
        <v>No</v>
      </c>
      <c r="N2512" s="25">
        <f>YEAR(Table1[[#This Row],[Joining Date]])</f>
        <v>2021</v>
      </c>
      <c r="O2512" s="45">
        <f>MONTH(Table1[[#This Row],[Joining Date]])</f>
        <v>7</v>
      </c>
      <c r="P2512" s="25">
        <f ca="1">NETWORKDAYS(Table1[[#This Row],[Joining Date]],TODAY())</f>
        <v>1289</v>
      </c>
      <c r="Q2512" s="25" t="str">
        <f>LEFT(Table1[[#This Row],[Department]],5)&amp;"-"&amp;RIGHT(Table1[[#This Row],[Employee ID]],3)</f>
        <v>Suppo-428</v>
      </c>
      <c r="R2512" s="25" t="str">
        <f>LEFT(Table1[[#This Row],[Department]],3)</f>
        <v>Sup</v>
      </c>
      <c r="S2512" s="36">
        <f>_xlfn.XLOOKUP(Table1[[#This Row],[City]],Table2[City],Table2[Bonus %])</f>
        <v>6</v>
      </c>
      <c r="U2512" s="48" t="str">
        <v xml:space="preserve">Arjun </v>
      </c>
      <c r="V2512" s="48" t="str">
        <v>Mehta</v>
      </c>
    </row>
    <row r="2513" spans="1:22" x14ac:dyDescent="0.35">
      <c r="A2513" s="9" t="s">
        <v>1404</v>
      </c>
      <c r="B2513" s="41" t="str">
        <f>LEFT(Table1[[#This Row],[Employee Name]],FIND(" ",Table1[[#This Row],[Employee Name]]))</f>
        <v xml:space="preserve">Krishna </v>
      </c>
      <c r="C2513" s="41" t="str">
        <f>RIGHT(Table1[[#This Row],[Employee Name]],LEN(Table1[[#This Row],[Employee Name]])-FIND(" ",Table1[[#This Row],[Employee Name]]))</f>
        <v>Chaitanya</v>
      </c>
      <c r="D2513" s="23">
        <f>Table1[[#This Row],[Basic Salary]]+Table1[[#This Row],[Bonus]]</f>
        <v>90253</v>
      </c>
      <c r="E2513" s="10">
        <v>81</v>
      </c>
      <c r="F2513" s="46">
        <v>72</v>
      </c>
      <c r="G2513" s="10" t="str" cm="1">
        <f t="array" ref="G2513">_xlfn.IFS(Table1[[#This Row],[Performance Score]]&gt;=80,"Excellent",Table1[[#This Row],[Performance Score]]&gt;=60,"Good",Table1[[#This Row],[Performance Score]]&gt;=40,"Need Improvement")</f>
        <v>Good</v>
      </c>
      <c r="H2513" s="30">
        <f>Table1[[#This Row],[Bonus]]/Table1[[#This Row],[Basic Salary]]</f>
        <v>0.22990651658444849</v>
      </c>
      <c r="I2513" s="10">
        <f ca="1">DATEDIF(Table1[[#This Row],[Date of Birth]],TODAY(),"y")</f>
        <v>35</v>
      </c>
      <c r="J2513" s="34">
        <v>42734</v>
      </c>
      <c r="K2513" s="33" t="str" cm="1">
        <f t="array" aca="1" ref="K2513" ca="1">_xlfn.IFS(L2513&lt;3,"Junior",L2513&lt;=7,"Mid-Level",L2513&gt;7,"Senior")</f>
        <v>Senior</v>
      </c>
      <c r="L2513" s="46">
        <f ca="1">INT(YEARFRAC(Table1[[#This Row],[Joining Date]],TODAY(),1))</f>
        <v>9</v>
      </c>
      <c r="M2513" s="25" t="str">
        <f t="shared" ca="1" si="39"/>
        <v>Yes</v>
      </c>
      <c r="N2513" s="26">
        <f>YEAR(Table1[[#This Row],[Joining Date]])</f>
        <v>2016</v>
      </c>
      <c r="O2513" s="46">
        <f>MONTH(Table1[[#This Row],[Joining Date]])</f>
        <v>12</v>
      </c>
      <c r="P2513" s="26">
        <f ca="1">NETWORKDAYS(Table1[[#This Row],[Joining Date]],TODAY())</f>
        <v>2477</v>
      </c>
      <c r="Q2513" s="26" t="str">
        <f>LEFT(Table1[[#This Row],[Department]],5)&amp;"-"&amp;RIGHT(Table1[[#This Row],[Employee ID]],3)</f>
        <v>Finan-348</v>
      </c>
      <c r="R2513" s="26" t="str">
        <f>LEFT(Table1[[#This Row],[Department]],3)</f>
        <v>Fin</v>
      </c>
      <c r="S2513" s="37">
        <f>_xlfn.XLOOKUP(Table1[[#This Row],[City]],Table2[City],Table2[Bonus %])</f>
        <v>5</v>
      </c>
      <c r="U2513" s="48" t="str">
        <v xml:space="preserve">Krishna </v>
      </c>
      <c r="V2513" s="48" t="str">
        <v>Chaitanya</v>
      </c>
    </row>
    <row r="2514" spans="1:22" x14ac:dyDescent="0.35">
      <c r="A2514" s="7" t="s">
        <v>2644</v>
      </c>
      <c r="B2514" s="40" t="str">
        <f>LEFT(Table1[[#This Row],[Employee Name]],FIND(" ",Table1[[#This Row],[Employee Name]]))</f>
        <v xml:space="preserve">Vikram </v>
      </c>
      <c r="C2514" s="40" t="str">
        <f>RIGHT(Table1[[#This Row],[Employee Name]],LEN(Table1[[#This Row],[Employee Name]])-FIND(" ",Table1[[#This Row],[Employee Name]]))</f>
        <v>Singh</v>
      </c>
      <c r="D2514" s="22">
        <f>Table1[[#This Row],[Basic Salary]]+Table1[[#This Row],[Bonus]]</f>
        <v>90238</v>
      </c>
      <c r="E2514" s="8">
        <v>71</v>
      </c>
      <c r="F2514" s="45">
        <v>82</v>
      </c>
      <c r="G2514" s="8" t="str" cm="1">
        <f t="array" ref="G2514">_xlfn.IFS(Table1[[#This Row],[Performance Score]]&gt;=80,"Excellent",Table1[[#This Row],[Performance Score]]&gt;=60,"Good",Table1[[#This Row],[Performance Score]]&gt;=40,"Need Improvement")</f>
        <v>Excellent</v>
      </c>
      <c r="H2514" s="29">
        <f>Table1[[#This Row],[Bonus]]/Table1[[#This Row],[Basic Salary]]</f>
        <v>0.16673993431770578</v>
      </c>
      <c r="I2514" s="8">
        <f ca="1">DATEDIF(Table1[[#This Row],[Date of Birth]],TODAY(),"y")</f>
        <v>39</v>
      </c>
      <c r="J2514" s="33">
        <v>43409</v>
      </c>
      <c r="K2514" s="33" t="str" cm="1">
        <f t="array" aca="1" ref="K2514" ca="1">_xlfn.IFS(L2514&lt;3,"Junior",L2514&lt;=7,"Mid-Level",L2514&gt;7,"Senior")</f>
        <v>Mid-Level</v>
      </c>
      <c r="L2514" s="45">
        <f ca="1">INT(YEARFRAC(Table1[[#This Row],[Joining Date]],TODAY(),1))</f>
        <v>7</v>
      </c>
      <c r="M2514" s="25" t="str">
        <f t="shared" ca="1" si="39"/>
        <v>Yes</v>
      </c>
      <c r="N2514" s="25">
        <f>YEAR(Table1[[#This Row],[Joining Date]])</f>
        <v>2018</v>
      </c>
      <c r="O2514" s="45">
        <f>MONTH(Table1[[#This Row],[Joining Date]])</f>
        <v>11</v>
      </c>
      <c r="P2514" s="25">
        <f ca="1">NETWORKDAYS(Table1[[#This Row],[Joining Date]],TODAY())</f>
        <v>1996</v>
      </c>
      <c r="Q2514" s="25" t="str">
        <f>LEFT(Table1[[#This Row],[Department]],5)&amp;"-"&amp;RIGHT(Table1[[#This Row],[Employee ID]],3)</f>
        <v>Opera-588</v>
      </c>
      <c r="R2514" s="25" t="str">
        <f>LEFT(Table1[[#This Row],[Department]],3)</f>
        <v>Ope</v>
      </c>
      <c r="S2514" s="36">
        <f>_xlfn.XLOOKUP(Table1[[#This Row],[City]],Table2[City],Table2[Bonus %])</f>
        <v>5</v>
      </c>
      <c r="U2514" s="48" t="str">
        <v xml:space="preserve">Vikram </v>
      </c>
      <c r="V2514" s="48" t="str">
        <v>Singh</v>
      </c>
    </row>
    <row r="2515" spans="1:22" x14ac:dyDescent="0.35">
      <c r="A2515" s="9" t="s">
        <v>2774</v>
      </c>
      <c r="B2515" s="41" t="str">
        <f>LEFT(Table1[[#This Row],[Employee Name]],FIND(" ",Table1[[#This Row],[Employee Name]]))</f>
        <v xml:space="preserve">Aditya </v>
      </c>
      <c r="C2515" s="41" t="str">
        <f>RIGHT(Table1[[#This Row],[Employee Name]],LEN(Table1[[#This Row],[Employee Name]])-FIND(" ",Table1[[#This Row],[Employee Name]]))</f>
        <v>Kapoor</v>
      </c>
      <c r="D2515" s="23">
        <f>Table1[[#This Row],[Basic Salary]]+Table1[[#This Row],[Bonus]]</f>
        <v>90211</v>
      </c>
      <c r="E2515" s="10">
        <v>76</v>
      </c>
      <c r="F2515" s="46">
        <v>96</v>
      </c>
      <c r="G2515" s="10" t="str" cm="1">
        <f t="array" ref="G2515">_xlfn.IFS(Table1[[#This Row],[Performance Score]]&gt;=80,"Excellent",Table1[[#This Row],[Performance Score]]&gt;=60,"Good",Table1[[#This Row],[Performance Score]]&gt;=40,"Need Improvement")</f>
        <v>Excellent</v>
      </c>
      <c r="H2515" s="30">
        <f>Table1[[#This Row],[Bonus]]/Table1[[#This Row],[Basic Salary]]</f>
        <v>0.43602355937599491</v>
      </c>
      <c r="I2515" s="10">
        <f ca="1">DATEDIF(Table1[[#This Row],[Date of Birth]],TODAY(),"y")</f>
        <v>34</v>
      </c>
      <c r="J2515" s="34">
        <v>42858</v>
      </c>
      <c r="K2515" s="33" t="str" cm="1">
        <f t="array" aca="1" ref="K2515" ca="1">_xlfn.IFS(L2515&lt;3,"Junior",L2515&lt;=7,"Mid-Level",L2515&gt;7,"Senior")</f>
        <v>Senior</v>
      </c>
      <c r="L2515" s="46">
        <f ca="1">INT(YEARFRAC(Table1[[#This Row],[Joining Date]],TODAY(),1))</f>
        <v>9</v>
      </c>
      <c r="M2515" s="25" t="str">
        <f t="shared" ca="1" si="39"/>
        <v>Yes</v>
      </c>
      <c r="N2515" s="26">
        <f>YEAR(Table1[[#This Row],[Joining Date]])</f>
        <v>2017</v>
      </c>
      <c r="O2515" s="46">
        <f>MONTH(Table1[[#This Row],[Joining Date]])</f>
        <v>5</v>
      </c>
      <c r="P2515" s="26">
        <f ca="1">NETWORKDAYS(Table1[[#This Row],[Joining Date]],TODAY())</f>
        <v>2389</v>
      </c>
      <c r="Q2515" s="26" t="str">
        <f>LEFT(Table1[[#This Row],[Department]],5)&amp;"-"&amp;RIGHT(Table1[[#This Row],[Employee ID]],3)</f>
        <v>Marke-718</v>
      </c>
      <c r="R2515" s="26" t="str">
        <f>LEFT(Table1[[#This Row],[Department]],3)</f>
        <v>Mar</v>
      </c>
      <c r="S2515" s="37">
        <f>_xlfn.XLOOKUP(Table1[[#This Row],[City]],Table2[City],Table2[Bonus %])</f>
        <v>4</v>
      </c>
      <c r="U2515" s="48" t="str">
        <v xml:space="preserve">Aditya </v>
      </c>
      <c r="V2515" s="48" t="str">
        <v>Kapoor</v>
      </c>
    </row>
    <row r="2516" spans="1:22" x14ac:dyDescent="0.35">
      <c r="A2516" s="7" t="s">
        <v>890</v>
      </c>
      <c r="B2516" s="40" t="str">
        <f>LEFT(Table1[[#This Row],[Employee Name]],FIND(" ",Table1[[#This Row],[Employee Name]]))</f>
        <v xml:space="preserve">Tarun </v>
      </c>
      <c r="C2516" s="40" t="str">
        <f>RIGHT(Table1[[#This Row],[Employee Name]],LEN(Table1[[#This Row],[Employee Name]])-FIND(" ",Table1[[#This Row],[Employee Name]]))</f>
        <v>Verma</v>
      </c>
      <c r="D2516" s="22">
        <f>Table1[[#This Row],[Basic Salary]]+Table1[[#This Row],[Bonus]]</f>
        <v>90141</v>
      </c>
      <c r="E2516" s="8">
        <v>87</v>
      </c>
      <c r="F2516" s="45">
        <v>41</v>
      </c>
      <c r="G2516" s="8" t="str" cm="1">
        <f t="array" ref="G2516">_xlfn.IFS(Table1[[#This Row],[Performance Score]]&gt;=80,"Excellent",Table1[[#This Row],[Performance Score]]&gt;=60,"Good",Table1[[#This Row],[Performance Score]]&gt;=40,"Need Improvement")</f>
        <v>Need Improvement</v>
      </c>
      <c r="H2516" s="29">
        <f>Table1[[#This Row],[Bonus]]/Table1[[#This Row],[Basic Salary]]</f>
        <v>0.27948503215000498</v>
      </c>
      <c r="I2516" s="8">
        <f ca="1">DATEDIF(Table1[[#This Row],[Date of Birth]],TODAY(),"y")</f>
        <v>17</v>
      </c>
      <c r="J2516" s="33">
        <v>45850</v>
      </c>
      <c r="K2516" s="33" t="str" cm="1">
        <f t="array" aca="1" ref="K2516" ca="1">_xlfn.IFS(L2516&lt;3,"Junior",L2516&lt;=7,"Mid-Level",L2516&gt;7,"Senior")</f>
        <v>Junior</v>
      </c>
      <c r="L2516" s="45">
        <f ca="1">INT(YEARFRAC(Table1[[#This Row],[Joining Date]],TODAY(),1))</f>
        <v>0</v>
      </c>
      <c r="M2516" s="25" t="str">
        <f t="shared" ca="1" si="39"/>
        <v>No</v>
      </c>
      <c r="N2516" s="25">
        <f>YEAR(Table1[[#This Row],[Joining Date]])</f>
        <v>2025</v>
      </c>
      <c r="O2516" s="45">
        <f>MONTH(Table1[[#This Row],[Joining Date]])</f>
        <v>7</v>
      </c>
      <c r="P2516" s="25">
        <f ca="1">NETWORKDAYS(Table1[[#This Row],[Joining Date]],TODAY())</f>
        <v>251</v>
      </c>
      <c r="Q2516" s="25" t="str">
        <f>LEFT(Table1[[#This Row],[Department]],5)&amp;"-"&amp;RIGHT(Table1[[#This Row],[Employee ID]],3)</f>
        <v>IT-834</v>
      </c>
      <c r="R2516" s="25" t="str">
        <f>LEFT(Table1[[#This Row],[Department]],3)</f>
        <v>IT</v>
      </c>
      <c r="S2516" s="36">
        <f>_xlfn.XLOOKUP(Table1[[#This Row],[City]],Table2[City],Table2[Bonus %])</f>
        <v>7</v>
      </c>
      <c r="U2516" s="48" t="str">
        <v xml:space="preserve">Tarun </v>
      </c>
      <c r="V2516" s="48" t="str">
        <v>Verma</v>
      </c>
    </row>
    <row r="2517" spans="1:22" x14ac:dyDescent="0.35">
      <c r="A2517" s="9" t="s">
        <v>4953</v>
      </c>
      <c r="B2517" s="41" t="str">
        <f>LEFT(Table1[[#This Row],[Employee Name]],FIND(" ",Table1[[#This Row],[Employee Name]]))</f>
        <v xml:space="preserve">Nisha </v>
      </c>
      <c r="C2517" s="41" t="str">
        <f>RIGHT(Table1[[#This Row],[Employee Name]],LEN(Table1[[#This Row],[Employee Name]])-FIND(" ",Table1[[#This Row],[Employee Name]]))</f>
        <v>Kapoor</v>
      </c>
      <c r="D2517" s="23">
        <f>Table1[[#This Row],[Basic Salary]]+Table1[[#This Row],[Bonus]]</f>
        <v>90137</v>
      </c>
      <c r="E2517" s="10">
        <v>74</v>
      </c>
      <c r="F2517" s="46">
        <v>94</v>
      </c>
      <c r="G2517" s="10" t="str" cm="1">
        <f t="array" ref="G2517">_xlfn.IFS(Table1[[#This Row],[Performance Score]]&gt;=80,"Excellent",Table1[[#This Row],[Performance Score]]&gt;=60,"Good",Table1[[#This Row],[Performance Score]]&gt;=40,"Need Improvement")</f>
        <v>Excellent</v>
      </c>
      <c r="H2517" s="30">
        <f>Table1[[#This Row],[Bonus]]/Table1[[#This Row],[Basic Salary]]</f>
        <v>0.21512827080440555</v>
      </c>
      <c r="I2517" s="10">
        <f ca="1">DATEDIF(Table1[[#This Row],[Date of Birth]],TODAY(),"y")</f>
        <v>42</v>
      </c>
      <c r="J2517" s="34">
        <v>45436</v>
      </c>
      <c r="K2517" s="33" t="str" cm="1">
        <f t="array" aca="1" ref="K2517" ca="1">_xlfn.IFS(L2517&lt;3,"Junior",L2517&lt;=7,"Mid-Level",L2517&gt;7,"Senior")</f>
        <v>Junior</v>
      </c>
      <c r="L2517" s="46">
        <f ca="1">INT(YEARFRAC(Table1[[#This Row],[Joining Date]],TODAY(),1))</f>
        <v>2</v>
      </c>
      <c r="M2517" s="25" t="str">
        <f t="shared" ca="1" si="39"/>
        <v>No</v>
      </c>
      <c r="N2517" s="26">
        <f>YEAR(Table1[[#This Row],[Joining Date]])</f>
        <v>2024</v>
      </c>
      <c r="O2517" s="46">
        <f>MONTH(Table1[[#This Row],[Joining Date]])</f>
        <v>5</v>
      </c>
      <c r="P2517" s="26">
        <f ca="1">NETWORKDAYS(Table1[[#This Row],[Joining Date]],TODAY())</f>
        <v>547</v>
      </c>
      <c r="Q2517" s="26" t="str">
        <f>LEFT(Table1[[#This Row],[Department]],5)&amp;"-"&amp;RIGHT(Table1[[#This Row],[Employee ID]],3)</f>
        <v>Suppo-897</v>
      </c>
      <c r="R2517" s="26" t="str">
        <f>LEFT(Table1[[#This Row],[Department]],3)</f>
        <v>Sup</v>
      </c>
      <c r="S2517" s="37">
        <f>_xlfn.XLOOKUP(Table1[[#This Row],[City]],Table2[City],Table2[Bonus %])</f>
        <v>5</v>
      </c>
      <c r="U2517" s="48" t="str">
        <v xml:space="preserve">Nisha </v>
      </c>
      <c r="V2517" s="48" t="str">
        <v>Kapoor</v>
      </c>
    </row>
    <row r="2518" spans="1:22" x14ac:dyDescent="0.35">
      <c r="A2518" s="7" t="s">
        <v>4235</v>
      </c>
      <c r="B2518" s="40" t="str">
        <f>LEFT(Table1[[#This Row],[Employee Name]],FIND(" ",Table1[[#This Row],[Employee Name]]))</f>
        <v xml:space="preserve">Karan </v>
      </c>
      <c r="C2518" s="40" t="str">
        <f>RIGHT(Table1[[#This Row],[Employee Name]],LEN(Table1[[#This Row],[Employee Name]])-FIND(" ",Table1[[#This Row],[Employee Name]]))</f>
        <v>Malhotra</v>
      </c>
      <c r="D2518" s="22">
        <f>Table1[[#This Row],[Basic Salary]]+Table1[[#This Row],[Bonus]]</f>
        <v>90115</v>
      </c>
      <c r="E2518" s="8">
        <v>82</v>
      </c>
      <c r="F2518" s="45">
        <v>77</v>
      </c>
      <c r="G2518" s="8" t="str" cm="1">
        <f t="array" ref="G2518">_xlfn.IFS(Table1[[#This Row],[Performance Score]]&gt;=80,"Excellent",Table1[[#This Row],[Performance Score]]&gt;=60,"Good",Table1[[#This Row],[Performance Score]]&gt;=40,"Need Improvement")</f>
        <v>Good</v>
      </c>
      <c r="H2518" s="29">
        <f>Table1[[#This Row],[Bonus]]/Table1[[#This Row],[Basic Salary]]</f>
        <v>9.3907427863897358E-2</v>
      </c>
      <c r="I2518" s="8">
        <f ca="1">DATEDIF(Table1[[#This Row],[Date of Birth]],TODAY(),"y")</f>
        <v>34</v>
      </c>
      <c r="J2518" s="33">
        <v>42322</v>
      </c>
      <c r="K2518" s="33" t="str" cm="1">
        <f t="array" aca="1" ref="K2518" ca="1">_xlfn.IFS(L2518&lt;3,"Junior",L2518&lt;=7,"Mid-Level",L2518&gt;7,"Senior")</f>
        <v>Senior</v>
      </c>
      <c r="L2518" s="45">
        <f ca="1">INT(YEARFRAC(Table1[[#This Row],[Joining Date]],TODAY(),1))</f>
        <v>10</v>
      </c>
      <c r="M2518" s="25" t="str">
        <f t="shared" ca="1" si="39"/>
        <v>Yes</v>
      </c>
      <c r="N2518" s="25">
        <f>YEAR(Table1[[#This Row],[Joining Date]])</f>
        <v>2015</v>
      </c>
      <c r="O2518" s="45">
        <f>MONTH(Table1[[#This Row],[Joining Date]])</f>
        <v>11</v>
      </c>
      <c r="P2518" s="25">
        <f ca="1">NETWORKDAYS(Table1[[#This Row],[Joining Date]],TODAY())</f>
        <v>2771</v>
      </c>
      <c r="Q2518" s="25" t="str">
        <f>LEFT(Table1[[#This Row],[Department]],5)&amp;"-"&amp;RIGHT(Table1[[#This Row],[Employee ID]],3)</f>
        <v>HR-179</v>
      </c>
      <c r="R2518" s="25" t="str">
        <f>LEFT(Table1[[#This Row],[Department]],3)</f>
        <v>HR</v>
      </c>
      <c r="S2518" s="36">
        <f>_xlfn.XLOOKUP(Table1[[#This Row],[City]],Table2[City],Table2[Bonus %])</f>
        <v>5</v>
      </c>
      <c r="U2518" s="48" t="str">
        <v xml:space="preserve">Karan </v>
      </c>
      <c r="V2518" s="48" t="str">
        <v>Malhotra</v>
      </c>
    </row>
    <row r="2519" spans="1:22" x14ac:dyDescent="0.35">
      <c r="A2519" s="9" t="s">
        <v>4830</v>
      </c>
      <c r="B2519" s="41" t="str">
        <f>LEFT(Table1[[#This Row],[Employee Name]],FIND(" ",Table1[[#This Row],[Employee Name]]))</f>
        <v xml:space="preserve">Kavya </v>
      </c>
      <c r="C2519" s="41" t="str">
        <f>RIGHT(Table1[[#This Row],[Employee Name]],LEN(Table1[[#This Row],[Employee Name]])-FIND(" ",Table1[[#This Row],[Employee Name]]))</f>
        <v>Nair</v>
      </c>
      <c r="D2519" s="23">
        <f>Table1[[#This Row],[Basic Salary]]+Table1[[#This Row],[Bonus]]</f>
        <v>90107</v>
      </c>
      <c r="E2519" s="10">
        <v>89</v>
      </c>
      <c r="F2519" s="46">
        <v>80</v>
      </c>
      <c r="G2519" s="10" t="str" cm="1">
        <f t="array" ref="G2519">_xlfn.IFS(Table1[[#This Row],[Performance Score]]&gt;=80,"Excellent",Table1[[#This Row],[Performance Score]]&gt;=60,"Good",Table1[[#This Row],[Performance Score]]&gt;=40,"Need Improvement")</f>
        <v>Excellent</v>
      </c>
      <c r="H2519" s="30">
        <f>Table1[[#This Row],[Bonus]]/Table1[[#This Row],[Basic Salary]]</f>
        <v>0.44030626108917698</v>
      </c>
      <c r="I2519" s="10">
        <f ca="1">DATEDIF(Table1[[#This Row],[Date of Birth]],TODAY(),"y")</f>
        <v>34</v>
      </c>
      <c r="J2519" s="34">
        <v>44397</v>
      </c>
      <c r="K2519" s="33" t="str" cm="1">
        <f t="array" aca="1" ref="K2519" ca="1">_xlfn.IFS(L2519&lt;3,"Junior",L2519&lt;=7,"Mid-Level",L2519&gt;7,"Senior")</f>
        <v>Mid-Level</v>
      </c>
      <c r="L2519" s="46">
        <f ca="1">INT(YEARFRAC(Table1[[#This Row],[Joining Date]],TODAY(),1))</f>
        <v>4</v>
      </c>
      <c r="M2519" s="25" t="str">
        <f t="shared" ca="1" si="39"/>
        <v>No</v>
      </c>
      <c r="N2519" s="26">
        <f>YEAR(Table1[[#This Row],[Joining Date]])</f>
        <v>2021</v>
      </c>
      <c r="O2519" s="46">
        <f>MONTH(Table1[[#This Row],[Joining Date]])</f>
        <v>7</v>
      </c>
      <c r="P2519" s="26">
        <f ca="1">NETWORKDAYS(Table1[[#This Row],[Joining Date]],TODAY())</f>
        <v>1290</v>
      </c>
      <c r="Q2519" s="26" t="str">
        <f>LEFT(Table1[[#This Row],[Department]],5)&amp;"-"&amp;RIGHT(Table1[[#This Row],[Employee ID]],3)</f>
        <v>Sales-774</v>
      </c>
      <c r="R2519" s="26" t="str">
        <f>LEFT(Table1[[#This Row],[Department]],3)</f>
        <v>Sal</v>
      </c>
      <c r="S2519" s="37">
        <f>_xlfn.XLOOKUP(Table1[[#This Row],[City]],Table2[City],Table2[Bonus %])</f>
        <v>5</v>
      </c>
      <c r="U2519" s="48" t="str">
        <v xml:space="preserve">Kavya </v>
      </c>
      <c r="V2519" s="48" t="str">
        <v>Nair</v>
      </c>
    </row>
    <row r="2520" spans="1:22" x14ac:dyDescent="0.35">
      <c r="A2520" s="7" t="s">
        <v>1396</v>
      </c>
      <c r="B2520" s="40" t="str">
        <f>LEFT(Table1[[#This Row],[Employee Name]],FIND(" ",Table1[[#This Row],[Employee Name]]))</f>
        <v xml:space="preserve">Tarun </v>
      </c>
      <c r="C2520" s="40" t="str">
        <f>RIGHT(Table1[[#This Row],[Employee Name]],LEN(Table1[[#This Row],[Employee Name]])-FIND(" ",Table1[[#This Row],[Employee Name]]))</f>
        <v>Verma</v>
      </c>
      <c r="D2520" s="22">
        <f>Table1[[#This Row],[Basic Salary]]+Table1[[#This Row],[Bonus]]</f>
        <v>90098</v>
      </c>
      <c r="E2520" s="8">
        <v>85</v>
      </c>
      <c r="F2520" s="45">
        <v>59</v>
      </c>
      <c r="G2520" s="8" t="str" cm="1">
        <f t="array" ref="G2520">_xlfn.IFS(Table1[[#This Row],[Performance Score]]&gt;=80,"Excellent",Table1[[#This Row],[Performance Score]]&gt;=60,"Good",Table1[[#This Row],[Performance Score]]&gt;=40,"Need Improvement")</f>
        <v>Need Improvement</v>
      </c>
      <c r="H2520" s="29">
        <f>Table1[[#This Row],[Bonus]]/Table1[[#This Row],[Basic Salary]]</f>
        <v>0.30037814277054525</v>
      </c>
      <c r="I2520" s="8">
        <f ca="1">DATEDIF(Table1[[#This Row],[Date of Birth]],TODAY(),"y")</f>
        <v>19</v>
      </c>
      <c r="J2520" s="33">
        <v>43533</v>
      </c>
      <c r="K2520" s="33" t="str" cm="1">
        <f t="array" aca="1" ref="K2520" ca="1">_xlfn.IFS(L2520&lt;3,"Junior",L2520&lt;=7,"Mid-Level",L2520&gt;7,"Senior")</f>
        <v>Mid-Level</v>
      </c>
      <c r="L2520" s="45">
        <f ca="1">INT(YEARFRAC(Table1[[#This Row],[Joining Date]],TODAY(),1))</f>
        <v>7</v>
      </c>
      <c r="M2520" s="25" t="str">
        <f t="shared" ca="1" si="39"/>
        <v>Yes</v>
      </c>
      <c r="N2520" s="25">
        <f>YEAR(Table1[[#This Row],[Joining Date]])</f>
        <v>2019</v>
      </c>
      <c r="O2520" s="45">
        <f>MONTH(Table1[[#This Row],[Joining Date]])</f>
        <v>3</v>
      </c>
      <c r="P2520" s="25">
        <f ca="1">NETWORKDAYS(Table1[[#This Row],[Joining Date]],TODAY())</f>
        <v>1906</v>
      </c>
      <c r="Q2520" s="25" t="str">
        <f>LEFT(Table1[[#This Row],[Department]],5)&amp;"-"&amp;RIGHT(Table1[[#This Row],[Employee ID]],3)</f>
        <v>Sales-340</v>
      </c>
      <c r="R2520" s="25" t="str">
        <f>LEFT(Table1[[#This Row],[Department]],3)</f>
        <v>Sal</v>
      </c>
      <c r="S2520" s="36">
        <f>_xlfn.XLOOKUP(Table1[[#This Row],[City]],Table2[City],Table2[Bonus %])</f>
        <v>5</v>
      </c>
      <c r="U2520" s="48" t="str">
        <v xml:space="preserve">Tarun </v>
      </c>
      <c r="V2520" s="48" t="str">
        <v>Verma</v>
      </c>
    </row>
    <row r="2521" spans="1:22" x14ac:dyDescent="0.35">
      <c r="A2521" s="9" t="s">
        <v>3752</v>
      </c>
      <c r="B2521" s="41" t="str">
        <f>LEFT(Table1[[#This Row],[Employee Name]],FIND(" ",Table1[[#This Row],[Employee Name]]))</f>
        <v xml:space="preserve">Vikram </v>
      </c>
      <c r="C2521" s="41" t="str">
        <f>RIGHT(Table1[[#This Row],[Employee Name]],LEN(Table1[[#This Row],[Employee Name]])-FIND(" ",Table1[[#This Row],[Employee Name]]))</f>
        <v>Singh</v>
      </c>
      <c r="D2521" s="23">
        <f>Table1[[#This Row],[Basic Salary]]+Table1[[#This Row],[Bonus]]</f>
        <v>90086</v>
      </c>
      <c r="E2521" s="10">
        <v>82</v>
      </c>
      <c r="F2521" s="46">
        <v>85</v>
      </c>
      <c r="G2521" s="10" t="str" cm="1">
        <f t="array" ref="G2521">_xlfn.IFS(Table1[[#This Row],[Performance Score]]&gt;=80,"Excellent",Table1[[#This Row],[Performance Score]]&gt;=60,"Good",Table1[[#This Row],[Performance Score]]&gt;=40,"Need Improvement")</f>
        <v>Excellent</v>
      </c>
      <c r="H2521" s="30">
        <f>Table1[[#This Row],[Bonus]]/Table1[[#This Row],[Basic Salary]]</f>
        <v>0.20013855028442776</v>
      </c>
      <c r="I2521" s="10">
        <f ca="1">DATEDIF(Table1[[#This Row],[Date of Birth]],TODAY(),"y")</f>
        <v>19</v>
      </c>
      <c r="J2521" s="34">
        <v>44425</v>
      </c>
      <c r="K2521" s="33" t="str" cm="1">
        <f t="array" aca="1" ref="K2521" ca="1">_xlfn.IFS(L2521&lt;3,"Junior",L2521&lt;=7,"Mid-Level",L2521&gt;7,"Senior")</f>
        <v>Mid-Level</v>
      </c>
      <c r="L2521" s="46">
        <f ca="1">INT(YEARFRAC(Table1[[#This Row],[Joining Date]],TODAY(),1))</f>
        <v>4</v>
      </c>
      <c r="M2521" s="25" t="str">
        <f t="shared" ca="1" si="39"/>
        <v>No</v>
      </c>
      <c r="N2521" s="26">
        <f>YEAR(Table1[[#This Row],[Joining Date]])</f>
        <v>2021</v>
      </c>
      <c r="O2521" s="46">
        <f>MONTH(Table1[[#This Row],[Joining Date]])</f>
        <v>8</v>
      </c>
      <c r="P2521" s="26">
        <f ca="1">NETWORKDAYS(Table1[[#This Row],[Joining Date]],TODAY())</f>
        <v>1270</v>
      </c>
      <c r="Q2521" s="26" t="str">
        <f>LEFT(Table1[[#This Row],[Department]],5)&amp;"-"&amp;RIGHT(Table1[[#This Row],[Employee ID]],3)</f>
        <v>Sales-696</v>
      </c>
      <c r="R2521" s="26" t="str">
        <f>LEFT(Table1[[#This Row],[Department]],3)</f>
        <v>Sal</v>
      </c>
      <c r="S2521" s="37">
        <f>_xlfn.XLOOKUP(Table1[[#This Row],[City]],Table2[City],Table2[Bonus %])</f>
        <v>8</v>
      </c>
      <c r="U2521" s="48" t="str">
        <v xml:space="preserve">Vikram </v>
      </c>
      <c r="V2521" s="48" t="str">
        <v>Singh</v>
      </c>
    </row>
    <row r="2522" spans="1:22" x14ac:dyDescent="0.35">
      <c r="A2522" s="7" t="s">
        <v>4435</v>
      </c>
      <c r="B2522" s="40" t="str">
        <f>LEFT(Table1[[#This Row],[Employee Name]],FIND(" ",Table1[[#This Row],[Employee Name]]))</f>
        <v xml:space="preserve">Vikram </v>
      </c>
      <c r="C2522" s="40" t="str">
        <f>RIGHT(Table1[[#This Row],[Employee Name]],LEN(Table1[[#This Row],[Employee Name]])-FIND(" ",Table1[[#This Row],[Employee Name]]))</f>
        <v>Singh</v>
      </c>
      <c r="D2522" s="22">
        <f>Table1[[#This Row],[Basic Salary]]+Table1[[#This Row],[Bonus]]</f>
        <v>90085</v>
      </c>
      <c r="E2522" s="8">
        <v>79</v>
      </c>
      <c r="F2522" s="45">
        <v>40</v>
      </c>
      <c r="G2522" s="8" t="str" cm="1">
        <f t="array" ref="G2522">_xlfn.IFS(Table1[[#This Row],[Performance Score]]&gt;=80,"Excellent",Table1[[#This Row],[Performance Score]]&gt;=60,"Good",Table1[[#This Row],[Performance Score]]&gt;=40,"Need Improvement")</f>
        <v>Need Improvement</v>
      </c>
      <c r="H2522" s="29">
        <f>Table1[[#This Row],[Bonus]]/Table1[[#This Row],[Basic Salary]]</f>
        <v>0.48856538550513895</v>
      </c>
      <c r="I2522" s="8">
        <f ca="1">DATEDIF(Table1[[#This Row],[Date of Birth]],TODAY(),"y")</f>
        <v>42</v>
      </c>
      <c r="J2522" s="33">
        <v>45781</v>
      </c>
      <c r="K2522" s="33" t="str" cm="1">
        <f t="array" aca="1" ref="K2522" ca="1">_xlfn.IFS(L2522&lt;3,"Junior",L2522&lt;=7,"Mid-Level",L2522&gt;7,"Senior")</f>
        <v>Junior</v>
      </c>
      <c r="L2522" s="45">
        <f ca="1">INT(YEARFRAC(Table1[[#This Row],[Joining Date]],TODAY(),1))</f>
        <v>1</v>
      </c>
      <c r="M2522" s="25" t="str">
        <f t="shared" ca="1" si="39"/>
        <v>No</v>
      </c>
      <c r="N2522" s="25">
        <f>YEAR(Table1[[#This Row],[Joining Date]])</f>
        <v>2025</v>
      </c>
      <c r="O2522" s="45">
        <f>MONTH(Table1[[#This Row],[Joining Date]])</f>
        <v>5</v>
      </c>
      <c r="P2522" s="25">
        <f ca="1">NETWORKDAYS(Table1[[#This Row],[Joining Date]],TODAY())</f>
        <v>301</v>
      </c>
      <c r="Q2522" s="25" t="str">
        <f>LEFT(Table1[[#This Row],[Department]],5)&amp;"-"&amp;RIGHT(Table1[[#This Row],[Employee ID]],3)</f>
        <v>Opera-379</v>
      </c>
      <c r="R2522" s="25" t="str">
        <f>LEFT(Table1[[#This Row],[Department]],3)</f>
        <v>Ope</v>
      </c>
      <c r="S2522" s="36">
        <f>_xlfn.XLOOKUP(Table1[[#This Row],[City]],Table2[City],Table2[Bonus %])</f>
        <v>5</v>
      </c>
      <c r="U2522" s="48" t="str">
        <v xml:space="preserve">Vikram </v>
      </c>
      <c r="V2522" s="48" t="str">
        <v>Singh</v>
      </c>
    </row>
    <row r="2523" spans="1:22" x14ac:dyDescent="0.35">
      <c r="A2523" s="9" t="s">
        <v>3705</v>
      </c>
      <c r="B2523" s="41" t="str">
        <f>LEFT(Table1[[#This Row],[Employee Name]],FIND(" ",Table1[[#This Row],[Employee Name]]))</f>
        <v xml:space="preserve">Sneha </v>
      </c>
      <c r="C2523" s="41" t="str">
        <f>RIGHT(Table1[[#This Row],[Employee Name]],LEN(Table1[[#This Row],[Employee Name]])-FIND(" ",Table1[[#This Row],[Employee Name]]))</f>
        <v>Iyer</v>
      </c>
      <c r="D2523" s="23">
        <f>Table1[[#This Row],[Basic Salary]]+Table1[[#This Row],[Bonus]]</f>
        <v>90082</v>
      </c>
      <c r="E2523" s="10">
        <v>92</v>
      </c>
      <c r="F2523" s="46">
        <v>67</v>
      </c>
      <c r="G2523" s="10" t="str" cm="1">
        <f t="array" ref="G2523">_xlfn.IFS(Table1[[#This Row],[Performance Score]]&gt;=80,"Excellent",Table1[[#This Row],[Performance Score]]&gt;=60,"Good",Table1[[#This Row],[Performance Score]]&gt;=40,"Need Improvement")</f>
        <v>Good</v>
      </c>
      <c r="H2523" s="30">
        <f>Table1[[#This Row],[Bonus]]/Table1[[#This Row],[Basic Salary]]</f>
        <v>9.3068970538271123E-2</v>
      </c>
      <c r="I2523" s="10">
        <f ca="1">DATEDIF(Table1[[#This Row],[Date of Birth]],TODAY(),"y")</f>
        <v>22</v>
      </c>
      <c r="J2523" s="34">
        <v>43691</v>
      </c>
      <c r="K2523" s="33" t="str" cm="1">
        <f t="array" aca="1" ref="K2523" ca="1">_xlfn.IFS(L2523&lt;3,"Junior",L2523&lt;=7,"Mid-Level",L2523&gt;7,"Senior")</f>
        <v>Mid-Level</v>
      </c>
      <c r="L2523" s="46">
        <f ca="1">INT(YEARFRAC(Table1[[#This Row],[Joining Date]],TODAY(),1))</f>
        <v>6</v>
      </c>
      <c r="M2523" s="25" t="str">
        <f t="shared" ca="1" si="39"/>
        <v>Yes</v>
      </c>
      <c r="N2523" s="26">
        <f>YEAR(Table1[[#This Row],[Joining Date]])</f>
        <v>2019</v>
      </c>
      <c r="O2523" s="46">
        <f>MONTH(Table1[[#This Row],[Joining Date]])</f>
        <v>8</v>
      </c>
      <c r="P2523" s="26">
        <f ca="1">NETWORKDAYS(Table1[[#This Row],[Joining Date]],TODAY())</f>
        <v>1794</v>
      </c>
      <c r="Q2523" s="26" t="str">
        <f>LEFT(Table1[[#This Row],[Department]],5)&amp;"-"&amp;RIGHT(Table1[[#This Row],[Employee ID]],3)</f>
        <v>Suppo-649</v>
      </c>
      <c r="R2523" s="26" t="str">
        <f>LEFT(Table1[[#This Row],[Department]],3)</f>
        <v>Sup</v>
      </c>
      <c r="S2523" s="37">
        <f>_xlfn.XLOOKUP(Table1[[#This Row],[City]],Table2[City],Table2[Bonus %])</f>
        <v>5</v>
      </c>
      <c r="U2523" s="48" t="str">
        <v xml:space="preserve">Sneha </v>
      </c>
      <c r="V2523" s="48" t="str">
        <v>Iyer</v>
      </c>
    </row>
    <row r="2524" spans="1:22" x14ac:dyDescent="0.35">
      <c r="A2524" s="7" t="s">
        <v>1415</v>
      </c>
      <c r="B2524" s="40" t="str">
        <f>LEFT(Table1[[#This Row],[Employee Name]],FIND(" ",Table1[[#This Row],[Employee Name]]))</f>
        <v xml:space="preserve">Ajay </v>
      </c>
      <c r="C2524" s="40" t="str">
        <f>RIGHT(Table1[[#This Row],[Employee Name]],LEN(Table1[[#This Row],[Employee Name]])-FIND(" ",Table1[[#This Row],[Employee Name]]))</f>
        <v>Singh</v>
      </c>
      <c r="D2524" s="22">
        <f>Table1[[#This Row],[Basic Salary]]+Table1[[#This Row],[Bonus]]</f>
        <v>90079</v>
      </c>
      <c r="E2524" s="8">
        <v>71</v>
      </c>
      <c r="F2524" s="45">
        <v>45</v>
      </c>
      <c r="G2524" s="8" t="str" cm="1">
        <f t="array" ref="G2524">_xlfn.IFS(Table1[[#This Row],[Performance Score]]&gt;=80,"Excellent",Table1[[#This Row],[Performance Score]]&gt;=60,"Good",Table1[[#This Row],[Performance Score]]&gt;=40,"Need Improvement")</f>
        <v>Need Improvement</v>
      </c>
      <c r="H2524" s="29">
        <f>Table1[[#This Row],[Bonus]]/Table1[[#This Row],[Basic Salary]]</f>
        <v>0.17089117662351166</v>
      </c>
      <c r="I2524" s="8">
        <f ca="1">DATEDIF(Table1[[#This Row],[Date of Birth]],TODAY(),"y")</f>
        <v>22</v>
      </c>
      <c r="J2524" s="33">
        <v>42154</v>
      </c>
      <c r="K2524" s="33" t="str" cm="1">
        <f t="array" aca="1" ref="K2524" ca="1">_xlfn.IFS(L2524&lt;3,"Junior",L2524&lt;=7,"Mid-Level",L2524&gt;7,"Senior")</f>
        <v>Senior</v>
      </c>
      <c r="L2524" s="45">
        <f ca="1">INT(YEARFRAC(Table1[[#This Row],[Joining Date]],TODAY(),1))</f>
        <v>11</v>
      </c>
      <c r="M2524" s="25" t="str">
        <f t="shared" ca="1" si="39"/>
        <v>Yes</v>
      </c>
      <c r="N2524" s="25">
        <f>YEAR(Table1[[#This Row],[Joining Date]])</f>
        <v>2015</v>
      </c>
      <c r="O2524" s="45">
        <f>MONTH(Table1[[#This Row],[Joining Date]])</f>
        <v>5</v>
      </c>
      <c r="P2524" s="25">
        <f ca="1">NETWORKDAYS(Table1[[#This Row],[Joining Date]],TODAY())</f>
        <v>2891</v>
      </c>
      <c r="Q2524" s="25" t="str">
        <f>LEFT(Table1[[#This Row],[Department]],5)&amp;"-"&amp;RIGHT(Table1[[#This Row],[Employee ID]],3)</f>
        <v>Sales-359</v>
      </c>
      <c r="R2524" s="25" t="str">
        <f>LEFT(Table1[[#This Row],[Department]],3)</f>
        <v>Sal</v>
      </c>
      <c r="S2524" s="36">
        <f>_xlfn.XLOOKUP(Table1[[#This Row],[City]],Table2[City],Table2[Bonus %])</f>
        <v>4</v>
      </c>
      <c r="U2524" s="48" t="str">
        <v xml:space="preserve">Ajay </v>
      </c>
      <c r="V2524" s="48" t="str">
        <v>Singh</v>
      </c>
    </row>
    <row r="2525" spans="1:22" x14ac:dyDescent="0.35">
      <c r="A2525" s="9" t="s">
        <v>3336</v>
      </c>
      <c r="B2525" s="41" t="str">
        <f>LEFT(Table1[[#This Row],[Employee Name]],FIND(" ",Table1[[#This Row],[Employee Name]]))</f>
        <v xml:space="preserve">Ravi </v>
      </c>
      <c r="C2525" s="41" t="str">
        <f>RIGHT(Table1[[#This Row],[Employee Name]],LEN(Table1[[#This Row],[Employee Name]])-FIND(" ",Table1[[#This Row],[Employee Name]]))</f>
        <v>Teja</v>
      </c>
      <c r="D2525" s="23">
        <f>Table1[[#This Row],[Basic Salary]]+Table1[[#This Row],[Bonus]]</f>
        <v>90074</v>
      </c>
      <c r="E2525" s="10">
        <v>98</v>
      </c>
      <c r="F2525" s="46">
        <v>42</v>
      </c>
      <c r="G2525" s="10" t="str" cm="1">
        <f t="array" ref="G2525">_xlfn.IFS(Table1[[#This Row],[Performance Score]]&gt;=80,"Excellent",Table1[[#This Row],[Performance Score]]&gt;=60,"Good",Table1[[#This Row],[Performance Score]]&gt;=40,"Need Improvement")</f>
        <v>Need Improvement</v>
      </c>
      <c r="H2525" s="30">
        <f>Table1[[#This Row],[Bonus]]/Table1[[#This Row],[Basic Salary]]</f>
        <v>0.26336311485756764</v>
      </c>
      <c r="I2525" s="10">
        <f ca="1">DATEDIF(Table1[[#This Row],[Date of Birth]],TODAY(),"y")</f>
        <v>15</v>
      </c>
      <c r="J2525" s="34">
        <v>45352</v>
      </c>
      <c r="K2525" s="33" t="str" cm="1">
        <f t="array" aca="1" ref="K2525" ca="1">_xlfn.IFS(L2525&lt;3,"Junior",L2525&lt;=7,"Mid-Level",L2525&gt;7,"Senior")</f>
        <v>Junior</v>
      </c>
      <c r="L2525" s="46">
        <f ca="1">INT(YEARFRAC(Table1[[#This Row],[Joining Date]],TODAY(),1))</f>
        <v>2</v>
      </c>
      <c r="M2525" s="25" t="str">
        <f t="shared" ca="1" si="39"/>
        <v>No</v>
      </c>
      <c r="N2525" s="26">
        <f>YEAR(Table1[[#This Row],[Joining Date]])</f>
        <v>2024</v>
      </c>
      <c r="O2525" s="46">
        <f>MONTH(Table1[[#This Row],[Joining Date]])</f>
        <v>3</v>
      </c>
      <c r="P2525" s="26">
        <f ca="1">NETWORKDAYS(Table1[[#This Row],[Joining Date]],TODAY())</f>
        <v>607</v>
      </c>
      <c r="Q2525" s="26" t="str">
        <f>LEFT(Table1[[#This Row],[Department]],5)&amp;"-"&amp;RIGHT(Table1[[#This Row],[Employee ID]],3)</f>
        <v>HR-280</v>
      </c>
      <c r="R2525" s="26" t="str">
        <f>LEFT(Table1[[#This Row],[Department]],3)</f>
        <v>HR</v>
      </c>
      <c r="S2525" s="37">
        <f>_xlfn.XLOOKUP(Table1[[#This Row],[City]],Table2[City],Table2[Bonus %])</f>
        <v>6</v>
      </c>
      <c r="U2525" s="48" t="str">
        <v xml:space="preserve">Ravi </v>
      </c>
      <c r="V2525" s="48" t="str">
        <v>Teja</v>
      </c>
    </row>
    <row r="2526" spans="1:22" x14ac:dyDescent="0.35">
      <c r="A2526" s="7" t="s">
        <v>1046</v>
      </c>
      <c r="B2526" s="40" t="str">
        <f>LEFT(Table1[[#This Row],[Employee Name]],FIND(" ",Table1[[#This Row],[Employee Name]]))</f>
        <v xml:space="preserve">Neha </v>
      </c>
      <c r="C2526" s="40" t="str">
        <f>RIGHT(Table1[[#This Row],[Employee Name]],LEN(Table1[[#This Row],[Employee Name]])-FIND(" ",Table1[[#This Row],[Employee Name]]))</f>
        <v>Kulkarni</v>
      </c>
      <c r="D2526" s="22">
        <f>Table1[[#This Row],[Basic Salary]]+Table1[[#This Row],[Bonus]]</f>
        <v>90073</v>
      </c>
      <c r="E2526" s="8">
        <v>98</v>
      </c>
      <c r="F2526" s="45">
        <v>52</v>
      </c>
      <c r="G2526" s="8" t="str" cm="1">
        <f t="array" ref="G2526">_xlfn.IFS(Table1[[#This Row],[Performance Score]]&gt;=80,"Excellent",Table1[[#This Row],[Performance Score]]&gt;=60,"Good",Table1[[#This Row],[Performance Score]]&gt;=40,"Need Improvement")</f>
        <v>Need Improvement</v>
      </c>
      <c r="H2526" s="29">
        <f>Table1[[#This Row],[Bonus]]/Table1[[#This Row],[Basic Salary]]</f>
        <v>0.19390541328667621</v>
      </c>
      <c r="I2526" s="8">
        <f ca="1">DATEDIF(Table1[[#This Row],[Date of Birth]],TODAY(),"y")</f>
        <v>41</v>
      </c>
      <c r="J2526" s="33">
        <v>45712</v>
      </c>
      <c r="K2526" s="33" t="str" cm="1">
        <f t="array" aca="1" ref="K2526" ca="1">_xlfn.IFS(L2526&lt;3,"Junior",L2526&lt;=7,"Mid-Level",L2526&gt;7,"Senior")</f>
        <v>Junior</v>
      </c>
      <c r="L2526" s="45">
        <f ca="1">INT(YEARFRAC(Table1[[#This Row],[Joining Date]],TODAY(),1))</f>
        <v>1</v>
      </c>
      <c r="M2526" s="25" t="str">
        <f t="shared" ca="1" si="39"/>
        <v>No</v>
      </c>
      <c r="N2526" s="25">
        <f>YEAR(Table1[[#This Row],[Joining Date]])</f>
        <v>2025</v>
      </c>
      <c r="O2526" s="45">
        <f>MONTH(Table1[[#This Row],[Joining Date]])</f>
        <v>2</v>
      </c>
      <c r="P2526" s="25">
        <f ca="1">NETWORKDAYS(Table1[[#This Row],[Joining Date]],TODAY())</f>
        <v>351</v>
      </c>
      <c r="Q2526" s="25" t="str">
        <f>LEFT(Table1[[#This Row],[Department]],5)&amp;"-"&amp;RIGHT(Table1[[#This Row],[Employee ID]],3)</f>
        <v>Marke-990</v>
      </c>
      <c r="R2526" s="25" t="str">
        <f>LEFT(Table1[[#This Row],[Department]],3)</f>
        <v>Mar</v>
      </c>
      <c r="S2526" s="36">
        <f>_xlfn.XLOOKUP(Table1[[#This Row],[City]],Table2[City],Table2[Bonus %])</f>
        <v>6</v>
      </c>
      <c r="U2526" s="48" t="str">
        <v xml:space="preserve">Neha </v>
      </c>
      <c r="V2526" s="48" t="str">
        <v>Kulkarni</v>
      </c>
    </row>
    <row r="2527" spans="1:22" x14ac:dyDescent="0.35">
      <c r="A2527" s="9" t="s">
        <v>784</v>
      </c>
      <c r="B2527" s="41" t="str">
        <f>LEFT(Table1[[#This Row],[Employee Name]],FIND(" ",Table1[[#This Row],[Employee Name]]))</f>
        <v xml:space="preserve">Rahul </v>
      </c>
      <c r="C2527" s="41" t="str">
        <f>RIGHT(Table1[[#This Row],[Employee Name]],LEN(Table1[[#This Row],[Employee Name]])-FIND(" ",Table1[[#This Row],[Employee Name]]))</f>
        <v>Verma</v>
      </c>
      <c r="D2527" s="23">
        <f>Table1[[#This Row],[Basic Salary]]+Table1[[#This Row],[Bonus]]</f>
        <v>90061</v>
      </c>
      <c r="E2527" s="10">
        <v>95</v>
      </c>
      <c r="F2527" s="46">
        <v>69</v>
      </c>
      <c r="G2527" s="10" t="str" cm="1">
        <f t="array" ref="G2527">_xlfn.IFS(Table1[[#This Row],[Performance Score]]&gt;=80,"Excellent",Table1[[#This Row],[Performance Score]]&gt;=60,"Good",Table1[[#This Row],[Performance Score]]&gt;=40,"Need Improvement")</f>
        <v>Good</v>
      </c>
      <c r="H2527" s="30">
        <f>Table1[[#This Row],[Bonus]]/Table1[[#This Row],[Basic Salary]]</f>
        <v>0.13525607896030556</v>
      </c>
      <c r="I2527" s="10">
        <f ca="1">DATEDIF(Table1[[#This Row],[Date of Birth]],TODAY(),"y")</f>
        <v>34</v>
      </c>
      <c r="J2527" s="34">
        <v>45750</v>
      </c>
      <c r="K2527" s="33" t="str" cm="1">
        <f t="array" aca="1" ref="K2527" ca="1">_xlfn.IFS(L2527&lt;3,"Junior",L2527&lt;=7,"Mid-Level",L2527&gt;7,"Senior")</f>
        <v>Junior</v>
      </c>
      <c r="L2527" s="46">
        <f ca="1">INT(YEARFRAC(Table1[[#This Row],[Joining Date]],TODAY(),1))</f>
        <v>1</v>
      </c>
      <c r="M2527" s="25" t="str">
        <f t="shared" ca="1" si="39"/>
        <v>No</v>
      </c>
      <c r="N2527" s="26">
        <f>YEAR(Table1[[#This Row],[Joining Date]])</f>
        <v>2025</v>
      </c>
      <c r="O2527" s="46">
        <f>MONTH(Table1[[#This Row],[Joining Date]])</f>
        <v>4</v>
      </c>
      <c r="P2527" s="26">
        <f ca="1">NETWORKDAYS(Table1[[#This Row],[Joining Date]],TODAY())</f>
        <v>323</v>
      </c>
      <c r="Q2527" s="26" t="str">
        <f>LEFT(Table1[[#This Row],[Department]],5)&amp;"-"&amp;RIGHT(Table1[[#This Row],[Employee ID]],3)</f>
        <v>IT-728</v>
      </c>
      <c r="R2527" s="26" t="str">
        <f>LEFT(Table1[[#This Row],[Department]],3)</f>
        <v>IT</v>
      </c>
      <c r="S2527" s="37">
        <f>_xlfn.XLOOKUP(Table1[[#This Row],[City]],Table2[City],Table2[Bonus %])</f>
        <v>6</v>
      </c>
      <c r="U2527" s="48" t="str">
        <v xml:space="preserve">Rahul </v>
      </c>
      <c r="V2527" s="48" t="str">
        <v>Verma</v>
      </c>
    </row>
    <row r="2528" spans="1:22" x14ac:dyDescent="0.35">
      <c r="A2528" s="7" t="s">
        <v>4010</v>
      </c>
      <c r="B2528" s="40" t="str">
        <f>LEFT(Table1[[#This Row],[Employee Name]],FIND(" ",Table1[[#This Row],[Employee Name]]))</f>
        <v xml:space="preserve">Neha </v>
      </c>
      <c r="C2528" s="40" t="str">
        <f>RIGHT(Table1[[#This Row],[Employee Name]],LEN(Table1[[#This Row],[Employee Name]])-FIND(" ",Table1[[#This Row],[Employee Name]]))</f>
        <v>Kulkarni</v>
      </c>
      <c r="D2528" s="22">
        <f>Table1[[#This Row],[Basic Salary]]+Table1[[#This Row],[Bonus]]</f>
        <v>90056</v>
      </c>
      <c r="E2528" s="8">
        <v>68</v>
      </c>
      <c r="F2528" s="45">
        <v>43</v>
      </c>
      <c r="G2528" s="8" t="str" cm="1">
        <f t="array" ref="G2528">_xlfn.IFS(Table1[[#This Row],[Performance Score]]&gt;=80,"Excellent",Table1[[#This Row],[Performance Score]]&gt;=60,"Good",Table1[[#This Row],[Performance Score]]&gt;=40,"Need Improvement")</f>
        <v>Need Improvement</v>
      </c>
      <c r="H2528" s="29">
        <f>Table1[[#This Row],[Bonus]]/Table1[[#This Row],[Basic Salary]]</f>
        <v>6.2231658410002361E-2</v>
      </c>
      <c r="I2528" s="8">
        <f ca="1">DATEDIF(Table1[[#This Row],[Date of Birth]],TODAY(),"y")</f>
        <v>27</v>
      </c>
      <c r="J2528" s="33">
        <v>45476</v>
      </c>
      <c r="K2528" s="33" t="str" cm="1">
        <f t="array" aca="1" ref="K2528" ca="1">_xlfn.IFS(L2528&lt;3,"Junior",L2528&lt;=7,"Mid-Level",L2528&gt;7,"Senior")</f>
        <v>Junior</v>
      </c>
      <c r="L2528" s="45">
        <f ca="1">INT(YEARFRAC(Table1[[#This Row],[Joining Date]],TODAY(),1))</f>
        <v>1</v>
      </c>
      <c r="M2528" s="25" t="str">
        <f t="shared" ca="1" si="39"/>
        <v>No</v>
      </c>
      <c r="N2528" s="25">
        <f>YEAR(Table1[[#This Row],[Joining Date]])</f>
        <v>2024</v>
      </c>
      <c r="O2528" s="45">
        <f>MONTH(Table1[[#This Row],[Joining Date]])</f>
        <v>7</v>
      </c>
      <c r="P2528" s="25">
        <f ca="1">NETWORKDAYS(Table1[[#This Row],[Joining Date]],TODAY())</f>
        <v>519</v>
      </c>
      <c r="Q2528" s="25" t="str">
        <f>LEFT(Table1[[#This Row],[Department]],5)&amp;"-"&amp;RIGHT(Table1[[#This Row],[Employee ID]],3)</f>
        <v>Opera-954</v>
      </c>
      <c r="R2528" s="25" t="str">
        <f>LEFT(Table1[[#This Row],[Department]],3)</f>
        <v>Ope</v>
      </c>
      <c r="S2528" s="36">
        <f>_xlfn.XLOOKUP(Table1[[#This Row],[City]],Table2[City],Table2[Bonus %])</f>
        <v>6</v>
      </c>
      <c r="U2528" s="48" t="str">
        <v xml:space="preserve">Neha </v>
      </c>
      <c r="V2528" s="48" t="str">
        <v>Kulkarni</v>
      </c>
    </row>
    <row r="2529" spans="1:22" x14ac:dyDescent="0.35">
      <c r="A2529" s="9" t="s">
        <v>1074</v>
      </c>
      <c r="B2529" s="41" t="str">
        <f>LEFT(Table1[[#This Row],[Employee Name]],FIND(" ",Table1[[#This Row],[Employee Name]]))</f>
        <v xml:space="preserve">Krishna </v>
      </c>
      <c r="C2529" s="41" t="str">
        <f>RIGHT(Table1[[#This Row],[Employee Name]],LEN(Table1[[#This Row],[Employee Name]])-FIND(" ",Table1[[#This Row],[Employee Name]]))</f>
        <v>Chaitanya</v>
      </c>
      <c r="D2529" s="23">
        <f>Table1[[#This Row],[Basic Salary]]+Table1[[#This Row],[Bonus]]</f>
        <v>90055</v>
      </c>
      <c r="E2529" s="10">
        <v>94</v>
      </c>
      <c r="F2529" s="46">
        <v>68</v>
      </c>
      <c r="G2529" s="10" t="str" cm="1">
        <f t="array" ref="G2529">_xlfn.IFS(Table1[[#This Row],[Performance Score]]&gt;=80,"Excellent",Table1[[#This Row],[Performance Score]]&gt;=60,"Good",Table1[[#This Row],[Performance Score]]&gt;=40,"Need Improvement")</f>
        <v>Good</v>
      </c>
      <c r="H2529" s="30">
        <f>Table1[[#This Row],[Bonus]]/Table1[[#This Row],[Basic Salary]]</f>
        <v>0.419172339889057</v>
      </c>
      <c r="I2529" s="10">
        <f ca="1">DATEDIF(Table1[[#This Row],[Date of Birth]],TODAY(),"y")</f>
        <v>23</v>
      </c>
      <c r="J2529" s="34">
        <v>42194</v>
      </c>
      <c r="K2529" s="33" t="str" cm="1">
        <f t="array" aca="1" ref="K2529" ca="1">_xlfn.IFS(L2529&lt;3,"Junior",L2529&lt;=7,"Mid-Level",L2529&gt;7,"Senior")</f>
        <v>Senior</v>
      </c>
      <c r="L2529" s="46">
        <f ca="1">INT(YEARFRAC(Table1[[#This Row],[Joining Date]],TODAY(),1))</f>
        <v>10</v>
      </c>
      <c r="M2529" s="25" t="str">
        <f t="shared" ca="1" si="39"/>
        <v>Yes</v>
      </c>
      <c r="N2529" s="26">
        <f>YEAR(Table1[[#This Row],[Joining Date]])</f>
        <v>2015</v>
      </c>
      <c r="O2529" s="46">
        <f>MONTH(Table1[[#This Row],[Joining Date]])</f>
        <v>7</v>
      </c>
      <c r="P2529" s="26">
        <f ca="1">NETWORKDAYS(Table1[[#This Row],[Joining Date]],TODAY())</f>
        <v>2863</v>
      </c>
      <c r="Q2529" s="26" t="str">
        <f>LEFT(Table1[[#This Row],[Department]],5)&amp;"-"&amp;RIGHT(Table1[[#This Row],[Employee ID]],3)</f>
        <v>Finan-018</v>
      </c>
      <c r="R2529" s="26" t="str">
        <f>LEFT(Table1[[#This Row],[Department]],3)</f>
        <v>Fin</v>
      </c>
      <c r="S2529" s="37">
        <f>_xlfn.XLOOKUP(Table1[[#This Row],[City]],Table2[City],Table2[Bonus %])</f>
        <v>7</v>
      </c>
      <c r="U2529" s="48" t="str">
        <v xml:space="preserve">Krishna </v>
      </c>
      <c r="V2529" s="48" t="str">
        <v>Chaitanya</v>
      </c>
    </row>
    <row r="2530" spans="1:22" x14ac:dyDescent="0.35">
      <c r="A2530" s="7" t="s">
        <v>4873</v>
      </c>
      <c r="B2530" s="40" t="str">
        <f>LEFT(Table1[[#This Row],[Employee Name]],FIND(" ",Table1[[#This Row],[Employee Name]]))</f>
        <v xml:space="preserve">Kavya </v>
      </c>
      <c r="C2530" s="40" t="str">
        <f>RIGHT(Table1[[#This Row],[Employee Name]],LEN(Table1[[#This Row],[Employee Name]])-FIND(" ",Table1[[#This Row],[Employee Name]]))</f>
        <v>Nair</v>
      </c>
      <c r="D2530" s="22">
        <f>Table1[[#This Row],[Basic Salary]]+Table1[[#This Row],[Bonus]]</f>
        <v>90038</v>
      </c>
      <c r="E2530" s="8">
        <v>92</v>
      </c>
      <c r="F2530" s="45">
        <v>99</v>
      </c>
      <c r="G2530" s="8" t="str" cm="1">
        <f t="array" ref="G2530">_xlfn.IFS(Table1[[#This Row],[Performance Score]]&gt;=80,"Excellent",Table1[[#This Row],[Performance Score]]&gt;=60,"Good",Table1[[#This Row],[Performance Score]]&gt;=40,"Need Improvement")</f>
        <v>Excellent</v>
      </c>
      <c r="H2530" s="29">
        <f>Table1[[#This Row],[Bonus]]/Table1[[#This Row],[Basic Salary]]</f>
        <v>0.2090506244125151</v>
      </c>
      <c r="I2530" s="8">
        <f ca="1">DATEDIF(Table1[[#This Row],[Date of Birth]],TODAY(),"y")</f>
        <v>34</v>
      </c>
      <c r="J2530" s="33">
        <v>44757</v>
      </c>
      <c r="K2530" s="33" t="str" cm="1">
        <f t="array" aca="1" ref="K2530" ca="1">_xlfn.IFS(L2530&lt;3,"Junior",L2530&lt;=7,"Mid-Level",L2530&gt;7,"Senior")</f>
        <v>Mid-Level</v>
      </c>
      <c r="L2530" s="45">
        <f ca="1">INT(YEARFRAC(Table1[[#This Row],[Joining Date]],TODAY(),1))</f>
        <v>3</v>
      </c>
      <c r="M2530" s="25" t="str">
        <f t="shared" ca="1" si="39"/>
        <v>No</v>
      </c>
      <c r="N2530" s="25">
        <f>YEAR(Table1[[#This Row],[Joining Date]])</f>
        <v>2022</v>
      </c>
      <c r="O2530" s="45">
        <f>MONTH(Table1[[#This Row],[Joining Date]])</f>
        <v>7</v>
      </c>
      <c r="P2530" s="25">
        <f ca="1">NETWORKDAYS(Table1[[#This Row],[Joining Date]],TODAY())</f>
        <v>1032</v>
      </c>
      <c r="Q2530" s="25" t="str">
        <f>LEFT(Table1[[#This Row],[Department]],5)&amp;"-"&amp;RIGHT(Table1[[#This Row],[Employee ID]],3)</f>
        <v>Finan-817</v>
      </c>
      <c r="R2530" s="25" t="str">
        <f>LEFT(Table1[[#This Row],[Department]],3)</f>
        <v>Fin</v>
      </c>
      <c r="S2530" s="36">
        <f>_xlfn.XLOOKUP(Table1[[#This Row],[City]],Table2[City],Table2[Bonus %])</f>
        <v>5</v>
      </c>
      <c r="U2530" s="48" t="str">
        <v xml:space="preserve">Kavya </v>
      </c>
      <c r="V2530" s="48" t="str">
        <v>Nair</v>
      </c>
    </row>
    <row r="2531" spans="1:22" x14ac:dyDescent="0.35">
      <c r="A2531" s="9" t="s">
        <v>2396</v>
      </c>
      <c r="B2531" s="41" t="str">
        <f>LEFT(Table1[[#This Row],[Employee Name]],FIND(" ",Table1[[#This Row],[Employee Name]]))</f>
        <v xml:space="preserve">Tarun </v>
      </c>
      <c r="C2531" s="41" t="str">
        <f>RIGHT(Table1[[#This Row],[Employee Name]],LEN(Table1[[#This Row],[Employee Name]])-FIND(" ",Table1[[#This Row],[Employee Name]]))</f>
        <v>Verma</v>
      </c>
      <c r="D2531" s="23">
        <f>Table1[[#This Row],[Basic Salary]]+Table1[[#This Row],[Bonus]]</f>
        <v>90036</v>
      </c>
      <c r="E2531" s="10">
        <v>71</v>
      </c>
      <c r="F2531" s="46">
        <v>51</v>
      </c>
      <c r="G2531" s="10" t="str" cm="1">
        <f t="array" ref="G2531">_xlfn.IFS(Table1[[#This Row],[Performance Score]]&gt;=80,"Excellent",Table1[[#This Row],[Performance Score]]&gt;=60,"Good",Table1[[#This Row],[Performance Score]]&gt;=40,"Need Improvement")</f>
        <v>Need Improvement</v>
      </c>
      <c r="H2531" s="30">
        <f>Table1[[#This Row],[Bonus]]/Table1[[#This Row],[Basic Salary]]</f>
        <v>0.14945933179282259</v>
      </c>
      <c r="I2531" s="10">
        <f ca="1">DATEDIF(Table1[[#This Row],[Date of Birth]],TODAY(),"y")</f>
        <v>20</v>
      </c>
      <c r="J2531" s="34">
        <v>43052</v>
      </c>
      <c r="K2531" s="33" t="str" cm="1">
        <f t="array" aca="1" ref="K2531" ca="1">_xlfn.IFS(L2531&lt;3,"Junior",L2531&lt;=7,"Mid-Level",L2531&gt;7,"Senior")</f>
        <v>Senior</v>
      </c>
      <c r="L2531" s="46">
        <f ca="1">INT(YEARFRAC(Table1[[#This Row],[Joining Date]],TODAY(),1))</f>
        <v>8</v>
      </c>
      <c r="M2531" s="25" t="str">
        <f t="shared" ca="1" si="39"/>
        <v>Yes</v>
      </c>
      <c r="N2531" s="26">
        <f>YEAR(Table1[[#This Row],[Joining Date]])</f>
        <v>2017</v>
      </c>
      <c r="O2531" s="46">
        <f>MONTH(Table1[[#This Row],[Joining Date]])</f>
        <v>11</v>
      </c>
      <c r="P2531" s="26">
        <f ca="1">NETWORKDAYS(Table1[[#This Row],[Joining Date]],TODAY())</f>
        <v>2251</v>
      </c>
      <c r="Q2531" s="26" t="str">
        <f>LEFT(Table1[[#This Row],[Department]],5)&amp;"-"&amp;RIGHT(Table1[[#This Row],[Employee ID]],3)</f>
        <v>Marke-340</v>
      </c>
      <c r="R2531" s="26" t="str">
        <f>LEFT(Table1[[#This Row],[Department]],3)</f>
        <v>Mar</v>
      </c>
      <c r="S2531" s="37">
        <f>_xlfn.XLOOKUP(Table1[[#This Row],[City]],Table2[City],Table2[Bonus %])</f>
        <v>6</v>
      </c>
      <c r="U2531" s="48" t="str">
        <v xml:space="preserve">Tarun </v>
      </c>
      <c r="V2531" s="48" t="str">
        <v>Verma</v>
      </c>
    </row>
    <row r="2532" spans="1:22" x14ac:dyDescent="0.35">
      <c r="A2532" s="7" t="s">
        <v>2616</v>
      </c>
      <c r="B2532" s="40" t="str">
        <f>LEFT(Table1[[#This Row],[Employee Name]],FIND(" ",Table1[[#This Row],[Employee Name]]))</f>
        <v xml:space="preserve">Ravi </v>
      </c>
      <c r="C2532" s="40" t="str">
        <f>RIGHT(Table1[[#This Row],[Employee Name]],LEN(Table1[[#This Row],[Employee Name]])-FIND(" ",Table1[[#This Row],[Employee Name]]))</f>
        <v>Teja</v>
      </c>
      <c r="D2532" s="22">
        <f>Table1[[#This Row],[Basic Salary]]+Table1[[#This Row],[Bonus]]</f>
        <v>90034</v>
      </c>
      <c r="E2532" s="8">
        <v>70</v>
      </c>
      <c r="F2532" s="45">
        <v>87</v>
      </c>
      <c r="G2532" s="8" t="str" cm="1">
        <f t="array" ref="G2532">_xlfn.IFS(Table1[[#This Row],[Performance Score]]&gt;=80,"Excellent",Table1[[#This Row],[Performance Score]]&gt;=60,"Good",Table1[[#This Row],[Performance Score]]&gt;=40,"Need Improvement")</f>
        <v>Excellent</v>
      </c>
      <c r="H2532" s="29">
        <f>Table1[[#This Row],[Bonus]]/Table1[[#This Row],[Basic Salary]]</f>
        <v>0.19570240909453107</v>
      </c>
      <c r="I2532" s="8">
        <f ca="1">DATEDIF(Table1[[#This Row],[Date of Birth]],TODAY(),"y")</f>
        <v>16</v>
      </c>
      <c r="J2532" s="33">
        <v>45416</v>
      </c>
      <c r="K2532" s="33" t="str" cm="1">
        <f t="array" aca="1" ref="K2532" ca="1">_xlfn.IFS(L2532&lt;3,"Junior",L2532&lt;=7,"Mid-Level",L2532&gt;7,"Senior")</f>
        <v>Junior</v>
      </c>
      <c r="L2532" s="45">
        <f ca="1">INT(YEARFRAC(Table1[[#This Row],[Joining Date]],TODAY(),1))</f>
        <v>2</v>
      </c>
      <c r="M2532" s="25" t="str">
        <f t="shared" ca="1" si="39"/>
        <v>No</v>
      </c>
      <c r="N2532" s="25">
        <f>YEAR(Table1[[#This Row],[Joining Date]])</f>
        <v>2024</v>
      </c>
      <c r="O2532" s="45">
        <f>MONTH(Table1[[#This Row],[Joining Date]])</f>
        <v>5</v>
      </c>
      <c r="P2532" s="25">
        <f ca="1">NETWORKDAYS(Table1[[#This Row],[Joining Date]],TODAY())</f>
        <v>561</v>
      </c>
      <c r="Q2532" s="25" t="str">
        <f>LEFT(Table1[[#This Row],[Department]],5)&amp;"-"&amp;RIGHT(Table1[[#This Row],[Employee ID]],3)</f>
        <v>Marke-560</v>
      </c>
      <c r="R2532" s="25" t="str">
        <f>LEFT(Table1[[#This Row],[Department]],3)</f>
        <v>Mar</v>
      </c>
      <c r="S2532" s="36">
        <f>_xlfn.XLOOKUP(Table1[[#This Row],[City]],Table2[City],Table2[Bonus %])</f>
        <v>5</v>
      </c>
      <c r="U2532" s="48" t="str">
        <v xml:space="preserve">Ravi </v>
      </c>
      <c r="V2532" s="48" t="str">
        <v>Teja</v>
      </c>
    </row>
    <row r="2533" spans="1:22" x14ac:dyDescent="0.35">
      <c r="A2533" s="9" t="s">
        <v>2486</v>
      </c>
      <c r="B2533" s="41" t="str">
        <f>LEFT(Table1[[#This Row],[Employee Name]],FIND(" ",Table1[[#This Row],[Employee Name]]))</f>
        <v xml:space="preserve">Ishita </v>
      </c>
      <c r="C2533" s="41" t="str">
        <f>RIGHT(Table1[[#This Row],[Employee Name]],LEN(Table1[[#This Row],[Employee Name]])-FIND(" ",Table1[[#This Row],[Employee Name]]))</f>
        <v>Roy</v>
      </c>
      <c r="D2533" s="23">
        <f>Table1[[#This Row],[Basic Salary]]+Table1[[#This Row],[Bonus]]</f>
        <v>89993</v>
      </c>
      <c r="E2533" s="10">
        <v>76</v>
      </c>
      <c r="F2533" s="46">
        <v>88</v>
      </c>
      <c r="G2533" s="10" t="str" cm="1">
        <f t="array" ref="G2533">_xlfn.IFS(Table1[[#This Row],[Performance Score]]&gt;=80,"Excellent",Table1[[#This Row],[Performance Score]]&gt;=60,"Good",Table1[[#This Row],[Performance Score]]&gt;=40,"Need Improvement")</f>
        <v>Excellent</v>
      </c>
      <c r="H2533" s="30">
        <f>Table1[[#This Row],[Bonus]]/Table1[[#This Row],[Basic Salary]]</f>
        <v>0.24296290157730449</v>
      </c>
      <c r="I2533" s="10">
        <f ca="1">DATEDIF(Table1[[#This Row],[Date of Birth]],TODAY(),"y")</f>
        <v>40</v>
      </c>
      <c r="J2533" s="34">
        <v>43904</v>
      </c>
      <c r="K2533" s="33" t="str" cm="1">
        <f t="array" aca="1" ref="K2533" ca="1">_xlfn.IFS(L2533&lt;3,"Junior",L2533&lt;=7,"Mid-Level",L2533&gt;7,"Senior")</f>
        <v>Mid-Level</v>
      </c>
      <c r="L2533" s="46">
        <f ca="1">INT(YEARFRAC(Table1[[#This Row],[Joining Date]],TODAY(),1))</f>
        <v>6</v>
      </c>
      <c r="M2533" s="25" t="str">
        <f t="shared" ca="1" si="39"/>
        <v>Yes</v>
      </c>
      <c r="N2533" s="26">
        <f>YEAR(Table1[[#This Row],[Joining Date]])</f>
        <v>2020</v>
      </c>
      <c r="O2533" s="46">
        <f>MONTH(Table1[[#This Row],[Joining Date]])</f>
        <v>3</v>
      </c>
      <c r="P2533" s="26">
        <f ca="1">NETWORKDAYS(Table1[[#This Row],[Joining Date]],TODAY())</f>
        <v>1641</v>
      </c>
      <c r="Q2533" s="26" t="str">
        <f>LEFT(Table1[[#This Row],[Department]],5)&amp;"-"&amp;RIGHT(Table1[[#This Row],[Employee ID]],3)</f>
        <v>HR-430</v>
      </c>
      <c r="R2533" s="26" t="str">
        <f>LEFT(Table1[[#This Row],[Department]],3)</f>
        <v>HR</v>
      </c>
      <c r="S2533" s="37">
        <f>_xlfn.XLOOKUP(Table1[[#This Row],[City]],Table2[City],Table2[Bonus %])</f>
        <v>6</v>
      </c>
      <c r="U2533" s="48" t="str">
        <v xml:space="preserve">Ishita </v>
      </c>
      <c r="V2533" s="48" t="str">
        <v>Roy</v>
      </c>
    </row>
    <row r="2534" spans="1:22" x14ac:dyDescent="0.35">
      <c r="A2534" s="7" t="s">
        <v>3552</v>
      </c>
      <c r="B2534" s="40" t="str">
        <f>LEFT(Table1[[#This Row],[Employee Name]],FIND(" ",Table1[[#This Row],[Employee Name]]))</f>
        <v xml:space="preserve">Tarun </v>
      </c>
      <c r="C2534" s="40" t="str">
        <f>RIGHT(Table1[[#This Row],[Employee Name]],LEN(Table1[[#This Row],[Employee Name]])-FIND(" ",Table1[[#This Row],[Employee Name]]))</f>
        <v>Verma</v>
      </c>
      <c r="D2534" s="22">
        <f>Table1[[#This Row],[Basic Salary]]+Table1[[#This Row],[Bonus]]</f>
        <v>89982</v>
      </c>
      <c r="E2534" s="8">
        <v>60</v>
      </c>
      <c r="F2534" s="45">
        <v>66</v>
      </c>
      <c r="G2534" s="8" t="str" cm="1">
        <f t="array" ref="G2534">_xlfn.IFS(Table1[[#This Row],[Performance Score]]&gt;=80,"Excellent",Table1[[#This Row],[Performance Score]]&gt;=60,"Good",Table1[[#This Row],[Performance Score]]&gt;=40,"Need Improvement")</f>
        <v>Good</v>
      </c>
      <c r="H2534" s="29">
        <f>Table1[[#This Row],[Bonus]]/Table1[[#This Row],[Basic Salary]]</f>
        <v>9.2531659401901389E-2</v>
      </c>
      <c r="I2534" s="8">
        <f ca="1">DATEDIF(Table1[[#This Row],[Date of Birth]],TODAY(),"y")</f>
        <v>34</v>
      </c>
      <c r="J2534" s="33">
        <v>45409</v>
      </c>
      <c r="K2534" s="33" t="str" cm="1">
        <f t="array" aca="1" ref="K2534" ca="1">_xlfn.IFS(L2534&lt;3,"Junior",L2534&lt;=7,"Mid-Level",L2534&gt;7,"Senior")</f>
        <v>Junior</v>
      </c>
      <c r="L2534" s="45">
        <f ca="1">INT(YEARFRAC(Table1[[#This Row],[Joining Date]],TODAY(),1))</f>
        <v>2</v>
      </c>
      <c r="M2534" s="25" t="str">
        <f t="shared" ca="1" si="39"/>
        <v>No</v>
      </c>
      <c r="N2534" s="25">
        <f>YEAR(Table1[[#This Row],[Joining Date]])</f>
        <v>2024</v>
      </c>
      <c r="O2534" s="45">
        <f>MONTH(Table1[[#This Row],[Joining Date]])</f>
        <v>4</v>
      </c>
      <c r="P2534" s="25">
        <f ca="1">NETWORKDAYS(Table1[[#This Row],[Joining Date]],TODAY())</f>
        <v>566</v>
      </c>
      <c r="Q2534" s="25" t="str">
        <f>LEFT(Table1[[#This Row],[Department]],5)&amp;"-"&amp;RIGHT(Table1[[#This Row],[Employee ID]],3)</f>
        <v>Opera-496</v>
      </c>
      <c r="R2534" s="25" t="str">
        <f>LEFT(Table1[[#This Row],[Department]],3)</f>
        <v>Ope</v>
      </c>
      <c r="S2534" s="36">
        <f>_xlfn.XLOOKUP(Table1[[#This Row],[City]],Table2[City],Table2[Bonus %])</f>
        <v>7</v>
      </c>
      <c r="U2534" s="48" t="str">
        <v xml:space="preserve">Tarun </v>
      </c>
      <c r="V2534" s="48" t="str">
        <v>Verma</v>
      </c>
    </row>
    <row r="2535" spans="1:22" x14ac:dyDescent="0.35">
      <c r="A2535" s="9" t="s">
        <v>4992</v>
      </c>
      <c r="B2535" s="41" t="str">
        <f>LEFT(Table1[[#This Row],[Employee Name]],FIND(" ",Table1[[#This Row],[Employee Name]]))</f>
        <v xml:space="preserve">Meera </v>
      </c>
      <c r="C2535" s="41" t="str">
        <f>RIGHT(Table1[[#This Row],[Employee Name]],LEN(Table1[[#This Row],[Employee Name]])-FIND(" ",Table1[[#This Row],[Employee Name]]))</f>
        <v>Joshi</v>
      </c>
      <c r="D2535" s="23">
        <f>Table1[[#This Row],[Basic Salary]]+Table1[[#This Row],[Bonus]]</f>
        <v>89982</v>
      </c>
      <c r="E2535" s="10">
        <v>87</v>
      </c>
      <c r="F2535" s="46">
        <v>96</v>
      </c>
      <c r="G2535" s="10" t="str" cm="1">
        <f t="array" ref="G2535">_xlfn.IFS(Table1[[#This Row],[Performance Score]]&gt;=80,"Excellent",Table1[[#This Row],[Performance Score]]&gt;=60,"Good",Table1[[#This Row],[Performance Score]]&gt;=40,"Need Improvement")</f>
        <v>Excellent</v>
      </c>
      <c r="H2535" s="30">
        <f>Table1[[#This Row],[Bonus]]/Table1[[#This Row],[Basic Salary]]</f>
        <v>6.8428739358102092E-2</v>
      </c>
      <c r="I2535" s="10">
        <f ca="1">DATEDIF(Table1[[#This Row],[Date of Birth]],TODAY(),"y")</f>
        <v>38</v>
      </c>
      <c r="J2535" s="34">
        <v>44366</v>
      </c>
      <c r="K2535" s="33" t="str" cm="1">
        <f t="array" aca="1" ref="K2535" ca="1">_xlfn.IFS(L2535&lt;3,"Junior",L2535&lt;=7,"Mid-Level",L2535&gt;7,"Senior")</f>
        <v>Mid-Level</v>
      </c>
      <c r="L2535" s="46">
        <f ca="1">INT(YEARFRAC(Table1[[#This Row],[Joining Date]],TODAY(),1))</f>
        <v>5</v>
      </c>
      <c r="M2535" s="25" t="str">
        <f t="shared" ca="1" si="39"/>
        <v>No</v>
      </c>
      <c r="N2535" s="26">
        <f>YEAR(Table1[[#This Row],[Joining Date]])</f>
        <v>2021</v>
      </c>
      <c r="O2535" s="46">
        <f>MONTH(Table1[[#This Row],[Joining Date]])</f>
        <v>6</v>
      </c>
      <c r="P2535" s="26">
        <f ca="1">NETWORKDAYS(Table1[[#This Row],[Joining Date]],TODAY())</f>
        <v>1311</v>
      </c>
      <c r="Q2535" s="26" t="str">
        <f>LEFT(Table1[[#This Row],[Department]],5)&amp;"-"&amp;RIGHT(Table1[[#This Row],[Employee ID]],3)</f>
        <v>Marke-936</v>
      </c>
      <c r="R2535" s="26" t="str">
        <f>LEFT(Table1[[#This Row],[Department]],3)</f>
        <v>Mar</v>
      </c>
      <c r="S2535" s="37">
        <f>_xlfn.XLOOKUP(Table1[[#This Row],[City]],Table2[City],Table2[Bonus %])</f>
        <v>5</v>
      </c>
      <c r="U2535" s="48" t="str">
        <v xml:space="preserve">Meera </v>
      </c>
      <c r="V2535" s="48" t="str">
        <v>Joshi</v>
      </c>
    </row>
    <row r="2536" spans="1:22" x14ac:dyDescent="0.35">
      <c r="A2536" s="7" t="s">
        <v>2710</v>
      </c>
      <c r="B2536" s="40" t="str">
        <f>LEFT(Table1[[#This Row],[Employee Name]],FIND(" ",Table1[[#This Row],[Employee Name]]))</f>
        <v xml:space="preserve">Aditya </v>
      </c>
      <c r="C2536" s="40" t="str">
        <f>RIGHT(Table1[[#This Row],[Employee Name]],LEN(Table1[[#This Row],[Employee Name]])-FIND(" ",Table1[[#This Row],[Employee Name]]))</f>
        <v>Kapoor</v>
      </c>
      <c r="D2536" s="22">
        <f>Table1[[#This Row],[Basic Salary]]+Table1[[#This Row],[Bonus]]</f>
        <v>89978</v>
      </c>
      <c r="E2536" s="8">
        <v>75</v>
      </c>
      <c r="F2536" s="45">
        <v>66</v>
      </c>
      <c r="G2536" s="8" t="str" cm="1">
        <f t="array" ref="G2536">_xlfn.IFS(Table1[[#This Row],[Performance Score]]&gt;=80,"Excellent",Table1[[#This Row],[Performance Score]]&gt;=60,"Good",Table1[[#This Row],[Performance Score]]&gt;=40,"Need Improvement")</f>
        <v>Good</v>
      </c>
      <c r="H2536" s="29">
        <f>Table1[[#This Row],[Bonus]]/Table1[[#This Row],[Basic Salary]]</f>
        <v>6.7012937730501501E-2</v>
      </c>
      <c r="I2536" s="8">
        <f ca="1">DATEDIF(Table1[[#This Row],[Date of Birth]],TODAY(),"y")</f>
        <v>43</v>
      </c>
      <c r="J2536" s="33">
        <v>44995</v>
      </c>
      <c r="K2536" s="33" t="str" cm="1">
        <f t="array" aca="1" ref="K2536" ca="1">_xlfn.IFS(L2536&lt;3,"Junior",L2536&lt;=7,"Mid-Level",L2536&gt;7,"Senior")</f>
        <v>Mid-Level</v>
      </c>
      <c r="L2536" s="45">
        <f ca="1">INT(YEARFRAC(Table1[[#This Row],[Joining Date]],TODAY(),1))</f>
        <v>3</v>
      </c>
      <c r="M2536" s="25" t="str">
        <f t="shared" ca="1" si="39"/>
        <v>No</v>
      </c>
      <c r="N2536" s="25">
        <f>YEAR(Table1[[#This Row],[Joining Date]])</f>
        <v>2023</v>
      </c>
      <c r="O2536" s="45">
        <f>MONTH(Table1[[#This Row],[Joining Date]])</f>
        <v>3</v>
      </c>
      <c r="P2536" s="25">
        <f ca="1">NETWORKDAYS(Table1[[#This Row],[Joining Date]],TODAY())</f>
        <v>862</v>
      </c>
      <c r="Q2536" s="25" t="str">
        <f>LEFT(Table1[[#This Row],[Department]],5)&amp;"-"&amp;RIGHT(Table1[[#This Row],[Employee ID]],3)</f>
        <v>Suppo-654</v>
      </c>
      <c r="R2536" s="25" t="str">
        <f>LEFT(Table1[[#This Row],[Department]],3)</f>
        <v>Sup</v>
      </c>
      <c r="S2536" s="36">
        <f>_xlfn.XLOOKUP(Table1[[#This Row],[City]],Table2[City],Table2[Bonus %])</f>
        <v>7</v>
      </c>
      <c r="U2536" s="48" t="str">
        <v xml:space="preserve">Aditya </v>
      </c>
      <c r="V2536" s="48" t="str">
        <v>Kapoor</v>
      </c>
    </row>
    <row r="2537" spans="1:22" x14ac:dyDescent="0.35">
      <c r="A2537" s="9" t="s">
        <v>3533</v>
      </c>
      <c r="B2537" s="41" t="str">
        <f>LEFT(Table1[[#This Row],[Employee Name]],FIND(" ",Table1[[#This Row],[Employee Name]]))</f>
        <v xml:space="preserve">Gayathri </v>
      </c>
      <c r="C2537" s="41" t="str">
        <f>RIGHT(Table1[[#This Row],[Employee Name]],LEN(Table1[[#This Row],[Employee Name]])-FIND(" ",Table1[[#This Row],[Employee Name]]))</f>
        <v>Iyer</v>
      </c>
      <c r="D2537" s="23">
        <f>Table1[[#This Row],[Basic Salary]]+Table1[[#This Row],[Bonus]]</f>
        <v>89973</v>
      </c>
      <c r="E2537" s="10">
        <v>76</v>
      </c>
      <c r="F2537" s="46">
        <v>96</v>
      </c>
      <c r="G2537" s="10" t="str" cm="1">
        <f t="array" ref="G2537">_xlfn.IFS(Table1[[#This Row],[Performance Score]]&gt;=80,"Excellent",Table1[[#This Row],[Performance Score]]&gt;=60,"Good",Table1[[#This Row],[Performance Score]]&gt;=40,"Need Improvement")</f>
        <v>Excellent</v>
      </c>
      <c r="H2537" s="30">
        <f>Table1[[#This Row],[Bonus]]/Table1[[#This Row],[Basic Salary]]</f>
        <v>0.31977469086001792</v>
      </c>
      <c r="I2537" s="10">
        <f ca="1">DATEDIF(Table1[[#This Row],[Date of Birth]],TODAY(),"y")</f>
        <v>33</v>
      </c>
      <c r="J2537" s="34">
        <v>43205</v>
      </c>
      <c r="K2537" s="33" t="str" cm="1">
        <f t="array" aca="1" ref="K2537" ca="1">_xlfn.IFS(L2537&lt;3,"Junior",L2537&lt;=7,"Mid-Level",L2537&gt;7,"Senior")</f>
        <v>Senior</v>
      </c>
      <c r="L2537" s="46">
        <f ca="1">INT(YEARFRAC(Table1[[#This Row],[Joining Date]],TODAY(),1))</f>
        <v>8</v>
      </c>
      <c r="M2537" s="25" t="str">
        <f t="shared" ca="1" si="39"/>
        <v>Yes</v>
      </c>
      <c r="N2537" s="26">
        <f>YEAR(Table1[[#This Row],[Joining Date]])</f>
        <v>2018</v>
      </c>
      <c r="O2537" s="46">
        <f>MONTH(Table1[[#This Row],[Joining Date]])</f>
        <v>4</v>
      </c>
      <c r="P2537" s="26">
        <f ca="1">NETWORKDAYS(Table1[[#This Row],[Joining Date]],TODAY())</f>
        <v>2141</v>
      </c>
      <c r="Q2537" s="26" t="str">
        <f>LEFT(Table1[[#This Row],[Department]],5)&amp;"-"&amp;RIGHT(Table1[[#This Row],[Employee ID]],3)</f>
        <v>IT-477</v>
      </c>
      <c r="R2537" s="26" t="str">
        <f>LEFT(Table1[[#This Row],[Department]],3)</f>
        <v>IT</v>
      </c>
      <c r="S2537" s="37">
        <f>_xlfn.XLOOKUP(Table1[[#This Row],[City]],Table2[City],Table2[Bonus %])</f>
        <v>8</v>
      </c>
      <c r="U2537" s="48" t="str">
        <v xml:space="preserve">Gayathri </v>
      </c>
      <c r="V2537" s="48" t="str">
        <v>Iyer</v>
      </c>
    </row>
    <row r="2538" spans="1:22" x14ac:dyDescent="0.35">
      <c r="A2538" s="7" t="s">
        <v>4594</v>
      </c>
      <c r="B2538" s="40" t="str">
        <f>LEFT(Table1[[#This Row],[Employee Name]],FIND(" ",Table1[[#This Row],[Employee Name]]))</f>
        <v xml:space="preserve">Ravi </v>
      </c>
      <c r="C2538" s="40" t="str">
        <f>RIGHT(Table1[[#This Row],[Employee Name]],LEN(Table1[[#This Row],[Employee Name]])-FIND(" ",Table1[[#This Row],[Employee Name]]))</f>
        <v>Teja</v>
      </c>
      <c r="D2538" s="22">
        <f>Table1[[#This Row],[Basic Salary]]+Table1[[#This Row],[Bonus]]</f>
        <v>89963</v>
      </c>
      <c r="E2538" s="8">
        <v>88</v>
      </c>
      <c r="F2538" s="45">
        <v>49</v>
      </c>
      <c r="G2538" s="8" t="str" cm="1">
        <f t="array" ref="G2538">_xlfn.IFS(Table1[[#This Row],[Performance Score]]&gt;=80,"Excellent",Table1[[#This Row],[Performance Score]]&gt;=60,"Good",Table1[[#This Row],[Performance Score]]&gt;=40,"Need Improvement")</f>
        <v>Need Improvement</v>
      </c>
      <c r="H2538" s="29">
        <f>Table1[[#This Row],[Bonus]]/Table1[[#This Row],[Basic Salary]]</f>
        <v>0.32998728600573607</v>
      </c>
      <c r="I2538" s="8">
        <f ca="1">DATEDIF(Table1[[#This Row],[Date of Birth]],TODAY(),"y")</f>
        <v>32</v>
      </c>
      <c r="J2538" s="33">
        <v>44219</v>
      </c>
      <c r="K2538" s="33" t="str" cm="1">
        <f t="array" aca="1" ref="K2538" ca="1">_xlfn.IFS(L2538&lt;3,"Junior",L2538&lt;=7,"Mid-Level",L2538&gt;7,"Senior")</f>
        <v>Mid-Level</v>
      </c>
      <c r="L2538" s="45">
        <f ca="1">INT(YEARFRAC(Table1[[#This Row],[Joining Date]],TODAY(),1))</f>
        <v>5</v>
      </c>
      <c r="M2538" s="25" t="str">
        <f t="shared" ca="1" si="39"/>
        <v>No</v>
      </c>
      <c r="N2538" s="25">
        <f>YEAR(Table1[[#This Row],[Joining Date]])</f>
        <v>2021</v>
      </c>
      <c r="O2538" s="45">
        <f>MONTH(Table1[[#This Row],[Joining Date]])</f>
        <v>1</v>
      </c>
      <c r="P2538" s="25">
        <f ca="1">NETWORKDAYS(Table1[[#This Row],[Joining Date]],TODAY())</f>
        <v>1416</v>
      </c>
      <c r="Q2538" s="25" t="str">
        <f>LEFT(Table1[[#This Row],[Department]],5)&amp;"-"&amp;RIGHT(Table1[[#This Row],[Employee ID]],3)</f>
        <v>HR-538</v>
      </c>
      <c r="R2538" s="25" t="str">
        <f>LEFT(Table1[[#This Row],[Department]],3)</f>
        <v>HR</v>
      </c>
      <c r="S2538" s="36">
        <f>_xlfn.XLOOKUP(Table1[[#This Row],[City]],Table2[City],Table2[Bonus %])</f>
        <v>7</v>
      </c>
      <c r="U2538" s="48" t="str">
        <v xml:space="preserve">Ravi </v>
      </c>
      <c r="V2538" s="48" t="str">
        <v>Teja</v>
      </c>
    </row>
    <row r="2539" spans="1:22" x14ac:dyDescent="0.35">
      <c r="A2539" s="9" t="s">
        <v>2803</v>
      </c>
      <c r="B2539" s="41" t="str">
        <f>LEFT(Table1[[#This Row],[Employee Name]],FIND(" ",Table1[[#This Row],[Employee Name]]))</f>
        <v xml:space="preserve">Karan </v>
      </c>
      <c r="C2539" s="41" t="str">
        <f>RIGHT(Table1[[#This Row],[Employee Name]],LEN(Table1[[#This Row],[Employee Name]])-FIND(" ",Table1[[#This Row],[Employee Name]]))</f>
        <v>Malhotra</v>
      </c>
      <c r="D2539" s="23">
        <f>Table1[[#This Row],[Basic Salary]]+Table1[[#This Row],[Bonus]]</f>
        <v>89959</v>
      </c>
      <c r="E2539" s="10">
        <v>65</v>
      </c>
      <c r="F2539" s="46">
        <v>50</v>
      </c>
      <c r="G2539" s="10" t="str" cm="1">
        <f t="array" ref="G2539">_xlfn.IFS(Table1[[#This Row],[Performance Score]]&gt;=80,"Excellent",Table1[[#This Row],[Performance Score]]&gt;=60,"Good",Table1[[#This Row],[Performance Score]]&gt;=40,"Need Improvement")</f>
        <v>Need Improvement</v>
      </c>
      <c r="H2539" s="30">
        <f>Table1[[#This Row],[Bonus]]/Table1[[#This Row],[Basic Salary]]</f>
        <v>0.29622051555453094</v>
      </c>
      <c r="I2539" s="10">
        <f ca="1">DATEDIF(Table1[[#This Row],[Date of Birth]],TODAY(),"y")</f>
        <v>41</v>
      </c>
      <c r="J2539" s="34">
        <v>43224</v>
      </c>
      <c r="K2539" s="33" t="str" cm="1">
        <f t="array" aca="1" ref="K2539" ca="1">_xlfn.IFS(L2539&lt;3,"Junior",L2539&lt;=7,"Mid-Level",L2539&gt;7,"Senior")</f>
        <v>Senior</v>
      </c>
      <c r="L2539" s="46">
        <f ca="1">INT(YEARFRAC(Table1[[#This Row],[Joining Date]],TODAY(),1))</f>
        <v>8</v>
      </c>
      <c r="M2539" s="25" t="str">
        <f t="shared" ca="1" si="39"/>
        <v>Yes</v>
      </c>
      <c r="N2539" s="26">
        <f>YEAR(Table1[[#This Row],[Joining Date]])</f>
        <v>2018</v>
      </c>
      <c r="O2539" s="46">
        <f>MONTH(Table1[[#This Row],[Joining Date]])</f>
        <v>5</v>
      </c>
      <c r="P2539" s="26">
        <f ca="1">NETWORKDAYS(Table1[[#This Row],[Joining Date]],TODAY())</f>
        <v>2127</v>
      </c>
      <c r="Q2539" s="26" t="str">
        <f>LEFT(Table1[[#This Row],[Department]],5)&amp;"-"&amp;RIGHT(Table1[[#This Row],[Employee ID]],3)</f>
        <v>Opera-747</v>
      </c>
      <c r="R2539" s="26" t="str">
        <f>LEFT(Table1[[#This Row],[Department]],3)</f>
        <v>Ope</v>
      </c>
      <c r="S2539" s="37">
        <f>_xlfn.XLOOKUP(Table1[[#This Row],[City]],Table2[City],Table2[Bonus %])</f>
        <v>6</v>
      </c>
      <c r="U2539" s="48" t="str">
        <v xml:space="preserve">Karan </v>
      </c>
      <c r="V2539" s="48" t="str">
        <v>Malhotra</v>
      </c>
    </row>
    <row r="2540" spans="1:22" x14ac:dyDescent="0.35">
      <c r="A2540" s="7" t="s">
        <v>3116</v>
      </c>
      <c r="B2540" s="40" t="str">
        <f>LEFT(Table1[[#This Row],[Employee Name]],FIND(" ",Table1[[#This Row],[Employee Name]]))</f>
        <v xml:space="preserve">Aarav </v>
      </c>
      <c r="C2540" s="40" t="str">
        <f>RIGHT(Table1[[#This Row],[Employee Name]],LEN(Table1[[#This Row],[Employee Name]])-FIND(" ",Table1[[#This Row],[Employee Name]]))</f>
        <v>Sharma</v>
      </c>
      <c r="D2540" s="22">
        <f>Table1[[#This Row],[Basic Salary]]+Table1[[#This Row],[Bonus]]</f>
        <v>89941</v>
      </c>
      <c r="E2540" s="8">
        <v>88</v>
      </c>
      <c r="F2540" s="45">
        <v>62</v>
      </c>
      <c r="G2540" s="8" t="str" cm="1">
        <f t="array" ref="G2540">_xlfn.IFS(Table1[[#This Row],[Performance Score]]&gt;=80,"Excellent",Table1[[#This Row],[Performance Score]]&gt;=60,"Good",Table1[[#This Row],[Performance Score]]&gt;=40,"Need Improvement")</f>
        <v>Good</v>
      </c>
      <c r="H2540" s="29">
        <f>Table1[[#This Row],[Bonus]]/Table1[[#This Row],[Basic Salary]]</f>
        <v>0.37553910623069159</v>
      </c>
      <c r="I2540" s="8">
        <f ca="1">DATEDIF(Table1[[#This Row],[Date of Birth]],TODAY(),"y")</f>
        <v>42</v>
      </c>
      <c r="J2540" s="33">
        <v>43457</v>
      </c>
      <c r="K2540" s="33" t="str" cm="1">
        <f t="array" aca="1" ref="K2540" ca="1">_xlfn.IFS(L2540&lt;3,"Junior",L2540&lt;=7,"Mid-Level",L2540&gt;7,"Senior")</f>
        <v>Mid-Level</v>
      </c>
      <c r="L2540" s="45">
        <f ca="1">INT(YEARFRAC(Table1[[#This Row],[Joining Date]],TODAY(),1))</f>
        <v>7</v>
      </c>
      <c r="M2540" s="25" t="str">
        <f t="shared" ca="1" si="39"/>
        <v>Yes</v>
      </c>
      <c r="N2540" s="25">
        <f>YEAR(Table1[[#This Row],[Joining Date]])</f>
        <v>2018</v>
      </c>
      <c r="O2540" s="45">
        <f>MONTH(Table1[[#This Row],[Joining Date]])</f>
        <v>12</v>
      </c>
      <c r="P2540" s="25">
        <f ca="1">NETWORKDAYS(Table1[[#This Row],[Joining Date]],TODAY())</f>
        <v>1961</v>
      </c>
      <c r="Q2540" s="25" t="str">
        <f>LEFT(Table1[[#This Row],[Department]],5)&amp;"-"&amp;RIGHT(Table1[[#This Row],[Employee ID]],3)</f>
        <v>IT-060</v>
      </c>
      <c r="R2540" s="25" t="str">
        <f>LEFT(Table1[[#This Row],[Department]],3)</f>
        <v>IT</v>
      </c>
      <c r="S2540" s="36">
        <f>_xlfn.XLOOKUP(Table1[[#This Row],[City]],Table2[City],Table2[Bonus %])</f>
        <v>7</v>
      </c>
      <c r="U2540" s="48" t="str">
        <v xml:space="preserve">Aarav </v>
      </c>
      <c r="V2540" s="48" t="str">
        <v>Sharma</v>
      </c>
    </row>
    <row r="2541" spans="1:22" x14ac:dyDescent="0.35">
      <c r="A2541" s="9" t="s">
        <v>810</v>
      </c>
      <c r="B2541" s="41" t="str">
        <f>LEFT(Table1[[#This Row],[Employee Name]],FIND(" ",Table1[[#This Row],[Employee Name]]))</f>
        <v xml:space="preserve">Sneha </v>
      </c>
      <c r="C2541" s="41" t="str">
        <f>RIGHT(Table1[[#This Row],[Employee Name]],LEN(Table1[[#This Row],[Employee Name]])-FIND(" ",Table1[[#This Row],[Employee Name]]))</f>
        <v>Iyer</v>
      </c>
      <c r="D2541" s="23">
        <f>Table1[[#This Row],[Basic Salary]]+Table1[[#This Row],[Bonus]]</f>
        <v>89884</v>
      </c>
      <c r="E2541" s="10">
        <v>97</v>
      </c>
      <c r="F2541" s="46">
        <v>77</v>
      </c>
      <c r="G2541" s="10" t="str" cm="1">
        <f t="array" ref="G2541">_xlfn.IFS(Table1[[#This Row],[Performance Score]]&gt;=80,"Excellent",Table1[[#This Row],[Performance Score]]&gt;=60,"Good",Table1[[#This Row],[Performance Score]]&gt;=40,"Need Improvement")</f>
        <v>Good</v>
      </c>
      <c r="H2541" s="30">
        <f>Table1[[#This Row],[Bonus]]/Table1[[#This Row],[Basic Salary]]</f>
        <v>0.46140964149256158</v>
      </c>
      <c r="I2541" s="10">
        <f ca="1">DATEDIF(Table1[[#This Row],[Date of Birth]],TODAY(),"y")</f>
        <v>24</v>
      </c>
      <c r="J2541" s="34">
        <v>44975</v>
      </c>
      <c r="K2541" s="33" t="str" cm="1">
        <f t="array" aca="1" ref="K2541" ca="1">_xlfn.IFS(L2541&lt;3,"Junior",L2541&lt;=7,"Mid-Level",L2541&gt;7,"Senior")</f>
        <v>Mid-Level</v>
      </c>
      <c r="L2541" s="46">
        <f ca="1">INT(YEARFRAC(Table1[[#This Row],[Joining Date]],TODAY(),1))</f>
        <v>3</v>
      </c>
      <c r="M2541" s="25" t="str">
        <f t="shared" ca="1" si="39"/>
        <v>No</v>
      </c>
      <c r="N2541" s="26">
        <f>YEAR(Table1[[#This Row],[Joining Date]])</f>
        <v>2023</v>
      </c>
      <c r="O2541" s="46">
        <f>MONTH(Table1[[#This Row],[Joining Date]])</f>
        <v>2</v>
      </c>
      <c r="P2541" s="26">
        <f ca="1">NETWORKDAYS(Table1[[#This Row],[Joining Date]],TODAY())</f>
        <v>876</v>
      </c>
      <c r="Q2541" s="26" t="str">
        <f>LEFT(Table1[[#This Row],[Department]],5)&amp;"-"&amp;RIGHT(Table1[[#This Row],[Employee ID]],3)</f>
        <v>Suppo-754</v>
      </c>
      <c r="R2541" s="26" t="str">
        <f>LEFT(Table1[[#This Row],[Department]],3)</f>
        <v>Sup</v>
      </c>
      <c r="S2541" s="37">
        <f>_xlfn.XLOOKUP(Table1[[#This Row],[City]],Table2[City],Table2[Bonus %])</f>
        <v>6</v>
      </c>
      <c r="U2541" s="48" t="str">
        <v xml:space="preserve">Sneha </v>
      </c>
      <c r="V2541" s="48" t="str">
        <v>Iyer</v>
      </c>
    </row>
    <row r="2542" spans="1:22" x14ac:dyDescent="0.35">
      <c r="A2542" s="7" t="s">
        <v>240</v>
      </c>
      <c r="B2542" s="40" t="str">
        <f>LEFT(Table1[[#This Row],[Employee Name]],FIND(" ",Table1[[#This Row],[Employee Name]]))</f>
        <v xml:space="preserve">Priya </v>
      </c>
      <c r="C2542" s="40" t="str">
        <f>RIGHT(Table1[[#This Row],[Employee Name]],LEN(Table1[[#This Row],[Employee Name]])-FIND(" ",Table1[[#This Row],[Employee Name]]))</f>
        <v>Reddy</v>
      </c>
      <c r="D2542" s="22">
        <f>Table1[[#This Row],[Basic Salary]]+Table1[[#This Row],[Bonus]]</f>
        <v>89881</v>
      </c>
      <c r="E2542" s="8">
        <v>84</v>
      </c>
      <c r="F2542" s="45">
        <v>100</v>
      </c>
      <c r="G2542" s="8" t="str" cm="1">
        <f t="array" ref="G2542">_xlfn.IFS(Table1[[#This Row],[Performance Score]]&gt;=80,"Excellent",Table1[[#This Row],[Performance Score]]&gt;=60,"Good",Table1[[#This Row],[Performance Score]]&gt;=40,"Need Improvement")</f>
        <v>Excellent</v>
      </c>
      <c r="H2542" s="29">
        <f>Table1[[#This Row],[Bonus]]/Table1[[#This Row],[Basic Salary]]</f>
        <v>0.23099363144559337</v>
      </c>
      <c r="I2542" s="8">
        <f ca="1">DATEDIF(Table1[[#This Row],[Date of Birth]],TODAY(),"y")</f>
        <v>17</v>
      </c>
      <c r="J2542" s="33">
        <v>45193</v>
      </c>
      <c r="K2542" s="33" t="str" cm="1">
        <f t="array" aca="1" ref="K2542" ca="1">_xlfn.IFS(L2542&lt;3,"Junior",L2542&lt;=7,"Mid-Level",L2542&gt;7,"Senior")</f>
        <v>Junior</v>
      </c>
      <c r="L2542" s="45">
        <f ca="1">INT(YEARFRAC(Table1[[#This Row],[Joining Date]],TODAY(),1))</f>
        <v>2</v>
      </c>
      <c r="M2542" s="25" t="str">
        <f t="shared" ca="1" si="39"/>
        <v>No</v>
      </c>
      <c r="N2542" s="25">
        <f>YEAR(Table1[[#This Row],[Joining Date]])</f>
        <v>2023</v>
      </c>
      <c r="O2542" s="45">
        <f>MONTH(Table1[[#This Row],[Joining Date]])</f>
        <v>9</v>
      </c>
      <c r="P2542" s="25">
        <f ca="1">NETWORKDAYS(Table1[[#This Row],[Joining Date]],TODAY())</f>
        <v>721</v>
      </c>
      <c r="Q2542" s="25" t="str">
        <f>LEFT(Table1[[#This Row],[Department]],5)&amp;"-"&amp;RIGHT(Table1[[#This Row],[Employee ID]],3)</f>
        <v>HR-184</v>
      </c>
      <c r="R2542" s="25" t="str">
        <f>LEFT(Table1[[#This Row],[Department]],3)</f>
        <v>HR</v>
      </c>
      <c r="S2542" s="36">
        <f>_xlfn.XLOOKUP(Table1[[#This Row],[City]],Table2[City],Table2[Bonus %])</f>
        <v>4</v>
      </c>
      <c r="U2542" s="48" t="str">
        <v xml:space="preserve">Priya </v>
      </c>
      <c r="V2542" s="48" t="str">
        <v>Reddy</v>
      </c>
    </row>
    <row r="2543" spans="1:22" x14ac:dyDescent="0.35">
      <c r="A2543" s="9" t="s">
        <v>843</v>
      </c>
      <c r="B2543" s="41" t="str">
        <f>LEFT(Table1[[#This Row],[Employee Name]],FIND(" ",Table1[[#This Row],[Employee Name]]))</f>
        <v xml:space="preserve">Ravi </v>
      </c>
      <c r="C2543" s="41" t="str">
        <f>RIGHT(Table1[[#This Row],[Employee Name]],LEN(Table1[[#This Row],[Employee Name]])-FIND(" ",Table1[[#This Row],[Employee Name]]))</f>
        <v>Teja</v>
      </c>
      <c r="D2543" s="23">
        <f>Table1[[#This Row],[Basic Salary]]+Table1[[#This Row],[Bonus]]</f>
        <v>89881</v>
      </c>
      <c r="E2543" s="10">
        <v>79</v>
      </c>
      <c r="F2543" s="46">
        <v>45</v>
      </c>
      <c r="G2543" s="10" t="str" cm="1">
        <f t="array" ref="G2543">_xlfn.IFS(Table1[[#This Row],[Performance Score]]&gt;=80,"Excellent",Table1[[#This Row],[Performance Score]]&gt;=60,"Good",Table1[[#This Row],[Performance Score]]&gt;=40,"Need Improvement")</f>
        <v>Need Improvement</v>
      </c>
      <c r="H2543" s="30">
        <f>Table1[[#This Row],[Bonus]]/Table1[[#This Row],[Basic Salary]]</f>
        <v>0.1747921785957024</v>
      </c>
      <c r="I2543" s="10">
        <f ca="1">DATEDIF(Table1[[#This Row],[Date of Birth]],TODAY(),"y")</f>
        <v>46</v>
      </c>
      <c r="J2543" s="34">
        <v>43596</v>
      </c>
      <c r="K2543" s="33" t="str" cm="1">
        <f t="array" aca="1" ref="K2543" ca="1">_xlfn.IFS(L2543&lt;3,"Junior",L2543&lt;=7,"Mid-Level",L2543&gt;7,"Senior")</f>
        <v>Mid-Level</v>
      </c>
      <c r="L2543" s="46">
        <f ca="1">INT(YEARFRAC(Table1[[#This Row],[Joining Date]],TODAY(),1))</f>
        <v>7</v>
      </c>
      <c r="M2543" s="25" t="str">
        <f t="shared" ca="1" si="39"/>
        <v>Yes</v>
      </c>
      <c r="N2543" s="26">
        <f>YEAR(Table1[[#This Row],[Joining Date]])</f>
        <v>2019</v>
      </c>
      <c r="O2543" s="46">
        <f>MONTH(Table1[[#This Row],[Joining Date]])</f>
        <v>5</v>
      </c>
      <c r="P2543" s="26">
        <f ca="1">NETWORKDAYS(Table1[[#This Row],[Joining Date]],TODAY())</f>
        <v>1861</v>
      </c>
      <c r="Q2543" s="26" t="str">
        <f>LEFT(Table1[[#This Row],[Department]],5)&amp;"-"&amp;RIGHT(Table1[[#This Row],[Employee ID]],3)</f>
        <v>Suppo-787</v>
      </c>
      <c r="R2543" s="26" t="str">
        <f>LEFT(Table1[[#This Row],[Department]],3)</f>
        <v>Sup</v>
      </c>
      <c r="S2543" s="37">
        <f>_xlfn.XLOOKUP(Table1[[#This Row],[City]],Table2[City],Table2[Bonus %])</f>
        <v>5</v>
      </c>
      <c r="U2543" s="48" t="str">
        <v xml:space="preserve">Ravi </v>
      </c>
      <c r="V2543" s="48" t="str">
        <v>Teja</v>
      </c>
    </row>
    <row r="2544" spans="1:22" x14ac:dyDescent="0.35">
      <c r="A2544" s="7" t="s">
        <v>2812</v>
      </c>
      <c r="B2544" s="40" t="str">
        <f>LEFT(Table1[[#This Row],[Employee Name]],FIND(" ",Table1[[#This Row],[Employee Name]]))</f>
        <v xml:space="preserve">Arjun </v>
      </c>
      <c r="C2544" s="40" t="str">
        <f>RIGHT(Table1[[#This Row],[Employee Name]],LEN(Table1[[#This Row],[Employee Name]])-FIND(" ",Table1[[#This Row],[Employee Name]]))</f>
        <v>Mehta</v>
      </c>
      <c r="D2544" s="22">
        <f>Table1[[#This Row],[Basic Salary]]+Table1[[#This Row],[Bonus]]</f>
        <v>89865</v>
      </c>
      <c r="E2544" s="8">
        <v>72</v>
      </c>
      <c r="F2544" s="45">
        <v>78</v>
      </c>
      <c r="G2544" s="8" t="str" cm="1">
        <f t="array" ref="G2544">_xlfn.IFS(Table1[[#This Row],[Performance Score]]&gt;=80,"Excellent",Table1[[#This Row],[Performance Score]]&gt;=60,"Good",Table1[[#This Row],[Performance Score]]&gt;=40,"Need Improvement")</f>
        <v>Good</v>
      </c>
      <c r="H2544" s="29">
        <f>Table1[[#This Row],[Bonus]]/Table1[[#This Row],[Basic Salary]]</f>
        <v>0.14999232186732187</v>
      </c>
      <c r="I2544" s="8">
        <f ca="1">DATEDIF(Table1[[#This Row],[Date of Birth]],TODAY(),"y")</f>
        <v>31</v>
      </c>
      <c r="J2544" s="33">
        <v>43219</v>
      </c>
      <c r="K2544" s="33" t="str" cm="1">
        <f t="array" aca="1" ref="K2544" ca="1">_xlfn.IFS(L2544&lt;3,"Junior",L2544&lt;=7,"Mid-Level",L2544&gt;7,"Senior")</f>
        <v>Senior</v>
      </c>
      <c r="L2544" s="45">
        <f ca="1">INT(YEARFRAC(Table1[[#This Row],[Joining Date]],TODAY(),1))</f>
        <v>8</v>
      </c>
      <c r="M2544" s="25" t="str">
        <f t="shared" ca="1" si="39"/>
        <v>Yes</v>
      </c>
      <c r="N2544" s="25">
        <f>YEAR(Table1[[#This Row],[Joining Date]])</f>
        <v>2018</v>
      </c>
      <c r="O2544" s="45">
        <f>MONTH(Table1[[#This Row],[Joining Date]])</f>
        <v>4</v>
      </c>
      <c r="P2544" s="25">
        <f ca="1">NETWORKDAYS(Table1[[#This Row],[Joining Date]],TODAY())</f>
        <v>2131</v>
      </c>
      <c r="Q2544" s="25" t="str">
        <f>LEFT(Table1[[#This Row],[Department]],5)&amp;"-"&amp;RIGHT(Table1[[#This Row],[Employee ID]],3)</f>
        <v>IT-756</v>
      </c>
      <c r="R2544" s="25" t="str">
        <f>LEFT(Table1[[#This Row],[Department]],3)</f>
        <v>IT</v>
      </c>
      <c r="S2544" s="36">
        <f>_xlfn.XLOOKUP(Table1[[#This Row],[City]],Table2[City],Table2[Bonus %])</f>
        <v>5</v>
      </c>
      <c r="U2544" s="48" t="str">
        <v xml:space="preserve">Arjun </v>
      </c>
      <c r="V2544" s="48" t="str">
        <v>Mehta</v>
      </c>
    </row>
    <row r="2545" spans="1:22" x14ac:dyDescent="0.35">
      <c r="A2545" s="9" t="s">
        <v>858</v>
      </c>
      <c r="B2545" s="41" t="str">
        <f>LEFT(Table1[[#This Row],[Employee Name]],FIND(" ",Table1[[#This Row],[Employee Name]]))</f>
        <v xml:space="preserve">Krishna </v>
      </c>
      <c r="C2545" s="41" t="str">
        <f>RIGHT(Table1[[#This Row],[Employee Name]],LEN(Table1[[#This Row],[Employee Name]])-FIND(" ",Table1[[#This Row],[Employee Name]]))</f>
        <v>Chaitanya</v>
      </c>
      <c r="D2545" s="23">
        <f>Table1[[#This Row],[Basic Salary]]+Table1[[#This Row],[Bonus]]</f>
        <v>89842</v>
      </c>
      <c r="E2545" s="10">
        <v>85</v>
      </c>
      <c r="F2545" s="46">
        <v>82</v>
      </c>
      <c r="G2545" s="10" t="str" cm="1">
        <f t="array" ref="G2545">_xlfn.IFS(Table1[[#This Row],[Performance Score]]&gt;=80,"Excellent",Table1[[#This Row],[Performance Score]]&gt;=60,"Good",Table1[[#This Row],[Performance Score]]&gt;=40,"Need Improvement")</f>
        <v>Excellent</v>
      </c>
      <c r="H2545" s="30">
        <f>Table1[[#This Row],[Bonus]]/Table1[[#This Row],[Basic Salary]]</f>
        <v>0.1990124115841452</v>
      </c>
      <c r="I2545" s="10">
        <f ca="1">DATEDIF(Table1[[#This Row],[Date of Birth]],TODAY(),"y")</f>
        <v>18</v>
      </c>
      <c r="J2545" s="34">
        <v>44071</v>
      </c>
      <c r="K2545" s="33" t="str" cm="1">
        <f t="array" aca="1" ref="K2545" ca="1">_xlfn.IFS(L2545&lt;3,"Junior",L2545&lt;=7,"Mid-Level",L2545&gt;7,"Senior")</f>
        <v>Mid-Level</v>
      </c>
      <c r="L2545" s="46">
        <f ca="1">INT(YEARFRAC(Table1[[#This Row],[Joining Date]],TODAY(),1))</f>
        <v>5</v>
      </c>
      <c r="M2545" s="25" t="str">
        <f t="shared" ca="1" si="39"/>
        <v>No</v>
      </c>
      <c r="N2545" s="26">
        <f>YEAR(Table1[[#This Row],[Joining Date]])</f>
        <v>2020</v>
      </c>
      <c r="O2545" s="46">
        <f>MONTH(Table1[[#This Row],[Joining Date]])</f>
        <v>8</v>
      </c>
      <c r="P2545" s="26">
        <f ca="1">NETWORKDAYS(Table1[[#This Row],[Joining Date]],TODAY())</f>
        <v>1522</v>
      </c>
      <c r="Q2545" s="26" t="str">
        <f>LEFT(Table1[[#This Row],[Department]],5)&amp;"-"&amp;RIGHT(Table1[[#This Row],[Employee ID]],3)</f>
        <v>HR-802</v>
      </c>
      <c r="R2545" s="26" t="str">
        <f>LEFT(Table1[[#This Row],[Department]],3)</f>
        <v>HR</v>
      </c>
      <c r="S2545" s="37">
        <f>_xlfn.XLOOKUP(Table1[[#This Row],[City]],Table2[City],Table2[Bonus %])</f>
        <v>6</v>
      </c>
      <c r="U2545" s="48" t="str">
        <v xml:space="preserve">Krishna </v>
      </c>
      <c r="V2545" s="48" t="str">
        <v>Chaitanya</v>
      </c>
    </row>
    <row r="2546" spans="1:22" x14ac:dyDescent="0.35">
      <c r="A2546" s="7" t="s">
        <v>621</v>
      </c>
      <c r="B2546" s="40" t="str">
        <f>LEFT(Table1[[#This Row],[Employee Name]],FIND(" ",Table1[[#This Row],[Employee Name]]))</f>
        <v xml:space="preserve">Karan </v>
      </c>
      <c r="C2546" s="40" t="str">
        <f>RIGHT(Table1[[#This Row],[Employee Name]],LEN(Table1[[#This Row],[Employee Name]])-FIND(" ",Table1[[#This Row],[Employee Name]]))</f>
        <v>Malhotra</v>
      </c>
      <c r="D2546" s="22">
        <f>Table1[[#This Row],[Basic Salary]]+Table1[[#This Row],[Bonus]]</f>
        <v>89834</v>
      </c>
      <c r="E2546" s="8">
        <v>86</v>
      </c>
      <c r="F2546" s="45">
        <v>99</v>
      </c>
      <c r="G2546" s="8" t="str" cm="1">
        <f t="array" ref="G2546">_xlfn.IFS(Table1[[#This Row],[Performance Score]]&gt;=80,"Excellent",Table1[[#This Row],[Performance Score]]&gt;=60,"Good",Table1[[#This Row],[Performance Score]]&gt;=40,"Need Improvement")</f>
        <v>Excellent</v>
      </c>
      <c r="H2546" s="29">
        <f>Table1[[#This Row],[Bonus]]/Table1[[#This Row],[Basic Salary]]</f>
        <v>0.27238219339121567</v>
      </c>
      <c r="I2546" s="8">
        <f ca="1">DATEDIF(Table1[[#This Row],[Date of Birth]],TODAY(),"y")</f>
        <v>31</v>
      </c>
      <c r="J2546" s="33">
        <v>45780</v>
      </c>
      <c r="K2546" s="33" t="str" cm="1">
        <f t="array" aca="1" ref="K2546" ca="1">_xlfn.IFS(L2546&lt;3,"Junior",L2546&lt;=7,"Mid-Level",L2546&gt;7,"Senior")</f>
        <v>Junior</v>
      </c>
      <c r="L2546" s="45">
        <f ca="1">INT(YEARFRAC(Table1[[#This Row],[Joining Date]],TODAY(),1))</f>
        <v>1</v>
      </c>
      <c r="M2546" s="25" t="str">
        <f t="shared" ca="1" si="39"/>
        <v>No</v>
      </c>
      <c r="N2546" s="25">
        <f>YEAR(Table1[[#This Row],[Joining Date]])</f>
        <v>2025</v>
      </c>
      <c r="O2546" s="45">
        <f>MONTH(Table1[[#This Row],[Joining Date]])</f>
        <v>5</v>
      </c>
      <c r="P2546" s="25">
        <f ca="1">NETWORKDAYS(Table1[[#This Row],[Joining Date]],TODAY())</f>
        <v>301</v>
      </c>
      <c r="Q2546" s="25" t="str">
        <f>LEFT(Table1[[#This Row],[Department]],5)&amp;"-"&amp;RIGHT(Table1[[#This Row],[Employee ID]],3)</f>
        <v>Suppo-565</v>
      </c>
      <c r="R2546" s="25" t="str">
        <f>LEFT(Table1[[#This Row],[Department]],3)</f>
        <v>Sup</v>
      </c>
      <c r="S2546" s="36">
        <f>_xlfn.XLOOKUP(Table1[[#This Row],[City]],Table2[City],Table2[Bonus %])</f>
        <v>5</v>
      </c>
      <c r="U2546" s="48" t="str">
        <v xml:space="preserve">Karan </v>
      </c>
      <c r="V2546" s="48" t="str">
        <v>Malhotra</v>
      </c>
    </row>
    <row r="2547" spans="1:22" x14ac:dyDescent="0.35">
      <c r="A2547" s="9" t="s">
        <v>307</v>
      </c>
      <c r="B2547" s="41" t="str">
        <f>LEFT(Table1[[#This Row],[Employee Name]],FIND(" ",Table1[[#This Row],[Employee Name]]))</f>
        <v xml:space="preserve">Tarun </v>
      </c>
      <c r="C2547" s="41" t="str">
        <f>RIGHT(Table1[[#This Row],[Employee Name]],LEN(Table1[[#This Row],[Employee Name]])-FIND(" ",Table1[[#This Row],[Employee Name]]))</f>
        <v>Verma</v>
      </c>
      <c r="D2547" s="23">
        <f>Table1[[#This Row],[Basic Salary]]+Table1[[#This Row],[Bonus]]</f>
        <v>89829</v>
      </c>
      <c r="E2547" s="10">
        <v>95</v>
      </c>
      <c r="F2547" s="46">
        <v>60</v>
      </c>
      <c r="G2547" s="10" t="str" cm="1">
        <f t="array" ref="G2547">_xlfn.IFS(Table1[[#This Row],[Performance Score]]&gt;=80,"Excellent",Table1[[#This Row],[Performance Score]]&gt;=60,"Good",Table1[[#This Row],[Performance Score]]&gt;=40,"Need Improvement")</f>
        <v>Good</v>
      </c>
      <c r="H2547" s="30">
        <f>Table1[[#This Row],[Bonus]]/Table1[[#This Row],[Basic Salary]]</f>
        <v>0.16680738306467327</v>
      </c>
      <c r="I2547" s="10">
        <f ca="1">DATEDIF(Table1[[#This Row],[Date of Birth]],TODAY(),"y")</f>
        <v>37</v>
      </c>
      <c r="J2547" s="34">
        <v>44887</v>
      </c>
      <c r="K2547" s="33" t="str" cm="1">
        <f t="array" aca="1" ref="K2547" ca="1">_xlfn.IFS(L2547&lt;3,"Junior",L2547&lt;=7,"Mid-Level",L2547&gt;7,"Senior")</f>
        <v>Mid-Level</v>
      </c>
      <c r="L2547" s="46">
        <f ca="1">INT(YEARFRAC(Table1[[#This Row],[Joining Date]],TODAY(),1))</f>
        <v>3</v>
      </c>
      <c r="M2547" s="25" t="str">
        <f t="shared" ca="1" si="39"/>
        <v>No</v>
      </c>
      <c r="N2547" s="26">
        <f>YEAR(Table1[[#This Row],[Joining Date]])</f>
        <v>2022</v>
      </c>
      <c r="O2547" s="46">
        <f>MONTH(Table1[[#This Row],[Joining Date]])</f>
        <v>11</v>
      </c>
      <c r="P2547" s="26">
        <f ca="1">NETWORKDAYS(Table1[[#This Row],[Joining Date]],TODAY())</f>
        <v>940</v>
      </c>
      <c r="Q2547" s="26" t="str">
        <f>LEFT(Table1[[#This Row],[Department]],5)&amp;"-"&amp;RIGHT(Table1[[#This Row],[Employee ID]],3)</f>
        <v>Marke-251</v>
      </c>
      <c r="R2547" s="26" t="str">
        <f>LEFT(Table1[[#This Row],[Department]],3)</f>
        <v>Mar</v>
      </c>
      <c r="S2547" s="37">
        <f>_xlfn.XLOOKUP(Table1[[#This Row],[City]],Table2[City],Table2[Bonus %])</f>
        <v>5</v>
      </c>
      <c r="U2547" s="48" t="str">
        <v xml:space="preserve">Tarun </v>
      </c>
      <c r="V2547" s="48" t="str">
        <v>Verma</v>
      </c>
    </row>
    <row r="2548" spans="1:22" x14ac:dyDescent="0.35">
      <c r="A2548" s="7" t="s">
        <v>2584</v>
      </c>
      <c r="B2548" s="40" t="str">
        <f>LEFT(Table1[[#This Row],[Employee Name]],FIND(" ",Table1[[#This Row],[Employee Name]]))</f>
        <v xml:space="preserve">Sneha </v>
      </c>
      <c r="C2548" s="40" t="str">
        <f>RIGHT(Table1[[#This Row],[Employee Name]],LEN(Table1[[#This Row],[Employee Name]])-FIND(" ",Table1[[#This Row],[Employee Name]]))</f>
        <v>Iyer</v>
      </c>
      <c r="D2548" s="22">
        <f>Table1[[#This Row],[Basic Salary]]+Table1[[#This Row],[Bonus]]</f>
        <v>89812</v>
      </c>
      <c r="E2548" s="8">
        <v>84</v>
      </c>
      <c r="F2548" s="45">
        <v>78</v>
      </c>
      <c r="G2548" s="8" t="str" cm="1">
        <f t="array" ref="G2548">_xlfn.IFS(Table1[[#This Row],[Performance Score]]&gt;=80,"Excellent",Table1[[#This Row],[Performance Score]]&gt;=60,"Good",Table1[[#This Row],[Performance Score]]&gt;=40,"Need Improvement")</f>
        <v>Good</v>
      </c>
      <c r="H2548" s="29">
        <f>Table1[[#This Row],[Bonus]]/Table1[[#This Row],[Basic Salary]]</f>
        <v>7.0018466670637991E-2</v>
      </c>
      <c r="I2548" s="8">
        <f ca="1">DATEDIF(Table1[[#This Row],[Date of Birth]],TODAY(),"y")</f>
        <v>27</v>
      </c>
      <c r="J2548" s="33">
        <v>44505</v>
      </c>
      <c r="K2548" s="33" t="str" cm="1">
        <f t="array" aca="1" ref="K2548" ca="1">_xlfn.IFS(L2548&lt;3,"Junior",L2548&lt;=7,"Mid-Level",L2548&gt;7,"Senior")</f>
        <v>Mid-Level</v>
      </c>
      <c r="L2548" s="45">
        <f ca="1">INT(YEARFRAC(Table1[[#This Row],[Joining Date]],TODAY(),1))</f>
        <v>4</v>
      </c>
      <c r="M2548" s="25" t="str">
        <f t="shared" ca="1" si="39"/>
        <v>No</v>
      </c>
      <c r="N2548" s="25">
        <f>YEAR(Table1[[#This Row],[Joining Date]])</f>
        <v>2021</v>
      </c>
      <c r="O2548" s="45">
        <f>MONTH(Table1[[#This Row],[Joining Date]])</f>
        <v>11</v>
      </c>
      <c r="P2548" s="25">
        <f ca="1">NETWORKDAYS(Table1[[#This Row],[Joining Date]],TODAY())</f>
        <v>1212</v>
      </c>
      <c r="Q2548" s="25" t="str">
        <f>LEFT(Table1[[#This Row],[Department]],5)&amp;"-"&amp;RIGHT(Table1[[#This Row],[Employee ID]],3)</f>
        <v>Sales-528</v>
      </c>
      <c r="R2548" s="25" t="str">
        <f>LEFT(Table1[[#This Row],[Department]],3)</f>
        <v>Sal</v>
      </c>
      <c r="S2548" s="36">
        <f>_xlfn.XLOOKUP(Table1[[#This Row],[City]],Table2[City],Table2[Bonus %])</f>
        <v>7</v>
      </c>
      <c r="U2548" s="48" t="str">
        <v xml:space="preserve">Sneha </v>
      </c>
      <c r="V2548" s="48" t="str">
        <v>Iyer</v>
      </c>
    </row>
    <row r="2549" spans="1:22" x14ac:dyDescent="0.35">
      <c r="A2549" s="9" t="s">
        <v>955</v>
      </c>
      <c r="B2549" s="41" t="str">
        <f>LEFT(Table1[[#This Row],[Employee Name]],FIND(" ",Table1[[#This Row],[Employee Name]]))</f>
        <v xml:space="preserve">Gayathri </v>
      </c>
      <c r="C2549" s="41" t="str">
        <f>RIGHT(Table1[[#This Row],[Employee Name]],LEN(Table1[[#This Row],[Employee Name]])-FIND(" ",Table1[[#This Row],[Employee Name]]))</f>
        <v>Iyer</v>
      </c>
      <c r="D2549" s="23">
        <f>Table1[[#This Row],[Basic Salary]]+Table1[[#This Row],[Bonus]]</f>
        <v>89730</v>
      </c>
      <c r="E2549" s="10">
        <v>64</v>
      </c>
      <c r="F2549" s="46">
        <v>90</v>
      </c>
      <c r="G2549" s="10" t="str" cm="1">
        <f t="array" ref="G2549">_xlfn.IFS(Table1[[#This Row],[Performance Score]]&gt;=80,"Excellent",Table1[[#This Row],[Performance Score]]&gt;=60,"Good",Table1[[#This Row],[Performance Score]]&gt;=40,"Need Improvement")</f>
        <v>Excellent</v>
      </c>
      <c r="H2549" s="30">
        <f>Table1[[#This Row],[Bonus]]/Table1[[#This Row],[Basic Salary]]</f>
        <v>0.20499563553347211</v>
      </c>
      <c r="I2549" s="10">
        <f ca="1">DATEDIF(Table1[[#This Row],[Date of Birth]],TODAY(),"y")</f>
        <v>44</v>
      </c>
      <c r="J2549" s="34">
        <v>45759</v>
      </c>
      <c r="K2549" s="33" t="str" cm="1">
        <f t="array" aca="1" ref="K2549" ca="1">_xlfn.IFS(L2549&lt;3,"Junior",L2549&lt;=7,"Mid-Level",L2549&gt;7,"Senior")</f>
        <v>Junior</v>
      </c>
      <c r="L2549" s="46">
        <f ca="1">INT(YEARFRAC(Table1[[#This Row],[Joining Date]],TODAY(),1))</f>
        <v>1</v>
      </c>
      <c r="M2549" s="25" t="str">
        <f t="shared" ca="1" si="39"/>
        <v>No</v>
      </c>
      <c r="N2549" s="26">
        <f>YEAR(Table1[[#This Row],[Joining Date]])</f>
        <v>2025</v>
      </c>
      <c r="O2549" s="46">
        <f>MONTH(Table1[[#This Row],[Joining Date]])</f>
        <v>4</v>
      </c>
      <c r="P2549" s="26">
        <f ca="1">NETWORKDAYS(Table1[[#This Row],[Joining Date]],TODAY())</f>
        <v>316</v>
      </c>
      <c r="Q2549" s="26" t="str">
        <f>LEFT(Table1[[#This Row],[Department]],5)&amp;"-"&amp;RIGHT(Table1[[#This Row],[Employee ID]],3)</f>
        <v>HR-899</v>
      </c>
      <c r="R2549" s="26" t="str">
        <f>LEFT(Table1[[#This Row],[Department]],3)</f>
        <v>HR</v>
      </c>
      <c r="S2549" s="37">
        <f>_xlfn.XLOOKUP(Table1[[#This Row],[City]],Table2[City],Table2[Bonus %])</f>
        <v>7</v>
      </c>
      <c r="U2549" s="48" t="str">
        <v xml:space="preserve">Gayathri </v>
      </c>
      <c r="V2549" s="48" t="str">
        <v>Iyer</v>
      </c>
    </row>
    <row r="2550" spans="1:22" x14ac:dyDescent="0.35">
      <c r="A2550" s="7" t="s">
        <v>1977</v>
      </c>
      <c r="B2550" s="40" t="str">
        <f>LEFT(Table1[[#This Row],[Employee Name]],FIND(" ",Table1[[#This Row],[Employee Name]]))</f>
        <v xml:space="preserve">Ravi </v>
      </c>
      <c r="C2550" s="40" t="str">
        <f>RIGHT(Table1[[#This Row],[Employee Name]],LEN(Table1[[#This Row],[Employee Name]])-FIND(" ",Table1[[#This Row],[Employee Name]]))</f>
        <v>Teja</v>
      </c>
      <c r="D2550" s="22">
        <f>Table1[[#This Row],[Basic Salary]]+Table1[[#This Row],[Bonus]]</f>
        <v>89710</v>
      </c>
      <c r="E2550" s="8">
        <v>95</v>
      </c>
      <c r="F2550" s="45">
        <v>71</v>
      </c>
      <c r="G2550" s="8" t="str" cm="1">
        <f t="array" ref="G2550">_xlfn.IFS(Table1[[#This Row],[Performance Score]]&gt;=80,"Excellent",Table1[[#This Row],[Performance Score]]&gt;=60,"Good",Table1[[#This Row],[Performance Score]]&gt;=40,"Need Improvement")</f>
        <v>Good</v>
      </c>
      <c r="H2550" s="29">
        <f>Table1[[#This Row],[Bonus]]/Table1[[#This Row],[Basic Salary]]</f>
        <v>0.5008197544082712</v>
      </c>
      <c r="I2550" s="8">
        <f ca="1">DATEDIF(Table1[[#This Row],[Date of Birth]],TODAY(),"y")</f>
        <v>44</v>
      </c>
      <c r="J2550" s="33">
        <v>45623</v>
      </c>
      <c r="K2550" s="33" t="str" cm="1">
        <f t="array" aca="1" ref="K2550" ca="1">_xlfn.IFS(L2550&lt;3,"Junior",L2550&lt;=7,"Mid-Level",L2550&gt;7,"Senior")</f>
        <v>Junior</v>
      </c>
      <c r="L2550" s="45">
        <f ca="1">INT(YEARFRAC(Table1[[#This Row],[Joining Date]],TODAY(),1))</f>
        <v>1</v>
      </c>
      <c r="M2550" s="25" t="str">
        <f t="shared" ca="1" si="39"/>
        <v>No</v>
      </c>
      <c r="N2550" s="25">
        <f>YEAR(Table1[[#This Row],[Joining Date]])</f>
        <v>2024</v>
      </c>
      <c r="O2550" s="45">
        <f>MONTH(Table1[[#This Row],[Joining Date]])</f>
        <v>11</v>
      </c>
      <c r="P2550" s="25">
        <f ca="1">NETWORKDAYS(Table1[[#This Row],[Joining Date]],TODAY())</f>
        <v>414</v>
      </c>
      <c r="Q2550" s="25" t="str">
        <f>LEFT(Table1[[#This Row],[Department]],5)&amp;"-"&amp;RIGHT(Table1[[#This Row],[Employee ID]],3)</f>
        <v>Finan-921</v>
      </c>
      <c r="R2550" s="25" t="str">
        <f>LEFT(Table1[[#This Row],[Department]],3)</f>
        <v>Fin</v>
      </c>
      <c r="S2550" s="36">
        <f>_xlfn.XLOOKUP(Table1[[#This Row],[City]],Table2[City],Table2[Bonus %])</f>
        <v>4</v>
      </c>
      <c r="U2550" s="48" t="str">
        <v xml:space="preserve">Ravi </v>
      </c>
      <c r="V2550" s="48" t="str">
        <v>Teja</v>
      </c>
    </row>
    <row r="2551" spans="1:22" x14ac:dyDescent="0.35">
      <c r="A2551" s="9" t="s">
        <v>2131</v>
      </c>
      <c r="B2551" s="41" t="str">
        <f>LEFT(Table1[[#This Row],[Employee Name]],FIND(" ",Table1[[#This Row],[Employee Name]]))</f>
        <v xml:space="preserve">Aarav </v>
      </c>
      <c r="C2551" s="41" t="str">
        <f>RIGHT(Table1[[#This Row],[Employee Name]],LEN(Table1[[#This Row],[Employee Name]])-FIND(" ",Table1[[#This Row],[Employee Name]]))</f>
        <v>Sharma</v>
      </c>
      <c r="D2551" s="23">
        <f>Table1[[#This Row],[Basic Salary]]+Table1[[#This Row],[Bonus]]</f>
        <v>89666</v>
      </c>
      <c r="E2551" s="10">
        <v>82</v>
      </c>
      <c r="F2551" s="46">
        <v>95</v>
      </c>
      <c r="G2551" s="10" t="str" cm="1">
        <f t="array" ref="G2551">_xlfn.IFS(Table1[[#This Row],[Performance Score]]&gt;=80,"Excellent",Table1[[#This Row],[Performance Score]]&gt;=60,"Good",Table1[[#This Row],[Performance Score]]&gt;=40,"Need Improvement")</f>
        <v>Excellent</v>
      </c>
      <c r="H2551" s="30">
        <f>Table1[[#This Row],[Bonus]]/Table1[[#This Row],[Basic Salary]]</f>
        <v>0.35604857613840873</v>
      </c>
      <c r="I2551" s="10">
        <f ca="1">DATEDIF(Table1[[#This Row],[Date of Birth]],TODAY(),"y")</f>
        <v>26</v>
      </c>
      <c r="J2551" s="34">
        <v>42751</v>
      </c>
      <c r="K2551" s="33" t="str" cm="1">
        <f t="array" aca="1" ref="K2551" ca="1">_xlfn.IFS(L2551&lt;3,"Junior",L2551&lt;=7,"Mid-Level",L2551&gt;7,"Senior")</f>
        <v>Senior</v>
      </c>
      <c r="L2551" s="46">
        <f ca="1">INT(YEARFRAC(Table1[[#This Row],[Joining Date]],TODAY(),1))</f>
        <v>9</v>
      </c>
      <c r="M2551" s="25" t="str">
        <f t="shared" ca="1" si="39"/>
        <v>Yes</v>
      </c>
      <c r="N2551" s="26">
        <f>YEAR(Table1[[#This Row],[Joining Date]])</f>
        <v>2017</v>
      </c>
      <c r="O2551" s="46">
        <f>MONTH(Table1[[#This Row],[Joining Date]])</f>
        <v>1</v>
      </c>
      <c r="P2551" s="26">
        <f ca="1">NETWORKDAYS(Table1[[#This Row],[Joining Date]],TODAY())</f>
        <v>2466</v>
      </c>
      <c r="Q2551" s="26" t="str">
        <f>LEFT(Table1[[#This Row],[Department]],5)&amp;"-"&amp;RIGHT(Table1[[#This Row],[Employee ID]],3)</f>
        <v>Marke-075</v>
      </c>
      <c r="R2551" s="26" t="str">
        <f>LEFT(Table1[[#This Row],[Department]],3)</f>
        <v>Mar</v>
      </c>
      <c r="S2551" s="37">
        <f>_xlfn.XLOOKUP(Table1[[#This Row],[City]],Table2[City],Table2[Bonus %])</f>
        <v>5</v>
      </c>
      <c r="U2551" s="48" t="str">
        <v xml:space="preserve">Aarav </v>
      </c>
      <c r="V2551" s="48" t="str">
        <v>Sharma</v>
      </c>
    </row>
    <row r="2552" spans="1:22" x14ac:dyDescent="0.35">
      <c r="A2552" s="7" t="s">
        <v>415</v>
      </c>
      <c r="B2552" s="40" t="str">
        <f>LEFT(Table1[[#This Row],[Employee Name]],FIND(" ",Table1[[#This Row],[Employee Name]]))</f>
        <v xml:space="preserve">Ajay </v>
      </c>
      <c r="C2552" s="40" t="str">
        <f>RIGHT(Table1[[#This Row],[Employee Name]],LEN(Table1[[#This Row],[Employee Name]])-FIND(" ",Table1[[#This Row],[Employee Name]]))</f>
        <v>Singh</v>
      </c>
      <c r="D2552" s="22">
        <f>Table1[[#This Row],[Basic Salary]]+Table1[[#This Row],[Bonus]]</f>
        <v>89648</v>
      </c>
      <c r="E2552" s="8">
        <v>78</v>
      </c>
      <c r="F2552" s="45">
        <v>48</v>
      </c>
      <c r="G2552" s="8" t="str" cm="1">
        <f t="array" ref="G2552">_xlfn.IFS(Table1[[#This Row],[Performance Score]]&gt;=80,"Excellent",Table1[[#This Row],[Performance Score]]&gt;=60,"Good",Table1[[#This Row],[Performance Score]]&gt;=40,"Need Improvement")</f>
        <v>Need Improvement</v>
      </c>
      <c r="H2552" s="29">
        <f>Table1[[#This Row],[Bonus]]/Table1[[#This Row],[Basic Salary]]</f>
        <v>0.2017963670487298</v>
      </c>
      <c r="I2552" s="8">
        <f ca="1">DATEDIF(Table1[[#This Row],[Date of Birth]],TODAY(),"y")</f>
        <v>38</v>
      </c>
      <c r="J2552" s="33">
        <v>44417</v>
      </c>
      <c r="K2552" s="33" t="str" cm="1">
        <f t="array" aca="1" ref="K2552" ca="1">_xlfn.IFS(L2552&lt;3,"Junior",L2552&lt;=7,"Mid-Level",L2552&gt;7,"Senior")</f>
        <v>Mid-Level</v>
      </c>
      <c r="L2552" s="45">
        <f ca="1">INT(YEARFRAC(Table1[[#This Row],[Joining Date]],TODAY(),1))</f>
        <v>4</v>
      </c>
      <c r="M2552" s="25" t="str">
        <f t="shared" ca="1" si="39"/>
        <v>No</v>
      </c>
      <c r="N2552" s="25">
        <f>YEAR(Table1[[#This Row],[Joining Date]])</f>
        <v>2021</v>
      </c>
      <c r="O2552" s="45">
        <f>MONTH(Table1[[#This Row],[Joining Date]])</f>
        <v>8</v>
      </c>
      <c r="P2552" s="25">
        <f ca="1">NETWORKDAYS(Table1[[#This Row],[Joining Date]],TODAY())</f>
        <v>1276</v>
      </c>
      <c r="Q2552" s="25" t="str">
        <f>LEFT(Table1[[#This Row],[Department]],5)&amp;"-"&amp;RIGHT(Table1[[#This Row],[Employee ID]],3)</f>
        <v>Finan-359</v>
      </c>
      <c r="R2552" s="25" t="str">
        <f>LEFT(Table1[[#This Row],[Department]],3)</f>
        <v>Fin</v>
      </c>
      <c r="S2552" s="36">
        <f>_xlfn.XLOOKUP(Table1[[#This Row],[City]],Table2[City],Table2[Bonus %])</f>
        <v>7</v>
      </c>
      <c r="U2552" s="48" t="str">
        <v xml:space="preserve">Ajay </v>
      </c>
      <c r="V2552" s="48" t="str">
        <v>Singh</v>
      </c>
    </row>
    <row r="2553" spans="1:22" x14ac:dyDescent="0.35">
      <c r="A2553" s="9" t="s">
        <v>2244</v>
      </c>
      <c r="B2553" s="41" t="str">
        <f>LEFT(Table1[[#This Row],[Employee Name]],FIND(" ",Table1[[#This Row],[Employee Name]]))</f>
        <v xml:space="preserve">Meera </v>
      </c>
      <c r="C2553" s="41" t="str">
        <f>RIGHT(Table1[[#This Row],[Employee Name]],LEN(Table1[[#This Row],[Employee Name]])-FIND(" ",Table1[[#This Row],[Employee Name]]))</f>
        <v>Joshi</v>
      </c>
      <c r="D2553" s="23">
        <f>Table1[[#This Row],[Basic Salary]]+Table1[[#This Row],[Bonus]]</f>
        <v>89599</v>
      </c>
      <c r="E2553" s="10">
        <v>90</v>
      </c>
      <c r="F2553" s="46">
        <v>91</v>
      </c>
      <c r="G2553" s="10" t="str" cm="1">
        <f t="array" ref="G2553">_xlfn.IFS(Table1[[#This Row],[Performance Score]]&gt;=80,"Excellent",Table1[[#This Row],[Performance Score]]&gt;=60,"Good",Table1[[#This Row],[Performance Score]]&gt;=40,"Need Improvement")</f>
        <v>Excellent</v>
      </c>
      <c r="H2553" s="30">
        <f>Table1[[#This Row],[Bonus]]/Table1[[#This Row],[Basic Salary]]</f>
        <v>0.21792379735479223</v>
      </c>
      <c r="I2553" s="10">
        <f ca="1">DATEDIF(Table1[[#This Row],[Date of Birth]],TODAY(),"y")</f>
        <v>27</v>
      </c>
      <c r="J2553" s="34">
        <v>44912</v>
      </c>
      <c r="K2553" s="33" t="str" cm="1">
        <f t="array" aca="1" ref="K2553" ca="1">_xlfn.IFS(L2553&lt;3,"Junior",L2553&lt;=7,"Mid-Level",L2553&gt;7,"Senior")</f>
        <v>Mid-Level</v>
      </c>
      <c r="L2553" s="46">
        <f ca="1">INT(YEARFRAC(Table1[[#This Row],[Joining Date]],TODAY(),1))</f>
        <v>3</v>
      </c>
      <c r="M2553" s="25" t="str">
        <f t="shared" ca="1" si="39"/>
        <v>No</v>
      </c>
      <c r="N2553" s="26">
        <f>YEAR(Table1[[#This Row],[Joining Date]])</f>
        <v>2022</v>
      </c>
      <c r="O2553" s="46">
        <f>MONTH(Table1[[#This Row],[Joining Date]])</f>
        <v>12</v>
      </c>
      <c r="P2553" s="26">
        <f ca="1">NETWORKDAYS(Table1[[#This Row],[Joining Date]],TODAY())</f>
        <v>921</v>
      </c>
      <c r="Q2553" s="26" t="str">
        <f>LEFT(Table1[[#This Row],[Department]],5)&amp;"-"&amp;RIGHT(Table1[[#This Row],[Employee ID]],3)</f>
        <v>Sales-188</v>
      </c>
      <c r="R2553" s="26" t="str">
        <f>LEFT(Table1[[#This Row],[Department]],3)</f>
        <v>Sal</v>
      </c>
      <c r="S2553" s="37">
        <f>_xlfn.XLOOKUP(Table1[[#This Row],[City]],Table2[City],Table2[Bonus %])</f>
        <v>4</v>
      </c>
      <c r="U2553" s="48" t="str">
        <v xml:space="preserve">Meera </v>
      </c>
      <c r="V2553" s="48" t="str">
        <v>Joshi</v>
      </c>
    </row>
    <row r="2554" spans="1:22" x14ac:dyDescent="0.35">
      <c r="A2554" s="7" t="s">
        <v>55</v>
      </c>
      <c r="B2554" s="40" t="str">
        <f>LEFT(Table1[[#This Row],[Employee Name]],FIND(" ",Table1[[#This Row],[Employee Name]]))</f>
        <v xml:space="preserve">Nisha </v>
      </c>
      <c r="C2554" s="40" t="str">
        <f>RIGHT(Table1[[#This Row],[Employee Name]],LEN(Table1[[#This Row],[Employee Name]])-FIND(" ",Table1[[#This Row],[Employee Name]]))</f>
        <v>Kapoor</v>
      </c>
      <c r="D2554" s="22">
        <f>Table1[[#This Row],[Basic Salary]]+Table1[[#This Row],[Bonus]]</f>
        <v>89576</v>
      </c>
      <c r="E2554" s="8">
        <v>76</v>
      </c>
      <c r="F2554" s="45">
        <v>72</v>
      </c>
      <c r="G2554" s="8" t="str" cm="1">
        <f t="array" ref="G2554">_xlfn.IFS(Table1[[#This Row],[Performance Score]]&gt;=80,"Excellent",Table1[[#This Row],[Performance Score]]&gt;=60,"Good",Table1[[#This Row],[Performance Score]]&gt;=40,"Need Improvement")</f>
        <v>Good</v>
      </c>
      <c r="H2554" s="29">
        <f>Table1[[#This Row],[Bonus]]/Table1[[#This Row],[Basic Salary]]</f>
        <v>6.0447496152480171E-2</v>
      </c>
      <c r="I2554" s="8">
        <f ca="1">DATEDIF(Table1[[#This Row],[Date of Birth]],TODAY(),"y")</f>
        <v>39</v>
      </c>
      <c r="J2554" s="33">
        <v>43785</v>
      </c>
      <c r="K2554" s="33" t="str" cm="1">
        <f t="array" aca="1" ref="K2554" ca="1">_xlfn.IFS(L2554&lt;3,"Junior",L2554&lt;=7,"Mid-Level",L2554&gt;7,"Senior")</f>
        <v>Mid-Level</v>
      </c>
      <c r="L2554" s="45">
        <f ca="1">INT(YEARFRAC(Table1[[#This Row],[Joining Date]],TODAY(),1))</f>
        <v>6</v>
      </c>
      <c r="M2554" s="25" t="str">
        <f t="shared" ca="1" si="39"/>
        <v>Yes</v>
      </c>
      <c r="N2554" s="25">
        <f>YEAR(Table1[[#This Row],[Joining Date]])</f>
        <v>2019</v>
      </c>
      <c r="O2554" s="45">
        <f>MONTH(Table1[[#This Row],[Joining Date]])</f>
        <v>11</v>
      </c>
      <c r="P2554" s="25">
        <f ca="1">NETWORKDAYS(Table1[[#This Row],[Joining Date]],TODAY())</f>
        <v>1726</v>
      </c>
      <c r="Q2554" s="25" t="str">
        <f>LEFT(Table1[[#This Row],[Department]],5)&amp;"-"&amp;RIGHT(Table1[[#This Row],[Employee ID]],3)</f>
        <v>HR-014</v>
      </c>
      <c r="R2554" s="25" t="str">
        <f>LEFT(Table1[[#This Row],[Department]],3)</f>
        <v>HR</v>
      </c>
      <c r="S2554" s="36">
        <f>_xlfn.XLOOKUP(Table1[[#This Row],[City]],Table2[City],Table2[Bonus %])</f>
        <v>5</v>
      </c>
      <c r="U2554" s="48" t="str">
        <v xml:space="preserve">Nisha </v>
      </c>
      <c r="V2554" s="48" t="str">
        <v>Kapoor</v>
      </c>
    </row>
    <row r="2555" spans="1:22" x14ac:dyDescent="0.35">
      <c r="A2555" s="9" t="s">
        <v>2604</v>
      </c>
      <c r="B2555" s="41" t="str">
        <f>LEFT(Table1[[#This Row],[Employee Name]],FIND(" ",Table1[[#This Row],[Employee Name]]))</f>
        <v xml:space="preserve">Gayathri </v>
      </c>
      <c r="C2555" s="41" t="str">
        <f>RIGHT(Table1[[#This Row],[Employee Name]],LEN(Table1[[#This Row],[Employee Name]])-FIND(" ",Table1[[#This Row],[Employee Name]]))</f>
        <v>Iyer</v>
      </c>
      <c r="D2555" s="23">
        <f>Table1[[#This Row],[Basic Salary]]+Table1[[#This Row],[Bonus]]</f>
        <v>89574</v>
      </c>
      <c r="E2555" s="10">
        <v>85</v>
      </c>
      <c r="F2555" s="46">
        <v>66</v>
      </c>
      <c r="G2555" s="10" t="str" cm="1">
        <f t="array" ref="G2555">_xlfn.IFS(Table1[[#This Row],[Performance Score]]&gt;=80,"Excellent",Table1[[#This Row],[Performance Score]]&gt;=60,"Good",Table1[[#This Row],[Performance Score]]&gt;=40,"Need Improvement")</f>
        <v>Good</v>
      </c>
      <c r="H2555" s="30">
        <f>Table1[[#This Row],[Bonus]]/Table1[[#This Row],[Basic Salary]]</f>
        <v>0.46281477610477839</v>
      </c>
      <c r="I2555" s="10">
        <f ca="1">DATEDIF(Table1[[#This Row],[Date of Birth]],TODAY(),"y")</f>
        <v>29</v>
      </c>
      <c r="J2555" s="34">
        <v>44125</v>
      </c>
      <c r="K2555" s="33" t="str" cm="1">
        <f t="array" aca="1" ref="K2555" ca="1">_xlfn.IFS(L2555&lt;3,"Junior",L2555&lt;=7,"Mid-Level",L2555&gt;7,"Senior")</f>
        <v>Mid-Level</v>
      </c>
      <c r="L2555" s="46">
        <f ca="1">INT(YEARFRAC(Table1[[#This Row],[Joining Date]],TODAY(),1))</f>
        <v>5</v>
      </c>
      <c r="M2555" s="25" t="str">
        <f t="shared" ca="1" si="39"/>
        <v>No</v>
      </c>
      <c r="N2555" s="26">
        <f>YEAR(Table1[[#This Row],[Joining Date]])</f>
        <v>2020</v>
      </c>
      <c r="O2555" s="46">
        <f>MONTH(Table1[[#This Row],[Joining Date]])</f>
        <v>10</v>
      </c>
      <c r="P2555" s="26">
        <f ca="1">NETWORKDAYS(Table1[[#This Row],[Joining Date]],TODAY())</f>
        <v>1484</v>
      </c>
      <c r="Q2555" s="26" t="str">
        <f>LEFT(Table1[[#This Row],[Department]],5)&amp;"-"&amp;RIGHT(Table1[[#This Row],[Employee ID]],3)</f>
        <v>IT-548</v>
      </c>
      <c r="R2555" s="26" t="str">
        <f>LEFT(Table1[[#This Row],[Department]],3)</f>
        <v>IT</v>
      </c>
      <c r="S2555" s="37">
        <f>_xlfn.XLOOKUP(Table1[[#This Row],[City]],Table2[City],Table2[Bonus %])</f>
        <v>7</v>
      </c>
      <c r="U2555" s="48" t="str">
        <v xml:space="preserve">Gayathri </v>
      </c>
      <c r="V2555" s="48" t="str">
        <v>Iyer</v>
      </c>
    </row>
    <row r="2556" spans="1:22" x14ac:dyDescent="0.35">
      <c r="A2556" s="7" t="s">
        <v>3784</v>
      </c>
      <c r="B2556" s="40" t="str">
        <f>LEFT(Table1[[#This Row],[Employee Name]],FIND(" ",Table1[[#This Row],[Employee Name]]))</f>
        <v xml:space="preserve">Ajay </v>
      </c>
      <c r="C2556" s="40" t="str">
        <f>RIGHT(Table1[[#This Row],[Employee Name]],LEN(Table1[[#This Row],[Employee Name]])-FIND(" ",Table1[[#This Row],[Employee Name]]))</f>
        <v>Singh</v>
      </c>
      <c r="D2556" s="22">
        <f>Table1[[#This Row],[Basic Salary]]+Table1[[#This Row],[Bonus]]</f>
        <v>89573</v>
      </c>
      <c r="E2556" s="8">
        <v>88</v>
      </c>
      <c r="F2556" s="45">
        <v>79</v>
      </c>
      <c r="G2556" s="8" t="str" cm="1">
        <f t="array" ref="G2556">_xlfn.IFS(Table1[[#This Row],[Performance Score]]&gt;=80,"Excellent",Table1[[#This Row],[Performance Score]]&gt;=60,"Good",Table1[[#This Row],[Performance Score]]&gt;=40,"Need Improvement")</f>
        <v>Good</v>
      </c>
      <c r="H2556" s="29">
        <f>Table1[[#This Row],[Bonus]]/Table1[[#This Row],[Basic Salary]]</f>
        <v>0.23185356327529774</v>
      </c>
      <c r="I2556" s="8">
        <f ca="1">DATEDIF(Table1[[#This Row],[Date of Birth]],TODAY(),"y")</f>
        <v>17</v>
      </c>
      <c r="J2556" s="33">
        <v>45463</v>
      </c>
      <c r="K2556" s="33" t="str" cm="1">
        <f t="array" aca="1" ref="K2556" ca="1">_xlfn.IFS(L2556&lt;3,"Junior",L2556&lt;=7,"Mid-Level",L2556&gt;7,"Senior")</f>
        <v>Junior</v>
      </c>
      <c r="L2556" s="45">
        <f ca="1">INT(YEARFRAC(Table1[[#This Row],[Joining Date]],TODAY(),1))</f>
        <v>2</v>
      </c>
      <c r="M2556" s="25" t="str">
        <f t="shared" ca="1" si="39"/>
        <v>No</v>
      </c>
      <c r="N2556" s="25">
        <f>YEAR(Table1[[#This Row],[Joining Date]])</f>
        <v>2024</v>
      </c>
      <c r="O2556" s="45">
        <f>MONTH(Table1[[#This Row],[Joining Date]])</f>
        <v>6</v>
      </c>
      <c r="P2556" s="25">
        <f ca="1">NETWORKDAYS(Table1[[#This Row],[Joining Date]],TODAY())</f>
        <v>528</v>
      </c>
      <c r="Q2556" s="25" t="str">
        <f>LEFT(Table1[[#This Row],[Department]],5)&amp;"-"&amp;RIGHT(Table1[[#This Row],[Employee ID]],3)</f>
        <v>HR-728</v>
      </c>
      <c r="R2556" s="25" t="str">
        <f>LEFT(Table1[[#This Row],[Department]],3)</f>
        <v>HR</v>
      </c>
      <c r="S2556" s="36">
        <f>_xlfn.XLOOKUP(Table1[[#This Row],[City]],Table2[City],Table2[Bonus %])</f>
        <v>7</v>
      </c>
      <c r="U2556" s="48" t="str">
        <v xml:space="preserve">Ajay </v>
      </c>
      <c r="V2556" s="48" t="str">
        <v>Singh</v>
      </c>
    </row>
    <row r="2557" spans="1:22" x14ac:dyDescent="0.35">
      <c r="A2557" s="9" t="s">
        <v>1043</v>
      </c>
      <c r="B2557" s="41" t="str">
        <f>LEFT(Table1[[#This Row],[Employee Name]],FIND(" ",Table1[[#This Row],[Employee Name]]))</f>
        <v xml:space="preserve">Arjun </v>
      </c>
      <c r="C2557" s="41" t="str">
        <f>RIGHT(Table1[[#This Row],[Employee Name]],LEN(Table1[[#This Row],[Employee Name]])-FIND(" ",Table1[[#This Row],[Employee Name]]))</f>
        <v>Mehta</v>
      </c>
      <c r="D2557" s="23">
        <f>Table1[[#This Row],[Basic Salary]]+Table1[[#This Row],[Bonus]]</f>
        <v>89543</v>
      </c>
      <c r="E2557" s="10">
        <v>75</v>
      </c>
      <c r="F2557" s="46">
        <v>63</v>
      </c>
      <c r="G2557" s="10" t="str" cm="1">
        <f t="array" ref="G2557">_xlfn.IFS(Table1[[#This Row],[Performance Score]]&gt;=80,"Excellent",Table1[[#This Row],[Performance Score]]&gt;=60,"Good",Table1[[#This Row],[Performance Score]]&gt;=40,"Need Improvement")</f>
        <v>Good</v>
      </c>
      <c r="H2557" s="30">
        <f>Table1[[#This Row],[Bonus]]/Table1[[#This Row],[Basic Salary]]</f>
        <v>0.4529125425928931</v>
      </c>
      <c r="I2557" s="10">
        <f ca="1">DATEDIF(Table1[[#This Row],[Date of Birth]],TODAY(),"y")</f>
        <v>22</v>
      </c>
      <c r="J2557" s="34">
        <v>45564</v>
      </c>
      <c r="K2557" s="33" t="str" cm="1">
        <f t="array" aca="1" ref="K2557" ca="1">_xlfn.IFS(L2557&lt;3,"Junior",L2557&lt;=7,"Mid-Level",L2557&gt;7,"Senior")</f>
        <v>Junior</v>
      </c>
      <c r="L2557" s="46">
        <f ca="1">INT(YEARFRAC(Table1[[#This Row],[Joining Date]],TODAY(),1))</f>
        <v>1</v>
      </c>
      <c r="M2557" s="25" t="str">
        <f t="shared" ca="1" si="39"/>
        <v>No</v>
      </c>
      <c r="N2557" s="26">
        <f>YEAR(Table1[[#This Row],[Joining Date]])</f>
        <v>2024</v>
      </c>
      <c r="O2557" s="46">
        <f>MONTH(Table1[[#This Row],[Joining Date]])</f>
        <v>9</v>
      </c>
      <c r="P2557" s="26">
        <f ca="1">NETWORKDAYS(Table1[[#This Row],[Joining Date]],TODAY())</f>
        <v>456</v>
      </c>
      <c r="Q2557" s="26" t="str">
        <f>LEFT(Table1[[#This Row],[Department]],5)&amp;"-"&amp;RIGHT(Table1[[#This Row],[Employee ID]],3)</f>
        <v>Opera-987</v>
      </c>
      <c r="R2557" s="26" t="str">
        <f>LEFT(Table1[[#This Row],[Department]],3)</f>
        <v>Ope</v>
      </c>
      <c r="S2557" s="37">
        <f>_xlfn.XLOOKUP(Table1[[#This Row],[City]],Table2[City],Table2[Bonus %])</f>
        <v>8</v>
      </c>
      <c r="U2557" s="48" t="str">
        <v xml:space="preserve">Arjun </v>
      </c>
      <c r="V2557" s="48" t="str">
        <v>Mehta</v>
      </c>
    </row>
    <row r="2558" spans="1:22" x14ac:dyDescent="0.35">
      <c r="A2558" s="7" t="s">
        <v>2233</v>
      </c>
      <c r="B2558" s="40" t="str">
        <f>LEFT(Table1[[#This Row],[Employee Name]],FIND(" ",Table1[[#This Row],[Employee Name]]))</f>
        <v xml:space="preserve">Aditya </v>
      </c>
      <c r="C2558" s="40" t="str">
        <f>RIGHT(Table1[[#This Row],[Employee Name]],LEN(Table1[[#This Row],[Employee Name]])-FIND(" ",Table1[[#This Row],[Employee Name]]))</f>
        <v>Kapoor</v>
      </c>
      <c r="D2558" s="22">
        <f>Table1[[#This Row],[Basic Salary]]+Table1[[#This Row],[Bonus]]</f>
        <v>89534</v>
      </c>
      <c r="E2558" s="8">
        <v>96</v>
      </c>
      <c r="F2558" s="45">
        <v>67</v>
      </c>
      <c r="G2558" s="8" t="str" cm="1">
        <f t="array" ref="G2558">_xlfn.IFS(Table1[[#This Row],[Performance Score]]&gt;=80,"Excellent",Table1[[#This Row],[Performance Score]]&gt;=60,"Good",Table1[[#This Row],[Performance Score]]&gt;=40,"Need Improvement")</f>
        <v>Good</v>
      </c>
      <c r="H2558" s="29">
        <f>Table1[[#This Row],[Bonus]]/Table1[[#This Row],[Basic Salary]]</f>
        <v>0.18417119655067518</v>
      </c>
      <c r="I2558" s="8">
        <f ca="1">DATEDIF(Table1[[#This Row],[Date of Birth]],TODAY(),"y")</f>
        <v>20</v>
      </c>
      <c r="J2558" s="33">
        <v>42159</v>
      </c>
      <c r="K2558" s="33" t="str" cm="1">
        <f t="array" aca="1" ref="K2558" ca="1">_xlfn.IFS(L2558&lt;3,"Junior",L2558&lt;=7,"Mid-Level",L2558&gt;7,"Senior")</f>
        <v>Senior</v>
      </c>
      <c r="L2558" s="45">
        <f ca="1">INT(YEARFRAC(Table1[[#This Row],[Joining Date]],TODAY(),1))</f>
        <v>11</v>
      </c>
      <c r="M2558" s="25" t="str">
        <f t="shared" ca="1" si="39"/>
        <v>Yes</v>
      </c>
      <c r="N2558" s="25">
        <f>YEAR(Table1[[#This Row],[Joining Date]])</f>
        <v>2015</v>
      </c>
      <c r="O2558" s="45">
        <f>MONTH(Table1[[#This Row],[Joining Date]])</f>
        <v>6</v>
      </c>
      <c r="P2558" s="25">
        <f ca="1">NETWORKDAYS(Table1[[#This Row],[Joining Date]],TODAY())</f>
        <v>2888</v>
      </c>
      <c r="Q2558" s="25" t="str">
        <f>LEFT(Table1[[#This Row],[Department]],5)&amp;"-"&amp;RIGHT(Table1[[#This Row],[Employee ID]],3)</f>
        <v>IT-177</v>
      </c>
      <c r="R2558" s="25" t="str">
        <f>LEFT(Table1[[#This Row],[Department]],3)</f>
        <v>IT</v>
      </c>
      <c r="S2558" s="36">
        <f>_xlfn.XLOOKUP(Table1[[#This Row],[City]],Table2[City],Table2[Bonus %])</f>
        <v>4</v>
      </c>
      <c r="U2558" s="48" t="str">
        <v xml:space="preserve">Aditya </v>
      </c>
      <c r="V2558" s="48" t="str">
        <v>Kapoor</v>
      </c>
    </row>
    <row r="2559" spans="1:22" x14ac:dyDescent="0.35">
      <c r="A2559" s="9" t="s">
        <v>889</v>
      </c>
      <c r="B2559" s="41" t="str">
        <f>LEFT(Table1[[#This Row],[Employee Name]],FIND(" ",Table1[[#This Row],[Employee Name]]))</f>
        <v xml:space="preserve">Ananya </v>
      </c>
      <c r="C2559" s="41" t="str">
        <f>RIGHT(Table1[[#This Row],[Employee Name]],LEN(Table1[[#This Row],[Employee Name]])-FIND(" ",Table1[[#This Row],[Employee Name]]))</f>
        <v>Rao</v>
      </c>
      <c r="D2559" s="23">
        <f>Table1[[#This Row],[Basic Salary]]+Table1[[#This Row],[Bonus]]</f>
        <v>89528</v>
      </c>
      <c r="E2559" s="10">
        <v>64</v>
      </c>
      <c r="F2559" s="46">
        <v>57</v>
      </c>
      <c r="G2559" s="10" t="str" cm="1">
        <f t="array" ref="G2559">_xlfn.IFS(Table1[[#This Row],[Performance Score]]&gt;=80,"Excellent",Table1[[#This Row],[Performance Score]]&gt;=60,"Good",Table1[[#This Row],[Performance Score]]&gt;=40,"Need Improvement")</f>
        <v>Need Improvement</v>
      </c>
      <c r="H2559" s="30">
        <f>Table1[[#This Row],[Bonus]]/Table1[[#This Row],[Basic Salary]]</f>
        <v>0.34833355924035003</v>
      </c>
      <c r="I2559" s="10">
        <f ca="1">DATEDIF(Table1[[#This Row],[Date of Birth]],TODAY(),"y")</f>
        <v>20</v>
      </c>
      <c r="J2559" s="34">
        <v>43733</v>
      </c>
      <c r="K2559" s="33" t="str" cm="1">
        <f t="array" aca="1" ref="K2559" ca="1">_xlfn.IFS(L2559&lt;3,"Junior",L2559&lt;=7,"Mid-Level",L2559&gt;7,"Senior")</f>
        <v>Mid-Level</v>
      </c>
      <c r="L2559" s="46">
        <f ca="1">INT(YEARFRAC(Table1[[#This Row],[Joining Date]],TODAY(),1))</f>
        <v>6</v>
      </c>
      <c r="M2559" s="25" t="str">
        <f t="shared" ca="1" si="39"/>
        <v>Yes</v>
      </c>
      <c r="N2559" s="26">
        <f>YEAR(Table1[[#This Row],[Joining Date]])</f>
        <v>2019</v>
      </c>
      <c r="O2559" s="46">
        <f>MONTH(Table1[[#This Row],[Joining Date]])</f>
        <v>9</v>
      </c>
      <c r="P2559" s="26">
        <f ca="1">NETWORKDAYS(Table1[[#This Row],[Joining Date]],TODAY())</f>
        <v>1764</v>
      </c>
      <c r="Q2559" s="26" t="str">
        <f>LEFT(Table1[[#This Row],[Department]],5)&amp;"-"&amp;RIGHT(Table1[[#This Row],[Employee ID]],3)</f>
        <v>Opera-833</v>
      </c>
      <c r="R2559" s="26" t="str">
        <f>LEFT(Table1[[#This Row],[Department]],3)</f>
        <v>Ope</v>
      </c>
      <c r="S2559" s="37">
        <f>_xlfn.XLOOKUP(Table1[[#This Row],[City]],Table2[City],Table2[Bonus %])</f>
        <v>6</v>
      </c>
      <c r="U2559" s="48" t="str">
        <v xml:space="preserve">Ananya </v>
      </c>
      <c r="V2559" s="48" t="str">
        <v>Rao</v>
      </c>
    </row>
    <row r="2560" spans="1:22" x14ac:dyDescent="0.35">
      <c r="A2560" s="7" t="s">
        <v>3344</v>
      </c>
      <c r="B2560" s="40" t="str">
        <f>LEFT(Table1[[#This Row],[Employee Name]],FIND(" ",Table1[[#This Row],[Employee Name]]))</f>
        <v xml:space="preserve">Priya </v>
      </c>
      <c r="C2560" s="40" t="str">
        <f>RIGHT(Table1[[#This Row],[Employee Name]],LEN(Table1[[#This Row],[Employee Name]])-FIND(" ",Table1[[#This Row],[Employee Name]]))</f>
        <v>Reddy</v>
      </c>
      <c r="D2560" s="22">
        <f>Table1[[#This Row],[Basic Salary]]+Table1[[#This Row],[Bonus]]</f>
        <v>89503</v>
      </c>
      <c r="E2560" s="8">
        <v>79</v>
      </c>
      <c r="F2560" s="45">
        <v>55</v>
      </c>
      <c r="G2560" s="8" t="str" cm="1">
        <f t="array" ref="G2560">_xlfn.IFS(Table1[[#This Row],[Performance Score]]&gt;=80,"Excellent",Table1[[#This Row],[Performance Score]]&gt;=60,"Good",Table1[[#This Row],[Performance Score]]&gt;=40,"Need Improvement")</f>
        <v>Need Improvement</v>
      </c>
      <c r="H2560" s="29">
        <f>Table1[[#This Row],[Bonus]]/Table1[[#This Row],[Basic Salary]]</f>
        <v>0.15171206876584356</v>
      </c>
      <c r="I2560" s="8">
        <f ca="1">DATEDIF(Table1[[#This Row],[Date of Birth]],TODAY(),"y")</f>
        <v>30</v>
      </c>
      <c r="J2560" s="33">
        <v>45263</v>
      </c>
      <c r="K2560" s="33" t="str" cm="1">
        <f t="array" aca="1" ref="K2560" ca="1">_xlfn.IFS(L2560&lt;3,"Junior",L2560&lt;=7,"Mid-Level",L2560&gt;7,"Senior")</f>
        <v>Junior</v>
      </c>
      <c r="L2560" s="45">
        <f ca="1">INT(YEARFRAC(Table1[[#This Row],[Joining Date]],TODAY(),1))</f>
        <v>2</v>
      </c>
      <c r="M2560" s="25" t="str">
        <f t="shared" ca="1" si="39"/>
        <v>No</v>
      </c>
      <c r="N2560" s="25">
        <f>YEAR(Table1[[#This Row],[Joining Date]])</f>
        <v>2023</v>
      </c>
      <c r="O2560" s="45">
        <f>MONTH(Table1[[#This Row],[Joining Date]])</f>
        <v>12</v>
      </c>
      <c r="P2560" s="25">
        <f ca="1">NETWORKDAYS(Table1[[#This Row],[Joining Date]],TODAY())</f>
        <v>671</v>
      </c>
      <c r="Q2560" s="25" t="str">
        <f>LEFT(Table1[[#This Row],[Department]],5)&amp;"-"&amp;RIGHT(Table1[[#This Row],[Employee ID]],3)</f>
        <v>Marke-288</v>
      </c>
      <c r="R2560" s="25" t="str">
        <f>LEFT(Table1[[#This Row],[Department]],3)</f>
        <v>Mar</v>
      </c>
      <c r="S2560" s="36">
        <f>_xlfn.XLOOKUP(Table1[[#This Row],[City]],Table2[City],Table2[Bonus %])</f>
        <v>5</v>
      </c>
      <c r="U2560" s="48" t="str">
        <v xml:space="preserve">Priya </v>
      </c>
      <c r="V2560" s="48" t="str">
        <v>Reddy</v>
      </c>
    </row>
    <row r="2561" spans="1:22" x14ac:dyDescent="0.35">
      <c r="A2561" s="9" t="s">
        <v>2837</v>
      </c>
      <c r="B2561" s="41" t="str">
        <f>LEFT(Table1[[#This Row],[Employee Name]],FIND(" ",Table1[[#This Row],[Employee Name]]))</f>
        <v xml:space="preserve">Nisha </v>
      </c>
      <c r="C2561" s="41" t="str">
        <f>RIGHT(Table1[[#This Row],[Employee Name]],LEN(Table1[[#This Row],[Employee Name]])-FIND(" ",Table1[[#This Row],[Employee Name]]))</f>
        <v>Kapoor</v>
      </c>
      <c r="D2561" s="23">
        <f>Table1[[#This Row],[Basic Salary]]+Table1[[#This Row],[Bonus]]</f>
        <v>89498</v>
      </c>
      <c r="E2561" s="10">
        <v>83</v>
      </c>
      <c r="F2561" s="46">
        <v>63</v>
      </c>
      <c r="G2561" s="10" t="str" cm="1">
        <f t="array" ref="G2561">_xlfn.IFS(Table1[[#This Row],[Performance Score]]&gt;=80,"Excellent",Table1[[#This Row],[Performance Score]]&gt;=60,"Good",Table1[[#This Row],[Performance Score]]&gt;=40,"Need Improvement")</f>
        <v>Good</v>
      </c>
      <c r="H2561" s="30">
        <f>Table1[[#This Row],[Bonus]]/Table1[[#This Row],[Basic Salary]]</f>
        <v>0.15219630259024666</v>
      </c>
      <c r="I2561" s="10">
        <f ca="1">DATEDIF(Table1[[#This Row],[Date of Birth]],TODAY(),"y")</f>
        <v>16</v>
      </c>
      <c r="J2561" s="34">
        <v>43429</v>
      </c>
      <c r="K2561" s="33" t="str" cm="1">
        <f t="array" aca="1" ref="K2561" ca="1">_xlfn.IFS(L2561&lt;3,"Junior",L2561&lt;=7,"Mid-Level",L2561&gt;7,"Senior")</f>
        <v>Mid-Level</v>
      </c>
      <c r="L2561" s="46">
        <f ca="1">INT(YEARFRAC(Table1[[#This Row],[Joining Date]],TODAY(),1))</f>
        <v>7</v>
      </c>
      <c r="M2561" s="25" t="str">
        <f t="shared" ca="1" si="39"/>
        <v>Yes</v>
      </c>
      <c r="N2561" s="26">
        <f>YEAR(Table1[[#This Row],[Joining Date]])</f>
        <v>2018</v>
      </c>
      <c r="O2561" s="46">
        <f>MONTH(Table1[[#This Row],[Joining Date]])</f>
        <v>11</v>
      </c>
      <c r="P2561" s="26">
        <f ca="1">NETWORKDAYS(Table1[[#This Row],[Joining Date]],TODAY())</f>
        <v>1981</v>
      </c>
      <c r="Q2561" s="26" t="str">
        <f>LEFT(Table1[[#This Row],[Department]],5)&amp;"-"&amp;RIGHT(Table1[[#This Row],[Employee ID]],3)</f>
        <v>IT-781</v>
      </c>
      <c r="R2561" s="26" t="str">
        <f>LEFT(Table1[[#This Row],[Department]],3)</f>
        <v>IT</v>
      </c>
      <c r="S2561" s="37">
        <f>_xlfn.XLOOKUP(Table1[[#This Row],[City]],Table2[City],Table2[Bonus %])</f>
        <v>5</v>
      </c>
      <c r="U2561" s="48" t="str">
        <v xml:space="preserve">Nisha </v>
      </c>
      <c r="V2561" s="48" t="str">
        <v>Kapoor</v>
      </c>
    </row>
    <row r="2562" spans="1:22" x14ac:dyDescent="0.35">
      <c r="A2562" s="7" t="s">
        <v>907</v>
      </c>
      <c r="B2562" s="40" t="str">
        <f>LEFT(Table1[[#This Row],[Employee Name]],FIND(" ",Table1[[#This Row],[Employee Name]]))</f>
        <v xml:space="preserve">Ravi </v>
      </c>
      <c r="C2562" s="40" t="str">
        <f>RIGHT(Table1[[#This Row],[Employee Name]],LEN(Table1[[#This Row],[Employee Name]])-FIND(" ",Table1[[#This Row],[Employee Name]]))</f>
        <v>Teja</v>
      </c>
      <c r="D2562" s="22">
        <f>Table1[[#This Row],[Basic Salary]]+Table1[[#This Row],[Bonus]]</f>
        <v>89483</v>
      </c>
      <c r="E2562" s="8">
        <v>79</v>
      </c>
      <c r="F2562" s="45">
        <v>45</v>
      </c>
      <c r="G2562" s="8" t="str" cm="1">
        <f t="array" ref="G2562">_xlfn.IFS(Table1[[#This Row],[Performance Score]]&gt;=80,"Excellent",Table1[[#This Row],[Performance Score]]&gt;=60,"Good",Table1[[#This Row],[Performance Score]]&gt;=40,"Need Improvement")</f>
        <v>Need Improvement</v>
      </c>
      <c r="H2562" s="29">
        <f>Table1[[#This Row],[Bonus]]/Table1[[#This Row],[Basic Salary]]</f>
        <v>0.1469385662466835</v>
      </c>
      <c r="I2562" s="8">
        <f ca="1">DATEDIF(Table1[[#This Row],[Date of Birth]],TODAY(),"y")</f>
        <v>17</v>
      </c>
      <c r="J2562" s="33">
        <v>45640</v>
      </c>
      <c r="K2562" s="33" t="str" cm="1">
        <f t="array" aca="1" ref="K2562" ca="1">_xlfn.IFS(L2562&lt;3,"Junior",L2562&lt;=7,"Mid-Level",L2562&gt;7,"Senior")</f>
        <v>Junior</v>
      </c>
      <c r="L2562" s="45">
        <f ca="1">INT(YEARFRAC(Table1[[#This Row],[Joining Date]],TODAY(),1))</f>
        <v>1</v>
      </c>
      <c r="M2562" s="25" t="str">
        <f t="shared" ref="M2562:M2625" ca="1" si="40">IF(L2562&gt;5,"Yes","No")</f>
        <v>No</v>
      </c>
      <c r="N2562" s="25">
        <f>YEAR(Table1[[#This Row],[Joining Date]])</f>
        <v>2024</v>
      </c>
      <c r="O2562" s="45">
        <f>MONTH(Table1[[#This Row],[Joining Date]])</f>
        <v>12</v>
      </c>
      <c r="P2562" s="25">
        <f ca="1">NETWORKDAYS(Table1[[#This Row],[Joining Date]],TODAY())</f>
        <v>401</v>
      </c>
      <c r="Q2562" s="25" t="str">
        <f>LEFT(Table1[[#This Row],[Department]],5)&amp;"-"&amp;RIGHT(Table1[[#This Row],[Employee ID]],3)</f>
        <v>Marke-851</v>
      </c>
      <c r="R2562" s="25" t="str">
        <f>LEFT(Table1[[#This Row],[Department]],3)</f>
        <v>Mar</v>
      </c>
      <c r="S2562" s="36">
        <f>_xlfn.XLOOKUP(Table1[[#This Row],[City]],Table2[City],Table2[Bonus %])</f>
        <v>5</v>
      </c>
      <c r="U2562" s="48" t="str">
        <v xml:space="preserve">Ravi </v>
      </c>
      <c r="V2562" s="48" t="str">
        <v>Teja</v>
      </c>
    </row>
    <row r="2563" spans="1:22" x14ac:dyDescent="0.35">
      <c r="A2563" s="9" t="s">
        <v>1049</v>
      </c>
      <c r="B2563" s="41" t="str">
        <f>LEFT(Table1[[#This Row],[Employee Name]],FIND(" ",Table1[[#This Row],[Employee Name]]))</f>
        <v xml:space="preserve">Sneha </v>
      </c>
      <c r="C2563" s="41" t="str">
        <f>RIGHT(Table1[[#This Row],[Employee Name]],LEN(Table1[[#This Row],[Employee Name]])-FIND(" ",Table1[[#This Row],[Employee Name]]))</f>
        <v>Iyer</v>
      </c>
      <c r="D2563" s="23">
        <f>Table1[[#This Row],[Basic Salary]]+Table1[[#This Row],[Bonus]]</f>
        <v>89450</v>
      </c>
      <c r="E2563" s="10">
        <v>74</v>
      </c>
      <c r="F2563" s="46">
        <v>86</v>
      </c>
      <c r="G2563" s="10" t="str" cm="1">
        <f t="array" ref="G2563">_xlfn.IFS(Table1[[#This Row],[Performance Score]]&gt;=80,"Excellent",Table1[[#This Row],[Performance Score]]&gt;=60,"Good",Table1[[#This Row],[Performance Score]]&gt;=40,"Need Improvement")</f>
        <v>Excellent</v>
      </c>
      <c r="H2563" s="30">
        <f>Table1[[#This Row],[Bonus]]/Table1[[#This Row],[Basic Salary]]</f>
        <v>0.18848320578231292</v>
      </c>
      <c r="I2563" s="10">
        <f ca="1">DATEDIF(Table1[[#This Row],[Date of Birth]],TODAY(),"y")</f>
        <v>31</v>
      </c>
      <c r="J2563" s="34">
        <v>42661</v>
      </c>
      <c r="K2563" s="33" t="str" cm="1">
        <f t="array" aca="1" ref="K2563" ca="1">_xlfn.IFS(L2563&lt;3,"Junior",L2563&lt;=7,"Mid-Level",L2563&gt;7,"Senior")</f>
        <v>Senior</v>
      </c>
      <c r="L2563" s="46">
        <f ca="1">INT(YEARFRAC(Table1[[#This Row],[Joining Date]],TODAY(),1))</f>
        <v>9</v>
      </c>
      <c r="M2563" s="25" t="str">
        <f t="shared" ca="1" si="40"/>
        <v>Yes</v>
      </c>
      <c r="N2563" s="26">
        <f>YEAR(Table1[[#This Row],[Joining Date]])</f>
        <v>2016</v>
      </c>
      <c r="O2563" s="46">
        <f>MONTH(Table1[[#This Row],[Joining Date]])</f>
        <v>10</v>
      </c>
      <c r="P2563" s="26">
        <f ca="1">NETWORKDAYS(Table1[[#This Row],[Joining Date]],TODAY())</f>
        <v>2530</v>
      </c>
      <c r="Q2563" s="26" t="str">
        <f>LEFT(Table1[[#This Row],[Department]],5)&amp;"-"&amp;RIGHT(Table1[[#This Row],[Employee ID]],3)</f>
        <v>Marke-993</v>
      </c>
      <c r="R2563" s="26" t="str">
        <f>LEFT(Table1[[#This Row],[Department]],3)</f>
        <v>Mar</v>
      </c>
      <c r="S2563" s="37">
        <f>_xlfn.XLOOKUP(Table1[[#This Row],[City]],Table2[City],Table2[Bonus %])</f>
        <v>6</v>
      </c>
      <c r="U2563" s="48" t="str">
        <v xml:space="preserve">Sneha </v>
      </c>
      <c r="V2563" s="48" t="str">
        <v>Iyer</v>
      </c>
    </row>
    <row r="2564" spans="1:22" x14ac:dyDescent="0.35">
      <c r="A2564" s="7" t="s">
        <v>516</v>
      </c>
      <c r="B2564" s="40" t="str">
        <f>LEFT(Table1[[#This Row],[Employee Name]],FIND(" ",Table1[[#This Row],[Employee Name]]))</f>
        <v xml:space="preserve">Ananya </v>
      </c>
      <c r="C2564" s="40" t="str">
        <f>RIGHT(Table1[[#This Row],[Employee Name]],LEN(Table1[[#This Row],[Employee Name]])-FIND(" ",Table1[[#This Row],[Employee Name]]))</f>
        <v>Rao</v>
      </c>
      <c r="D2564" s="22">
        <f>Table1[[#This Row],[Basic Salary]]+Table1[[#This Row],[Bonus]]</f>
        <v>89439</v>
      </c>
      <c r="E2564" s="8">
        <v>69</v>
      </c>
      <c r="F2564" s="45">
        <v>59</v>
      </c>
      <c r="G2564" s="8" t="str" cm="1">
        <f t="array" ref="G2564">_xlfn.IFS(Table1[[#This Row],[Performance Score]]&gt;=80,"Excellent",Table1[[#This Row],[Performance Score]]&gt;=60,"Good",Table1[[#This Row],[Performance Score]]&gt;=40,"Need Improvement")</f>
        <v>Need Improvement</v>
      </c>
      <c r="H2564" s="29">
        <f>Table1[[#This Row],[Bonus]]/Table1[[#This Row],[Basic Salary]]</f>
        <v>0.40488195655247161</v>
      </c>
      <c r="I2564" s="8">
        <f ca="1">DATEDIF(Table1[[#This Row],[Date of Birth]],TODAY(),"y")</f>
        <v>22</v>
      </c>
      <c r="J2564" s="33">
        <v>45268</v>
      </c>
      <c r="K2564" s="33" t="str" cm="1">
        <f t="array" aca="1" ref="K2564" ca="1">_xlfn.IFS(L2564&lt;3,"Junior",L2564&lt;=7,"Mid-Level",L2564&gt;7,"Senior")</f>
        <v>Junior</v>
      </c>
      <c r="L2564" s="45">
        <f ca="1">INT(YEARFRAC(Table1[[#This Row],[Joining Date]],TODAY(),1))</f>
        <v>2</v>
      </c>
      <c r="M2564" s="25" t="str">
        <f t="shared" ca="1" si="40"/>
        <v>No</v>
      </c>
      <c r="N2564" s="25">
        <f>YEAR(Table1[[#This Row],[Joining Date]])</f>
        <v>2023</v>
      </c>
      <c r="O2564" s="45">
        <f>MONTH(Table1[[#This Row],[Joining Date]])</f>
        <v>12</v>
      </c>
      <c r="P2564" s="25">
        <f ca="1">NETWORKDAYS(Table1[[#This Row],[Joining Date]],TODAY())</f>
        <v>667</v>
      </c>
      <c r="Q2564" s="25" t="str">
        <f>LEFT(Table1[[#This Row],[Department]],5)&amp;"-"&amp;RIGHT(Table1[[#This Row],[Employee ID]],3)</f>
        <v>Marke-460</v>
      </c>
      <c r="R2564" s="25" t="str">
        <f>LEFT(Table1[[#This Row],[Department]],3)</f>
        <v>Mar</v>
      </c>
      <c r="S2564" s="36">
        <f>_xlfn.XLOOKUP(Table1[[#This Row],[City]],Table2[City],Table2[Bonus %])</f>
        <v>6</v>
      </c>
      <c r="U2564" s="48" t="str">
        <v xml:space="preserve">Ananya </v>
      </c>
      <c r="V2564" s="48" t="str">
        <v>Rao</v>
      </c>
    </row>
    <row r="2565" spans="1:22" x14ac:dyDescent="0.35">
      <c r="A2565" s="9" t="s">
        <v>2701</v>
      </c>
      <c r="B2565" s="41" t="str">
        <f>LEFT(Table1[[#This Row],[Employee Name]],FIND(" ",Table1[[#This Row],[Employee Name]]))</f>
        <v xml:space="preserve">Ajay </v>
      </c>
      <c r="C2565" s="41" t="str">
        <f>RIGHT(Table1[[#This Row],[Employee Name]],LEN(Table1[[#This Row],[Employee Name]])-FIND(" ",Table1[[#This Row],[Employee Name]]))</f>
        <v>Singh</v>
      </c>
      <c r="D2565" s="23">
        <f>Table1[[#This Row],[Basic Salary]]+Table1[[#This Row],[Bonus]]</f>
        <v>89426</v>
      </c>
      <c r="E2565" s="10">
        <v>87</v>
      </c>
      <c r="F2565" s="46">
        <v>83</v>
      </c>
      <c r="G2565" s="10" t="str" cm="1">
        <f t="array" ref="G2565">_xlfn.IFS(Table1[[#This Row],[Performance Score]]&gt;=80,"Excellent",Table1[[#This Row],[Performance Score]]&gt;=60,"Good",Table1[[#This Row],[Performance Score]]&gt;=40,"Need Improvement")</f>
        <v>Excellent</v>
      </c>
      <c r="H2565" s="30">
        <f>Table1[[#This Row],[Bonus]]/Table1[[#This Row],[Basic Salary]]</f>
        <v>0.32402540678994979</v>
      </c>
      <c r="I2565" s="10">
        <f ca="1">DATEDIF(Table1[[#This Row],[Date of Birth]],TODAY(),"y")</f>
        <v>16</v>
      </c>
      <c r="J2565" s="34">
        <v>45089</v>
      </c>
      <c r="K2565" s="33" t="str" cm="1">
        <f t="array" aca="1" ref="K2565" ca="1">_xlfn.IFS(L2565&lt;3,"Junior",L2565&lt;=7,"Mid-Level",L2565&gt;7,"Senior")</f>
        <v>Mid-Level</v>
      </c>
      <c r="L2565" s="46">
        <f ca="1">INT(YEARFRAC(Table1[[#This Row],[Joining Date]],TODAY(),1))</f>
        <v>3</v>
      </c>
      <c r="M2565" s="25" t="str">
        <f t="shared" ca="1" si="40"/>
        <v>No</v>
      </c>
      <c r="N2565" s="26">
        <f>YEAR(Table1[[#This Row],[Joining Date]])</f>
        <v>2023</v>
      </c>
      <c r="O2565" s="46">
        <f>MONTH(Table1[[#This Row],[Joining Date]])</f>
        <v>6</v>
      </c>
      <c r="P2565" s="26">
        <f ca="1">NETWORKDAYS(Table1[[#This Row],[Joining Date]],TODAY())</f>
        <v>796</v>
      </c>
      <c r="Q2565" s="26" t="str">
        <f>LEFT(Table1[[#This Row],[Department]],5)&amp;"-"&amp;RIGHT(Table1[[#This Row],[Employee ID]],3)</f>
        <v>IT-645</v>
      </c>
      <c r="R2565" s="26" t="str">
        <f>LEFT(Table1[[#This Row],[Department]],3)</f>
        <v>IT</v>
      </c>
      <c r="S2565" s="37">
        <f>_xlfn.XLOOKUP(Table1[[#This Row],[City]],Table2[City],Table2[Bonus %])</f>
        <v>8</v>
      </c>
      <c r="U2565" s="48" t="str">
        <v xml:space="preserve">Ajay </v>
      </c>
      <c r="V2565" s="48" t="str">
        <v>Singh</v>
      </c>
    </row>
    <row r="2566" spans="1:22" x14ac:dyDescent="0.35">
      <c r="A2566" s="7" t="s">
        <v>1482</v>
      </c>
      <c r="B2566" s="40" t="str">
        <f>LEFT(Table1[[#This Row],[Employee Name]],FIND(" ",Table1[[#This Row],[Employee Name]]))</f>
        <v xml:space="preserve">Nisha </v>
      </c>
      <c r="C2566" s="40" t="str">
        <f>RIGHT(Table1[[#This Row],[Employee Name]],LEN(Table1[[#This Row],[Employee Name]])-FIND(" ",Table1[[#This Row],[Employee Name]]))</f>
        <v>Kapoor</v>
      </c>
      <c r="D2566" s="22">
        <f>Table1[[#This Row],[Basic Salary]]+Table1[[#This Row],[Bonus]]</f>
        <v>89417</v>
      </c>
      <c r="E2566" s="8">
        <v>93</v>
      </c>
      <c r="F2566" s="45">
        <v>89</v>
      </c>
      <c r="G2566" s="8" t="str" cm="1">
        <f t="array" ref="G2566">_xlfn.IFS(Table1[[#This Row],[Performance Score]]&gt;=80,"Excellent",Table1[[#This Row],[Performance Score]]&gt;=60,"Good",Table1[[#This Row],[Performance Score]]&gt;=40,"Need Improvement")</f>
        <v>Excellent</v>
      </c>
      <c r="H2566" s="29">
        <f>Table1[[#This Row],[Bonus]]/Table1[[#This Row],[Basic Salary]]</f>
        <v>0.28585398121917199</v>
      </c>
      <c r="I2566" s="8">
        <f ca="1">DATEDIF(Table1[[#This Row],[Date of Birth]],TODAY(),"y")</f>
        <v>20</v>
      </c>
      <c r="J2566" s="33">
        <v>44658</v>
      </c>
      <c r="K2566" s="33" t="str" cm="1">
        <f t="array" aca="1" ref="K2566" ca="1">_xlfn.IFS(L2566&lt;3,"Junior",L2566&lt;=7,"Mid-Level",L2566&gt;7,"Senior")</f>
        <v>Mid-Level</v>
      </c>
      <c r="L2566" s="45">
        <f ca="1">INT(YEARFRAC(Table1[[#This Row],[Joining Date]],TODAY(),1))</f>
        <v>4</v>
      </c>
      <c r="M2566" s="25" t="str">
        <f t="shared" ca="1" si="40"/>
        <v>No</v>
      </c>
      <c r="N2566" s="25">
        <f>YEAR(Table1[[#This Row],[Joining Date]])</f>
        <v>2022</v>
      </c>
      <c r="O2566" s="45">
        <f>MONTH(Table1[[#This Row],[Joining Date]])</f>
        <v>4</v>
      </c>
      <c r="P2566" s="25">
        <f ca="1">NETWORKDAYS(Table1[[#This Row],[Joining Date]],TODAY())</f>
        <v>1103</v>
      </c>
      <c r="Q2566" s="25" t="str">
        <f>LEFT(Table1[[#This Row],[Department]],5)&amp;"-"&amp;RIGHT(Table1[[#This Row],[Employee ID]],3)</f>
        <v>HR-426</v>
      </c>
      <c r="R2566" s="25" t="str">
        <f>LEFT(Table1[[#This Row],[Department]],3)</f>
        <v>HR</v>
      </c>
      <c r="S2566" s="36">
        <f>_xlfn.XLOOKUP(Table1[[#This Row],[City]],Table2[City],Table2[Bonus %])</f>
        <v>6</v>
      </c>
      <c r="U2566" s="48" t="str">
        <v xml:space="preserve">Nisha </v>
      </c>
      <c r="V2566" s="48" t="str">
        <v>Kapoor</v>
      </c>
    </row>
    <row r="2567" spans="1:22" x14ac:dyDescent="0.35">
      <c r="A2567" s="9" t="s">
        <v>2241</v>
      </c>
      <c r="B2567" s="41" t="str">
        <f>LEFT(Table1[[#This Row],[Employee Name]],FIND(" ",Table1[[#This Row],[Employee Name]]))</f>
        <v xml:space="preserve">Krishna </v>
      </c>
      <c r="C2567" s="41" t="str">
        <f>RIGHT(Table1[[#This Row],[Employee Name]],LEN(Table1[[#This Row],[Employee Name]])-FIND(" ",Table1[[#This Row],[Employee Name]]))</f>
        <v>Chaitanya</v>
      </c>
      <c r="D2567" s="23">
        <f>Table1[[#This Row],[Basic Salary]]+Table1[[#This Row],[Bonus]]</f>
        <v>89416</v>
      </c>
      <c r="E2567" s="10">
        <v>86</v>
      </c>
      <c r="F2567" s="46">
        <v>48</v>
      </c>
      <c r="G2567" s="10" t="str" cm="1">
        <f t="array" ref="G2567">_xlfn.IFS(Table1[[#This Row],[Performance Score]]&gt;=80,"Excellent",Table1[[#This Row],[Performance Score]]&gt;=60,"Good",Table1[[#This Row],[Performance Score]]&gt;=40,"Need Improvement")</f>
        <v>Need Improvement</v>
      </c>
      <c r="H2567" s="30">
        <f>Table1[[#This Row],[Bonus]]/Table1[[#This Row],[Basic Salary]]</f>
        <v>0.31463185132909904</v>
      </c>
      <c r="I2567" s="10">
        <f ca="1">DATEDIF(Table1[[#This Row],[Date of Birth]],TODAY(),"y")</f>
        <v>19</v>
      </c>
      <c r="J2567" s="34">
        <v>42200</v>
      </c>
      <c r="K2567" s="33" t="str" cm="1">
        <f t="array" aca="1" ref="K2567" ca="1">_xlfn.IFS(L2567&lt;3,"Junior",L2567&lt;=7,"Mid-Level",L2567&gt;7,"Senior")</f>
        <v>Senior</v>
      </c>
      <c r="L2567" s="46">
        <f ca="1">INT(YEARFRAC(Table1[[#This Row],[Joining Date]],TODAY(),1))</f>
        <v>10</v>
      </c>
      <c r="M2567" s="25" t="str">
        <f t="shared" ca="1" si="40"/>
        <v>Yes</v>
      </c>
      <c r="N2567" s="26">
        <f>YEAR(Table1[[#This Row],[Joining Date]])</f>
        <v>2015</v>
      </c>
      <c r="O2567" s="46">
        <f>MONTH(Table1[[#This Row],[Joining Date]])</f>
        <v>7</v>
      </c>
      <c r="P2567" s="26">
        <f ca="1">NETWORKDAYS(Table1[[#This Row],[Joining Date]],TODAY())</f>
        <v>2859</v>
      </c>
      <c r="Q2567" s="26" t="str">
        <f>LEFT(Table1[[#This Row],[Department]],5)&amp;"-"&amp;RIGHT(Table1[[#This Row],[Employee ID]],3)</f>
        <v>Finan-185</v>
      </c>
      <c r="R2567" s="26" t="str">
        <f>LEFT(Table1[[#This Row],[Department]],3)</f>
        <v>Fin</v>
      </c>
      <c r="S2567" s="37">
        <f>_xlfn.XLOOKUP(Table1[[#This Row],[City]],Table2[City],Table2[Bonus %])</f>
        <v>4</v>
      </c>
      <c r="U2567" s="48" t="str">
        <v xml:space="preserve">Krishna </v>
      </c>
      <c r="V2567" s="48" t="str">
        <v>Chaitanya</v>
      </c>
    </row>
    <row r="2568" spans="1:22" x14ac:dyDescent="0.35">
      <c r="A2568" s="7" t="s">
        <v>1116</v>
      </c>
      <c r="B2568" s="40" t="str">
        <f>LEFT(Table1[[#This Row],[Employee Name]],FIND(" ",Table1[[#This Row],[Employee Name]]))</f>
        <v xml:space="preserve">Meera </v>
      </c>
      <c r="C2568" s="40" t="str">
        <f>RIGHT(Table1[[#This Row],[Employee Name]],LEN(Table1[[#This Row],[Employee Name]])-FIND(" ",Table1[[#This Row],[Employee Name]]))</f>
        <v>Joshi</v>
      </c>
      <c r="D2568" s="22">
        <f>Table1[[#This Row],[Basic Salary]]+Table1[[#This Row],[Bonus]]</f>
        <v>89381</v>
      </c>
      <c r="E2568" s="8">
        <v>90</v>
      </c>
      <c r="F2568" s="45">
        <v>66</v>
      </c>
      <c r="G2568" s="8" t="str" cm="1">
        <f t="array" ref="G2568">_xlfn.IFS(Table1[[#This Row],[Performance Score]]&gt;=80,"Excellent",Table1[[#This Row],[Performance Score]]&gt;=60,"Good",Table1[[#This Row],[Performance Score]]&gt;=40,"Need Improvement")</f>
        <v>Good</v>
      </c>
      <c r="H2568" s="29">
        <f>Table1[[#This Row],[Bonus]]/Table1[[#This Row],[Basic Salary]]</f>
        <v>8.7849762058347436E-2</v>
      </c>
      <c r="I2568" s="8">
        <f ca="1">DATEDIF(Table1[[#This Row],[Date of Birth]],TODAY(),"y")</f>
        <v>41</v>
      </c>
      <c r="J2568" s="33">
        <v>44943</v>
      </c>
      <c r="K2568" s="33" t="str" cm="1">
        <f t="array" aca="1" ref="K2568" ca="1">_xlfn.IFS(L2568&lt;3,"Junior",L2568&lt;=7,"Mid-Level",L2568&gt;7,"Senior")</f>
        <v>Mid-Level</v>
      </c>
      <c r="L2568" s="45">
        <f ca="1">INT(YEARFRAC(Table1[[#This Row],[Joining Date]],TODAY(),1))</f>
        <v>3</v>
      </c>
      <c r="M2568" s="25" t="str">
        <f t="shared" ca="1" si="40"/>
        <v>No</v>
      </c>
      <c r="N2568" s="25">
        <f>YEAR(Table1[[#This Row],[Joining Date]])</f>
        <v>2023</v>
      </c>
      <c r="O2568" s="45">
        <f>MONTH(Table1[[#This Row],[Joining Date]])</f>
        <v>1</v>
      </c>
      <c r="P2568" s="25">
        <f ca="1">NETWORKDAYS(Table1[[#This Row],[Joining Date]],TODAY())</f>
        <v>900</v>
      </c>
      <c r="Q2568" s="25" t="str">
        <f>LEFT(Table1[[#This Row],[Department]],5)&amp;"-"&amp;RIGHT(Table1[[#This Row],[Employee ID]],3)</f>
        <v>IT-060</v>
      </c>
      <c r="R2568" s="25" t="str">
        <f>LEFT(Table1[[#This Row],[Department]],3)</f>
        <v>IT</v>
      </c>
      <c r="S2568" s="36">
        <f>_xlfn.XLOOKUP(Table1[[#This Row],[City]],Table2[City],Table2[Bonus %])</f>
        <v>4</v>
      </c>
      <c r="U2568" s="48" t="str">
        <v xml:space="preserve">Meera </v>
      </c>
      <c r="V2568" s="48" t="str">
        <v>Joshi</v>
      </c>
    </row>
    <row r="2569" spans="1:22" x14ac:dyDescent="0.35">
      <c r="A2569" s="9" t="s">
        <v>4529</v>
      </c>
      <c r="B2569" s="41" t="str">
        <f>LEFT(Table1[[#This Row],[Employee Name]],FIND(" ",Table1[[#This Row],[Employee Name]]))</f>
        <v xml:space="preserve">Kavya </v>
      </c>
      <c r="C2569" s="41" t="str">
        <f>RIGHT(Table1[[#This Row],[Employee Name]],LEN(Table1[[#This Row],[Employee Name]])-FIND(" ",Table1[[#This Row],[Employee Name]]))</f>
        <v>Nair</v>
      </c>
      <c r="D2569" s="23">
        <f>Table1[[#This Row],[Basic Salary]]+Table1[[#This Row],[Bonus]]</f>
        <v>89376</v>
      </c>
      <c r="E2569" s="10">
        <v>86</v>
      </c>
      <c r="F2569" s="46">
        <v>87</v>
      </c>
      <c r="G2569" s="10" t="str" cm="1">
        <f t="array" ref="G2569">_xlfn.IFS(Table1[[#This Row],[Performance Score]]&gt;=80,"Excellent",Table1[[#This Row],[Performance Score]]&gt;=60,"Good",Table1[[#This Row],[Performance Score]]&gt;=40,"Need Improvement")</f>
        <v>Excellent</v>
      </c>
      <c r="H2569" s="30">
        <f>Table1[[#This Row],[Bonus]]/Table1[[#This Row],[Basic Salary]]</f>
        <v>0.18231605682990715</v>
      </c>
      <c r="I2569" s="10">
        <f ca="1">DATEDIF(Table1[[#This Row],[Date of Birth]],TODAY(),"y")</f>
        <v>25</v>
      </c>
      <c r="J2569" s="34">
        <v>43223</v>
      </c>
      <c r="K2569" s="33" t="str" cm="1">
        <f t="array" aca="1" ref="K2569" ca="1">_xlfn.IFS(L2569&lt;3,"Junior",L2569&lt;=7,"Mid-Level",L2569&gt;7,"Senior")</f>
        <v>Senior</v>
      </c>
      <c r="L2569" s="46">
        <f ca="1">INT(YEARFRAC(Table1[[#This Row],[Joining Date]],TODAY(),1))</f>
        <v>8</v>
      </c>
      <c r="M2569" s="25" t="str">
        <f t="shared" ca="1" si="40"/>
        <v>Yes</v>
      </c>
      <c r="N2569" s="26">
        <f>YEAR(Table1[[#This Row],[Joining Date]])</f>
        <v>2018</v>
      </c>
      <c r="O2569" s="46">
        <f>MONTH(Table1[[#This Row],[Joining Date]])</f>
        <v>5</v>
      </c>
      <c r="P2569" s="26">
        <f ca="1">NETWORKDAYS(Table1[[#This Row],[Joining Date]],TODAY())</f>
        <v>2128</v>
      </c>
      <c r="Q2569" s="26" t="str">
        <f>LEFT(Table1[[#This Row],[Department]],5)&amp;"-"&amp;RIGHT(Table1[[#This Row],[Employee ID]],3)</f>
        <v>Marke-473</v>
      </c>
      <c r="R2569" s="26" t="str">
        <f>LEFT(Table1[[#This Row],[Department]],3)</f>
        <v>Mar</v>
      </c>
      <c r="S2569" s="37">
        <f>_xlfn.XLOOKUP(Table1[[#This Row],[City]],Table2[City],Table2[Bonus %])</f>
        <v>6</v>
      </c>
      <c r="U2569" s="48" t="str">
        <v xml:space="preserve">Kavya </v>
      </c>
      <c r="V2569" s="48" t="str">
        <v>Nair</v>
      </c>
    </row>
    <row r="2570" spans="1:22" x14ac:dyDescent="0.35">
      <c r="A2570" s="7" t="s">
        <v>840</v>
      </c>
      <c r="B2570" s="40" t="str">
        <f>LEFT(Table1[[#This Row],[Employee Name]],FIND(" ",Table1[[#This Row],[Employee Name]]))</f>
        <v xml:space="preserve">Priya </v>
      </c>
      <c r="C2570" s="40" t="str">
        <f>RIGHT(Table1[[#This Row],[Employee Name]],LEN(Table1[[#This Row],[Employee Name]])-FIND(" ",Table1[[#This Row],[Employee Name]]))</f>
        <v>Reddy</v>
      </c>
      <c r="D2570" s="22">
        <f>Table1[[#This Row],[Basic Salary]]+Table1[[#This Row],[Bonus]]</f>
        <v>89364</v>
      </c>
      <c r="E2570" s="8">
        <v>87</v>
      </c>
      <c r="F2570" s="45">
        <v>70</v>
      </c>
      <c r="G2570" s="8" t="str" cm="1">
        <f t="array" ref="G2570">_xlfn.IFS(Table1[[#This Row],[Performance Score]]&gt;=80,"Excellent",Table1[[#This Row],[Performance Score]]&gt;=60,"Good",Table1[[#This Row],[Performance Score]]&gt;=40,"Need Improvement")</f>
        <v>Good</v>
      </c>
      <c r="H2570" s="29">
        <f>Table1[[#This Row],[Bonus]]/Table1[[#This Row],[Basic Salary]]</f>
        <v>0.34418338798471765</v>
      </c>
      <c r="I2570" s="8">
        <f ca="1">DATEDIF(Table1[[#This Row],[Date of Birth]],TODAY(),"y")</f>
        <v>41</v>
      </c>
      <c r="J2570" s="33">
        <v>44870</v>
      </c>
      <c r="K2570" s="33" t="str" cm="1">
        <f t="array" aca="1" ref="K2570" ca="1">_xlfn.IFS(L2570&lt;3,"Junior",L2570&lt;=7,"Mid-Level",L2570&gt;7,"Senior")</f>
        <v>Mid-Level</v>
      </c>
      <c r="L2570" s="45">
        <f ca="1">INT(YEARFRAC(Table1[[#This Row],[Joining Date]],TODAY(),1))</f>
        <v>3</v>
      </c>
      <c r="M2570" s="25" t="str">
        <f t="shared" ca="1" si="40"/>
        <v>No</v>
      </c>
      <c r="N2570" s="25">
        <f>YEAR(Table1[[#This Row],[Joining Date]])</f>
        <v>2022</v>
      </c>
      <c r="O2570" s="45">
        <f>MONTH(Table1[[#This Row],[Joining Date]])</f>
        <v>11</v>
      </c>
      <c r="P2570" s="25">
        <f ca="1">NETWORKDAYS(Table1[[#This Row],[Joining Date]],TODAY())</f>
        <v>951</v>
      </c>
      <c r="Q2570" s="25" t="str">
        <f>LEFT(Table1[[#This Row],[Department]],5)&amp;"-"&amp;RIGHT(Table1[[#This Row],[Employee ID]],3)</f>
        <v>Opera-784</v>
      </c>
      <c r="R2570" s="25" t="str">
        <f>LEFT(Table1[[#This Row],[Department]],3)</f>
        <v>Ope</v>
      </c>
      <c r="S2570" s="36">
        <f>_xlfn.XLOOKUP(Table1[[#This Row],[City]],Table2[City],Table2[Bonus %])</f>
        <v>6</v>
      </c>
      <c r="U2570" s="48" t="str">
        <v xml:space="preserve">Priya </v>
      </c>
      <c r="V2570" s="48" t="str">
        <v>Reddy</v>
      </c>
    </row>
    <row r="2571" spans="1:22" x14ac:dyDescent="0.35">
      <c r="A2571" s="9" t="s">
        <v>3396</v>
      </c>
      <c r="B2571" s="41" t="str">
        <f>LEFT(Table1[[#This Row],[Employee Name]],FIND(" ",Table1[[#This Row],[Employee Name]]))</f>
        <v xml:space="preserve">Ravi </v>
      </c>
      <c r="C2571" s="41" t="str">
        <f>RIGHT(Table1[[#This Row],[Employee Name]],LEN(Table1[[#This Row],[Employee Name]])-FIND(" ",Table1[[#This Row],[Employee Name]]))</f>
        <v>Teja</v>
      </c>
      <c r="D2571" s="23">
        <f>Table1[[#This Row],[Basic Salary]]+Table1[[#This Row],[Bonus]]</f>
        <v>89349</v>
      </c>
      <c r="E2571" s="10">
        <v>97</v>
      </c>
      <c r="F2571" s="46">
        <v>74</v>
      </c>
      <c r="G2571" s="10" t="str" cm="1">
        <f t="array" ref="G2571">_xlfn.IFS(Table1[[#This Row],[Performance Score]]&gt;=80,"Excellent",Table1[[#This Row],[Performance Score]]&gt;=60,"Good",Table1[[#This Row],[Performance Score]]&gt;=40,"Need Improvement")</f>
        <v>Good</v>
      </c>
      <c r="H2571" s="30">
        <f>Table1[[#This Row],[Bonus]]/Table1[[#This Row],[Basic Salary]]</f>
        <v>0.15269696696038085</v>
      </c>
      <c r="I2571" s="10">
        <f ca="1">DATEDIF(Table1[[#This Row],[Date of Birth]],TODAY(),"y")</f>
        <v>32</v>
      </c>
      <c r="J2571" s="34">
        <v>43615</v>
      </c>
      <c r="K2571" s="33" t="str" cm="1">
        <f t="array" aca="1" ref="K2571" ca="1">_xlfn.IFS(L2571&lt;3,"Junior",L2571&lt;=7,"Mid-Level",L2571&gt;7,"Senior")</f>
        <v>Mid-Level</v>
      </c>
      <c r="L2571" s="46">
        <f ca="1">INT(YEARFRAC(Table1[[#This Row],[Joining Date]],TODAY(),1))</f>
        <v>7</v>
      </c>
      <c r="M2571" s="25" t="str">
        <f t="shared" ca="1" si="40"/>
        <v>Yes</v>
      </c>
      <c r="N2571" s="26">
        <f>YEAR(Table1[[#This Row],[Joining Date]])</f>
        <v>2019</v>
      </c>
      <c r="O2571" s="46">
        <f>MONTH(Table1[[#This Row],[Joining Date]])</f>
        <v>5</v>
      </c>
      <c r="P2571" s="26">
        <f ca="1">NETWORKDAYS(Table1[[#This Row],[Joining Date]],TODAY())</f>
        <v>1848</v>
      </c>
      <c r="Q2571" s="26" t="str">
        <f>LEFT(Table1[[#This Row],[Department]],5)&amp;"-"&amp;RIGHT(Table1[[#This Row],[Employee ID]],3)</f>
        <v>Sales-340</v>
      </c>
      <c r="R2571" s="26" t="str">
        <f>LEFT(Table1[[#This Row],[Department]],3)</f>
        <v>Sal</v>
      </c>
      <c r="S2571" s="37">
        <f>_xlfn.XLOOKUP(Table1[[#This Row],[City]],Table2[City],Table2[Bonus %])</f>
        <v>6</v>
      </c>
      <c r="U2571" s="48" t="str">
        <v xml:space="preserve">Ravi </v>
      </c>
      <c r="V2571" s="48" t="str">
        <v>Teja</v>
      </c>
    </row>
    <row r="2572" spans="1:22" x14ac:dyDescent="0.35">
      <c r="A2572" s="7" t="s">
        <v>1557</v>
      </c>
      <c r="B2572" s="40" t="str">
        <f>LEFT(Table1[[#This Row],[Employee Name]],FIND(" ",Table1[[#This Row],[Employee Name]]))</f>
        <v xml:space="preserve">Kavya </v>
      </c>
      <c r="C2572" s="40" t="str">
        <f>RIGHT(Table1[[#This Row],[Employee Name]],LEN(Table1[[#This Row],[Employee Name]])-FIND(" ",Table1[[#This Row],[Employee Name]]))</f>
        <v>Nair</v>
      </c>
      <c r="D2572" s="22">
        <f>Table1[[#This Row],[Basic Salary]]+Table1[[#This Row],[Bonus]]</f>
        <v>89334</v>
      </c>
      <c r="E2572" s="8">
        <v>99</v>
      </c>
      <c r="F2572" s="45">
        <v>42</v>
      </c>
      <c r="G2572" s="8" t="str" cm="1">
        <f t="array" ref="G2572">_xlfn.IFS(Table1[[#This Row],[Performance Score]]&gt;=80,"Excellent",Table1[[#This Row],[Performance Score]]&gt;=60,"Good",Table1[[#This Row],[Performance Score]]&gt;=40,"Need Improvement")</f>
        <v>Need Improvement</v>
      </c>
      <c r="H2572" s="29">
        <f>Table1[[#This Row],[Bonus]]/Table1[[#This Row],[Basic Salary]]</f>
        <v>7.1922246220302383E-2</v>
      </c>
      <c r="I2572" s="8">
        <f ca="1">DATEDIF(Table1[[#This Row],[Date of Birth]],TODAY(),"y")</f>
        <v>39</v>
      </c>
      <c r="J2572" s="33">
        <v>44083</v>
      </c>
      <c r="K2572" s="33" t="str" cm="1">
        <f t="array" aca="1" ref="K2572" ca="1">_xlfn.IFS(L2572&lt;3,"Junior",L2572&lt;=7,"Mid-Level",L2572&gt;7,"Senior")</f>
        <v>Mid-Level</v>
      </c>
      <c r="L2572" s="45">
        <f ca="1">INT(YEARFRAC(Table1[[#This Row],[Joining Date]],TODAY(),1))</f>
        <v>5</v>
      </c>
      <c r="M2572" s="25" t="str">
        <f t="shared" ca="1" si="40"/>
        <v>No</v>
      </c>
      <c r="N2572" s="25">
        <f>YEAR(Table1[[#This Row],[Joining Date]])</f>
        <v>2020</v>
      </c>
      <c r="O2572" s="45">
        <f>MONTH(Table1[[#This Row],[Joining Date]])</f>
        <v>9</v>
      </c>
      <c r="P2572" s="25">
        <f ca="1">NETWORKDAYS(Table1[[#This Row],[Joining Date]],TODAY())</f>
        <v>1514</v>
      </c>
      <c r="Q2572" s="25" t="str">
        <f>LEFT(Table1[[#This Row],[Department]],5)&amp;"-"&amp;RIGHT(Table1[[#This Row],[Employee ID]],3)</f>
        <v>Marke-501</v>
      </c>
      <c r="R2572" s="25" t="str">
        <f>LEFT(Table1[[#This Row],[Department]],3)</f>
        <v>Mar</v>
      </c>
      <c r="S2572" s="36">
        <f>_xlfn.XLOOKUP(Table1[[#This Row],[City]],Table2[City],Table2[Bonus %])</f>
        <v>4</v>
      </c>
      <c r="U2572" s="48" t="str">
        <v xml:space="preserve">Kavya </v>
      </c>
      <c r="V2572" s="48" t="str">
        <v>Nair</v>
      </c>
    </row>
    <row r="2573" spans="1:22" x14ac:dyDescent="0.35">
      <c r="A2573" s="9" t="s">
        <v>2172</v>
      </c>
      <c r="B2573" s="41" t="str">
        <f>LEFT(Table1[[#This Row],[Employee Name]],FIND(" ",Table1[[#This Row],[Employee Name]]))</f>
        <v xml:space="preserve">Arjun </v>
      </c>
      <c r="C2573" s="41" t="str">
        <f>RIGHT(Table1[[#This Row],[Employee Name]],LEN(Table1[[#This Row],[Employee Name]])-FIND(" ",Table1[[#This Row],[Employee Name]]))</f>
        <v>Mehta</v>
      </c>
      <c r="D2573" s="23">
        <f>Table1[[#This Row],[Basic Salary]]+Table1[[#This Row],[Bonus]]</f>
        <v>89305</v>
      </c>
      <c r="E2573" s="10">
        <v>63</v>
      </c>
      <c r="F2573" s="46">
        <v>59</v>
      </c>
      <c r="G2573" s="10" t="str" cm="1">
        <f t="array" ref="G2573">_xlfn.IFS(Table1[[#This Row],[Performance Score]]&gt;=80,"Excellent",Table1[[#This Row],[Performance Score]]&gt;=60,"Good",Table1[[#This Row],[Performance Score]]&gt;=40,"Need Improvement")</f>
        <v>Need Improvement</v>
      </c>
      <c r="H2573" s="30">
        <f>Table1[[#This Row],[Bonus]]/Table1[[#This Row],[Basic Salary]]</f>
        <v>0.23257515113037239</v>
      </c>
      <c r="I2573" s="10">
        <f ca="1">DATEDIF(Table1[[#This Row],[Date of Birth]],TODAY(),"y")</f>
        <v>28</v>
      </c>
      <c r="J2573" s="34">
        <v>45298</v>
      </c>
      <c r="K2573" s="33" t="str" cm="1">
        <f t="array" aca="1" ref="K2573" ca="1">_xlfn.IFS(L2573&lt;3,"Junior",L2573&lt;=7,"Mid-Level",L2573&gt;7,"Senior")</f>
        <v>Junior</v>
      </c>
      <c r="L2573" s="46">
        <f ca="1">INT(YEARFRAC(Table1[[#This Row],[Joining Date]],TODAY(),1))</f>
        <v>2</v>
      </c>
      <c r="M2573" s="25" t="str">
        <f t="shared" ca="1" si="40"/>
        <v>No</v>
      </c>
      <c r="N2573" s="26">
        <f>YEAR(Table1[[#This Row],[Joining Date]])</f>
        <v>2024</v>
      </c>
      <c r="O2573" s="46">
        <f>MONTH(Table1[[#This Row],[Joining Date]])</f>
        <v>1</v>
      </c>
      <c r="P2573" s="26">
        <f ca="1">NETWORKDAYS(Table1[[#This Row],[Joining Date]],TODAY())</f>
        <v>646</v>
      </c>
      <c r="Q2573" s="26" t="str">
        <f>LEFT(Table1[[#This Row],[Department]],5)&amp;"-"&amp;RIGHT(Table1[[#This Row],[Employee ID]],3)</f>
        <v>Opera-116</v>
      </c>
      <c r="R2573" s="26" t="str">
        <f>LEFT(Table1[[#This Row],[Department]],3)</f>
        <v>Ope</v>
      </c>
      <c r="S2573" s="37">
        <f>_xlfn.XLOOKUP(Table1[[#This Row],[City]],Table2[City],Table2[Bonus %])</f>
        <v>4</v>
      </c>
      <c r="U2573" s="48" t="str">
        <v xml:space="preserve">Arjun </v>
      </c>
      <c r="V2573" s="48" t="str">
        <v>Mehta</v>
      </c>
    </row>
    <row r="2574" spans="1:22" x14ac:dyDescent="0.35">
      <c r="A2574" s="7" t="s">
        <v>3209</v>
      </c>
      <c r="B2574" s="40" t="str">
        <f>LEFT(Table1[[#This Row],[Employee Name]],FIND(" ",Table1[[#This Row],[Employee Name]]))</f>
        <v xml:space="preserve">Swathi </v>
      </c>
      <c r="C2574" s="40" t="str">
        <f>RIGHT(Table1[[#This Row],[Employee Name]],LEN(Table1[[#This Row],[Employee Name]])-FIND(" ",Table1[[#This Row],[Employee Name]]))</f>
        <v>Ramesh</v>
      </c>
      <c r="D2574" s="22">
        <f>Table1[[#This Row],[Basic Salary]]+Table1[[#This Row],[Bonus]]</f>
        <v>89303</v>
      </c>
      <c r="E2574" s="8">
        <v>75</v>
      </c>
      <c r="F2574" s="45">
        <v>53</v>
      </c>
      <c r="G2574" s="8" t="str" cm="1">
        <f t="array" ref="G2574">_xlfn.IFS(Table1[[#This Row],[Performance Score]]&gt;=80,"Excellent",Table1[[#This Row],[Performance Score]]&gt;=60,"Good",Table1[[#This Row],[Performance Score]]&gt;=40,"Need Improvement")</f>
        <v>Need Improvement</v>
      </c>
      <c r="H2574" s="29">
        <f>Table1[[#This Row],[Bonus]]/Table1[[#This Row],[Basic Salary]]</f>
        <v>0.13314300215708666</v>
      </c>
      <c r="I2574" s="8">
        <f ca="1">DATEDIF(Table1[[#This Row],[Date of Birth]],TODAY(),"y")</f>
        <v>37</v>
      </c>
      <c r="J2574" s="33">
        <v>42486</v>
      </c>
      <c r="K2574" s="33" t="str" cm="1">
        <f t="array" aca="1" ref="K2574" ca="1">_xlfn.IFS(L2574&lt;3,"Junior",L2574&lt;=7,"Mid-Level",L2574&gt;7,"Senior")</f>
        <v>Senior</v>
      </c>
      <c r="L2574" s="45">
        <f ca="1">INT(YEARFRAC(Table1[[#This Row],[Joining Date]],TODAY(),1))</f>
        <v>10</v>
      </c>
      <c r="M2574" s="25" t="str">
        <f t="shared" ca="1" si="40"/>
        <v>Yes</v>
      </c>
      <c r="N2574" s="25">
        <f>YEAR(Table1[[#This Row],[Joining Date]])</f>
        <v>2016</v>
      </c>
      <c r="O2574" s="45">
        <f>MONTH(Table1[[#This Row],[Joining Date]])</f>
        <v>4</v>
      </c>
      <c r="P2574" s="25">
        <f ca="1">NETWORKDAYS(Table1[[#This Row],[Joining Date]],TODAY())</f>
        <v>2655</v>
      </c>
      <c r="Q2574" s="25" t="str">
        <f>LEFT(Table1[[#This Row],[Department]],5)&amp;"-"&amp;RIGHT(Table1[[#This Row],[Employee ID]],3)</f>
        <v>Marke-153</v>
      </c>
      <c r="R2574" s="25" t="str">
        <f>LEFT(Table1[[#This Row],[Department]],3)</f>
        <v>Mar</v>
      </c>
      <c r="S2574" s="36">
        <f>_xlfn.XLOOKUP(Table1[[#This Row],[City]],Table2[City],Table2[Bonus %])</f>
        <v>6</v>
      </c>
      <c r="U2574" s="48" t="str">
        <v xml:space="preserve">Swathi </v>
      </c>
      <c r="V2574" s="48" t="str">
        <v>Ramesh</v>
      </c>
    </row>
    <row r="2575" spans="1:22" x14ac:dyDescent="0.35">
      <c r="A2575" s="9" t="s">
        <v>4289</v>
      </c>
      <c r="B2575" s="41" t="str">
        <f>LEFT(Table1[[#This Row],[Employee Name]],FIND(" ",Table1[[#This Row],[Employee Name]]))</f>
        <v xml:space="preserve">Gayathri </v>
      </c>
      <c r="C2575" s="41" t="str">
        <f>RIGHT(Table1[[#This Row],[Employee Name]],LEN(Table1[[#This Row],[Employee Name]])-FIND(" ",Table1[[#This Row],[Employee Name]]))</f>
        <v>Iyer</v>
      </c>
      <c r="D2575" s="23">
        <f>Table1[[#This Row],[Basic Salary]]+Table1[[#This Row],[Bonus]]</f>
        <v>89295</v>
      </c>
      <c r="E2575" s="10">
        <v>82</v>
      </c>
      <c r="F2575" s="46">
        <v>70</v>
      </c>
      <c r="G2575" s="10" t="str" cm="1">
        <f t="array" ref="G2575">_xlfn.IFS(Table1[[#This Row],[Performance Score]]&gt;=80,"Excellent",Table1[[#This Row],[Performance Score]]&gt;=60,"Good",Table1[[#This Row],[Performance Score]]&gt;=40,"Need Improvement")</f>
        <v>Good</v>
      </c>
      <c r="H2575" s="30">
        <f>Table1[[#This Row],[Bonus]]/Table1[[#This Row],[Basic Salary]]</f>
        <v>0.18260558623703763</v>
      </c>
      <c r="I2575" s="10">
        <f ca="1">DATEDIF(Table1[[#This Row],[Date of Birth]],TODAY(),"y")</f>
        <v>42</v>
      </c>
      <c r="J2575" s="34">
        <v>45059</v>
      </c>
      <c r="K2575" s="33" t="str" cm="1">
        <f t="array" aca="1" ref="K2575" ca="1">_xlfn.IFS(L2575&lt;3,"Junior",L2575&lt;=7,"Mid-Level",L2575&gt;7,"Senior")</f>
        <v>Mid-Level</v>
      </c>
      <c r="L2575" s="46">
        <f ca="1">INT(YEARFRAC(Table1[[#This Row],[Joining Date]],TODAY(),1))</f>
        <v>3</v>
      </c>
      <c r="M2575" s="25" t="str">
        <f t="shared" ca="1" si="40"/>
        <v>No</v>
      </c>
      <c r="N2575" s="26">
        <f>YEAR(Table1[[#This Row],[Joining Date]])</f>
        <v>2023</v>
      </c>
      <c r="O2575" s="46">
        <f>MONTH(Table1[[#This Row],[Joining Date]])</f>
        <v>5</v>
      </c>
      <c r="P2575" s="26">
        <f ca="1">NETWORKDAYS(Table1[[#This Row],[Joining Date]],TODAY())</f>
        <v>816</v>
      </c>
      <c r="Q2575" s="26" t="str">
        <f>LEFT(Table1[[#This Row],[Department]],5)&amp;"-"&amp;RIGHT(Table1[[#This Row],[Employee ID]],3)</f>
        <v>Suppo-233</v>
      </c>
      <c r="R2575" s="26" t="str">
        <f>LEFT(Table1[[#This Row],[Department]],3)</f>
        <v>Sup</v>
      </c>
      <c r="S2575" s="37">
        <f>_xlfn.XLOOKUP(Table1[[#This Row],[City]],Table2[City],Table2[Bonus %])</f>
        <v>6</v>
      </c>
      <c r="U2575" s="48" t="str">
        <v xml:space="preserve">Gayathri </v>
      </c>
      <c r="V2575" s="48" t="str">
        <v>Iyer</v>
      </c>
    </row>
    <row r="2576" spans="1:22" x14ac:dyDescent="0.35">
      <c r="A2576" s="7" t="s">
        <v>4417</v>
      </c>
      <c r="B2576" s="40" t="str">
        <f>LEFT(Table1[[#This Row],[Employee Name]],FIND(" ",Table1[[#This Row],[Employee Name]]))</f>
        <v xml:space="preserve">Nisha </v>
      </c>
      <c r="C2576" s="40" t="str">
        <f>RIGHT(Table1[[#This Row],[Employee Name]],LEN(Table1[[#This Row],[Employee Name]])-FIND(" ",Table1[[#This Row],[Employee Name]]))</f>
        <v>Kapoor</v>
      </c>
      <c r="D2576" s="22">
        <f>Table1[[#This Row],[Basic Salary]]+Table1[[#This Row],[Bonus]]</f>
        <v>89293</v>
      </c>
      <c r="E2576" s="8">
        <v>70</v>
      </c>
      <c r="F2576" s="45">
        <v>79</v>
      </c>
      <c r="G2576" s="8" t="str" cm="1">
        <f t="array" ref="G2576">_xlfn.IFS(Table1[[#This Row],[Performance Score]]&gt;=80,"Excellent",Table1[[#This Row],[Performance Score]]&gt;=60,"Good",Table1[[#This Row],[Performance Score]]&gt;=40,"Need Improvement")</f>
        <v>Good</v>
      </c>
      <c r="H2576" s="29">
        <f>Table1[[#This Row],[Bonus]]/Table1[[#This Row],[Basic Salary]]</f>
        <v>0.18231290715534135</v>
      </c>
      <c r="I2576" s="8">
        <f ca="1">DATEDIF(Table1[[#This Row],[Date of Birth]],TODAY(),"y")</f>
        <v>24</v>
      </c>
      <c r="J2576" s="33">
        <v>43004</v>
      </c>
      <c r="K2576" s="33" t="str" cm="1">
        <f t="array" aca="1" ref="K2576" ca="1">_xlfn.IFS(L2576&lt;3,"Junior",L2576&lt;=7,"Mid-Level",L2576&gt;7,"Senior")</f>
        <v>Senior</v>
      </c>
      <c r="L2576" s="45">
        <f ca="1">INT(YEARFRAC(Table1[[#This Row],[Joining Date]],TODAY(),1))</f>
        <v>8</v>
      </c>
      <c r="M2576" s="25" t="str">
        <f t="shared" ca="1" si="40"/>
        <v>Yes</v>
      </c>
      <c r="N2576" s="25">
        <f>YEAR(Table1[[#This Row],[Joining Date]])</f>
        <v>2017</v>
      </c>
      <c r="O2576" s="45">
        <f>MONTH(Table1[[#This Row],[Joining Date]])</f>
        <v>9</v>
      </c>
      <c r="P2576" s="25">
        <f ca="1">NETWORKDAYS(Table1[[#This Row],[Joining Date]],TODAY())</f>
        <v>2285</v>
      </c>
      <c r="Q2576" s="25" t="str">
        <f>LEFT(Table1[[#This Row],[Department]],5)&amp;"-"&amp;RIGHT(Table1[[#This Row],[Employee ID]],3)</f>
        <v>Finan-361</v>
      </c>
      <c r="R2576" s="25" t="str">
        <f>LEFT(Table1[[#This Row],[Department]],3)</f>
        <v>Fin</v>
      </c>
      <c r="S2576" s="36">
        <f>_xlfn.XLOOKUP(Table1[[#This Row],[City]],Table2[City],Table2[Bonus %])</f>
        <v>5</v>
      </c>
      <c r="U2576" s="48" t="str">
        <v xml:space="preserve">Nisha </v>
      </c>
      <c r="V2576" s="48" t="str">
        <v>Kapoor</v>
      </c>
    </row>
    <row r="2577" spans="1:22" x14ac:dyDescent="0.35">
      <c r="A2577" s="9" t="s">
        <v>3280</v>
      </c>
      <c r="B2577" s="41" t="str">
        <f>LEFT(Table1[[#This Row],[Employee Name]],FIND(" ",Table1[[#This Row],[Employee Name]]))</f>
        <v xml:space="preserve">Vikram </v>
      </c>
      <c r="C2577" s="41" t="str">
        <f>RIGHT(Table1[[#This Row],[Employee Name]],LEN(Table1[[#This Row],[Employee Name]])-FIND(" ",Table1[[#This Row],[Employee Name]]))</f>
        <v>Singh</v>
      </c>
      <c r="D2577" s="23">
        <f>Table1[[#This Row],[Basic Salary]]+Table1[[#This Row],[Bonus]]</f>
        <v>89259</v>
      </c>
      <c r="E2577" s="10">
        <v>96</v>
      </c>
      <c r="F2577" s="46">
        <v>92</v>
      </c>
      <c r="G2577" s="10" t="str" cm="1">
        <f t="array" ref="G2577">_xlfn.IFS(Table1[[#This Row],[Performance Score]]&gt;=80,"Excellent",Table1[[#This Row],[Performance Score]]&gt;=60,"Good",Table1[[#This Row],[Performance Score]]&gt;=40,"Need Improvement")</f>
        <v>Excellent</v>
      </c>
      <c r="H2577" s="30">
        <f>Table1[[#This Row],[Bonus]]/Table1[[#This Row],[Basic Salary]]</f>
        <v>0.13607321046736584</v>
      </c>
      <c r="I2577" s="10">
        <f ca="1">DATEDIF(Table1[[#This Row],[Date of Birth]],TODAY(),"y")</f>
        <v>30</v>
      </c>
      <c r="J2577" s="34">
        <v>44329</v>
      </c>
      <c r="K2577" s="33" t="str" cm="1">
        <f t="array" aca="1" ref="K2577" ca="1">_xlfn.IFS(L2577&lt;3,"Junior",L2577&lt;=7,"Mid-Level",L2577&gt;7,"Senior")</f>
        <v>Mid-Level</v>
      </c>
      <c r="L2577" s="46">
        <f ca="1">INT(YEARFRAC(Table1[[#This Row],[Joining Date]],TODAY(),1))</f>
        <v>5</v>
      </c>
      <c r="M2577" s="25" t="str">
        <f t="shared" ca="1" si="40"/>
        <v>No</v>
      </c>
      <c r="N2577" s="26">
        <f>YEAR(Table1[[#This Row],[Joining Date]])</f>
        <v>2021</v>
      </c>
      <c r="O2577" s="46">
        <f>MONTH(Table1[[#This Row],[Joining Date]])</f>
        <v>5</v>
      </c>
      <c r="P2577" s="26">
        <f ca="1">NETWORKDAYS(Table1[[#This Row],[Joining Date]],TODAY())</f>
        <v>1338</v>
      </c>
      <c r="Q2577" s="26" t="str">
        <f>LEFT(Table1[[#This Row],[Department]],5)&amp;"-"&amp;RIGHT(Table1[[#This Row],[Employee ID]],3)</f>
        <v>Suppo-224</v>
      </c>
      <c r="R2577" s="26" t="str">
        <f>LEFT(Table1[[#This Row],[Department]],3)</f>
        <v>Sup</v>
      </c>
      <c r="S2577" s="37">
        <f>_xlfn.XLOOKUP(Table1[[#This Row],[City]],Table2[City],Table2[Bonus %])</f>
        <v>5</v>
      </c>
      <c r="U2577" s="48" t="str">
        <v xml:space="preserve">Vikram </v>
      </c>
      <c r="V2577" s="48" t="str">
        <v>Singh</v>
      </c>
    </row>
    <row r="2578" spans="1:22" x14ac:dyDescent="0.35">
      <c r="A2578" s="7" t="s">
        <v>3002</v>
      </c>
      <c r="B2578" s="40" t="str">
        <f>LEFT(Table1[[#This Row],[Employee Name]],FIND(" ",Table1[[#This Row],[Employee Name]]))</f>
        <v xml:space="preserve">Aditya </v>
      </c>
      <c r="C2578" s="40" t="str">
        <f>RIGHT(Table1[[#This Row],[Employee Name]],LEN(Table1[[#This Row],[Employee Name]])-FIND(" ",Table1[[#This Row],[Employee Name]]))</f>
        <v>Kapoor</v>
      </c>
      <c r="D2578" s="22">
        <f>Table1[[#This Row],[Basic Salary]]+Table1[[#This Row],[Bonus]]</f>
        <v>89219</v>
      </c>
      <c r="E2578" s="8">
        <v>90</v>
      </c>
      <c r="F2578" s="45">
        <v>51</v>
      </c>
      <c r="G2578" s="8" t="str" cm="1">
        <f t="array" ref="G2578">_xlfn.IFS(Table1[[#This Row],[Performance Score]]&gt;=80,"Excellent",Table1[[#This Row],[Performance Score]]&gt;=60,"Good",Table1[[#This Row],[Performance Score]]&gt;=40,"Need Improvement")</f>
        <v>Need Improvement</v>
      </c>
      <c r="H2578" s="29">
        <f>Table1[[#This Row],[Bonus]]/Table1[[#This Row],[Basic Salary]]</f>
        <v>0.11842501128215414</v>
      </c>
      <c r="I2578" s="8">
        <f ca="1">DATEDIF(Table1[[#This Row],[Date of Birth]],TODAY(),"y")</f>
        <v>45</v>
      </c>
      <c r="J2578" s="33">
        <v>44866</v>
      </c>
      <c r="K2578" s="33" t="str" cm="1">
        <f t="array" aca="1" ref="K2578" ca="1">_xlfn.IFS(L2578&lt;3,"Junior",L2578&lt;=7,"Mid-Level",L2578&gt;7,"Senior")</f>
        <v>Mid-Level</v>
      </c>
      <c r="L2578" s="45">
        <f ca="1">INT(YEARFRAC(Table1[[#This Row],[Joining Date]],TODAY(),1))</f>
        <v>3</v>
      </c>
      <c r="M2578" s="25" t="str">
        <f t="shared" ca="1" si="40"/>
        <v>No</v>
      </c>
      <c r="N2578" s="25">
        <f>YEAR(Table1[[#This Row],[Joining Date]])</f>
        <v>2022</v>
      </c>
      <c r="O2578" s="45">
        <f>MONTH(Table1[[#This Row],[Joining Date]])</f>
        <v>11</v>
      </c>
      <c r="P2578" s="25">
        <f ca="1">NETWORKDAYS(Table1[[#This Row],[Joining Date]],TODAY())</f>
        <v>955</v>
      </c>
      <c r="Q2578" s="25" t="str">
        <f>LEFT(Table1[[#This Row],[Department]],5)&amp;"-"&amp;RIGHT(Table1[[#This Row],[Employee ID]],3)</f>
        <v>Marke-946</v>
      </c>
      <c r="R2578" s="25" t="str">
        <f>LEFT(Table1[[#This Row],[Department]],3)</f>
        <v>Mar</v>
      </c>
      <c r="S2578" s="36">
        <f>_xlfn.XLOOKUP(Table1[[#This Row],[City]],Table2[City],Table2[Bonus %])</f>
        <v>4</v>
      </c>
      <c r="U2578" s="48" t="str">
        <v xml:space="preserve">Aditya </v>
      </c>
      <c r="V2578" s="48" t="str">
        <v>Kapoor</v>
      </c>
    </row>
    <row r="2579" spans="1:22" x14ac:dyDescent="0.35">
      <c r="A2579" s="9" t="s">
        <v>3737</v>
      </c>
      <c r="B2579" s="41" t="str">
        <f>LEFT(Table1[[#This Row],[Employee Name]],FIND(" ",Table1[[#This Row],[Employee Name]]))</f>
        <v xml:space="preserve">Vikram </v>
      </c>
      <c r="C2579" s="41" t="str">
        <f>RIGHT(Table1[[#This Row],[Employee Name]],LEN(Table1[[#This Row],[Employee Name]])-FIND(" ",Table1[[#This Row],[Employee Name]]))</f>
        <v>Singh</v>
      </c>
      <c r="D2579" s="23">
        <f>Table1[[#This Row],[Basic Salary]]+Table1[[#This Row],[Bonus]]</f>
        <v>89211</v>
      </c>
      <c r="E2579" s="10">
        <v>64</v>
      </c>
      <c r="F2579" s="46">
        <v>57</v>
      </c>
      <c r="G2579" s="10" t="str" cm="1">
        <f t="array" ref="G2579">_xlfn.IFS(Table1[[#This Row],[Performance Score]]&gt;=80,"Excellent",Table1[[#This Row],[Performance Score]]&gt;=60,"Good",Table1[[#This Row],[Performance Score]]&gt;=40,"Need Improvement")</f>
        <v>Need Improvement</v>
      </c>
      <c r="H2579" s="30">
        <f>Table1[[#This Row],[Bonus]]/Table1[[#This Row],[Basic Salary]]</f>
        <v>0.45465366553613357</v>
      </c>
      <c r="I2579" s="10">
        <f ca="1">DATEDIF(Table1[[#This Row],[Date of Birth]],TODAY(),"y")</f>
        <v>41</v>
      </c>
      <c r="J2579" s="34">
        <v>44976</v>
      </c>
      <c r="K2579" s="33" t="str" cm="1">
        <f t="array" aca="1" ref="K2579" ca="1">_xlfn.IFS(L2579&lt;3,"Junior",L2579&lt;=7,"Mid-Level",L2579&gt;7,"Senior")</f>
        <v>Mid-Level</v>
      </c>
      <c r="L2579" s="46">
        <f ca="1">INT(YEARFRAC(Table1[[#This Row],[Joining Date]],TODAY(),1))</f>
        <v>3</v>
      </c>
      <c r="M2579" s="25" t="str">
        <f t="shared" ca="1" si="40"/>
        <v>No</v>
      </c>
      <c r="N2579" s="26">
        <f>YEAR(Table1[[#This Row],[Joining Date]])</f>
        <v>2023</v>
      </c>
      <c r="O2579" s="46">
        <f>MONTH(Table1[[#This Row],[Joining Date]])</f>
        <v>2</v>
      </c>
      <c r="P2579" s="26">
        <f ca="1">NETWORKDAYS(Table1[[#This Row],[Joining Date]],TODAY())</f>
        <v>876</v>
      </c>
      <c r="Q2579" s="26" t="str">
        <f>LEFT(Table1[[#This Row],[Department]],5)&amp;"-"&amp;RIGHT(Table1[[#This Row],[Employee ID]],3)</f>
        <v>Marke-681</v>
      </c>
      <c r="R2579" s="26" t="str">
        <f>LEFT(Table1[[#This Row],[Department]],3)</f>
        <v>Mar</v>
      </c>
      <c r="S2579" s="37">
        <f>_xlfn.XLOOKUP(Table1[[#This Row],[City]],Table2[City],Table2[Bonus %])</f>
        <v>5</v>
      </c>
      <c r="U2579" s="48" t="str">
        <v xml:space="preserve">Vikram </v>
      </c>
      <c r="V2579" s="48" t="str">
        <v>Singh</v>
      </c>
    </row>
    <row r="2580" spans="1:22" x14ac:dyDescent="0.35">
      <c r="A2580" s="7" t="s">
        <v>1474</v>
      </c>
      <c r="B2580" s="40" t="str">
        <f>LEFT(Table1[[#This Row],[Employee Name]],FIND(" ",Table1[[#This Row],[Employee Name]]))</f>
        <v xml:space="preserve">Tarun </v>
      </c>
      <c r="C2580" s="40" t="str">
        <f>RIGHT(Table1[[#This Row],[Employee Name]],LEN(Table1[[#This Row],[Employee Name]])-FIND(" ",Table1[[#This Row],[Employee Name]]))</f>
        <v>Verma</v>
      </c>
      <c r="D2580" s="22">
        <f>Table1[[#This Row],[Basic Salary]]+Table1[[#This Row],[Bonus]]</f>
        <v>89207</v>
      </c>
      <c r="E2580" s="8">
        <v>69</v>
      </c>
      <c r="F2580" s="45">
        <v>77</v>
      </c>
      <c r="G2580" s="8" t="str" cm="1">
        <f t="array" ref="G2580">_xlfn.IFS(Table1[[#This Row],[Performance Score]]&gt;=80,"Excellent",Table1[[#This Row],[Performance Score]]&gt;=60,"Good",Table1[[#This Row],[Performance Score]]&gt;=40,"Need Improvement")</f>
        <v>Good</v>
      </c>
      <c r="H2580" s="29">
        <f>Table1[[#This Row],[Bonus]]/Table1[[#This Row],[Basic Salary]]</f>
        <v>0.12586768306535073</v>
      </c>
      <c r="I2580" s="8">
        <f ca="1">DATEDIF(Table1[[#This Row],[Date of Birth]],TODAY(),"y")</f>
        <v>13</v>
      </c>
      <c r="J2580" s="33">
        <v>43334</v>
      </c>
      <c r="K2580" s="33" t="str" cm="1">
        <f t="array" aca="1" ref="K2580" ca="1">_xlfn.IFS(L2580&lt;3,"Junior",L2580&lt;=7,"Mid-Level",L2580&gt;7,"Senior")</f>
        <v>Mid-Level</v>
      </c>
      <c r="L2580" s="45">
        <f ca="1">INT(YEARFRAC(Table1[[#This Row],[Joining Date]],TODAY(),1))</f>
        <v>7</v>
      </c>
      <c r="M2580" s="25" t="str">
        <f t="shared" ca="1" si="40"/>
        <v>Yes</v>
      </c>
      <c r="N2580" s="25">
        <f>YEAR(Table1[[#This Row],[Joining Date]])</f>
        <v>2018</v>
      </c>
      <c r="O2580" s="45">
        <f>MONTH(Table1[[#This Row],[Joining Date]])</f>
        <v>8</v>
      </c>
      <c r="P2580" s="25">
        <f ca="1">NETWORKDAYS(Table1[[#This Row],[Joining Date]],TODAY())</f>
        <v>2049</v>
      </c>
      <c r="Q2580" s="25" t="str">
        <f>LEFT(Table1[[#This Row],[Department]],5)&amp;"-"&amp;RIGHT(Table1[[#This Row],[Employee ID]],3)</f>
        <v>Marke-418</v>
      </c>
      <c r="R2580" s="25" t="str">
        <f>LEFT(Table1[[#This Row],[Department]],3)</f>
        <v>Mar</v>
      </c>
      <c r="S2580" s="36">
        <f>_xlfn.XLOOKUP(Table1[[#This Row],[City]],Table2[City],Table2[Bonus %])</f>
        <v>6</v>
      </c>
      <c r="U2580" s="48" t="str">
        <v xml:space="preserve">Tarun </v>
      </c>
      <c r="V2580" s="48" t="str">
        <v>Verma</v>
      </c>
    </row>
    <row r="2581" spans="1:22" x14ac:dyDescent="0.35">
      <c r="A2581" s="9" t="s">
        <v>3107</v>
      </c>
      <c r="B2581" s="41" t="str">
        <f>LEFT(Table1[[#This Row],[Employee Name]],FIND(" ",Table1[[#This Row],[Employee Name]]))</f>
        <v xml:space="preserve">Karan </v>
      </c>
      <c r="C2581" s="41" t="str">
        <f>RIGHT(Table1[[#This Row],[Employee Name]],LEN(Table1[[#This Row],[Employee Name]])-FIND(" ",Table1[[#This Row],[Employee Name]]))</f>
        <v>Malhotra</v>
      </c>
      <c r="D2581" s="23">
        <f>Table1[[#This Row],[Basic Salary]]+Table1[[#This Row],[Bonus]]</f>
        <v>89194</v>
      </c>
      <c r="E2581" s="10">
        <v>63</v>
      </c>
      <c r="F2581" s="46">
        <v>100</v>
      </c>
      <c r="G2581" s="10" t="str" cm="1">
        <f t="array" ref="G2581">_xlfn.IFS(Table1[[#This Row],[Performance Score]]&gt;=80,"Excellent",Table1[[#This Row],[Performance Score]]&gt;=60,"Good",Table1[[#This Row],[Performance Score]]&gt;=40,"Need Improvement")</f>
        <v>Excellent</v>
      </c>
      <c r="H2581" s="30">
        <f>Table1[[#This Row],[Bonus]]/Table1[[#This Row],[Basic Salary]]</f>
        <v>0.12351992744495389</v>
      </c>
      <c r="I2581" s="10">
        <f ca="1">DATEDIF(Table1[[#This Row],[Date of Birth]],TODAY(),"y")</f>
        <v>31</v>
      </c>
      <c r="J2581" s="34">
        <v>43591</v>
      </c>
      <c r="K2581" s="33" t="str" cm="1">
        <f t="array" aca="1" ref="K2581" ca="1">_xlfn.IFS(L2581&lt;3,"Junior",L2581&lt;=7,"Mid-Level",L2581&gt;7,"Senior")</f>
        <v>Mid-Level</v>
      </c>
      <c r="L2581" s="46">
        <f ca="1">INT(YEARFRAC(Table1[[#This Row],[Joining Date]],TODAY(),1))</f>
        <v>7</v>
      </c>
      <c r="M2581" s="25" t="str">
        <f t="shared" ca="1" si="40"/>
        <v>Yes</v>
      </c>
      <c r="N2581" s="26">
        <f>YEAR(Table1[[#This Row],[Joining Date]])</f>
        <v>2019</v>
      </c>
      <c r="O2581" s="46">
        <f>MONTH(Table1[[#This Row],[Joining Date]])</f>
        <v>5</v>
      </c>
      <c r="P2581" s="26">
        <f ca="1">NETWORKDAYS(Table1[[#This Row],[Joining Date]],TODAY())</f>
        <v>1866</v>
      </c>
      <c r="Q2581" s="26" t="str">
        <f>LEFT(Table1[[#This Row],[Department]],5)&amp;"-"&amp;RIGHT(Table1[[#This Row],[Employee ID]],3)</f>
        <v>HR-051</v>
      </c>
      <c r="R2581" s="26" t="str">
        <f>LEFT(Table1[[#This Row],[Department]],3)</f>
        <v>HR</v>
      </c>
      <c r="S2581" s="37">
        <f>_xlfn.XLOOKUP(Table1[[#This Row],[City]],Table2[City],Table2[Bonus %])</f>
        <v>7</v>
      </c>
      <c r="U2581" s="48" t="str">
        <v xml:space="preserve">Karan </v>
      </c>
      <c r="V2581" s="48" t="str">
        <v>Malhotra</v>
      </c>
    </row>
    <row r="2582" spans="1:22" x14ac:dyDescent="0.35">
      <c r="A2582" s="7" t="s">
        <v>1283</v>
      </c>
      <c r="B2582" s="40" t="str">
        <f>LEFT(Table1[[#This Row],[Employee Name]],FIND(" ",Table1[[#This Row],[Employee Name]]))</f>
        <v xml:space="preserve">Ajay </v>
      </c>
      <c r="C2582" s="40" t="str">
        <f>RIGHT(Table1[[#This Row],[Employee Name]],LEN(Table1[[#This Row],[Employee Name]])-FIND(" ",Table1[[#This Row],[Employee Name]]))</f>
        <v>Singh</v>
      </c>
      <c r="D2582" s="22">
        <f>Table1[[#This Row],[Basic Salary]]+Table1[[#This Row],[Bonus]]</f>
        <v>89158</v>
      </c>
      <c r="E2582" s="8">
        <v>62</v>
      </c>
      <c r="F2582" s="45">
        <v>46</v>
      </c>
      <c r="G2582" s="8" t="str" cm="1">
        <f t="array" ref="G2582">_xlfn.IFS(Table1[[#This Row],[Performance Score]]&gt;=80,"Excellent",Table1[[#This Row],[Performance Score]]&gt;=60,"Good",Table1[[#This Row],[Performance Score]]&gt;=40,"Need Improvement")</f>
        <v>Need Improvement</v>
      </c>
      <c r="H2582" s="29">
        <f>Table1[[#This Row],[Bonus]]/Table1[[#This Row],[Basic Salary]]</f>
        <v>0.47475850205107845</v>
      </c>
      <c r="I2582" s="8">
        <f ca="1">DATEDIF(Table1[[#This Row],[Date of Birth]],TODAY(),"y")</f>
        <v>40</v>
      </c>
      <c r="J2582" s="33">
        <v>45882</v>
      </c>
      <c r="K2582" s="33" t="str" cm="1">
        <f t="array" aca="1" ref="K2582" ca="1">_xlfn.IFS(L2582&lt;3,"Junior",L2582&lt;=7,"Mid-Level",L2582&gt;7,"Senior")</f>
        <v>Junior</v>
      </c>
      <c r="L2582" s="45">
        <f ca="1">INT(YEARFRAC(Table1[[#This Row],[Joining Date]],TODAY(),1))</f>
        <v>0</v>
      </c>
      <c r="M2582" s="25" t="str">
        <f t="shared" ca="1" si="40"/>
        <v>No</v>
      </c>
      <c r="N2582" s="25">
        <f>YEAR(Table1[[#This Row],[Joining Date]])</f>
        <v>2025</v>
      </c>
      <c r="O2582" s="45">
        <f>MONTH(Table1[[#This Row],[Joining Date]])</f>
        <v>8</v>
      </c>
      <c r="P2582" s="25">
        <f ca="1">NETWORKDAYS(Table1[[#This Row],[Joining Date]],TODAY())</f>
        <v>229</v>
      </c>
      <c r="Q2582" s="25" t="str">
        <f>LEFT(Table1[[#This Row],[Department]],5)&amp;"-"&amp;RIGHT(Table1[[#This Row],[Employee ID]],3)</f>
        <v>Opera-227</v>
      </c>
      <c r="R2582" s="25" t="str">
        <f>LEFT(Table1[[#This Row],[Department]],3)</f>
        <v>Ope</v>
      </c>
      <c r="S2582" s="36">
        <f>_xlfn.XLOOKUP(Table1[[#This Row],[City]],Table2[City],Table2[Bonus %])</f>
        <v>5</v>
      </c>
      <c r="U2582" s="48" t="str">
        <v xml:space="preserve">Ajay </v>
      </c>
      <c r="V2582" s="48" t="str">
        <v>Singh</v>
      </c>
    </row>
    <row r="2583" spans="1:22" x14ac:dyDescent="0.35">
      <c r="A2583" s="9" t="s">
        <v>4076</v>
      </c>
      <c r="B2583" s="41" t="str">
        <f>LEFT(Table1[[#This Row],[Employee Name]],FIND(" ",Table1[[#This Row],[Employee Name]]))</f>
        <v xml:space="preserve">Priya </v>
      </c>
      <c r="C2583" s="41" t="str">
        <f>RIGHT(Table1[[#This Row],[Employee Name]],LEN(Table1[[#This Row],[Employee Name]])-FIND(" ",Table1[[#This Row],[Employee Name]]))</f>
        <v>Reddy</v>
      </c>
      <c r="D2583" s="23">
        <f>Table1[[#This Row],[Basic Salary]]+Table1[[#This Row],[Bonus]]</f>
        <v>89147</v>
      </c>
      <c r="E2583" s="10">
        <v>72</v>
      </c>
      <c r="F2583" s="46">
        <v>99</v>
      </c>
      <c r="G2583" s="10" t="str" cm="1">
        <f t="array" ref="G2583">_xlfn.IFS(Table1[[#This Row],[Performance Score]]&gt;=80,"Excellent",Table1[[#This Row],[Performance Score]]&gt;=60,"Good",Table1[[#This Row],[Performance Score]]&gt;=40,"Need Improvement")</f>
        <v>Excellent</v>
      </c>
      <c r="H2583" s="30">
        <f>Table1[[#This Row],[Bonus]]/Table1[[#This Row],[Basic Salary]]</f>
        <v>0.17916192693314992</v>
      </c>
      <c r="I2583" s="10">
        <f ca="1">DATEDIF(Table1[[#This Row],[Date of Birth]],TODAY(),"y")</f>
        <v>24</v>
      </c>
      <c r="J2583" s="34">
        <v>42439</v>
      </c>
      <c r="K2583" s="33" t="str" cm="1">
        <f t="array" aca="1" ref="K2583" ca="1">_xlfn.IFS(L2583&lt;3,"Junior",L2583&lt;=7,"Mid-Level",L2583&gt;7,"Senior")</f>
        <v>Senior</v>
      </c>
      <c r="L2583" s="46">
        <f ca="1">INT(YEARFRAC(Table1[[#This Row],[Joining Date]],TODAY(),1))</f>
        <v>10</v>
      </c>
      <c r="M2583" s="25" t="str">
        <f t="shared" ca="1" si="40"/>
        <v>Yes</v>
      </c>
      <c r="N2583" s="26">
        <f>YEAR(Table1[[#This Row],[Joining Date]])</f>
        <v>2016</v>
      </c>
      <c r="O2583" s="46">
        <f>MONTH(Table1[[#This Row],[Joining Date]])</f>
        <v>3</v>
      </c>
      <c r="P2583" s="26">
        <f ca="1">NETWORKDAYS(Table1[[#This Row],[Joining Date]],TODAY())</f>
        <v>2688</v>
      </c>
      <c r="Q2583" s="26" t="str">
        <f>LEFT(Table1[[#This Row],[Department]],5)&amp;"-"&amp;RIGHT(Table1[[#This Row],[Employee ID]],3)</f>
        <v>IT-020</v>
      </c>
      <c r="R2583" s="26" t="str">
        <f>LEFT(Table1[[#This Row],[Department]],3)</f>
        <v>IT</v>
      </c>
      <c r="S2583" s="37">
        <f>_xlfn.XLOOKUP(Table1[[#This Row],[City]],Table2[City],Table2[Bonus %])</f>
        <v>6</v>
      </c>
      <c r="U2583" s="48" t="str">
        <v xml:space="preserve">Priya </v>
      </c>
      <c r="V2583" s="48" t="str">
        <v>Reddy</v>
      </c>
    </row>
    <row r="2584" spans="1:22" x14ac:dyDescent="0.35">
      <c r="A2584" s="7" t="s">
        <v>2387</v>
      </c>
      <c r="B2584" s="40" t="str">
        <f>LEFT(Table1[[#This Row],[Employee Name]],FIND(" ",Table1[[#This Row],[Employee Name]]))</f>
        <v xml:space="preserve">Ravi </v>
      </c>
      <c r="C2584" s="40" t="str">
        <f>RIGHT(Table1[[#This Row],[Employee Name]],LEN(Table1[[#This Row],[Employee Name]])-FIND(" ",Table1[[#This Row],[Employee Name]]))</f>
        <v>Teja</v>
      </c>
      <c r="D2584" s="22">
        <f>Table1[[#This Row],[Basic Salary]]+Table1[[#This Row],[Bonus]]</f>
        <v>89139</v>
      </c>
      <c r="E2584" s="8">
        <v>62</v>
      </c>
      <c r="F2584" s="45">
        <v>52</v>
      </c>
      <c r="G2584" s="8" t="str" cm="1">
        <f t="array" ref="G2584">_xlfn.IFS(Table1[[#This Row],[Performance Score]]&gt;=80,"Excellent",Table1[[#This Row],[Performance Score]]&gt;=60,"Good",Table1[[#This Row],[Performance Score]]&gt;=40,"Need Improvement")</f>
        <v>Need Improvement</v>
      </c>
      <c r="H2584" s="29">
        <f>Table1[[#This Row],[Bonus]]/Table1[[#This Row],[Basic Salary]]</f>
        <v>0.47290933425866255</v>
      </c>
      <c r="I2584" s="8">
        <f ca="1">DATEDIF(Table1[[#This Row],[Date of Birth]],TODAY(),"y")</f>
        <v>29</v>
      </c>
      <c r="J2584" s="33">
        <v>45107</v>
      </c>
      <c r="K2584" s="33" t="str" cm="1">
        <f t="array" aca="1" ref="K2584" ca="1">_xlfn.IFS(L2584&lt;3,"Junior",L2584&lt;=7,"Mid-Level",L2584&gt;7,"Senior")</f>
        <v>Junior</v>
      </c>
      <c r="L2584" s="45">
        <f ca="1">INT(YEARFRAC(Table1[[#This Row],[Joining Date]],TODAY(),1))</f>
        <v>2</v>
      </c>
      <c r="M2584" s="25" t="str">
        <f t="shared" ca="1" si="40"/>
        <v>No</v>
      </c>
      <c r="N2584" s="25">
        <f>YEAR(Table1[[#This Row],[Joining Date]])</f>
        <v>2023</v>
      </c>
      <c r="O2584" s="45">
        <f>MONTH(Table1[[#This Row],[Joining Date]])</f>
        <v>6</v>
      </c>
      <c r="P2584" s="25">
        <f ca="1">NETWORKDAYS(Table1[[#This Row],[Joining Date]],TODAY())</f>
        <v>782</v>
      </c>
      <c r="Q2584" s="25" t="str">
        <f>LEFT(Table1[[#This Row],[Department]],5)&amp;"-"&amp;RIGHT(Table1[[#This Row],[Employee ID]],3)</f>
        <v>Suppo-331</v>
      </c>
      <c r="R2584" s="25" t="str">
        <f>LEFT(Table1[[#This Row],[Department]],3)</f>
        <v>Sup</v>
      </c>
      <c r="S2584" s="36">
        <f>_xlfn.XLOOKUP(Table1[[#This Row],[City]],Table2[City],Table2[Bonus %])</f>
        <v>6</v>
      </c>
      <c r="U2584" s="48" t="str">
        <v xml:space="preserve">Ravi </v>
      </c>
      <c r="V2584" s="48" t="str">
        <v>Teja</v>
      </c>
    </row>
    <row r="2585" spans="1:22" x14ac:dyDescent="0.35">
      <c r="A2585" s="9" t="s">
        <v>4238</v>
      </c>
      <c r="B2585" s="41" t="str">
        <f>LEFT(Table1[[#This Row],[Employee Name]],FIND(" ",Table1[[#This Row],[Employee Name]]))</f>
        <v xml:space="preserve">Sneha </v>
      </c>
      <c r="C2585" s="41" t="str">
        <f>RIGHT(Table1[[#This Row],[Employee Name]],LEN(Table1[[#This Row],[Employee Name]])-FIND(" ",Table1[[#This Row],[Employee Name]]))</f>
        <v>Iyer</v>
      </c>
      <c r="D2585" s="23">
        <f>Table1[[#This Row],[Basic Salary]]+Table1[[#This Row],[Bonus]]</f>
        <v>89133</v>
      </c>
      <c r="E2585" s="10">
        <v>99</v>
      </c>
      <c r="F2585" s="46">
        <v>75</v>
      </c>
      <c r="G2585" s="10" t="str" cm="1">
        <f t="array" ref="G2585">_xlfn.IFS(Table1[[#This Row],[Performance Score]]&gt;=80,"Excellent",Table1[[#This Row],[Performance Score]]&gt;=60,"Good",Table1[[#This Row],[Performance Score]]&gt;=40,"Need Improvement")</f>
        <v>Good</v>
      </c>
      <c r="H2585" s="30">
        <f>Table1[[#This Row],[Bonus]]/Table1[[#This Row],[Basic Salary]]</f>
        <v>0.49456722224085314</v>
      </c>
      <c r="I2585" s="10">
        <f ca="1">DATEDIF(Table1[[#This Row],[Date of Birth]],TODAY(),"y")</f>
        <v>42</v>
      </c>
      <c r="J2585" s="34">
        <v>43606</v>
      </c>
      <c r="K2585" s="33" t="str" cm="1">
        <f t="array" aca="1" ref="K2585" ca="1">_xlfn.IFS(L2585&lt;3,"Junior",L2585&lt;=7,"Mid-Level",L2585&gt;7,"Senior")</f>
        <v>Mid-Level</v>
      </c>
      <c r="L2585" s="46">
        <f ca="1">INT(YEARFRAC(Table1[[#This Row],[Joining Date]],TODAY(),1))</f>
        <v>7</v>
      </c>
      <c r="M2585" s="25" t="str">
        <f t="shared" ca="1" si="40"/>
        <v>Yes</v>
      </c>
      <c r="N2585" s="26">
        <f>YEAR(Table1[[#This Row],[Joining Date]])</f>
        <v>2019</v>
      </c>
      <c r="O2585" s="46">
        <f>MONTH(Table1[[#This Row],[Joining Date]])</f>
        <v>5</v>
      </c>
      <c r="P2585" s="26">
        <f ca="1">NETWORKDAYS(Table1[[#This Row],[Joining Date]],TODAY())</f>
        <v>1855</v>
      </c>
      <c r="Q2585" s="26" t="str">
        <f>LEFT(Table1[[#This Row],[Department]],5)&amp;"-"&amp;RIGHT(Table1[[#This Row],[Employee ID]],3)</f>
        <v>HR-182</v>
      </c>
      <c r="R2585" s="26" t="str">
        <f>LEFT(Table1[[#This Row],[Department]],3)</f>
        <v>HR</v>
      </c>
      <c r="S2585" s="37">
        <f>_xlfn.XLOOKUP(Table1[[#This Row],[City]],Table2[City],Table2[Bonus %])</f>
        <v>6</v>
      </c>
      <c r="U2585" s="48" t="str">
        <v xml:space="preserve">Sneha </v>
      </c>
      <c r="V2585" s="48" t="str">
        <v>Iyer</v>
      </c>
    </row>
    <row r="2586" spans="1:22" x14ac:dyDescent="0.35">
      <c r="A2586" s="7" t="s">
        <v>3560</v>
      </c>
      <c r="B2586" s="40" t="str">
        <f>LEFT(Table1[[#This Row],[Employee Name]],FIND(" ",Table1[[#This Row],[Employee Name]]))</f>
        <v xml:space="preserve">Karan </v>
      </c>
      <c r="C2586" s="40" t="str">
        <f>RIGHT(Table1[[#This Row],[Employee Name]],LEN(Table1[[#This Row],[Employee Name]])-FIND(" ",Table1[[#This Row],[Employee Name]]))</f>
        <v>Malhotra</v>
      </c>
      <c r="D2586" s="22">
        <f>Table1[[#This Row],[Basic Salary]]+Table1[[#This Row],[Bonus]]</f>
        <v>89124</v>
      </c>
      <c r="E2586" s="8">
        <v>87</v>
      </c>
      <c r="F2586" s="45">
        <v>71</v>
      </c>
      <c r="G2586" s="8" t="str" cm="1">
        <f t="array" ref="G2586">_xlfn.IFS(Table1[[#This Row],[Performance Score]]&gt;=80,"Excellent",Table1[[#This Row],[Performance Score]]&gt;=60,"Good",Table1[[#This Row],[Performance Score]]&gt;=40,"Need Improvement")</f>
        <v>Good</v>
      </c>
      <c r="H2586" s="29">
        <f>Table1[[#This Row],[Bonus]]/Table1[[#This Row],[Basic Salary]]</f>
        <v>0.49348973607038121</v>
      </c>
      <c r="I2586" s="8">
        <f ca="1">DATEDIF(Table1[[#This Row],[Date of Birth]],TODAY(),"y")</f>
        <v>16</v>
      </c>
      <c r="J2586" s="33">
        <v>44114</v>
      </c>
      <c r="K2586" s="33" t="str" cm="1">
        <f t="array" aca="1" ref="K2586" ca="1">_xlfn.IFS(L2586&lt;3,"Junior",L2586&lt;=7,"Mid-Level",L2586&gt;7,"Senior")</f>
        <v>Mid-Level</v>
      </c>
      <c r="L2586" s="45">
        <f ca="1">INT(YEARFRAC(Table1[[#This Row],[Joining Date]],TODAY(),1))</f>
        <v>5</v>
      </c>
      <c r="M2586" s="25" t="str">
        <f t="shared" ca="1" si="40"/>
        <v>No</v>
      </c>
      <c r="N2586" s="25">
        <f>YEAR(Table1[[#This Row],[Joining Date]])</f>
        <v>2020</v>
      </c>
      <c r="O2586" s="45">
        <f>MONTH(Table1[[#This Row],[Joining Date]])</f>
        <v>10</v>
      </c>
      <c r="P2586" s="25">
        <f ca="1">NETWORKDAYS(Table1[[#This Row],[Joining Date]],TODAY())</f>
        <v>1491</v>
      </c>
      <c r="Q2586" s="25" t="str">
        <f>LEFT(Table1[[#This Row],[Department]],5)&amp;"-"&amp;RIGHT(Table1[[#This Row],[Employee ID]],3)</f>
        <v>Sales-504</v>
      </c>
      <c r="R2586" s="25" t="str">
        <f>LEFT(Table1[[#This Row],[Department]],3)</f>
        <v>Sal</v>
      </c>
      <c r="S2586" s="36">
        <f>_xlfn.XLOOKUP(Table1[[#This Row],[City]],Table2[City],Table2[Bonus %])</f>
        <v>6</v>
      </c>
      <c r="U2586" s="48" t="str">
        <v xml:space="preserve">Karan </v>
      </c>
      <c r="V2586" s="48" t="str">
        <v>Malhotra</v>
      </c>
    </row>
    <row r="2587" spans="1:22" x14ac:dyDescent="0.35">
      <c r="A2587" s="9" t="s">
        <v>2324</v>
      </c>
      <c r="B2587" s="41" t="str">
        <f>LEFT(Table1[[#This Row],[Employee Name]],FIND(" ",Table1[[#This Row],[Employee Name]]))</f>
        <v xml:space="preserve">Ravi </v>
      </c>
      <c r="C2587" s="41" t="str">
        <f>RIGHT(Table1[[#This Row],[Employee Name]],LEN(Table1[[#This Row],[Employee Name]])-FIND(" ",Table1[[#This Row],[Employee Name]]))</f>
        <v>Teja</v>
      </c>
      <c r="D2587" s="23">
        <f>Table1[[#This Row],[Basic Salary]]+Table1[[#This Row],[Bonus]]</f>
        <v>89047</v>
      </c>
      <c r="E2587" s="10">
        <v>79</v>
      </c>
      <c r="F2587" s="46">
        <v>82</v>
      </c>
      <c r="G2587" s="10" t="str" cm="1">
        <f t="array" ref="G2587">_xlfn.IFS(Table1[[#This Row],[Performance Score]]&gt;=80,"Excellent",Table1[[#This Row],[Performance Score]]&gt;=60,"Good",Table1[[#This Row],[Performance Score]]&gt;=40,"Need Improvement")</f>
        <v>Excellent</v>
      </c>
      <c r="H2587" s="30">
        <f>Table1[[#This Row],[Bonus]]/Table1[[#This Row],[Basic Salary]]</f>
        <v>0.30494739001729243</v>
      </c>
      <c r="I2587" s="10">
        <f ca="1">DATEDIF(Table1[[#This Row],[Date of Birth]],TODAY(),"y")</f>
        <v>44</v>
      </c>
      <c r="J2587" s="34">
        <v>45300</v>
      </c>
      <c r="K2587" s="33" t="str" cm="1">
        <f t="array" aca="1" ref="K2587" ca="1">_xlfn.IFS(L2587&lt;3,"Junior",L2587&lt;=7,"Mid-Level",L2587&gt;7,"Senior")</f>
        <v>Junior</v>
      </c>
      <c r="L2587" s="46">
        <f ca="1">INT(YEARFRAC(Table1[[#This Row],[Joining Date]],TODAY(),1))</f>
        <v>2</v>
      </c>
      <c r="M2587" s="25" t="str">
        <f t="shared" ca="1" si="40"/>
        <v>No</v>
      </c>
      <c r="N2587" s="26">
        <f>YEAR(Table1[[#This Row],[Joining Date]])</f>
        <v>2024</v>
      </c>
      <c r="O2587" s="46">
        <f>MONTH(Table1[[#This Row],[Joining Date]])</f>
        <v>1</v>
      </c>
      <c r="P2587" s="26">
        <f ca="1">NETWORKDAYS(Table1[[#This Row],[Joining Date]],TODAY())</f>
        <v>645</v>
      </c>
      <c r="Q2587" s="26" t="str">
        <f>LEFT(Table1[[#This Row],[Department]],5)&amp;"-"&amp;RIGHT(Table1[[#This Row],[Employee ID]],3)</f>
        <v>Suppo-268</v>
      </c>
      <c r="R2587" s="26" t="str">
        <f>LEFT(Table1[[#This Row],[Department]],3)</f>
        <v>Sup</v>
      </c>
      <c r="S2587" s="37">
        <f>_xlfn.XLOOKUP(Table1[[#This Row],[City]],Table2[City],Table2[Bonus %])</f>
        <v>5</v>
      </c>
      <c r="U2587" s="48" t="str">
        <v xml:space="preserve">Ravi </v>
      </c>
      <c r="V2587" s="48" t="str">
        <v>Teja</v>
      </c>
    </row>
    <row r="2588" spans="1:22" x14ac:dyDescent="0.35">
      <c r="A2588" s="7" t="s">
        <v>4726</v>
      </c>
      <c r="B2588" s="40" t="str">
        <f>LEFT(Table1[[#This Row],[Employee Name]],FIND(" ",Table1[[#This Row],[Employee Name]]))</f>
        <v xml:space="preserve">Sneha </v>
      </c>
      <c r="C2588" s="40" t="str">
        <f>RIGHT(Table1[[#This Row],[Employee Name]],LEN(Table1[[#This Row],[Employee Name]])-FIND(" ",Table1[[#This Row],[Employee Name]]))</f>
        <v>Iyer</v>
      </c>
      <c r="D2588" s="22">
        <f>Table1[[#This Row],[Basic Salary]]+Table1[[#This Row],[Bonus]]</f>
        <v>89018</v>
      </c>
      <c r="E2588" s="8">
        <v>84</v>
      </c>
      <c r="F2588" s="45">
        <v>66</v>
      </c>
      <c r="G2588" s="8" t="str" cm="1">
        <f t="array" ref="G2588">_xlfn.IFS(Table1[[#This Row],[Performance Score]]&gt;=80,"Excellent",Table1[[#This Row],[Performance Score]]&gt;=60,"Good",Table1[[#This Row],[Performance Score]]&gt;=40,"Need Improvement")</f>
        <v>Good</v>
      </c>
      <c r="H2588" s="29">
        <f>Table1[[#This Row],[Bonus]]/Table1[[#This Row],[Basic Salary]]</f>
        <v>6.621152233800455E-2</v>
      </c>
      <c r="I2588" s="8">
        <f ca="1">DATEDIF(Table1[[#This Row],[Date of Birth]],TODAY(),"y")</f>
        <v>45</v>
      </c>
      <c r="J2588" s="33">
        <v>42891</v>
      </c>
      <c r="K2588" s="33" t="str" cm="1">
        <f t="array" aca="1" ref="K2588" ca="1">_xlfn.IFS(L2588&lt;3,"Junior",L2588&lt;=7,"Mid-Level",L2588&gt;7,"Senior")</f>
        <v>Senior</v>
      </c>
      <c r="L2588" s="45">
        <f ca="1">INT(YEARFRAC(Table1[[#This Row],[Joining Date]],TODAY(),1))</f>
        <v>9</v>
      </c>
      <c r="M2588" s="25" t="str">
        <f t="shared" ca="1" si="40"/>
        <v>Yes</v>
      </c>
      <c r="N2588" s="25">
        <f>YEAR(Table1[[#This Row],[Joining Date]])</f>
        <v>2017</v>
      </c>
      <c r="O2588" s="45">
        <f>MONTH(Table1[[#This Row],[Joining Date]])</f>
        <v>6</v>
      </c>
      <c r="P2588" s="25">
        <f ca="1">NETWORKDAYS(Table1[[#This Row],[Joining Date]],TODAY())</f>
        <v>2366</v>
      </c>
      <c r="Q2588" s="25" t="str">
        <f>LEFT(Table1[[#This Row],[Department]],5)&amp;"-"&amp;RIGHT(Table1[[#This Row],[Employee ID]],3)</f>
        <v>Suppo-670</v>
      </c>
      <c r="R2588" s="25" t="str">
        <f>LEFT(Table1[[#This Row],[Department]],3)</f>
        <v>Sup</v>
      </c>
      <c r="S2588" s="36">
        <f>_xlfn.XLOOKUP(Table1[[#This Row],[City]],Table2[City],Table2[Bonus %])</f>
        <v>8</v>
      </c>
      <c r="U2588" s="48" t="str">
        <v xml:space="preserve">Sneha </v>
      </c>
      <c r="V2588" s="48" t="str">
        <v>Iyer</v>
      </c>
    </row>
    <row r="2589" spans="1:22" x14ac:dyDescent="0.35">
      <c r="A2589" s="9" t="s">
        <v>3715</v>
      </c>
      <c r="B2589" s="41" t="str">
        <f>LEFT(Table1[[#This Row],[Employee Name]],FIND(" ",Table1[[#This Row],[Employee Name]]))</f>
        <v xml:space="preserve">Arjun </v>
      </c>
      <c r="C2589" s="41" t="str">
        <f>RIGHT(Table1[[#This Row],[Employee Name]],LEN(Table1[[#This Row],[Employee Name]])-FIND(" ",Table1[[#This Row],[Employee Name]]))</f>
        <v>Mehta</v>
      </c>
      <c r="D2589" s="23">
        <f>Table1[[#This Row],[Basic Salary]]+Table1[[#This Row],[Bonus]]</f>
        <v>89004</v>
      </c>
      <c r="E2589" s="10">
        <v>81</v>
      </c>
      <c r="F2589" s="46">
        <v>78</v>
      </c>
      <c r="G2589" s="10" t="str" cm="1">
        <f t="array" ref="G2589">_xlfn.IFS(Table1[[#This Row],[Performance Score]]&gt;=80,"Excellent",Table1[[#This Row],[Performance Score]]&gt;=60,"Good",Table1[[#This Row],[Performance Score]]&gt;=40,"Need Improvement")</f>
        <v>Good</v>
      </c>
      <c r="H2589" s="30">
        <f>Table1[[#This Row],[Bonus]]/Table1[[#This Row],[Basic Salary]]</f>
        <v>0.42891086565630621</v>
      </c>
      <c r="I2589" s="10">
        <f ca="1">DATEDIF(Table1[[#This Row],[Date of Birth]],TODAY(),"y")</f>
        <v>41</v>
      </c>
      <c r="J2589" s="34">
        <v>42910</v>
      </c>
      <c r="K2589" s="33" t="str" cm="1">
        <f t="array" aca="1" ref="K2589" ca="1">_xlfn.IFS(L2589&lt;3,"Junior",L2589&lt;=7,"Mid-Level",L2589&gt;7,"Senior")</f>
        <v>Senior</v>
      </c>
      <c r="L2589" s="46">
        <f ca="1">INT(YEARFRAC(Table1[[#This Row],[Joining Date]],TODAY(),1))</f>
        <v>9</v>
      </c>
      <c r="M2589" s="25" t="str">
        <f t="shared" ca="1" si="40"/>
        <v>Yes</v>
      </c>
      <c r="N2589" s="26">
        <f>YEAR(Table1[[#This Row],[Joining Date]])</f>
        <v>2017</v>
      </c>
      <c r="O2589" s="46">
        <f>MONTH(Table1[[#This Row],[Joining Date]])</f>
        <v>6</v>
      </c>
      <c r="P2589" s="26">
        <f ca="1">NETWORKDAYS(Table1[[#This Row],[Joining Date]],TODAY())</f>
        <v>2351</v>
      </c>
      <c r="Q2589" s="26" t="str">
        <f>LEFT(Table1[[#This Row],[Department]],5)&amp;"-"&amp;RIGHT(Table1[[#This Row],[Employee ID]],3)</f>
        <v>IT-659</v>
      </c>
      <c r="R2589" s="26" t="str">
        <f>LEFT(Table1[[#This Row],[Department]],3)</f>
        <v>IT</v>
      </c>
      <c r="S2589" s="37">
        <f>_xlfn.XLOOKUP(Table1[[#This Row],[City]],Table2[City],Table2[Bonus %])</f>
        <v>8</v>
      </c>
      <c r="U2589" s="48" t="str">
        <v xml:space="preserve">Arjun </v>
      </c>
      <c r="V2589" s="48" t="str">
        <v>Mehta</v>
      </c>
    </row>
    <row r="2590" spans="1:22" x14ac:dyDescent="0.35">
      <c r="A2590" s="7" t="s">
        <v>4049</v>
      </c>
      <c r="B2590" s="40" t="str">
        <f>LEFT(Table1[[#This Row],[Employee Name]],FIND(" ",Table1[[#This Row],[Employee Name]]))</f>
        <v xml:space="preserve">Ishita </v>
      </c>
      <c r="C2590" s="40" t="str">
        <f>RIGHT(Table1[[#This Row],[Employee Name]],LEN(Table1[[#This Row],[Employee Name]])-FIND(" ",Table1[[#This Row],[Employee Name]]))</f>
        <v>Roy</v>
      </c>
      <c r="D2590" s="22">
        <f>Table1[[#This Row],[Basic Salary]]+Table1[[#This Row],[Bonus]]</f>
        <v>88992</v>
      </c>
      <c r="E2590" s="8">
        <v>91</v>
      </c>
      <c r="F2590" s="45">
        <v>77</v>
      </c>
      <c r="G2590" s="8" t="str" cm="1">
        <f t="array" ref="G2590">_xlfn.IFS(Table1[[#This Row],[Performance Score]]&gt;=80,"Excellent",Table1[[#This Row],[Performance Score]]&gt;=60,"Good",Table1[[#This Row],[Performance Score]]&gt;=40,"Need Improvement")</f>
        <v>Good</v>
      </c>
      <c r="H2590" s="29">
        <f>Table1[[#This Row],[Bonus]]/Table1[[#This Row],[Basic Salary]]</f>
        <v>9.8436130688620907E-2</v>
      </c>
      <c r="I2590" s="8">
        <f ca="1">DATEDIF(Table1[[#This Row],[Date of Birth]],TODAY(),"y")</f>
        <v>35</v>
      </c>
      <c r="J2590" s="33">
        <v>45792</v>
      </c>
      <c r="K2590" s="33" t="str" cm="1">
        <f t="array" aca="1" ref="K2590" ca="1">_xlfn.IFS(L2590&lt;3,"Junior",L2590&lt;=7,"Mid-Level",L2590&gt;7,"Senior")</f>
        <v>Junior</v>
      </c>
      <c r="L2590" s="45">
        <f ca="1">INT(YEARFRAC(Table1[[#This Row],[Joining Date]],TODAY(),1))</f>
        <v>1</v>
      </c>
      <c r="M2590" s="25" t="str">
        <f t="shared" ca="1" si="40"/>
        <v>No</v>
      </c>
      <c r="N2590" s="25">
        <f>YEAR(Table1[[#This Row],[Joining Date]])</f>
        <v>2025</v>
      </c>
      <c r="O2590" s="45">
        <f>MONTH(Table1[[#This Row],[Joining Date]])</f>
        <v>5</v>
      </c>
      <c r="P2590" s="25">
        <f ca="1">NETWORKDAYS(Table1[[#This Row],[Joining Date]],TODAY())</f>
        <v>293</v>
      </c>
      <c r="Q2590" s="25" t="str">
        <f>LEFT(Table1[[#This Row],[Department]],5)&amp;"-"&amp;RIGHT(Table1[[#This Row],[Employee ID]],3)</f>
        <v>Finan-993</v>
      </c>
      <c r="R2590" s="25" t="str">
        <f>LEFT(Table1[[#This Row],[Department]],3)</f>
        <v>Fin</v>
      </c>
      <c r="S2590" s="36">
        <f>_xlfn.XLOOKUP(Table1[[#This Row],[City]],Table2[City],Table2[Bonus %])</f>
        <v>6</v>
      </c>
      <c r="U2590" s="48" t="str">
        <v xml:space="preserve">Ishita </v>
      </c>
      <c r="V2590" s="48" t="str">
        <v>Roy</v>
      </c>
    </row>
    <row r="2591" spans="1:22" x14ac:dyDescent="0.35">
      <c r="A2591" s="9" t="s">
        <v>2263</v>
      </c>
      <c r="B2591" s="41" t="str">
        <f>LEFT(Table1[[#This Row],[Employee Name]],FIND(" ",Table1[[#This Row],[Employee Name]]))</f>
        <v xml:space="preserve">Vikram </v>
      </c>
      <c r="C2591" s="41" t="str">
        <f>RIGHT(Table1[[#This Row],[Employee Name]],LEN(Table1[[#This Row],[Employee Name]])-FIND(" ",Table1[[#This Row],[Employee Name]]))</f>
        <v>Singh</v>
      </c>
      <c r="D2591" s="23">
        <f>Table1[[#This Row],[Basic Salary]]+Table1[[#This Row],[Bonus]]</f>
        <v>88987</v>
      </c>
      <c r="E2591" s="10">
        <v>68</v>
      </c>
      <c r="F2591" s="46">
        <v>42</v>
      </c>
      <c r="G2591" s="10" t="str" cm="1">
        <f t="array" ref="G2591">_xlfn.IFS(Table1[[#This Row],[Performance Score]]&gt;=80,"Excellent",Table1[[#This Row],[Performance Score]]&gt;=60,"Good",Table1[[#This Row],[Performance Score]]&gt;=40,"Need Improvement")</f>
        <v>Need Improvement</v>
      </c>
      <c r="H2591" s="30">
        <f>Table1[[#This Row],[Bonus]]/Table1[[#This Row],[Basic Salary]]</f>
        <v>0.47083519280673047</v>
      </c>
      <c r="I2591" s="10">
        <f ca="1">DATEDIF(Table1[[#This Row],[Date of Birth]],TODAY(),"y")</f>
        <v>36</v>
      </c>
      <c r="J2591" s="34">
        <v>42123</v>
      </c>
      <c r="K2591" s="33" t="str" cm="1">
        <f t="array" aca="1" ref="K2591" ca="1">_xlfn.IFS(L2591&lt;3,"Junior",L2591&lt;=7,"Mid-Level",L2591&gt;7,"Senior")</f>
        <v>Senior</v>
      </c>
      <c r="L2591" s="46">
        <f ca="1">INT(YEARFRAC(Table1[[#This Row],[Joining Date]],TODAY(),1))</f>
        <v>11</v>
      </c>
      <c r="M2591" s="25" t="str">
        <f t="shared" ca="1" si="40"/>
        <v>Yes</v>
      </c>
      <c r="N2591" s="26">
        <f>YEAR(Table1[[#This Row],[Joining Date]])</f>
        <v>2015</v>
      </c>
      <c r="O2591" s="46">
        <f>MONTH(Table1[[#This Row],[Joining Date]])</f>
        <v>4</v>
      </c>
      <c r="P2591" s="26">
        <f ca="1">NETWORKDAYS(Table1[[#This Row],[Joining Date]],TODAY())</f>
        <v>2914</v>
      </c>
      <c r="Q2591" s="26" t="str">
        <f>LEFT(Table1[[#This Row],[Department]],5)&amp;"-"&amp;RIGHT(Table1[[#This Row],[Employee ID]],3)</f>
        <v>Finan-207</v>
      </c>
      <c r="R2591" s="26" t="str">
        <f>LEFT(Table1[[#This Row],[Department]],3)</f>
        <v>Fin</v>
      </c>
      <c r="S2591" s="37">
        <f>_xlfn.XLOOKUP(Table1[[#This Row],[City]],Table2[City],Table2[Bonus %])</f>
        <v>7</v>
      </c>
      <c r="U2591" s="48" t="str">
        <v xml:space="preserve">Vikram </v>
      </c>
      <c r="V2591" s="48" t="str">
        <v>Singh</v>
      </c>
    </row>
    <row r="2592" spans="1:22" x14ac:dyDescent="0.35">
      <c r="A2592" s="7" t="s">
        <v>1810</v>
      </c>
      <c r="B2592" s="40" t="str">
        <f>LEFT(Table1[[#This Row],[Employee Name]],FIND(" ",Table1[[#This Row],[Employee Name]]))</f>
        <v xml:space="preserve">Arjun </v>
      </c>
      <c r="C2592" s="40" t="str">
        <f>RIGHT(Table1[[#This Row],[Employee Name]],LEN(Table1[[#This Row],[Employee Name]])-FIND(" ",Table1[[#This Row],[Employee Name]]))</f>
        <v>Mehta</v>
      </c>
      <c r="D2592" s="22">
        <f>Table1[[#This Row],[Basic Salary]]+Table1[[#This Row],[Bonus]]</f>
        <v>88986</v>
      </c>
      <c r="E2592" s="8">
        <v>86</v>
      </c>
      <c r="F2592" s="45">
        <v>64</v>
      </c>
      <c r="G2592" s="8" t="str" cm="1">
        <f t="array" ref="G2592">_xlfn.IFS(Table1[[#This Row],[Performance Score]]&gt;=80,"Excellent",Table1[[#This Row],[Performance Score]]&gt;=60,"Good",Table1[[#This Row],[Performance Score]]&gt;=40,"Need Improvement")</f>
        <v>Good</v>
      </c>
      <c r="H2592" s="29">
        <f>Table1[[#This Row],[Bonus]]/Table1[[#This Row],[Basic Salary]]</f>
        <v>0.21345097023168288</v>
      </c>
      <c r="I2592" s="8">
        <f ca="1">DATEDIF(Table1[[#This Row],[Date of Birth]],TODAY(),"y")</f>
        <v>40</v>
      </c>
      <c r="J2592" s="33">
        <v>45222</v>
      </c>
      <c r="K2592" s="33" t="str" cm="1">
        <f t="array" aca="1" ref="K2592" ca="1">_xlfn.IFS(L2592&lt;3,"Junior",L2592&lt;=7,"Mid-Level",L2592&gt;7,"Senior")</f>
        <v>Junior</v>
      </c>
      <c r="L2592" s="45">
        <f ca="1">INT(YEARFRAC(Table1[[#This Row],[Joining Date]],TODAY(),1))</f>
        <v>2</v>
      </c>
      <c r="M2592" s="25" t="str">
        <f t="shared" ca="1" si="40"/>
        <v>No</v>
      </c>
      <c r="N2592" s="25">
        <f>YEAR(Table1[[#This Row],[Joining Date]])</f>
        <v>2023</v>
      </c>
      <c r="O2592" s="45">
        <f>MONTH(Table1[[#This Row],[Joining Date]])</f>
        <v>10</v>
      </c>
      <c r="P2592" s="25">
        <f ca="1">NETWORKDAYS(Table1[[#This Row],[Joining Date]],TODAY())</f>
        <v>701</v>
      </c>
      <c r="Q2592" s="25" t="str">
        <f>LEFT(Table1[[#This Row],[Department]],5)&amp;"-"&amp;RIGHT(Table1[[#This Row],[Employee ID]],3)</f>
        <v>Marke-754</v>
      </c>
      <c r="R2592" s="25" t="str">
        <f>LEFT(Table1[[#This Row],[Department]],3)</f>
        <v>Mar</v>
      </c>
      <c r="S2592" s="36">
        <f>_xlfn.XLOOKUP(Table1[[#This Row],[City]],Table2[City],Table2[Bonus %])</f>
        <v>6</v>
      </c>
      <c r="U2592" s="48" t="str">
        <v xml:space="preserve">Arjun </v>
      </c>
      <c r="V2592" s="48" t="str">
        <v>Mehta</v>
      </c>
    </row>
    <row r="2593" spans="1:22" x14ac:dyDescent="0.35">
      <c r="A2593" s="9" t="s">
        <v>2915</v>
      </c>
      <c r="B2593" s="41" t="str">
        <f>LEFT(Table1[[#This Row],[Employee Name]],FIND(" ",Table1[[#This Row],[Employee Name]]))</f>
        <v xml:space="preserve">Priya </v>
      </c>
      <c r="C2593" s="41" t="str">
        <f>RIGHT(Table1[[#This Row],[Employee Name]],LEN(Table1[[#This Row],[Employee Name]])-FIND(" ",Table1[[#This Row],[Employee Name]]))</f>
        <v>Reddy</v>
      </c>
      <c r="D2593" s="23">
        <f>Table1[[#This Row],[Basic Salary]]+Table1[[#This Row],[Bonus]]</f>
        <v>88979</v>
      </c>
      <c r="E2593" s="10">
        <v>84</v>
      </c>
      <c r="F2593" s="46">
        <v>97</v>
      </c>
      <c r="G2593" s="10" t="str" cm="1">
        <f t="array" ref="G2593">_xlfn.IFS(Table1[[#This Row],[Performance Score]]&gt;=80,"Excellent",Table1[[#This Row],[Performance Score]]&gt;=60,"Good",Table1[[#This Row],[Performance Score]]&gt;=40,"Need Improvement")</f>
        <v>Excellent</v>
      </c>
      <c r="H2593" s="30">
        <f>Table1[[#This Row],[Bonus]]/Table1[[#This Row],[Basic Salary]]</f>
        <v>0.25877459787513968</v>
      </c>
      <c r="I2593" s="10">
        <f ca="1">DATEDIF(Table1[[#This Row],[Date of Birth]],TODAY(),"y")</f>
        <v>43</v>
      </c>
      <c r="J2593" s="34">
        <v>42996</v>
      </c>
      <c r="K2593" s="33" t="str" cm="1">
        <f t="array" aca="1" ref="K2593" ca="1">_xlfn.IFS(L2593&lt;3,"Junior",L2593&lt;=7,"Mid-Level",L2593&gt;7,"Senior")</f>
        <v>Senior</v>
      </c>
      <c r="L2593" s="46">
        <f ca="1">INT(YEARFRAC(Table1[[#This Row],[Joining Date]],TODAY(),1))</f>
        <v>8</v>
      </c>
      <c r="M2593" s="25" t="str">
        <f t="shared" ca="1" si="40"/>
        <v>Yes</v>
      </c>
      <c r="N2593" s="26">
        <f>YEAR(Table1[[#This Row],[Joining Date]])</f>
        <v>2017</v>
      </c>
      <c r="O2593" s="46">
        <f>MONTH(Table1[[#This Row],[Joining Date]])</f>
        <v>9</v>
      </c>
      <c r="P2593" s="26">
        <f ca="1">NETWORKDAYS(Table1[[#This Row],[Joining Date]],TODAY())</f>
        <v>2291</v>
      </c>
      <c r="Q2593" s="26" t="str">
        <f>LEFT(Table1[[#This Row],[Department]],5)&amp;"-"&amp;RIGHT(Table1[[#This Row],[Employee ID]],3)</f>
        <v>HR-859</v>
      </c>
      <c r="R2593" s="26" t="str">
        <f>LEFT(Table1[[#This Row],[Department]],3)</f>
        <v>HR</v>
      </c>
      <c r="S2593" s="37">
        <f>_xlfn.XLOOKUP(Table1[[#This Row],[City]],Table2[City],Table2[Bonus %])</f>
        <v>4</v>
      </c>
      <c r="U2593" s="48" t="str">
        <v xml:space="preserve">Priya </v>
      </c>
      <c r="V2593" s="48" t="str">
        <v>Reddy</v>
      </c>
    </row>
    <row r="2594" spans="1:22" x14ac:dyDescent="0.35">
      <c r="A2594" s="7" t="s">
        <v>1893</v>
      </c>
      <c r="B2594" s="40" t="str">
        <f>LEFT(Table1[[#This Row],[Employee Name]],FIND(" ",Table1[[#This Row],[Employee Name]]))</f>
        <v xml:space="preserve">Neha </v>
      </c>
      <c r="C2594" s="40" t="str">
        <f>RIGHT(Table1[[#This Row],[Employee Name]],LEN(Table1[[#This Row],[Employee Name]])-FIND(" ",Table1[[#This Row],[Employee Name]]))</f>
        <v>Kulkarni</v>
      </c>
      <c r="D2594" s="22">
        <f>Table1[[#This Row],[Basic Salary]]+Table1[[#This Row],[Bonus]]</f>
        <v>88971</v>
      </c>
      <c r="E2594" s="8">
        <v>74</v>
      </c>
      <c r="F2594" s="45">
        <v>73</v>
      </c>
      <c r="G2594" s="8" t="str" cm="1">
        <f t="array" ref="G2594">_xlfn.IFS(Table1[[#This Row],[Performance Score]]&gt;=80,"Excellent",Table1[[#This Row],[Performance Score]]&gt;=60,"Good",Table1[[#This Row],[Performance Score]]&gt;=40,"Need Improvement")</f>
        <v>Good</v>
      </c>
      <c r="H2594" s="29">
        <f>Table1[[#This Row],[Bonus]]/Table1[[#This Row],[Basic Salary]]</f>
        <v>0.35694785486601494</v>
      </c>
      <c r="I2594" s="8">
        <f ca="1">DATEDIF(Table1[[#This Row],[Date of Birth]],TODAY(),"y")</f>
        <v>36</v>
      </c>
      <c r="J2594" s="33">
        <v>42717</v>
      </c>
      <c r="K2594" s="33" t="str" cm="1">
        <f t="array" aca="1" ref="K2594" ca="1">_xlfn.IFS(L2594&lt;3,"Junior",L2594&lt;=7,"Mid-Level",L2594&gt;7,"Senior")</f>
        <v>Senior</v>
      </c>
      <c r="L2594" s="45">
        <f ca="1">INT(YEARFRAC(Table1[[#This Row],[Joining Date]],TODAY(),1))</f>
        <v>9</v>
      </c>
      <c r="M2594" s="25" t="str">
        <f t="shared" ca="1" si="40"/>
        <v>Yes</v>
      </c>
      <c r="N2594" s="25">
        <f>YEAR(Table1[[#This Row],[Joining Date]])</f>
        <v>2016</v>
      </c>
      <c r="O2594" s="45">
        <f>MONTH(Table1[[#This Row],[Joining Date]])</f>
        <v>12</v>
      </c>
      <c r="P2594" s="25">
        <f ca="1">NETWORKDAYS(Table1[[#This Row],[Joining Date]],TODAY())</f>
        <v>2490</v>
      </c>
      <c r="Q2594" s="25" t="str">
        <f>LEFT(Table1[[#This Row],[Department]],5)&amp;"-"&amp;RIGHT(Table1[[#This Row],[Employee ID]],3)</f>
        <v>Marke-837</v>
      </c>
      <c r="R2594" s="25" t="str">
        <f>LEFT(Table1[[#This Row],[Department]],3)</f>
        <v>Mar</v>
      </c>
      <c r="S2594" s="36">
        <f>_xlfn.XLOOKUP(Table1[[#This Row],[City]],Table2[City],Table2[Bonus %])</f>
        <v>4</v>
      </c>
      <c r="U2594" s="48" t="str">
        <v xml:space="preserve">Neha </v>
      </c>
      <c r="V2594" s="48" t="str">
        <v>Kulkarni</v>
      </c>
    </row>
    <row r="2595" spans="1:22" x14ac:dyDescent="0.35">
      <c r="A2595" s="9" t="s">
        <v>2843</v>
      </c>
      <c r="B2595" s="41" t="str">
        <f>LEFT(Table1[[#This Row],[Employee Name]],FIND(" ",Table1[[#This Row],[Employee Name]]))</f>
        <v xml:space="preserve">Tarun </v>
      </c>
      <c r="C2595" s="41" t="str">
        <f>RIGHT(Table1[[#This Row],[Employee Name]],LEN(Table1[[#This Row],[Employee Name]])-FIND(" ",Table1[[#This Row],[Employee Name]]))</f>
        <v>Verma</v>
      </c>
      <c r="D2595" s="23">
        <f>Table1[[#This Row],[Basic Salary]]+Table1[[#This Row],[Bonus]]</f>
        <v>88951</v>
      </c>
      <c r="E2595" s="10">
        <v>72</v>
      </c>
      <c r="F2595" s="46">
        <v>72</v>
      </c>
      <c r="G2595" s="10" t="str" cm="1">
        <f t="array" ref="G2595">_xlfn.IFS(Table1[[#This Row],[Performance Score]]&gt;=80,"Excellent",Table1[[#This Row],[Performance Score]]&gt;=60,"Good",Table1[[#This Row],[Performance Score]]&gt;=40,"Need Improvement")</f>
        <v>Good</v>
      </c>
      <c r="H2595" s="30">
        <f>Table1[[#This Row],[Bonus]]/Table1[[#This Row],[Basic Salary]]</f>
        <v>0.13414509753920695</v>
      </c>
      <c r="I2595" s="10">
        <f ca="1">DATEDIF(Table1[[#This Row],[Date of Birth]],TODAY(),"y")</f>
        <v>25</v>
      </c>
      <c r="J2595" s="34">
        <v>42036</v>
      </c>
      <c r="K2595" s="33" t="str" cm="1">
        <f t="array" aca="1" ref="K2595" ca="1">_xlfn.IFS(L2595&lt;3,"Junior",L2595&lt;=7,"Mid-Level",L2595&gt;7,"Senior")</f>
        <v>Senior</v>
      </c>
      <c r="L2595" s="46">
        <f ca="1">INT(YEARFRAC(Table1[[#This Row],[Joining Date]],TODAY(),1))</f>
        <v>11</v>
      </c>
      <c r="M2595" s="25" t="str">
        <f t="shared" ca="1" si="40"/>
        <v>Yes</v>
      </c>
      <c r="N2595" s="26">
        <f>YEAR(Table1[[#This Row],[Joining Date]])</f>
        <v>2015</v>
      </c>
      <c r="O2595" s="46">
        <f>MONTH(Table1[[#This Row],[Joining Date]])</f>
        <v>2</v>
      </c>
      <c r="P2595" s="26">
        <f ca="1">NETWORKDAYS(Table1[[#This Row],[Joining Date]],TODAY())</f>
        <v>2976</v>
      </c>
      <c r="Q2595" s="26" t="str">
        <f>LEFT(Table1[[#This Row],[Department]],5)&amp;"-"&amp;RIGHT(Table1[[#This Row],[Employee ID]],3)</f>
        <v>Opera-787</v>
      </c>
      <c r="R2595" s="26" t="str">
        <f>LEFT(Table1[[#This Row],[Department]],3)</f>
        <v>Ope</v>
      </c>
      <c r="S2595" s="37">
        <f>_xlfn.XLOOKUP(Table1[[#This Row],[City]],Table2[City],Table2[Bonus %])</f>
        <v>6</v>
      </c>
      <c r="U2595" s="48" t="str">
        <v xml:space="preserve">Tarun </v>
      </c>
      <c r="V2595" s="48" t="str">
        <v>Verma</v>
      </c>
    </row>
    <row r="2596" spans="1:22" x14ac:dyDescent="0.35">
      <c r="A2596" s="7" t="s">
        <v>1927</v>
      </c>
      <c r="B2596" s="40" t="str">
        <f>LEFT(Table1[[#This Row],[Employee Name]],FIND(" ",Table1[[#This Row],[Employee Name]]))</f>
        <v xml:space="preserve">Neha </v>
      </c>
      <c r="C2596" s="40" t="str">
        <f>RIGHT(Table1[[#This Row],[Employee Name]],LEN(Table1[[#This Row],[Employee Name]])-FIND(" ",Table1[[#This Row],[Employee Name]]))</f>
        <v>Kulkarni</v>
      </c>
      <c r="D2596" s="22">
        <f>Table1[[#This Row],[Basic Salary]]+Table1[[#This Row],[Bonus]]</f>
        <v>88921</v>
      </c>
      <c r="E2596" s="8">
        <v>81</v>
      </c>
      <c r="F2596" s="45">
        <v>94</v>
      </c>
      <c r="G2596" s="8" t="str" cm="1">
        <f t="array" ref="G2596">_xlfn.IFS(Table1[[#This Row],[Performance Score]]&gt;=80,"Excellent",Table1[[#This Row],[Performance Score]]&gt;=60,"Good",Table1[[#This Row],[Performance Score]]&gt;=40,"Need Improvement")</f>
        <v>Excellent</v>
      </c>
      <c r="H2596" s="29">
        <f>Table1[[#This Row],[Bonus]]/Table1[[#This Row],[Basic Salary]]</f>
        <v>0.38772102314402984</v>
      </c>
      <c r="I2596" s="8">
        <f ca="1">DATEDIF(Table1[[#This Row],[Date of Birth]],TODAY(),"y")</f>
        <v>40</v>
      </c>
      <c r="J2596" s="33">
        <v>44660</v>
      </c>
      <c r="K2596" s="33" t="str" cm="1">
        <f t="array" aca="1" ref="K2596" ca="1">_xlfn.IFS(L2596&lt;3,"Junior",L2596&lt;=7,"Mid-Level",L2596&gt;7,"Senior")</f>
        <v>Mid-Level</v>
      </c>
      <c r="L2596" s="45">
        <f ca="1">INT(YEARFRAC(Table1[[#This Row],[Joining Date]],TODAY(),1))</f>
        <v>4</v>
      </c>
      <c r="M2596" s="25" t="str">
        <f t="shared" ca="1" si="40"/>
        <v>No</v>
      </c>
      <c r="N2596" s="25">
        <f>YEAR(Table1[[#This Row],[Joining Date]])</f>
        <v>2022</v>
      </c>
      <c r="O2596" s="45">
        <f>MONTH(Table1[[#This Row],[Joining Date]])</f>
        <v>4</v>
      </c>
      <c r="P2596" s="25">
        <f ca="1">NETWORKDAYS(Table1[[#This Row],[Joining Date]],TODAY())</f>
        <v>1101</v>
      </c>
      <c r="Q2596" s="25" t="str">
        <f>LEFT(Table1[[#This Row],[Department]],5)&amp;"-"&amp;RIGHT(Table1[[#This Row],[Employee ID]],3)</f>
        <v>Opera-871</v>
      </c>
      <c r="R2596" s="25" t="str">
        <f>LEFT(Table1[[#This Row],[Department]],3)</f>
        <v>Ope</v>
      </c>
      <c r="S2596" s="36">
        <f>_xlfn.XLOOKUP(Table1[[#This Row],[City]],Table2[City],Table2[Bonus %])</f>
        <v>6</v>
      </c>
      <c r="U2596" s="48" t="str">
        <v xml:space="preserve">Neha </v>
      </c>
      <c r="V2596" s="48" t="str">
        <v>Kulkarni</v>
      </c>
    </row>
    <row r="2597" spans="1:22" x14ac:dyDescent="0.35">
      <c r="A2597" s="9" t="s">
        <v>2743</v>
      </c>
      <c r="B2597" s="41" t="str">
        <f>LEFT(Table1[[#This Row],[Employee Name]],FIND(" ",Table1[[#This Row],[Employee Name]]))</f>
        <v xml:space="preserve">Neha </v>
      </c>
      <c r="C2597" s="41" t="str">
        <f>RIGHT(Table1[[#This Row],[Employee Name]],LEN(Table1[[#This Row],[Employee Name]])-FIND(" ",Table1[[#This Row],[Employee Name]]))</f>
        <v>Kulkarni</v>
      </c>
      <c r="D2597" s="23">
        <f>Table1[[#This Row],[Basic Salary]]+Table1[[#This Row],[Bonus]]</f>
        <v>88904</v>
      </c>
      <c r="E2597" s="10">
        <v>91</v>
      </c>
      <c r="F2597" s="46">
        <v>68</v>
      </c>
      <c r="G2597" s="10" t="str" cm="1">
        <f t="array" ref="G2597">_xlfn.IFS(Table1[[#This Row],[Performance Score]]&gt;=80,"Excellent",Table1[[#This Row],[Performance Score]]&gt;=60,"Good",Table1[[#This Row],[Performance Score]]&gt;=40,"Need Improvement")</f>
        <v>Good</v>
      </c>
      <c r="H2597" s="30">
        <f>Table1[[#This Row],[Bonus]]/Table1[[#This Row],[Basic Salary]]</f>
        <v>6.5101233976278899E-2</v>
      </c>
      <c r="I2597" s="10">
        <f ca="1">DATEDIF(Table1[[#This Row],[Date of Birth]],TODAY(),"y")</f>
        <v>15</v>
      </c>
      <c r="J2597" s="34">
        <v>43456</v>
      </c>
      <c r="K2597" s="33" t="str" cm="1">
        <f t="array" aca="1" ref="K2597" ca="1">_xlfn.IFS(L2597&lt;3,"Junior",L2597&lt;=7,"Mid-Level",L2597&gt;7,"Senior")</f>
        <v>Mid-Level</v>
      </c>
      <c r="L2597" s="46">
        <f ca="1">INT(YEARFRAC(Table1[[#This Row],[Joining Date]],TODAY(),1))</f>
        <v>7</v>
      </c>
      <c r="M2597" s="25" t="str">
        <f t="shared" ca="1" si="40"/>
        <v>Yes</v>
      </c>
      <c r="N2597" s="26">
        <f>YEAR(Table1[[#This Row],[Joining Date]])</f>
        <v>2018</v>
      </c>
      <c r="O2597" s="46">
        <f>MONTH(Table1[[#This Row],[Joining Date]])</f>
        <v>12</v>
      </c>
      <c r="P2597" s="26">
        <f ca="1">NETWORKDAYS(Table1[[#This Row],[Joining Date]],TODAY())</f>
        <v>1961</v>
      </c>
      <c r="Q2597" s="26" t="str">
        <f>LEFT(Table1[[#This Row],[Department]],5)&amp;"-"&amp;RIGHT(Table1[[#This Row],[Employee ID]],3)</f>
        <v>Finan-687</v>
      </c>
      <c r="R2597" s="26" t="str">
        <f>LEFT(Table1[[#This Row],[Department]],3)</f>
        <v>Fin</v>
      </c>
      <c r="S2597" s="37">
        <f>_xlfn.XLOOKUP(Table1[[#This Row],[City]],Table2[City],Table2[Bonus %])</f>
        <v>7</v>
      </c>
      <c r="U2597" s="48" t="str">
        <v xml:space="preserve">Neha </v>
      </c>
      <c r="V2597" s="48" t="str">
        <v>Kulkarni</v>
      </c>
    </row>
    <row r="2598" spans="1:22" x14ac:dyDescent="0.35">
      <c r="A2598" s="7" t="s">
        <v>4134</v>
      </c>
      <c r="B2598" s="40" t="str">
        <f>LEFT(Table1[[#This Row],[Employee Name]],FIND(" ",Table1[[#This Row],[Employee Name]]))</f>
        <v xml:space="preserve">Ishita </v>
      </c>
      <c r="C2598" s="40" t="str">
        <f>RIGHT(Table1[[#This Row],[Employee Name]],LEN(Table1[[#This Row],[Employee Name]])-FIND(" ",Table1[[#This Row],[Employee Name]]))</f>
        <v>Roy</v>
      </c>
      <c r="D2598" s="22">
        <f>Table1[[#This Row],[Basic Salary]]+Table1[[#This Row],[Bonus]]</f>
        <v>88895</v>
      </c>
      <c r="E2598" s="8">
        <v>66</v>
      </c>
      <c r="F2598" s="45">
        <v>58</v>
      </c>
      <c r="G2598" s="8" t="str" cm="1">
        <f t="array" ref="G2598">_xlfn.IFS(Table1[[#This Row],[Performance Score]]&gt;=80,"Excellent",Table1[[#This Row],[Performance Score]]&gt;=60,"Good",Table1[[#This Row],[Performance Score]]&gt;=40,"Need Improvement")</f>
        <v>Need Improvement</v>
      </c>
      <c r="H2598" s="29">
        <f>Table1[[#This Row],[Bonus]]/Table1[[#This Row],[Basic Salary]]</f>
        <v>0.35448727715983547</v>
      </c>
      <c r="I2598" s="8">
        <f ca="1">DATEDIF(Table1[[#This Row],[Date of Birth]],TODAY(),"y")</f>
        <v>32</v>
      </c>
      <c r="J2598" s="33">
        <v>43387</v>
      </c>
      <c r="K2598" s="33" t="str" cm="1">
        <f t="array" aca="1" ref="K2598" ca="1">_xlfn.IFS(L2598&lt;3,"Junior",L2598&lt;=7,"Mid-Level",L2598&gt;7,"Senior")</f>
        <v>Mid-Level</v>
      </c>
      <c r="L2598" s="45">
        <f ca="1">INT(YEARFRAC(Table1[[#This Row],[Joining Date]],TODAY(),1))</f>
        <v>7</v>
      </c>
      <c r="M2598" s="25" t="str">
        <f t="shared" ca="1" si="40"/>
        <v>Yes</v>
      </c>
      <c r="N2598" s="25">
        <f>YEAR(Table1[[#This Row],[Joining Date]])</f>
        <v>2018</v>
      </c>
      <c r="O2598" s="45">
        <f>MONTH(Table1[[#This Row],[Joining Date]])</f>
        <v>10</v>
      </c>
      <c r="P2598" s="25">
        <f ca="1">NETWORKDAYS(Table1[[#This Row],[Joining Date]],TODAY())</f>
        <v>2011</v>
      </c>
      <c r="Q2598" s="25" t="str">
        <f>LEFT(Table1[[#This Row],[Department]],5)&amp;"-"&amp;RIGHT(Table1[[#This Row],[Employee ID]],3)</f>
        <v>IT-078</v>
      </c>
      <c r="R2598" s="25" t="str">
        <f>LEFT(Table1[[#This Row],[Department]],3)</f>
        <v>IT</v>
      </c>
      <c r="S2598" s="36">
        <f>_xlfn.XLOOKUP(Table1[[#This Row],[City]],Table2[City],Table2[Bonus %])</f>
        <v>8</v>
      </c>
      <c r="U2598" s="48" t="str">
        <v xml:space="preserve">Ishita </v>
      </c>
      <c r="V2598" s="48" t="str">
        <v>Roy</v>
      </c>
    </row>
    <row r="2599" spans="1:22" x14ac:dyDescent="0.35">
      <c r="A2599" s="9" t="s">
        <v>874</v>
      </c>
      <c r="B2599" s="41" t="str">
        <f>LEFT(Table1[[#This Row],[Employee Name]],FIND(" ",Table1[[#This Row],[Employee Name]]))</f>
        <v xml:space="preserve">Neha </v>
      </c>
      <c r="C2599" s="41" t="str">
        <f>RIGHT(Table1[[#This Row],[Employee Name]],LEN(Table1[[#This Row],[Employee Name]])-FIND(" ",Table1[[#This Row],[Employee Name]]))</f>
        <v>Kulkarni</v>
      </c>
      <c r="D2599" s="23">
        <f>Table1[[#This Row],[Basic Salary]]+Table1[[#This Row],[Bonus]]</f>
        <v>88883</v>
      </c>
      <c r="E2599" s="10">
        <v>62</v>
      </c>
      <c r="F2599" s="46">
        <v>72</v>
      </c>
      <c r="G2599" s="10" t="str" cm="1">
        <f t="array" ref="G2599">_xlfn.IFS(Table1[[#This Row],[Performance Score]]&gt;=80,"Excellent",Table1[[#This Row],[Performance Score]]&gt;=60,"Good",Table1[[#This Row],[Performance Score]]&gt;=40,"Need Improvement")</f>
        <v>Good</v>
      </c>
      <c r="H2599" s="30">
        <f>Table1[[#This Row],[Bonus]]/Table1[[#This Row],[Basic Salary]]</f>
        <v>9.9520027709740472E-2</v>
      </c>
      <c r="I2599" s="10">
        <f ca="1">DATEDIF(Table1[[#This Row],[Date of Birth]],TODAY(),"y")</f>
        <v>18</v>
      </c>
      <c r="J2599" s="34">
        <v>43783</v>
      </c>
      <c r="K2599" s="33" t="str" cm="1">
        <f t="array" aca="1" ref="K2599" ca="1">_xlfn.IFS(L2599&lt;3,"Junior",L2599&lt;=7,"Mid-Level",L2599&gt;7,"Senior")</f>
        <v>Mid-Level</v>
      </c>
      <c r="L2599" s="46">
        <f ca="1">INT(YEARFRAC(Table1[[#This Row],[Joining Date]],TODAY(),1))</f>
        <v>6</v>
      </c>
      <c r="M2599" s="25" t="str">
        <f t="shared" ca="1" si="40"/>
        <v>Yes</v>
      </c>
      <c r="N2599" s="26">
        <f>YEAR(Table1[[#This Row],[Joining Date]])</f>
        <v>2019</v>
      </c>
      <c r="O2599" s="46">
        <f>MONTH(Table1[[#This Row],[Joining Date]])</f>
        <v>11</v>
      </c>
      <c r="P2599" s="26">
        <f ca="1">NETWORKDAYS(Table1[[#This Row],[Joining Date]],TODAY())</f>
        <v>1728</v>
      </c>
      <c r="Q2599" s="26" t="str">
        <f>LEFT(Table1[[#This Row],[Department]],5)&amp;"-"&amp;RIGHT(Table1[[#This Row],[Employee ID]],3)</f>
        <v>Opera-818</v>
      </c>
      <c r="R2599" s="26" t="str">
        <f>LEFT(Table1[[#This Row],[Department]],3)</f>
        <v>Ope</v>
      </c>
      <c r="S2599" s="37">
        <f>_xlfn.XLOOKUP(Table1[[#This Row],[City]],Table2[City],Table2[Bonus %])</f>
        <v>6</v>
      </c>
      <c r="U2599" s="48" t="str">
        <v xml:space="preserve">Neha </v>
      </c>
      <c r="V2599" s="48" t="str">
        <v>Kulkarni</v>
      </c>
    </row>
    <row r="2600" spans="1:22" x14ac:dyDescent="0.35">
      <c r="A2600" s="7" t="s">
        <v>4045</v>
      </c>
      <c r="B2600" s="40" t="str">
        <f>LEFT(Table1[[#This Row],[Employee Name]],FIND(" ",Table1[[#This Row],[Employee Name]]))</f>
        <v xml:space="preserve">Meera </v>
      </c>
      <c r="C2600" s="40" t="str">
        <f>RIGHT(Table1[[#This Row],[Employee Name]],LEN(Table1[[#This Row],[Employee Name]])-FIND(" ",Table1[[#This Row],[Employee Name]]))</f>
        <v>Joshi</v>
      </c>
      <c r="D2600" s="22">
        <f>Table1[[#This Row],[Basic Salary]]+Table1[[#This Row],[Bonus]]</f>
        <v>88883</v>
      </c>
      <c r="E2600" s="8">
        <v>96</v>
      </c>
      <c r="F2600" s="45">
        <v>93</v>
      </c>
      <c r="G2600" s="8" t="str" cm="1">
        <f t="array" ref="G2600">_xlfn.IFS(Table1[[#This Row],[Performance Score]]&gt;=80,"Excellent",Table1[[#This Row],[Performance Score]]&gt;=60,"Good",Table1[[#This Row],[Performance Score]]&gt;=40,"Need Improvement")</f>
        <v>Excellent</v>
      </c>
      <c r="H2600" s="29">
        <f>Table1[[#This Row],[Bonus]]/Table1[[#This Row],[Basic Salary]]</f>
        <v>8.5222763512936034E-2</v>
      </c>
      <c r="I2600" s="8">
        <f ca="1">DATEDIF(Table1[[#This Row],[Date of Birth]],TODAY(),"y")</f>
        <v>42</v>
      </c>
      <c r="J2600" s="33">
        <v>42183</v>
      </c>
      <c r="K2600" s="33" t="str" cm="1">
        <f t="array" aca="1" ref="K2600" ca="1">_xlfn.IFS(L2600&lt;3,"Junior",L2600&lt;=7,"Mid-Level",L2600&gt;7,"Senior")</f>
        <v>Senior</v>
      </c>
      <c r="L2600" s="45">
        <f ca="1">INT(YEARFRAC(Table1[[#This Row],[Joining Date]],TODAY(),1))</f>
        <v>11</v>
      </c>
      <c r="M2600" s="25" t="str">
        <f t="shared" ca="1" si="40"/>
        <v>Yes</v>
      </c>
      <c r="N2600" s="25">
        <f>YEAR(Table1[[#This Row],[Joining Date]])</f>
        <v>2015</v>
      </c>
      <c r="O2600" s="45">
        <f>MONTH(Table1[[#This Row],[Joining Date]])</f>
        <v>6</v>
      </c>
      <c r="P2600" s="25">
        <f ca="1">NETWORKDAYS(Table1[[#This Row],[Joining Date]],TODAY())</f>
        <v>2871</v>
      </c>
      <c r="Q2600" s="25" t="str">
        <f>LEFT(Table1[[#This Row],[Department]],5)&amp;"-"&amp;RIGHT(Table1[[#This Row],[Employee ID]],3)</f>
        <v>Opera-989</v>
      </c>
      <c r="R2600" s="25" t="str">
        <f>LEFT(Table1[[#This Row],[Department]],3)</f>
        <v>Ope</v>
      </c>
      <c r="S2600" s="36">
        <f>_xlfn.XLOOKUP(Table1[[#This Row],[City]],Table2[City],Table2[Bonus %])</f>
        <v>4</v>
      </c>
      <c r="U2600" s="48" t="str">
        <v xml:space="preserve">Meera </v>
      </c>
      <c r="V2600" s="48" t="str">
        <v>Joshi</v>
      </c>
    </row>
    <row r="2601" spans="1:22" x14ac:dyDescent="0.35">
      <c r="A2601" s="9" t="s">
        <v>3979</v>
      </c>
      <c r="B2601" s="41" t="str">
        <f>LEFT(Table1[[#This Row],[Employee Name]],FIND(" ",Table1[[#This Row],[Employee Name]]))</f>
        <v xml:space="preserve">Gayathri </v>
      </c>
      <c r="C2601" s="41" t="str">
        <f>RIGHT(Table1[[#This Row],[Employee Name]],LEN(Table1[[#This Row],[Employee Name]])-FIND(" ",Table1[[#This Row],[Employee Name]]))</f>
        <v>Iyer</v>
      </c>
      <c r="D2601" s="23">
        <f>Table1[[#This Row],[Basic Salary]]+Table1[[#This Row],[Bonus]]</f>
        <v>88845</v>
      </c>
      <c r="E2601" s="10">
        <v>82</v>
      </c>
      <c r="F2601" s="46">
        <v>69</v>
      </c>
      <c r="G2601" s="10" t="str" cm="1">
        <f t="array" ref="G2601">_xlfn.IFS(Table1[[#This Row],[Performance Score]]&gt;=80,"Excellent",Table1[[#This Row],[Performance Score]]&gt;=60,"Good",Table1[[#This Row],[Performance Score]]&gt;=40,"Need Improvement")</f>
        <v>Good</v>
      </c>
      <c r="H2601" s="30">
        <f>Table1[[#This Row],[Bonus]]/Table1[[#This Row],[Basic Salary]]</f>
        <v>0.14841720202163824</v>
      </c>
      <c r="I2601" s="10">
        <f ca="1">DATEDIF(Table1[[#This Row],[Date of Birth]],TODAY(),"y")</f>
        <v>19</v>
      </c>
      <c r="J2601" s="34">
        <v>44501</v>
      </c>
      <c r="K2601" s="33" t="str" cm="1">
        <f t="array" aca="1" ref="K2601" ca="1">_xlfn.IFS(L2601&lt;3,"Junior",L2601&lt;=7,"Mid-Level",L2601&gt;7,"Senior")</f>
        <v>Mid-Level</v>
      </c>
      <c r="L2601" s="46">
        <f ca="1">INT(YEARFRAC(Table1[[#This Row],[Joining Date]],TODAY(),1))</f>
        <v>4</v>
      </c>
      <c r="M2601" s="25" t="str">
        <f t="shared" ca="1" si="40"/>
        <v>No</v>
      </c>
      <c r="N2601" s="26">
        <f>YEAR(Table1[[#This Row],[Joining Date]])</f>
        <v>2021</v>
      </c>
      <c r="O2601" s="46">
        <f>MONTH(Table1[[#This Row],[Joining Date]])</f>
        <v>11</v>
      </c>
      <c r="P2601" s="26">
        <f ca="1">NETWORKDAYS(Table1[[#This Row],[Joining Date]],TODAY())</f>
        <v>1216</v>
      </c>
      <c r="Q2601" s="26" t="str">
        <f>LEFT(Table1[[#This Row],[Department]],5)&amp;"-"&amp;RIGHT(Table1[[#This Row],[Employee ID]],3)</f>
        <v>Marke-923</v>
      </c>
      <c r="R2601" s="26" t="str">
        <f>LEFT(Table1[[#This Row],[Department]],3)</f>
        <v>Mar</v>
      </c>
      <c r="S2601" s="37">
        <f>_xlfn.XLOOKUP(Table1[[#This Row],[City]],Table2[City],Table2[Bonus %])</f>
        <v>8</v>
      </c>
      <c r="U2601" s="48" t="str">
        <v xml:space="preserve">Gayathri </v>
      </c>
      <c r="V2601" s="48" t="str">
        <v>Iyer</v>
      </c>
    </row>
    <row r="2602" spans="1:22" x14ac:dyDescent="0.35">
      <c r="A2602" s="7" t="s">
        <v>309</v>
      </c>
      <c r="B2602" s="40" t="str">
        <f>LEFT(Table1[[#This Row],[Employee Name]],FIND(" ",Table1[[#This Row],[Employee Name]]))</f>
        <v xml:space="preserve">Sneha </v>
      </c>
      <c r="C2602" s="40" t="str">
        <f>RIGHT(Table1[[#This Row],[Employee Name]],LEN(Table1[[#This Row],[Employee Name]])-FIND(" ",Table1[[#This Row],[Employee Name]]))</f>
        <v>Iyer</v>
      </c>
      <c r="D2602" s="22">
        <f>Table1[[#This Row],[Basic Salary]]+Table1[[#This Row],[Bonus]]</f>
        <v>88842</v>
      </c>
      <c r="E2602" s="8">
        <v>86</v>
      </c>
      <c r="F2602" s="45">
        <v>42</v>
      </c>
      <c r="G2602" s="8" t="str" cm="1">
        <f t="array" ref="G2602">_xlfn.IFS(Table1[[#This Row],[Performance Score]]&gt;=80,"Excellent",Table1[[#This Row],[Performance Score]]&gt;=60,"Good",Table1[[#This Row],[Performance Score]]&gt;=40,"Need Improvement")</f>
        <v>Need Improvement</v>
      </c>
      <c r="H2602" s="29">
        <f>Table1[[#This Row],[Bonus]]/Table1[[#This Row],[Basic Salary]]</f>
        <v>0.20727282610172715</v>
      </c>
      <c r="I2602" s="8">
        <f ca="1">DATEDIF(Table1[[#This Row],[Date of Birth]],TODAY(),"y")</f>
        <v>37</v>
      </c>
      <c r="J2602" s="33">
        <v>45750</v>
      </c>
      <c r="K2602" s="33" t="str" cm="1">
        <f t="array" aca="1" ref="K2602" ca="1">_xlfn.IFS(L2602&lt;3,"Junior",L2602&lt;=7,"Mid-Level",L2602&gt;7,"Senior")</f>
        <v>Junior</v>
      </c>
      <c r="L2602" s="45">
        <f ca="1">INT(YEARFRAC(Table1[[#This Row],[Joining Date]],TODAY(),1))</f>
        <v>1</v>
      </c>
      <c r="M2602" s="25" t="str">
        <f t="shared" ca="1" si="40"/>
        <v>No</v>
      </c>
      <c r="N2602" s="25">
        <f>YEAR(Table1[[#This Row],[Joining Date]])</f>
        <v>2025</v>
      </c>
      <c r="O2602" s="45">
        <f>MONTH(Table1[[#This Row],[Joining Date]])</f>
        <v>4</v>
      </c>
      <c r="P2602" s="25">
        <f ca="1">NETWORKDAYS(Table1[[#This Row],[Joining Date]],TODAY())</f>
        <v>323</v>
      </c>
      <c r="Q2602" s="25" t="str">
        <f>LEFT(Table1[[#This Row],[Department]],5)&amp;"-"&amp;RIGHT(Table1[[#This Row],[Employee ID]],3)</f>
        <v>Suppo-253</v>
      </c>
      <c r="R2602" s="25" t="str">
        <f>LEFT(Table1[[#This Row],[Department]],3)</f>
        <v>Sup</v>
      </c>
      <c r="S2602" s="36">
        <f>_xlfn.XLOOKUP(Table1[[#This Row],[City]],Table2[City],Table2[Bonus %])</f>
        <v>4</v>
      </c>
      <c r="U2602" s="48" t="str">
        <v xml:space="preserve">Sneha </v>
      </c>
      <c r="V2602" s="48" t="str">
        <v>Iyer</v>
      </c>
    </row>
    <row r="2603" spans="1:22" x14ac:dyDescent="0.35">
      <c r="A2603" s="9" t="s">
        <v>4947</v>
      </c>
      <c r="B2603" s="41" t="str">
        <f>LEFT(Table1[[#This Row],[Employee Name]],FIND(" ",Table1[[#This Row],[Employee Name]]))</f>
        <v xml:space="preserve">Sneha </v>
      </c>
      <c r="C2603" s="41" t="str">
        <f>RIGHT(Table1[[#This Row],[Employee Name]],LEN(Table1[[#This Row],[Employee Name]])-FIND(" ",Table1[[#This Row],[Employee Name]]))</f>
        <v>Iyer</v>
      </c>
      <c r="D2603" s="23">
        <f>Table1[[#This Row],[Basic Salary]]+Table1[[#This Row],[Bonus]]</f>
        <v>88841</v>
      </c>
      <c r="E2603" s="10">
        <v>99</v>
      </c>
      <c r="F2603" s="46">
        <v>66</v>
      </c>
      <c r="G2603" s="10" t="str" cm="1">
        <f t="array" ref="G2603">_xlfn.IFS(Table1[[#This Row],[Performance Score]]&gt;=80,"Excellent",Table1[[#This Row],[Performance Score]]&gt;=60,"Good",Table1[[#This Row],[Performance Score]]&gt;=40,"Need Improvement")</f>
        <v>Good</v>
      </c>
      <c r="H2603" s="30">
        <f>Table1[[#This Row],[Bonus]]/Table1[[#This Row],[Basic Salary]]</f>
        <v>9.2580522179725261E-2</v>
      </c>
      <c r="I2603" s="10">
        <f ca="1">DATEDIF(Table1[[#This Row],[Date of Birth]],TODAY(),"y")</f>
        <v>27</v>
      </c>
      <c r="J2603" s="34">
        <v>43533</v>
      </c>
      <c r="K2603" s="33" t="str" cm="1">
        <f t="array" aca="1" ref="K2603" ca="1">_xlfn.IFS(L2603&lt;3,"Junior",L2603&lt;=7,"Mid-Level",L2603&gt;7,"Senior")</f>
        <v>Mid-Level</v>
      </c>
      <c r="L2603" s="46">
        <f ca="1">INT(YEARFRAC(Table1[[#This Row],[Joining Date]],TODAY(),1))</f>
        <v>7</v>
      </c>
      <c r="M2603" s="25" t="str">
        <f t="shared" ca="1" si="40"/>
        <v>Yes</v>
      </c>
      <c r="N2603" s="26">
        <f>YEAR(Table1[[#This Row],[Joining Date]])</f>
        <v>2019</v>
      </c>
      <c r="O2603" s="46">
        <f>MONTH(Table1[[#This Row],[Joining Date]])</f>
        <v>3</v>
      </c>
      <c r="P2603" s="26">
        <f ca="1">NETWORKDAYS(Table1[[#This Row],[Joining Date]],TODAY())</f>
        <v>1906</v>
      </c>
      <c r="Q2603" s="26" t="str">
        <f>LEFT(Table1[[#This Row],[Department]],5)&amp;"-"&amp;RIGHT(Table1[[#This Row],[Employee ID]],3)</f>
        <v>Sales-891</v>
      </c>
      <c r="R2603" s="26" t="str">
        <f>LEFT(Table1[[#This Row],[Department]],3)</f>
        <v>Sal</v>
      </c>
      <c r="S2603" s="37">
        <f>_xlfn.XLOOKUP(Table1[[#This Row],[City]],Table2[City],Table2[Bonus %])</f>
        <v>5</v>
      </c>
      <c r="U2603" s="48" t="str">
        <v xml:space="preserve">Sneha </v>
      </c>
      <c r="V2603" s="48" t="str">
        <v>Iyer</v>
      </c>
    </row>
    <row r="2604" spans="1:22" x14ac:dyDescent="0.35">
      <c r="A2604" s="7" t="s">
        <v>4332</v>
      </c>
      <c r="B2604" s="40" t="str">
        <f>LEFT(Table1[[#This Row],[Employee Name]],FIND(" ",Table1[[#This Row],[Employee Name]]))</f>
        <v xml:space="preserve">Nisha </v>
      </c>
      <c r="C2604" s="40" t="str">
        <f>RIGHT(Table1[[#This Row],[Employee Name]],LEN(Table1[[#This Row],[Employee Name]])-FIND(" ",Table1[[#This Row],[Employee Name]]))</f>
        <v>Kapoor</v>
      </c>
      <c r="D2604" s="22">
        <f>Table1[[#This Row],[Basic Salary]]+Table1[[#This Row],[Bonus]]</f>
        <v>88839</v>
      </c>
      <c r="E2604" s="8">
        <v>80</v>
      </c>
      <c r="F2604" s="45">
        <v>71</v>
      </c>
      <c r="G2604" s="8" t="str" cm="1">
        <f t="array" ref="G2604">_xlfn.IFS(Table1[[#This Row],[Performance Score]]&gt;=80,"Excellent",Table1[[#This Row],[Performance Score]]&gt;=60,"Good",Table1[[#This Row],[Performance Score]]&gt;=40,"Need Improvement")</f>
        <v>Good</v>
      </c>
      <c r="H2604" s="29">
        <f>Table1[[#This Row],[Bonus]]/Table1[[#This Row],[Basic Salary]]</f>
        <v>0.25927028406191527</v>
      </c>
      <c r="I2604" s="8">
        <f ca="1">DATEDIF(Table1[[#This Row],[Date of Birth]],TODAY(),"y")</f>
        <v>46</v>
      </c>
      <c r="J2604" s="33">
        <v>44857</v>
      </c>
      <c r="K2604" s="33" t="str" cm="1">
        <f t="array" aca="1" ref="K2604" ca="1">_xlfn.IFS(L2604&lt;3,"Junior",L2604&lt;=7,"Mid-Level",L2604&gt;7,"Senior")</f>
        <v>Mid-Level</v>
      </c>
      <c r="L2604" s="45">
        <f ca="1">INT(YEARFRAC(Table1[[#This Row],[Joining Date]],TODAY(),1))</f>
        <v>3</v>
      </c>
      <c r="M2604" s="25" t="str">
        <f t="shared" ca="1" si="40"/>
        <v>No</v>
      </c>
      <c r="N2604" s="25">
        <f>YEAR(Table1[[#This Row],[Joining Date]])</f>
        <v>2022</v>
      </c>
      <c r="O2604" s="45">
        <f>MONTH(Table1[[#This Row],[Joining Date]])</f>
        <v>10</v>
      </c>
      <c r="P2604" s="25">
        <f ca="1">NETWORKDAYS(Table1[[#This Row],[Joining Date]],TODAY())</f>
        <v>961</v>
      </c>
      <c r="Q2604" s="25" t="str">
        <f>LEFT(Table1[[#This Row],[Department]],5)&amp;"-"&amp;RIGHT(Table1[[#This Row],[Employee ID]],3)</f>
        <v>Opera-276</v>
      </c>
      <c r="R2604" s="25" t="str">
        <f>LEFT(Table1[[#This Row],[Department]],3)</f>
        <v>Ope</v>
      </c>
      <c r="S2604" s="36">
        <f>_xlfn.XLOOKUP(Table1[[#This Row],[City]],Table2[City],Table2[Bonus %])</f>
        <v>5</v>
      </c>
      <c r="U2604" s="48" t="str">
        <v xml:space="preserve">Nisha </v>
      </c>
      <c r="V2604" s="48" t="str">
        <v>Kapoor</v>
      </c>
    </row>
    <row r="2605" spans="1:22" x14ac:dyDescent="0.35">
      <c r="A2605" s="9" t="s">
        <v>2183</v>
      </c>
      <c r="B2605" s="41" t="str">
        <f>LEFT(Table1[[#This Row],[Employee Name]],FIND(" ",Table1[[#This Row],[Employee Name]]))</f>
        <v xml:space="preserve">Aditya </v>
      </c>
      <c r="C2605" s="41" t="str">
        <f>RIGHT(Table1[[#This Row],[Employee Name]],LEN(Table1[[#This Row],[Employee Name]])-FIND(" ",Table1[[#This Row],[Employee Name]]))</f>
        <v>Kapoor</v>
      </c>
      <c r="D2605" s="23">
        <f>Table1[[#This Row],[Basic Salary]]+Table1[[#This Row],[Bonus]]</f>
        <v>88810</v>
      </c>
      <c r="E2605" s="10">
        <v>100</v>
      </c>
      <c r="F2605" s="46">
        <v>61</v>
      </c>
      <c r="G2605" s="10" t="str" cm="1">
        <f t="array" ref="G2605">_xlfn.IFS(Table1[[#This Row],[Performance Score]]&gt;=80,"Excellent",Table1[[#This Row],[Performance Score]]&gt;=60,"Good",Table1[[#This Row],[Performance Score]]&gt;=40,"Need Improvement")</f>
        <v>Good</v>
      </c>
      <c r="H2605" s="30">
        <f>Table1[[#This Row],[Bonus]]/Table1[[#This Row],[Basic Salary]]</f>
        <v>0.47623005319148937</v>
      </c>
      <c r="I2605" s="10">
        <f ca="1">DATEDIF(Table1[[#This Row],[Date of Birth]],TODAY(),"y")</f>
        <v>14</v>
      </c>
      <c r="J2605" s="34">
        <v>44921</v>
      </c>
      <c r="K2605" s="33" t="str" cm="1">
        <f t="array" aca="1" ref="K2605" ca="1">_xlfn.IFS(L2605&lt;3,"Junior",L2605&lt;=7,"Mid-Level",L2605&gt;7,"Senior")</f>
        <v>Mid-Level</v>
      </c>
      <c r="L2605" s="46">
        <f ca="1">INT(YEARFRAC(Table1[[#This Row],[Joining Date]],TODAY(),1))</f>
        <v>3</v>
      </c>
      <c r="M2605" s="25" t="str">
        <f t="shared" ca="1" si="40"/>
        <v>No</v>
      </c>
      <c r="N2605" s="26">
        <f>YEAR(Table1[[#This Row],[Joining Date]])</f>
        <v>2022</v>
      </c>
      <c r="O2605" s="46">
        <f>MONTH(Table1[[#This Row],[Joining Date]])</f>
        <v>12</v>
      </c>
      <c r="P2605" s="26">
        <f ca="1">NETWORKDAYS(Table1[[#This Row],[Joining Date]],TODAY())</f>
        <v>916</v>
      </c>
      <c r="Q2605" s="26" t="str">
        <f>LEFT(Table1[[#This Row],[Department]],5)&amp;"-"&amp;RIGHT(Table1[[#This Row],[Employee ID]],3)</f>
        <v>IT-127</v>
      </c>
      <c r="R2605" s="26" t="str">
        <f>LEFT(Table1[[#This Row],[Department]],3)</f>
        <v>IT</v>
      </c>
      <c r="S2605" s="37">
        <f>_xlfn.XLOOKUP(Table1[[#This Row],[City]],Table2[City],Table2[Bonus %])</f>
        <v>7</v>
      </c>
      <c r="U2605" s="48" t="str">
        <v xml:space="preserve">Aditya </v>
      </c>
      <c r="V2605" s="48" t="str">
        <v>Kapoor</v>
      </c>
    </row>
    <row r="2606" spans="1:22" x14ac:dyDescent="0.35">
      <c r="A2606" s="7" t="s">
        <v>4606</v>
      </c>
      <c r="B2606" s="40" t="str">
        <f>LEFT(Table1[[#This Row],[Employee Name]],FIND(" ",Table1[[#This Row],[Employee Name]]))</f>
        <v xml:space="preserve">Meera </v>
      </c>
      <c r="C2606" s="40" t="str">
        <f>RIGHT(Table1[[#This Row],[Employee Name]],LEN(Table1[[#This Row],[Employee Name]])-FIND(" ",Table1[[#This Row],[Employee Name]]))</f>
        <v>Joshi</v>
      </c>
      <c r="D2606" s="22">
        <f>Table1[[#This Row],[Basic Salary]]+Table1[[#This Row],[Bonus]]</f>
        <v>88797</v>
      </c>
      <c r="E2606" s="8">
        <v>95</v>
      </c>
      <c r="F2606" s="45">
        <v>95</v>
      </c>
      <c r="G2606" s="8" t="str" cm="1">
        <f t="array" ref="G2606">_xlfn.IFS(Table1[[#This Row],[Performance Score]]&gt;=80,"Excellent",Table1[[#This Row],[Performance Score]]&gt;=60,"Good",Table1[[#This Row],[Performance Score]]&gt;=40,"Need Improvement")</f>
        <v>Excellent</v>
      </c>
      <c r="H2606" s="29">
        <f>Table1[[#This Row],[Bonus]]/Table1[[#This Row],[Basic Salary]]</f>
        <v>0.46018877853055318</v>
      </c>
      <c r="I2606" s="8">
        <f ca="1">DATEDIF(Table1[[#This Row],[Date of Birth]],TODAY(),"y")</f>
        <v>45</v>
      </c>
      <c r="J2606" s="33">
        <v>44252</v>
      </c>
      <c r="K2606" s="33" t="str" cm="1">
        <f t="array" aca="1" ref="K2606" ca="1">_xlfn.IFS(L2606&lt;3,"Junior",L2606&lt;=7,"Mid-Level",L2606&gt;7,"Senior")</f>
        <v>Mid-Level</v>
      </c>
      <c r="L2606" s="45">
        <f ca="1">INT(YEARFRAC(Table1[[#This Row],[Joining Date]],TODAY(),1))</f>
        <v>5</v>
      </c>
      <c r="M2606" s="25" t="str">
        <f t="shared" ca="1" si="40"/>
        <v>No</v>
      </c>
      <c r="N2606" s="25">
        <f>YEAR(Table1[[#This Row],[Joining Date]])</f>
        <v>2021</v>
      </c>
      <c r="O2606" s="45">
        <f>MONTH(Table1[[#This Row],[Joining Date]])</f>
        <v>2</v>
      </c>
      <c r="P2606" s="25">
        <f ca="1">NETWORKDAYS(Table1[[#This Row],[Joining Date]],TODAY())</f>
        <v>1393</v>
      </c>
      <c r="Q2606" s="25" t="str">
        <f>LEFT(Table1[[#This Row],[Department]],5)&amp;"-"&amp;RIGHT(Table1[[#This Row],[Employee ID]],3)</f>
        <v>Opera-550</v>
      </c>
      <c r="R2606" s="25" t="str">
        <f>LEFT(Table1[[#This Row],[Department]],3)</f>
        <v>Ope</v>
      </c>
      <c r="S2606" s="36">
        <f>_xlfn.XLOOKUP(Table1[[#This Row],[City]],Table2[City],Table2[Bonus %])</f>
        <v>5</v>
      </c>
      <c r="U2606" s="48" t="str">
        <v xml:space="preserve">Meera </v>
      </c>
      <c r="V2606" s="48" t="str">
        <v>Joshi</v>
      </c>
    </row>
    <row r="2607" spans="1:22" x14ac:dyDescent="0.35">
      <c r="A2607" s="9" t="s">
        <v>1665</v>
      </c>
      <c r="B2607" s="41" t="str">
        <f>LEFT(Table1[[#This Row],[Employee Name]],FIND(" ",Table1[[#This Row],[Employee Name]]))</f>
        <v xml:space="preserve">Krishna </v>
      </c>
      <c r="C2607" s="41" t="str">
        <f>RIGHT(Table1[[#This Row],[Employee Name]],LEN(Table1[[#This Row],[Employee Name]])-FIND(" ",Table1[[#This Row],[Employee Name]]))</f>
        <v>Chaitanya</v>
      </c>
      <c r="D2607" s="23">
        <f>Table1[[#This Row],[Basic Salary]]+Table1[[#This Row],[Bonus]]</f>
        <v>88781</v>
      </c>
      <c r="E2607" s="10">
        <v>62</v>
      </c>
      <c r="F2607" s="46">
        <v>95</v>
      </c>
      <c r="G2607" s="10" t="str" cm="1">
        <f t="array" ref="G2607">_xlfn.IFS(Table1[[#This Row],[Performance Score]]&gt;=80,"Excellent",Table1[[#This Row],[Performance Score]]&gt;=60,"Good",Table1[[#This Row],[Performance Score]]&gt;=40,"Need Improvement")</f>
        <v>Excellent</v>
      </c>
      <c r="H2607" s="30">
        <f>Table1[[#This Row],[Bonus]]/Table1[[#This Row],[Basic Salary]]</f>
        <v>6.0476838911584126E-2</v>
      </c>
      <c r="I2607" s="10">
        <f ca="1">DATEDIF(Table1[[#This Row],[Date of Birth]],TODAY(),"y")</f>
        <v>15</v>
      </c>
      <c r="J2607" s="34">
        <v>42966</v>
      </c>
      <c r="K2607" s="33" t="str" cm="1">
        <f t="array" aca="1" ref="K2607" ca="1">_xlfn.IFS(L2607&lt;3,"Junior",L2607&lt;=7,"Mid-Level",L2607&gt;7,"Senior")</f>
        <v>Senior</v>
      </c>
      <c r="L2607" s="46">
        <f ca="1">INT(YEARFRAC(Table1[[#This Row],[Joining Date]],TODAY(),1))</f>
        <v>8</v>
      </c>
      <c r="M2607" s="25" t="str">
        <f t="shared" ca="1" si="40"/>
        <v>Yes</v>
      </c>
      <c r="N2607" s="26">
        <f>YEAR(Table1[[#This Row],[Joining Date]])</f>
        <v>2017</v>
      </c>
      <c r="O2607" s="46">
        <f>MONTH(Table1[[#This Row],[Joining Date]])</f>
        <v>8</v>
      </c>
      <c r="P2607" s="26">
        <f ca="1">NETWORKDAYS(Table1[[#This Row],[Joining Date]],TODAY())</f>
        <v>2311</v>
      </c>
      <c r="Q2607" s="26" t="str">
        <f>LEFT(Table1[[#This Row],[Department]],5)&amp;"-"&amp;RIGHT(Table1[[#This Row],[Employee ID]],3)</f>
        <v>Suppo-609</v>
      </c>
      <c r="R2607" s="26" t="str">
        <f>LEFT(Table1[[#This Row],[Department]],3)</f>
        <v>Sup</v>
      </c>
      <c r="S2607" s="37">
        <f>_xlfn.XLOOKUP(Table1[[#This Row],[City]],Table2[City],Table2[Bonus %])</f>
        <v>4</v>
      </c>
      <c r="U2607" s="48" t="str">
        <v xml:space="preserve">Krishna </v>
      </c>
      <c r="V2607" s="48" t="str">
        <v>Chaitanya</v>
      </c>
    </row>
    <row r="2608" spans="1:22" x14ac:dyDescent="0.35">
      <c r="A2608" s="7" t="s">
        <v>715</v>
      </c>
      <c r="B2608" s="40" t="str">
        <f>LEFT(Table1[[#This Row],[Employee Name]],FIND(" ",Table1[[#This Row],[Employee Name]]))</f>
        <v xml:space="preserve">Aarav </v>
      </c>
      <c r="C2608" s="40" t="str">
        <f>RIGHT(Table1[[#This Row],[Employee Name]],LEN(Table1[[#This Row],[Employee Name]])-FIND(" ",Table1[[#This Row],[Employee Name]]))</f>
        <v>Sharma</v>
      </c>
      <c r="D2608" s="22">
        <f>Table1[[#This Row],[Basic Salary]]+Table1[[#This Row],[Bonus]]</f>
        <v>88752</v>
      </c>
      <c r="E2608" s="8">
        <v>62</v>
      </c>
      <c r="F2608" s="45">
        <v>46</v>
      </c>
      <c r="G2608" s="8" t="str" cm="1">
        <f t="array" ref="G2608">_xlfn.IFS(Table1[[#This Row],[Performance Score]]&gt;=80,"Excellent",Table1[[#This Row],[Performance Score]]&gt;=60,"Good",Table1[[#This Row],[Performance Score]]&gt;=40,"Need Improvement")</f>
        <v>Need Improvement</v>
      </c>
      <c r="H2608" s="29">
        <f>Table1[[#This Row],[Bonus]]/Table1[[#This Row],[Basic Salary]]</f>
        <v>0.33708965454901546</v>
      </c>
      <c r="I2608" s="8">
        <f ca="1">DATEDIF(Table1[[#This Row],[Date of Birth]],TODAY(),"y")</f>
        <v>16</v>
      </c>
      <c r="J2608" s="33">
        <v>43569</v>
      </c>
      <c r="K2608" s="33" t="str" cm="1">
        <f t="array" aca="1" ref="K2608" ca="1">_xlfn.IFS(L2608&lt;3,"Junior",L2608&lt;=7,"Mid-Level",L2608&gt;7,"Senior")</f>
        <v>Mid-Level</v>
      </c>
      <c r="L2608" s="45">
        <f ca="1">INT(YEARFRAC(Table1[[#This Row],[Joining Date]],TODAY(),1))</f>
        <v>7</v>
      </c>
      <c r="M2608" s="25" t="str">
        <f t="shared" ca="1" si="40"/>
        <v>Yes</v>
      </c>
      <c r="N2608" s="25">
        <f>YEAR(Table1[[#This Row],[Joining Date]])</f>
        <v>2019</v>
      </c>
      <c r="O2608" s="45">
        <f>MONTH(Table1[[#This Row],[Joining Date]])</f>
        <v>4</v>
      </c>
      <c r="P2608" s="25">
        <f ca="1">NETWORKDAYS(Table1[[#This Row],[Joining Date]],TODAY())</f>
        <v>1881</v>
      </c>
      <c r="Q2608" s="25" t="str">
        <f>LEFT(Table1[[#This Row],[Department]],5)&amp;"-"&amp;RIGHT(Table1[[#This Row],[Employee ID]],3)</f>
        <v>Suppo-659</v>
      </c>
      <c r="R2608" s="25" t="str">
        <f>LEFT(Table1[[#This Row],[Department]],3)</f>
        <v>Sup</v>
      </c>
      <c r="S2608" s="36">
        <f>_xlfn.XLOOKUP(Table1[[#This Row],[City]],Table2[City],Table2[Bonus %])</f>
        <v>4</v>
      </c>
      <c r="U2608" s="48" t="str">
        <v xml:space="preserve">Aarav </v>
      </c>
      <c r="V2608" s="48" t="str">
        <v>Sharma</v>
      </c>
    </row>
    <row r="2609" spans="1:22" x14ac:dyDescent="0.35">
      <c r="A2609" s="9" t="s">
        <v>2325</v>
      </c>
      <c r="B2609" s="41" t="str">
        <f>LEFT(Table1[[#This Row],[Employee Name]],FIND(" ",Table1[[#This Row],[Employee Name]]))</f>
        <v xml:space="preserve">Ravi </v>
      </c>
      <c r="C2609" s="41" t="str">
        <f>RIGHT(Table1[[#This Row],[Employee Name]],LEN(Table1[[#This Row],[Employee Name]])-FIND(" ",Table1[[#This Row],[Employee Name]]))</f>
        <v>Teja</v>
      </c>
      <c r="D2609" s="23">
        <f>Table1[[#This Row],[Basic Salary]]+Table1[[#This Row],[Bonus]]</f>
        <v>88692</v>
      </c>
      <c r="E2609" s="10">
        <v>66</v>
      </c>
      <c r="F2609" s="46">
        <v>75</v>
      </c>
      <c r="G2609" s="10" t="str" cm="1">
        <f t="array" ref="G2609">_xlfn.IFS(Table1[[#This Row],[Performance Score]]&gt;=80,"Excellent",Table1[[#This Row],[Performance Score]]&gt;=60,"Good",Table1[[#This Row],[Performance Score]]&gt;=40,"Need Improvement")</f>
        <v>Good</v>
      </c>
      <c r="H2609" s="30">
        <f>Table1[[#This Row],[Bonus]]/Table1[[#This Row],[Basic Salary]]</f>
        <v>0.49491816818082218</v>
      </c>
      <c r="I2609" s="10">
        <f ca="1">DATEDIF(Table1[[#This Row],[Date of Birth]],TODAY(),"y")</f>
        <v>25</v>
      </c>
      <c r="J2609" s="34">
        <v>45023</v>
      </c>
      <c r="K2609" s="33" t="str" cm="1">
        <f t="array" aca="1" ref="K2609" ca="1">_xlfn.IFS(L2609&lt;3,"Junior",L2609&lt;=7,"Mid-Level",L2609&gt;7,"Senior")</f>
        <v>Mid-Level</v>
      </c>
      <c r="L2609" s="46">
        <f ca="1">INT(YEARFRAC(Table1[[#This Row],[Joining Date]],TODAY(),1))</f>
        <v>3</v>
      </c>
      <c r="M2609" s="25" t="str">
        <f t="shared" ca="1" si="40"/>
        <v>No</v>
      </c>
      <c r="N2609" s="26">
        <f>YEAR(Table1[[#This Row],[Joining Date]])</f>
        <v>2023</v>
      </c>
      <c r="O2609" s="46">
        <f>MONTH(Table1[[#This Row],[Joining Date]])</f>
        <v>4</v>
      </c>
      <c r="P2609" s="26">
        <f ca="1">NETWORKDAYS(Table1[[#This Row],[Joining Date]],TODAY())</f>
        <v>842</v>
      </c>
      <c r="Q2609" s="26" t="str">
        <f>LEFT(Table1[[#This Row],[Department]],5)&amp;"-"&amp;RIGHT(Table1[[#This Row],[Employee ID]],3)</f>
        <v>Opera-269</v>
      </c>
      <c r="R2609" s="26" t="str">
        <f>LEFT(Table1[[#This Row],[Department]],3)</f>
        <v>Ope</v>
      </c>
      <c r="S2609" s="37">
        <f>_xlfn.XLOOKUP(Table1[[#This Row],[City]],Table2[City],Table2[Bonus %])</f>
        <v>6</v>
      </c>
      <c r="U2609" s="48" t="str">
        <v xml:space="preserve">Ravi </v>
      </c>
      <c r="V2609" s="48" t="str">
        <v>Teja</v>
      </c>
    </row>
    <row r="2610" spans="1:22" x14ac:dyDescent="0.35">
      <c r="A2610" s="7" t="s">
        <v>3803</v>
      </c>
      <c r="B2610" s="40" t="str">
        <f>LEFT(Table1[[#This Row],[Employee Name]],FIND(" ",Table1[[#This Row],[Employee Name]]))</f>
        <v xml:space="preserve">Priya </v>
      </c>
      <c r="C2610" s="40" t="str">
        <f>RIGHT(Table1[[#This Row],[Employee Name]],LEN(Table1[[#This Row],[Employee Name]])-FIND(" ",Table1[[#This Row],[Employee Name]]))</f>
        <v>Reddy</v>
      </c>
      <c r="D2610" s="22">
        <f>Table1[[#This Row],[Basic Salary]]+Table1[[#This Row],[Bonus]]</f>
        <v>88646</v>
      </c>
      <c r="E2610" s="8">
        <v>90</v>
      </c>
      <c r="F2610" s="45">
        <v>91</v>
      </c>
      <c r="G2610" s="8" t="str" cm="1">
        <f t="array" ref="G2610">_xlfn.IFS(Table1[[#This Row],[Performance Score]]&gt;=80,"Excellent",Table1[[#This Row],[Performance Score]]&gt;=60,"Good",Table1[[#This Row],[Performance Score]]&gt;=40,"Need Improvement")</f>
        <v>Excellent</v>
      </c>
      <c r="H2610" s="29">
        <f>Table1[[#This Row],[Bonus]]/Table1[[#This Row],[Basic Salary]]</f>
        <v>7.8746577426224526E-2</v>
      </c>
      <c r="I2610" s="8">
        <f ca="1">DATEDIF(Table1[[#This Row],[Date of Birth]],TODAY(),"y")</f>
        <v>24</v>
      </c>
      <c r="J2610" s="33">
        <v>44578</v>
      </c>
      <c r="K2610" s="33" t="str" cm="1">
        <f t="array" aca="1" ref="K2610" ca="1">_xlfn.IFS(L2610&lt;3,"Junior",L2610&lt;=7,"Mid-Level",L2610&gt;7,"Senior")</f>
        <v>Mid-Level</v>
      </c>
      <c r="L2610" s="45">
        <f ca="1">INT(YEARFRAC(Table1[[#This Row],[Joining Date]],TODAY(),1))</f>
        <v>4</v>
      </c>
      <c r="M2610" s="25" t="str">
        <f t="shared" ca="1" si="40"/>
        <v>No</v>
      </c>
      <c r="N2610" s="25">
        <f>YEAR(Table1[[#This Row],[Joining Date]])</f>
        <v>2022</v>
      </c>
      <c r="O2610" s="45">
        <f>MONTH(Table1[[#This Row],[Joining Date]])</f>
        <v>1</v>
      </c>
      <c r="P2610" s="25">
        <f ca="1">NETWORKDAYS(Table1[[#This Row],[Joining Date]],TODAY())</f>
        <v>1161</v>
      </c>
      <c r="Q2610" s="25" t="str">
        <f>LEFT(Table1[[#This Row],[Department]],5)&amp;"-"&amp;RIGHT(Table1[[#This Row],[Employee ID]],3)</f>
        <v>HR-747</v>
      </c>
      <c r="R2610" s="25" t="str">
        <f>LEFT(Table1[[#This Row],[Department]],3)</f>
        <v>HR</v>
      </c>
      <c r="S2610" s="36">
        <f>_xlfn.XLOOKUP(Table1[[#This Row],[City]],Table2[City],Table2[Bonus %])</f>
        <v>4</v>
      </c>
      <c r="U2610" s="48" t="str">
        <v xml:space="preserve">Priya </v>
      </c>
      <c r="V2610" s="48" t="str">
        <v>Reddy</v>
      </c>
    </row>
    <row r="2611" spans="1:22" x14ac:dyDescent="0.35">
      <c r="A2611" s="9" t="s">
        <v>1223</v>
      </c>
      <c r="B2611" s="41" t="str">
        <f>LEFT(Table1[[#This Row],[Employee Name]],FIND(" ",Table1[[#This Row],[Employee Name]]))</f>
        <v xml:space="preserve">Meera </v>
      </c>
      <c r="C2611" s="41" t="str">
        <f>RIGHT(Table1[[#This Row],[Employee Name]],LEN(Table1[[#This Row],[Employee Name]])-FIND(" ",Table1[[#This Row],[Employee Name]]))</f>
        <v>Joshi</v>
      </c>
      <c r="D2611" s="23">
        <f>Table1[[#This Row],[Basic Salary]]+Table1[[#This Row],[Bonus]]</f>
        <v>88613</v>
      </c>
      <c r="E2611" s="10">
        <v>64</v>
      </c>
      <c r="F2611" s="46">
        <v>57</v>
      </c>
      <c r="G2611" s="10" t="str" cm="1">
        <f t="array" ref="G2611">_xlfn.IFS(Table1[[#This Row],[Performance Score]]&gt;=80,"Excellent",Table1[[#This Row],[Performance Score]]&gt;=60,"Good",Table1[[#This Row],[Performance Score]]&gt;=40,"Need Improvement")</f>
        <v>Need Improvement</v>
      </c>
      <c r="H2611" s="30">
        <f>Table1[[#This Row],[Bonus]]/Table1[[#This Row],[Basic Salary]]</f>
        <v>0.14405784003615002</v>
      </c>
      <c r="I2611" s="10">
        <f ca="1">DATEDIF(Table1[[#This Row],[Date of Birth]],TODAY(),"y")</f>
        <v>37</v>
      </c>
      <c r="J2611" s="34">
        <v>44108</v>
      </c>
      <c r="K2611" s="33" t="str" cm="1">
        <f t="array" aca="1" ref="K2611" ca="1">_xlfn.IFS(L2611&lt;3,"Junior",L2611&lt;=7,"Mid-Level",L2611&gt;7,"Senior")</f>
        <v>Mid-Level</v>
      </c>
      <c r="L2611" s="46">
        <f ca="1">INT(YEARFRAC(Table1[[#This Row],[Joining Date]],TODAY(),1))</f>
        <v>5</v>
      </c>
      <c r="M2611" s="25" t="str">
        <f t="shared" ca="1" si="40"/>
        <v>No</v>
      </c>
      <c r="N2611" s="26">
        <f>YEAR(Table1[[#This Row],[Joining Date]])</f>
        <v>2020</v>
      </c>
      <c r="O2611" s="46">
        <f>MONTH(Table1[[#This Row],[Joining Date]])</f>
        <v>10</v>
      </c>
      <c r="P2611" s="26">
        <f ca="1">NETWORKDAYS(Table1[[#This Row],[Joining Date]],TODAY())</f>
        <v>1496</v>
      </c>
      <c r="Q2611" s="26" t="str">
        <f>LEFT(Table1[[#This Row],[Department]],5)&amp;"-"&amp;RIGHT(Table1[[#This Row],[Employee ID]],3)</f>
        <v>IT-167</v>
      </c>
      <c r="R2611" s="26" t="str">
        <f>LEFT(Table1[[#This Row],[Department]],3)</f>
        <v>IT</v>
      </c>
      <c r="S2611" s="37">
        <f>_xlfn.XLOOKUP(Table1[[#This Row],[City]],Table2[City],Table2[Bonus %])</f>
        <v>8</v>
      </c>
      <c r="U2611" s="48" t="str">
        <v xml:space="preserve">Meera </v>
      </c>
      <c r="V2611" s="48" t="str">
        <v>Joshi</v>
      </c>
    </row>
    <row r="2612" spans="1:22" x14ac:dyDescent="0.35">
      <c r="A2612" s="7" t="s">
        <v>1068</v>
      </c>
      <c r="B2612" s="40" t="str">
        <f>LEFT(Table1[[#This Row],[Employee Name]],FIND(" ",Table1[[#This Row],[Employee Name]]))</f>
        <v xml:space="preserve">Ananya </v>
      </c>
      <c r="C2612" s="40" t="str">
        <f>RIGHT(Table1[[#This Row],[Employee Name]],LEN(Table1[[#This Row],[Employee Name]])-FIND(" ",Table1[[#This Row],[Employee Name]]))</f>
        <v>Rao</v>
      </c>
      <c r="D2612" s="22">
        <f>Table1[[#This Row],[Basic Salary]]+Table1[[#This Row],[Bonus]]</f>
        <v>88609</v>
      </c>
      <c r="E2612" s="8">
        <v>66</v>
      </c>
      <c r="F2612" s="45">
        <v>90</v>
      </c>
      <c r="G2612" s="8" t="str" cm="1">
        <f t="array" ref="G2612">_xlfn.IFS(Table1[[#This Row],[Performance Score]]&gt;=80,"Excellent",Table1[[#This Row],[Performance Score]]&gt;=60,"Good",Table1[[#This Row],[Performance Score]]&gt;=40,"Need Improvement")</f>
        <v>Excellent</v>
      </c>
      <c r="H2612" s="29">
        <f>Table1[[#This Row],[Bonus]]/Table1[[#This Row],[Basic Salary]]</f>
        <v>0.45554150171657604</v>
      </c>
      <c r="I2612" s="8">
        <f ca="1">DATEDIF(Table1[[#This Row],[Date of Birth]],TODAY(),"y")</f>
        <v>24</v>
      </c>
      <c r="J2612" s="33">
        <v>44350</v>
      </c>
      <c r="K2612" s="33" t="str" cm="1">
        <f t="array" aca="1" ref="K2612" ca="1">_xlfn.IFS(L2612&lt;3,"Junior",L2612&lt;=7,"Mid-Level",L2612&gt;7,"Senior")</f>
        <v>Mid-Level</v>
      </c>
      <c r="L2612" s="45">
        <f ca="1">INT(YEARFRAC(Table1[[#This Row],[Joining Date]],TODAY(),1))</f>
        <v>5</v>
      </c>
      <c r="M2612" s="25" t="str">
        <f t="shared" ca="1" si="40"/>
        <v>No</v>
      </c>
      <c r="N2612" s="25">
        <f>YEAR(Table1[[#This Row],[Joining Date]])</f>
        <v>2021</v>
      </c>
      <c r="O2612" s="45">
        <f>MONTH(Table1[[#This Row],[Joining Date]])</f>
        <v>6</v>
      </c>
      <c r="P2612" s="25">
        <f ca="1">NETWORKDAYS(Table1[[#This Row],[Joining Date]],TODAY())</f>
        <v>1323</v>
      </c>
      <c r="Q2612" s="25" t="str">
        <f>LEFT(Table1[[#This Row],[Department]],5)&amp;"-"&amp;RIGHT(Table1[[#This Row],[Employee ID]],3)</f>
        <v>Opera-012</v>
      </c>
      <c r="R2612" s="25" t="str">
        <f>LEFT(Table1[[#This Row],[Department]],3)</f>
        <v>Ope</v>
      </c>
      <c r="S2612" s="36">
        <f>_xlfn.XLOOKUP(Table1[[#This Row],[City]],Table2[City],Table2[Bonus %])</f>
        <v>4</v>
      </c>
      <c r="U2612" s="48" t="str">
        <v xml:space="preserve">Ananya </v>
      </c>
      <c r="V2612" s="48" t="str">
        <v>Rao</v>
      </c>
    </row>
    <row r="2613" spans="1:22" x14ac:dyDescent="0.35">
      <c r="A2613" s="9" t="s">
        <v>1616</v>
      </c>
      <c r="B2613" s="41" t="str">
        <f>LEFT(Table1[[#This Row],[Employee Name]],FIND(" ",Table1[[#This Row],[Employee Name]]))</f>
        <v xml:space="preserve">Ananya </v>
      </c>
      <c r="C2613" s="41" t="str">
        <f>RIGHT(Table1[[#This Row],[Employee Name]],LEN(Table1[[#This Row],[Employee Name]])-FIND(" ",Table1[[#This Row],[Employee Name]]))</f>
        <v>Rao</v>
      </c>
      <c r="D2613" s="23">
        <f>Table1[[#This Row],[Basic Salary]]+Table1[[#This Row],[Bonus]]</f>
        <v>88602</v>
      </c>
      <c r="E2613" s="10">
        <v>86</v>
      </c>
      <c r="F2613" s="46">
        <v>72</v>
      </c>
      <c r="G2613" s="10" t="str" cm="1">
        <f t="array" ref="G2613">_xlfn.IFS(Table1[[#This Row],[Performance Score]]&gt;=80,"Excellent",Table1[[#This Row],[Performance Score]]&gt;=60,"Good",Table1[[#This Row],[Performance Score]]&gt;=40,"Need Improvement")</f>
        <v>Good</v>
      </c>
      <c r="H2613" s="30">
        <f>Table1[[#This Row],[Bonus]]/Table1[[#This Row],[Basic Salary]]</f>
        <v>0.3867680894022632</v>
      </c>
      <c r="I2613" s="10">
        <f ca="1">DATEDIF(Table1[[#This Row],[Date of Birth]],TODAY(),"y")</f>
        <v>19</v>
      </c>
      <c r="J2613" s="34">
        <v>45429</v>
      </c>
      <c r="K2613" s="33" t="str" cm="1">
        <f t="array" aca="1" ref="K2613" ca="1">_xlfn.IFS(L2613&lt;3,"Junior",L2613&lt;=7,"Mid-Level",L2613&gt;7,"Senior")</f>
        <v>Junior</v>
      </c>
      <c r="L2613" s="46">
        <f ca="1">INT(YEARFRAC(Table1[[#This Row],[Joining Date]],TODAY(),1))</f>
        <v>2</v>
      </c>
      <c r="M2613" s="25" t="str">
        <f t="shared" ca="1" si="40"/>
        <v>No</v>
      </c>
      <c r="N2613" s="26">
        <f>YEAR(Table1[[#This Row],[Joining Date]])</f>
        <v>2024</v>
      </c>
      <c r="O2613" s="46">
        <f>MONTH(Table1[[#This Row],[Joining Date]])</f>
        <v>5</v>
      </c>
      <c r="P2613" s="26">
        <f ca="1">NETWORKDAYS(Table1[[#This Row],[Joining Date]],TODAY())</f>
        <v>552</v>
      </c>
      <c r="Q2613" s="26" t="str">
        <f>LEFT(Table1[[#This Row],[Department]],5)&amp;"-"&amp;RIGHT(Table1[[#This Row],[Employee ID]],3)</f>
        <v>IT-560</v>
      </c>
      <c r="R2613" s="26" t="str">
        <f>LEFT(Table1[[#This Row],[Department]],3)</f>
        <v>IT</v>
      </c>
      <c r="S2613" s="37">
        <f>_xlfn.XLOOKUP(Table1[[#This Row],[City]],Table2[City],Table2[Bonus %])</f>
        <v>6</v>
      </c>
      <c r="U2613" s="48" t="str">
        <v xml:space="preserve">Ananya </v>
      </c>
      <c r="V2613" s="48" t="str">
        <v>Rao</v>
      </c>
    </row>
    <row r="2614" spans="1:22" x14ac:dyDescent="0.35">
      <c r="A2614" s="7" t="s">
        <v>1412</v>
      </c>
      <c r="B2614" s="40" t="str">
        <f>LEFT(Table1[[#This Row],[Employee Name]],FIND(" ",Table1[[#This Row],[Employee Name]]))</f>
        <v xml:space="preserve">Vikram </v>
      </c>
      <c r="C2614" s="40" t="str">
        <f>RIGHT(Table1[[#This Row],[Employee Name]],LEN(Table1[[#This Row],[Employee Name]])-FIND(" ",Table1[[#This Row],[Employee Name]]))</f>
        <v>Singh</v>
      </c>
      <c r="D2614" s="22">
        <f>Table1[[#This Row],[Basic Salary]]+Table1[[#This Row],[Bonus]]</f>
        <v>88591</v>
      </c>
      <c r="E2614" s="8">
        <v>89</v>
      </c>
      <c r="F2614" s="45">
        <v>58</v>
      </c>
      <c r="G2614" s="8" t="str" cm="1">
        <f t="array" ref="G2614">_xlfn.IFS(Table1[[#This Row],[Performance Score]]&gt;=80,"Excellent",Table1[[#This Row],[Performance Score]]&gt;=60,"Good",Table1[[#This Row],[Performance Score]]&gt;=40,"Need Improvement")</f>
        <v>Need Improvement</v>
      </c>
      <c r="H2614" s="29">
        <f>Table1[[#This Row],[Bonus]]/Table1[[#This Row],[Basic Salary]]</f>
        <v>8.0364873599102452E-2</v>
      </c>
      <c r="I2614" s="8">
        <f ca="1">DATEDIF(Table1[[#This Row],[Date of Birth]],TODAY(),"y")</f>
        <v>26</v>
      </c>
      <c r="J2614" s="33">
        <v>44985</v>
      </c>
      <c r="K2614" s="33" t="str" cm="1">
        <f t="array" aca="1" ref="K2614" ca="1">_xlfn.IFS(L2614&lt;3,"Junior",L2614&lt;=7,"Mid-Level",L2614&gt;7,"Senior")</f>
        <v>Mid-Level</v>
      </c>
      <c r="L2614" s="45">
        <f ca="1">INT(YEARFRAC(Table1[[#This Row],[Joining Date]],TODAY(),1))</f>
        <v>3</v>
      </c>
      <c r="M2614" s="25" t="str">
        <f t="shared" ca="1" si="40"/>
        <v>No</v>
      </c>
      <c r="N2614" s="25">
        <f>YEAR(Table1[[#This Row],[Joining Date]])</f>
        <v>2023</v>
      </c>
      <c r="O2614" s="45">
        <f>MONTH(Table1[[#This Row],[Joining Date]])</f>
        <v>2</v>
      </c>
      <c r="P2614" s="25">
        <f ca="1">NETWORKDAYS(Table1[[#This Row],[Joining Date]],TODAY())</f>
        <v>870</v>
      </c>
      <c r="Q2614" s="25" t="str">
        <f>LEFT(Table1[[#This Row],[Department]],5)&amp;"-"&amp;RIGHT(Table1[[#This Row],[Employee ID]],3)</f>
        <v>Opera-356</v>
      </c>
      <c r="R2614" s="25" t="str">
        <f>LEFT(Table1[[#This Row],[Department]],3)</f>
        <v>Ope</v>
      </c>
      <c r="S2614" s="36">
        <f>_xlfn.XLOOKUP(Table1[[#This Row],[City]],Table2[City],Table2[Bonus %])</f>
        <v>5</v>
      </c>
      <c r="U2614" s="48" t="str">
        <v xml:space="preserve">Vikram </v>
      </c>
      <c r="V2614" s="48" t="str">
        <v>Singh</v>
      </c>
    </row>
    <row r="2615" spans="1:22" x14ac:dyDescent="0.35">
      <c r="A2615" s="9" t="s">
        <v>2516</v>
      </c>
      <c r="B2615" s="41" t="str">
        <f>LEFT(Table1[[#This Row],[Employee Name]],FIND(" ",Table1[[#This Row],[Employee Name]]))</f>
        <v xml:space="preserve">Ajay </v>
      </c>
      <c r="C2615" s="41" t="str">
        <f>RIGHT(Table1[[#This Row],[Employee Name]],LEN(Table1[[#This Row],[Employee Name]])-FIND(" ",Table1[[#This Row],[Employee Name]]))</f>
        <v>Singh</v>
      </c>
      <c r="D2615" s="23">
        <f>Table1[[#This Row],[Basic Salary]]+Table1[[#This Row],[Bonus]]</f>
        <v>88487</v>
      </c>
      <c r="E2615" s="10">
        <v>75</v>
      </c>
      <c r="F2615" s="46">
        <v>79</v>
      </c>
      <c r="G2615" s="10" t="str" cm="1">
        <f t="array" ref="G2615">_xlfn.IFS(Table1[[#This Row],[Performance Score]]&gt;=80,"Excellent",Table1[[#This Row],[Performance Score]]&gt;=60,"Good",Table1[[#This Row],[Performance Score]]&gt;=40,"Need Improvement")</f>
        <v>Good</v>
      </c>
      <c r="H2615" s="30">
        <f>Table1[[#This Row],[Bonus]]/Table1[[#This Row],[Basic Salary]]</f>
        <v>0.20096362649294244</v>
      </c>
      <c r="I2615" s="10">
        <f ca="1">DATEDIF(Table1[[#This Row],[Date of Birth]],TODAY(),"y")</f>
        <v>43</v>
      </c>
      <c r="J2615" s="34">
        <v>45165</v>
      </c>
      <c r="K2615" s="33" t="str" cm="1">
        <f t="array" aca="1" ref="K2615" ca="1">_xlfn.IFS(L2615&lt;3,"Junior",L2615&lt;=7,"Mid-Level",L2615&gt;7,"Senior")</f>
        <v>Junior</v>
      </c>
      <c r="L2615" s="46">
        <f ca="1">INT(YEARFRAC(Table1[[#This Row],[Joining Date]],TODAY(),1))</f>
        <v>2</v>
      </c>
      <c r="M2615" s="25" t="str">
        <f t="shared" ca="1" si="40"/>
        <v>No</v>
      </c>
      <c r="N2615" s="26">
        <f>YEAR(Table1[[#This Row],[Joining Date]])</f>
        <v>2023</v>
      </c>
      <c r="O2615" s="46">
        <f>MONTH(Table1[[#This Row],[Joining Date]])</f>
        <v>8</v>
      </c>
      <c r="P2615" s="26">
        <f ca="1">NETWORKDAYS(Table1[[#This Row],[Joining Date]],TODAY())</f>
        <v>741</v>
      </c>
      <c r="Q2615" s="26" t="str">
        <f>LEFT(Table1[[#This Row],[Department]],5)&amp;"-"&amp;RIGHT(Table1[[#This Row],[Employee ID]],3)</f>
        <v>Finan-460</v>
      </c>
      <c r="R2615" s="26" t="str">
        <f>LEFT(Table1[[#This Row],[Department]],3)</f>
        <v>Fin</v>
      </c>
      <c r="S2615" s="37">
        <f>_xlfn.XLOOKUP(Table1[[#This Row],[City]],Table2[City],Table2[Bonus %])</f>
        <v>5</v>
      </c>
      <c r="U2615" s="48" t="str">
        <v xml:space="preserve">Ajay </v>
      </c>
      <c r="V2615" s="48" t="str">
        <v>Singh</v>
      </c>
    </row>
    <row r="2616" spans="1:22" x14ac:dyDescent="0.35">
      <c r="A2616" s="7" t="s">
        <v>1081</v>
      </c>
      <c r="B2616" s="40" t="str">
        <f>LEFT(Table1[[#This Row],[Employee Name]],FIND(" ",Table1[[#This Row],[Employee Name]]))</f>
        <v xml:space="preserve">Krishna </v>
      </c>
      <c r="C2616" s="40" t="str">
        <f>RIGHT(Table1[[#This Row],[Employee Name]],LEN(Table1[[#This Row],[Employee Name]])-FIND(" ",Table1[[#This Row],[Employee Name]]))</f>
        <v>Chaitanya</v>
      </c>
      <c r="D2616" s="22">
        <f>Table1[[#This Row],[Basic Salary]]+Table1[[#This Row],[Bonus]]</f>
        <v>88483</v>
      </c>
      <c r="E2616" s="8">
        <v>77</v>
      </c>
      <c r="F2616" s="45">
        <v>49</v>
      </c>
      <c r="G2616" s="8" t="str" cm="1">
        <f t="array" ref="G2616">_xlfn.IFS(Table1[[#This Row],[Performance Score]]&gt;=80,"Excellent",Table1[[#This Row],[Performance Score]]&gt;=60,"Good",Table1[[#This Row],[Performance Score]]&gt;=40,"Need Improvement")</f>
        <v>Need Improvement</v>
      </c>
      <c r="H2616" s="29">
        <f>Table1[[#This Row],[Bonus]]/Table1[[#This Row],[Basic Salary]]</f>
        <v>0.21953001171525049</v>
      </c>
      <c r="I2616" s="8">
        <f ca="1">DATEDIF(Table1[[#This Row],[Date of Birth]],TODAY(),"y")</f>
        <v>42</v>
      </c>
      <c r="J2616" s="33">
        <v>44627</v>
      </c>
      <c r="K2616" s="33" t="str" cm="1">
        <f t="array" aca="1" ref="K2616" ca="1">_xlfn.IFS(L2616&lt;3,"Junior",L2616&lt;=7,"Mid-Level",L2616&gt;7,"Senior")</f>
        <v>Mid-Level</v>
      </c>
      <c r="L2616" s="45">
        <f ca="1">INT(YEARFRAC(Table1[[#This Row],[Joining Date]],TODAY(),1))</f>
        <v>4</v>
      </c>
      <c r="M2616" s="25" t="str">
        <f t="shared" ca="1" si="40"/>
        <v>No</v>
      </c>
      <c r="N2616" s="25">
        <f>YEAR(Table1[[#This Row],[Joining Date]])</f>
        <v>2022</v>
      </c>
      <c r="O2616" s="45">
        <f>MONTH(Table1[[#This Row],[Joining Date]])</f>
        <v>3</v>
      </c>
      <c r="P2616" s="25">
        <f ca="1">NETWORKDAYS(Table1[[#This Row],[Joining Date]],TODAY())</f>
        <v>1126</v>
      </c>
      <c r="Q2616" s="25" t="str">
        <f>LEFT(Table1[[#This Row],[Department]],5)&amp;"-"&amp;RIGHT(Table1[[#This Row],[Employee ID]],3)</f>
        <v>HR-025</v>
      </c>
      <c r="R2616" s="25" t="str">
        <f>LEFT(Table1[[#This Row],[Department]],3)</f>
        <v>HR</v>
      </c>
      <c r="S2616" s="36">
        <f>_xlfn.XLOOKUP(Table1[[#This Row],[City]],Table2[City],Table2[Bonus %])</f>
        <v>5</v>
      </c>
      <c r="U2616" s="48" t="str">
        <v xml:space="preserve">Krishna </v>
      </c>
      <c r="V2616" s="48" t="str">
        <v>Chaitanya</v>
      </c>
    </row>
    <row r="2617" spans="1:22" x14ac:dyDescent="0.35">
      <c r="A2617" s="9" t="s">
        <v>3445</v>
      </c>
      <c r="B2617" s="41" t="str">
        <f>LEFT(Table1[[#This Row],[Employee Name]],FIND(" ",Table1[[#This Row],[Employee Name]]))</f>
        <v xml:space="preserve">Rahul </v>
      </c>
      <c r="C2617" s="41" t="str">
        <f>RIGHT(Table1[[#This Row],[Employee Name]],LEN(Table1[[#This Row],[Employee Name]])-FIND(" ",Table1[[#This Row],[Employee Name]]))</f>
        <v>Verma</v>
      </c>
      <c r="D2617" s="23">
        <f>Table1[[#This Row],[Basic Salary]]+Table1[[#This Row],[Bonus]]</f>
        <v>88454</v>
      </c>
      <c r="E2617" s="10">
        <v>87</v>
      </c>
      <c r="F2617" s="46">
        <v>93</v>
      </c>
      <c r="G2617" s="10" t="str" cm="1">
        <f t="array" ref="G2617">_xlfn.IFS(Table1[[#This Row],[Performance Score]]&gt;=80,"Excellent",Table1[[#This Row],[Performance Score]]&gt;=60,"Good",Table1[[#This Row],[Performance Score]]&gt;=40,"Need Improvement")</f>
        <v>Excellent</v>
      </c>
      <c r="H2617" s="30">
        <f>Table1[[#This Row],[Bonus]]/Table1[[#This Row],[Basic Salary]]</f>
        <v>0.32305253081249252</v>
      </c>
      <c r="I2617" s="10">
        <f ca="1">DATEDIF(Table1[[#This Row],[Date of Birth]],TODAY(),"y")</f>
        <v>31</v>
      </c>
      <c r="J2617" s="34">
        <v>45351</v>
      </c>
      <c r="K2617" s="33" t="str" cm="1">
        <f t="array" aca="1" ref="K2617" ca="1">_xlfn.IFS(L2617&lt;3,"Junior",L2617&lt;=7,"Mid-Level",L2617&gt;7,"Senior")</f>
        <v>Junior</v>
      </c>
      <c r="L2617" s="46">
        <f ca="1">INT(YEARFRAC(Table1[[#This Row],[Joining Date]],TODAY(),1))</f>
        <v>2</v>
      </c>
      <c r="M2617" s="25" t="str">
        <f t="shared" ca="1" si="40"/>
        <v>No</v>
      </c>
      <c r="N2617" s="26">
        <f>YEAR(Table1[[#This Row],[Joining Date]])</f>
        <v>2024</v>
      </c>
      <c r="O2617" s="46">
        <f>MONTH(Table1[[#This Row],[Joining Date]])</f>
        <v>2</v>
      </c>
      <c r="P2617" s="26">
        <f ca="1">NETWORKDAYS(Table1[[#This Row],[Joining Date]],TODAY())</f>
        <v>608</v>
      </c>
      <c r="Q2617" s="26" t="str">
        <f>LEFT(Table1[[#This Row],[Department]],5)&amp;"-"&amp;RIGHT(Table1[[#This Row],[Employee ID]],3)</f>
        <v>Sales-389</v>
      </c>
      <c r="R2617" s="26" t="str">
        <f>LEFT(Table1[[#This Row],[Department]],3)</f>
        <v>Sal</v>
      </c>
      <c r="S2617" s="37">
        <f>_xlfn.XLOOKUP(Table1[[#This Row],[City]],Table2[City],Table2[Bonus %])</f>
        <v>7</v>
      </c>
      <c r="U2617" s="48" t="str">
        <v xml:space="preserve">Rahul </v>
      </c>
      <c r="V2617" s="48" t="str">
        <v>Verma</v>
      </c>
    </row>
    <row r="2618" spans="1:22" x14ac:dyDescent="0.35">
      <c r="A2618" s="7" t="s">
        <v>4827</v>
      </c>
      <c r="B2618" s="40" t="str">
        <f>LEFT(Table1[[#This Row],[Employee Name]],FIND(" ",Table1[[#This Row],[Employee Name]]))</f>
        <v xml:space="preserve">Ajay </v>
      </c>
      <c r="C2618" s="40" t="str">
        <f>RIGHT(Table1[[#This Row],[Employee Name]],LEN(Table1[[#This Row],[Employee Name]])-FIND(" ",Table1[[#This Row],[Employee Name]]))</f>
        <v>Singh</v>
      </c>
      <c r="D2618" s="22">
        <f>Table1[[#This Row],[Basic Salary]]+Table1[[#This Row],[Bonus]]</f>
        <v>88450</v>
      </c>
      <c r="E2618" s="8">
        <v>67</v>
      </c>
      <c r="F2618" s="45">
        <v>56</v>
      </c>
      <c r="G2618" s="8" t="str" cm="1">
        <f t="array" ref="G2618">_xlfn.IFS(Table1[[#This Row],[Performance Score]]&gt;=80,"Excellent",Table1[[#This Row],[Performance Score]]&gt;=60,"Good",Table1[[#This Row],[Performance Score]]&gt;=40,"Need Improvement")</f>
        <v>Need Improvement</v>
      </c>
      <c r="H2618" s="29">
        <f>Table1[[#This Row],[Bonus]]/Table1[[#This Row],[Basic Salary]]</f>
        <v>0.37682512997727341</v>
      </c>
      <c r="I2618" s="8">
        <f ca="1">DATEDIF(Table1[[#This Row],[Date of Birth]],TODAY(),"y")</f>
        <v>36</v>
      </c>
      <c r="J2618" s="33">
        <v>44271</v>
      </c>
      <c r="K2618" s="33" t="str" cm="1">
        <f t="array" aca="1" ref="K2618" ca="1">_xlfn.IFS(L2618&lt;3,"Junior",L2618&lt;=7,"Mid-Level",L2618&gt;7,"Senior")</f>
        <v>Mid-Level</v>
      </c>
      <c r="L2618" s="45">
        <f ca="1">INT(YEARFRAC(Table1[[#This Row],[Joining Date]],TODAY(),1))</f>
        <v>5</v>
      </c>
      <c r="M2618" s="25" t="str">
        <f t="shared" ca="1" si="40"/>
        <v>No</v>
      </c>
      <c r="N2618" s="25">
        <f>YEAR(Table1[[#This Row],[Joining Date]])</f>
        <v>2021</v>
      </c>
      <c r="O2618" s="45">
        <f>MONTH(Table1[[#This Row],[Joining Date]])</f>
        <v>3</v>
      </c>
      <c r="P2618" s="25">
        <f ca="1">NETWORKDAYS(Table1[[#This Row],[Joining Date]],TODAY())</f>
        <v>1380</v>
      </c>
      <c r="Q2618" s="25" t="str">
        <f>LEFT(Table1[[#This Row],[Department]],5)&amp;"-"&amp;RIGHT(Table1[[#This Row],[Employee ID]],3)</f>
        <v>Suppo-771</v>
      </c>
      <c r="R2618" s="25" t="str">
        <f>LEFT(Table1[[#This Row],[Department]],3)</f>
        <v>Sup</v>
      </c>
      <c r="S2618" s="36">
        <f>_xlfn.XLOOKUP(Table1[[#This Row],[City]],Table2[City],Table2[Bonus %])</f>
        <v>7</v>
      </c>
      <c r="U2618" s="48" t="str">
        <v xml:space="preserve">Ajay </v>
      </c>
      <c r="V2618" s="48" t="str">
        <v>Singh</v>
      </c>
    </row>
    <row r="2619" spans="1:22" x14ac:dyDescent="0.35">
      <c r="A2619" s="9" t="s">
        <v>2556</v>
      </c>
      <c r="B2619" s="41" t="str">
        <f>LEFT(Table1[[#This Row],[Employee Name]],FIND(" ",Table1[[#This Row],[Employee Name]]))</f>
        <v xml:space="preserve">Pooja </v>
      </c>
      <c r="C2619" s="41" t="str">
        <f>RIGHT(Table1[[#This Row],[Employee Name]],LEN(Table1[[#This Row],[Employee Name]])-FIND(" ",Table1[[#This Row],[Employee Name]]))</f>
        <v>Das</v>
      </c>
      <c r="D2619" s="23">
        <f>Table1[[#This Row],[Basic Salary]]+Table1[[#This Row],[Bonus]]</f>
        <v>88449</v>
      </c>
      <c r="E2619" s="10">
        <v>90</v>
      </c>
      <c r="F2619" s="46">
        <v>60</v>
      </c>
      <c r="G2619" s="10" t="str" cm="1">
        <f t="array" ref="G2619">_xlfn.IFS(Table1[[#This Row],[Performance Score]]&gt;=80,"Excellent",Table1[[#This Row],[Performance Score]]&gt;=60,"Good",Table1[[#This Row],[Performance Score]]&gt;=40,"Need Improvement")</f>
        <v>Good</v>
      </c>
      <c r="H2619" s="30">
        <f>Table1[[#This Row],[Bonus]]/Table1[[#This Row],[Basic Salary]]</f>
        <v>8.9635716309610342E-2</v>
      </c>
      <c r="I2619" s="10">
        <f ca="1">DATEDIF(Table1[[#This Row],[Date of Birth]],TODAY(),"y")</f>
        <v>34</v>
      </c>
      <c r="J2619" s="34">
        <v>45358</v>
      </c>
      <c r="K2619" s="33" t="str" cm="1">
        <f t="array" aca="1" ref="K2619" ca="1">_xlfn.IFS(L2619&lt;3,"Junior",L2619&lt;=7,"Mid-Level",L2619&gt;7,"Senior")</f>
        <v>Junior</v>
      </c>
      <c r="L2619" s="46">
        <f ca="1">INT(YEARFRAC(Table1[[#This Row],[Joining Date]],TODAY(),1))</f>
        <v>2</v>
      </c>
      <c r="M2619" s="25" t="str">
        <f t="shared" ca="1" si="40"/>
        <v>No</v>
      </c>
      <c r="N2619" s="26">
        <f>YEAR(Table1[[#This Row],[Joining Date]])</f>
        <v>2024</v>
      </c>
      <c r="O2619" s="46">
        <f>MONTH(Table1[[#This Row],[Joining Date]])</f>
        <v>3</v>
      </c>
      <c r="P2619" s="26">
        <f ca="1">NETWORKDAYS(Table1[[#This Row],[Joining Date]],TODAY())</f>
        <v>603</v>
      </c>
      <c r="Q2619" s="26" t="str">
        <f>LEFT(Table1[[#This Row],[Department]],5)&amp;"-"&amp;RIGHT(Table1[[#This Row],[Employee ID]],3)</f>
        <v>Opera-500</v>
      </c>
      <c r="R2619" s="26" t="str">
        <f>LEFT(Table1[[#This Row],[Department]],3)</f>
        <v>Ope</v>
      </c>
      <c r="S2619" s="37">
        <f>_xlfn.XLOOKUP(Table1[[#This Row],[City]],Table2[City],Table2[Bonus %])</f>
        <v>5</v>
      </c>
      <c r="U2619" s="48" t="str">
        <v xml:space="preserve">Pooja </v>
      </c>
      <c r="V2619" s="48" t="str">
        <v>Das</v>
      </c>
    </row>
    <row r="2620" spans="1:22" x14ac:dyDescent="0.35">
      <c r="A2620" s="7" t="s">
        <v>1608</v>
      </c>
      <c r="B2620" s="40" t="str">
        <f>LEFT(Table1[[#This Row],[Employee Name]],FIND(" ",Table1[[#This Row],[Employee Name]]))</f>
        <v xml:space="preserve">Vikram </v>
      </c>
      <c r="C2620" s="40" t="str">
        <f>RIGHT(Table1[[#This Row],[Employee Name]],LEN(Table1[[#This Row],[Employee Name]])-FIND(" ",Table1[[#This Row],[Employee Name]]))</f>
        <v>Singh</v>
      </c>
      <c r="D2620" s="22">
        <f>Table1[[#This Row],[Basic Salary]]+Table1[[#This Row],[Bonus]]</f>
        <v>88433</v>
      </c>
      <c r="E2620" s="8">
        <v>67</v>
      </c>
      <c r="F2620" s="45">
        <v>41</v>
      </c>
      <c r="G2620" s="8" t="str" cm="1">
        <f t="array" ref="G2620">_xlfn.IFS(Table1[[#This Row],[Performance Score]]&gt;=80,"Excellent",Table1[[#This Row],[Performance Score]]&gt;=60,"Good",Table1[[#This Row],[Performance Score]]&gt;=40,"Need Improvement")</f>
        <v>Need Improvement</v>
      </c>
      <c r="H2620" s="29">
        <f>Table1[[#This Row],[Bonus]]/Table1[[#This Row],[Basic Salary]]</f>
        <v>0.32462066176360449</v>
      </c>
      <c r="I2620" s="8">
        <f ca="1">DATEDIF(Table1[[#This Row],[Date of Birth]],TODAY(),"y")</f>
        <v>16</v>
      </c>
      <c r="J2620" s="33">
        <v>42352</v>
      </c>
      <c r="K2620" s="33" t="str" cm="1">
        <f t="array" aca="1" ref="K2620" ca="1">_xlfn.IFS(L2620&lt;3,"Junior",L2620&lt;=7,"Mid-Level",L2620&gt;7,"Senior")</f>
        <v>Senior</v>
      </c>
      <c r="L2620" s="45">
        <f ca="1">INT(YEARFRAC(Table1[[#This Row],[Joining Date]],TODAY(),1))</f>
        <v>10</v>
      </c>
      <c r="M2620" s="25" t="str">
        <f t="shared" ca="1" si="40"/>
        <v>Yes</v>
      </c>
      <c r="N2620" s="25">
        <f>YEAR(Table1[[#This Row],[Joining Date]])</f>
        <v>2015</v>
      </c>
      <c r="O2620" s="45">
        <f>MONTH(Table1[[#This Row],[Joining Date]])</f>
        <v>12</v>
      </c>
      <c r="P2620" s="25">
        <f ca="1">NETWORKDAYS(Table1[[#This Row],[Joining Date]],TODAY())</f>
        <v>2751</v>
      </c>
      <c r="Q2620" s="25" t="str">
        <f>LEFT(Table1[[#This Row],[Department]],5)&amp;"-"&amp;RIGHT(Table1[[#This Row],[Employee ID]],3)</f>
        <v>IT-552</v>
      </c>
      <c r="R2620" s="25" t="str">
        <f>LEFT(Table1[[#This Row],[Department]],3)</f>
        <v>IT</v>
      </c>
      <c r="S2620" s="36">
        <f>_xlfn.XLOOKUP(Table1[[#This Row],[City]],Table2[City],Table2[Bonus %])</f>
        <v>5</v>
      </c>
      <c r="U2620" s="48" t="str">
        <v xml:space="preserve">Vikram </v>
      </c>
      <c r="V2620" s="48" t="str">
        <v>Singh</v>
      </c>
    </row>
    <row r="2621" spans="1:22" x14ac:dyDescent="0.35">
      <c r="A2621" s="9" t="s">
        <v>566</v>
      </c>
      <c r="B2621" s="41" t="str">
        <f>LEFT(Table1[[#This Row],[Employee Name]],FIND(" ",Table1[[#This Row],[Employee Name]]))</f>
        <v xml:space="preserve">Priya </v>
      </c>
      <c r="C2621" s="41" t="str">
        <f>RIGHT(Table1[[#This Row],[Employee Name]],LEN(Table1[[#This Row],[Employee Name]])-FIND(" ",Table1[[#This Row],[Employee Name]]))</f>
        <v>Reddy</v>
      </c>
      <c r="D2621" s="23">
        <f>Table1[[#This Row],[Basic Salary]]+Table1[[#This Row],[Bonus]]</f>
        <v>88420</v>
      </c>
      <c r="E2621" s="10">
        <v>71</v>
      </c>
      <c r="F2621" s="46">
        <v>69</v>
      </c>
      <c r="G2621" s="10" t="str" cm="1">
        <f t="array" ref="G2621">_xlfn.IFS(Table1[[#This Row],[Performance Score]]&gt;=80,"Excellent",Table1[[#This Row],[Performance Score]]&gt;=60,"Good",Table1[[#This Row],[Performance Score]]&gt;=40,"Need Improvement")</f>
        <v>Good</v>
      </c>
      <c r="H2621" s="30">
        <f>Table1[[#This Row],[Bonus]]/Table1[[#This Row],[Basic Salary]]</f>
        <v>0.25384648109020264</v>
      </c>
      <c r="I2621" s="10">
        <f ca="1">DATEDIF(Table1[[#This Row],[Date of Birth]],TODAY(),"y")</f>
        <v>23</v>
      </c>
      <c r="J2621" s="34">
        <v>42138</v>
      </c>
      <c r="K2621" s="33" t="str" cm="1">
        <f t="array" aca="1" ref="K2621" ca="1">_xlfn.IFS(L2621&lt;3,"Junior",L2621&lt;=7,"Mid-Level",L2621&gt;7,"Senior")</f>
        <v>Senior</v>
      </c>
      <c r="L2621" s="46">
        <f ca="1">INT(YEARFRAC(Table1[[#This Row],[Joining Date]],TODAY(),1))</f>
        <v>11</v>
      </c>
      <c r="M2621" s="25" t="str">
        <f t="shared" ca="1" si="40"/>
        <v>Yes</v>
      </c>
      <c r="N2621" s="26">
        <f>YEAR(Table1[[#This Row],[Joining Date]])</f>
        <v>2015</v>
      </c>
      <c r="O2621" s="46">
        <f>MONTH(Table1[[#This Row],[Joining Date]])</f>
        <v>5</v>
      </c>
      <c r="P2621" s="26">
        <f ca="1">NETWORKDAYS(Table1[[#This Row],[Joining Date]],TODAY())</f>
        <v>2903</v>
      </c>
      <c r="Q2621" s="26" t="str">
        <f>LEFT(Table1[[#This Row],[Department]],5)&amp;"-"&amp;RIGHT(Table1[[#This Row],[Employee ID]],3)</f>
        <v>IT-510</v>
      </c>
      <c r="R2621" s="26" t="str">
        <f>LEFT(Table1[[#This Row],[Department]],3)</f>
        <v>IT</v>
      </c>
      <c r="S2621" s="37">
        <f>_xlfn.XLOOKUP(Table1[[#This Row],[City]],Table2[City],Table2[Bonus %])</f>
        <v>5</v>
      </c>
      <c r="U2621" s="48" t="str">
        <v xml:space="preserve">Priya </v>
      </c>
      <c r="V2621" s="48" t="str">
        <v>Reddy</v>
      </c>
    </row>
    <row r="2622" spans="1:22" x14ac:dyDescent="0.35">
      <c r="A2622" s="7" t="s">
        <v>1477</v>
      </c>
      <c r="B2622" s="40" t="str">
        <f>LEFT(Table1[[#This Row],[Employee Name]],FIND(" ",Table1[[#This Row],[Employee Name]]))</f>
        <v xml:space="preserve">Rohan </v>
      </c>
      <c r="C2622" s="40" t="str">
        <f>RIGHT(Table1[[#This Row],[Employee Name]],LEN(Table1[[#This Row],[Employee Name]])-FIND(" ",Table1[[#This Row],[Employee Name]]))</f>
        <v>Gupta</v>
      </c>
      <c r="D2622" s="22">
        <f>Table1[[#This Row],[Basic Salary]]+Table1[[#This Row],[Bonus]]</f>
        <v>88386</v>
      </c>
      <c r="E2622" s="8">
        <v>72</v>
      </c>
      <c r="F2622" s="45">
        <v>83</v>
      </c>
      <c r="G2622" s="8" t="str" cm="1">
        <f t="array" ref="G2622">_xlfn.IFS(Table1[[#This Row],[Performance Score]]&gt;=80,"Excellent",Table1[[#This Row],[Performance Score]]&gt;=60,"Good",Table1[[#This Row],[Performance Score]]&gt;=40,"Need Improvement")</f>
        <v>Excellent</v>
      </c>
      <c r="H2622" s="29">
        <f>Table1[[#This Row],[Bonus]]/Table1[[#This Row],[Basic Salary]]</f>
        <v>0.21955459889063664</v>
      </c>
      <c r="I2622" s="8">
        <f ca="1">DATEDIF(Table1[[#This Row],[Date of Birth]],TODAY(),"y")</f>
        <v>25</v>
      </c>
      <c r="J2622" s="33">
        <v>42937</v>
      </c>
      <c r="K2622" s="33" t="str" cm="1">
        <f t="array" aca="1" ref="K2622" ca="1">_xlfn.IFS(L2622&lt;3,"Junior",L2622&lt;=7,"Mid-Level",L2622&gt;7,"Senior")</f>
        <v>Senior</v>
      </c>
      <c r="L2622" s="45">
        <f ca="1">INT(YEARFRAC(Table1[[#This Row],[Joining Date]],TODAY(),1))</f>
        <v>8</v>
      </c>
      <c r="M2622" s="25" t="str">
        <f t="shared" ca="1" si="40"/>
        <v>Yes</v>
      </c>
      <c r="N2622" s="25">
        <f>YEAR(Table1[[#This Row],[Joining Date]])</f>
        <v>2017</v>
      </c>
      <c r="O2622" s="45">
        <f>MONTH(Table1[[#This Row],[Joining Date]])</f>
        <v>7</v>
      </c>
      <c r="P2622" s="25">
        <f ca="1">NETWORKDAYS(Table1[[#This Row],[Joining Date]],TODAY())</f>
        <v>2332</v>
      </c>
      <c r="Q2622" s="25" t="str">
        <f>LEFT(Table1[[#This Row],[Department]],5)&amp;"-"&amp;RIGHT(Table1[[#This Row],[Employee ID]],3)</f>
        <v>Sales-421</v>
      </c>
      <c r="R2622" s="25" t="str">
        <f>LEFT(Table1[[#This Row],[Department]],3)</f>
        <v>Sal</v>
      </c>
      <c r="S2622" s="36">
        <f>_xlfn.XLOOKUP(Table1[[#This Row],[City]],Table2[City],Table2[Bonus %])</f>
        <v>6</v>
      </c>
      <c r="U2622" s="48" t="str">
        <v xml:space="preserve">Rohan </v>
      </c>
      <c r="V2622" s="48" t="str">
        <v>Gupta</v>
      </c>
    </row>
    <row r="2623" spans="1:22" x14ac:dyDescent="0.35">
      <c r="A2623" s="9" t="s">
        <v>3684</v>
      </c>
      <c r="B2623" s="41" t="str">
        <f>LEFT(Table1[[#This Row],[Employee Name]],FIND(" ",Table1[[#This Row],[Employee Name]]))</f>
        <v xml:space="preserve">Meera </v>
      </c>
      <c r="C2623" s="41" t="str">
        <f>RIGHT(Table1[[#This Row],[Employee Name]],LEN(Table1[[#This Row],[Employee Name]])-FIND(" ",Table1[[#This Row],[Employee Name]]))</f>
        <v>Joshi</v>
      </c>
      <c r="D2623" s="23">
        <f>Table1[[#This Row],[Basic Salary]]+Table1[[#This Row],[Bonus]]</f>
        <v>88367</v>
      </c>
      <c r="E2623" s="10">
        <v>99</v>
      </c>
      <c r="F2623" s="46">
        <v>82</v>
      </c>
      <c r="G2623" s="10" t="str" cm="1">
        <f t="array" ref="G2623">_xlfn.IFS(Table1[[#This Row],[Performance Score]]&gt;=80,"Excellent",Table1[[#This Row],[Performance Score]]&gt;=60,"Good",Table1[[#This Row],[Performance Score]]&gt;=40,"Need Improvement")</f>
        <v>Excellent</v>
      </c>
      <c r="H2623" s="30">
        <f>Table1[[#This Row],[Bonus]]/Table1[[#This Row],[Basic Salary]]</f>
        <v>8.4816715362518114E-2</v>
      </c>
      <c r="I2623" s="10">
        <f ca="1">DATEDIF(Table1[[#This Row],[Date of Birth]],TODAY(),"y")</f>
        <v>24</v>
      </c>
      <c r="J2623" s="34">
        <v>42379</v>
      </c>
      <c r="K2623" s="33" t="str" cm="1">
        <f t="array" aca="1" ref="K2623" ca="1">_xlfn.IFS(L2623&lt;3,"Junior",L2623&lt;=7,"Mid-Level",L2623&gt;7,"Senior")</f>
        <v>Senior</v>
      </c>
      <c r="L2623" s="46">
        <f ca="1">INT(YEARFRAC(Table1[[#This Row],[Joining Date]],TODAY(),1))</f>
        <v>10</v>
      </c>
      <c r="M2623" s="25" t="str">
        <f t="shared" ca="1" si="40"/>
        <v>Yes</v>
      </c>
      <c r="N2623" s="26">
        <f>YEAR(Table1[[#This Row],[Joining Date]])</f>
        <v>2016</v>
      </c>
      <c r="O2623" s="46">
        <f>MONTH(Table1[[#This Row],[Joining Date]])</f>
        <v>1</v>
      </c>
      <c r="P2623" s="26">
        <f ca="1">NETWORKDAYS(Table1[[#This Row],[Joining Date]],TODAY())</f>
        <v>2731</v>
      </c>
      <c r="Q2623" s="26" t="str">
        <f>LEFT(Table1[[#This Row],[Department]],5)&amp;"-"&amp;RIGHT(Table1[[#This Row],[Employee ID]],3)</f>
        <v>Marke-628</v>
      </c>
      <c r="R2623" s="26" t="str">
        <f>LEFT(Table1[[#This Row],[Department]],3)</f>
        <v>Mar</v>
      </c>
      <c r="S2623" s="37">
        <f>_xlfn.XLOOKUP(Table1[[#This Row],[City]],Table2[City],Table2[Bonus %])</f>
        <v>5</v>
      </c>
      <c r="U2623" s="48" t="str">
        <v xml:space="preserve">Meera </v>
      </c>
      <c r="V2623" s="48" t="str">
        <v>Joshi</v>
      </c>
    </row>
    <row r="2624" spans="1:22" x14ac:dyDescent="0.35">
      <c r="A2624" s="7" t="s">
        <v>3198</v>
      </c>
      <c r="B2624" s="40" t="str">
        <f>LEFT(Table1[[#This Row],[Employee Name]],FIND(" ",Table1[[#This Row],[Employee Name]]))</f>
        <v xml:space="preserve">Krishna </v>
      </c>
      <c r="C2624" s="40" t="str">
        <f>RIGHT(Table1[[#This Row],[Employee Name]],LEN(Table1[[#This Row],[Employee Name]])-FIND(" ",Table1[[#This Row],[Employee Name]]))</f>
        <v>Chaitanya</v>
      </c>
      <c r="D2624" s="22">
        <f>Table1[[#This Row],[Basic Salary]]+Table1[[#This Row],[Bonus]]</f>
        <v>88367</v>
      </c>
      <c r="E2624" s="8">
        <v>80</v>
      </c>
      <c r="F2624" s="45">
        <v>77</v>
      </c>
      <c r="G2624" s="8" t="str" cm="1">
        <f t="array" ref="G2624">_xlfn.IFS(Table1[[#This Row],[Performance Score]]&gt;=80,"Excellent",Table1[[#This Row],[Performance Score]]&gt;=60,"Good",Table1[[#This Row],[Performance Score]]&gt;=40,"Need Improvement")</f>
        <v>Good</v>
      </c>
      <c r="H2624" s="29">
        <f>Table1[[#This Row],[Bonus]]/Table1[[#This Row],[Basic Salary]]</f>
        <v>0.24564074371660957</v>
      </c>
      <c r="I2624" s="8">
        <f ca="1">DATEDIF(Table1[[#This Row],[Date of Birth]],TODAY(),"y")</f>
        <v>27</v>
      </c>
      <c r="J2624" s="33">
        <v>43827</v>
      </c>
      <c r="K2624" s="33" t="str" cm="1">
        <f t="array" aca="1" ref="K2624" ca="1">_xlfn.IFS(L2624&lt;3,"Junior",L2624&lt;=7,"Mid-Level",L2624&gt;7,"Senior")</f>
        <v>Mid-Level</v>
      </c>
      <c r="L2624" s="45">
        <f ca="1">INT(YEARFRAC(Table1[[#This Row],[Joining Date]],TODAY(),1))</f>
        <v>6</v>
      </c>
      <c r="M2624" s="25" t="str">
        <f t="shared" ca="1" si="40"/>
        <v>Yes</v>
      </c>
      <c r="N2624" s="25">
        <f>YEAR(Table1[[#This Row],[Joining Date]])</f>
        <v>2019</v>
      </c>
      <c r="O2624" s="45">
        <f>MONTH(Table1[[#This Row],[Joining Date]])</f>
        <v>12</v>
      </c>
      <c r="P2624" s="25">
        <f ca="1">NETWORKDAYS(Table1[[#This Row],[Joining Date]],TODAY())</f>
        <v>1696</v>
      </c>
      <c r="Q2624" s="25" t="str">
        <f>LEFT(Table1[[#This Row],[Department]],5)&amp;"-"&amp;RIGHT(Table1[[#This Row],[Employee ID]],3)</f>
        <v>Sales-142</v>
      </c>
      <c r="R2624" s="25" t="str">
        <f>LEFT(Table1[[#This Row],[Department]],3)</f>
        <v>Sal</v>
      </c>
      <c r="S2624" s="36">
        <f>_xlfn.XLOOKUP(Table1[[#This Row],[City]],Table2[City],Table2[Bonus %])</f>
        <v>5</v>
      </c>
      <c r="U2624" s="48" t="str">
        <v xml:space="preserve">Krishna </v>
      </c>
      <c r="V2624" s="48" t="str">
        <v>Chaitanya</v>
      </c>
    </row>
    <row r="2625" spans="1:22" x14ac:dyDescent="0.35">
      <c r="A2625" s="9" t="s">
        <v>1461</v>
      </c>
      <c r="B2625" s="41" t="str">
        <f>LEFT(Table1[[#This Row],[Employee Name]],FIND(" ",Table1[[#This Row],[Employee Name]]))</f>
        <v xml:space="preserve">Nisha </v>
      </c>
      <c r="C2625" s="41" t="str">
        <f>RIGHT(Table1[[#This Row],[Employee Name]],LEN(Table1[[#This Row],[Employee Name]])-FIND(" ",Table1[[#This Row],[Employee Name]]))</f>
        <v>Kapoor</v>
      </c>
      <c r="D2625" s="23">
        <f>Table1[[#This Row],[Basic Salary]]+Table1[[#This Row],[Bonus]]</f>
        <v>88336</v>
      </c>
      <c r="E2625" s="10">
        <v>79</v>
      </c>
      <c r="F2625" s="46">
        <v>56</v>
      </c>
      <c r="G2625" s="10" t="str" cm="1">
        <f t="array" ref="G2625">_xlfn.IFS(Table1[[#This Row],[Performance Score]]&gt;=80,"Excellent",Table1[[#This Row],[Performance Score]]&gt;=60,"Good",Table1[[#This Row],[Performance Score]]&gt;=40,"Need Improvement")</f>
        <v>Need Improvement</v>
      </c>
      <c r="H2625" s="30">
        <f>Table1[[#This Row],[Bonus]]/Table1[[#This Row],[Basic Salary]]</f>
        <v>0.42037561101106252</v>
      </c>
      <c r="I2625" s="10">
        <f ca="1">DATEDIF(Table1[[#This Row],[Date of Birth]],TODAY(),"y")</f>
        <v>23</v>
      </c>
      <c r="J2625" s="34">
        <v>43984</v>
      </c>
      <c r="K2625" s="33" t="str" cm="1">
        <f t="array" aca="1" ref="K2625" ca="1">_xlfn.IFS(L2625&lt;3,"Junior",L2625&lt;=7,"Mid-Level",L2625&gt;7,"Senior")</f>
        <v>Mid-Level</v>
      </c>
      <c r="L2625" s="46">
        <f ca="1">INT(YEARFRAC(Table1[[#This Row],[Joining Date]],TODAY(),1))</f>
        <v>6</v>
      </c>
      <c r="M2625" s="25" t="str">
        <f t="shared" ca="1" si="40"/>
        <v>Yes</v>
      </c>
      <c r="N2625" s="26">
        <f>YEAR(Table1[[#This Row],[Joining Date]])</f>
        <v>2020</v>
      </c>
      <c r="O2625" s="46">
        <f>MONTH(Table1[[#This Row],[Joining Date]])</f>
        <v>6</v>
      </c>
      <c r="P2625" s="26">
        <f ca="1">NETWORKDAYS(Table1[[#This Row],[Joining Date]],TODAY())</f>
        <v>1585</v>
      </c>
      <c r="Q2625" s="26" t="str">
        <f>LEFT(Table1[[#This Row],[Department]],5)&amp;"-"&amp;RIGHT(Table1[[#This Row],[Employee ID]],3)</f>
        <v>Sales-405</v>
      </c>
      <c r="R2625" s="26" t="str">
        <f>LEFT(Table1[[#This Row],[Department]],3)</f>
        <v>Sal</v>
      </c>
      <c r="S2625" s="37">
        <f>_xlfn.XLOOKUP(Table1[[#This Row],[City]],Table2[City],Table2[Bonus %])</f>
        <v>5</v>
      </c>
      <c r="U2625" s="48" t="str">
        <v xml:space="preserve">Nisha </v>
      </c>
      <c r="V2625" s="48" t="str">
        <v>Kapoor</v>
      </c>
    </row>
    <row r="2626" spans="1:22" x14ac:dyDescent="0.35">
      <c r="A2626" s="7" t="s">
        <v>3152</v>
      </c>
      <c r="B2626" s="40" t="str">
        <f>LEFT(Table1[[#This Row],[Employee Name]],FIND(" ",Table1[[#This Row],[Employee Name]]))</f>
        <v xml:space="preserve">Arjun </v>
      </c>
      <c r="C2626" s="40" t="str">
        <f>RIGHT(Table1[[#This Row],[Employee Name]],LEN(Table1[[#This Row],[Employee Name]])-FIND(" ",Table1[[#This Row],[Employee Name]]))</f>
        <v>Mehta</v>
      </c>
      <c r="D2626" s="22">
        <f>Table1[[#This Row],[Basic Salary]]+Table1[[#This Row],[Bonus]]</f>
        <v>88291</v>
      </c>
      <c r="E2626" s="8">
        <v>84</v>
      </c>
      <c r="F2626" s="45">
        <v>93</v>
      </c>
      <c r="G2626" s="8" t="str" cm="1">
        <f t="array" ref="G2626">_xlfn.IFS(Table1[[#This Row],[Performance Score]]&gt;=80,"Excellent",Table1[[#This Row],[Performance Score]]&gt;=60,"Good",Table1[[#This Row],[Performance Score]]&gt;=40,"Need Improvement")</f>
        <v>Excellent</v>
      </c>
      <c r="H2626" s="29">
        <f>Table1[[#This Row],[Bonus]]/Table1[[#This Row],[Basic Salary]]</f>
        <v>0.13623318962743711</v>
      </c>
      <c r="I2626" s="8">
        <f ca="1">DATEDIF(Table1[[#This Row],[Date of Birth]],TODAY(),"y")</f>
        <v>17</v>
      </c>
      <c r="J2626" s="33">
        <v>43462</v>
      </c>
      <c r="K2626" s="33" t="str" cm="1">
        <f t="array" aca="1" ref="K2626" ca="1">_xlfn.IFS(L2626&lt;3,"Junior",L2626&lt;=7,"Mid-Level",L2626&gt;7,"Senior")</f>
        <v>Mid-Level</v>
      </c>
      <c r="L2626" s="45">
        <f ca="1">INT(YEARFRAC(Table1[[#This Row],[Joining Date]],TODAY(),1))</f>
        <v>7</v>
      </c>
      <c r="M2626" s="25" t="str">
        <f t="shared" ref="M2626:M2689" ca="1" si="41">IF(L2626&gt;5,"Yes","No")</f>
        <v>Yes</v>
      </c>
      <c r="N2626" s="25">
        <f>YEAR(Table1[[#This Row],[Joining Date]])</f>
        <v>2018</v>
      </c>
      <c r="O2626" s="45">
        <f>MONTH(Table1[[#This Row],[Joining Date]])</f>
        <v>12</v>
      </c>
      <c r="P2626" s="25">
        <f ca="1">NETWORKDAYS(Table1[[#This Row],[Joining Date]],TODAY())</f>
        <v>1957</v>
      </c>
      <c r="Q2626" s="25" t="str">
        <f>LEFT(Table1[[#This Row],[Department]],5)&amp;"-"&amp;RIGHT(Table1[[#This Row],[Employee ID]],3)</f>
        <v>Marke-096</v>
      </c>
      <c r="R2626" s="25" t="str">
        <f>LEFT(Table1[[#This Row],[Department]],3)</f>
        <v>Mar</v>
      </c>
      <c r="S2626" s="36">
        <f>_xlfn.XLOOKUP(Table1[[#This Row],[City]],Table2[City],Table2[Bonus %])</f>
        <v>4</v>
      </c>
      <c r="U2626" s="48" t="str">
        <v xml:space="preserve">Arjun </v>
      </c>
      <c r="V2626" s="48" t="str">
        <v>Mehta</v>
      </c>
    </row>
    <row r="2627" spans="1:22" x14ac:dyDescent="0.35">
      <c r="A2627" s="9" t="s">
        <v>1547</v>
      </c>
      <c r="B2627" s="41" t="str">
        <f>LEFT(Table1[[#This Row],[Employee Name]],FIND(" ",Table1[[#This Row],[Employee Name]]))</f>
        <v xml:space="preserve">Neha </v>
      </c>
      <c r="C2627" s="41" t="str">
        <f>RIGHT(Table1[[#This Row],[Employee Name]],LEN(Table1[[#This Row],[Employee Name]])-FIND(" ",Table1[[#This Row],[Employee Name]]))</f>
        <v>Kulkarni</v>
      </c>
      <c r="D2627" s="23">
        <f>Table1[[#This Row],[Basic Salary]]+Table1[[#This Row],[Bonus]]</f>
        <v>88251</v>
      </c>
      <c r="E2627" s="10">
        <v>79</v>
      </c>
      <c r="F2627" s="46">
        <v>61</v>
      </c>
      <c r="G2627" s="10" t="str" cm="1">
        <f t="array" ref="G2627">_xlfn.IFS(Table1[[#This Row],[Performance Score]]&gt;=80,"Excellent",Table1[[#This Row],[Performance Score]]&gt;=60,"Good",Table1[[#This Row],[Performance Score]]&gt;=40,"Need Improvement")</f>
        <v>Good</v>
      </c>
      <c r="H2627" s="30">
        <f>Table1[[#This Row],[Bonus]]/Table1[[#This Row],[Basic Salary]]</f>
        <v>0.34510509228916764</v>
      </c>
      <c r="I2627" s="10">
        <f ca="1">DATEDIF(Table1[[#This Row],[Date of Birth]],TODAY(),"y")</f>
        <v>26</v>
      </c>
      <c r="J2627" s="34">
        <v>44715</v>
      </c>
      <c r="K2627" s="33" t="str" cm="1">
        <f t="array" aca="1" ref="K2627" ca="1">_xlfn.IFS(L2627&lt;3,"Junior",L2627&lt;=7,"Mid-Level",L2627&gt;7,"Senior")</f>
        <v>Mid-Level</v>
      </c>
      <c r="L2627" s="46">
        <f ca="1">INT(YEARFRAC(Table1[[#This Row],[Joining Date]],TODAY(),1))</f>
        <v>4</v>
      </c>
      <c r="M2627" s="25" t="str">
        <f t="shared" ca="1" si="41"/>
        <v>No</v>
      </c>
      <c r="N2627" s="26">
        <f>YEAR(Table1[[#This Row],[Joining Date]])</f>
        <v>2022</v>
      </c>
      <c r="O2627" s="46">
        <f>MONTH(Table1[[#This Row],[Joining Date]])</f>
        <v>6</v>
      </c>
      <c r="P2627" s="26">
        <f ca="1">NETWORKDAYS(Table1[[#This Row],[Joining Date]],TODAY())</f>
        <v>1062</v>
      </c>
      <c r="Q2627" s="26" t="str">
        <f>LEFT(Table1[[#This Row],[Department]],5)&amp;"-"&amp;RIGHT(Table1[[#This Row],[Employee ID]],3)</f>
        <v>IT-491</v>
      </c>
      <c r="R2627" s="26" t="str">
        <f>LEFT(Table1[[#This Row],[Department]],3)</f>
        <v>IT</v>
      </c>
      <c r="S2627" s="37">
        <f>_xlfn.XLOOKUP(Table1[[#This Row],[City]],Table2[City],Table2[Bonus %])</f>
        <v>7</v>
      </c>
      <c r="U2627" s="48" t="str">
        <v xml:space="preserve">Neha </v>
      </c>
      <c r="V2627" s="48" t="str">
        <v>Kulkarni</v>
      </c>
    </row>
    <row r="2628" spans="1:22" x14ac:dyDescent="0.35">
      <c r="A2628" s="7" t="s">
        <v>3514</v>
      </c>
      <c r="B2628" s="40" t="str">
        <f>LEFT(Table1[[#This Row],[Employee Name]],FIND(" ",Table1[[#This Row],[Employee Name]]))</f>
        <v xml:space="preserve">Neha </v>
      </c>
      <c r="C2628" s="40" t="str">
        <f>RIGHT(Table1[[#This Row],[Employee Name]],LEN(Table1[[#This Row],[Employee Name]])-FIND(" ",Table1[[#This Row],[Employee Name]]))</f>
        <v>Kulkarni</v>
      </c>
      <c r="D2628" s="22">
        <f>Table1[[#This Row],[Basic Salary]]+Table1[[#This Row],[Bonus]]</f>
        <v>88251</v>
      </c>
      <c r="E2628" s="8">
        <v>70</v>
      </c>
      <c r="F2628" s="45">
        <v>62</v>
      </c>
      <c r="G2628" s="8" t="str" cm="1">
        <f t="array" ref="G2628">_xlfn.IFS(Table1[[#This Row],[Performance Score]]&gt;=80,"Excellent",Table1[[#This Row],[Performance Score]]&gt;=60,"Good",Table1[[#This Row],[Performance Score]]&gt;=40,"Need Improvement")</f>
        <v>Good</v>
      </c>
      <c r="H2628" s="29">
        <f>Table1[[#This Row],[Bonus]]/Table1[[#This Row],[Basic Salary]]</f>
        <v>0.51257177136001375</v>
      </c>
      <c r="I2628" s="8">
        <f ca="1">DATEDIF(Table1[[#This Row],[Date of Birth]],TODAY(),"y")</f>
        <v>32</v>
      </c>
      <c r="J2628" s="33">
        <v>43853</v>
      </c>
      <c r="K2628" s="33" t="str" cm="1">
        <f t="array" aca="1" ref="K2628" ca="1">_xlfn.IFS(L2628&lt;3,"Junior",L2628&lt;=7,"Mid-Level",L2628&gt;7,"Senior")</f>
        <v>Mid-Level</v>
      </c>
      <c r="L2628" s="45">
        <f ca="1">INT(YEARFRAC(Table1[[#This Row],[Joining Date]],TODAY(),1))</f>
        <v>6</v>
      </c>
      <c r="M2628" s="25" t="str">
        <f t="shared" ca="1" si="41"/>
        <v>Yes</v>
      </c>
      <c r="N2628" s="25">
        <f>YEAR(Table1[[#This Row],[Joining Date]])</f>
        <v>2020</v>
      </c>
      <c r="O2628" s="45">
        <f>MONTH(Table1[[#This Row],[Joining Date]])</f>
        <v>1</v>
      </c>
      <c r="P2628" s="25">
        <f ca="1">NETWORKDAYS(Table1[[#This Row],[Joining Date]],TODAY())</f>
        <v>1678</v>
      </c>
      <c r="Q2628" s="25" t="str">
        <f>LEFT(Table1[[#This Row],[Department]],5)&amp;"-"&amp;RIGHT(Table1[[#This Row],[Employee ID]],3)</f>
        <v>Opera-458</v>
      </c>
      <c r="R2628" s="25" t="str">
        <f>LEFT(Table1[[#This Row],[Department]],3)</f>
        <v>Ope</v>
      </c>
      <c r="S2628" s="36">
        <f>_xlfn.XLOOKUP(Table1[[#This Row],[City]],Table2[City],Table2[Bonus %])</f>
        <v>7</v>
      </c>
      <c r="U2628" s="48" t="str">
        <v xml:space="preserve">Neha </v>
      </c>
      <c r="V2628" s="48" t="str">
        <v>Kulkarni</v>
      </c>
    </row>
    <row r="2629" spans="1:22" x14ac:dyDescent="0.35">
      <c r="A2629" s="9" t="s">
        <v>2440</v>
      </c>
      <c r="B2629" s="41" t="str">
        <f>LEFT(Table1[[#This Row],[Employee Name]],FIND(" ",Table1[[#This Row],[Employee Name]]))</f>
        <v xml:space="preserve">Rohan </v>
      </c>
      <c r="C2629" s="41" t="str">
        <f>RIGHT(Table1[[#This Row],[Employee Name]],LEN(Table1[[#This Row],[Employee Name]])-FIND(" ",Table1[[#This Row],[Employee Name]]))</f>
        <v>Gupta</v>
      </c>
      <c r="D2629" s="23">
        <f>Table1[[#This Row],[Basic Salary]]+Table1[[#This Row],[Bonus]]</f>
        <v>88245</v>
      </c>
      <c r="E2629" s="10">
        <v>82</v>
      </c>
      <c r="F2629" s="46">
        <v>45</v>
      </c>
      <c r="G2629" s="10" t="str" cm="1">
        <f t="array" ref="G2629">_xlfn.IFS(Table1[[#This Row],[Performance Score]]&gt;=80,"Excellent",Table1[[#This Row],[Performance Score]]&gt;=60,"Good",Table1[[#This Row],[Performance Score]]&gt;=40,"Need Improvement")</f>
        <v>Need Improvement</v>
      </c>
      <c r="H2629" s="30">
        <f>Table1[[#This Row],[Bonus]]/Table1[[#This Row],[Basic Salary]]</f>
        <v>8.9498246827003802E-2</v>
      </c>
      <c r="I2629" s="10">
        <f ca="1">DATEDIF(Table1[[#This Row],[Date of Birth]],TODAY(),"y")</f>
        <v>18</v>
      </c>
      <c r="J2629" s="34">
        <v>45794</v>
      </c>
      <c r="K2629" s="33" t="str" cm="1">
        <f t="array" aca="1" ref="K2629" ca="1">_xlfn.IFS(L2629&lt;3,"Junior",L2629&lt;=7,"Mid-Level",L2629&gt;7,"Senior")</f>
        <v>Junior</v>
      </c>
      <c r="L2629" s="46">
        <f ca="1">INT(YEARFRAC(Table1[[#This Row],[Joining Date]],TODAY(),1))</f>
        <v>1</v>
      </c>
      <c r="M2629" s="25" t="str">
        <f t="shared" ca="1" si="41"/>
        <v>No</v>
      </c>
      <c r="N2629" s="26">
        <f>YEAR(Table1[[#This Row],[Joining Date]])</f>
        <v>2025</v>
      </c>
      <c r="O2629" s="46">
        <f>MONTH(Table1[[#This Row],[Joining Date]])</f>
        <v>5</v>
      </c>
      <c r="P2629" s="26">
        <f ca="1">NETWORKDAYS(Table1[[#This Row],[Joining Date]],TODAY())</f>
        <v>291</v>
      </c>
      <c r="Q2629" s="26" t="str">
        <f>LEFT(Table1[[#This Row],[Department]],5)&amp;"-"&amp;RIGHT(Table1[[#This Row],[Employee ID]],3)</f>
        <v>Opera-384</v>
      </c>
      <c r="R2629" s="26" t="str">
        <f>LEFT(Table1[[#This Row],[Department]],3)</f>
        <v>Ope</v>
      </c>
      <c r="S2629" s="37">
        <f>_xlfn.XLOOKUP(Table1[[#This Row],[City]],Table2[City],Table2[Bonus %])</f>
        <v>7</v>
      </c>
      <c r="U2629" s="48" t="str">
        <v xml:space="preserve">Rohan </v>
      </c>
      <c r="V2629" s="48" t="str">
        <v>Gupta</v>
      </c>
    </row>
    <row r="2630" spans="1:22" x14ac:dyDescent="0.35">
      <c r="A2630" s="7" t="s">
        <v>759</v>
      </c>
      <c r="B2630" s="40" t="str">
        <f>LEFT(Table1[[#This Row],[Employee Name]],FIND(" ",Table1[[#This Row],[Employee Name]]))</f>
        <v xml:space="preserve">Karan </v>
      </c>
      <c r="C2630" s="40" t="str">
        <f>RIGHT(Table1[[#This Row],[Employee Name]],LEN(Table1[[#This Row],[Employee Name]])-FIND(" ",Table1[[#This Row],[Employee Name]]))</f>
        <v>Malhotra</v>
      </c>
      <c r="D2630" s="22">
        <f>Table1[[#This Row],[Basic Salary]]+Table1[[#This Row],[Bonus]]</f>
        <v>88234</v>
      </c>
      <c r="E2630" s="8">
        <v>99</v>
      </c>
      <c r="F2630" s="45">
        <v>74</v>
      </c>
      <c r="G2630" s="8" t="str" cm="1">
        <f t="array" ref="G2630">_xlfn.IFS(Table1[[#This Row],[Performance Score]]&gt;=80,"Excellent",Table1[[#This Row],[Performance Score]]&gt;=60,"Good",Table1[[#This Row],[Performance Score]]&gt;=40,"Need Improvement")</f>
        <v>Good</v>
      </c>
      <c r="H2630" s="29">
        <f>Table1[[#This Row],[Bonus]]/Table1[[#This Row],[Basic Salary]]</f>
        <v>0.4617716737628601</v>
      </c>
      <c r="I2630" s="8">
        <f ca="1">DATEDIF(Table1[[#This Row],[Date of Birth]],TODAY(),"y")</f>
        <v>27</v>
      </c>
      <c r="J2630" s="33">
        <v>43219</v>
      </c>
      <c r="K2630" s="33" t="str" cm="1">
        <f t="array" aca="1" ref="K2630" ca="1">_xlfn.IFS(L2630&lt;3,"Junior",L2630&lt;=7,"Mid-Level",L2630&gt;7,"Senior")</f>
        <v>Senior</v>
      </c>
      <c r="L2630" s="45">
        <f ca="1">INT(YEARFRAC(Table1[[#This Row],[Joining Date]],TODAY(),1))</f>
        <v>8</v>
      </c>
      <c r="M2630" s="25" t="str">
        <f t="shared" ca="1" si="41"/>
        <v>Yes</v>
      </c>
      <c r="N2630" s="25">
        <f>YEAR(Table1[[#This Row],[Joining Date]])</f>
        <v>2018</v>
      </c>
      <c r="O2630" s="45">
        <f>MONTH(Table1[[#This Row],[Joining Date]])</f>
        <v>4</v>
      </c>
      <c r="P2630" s="25">
        <f ca="1">NETWORKDAYS(Table1[[#This Row],[Joining Date]],TODAY())</f>
        <v>2131</v>
      </c>
      <c r="Q2630" s="25" t="str">
        <f>LEFT(Table1[[#This Row],[Department]],5)&amp;"-"&amp;RIGHT(Table1[[#This Row],[Employee ID]],3)</f>
        <v>Opera-703</v>
      </c>
      <c r="R2630" s="25" t="str">
        <f>LEFT(Table1[[#This Row],[Department]],3)</f>
        <v>Ope</v>
      </c>
      <c r="S2630" s="36">
        <f>_xlfn.XLOOKUP(Table1[[#This Row],[City]],Table2[City],Table2[Bonus %])</f>
        <v>4</v>
      </c>
      <c r="U2630" s="48" t="str">
        <v xml:space="preserve">Karan </v>
      </c>
      <c r="V2630" s="48" t="str">
        <v>Malhotra</v>
      </c>
    </row>
    <row r="2631" spans="1:22" x14ac:dyDescent="0.35">
      <c r="A2631" s="9" t="s">
        <v>3140</v>
      </c>
      <c r="B2631" s="41" t="str">
        <f>LEFT(Table1[[#This Row],[Employee Name]],FIND(" ",Table1[[#This Row],[Employee Name]]))</f>
        <v xml:space="preserve">Rohan </v>
      </c>
      <c r="C2631" s="41" t="str">
        <f>RIGHT(Table1[[#This Row],[Employee Name]],LEN(Table1[[#This Row],[Employee Name]])-FIND(" ",Table1[[#This Row],[Employee Name]]))</f>
        <v>Gupta</v>
      </c>
      <c r="D2631" s="23">
        <f>Table1[[#This Row],[Basic Salary]]+Table1[[#This Row],[Bonus]]</f>
        <v>88217</v>
      </c>
      <c r="E2631" s="10">
        <v>96</v>
      </c>
      <c r="F2631" s="46">
        <v>45</v>
      </c>
      <c r="G2631" s="10" t="str" cm="1">
        <f t="array" ref="G2631">_xlfn.IFS(Table1[[#This Row],[Performance Score]]&gt;=80,"Excellent",Table1[[#This Row],[Performance Score]]&gt;=60,"Good",Table1[[#This Row],[Performance Score]]&gt;=40,"Need Improvement")</f>
        <v>Need Improvement</v>
      </c>
      <c r="H2631" s="30">
        <f>Table1[[#This Row],[Bonus]]/Table1[[#This Row],[Basic Salary]]</f>
        <v>0.34131581748240053</v>
      </c>
      <c r="I2631" s="10">
        <f ca="1">DATEDIF(Table1[[#This Row],[Date of Birth]],TODAY(),"y")</f>
        <v>36</v>
      </c>
      <c r="J2631" s="34">
        <v>44411</v>
      </c>
      <c r="K2631" s="33" t="str" cm="1">
        <f t="array" aca="1" ref="K2631" ca="1">_xlfn.IFS(L2631&lt;3,"Junior",L2631&lt;=7,"Mid-Level",L2631&gt;7,"Senior")</f>
        <v>Mid-Level</v>
      </c>
      <c r="L2631" s="46">
        <f ca="1">INT(YEARFRAC(Table1[[#This Row],[Joining Date]],TODAY(),1))</f>
        <v>4</v>
      </c>
      <c r="M2631" s="25" t="str">
        <f t="shared" ca="1" si="41"/>
        <v>No</v>
      </c>
      <c r="N2631" s="26">
        <f>YEAR(Table1[[#This Row],[Joining Date]])</f>
        <v>2021</v>
      </c>
      <c r="O2631" s="46">
        <f>MONTH(Table1[[#This Row],[Joining Date]])</f>
        <v>8</v>
      </c>
      <c r="P2631" s="26">
        <f ca="1">NETWORKDAYS(Table1[[#This Row],[Joining Date]],TODAY())</f>
        <v>1280</v>
      </c>
      <c r="Q2631" s="26" t="str">
        <f>LEFT(Table1[[#This Row],[Department]],5)&amp;"-"&amp;RIGHT(Table1[[#This Row],[Employee ID]],3)</f>
        <v>Suppo-084</v>
      </c>
      <c r="R2631" s="26" t="str">
        <f>LEFT(Table1[[#This Row],[Department]],3)</f>
        <v>Sup</v>
      </c>
      <c r="S2631" s="37">
        <f>_xlfn.XLOOKUP(Table1[[#This Row],[City]],Table2[City],Table2[Bonus %])</f>
        <v>4</v>
      </c>
      <c r="U2631" s="48" t="str">
        <v xml:space="preserve">Rohan </v>
      </c>
      <c r="V2631" s="48" t="str">
        <v>Gupta</v>
      </c>
    </row>
    <row r="2632" spans="1:22" x14ac:dyDescent="0.35">
      <c r="A2632" s="7" t="s">
        <v>3066</v>
      </c>
      <c r="B2632" s="40" t="str">
        <f>LEFT(Table1[[#This Row],[Employee Name]],FIND(" ",Table1[[#This Row],[Employee Name]]))</f>
        <v xml:space="preserve">Rohan </v>
      </c>
      <c r="C2632" s="40" t="str">
        <f>RIGHT(Table1[[#This Row],[Employee Name]],LEN(Table1[[#This Row],[Employee Name]])-FIND(" ",Table1[[#This Row],[Employee Name]]))</f>
        <v>Gupta</v>
      </c>
      <c r="D2632" s="22">
        <f>Table1[[#This Row],[Basic Salary]]+Table1[[#This Row],[Bonus]]</f>
        <v>88198</v>
      </c>
      <c r="E2632" s="8">
        <v>63</v>
      </c>
      <c r="F2632" s="45">
        <v>78</v>
      </c>
      <c r="G2632" s="8" t="str" cm="1">
        <f t="array" ref="G2632">_xlfn.IFS(Table1[[#This Row],[Performance Score]]&gt;=80,"Excellent",Table1[[#This Row],[Performance Score]]&gt;=60,"Good",Table1[[#This Row],[Performance Score]]&gt;=40,"Need Improvement")</f>
        <v>Good</v>
      </c>
      <c r="H2632" s="29">
        <f>Table1[[#This Row],[Bonus]]/Table1[[#This Row],[Basic Salary]]</f>
        <v>0.15947782875622807</v>
      </c>
      <c r="I2632" s="8">
        <f ca="1">DATEDIF(Table1[[#This Row],[Date of Birth]],TODAY(),"y")</f>
        <v>32</v>
      </c>
      <c r="J2632" s="33">
        <v>42389</v>
      </c>
      <c r="K2632" s="33" t="str" cm="1">
        <f t="array" aca="1" ref="K2632" ca="1">_xlfn.IFS(L2632&lt;3,"Junior",L2632&lt;=7,"Mid-Level",L2632&gt;7,"Senior")</f>
        <v>Senior</v>
      </c>
      <c r="L2632" s="45">
        <f ca="1">INT(YEARFRAC(Table1[[#This Row],[Joining Date]],TODAY(),1))</f>
        <v>10</v>
      </c>
      <c r="M2632" s="25" t="str">
        <f t="shared" ca="1" si="41"/>
        <v>Yes</v>
      </c>
      <c r="N2632" s="25">
        <f>YEAR(Table1[[#This Row],[Joining Date]])</f>
        <v>2016</v>
      </c>
      <c r="O2632" s="45">
        <f>MONTH(Table1[[#This Row],[Joining Date]])</f>
        <v>1</v>
      </c>
      <c r="P2632" s="25">
        <f ca="1">NETWORKDAYS(Table1[[#This Row],[Joining Date]],TODAY())</f>
        <v>2724</v>
      </c>
      <c r="Q2632" s="25" t="str">
        <f>LEFT(Table1[[#This Row],[Department]],5)&amp;"-"&amp;RIGHT(Table1[[#This Row],[Employee ID]],3)</f>
        <v>Sales-010</v>
      </c>
      <c r="R2632" s="25" t="str">
        <f>LEFT(Table1[[#This Row],[Department]],3)</f>
        <v>Sal</v>
      </c>
      <c r="S2632" s="36">
        <f>_xlfn.XLOOKUP(Table1[[#This Row],[City]],Table2[City],Table2[Bonus %])</f>
        <v>7</v>
      </c>
      <c r="U2632" s="48" t="str">
        <v xml:space="preserve">Rohan </v>
      </c>
      <c r="V2632" s="48" t="str">
        <v>Gupta</v>
      </c>
    </row>
    <row r="2633" spans="1:22" x14ac:dyDescent="0.35">
      <c r="A2633" s="9" t="s">
        <v>2292</v>
      </c>
      <c r="B2633" s="41" t="str">
        <f>LEFT(Table1[[#This Row],[Employee Name]],FIND(" ",Table1[[#This Row],[Employee Name]]))</f>
        <v xml:space="preserve">Tarun </v>
      </c>
      <c r="C2633" s="41" t="str">
        <f>RIGHT(Table1[[#This Row],[Employee Name]],LEN(Table1[[#This Row],[Employee Name]])-FIND(" ",Table1[[#This Row],[Employee Name]]))</f>
        <v>Verma</v>
      </c>
      <c r="D2633" s="23">
        <f>Table1[[#This Row],[Basic Salary]]+Table1[[#This Row],[Bonus]]</f>
        <v>88178</v>
      </c>
      <c r="E2633" s="10">
        <v>80</v>
      </c>
      <c r="F2633" s="46">
        <v>89</v>
      </c>
      <c r="G2633" s="10" t="str" cm="1">
        <f t="array" ref="G2633">_xlfn.IFS(Table1[[#This Row],[Performance Score]]&gt;=80,"Excellent",Table1[[#This Row],[Performance Score]]&gt;=60,"Good",Table1[[#This Row],[Performance Score]]&gt;=40,"Need Improvement")</f>
        <v>Excellent</v>
      </c>
      <c r="H2633" s="30">
        <f>Table1[[#This Row],[Bonus]]/Table1[[#This Row],[Basic Salary]]</f>
        <v>0.33372659345978156</v>
      </c>
      <c r="I2633" s="10">
        <f ca="1">DATEDIF(Table1[[#This Row],[Date of Birth]],TODAY(),"y")</f>
        <v>35</v>
      </c>
      <c r="J2633" s="34">
        <v>43972</v>
      </c>
      <c r="K2633" s="33" t="str" cm="1">
        <f t="array" aca="1" ref="K2633" ca="1">_xlfn.IFS(L2633&lt;3,"Junior",L2633&lt;=7,"Mid-Level",L2633&gt;7,"Senior")</f>
        <v>Mid-Level</v>
      </c>
      <c r="L2633" s="46">
        <f ca="1">INT(YEARFRAC(Table1[[#This Row],[Joining Date]],TODAY(),1))</f>
        <v>6</v>
      </c>
      <c r="M2633" s="25" t="str">
        <f t="shared" ca="1" si="41"/>
        <v>Yes</v>
      </c>
      <c r="N2633" s="26">
        <f>YEAR(Table1[[#This Row],[Joining Date]])</f>
        <v>2020</v>
      </c>
      <c r="O2633" s="46">
        <f>MONTH(Table1[[#This Row],[Joining Date]])</f>
        <v>5</v>
      </c>
      <c r="P2633" s="26">
        <f ca="1">NETWORKDAYS(Table1[[#This Row],[Joining Date]],TODAY())</f>
        <v>1593</v>
      </c>
      <c r="Q2633" s="26" t="str">
        <f>LEFT(Table1[[#This Row],[Department]],5)&amp;"-"&amp;RIGHT(Table1[[#This Row],[Employee ID]],3)</f>
        <v>Marke-236</v>
      </c>
      <c r="R2633" s="26" t="str">
        <f>LEFT(Table1[[#This Row],[Department]],3)</f>
        <v>Mar</v>
      </c>
      <c r="S2633" s="37">
        <f>_xlfn.XLOOKUP(Table1[[#This Row],[City]],Table2[City],Table2[Bonus %])</f>
        <v>6</v>
      </c>
      <c r="U2633" s="48" t="str">
        <v xml:space="preserve">Tarun </v>
      </c>
      <c r="V2633" s="48" t="str">
        <v>Verma</v>
      </c>
    </row>
    <row r="2634" spans="1:22" x14ac:dyDescent="0.35">
      <c r="A2634" s="7" t="s">
        <v>3923</v>
      </c>
      <c r="B2634" s="40" t="str">
        <f>LEFT(Table1[[#This Row],[Employee Name]],FIND(" ",Table1[[#This Row],[Employee Name]]))</f>
        <v xml:space="preserve">Priya </v>
      </c>
      <c r="C2634" s="40" t="str">
        <f>RIGHT(Table1[[#This Row],[Employee Name]],LEN(Table1[[#This Row],[Employee Name]])-FIND(" ",Table1[[#This Row],[Employee Name]]))</f>
        <v>Reddy</v>
      </c>
      <c r="D2634" s="22">
        <f>Table1[[#This Row],[Basic Salary]]+Table1[[#This Row],[Bonus]]</f>
        <v>88130</v>
      </c>
      <c r="E2634" s="8">
        <v>87</v>
      </c>
      <c r="F2634" s="45">
        <v>80</v>
      </c>
      <c r="G2634" s="8" t="str" cm="1">
        <f t="array" ref="G2634">_xlfn.IFS(Table1[[#This Row],[Performance Score]]&gt;=80,"Excellent",Table1[[#This Row],[Performance Score]]&gt;=60,"Good",Table1[[#This Row],[Performance Score]]&gt;=40,"Need Improvement")</f>
        <v>Excellent</v>
      </c>
      <c r="H2634" s="29">
        <f>Table1[[#This Row],[Bonus]]/Table1[[#This Row],[Basic Salary]]</f>
        <v>0.17817705408946286</v>
      </c>
      <c r="I2634" s="8">
        <f ca="1">DATEDIF(Table1[[#This Row],[Date of Birth]],TODAY(),"y")</f>
        <v>15</v>
      </c>
      <c r="J2634" s="33">
        <v>42257</v>
      </c>
      <c r="K2634" s="33" t="str" cm="1">
        <f t="array" aca="1" ref="K2634" ca="1">_xlfn.IFS(L2634&lt;3,"Junior",L2634&lt;=7,"Mid-Level",L2634&gt;7,"Senior")</f>
        <v>Senior</v>
      </c>
      <c r="L2634" s="45">
        <f ca="1">INT(YEARFRAC(Table1[[#This Row],[Joining Date]],TODAY(),1))</f>
        <v>10</v>
      </c>
      <c r="M2634" s="25" t="str">
        <f t="shared" ca="1" si="41"/>
        <v>Yes</v>
      </c>
      <c r="N2634" s="25">
        <f>YEAR(Table1[[#This Row],[Joining Date]])</f>
        <v>2015</v>
      </c>
      <c r="O2634" s="45">
        <f>MONTH(Table1[[#This Row],[Joining Date]])</f>
        <v>9</v>
      </c>
      <c r="P2634" s="25">
        <f ca="1">NETWORKDAYS(Table1[[#This Row],[Joining Date]],TODAY())</f>
        <v>2818</v>
      </c>
      <c r="Q2634" s="25" t="str">
        <f>LEFT(Table1[[#This Row],[Department]],5)&amp;"-"&amp;RIGHT(Table1[[#This Row],[Employee ID]],3)</f>
        <v>Opera-867</v>
      </c>
      <c r="R2634" s="25" t="str">
        <f>LEFT(Table1[[#This Row],[Department]],3)</f>
        <v>Ope</v>
      </c>
      <c r="S2634" s="36">
        <f>_xlfn.XLOOKUP(Table1[[#This Row],[City]],Table2[City],Table2[Bonus %])</f>
        <v>4</v>
      </c>
      <c r="U2634" s="48" t="str">
        <v xml:space="preserve">Priya </v>
      </c>
      <c r="V2634" s="48" t="str">
        <v>Reddy</v>
      </c>
    </row>
    <row r="2635" spans="1:22" x14ac:dyDescent="0.35">
      <c r="A2635" s="9" t="s">
        <v>1936</v>
      </c>
      <c r="B2635" s="41" t="str">
        <f>LEFT(Table1[[#This Row],[Employee Name]],FIND(" ",Table1[[#This Row],[Employee Name]]))</f>
        <v xml:space="preserve">Vikram </v>
      </c>
      <c r="C2635" s="41" t="str">
        <f>RIGHT(Table1[[#This Row],[Employee Name]],LEN(Table1[[#This Row],[Employee Name]])-FIND(" ",Table1[[#This Row],[Employee Name]]))</f>
        <v>Singh</v>
      </c>
      <c r="D2635" s="23">
        <f>Table1[[#This Row],[Basic Salary]]+Table1[[#This Row],[Bonus]]</f>
        <v>88077</v>
      </c>
      <c r="E2635" s="10">
        <v>68</v>
      </c>
      <c r="F2635" s="46">
        <v>62</v>
      </c>
      <c r="G2635" s="10" t="str" cm="1">
        <f t="array" ref="G2635">_xlfn.IFS(Table1[[#This Row],[Performance Score]]&gt;=80,"Excellent",Table1[[#This Row],[Performance Score]]&gt;=60,"Good",Table1[[#This Row],[Performance Score]]&gt;=40,"Need Improvement")</f>
        <v>Good</v>
      </c>
      <c r="H2635" s="30">
        <f>Table1[[#This Row],[Bonus]]/Table1[[#This Row],[Basic Salary]]</f>
        <v>0.14906524376720459</v>
      </c>
      <c r="I2635" s="10">
        <f ca="1">DATEDIF(Table1[[#This Row],[Date of Birth]],TODAY(),"y")</f>
        <v>19</v>
      </c>
      <c r="J2635" s="34">
        <v>43891</v>
      </c>
      <c r="K2635" s="33" t="str" cm="1">
        <f t="array" aca="1" ref="K2635" ca="1">_xlfn.IFS(L2635&lt;3,"Junior",L2635&lt;=7,"Mid-Level",L2635&gt;7,"Senior")</f>
        <v>Mid-Level</v>
      </c>
      <c r="L2635" s="46">
        <f ca="1">INT(YEARFRAC(Table1[[#This Row],[Joining Date]],TODAY(),1))</f>
        <v>6</v>
      </c>
      <c r="M2635" s="25" t="str">
        <f t="shared" ca="1" si="41"/>
        <v>Yes</v>
      </c>
      <c r="N2635" s="26">
        <f>YEAR(Table1[[#This Row],[Joining Date]])</f>
        <v>2020</v>
      </c>
      <c r="O2635" s="46">
        <f>MONTH(Table1[[#This Row],[Joining Date]])</f>
        <v>3</v>
      </c>
      <c r="P2635" s="26">
        <f ca="1">NETWORKDAYS(Table1[[#This Row],[Joining Date]],TODAY())</f>
        <v>1651</v>
      </c>
      <c r="Q2635" s="26" t="str">
        <f>LEFT(Table1[[#This Row],[Department]],5)&amp;"-"&amp;RIGHT(Table1[[#This Row],[Employee ID]],3)</f>
        <v>Opera-880</v>
      </c>
      <c r="R2635" s="26" t="str">
        <f>LEFT(Table1[[#This Row],[Department]],3)</f>
        <v>Ope</v>
      </c>
      <c r="S2635" s="37">
        <f>_xlfn.XLOOKUP(Table1[[#This Row],[City]],Table2[City],Table2[Bonus %])</f>
        <v>5</v>
      </c>
      <c r="U2635" s="48" t="str">
        <v xml:space="preserve">Vikram </v>
      </c>
      <c r="V2635" s="48" t="str">
        <v>Singh</v>
      </c>
    </row>
    <row r="2636" spans="1:22" x14ac:dyDescent="0.35">
      <c r="A2636" s="7" t="s">
        <v>4638</v>
      </c>
      <c r="B2636" s="40" t="str">
        <f>LEFT(Table1[[#This Row],[Employee Name]],FIND(" ",Table1[[#This Row],[Employee Name]]))</f>
        <v xml:space="preserve">Swathi </v>
      </c>
      <c r="C2636" s="40" t="str">
        <f>RIGHT(Table1[[#This Row],[Employee Name]],LEN(Table1[[#This Row],[Employee Name]])-FIND(" ",Table1[[#This Row],[Employee Name]]))</f>
        <v>Ramesh</v>
      </c>
      <c r="D2636" s="22">
        <f>Table1[[#This Row],[Basic Salary]]+Table1[[#This Row],[Bonus]]</f>
        <v>88072</v>
      </c>
      <c r="E2636" s="8">
        <v>75</v>
      </c>
      <c r="F2636" s="45">
        <v>76</v>
      </c>
      <c r="G2636" s="8" t="str" cm="1">
        <f t="array" ref="G2636">_xlfn.IFS(Table1[[#This Row],[Performance Score]]&gt;=80,"Excellent",Table1[[#This Row],[Performance Score]]&gt;=60,"Good",Table1[[#This Row],[Performance Score]]&gt;=40,"Need Improvement")</f>
        <v>Good</v>
      </c>
      <c r="H2636" s="29">
        <f>Table1[[#This Row],[Bonus]]/Table1[[#This Row],[Basic Salary]]</f>
        <v>0.43957894048611451</v>
      </c>
      <c r="I2636" s="8">
        <f ca="1">DATEDIF(Table1[[#This Row],[Date of Birth]],TODAY(),"y")</f>
        <v>30</v>
      </c>
      <c r="J2636" s="33">
        <v>42456</v>
      </c>
      <c r="K2636" s="33" t="str" cm="1">
        <f t="array" aca="1" ref="K2636" ca="1">_xlfn.IFS(L2636&lt;3,"Junior",L2636&lt;=7,"Mid-Level",L2636&gt;7,"Senior")</f>
        <v>Senior</v>
      </c>
      <c r="L2636" s="45">
        <f ca="1">INT(YEARFRAC(Table1[[#This Row],[Joining Date]],TODAY(),1))</f>
        <v>10</v>
      </c>
      <c r="M2636" s="25" t="str">
        <f t="shared" ca="1" si="41"/>
        <v>Yes</v>
      </c>
      <c r="N2636" s="25">
        <f>YEAR(Table1[[#This Row],[Joining Date]])</f>
        <v>2016</v>
      </c>
      <c r="O2636" s="45">
        <f>MONTH(Table1[[#This Row],[Joining Date]])</f>
        <v>3</v>
      </c>
      <c r="P2636" s="25">
        <f ca="1">NETWORKDAYS(Table1[[#This Row],[Joining Date]],TODAY())</f>
        <v>2676</v>
      </c>
      <c r="Q2636" s="25" t="str">
        <f>LEFT(Table1[[#This Row],[Department]],5)&amp;"-"&amp;RIGHT(Table1[[#This Row],[Employee ID]],3)</f>
        <v>Finan-582</v>
      </c>
      <c r="R2636" s="25" t="str">
        <f>LEFT(Table1[[#This Row],[Department]],3)</f>
        <v>Fin</v>
      </c>
      <c r="S2636" s="36">
        <f>_xlfn.XLOOKUP(Table1[[#This Row],[City]],Table2[City],Table2[Bonus %])</f>
        <v>8</v>
      </c>
      <c r="U2636" s="48" t="str">
        <v xml:space="preserve">Swathi </v>
      </c>
      <c r="V2636" s="48" t="str">
        <v>Ramesh</v>
      </c>
    </row>
    <row r="2637" spans="1:22" x14ac:dyDescent="0.35">
      <c r="A2637" s="9" t="s">
        <v>3629</v>
      </c>
      <c r="B2637" s="41" t="str">
        <f>LEFT(Table1[[#This Row],[Employee Name]],FIND(" ",Table1[[#This Row],[Employee Name]]))</f>
        <v xml:space="preserve">Ravi </v>
      </c>
      <c r="C2637" s="41" t="str">
        <f>RIGHT(Table1[[#This Row],[Employee Name]],LEN(Table1[[#This Row],[Employee Name]])-FIND(" ",Table1[[#This Row],[Employee Name]]))</f>
        <v>Teja</v>
      </c>
      <c r="D2637" s="23">
        <f>Table1[[#This Row],[Basic Salary]]+Table1[[#This Row],[Bonus]]</f>
        <v>88055</v>
      </c>
      <c r="E2637" s="10">
        <v>81</v>
      </c>
      <c r="F2637" s="46">
        <v>68</v>
      </c>
      <c r="G2637" s="10" t="str" cm="1">
        <f t="array" ref="G2637">_xlfn.IFS(Table1[[#This Row],[Performance Score]]&gt;=80,"Excellent",Table1[[#This Row],[Performance Score]]&gt;=60,"Good",Table1[[#This Row],[Performance Score]]&gt;=40,"Need Improvement")</f>
        <v>Good</v>
      </c>
      <c r="H2637" s="30">
        <f>Table1[[#This Row],[Bonus]]/Table1[[#This Row],[Basic Salary]]</f>
        <v>0.41551593872072273</v>
      </c>
      <c r="I2637" s="10">
        <f ca="1">DATEDIF(Table1[[#This Row],[Date of Birth]],TODAY(),"y")</f>
        <v>18</v>
      </c>
      <c r="J2637" s="34">
        <v>44921</v>
      </c>
      <c r="K2637" s="33" t="str" cm="1">
        <f t="array" aca="1" ref="K2637" ca="1">_xlfn.IFS(L2637&lt;3,"Junior",L2637&lt;=7,"Mid-Level",L2637&gt;7,"Senior")</f>
        <v>Mid-Level</v>
      </c>
      <c r="L2637" s="46">
        <f ca="1">INT(YEARFRAC(Table1[[#This Row],[Joining Date]],TODAY(),1))</f>
        <v>3</v>
      </c>
      <c r="M2637" s="25" t="str">
        <f t="shared" ca="1" si="41"/>
        <v>No</v>
      </c>
      <c r="N2637" s="26">
        <f>YEAR(Table1[[#This Row],[Joining Date]])</f>
        <v>2022</v>
      </c>
      <c r="O2637" s="46">
        <f>MONTH(Table1[[#This Row],[Joining Date]])</f>
        <v>12</v>
      </c>
      <c r="P2637" s="26">
        <f ca="1">NETWORKDAYS(Table1[[#This Row],[Joining Date]],TODAY())</f>
        <v>916</v>
      </c>
      <c r="Q2637" s="26" t="str">
        <f>LEFT(Table1[[#This Row],[Department]],5)&amp;"-"&amp;RIGHT(Table1[[#This Row],[Employee ID]],3)</f>
        <v>Finan-573</v>
      </c>
      <c r="R2637" s="26" t="str">
        <f>LEFT(Table1[[#This Row],[Department]],3)</f>
        <v>Fin</v>
      </c>
      <c r="S2637" s="37">
        <f>_xlfn.XLOOKUP(Table1[[#This Row],[City]],Table2[City],Table2[Bonus %])</f>
        <v>8</v>
      </c>
      <c r="U2637" s="48" t="str">
        <v xml:space="preserve">Ravi </v>
      </c>
      <c r="V2637" s="48" t="str">
        <v>Teja</v>
      </c>
    </row>
    <row r="2638" spans="1:22" x14ac:dyDescent="0.35">
      <c r="A2638" s="7" t="s">
        <v>712</v>
      </c>
      <c r="B2638" s="40" t="str">
        <f>LEFT(Table1[[#This Row],[Employee Name]],FIND(" ",Table1[[#This Row],[Employee Name]]))</f>
        <v xml:space="preserve">Ajay </v>
      </c>
      <c r="C2638" s="40" t="str">
        <f>RIGHT(Table1[[#This Row],[Employee Name]],LEN(Table1[[#This Row],[Employee Name]])-FIND(" ",Table1[[#This Row],[Employee Name]]))</f>
        <v>Singh</v>
      </c>
      <c r="D2638" s="22">
        <f>Table1[[#This Row],[Basic Salary]]+Table1[[#This Row],[Bonus]]</f>
        <v>88019</v>
      </c>
      <c r="E2638" s="8">
        <v>88</v>
      </c>
      <c r="F2638" s="45">
        <v>86</v>
      </c>
      <c r="G2638" s="8" t="str" cm="1">
        <f t="array" ref="G2638">_xlfn.IFS(Table1[[#This Row],[Performance Score]]&gt;=80,"Excellent",Table1[[#This Row],[Performance Score]]&gt;=60,"Good",Table1[[#This Row],[Performance Score]]&gt;=40,"Need Improvement")</f>
        <v>Excellent</v>
      </c>
      <c r="H2638" s="29">
        <f>Table1[[#This Row],[Bonus]]/Table1[[#This Row],[Basic Salary]]</f>
        <v>0.17012310228390631</v>
      </c>
      <c r="I2638" s="8">
        <f ca="1">DATEDIF(Table1[[#This Row],[Date of Birth]],TODAY(),"y")</f>
        <v>27</v>
      </c>
      <c r="J2638" s="33">
        <v>45088</v>
      </c>
      <c r="K2638" s="33" t="str" cm="1">
        <f t="array" aca="1" ref="K2638" ca="1">_xlfn.IFS(L2638&lt;3,"Junior",L2638&lt;=7,"Mid-Level",L2638&gt;7,"Senior")</f>
        <v>Mid-Level</v>
      </c>
      <c r="L2638" s="45">
        <f ca="1">INT(YEARFRAC(Table1[[#This Row],[Joining Date]],TODAY(),1))</f>
        <v>3</v>
      </c>
      <c r="M2638" s="25" t="str">
        <f t="shared" ca="1" si="41"/>
        <v>No</v>
      </c>
      <c r="N2638" s="25">
        <f>YEAR(Table1[[#This Row],[Joining Date]])</f>
        <v>2023</v>
      </c>
      <c r="O2638" s="45">
        <f>MONTH(Table1[[#This Row],[Joining Date]])</f>
        <v>6</v>
      </c>
      <c r="P2638" s="25">
        <f ca="1">NETWORKDAYS(Table1[[#This Row],[Joining Date]],TODAY())</f>
        <v>796</v>
      </c>
      <c r="Q2638" s="25" t="str">
        <f>LEFT(Table1[[#This Row],[Department]],5)&amp;"-"&amp;RIGHT(Table1[[#This Row],[Employee ID]],3)</f>
        <v>Suppo-656</v>
      </c>
      <c r="R2638" s="25" t="str">
        <f>LEFT(Table1[[#This Row],[Department]],3)</f>
        <v>Sup</v>
      </c>
      <c r="S2638" s="36">
        <f>_xlfn.XLOOKUP(Table1[[#This Row],[City]],Table2[City],Table2[Bonus %])</f>
        <v>6</v>
      </c>
      <c r="U2638" s="48" t="str">
        <v xml:space="preserve">Ajay </v>
      </c>
      <c r="V2638" s="48" t="str">
        <v>Singh</v>
      </c>
    </row>
    <row r="2639" spans="1:22" x14ac:dyDescent="0.35">
      <c r="A2639" s="9" t="s">
        <v>370</v>
      </c>
      <c r="B2639" s="41" t="str">
        <f>LEFT(Table1[[#This Row],[Employee Name]],FIND(" ",Table1[[#This Row],[Employee Name]]))</f>
        <v xml:space="preserve">Karan </v>
      </c>
      <c r="C2639" s="41" t="str">
        <f>RIGHT(Table1[[#This Row],[Employee Name]],LEN(Table1[[#This Row],[Employee Name]])-FIND(" ",Table1[[#This Row],[Employee Name]]))</f>
        <v>Malhotra</v>
      </c>
      <c r="D2639" s="23">
        <f>Table1[[#This Row],[Basic Salary]]+Table1[[#This Row],[Bonus]]</f>
        <v>87982</v>
      </c>
      <c r="E2639" s="10">
        <v>68</v>
      </c>
      <c r="F2639" s="46">
        <v>64</v>
      </c>
      <c r="G2639" s="10" t="str" cm="1">
        <f t="array" ref="G2639">_xlfn.IFS(Table1[[#This Row],[Performance Score]]&gt;=80,"Excellent",Table1[[#This Row],[Performance Score]]&gt;=60,"Good",Table1[[#This Row],[Performance Score]]&gt;=40,"Need Improvement")</f>
        <v>Good</v>
      </c>
      <c r="H2639" s="30">
        <f>Table1[[#This Row],[Bonus]]/Table1[[#This Row],[Basic Salary]]</f>
        <v>0.2023176681197644</v>
      </c>
      <c r="I2639" s="10">
        <f ca="1">DATEDIF(Table1[[#This Row],[Date of Birth]],TODAY(),"y")</f>
        <v>32</v>
      </c>
      <c r="J2639" s="34">
        <v>42427</v>
      </c>
      <c r="K2639" s="33" t="str" cm="1">
        <f t="array" aca="1" ref="K2639" ca="1">_xlfn.IFS(L2639&lt;3,"Junior",L2639&lt;=7,"Mid-Level",L2639&gt;7,"Senior")</f>
        <v>Senior</v>
      </c>
      <c r="L2639" s="46">
        <f ca="1">INT(YEARFRAC(Table1[[#This Row],[Joining Date]],TODAY(),1))</f>
        <v>10</v>
      </c>
      <c r="M2639" s="25" t="str">
        <f t="shared" ca="1" si="41"/>
        <v>Yes</v>
      </c>
      <c r="N2639" s="26">
        <f>YEAR(Table1[[#This Row],[Joining Date]])</f>
        <v>2016</v>
      </c>
      <c r="O2639" s="46">
        <f>MONTH(Table1[[#This Row],[Joining Date]])</f>
        <v>2</v>
      </c>
      <c r="P2639" s="26">
        <f ca="1">NETWORKDAYS(Table1[[#This Row],[Joining Date]],TODAY())</f>
        <v>2696</v>
      </c>
      <c r="Q2639" s="26" t="str">
        <f>LEFT(Table1[[#This Row],[Department]],5)&amp;"-"&amp;RIGHT(Table1[[#This Row],[Employee ID]],3)</f>
        <v>Marke-314</v>
      </c>
      <c r="R2639" s="26" t="str">
        <f>LEFT(Table1[[#This Row],[Department]],3)</f>
        <v>Mar</v>
      </c>
      <c r="S2639" s="37">
        <f>_xlfn.XLOOKUP(Table1[[#This Row],[City]],Table2[City],Table2[Bonus %])</f>
        <v>5</v>
      </c>
      <c r="U2639" s="48" t="str">
        <v xml:space="preserve">Karan </v>
      </c>
      <c r="V2639" s="48" t="str">
        <v>Malhotra</v>
      </c>
    </row>
    <row r="2640" spans="1:22" x14ac:dyDescent="0.35">
      <c r="A2640" s="7" t="s">
        <v>1876</v>
      </c>
      <c r="B2640" s="40" t="str">
        <f>LEFT(Table1[[#This Row],[Employee Name]],FIND(" ",Table1[[#This Row],[Employee Name]]))</f>
        <v xml:space="preserve">Arjun </v>
      </c>
      <c r="C2640" s="40" t="str">
        <f>RIGHT(Table1[[#This Row],[Employee Name]],LEN(Table1[[#This Row],[Employee Name]])-FIND(" ",Table1[[#This Row],[Employee Name]]))</f>
        <v>Mehta</v>
      </c>
      <c r="D2640" s="22">
        <f>Table1[[#This Row],[Basic Salary]]+Table1[[#This Row],[Bonus]]</f>
        <v>87967</v>
      </c>
      <c r="E2640" s="8">
        <v>64</v>
      </c>
      <c r="F2640" s="45">
        <v>45</v>
      </c>
      <c r="G2640" s="8" t="str" cm="1">
        <f t="array" ref="G2640">_xlfn.IFS(Table1[[#This Row],[Performance Score]]&gt;=80,"Excellent",Table1[[#This Row],[Performance Score]]&gt;=60,"Good",Table1[[#This Row],[Performance Score]]&gt;=40,"Need Improvement")</f>
        <v>Need Improvement</v>
      </c>
      <c r="H2640" s="29">
        <f>Table1[[#This Row],[Bonus]]/Table1[[#This Row],[Basic Salary]]</f>
        <v>0.27006150558747943</v>
      </c>
      <c r="I2640" s="8">
        <f ca="1">DATEDIF(Table1[[#This Row],[Date of Birth]],TODAY(),"y")</f>
        <v>31</v>
      </c>
      <c r="J2640" s="33">
        <v>43131</v>
      </c>
      <c r="K2640" s="33" t="str" cm="1">
        <f t="array" aca="1" ref="K2640" ca="1">_xlfn.IFS(L2640&lt;3,"Junior",L2640&lt;=7,"Mid-Level",L2640&gt;7,"Senior")</f>
        <v>Senior</v>
      </c>
      <c r="L2640" s="45">
        <f ca="1">INT(YEARFRAC(Table1[[#This Row],[Joining Date]],TODAY(),1))</f>
        <v>8</v>
      </c>
      <c r="M2640" s="25" t="str">
        <f t="shared" ca="1" si="41"/>
        <v>Yes</v>
      </c>
      <c r="N2640" s="25">
        <f>YEAR(Table1[[#This Row],[Joining Date]])</f>
        <v>2018</v>
      </c>
      <c r="O2640" s="45">
        <f>MONTH(Table1[[#This Row],[Joining Date]])</f>
        <v>1</v>
      </c>
      <c r="P2640" s="25">
        <f ca="1">NETWORKDAYS(Table1[[#This Row],[Joining Date]],TODAY())</f>
        <v>2194</v>
      </c>
      <c r="Q2640" s="25" t="str">
        <f>LEFT(Table1[[#This Row],[Department]],5)&amp;"-"&amp;RIGHT(Table1[[#This Row],[Employee ID]],3)</f>
        <v>Finan-820</v>
      </c>
      <c r="R2640" s="25" t="str">
        <f>LEFT(Table1[[#This Row],[Department]],3)</f>
        <v>Fin</v>
      </c>
      <c r="S2640" s="36">
        <f>_xlfn.XLOOKUP(Table1[[#This Row],[City]],Table2[City],Table2[Bonus %])</f>
        <v>6</v>
      </c>
      <c r="U2640" s="48" t="str">
        <v xml:space="preserve">Arjun </v>
      </c>
      <c r="V2640" s="48" t="str">
        <v>Mehta</v>
      </c>
    </row>
    <row r="2641" spans="1:22" x14ac:dyDescent="0.35">
      <c r="A2641" s="9" t="s">
        <v>3865</v>
      </c>
      <c r="B2641" s="41" t="str">
        <f>LEFT(Table1[[#This Row],[Employee Name]],FIND(" ",Table1[[#This Row],[Employee Name]]))</f>
        <v xml:space="preserve">Gayathri </v>
      </c>
      <c r="C2641" s="41" t="str">
        <f>RIGHT(Table1[[#This Row],[Employee Name]],LEN(Table1[[#This Row],[Employee Name]])-FIND(" ",Table1[[#This Row],[Employee Name]]))</f>
        <v>Iyer</v>
      </c>
      <c r="D2641" s="23">
        <f>Table1[[#This Row],[Basic Salary]]+Table1[[#This Row],[Bonus]]</f>
        <v>87946</v>
      </c>
      <c r="E2641" s="10">
        <v>97</v>
      </c>
      <c r="F2641" s="46">
        <v>64</v>
      </c>
      <c r="G2641" s="10" t="str" cm="1">
        <f t="array" ref="G2641">_xlfn.IFS(Table1[[#This Row],[Performance Score]]&gt;=80,"Excellent",Table1[[#This Row],[Performance Score]]&gt;=60,"Good",Table1[[#This Row],[Performance Score]]&gt;=40,"Need Improvement")</f>
        <v>Good</v>
      </c>
      <c r="H2641" s="30">
        <f>Table1[[#This Row],[Bonus]]/Table1[[#This Row],[Basic Salary]]</f>
        <v>0.18595932898214573</v>
      </c>
      <c r="I2641" s="10">
        <f ca="1">DATEDIF(Table1[[#This Row],[Date of Birth]],TODAY(),"y")</f>
        <v>21</v>
      </c>
      <c r="J2641" s="34">
        <v>45850</v>
      </c>
      <c r="K2641" s="33" t="str" cm="1">
        <f t="array" aca="1" ref="K2641" ca="1">_xlfn.IFS(L2641&lt;3,"Junior",L2641&lt;=7,"Mid-Level",L2641&gt;7,"Senior")</f>
        <v>Junior</v>
      </c>
      <c r="L2641" s="46">
        <f ca="1">INT(YEARFRAC(Table1[[#This Row],[Joining Date]],TODAY(),1))</f>
        <v>0</v>
      </c>
      <c r="M2641" s="25" t="str">
        <f t="shared" ca="1" si="41"/>
        <v>No</v>
      </c>
      <c r="N2641" s="26">
        <f>YEAR(Table1[[#This Row],[Joining Date]])</f>
        <v>2025</v>
      </c>
      <c r="O2641" s="46">
        <f>MONTH(Table1[[#This Row],[Joining Date]])</f>
        <v>7</v>
      </c>
      <c r="P2641" s="26">
        <f ca="1">NETWORKDAYS(Table1[[#This Row],[Joining Date]],TODAY())</f>
        <v>251</v>
      </c>
      <c r="Q2641" s="26" t="str">
        <f>LEFT(Table1[[#This Row],[Department]],5)&amp;"-"&amp;RIGHT(Table1[[#This Row],[Employee ID]],3)</f>
        <v>Suppo-809</v>
      </c>
      <c r="R2641" s="26" t="str">
        <f>LEFT(Table1[[#This Row],[Department]],3)</f>
        <v>Sup</v>
      </c>
      <c r="S2641" s="37">
        <f>_xlfn.XLOOKUP(Table1[[#This Row],[City]],Table2[City],Table2[Bonus %])</f>
        <v>8</v>
      </c>
      <c r="U2641" s="48" t="str">
        <v xml:space="preserve">Gayathri </v>
      </c>
      <c r="V2641" s="48" t="str">
        <v>Iyer</v>
      </c>
    </row>
    <row r="2642" spans="1:22" x14ac:dyDescent="0.35">
      <c r="A2642" s="7" t="s">
        <v>3405</v>
      </c>
      <c r="B2642" s="40" t="str">
        <f>LEFT(Table1[[#This Row],[Employee Name]],FIND(" ",Table1[[#This Row],[Employee Name]]))</f>
        <v xml:space="preserve">Krishna </v>
      </c>
      <c r="C2642" s="40" t="str">
        <f>RIGHT(Table1[[#This Row],[Employee Name]],LEN(Table1[[#This Row],[Employee Name]])-FIND(" ",Table1[[#This Row],[Employee Name]]))</f>
        <v>Chaitanya</v>
      </c>
      <c r="D2642" s="22">
        <f>Table1[[#This Row],[Basic Salary]]+Table1[[#This Row],[Bonus]]</f>
        <v>87940</v>
      </c>
      <c r="E2642" s="8">
        <v>86</v>
      </c>
      <c r="F2642" s="45">
        <v>44</v>
      </c>
      <c r="G2642" s="8" t="str" cm="1">
        <f t="array" ref="G2642">_xlfn.IFS(Table1[[#This Row],[Performance Score]]&gt;=80,"Excellent",Table1[[#This Row],[Performance Score]]&gt;=60,"Good",Table1[[#This Row],[Performance Score]]&gt;=40,"Need Improvement")</f>
        <v>Need Improvement</v>
      </c>
      <c r="H2642" s="29">
        <f>Table1[[#This Row],[Bonus]]/Table1[[#This Row],[Basic Salary]]</f>
        <v>0.21207944537097018</v>
      </c>
      <c r="I2642" s="8">
        <f ca="1">DATEDIF(Table1[[#This Row],[Date of Birth]],TODAY(),"y")</f>
        <v>27</v>
      </c>
      <c r="J2642" s="33">
        <v>44577</v>
      </c>
      <c r="K2642" s="33" t="str" cm="1">
        <f t="array" aca="1" ref="K2642" ca="1">_xlfn.IFS(L2642&lt;3,"Junior",L2642&lt;=7,"Mid-Level",L2642&gt;7,"Senior")</f>
        <v>Mid-Level</v>
      </c>
      <c r="L2642" s="45">
        <f ca="1">INT(YEARFRAC(Table1[[#This Row],[Joining Date]],TODAY(),1))</f>
        <v>4</v>
      </c>
      <c r="M2642" s="25" t="str">
        <f t="shared" ca="1" si="41"/>
        <v>No</v>
      </c>
      <c r="N2642" s="25">
        <f>YEAR(Table1[[#This Row],[Joining Date]])</f>
        <v>2022</v>
      </c>
      <c r="O2642" s="45">
        <f>MONTH(Table1[[#This Row],[Joining Date]])</f>
        <v>1</v>
      </c>
      <c r="P2642" s="25">
        <f ca="1">NETWORKDAYS(Table1[[#This Row],[Joining Date]],TODAY())</f>
        <v>1161</v>
      </c>
      <c r="Q2642" s="25" t="str">
        <f>LEFT(Table1[[#This Row],[Department]],5)&amp;"-"&amp;RIGHT(Table1[[#This Row],[Employee ID]],3)</f>
        <v>Marke-349</v>
      </c>
      <c r="R2642" s="25" t="str">
        <f>LEFT(Table1[[#This Row],[Department]],3)</f>
        <v>Mar</v>
      </c>
      <c r="S2642" s="36">
        <f>_xlfn.XLOOKUP(Table1[[#This Row],[City]],Table2[City],Table2[Bonus %])</f>
        <v>4</v>
      </c>
      <c r="U2642" s="48" t="str">
        <v xml:space="preserve">Krishna </v>
      </c>
      <c r="V2642" s="48" t="str">
        <v>Chaitanya</v>
      </c>
    </row>
    <row r="2643" spans="1:22" x14ac:dyDescent="0.35">
      <c r="A2643" s="9" t="s">
        <v>798</v>
      </c>
      <c r="B2643" s="41" t="str">
        <f>LEFT(Table1[[#This Row],[Employee Name]],FIND(" ",Table1[[#This Row],[Employee Name]]))</f>
        <v xml:space="preserve">Neha </v>
      </c>
      <c r="C2643" s="41" t="str">
        <f>RIGHT(Table1[[#This Row],[Employee Name]],LEN(Table1[[#This Row],[Employee Name]])-FIND(" ",Table1[[#This Row],[Employee Name]]))</f>
        <v>Kulkarni</v>
      </c>
      <c r="D2643" s="23">
        <f>Table1[[#This Row],[Basic Salary]]+Table1[[#This Row],[Bonus]]</f>
        <v>87917</v>
      </c>
      <c r="E2643" s="10">
        <v>72</v>
      </c>
      <c r="F2643" s="46">
        <v>46</v>
      </c>
      <c r="G2643" s="10" t="str" cm="1">
        <f t="array" ref="G2643">_xlfn.IFS(Table1[[#This Row],[Performance Score]]&gt;=80,"Excellent",Table1[[#This Row],[Performance Score]]&gt;=60,"Good",Table1[[#This Row],[Performance Score]]&gt;=40,"Need Improvement")</f>
        <v>Need Improvement</v>
      </c>
      <c r="H2643" s="30">
        <f>Table1[[#This Row],[Bonus]]/Table1[[#This Row],[Basic Salary]]</f>
        <v>7.8418625190128058E-2</v>
      </c>
      <c r="I2643" s="10">
        <f ca="1">DATEDIF(Table1[[#This Row],[Date of Birth]],TODAY(),"y")</f>
        <v>24</v>
      </c>
      <c r="J2643" s="34">
        <v>45178</v>
      </c>
      <c r="K2643" s="33" t="str" cm="1">
        <f t="array" aca="1" ref="K2643" ca="1">_xlfn.IFS(L2643&lt;3,"Junior",L2643&lt;=7,"Mid-Level",L2643&gt;7,"Senior")</f>
        <v>Junior</v>
      </c>
      <c r="L2643" s="46">
        <f ca="1">INT(YEARFRAC(Table1[[#This Row],[Joining Date]],TODAY(),1))</f>
        <v>2</v>
      </c>
      <c r="M2643" s="25" t="str">
        <f t="shared" ca="1" si="41"/>
        <v>No</v>
      </c>
      <c r="N2643" s="26">
        <f>YEAR(Table1[[#This Row],[Joining Date]])</f>
        <v>2023</v>
      </c>
      <c r="O2643" s="46">
        <f>MONTH(Table1[[#This Row],[Joining Date]])</f>
        <v>9</v>
      </c>
      <c r="P2643" s="26">
        <f ca="1">NETWORKDAYS(Table1[[#This Row],[Joining Date]],TODAY())</f>
        <v>731</v>
      </c>
      <c r="Q2643" s="26" t="str">
        <f>LEFT(Table1[[#This Row],[Department]],5)&amp;"-"&amp;RIGHT(Table1[[#This Row],[Employee ID]],3)</f>
        <v>HR-742</v>
      </c>
      <c r="R2643" s="26" t="str">
        <f>LEFT(Table1[[#This Row],[Department]],3)</f>
        <v>HR</v>
      </c>
      <c r="S2643" s="37">
        <f>_xlfn.XLOOKUP(Table1[[#This Row],[City]],Table2[City],Table2[Bonus %])</f>
        <v>5</v>
      </c>
      <c r="U2643" s="48" t="str">
        <v xml:space="preserve">Neha </v>
      </c>
      <c r="V2643" s="48" t="str">
        <v>Kulkarni</v>
      </c>
    </row>
    <row r="2644" spans="1:22" x14ac:dyDescent="0.35">
      <c r="A2644" s="7" t="s">
        <v>1644</v>
      </c>
      <c r="B2644" s="40" t="str">
        <f>LEFT(Table1[[#This Row],[Employee Name]],FIND(" ",Table1[[#This Row],[Employee Name]]))</f>
        <v xml:space="preserve">Swathi </v>
      </c>
      <c r="C2644" s="40" t="str">
        <f>RIGHT(Table1[[#This Row],[Employee Name]],LEN(Table1[[#This Row],[Employee Name]])-FIND(" ",Table1[[#This Row],[Employee Name]]))</f>
        <v>Ramesh</v>
      </c>
      <c r="D2644" s="22">
        <f>Table1[[#This Row],[Basic Salary]]+Table1[[#This Row],[Bonus]]</f>
        <v>87883</v>
      </c>
      <c r="E2644" s="8">
        <v>65</v>
      </c>
      <c r="F2644" s="45">
        <v>66</v>
      </c>
      <c r="G2644" s="8" t="str" cm="1">
        <f t="array" ref="G2644">_xlfn.IFS(Table1[[#This Row],[Performance Score]]&gt;=80,"Excellent",Table1[[#This Row],[Performance Score]]&gt;=60,"Good",Table1[[#This Row],[Performance Score]]&gt;=40,"Need Improvement")</f>
        <v>Good</v>
      </c>
      <c r="H2644" s="29">
        <f>Table1[[#This Row],[Bonus]]/Table1[[#This Row],[Basic Salary]]</f>
        <v>0.22394607467654554</v>
      </c>
      <c r="I2644" s="8">
        <f ca="1">DATEDIF(Table1[[#This Row],[Date of Birth]],TODAY(),"y")</f>
        <v>30</v>
      </c>
      <c r="J2644" s="33">
        <v>42381</v>
      </c>
      <c r="K2644" s="33" t="str" cm="1">
        <f t="array" aca="1" ref="K2644" ca="1">_xlfn.IFS(L2644&lt;3,"Junior",L2644&lt;=7,"Mid-Level",L2644&gt;7,"Senior")</f>
        <v>Senior</v>
      </c>
      <c r="L2644" s="45">
        <f ca="1">INT(YEARFRAC(Table1[[#This Row],[Joining Date]],TODAY(),1))</f>
        <v>10</v>
      </c>
      <c r="M2644" s="25" t="str">
        <f t="shared" ca="1" si="41"/>
        <v>Yes</v>
      </c>
      <c r="N2644" s="25">
        <f>YEAR(Table1[[#This Row],[Joining Date]])</f>
        <v>2016</v>
      </c>
      <c r="O2644" s="45">
        <f>MONTH(Table1[[#This Row],[Joining Date]])</f>
        <v>1</v>
      </c>
      <c r="P2644" s="25">
        <f ca="1">NETWORKDAYS(Table1[[#This Row],[Joining Date]],TODAY())</f>
        <v>2730</v>
      </c>
      <c r="Q2644" s="25" t="str">
        <f>LEFT(Table1[[#This Row],[Department]],5)&amp;"-"&amp;RIGHT(Table1[[#This Row],[Employee ID]],3)</f>
        <v>Marke-588</v>
      </c>
      <c r="R2644" s="25" t="str">
        <f>LEFT(Table1[[#This Row],[Department]],3)</f>
        <v>Mar</v>
      </c>
      <c r="S2644" s="36">
        <f>_xlfn.XLOOKUP(Table1[[#This Row],[City]],Table2[City],Table2[Bonus %])</f>
        <v>6</v>
      </c>
      <c r="U2644" s="48" t="str">
        <v xml:space="preserve">Swathi </v>
      </c>
      <c r="V2644" s="48" t="str">
        <v>Ramesh</v>
      </c>
    </row>
    <row r="2645" spans="1:22" x14ac:dyDescent="0.35">
      <c r="A2645" s="9" t="s">
        <v>3630</v>
      </c>
      <c r="B2645" s="41" t="str">
        <f>LEFT(Table1[[#This Row],[Employee Name]],FIND(" ",Table1[[#This Row],[Employee Name]]))</f>
        <v xml:space="preserve">Ananya </v>
      </c>
      <c r="C2645" s="41" t="str">
        <f>RIGHT(Table1[[#This Row],[Employee Name]],LEN(Table1[[#This Row],[Employee Name]])-FIND(" ",Table1[[#This Row],[Employee Name]]))</f>
        <v>Rao</v>
      </c>
      <c r="D2645" s="23">
        <f>Table1[[#This Row],[Basic Salary]]+Table1[[#This Row],[Bonus]]</f>
        <v>87880</v>
      </c>
      <c r="E2645" s="10">
        <v>78</v>
      </c>
      <c r="F2645" s="46">
        <v>45</v>
      </c>
      <c r="G2645" s="10" t="str" cm="1">
        <f t="array" ref="G2645">_xlfn.IFS(Table1[[#This Row],[Performance Score]]&gt;=80,"Excellent",Table1[[#This Row],[Performance Score]]&gt;=60,"Good",Table1[[#This Row],[Performance Score]]&gt;=40,"Need Improvement")</f>
        <v>Need Improvement</v>
      </c>
      <c r="H2645" s="30">
        <f>Table1[[#This Row],[Bonus]]/Table1[[#This Row],[Basic Salary]]</f>
        <v>0.36144634308819656</v>
      </c>
      <c r="I2645" s="10">
        <f ca="1">DATEDIF(Table1[[#This Row],[Date of Birth]],TODAY(),"y")</f>
        <v>21</v>
      </c>
      <c r="J2645" s="34">
        <v>45584</v>
      </c>
      <c r="K2645" s="33" t="str" cm="1">
        <f t="array" aca="1" ref="K2645" ca="1">_xlfn.IFS(L2645&lt;3,"Junior",L2645&lt;=7,"Mid-Level",L2645&gt;7,"Senior")</f>
        <v>Junior</v>
      </c>
      <c r="L2645" s="46">
        <f ca="1">INT(YEARFRAC(Table1[[#This Row],[Joining Date]],TODAY(),1))</f>
        <v>1</v>
      </c>
      <c r="M2645" s="25" t="str">
        <f t="shared" ca="1" si="41"/>
        <v>No</v>
      </c>
      <c r="N2645" s="26">
        <f>YEAR(Table1[[#This Row],[Joining Date]])</f>
        <v>2024</v>
      </c>
      <c r="O2645" s="46">
        <f>MONTH(Table1[[#This Row],[Joining Date]])</f>
        <v>10</v>
      </c>
      <c r="P2645" s="26">
        <f ca="1">NETWORKDAYS(Table1[[#This Row],[Joining Date]],TODAY())</f>
        <v>441</v>
      </c>
      <c r="Q2645" s="26" t="str">
        <f>LEFT(Table1[[#This Row],[Department]],5)&amp;"-"&amp;RIGHT(Table1[[#This Row],[Employee ID]],3)</f>
        <v>Suppo-574</v>
      </c>
      <c r="R2645" s="26" t="str">
        <f>LEFT(Table1[[#This Row],[Department]],3)</f>
        <v>Sup</v>
      </c>
      <c r="S2645" s="37">
        <f>_xlfn.XLOOKUP(Table1[[#This Row],[City]],Table2[City],Table2[Bonus %])</f>
        <v>6</v>
      </c>
      <c r="U2645" s="48" t="str">
        <v xml:space="preserve">Ananya </v>
      </c>
      <c r="V2645" s="48" t="str">
        <v>Rao</v>
      </c>
    </row>
    <row r="2646" spans="1:22" x14ac:dyDescent="0.35">
      <c r="A2646" s="7" t="s">
        <v>5049</v>
      </c>
      <c r="B2646" s="40" t="str">
        <f>LEFT(Table1[[#This Row],[Employee Name]],FIND(" ",Table1[[#This Row],[Employee Name]]))</f>
        <v xml:space="preserve">Vikram </v>
      </c>
      <c r="C2646" s="40" t="str">
        <f>RIGHT(Table1[[#This Row],[Employee Name]],LEN(Table1[[#This Row],[Employee Name]])-FIND(" ",Table1[[#This Row],[Employee Name]]))</f>
        <v>Singh</v>
      </c>
      <c r="D2646" s="22">
        <f>Table1[[#This Row],[Basic Salary]]+Table1[[#This Row],[Bonus]]</f>
        <v>87875</v>
      </c>
      <c r="E2646" s="8">
        <v>87</v>
      </c>
      <c r="F2646" s="45">
        <v>82</v>
      </c>
      <c r="G2646" s="8" t="str" cm="1">
        <f t="array" ref="G2646">_xlfn.IFS(Table1[[#This Row],[Performance Score]]&gt;=80,"Excellent",Table1[[#This Row],[Performance Score]]&gt;=60,"Good",Table1[[#This Row],[Performance Score]]&gt;=40,"Need Improvement")</f>
        <v>Excellent</v>
      </c>
      <c r="H2646" s="29">
        <f>Table1[[#This Row],[Bonus]]/Table1[[#This Row],[Basic Salary]]</f>
        <v>0.47396759367976116</v>
      </c>
      <c r="I2646" s="8">
        <f ca="1">DATEDIF(Table1[[#This Row],[Date of Birth]],TODAY(),"y")</f>
        <v>41</v>
      </c>
      <c r="J2646" s="33">
        <v>44141</v>
      </c>
      <c r="K2646" s="33" t="str" cm="1">
        <f t="array" aca="1" ref="K2646" ca="1">_xlfn.IFS(L2646&lt;3,"Junior",L2646&lt;=7,"Mid-Level",L2646&gt;7,"Senior")</f>
        <v>Mid-Level</v>
      </c>
      <c r="L2646" s="45">
        <f ca="1">INT(YEARFRAC(Table1[[#This Row],[Joining Date]],TODAY(),1))</f>
        <v>5</v>
      </c>
      <c r="M2646" s="25" t="str">
        <f t="shared" ca="1" si="41"/>
        <v>No</v>
      </c>
      <c r="N2646" s="25">
        <f>YEAR(Table1[[#This Row],[Joining Date]])</f>
        <v>2020</v>
      </c>
      <c r="O2646" s="45">
        <f>MONTH(Table1[[#This Row],[Joining Date]])</f>
        <v>11</v>
      </c>
      <c r="P2646" s="25">
        <f ca="1">NETWORKDAYS(Table1[[#This Row],[Joining Date]],TODAY())</f>
        <v>1472</v>
      </c>
      <c r="Q2646" s="25" t="str">
        <f>LEFT(Table1[[#This Row],[Department]],5)&amp;"-"&amp;RIGHT(Table1[[#This Row],[Employee ID]],3)</f>
        <v>HR-993</v>
      </c>
      <c r="R2646" s="25" t="str">
        <f>LEFT(Table1[[#This Row],[Department]],3)</f>
        <v>HR</v>
      </c>
      <c r="S2646" s="36">
        <f>_xlfn.XLOOKUP(Table1[[#This Row],[City]],Table2[City],Table2[Bonus %])</f>
        <v>6</v>
      </c>
      <c r="U2646" s="48" t="str">
        <v xml:space="preserve">Vikram </v>
      </c>
      <c r="V2646" s="48" t="str">
        <v>Singh</v>
      </c>
    </row>
    <row r="2647" spans="1:22" x14ac:dyDescent="0.35">
      <c r="A2647" s="9" t="s">
        <v>1938</v>
      </c>
      <c r="B2647" s="41" t="str">
        <f>LEFT(Table1[[#This Row],[Employee Name]],FIND(" ",Table1[[#This Row],[Employee Name]]))</f>
        <v xml:space="preserve">Ananya </v>
      </c>
      <c r="C2647" s="41" t="str">
        <f>RIGHT(Table1[[#This Row],[Employee Name]],LEN(Table1[[#This Row],[Employee Name]])-FIND(" ",Table1[[#This Row],[Employee Name]]))</f>
        <v>Rao</v>
      </c>
      <c r="D2647" s="23">
        <f>Table1[[#This Row],[Basic Salary]]+Table1[[#This Row],[Bonus]]</f>
        <v>87855</v>
      </c>
      <c r="E2647" s="10">
        <v>70</v>
      </c>
      <c r="F2647" s="46">
        <v>56</v>
      </c>
      <c r="G2647" s="10" t="str" cm="1">
        <f t="array" ref="G2647">_xlfn.IFS(Table1[[#This Row],[Performance Score]]&gt;=80,"Excellent",Table1[[#This Row],[Performance Score]]&gt;=60,"Good",Table1[[#This Row],[Performance Score]]&gt;=40,"Need Improvement")</f>
        <v>Need Improvement</v>
      </c>
      <c r="H2647" s="30">
        <f>Table1[[#This Row],[Bonus]]/Table1[[#This Row],[Basic Salary]]</f>
        <v>0.26250215554405931</v>
      </c>
      <c r="I2647" s="10">
        <f ca="1">DATEDIF(Table1[[#This Row],[Date of Birth]],TODAY(),"y")</f>
        <v>41</v>
      </c>
      <c r="J2647" s="34">
        <v>45832</v>
      </c>
      <c r="K2647" s="33" t="str" cm="1">
        <f t="array" aca="1" ref="K2647" ca="1">_xlfn.IFS(L2647&lt;3,"Junior",L2647&lt;=7,"Mid-Level",L2647&gt;7,"Senior")</f>
        <v>Junior</v>
      </c>
      <c r="L2647" s="46">
        <f ca="1">INT(YEARFRAC(Table1[[#This Row],[Joining Date]],TODAY(),1))</f>
        <v>1</v>
      </c>
      <c r="M2647" s="25" t="str">
        <f t="shared" ca="1" si="41"/>
        <v>No</v>
      </c>
      <c r="N2647" s="26">
        <f>YEAR(Table1[[#This Row],[Joining Date]])</f>
        <v>2025</v>
      </c>
      <c r="O2647" s="46">
        <f>MONTH(Table1[[#This Row],[Joining Date]])</f>
        <v>6</v>
      </c>
      <c r="P2647" s="26">
        <f ca="1">NETWORKDAYS(Table1[[#This Row],[Joining Date]],TODAY())</f>
        <v>265</v>
      </c>
      <c r="Q2647" s="26" t="str">
        <f>LEFT(Table1[[#This Row],[Department]],5)&amp;"-"&amp;RIGHT(Table1[[#This Row],[Employee ID]],3)</f>
        <v>Opera-882</v>
      </c>
      <c r="R2647" s="26" t="str">
        <f>LEFT(Table1[[#This Row],[Department]],3)</f>
        <v>Ope</v>
      </c>
      <c r="S2647" s="37">
        <f>_xlfn.XLOOKUP(Table1[[#This Row],[City]],Table2[City],Table2[Bonus %])</f>
        <v>5</v>
      </c>
      <c r="U2647" s="48" t="str">
        <v xml:space="preserve">Ananya </v>
      </c>
      <c r="V2647" s="48" t="str">
        <v>Rao</v>
      </c>
    </row>
    <row r="2648" spans="1:22" x14ac:dyDescent="0.35">
      <c r="A2648" s="7" t="s">
        <v>3224</v>
      </c>
      <c r="B2648" s="40" t="str">
        <f>LEFT(Table1[[#This Row],[Employee Name]],FIND(" ",Table1[[#This Row],[Employee Name]]))</f>
        <v xml:space="preserve">Kavya </v>
      </c>
      <c r="C2648" s="40" t="str">
        <f>RIGHT(Table1[[#This Row],[Employee Name]],LEN(Table1[[#This Row],[Employee Name]])-FIND(" ",Table1[[#This Row],[Employee Name]]))</f>
        <v>Nair</v>
      </c>
      <c r="D2648" s="22">
        <f>Table1[[#This Row],[Basic Salary]]+Table1[[#This Row],[Bonus]]</f>
        <v>87841</v>
      </c>
      <c r="E2648" s="8">
        <v>64</v>
      </c>
      <c r="F2648" s="45">
        <v>49</v>
      </c>
      <c r="G2648" s="8" t="str" cm="1">
        <f t="array" ref="G2648">_xlfn.IFS(Table1[[#This Row],[Performance Score]]&gt;=80,"Excellent",Table1[[#This Row],[Performance Score]]&gt;=60,"Good",Table1[[#This Row],[Performance Score]]&gt;=40,"Need Improvement")</f>
        <v>Need Improvement</v>
      </c>
      <c r="H2648" s="29">
        <f>Table1[[#This Row],[Bonus]]/Table1[[#This Row],[Basic Salary]]</f>
        <v>0.47243408149923732</v>
      </c>
      <c r="I2648" s="8">
        <f ca="1">DATEDIF(Table1[[#This Row],[Date of Birth]],TODAY(),"y")</f>
        <v>19</v>
      </c>
      <c r="J2648" s="33">
        <v>43933</v>
      </c>
      <c r="K2648" s="33" t="str" cm="1">
        <f t="array" aca="1" ref="K2648" ca="1">_xlfn.IFS(L2648&lt;3,"Junior",L2648&lt;=7,"Mid-Level",L2648&gt;7,"Senior")</f>
        <v>Mid-Level</v>
      </c>
      <c r="L2648" s="45">
        <f ca="1">INT(YEARFRAC(Table1[[#This Row],[Joining Date]],TODAY(),1))</f>
        <v>6</v>
      </c>
      <c r="M2648" s="25" t="str">
        <f t="shared" ca="1" si="41"/>
        <v>Yes</v>
      </c>
      <c r="N2648" s="25">
        <f>YEAR(Table1[[#This Row],[Joining Date]])</f>
        <v>2020</v>
      </c>
      <c r="O2648" s="45">
        <f>MONTH(Table1[[#This Row],[Joining Date]])</f>
        <v>4</v>
      </c>
      <c r="P2648" s="25">
        <f ca="1">NETWORKDAYS(Table1[[#This Row],[Joining Date]],TODAY())</f>
        <v>1621</v>
      </c>
      <c r="Q2648" s="25" t="str">
        <f>LEFT(Table1[[#This Row],[Department]],5)&amp;"-"&amp;RIGHT(Table1[[#This Row],[Employee ID]],3)</f>
        <v>Finan-168</v>
      </c>
      <c r="R2648" s="25" t="str">
        <f>LEFT(Table1[[#This Row],[Department]],3)</f>
        <v>Fin</v>
      </c>
      <c r="S2648" s="36">
        <f>_xlfn.XLOOKUP(Table1[[#This Row],[City]],Table2[City],Table2[Bonus %])</f>
        <v>4</v>
      </c>
      <c r="U2648" s="48" t="str">
        <v xml:space="preserve">Kavya </v>
      </c>
      <c r="V2648" s="48" t="str">
        <v>Nair</v>
      </c>
    </row>
    <row r="2649" spans="1:22" x14ac:dyDescent="0.35">
      <c r="A2649" s="9" t="s">
        <v>2000</v>
      </c>
      <c r="B2649" s="41" t="str">
        <f>LEFT(Table1[[#This Row],[Employee Name]],FIND(" ",Table1[[#This Row],[Employee Name]]))</f>
        <v xml:space="preserve">Ajay </v>
      </c>
      <c r="C2649" s="41" t="str">
        <f>RIGHT(Table1[[#This Row],[Employee Name]],LEN(Table1[[#This Row],[Employee Name]])-FIND(" ",Table1[[#This Row],[Employee Name]]))</f>
        <v>Singh</v>
      </c>
      <c r="D2649" s="23">
        <f>Table1[[#This Row],[Basic Salary]]+Table1[[#This Row],[Bonus]]</f>
        <v>87805</v>
      </c>
      <c r="E2649" s="10">
        <v>78</v>
      </c>
      <c r="F2649" s="46">
        <v>67</v>
      </c>
      <c r="G2649" s="10" t="str" cm="1">
        <f t="array" ref="G2649">_xlfn.IFS(Table1[[#This Row],[Performance Score]]&gt;=80,"Excellent",Table1[[#This Row],[Performance Score]]&gt;=60,"Good",Table1[[#This Row],[Performance Score]]&gt;=40,"Need Improvement")</f>
        <v>Good</v>
      </c>
      <c r="H2649" s="30">
        <f>Table1[[#This Row],[Bonus]]/Table1[[#This Row],[Basic Salary]]</f>
        <v>0.24339748219267315</v>
      </c>
      <c r="I2649" s="10">
        <f ca="1">DATEDIF(Table1[[#This Row],[Date of Birth]],TODAY(),"y")</f>
        <v>16</v>
      </c>
      <c r="J2649" s="34">
        <v>44422</v>
      </c>
      <c r="K2649" s="33" t="str" cm="1">
        <f t="array" aca="1" ref="K2649" ca="1">_xlfn.IFS(L2649&lt;3,"Junior",L2649&lt;=7,"Mid-Level",L2649&gt;7,"Senior")</f>
        <v>Mid-Level</v>
      </c>
      <c r="L2649" s="46">
        <f ca="1">INT(YEARFRAC(Table1[[#This Row],[Joining Date]],TODAY(),1))</f>
        <v>4</v>
      </c>
      <c r="M2649" s="25" t="str">
        <f t="shared" ca="1" si="41"/>
        <v>No</v>
      </c>
      <c r="N2649" s="26">
        <f>YEAR(Table1[[#This Row],[Joining Date]])</f>
        <v>2021</v>
      </c>
      <c r="O2649" s="46">
        <f>MONTH(Table1[[#This Row],[Joining Date]])</f>
        <v>8</v>
      </c>
      <c r="P2649" s="26">
        <f ca="1">NETWORKDAYS(Table1[[#This Row],[Joining Date]],TODAY())</f>
        <v>1271</v>
      </c>
      <c r="Q2649" s="26" t="str">
        <f>LEFT(Table1[[#This Row],[Department]],5)&amp;"-"&amp;RIGHT(Table1[[#This Row],[Employee ID]],3)</f>
        <v>Sales-944</v>
      </c>
      <c r="R2649" s="26" t="str">
        <f>LEFT(Table1[[#This Row],[Department]],3)</f>
        <v>Sal</v>
      </c>
      <c r="S2649" s="37">
        <f>_xlfn.XLOOKUP(Table1[[#This Row],[City]],Table2[City],Table2[Bonus %])</f>
        <v>5</v>
      </c>
      <c r="U2649" s="48" t="str">
        <v xml:space="preserve">Ajay </v>
      </c>
      <c r="V2649" s="48" t="str">
        <v>Singh</v>
      </c>
    </row>
    <row r="2650" spans="1:22" x14ac:dyDescent="0.35">
      <c r="A2650" s="7" t="s">
        <v>200</v>
      </c>
      <c r="B2650" s="40" t="str">
        <f>LEFT(Table1[[#This Row],[Employee Name]],FIND(" ",Table1[[#This Row],[Employee Name]]))</f>
        <v xml:space="preserve">Swathi </v>
      </c>
      <c r="C2650" s="40" t="str">
        <f>RIGHT(Table1[[#This Row],[Employee Name]],LEN(Table1[[#This Row],[Employee Name]])-FIND(" ",Table1[[#This Row],[Employee Name]]))</f>
        <v>Ramesh</v>
      </c>
      <c r="D2650" s="22">
        <f>Table1[[#This Row],[Basic Salary]]+Table1[[#This Row],[Bonus]]</f>
        <v>87790</v>
      </c>
      <c r="E2650" s="8">
        <v>89</v>
      </c>
      <c r="F2650" s="45">
        <v>98</v>
      </c>
      <c r="G2650" s="8" t="str" cm="1">
        <f t="array" ref="G2650">_xlfn.IFS(Table1[[#This Row],[Performance Score]]&gt;=80,"Excellent",Table1[[#This Row],[Performance Score]]&gt;=60,"Good",Table1[[#This Row],[Performance Score]]&gt;=40,"Need Improvement")</f>
        <v>Excellent</v>
      </c>
      <c r="H2650" s="29">
        <f>Table1[[#This Row],[Bonus]]/Table1[[#This Row],[Basic Salary]]</f>
        <v>6.8316783489096575E-2</v>
      </c>
      <c r="I2650" s="8">
        <f ca="1">DATEDIF(Table1[[#This Row],[Date of Birth]],TODAY(),"y")</f>
        <v>44</v>
      </c>
      <c r="J2650" s="33">
        <v>45534</v>
      </c>
      <c r="K2650" s="33" t="str" cm="1">
        <f t="array" aca="1" ref="K2650" ca="1">_xlfn.IFS(L2650&lt;3,"Junior",L2650&lt;=7,"Mid-Level",L2650&gt;7,"Senior")</f>
        <v>Junior</v>
      </c>
      <c r="L2650" s="45">
        <f ca="1">INT(YEARFRAC(Table1[[#This Row],[Joining Date]],TODAY(),1))</f>
        <v>1</v>
      </c>
      <c r="M2650" s="25" t="str">
        <f t="shared" ca="1" si="41"/>
        <v>No</v>
      </c>
      <c r="N2650" s="25">
        <f>YEAR(Table1[[#This Row],[Joining Date]])</f>
        <v>2024</v>
      </c>
      <c r="O2650" s="45">
        <f>MONTH(Table1[[#This Row],[Joining Date]])</f>
        <v>8</v>
      </c>
      <c r="P2650" s="25">
        <f ca="1">NETWORKDAYS(Table1[[#This Row],[Joining Date]],TODAY())</f>
        <v>477</v>
      </c>
      <c r="Q2650" s="25" t="str">
        <f>LEFT(Table1[[#This Row],[Department]],5)&amp;"-"&amp;RIGHT(Table1[[#This Row],[Employee ID]],3)</f>
        <v>HR-144</v>
      </c>
      <c r="R2650" s="25" t="str">
        <f>LEFT(Table1[[#This Row],[Department]],3)</f>
        <v>HR</v>
      </c>
      <c r="S2650" s="36">
        <f>_xlfn.XLOOKUP(Table1[[#This Row],[City]],Table2[City],Table2[Bonus %])</f>
        <v>5</v>
      </c>
      <c r="U2650" s="48" t="str">
        <v xml:space="preserve">Swathi </v>
      </c>
      <c r="V2650" s="48" t="str">
        <v>Ramesh</v>
      </c>
    </row>
    <row r="2651" spans="1:22" x14ac:dyDescent="0.35">
      <c r="A2651" s="9" t="s">
        <v>2823</v>
      </c>
      <c r="B2651" s="41" t="str">
        <f>LEFT(Table1[[#This Row],[Employee Name]],FIND(" ",Table1[[#This Row],[Employee Name]]))</f>
        <v xml:space="preserve">Sneha </v>
      </c>
      <c r="C2651" s="41" t="str">
        <f>RIGHT(Table1[[#This Row],[Employee Name]],LEN(Table1[[#This Row],[Employee Name]])-FIND(" ",Table1[[#This Row],[Employee Name]]))</f>
        <v>Iyer</v>
      </c>
      <c r="D2651" s="23">
        <f>Table1[[#This Row],[Basic Salary]]+Table1[[#This Row],[Bonus]]</f>
        <v>87768</v>
      </c>
      <c r="E2651" s="10">
        <v>76</v>
      </c>
      <c r="F2651" s="46">
        <v>96</v>
      </c>
      <c r="G2651" s="10" t="str" cm="1">
        <f t="array" ref="G2651">_xlfn.IFS(Table1[[#This Row],[Performance Score]]&gt;=80,"Excellent",Table1[[#This Row],[Performance Score]]&gt;=60,"Good",Table1[[#This Row],[Performance Score]]&gt;=40,"Need Improvement")</f>
        <v>Excellent</v>
      </c>
      <c r="H2651" s="30">
        <f>Table1[[#This Row],[Bonus]]/Table1[[#This Row],[Basic Salary]]</f>
        <v>0.35798610573873219</v>
      </c>
      <c r="I2651" s="10">
        <f ca="1">DATEDIF(Table1[[#This Row],[Date of Birth]],TODAY(),"y")</f>
        <v>31</v>
      </c>
      <c r="J2651" s="34">
        <v>45672</v>
      </c>
      <c r="K2651" s="33" t="str" cm="1">
        <f t="array" aca="1" ref="K2651" ca="1">_xlfn.IFS(L2651&lt;3,"Junior",L2651&lt;=7,"Mid-Level",L2651&gt;7,"Senior")</f>
        <v>Junior</v>
      </c>
      <c r="L2651" s="46">
        <f ca="1">INT(YEARFRAC(Table1[[#This Row],[Joining Date]],TODAY(),1))</f>
        <v>1</v>
      </c>
      <c r="M2651" s="25" t="str">
        <f t="shared" ca="1" si="41"/>
        <v>No</v>
      </c>
      <c r="N2651" s="26">
        <f>YEAR(Table1[[#This Row],[Joining Date]])</f>
        <v>2025</v>
      </c>
      <c r="O2651" s="46">
        <f>MONTH(Table1[[#This Row],[Joining Date]])</f>
        <v>1</v>
      </c>
      <c r="P2651" s="26">
        <f ca="1">NETWORKDAYS(Table1[[#This Row],[Joining Date]],TODAY())</f>
        <v>379</v>
      </c>
      <c r="Q2651" s="26" t="str">
        <f>LEFT(Table1[[#This Row],[Department]],5)&amp;"-"&amp;RIGHT(Table1[[#This Row],[Employee ID]],3)</f>
        <v>Sales-767</v>
      </c>
      <c r="R2651" s="26" t="str">
        <f>LEFT(Table1[[#This Row],[Department]],3)</f>
        <v>Sal</v>
      </c>
      <c r="S2651" s="37">
        <f>_xlfn.XLOOKUP(Table1[[#This Row],[City]],Table2[City],Table2[Bonus %])</f>
        <v>7</v>
      </c>
      <c r="U2651" s="48" t="str">
        <v xml:space="preserve">Sneha </v>
      </c>
      <c r="V2651" s="48" t="str">
        <v>Iyer</v>
      </c>
    </row>
    <row r="2652" spans="1:22" x14ac:dyDescent="0.35">
      <c r="A2652" s="7" t="s">
        <v>2314</v>
      </c>
      <c r="B2652" s="40" t="str">
        <f>LEFT(Table1[[#This Row],[Employee Name]],FIND(" ",Table1[[#This Row],[Employee Name]]))</f>
        <v xml:space="preserve">Pooja </v>
      </c>
      <c r="C2652" s="40" t="str">
        <f>RIGHT(Table1[[#This Row],[Employee Name]],LEN(Table1[[#This Row],[Employee Name]])-FIND(" ",Table1[[#This Row],[Employee Name]]))</f>
        <v>Das</v>
      </c>
      <c r="D2652" s="22">
        <f>Table1[[#This Row],[Basic Salary]]+Table1[[#This Row],[Bonus]]</f>
        <v>87752</v>
      </c>
      <c r="E2652" s="8">
        <v>87</v>
      </c>
      <c r="F2652" s="45">
        <v>80</v>
      </c>
      <c r="G2652" s="8" t="str" cm="1">
        <f t="array" ref="G2652">_xlfn.IFS(Table1[[#This Row],[Performance Score]]&gt;=80,"Excellent",Table1[[#This Row],[Performance Score]]&gt;=60,"Good",Table1[[#This Row],[Performance Score]]&gt;=40,"Need Improvement")</f>
        <v>Excellent</v>
      </c>
      <c r="H2652" s="29">
        <f>Table1[[#This Row],[Bonus]]/Table1[[#This Row],[Basic Salary]]</f>
        <v>0.44423963133640554</v>
      </c>
      <c r="I2652" s="8">
        <f ca="1">DATEDIF(Table1[[#This Row],[Date of Birth]],TODAY(),"y")</f>
        <v>19</v>
      </c>
      <c r="J2652" s="33">
        <v>42920</v>
      </c>
      <c r="K2652" s="33" t="str" cm="1">
        <f t="array" aca="1" ref="K2652" ca="1">_xlfn.IFS(L2652&lt;3,"Junior",L2652&lt;=7,"Mid-Level",L2652&gt;7,"Senior")</f>
        <v>Senior</v>
      </c>
      <c r="L2652" s="45">
        <f ca="1">INT(YEARFRAC(Table1[[#This Row],[Joining Date]],TODAY(),1))</f>
        <v>8</v>
      </c>
      <c r="M2652" s="25" t="str">
        <f t="shared" ca="1" si="41"/>
        <v>Yes</v>
      </c>
      <c r="N2652" s="25">
        <f>YEAR(Table1[[#This Row],[Joining Date]])</f>
        <v>2017</v>
      </c>
      <c r="O2652" s="45">
        <f>MONTH(Table1[[#This Row],[Joining Date]])</f>
        <v>7</v>
      </c>
      <c r="P2652" s="25">
        <f ca="1">NETWORKDAYS(Table1[[#This Row],[Joining Date]],TODAY())</f>
        <v>2345</v>
      </c>
      <c r="Q2652" s="25" t="str">
        <f>LEFT(Table1[[#This Row],[Department]],5)&amp;"-"&amp;RIGHT(Table1[[#This Row],[Employee ID]],3)</f>
        <v>Sales-258</v>
      </c>
      <c r="R2652" s="25" t="str">
        <f>LEFT(Table1[[#This Row],[Department]],3)</f>
        <v>Sal</v>
      </c>
      <c r="S2652" s="36">
        <f>_xlfn.XLOOKUP(Table1[[#This Row],[City]],Table2[City],Table2[Bonus %])</f>
        <v>6</v>
      </c>
      <c r="U2652" s="48" t="str">
        <v xml:space="preserve">Pooja </v>
      </c>
      <c r="V2652" s="48" t="str">
        <v>Das</v>
      </c>
    </row>
    <row r="2653" spans="1:22" x14ac:dyDescent="0.35">
      <c r="A2653" s="9" t="s">
        <v>2173</v>
      </c>
      <c r="B2653" s="41" t="str">
        <f>LEFT(Table1[[#This Row],[Employee Name]],FIND(" ",Table1[[#This Row],[Employee Name]]))</f>
        <v xml:space="preserve">Vikram </v>
      </c>
      <c r="C2653" s="41" t="str">
        <f>RIGHT(Table1[[#This Row],[Employee Name]],LEN(Table1[[#This Row],[Employee Name]])-FIND(" ",Table1[[#This Row],[Employee Name]]))</f>
        <v>Singh</v>
      </c>
      <c r="D2653" s="23">
        <f>Table1[[#This Row],[Basic Salary]]+Table1[[#This Row],[Bonus]]</f>
        <v>87749</v>
      </c>
      <c r="E2653" s="10">
        <v>79</v>
      </c>
      <c r="F2653" s="46">
        <v>78</v>
      </c>
      <c r="G2653" s="10" t="str" cm="1">
        <f t="array" ref="G2653">_xlfn.IFS(Table1[[#This Row],[Performance Score]]&gt;=80,"Excellent",Table1[[#This Row],[Performance Score]]&gt;=60,"Good",Table1[[#This Row],[Performance Score]]&gt;=40,"Need Improvement")</f>
        <v>Good</v>
      </c>
      <c r="H2653" s="30">
        <f>Table1[[#This Row],[Bonus]]/Table1[[#This Row],[Basic Salary]]</f>
        <v>0.14981131086534935</v>
      </c>
      <c r="I2653" s="10">
        <f ca="1">DATEDIF(Table1[[#This Row],[Date of Birth]],TODAY(),"y")</f>
        <v>27</v>
      </c>
      <c r="J2653" s="34">
        <v>43811</v>
      </c>
      <c r="K2653" s="33" t="str" cm="1">
        <f t="array" aca="1" ref="K2653" ca="1">_xlfn.IFS(L2653&lt;3,"Junior",L2653&lt;=7,"Mid-Level",L2653&gt;7,"Senior")</f>
        <v>Mid-Level</v>
      </c>
      <c r="L2653" s="46">
        <f ca="1">INT(YEARFRAC(Table1[[#This Row],[Joining Date]],TODAY(),1))</f>
        <v>6</v>
      </c>
      <c r="M2653" s="25" t="str">
        <f t="shared" ca="1" si="41"/>
        <v>Yes</v>
      </c>
      <c r="N2653" s="26">
        <f>YEAR(Table1[[#This Row],[Joining Date]])</f>
        <v>2019</v>
      </c>
      <c r="O2653" s="46">
        <f>MONTH(Table1[[#This Row],[Joining Date]])</f>
        <v>12</v>
      </c>
      <c r="P2653" s="26">
        <f ca="1">NETWORKDAYS(Table1[[#This Row],[Joining Date]],TODAY())</f>
        <v>1708</v>
      </c>
      <c r="Q2653" s="26" t="str">
        <f>LEFT(Table1[[#This Row],[Department]],5)&amp;"-"&amp;RIGHT(Table1[[#This Row],[Employee ID]],3)</f>
        <v>Marke-117</v>
      </c>
      <c r="R2653" s="26" t="str">
        <f>LEFT(Table1[[#This Row],[Department]],3)</f>
        <v>Mar</v>
      </c>
      <c r="S2653" s="37">
        <f>_xlfn.XLOOKUP(Table1[[#This Row],[City]],Table2[City],Table2[Bonus %])</f>
        <v>5</v>
      </c>
      <c r="U2653" s="48" t="str">
        <v xml:space="preserve">Vikram </v>
      </c>
      <c r="V2653" s="48" t="str">
        <v>Singh</v>
      </c>
    </row>
    <row r="2654" spans="1:22" x14ac:dyDescent="0.35">
      <c r="A2654" s="7" t="s">
        <v>3041</v>
      </c>
      <c r="B2654" s="40" t="str">
        <f>LEFT(Table1[[#This Row],[Employee Name]],FIND(" ",Table1[[#This Row],[Employee Name]]))</f>
        <v xml:space="preserve">Aarav </v>
      </c>
      <c r="C2654" s="40" t="str">
        <f>RIGHT(Table1[[#This Row],[Employee Name]],LEN(Table1[[#This Row],[Employee Name]])-FIND(" ",Table1[[#This Row],[Employee Name]]))</f>
        <v>Sharma</v>
      </c>
      <c r="D2654" s="22">
        <f>Table1[[#This Row],[Basic Salary]]+Table1[[#This Row],[Bonus]]</f>
        <v>87708</v>
      </c>
      <c r="E2654" s="8">
        <v>79</v>
      </c>
      <c r="F2654" s="45">
        <v>51</v>
      </c>
      <c r="G2654" s="8" t="str" cm="1">
        <f t="array" ref="G2654">_xlfn.IFS(Table1[[#This Row],[Performance Score]]&gt;=80,"Excellent",Table1[[#This Row],[Performance Score]]&gt;=60,"Good",Table1[[#This Row],[Performance Score]]&gt;=40,"Need Improvement")</f>
        <v>Need Improvement</v>
      </c>
      <c r="H2654" s="29">
        <f>Table1[[#This Row],[Bonus]]/Table1[[#This Row],[Basic Salary]]</f>
        <v>0.10271819759108854</v>
      </c>
      <c r="I2654" s="8">
        <f ca="1">DATEDIF(Table1[[#This Row],[Date of Birth]],TODAY(),"y")</f>
        <v>25</v>
      </c>
      <c r="J2654" s="33">
        <v>42298</v>
      </c>
      <c r="K2654" s="33" t="str" cm="1">
        <f t="array" aca="1" ref="K2654" ca="1">_xlfn.IFS(L2654&lt;3,"Junior",L2654&lt;=7,"Mid-Level",L2654&gt;7,"Senior")</f>
        <v>Senior</v>
      </c>
      <c r="L2654" s="45">
        <f ca="1">INT(YEARFRAC(Table1[[#This Row],[Joining Date]],TODAY(),1))</f>
        <v>10</v>
      </c>
      <c r="M2654" s="25" t="str">
        <f t="shared" ca="1" si="41"/>
        <v>Yes</v>
      </c>
      <c r="N2654" s="25">
        <f>YEAR(Table1[[#This Row],[Joining Date]])</f>
        <v>2015</v>
      </c>
      <c r="O2654" s="45">
        <f>MONTH(Table1[[#This Row],[Joining Date]])</f>
        <v>10</v>
      </c>
      <c r="P2654" s="25">
        <f ca="1">NETWORKDAYS(Table1[[#This Row],[Joining Date]],TODAY())</f>
        <v>2789</v>
      </c>
      <c r="Q2654" s="25" t="str">
        <f>LEFT(Table1[[#This Row],[Department]],5)&amp;"-"&amp;RIGHT(Table1[[#This Row],[Employee ID]],3)</f>
        <v>Marke-985</v>
      </c>
      <c r="R2654" s="25" t="str">
        <f>LEFT(Table1[[#This Row],[Department]],3)</f>
        <v>Mar</v>
      </c>
      <c r="S2654" s="36">
        <f>_xlfn.XLOOKUP(Table1[[#This Row],[City]],Table2[City],Table2[Bonus %])</f>
        <v>6</v>
      </c>
      <c r="U2654" s="48" t="str">
        <v xml:space="preserve">Aarav </v>
      </c>
      <c r="V2654" s="48" t="str">
        <v>Sharma</v>
      </c>
    </row>
    <row r="2655" spans="1:22" x14ac:dyDescent="0.35">
      <c r="A2655" s="9" t="s">
        <v>4306</v>
      </c>
      <c r="B2655" s="41" t="str">
        <f>LEFT(Table1[[#This Row],[Employee Name]],FIND(" ",Table1[[#This Row],[Employee Name]]))</f>
        <v xml:space="preserve">Tarun </v>
      </c>
      <c r="C2655" s="41" t="str">
        <f>RIGHT(Table1[[#This Row],[Employee Name]],LEN(Table1[[#This Row],[Employee Name]])-FIND(" ",Table1[[#This Row],[Employee Name]]))</f>
        <v>Verma</v>
      </c>
      <c r="D2655" s="23">
        <f>Table1[[#This Row],[Basic Salary]]+Table1[[#This Row],[Bonus]]</f>
        <v>87602</v>
      </c>
      <c r="E2655" s="10">
        <v>71</v>
      </c>
      <c r="F2655" s="46">
        <v>85</v>
      </c>
      <c r="G2655" s="10" t="str" cm="1">
        <f t="array" ref="G2655">_xlfn.IFS(Table1[[#This Row],[Performance Score]]&gt;=80,"Excellent",Table1[[#This Row],[Performance Score]]&gt;=60,"Good",Table1[[#This Row],[Performance Score]]&gt;=40,"Need Improvement")</f>
        <v>Excellent</v>
      </c>
      <c r="H2655" s="30">
        <f>Table1[[#This Row],[Bonus]]/Table1[[#This Row],[Basic Salary]]</f>
        <v>0.33866136919315404</v>
      </c>
      <c r="I2655" s="10">
        <f ca="1">DATEDIF(Table1[[#This Row],[Date of Birth]],TODAY(),"y")</f>
        <v>40</v>
      </c>
      <c r="J2655" s="34">
        <v>45086</v>
      </c>
      <c r="K2655" s="33" t="str" cm="1">
        <f t="array" aca="1" ref="K2655" ca="1">_xlfn.IFS(L2655&lt;3,"Junior",L2655&lt;=7,"Mid-Level",L2655&gt;7,"Senior")</f>
        <v>Mid-Level</v>
      </c>
      <c r="L2655" s="46">
        <f ca="1">INT(YEARFRAC(Table1[[#This Row],[Joining Date]],TODAY(),1))</f>
        <v>3</v>
      </c>
      <c r="M2655" s="25" t="str">
        <f t="shared" ca="1" si="41"/>
        <v>No</v>
      </c>
      <c r="N2655" s="26">
        <f>YEAR(Table1[[#This Row],[Joining Date]])</f>
        <v>2023</v>
      </c>
      <c r="O2655" s="46">
        <f>MONTH(Table1[[#This Row],[Joining Date]])</f>
        <v>6</v>
      </c>
      <c r="P2655" s="26">
        <f ca="1">NETWORKDAYS(Table1[[#This Row],[Joining Date]],TODAY())</f>
        <v>797</v>
      </c>
      <c r="Q2655" s="26" t="str">
        <f>LEFT(Table1[[#This Row],[Department]],5)&amp;"-"&amp;RIGHT(Table1[[#This Row],[Employee ID]],3)</f>
        <v>HR-250</v>
      </c>
      <c r="R2655" s="26" t="str">
        <f>LEFT(Table1[[#This Row],[Department]],3)</f>
        <v>HR</v>
      </c>
      <c r="S2655" s="37">
        <f>_xlfn.XLOOKUP(Table1[[#This Row],[City]],Table2[City],Table2[Bonus %])</f>
        <v>8</v>
      </c>
      <c r="U2655" s="48" t="str">
        <v xml:space="preserve">Tarun </v>
      </c>
      <c r="V2655" s="48" t="str">
        <v>Verma</v>
      </c>
    </row>
    <row r="2656" spans="1:22" x14ac:dyDescent="0.35">
      <c r="A2656" s="7" t="s">
        <v>4347</v>
      </c>
      <c r="B2656" s="40" t="str">
        <f>LEFT(Table1[[#This Row],[Employee Name]],FIND(" ",Table1[[#This Row],[Employee Name]]))</f>
        <v xml:space="preserve">Ananya </v>
      </c>
      <c r="C2656" s="40" t="str">
        <f>RIGHT(Table1[[#This Row],[Employee Name]],LEN(Table1[[#This Row],[Employee Name]])-FIND(" ",Table1[[#This Row],[Employee Name]]))</f>
        <v>Rao</v>
      </c>
      <c r="D2656" s="22">
        <f>Table1[[#This Row],[Basic Salary]]+Table1[[#This Row],[Bonus]]</f>
        <v>87575</v>
      </c>
      <c r="E2656" s="8">
        <v>100</v>
      </c>
      <c r="F2656" s="45">
        <v>64</v>
      </c>
      <c r="G2656" s="8" t="str" cm="1">
        <f t="array" ref="G2656">_xlfn.IFS(Table1[[#This Row],[Performance Score]]&gt;=80,"Excellent",Table1[[#This Row],[Performance Score]]&gt;=60,"Good",Table1[[#This Row],[Performance Score]]&gt;=40,"Need Improvement")</f>
        <v>Good</v>
      </c>
      <c r="H2656" s="29">
        <f>Table1[[#This Row],[Bonus]]/Table1[[#This Row],[Basic Salary]]</f>
        <v>7.6031798690208513E-2</v>
      </c>
      <c r="I2656" s="8">
        <f ca="1">DATEDIF(Table1[[#This Row],[Date of Birth]],TODAY(),"y")</f>
        <v>29</v>
      </c>
      <c r="J2656" s="33">
        <v>43922</v>
      </c>
      <c r="K2656" s="33" t="str" cm="1">
        <f t="array" aca="1" ref="K2656" ca="1">_xlfn.IFS(L2656&lt;3,"Junior",L2656&lt;=7,"Mid-Level",L2656&gt;7,"Senior")</f>
        <v>Mid-Level</v>
      </c>
      <c r="L2656" s="45">
        <f ca="1">INT(YEARFRAC(Table1[[#This Row],[Joining Date]],TODAY(),1))</f>
        <v>6</v>
      </c>
      <c r="M2656" s="25" t="str">
        <f t="shared" ca="1" si="41"/>
        <v>Yes</v>
      </c>
      <c r="N2656" s="25">
        <f>YEAR(Table1[[#This Row],[Joining Date]])</f>
        <v>2020</v>
      </c>
      <c r="O2656" s="45">
        <f>MONTH(Table1[[#This Row],[Joining Date]])</f>
        <v>4</v>
      </c>
      <c r="P2656" s="25">
        <f ca="1">NETWORKDAYS(Table1[[#This Row],[Joining Date]],TODAY())</f>
        <v>1629</v>
      </c>
      <c r="Q2656" s="25" t="str">
        <f>LEFT(Table1[[#This Row],[Department]],5)&amp;"-"&amp;RIGHT(Table1[[#This Row],[Employee ID]],3)</f>
        <v>Marke-291</v>
      </c>
      <c r="R2656" s="25" t="str">
        <f>LEFT(Table1[[#This Row],[Department]],3)</f>
        <v>Mar</v>
      </c>
      <c r="S2656" s="36">
        <f>_xlfn.XLOOKUP(Table1[[#This Row],[City]],Table2[City],Table2[Bonus %])</f>
        <v>5</v>
      </c>
      <c r="U2656" s="48" t="str">
        <v xml:space="preserve">Ananya </v>
      </c>
      <c r="V2656" s="48" t="str">
        <v>Rao</v>
      </c>
    </row>
    <row r="2657" spans="1:22" x14ac:dyDescent="0.35">
      <c r="A2657" s="9" t="s">
        <v>4244</v>
      </c>
      <c r="B2657" s="41" t="str">
        <f>LEFT(Table1[[#This Row],[Employee Name]],FIND(" ",Table1[[#This Row],[Employee Name]]))</f>
        <v xml:space="preserve">Swathi </v>
      </c>
      <c r="C2657" s="41" t="str">
        <f>RIGHT(Table1[[#This Row],[Employee Name]],LEN(Table1[[#This Row],[Employee Name]])-FIND(" ",Table1[[#This Row],[Employee Name]]))</f>
        <v>Ramesh</v>
      </c>
      <c r="D2657" s="23">
        <f>Table1[[#This Row],[Basic Salary]]+Table1[[#This Row],[Bonus]]</f>
        <v>87555</v>
      </c>
      <c r="E2657" s="10">
        <v>90</v>
      </c>
      <c r="F2657" s="46">
        <v>76</v>
      </c>
      <c r="G2657" s="10" t="str" cm="1">
        <f t="array" ref="G2657">_xlfn.IFS(Table1[[#This Row],[Performance Score]]&gt;=80,"Excellent",Table1[[#This Row],[Performance Score]]&gt;=60,"Good",Table1[[#This Row],[Performance Score]]&gt;=40,"Need Improvement")</f>
        <v>Good</v>
      </c>
      <c r="H2657" s="30">
        <f>Table1[[#This Row],[Bonus]]/Table1[[#This Row],[Basic Salary]]</f>
        <v>0.32244324618242787</v>
      </c>
      <c r="I2657" s="10">
        <f ca="1">DATEDIF(Table1[[#This Row],[Date of Birth]],TODAY(),"y")</f>
        <v>31</v>
      </c>
      <c r="J2657" s="34">
        <v>42122</v>
      </c>
      <c r="K2657" s="33" t="str" cm="1">
        <f t="array" aca="1" ref="K2657" ca="1">_xlfn.IFS(L2657&lt;3,"Junior",L2657&lt;=7,"Mid-Level",L2657&gt;7,"Senior")</f>
        <v>Senior</v>
      </c>
      <c r="L2657" s="46">
        <f ca="1">INT(YEARFRAC(Table1[[#This Row],[Joining Date]],TODAY(),1))</f>
        <v>11</v>
      </c>
      <c r="M2657" s="25" t="str">
        <f t="shared" ca="1" si="41"/>
        <v>Yes</v>
      </c>
      <c r="N2657" s="26">
        <f>YEAR(Table1[[#This Row],[Joining Date]])</f>
        <v>2015</v>
      </c>
      <c r="O2657" s="46">
        <f>MONTH(Table1[[#This Row],[Joining Date]])</f>
        <v>4</v>
      </c>
      <c r="P2657" s="26">
        <f ca="1">NETWORKDAYS(Table1[[#This Row],[Joining Date]],TODAY())</f>
        <v>2915</v>
      </c>
      <c r="Q2657" s="26" t="str">
        <f>LEFT(Table1[[#This Row],[Department]],5)&amp;"-"&amp;RIGHT(Table1[[#This Row],[Employee ID]],3)</f>
        <v>Opera-188</v>
      </c>
      <c r="R2657" s="26" t="str">
        <f>LEFT(Table1[[#This Row],[Department]],3)</f>
        <v>Ope</v>
      </c>
      <c r="S2657" s="37">
        <f>_xlfn.XLOOKUP(Table1[[#This Row],[City]],Table2[City],Table2[Bonus %])</f>
        <v>8</v>
      </c>
      <c r="U2657" s="48" t="str">
        <v xml:space="preserve">Swathi </v>
      </c>
      <c r="V2657" s="48" t="str">
        <v>Ramesh</v>
      </c>
    </row>
    <row r="2658" spans="1:22" x14ac:dyDescent="0.35">
      <c r="A2658" s="7" t="s">
        <v>2956</v>
      </c>
      <c r="B2658" s="40" t="str">
        <f>LEFT(Table1[[#This Row],[Employee Name]],FIND(" ",Table1[[#This Row],[Employee Name]]))</f>
        <v xml:space="preserve">Ajay </v>
      </c>
      <c r="C2658" s="40" t="str">
        <f>RIGHT(Table1[[#This Row],[Employee Name]],LEN(Table1[[#This Row],[Employee Name]])-FIND(" ",Table1[[#This Row],[Employee Name]]))</f>
        <v>Singh</v>
      </c>
      <c r="D2658" s="22">
        <f>Table1[[#This Row],[Basic Salary]]+Table1[[#This Row],[Bonus]]</f>
        <v>87550</v>
      </c>
      <c r="E2658" s="8">
        <v>74</v>
      </c>
      <c r="F2658" s="45">
        <v>80</v>
      </c>
      <c r="G2658" s="8" t="str" cm="1">
        <f t="array" ref="G2658">_xlfn.IFS(Table1[[#This Row],[Performance Score]]&gt;=80,"Excellent",Table1[[#This Row],[Performance Score]]&gt;=60,"Good",Table1[[#This Row],[Performance Score]]&gt;=40,"Need Improvement")</f>
        <v>Excellent</v>
      </c>
      <c r="H2658" s="29">
        <f>Table1[[#This Row],[Bonus]]/Table1[[#This Row],[Basic Salary]]</f>
        <v>0.47373205177840993</v>
      </c>
      <c r="I2658" s="8">
        <f ca="1">DATEDIF(Table1[[#This Row],[Date of Birth]],TODAY(),"y")</f>
        <v>44</v>
      </c>
      <c r="J2658" s="33">
        <v>42947</v>
      </c>
      <c r="K2658" s="33" t="str" cm="1">
        <f t="array" aca="1" ref="K2658" ca="1">_xlfn.IFS(L2658&lt;3,"Junior",L2658&lt;=7,"Mid-Level",L2658&gt;7,"Senior")</f>
        <v>Senior</v>
      </c>
      <c r="L2658" s="45">
        <f ca="1">INT(YEARFRAC(Table1[[#This Row],[Joining Date]],TODAY(),1))</f>
        <v>8</v>
      </c>
      <c r="M2658" s="25" t="str">
        <f t="shared" ca="1" si="41"/>
        <v>Yes</v>
      </c>
      <c r="N2658" s="25">
        <f>YEAR(Table1[[#This Row],[Joining Date]])</f>
        <v>2017</v>
      </c>
      <c r="O2658" s="45">
        <f>MONTH(Table1[[#This Row],[Joining Date]])</f>
        <v>7</v>
      </c>
      <c r="P2658" s="25">
        <f ca="1">NETWORKDAYS(Table1[[#This Row],[Joining Date]],TODAY())</f>
        <v>2326</v>
      </c>
      <c r="Q2658" s="25" t="str">
        <f>LEFT(Table1[[#This Row],[Department]],5)&amp;"-"&amp;RIGHT(Table1[[#This Row],[Employee ID]],3)</f>
        <v>Opera-900</v>
      </c>
      <c r="R2658" s="25" t="str">
        <f>LEFT(Table1[[#This Row],[Department]],3)</f>
        <v>Ope</v>
      </c>
      <c r="S2658" s="36">
        <f>_xlfn.XLOOKUP(Table1[[#This Row],[City]],Table2[City],Table2[Bonus %])</f>
        <v>8</v>
      </c>
      <c r="U2658" s="48" t="str">
        <v xml:space="preserve">Ajay </v>
      </c>
      <c r="V2658" s="48" t="str">
        <v>Singh</v>
      </c>
    </row>
    <row r="2659" spans="1:22" x14ac:dyDescent="0.35">
      <c r="A2659" s="9" t="s">
        <v>1441</v>
      </c>
      <c r="B2659" s="41" t="str">
        <f>LEFT(Table1[[#This Row],[Employee Name]],FIND(" ",Table1[[#This Row],[Employee Name]]))</f>
        <v xml:space="preserve">Swathi </v>
      </c>
      <c r="C2659" s="41" t="str">
        <f>RIGHT(Table1[[#This Row],[Employee Name]],LEN(Table1[[#This Row],[Employee Name]])-FIND(" ",Table1[[#This Row],[Employee Name]]))</f>
        <v>Ramesh</v>
      </c>
      <c r="D2659" s="23">
        <f>Table1[[#This Row],[Basic Salary]]+Table1[[#This Row],[Bonus]]</f>
        <v>87543</v>
      </c>
      <c r="E2659" s="10">
        <v>94</v>
      </c>
      <c r="F2659" s="46">
        <v>47</v>
      </c>
      <c r="G2659" s="10" t="str" cm="1">
        <f t="array" ref="G2659">_xlfn.IFS(Table1[[#This Row],[Performance Score]]&gt;=80,"Excellent",Table1[[#This Row],[Performance Score]]&gt;=60,"Good",Table1[[#This Row],[Performance Score]]&gt;=40,"Need Improvement")</f>
        <v>Need Improvement</v>
      </c>
      <c r="H2659" s="30">
        <f>Table1[[#This Row],[Bonus]]/Table1[[#This Row],[Basic Salary]]</f>
        <v>0.48172032090992178</v>
      </c>
      <c r="I2659" s="10">
        <f ca="1">DATEDIF(Table1[[#This Row],[Date of Birth]],TODAY(),"y")</f>
        <v>27</v>
      </c>
      <c r="J2659" s="34">
        <v>42293</v>
      </c>
      <c r="K2659" s="33" t="str" cm="1">
        <f t="array" aca="1" ref="K2659" ca="1">_xlfn.IFS(L2659&lt;3,"Junior",L2659&lt;=7,"Mid-Level",L2659&gt;7,"Senior")</f>
        <v>Senior</v>
      </c>
      <c r="L2659" s="46">
        <f ca="1">INT(YEARFRAC(Table1[[#This Row],[Joining Date]],TODAY(),1))</f>
        <v>10</v>
      </c>
      <c r="M2659" s="25" t="str">
        <f t="shared" ca="1" si="41"/>
        <v>Yes</v>
      </c>
      <c r="N2659" s="26">
        <f>YEAR(Table1[[#This Row],[Joining Date]])</f>
        <v>2015</v>
      </c>
      <c r="O2659" s="46">
        <f>MONTH(Table1[[#This Row],[Joining Date]])</f>
        <v>10</v>
      </c>
      <c r="P2659" s="26">
        <f ca="1">NETWORKDAYS(Table1[[#This Row],[Joining Date]],TODAY())</f>
        <v>2792</v>
      </c>
      <c r="Q2659" s="26" t="str">
        <f>LEFT(Table1[[#This Row],[Department]],5)&amp;"-"&amp;RIGHT(Table1[[#This Row],[Employee ID]],3)</f>
        <v>Suppo-385</v>
      </c>
      <c r="R2659" s="26" t="str">
        <f>LEFT(Table1[[#This Row],[Department]],3)</f>
        <v>Sup</v>
      </c>
      <c r="S2659" s="37">
        <f>_xlfn.XLOOKUP(Table1[[#This Row],[City]],Table2[City],Table2[Bonus %])</f>
        <v>6</v>
      </c>
      <c r="U2659" s="48" t="str">
        <v xml:space="preserve">Swathi </v>
      </c>
      <c r="V2659" s="48" t="str">
        <v>Ramesh</v>
      </c>
    </row>
    <row r="2660" spans="1:22" x14ac:dyDescent="0.35">
      <c r="A2660" s="7" t="s">
        <v>3460</v>
      </c>
      <c r="B2660" s="40" t="str">
        <f>LEFT(Table1[[#This Row],[Employee Name]],FIND(" ",Table1[[#This Row],[Employee Name]]))</f>
        <v xml:space="preserve">Aarav </v>
      </c>
      <c r="C2660" s="40" t="str">
        <f>RIGHT(Table1[[#This Row],[Employee Name]],LEN(Table1[[#This Row],[Employee Name]])-FIND(" ",Table1[[#This Row],[Employee Name]]))</f>
        <v>Sharma</v>
      </c>
      <c r="D2660" s="22">
        <f>Table1[[#This Row],[Basic Salary]]+Table1[[#This Row],[Bonus]]</f>
        <v>87465</v>
      </c>
      <c r="E2660" s="8">
        <v>97</v>
      </c>
      <c r="F2660" s="45">
        <v>79</v>
      </c>
      <c r="G2660" s="8" t="str" cm="1">
        <f t="array" ref="G2660">_xlfn.IFS(Table1[[#This Row],[Performance Score]]&gt;=80,"Excellent",Table1[[#This Row],[Performance Score]]&gt;=60,"Good",Table1[[#This Row],[Performance Score]]&gt;=40,"Need Improvement")</f>
        <v>Good</v>
      </c>
      <c r="H2660" s="29">
        <f>Table1[[#This Row],[Bonus]]/Table1[[#This Row],[Basic Salary]]</f>
        <v>0.40397765578349226</v>
      </c>
      <c r="I2660" s="8">
        <f ca="1">DATEDIF(Table1[[#This Row],[Date of Birth]],TODAY(),"y")</f>
        <v>20</v>
      </c>
      <c r="J2660" s="33">
        <v>44038</v>
      </c>
      <c r="K2660" s="33" t="str" cm="1">
        <f t="array" aca="1" ref="K2660" ca="1">_xlfn.IFS(L2660&lt;3,"Junior",L2660&lt;=7,"Mid-Level",L2660&gt;7,"Senior")</f>
        <v>Mid-Level</v>
      </c>
      <c r="L2660" s="45">
        <f ca="1">INT(YEARFRAC(Table1[[#This Row],[Joining Date]],TODAY(),1))</f>
        <v>5</v>
      </c>
      <c r="M2660" s="25" t="str">
        <f t="shared" ca="1" si="41"/>
        <v>No</v>
      </c>
      <c r="N2660" s="25">
        <f>YEAR(Table1[[#This Row],[Joining Date]])</f>
        <v>2020</v>
      </c>
      <c r="O2660" s="45">
        <f>MONTH(Table1[[#This Row],[Joining Date]])</f>
        <v>7</v>
      </c>
      <c r="P2660" s="25">
        <f ca="1">NETWORKDAYS(Table1[[#This Row],[Joining Date]],TODAY())</f>
        <v>1546</v>
      </c>
      <c r="Q2660" s="25" t="str">
        <f>LEFT(Table1[[#This Row],[Department]],5)&amp;"-"&amp;RIGHT(Table1[[#This Row],[Employee ID]],3)</f>
        <v>IT-404</v>
      </c>
      <c r="R2660" s="25" t="str">
        <f>LEFT(Table1[[#This Row],[Department]],3)</f>
        <v>IT</v>
      </c>
      <c r="S2660" s="36">
        <f>_xlfn.XLOOKUP(Table1[[#This Row],[City]],Table2[City],Table2[Bonus %])</f>
        <v>5</v>
      </c>
      <c r="U2660" s="48" t="str">
        <v xml:space="preserve">Aarav </v>
      </c>
      <c r="V2660" s="48" t="str">
        <v>Sharma</v>
      </c>
    </row>
    <row r="2661" spans="1:22" x14ac:dyDescent="0.35">
      <c r="A2661" s="9" t="s">
        <v>3964</v>
      </c>
      <c r="B2661" s="41" t="str">
        <f>LEFT(Table1[[#This Row],[Employee Name]],FIND(" ",Table1[[#This Row],[Employee Name]]))</f>
        <v xml:space="preserve">Aarav </v>
      </c>
      <c r="C2661" s="41" t="str">
        <f>RIGHT(Table1[[#This Row],[Employee Name]],LEN(Table1[[#This Row],[Employee Name]])-FIND(" ",Table1[[#This Row],[Employee Name]]))</f>
        <v>Sharma</v>
      </c>
      <c r="D2661" s="23">
        <f>Table1[[#This Row],[Basic Salary]]+Table1[[#This Row],[Bonus]]</f>
        <v>87418</v>
      </c>
      <c r="E2661" s="10">
        <v>85</v>
      </c>
      <c r="F2661" s="46">
        <v>70</v>
      </c>
      <c r="G2661" s="10" t="str" cm="1">
        <f t="array" ref="G2661">_xlfn.IFS(Table1[[#This Row],[Performance Score]]&gt;=80,"Excellent",Table1[[#This Row],[Performance Score]]&gt;=60,"Good",Table1[[#This Row],[Performance Score]]&gt;=40,"Need Improvement")</f>
        <v>Good</v>
      </c>
      <c r="H2661" s="30">
        <f>Table1[[#This Row],[Bonus]]/Table1[[#This Row],[Basic Salary]]</f>
        <v>0.13956095526123682</v>
      </c>
      <c r="I2661" s="10">
        <f ca="1">DATEDIF(Table1[[#This Row],[Date of Birth]],TODAY(),"y")</f>
        <v>35</v>
      </c>
      <c r="J2661" s="34">
        <v>45596</v>
      </c>
      <c r="K2661" s="33" t="str" cm="1">
        <f t="array" aca="1" ref="K2661" ca="1">_xlfn.IFS(L2661&lt;3,"Junior",L2661&lt;=7,"Mid-Level",L2661&gt;7,"Senior")</f>
        <v>Junior</v>
      </c>
      <c r="L2661" s="46">
        <f ca="1">INT(YEARFRAC(Table1[[#This Row],[Joining Date]],TODAY(),1))</f>
        <v>1</v>
      </c>
      <c r="M2661" s="25" t="str">
        <f t="shared" ca="1" si="41"/>
        <v>No</v>
      </c>
      <c r="N2661" s="26">
        <f>YEAR(Table1[[#This Row],[Joining Date]])</f>
        <v>2024</v>
      </c>
      <c r="O2661" s="46">
        <f>MONTH(Table1[[#This Row],[Joining Date]])</f>
        <v>10</v>
      </c>
      <c r="P2661" s="26">
        <f ca="1">NETWORKDAYS(Table1[[#This Row],[Joining Date]],TODAY())</f>
        <v>433</v>
      </c>
      <c r="Q2661" s="26" t="str">
        <f>LEFT(Table1[[#This Row],[Department]],5)&amp;"-"&amp;RIGHT(Table1[[#This Row],[Employee ID]],3)</f>
        <v>Finan-908</v>
      </c>
      <c r="R2661" s="26" t="str">
        <f>LEFT(Table1[[#This Row],[Department]],3)</f>
        <v>Fin</v>
      </c>
      <c r="S2661" s="37">
        <f>_xlfn.XLOOKUP(Table1[[#This Row],[City]],Table2[City],Table2[Bonus %])</f>
        <v>5</v>
      </c>
      <c r="U2661" s="48" t="str">
        <v xml:space="preserve">Aarav </v>
      </c>
      <c r="V2661" s="48" t="str">
        <v>Sharma</v>
      </c>
    </row>
    <row r="2662" spans="1:22" x14ac:dyDescent="0.35">
      <c r="A2662" s="7" t="s">
        <v>4170</v>
      </c>
      <c r="B2662" s="40" t="str">
        <f>LEFT(Table1[[#This Row],[Employee Name]],FIND(" ",Table1[[#This Row],[Employee Name]]))</f>
        <v xml:space="preserve">Karan </v>
      </c>
      <c r="C2662" s="40" t="str">
        <f>RIGHT(Table1[[#This Row],[Employee Name]],LEN(Table1[[#This Row],[Employee Name]])-FIND(" ",Table1[[#This Row],[Employee Name]]))</f>
        <v>Malhotra</v>
      </c>
      <c r="D2662" s="22">
        <f>Table1[[#This Row],[Basic Salary]]+Table1[[#This Row],[Bonus]]</f>
        <v>87416</v>
      </c>
      <c r="E2662" s="8">
        <v>92</v>
      </c>
      <c r="F2662" s="45">
        <v>92</v>
      </c>
      <c r="G2662" s="8" t="str" cm="1">
        <f t="array" ref="G2662">_xlfn.IFS(Table1[[#This Row],[Performance Score]]&gt;=80,"Excellent",Table1[[#This Row],[Performance Score]]&gt;=60,"Good",Table1[[#This Row],[Performance Score]]&gt;=40,"Need Improvement")</f>
        <v>Excellent</v>
      </c>
      <c r="H2662" s="29">
        <f>Table1[[#This Row],[Bonus]]/Table1[[#This Row],[Basic Salary]]</f>
        <v>0.13697080054627039</v>
      </c>
      <c r="I2662" s="8">
        <f ca="1">DATEDIF(Table1[[#This Row],[Date of Birth]],TODAY(),"y")</f>
        <v>23</v>
      </c>
      <c r="J2662" s="33">
        <v>43555</v>
      </c>
      <c r="K2662" s="33" t="str" cm="1">
        <f t="array" aca="1" ref="K2662" ca="1">_xlfn.IFS(L2662&lt;3,"Junior",L2662&lt;=7,"Mid-Level",L2662&gt;7,"Senior")</f>
        <v>Mid-Level</v>
      </c>
      <c r="L2662" s="45">
        <f ca="1">INT(YEARFRAC(Table1[[#This Row],[Joining Date]],TODAY(),1))</f>
        <v>7</v>
      </c>
      <c r="M2662" s="25" t="str">
        <f t="shared" ca="1" si="41"/>
        <v>Yes</v>
      </c>
      <c r="N2662" s="25">
        <f>YEAR(Table1[[#This Row],[Joining Date]])</f>
        <v>2019</v>
      </c>
      <c r="O2662" s="45">
        <f>MONTH(Table1[[#This Row],[Joining Date]])</f>
        <v>3</v>
      </c>
      <c r="P2662" s="25">
        <f ca="1">NETWORKDAYS(Table1[[#This Row],[Joining Date]],TODAY())</f>
        <v>1891</v>
      </c>
      <c r="Q2662" s="25" t="str">
        <f>LEFT(Table1[[#This Row],[Department]],5)&amp;"-"&amp;RIGHT(Table1[[#This Row],[Employee ID]],3)</f>
        <v>Opera-114</v>
      </c>
      <c r="R2662" s="25" t="str">
        <f>LEFT(Table1[[#This Row],[Department]],3)</f>
        <v>Ope</v>
      </c>
      <c r="S2662" s="36">
        <f>_xlfn.XLOOKUP(Table1[[#This Row],[City]],Table2[City],Table2[Bonus %])</f>
        <v>4</v>
      </c>
      <c r="U2662" s="48" t="str">
        <v xml:space="preserve">Karan </v>
      </c>
      <c r="V2662" s="48" t="str">
        <v>Malhotra</v>
      </c>
    </row>
    <row r="2663" spans="1:22" x14ac:dyDescent="0.35">
      <c r="A2663" s="9" t="s">
        <v>4224</v>
      </c>
      <c r="B2663" s="41" t="str">
        <f>LEFT(Table1[[#This Row],[Employee Name]],FIND(" ",Table1[[#This Row],[Employee Name]]))</f>
        <v xml:space="preserve">Nisha </v>
      </c>
      <c r="C2663" s="41" t="str">
        <f>RIGHT(Table1[[#This Row],[Employee Name]],LEN(Table1[[#This Row],[Employee Name]])-FIND(" ",Table1[[#This Row],[Employee Name]]))</f>
        <v>Kapoor</v>
      </c>
      <c r="D2663" s="23">
        <f>Table1[[#This Row],[Basic Salary]]+Table1[[#This Row],[Bonus]]</f>
        <v>87405</v>
      </c>
      <c r="E2663" s="10">
        <v>92</v>
      </c>
      <c r="F2663" s="46">
        <v>47</v>
      </c>
      <c r="G2663" s="10" t="str" cm="1">
        <f t="array" ref="G2663">_xlfn.IFS(Table1[[#This Row],[Performance Score]]&gt;=80,"Excellent",Table1[[#This Row],[Performance Score]]&gt;=60,"Good",Table1[[#This Row],[Performance Score]]&gt;=40,"Need Improvement")</f>
        <v>Need Improvement</v>
      </c>
      <c r="H2663" s="30">
        <f>Table1[[#This Row],[Bonus]]/Table1[[#This Row],[Basic Salary]]</f>
        <v>0.17135046033851967</v>
      </c>
      <c r="I2663" s="10">
        <f ca="1">DATEDIF(Table1[[#This Row],[Date of Birth]],TODAY(),"y")</f>
        <v>33</v>
      </c>
      <c r="J2663" s="34">
        <v>45151</v>
      </c>
      <c r="K2663" s="33" t="str" cm="1">
        <f t="array" aca="1" ref="K2663" ca="1">_xlfn.IFS(L2663&lt;3,"Junior",L2663&lt;=7,"Mid-Level",L2663&gt;7,"Senior")</f>
        <v>Junior</v>
      </c>
      <c r="L2663" s="46">
        <f ca="1">INT(YEARFRAC(Table1[[#This Row],[Joining Date]],TODAY(),1))</f>
        <v>2</v>
      </c>
      <c r="M2663" s="25" t="str">
        <f t="shared" ca="1" si="41"/>
        <v>No</v>
      </c>
      <c r="N2663" s="26">
        <f>YEAR(Table1[[#This Row],[Joining Date]])</f>
        <v>2023</v>
      </c>
      <c r="O2663" s="46">
        <f>MONTH(Table1[[#This Row],[Joining Date]])</f>
        <v>8</v>
      </c>
      <c r="P2663" s="26">
        <f ca="1">NETWORKDAYS(Table1[[#This Row],[Joining Date]],TODAY())</f>
        <v>751</v>
      </c>
      <c r="Q2663" s="26" t="str">
        <f>LEFT(Table1[[#This Row],[Department]],5)&amp;"-"&amp;RIGHT(Table1[[#This Row],[Employee ID]],3)</f>
        <v>Finan-168</v>
      </c>
      <c r="R2663" s="26" t="str">
        <f>LEFT(Table1[[#This Row],[Department]],3)</f>
        <v>Fin</v>
      </c>
      <c r="S2663" s="37">
        <f>_xlfn.XLOOKUP(Table1[[#This Row],[City]],Table2[City],Table2[Bonus %])</f>
        <v>6</v>
      </c>
      <c r="U2663" s="48" t="str">
        <v xml:space="preserve">Nisha </v>
      </c>
      <c r="V2663" s="48" t="str">
        <v>Kapoor</v>
      </c>
    </row>
    <row r="2664" spans="1:22" x14ac:dyDescent="0.35">
      <c r="A2664" s="7" t="s">
        <v>3950</v>
      </c>
      <c r="B2664" s="40" t="str">
        <f>LEFT(Table1[[#This Row],[Employee Name]],FIND(" ",Table1[[#This Row],[Employee Name]]))</f>
        <v xml:space="preserve">Kavya </v>
      </c>
      <c r="C2664" s="40" t="str">
        <f>RIGHT(Table1[[#This Row],[Employee Name]],LEN(Table1[[#This Row],[Employee Name]])-FIND(" ",Table1[[#This Row],[Employee Name]]))</f>
        <v>Nair</v>
      </c>
      <c r="D2664" s="22">
        <f>Table1[[#This Row],[Basic Salary]]+Table1[[#This Row],[Bonus]]</f>
        <v>87382</v>
      </c>
      <c r="E2664" s="8">
        <v>64</v>
      </c>
      <c r="F2664" s="45">
        <v>64</v>
      </c>
      <c r="G2664" s="8" t="str" cm="1">
        <f t="array" ref="G2664">_xlfn.IFS(Table1[[#This Row],[Performance Score]]&gt;=80,"Excellent",Table1[[#This Row],[Performance Score]]&gt;=60,"Good",Table1[[#This Row],[Performance Score]]&gt;=40,"Need Improvement")</f>
        <v>Good</v>
      </c>
      <c r="H2664" s="29">
        <f>Table1[[#This Row],[Bonus]]/Table1[[#This Row],[Basic Salary]]</f>
        <v>0.26099630570307086</v>
      </c>
      <c r="I2664" s="8">
        <f ca="1">DATEDIF(Table1[[#This Row],[Date of Birth]],TODAY(),"y")</f>
        <v>24</v>
      </c>
      <c r="J2664" s="33">
        <v>42442</v>
      </c>
      <c r="K2664" s="33" t="str" cm="1">
        <f t="array" aca="1" ref="K2664" ca="1">_xlfn.IFS(L2664&lt;3,"Junior",L2664&lt;=7,"Mid-Level",L2664&gt;7,"Senior")</f>
        <v>Senior</v>
      </c>
      <c r="L2664" s="45">
        <f ca="1">INT(YEARFRAC(Table1[[#This Row],[Joining Date]],TODAY(),1))</f>
        <v>10</v>
      </c>
      <c r="M2664" s="25" t="str">
        <f t="shared" ca="1" si="41"/>
        <v>Yes</v>
      </c>
      <c r="N2664" s="25">
        <f>YEAR(Table1[[#This Row],[Joining Date]])</f>
        <v>2016</v>
      </c>
      <c r="O2664" s="45">
        <f>MONTH(Table1[[#This Row],[Joining Date]])</f>
        <v>3</v>
      </c>
      <c r="P2664" s="25">
        <f ca="1">NETWORKDAYS(Table1[[#This Row],[Joining Date]],TODAY())</f>
        <v>2686</v>
      </c>
      <c r="Q2664" s="25" t="str">
        <f>LEFT(Table1[[#This Row],[Department]],5)&amp;"-"&amp;RIGHT(Table1[[#This Row],[Employee ID]],3)</f>
        <v>Sales-894</v>
      </c>
      <c r="R2664" s="25" t="str">
        <f>LEFT(Table1[[#This Row],[Department]],3)</f>
        <v>Sal</v>
      </c>
      <c r="S2664" s="36">
        <f>_xlfn.XLOOKUP(Table1[[#This Row],[City]],Table2[City],Table2[Bonus %])</f>
        <v>4</v>
      </c>
      <c r="U2664" s="48" t="str">
        <v xml:space="preserve">Kavya </v>
      </c>
      <c r="V2664" s="48" t="str">
        <v>Nair</v>
      </c>
    </row>
    <row r="2665" spans="1:22" x14ac:dyDescent="0.35">
      <c r="A2665" s="9" t="s">
        <v>3191</v>
      </c>
      <c r="B2665" s="41" t="str">
        <f>LEFT(Table1[[#This Row],[Employee Name]],FIND(" ",Table1[[#This Row],[Employee Name]]))</f>
        <v xml:space="preserve">Swathi </v>
      </c>
      <c r="C2665" s="41" t="str">
        <f>RIGHT(Table1[[#This Row],[Employee Name]],LEN(Table1[[#This Row],[Employee Name]])-FIND(" ",Table1[[#This Row],[Employee Name]]))</f>
        <v>Ramesh</v>
      </c>
      <c r="D2665" s="23">
        <f>Table1[[#This Row],[Basic Salary]]+Table1[[#This Row],[Bonus]]</f>
        <v>87364</v>
      </c>
      <c r="E2665" s="10">
        <v>73</v>
      </c>
      <c r="F2665" s="46">
        <v>75</v>
      </c>
      <c r="G2665" s="10" t="str" cm="1">
        <f t="array" ref="G2665">_xlfn.IFS(Table1[[#This Row],[Performance Score]]&gt;=80,"Excellent",Table1[[#This Row],[Performance Score]]&gt;=60,"Good",Table1[[#This Row],[Performance Score]]&gt;=40,"Need Improvement")</f>
        <v>Good</v>
      </c>
      <c r="H2665" s="30">
        <f>Table1[[#This Row],[Bonus]]/Table1[[#This Row],[Basic Salary]]</f>
        <v>0.21597283115509347</v>
      </c>
      <c r="I2665" s="10">
        <f ca="1">DATEDIF(Table1[[#This Row],[Date of Birth]],TODAY(),"y")</f>
        <v>42</v>
      </c>
      <c r="J2665" s="34">
        <v>42704</v>
      </c>
      <c r="K2665" s="33" t="str" cm="1">
        <f t="array" aca="1" ref="K2665" ca="1">_xlfn.IFS(L2665&lt;3,"Junior",L2665&lt;=7,"Mid-Level",L2665&gt;7,"Senior")</f>
        <v>Senior</v>
      </c>
      <c r="L2665" s="46">
        <f ca="1">INT(YEARFRAC(Table1[[#This Row],[Joining Date]],TODAY(),1))</f>
        <v>9</v>
      </c>
      <c r="M2665" s="25" t="str">
        <f t="shared" ca="1" si="41"/>
        <v>Yes</v>
      </c>
      <c r="N2665" s="26">
        <f>YEAR(Table1[[#This Row],[Joining Date]])</f>
        <v>2016</v>
      </c>
      <c r="O2665" s="46">
        <f>MONTH(Table1[[#This Row],[Joining Date]])</f>
        <v>11</v>
      </c>
      <c r="P2665" s="26">
        <f ca="1">NETWORKDAYS(Table1[[#This Row],[Joining Date]],TODAY())</f>
        <v>2499</v>
      </c>
      <c r="Q2665" s="26" t="str">
        <f>LEFT(Table1[[#This Row],[Department]],5)&amp;"-"&amp;RIGHT(Table1[[#This Row],[Employee ID]],3)</f>
        <v>Marke-135</v>
      </c>
      <c r="R2665" s="26" t="str">
        <f>LEFT(Table1[[#This Row],[Department]],3)</f>
        <v>Mar</v>
      </c>
      <c r="S2665" s="37">
        <f>_xlfn.XLOOKUP(Table1[[#This Row],[City]],Table2[City],Table2[Bonus %])</f>
        <v>7</v>
      </c>
      <c r="U2665" s="48" t="str">
        <v xml:space="preserve">Swathi </v>
      </c>
      <c r="V2665" s="48" t="str">
        <v>Ramesh</v>
      </c>
    </row>
    <row r="2666" spans="1:22" x14ac:dyDescent="0.35">
      <c r="A2666" s="7" t="s">
        <v>1788</v>
      </c>
      <c r="B2666" s="40" t="str">
        <f>LEFT(Table1[[#This Row],[Employee Name]],FIND(" ",Table1[[#This Row],[Employee Name]]))</f>
        <v xml:space="preserve">Rohan </v>
      </c>
      <c r="C2666" s="40" t="str">
        <f>RIGHT(Table1[[#This Row],[Employee Name]],LEN(Table1[[#This Row],[Employee Name]])-FIND(" ",Table1[[#This Row],[Employee Name]]))</f>
        <v>Gupta</v>
      </c>
      <c r="D2666" s="22">
        <f>Table1[[#This Row],[Basic Salary]]+Table1[[#This Row],[Bonus]]</f>
        <v>87343</v>
      </c>
      <c r="E2666" s="8">
        <v>87</v>
      </c>
      <c r="F2666" s="45">
        <v>46</v>
      </c>
      <c r="G2666" s="8" t="str" cm="1">
        <f t="array" ref="G2666">_xlfn.IFS(Table1[[#This Row],[Performance Score]]&gt;=80,"Excellent",Table1[[#This Row],[Performance Score]]&gt;=60,"Good",Table1[[#This Row],[Performance Score]]&gt;=40,"Need Improvement")</f>
        <v>Need Improvement</v>
      </c>
      <c r="H2666" s="29">
        <f>Table1[[#This Row],[Bonus]]/Table1[[#This Row],[Basic Salary]]</f>
        <v>0.25514456515491174</v>
      </c>
      <c r="I2666" s="8">
        <f ca="1">DATEDIF(Table1[[#This Row],[Date of Birth]],TODAY(),"y")</f>
        <v>45</v>
      </c>
      <c r="J2666" s="33">
        <v>43444</v>
      </c>
      <c r="K2666" s="33" t="str" cm="1">
        <f t="array" aca="1" ref="K2666" ca="1">_xlfn.IFS(L2666&lt;3,"Junior",L2666&lt;=7,"Mid-Level",L2666&gt;7,"Senior")</f>
        <v>Mid-Level</v>
      </c>
      <c r="L2666" s="45">
        <f ca="1">INT(YEARFRAC(Table1[[#This Row],[Joining Date]],TODAY(),1))</f>
        <v>7</v>
      </c>
      <c r="M2666" s="25" t="str">
        <f t="shared" ca="1" si="41"/>
        <v>Yes</v>
      </c>
      <c r="N2666" s="25">
        <f>YEAR(Table1[[#This Row],[Joining Date]])</f>
        <v>2018</v>
      </c>
      <c r="O2666" s="45">
        <f>MONTH(Table1[[#This Row],[Joining Date]])</f>
        <v>12</v>
      </c>
      <c r="P2666" s="25">
        <f ca="1">NETWORKDAYS(Table1[[#This Row],[Joining Date]],TODAY())</f>
        <v>1971</v>
      </c>
      <c r="Q2666" s="25" t="str">
        <f>LEFT(Table1[[#This Row],[Department]],5)&amp;"-"&amp;RIGHT(Table1[[#This Row],[Employee ID]],3)</f>
        <v>Suppo-732</v>
      </c>
      <c r="R2666" s="25" t="str">
        <f>LEFT(Table1[[#This Row],[Department]],3)</f>
        <v>Sup</v>
      </c>
      <c r="S2666" s="36">
        <f>_xlfn.XLOOKUP(Table1[[#This Row],[City]],Table2[City],Table2[Bonus %])</f>
        <v>5</v>
      </c>
      <c r="U2666" s="48" t="str">
        <v xml:space="preserve">Rohan </v>
      </c>
      <c r="V2666" s="48" t="str">
        <v>Gupta</v>
      </c>
    </row>
    <row r="2667" spans="1:22" x14ac:dyDescent="0.35">
      <c r="A2667" s="9" t="s">
        <v>1319</v>
      </c>
      <c r="B2667" s="41" t="str">
        <f>LEFT(Table1[[#This Row],[Employee Name]],FIND(" ",Table1[[#This Row],[Employee Name]]))</f>
        <v xml:space="preserve">Vikram </v>
      </c>
      <c r="C2667" s="41" t="str">
        <f>RIGHT(Table1[[#This Row],[Employee Name]],LEN(Table1[[#This Row],[Employee Name]])-FIND(" ",Table1[[#This Row],[Employee Name]]))</f>
        <v>Singh</v>
      </c>
      <c r="D2667" s="23">
        <f>Table1[[#This Row],[Basic Salary]]+Table1[[#This Row],[Bonus]]</f>
        <v>87331</v>
      </c>
      <c r="E2667" s="10">
        <v>70</v>
      </c>
      <c r="F2667" s="46">
        <v>44</v>
      </c>
      <c r="G2667" s="10" t="str" cm="1">
        <f t="array" ref="G2667">_xlfn.IFS(Table1[[#This Row],[Performance Score]]&gt;=80,"Excellent",Table1[[#This Row],[Performance Score]]&gt;=60,"Good",Table1[[#This Row],[Performance Score]]&gt;=40,"Need Improvement")</f>
        <v>Need Improvement</v>
      </c>
      <c r="H2667" s="30">
        <f>Table1[[#This Row],[Bonus]]/Table1[[#This Row],[Basic Salary]]</f>
        <v>7.0928421646412498E-2</v>
      </c>
      <c r="I2667" s="10">
        <f ca="1">DATEDIF(Table1[[#This Row],[Date of Birth]],TODAY(),"y")</f>
        <v>44</v>
      </c>
      <c r="J2667" s="34">
        <v>42522</v>
      </c>
      <c r="K2667" s="33" t="str" cm="1">
        <f t="array" aca="1" ref="K2667" ca="1">_xlfn.IFS(L2667&lt;3,"Junior",L2667&lt;=7,"Mid-Level",L2667&gt;7,"Senior")</f>
        <v>Senior</v>
      </c>
      <c r="L2667" s="46">
        <f ca="1">INT(YEARFRAC(Table1[[#This Row],[Joining Date]],TODAY(),1))</f>
        <v>10</v>
      </c>
      <c r="M2667" s="25" t="str">
        <f t="shared" ca="1" si="41"/>
        <v>Yes</v>
      </c>
      <c r="N2667" s="26">
        <f>YEAR(Table1[[#This Row],[Joining Date]])</f>
        <v>2016</v>
      </c>
      <c r="O2667" s="46">
        <f>MONTH(Table1[[#This Row],[Joining Date]])</f>
        <v>6</v>
      </c>
      <c r="P2667" s="26">
        <f ca="1">NETWORKDAYS(Table1[[#This Row],[Joining Date]],TODAY())</f>
        <v>2629</v>
      </c>
      <c r="Q2667" s="26" t="str">
        <f>LEFT(Table1[[#This Row],[Department]],5)&amp;"-"&amp;RIGHT(Table1[[#This Row],[Employee ID]],3)</f>
        <v>Marke-263</v>
      </c>
      <c r="R2667" s="26" t="str">
        <f>LEFT(Table1[[#This Row],[Department]],3)</f>
        <v>Mar</v>
      </c>
      <c r="S2667" s="37">
        <f>_xlfn.XLOOKUP(Table1[[#This Row],[City]],Table2[City],Table2[Bonus %])</f>
        <v>7</v>
      </c>
      <c r="U2667" s="48" t="str">
        <v xml:space="preserve">Vikram </v>
      </c>
      <c r="V2667" s="48" t="str">
        <v>Singh</v>
      </c>
    </row>
    <row r="2668" spans="1:22" x14ac:dyDescent="0.35">
      <c r="A2668" s="7" t="s">
        <v>2105</v>
      </c>
      <c r="B2668" s="40" t="str">
        <f>LEFT(Table1[[#This Row],[Employee Name]],FIND(" ",Table1[[#This Row],[Employee Name]]))</f>
        <v xml:space="preserve">Arjun </v>
      </c>
      <c r="C2668" s="40" t="str">
        <f>RIGHT(Table1[[#This Row],[Employee Name]],LEN(Table1[[#This Row],[Employee Name]])-FIND(" ",Table1[[#This Row],[Employee Name]]))</f>
        <v>Mehta</v>
      </c>
      <c r="D2668" s="22">
        <f>Table1[[#This Row],[Basic Salary]]+Table1[[#This Row],[Bonus]]</f>
        <v>87311</v>
      </c>
      <c r="E2668" s="8">
        <v>87</v>
      </c>
      <c r="F2668" s="45">
        <v>57</v>
      </c>
      <c r="G2668" s="8" t="str" cm="1">
        <f t="array" ref="G2668">_xlfn.IFS(Table1[[#This Row],[Performance Score]]&gt;=80,"Excellent",Table1[[#This Row],[Performance Score]]&gt;=60,"Good",Table1[[#This Row],[Performance Score]]&gt;=40,"Need Improvement")</f>
        <v>Need Improvement</v>
      </c>
      <c r="H2668" s="29">
        <f>Table1[[#This Row],[Bonus]]/Table1[[#This Row],[Basic Salary]]</f>
        <v>0.12229263339203311</v>
      </c>
      <c r="I2668" s="8">
        <f ca="1">DATEDIF(Table1[[#This Row],[Date of Birth]],TODAY(),"y")</f>
        <v>19</v>
      </c>
      <c r="J2668" s="33">
        <v>44924</v>
      </c>
      <c r="K2668" s="33" t="str" cm="1">
        <f t="array" aca="1" ref="K2668" ca="1">_xlfn.IFS(L2668&lt;3,"Junior",L2668&lt;=7,"Mid-Level",L2668&gt;7,"Senior")</f>
        <v>Mid-Level</v>
      </c>
      <c r="L2668" s="45">
        <f ca="1">INT(YEARFRAC(Table1[[#This Row],[Joining Date]],TODAY(),1))</f>
        <v>3</v>
      </c>
      <c r="M2668" s="25" t="str">
        <f t="shared" ca="1" si="41"/>
        <v>No</v>
      </c>
      <c r="N2668" s="25">
        <f>YEAR(Table1[[#This Row],[Joining Date]])</f>
        <v>2022</v>
      </c>
      <c r="O2668" s="45">
        <f>MONTH(Table1[[#This Row],[Joining Date]])</f>
        <v>12</v>
      </c>
      <c r="P2668" s="25">
        <f ca="1">NETWORKDAYS(Table1[[#This Row],[Joining Date]],TODAY())</f>
        <v>913</v>
      </c>
      <c r="Q2668" s="25" t="str">
        <f>LEFT(Table1[[#This Row],[Department]],5)&amp;"-"&amp;RIGHT(Table1[[#This Row],[Employee ID]],3)</f>
        <v>HR-049</v>
      </c>
      <c r="R2668" s="25" t="str">
        <f>LEFT(Table1[[#This Row],[Department]],3)</f>
        <v>HR</v>
      </c>
      <c r="S2668" s="36">
        <f>_xlfn.XLOOKUP(Table1[[#This Row],[City]],Table2[City],Table2[Bonus %])</f>
        <v>7</v>
      </c>
      <c r="U2668" s="48" t="str">
        <v xml:space="preserve">Arjun </v>
      </c>
      <c r="V2668" s="48" t="str">
        <v>Mehta</v>
      </c>
    </row>
    <row r="2669" spans="1:22" x14ac:dyDescent="0.35">
      <c r="A2669" s="9" t="s">
        <v>4745</v>
      </c>
      <c r="B2669" s="41" t="str">
        <f>LEFT(Table1[[#This Row],[Employee Name]],FIND(" ",Table1[[#This Row],[Employee Name]]))</f>
        <v xml:space="preserve">Pooja </v>
      </c>
      <c r="C2669" s="41" t="str">
        <f>RIGHT(Table1[[#This Row],[Employee Name]],LEN(Table1[[#This Row],[Employee Name]])-FIND(" ",Table1[[#This Row],[Employee Name]]))</f>
        <v>Das</v>
      </c>
      <c r="D2669" s="23">
        <f>Table1[[#This Row],[Basic Salary]]+Table1[[#This Row],[Bonus]]</f>
        <v>87302</v>
      </c>
      <c r="E2669" s="10">
        <v>65</v>
      </c>
      <c r="F2669" s="46">
        <v>52</v>
      </c>
      <c r="G2669" s="10" t="str" cm="1">
        <f t="array" ref="G2669">_xlfn.IFS(Table1[[#This Row],[Performance Score]]&gt;=80,"Excellent",Table1[[#This Row],[Performance Score]]&gt;=60,"Good",Table1[[#This Row],[Performance Score]]&gt;=40,"Need Improvement")</f>
        <v>Need Improvement</v>
      </c>
      <c r="H2669" s="30">
        <f>Table1[[#This Row],[Bonus]]/Table1[[#This Row],[Basic Salary]]</f>
        <v>8.6940823466427619E-2</v>
      </c>
      <c r="I2669" s="10">
        <f ca="1">DATEDIF(Table1[[#This Row],[Date of Birth]],TODAY(),"y")</f>
        <v>26</v>
      </c>
      <c r="J2669" s="34">
        <v>43300</v>
      </c>
      <c r="K2669" s="33" t="str" cm="1">
        <f t="array" aca="1" ref="K2669" ca="1">_xlfn.IFS(L2669&lt;3,"Junior",L2669&lt;=7,"Mid-Level",L2669&gt;7,"Senior")</f>
        <v>Mid-Level</v>
      </c>
      <c r="L2669" s="46">
        <f ca="1">INT(YEARFRAC(Table1[[#This Row],[Joining Date]],TODAY(),1))</f>
        <v>7</v>
      </c>
      <c r="M2669" s="25" t="str">
        <f t="shared" ca="1" si="41"/>
        <v>Yes</v>
      </c>
      <c r="N2669" s="26">
        <f>YEAR(Table1[[#This Row],[Joining Date]])</f>
        <v>2018</v>
      </c>
      <c r="O2669" s="46">
        <f>MONTH(Table1[[#This Row],[Joining Date]])</f>
        <v>7</v>
      </c>
      <c r="P2669" s="26">
        <f ca="1">NETWORKDAYS(Table1[[#This Row],[Joining Date]],TODAY())</f>
        <v>2073</v>
      </c>
      <c r="Q2669" s="26" t="str">
        <f>LEFT(Table1[[#This Row],[Department]],5)&amp;"-"&amp;RIGHT(Table1[[#This Row],[Employee ID]],3)</f>
        <v>IT-689</v>
      </c>
      <c r="R2669" s="26" t="str">
        <f>LEFT(Table1[[#This Row],[Department]],3)</f>
        <v>IT</v>
      </c>
      <c r="S2669" s="37">
        <f>_xlfn.XLOOKUP(Table1[[#This Row],[City]],Table2[City],Table2[Bonus %])</f>
        <v>4</v>
      </c>
      <c r="U2669" s="48" t="str">
        <v xml:space="preserve">Pooja </v>
      </c>
      <c r="V2669" s="48" t="str">
        <v>Das</v>
      </c>
    </row>
    <row r="2670" spans="1:22" x14ac:dyDescent="0.35">
      <c r="A2670" s="7" t="s">
        <v>661</v>
      </c>
      <c r="B2670" s="40" t="str">
        <f>LEFT(Table1[[#This Row],[Employee Name]],FIND(" ",Table1[[#This Row],[Employee Name]]))</f>
        <v xml:space="preserve">Priya </v>
      </c>
      <c r="C2670" s="40" t="str">
        <f>RIGHT(Table1[[#This Row],[Employee Name]],LEN(Table1[[#This Row],[Employee Name]])-FIND(" ",Table1[[#This Row],[Employee Name]]))</f>
        <v>Reddy</v>
      </c>
      <c r="D2670" s="22">
        <f>Table1[[#This Row],[Basic Salary]]+Table1[[#This Row],[Bonus]]</f>
        <v>87298</v>
      </c>
      <c r="E2670" s="8">
        <v>98</v>
      </c>
      <c r="F2670" s="45">
        <v>76</v>
      </c>
      <c r="G2670" s="8" t="str" cm="1">
        <f t="array" ref="G2670">_xlfn.IFS(Table1[[#This Row],[Performance Score]]&gt;=80,"Excellent",Table1[[#This Row],[Performance Score]]&gt;=60,"Good",Table1[[#This Row],[Performance Score]]&gt;=40,"Need Improvement")</f>
        <v>Good</v>
      </c>
      <c r="H2670" s="29">
        <f>Table1[[#This Row],[Bonus]]/Table1[[#This Row],[Basic Salary]]</f>
        <v>0.40183704274657162</v>
      </c>
      <c r="I2670" s="8">
        <f ca="1">DATEDIF(Table1[[#This Row],[Date of Birth]],TODAY(),"y")</f>
        <v>16</v>
      </c>
      <c r="J2670" s="33">
        <v>42665</v>
      </c>
      <c r="K2670" s="33" t="str" cm="1">
        <f t="array" aca="1" ref="K2670" ca="1">_xlfn.IFS(L2670&lt;3,"Junior",L2670&lt;=7,"Mid-Level",L2670&gt;7,"Senior")</f>
        <v>Senior</v>
      </c>
      <c r="L2670" s="45">
        <f ca="1">INT(YEARFRAC(Table1[[#This Row],[Joining Date]],TODAY(),1))</f>
        <v>9</v>
      </c>
      <c r="M2670" s="25" t="str">
        <f t="shared" ca="1" si="41"/>
        <v>Yes</v>
      </c>
      <c r="N2670" s="25">
        <f>YEAR(Table1[[#This Row],[Joining Date]])</f>
        <v>2016</v>
      </c>
      <c r="O2670" s="45">
        <f>MONTH(Table1[[#This Row],[Joining Date]])</f>
        <v>10</v>
      </c>
      <c r="P2670" s="25">
        <f ca="1">NETWORKDAYS(Table1[[#This Row],[Joining Date]],TODAY())</f>
        <v>2526</v>
      </c>
      <c r="Q2670" s="25" t="str">
        <f>LEFT(Table1[[#This Row],[Department]],5)&amp;"-"&amp;RIGHT(Table1[[#This Row],[Employee ID]],3)</f>
        <v>IT-605</v>
      </c>
      <c r="R2670" s="25" t="str">
        <f>LEFT(Table1[[#This Row],[Department]],3)</f>
        <v>IT</v>
      </c>
      <c r="S2670" s="36">
        <f>_xlfn.XLOOKUP(Table1[[#This Row],[City]],Table2[City],Table2[Bonus %])</f>
        <v>5</v>
      </c>
      <c r="U2670" s="48" t="str">
        <v xml:space="preserve">Priya </v>
      </c>
      <c r="V2670" s="48" t="str">
        <v>Reddy</v>
      </c>
    </row>
    <row r="2671" spans="1:22" x14ac:dyDescent="0.35">
      <c r="A2671" s="9" t="s">
        <v>2506</v>
      </c>
      <c r="B2671" s="41" t="str">
        <f>LEFT(Table1[[#This Row],[Employee Name]],FIND(" ",Table1[[#This Row],[Employee Name]]))</f>
        <v xml:space="preserve">Priya </v>
      </c>
      <c r="C2671" s="41" t="str">
        <f>RIGHT(Table1[[#This Row],[Employee Name]],LEN(Table1[[#This Row],[Employee Name]])-FIND(" ",Table1[[#This Row],[Employee Name]]))</f>
        <v>Reddy</v>
      </c>
      <c r="D2671" s="23">
        <f>Table1[[#This Row],[Basic Salary]]+Table1[[#This Row],[Bonus]]</f>
        <v>87281</v>
      </c>
      <c r="E2671" s="10">
        <v>72</v>
      </c>
      <c r="F2671" s="46">
        <v>53</v>
      </c>
      <c r="G2671" s="10" t="str" cm="1">
        <f t="array" ref="G2671">_xlfn.IFS(Table1[[#This Row],[Performance Score]]&gt;=80,"Excellent",Table1[[#This Row],[Performance Score]]&gt;=60,"Good",Table1[[#This Row],[Performance Score]]&gt;=40,"Need Improvement")</f>
        <v>Need Improvement</v>
      </c>
      <c r="H2671" s="30">
        <f>Table1[[#This Row],[Bonus]]/Table1[[#This Row],[Basic Salary]]</f>
        <v>0.38172809017223913</v>
      </c>
      <c r="I2671" s="10">
        <f ca="1">DATEDIF(Table1[[#This Row],[Date of Birth]],TODAY(),"y")</f>
        <v>45</v>
      </c>
      <c r="J2671" s="34">
        <v>45860</v>
      </c>
      <c r="K2671" s="33" t="str" cm="1">
        <f t="array" aca="1" ref="K2671" ca="1">_xlfn.IFS(L2671&lt;3,"Junior",L2671&lt;=7,"Mid-Level",L2671&gt;7,"Senior")</f>
        <v>Junior</v>
      </c>
      <c r="L2671" s="46">
        <f ca="1">INT(YEARFRAC(Table1[[#This Row],[Joining Date]],TODAY(),1))</f>
        <v>0</v>
      </c>
      <c r="M2671" s="25" t="str">
        <f t="shared" ca="1" si="41"/>
        <v>No</v>
      </c>
      <c r="N2671" s="26">
        <f>YEAR(Table1[[#This Row],[Joining Date]])</f>
        <v>2025</v>
      </c>
      <c r="O2671" s="46">
        <f>MONTH(Table1[[#This Row],[Joining Date]])</f>
        <v>7</v>
      </c>
      <c r="P2671" s="26">
        <f ca="1">NETWORKDAYS(Table1[[#This Row],[Joining Date]],TODAY())</f>
        <v>245</v>
      </c>
      <c r="Q2671" s="26" t="str">
        <f>LEFT(Table1[[#This Row],[Department]],5)&amp;"-"&amp;RIGHT(Table1[[#This Row],[Employee ID]],3)</f>
        <v>Marke-450</v>
      </c>
      <c r="R2671" s="26" t="str">
        <f>LEFT(Table1[[#This Row],[Department]],3)</f>
        <v>Mar</v>
      </c>
      <c r="S2671" s="37">
        <f>_xlfn.XLOOKUP(Table1[[#This Row],[City]],Table2[City],Table2[Bonus %])</f>
        <v>7</v>
      </c>
      <c r="U2671" s="48" t="str">
        <v xml:space="preserve">Priya </v>
      </c>
      <c r="V2671" s="48" t="str">
        <v>Reddy</v>
      </c>
    </row>
    <row r="2672" spans="1:22" x14ac:dyDescent="0.35">
      <c r="A2672" s="7" t="s">
        <v>3361</v>
      </c>
      <c r="B2672" s="40" t="str">
        <f>LEFT(Table1[[#This Row],[Employee Name]],FIND(" ",Table1[[#This Row],[Employee Name]]))</f>
        <v xml:space="preserve">Tarun </v>
      </c>
      <c r="C2672" s="40" t="str">
        <f>RIGHT(Table1[[#This Row],[Employee Name]],LEN(Table1[[#This Row],[Employee Name]])-FIND(" ",Table1[[#This Row],[Employee Name]]))</f>
        <v>Verma</v>
      </c>
      <c r="D2672" s="22">
        <f>Table1[[#This Row],[Basic Salary]]+Table1[[#This Row],[Bonus]]</f>
        <v>87279</v>
      </c>
      <c r="E2672" s="8">
        <v>80</v>
      </c>
      <c r="F2672" s="45">
        <v>48</v>
      </c>
      <c r="G2672" s="8" t="str" cm="1">
        <f t="array" ref="G2672">_xlfn.IFS(Table1[[#This Row],[Performance Score]]&gt;=80,"Excellent",Table1[[#This Row],[Performance Score]]&gt;=60,"Good",Table1[[#This Row],[Performance Score]]&gt;=40,"Need Improvement")</f>
        <v>Need Improvement</v>
      </c>
      <c r="H2672" s="29">
        <f>Table1[[#This Row],[Bonus]]/Table1[[#This Row],[Basic Salary]]</f>
        <v>9.6979751894724936E-2</v>
      </c>
      <c r="I2672" s="8">
        <f ca="1">DATEDIF(Table1[[#This Row],[Date of Birth]],TODAY(),"y")</f>
        <v>37</v>
      </c>
      <c r="J2672" s="33">
        <v>43568</v>
      </c>
      <c r="K2672" s="33" t="str" cm="1">
        <f t="array" aca="1" ref="K2672" ca="1">_xlfn.IFS(L2672&lt;3,"Junior",L2672&lt;=7,"Mid-Level",L2672&gt;7,"Senior")</f>
        <v>Mid-Level</v>
      </c>
      <c r="L2672" s="45">
        <f ca="1">INT(YEARFRAC(Table1[[#This Row],[Joining Date]],TODAY(),1))</f>
        <v>7</v>
      </c>
      <c r="M2672" s="25" t="str">
        <f t="shared" ca="1" si="41"/>
        <v>Yes</v>
      </c>
      <c r="N2672" s="25">
        <f>YEAR(Table1[[#This Row],[Joining Date]])</f>
        <v>2019</v>
      </c>
      <c r="O2672" s="45">
        <f>MONTH(Table1[[#This Row],[Joining Date]])</f>
        <v>4</v>
      </c>
      <c r="P2672" s="25">
        <f ca="1">NETWORKDAYS(Table1[[#This Row],[Joining Date]],TODAY())</f>
        <v>1881</v>
      </c>
      <c r="Q2672" s="25" t="str">
        <f>LEFT(Table1[[#This Row],[Department]],5)&amp;"-"&amp;RIGHT(Table1[[#This Row],[Employee ID]],3)</f>
        <v>Opera-305</v>
      </c>
      <c r="R2672" s="25" t="str">
        <f>LEFT(Table1[[#This Row],[Department]],3)</f>
        <v>Ope</v>
      </c>
      <c r="S2672" s="36">
        <f>_xlfn.XLOOKUP(Table1[[#This Row],[City]],Table2[City],Table2[Bonus %])</f>
        <v>8</v>
      </c>
      <c r="U2672" s="48" t="str">
        <v xml:space="preserve">Tarun </v>
      </c>
      <c r="V2672" s="48" t="str">
        <v>Verma</v>
      </c>
    </row>
    <row r="2673" spans="1:22" x14ac:dyDescent="0.35">
      <c r="A2673" s="9" t="s">
        <v>454</v>
      </c>
      <c r="B2673" s="41" t="str">
        <f>LEFT(Table1[[#This Row],[Employee Name]],FIND(" ",Table1[[#This Row],[Employee Name]]))</f>
        <v xml:space="preserve">Meera </v>
      </c>
      <c r="C2673" s="41" t="str">
        <f>RIGHT(Table1[[#This Row],[Employee Name]],LEN(Table1[[#This Row],[Employee Name]])-FIND(" ",Table1[[#This Row],[Employee Name]]))</f>
        <v>Joshi</v>
      </c>
      <c r="D2673" s="23">
        <f>Table1[[#This Row],[Basic Salary]]+Table1[[#This Row],[Bonus]]</f>
        <v>87255</v>
      </c>
      <c r="E2673" s="10">
        <v>97</v>
      </c>
      <c r="F2673" s="46">
        <v>58</v>
      </c>
      <c r="G2673" s="10" t="str" cm="1">
        <f t="array" ref="G2673">_xlfn.IFS(Table1[[#This Row],[Performance Score]]&gt;=80,"Excellent",Table1[[#This Row],[Performance Score]]&gt;=60,"Good",Table1[[#This Row],[Performance Score]]&gt;=40,"Need Improvement")</f>
        <v>Need Improvement</v>
      </c>
      <c r="H2673" s="30">
        <f>Table1[[#This Row],[Bonus]]/Table1[[#This Row],[Basic Salary]]</f>
        <v>0.18364827651694995</v>
      </c>
      <c r="I2673" s="10">
        <f ca="1">DATEDIF(Table1[[#This Row],[Date of Birth]],TODAY(),"y")</f>
        <v>31</v>
      </c>
      <c r="J2673" s="34">
        <v>43727</v>
      </c>
      <c r="K2673" s="33" t="str" cm="1">
        <f t="array" aca="1" ref="K2673" ca="1">_xlfn.IFS(L2673&lt;3,"Junior",L2673&lt;=7,"Mid-Level",L2673&gt;7,"Senior")</f>
        <v>Mid-Level</v>
      </c>
      <c r="L2673" s="46">
        <f ca="1">INT(YEARFRAC(Table1[[#This Row],[Joining Date]],TODAY(),1))</f>
        <v>6</v>
      </c>
      <c r="M2673" s="25" t="str">
        <f t="shared" ca="1" si="41"/>
        <v>Yes</v>
      </c>
      <c r="N2673" s="26">
        <f>YEAR(Table1[[#This Row],[Joining Date]])</f>
        <v>2019</v>
      </c>
      <c r="O2673" s="46">
        <f>MONTH(Table1[[#This Row],[Joining Date]])</f>
        <v>9</v>
      </c>
      <c r="P2673" s="26">
        <f ca="1">NETWORKDAYS(Table1[[#This Row],[Joining Date]],TODAY())</f>
        <v>1768</v>
      </c>
      <c r="Q2673" s="26" t="str">
        <f>LEFT(Table1[[#This Row],[Department]],5)&amp;"-"&amp;RIGHT(Table1[[#This Row],[Employee ID]],3)</f>
        <v>Marke-398</v>
      </c>
      <c r="R2673" s="26" t="str">
        <f>LEFT(Table1[[#This Row],[Department]],3)</f>
        <v>Mar</v>
      </c>
      <c r="S2673" s="37">
        <f>_xlfn.XLOOKUP(Table1[[#This Row],[City]],Table2[City],Table2[Bonus %])</f>
        <v>8</v>
      </c>
      <c r="U2673" s="48" t="str">
        <v xml:space="preserve">Meera </v>
      </c>
      <c r="V2673" s="48" t="str">
        <v>Joshi</v>
      </c>
    </row>
    <row r="2674" spans="1:22" x14ac:dyDescent="0.35">
      <c r="A2674" s="7" t="s">
        <v>3592</v>
      </c>
      <c r="B2674" s="40" t="str">
        <f>LEFT(Table1[[#This Row],[Employee Name]],FIND(" ",Table1[[#This Row],[Employee Name]]))</f>
        <v xml:space="preserve">Ananya </v>
      </c>
      <c r="C2674" s="40" t="str">
        <f>RIGHT(Table1[[#This Row],[Employee Name]],LEN(Table1[[#This Row],[Employee Name]])-FIND(" ",Table1[[#This Row],[Employee Name]]))</f>
        <v>Rao</v>
      </c>
      <c r="D2674" s="22">
        <f>Table1[[#This Row],[Basic Salary]]+Table1[[#This Row],[Bonus]]</f>
        <v>87253</v>
      </c>
      <c r="E2674" s="8">
        <v>91</v>
      </c>
      <c r="F2674" s="45">
        <v>44</v>
      </c>
      <c r="G2674" s="8" t="str" cm="1">
        <f t="array" ref="G2674">_xlfn.IFS(Table1[[#This Row],[Performance Score]]&gt;=80,"Excellent",Table1[[#This Row],[Performance Score]]&gt;=60,"Good",Table1[[#This Row],[Performance Score]]&gt;=40,"Need Improvement")</f>
        <v>Need Improvement</v>
      </c>
      <c r="H2674" s="29">
        <f>Table1[[#This Row],[Bonus]]/Table1[[#This Row],[Basic Salary]]</f>
        <v>7.2668486144918984E-2</v>
      </c>
      <c r="I2674" s="8">
        <f ca="1">DATEDIF(Table1[[#This Row],[Date of Birth]],TODAY(),"y")</f>
        <v>29</v>
      </c>
      <c r="J2674" s="33">
        <v>44431</v>
      </c>
      <c r="K2674" s="33" t="str" cm="1">
        <f t="array" aca="1" ref="K2674" ca="1">_xlfn.IFS(L2674&lt;3,"Junior",L2674&lt;=7,"Mid-Level",L2674&gt;7,"Senior")</f>
        <v>Mid-Level</v>
      </c>
      <c r="L2674" s="45">
        <f ca="1">INT(YEARFRAC(Table1[[#This Row],[Joining Date]],TODAY(),1))</f>
        <v>4</v>
      </c>
      <c r="M2674" s="25" t="str">
        <f t="shared" ca="1" si="41"/>
        <v>No</v>
      </c>
      <c r="N2674" s="25">
        <f>YEAR(Table1[[#This Row],[Joining Date]])</f>
        <v>2021</v>
      </c>
      <c r="O2674" s="45">
        <f>MONTH(Table1[[#This Row],[Joining Date]])</f>
        <v>8</v>
      </c>
      <c r="P2674" s="25">
        <f ca="1">NETWORKDAYS(Table1[[#This Row],[Joining Date]],TODAY())</f>
        <v>1266</v>
      </c>
      <c r="Q2674" s="25" t="str">
        <f>LEFT(Table1[[#This Row],[Department]],5)&amp;"-"&amp;RIGHT(Table1[[#This Row],[Employee ID]],3)</f>
        <v>Suppo-536</v>
      </c>
      <c r="R2674" s="25" t="str">
        <f>LEFT(Table1[[#This Row],[Department]],3)</f>
        <v>Sup</v>
      </c>
      <c r="S2674" s="36">
        <f>_xlfn.XLOOKUP(Table1[[#This Row],[City]],Table2[City],Table2[Bonus %])</f>
        <v>6</v>
      </c>
      <c r="U2674" s="48" t="str">
        <v xml:space="preserve">Ananya </v>
      </c>
      <c r="V2674" s="48" t="str">
        <v>Rao</v>
      </c>
    </row>
    <row r="2675" spans="1:22" x14ac:dyDescent="0.35">
      <c r="A2675" s="9" t="s">
        <v>4486</v>
      </c>
      <c r="B2675" s="41" t="str">
        <f>LEFT(Table1[[#This Row],[Employee Name]],FIND(" ",Table1[[#This Row],[Employee Name]]))</f>
        <v xml:space="preserve">Rohan </v>
      </c>
      <c r="C2675" s="41" t="str">
        <f>RIGHT(Table1[[#This Row],[Employee Name]],LEN(Table1[[#This Row],[Employee Name]])-FIND(" ",Table1[[#This Row],[Employee Name]]))</f>
        <v>Gupta</v>
      </c>
      <c r="D2675" s="23">
        <f>Table1[[#This Row],[Basic Salary]]+Table1[[#This Row],[Bonus]]</f>
        <v>87253</v>
      </c>
      <c r="E2675" s="10">
        <v>100</v>
      </c>
      <c r="F2675" s="46">
        <v>92</v>
      </c>
      <c r="G2675" s="10" t="str" cm="1">
        <f t="array" ref="G2675">_xlfn.IFS(Table1[[#This Row],[Performance Score]]&gt;=80,"Excellent",Table1[[#This Row],[Performance Score]]&gt;=60,"Good",Table1[[#This Row],[Performance Score]]&gt;=40,"Need Improvement")</f>
        <v>Excellent</v>
      </c>
      <c r="H2675" s="30">
        <f>Table1[[#This Row],[Bonus]]/Table1[[#This Row],[Basic Salary]]</f>
        <v>0.18931628591679844</v>
      </c>
      <c r="I2675" s="10">
        <f ca="1">DATEDIF(Table1[[#This Row],[Date of Birth]],TODAY(),"y")</f>
        <v>36</v>
      </c>
      <c r="J2675" s="34">
        <v>44127</v>
      </c>
      <c r="K2675" s="33" t="str" cm="1">
        <f t="array" aca="1" ref="K2675" ca="1">_xlfn.IFS(L2675&lt;3,"Junior",L2675&lt;=7,"Mid-Level",L2675&gt;7,"Senior")</f>
        <v>Mid-Level</v>
      </c>
      <c r="L2675" s="46">
        <f ca="1">INT(YEARFRAC(Table1[[#This Row],[Joining Date]],TODAY(),1))</f>
        <v>5</v>
      </c>
      <c r="M2675" s="25" t="str">
        <f t="shared" ca="1" si="41"/>
        <v>No</v>
      </c>
      <c r="N2675" s="26">
        <f>YEAR(Table1[[#This Row],[Joining Date]])</f>
        <v>2020</v>
      </c>
      <c r="O2675" s="46">
        <f>MONTH(Table1[[#This Row],[Joining Date]])</f>
        <v>10</v>
      </c>
      <c r="P2675" s="26">
        <f ca="1">NETWORKDAYS(Table1[[#This Row],[Joining Date]],TODAY())</f>
        <v>1482</v>
      </c>
      <c r="Q2675" s="26" t="str">
        <f>LEFT(Table1[[#This Row],[Department]],5)&amp;"-"&amp;RIGHT(Table1[[#This Row],[Employee ID]],3)</f>
        <v>Sales-430</v>
      </c>
      <c r="R2675" s="26" t="str">
        <f>LEFT(Table1[[#This Row],[Department]],3)</f>
        <v>Sal</v>
      </c>
      <c r="S2675" s="37">
        <f>_xlfn.XLOOKUP(Table1[[#This Row],[City]],Table2[City],Table2[Bonus %])</f>
        <v>6</v>
      </c>
      <c r="U2675" s="48" t="str">
        <v xml:space="preserve">Rohan </v>
      </c>
      <c r="V2675" s="48" t="str">
        <v>Gupta</v>
      </c>
    </row>
    <row r="2676" spans="1:22" x14ac:dyDescent="0.35">
      <c r="A2676" s="7" t="s">
        <v>4731</v>
      </c>
      <c r="B2676" s="40" t="str">
        <f>LEFT(Table1[[#This Row],[Employee Name]],FIND(" ",Table1[[#This Row],[Employee Name]]))</f>
        <v xml:space="preserve">Meera </v>
      </c>
      <c r="C2676" s="40" t="str">
        <f>RIGHT(Table1[[#This Row],[Employee Name]],LEN(Table1[[#This Row],[Employee Name]])-FIND(" ",Table1[[#This Row],[Employee Name]]))</f>
        <v>Joshi</v>
      </c>
      <c r="D2676" s="22">
        <f>Table1[[#This Row],[Basic Salary]]+Table1[[#This Row],[Bonus]]</f>
        <v>87249</v>
      </c>
      <c r="E2676" s="8">
        <v>77</v>
      </c>
      <c r="F2676" s="45">
        <v>68</v>
      </c>
      <c r="G2676" s="8" t="str" cm="1">
        <f t="array" ref="G2676">_xlfn.IFS(Table1[[#This Row],[Performance Score]]&gt;=80,"Excellent",Table1[[#This Row],[Performance Score]]&gt;=60,"Good",Table1[[#This Row],[Performance Score]]&gt;=40,"Need Improvement")</f>
        <v>Good</v>
      </c>
      <c r="H2676" s="29">
        <f>Table1[[#This Row],[Bonus]]/Table1[[#This Row],[Basic Salary]]</f>
        <v>0.14396412697163985</v>
      </c>
      <c r="I2676" s="8">
        <f ca="1">DATEDIF(Table1[[#This Row],[Date of Birth]],TODAY(),"y")</f>
        <v>42</v>
      </c>
      <c r="J2676" s="33">
        <v>42594</v>
      </c>
      <c r="K2676" s="33" t="str" cm="1">
        <f t="array" aca="1" ref="K2676" ca="1">_xlfn.IFS(L2676&lt;3,"Junior",L2676&lt;=7,"Mid-Level",L2676&gt;7,"Senior")</f>
        <v>Senior</v>
      </c>
      <c r="L2676" s="45">
        <f ca="1">INT(YEARFRAC(Table1[[#This Row],[Joining Date]],TODAY(),1))</f>
        <v>9</v>
      </c>
      <c r="M2676" s="25" t="str">
        <f t="shared" ca="1" si="41"/>
        <v>Yes</v>
      </c>
      <c r="N2676" s="25">
        <f>YEAR(Table1[[#This Row],[Joining Date]])</f>
        <v>2016</v>
      </c>
      <c r="O2676" s="45">
        <f>MONTH(Table1[[#This Row],[Joining Date]])</f>
        <v>8</v>
      </c>
      <c r="P2676" s="25">
        <f ca="1">NETWORKDAYS(Table1[[#This Row],[Joining Date]],TODAY())</f>
        <v>2577</v>
      </c>
      <c r="Q2676" s="25" t="str">
        <f>LEFT(Table1[[#This Row],[Department]],5)&amp;"-"&amp;RIGHT(Table1[[#This Row],[Employee ID]],3)</f>
        <v>HR-675</v>
      </c>
      <c r="R2676" s="25" t="str">
        <f>LEFT(Table1[[#This Row],[Department]],3)</f>
        <v>HR</v>
      </c>
      <c r="S2676" s="36">
        <f>_xlfn.XLOOKUP(Table1[[#This Row],[City]],Table2[City],Table2[Bonus %])</f>
        <v>6</v>
      </c>
      <c r="U2676" s="48" t="str">
        <v xml:space="preserve">Meera </v>
      </c>
      <c r="V2676" s="48" t="str">
        <v>Joshi</v>
      </c>
    </row>
    <row r="2677" spans="1:22" x14ac:dyDescent="0.35">
      <c r="A2677" s="9" t="s">
        <v>4983</v>
      </c>
      <c r="B2677" s="41" t="str">
        <f>LEFT(Table1[[#This Row],[Employee Name]],FIND(" ",Table1[[#This Row],[Employee Name]]))</f>
        <v xml:space="preserve">Neha </v>
      </c>
      <c r="C2677" s="41" t="str">
        <f>RIGHT(Table1[[#This Row],[Employee Name]],LEN(Table1[[#This Row],[Employee Name]])-FIND(" ",Table1[[#This Row],[Employee Name]]))</f>
        <v>Kulkarni</v>
      </c>
      <c r="D2677" s="23">
        <f>Table1[[#This Row],[Basic Salary]]+Table1[[#This Row],[Bonus]]</f>
        <v>87240</v>
      </c>
      <c r="E2677" s="10">
        <v>72</v>
      </c>
      <c r="F2677" s="46">
        <v>84</v>
      </c>
      <c r="G2677" s="10" t="str" cm="1">
        <f t="array" ref="G2677">_xlfn.IFS(Table1[[#This Row],[Performance Score]]&gt;=80,"Excellent",Table1[[#This Row],[Performance Score]]&gt;=60,"Good",Table1[[#This Row],[Performance Score]]&gt;=40,"Need Improvement")</f>
        <v>Excellent</v>
      </c>
      <c r="H2677" s="30">
        <f>Table1[[#This Row],[Bonus]]/Table1[[#This Row],[Basic Salary]]</f>
        <v>0.18545494075442984</v>
      </c>
      <c r="I2677" s="10">
        <f ca="1">DATEDIF(Table1[[#This Row],[Date of Birth]],TODAY(),"y")</f>
        <v>30</v>
      </c>
      <c r="J2677" s="34">
        <v>44703</v>
      </c>
      <c r="K2677" s="33" t="str" cm="1">
        <f t="array" aca="1" ref="K2677" ca="1">_xlfn.IFS(L2677&lt;3,"Junior",L2677&lt;=7,"Mid-Level",L2677&gt;7,"Senior")</f>
        <v>Mid-Level</v>
      </c>
      <c r="L2677" s="46">
        <f ca="1">INT(YEARFRAC(Table1[[#This Row],[Joining Date]],TODAY(),1))</f>
        <v>4</v>
      </c>
      <c r="M2677" s="25" t="str">
        <f t="shared" ca="1" si="41"/>
        <v>No</v>
      </c>
      <c r="N2677" s="26">
        <f>YEAR(Table1[[#This Row],[Joining Date]])</f>
        <v>2022</v>
      </c>
      <c r="O2677" s="46">
        <f>MONTH(Table1[[#This Row],[Joining Date]])</f>
        <v>5</v>
      </c>
      <c r="P2677" s="26">
        <f ca="1">NETWORKDAYS(Table1[[#This Row],[Joining Date]],TODAY())</f>
        <v>1071</v>
      </c>
      <c r="Q2677" s="26" t="str">
        <f>LEFT(Table1[[#This Row],[Department]],5)&amp;"-"&amp;RIGHT(Table1[[#This Row],[Employee ID]],3)</f>
        <v>Finan-927</v>
      </c>
      <c r="R2677" s="26" t="str">
        <f>LEFT(Table1[[#This Row],[Department]],3)</f>
        <v>Fin</v>
      </c>
      <c r="S2677" s="37">
        <f>_xlfn.XLOOKUP(Table1[[#This Row],[City]],Table2[City],Table2[Bonus %])</f>
        <v>6</v>
      </c>
      <c r="U2677" s="48" t="str">
        <v xml:space="preserve">Neha </v>
      </c>
      <c r="V2677" s="48" t="str">
        <v>Kulkarni</v>
      </c>
    </row>
    <row r="2678" spans="1:22" x14ac:dyDescent="0.35">
      <c r="A2678" s="7" t="s">
        <v>4941</v>
      </c>
      <c r="B2678" s="40" t="str">
        <f>LEFT(Table1[[#This Row],[Employee Name]],FIND(" ",Table1[[#This Row],[Employee Name]]))</f>
        <v xml:space="preserve">Ravi </v>
      </c>
      <c r="C2678" s="40" t="str">
        <f>RIGHT(Table1[[#This Row],[Employee Name]],LEN(Table1[[#This Row],[Employee Name]])-FIND(" ",Table1[[#This Row],[Employee Name]]))</f>
        <v>Teja</v>
      </c>
      <c r="D2678" s="22">
        <f>Table1[[#This Row],[Basic Salary]]+Table1[[#This Row],[Bonus]]</f>
        <v>87236</v>
      </c>
      <c r="E2678" s="8">
        <v>98</v>
      </c>
      <c r="F2678" s="45">
        <v>52</v>
      </c>
      <c r="G2678" s="8" t="str" cm="1">
        <f t="array" ref="G2678">_xlfn.IFS(Table1[[#This Row],[Performance Score]]&gt;=80,"Excellent",Table1[[#This Row],[Performance Score]]&gt;=60,"Good",Table1[[#This Row],[Performance Score]]&gt;=40,"Need Improvement")</f>
        <v>Need Improvement</v>
      </c>
      <c r="H2678" s="29">
        <f>Table1[[#This Row],[Bonus]]/Table1[[#This Row],[Basic Salary]]</f>
        <v>0.2900916888494528</v>
      </c>
      <c r="I2678" s="8">
        <f ca="1">DATEDIF(Table1[[#This Row],[Date of Birth]],TODAY(),"y")</f>
        <v>26</v>
      </c>
      <c r="J2678" s="33">
        <v>42112</v>
      </c>
      <c r="K2678" s="33" t="str" cm="1">
        <f t="array" aca="1" ref="K2678" ca="1">_xlfn.IFS(L2678&lt;3,"Junior",L2678&lt;=7,"Mid-Level",L2678&gt;7,"Senior")</f>
        <v>Senior</v>
      </c>
      <c r="L2678" s="45">
        <f ca="1">INT(YEARFRAC(Table1[[#This Row],[Joining Date]],TODAY(),1))</f>
        <v>11</v>
      </c>
      <c r="M2678" s="25" t="str">
        <f t="shared" ca="1" si="41"/>
        <v>Yes</v>
      </c>
      <c r="N2678" s="25">
        <f>YEAR(Table1[[#This Row],[Joining Date]])</f>
        <v>2015</v>
      </c>
      <c r="O2678" s="45">
        <f>MONTH(Table1[[#This Row],[Joining Date]])</f>
        <v>4</v>
      </c>
      <c r="P2678" s="25">
        <f ca="1">NETWORKDAYS(Table1[[#This Row],[Joining Date]],TODAY())</f>
        <v>2921</v>
      </c>
      <c r="Q2678" s="25" t="str">
        <f>LEFT(Table1[[#This Row],[Department]],5)&amp;"-"&amp;RIGHT(Table1[[#This Row],[Employee ID]],3)</f>
        <v>Finan-885</v>
      </c>
      <c r="R2678" s="25" t="str">
        <f>LEFT(Table1[[#This Row],[Department]],3)</f>
        <v>Fin</v>
      </c>
      <c r="S2678" s="36">
        <f>_xlfn.XLOOKUP(Table1[[#This Row],[City]],Table2[City],Table2[Bonus %])</f>
        <v>6</v>
      </c>
      <c r="U2678" s="48" t="str">
        <v xml:space="preserve">Ravi </v>
      </c>
      <c r="V2678" s="48" t="str">
        <v>Teja</v>
      </c>
    </row>
    <row r="2679" spans="1:22" x14ac:dyDescent="0.35">
      <c r="A2679" s="9" t="s">
        <v>1708</v>
      </c>
      <c r="B2679" s="41" t="str">
        <f>LEFT(Table1[[#This Row],[Employee Name]],FIND(" ",Table1[[#This Row],[Employee Name]]))</f>
        <v xml:space="preserve">Ajay </v>
      </c>
      <c r="C2679" s="41" t="str">
        <f>RIGHT(Table1[[#This Row],[Employee Name]],LEN(Table1[[#This Row],[Employee Name]])-FIND(" ",Table1[[#This Row],[Employee Name]]))</f>
        <v>Singh</v>
      </c>
      <c r="D2679" s="23">
        <f>Table1[[#This Row],[Basic Salary]]+Table1[[#This Row],[Bonus]]</f>
        <v>87199</v>
      </c>
      <c r="E2679" s="10">
        <v>85</v>
      </c>
      <c r="F2679" s="46">
        <v>70</v>
      </c>
      <c r="G2679" s="10" t="str" cm="1">
        <f t="array" ref="G2679">_xlfn.IFS(Table1[[#This Row],[Performance Score]]&gt;=80,"Excellent",Table1[[#This Row],[Performance Score]]&gt;=60,"Good",Table1[[#This Row],[Performance Score]]&gt;=40,"Need Improvement")</f>
        <v>Good</v>
      </c>
      <c r="H2679" s="30">
        <f>Table1[[#This Row],[Bonus]]/Table1[[#This Row],[Basic Salary]]</f>
        <v>0.17596526007740962</v>
      </c>
      <c r="I2679" s="10">
        <f ca="1">DATEDIF(Table1[[#This Row],[Date of Birth]],TODAY(),"y")</f>
        <v>24</v>
      </c>
      <c r="J2679" s="34">
        <v>45321</v>
      </c>
      <c r="K2679" s="33" t="str" cm="1">
        <f t="array" aca="1" ref="K2679" ca="1">_xlfn.IFS(L2679&lt;3,"Junior",L2679&lt;=7,"Mid-Level",L2679&gt;7,"Senior")</f>
        <v>Junior</v>
      </c>
      <c r="L2679" s="46">
        <f ca="1">INT(YEARFRAC(Table1[[#This Row],[Joining Date]],TODAY(),1))</f>
        <v>2</v>
      </c>
      <c r="M2679" s="25" t="str">
        <f t="shared" ca="1" si="41"/>
        <v>No</v>
      </c>
      <c r="N2679" s="26">
        <f>YEAR(Table1[[#This Row],[Joining Date]])</f>
        <v>2024</v>
      </c>
      <c r="O2679" s="46">
        <f>MONTH(Table1[[#This Row],[Joining Date]])</f>
        <v>1</v>
      </c>
      <c r="P2679" s="26">
        <f ca="1">NETWORKDAYS(Table1[[#This Row],[Joining Date]],TODAY())</f>
        <v>630</v>
      </c>
      <c r="Q2679" s="26" t="str">
        <f>LEFT(Table1[[#This Row],[Department]],5)&amp;"-"&amp;RIGHT(Table1[[#This Row],[Employee ID]],3)</f>
        <v>Finan-652</v>
      </c>
      <c r="R2679" s="26" t="str">
        <f>LEFT(Table1[[#This Row],[Department]],3)</f>
        <v>Fin</v>
      </c>
      <c r="S2679" s="37">
        <f>_xlfn.XLOOKUP(Table1[[#This Row],[City]],Table2[City],Table2[Bonus %])</f>
        <v>6</v>
      </c>
      <c r="U2679" s="48" t="str">
        <v xml:space="preserve">Ajay </v>
      </c>
      <c r="V2679" s="48" t="str">
        <v>Singh</v>
      </c>
    </row>
    <row r="2680" spans="1:22" x14ac:dyDescent="0.35">
      <c r="A2680" s="7" t="s">
        <v>1502</v>
      </c>
      <c r="B2680" s="40" t="str">
        <f>LEFT(Table1[[#This Row],[Employee Name]],FIND(" ",Table1[[#This Row],[Employee Name]]))</f>
        <v xml:space="preserve">Krishna </v>
      </c>
      <c r="C2680" s="40" t="str">
        <f>RIGHT(Table1[[#This Row],[Employee Name]],LEN(Table1[[#This Row],[Employee Name]])-FIND(" ",Table1[[#This Row],[Employee Name]]))</f>
        <v>Chaitanya</v>
      </c>
      <c r="D2680" s="22">
        <f>Table1[[#This Row],[Basic Salary]]+Table1[[#This Row],[Bonus]]</f>
        <v>87153</v>
      </c>
      <c r="E2680" s="8">
        <v>66</v>
      </c>
      <c r="F2680" s="45">
        <v>55</v>
      </c>
      <c r="G2680" s="8" t="str" cm="1">
        <f t="array" ref="G2680">_xlfn.IFS(Table1[[#This Row],[Performance Score]]&gt;=80,"Excellent",Table1[[#This Row],[Performance Score]]&gt;=60,"Good",Table1[[#This Row],[Performance Score]]&gt;=40,"Need Improvement")</f>
        <v>Need Improvement</v>
      </c>
      <c r="H2680" s="29">
        <f>Table1[[#This Row],[Bonus]]/Table1[[#This Row],[Basic Salary]]</f>
        <v>0.40567087627618909</v>
      </c>
      <c r="I2680" s="8">
        <f ca="1">DATEDIF(Table1[[#This Row],[Date of Birth]],TODAY(),"y")</f>
        <v>28</v>
      </c>
      <c r="J2680" s="33">
        <v>44942</v>
      </c>
      <c r="K2680" s="33" t="str" cm="1">
        <f t="array" aca="1" ref="K2680" ca="1">_xlfn.IFS(L2680&lt;3,"Junior",L2680&lt;=7,"Mid-Level",L2680&gt;7,"Senior")</f>
        <v>Mid-Level</v>
      </c>
      <c r="L2680" s="45">
        <f ca="1">INT(YEARFRAC(Table1[[#This Row],[Joining Date]],TODAY(),1))</f>
        <v>3</v>
      </c>
      <c r="M2680" s="25" t="str">
        <f t="shared" ca="1" si="41"/>
        <v>No</v>
      </c>
      <c r="N2680" s="25">
        <f>YEAR(Table1[[#This Row],[Joining Date]])</f>
        <v>2023</v>
      </c>
      <c r="O2680" s="45">
        <f>MONTH(Table1[[#This Row],[Joining Date]])</f>
        <v>1</v>
      </c>
      <c r="P2680" s="25">
        <f ca="1">NETWORKDAYS(Table1[[#This Row],[Joining Date]],TODAY())</f>
        <v>901</v>
      </c>
      <c r="Q2680" s="25" t="str">
        <f>LEFT(Table1[[#This Row],[Department]],5)&amp;"-"&amp;RIGHT(Table1[[#This Row],[Employee ID]],3)</f>
        <v>Marke-446</v>
      </c>
      <c r="R2680" s="25" t="str">
        <f>LEFT(Table1[[#This Row],[Department]],3)</f>
        <v>Mar</v>
      </c>
      <c r="S2680" s="36">
        <f>_xlfn.XLOOKUP(Table1[[#This Row],[City]],Table2[City],Table2[Bonus %])</f>
        <v>7</v>
      </c>
      <c r="U2680" s="48" t="str">
        <v xml:space="preserve">Krishna </v>
      </c>
      <c r="V2680" s="48" t="str">
        <v>Chaitanya</v>
      </c>
    </row>
    <row r="2681" spans="1:22" x14ac:dyDescent="0.35">
      <c r="A2681" s="9" t="s">
        <v>487</v>
      </c>
      <c r="B2681" s="41" t="str">
        <f>LEFT(Table1[[#This Row],[Employee Name]],FIND(" ",Table1[[#This Row],[Employee Name]]))</f>
        <v xml:space="preserve">Kavya </v>
      </c>
      <c r="C2681" s="41" t="str">
        <f>RIGHT(Table1[[#This Row],[Employee Name]],LEN(Table1[[#This Row],[Employee Name]])-FIND(" ",Table1[[#This Row],[Employee Name]]))</f>
        <v>Nair</v>
      </c>
      <c r="D2681" s="23">
        <f>Table1[[#This Row],[Basic Salary]]+Table1[[#This Row],[Bonus]]</f>
        <v>87140</v>
      </c>
      <c r="E2681" s="10">
        <v>76</v>
      </c>
      <c r="F2681" s="46">
        <v>79</v>
      </c>
      <c r="G2681" s="10" t="str" cm="1">
        <f t="array" ref="G2681">_xlfn.IFS(Table1[[#This Row],[Performance Score]]&gt;=80,"Excellent",Table1[[#This Row],[Performance Score]]&gt;=60,"Good",Table1[[#This Row],[Performance Score]]&gt;=40,"Need Improvement")</f>
        <v>Good</v>
      </c>
      <c r="H2681" s="30">
        <f>Table1[[#This Row],[Bonus]]/Table1[[#This Row],[Basic Salary]]</f>
        <v>0.10814385268833614</v>
      </c>
      <c r="I2681" s="10">
        <f ca="1">DATEDIF(Table1[[#This Row],[Date of Birth]],TODAY(),"y")</f>
        <v>14</v>
      </c>
      <c r="J2681" s="34">
        <v>45046</v>
      </c>
      <c r="K2681" s="33" t="str" cm="1">
        <f t="array" aca="1" ref="K2681" ca="1">_xlfn.IFS(L2681&lt;3,"Junior",L2681&lt;=7,"Mid-Level",L2681&gt;7,"Senior")</f>
        <v>Mid-Level</v>
      </c>
      <c r="L2681" s="46">
        <f ca="1">INT(YEARFRAC(Table1[[#This Row],[Joining Date]],TODAY(),1))</f>
        <v>3</v>
      </c>
      <c r="M2681" s="25" t="str">
        <f t="shared" ca="1" si="41"/>
        <v>No</v>
      </c>
      <c r="N2681" s="26">
        <f>YEAR(Table1[[#This Row],[Joining Date]])</f>
        <v>2023</v>
      </c>
      <c r="O2681" s="46">
        <f>MONTH(Table1[[#This Row],[Joining Date]])</f>
        <v>4</v>
      </c>
      <c r="P2681" s="26">
        <f ca="1">NETWORKDAYS(Table1[[#This Row],[Joining Date]],TODAY())</f>
        <v>826</v>
      </c>
      <c r="Q2681" s="26" t="str">
        <f>LEFT(Table1[[#This Row],[Department]],5)&amp;"-"&amp;RIGHT(Table1[[#This Row],[Employee ID]],3)</f>
        <v>Finan-431</v>
      </c>
      <c r="R2681" s="26" t="str">
        <f>LEFT(Table1[[#This Row],[Department]],3)</f>
        <v>Fin</v>
      </c>
      <c r="S2681" s="37">
        <f>_xlfn.XLOOKUP(Table1[[#This Row],[City]],Table2[City],Table2[Bonus %])</f>
        <v>7</v>
      </c>
      <c r="U2681" s="48" t="str">
        <v xml:space="preserve">Kavya </v>
      </c>
      <c r="V2681" s="48" t="str">
        <v>Nair</v>
      </c>
    </row>
    <row r="2682" spans="1:22" x14ac:dyDescent="0.35">
      <c r="A2682" s="7" t="s">
        <v>3341</v>
      </c>
      <c r="B2682" s="40" t="str">
        <f>LEFT(Table1[[#This Row],[Employee Name]],FIND(" ",Table1[[#This Row],[Employee Name]]))</f>
        <v xml:space="preserve">Ishita </v>
      </c>
      <c r="C2682" s="40" t="str">
        <f>RIGHT(Table1[[#This Row],[Employee Name]],LEN(Table1[[#This Row],[Employee Name]])-FIND(" ",Table1[[#This Row],[Employee Name]]))</f>
        <v>Roy</v>
      </c>
      <c r="D2682" s="22">
        <f>Table1[[#This Row],[Basic Salary]]+Table1[[#This Row],[Bonus]]</f>
        <v>87139</v>
      </c>
      <c r="E2682" s="8">
        <v>95</v>
      </c>
      <c r="F2682" s="45">
        <v>53</v>
      </c>
      <c r="G2682" s="8" t="str" cm="1">
        <f t="array" ref="G2682">_xlfn.IFS(Table1[[#This Row],[Performance Score]]&gt;=80,"Excellent",Table1[[#This Row],[Performance Score]]&gt;=60,"Good",Table1[[#This Row],[Performance Score]]&gt;=40,"Need Improvement")</f>
        <v>Need Improvement</v>
      </c>
      <c r="H2682" s="29">
        <f>Table1[[#This Row],[Bonus]]/Table1[[#This Row],[Basic Salary]]</f>
        <v>0.40025067892208066</v>
      </c>
      <c r="I2682" s="8">
        <f ca="1">DATEDIF(Table1[[#This Row],[Date of Birth]],TODAY(),"y")</f>
        <v>30</v>
      </c>
      <c r="J2682" s="33">
        <v>43050</v>
      </c>
      <c r="K2682" s="33" t="str" cm="1">
        <f t="array" aca="1" ref="K2682" ca="1">_xlfn.IFS(L2682&lt;3,"Junior",L2682&lt;=7,"Mid-Level",L2682&gt;7,"Senior")</f>
        <v>Senior</v>
      </c>
      <c r="L2682" s="45">
        <f ca="1">INT(YEARFRAC(Table1[[#This Row],[Joining Date]],TODAY(),1))</f>
        <v>8</v>
      </c>
      <c r="M2682" s="25" t="str">
        <f t="shared" ca="1" si="41"/>
        <v>Yes</v>
      </c>
      <c r="N2682" s="25">
        <f>YEAR(Table1[[#This Row],[Joining Date]])</f>
        <v>2017</v>
      </c>
      <c r="O2682" s="45">
        <f>MONTH(Table1[[#This Row],[Joining Date]])</f>
        <v>11</v>
      </c>
      <c r="P2682" s="25">
        <f ca="1">NETWORKDAYS(Table1[[#This Row],[Joining Date]],TODAY())</f>
        <v>2251</v>
      </c>
      <c r="Q2682" s="25" t="str">
        <f>LEFT(Table1[[#This Row],[Department]],5)&amp;"-"&amp;RIGHT(Table1[[#This Row],[Employee ID]],3)</f>
        <v>HR-285</v>
      </c>
      <c r="R2682" s="25" t="str">
        <f>LEFT(Table1[[#This Row],[Department]],3)</f>
        <v>HR</v>
      </c>
      <c r="S2682" s="36">
        <f>_xlfn.XLOOKUP(Table1[[#This Row],[City]],Table2[City],Table2[Bonus %])</f>
        <v>8</v>
      </c>
      <c r="U2682" s="48" t="str">
        <v xml:space="preserve">Ishita </v>
      </c>
      <c r="V2682" s="48" t="str">
        <v>Roy</v>
      </c>
    </row>
    <row r="2683" spans="1:22" x14ac:dyDescent="0.35">
      <c r="A2683" s="9" t="s">
        <v>622</v>
      </c>
      <c r="B2683" s="41" t="str">
        <f>LEFT(Table1[[#This Row],[Employee Name]],FIND(" ",Table1[[#This Row],[Employee Name]]))</f>
        <v xml:space="preserve">Ananya </v>
      </c>
      <c r="C2683" s="41" t="str">
        <f>RIGHT(Table1[[#This Row],[Employee Name]],LEN(Table1[[#This Row],[Employee Name]])-FIND(" ",Table1[[#This Row],[Employee Name]]))</f>
        <v>Rao</v>
      </c>
      <c r="D2683" s="23">
        <f>Table1[[#This Row],[Basic Salary]]+Table1[[#This Row],[Bonus]]</f>
        <v>87130</v>
      </c>
      <c r="E2683" s="10">
        <v>62</v>
      </c>
      <c r="F2683" s="46">
        <v>60</v>
      </c>
      <c r="G2683" s="10" t="str" cm="1">
        <f t="array" ref="G2683">_xlfn.IFS(Table1[[#This Row],[Performance Score]]&gt;=80,"Excellent",Table1[[#This Row],[Performance Score]]&gt;=60,"Good",Table1[[#This Row],[Performance Score]]&gt;=40,"Need Improvement")</f>
        <v>Good</v>
      </c>
      <c r="H2683" s="30">
        <f>Table1[[#This Row],[Bonus]]/Table1[[#This Row],[Basic Salary]]</f>
        <v>0.34153476627455809</v>
      </c>
      <c r="I2683" s="10">
        <f ca="1">DATEDIF(Table1[[#This Row],[Date of Birth]],TODAY(),"y")</f>
        <v>44</v>
      </c>
      <c r="J2683" s="34">
        <v>43571</v>
      </c>
      <c r="K2683" s="33" t="str" cm="1">
        <f t="array" aca="1" ref="K2683" ca="1">_xlfn.IFS(L2683&lt;3,"Junior",L2683&lt;=7,"Mid-Level",L2683&gt;7,"Senior")</f>
        <v>Mid-Level</v>
      </c>
      <c r="L2683" s="46">
        <f ca="1">INT(YEARFRAC(Table1[[#This Row],[Joining Date]],TODAY(),1))</f>
        <v>7</v>
      </c>
      <c r="M2683" s="25" t="str">
        <f t="shared" ca="1" si="41"/>
        <v>Yes</v>
      </c>
      <c r="N2683" s="26">
        <f>YEAR(Table1[[#This Row],[Joining Date]])</f>
        <v>2019</v>
      </c>
      <c r="O2683" s="46">
        <f>MONTH(Table1[[#This Row],[Joining Date]])</f>
        <v>4</v>
      </c>
      <c r="P2683" s="26">
        <f ca="1">NETWORKDAYS(Table1[[#This Row],[Joining Date]],TODAY())</f>
        <v>1880</v>
      </c>
      <c r="Q2683" s="26" t="str">
        <f>LEFT(Table1[[#This Row],[Department]],5)&amp;"-"&amp;RIGHT(Table1[[#This Row],[Employee ID]],3)</f>
        <v>Marke-566</v>
      </c>
      <c r="R2683" s="26" t="str">
        <f>LEFT(Table1[[#This Row],[Department]],3)</f>
        <v>Mar</v>
      </c>
      <c r="S2683" s="37">
        <f>_xlfn.XLOOKUP(Table1[[#This Row],[City]],Table2[City],Table2[Bonus %])</f>
        <v>4</v>
      </c>
      <c r="U2683" s="48" t="str">
        <v xml:space="preserve">Ananya </v>
      </c>
      <c r="V2683" s="48" t="str">
        <v>Rao</v>
      </c>
    </row>
    <row r="2684" spans="1:22" x14ac:dyDescent="0.35">
      <c r="A2684" s="7" t="s">
        <v>443</v>
      </c>
      <c r="B2684" s="40" t="str">
        <f>LEFT(Table1[[#This Row],[Employee Name]],FIND(" ",Table1[[#This Row],[Employee Name]]))</f>
        <v xml:space="preserve">Ajay </v>
      </c>
      <c r="C2684" s="40" t="str">
        <f>RIGHT(Table1[[#This Row],[Employee Name]],LEN(Table1[[#This Row],[Employee Name]])-FIND(" ",Table1[[#This Row],[Employee Name]]))</f>
        <v>Singh</v>
      </c>
      <c r="D2684" s="22">
        <f>Table1[[#This Row],[Basic Salary]]+Table1[[#This Row],[Bonus]]</f>
        <v>87123</v>
      </c>
      <c r="E2684" s="8">
        <v>70</v>
      </c>
      <c r="F2684" s="45">
        <v>93</v>
      </c>
      <c r="G2684" s="8" t="str" cm="1">
        <f t="array" ref="G2684">_xlfn.IFS(Table1[[#This Row],[Performance Score]]&gt;=80,"Excellent",Table1[[#This Row],[Performance Score]]&gt;=60,"Good",Table1[[#This Row],[Performance Score]]&gt;=40,"Need Improvement")</f>
        <v>Excellent</v>
      </c>
      <c r="H2684" s="29">
        <f>Table1[[#This Row],[Bonus]]/Table1[[#This Row],[Basic Salary]]</f>
        <v>0.22980393263978091</v>
      </c>
      <c r="I2684" s="8">
        <f ca="1">DATEDIF(Table1[[#This Row],[Date of Birth]],TODAY(),"y")</f>
        <v>21</v>
      </c>
      <c r="J2684" s="33">
        <v>44408</v>
      </c>
      <c r="K2684" s="33" t="str" cm="1">
        <f t="array" aca="1" ref="K2684" ca="1">_xlfn.IFS(L2684&lt;3,"Junior",L2684&lt;=7,"Mid-Level",L2684&gt;7,"Senior")</f>
        <v>Mid-Level</v>
      </c>
      <c r="L2684" s="45">
        <f ca="1">INT(YEARFRAC(Table1[[#This Row],[Joining Date]],TODAY(),1))</f>
        <v>4</v>
      </c>
      <c r="M2684" s="25" t="str">
        <f t="shared" ca="1" si="41"/>
        <v>No</v>
      </c>
      <c r="N2684" s="25">
        <f>YEAR(Table1[[#This Row],[Joining Date]])</f>
        <v>2021</v>
      </c>
      <c r="O2684" s="45">
        <f>MONTH(Table1[[#This Row],[Joining Date]])</f>
        <v>7</v>
      </c>
      <c r="P2684" s="25">
        <f ca="1">NETWORKDAYS(Table1[[#This Row],[Joining Date]],TODAY())</f>
        <v>1281</v>
      </c>
      <c r="Q2684" s="25" t="str">
        <f>LEFT(Table1[[#This Row],[Department]],5)&amp;"-"&amp;RIGHT(Table1[[#This Row],[Employee ID]],3)</f>
        <v>Finan-387</v>
      </c>
      <c r="R2684" s="25" t="str">
        <f>LEFT(Table1[[#This Row],[Department]],3)</f>
        <v>Fin</v>
      </c>
      <c r="S2684" s="36">
        <f>_xlfn.XLOOKUP(Table1[[#This Row],[City]],Table2[City],Table2[Bonus %])</f>
        <v>6</v>
      </c>
      <c r="U2684" s="48" t="str">
        <v xml:space="preserve">Ajay </v>
      </c>
      <c r="V2684" s="48" t="str">
        <v>Singh</v>
      </c>
    </row>
    <row r="2685" spans="1:22" x14ac:dyDescent="0.35">
      <c r="A2685" s="9" t="s">
        <v>3543</v>
      </c>
      <c r="B2685" s="41" t="str">
        <f>LEFT(Table1[[#This Row],[Employee Name]],FIND(" ",Table1[[#This Row],[Employee Name]]))</f>
        <v xml:space="preserve">Ravi </v>
      </c>
      <c r="C2685" s="41" t="str">
        <f>RIGHT(Table1[[#This Row],[Employee Name]],LEN(Table1[[#This Row],[Employee Name]])-FIND(" ",Table1[[#This Row],[Employee Name]]))</f>
        <v>Teja</v>
      </c>
      <c r="D2685" s="23">
        <f>Table1[[#This Row],[Basic Salary]]+Table1[[#This Row],[Bonus]]</f>
        <v>87092</v>
      </c>
      <c r="E2685" s="10">
        <v>80</v>
      </c>
      <c r="F2685" s="46">
        <v>84</v>
      </c>
      <c r="G2685" s="10" t="str" cm="1">
        <f t="array" ref="G2685">_xlfn.IFS(Table1[[#This Row],[Performance Score]]&gt;=80,"Excellent",Table1[[#This Row],[Performance Score]]&gt;=60,"Good",Table1[[#This Row],[Performance Score]]&gt;=40,"Need Improvement")</f>
        <v>Excellent</v>
      </c>
      <c r="H2685" s="30">
        <f>Table1[[#This Row],[Bonus]]/Table1[[#This Row],[Basic Salary]]</f>
        <v>9.4794534323892843E-2</v>
      </c>
      <c r="I2685" s="10">
        <f ca="1">DATEDIF(Table1[[#This Row],[Date of Birth]],TODAY(),"y")</f>
        <v>28</v>
      </c>
      <c r="J2685" s="34">
        <v>45716</v>
      </c>
      <c r="K2685" s="33" t="str" cm="1">
        <f t="array" aca="1" ref="K2685" ca="1">_xlfn.IFS(L2685&lt;3,"Junior",L2685&lt;=7,"Mid-Level",L2685&gt;7,"Senior")</f>
        <v>Junior</v>
      </c>
      <c r="L2685" s="46">
        <f ca="1">INT(YEARFRAC(Table1[[#This Row],[Joining Date]],TODAY(),1))</f>
        <v>1</v>
      </c>
      <c r="M2685" s="25" t="str">
        <f t="shared" ca="1" si="41"/>
        <v>No</v>
      </c>
      <c r="N2685" s="26">
        <f>YEAR(Table1[[#This Row],[Joining Date]])</f>
        <v>2025</v>
      </c>
      <c r="O2685" s="46">
        <f>MONTH(Table1[[#This Row],[Joining Date]])</f>
        <v>2</v>
      </c>
      <c r="P2685" s="26">
        <f ca="1">NETWORKDAYS(Table1[[#This Row],[Joining Date]],TODAY())</f>
        <v>347</v>
      </c>
      <c r="Q2685" s="26" t="str">
        <f>LEFT(Table1[[#This Row],[Department]],5)&amp;"-"&amp;RIGHT(Table1[[#This Row],[Employee ID]],3)</f>
        <v>Opera-487</v>
      </c>
      <c r="R2685" s="26" t="str">
        <f>LEFT(Table1[[#This Row],[Department]],3)</f>
        <v>Ope</v>
      </c>
      <c r="S2685" s="37">
        <f>_xlfn.XLOOKUP(Table1[[#This Row],[City]],Table2[City],Table2[Bonus %])</f>
        <v>6</v>
      </c>
      <c r="U2685" s="48" t="str">
        <v xml:space="preserve">Ravi </v>
      </c>
      <c r="V2685" s="48" t="str">
        <v>Teja</v>
      </c>
    </row>
    <row r="2686" spans="1:22" x14ac:dyDescent="0.35">
      <c r="A2686" s="7" t="s">
        <v>2405</v>
      </c>
      <c r="B2686" s="40" t="str">
        <f>LEFT(Table1[[#This Row],[Employee Name]],FIND(" ",Table1[[#This Row],[Employee Name]]))</f>
        <v xml:space="preserve">Aarav </v>
      </c>
      <c r="C2686" s="40" t="str">
        <f>RIGHT(Table1[[#This Row],[Employee Name]],LEN(Table1[[#This Row],[Employee Name]])-FIND(" ",Table1[[#This Row],[Employee Name]]))</f>
        <v>Sharma</v>
      </c>
      <c r="D2686" s="22">
        <f>Table1[[#This Row],[Basic Salary]]+Table1[[#This Row],[Bonus]]</f>
        <v>87078</v>
      </c>
      <c r="E2686" s="8">
        <v>91</v>
      </c>
      <c r="F2686" s="45">
        <v>47</v>
      </c>
      <c r="G2686" s="8" t="str" cm="1">
        <f t="array" ref="G2686">_xlfn.IFS(Table1[[#This Row],[Performance Score]]&gt;=80,"Excellent",Table1[[#This Row],[Performance Score]]&gt;=60,"Good",Table1[[#This Row],[Performance Score]]&gt;=40,"Need Improvement")</f>
        <v>Need Improvement</v>
      </c>
      <c r="H2686" s="29">
        <f>Table1[[#This Row],[Bonus]]/Table1[[#This Row],[Basic Salary]]</f>
        <v>0.11050463571091529</v>
      </c>
      <c r="I2686" s="8">
        <f ca="1">DATEDIF(Table1[[#This Row],[Date of Birth]],TODAY(),"y")</f>
        <v>33</v>
      </c>
      <c r="J2686" s="33">
        <v>45173</v>
      </c>
      <c r="K2686" s="33" t="str" cm="1">
        <f t="array" aca="1" ref="K2686" ca="1">_xlfn.IFS(L2686&lt;3,"Junior",L2686&lt;=7,"Mid-Level",L2686&gt;7,"Senior")</f>
        <v>Junior</v>
      </c>
      <c r="L2686" s="45">
        <f ca="1">INT(YEARFRAC(Table1[[#This Row],[Joining Date]],TODAY(),1))</f>
        <v>2</v>
      </c>
      <c r="M2686" s="25" t="str">
        <f t="shared" ca="1" si="41"/>
        <v>No</v>
      </c>
      <c r="N2686" s="25">
        <f>YEAR(Table1[[#This Row],[Joining Date]])</f>
        <v>2023</v>
      </c>
      <c r="O2686" s="45">
        <f>MONTH(Table1[[#This Row],[Joining Date]])</f>
        <v>9</v>
      </c>
      <c r="P2686" s="25">
        <f ca="1">NETWORKDAYS(Table1[[#This Row],[Joining Date]],TODAY())</f>
        <v>736</v>
      </c>
      <c r="Q2686" s="25" t="str">
        <f>LEFT(Table1[[#This Row],[Department]],5)&amp;"-"&amp;RIGHT(Table1[[#This Row],[Employee ID]],3)</f>
        <v>Sales-349</v>
      </c>
      <c r="R2686" s="25" t="str">
        <f>LEFT(Table1[[#This Row],[Department]],3)</f>
        <v>Sal</v>
      </c>
      <c r="S2686" s="36">
        <f>_xlfn.XLOOKUP(Table1[[#This Row],[City]],Table2[City],Table2[Bonus %])</f>
        <v>4</v>
      </c>
      <c r="U2686" s="48" t="str">
        <v xml:space="preserve">Aarav </v>
      </c>
      <c r="V2686" s="48" t="str">
        <v>Sharma</v>
      </c>
    </row>
    <row r="2687" spans="1:22" x14ac:dyDescent="0.35">
      <c r="A2687" s="9" t="s">
        <v>3857</v>
      </c>
      <c r="B2687" s="41" t="str">
        <f>LEFT(Table1[[#This Row],[Employee Name]],FIND(" ",Table1[[#This Row],[Employee Name]]))</f>
        <v xml:space="preserve">Sneha </v>
      </c>
      <c r="C2687" s="41" t="str">
        <f>RIGHT(Table1[[#This Row],[Employee Name]],LEN(Table1[[#This Row],[Employee Name]])-FIND(" ",Table1[[#This Row],[Employee Name]]))</f>
        <v>Iyer</v>
      </c>
      <c r="D2687" s="23">
        <f>Table1[[#This Row],[Basic Salary]]+Table1[[#This Row],[Bonus]]</f>
        <v>87067</v>
      </c>
      <c r="E2687" s="10">
        <v>77</v>
      </c>
      <c r="F2687" s="46">
        <v>96</v>
      </c>
      <c r="G2687" s="10" t="str" cm="1">
        <f t="array" ref="G2687">_xlfn.IFS(Table1[[#This Row],[Performance Score]]&gt;=80,"Excellent",Table1[[#This Row],[Performance Score]]&gt;=60,"Good",Table1[[#This Row],[Performance Score]]&gt;=40,"Need Improvement")</f>
        <v>Excellent</v>
      </c>
      <c r="H2687" s="30">
        <f>Table1[[#This Row],[Bonus]]/Table1[[#This Row],[Basic Salary]]</f>
        <v>0.51247264010005911</v>
      </c>
      <c r="I2687" s="10">
        <f ca="1">DATEDIF(Table1[[#This Row],[Date of Birth]],TODAY(),"y")</f>
        <v>28</v>
      </c>
      <c r="J2687" s="34">
        <v>43775</v>
      </c>
      <c r="K2687" s="33" t="str" cm="1">
        <f t="array" aca="1" ref="K2687" ca="1">_xlfn.IFS(L2687&lt;3,"Junior",L2687&lt;=7,"Mid-Level",L2687&gt;7,"Senior")</f>
        <v>Mid-Level</v>
      </c>
      <c r="L2687" s="46">
        <f ca="1">INT(YEARFRAC(Table1[[#This Row],[Joining Date]],TODAY(),1))</f>
        <v>6</v>
      </c>
      <c r="M2687" s="25" t="str">
        <f t="shared" ca="1" si="41"/>
        <v>Yes</v>
      </c>
      <c r="N2687" s="26">
        <f>YEAR(Table1[[#This Row],[Joining Date]])</f>
        <v>2019</v>
      </c>
      <c r="O2687" s="46">
        <f>MONTH(Table1[[#This Row],[Joining Date]])</f>
        <v>11</v>
      </c>
      <c r="P2687" s="26">
        <f ca="1">NETWORKDAYS(Table1[[#This Row],[Joining Date]],TODAY())</f>
        <v>1734</v>
      </c>
      <c r="Q2687" s="26" t="str">
        <f>LEFT(Table1[[#This Row],[Department]],5)&amp;"-"&amp;RIGHT(Table1[[#This Row],[Employee ID]],3)</f>
        <v>Suppo-801</v>
      </c>
      <c r="R2687" s="26" t="str">
        <f>LEFT(Table1[[#This Row],[Department]],3)</f>
        <v>Sup</v>
      </c>
      <c r="S2687" s="37">
        <f>_xlfn.XLOOKUP(Table1[[#This Row],[City]],Table2[City],Table2[Bonus %])</f>
        <v>5</v>
      </c>
      <c r="U2687" s="48" t="str">
        <v xml:space="preserve">Sneha </v>
      </c>
      <c r="V2687" s="48" t="str">
        <v>Iyer</v>
      </c>
    </row>
    <row r="2688" spans="1:22" x14ac:dyDescent="0.35">
      <c r="A2688" s="7" t="s">
        <v>1377</v>
      </c>
      <c r="B2688" s="40" t="str">
        <f>LEFT(Table1[[#This Row],[Employee Name]],FIND(" ",Table1[[#This Row],[Employee Name]]))</f>
        <v xml:space="preserve">Swathi </v>
      </c>
      <c r="C2688" s="40" t="str">
        <f>RIGHT(Table1[[#This Row],[Employee Name]],LEN(Table1[[#This Row],[Employee Name]])-FIND(" ",Table1[[#This Row],[Employee Name]]))</f>
        <v>Ramesh</v>
      </c>
      <c r="D2688" s="22">
        <f>Table1[[#This Row],[Basic Salary]]+Table1[[#This Row],[Bonus]]</f>
        <v>87064</v>
      </c>
      <c r="E2688" s="8">
        <v>90</v>
      </c>
      <c r="F2688" s="45">
        <v>65</v>
      </c>
      <c r="G2688" s="8" t="str" cm="1">
        <f t="array" ref="G2688">_xlfn.IFS(Table1[[#This Row],[Performance Score]]&gt;=80,"Excellent",Table1[[#This Row],[Performance Score]]&gt;=60,"Good",Table1[[#This Row],[Performance Score]]&gt;=40,"Need Improvement")</f>
        <v>Good</v>
      </c>
      <c r="H2688" s="29">
        <f>Table1[[#This Row],[Bonus]]/Table1[[#This Row],[Basic Salary]]</f>
        <v>0.42639011763163931</v>
      </c>
      <c r="I2688" s="8">
        <f ca="1">DATEDIF(Table1[[#This Row],[Date of Birth]],TODAY(),"y")</f>
        <v>17</v>
      </c>
      <c r="J2688" s="33">
        <v>42142</v>
      </c>
      <c r="K2688" s="33" t="str" cm="1">
        <f t="array" aca="1" ref="K2688" ca="1">_xlfn.IFS(L2688&lt;3,"Junior",L2688&lt;=7,"Mid-Level",L2688&gt;7,"Senior")</f>
        <v>Senior</v>
      </c>
      <c r="L2688" s="45">
        <f ca="1">INT(YEARFRAC(Table1[[#This Row],[Joining Date]],TODAY(),1))</f>
        <v>11</v>
      </c>
      <c r="M2688" s="25" t="str">
        <f t="shared" ca="1" si="41"/>
        <v>Yes</v>
      </c>
      <c r="N2688" s="25">
        <f>YEAR(Table1[[#This Row],[Joining Date]])</f>
        <v>2015</v>
      </c>
      <c r="O2688" s="45">
        <f>MONTH(Table1[[#This Row],[Joining Date]])</f>
        <v>5</v>
      </c>
      <c r="P2688" s="25">
        <f ca="1">NETWORKDAYS(Table1[[#This Row],[Joining Date]],TODAY())</f>
        <v>2901</v>
      </c>
      <c r="Q2688" s="25" t="str">
        <f>LEFT(Table1[[#This Row],[Department]],5)&amp;"-"&amp;RIGHT(Table1[[#This Row],[Employee ID]],3)</f>
        <v>Opera-321</v>
      </c>
      <c r="R2688" s="25" t="str">
        <f>LEFT(Table1[[#This Row],[Department]],3)</f>
        <v>Ope</v>
      </c>
      <c r="S2688" s="36">
        <f>_xlfn.XLOOKUP(Table1[[#This Row],[City]],Table2[City],Table2[Bonus %])</f>
        <v>5</v>
      </c>
      <c r="U2688" s="48" t="str">
        <v xml:space="preserve">Swathi </v>
      </c>
      <c r="V2688" s="48" t="str">
        <v>Ramesh</v>
      </c>
    </row>
    <row r="2689" spans="1:22" x14ac:dyDescent="0.35">
      <c r="A2689" s="9" t="s">
        <v>1164</v>
      </c>
      <c r="B2689" s="41" t="str">
        <f>LEFT(Table1[[#This Row],[Employee Name]],FIND(" ",Table1[[#This Row],[Employee Name]]))</f>
        <v xml:space="preserve">Ishita </v>
      </c>
      <c r="C2689" s="41" t="str">
        <f>RIGHT(Table1[[#This Row],[Employee Name]],LEN(Table1[[#This Row],[Employee Name]])-FIND(" ",Table1[[#This Row],[Employee Name]]))</f>
        <v>Roy</v>
      </c>
      <c r="D2689" s="23">
        <f>Table1[[#This Row],[Basic Salary]]+Table1[[#This Row],[Bonus]]</f>
        <v>87033</v>
      </c>
      <c r="E2689" s="10">
        <v>85</v>
      </c>
      <c r="F2689" s="46">
        <v>66</v>
      </c>
      <c r="G2689" s="10" t="str" cm="1">
        <f t="array" ref="G2689">_xlfn.IFS(Table1[[#This Row],[Performance Score]]&gt;=80,"Excellent",Table1[[#This Row],[Performance Score]]&gt;=60,"Good",Table1[[#This Row],[Performance Score]]&gt;=40,"Need Improvement")</f>
        <v>Good</v>
      </c>
      <c r="H2689" s="30">
        <f>Table1[[#This Row],[Bonus]]/Table1[[#This Row],[Basic Salary]]</f>
        <v>0.19812502581186933</v>
      </c>
      <c r="I2689" s="10">
        <f ca="1">DATEDIF(Table1[[#This Row],[Date of Birth]],TODAY(),"y")</f>
        <v>44</v>
      </c>
      <c r="J2689" s="34">
        <v>44004</v>
      </c>
      <c r="K2689" s="33" t="str" cm="1">
        <f t="array" aca="1" ref="K2689" ca="1">_xlfn.IFS(L2689&lt;3,"Junior",L2689&lt;=7,"Mid-Level",L2689&gt;7,"Senior")</f>
        <v>Mid-Level</v>
      </c>
      <c r="L2689" s="46">
        <f ca="1">INT(YEARFRAC(Table1[[#This Row],[Joining Date]],TODAY(),1))</f>
        <v>6</v>
      </c>
      <c r="M2689" s="25" t="str">
        <f t="shared" ca="1" si="41"/>
        <v>Yes</v>
      </c>
      <c r="N2689" s="26">
        <f>YEAR(Table1[[#This Row],[Joining Date]])</f>
        <v>2020</v>
      </c>
      <c r="O2689" s="46">
        <f>MONTH(Table1[[#This Row],[Joining Date]])</f>
        <v>6</v>
      </c>
      <c r="P2689" s="26">
        <f ca="1">NETWORKDAYS(Table1[[#This Row],[Joining Date]],TODAY())</f>
        <v>1571</v>
      </c>
      <c r="Q2689" s="26" t="str">
        <f>LEFT(Table1[[#This Row],[Department]],5)&amp;"-"&amp;RIGHT(Table1[[#This Row],[Employee ID]],3)</f>
        <v>HR-108</v>
      </c>
      <c r="R2689" s="26" t="str">
        <f>LEFT(Table1[[#This Row],[Department]],3)</f>
        <v>HR</v>
      </c>
      <c r="S2689" s="37">
        <f>_xlfn.XLOOKUP(Table1[[#This Row],[City]],Table2[City],Table2[Bonus %])</f>
        <v>5</v>
      </c>
      <c r="U2689" s="48" t="str">
        <v xml:space="preserve">Ishita </v>
      </c>
      <c r="V2689" s="48" t="str">
        <v>Roy</v>
      </c>
    </row>
    <row r="2690" spans="1:22" x14ac:dyDescent="0.35">
      <c r="A2690" s="7" t="s">
        <v>3413</v>
      </c>
      <c r="B2690" s="40" t="str">
        <f>LEFT(Table1[[#This Row],[Employee Name]],FIND(" ",Table1[[#This Row],[Employee Name]]))</f>
        <v xml:space="preserve">Vikram </v>
      </c>
      <c r="C2690" s="40" t="str">
        <f>RIGHT(Table1[[#This Row],[Employee Name]],LEN(Table1[[#This Row],[Employee Name]])-FIND(" ",Table1[[#This Row],[Employee Name]]))</f>
        <v>Singh</v>
      </c>
      <c r="D2690" s="22">
        <f>Table1[[#This Row],[Basic Salary]]+Table1[[#This Row],[Bonus]]</f>
        <v>87023</v>
      </c>
      <c r="E2690" s="8">
        <v>100</v>
      </c>
      <c r="F2690" s="45">
        <v>67</v>
      </c>
      <c r="G2690" s="8" t="str" cm="1">
        <f t="array" ref="G2690">_xlfn.IFS(Table1[[#This Row],[Performance Score]]&gt;=80,"Excellent",Table1[[#This Row],[Performance Score]]&gt;=60,"Good",Table1[[#This Row],[Performance Score]]&gt;=40,"Need Improvement")</f>
        <v>Good</v>
      </c>
      <c r="H2690" s="29">
        <f>Table1[[#This Row],[Bonus]]/Table1[[#This Row],[Basic Salary]]</f>
        <v>0.51223369130782326</v>
      </c>
      <c r="I2690" s="8">
        <f ca="1">DATEDIF(Table1[[#This Row],[Date of Birth]],TODAY(),"y")</f>
        <v>34</v>
      </c>
      <c r="J2690" s="33">
        <v>44135</v>
      </c>
      <c r="K2690" s="33" t="str" cm="1">
        <f t="array" aca="1" ref="K2690" ca="1">_xlfn.IFS(L2690&lt;3,"Junior",L2690&lt;=7,"Mid-Level",L2690&gt;7,"Senior")</f>
        <v>Mid-Level</v>
      </c>
      <c r="L2690" s="45">
        <f ca="1">INT(YEARFRAC(Table1[[#This Row],[Joining Date]],TODAY(),1))</f>
        <v>5</v>
      </c>
      <c r="M2690" s="25" t="str">
        <f t="shared" ref="M2690:M2753" ca="1" si="42">IF(L2690&gt;5,"Yes","No")</f>
        <v>No</v>
      </c>
      <c r="N2690" s="25">
        <f>YEAR(Table1[[#This Row],[Joining Date]])</f>
        <v>2020</v>
      </c>
      <c r="O2690" s="45">
        <f>MONTH(Table1[[#This Row],[Joining Date]])</f>
        <v>10</v>
      </c>
      <c r="P2690" s="25">
        <f ca="1">NETWORKDAYS(Table1[[#This Row],[Joining Date]],TODAY())</f>
        <v>1476</v>
      </c>
      <c r="Q2690" s="25" t="str">
        <f>LEFT(Table1[[#This Row],[Department]],5)&amp;"-"&amp;RIGHT(Table1[[#This Row],[Employee ID]],3)</f>
        <v>Sales-357</v>
      </c>
      <c r="R2690" s="25" t="str">
        <f>LEFT(Table1[[#This Row],[Department]],3)</f>
        <v>Sal</v>
      </c>
      <c r="S2690" s="36">
        <f>_xlfn.XLOOKUP(Table1[[#This Row],[City]],Table2[City],Table2[Bonus %])</f>
        <v>5</v>
      </c>
      <c r="U2690" s="48" t="str">
        <v xml:space="preserve">Vikram </v>
      </c>
      <c r="V2690" s="48" t="str">
        <v>Singh</v>
      </c>
    </row>
    <row r="2691" spans="1:22" x14ac:dyDescent="0.35">
      <c r="A2691" s="9" t="s">
        <v>2777</v>
      </c>
      <c r="B2691" s="41" t="str">
        <f>LEFT(Table1[[#This Row],[Employee Name]],FIND(" ",Table1[[#This Row],[Employee Name]]))</f>
        <v xml:space="preserve">Gayathri </v>
      </c>
      <c r="C2691" s="41" t="str">
        <f>RIGHT(Table1[[#This Row],[Employee Name]],LEN(Table1[[#This Row],[Employee Name]])-FIND(" ",Table1[[#This Row],[Employee Name]]))</f>
        <v>Iyer</v>
      </c>
      <c r="D2691" s="23">
        <f>Table1[[#This Row],[Basic Salary]]+Table1[[#This Row],[Bonus]]</f>
        <v>87000</v>
      </c>
      <c r="E2691" s="10">
        <v>97</v>
      </c>
      <c r="F2691" s="46">
        <v>69</v>
      </c>
      <c r="G2691" s="10" t="str" cm="1">
        <f t="array" ref="G2691">_xlfn.IFS(Table1[[#This Row],[Performance Score]]&gt;=80,"Excellent",Table1[[#This Row],[Performance Score]]&gt;=60,"Good",Table1[[#This Row],[Performance Score]]&gt;=40,"Need Improvement")</f>
        <v>Good</v>
      </c>
      <c r="H2691" s="30">
        <f>Table1[[#This Row],[Bonus]]/Table1[[#This Row],[Basic Salary]]</f>
        <v>0.47029000202798621</v>
      </c>
      <c r="I2691" s="10">
        <f ca="1">DATEDIF(Table1[[#This Row],[Date of Birth]],TODAY(),"y")</f>
        <v>41</v>
      </c>
      <c r="J2691" s="34">
        <v>42385</v>
      </c>
      <c r="K2691" s="33" t="str" cm="1">
        <f t="array" aca="1" ref="K2691" ca="1">_xlfn.IFS(L2691&lt;3,"Junior",L2691&lt;=7,"Mid-Level",L2691&gt;7,"Senior")</f>
        <v>Senior</v>
      </c>
      <c r="L2691" s="46">
        <f ca="1">INT(YEARFRAC(Table1[[#This Row],[Joining Date]],TODAY(),1))</f>
        <v>10</v>
      </c>
      <c r="M2691" s="25" t="str">
        <f t="shared" ca="1" si="42"/>
        <v>Yes</v>
      </c>
      <c r="N2691" s="26">
        <f>YEAR(Table1[[#This Row],[Joining Date]])</f>
        <v>2016</v>
      </c>
      <c r="O2691" s="46">
        <f>MONTH(Table1[[#This Row],[Joining Date]])</f>
        <v>1</v>
      </c>
      <c r="P2691" s="26">
        <f ca="1">NETWORKDAYS(Table1[[#This Row],[Joining Date]],TODAY())</f>
        <v>2726</v>
      </c>
      <c r="Q2691" s="26" t="str">
        <f>LEFT(Table1[[#This Row],[Department]],5)&amp;"-"&amp;RIGHT(Table1[[#This Row],[Employee ID]],3)</f>
        <v>Finan-721</v>
      </c>
      <c r="R2691" s="26" t="str">
        <f>LEFT(Table1[[#This Row],[Department]],3)</f>
        <v>Fin</v>
      </c>
      <c r="S2691" s="37">
        <f>_xlfn.XLOOKUP(Table1[[#This Row],[City]],Table2[City],Table2[Bonus %])</f>
        <v>4</v>
      </c>
      <c r="U2691" s="48" t="str">
        <v xml:space="preserve">Gayathri </v>
      </c>
      <c r="V2691" s="48" t="str">
        <v>Iyer</v>
      </c>
    </row>
    <row r="2692" spans="1:22" x14ac:dyDescent="0.35">
      <c r="A2692" s="7" t="s">
        <v>1346</v>
      </c>
      <c r="B2692" s="40" t="str">
        <f>LEFT(Table1[[#This Row],[Employee Name]],FIND(" ",Table1[[#This Row],[Employee Name]]))</f>
        <v xml:space="preserve">Karan </v>
      </c>
      <c r="C2692" s="40" t="str">
        <f>RIGHT(Table1[[#This Row],[Employee Name]],LEN(Table1[[#This Row],[Employee Name]])-FIND(" ",Table1[[#This Row],[Employee Name]]))</f>
        <v>Malhotra</v>
      </c>
      <c r="D2692" s="22">
        <f>Table1[[#This Row],[Basic Salary]]+Table1[[#This Row],[Bonus]]</f>
        <v>86996</v>
      </c>
      <c r="E2692" s="8">
        <v>73</v>
      </c>
      <c r="F2692" s="45">
        <v>75</v>
      </c>
      <c r="G2692" s="8" t="str" cm="1">
        <f t="array" ref="G2692">_xlfn.IFS(Table1[[#This Row],[Performance Score]]&gt;=80,"Excellent",Table1[[#This Row],[Performance Score]]&gt;=60,"Good",Table1[[#This Row],[Performance Score]]&gt;=40,"Need Improvement")</f>
        <v>Good</v>
      </c>
      <c r="H2692" s="29">
        <f>Table1[[#This Row],[Bonus]]/Table1[[#This Row],[Basic Salary]]</f>
        <v>0.27094229364499633</v>
      </c>
      <c r="I2692" s="8">
        <f ca="1">DATEDIF(Table1[[#This Row],[Date of Birth]],TODAY(),"y")</f>
        <v>29</v>
      </c>
      <c r="J2692" s="33">
        <v>45735</v>
      </c>
      <c r="K2692" s="33" t="str" cm="1">
        <f t="array" aca="1" ref="K2692" ca="1">_xlfn.IFS(L2692&lt;3,"Junior",L2692&lt;=7,"Mid-Level",L2692&gt;7,"Senior")</f>
        <v>Junior</v>
      </c>
      <c r="L2692" s="45">
        <f ca="1">INT(YEARFRAC(Table1[[#This Row],[Joining Date]],TODAY(),1))</f>
        <v>1</v>
      </c>
      <c r="M2692" s="25" t="str">
        <f t="shared" ca="1" si="42"/>
        <v>No</v>
      </c>
      <c r="N2692" s="25">
        <f>YEAR(Table1[[#This Row],[Joining Date]])</f>
        <v>2025</v>
      </c>
      <c r="O2692" s="45">
        <f>MONTH(Table1[[#This Row],[Joining Date]])</f>
        <v>3</v>
      </c>
      <c r="P2692" s="25">
        <f ca="1">NETWORKDAYS(Table1[[#This Row],[Joining Date]],TODAY())</f>
        <v>334</v>
      </c>
      <c r="Q2692" s="25" t="str">
        <f>LEFT(Table1[[#This Row],[Department]],5)&amp;"-"&amp;RIGHT(Table1[[#This Row],[Employee ID]],3)</f>
        <v>Sales-290</v>
      </c>
      <c r="R2692" s="25" t="str">
        <f>LEFT(Table1[[#This Row],[Department]],3)</f>
        <v>Sal</v>
      </c>
      <c r="S2692" s="36">
        <f>_xlfn.XLOOKUP(Table1[[#This Row],[City]],Table2[City],Table2[Bonus %])</f>
        <v>6</v>
      </c>
      <c r="U2692" s="48" t="str">
        <v xml:space="preserve">Karan </v>
      </c>
      <c r="V2692" s="48" t="str">
        <v>Malhotra</v>
      </c>
    </row>
    <row r="2693" spans="1:22" x14ac:dyDescent="0.35">
      <c r="A2693" s="9" t="s">
        <v>3261</v>
      </c>
      <c r="B2693" s="41" t="str">
        <f>LEFT(Table1[[#This Row],[Employee Name]],FIND(" ",Table1[[#This Row],[Employee Name]]))</f>
        <v xml:space="preserve">Tarun </v>
      </c>
      <c r="C2693" s="41" t="str">
        <f>RIGHT(Table1[[#This Row],[Employee Name]],LEN(Table1[[#This Row],[Employee Name]])-FIND(" ",Table1[[#This Row],[Employee Name]]))</f>
        <v>Verma</v>
      </c>
      <c r="D2693" s="23">
        <f>Table1[[#This Row],[Basic Salary]]+Table1[[#This Row],[Bonus]]</f>
        <v>86955</v>
      </c>
      <c r="E2693" s="10">
        <v>82</v>
      </c>
      <c r="F2693" s="46">
        <v>66</v>
      </c>
      <c r="G2693" s="10" t="str" cm="1">
        <f t="array" ref="G2693">_xlfn.IFS(Table1[[#This Row],[Performance Score]]&gt;=80,"Excellent",Table1[[#This Row],[Performance Score]]&gt;=60,"Good",Table1[[#This Row],[Performance Score]]&gt;=40,"Need Improvement")</f>
        <v>Good</v>
      </c>
      <c r="H2693" s="30">
        <f>Table1[[#This Row],[Bonus]]/Table1[[#This Row],[Basic Salary]]</f>
        <v>0.20012421503001862</v>
      </c>
      <c r="I2693" s="10">
        <f ca="1">DATEDIF(Table1[[#This Row],[Date of Birth]],TODAY(),"y")</f>
        <v>26</v>
      </c>
      <c r="J2693" s="34">
        <v>45614</v>
      </c>
      <c r="K2693" s="33" t="str" cm="1">
        <f t="array" aca="1" ref="K2693" ca="1">_xlfn.IFS(L2693&lt;3,"Junior",L2693&lt;=7,"Mid-Level",L2693&gt;7,"Senior")</f>
        <v>Junior</v>
      </c>
      <c r="L2693" s="46">
        <f ca="1">INT(YEARFRAC(Table1[[#This Row],[Joining Date]],TODAY(),1))</f>
        <v>1</v>
      </c>
      <c r="M2693" s="25" t="str">
        <f t="shared" ca="1" si="42"/>
        <v>No</v>
      </c>
      <c r="N2693" s="26">
        <f>YEAR(Table1[[#This Row],[Joining Date]])</f>
        <v>2024</v>
      </c>
      <c r="O2693" s="46">
        <f>MONTH(Table1[[#This Row],[Joining Date]])</f>
        <v>11</v>
      </c>
      <c r="P2693" s="26">
        <f ca="1">NETWORKDAYS(Table1[[#This Row],[Joining Date]],TODAY())</f>
        <v>421</v>
      </c>
      <c r="Q2693" s="26" t="str">
        <f>LEFT(Table1[[#This Row],[Department]],5)&amp;"-"&amp;RIGHT(Table1[[#This Row],[Employee ID]],3)</f>
        <v>IT-205</v>
      </c>
      <c r="R2693" s="26" t="str">
        <f>LEFT(Table1[[#This Row],[Department]],3)</f>
        <v>IT</v>
      </c>
      <c r="S2693" s="37">
        <f>_xlfn.XLOOKUP(Table1[[#This Row],[City]],Table2[City],Table2[Bonus %])</f>
        <v>6</v>
      </c>
      <c r="U2693" s="48" t="str">
        <v xml:space="preserve">Tarun </v>
      </c>
      <c r="V2693" s="48" t="str">
        <v>Verma</v>
      </c>
    </row>
    <row r="2694" spans="1:22" x14ac:dyDescent="0.35">
      <c r="A2694" s="7" t="s">
        <v>1546</v>
      </c>
      <c r="B2694" s="40" t="str">
        <f>LEFT(Table1[[#This Row],[Employee Name]],FIND(" ",Table1[[#This Row],[Employee Name]]))</f>
        <v xml:space="preserve">Rahul </v>
      </c>
      <c r="C2694" s="40" t="str">
        <f>RIGHT(Table1[[#This Row],[Employee Name]],LEN(Table1[[#This Row],[Employee Name]])-FIND(" ",Table1[[#This Row],[Employee Name]]))</f>
        <v>Verma</v>
      </c>
      <c r="D2694" s="22">
        <f>Table1[[#This Row],[Basic Salary]]+Table1[[#This Row],[Bonus]]</f>
        <v>86878</v>
      </c>
      <c r="E2694" s="8">
        <v>61</v>
      </c>
      <c r="F2694" s="45">
        <v>85</v>
      </c>
      <c r="G2694" s="8" t="str" cm="1">
        <f t="array" ref="G2694">_xlfn.IFS(Table1[[#This Row],[Performance Score]]&gt;=80,"Excellent",Table1[[#This Row],[Performance Score]]&gt;=60,"Good",Table1[[#This Row],[Performance Score]]&gt;=40,"Need Improvement")</f>
        <v>Excellent</v>
      </c>
      <c r="H2694" s="29">
        <f>Table1[[#This Row],[Bonus]]/Table1[[#This Row],[Basic Salary]]</f>
        <v>0.49709637952129032</v>
      </c>
      <c r="I2694" s="8">
        <f ca="1">DATEDIF(Table1[[#This Row],[Date of Birth]],TODAY(),"y")</f>
        <v>20</v>
      </c>
      <c r="J2694" s="33">
        <v>43135</v>
      </c>
      <c r="K2694" s="33" t="str" cm="1">
        <f t="array" aca="1" ref="K2694" ca="1">_xlfn.IFS(L2694&lt;3,"Junior",L2694&lt;=7,"Mid-Level",L2694&gt;7,"Senior")</f>
        <v>Senior</v>
      </c>
      <c r="L2694" s="45">
        <f ca="1">INT(YEARFRAC(Table1[[#This Row],[Joining Date]],TODAY(),1))</f>
        <v>8</v>
      </c>
      <c r="M2694" s="25" t="str">
        <f t="shared" ca="1" si="42"/>
        <v>Yes</v>
      </c>
      <c r="N2694" s="25">
        <f>YEAR(Table1[[#This Row],[Joining Date]])</f>
        <v>2018</v>
      </c>
      <c r="O2694" s="45">
        <f>MONTH(Table1[[#This Row],[Joining Date]])</f>
        <v>2</v>
      </c>
      <c r="P2694" s="25">
        <f ca="1">NETWORKDAYS(Table1[[#This Row],[Joining Date]],TODAY())</f>
        <v>2191</v>
      </c>
      <c r="Q2694" s="25" t="str">
        <f>LEFT(Table1[[#This Row],[Department]],5)&amp;"-"&amp;RIGHT(Table1[[#This Row],[Employee ID]],3)</f>
        <v>HR-490</v>
      </c>
      <c r="R2694" s="25" t="str">
        <f>LEFT(Table1[[#This Row],[Department]],3)</f>
        <v>HR</v>
      </c>
      <c r="S2694" s="36">
        <f>_xlfn.XLOOKUP(Table1[[#This Row],[City]],Table2[City],Table2[Bonus %])</f>
        <v>4</v>
      </c>
      <c r="U2694" s="48" t="str">
        <v xml:space="preserve">Rahul </v>
      </c>
      <c r="V2694" s="48" t="str">
        <v>Verma</v>
      </c>
    </row>
    <row r="2695" spans="1:22" x14ac:dyDescent="0.35">
      <c r="A2695" s="9" t="s">
        <v>2632</v>
      </c>
      <c r="B2695" s="41" t="str">
        <f>LEFT(Table1[[#This Row],[Employee Name]],FIND(" ",Table1[[#This Row],[Employee Name]]))</f>
        <v xml:space="preserve">Meera </v>
      </c>
      <c r="C2695" s="41" t="str">
        <f>RIGHT(Table1[[#This Row],[Employee Name]],LEN(Table1[[#This Row],[Employee Name]])-FIND(" ",Table1[[#This Row],[Employee Name]]))</f>
        <v>Joshi</v>
      </c>
      <c r="D2695" s="23">
        <f>Table1[[#This Row],[Basic Salary]]+Table1[[#This Row],[Bonus]]</f>
        <v>86875</v>
      </c>
      <c r="E2695" s="10">
        <v>76</v>
      </c>
      <c r="F2695" s="46">
        <v>57</v>
      </c>
      <c r="G2695" s="10" t="str" cm="1">
        <f t="array" ref="G2695">_xlfn.IFS(Table1[[#This Row],[Performance Score]]&gt;=80,"Excellent",Table1[[#This Row],[Performance Score]]&gt;=60,"Good",Table1[[#This Row],[Performance Score]]&gt;=40,"Need Improvement")</f>
        <v>Need Improvement</v>
      </c>
      <c r="H2695" s="30">
        <f>Table1[[#This Row],[Bonus]]/Table1[[#This Row],[Basic Salary]]</f>
        <v>0.29532713067334643</v>
      </c>
      <c r="I2695" s="10">
        <f ca="1">DATEDIF(Table1[[#This Row],[Date of Birth]],TODAY(),"y")</f>
        <v>42</v>
      </c>
      <c r="J2695" s="34">
        <v>45313</v>
      </c>
      <c r="K2695" s="33" t="str" cm="1">
        <f t="array" aca="1" ref="K2695" ca="1">_xlfn.IFS(L2695&lt;3,"Junior",L2695&lt;=7,"Mid-Level",L2695&gt;7,"Senior")</f>
        <v>Junior</v>
      </c>
      <c r="L2695" s="46">
        <f ca="1">INT(YEARFRAC(Table1[[#This Row],[Joining Date]],TODAY(),1))</f>
        <v>2</v>
      </c>
      <c r="M2695" s="25" t="str">
        <f t="shared" ca="1" si="42"/>
        <v>No</v>
      </c>
      <c r="N2695" s="26">
        <f>YEAR(Table1[[#This Row],[Joining Date]])</f>
        <v>2024</v>
      </c>
      <c r="O2695" s="46">
        <f>MONTH(Table1[[#This Row],[Joining Date]])</f>
        <v>1</v>
      </c>
      <c r="P2695" s="26">
        <f ca="1">NETWORKDAYS(Table1[[#This Row],[Joining Date]],TODAY())</f>
        <v>636</v>
      </c>
      <c r="Q2695" s="26" t="str">
        <f>LEFT(Table1[[#This Row],[Department]],5)&amp;"-"&amp;RIGHT(Table1[[#This Row],[Employee ID]],3)</f>
        <v>Marke-576</v>
      </c>
      <c r="R2695" s="26" t="str">
        <f>LEFT(Table1[[#This Row],[Department]],3)</f>
        <v>Mar</v>
      </c>
      <c r="S2695" s="37">
        <f>_xlfn.XLOOKUP(Table1[[#This Row],[City]],Table2[City],Table2[Bonus %])</f>
        <v>6</v>
      </c>
      <c r="U2695" s="48" t="str">
        <v xml:space="preserve">Meera </v>
      </c>
      <c r="V2695" s="48" t="str">
        <v>Joshi</v>
      </c>
    </row>
    <row r="2696" spans="1:22" x14ac:dyDescent="0.35">
      <c r="A2696" s="7" t="s">
        <v>1308</v>
      </c>
      <c r="B2696" s="40" t="str">
        <f>LEFT(Table1[[#This Row],[Employee Name]],FIND(" ",Table1[[#This Row],[Employee Name]]))</f>
        <v xml:space="preserve">Ananya </v>
      </c>
      <c r="C2696" s="40" t="str">
        <f>RIGHT(Table1[[#This Row],[Employee Name]],LEN(Table1[[#This Row],[Employee Name]])-FIND(" ",Table1[[#This Row],[Employee Name]]))</f>
        <v>Rao</v>
      </c>
      <c r="D2696" s="22">
        <f>Table1[[#This Row],[Basic Salary]]+Table1[[#This Row],[Bonus]]</f>
        <v>86860</v>
      </c>
      <c r="E2696" s="8">
        <v>87</v>
      </c>
      <c r="F2696" s="45">
        <v>96</v>
      </c>
      <c r="G2696" s="8" t="str" cm="1">
        <f t="array" ref="G2696">_xlfn.IFS(Table1[[#This Row],[Performance Score]]&gt;=80,"Excellent",Table1[[#This Row],[Performance Score]]&gt;=60,"Good",Table1[[#This Row],[Performance Score]]&gt;=40,"Need Improvement")</f>
        <v>Excellent</v>
      </c>
      <c r="H2696" s="29">
        <f>Table1[[#This Row],[Bonus]]/Table1[[#This Row],[Basic Salary]]</f>
        <v>9.229008689528552E-2</v>
      </c>
      <c r="I2696" s="8">
        <f ca="1">DATEDIF(Table1[[#This Row],[Date of Birth]],TODAY(),"y")</f>
        <v>15</v>
      </c>
      <c r="J2696" s="33">
        <v>43526</v>
      </c>
      <c r="K2696" s="33" t="str" cm="1">
        <f t="array" aca="1" ref="K2696" ca="1">_xlfn.IFS(L2696&lt;3,"Junior",L2696&lt;=7,"Mid-Level",L2696&gt;7,"Senior")</f>
        <v>Mid-Level</v>
      </c>
      <c r="L2696" s="45">
        <f ca="1">INT(YEARFRAC(Table1[[#This Row],[Joining Date]],TODAY(),1))</f>
        <v>7</v>
      </c>
      <c r="M2696" s="25" t="str">
        <f t="shared" ca="1" si="42"/>
        <v>Yes</v>
      </c>
      <c r="N2696" s="25">
        <f>YEAR(Table1[[#This Row],[Joining Date]])</f>
        <v>2019</v>
      </c>
      <c r="O2696" s="45">
        <f>MONTH(Table1[[#This Row],[Joining Date]])</f>
        <v>3</v>
      </c>
      <c r="P2696" s="25">
        <f ca="1">NETWORKDAYS(Table1[[#This Row],[Joining Date]],TODAY())</f>
        <v>1911</v>
      </c>
      <c r="Q2696" s="25" t="str">
        <f>LEFT(Table1[[#This Row],[Department]],5)&amp;"-"&amp;RIGHT(Table1[[#This Row],[Employee ID]],3)</f>
        <v>Sales-252</v>
      </c>
      <c r="R2696" s="25" t="str">
        <f>LEFT(Table1[[#This Row],[Department]],3)</f>
        <v>Sal</v>
      </c>
      <c r="S2696" s="36">
        <f>_xlfn.XLOOKUP(Table1[[#This Row],[City]],Table2[City],Table2[Bonus %])</f>
        <v>6</v>
      </c>
      <c r="U2696" s="48" t="str">
        <v xml:space="preserve">Ananya </v>
      </c>
      <c r="V2696" s="48" t="str">
        <v>Rao</v>
      </c>
    </row>
    <row r="2697" spans="1:22" x14ac:dyDescent="0.35">
      <c r="A2697" s="9" t="s">
        <v>4315</v>
      </c>
      <c r="B2697" s="41" t="str">
        <f>LEFT(Table1[[#This Row],[Employee Name]],FIND(" ",Table1[[#This Row],[Employee Name]]))</f>
        <v xml:space="preserve">Vikram </v>
      </c>
      <c r="C2697" s="41" t="str">
        <f>RIGHT(Table1[[#This Row],[Employee Name]],LEN(Table1[[#This Row],[Employee Name]])-FIND(" ",Table1[[#This Row],[Employee Name]]))</f>
        <v>Singh</v>
      </c>
      <c r="D2697" s="23">
        <f>Table1[[#This Row],[Basic Salary]]+Table1[[#This Row],[Bonus]]</f>
        <v>86840</v>
      </c>
      <c r="E2697" s="10">
        <v>88</v>
      </c>
      <c r="F2697" s="46">
        <v>93</v>
      </c>
      <c r="G2697" s="10" t="str" cm="1">
        <f t="array" ref="G2697">_xlfn.IFS(Table1[[#This Row],[Performance Score]]&gt;=80,"Excellent",Table1[[#This Row],[Performance Score]]&gt;=60,"Good",Table1[[#This Row],[Performance Score]]&gt;=40,"Need Improvement")</f>
        <v>Excellent</v>
      </c>
      <c r="H2697" s="30">
        <f>Table1[[#This Row],[Bonus]]/Table1[[#This Row],[Basic Salary]]</f>
        <v>0.27226910454758557</v>
      </c>
      <c r="I2697" s="10">
        <f ca="1">DATEDIF(Table1[[#This Row],[Date of Birth]],TODAY(),"y")</f>
        <v>15</v>
      </c>
      <c r="J2697" s="34">
        <v>43840</v>
      </c>
      <c r="K2697" s="33" t="str" cm="1">
        <f t="array" aca="1" ref="K2697" ca="1">_xlfn.IFS(L2697&lt;3,"Junior",L2697&lt;=7,"Mid-Level",L2697&gt;7,"Senior")</f>
        <v>Mid-Level</v>
      </c>
      <c r="L2697" s="46">
        <f ca="1">INT(YEARFRAC(Table1[[#This Row],[Joining Date]],TODAY(),1))</f>
        <v>6</v>
      </c>
      <c r="M2697" s="25" t="str">
        <f t="shared" ca="1" si="42"/>
        <v>Yes</v>
      </c>
      <c r="N2697" s="26">
        <f>YEAR(Table1[[#This Row],[Joining Date]])</f>
        <v>2020</v>
      </c>
      <c r="O2697" s="46">
        <f>MONTH(Table1[[#This Row],[Joining Date]])</f>
        <v>1</v>
      </c>
      <c r="P2697" s="26">
        <f ca="1">NETWORKDAYS(Table1[[#This Row],[Joining Date]],TODAY())</f>
        <v>1687</v>
      </c>
      <c r="Q2697" s="26" t="str">
        <f>LEFT(Table1[[#This Row],[Department]],5)&amp;"-"&amp;RIGHT(Table1[[#This Row],[Employee ID]],3)</f>
        <v>Finan-259</v>
      </c>
      <c r="R2697" s="26" t="str">
        <f>LEFT(Table1[[#This Row],[Department]],3)</f>
        <v>Fin</v>
      </c>
      <c r="S2697" s="37">
        <f>_xlfn.XLOOKUP(Table1[[#This Row],[City]],Table2[City],Table2[Bonus %])</f>
        <v>5</v>
      </c>
      <c r="U2697" s="48" t="str">
        <v xml:space="preserve">Vikram </v>
      </c>
      <c r="V2697" s="48" t="str">
        <v>Singh</v>
      </c>
    </row>
    <row r="2698" spans="1:22" x14ac:dyDescent="0.35">
      <c r="A2698" s="7" t="s">
        <v>990</v>
      </c>
      <c r="B2698" s="40" t="str">
        <f>LEFT(Table1[[#This Row],[Employee Name]],FIND(" ",Table1[[#This Row],[Employee Name]]))</f>
        <v xml:space="preserve">Karan </v>
      </c>
      <c r="C2698" s="40" t="str">
        <f>RIGHT(Table1[[#This Row],[Employee Name]],LEN(Table1[[#This Row],[Employee Name]])-FIND(" ",Table1[[#This Row],[Employee Name]]))</f>
        <v>Malhotra</v>
      </c>
      <c r="D2698" s="22">
        <f>Table1[[#This Row],[Basic Salary]]+Table1[[#This Row],[Bonus]]</f>
        <v>86821</v>
      </c>
      <c r="E2698" s="8">
        <v>90</v>
      </c>
      <c r="F2698" s="45">
        <v>46</v>
      </c>
      <c r="G2698" s="8" t="str" cm="1">
        <f t="array" ref="G2698">_xlfn.IFS(Table1[[#This Row],[Performance Score]]&gt;=80,"Excellent",Table1[[#This Row],[Performance Score]]&gt;=60,"Good",Table1[[#This Row],[Performance Score]]&gt;=40,"Need Improvement")</f>
        <v>Need Improvement</v>
      </c>
      <c r="H2698" s="29">
        <f>Table1[[#This Row],[Bonus]]/Table1[[#This Row],[Basic Salary]]</f>
        <v>0.14766688697951091</v>
      </c>
      <c r="I2698" s="8">
        <f ca="1">DATEDIF(Table1[[#This Row],[Date of Birth]],TODAY(),"y")</f>
        <v>22</v>
      </c>
      <c r="J2698" s="33">
        <v>42265</v>
      </c>
      <c r="K2698" s="33" t="str" cm="1">
        <f t="array" aca="1" ref="K2698" ca="1">_xlfn.IFS(L2698&lt;3,"Junior",L2698&lt;=7,"Mid-Level",L2698&gt;7,"Senior")</f>
        <v>Senior</v>
      </c>
      <c r="L2698" s="45">
        <f ca="1">INT(YEARFRAC(Table1[[#This Row],[Joining Date]],TODAY(),1))</f>
        <v>10</v>
      </c>
      <c r="M2698" s="25" t="str">
        <f t="shared" ca="1" si="42"/>
        <v>Yes</v>
      </c>
      <c r="N2698" s="25">
        <f>YEAR(Table1[[#This Row],[Joining Date]])</f>
        <v>2015</v>
      </c>
      <c r="O2698" s="45">
        <f>MONTH(Table1[[#This Row],[Joining Date]])</f>
        <v>9</v>
      </c>
      <c r="P2698" s="25">
        <f ca="1">NETWORKDAYS(Table1[[#This Row],[Joining Date]],TODAY())</f>
        <v>2812</v>
      </c>
      <c r="Q2698" s="25" t="str">
        <f>LEFT(Table1[[#This Row],[Department]],5)&amp;"-"&amp;RIGHT(Table1[[#This Row],[Employee ID]],3)</f>
        <v>Finan-934</v>
      </c>
      <c r="R2698" s="25" t="str">
        <f>LEFT(Table1[[#This Row],[Department]],3)</f>
        <v>Fin</v>
      </c>
      <c r="S2698" s="36">
        <f>_xlfn.XLOOKUP(Table1[[#This Row],[City]],Table2[City],Table2[Bonus %])</f>
        <v>6</v>
      </c>
      <c r="U2698" s="48" t="str">
        <v xml:space="preserve">Karan </v>
      </c>
      <c r="V2698" s="48" t="str">
        <v>Malhotra</v>
      </c>
    </row>
    <row r="2699" spans="1:22" x14ac:dyDescent="0.35">
      <c r="A2699" s="9" t="s">
        <v>4618</v>
      </c>
      <c r="B2699" s="41" t="str">
        <f>LEFT(Table1[[#This Row],[Employee Name]],FIND(" ",Table1[[#This Row],[Employee Name]]))</f>
        <v xml:space="preserve">Ajay </v>
      </c>
      <c r="C2699" s="41" t="str">
        <f>RIGHT(Table1[[#This Row],[Employee Name]],LEN(Table1[[#This Row],[Employee Name]])-FIND(" ",Table1[[#This Row],[Employee Name]]))</f>
        <v>Singh</v>
      </c>
      <c r="D2699" s="23">
        <f>Table1[[#This Row],[Basic Salary]]+Table1[[#This Row],[Bonus]]</f>
        <v>86799</v>
      </c>
      <c r="E2699" s="10">
        <v>65</v>
      </c>
      <c r="F2699" s="46">
        <v>82</v>
      </c>
      <c r="G2699" s="10" t="str" cm="1">
        <f t="array" ref="G2699">_xlfn.IFS(Table1[[#This Row],[Performance Score]]&gt;=80,"Excellent",Table1[[#This Row],[Performance Score]]&gt;=60,"Good",Table1[[#This Row],[Performance Score]]&gt;=40,"Need Improvement")</f>
        <v>Excellent</v>
      </c>
      <c r="H2699" s="30">
        <f>Table1[[#This Row],[Bonus]]/Table1[[#This Row],[Basic Salary]]</f>
        <v>0.18286999182338512</v>
      </c>
      <c r="I2699" s="10">
        <f ca="1">DATEDIF(Table1[[#This Row],[Date of Birth]],TODAY(),"y")</f>
        <v>13</v>
      </c>
      <c r="J2699" s="34">
        <v>43175</v>
      </c>
      <c r="K2699" s="33" t="str" cm="1">
        <f t="array" aca="1" ref="K2699" ca="1">_xlfn.IFS(L2699&lt;3,"Junior",L2699&lt;=7,"Mid-Level",L2699&gt;7,"Senior")</f>
        <v>Senior</v>
      </c>
      <c r="L2699" s="46">
        <f ca="1">INT(YEARFRAC(Table1[[#This Row],[Joining Date]],TODAY(),1))</f>
        <v>8</v>
      </c>
      <c r="M2699" s="25" t="str">
        <f t="shared" ca="1" si="42"/>
        <v>Yes</v>
      </c>
      <c r="N2699" s="26">
        <f>YEAR(Table1[[#This Row],[Joining Date]])</f>
        <v>2018</v>
      </c>
      <c r="O2699" s="46">
        <f>MONTH(Table1[[#This Row],[Joining Date]])</f>
        <v>3</v>
      </c>
      <c r="P2699" s="26">
        <f ca="1">NETWORKDAYS(Table1[[#This Row],[Joining Date]],TODAY())</f>
        <v>2162</v>
      </c>
      <c r="Q2699" s="26" t="str">
        <f>LEFT(Table1[[#This Row],[Department]],5)&amp;"-"&amp;RIGHT(Table1[[#This Row],[Employee ID]],3)</f>
        <v>Marke-562</v>
      </c>
      <c r="R2699" s="26" t="str">
        <f>LEFT(Table1[[#This Row],[Department]],3)</f>
        <v>Mar</v>
      </c>
      <c r="S2699" s="37">
        <f>_xlfn.XLOOKUP(Table1[[#This Row],[City]],Table2[City],Table2[Bonus %])</f>
        <v>6</v>
      </c>
      <c r="U2699" s="48" t="str">
        <v xml:space="preserve">Ajay </v>
      </c>
      <c r="V2699" s="48" t="str">
        <v>Singh</v>
      </c>
    </row>
    <row r="2700" spans="1:22" x14ac:dyDescent="0.35">
      <c r="A2700" s="7" t="s">
        <v>3509</v>
      </c>
      <c r="B2700" s="40" t="str">
        <f>LEFT(Table1[[#This Row],[Employee Name]],FIND(" ",Table1[[#This Row],[Employee Name]]))</f>
        <v xml:space="preserve">Karan </v>
      </c>
      <c r="C2700" s="40" t="str">
        <f>RIGHT(Table1[[#This Row],[Employee Name]],LEN(Table1[[#This Row],[Employee Name]])-FIND(" ",Table1[[#This Row],[Employee Name]]))</f>
        <v>Malhotra</v>
      </c>
      <c r="D2700" s="22">
        <f>Table1[[#This Row],[Basic Salary]]+Table1[[#This Row],[Bonus]]</f>
        <v>86765</v>
      </c>
      <c r="E2700" s="8">
        <v>63</v>
      </c>
      <c r="F2700" s="45">
        <v>60</v>
      </c>
      <c r="G2700" s="8" t="str" cm="1">
        <f t="array" ref="G2700">_xlfn.IFS(Table1[[#This Row],[Performance Score]]&gt;=80,"Excellent",Table1[[#This Row],[Performance Score]]&gt;=60,"Good",Table1[[#This Row],[Performance Score]]&gt;=40,"Need Improvement")</f>
        <v>Good</v>
      </c>
      <c r="H2700" s="29">
        <f>Table1[[#This Row],[Bonus]]/Table1[[#This Row],[Basic Salary]]</f>
        <v>9.776310129304891E-2</v>
      </c>
      <c r="I2700" s="8">
        <f ca="1">DATEDIF(Table1[[#This Row],[Date of Birth]],TODAY(),"y")</f>
        <v>33</v>
      </c>
      <c r="J2700" s="33">
        <v>44659</v>
      </c>
      <c r="K2700" s="33" t="str" cm="1">
        <f t="array" aca="1" ref="K2700" ca="1">_xlfn.IFS(L2700&lt;3,"Junior",L2700&lt;=7,"Mid-Level",L2700&gt;7,"Senior")</f>
        <v>Mid-Level</v>
      </c>
      <c r="L2700" s="45">
        <f ca="1">INT(YEARFRAC(Table1[[#This Row],[Joining Date]],TODAY(),1))</f>
        <v>4</v>
      </c>
      <c r="M2700" s="25" t="str">
        <f t="shared" ca="1" si="42"/>
        <v>No</v>
      </c>
      <c r="N2700" s="25">
        <f>YEAR(Table1[[#This Row],[Joining Date]])</f>
        <v>2022</v>
      </c>
      <c r="O2700" s="45">
        <f>MONTH(Table1[[#This Row],[Joining Date]])</f>
        <v>4</v>
      </c>
      <c r="P2700" s="25">
        <f ca="1">NETWORKDAYS(Table1[[#This Row],[Joining Date]],TODAY())</f>
        <v>1102</v>
      </c>
      <c r="Q2700" s="25" t="str">
        <f>LEFT(Table1[[#This Row],[Department]],5)&amp;"-"&amp;RIGHT(Table1[[#This Row],[Employee ID]],3)</f>
        <v>Marke-453</v>
      </c>
      <c r="R2700" s="25" t="str">
        <f>LEFT(Table1[[#This Row],[Department]],3)</f>
        <v>Mar</v>
      </c>
      <c r="S2700" s="36">
        <f>_xlfn.XLOOKUP(Table1[[#This Row],[City]],Table2[City],Table2[Bonus %])</f>
        <v>5</v>
      </c>
      <c r="U2700" s="48" t="str">
        <v xml:space="preserve">Karan </v>
      </c>
      <c r="V2700" s="48" t="str">
        <v>Malhotra</v>
      </c>
    </row>
    <row r="2701" spans="1:22" x14ac:dyDescent="0.35">
      <c r="A2701" s="9" t="s">
        <v>673</v>
      </c>
      <c r="B2701" s="41" t="str">
        <f>LEFT(Table1[[#This Row],[Employee Name]],FIND(" ",Table1[[#This Row],[Employee Name]]))</f>
        <v xml:space="preserve">Meera </v>
      </c>
      <c r="C2701" s="41" t="str">
        <f>RIGHT(Table1[[#This Row],[Employee Name]],LEN(Table1[[#This Row],[Employee Name]])-FIND(" ",Table1[[#This Row],[Employee Name]]))</f>
        <v>Joshi</v>
      </c>
      <c r="D2701" s="23">
        <f>Table1[[#This Row],[Basic Salary]]+Table1[[#This Row],[Bonus]]</f>
        <v>86748</v>
      </c>
      <c r="E2701" s="10">
        <v>100</v>
      </c>
      <c r="F2701" s="46">
        <v>74</v>
      </c>
      <c r="G2701" s="10" t="str" cm="1">
        <f t="array" ref="G2701">_xlfn.IFS(Table1[[#This Row],[Performance Score]]&gt;=80,"Excellent",Table1[[#This Row],[Performance Score]]&gt;=60,"Good",Table1[[#This Row],[Performance Score]]&gt;=40,"Need Improvement")</f>
        <v>Good</v>
      </c>
      <c r="H2701" s="30">
        <f>Table1[[#This Row],[Bonus]]/Table1[[#This Row],[Basic Salary]]</f>
        <v>0.24901732106604466</v>
      </c>
      <c r="I2701" s="10">
        <f ca="1">DATEDIF(Table1[[#This Row],[Date of Birth]],TODAY(),"y")</f>
        <v>45</v>
      </c>
      <c r="J2701" s="34">
        <v>45448</v>
      </c>
      <c r="K2701" s="33" t="str" cm="1">
        <f t="array" aca="1" ref="K2701" ca="1">_xlfn.IFS(L2701&lt;3,"Junior",L2701&lt;=7,"Mid-Level",L2701&gt;7,"Senior")</f>
        <v>Junior</v>
      </c>
      <c r="L2701" s="46">
        <f ca="1">INT(YEARFRAC(Table1[[#This Row],[Joining Date]],TODAY(),1))</f>
        <v>2</v>
      </c>
      <c r="M2701" s="25" t="str">
        <f t="shared" ca="1" si="42"/>
        <v>No</v>
      </c>
      <c r="N2701" s="26">
        <f>YEAR(Table1[[#This Row],[Joining Date]])</f>
        <v>2024</v>
      </c>
      <c r="O2701" s="46">
        <f>MONTH(Table1[[#This Row],[Joining Date]])</f>
        <v>6</v>
      </c>
      <c r="P2701" s="26">
        <f ca="1">NETWORKDAYS(Table1[[#This Row],[Joining Date]],TODAY())</f>
        <v>539</v>
      </c>
      <c r="Q2701" s="26" t="str">
        <f>LEFT(Table1[[#This Row],[Department]],5)&amp;"-"&amp;RIGHT(Table1[[#This Row],[Employee ID]],3)</f>
        <v>Finan-617</v>
      </c>
      <c r="R2701" s="26" t="str">
        <f>LEFT(Table1[[#This Row],[Department]],3)</f>
        <v>Fin</v>
      </c>
      <c r="S2701" s="37">
        <f>_xlfn.XLOOKUP(Table1[[#This Row],[City]],Table2[City],Table2[Bonus %])</f>
        <v>5</v>
      </c>
      <c r="U2701" s="48" t="str">
        <v xml:space="preserve">Meera </v>
      </c>
      <c r="V2701" s="48" t="str">
        <v>Joshi</v>
      </c>
    </row>
    <row r="2702" spans="1:22" x14ac:dyDescent="0.35">
      <c r="A2702" s="7" t="s">
        <v>223</v>
      </c>
      <c r="B2702" s="40" t="str">
        <f>LEFT(Table1[[#This Row],[Employee Name]],FIND(" ",Table1[[#This Row],[Employee Name]]))</f>
        <v xml:space="preserve">Meera </v>
      </c>
      <c r="C2702" s="40" t="str">
        <f>RIGHT(Table1[[#This Row],[Employee Name]],LEN(Table1[[#This Row],[Employee Name]])-FIND(" ",Table1[[#This Row],[Employee Name]]))</f>
        <v>Joshi</v>
      </c>
      <c r="D2702" s="22">
        <f>Table1[[#This Row],[Basic Salary]]+Table1[[#This Row],[Bonus]]</f>
        <v>86740</v>
      </c>
      <c r="E2702" s="8">
        <v>84</v>
      </c>
      <c r="F2702" s="45">
        <v>45</v>
      </c>
      <c r="G2702" s="8" t="str" cm="1">
        <f t="array" ref="G2702">_xlfn.IFS(Table1[[#This Row],[Performance Score]]&gt;=80,"Excellent",Table1[[#This Row],[Performance Score]]&gt;=60,"Good",Table1[[#This Row],[Performance Score]]&gt;=40,"Need Improvement")</f>
        <v>Need Improvement</v>
      </c>
      <c r="H2702" s="29">
        <f>Table1[[#This Row],[Bonus]]/Table1[[#This Row],[Basic Salary]]</f>
        <v>0.17192460987637642</v>
      </c>
      <c r="I2702" s="8">
        <f ca="1">DATEDIF(Table1[[#This Row],[Date of Birth]],TODAY(),"y")</f>
        <v>23</v>
      </c>
      <c r="J2702" s="33">
        <v>43628</v>
      </c>
      <c r="K2702" s="33" t="str" cm="1">
        <f t="array" aca="1" ref="K2702" ca="1">_xlfn.IFS(L2702&lt;3,"Junior",L2702&lt;=7,"Mid-Level",L2702&gt;7,"Senior")</f>
        <v>Mid-Level</v>
      </c>
      <c r="L2702" s="45">
        <f ca="1">INT(YEARFRAC(Table1[[#This Row],[Joining Date]],TODAY(),1))</f>
        <v>7</v>
      </c>
      <c r="M2702" s="25" t="str">
        <f t="shared" ca="1" si="42"/>
        <v>Yes</v>
      </c>
      <c r="N2702" s="25">
        <f>YEAR(Table1[[#This Row],[Joining Date]])</f>
        <v>2019</v>
      </c>
      <c r="O2702" s="45">
        <f>MONTH(Table1[[#This Row],[Joining Date]])</f>
        <v>6</v>
      </c>
      <c r="P2702" s="25">
        <f ca="1">NETWORKDAYS(Table1[[#This Row],[Joining Date]],TODAY())</f>
        <v>1839</v>
      </c>
      <c r="Q2702" s="25" t="str">
        <f>LEFT(Table1[[#This Row],[Department]],5)&amp;"-"&amp;RIGHT(Table1[[#This Row],[Employee ID]],3)</f>
        <v>IT-167</v>
      </c>
      <c r="R2702" s="25" t="str">
        <f>LEFT(Table1[[#This Row],[Department]],3)</f>
        <v>IT</v>
      </c>
      <c r="S2702" s="36">
        <f>_xlfn.XLOOKUP(Table1[[#This Row],[City]],Table2[City],Table2[Bonus %])</f>
        <v>6</v>
      </c>
      <c r="U2702" s="48" t="str">
        <v xml:space="preserve">Meera </v>
      </c>
      <c r="V2702" s="48" t="str">
        <v>Joshi</v>
      </c>
    </row>
    <row r="2703" spans="1:22" x14ac:dyDescent="0.35">
      <c r="A2703" s="9" t="s">
        <v>2858</v>
      </c>
      <c r="B2703" s="41" t="str">
        <f>LEFT(Table1[[#This Row],[Employee Name]],FIND(" ",Table1[[#This Row],[Employee Name]]))</f>
        <v xml:space="preserve">Pooja </v>
      </c>
      <c r="C2703" s="41" t="str">
        <f>RIGHT(Table1[[#This Row],[Employee Name]],LEN(Table1[[#This Row],[Employee Name]])-FIND(" ",Table1[[#This Row],[Employee Name]]))</f>
        <v>Das</v>
      </c>
      <c r="D2703" s="23">
        <f>Table1[[#This Row],[Basic Salary]]+Table1[[#This Row],[Bonus]]</f>
        <v>86733</v>
      </c>
      <c r="E2703" s="10">
        <v>84</v>
      </c>
      <c r="F2703" s="46">
        <v>44</v>
      </c>
      <c r="G2703" s="10" t="str" cm="1">
        <f t="array" ref="G2703">_xlfn.IFS(Table1[[#This Row],[Performance Score]]&gt;=80,"Excellent",Table1[[#This Row],[Performance Score]]&gt;=60,"Good",Table1[[#This Row],[Performance Score]]&gt;=40,"Need Improvement")</f>
        <v>Need Improvement</v>
      </c>
      <c r="H2703" s="30">
        <f>Table1[[#This Row],[Bonus]]/Table1[[#This Row],[Basic Salary]]</f>
        <v>6.7496215338034932E-2</v>
      </c>
      <c r="I2703" s="10">
        <f ca="1">DATEDIF(Table1[[#This Row],[Date of Birth]],TODAY(),"y")</f>
        <v>22</v>
      </c>
      <c r="J2703" s="34">
        <v>44494</v>
      </c>
      <c r="K2703" s="33" t="str" cm="1">
        <f t="array" aca="1" ref="K2703" ca="1">_xlfn.IFS(L2703&lt;3,"Junior",L2703&lt;=7,"Mid-Level",L2703&gt;7,"Senior")</f>
        <v>Mid-Level</v>
      </c>
      <c r="L2703" s="46">
        <f ca="1">INT(YEARFRAC(Table1[[#This Row],[Joining Date]],TODAY(),1))</f>
        <v>4</v>
      </c>
      <c r="M2703" s="25" t="str">
        <f t="shared" ca="1" si="42"/>
        <v>No</v>
      </c>
      <c r="N2703" s="26">
        <f>YEAR(Table1[[#This Row],[Joining Date]])</f>
        <v>2021</v>
      </c>
      <c r="O2703" s="46">
        <f>MONTH(Table1[[#This Row],[Joining Date]])</f>
        <v>10</v>
      </c>
      <c r="P2703" s="26">
        <f ca="1">NETWORKDAYS(Table1[[#This Row],[Joining Date]],TODAY())</f>
        <v>1221</v>
      </c>
      <c r="Q2703" s="26" t="str">
        <f>LEFT(Table1[[#This Row],[Department]],5)&amp;"-"&amp;RIGHT(Table1[[#This Row],[Employee ID]],3)</f>
        <v>Finan-802</v>
      </c>
      <c r="R2703" s="26" t="str">
        <f>LEFT(Table1[[#This Row],[Department]],3)</f>
        <v>Fin</v>
      </c>
      <c r="S2703" s="37">
        <f>_xlfn.XLOOKUP(Table1[[#This Row],[City]],Table2[City],Table2[Bonus %])</f>
        <v>6</v>
      </c>
      <c r="U2703" s="48" t="str">
        <v xml:space="preserve">Pooja </v>
      </c>
      <c r="V2703" s="48" t="str">
        <v>Das</v>
      </c>
    </row>
    <row r="2704" spans="1:22" x14ac:dyDescent="0.35">
      <c r="A2704" s="7" t="s">
        <v>4275</v>
      </c>
      <c r="B2704" s="40" t="str">
        <f>LEFT(Table1[[#This Row],[Employee Name]],FIND(" ",Table1[[#This Row],[Employee Name]]))</f>
        <v xml:space="preserve">Pooja </v>
      </c>
      <c r="C2704" s="40" t="str">
        <f>RIGHT(Table1[[#This Row],[Employee Name]],LEN(Table1[[#This Row],[Employee Name]])-FIND(" ",Table1[[#This Row],[Employee Name]]))</f>
        <v>Das</v>
      </c>
      <c r="D2704" s="22">
        <f>Table1[[#This Row],[Basic Salary]]+Table1[[#This Row],[Bonus]]</f>
        <v>86683</v>
      </c>
      <c r="E2704" s="8">
        <v>90</v>
      </c>
      <c r="F2704" s="45">
        <v>67</v>
      </c>
      <c r="G2704" s="8" t="str" cm="1">
        <f t="array" ref="G2704">_xlfn.IFS(Table1[[#This Row],[Performance Score]]&gt;=80,"Excellent",Table1[[#This Row],[Performance Score]]&gt;=60,"Good",Table1[[#This Row],[Performance Score]]&gt;=40,"Need Improvement")</f>
        <v>Good</v>
      </c>
      <c r="H2704" s="29">
        <f>Table1[[#This Row],[Bonus]]/Table1[[#This Row],[Basic Salary]]</f>
        <v>0.33217046519848159</v>
      </c>
      <c r="I2704" s="8">
        <f ca="1">DATEDIF(Table1[[#This Row],[Date of Birth]],TODAY(),"y")</f>
        <v>33</v>
      </c>
      <c r="J2704" s="33">
        <v>42510</v>
      </c>
      <c r="K2704" s="33" t="str" cm="1">
        <f t="array" aca="1" ref="K2704" ca="1">_xlfn.IFS(L2704&lt;3,"Junior",L2704&lt;=7,"Mid-Level",L2704&gt;7,"Senior")</f>
        <v>Senior</v>
      </c>
      <c r="L2704" s="45">
        <f ca="1">INT(YEARFRAC(Table1[[#This Row],[Joining Date]],TODAY(),1))</f>
        <v>10</v>
      </c>
      <c r="M2704" s="25" t="str">
        <f t="shared" ca="1" si="42"/>
        <v>Yes</v>
      </c>
      <c r="N2704" s="25">
        <f>YEAR(Table1[[#This Row],[Joining Date]])</f>
        <v>2016</v>
      </c>
      <c r="O2704" s="45">
        <f>MONTH(Table1[[#This Row],[Joining Date]])</f>
        <v>5</v>
      </c>
      <c r="P2704" s="25">
        <f ca="1">NETWORKDAYS(Table1[[#This Row],[Joining Date]],TODAY())</f>
        <v>2637</v>
      </c>
      <c r="Q2704" s="25" t="str">
        <f>LEFT(Table1[[#This Row],[Department]],5)&amp;"-"&amp;RIGHT(Table1[[#This Row],[Employee ID]],3)</f>
        <v>Sales-219</v>
      </c>
      <c r="R2704" s="25" t="str">
        <f>LEFT(Table1[[#This Row],[Department]],3)</f>
        <v>Sal</v>
      </c>
      <c r="S2704" s="36">
        <f>_xlfn.XLOOKUP(Table1[[#This Row],[City]],Table2[City],Table2[Bonus %])</f>
        <v>7</v>
      </c>
      <c r="U2704" s="48" t="str">
        <v xml:space="preserve">Pooja </v>
      </c>
      <c r="V2704" s="48" t="str">
        <v>Das</v>
      </c>
    </row>
    <row r="2705" spans="1:22" x14ac:dyDescent="0.35">
      <c r="A2705" s="9" t="s">
        <v>3141</v>
      </c>
      <c r="B2705" s="41" t="str">
        <f>LEFT(Table1[[#This Row],[Employee Name]],FIND(" ",Table1[[#This Row],[Employee Name]]))</f>
        <v xml:space="preserve">Priya </v>
      </c>
      <c r="C2705" s="41" t="str">
        <f>RIGHT(Table1[[#This Row],[Employee Name]],LEN(Table1[[#This Row],[Employee Name]])-FIND(" ",Table1[[#This Row],[Employee Name]]))</f>
        <v>Reddy</v>
      </c>
      <c r="D2705" s="23">
        <f>Table1[[#This Row],[Basic Salary]]+Table1[[#This Row],[Bonus]]</f>
        <v>86681</v>
      </c>
      <c r="E2705" s="10">
        <v>76</v>
      </c>
      <c r="F2705" s="46">
        <v>48</v>
      </c>
      <c r="G2705" s="10" t="str" cm="1">
        <f t="array" ref="G2705">_xlfn.IFS(Table1[[#This Row],[Performance Score]]&gt;=80,"Excellent",Table1[[#This Row],[Performance Score]]&gt;=60,"Good",Table1[[#This Row],[Performance Score]]&gt;=40,"Need Improvement")</f>
        <v>Need Improvement</v>
      </c>
      <c r="H2705" s="30">
        <f>Table1[[#This Row],[Bonus]]/Table1[[#This Row],[Basic Salary]]</f>
        <v>0.14830564608006783</v>
      </c>
      <c r="I2705" s="10">
        <f ca="1">DATEDIF(Table1[[#This Row],[Date of Birth]],TODAY(),"y")</f>
        <v>34</v>
      </c>
      <c r="J2705" s="34">
        <v>45360</v>
      </c>
      <c r="K2705" s="33" t="str" cm="1">
        <f t="array" aca="1" ref="K2705" ca="1">_xlfn.IFS(L2705&lt;3,"Junior",L2705&lt;=7,"Mid-Level",L2705&gt;7,"Senior")</f>
        <v>Junior</v>
      </c>
      <c r="L2705" s="46">
        <f ca="1">INT(YEARFRAC(Table1[[#This Row],[Joining Date]],TODAY(),1))</f>
        <v>2</v>
      </c>
      <c r="M2705" s="25" t="str">
        <f t="shared" ca="1" si="42"/>
        <v>No</v>
      </c>
      <c r="N2705" s="26">
        <f>YEAR(Table1[[#This Row],[Joining Date]])</f>
        <v>2024</v>
      </c>
      <c r="O2705" s="46">
        <f>MONTH(Table1[[#This Row],[Joining Date]])</f>
        <v>3</v>
      </c>
      <c r="P2705" s="26">
        <f ca="1">NETWORKDAYS(Table1[[#This Row],[Joining Date]],TODAY())</f>
        <v>601</v>
      </c>
      <c r="Q2705" s="26" t="str">
        <f>LEFT(Table1[[#This Row],[Department]],5)&amp;"-"&amp;RIGHT(Table1[[#This Row],[Employee ID]],3)</f>
        <v>Opera-085</v>
      </c>
      <c r="R2705" s="26" t="str">
        <f>LEFT(Table1[[#This Row],[Department]],3)</f>
        <v>Ope</v>
      </c>
      <c r="S2705" s="37">
        <f>_xlfn.XLOOKUP(Table1[[#This Row],[City]],Table2[City],Table2[Bonus %])</f>
        <v>6</v>
      </c>
      <c r="U2705" s="48" t="str">
        <v xml:space="preserve">Priya </v>
      </c>
      <c r="V2705" s="48" t="str">
        <v>Reddy</v>
      </c>
    </row>
    <row r="2706" spans="1:22" x14ac:dyDescent="0.35">
      <c r="A2706" s="7" t="s">
        <v>4497</v>
      </c>
      <c r="B2706" s="40" t="str">
        <f>LEFT(Table1[[#This Row],[Employee Name]],FIND(" ",Table1[[#This Row],[Employee Name]]))</f>
        <v xml:space="preserve">Pooja </v>
      </c>
      <c r="C2706" s="40" t="str">
        <f>RIGHT(Table1[[#This Row],[Employee Name]],LEN(Table1[[#This Row],[Employee Name]])-FIND(" ",Table1[[#This Row],[Employee Name]]))</f>
        <v>Das</v>
      </c>
      <c r="D2706" s="22">
        <f>Table1[[#This Row],[Basic Salary]]+Table1[[#This Row],[Bonus]]</f>
        <v>86664</v>
      </c>
      <c r="E2706" s="8">
        <v>89</v>
      </c>
      <c r="F2706" s="45">
        <v>94</v>
      </c>
      <c r="G2706" s="8" t="str" cm="1">
        <f t="array" ref="G2706">_xlfn.IFS(Table1[[#This Row],[Performance Score]]&gt;=80,"Excellent",Table1[[#This Row],[Performance Score]]&gt;=60,"Good",Table1[[#This Row],[Performance Score]]&gt;=40,"Need Improvement")</f>
        <v>Excellent</v>
      </c>
      <c r="H2706" s="29">
        <f>Table1[[#This Row],[Bonus]]/Table1[[#This Row],[Basic Salary]]</f>
        <v>0.51085232126357627</v>
      </c>
      <c r="I2706" s="8">
        <f ca="1">DATEDIF(Table1[[#This Row],[Date of Birth]],TODAY(),"y")</f>
        <v>35</v>
      </c>
      <c r="J2706" s="33">
        <v>44091</v>
      </c>
      <c r="K2706" s="33" t="str" cm="1">
        <f t="array" aca="1" ref="K2706" ca="1">_xlfn.IFS(L2706&lt;3,"Junior",L2706&lt;=7,"Mid-Level",L2706&gt;7,"Senior")</f>
        <v>Mid-Level</v>
      </c>
      <c r="L2706" s="45">
        <f ca="1">INT(YEARFRAC(Table1[[#This Row],[Joining Date]],TODAY(),1))</f>
        <v>5</v>
      </c>
      <c r="M2706" s="25" t="str">
        <f t="shared" ca="1" si="42"/>
        <v>No</v>
      </c>
      <c r="N2706" s="25">
        <f>YEAR(Table1[[#This Row],[Joining Date]])</f>
        <v>2020</v>
      </c>
      <c r="O2706" s="45">
        <f>MONTH(Table1[[#This Row],[Joining Date]])</f>
        <v>9</v>
      </c>
      <c r="P2706" s="25">
        <f ca="1">NETWORKDAYS(Table1[[#This Row],[Joining Date]],TODAY())</f>
        <v>1508</v>
      </c>
      <c r="Q2706" s="25" t="str">
        <f>LEFT(Table1[[#This Row],[Department]],5)&amp;"-"&amp;RIGHT(Table1[[#This Row],[Employee ID]],3)</f>
        <v>Opera-441</v>
      </c>
      <c r="R2706" s="25" t="str">
        <f>LEFT(Table1[[#This Row],[Department]],3)</f>
        <v>Ope</v>
      </c>
      <c r="S2706" s="36">
        <f>_xlfn.XLOOKUP(Table1[[#This Row],[City]],Table2[City],Table2[Bonus %])</f>
        <v>4</v>
      </c>
      <c r="U2706" s="48" t="str">
        <v xml:space="preserve">Pooja </v>
      </c>
      <c r="V2706" s="48" t="str">
        <v>Das</v>
      </c>
    </row>
    <row r="2707" spans="1:22" x14ac:dyDescent="0.35">
      <c r="A2707" s="9" t="s">
        <v>922</v>
      </c>
      <c r="B2707" s="41" t="str">
        <f>LEFT(Table1[[#This Row],[Employee Name]],FIND(" ",Table1[[#This Row],[Employee Name]]))</f>
        <v xml:space="preserve">Neha </v>
      </c>
      <c r="C2707" s="41" t="str">
        <f>RIGHT(Table1[[#This Row],[Employee Name]],LEN(Table1[[#This Row],[Employee Name]])-FIND(" ",Table1[[#This Row],[Employee Name]]))</f>
        <v>Kulkarni</v>
      </c>
      <c r="D2707" s="23">
        <f>Table1[[#This Row],[Basic Salary]]+Table1[[#This Row],[Bonus]]</f>
        <v>86642</v>
      </c>
      <c r="E2707" s="10">
        <v>90</v>
      </c>
      <c r="F2707" s="46">
        <v>93</v>
      </c>
      <c r="G2707" s="10" t="str" cm="1">
        <f t="array" ref="G2707">_xlfn.IFS(Table1[[#This Row],[Performance Score]]&gt;=80,"Excellent",Table1[[#This Row],[Performance Score]]&gt;=60,"Good",Table1[[#This Row],[Performance Score]]&gt;=40,"Need Improvement")</f>
        <v>Excellent</v>
      </c>
      <c r="H2707" s="30">
        <f>Table1[[#This Row],[Bonus]]/Table1[[#This Row],[Basic Salary]]</f>
        <v>0.25062428730206843</v>
      </c>
      <c r="I2707" s="10">
        <f ca="1">DATEDIF(Table1[[#This Row],[Date of Birth]],TODAY(),"y")</f>
        <v>26</v>
      </c>
      <c r="J2707" s="34">
        <v>44322</v>
      </c>
      <c r="K2707" s="33" t="str" cm="1">
        <f t="array" aca="1" ref="K2707" ca="1">_xlfn.IFS(L2707&lt;3,"Junior",L2707&lt;=7,"Mid-Level",L2707&gt;7,"Senior")</f>
        <v>Mid-Level</v>
      </c>
      <c r="L2707" s="46">
        <f ca="1">INT(YEARFRAC(Table1[[#This Row],[Joining Date]],TODAY(),1))</f>
        <v>5</v>
      </c>
      <c r="M2707" s="25" t="str">
        <f t="shared" ca="1" si="42"/>
        <v>No</v>
      </c>
      <c r="N2707" s="26">
        <f>YEAR(Table1[[#This Row],[Joining Date]])</f>
        <v>2021</v>
      </c>
      <c r="O2707" s="46">
        <f>MONTH(Table1[[#This Row],[Joining Date]])</f>
        <v>5</v>
      </c>
      <c r="P2707" s="26">
        <f ca="1">NETWORKDAYS(Table1[[#This Row],[Joining Date]],TODAY())</f>
        <v>1343</v>
      </c>
      <c r="Q2707" s="26" t="str">
        <f>LEFT(Table1[[#This Row],[Department]],5)&amp;"-"&amp;RIGHT(Table1[[#This Row],[Employee ID]],3)</f>
        <v>Opera-866</v>
      </c>
      <c r="R2707" s="26" t="str">
        <f>LEFT(Table1[[#This Row],[Department]],3)</f>
        <v>Ope</v>
      </c>
      <c r="S2707" s="37">
        <f>_xlfn.XLOOKUP(Table1[[#This Row],[City]],Table2[City],Table2[Bonus %])</f>
        <v>6</v>
      </c>
      <c r="U2707" s="48" t="str">
        <v xml:space="preserve">Neha </v>
      </c>
      <c r="V2707" s="48" t="str">
        <v>Kulkarni</v>
      </c>
    </row>
    <row r="2708" spans="1:22" x14ac:dyDescent="0.35">
      <c r="A2708" s="7" t="s">
        <v>1196</v>
      </c>
      <c r="B2708" s="40" t="str">
        <f>LEFT(Table1[[#This Row],[Employee Name]],FIND(" ",Table1[[#This Row],[Employee Name]]))</f>
        <v xml:space="preserve">Meera </v>
      </c>
      <c r="C2708" s="40" t="str">
        <f>RIGHT(Table1[[#This Row],[Employee Name]],LEN(Table1[[#This Row],[Employee Name]])-FIND(" ",Table1[[#This Row],[Employee Name]]))</f>
        <v>Joshi</v>
      </c>
      <c r="D2708" s="22">
        <f>Table1[[#This Row],[Basic Salary]]+Table1[[#This Row],[Bonus]]</f>
        <v>86640</v>
      </c>
      <c r="E2708" s="8">
        <v>91</v>
      </c>
      <c r="F2708" s="45">
        <v>80</v>
      </c>
      <c r="G2708" s="8" t="str" cm="1">
        <f t="array" ref="G2708">_xlfn.IFS(Table1[[#This Row],[Performance Score]]&gt;=80,"Excellent",Table1[[#This Row],[Performance Score]]&gt;=60,"Good",Table1[[#This Row],[Performance Score]]&gt;=40,"Need Improvement")</f>
        <v>Excellent</v>
      </c>
      <c r="H2708" s="29">
        <f>Table1[[#This Row],[Bonus]]/Table1[[#This Row],[Basic Salary]]</f>
        <v>9.3525179856115109E-2</v>
      </c>
      <c r="I2708" s="8">
        <f ca="1">DATEDIF(Table1[[#This Row],[Date of Birth]],TODAY(),"y")</f>
        <v>45</v>
      </c>
      <c r="J2708" s="33">
        <v>44016</v>
      </c>
      <c r="K2708" s="33" t="str" cm="1">
        <f t="array" aca="1" ref="K2708" ca="1">_xlfn.IFS(L2708&lt;3,"Junior",L2708&lt;=7,"Mid-Level",L2708&gt;7,"Senior")</f>
        <v>Mid-Level</v>
      </c>
      <c r="L2708" s="45">
        <f ca="1">INT(YEARFRAC(Table1[[#This Row],[Joining Date]],TODAY(),1))</f>
        <v>5</v>
      </c>
      <c r="M2708" s="25" t="str">
        <f t="shared" ca="1" si="42"/>
        <v>No</v>
      </c>
      <c r="N2708" s="25">
        <f>YEAR(Table1[[#This Row],[Joining Date]])</f>
        <v>2020</v>
      </c>
      <c r="O2708" s="45">
        <f>MONTH(Table1[[#This Row],[Joining Date]])</f>
        <v>7</v>
      </c>
      <c r="P2708" s="25">
        <f ca="1">NETWORKDAYS(Table1[[#This Row],[Joining Date]],TODAY())</f>
        <v>1561</v>
      </c>
      <c r="Q2708" s="25" t="str">
        <f>LEFT(Table1[[#This Row],[Department]],5)&amp;"-"&amp;RIGHT(Table1[[#This Row],[Employee ID]],3)</f>
        <v>IT-140</v>
      </c>
      <c r="R2708" s="25" t="str">
        <f>LEFT(Table1[[#This Row],[Department]],3)</f>
        <v>IT</v>
      </c>
      <c r="S2708" s="36">
        <f>_xlfn.XLOOKUP(Table1[[#This Row],[City]],Table2[City],Table2[Bonus %])</f>
        <v>5</v>
      </c>
      <c r="U2708" s="48" t="str">
        <v xml:space="preserve">Meera </v>
      </c>
      <c r="V2708" s="48" t="str">
        <v>Joshi</v>
      </c>
    </row>
    <row r="2709" spans="1:22" x14ac:dyDescent="0.35">
      <c r="A2709" s="9" t="s">
        <v>3795</v>
      </c>
      <c r="B2709" s="41" t="str">
        <f>LEFT(Table1[[#This Row],[Employee Name]],FIND(" ",Table1[[#This Row],[Employee Name]]))</f>
        <v xml:space="preserve">Vikram </v>
      </c>
      <c r="C2709" s="41" t="str">
        <f>RIGHT(Table1[[#This Row],[Employee Name]],LEN(Table1[[#This Row],[Employee Name]])-FIND(" ",Table1[[#This Row],[Employee Name]]))</f>
        <v>Singh</v>
      </c>
      <c r="D2709" s="23">
        <f>Table1[[#This Row],[Basic Salary]]+Table1[[#This Row],[Bonus]]</f>
        <v>86621</v>
      </c>
      <c r="E2709" s="10">
        <v>94</v>
      </c>
      <c r="F2709" s="46">
        <v>53</v>
      </c>
      <c r="G2709" s="10" t="str" cm="1">
        <f t="array" ref="G2709">_xlfn.IFS(Table1[[#This Row],[Performance Score]]&gt;=80,"Excellent",Table1[[#This Row],[Performance Score]]&gt;=60,"Good",Table1[[#This Row],[Performance Score]]&gt;=40,"Need Improvement")</f>
        <v>Need Improvement</v>
      </c>
      <c r="H2709" s="30">
        <f>Table1[[#This Row],[Bonus]]/Table1[[#This Row],[Basic Salary]]</f>
        <v>0.16899013481963318</v>
      </c>
      <c r="I2709" s="10">
        <f ca="1">DATEDIF(Table1[[#This Row],[Date of Birth]],TODAY(),"y")</f>
        <v>46</v>
      </c>
      <c r="J2709" s="34">
        <v>44155</v>
      </c>
      <c r="K2709" s="33" t="str" cm="1">
        <f t="array" aca="1" ref="K2709" ca="1">_xlfn.IFS(L2709&lt;3,"Junior",L2709&lt;=7,"Mid-Level",L2709&gt;7,"Senior")</f>
        <v>Mid-Level</v>
      </c>
      <c r="L2709" s="46">
        <f ca="1">INT(YEARFRAC(Table1[[#This Row],[Joining Date]],TODAY(),1))</f>
        <v>5</v>
      </c>
      <c r="M2709" s="25" t="str">
        <f t="shared" ca="1" si="42"/>
        <v>No</v>
      </c>
      <c r="N2709" s="26">
        <f>YEAR(Table1[[#This Row],[Joining Date]])</f>
        <v>2020</v>
      </c>
      <c r="O2709" s="46">
        <f>MONTH(Table1[[#This Row],[Joining Date]])</f>
        <v>11</v>
      </c>
      <c r="P2709" s="26">
        <f ca="1">NETWORKDAYS(Table1[[#This Row],[Joining Date]],TODAY())</f>
        <v>1462</v>
      </c>
      <c r="Q2709" s="26" t="str">
        <f>LEFT(Table1[[#This Row],[Department]],5)&amp;"-"&amp;RIGHT(Table1[[#This Row],[Employee ID]],3)</f>
        <v>Suppo-739</v>
      </c>
      <c r="R2709" s="26" t="str">
        <f>LEFT(Table1[[#This Row],[Department]],3)</f>
        <v>Sup</v>
      </c>
      <c r="S2709" s="37">
        <f>_xlfn.XLOOKUP(Table1[[#This Row],[City]],Table2[City],Table2[Bonus %])</f>
        <v>7</v>
      </c>
      <c r="U2709" s="48" t="str">
        <v xml:space="preserve">Vikram </v>
      </c>
      <c r="V2709" s="48" t="str">
        <v>Singh</v>
      </c>
    </row>
    <row r="2710" spans="1:22" x14ac:dyDescent="0.35">
      <c r="A2710" s="7" t="s">
        <v>2247</v>
      </c>
      <c r="B2710" s="40" t="str">
        <f>LEFT(Table1[[#This Row],[Employee Name]],FIND(" ",Table1[[#This Row],[Employee Name]]))</f>
        <v xml:space="preserve">Sneha </v>
      </c>
      <c r="C2710" s="40" t="str">
        <f>RIGHT(Table1[[#This Row],[Employee Name]],LEN(Table1[[#This Row],[Employee Name]])-FIND(" ",Table1[[#This Row],[Employee Name]]))</f>
        <v>Iyer</v>
      </c>
      <c r="D2710" s="22">
        <f>Table1[[#This Row],[Basic Salary]]+Table1[[#This Row],[Bonus]]</f>
        <v>86581</v>
      </c>
      <c r="E2710" s="8">
        <v>82</v>
      </c>
      <c r="F2710" s="45">
        <v>73</v>
      </c>
      <c r="G2710" s="8" t="str" cm="1">
        <f t="array" ref="G2710">_xlfn.IFS(Table1[[#This Row],[Performance Score]]&gt;=80,"Excellent",Table1[[#This Row],[Performance Score]]&gt;=60,"Good",Table1[[#This Row],[Performance Score]]&gt;=40,"Need Improvement")</f>
        <v>Good</v>
      </c>
      <c r="H2710" s="29">
        <f>Table1[[#This Row],[Bonus]]/Table1[[#This Row],[Basic Salary]]</f>
        <v>0.26049673887724201</v>
      </c>
      <c r="I2710" s="8">
        <f ca="1">DATEDIF(Table1[[#This Row],[Date of Birth]],TODAY(),"y")</f>
        <v>25</v>
      </c>
      <c r="J2710" s="33">
        <v>42840</v>
      </c>
      <c r="K2710" s="33" t="str" cm="1">
        <f t="array" aca="1" ref="K2710" ca="1">_xlfn.IFS(L2710&lt;3,"Junior",L2710&lt;=7,"Mid-Level",L2710&gt;7,"Senior")</f>
        <v>Senior</v>
      </c>
      <c r="L2710" s="45">
        <f ca="1">INT(YEARFRAC(Table1[[#This Row],[Joining Date]],TODAY(),1))</f>
        <v>9</v>
      </c>
      <c r="M2710" s="25" t="str">
        <f t="shared" ca="1" si="42"/>
        <v>Yes</v>
      </c>
      <c r="N2710" s="25">
        <f>YEAR(Table1[[#This Row],[Joining Date]])</f>
        <v>2017</v>
      </c>
      <c r="O2710" s="45">
        <f>MONTH(Table1[[#This Row],[Joining Date]])</f>
        <v>4</v>
      </c>
      <c r="P2710" s="25">
        <f ca="1">NETWORKDAYS(Table1[[#This Row],[Joining Date]],TODAY())</f>
        <v>2401</v>
      </c>
      <c r="Q2710" s="25" t="str">
        <f>LEFT(Table1[[#This Row],[Department]],5)&amp;"-"&amp;RIGHT(Table1[[#This Row],[Employee ID]],3)</f>
        <v>Suppo-191</v>
      </c>
      <c r="R2710" s="25" t="str">
        <f>LEFT(Table1[[#This Row],[Department]],3)</f>
        <v>Sup</v>
      </c>
      <c r="S2710" s="36">
        <f>_xlfn.XLOOKUP(Table1[[#This Row],[City]],Table2[City],Table2[Bonus %])</f>
        <v>6</v>
      </c>
      <c r="U2710" s="48" t="str">
        <v xml:space="preserve">Sneha </v>
      </c>
      <c r="V2710" s="48" t="str">
        <v>Iyer</v>
      </c>
    </row>
    <row r="2711" spans="1:22" x14ac:dyDescent="0.35">
      <c r="A2711" s="9" t="s">
        <v>4939</v>
      </c>
      <c r="B2711" s="41" t="str">
        <f>LEFT(Table1[[#This Row],[Employee Name]],FIND(" ",Table1[[#This Row],[Employee Name]]))</f>
        <v xml:space="preserve">Krishna </v>
      </c>
      <c r="C2711" s="41" t="str">
        <f>RIGHT(Table1[[#This Row],[Employee Name]],LEN(Table1[[#This Row],[Employee Name]])-FIND(" ",Table1[[#This Row],[Employee Name]]))</f>
        <v>Chaitanya</v>
      </c>
      <c r="D2711" s="23">
        <f>Table1[[#This Row],[Basic Salary]]+Table1[[#This Row],[Bonus]]</f>
        <v>86573</v>
      </c>
      <c r="E2711" s="10">
        <v>71</v>
      </c>
      <c r="F2711" s="46">
        <v>65</v>
      </c>
      <c r="G2711" s="10" t="str" cm="1">
        <f t="array" ref="G2711">_xlfn.IFS(Table1[[#This Row],[Performance Score]]&gt;=80,"Excellent",Table1[[#This Row],[Performance Score]]&gt;=60,"Good",Table1[[#This Row],[Performance Score]]&gt;=40,"Need Improvement")</f>
        <v>Good</v>
      </c>
      <c r="H2711" s="30">
        <f>Table1[[#This Row],[Bonus]]/Table1[[#This Row],[Basic Salary]]</f>
        <v>0.14763508139349912</v>
      </c>
      <c r="I2711" s="10">
        <f ca="1">DATEDIF(Table1[[#This Row],[Date of Birth]],TODAY(),"y")</f>
        <v>16</v>
      </c>
      <c r="J2711" s="34">
        <v>43180</v>
      </c>
      <c r="K2711" s="33" t="str" cm="1">
        <f t="array" aca="1" ref="K2711" ca="1">_xlfn.IFS(L2711&lt;3,"Junior",L2711&lt;=7,"Mid-Level",L2711&gt;7,"Senior")</f>
        <v>Senior</v>
      </c>
      <c r="L2711" s="46">
        <f ca="1">INT(YEARFRAC(Table1[[#This Row],[Joining Date]],TODAY(),1))</f>
        <v>8</v>
      </c>
      <c r="M2711" s="25" t="str">
        <f t="shared" ca="1" si="42"/>
        <v>Yes</v>
      </c>
      <c r="N2711" s="26">
        <f>YEAR(Table1[[#This Row],[Joining Date]])</f>
        <v>2018</v>
      </c>
      <c r="O2711" s="46">
        <f>MONTH(Table1[[#This Row],[Joining Date]])</f>
        <v>3</v>
      </c>
      <c r="P2711" s="26">
        <f ca="1">NETWORKDAYS(Table1[[#This Row],[Joining Date]],TODAY())</f>
        <v>2159</v>
      </c>
      <c r="Q2711" s="26" t="str">
        <f>LEFT(Table1[[#This Row],[Department]],5)&amp;"-"&amp;RIGHT(Table1[[#This Row],[Employee ID]],3)</f>
        <v>Marke-883</v>
      </c>
      <c r="R2711" s="26" t="str">
        <f>LEFT(Table1[[#This Row],[Department]],3)</f>
        <v>Mar</v>
      </c>
      <c r="S2711" s="37">
        <f>_xlfn.XLOOKUP(Table1[[#This Row],[City]],Table2[City],Table2[Bonus %])</f>
        <v>4</v>
      </c>
      <c r="U2711" s="48" t="str">
        <v xml:space="preserve">Krishna </v>
      </c>
      <c r="V2711" s="48" t="str">
        <v>Chaitanya</v>
      </c>
    </row>
    <row r="2712" spans="1:22" x14ac:dyDescent="0.35">
      <c r="A2712" s="7" t="s">
        <v>256</v>
      </c>
      <c r="B2712" s="40" t="str">
        <f>LEFT(Table1[[#This Row],[Employee Name]],FIND(" ",Table1[[#This Row],[Employee Name]]))</f>
        <v xml:space="preserve">Ajay </v>
      </c>
      <c r="C2712" s="40" t="str">
        <f>RIGHT(Table1[[#This Row],[Employee Name]],LEN(Table1[[#This Row],[Employee Name]])-FIND(" ",Table1[[#This Row],[Employee Name]]))</f>
        <v>Singh</v>
      </c>
      <c r="D2712" s="22">
        <f>Table1[[#This Row],[Basic Salary]]+Table1[[#This Row],[Bonus]]</f>
        <v>86544</v>
      </c>
      <c r="E2712" s="8">
        <v>83</v>
      </c>
      <c r="F2712" s="45">
        <v>72</v>
      </c>
      <c r="G2712" s="8" t="str" cm="1">
        <f t="array" ref="G2712">_xlfn.IFS(Table1[[#This Row],[Performance Score]]&gt;=80,"Excellent",Table1[[#This Row],[Performance Score]]&gt;=60,"Good",Table1[[#This Row],[Performance Score]]&gt;=40,"Need Improvement")</f>
        <v>Good</v>
      </c>
      <c r="H2712" s="29">
        <f>Table1[[#This Row],[Bonus]]/Table1[[#This Row],[Basic Salary]]</f>
        <v>0.12016567434636292</v>
      </c>
      <c r="I2712" s="8">
        <f ca="1">DATEDIF(Table1[[#This Row],[Date of Birth]],TODAY(),"y")</f>
        <v>31</v>
      </c>
      <c r="J2712" s="33">
        <v>43312</v>
      </c>
      <c r="K2712" s="33" t="str" cm="1">
        <f t="array" aca="1" ref="K2712" ca="1">_xlfn.IFS(L2712&lt;3,"Junior",L2712&lt;=7,"Mid-Level",L2712&gt;7,"Senior")</f>
        <v>Mid-Level</v>
      </c>
      <c r="L2712" s="45">
        <f ca="1">INT(YEARFRAC(Table1[[#This Row],[Joining Date]],TODAY(),1))</f>
        <v>7</v>
      </c>
      <c r="M2712" s="25" t="str">
        <f t="shared" ca="1" si="42"/>
        <v>Yes</v>
      </c>
      <c r="N2712" s="25">
        <f>YEAR(Table1[[#This Row],[Joining Date]])</f>
        <v>2018</v>
      </c>
      <c r="O2712" s="45">
        <f>MONTH(Table1[[#This Row],[Joining Date]])</f>
        <v>7</v>
      </c>
      <c r="P2712" s="25">
        <f ca="1">NETWORKDAYS(Table1[[#This Row],[Joining Date]],TODAY())</f>
        <v>2065</v>
      </c>
      <c r="Q2712" s="25" t="str">
        <f>LEFT(Table1[[#This Row],[Department]],5)&amp;"-"&amp;RIGHT(Table1[[#This Row],[Employee ID]],3)</f>
        <v>Sales-200</v>
      </c>
      <c r="R2712" s="25" t="str">
        <f>LEFT(Table1[[#This Row],[Department]],3)</f>
        <v>Sal</v>
      </c>
      <c r="S2712" s="36">
        <f>_xlfn.XLOOKUP(Table1[[#This Row],[City]],Table2[City],Table2[Bonus %])</f>
        <v>4</v>
      </c>
      <c r="U2712" s="48" t="str">
        <v xml:space="preserve">Ajay </v>
      </c>
      <c r="V2712" s="48" t="str">
        <v>Singh</v>
      </c>
    </row>
    <row r="2713" spans="1:22" x14ac:dyDescent="0.35">
      <c r="A2713" s="9" t="s">
        <v>151</v>
      </c>
      <c r="B2713" s="41" t="str">
        <f>LEFT(Table1[[#This Row],[Employee Name]],FIND(" ",Table1[[#This Row],[Employee Name]]))</f>
        <v xml:space="preserve">Ananya </v>
      </c>
      <c r="C2713" s="41" t="str">
        <f>RIGHT(Table1[[#This Row],[Employee Name]],LEN(Table1[[#This Row],[Employee Name]])-FIND(" ",Table1[[#This Row],[Employee Name]]))</f>
        <v>Rao</v>
      </c>
      <c r="D2713" s="23">
        <f>Table1[[#This Row],[Basic Salary]]+Table1[[#This Row],[Bonus]]</f>
        <v>86530</v>
      </c>
      <c r="E2713" s="10">
        <v>74</v>
      </c>
      <c r="F2713" s="46">
        <v>93</v>
      </c>
      <c r="G2713" s="10" t="str" cm="1">
        <f t="array" ref="G2713">_xlfn.IFS(Table1[[#This Row],[Performance Score]]&gt;=80,"Excellent",Table1[[#This Row],[Performance Score]]&gt;=60,"Good",Table1[[#This Row],[Performance Score]]&gt;=40,"Need Improvement")</f>
        <v>Excellent</v>
      </c>
      <c r="H2713" s="30">
        <f>Table1[[#This Row],[Bonus]]/Table1[[#This Row],[Basic Salary]]</f>
        <v>0.10263010347112493</v>
      </c>
      <c r="I2713" s="10">
        <f ca="1">DATEDIF(Table1[[#This Row],[Date of Birth]],TODAY(),"y")</f>
        <v>21</v>
      </c>
      <c r="J2713" s="34">
        <v>42061</v>
      </c>
      <c r="K2713" s="33" t="str" cm="1">
        <f t="array" aca="1" ref="K2713" ca="1">_xlfn.IFS(L2713&lt;3,"Junior",L2713&lt;=7,"Mid-Level",L2713&gt;7,"Senior")</f>
        <v>Senior</v>
      </c>
      <c r="L2713" s="46">
        <f ca="1">INT(YEARFRAC(Table1[[#This Row],[Joining Date]],TODAY(),1))</f>
        <v>11</v>
      </c>
      <c r="M2713" s="25" t="str">
        <f t="shared" ca="1" si="42"/>
        <v>Yes</v>
      </c>
      <c r="N2713" s="26">
        <f>YEAR(Table1[[#This Row],[Joining Date]])</f>
        <v>2015</v>
      </c>
      <c r="O2713" s="46">
        <f>MONTH(Table1[[#This Row],[Joining Date]])</f>
        <v>2</v>
      </c>
      <c r="P2713" s="26">
        <f ca="1">NETWORKDAYS(Table1[[#This Row],[Joining Date]],TODAY())</f>
        <v>2958</v>
      </c>
      <c r="Q2713" s="26" t="str">
        <f>LEFT(Table1[[#This Row],[Department]],5)&amp;"-"&amp;RIGHT(Table1[[#This Row],[Employee ID]],3)</f>
        <v>Sales-095</v>
      </c>
      <c r="R2713" s="26" t="str">
        <f>LEFT(Table1[[#This Row],[Department]],3)</f>
        <v>Sal</v>
      </c>
      <c r="S2713" s="37">
        <f>_xlfn.XLOOKUP(Table1[[#This Row],[City]],Table2[City],Table2[Bonus %])</f>
        <v>5</v>
      </c>
      <c r="U2713" s="48" t="str">
        <v xml:space="preserve">Ananya </v>
      </c>
      <c r="V2713" s="48" t="str">
        <v>Rao</v>
      </c>
    </row>
    <row r="2714" spans="1:22" x14ac:dyDescent="0.35">
      <c r="A2714" s="7" t="s">
        <v>1939</v>
      </c>
      <c r="B2714" s="40" t="str">
        <f>LEFT(Table1[[#This Row],[Employee Name]],FIND(" ",Table1[[#This Row],[Employee Name]]))</f>
        <v xml:space="preserve">Kavya </v>
      </c>
      <c r="C2714" s="40" t="str">
        <f>RIGHT(Table1[[#This Row],[Employee Name]],LEN(Table1[[#This Row],[Employee Name]])-FIND(" ",Table1[[#This Row],[Employee Name]]))</f>
        <v>Nair</v>
      </c>
      <c r="D2714" s="22">
        <f>Table1[[#This Row],[Basic Salary]]+Table1[[#This Row],[Bonus]]</f>
        <v>86491</v>
      </c>
      <c r="E2714" s="8">
        <v>96</v>
      </c>
      <c r="F2714" s="45">
        <v>50</v>
      </c>
      <c r="G2714" s="8" t="str" cm="1">
        <f t="array" ref="G2714">_xlfn.IFS(Table1[[#This Row],[Performance Score]]&gt;=80,"Excellent",Table1[[#This Row],[Performance Score]]&gt;=60,"Good",Table1[[#This Row],[Performance Score]]&gt;=40,"Need Improvement")</f>
        <v>Need Improvement</v>
      </c>
      <c r="H2714" s="29">
        <f>Table1[[#This Row],[Bonus]]/Table1[[#This Row],[Basic Salary]]</f>
        <v>0.1380843980683448</v>
      </c>
      <c r="I2714" s="8">
        <f ca="1">DATEDIF(Table1[[#This Row],[Date of Birth]],TODAY(),"y")</f>
        <v>31</v>
      </c>
      <c r="J2714" s="33">
        <v>42733</v>
      </c>
      <c r="K2714" s="33" t="str" cm="1">
        <f t="array" aca="1" ref="K2714" ca="1">_xlfn.IFS(L2714&lt;3,"Junior",L2714&lt;=7,"Mid-Level",L2714&gt;7,"Senior")</f>
        <v>Senior</v>
      </c>
      <c r="L2714" s="45">
        <f ca="1">INT(YEARFRAC(Table1[[#This Row],[Joining Date]],TODAY(),1))</f>
        <v>9</v>
      </c>
      <c r="M2714" s="25" t="str">
        <f t="shared" ca="1" si="42"/>
        <v>Yes</v>
      </c>
      <c r="N2714" s="25">
        <f>YEAR(Table1[[#This Row],[Joining Date]])</f>
        <v>2016</v>
      </c>
      <c r="O2714" s="45">
        <f>MONTH(Table1[[#This Row],[Joining Date]])</f>
        <v>12</v>
      </c>
      <c r="P2714" s="25">
        <f ca="1">NETWORKDAYS(Table1[[#This Row],[Joining Date]],TODAY())</f>
        <v>2478</v>
      </c>
      <c r="Q2714" s="25" t="str">
        <f>LEFT(Table1[[#This Row],[Department]],5)&amp;"-"&amp;RIGHT(Table1[[#This Row],[Employee ID]],3)</f>
        <v>Marke-883</v>
      </c>
      <c r="R2714" s="25" t="str">
        <f>LEFT(Table1[[#This Row],[Department]],3)</f>
        <v>Mar</v>
      </c>
      <c r="S2714" s="36">
        <f>_xlfn.XLOOKUP(Table1[[#This Row],[City]],Table2[City],Table2[Bonus %])</f>
        <v>8</v>
      </c>
      <c r="U2714" s="48" t="str">
        <v xml:space="preserve">Kavya </v>
      </c>
      <c r="V2714" s="48" t="str">
        <v>Nair</v>
      </c>
    </row>
    <row r="2715" spans="1:22" x14ac:dyDescent="0.35">
      <c r="A2715" s="9" t="s">
        <v>2592</v>
      </c>
      <c r="B2715" s="41" t="str">
        <f>LEFT(Table1[[#This Row],[Employee Name]],FIND(" ",Table1[[#This Row],[Employee Name]]))</f>
        <v xml:space="preserve">Ajay </v>
      </c>
      <c r="C2715" s="41" t="str">
        <f>RIGHT(Table1[[#This Row],[Employee Name]],LEN(Table1[[#This Row],[Employee Name]])-FIND(" ",Table1[[#This Row],[Employee Name]]))</f>
        <v>Singh</v>
      </c>
      <c r="D2715" s="23">
        <f>Table1[[#This Row],[Basic Salary]]+Table1[[#This Row],[Bonus]]</f>
        <v>86463</v>
      </c>
      <c r="E2715" s="10">
        <v>80</v>
      </c>
      <c r="F2715" s="46">
        <v>88</v>
      </c>
      <c r="G2715" s="10" t="str" cm="1">
        <f t="array" ref="G2715">_xlfn.IFS(Table1[[#This Row],[Performance Score]]&gt;=80,"Excellent",Table1[[#This Row],[Performance Score]]&gt;=60,"Good",Table1[[#This Row],[Performance Score]]&gt;=40,"Need Improvement")</f>
        <v>Excellent</v>
      </c>
      <c r="H2715" s="30">
        <f>Table1[[#This Row],[Bonus]]/Table1[[#This Row],[Basic Salary]]</f>
        <v>0.34658692706629912</v>
      </c>
      <c r="I2715" s="10">
        <f ca="1">DATEDIF(Table1[[#This Row],[Date of Birth]],TODAY(),"y")</f>
        <v>33</v>
      </c>
      <c r="J2715" s="34">
        <v>44672</v>
      </c>
      <c r="K2715" s="33" t="str" cm="1">
        <f t="array" aca="1" ref="K2715" ca="1">_xlfn.IFS(L2715&lt;3,"Junior",L2715&lt;=7,"Mid-Level",L2715&gt;7,"Senior")</f>
        <v>Mid-Level</v>
      </c>
      <c r="L2715" s="46">
        <f ca="1">INT(YEARFRAC(Table1[[#This Row],[Joining Date]],TODAY(),1))</f>
        <v>4</v>
      </c>
      <c r="M2715" s="25" t="str">
        <f t="shared" ca="1" si="42"/>
        <v>No</v>
      </c>
      <c r="N2715" s="26">
        <f>YEAR(Table1[[#This Row],[Joining Date]])</f>
        <v>2022</v>
      </c>
      <c r="O2715" s="46">
        <f>MONTH(Table1[[#This Row],[Joining Date]])</f>
        <v>4</v>
      </c>
      <c r="P2715" s="26">
        <f ca="1">NETWORKDAYS(Table1[[#This Row],[Joining Date]],TODAY())</f>
        <v>1093</v>
      </c>
      <c r="Q2715" s="26" t="str">
        <f>LEFT(Table1[[#This Row],[Department]],5)&amp;"-"&amp;RIGHT(Table1[[#This Row],[Employee ID]],3)</f>
        <v>Opera-536</v>
      </c>
      <c r="R2715" s="26" t="str">
        <f>LEFT(Table1[[#This Row],[Department]],3)</f>
        <v>Ope</v>
      </c>
      <c r="S2715" s="37">
        <f>_xlfn.XLOOKUP(Table1[[#This Row],[City]],Table2[City],Table2[Bonus %])</f>
        <v>5</v>
      </c>
      <c r="U2715" s="48" t="str">
        <v xml:space="preserve">Ajay </v>
      </c>
      <c r="V2715" s="48" t="str">
        <v>Singh</v>
      </c>
    </row>
    <row r="2716" spans="1:22" x14ac:dyDescent="0.35">
      <c r="A2716" s="7" t="s">
        <v>747</v>
      </c>
      <c r="B2716" s="40" t="str">
        <f>LEFT(Table1[[#This Row],[Employee Name]],FIND(" ",Table1[[#This Row],[Employee Name]]))</f>
        <v xml:space="preserve">Rahul </v>
      </c>
      <c r="C2716" s="40" t="str">
        <f>RIGHT(Table1[[#This Row],[Employee Name]],LEN(Table1[[#This Row],[Employee Name]])-FIND(" ",Table1[[#This Row],[Employee Name]]))</f>
        <v>Verma</v>
      </c>
      <c r="D2716" s="22">
        <f>Table1[[#This Row],[Basic Salary]]+Table1[[#This Row],[Bonus]]</f>
        <v>86456</v>
      </c>
      <c r="E2716" s="8">
        <v>72</v>
      </c>
      <c r="F2716" s="45">
        <v>87</v>
      </c>
      <c r="G2716" s="8" t="str" cm="1">
        <f t="array" ref="G2716">_xlfn.IFS(Table1[[#This Row],[Performance Score]]&gt;=80,"Excellent",Table1[[#This Row],[Performance Score]]&gt;=60,"Good",Table1[[#This Row],[Performance Score]]&gt;=40,"Need Improvement")</f>
        <v>Excellent</v>
      </c>
      <c r="H2716" s="29">
        <f>Table1[[#This Row],[Bonus]]/Table1[[#This Row],[Basic Salary]]</f>
        <v>0.27657438169066079</v>
      </c>
      <c r="I2716" s="8">
        <f ca="1">DATEDIF(Table1[[#This Row],[Date of Birth]],TODAY(),"y")</f>
        <v>20</v>
      </c>
      <c r="J2716" s="33">
        <v>44432</v>
      </c>
      <c r="K2716" s="33" t="str" cm="1">
        <f t="array" aca="1" ref="K2716" ca="1">_xlfn.IFS(L2716&lt;3,"Junior",L2716&lt;=7,"Mid-Level",L2716&gt;7,"Senior")</f>
        <v>Mid-Level</v>
      </c>
      <c r="L2716" s="45">
        <f ca="1">INT(YEARFRAC(Table1[[#This Row],[Joining Date]],TODAY(),1))</f>
        <v>4</v>
      </c>
      <c r="M2716" s="25" t="str">
        <f t="shared" ca="1" si="42"/>
        <v>No</v>
      </c>
      <c r="N2716" s="25">
        <f>YEAR(Table1[[#This Row],[Joining Date]])</f>
        <v>2021</v>
      </c>
      <c r="O2716" s="45">
        <f>MONTH(Table1[[#This Row],[Joining Date]])</f>
        <v>8</v>
      </c>
      <c r="P2716" s="25">
        <f ca="1">NETWORKDAYS(Table1[[#This Row],[Joining Date]],TODAY())</f>
        <v>1265</v>
      </c>
      <c r="Q2716" s="25" t="str">
        <f>LEFT(Table1[[#This Row],[Department]],5)&amp;"-"&amp;RIGHT(Table1[[#This Row],[Employee ID]],3)</f>
        <v>Marke-691</v>
      </c>
      <c r="R2716" s="25" t="str">
        <f>LEFT(Table1[[#This Row],[Department]],3)</f>
        <v>Mar</v>
      </c>
      <c r="S2716" s="36">
        <f>_xlfn.XLOOKUP(Table1[[#This Row],[City]],Table2[City],Table2[Bonus %])</f>
        <v>6</v>
      </c>
      <c r="U2716" s="48" t="str">
        <v xml:space="preserve">Rahul </v>
      </c>
      <c r="V2716" s="48" t="str">
        <v>Verma</v>
      </c>
    </row>
    <row r="2717" spans="1:22" x14ac:dyDescent="0.35">
      <c r="A2717" s="9" t="s">
        <v>4250</v>
      </c>
      <c r="B2717" s="41" t="str">
        <f>LEFT(Table1[[#This Row],[Employee Name]],FIND(" ",Table1[[#This Row],[Employee Name]]))</f>
        <v xml:space="preserve">Rahul </v>
      </c>
      <c r="C2717" s="41" t="str">
        <f>RIGHT(Table1[[#This Row],[Employee Name]],LEN(Table1[[#This Row],[Employee Name]])-FIND(" ",Table1[[#This Row],[Employee Name]]))</f>
        <v>Verma</v>
      </c>
      <c r="D2717" s="23">
        <f>Table1[[#This Row],[Basic Salary]]+Table1[[#This Row],[Bonus]]</f>
        <v>86455</v>
      </c>
      <c r="E2717" s="10">
        <v>68</v>
      </c>
      <c r="F2717" s="46">
        <v>64</v>
      </c>
      <c r="G2717" s="10" t="str" cm="1">
        <f t="array" ref="G2717">_xlfn.IFS(Table1[[#This Row],[Performance Score]]&gt;=80,"Excellent",Table1[[#This Row],[Performance Score]]&gt;=60,"Good",Table1[[#This Row],[Performance Score]]&gt;=40,"Need Improvement")</f>
        <v>Good</v>
      </c>
      <c r="H2717" s="30">
        <f>Table1[[#This Row],[Bonus]]/Table1[[#This Row],[Basic Salary]]</f>
        <v>0.13693748191788749</v>
      </c>
      <c r="I2717" s="10">
        <f ca="1">DATEDIF(Table1[[#This Row],[Date of Birth]],TODAY(),"y")</f>
        <v>40</v>
      </c>
      <c r="J2717" s="34">
        <v>43196</v>
      </c>
      <c r="K2717" s="33" t="str" cm="1">
        <f t="array" aca="1" ref="K2717" ca="1">_xlfn.IFS(L2717&lt;3,"Junior",L2717&lt;=7,"Mid-Level",L2717&gt;7,"Senior")</f>
        <v>Senior</v>
      </c>
      <c r="L2717" s="46">
        <f ca="1">INT(YEARFRAC(Table1[[#This Row],[Joining Date]],TODAY(),1))</f>
        <v>8</v>
      </c>
      <c r="M2717" s="25" t="str">
        <f t="shared" ca="1" si="42"/>
        <v>Yes</v>
      </c>
      <c r="N2717" s="26">
        <f>YEAR(Table1[[#This Row],[Joining Date]])</f>
        <v>2018</v>
      </c>
      <c r="O2717" s="46">
        <f>MONTH(Table1[[#This Row],[Joining Date]])</f>
        <v>4</v>
      </c>
      <c r="P2717" s="26">
        <f ca="1">NETWORKDAYS(Table1[[#This Row],[Joining Date]],TODAY())</f>
        <v>2147</v>
      </c>
      <c r="Q2717" s="26" t="str">
        <f>LEFT(Table1[[#This Row],[Department]],5)&amp;"-"&amp;RIGHT(Table1[[#This Row],[Employee ID]],3)</f>
        <v>HR-194</v>
      </c>
      <c r="R2717" s="26" t="str">
        <f>LEFT(Table1[[#This Row],[Department]],3)</f>
        <v>HR</v>
      </c>
      <c r="S2717" s="37">
        <f>_xlfn.XLOOKUP(Table1[[#This Row],[City]],Table2[City],Table2[Bonus %])</f>
        <v>6</v>
      </c>
      <c r="U2717" s="48" t="str">
        <v xml:space="preserve">Rahul </v>
      </c>
      <c r="V2717" s="48" t="str">
        <v>Verma</v>
      </c>
    </row>
    <row r="2718" spans="1:22" x14ac:dyDescent="0.35">
      <c r="A2718" s="7" t="s">
        <v>4736</v>
      </c>
      <c r="B2718" s="40" t="str">
        <f>LEFT(Table1[[#This Row],[Employee Name]],FIND(" ",Table1[[#This Row],[Employee Name]]))</f>
        <v xml:space="preserve">Gayathri </v>
      </c>
      <c r="C2718" s="40" t="str">
        <f>RIGHT(Table1[[#This Row],[Employee Name]],LEN(Table1[[#This Row],[Employee Name]])-FIND(" ",Table1[[#This Row],[Employee Name]]))</f>
        <v>Iyer</v>
      </c>
      <c r="D2718" s="22">
        <f>Table1[[#This Row],[Basic Salary]]+Table1[[#This Row],[Bonus]]</f>
        <v>86451</v>
      </c>
      <c r="E2718" s="8">
        <v>80</v>
      </c>
      <c r="F2718" s="45">
        <v>100</v>
      </c>
      <c r="G2718" s="8" t="str" cm="1">
        <f t="array" ref="G2718">_xlfn.IFS(Table1[[#This Row],[Performance Score]]&gt;=80,"Excellent",Table1[[#This Row],[Performance Score]]&gt;=60,"Good",Table1[[#This Row],[Performance Score]]&gt;=40,"Need Improvement")</f>
        <v>Excellent</v>
      </c>
      <c r="H2718" s="29">
        <f>Table1[[#This Row],[Bonus]]/Table1[[#This Row],[Basic Salary]]</f>
        <v>0.28679874372981262</v>
      </c>
      <c r="I2718" s="8">
        <f ca="1">DATEDIF(Table1[[#This Row],[Date of Birth]],TODAY(),"y")</f>
        <v>34</v>
      </c>
      <c r="J2718" s="33">
        <v>43082</v>
      </c>
      <c r="K2718" s="33" t="str" cm="1">
        <f t="array" aca="1" ref="K2718" ca="1">_xlfn.IFS(L2718&lt;3,"Junior",L2718&lt;=7,"Mid-Level",L2718&gt;7,"Senior")</f>
        <v>Senior</v>
      </c>
      <c r="L2718" s="45">
        <f ca="1">INT(YEARFRAC(Table1[[#This Row],[Joining Date]],TODAY(),1))</f>
        <v>8</v>
      </c>
      <c r="M2718" s="25" t="str">
        <f t="shared" ca="1" si="42"/>
        <v>Yes</v>
      </c>
      <c r="N2718" s="25">
        <f>YEAR(Table1[[#This Row],[Joining Date]])</f>
        <v>2017</v>
      </c>
      <c r="O2718" s="45">
        <f>MONTH(Table1[[#This Row],[Joining Date]])</f>
        <v>12</v>
      </c>
      <c r="P2718" s="25">
        <f ca="1">NETWORKDAYS(Table1[[#This Row],[Joining Date]],TODAY())</f>
        <v>2229</v>
      </c>
      <c r="Q2718" s="25" t="str">
        <f>LEFT(Table1[[#This Row],[Department]],5)&amp;"-"&amp;RIGHT(Table1[[#This Row],[Employee ID]],3)</f>
        <v>Opera-680</v>
      </c>
      <c r="R2718" s="25" t="str">
        <f>LEFT(Table1[[#This Row],[Department]],3)</f>
        <v>Ope</v>
      </c>
      <c r="S2718" s="36">
        <f>_xlfn.XLOOKUP(Table1[[#This Row],[City]],Table2[City],Table2[Bonus %])</f>
        <v>6</v>
      </c>
      <c r="U2718" s="48" t="str">
        <v xml:space="preserve">Gayathri </v>
      </c>
      <c r="V2718" s="48" t="str">
        <v>Iyer</v>
      </c>
    </row>
    <row r="2719" spans="1:22" x14ac:dyDescent="0.35">
      <c r="A2719" s="9" t="s">
        <v>2277</v>
      </c>
      <c r="B2719" s="41" t="str">
        <f>LEFT(Table1[[#This Row],[Employee Name]],FIND(" ",Table1[[#This Row],[Employee Name]]))</f>
        <v xml:space="preserve">Rohan </v>
      </c>
      <c r="C2719" s="41" t="str">
        <f>RIGHT(Table1[[#This Row],[Employee Name]],LEN(Table1[[#This Row],[Employee Name]])-FIND(" ",Table1[[#This Row],[Employee Name]]))</f>
        <v>Gupta</v>
      </c>
      <c r="D2719" s="23">
        <f>Table1[[#This Row],[Basic Salary]]+Table1[[#This Row],[Bonus]]</f>
        <v>86397</v>
      </c>
      <c r="E2719" s="10">
        <v>93</v>
      </c>
      <c r="F2719" s="46">
        <v>71</v>
      </c>
      <c r="G2719" s="10" t="str" cm="1">
        <f t="array" ref="G2719">_xlfn.IFS(Table1[[#This Row],[Performance Score]]&gt;=80,"Excellent",Table1[[#This Row],[Performance Score]]&gt;=60,"Good",Table1[[#This Row],[Performance Score]]&gt;=40,"Need Improvement")</f>
        <v>Good</v>
      </c>
      <c r="H2719" s="30">
        <f>Table1[[#This Row],[Bonus]]/Table1[[#This Row],[Basic Salary]]</f>
        <v>0.33039220215272325</v>
      </c>
      <c r="I2719" s="10">
        <f ca="1">DATEDIF(Table1[[#This Row],[Date of Birth]],TODAY(),"y")</f>
        <v>45</v>
      </c>
      <c r="J2719" s="34">
        <v>43818</v>
      </c>
      <c r="K2719" s="33" t="str" cm="1">
        <f t="array" aca="1" ref="K2719" ca="1">_xlfn.IFS(L2719&lt;3,"Junior",L2719&lt;=7,"Mid-Level",L2719&gt;7,"Senior")</f>
        <v>Mid-Level</v>
      </c>
      <c r="L2719" s="46">
        <f ca="1">INT(YEARFRAC(Table1[[#This Row],[Joining Date]],TODAY(),1))</f>
        <v>6</v>
      </c>
      <c r="M2719" s="25" t="str">
        <f t="shared" ca="1" si="42"/>
        <v>Yes</v>
      </c>
      <c r="N2719" s="26">
        <f>YEAR(Table1[[#This Row],[Joining Date]])</f>
        <v>2019</v>
      </c>
      <c r="O2719" s="46">
        <f>MONTH(Table1[[#This Row],[Joining Date]])</f>
        <v>12</v>
      </c>
      <c r="P2719" s="26">
        <f ca="1">NETWORKDAYS(Table1[[#This Row],[Joining Date]],TODAY())</f>
        <v>1703</v>
      </c>
      <c r="Q2719" s="26" t="str">
        <f>LEFT(Table1[[#This Row],[Department]],5)&amp;"-"&amp;RIGHT(Table1[[#This Row],[Employee ID]],3)</f>
        <v>Sales-221</v>
      </c>
      <c r="R2719" s="26" t="str">
        <f>LEFT(Table1[[#This Row],[Department]],3)</f>
        <v>Sal</v>
      </c>
      <c r="S2719" s="37">
        <f>_xlfn.XLOOKUP(Table1[[#This Row],[City]],Table2[City],Table2[Bonus %])</f>
        <v>4</v>
      </c>
      <c r="U2719" s="48" t="str">
        <v xml:space="preserve">Rohan </v>
      </c>
      <c r="V2719" s="48" t="str">
        <v>Gupta</v>
      </c>
    </row>
    <row r="2720" spans="1:22" x14ac:dyDescent="0.35">
      <c r="A2720" s="7" t="s">
        <v>3404</v>
      </c>
      <c r="B2720" s="40" t="str">
        <f>LEFT(Table1[[#This Row],[Employee Name]],FIND(" ",Table1[[#This Row],[Employee Name]]))</f>
        <v xml:space="preserve">Arjun </v>
      </c>
      <c r="C2720" s="40" t="str">
        <f>RIGHT(Table1[[#This Row],[Employee Name]],LEN(Table1[[#This Row],[Employee Name]])-FIND(" ",Table1[[#This Row],[Employee Name]]))</f>
        <v>Mehta</v>
      </c>
      <c r="D2720" s="22">
        <f>Table1[[#This Row],[Basic Salary]]+Table1[[#This Row],[Bonus]]</f>
        <v>86363</v>
      </c>
      <c r="E2720" s="8">
        <v>76</v>
      </c>
      <c r="F2720" s="45">
        <v>73</v>
      </c>
      <c r="G2720" s="8" t="str" cm="1">
        <f t="array" ref="G2720">_xlfn.IFS(Table1[[#This Row],[Performance Score]]&gt;=80,"Excellent",Table1[[#This Row],[Performance Score]]&gt;=60,"Good",Table1[[#This Row],[Performance Score]]&gt;=40,"Need Improvement")</f>
        <v>Good</v>
      </c>
      <c r="H2720" s="29">
        <f>Table1[[#This Row],[Bonus]]/Table1[[#This Row],[Basic Salary]]</f>
        <v>0.44994375703037121</v>
      </c>
      <c r="I2720" s="8">
        <f ca="1">DATEDIF(Table1[[#This Row],[Date of Birth]],TODAY(),"y")</f>
        <v>43</v>
      </c>
      <c r="J2720" s="33">
        <v>42306</v>
      </c>
      <c r="K2720" s="33" t="str" cm="1">
        <f t="array" aca="1" ref="K2720" ca="1">_xlfn.IFS(L2720&lt;3,"Junior",L2720&lt;=7,"Mid-Level",L2720&gt;7,"Senior")</f>
        <v>Senior</v>
      </c>
      <c r="L2720" s="45">
        <f ca="1">INT(YEARFRAC(Table1[[#This Row],[Joining Date]],TODAY(),1))</f>
        <v>10</v>
      </c>
      <c r="M2720" s="25" t="str">
        <f t="shared" ca="1" si="42"/>
        <v>Yes</v>
      </c>
      <c r="N2720" s="25">
        <f>YEAR(Table1[[#This Row],[Joining Date]])</f>
        <v>2015</v>
      </c>
      <c r="O2720" s="45">
        <f>MONTH(Table1[[#This Row],[Joining Date]])</f>
        <v>10</v>
      </c>
      <c r="P2720" s="25">
        <f ca="1">NETWORKDAYS(Table1[[#This Row],[Joining Date]],TODAY())</f>
        <v>2783</v>
      </c>
      <c r="Q2720" s="25" t="str">
        <f>LEFT(Table1[[#This Row],[Department]],5)&amp;"-"&amp;RIGHT(Table1[[#This Row],[Employee ID]],3)</f>
        <v>Marke-348</v>
      </c>
      <c r="R2720" s="25" t="str">
        <f>LEFT(Table1[[#This Row],[Department]],3)</f>
        <v>Mar</v>
      </c>
      <c r="S2720" s="36">
        <f>_xlfn.XLOOKUP(Table1[[#This Row],[City]],Table2[City],Table2[Bonus %])</f>
        <v>5</v>
      </c>
      <c r="U2720" s="48" t="str">
        <v xml:space="preserve">Arjun </v>
      </c>
      <c r="V2720" s="48" t="str">
        <v>Mehta</v>
      </c>
    </row>
    <row r="2721" spans="1:22" x14ac:dyDescent="0.35">
      <c r="A2721" s="9" t="s">
        <v>2660</v>
      </c>
      <c r="B2721" s="41" t="str">
        <f>LEFT(Table1[[#This Row],[Employee Name]],FIND(" ",Table1[[#This Row],[Employee Name]]))</f>
        <v xml:space="preserve">Nisha </v>
      </c>
      <c r="C2721" s="41" t="str">
        <f>RIGHT(Table1[[#This Row],[Employee Name]],LEN(Table1[[#This Row],[Employee Name]])-FIND(" ",Table1[[#This Row],[Employee Name]]))</f>
        <v>Kapoor</v>
      </c>
      <c r="D2721" s="23">
        <f>Table1[[#This Row],[Basic Salary]]+Table1[[#This Row],[Bonus]]</f>
        <v>86322</v>
      </c>
      <c r="E2721" s="10">
        <v>85</v>
      </c>
      <c r="F2721" s="46">
        <v>50</v>
      </c>
      <c r="G2721" s="10" t="str" cm="1">
        <f t="array" ref="G2721">_xlfn.IFS(Table1[[#This Row],[Performance Score]]&gt;=80,"Excellent",Table1[[#This Row],[Performance Score]]&gt;=60,"Good",Table1[[#This Row],[Performance Score]]&gt;=40,"Need Improvement")</f>
        <v>Need Improvement</v>
      </c>
      <c r="H2721" s="30">
        <f>Table1[[#This Row],[Bonus]]/Table1[[#This Row],[Basic Salary]]</f>
        <v>0.2643095670513797</v>
      </c>
      <c r="I2721" s="10">
        <f ca="1">DATEDIF(Table1[[#This Row],[Date of Birth]],TODAY(),"y")</f>
        <v>33</v>
      </c>
      <c r="J2721" s="34">
        <v>43165</v>
      </c>
      <c r="K2721" s="33" t="str" cm="1">
        <f t="array" aca="1" ref="K2721" ca="1">_xlfn.IFS(L2721&lt;3,"Junior",L2721&lt;=7,"Mid-Level",L2721&gt;7,"Senior")</f>
        <v>Senior</v>
      </c>
      <c r="L2721" s="46">
        <f ca="1">INT(YEARFRAC(Table1[[#This Row],[Joining Date]],TODAY(),1))</f>
        <v>8</v>
      </c>
      <c r="M2721" s="25" t="str">
        <f t="shared" ca="1" si="42"/>
        <v>Yes</v>
      </c>
      <c r="N2721" s="26">
        <f>YEAR(Table1[[#This Row],[Joining Date]])</f>
        <v>2018</v>
      </c>
      <c r="O2721" s="46">
        <f>MONTH(Table1[[#This Row],[Joining Date]])</f>
        <v>3</v>
      </c>
      <c r="P2721" s="26">
        <f ca="1">NETWORKDAYS(Table1[[#This Row],[Joining Date]],TODAY())</f>
        <v>2170</v>
      </c>
      <c r="Q2721" s="26" t="str">
        <f>LEFT(Table1[[#This Row],[Department]],5)&amp;"-"&amp;RIGHT(Table1[[#This Row],[Employee ID]],3)</f>
        <v>Opera-604</v>
      </c>
      <c r="R2721" s="26" t="str">
        <f>LEFT(Table1[[#This Row],[Department]],3)</f>
        <v>Ope</v>
      </c>
      <c r="S2721" s="37">
        <f>_xlfn.XLOOKUP(Table1[[#This Row],[City]],Table2[City],Table2[Bonus %])</f>
        <v>5</v>
      </c>
      <c r="U2721" s="48" t="str">
        <v xml:space="preserve">Nisha </v>
      </c>
      <c r="V2721" s="48" t="str">
        <v>Kapoor</v>
      </c>
    </row>
    <row r="2722" spans="1:22" x14ac:dyDescent="0.35">
      <c r="A2722" s="7" t="s">
        <v>680</v>
      </c>
      <c r="B2722" s="40" t="str">
        <f>LEFT(Table1[[#This Row],[Employee Name]],FIND(" ",Table1[[#This Row],[Employee Name]]))</f>
        <v xml:space="preserve">Aditya </v>
      </c>
      <c r="C2722" s="40" t="str">
        <f>RIGHT(Table1[[#This Row],[Employee Name]],LEN(Table1[[#This Row],[Employee Name]])-FIND(" ",Table1[[#This Row],[Employee Name]]))</f>
        <v>Kapoor</v>
      </c>
      <c r="D2722" s="22">
        <f>Table1[[#This Row],[Basic Salary]]+Table1[[#This Row],[Bonus]]</f>
        <v>86285</v>
      </c>
      <c r="E2722" s="8">
        <v>67</v>
      </c>
      <c r="F2722" s="45">
        <v>57</v>
      </c>
      <c r="G2722" s="8" t="str" cm="1">
        <f t="array" ref="G2722">_xlfn.IFS(Table1[[#This Row],[Performance Score]]&gt;=80,"Excellent",Table1[[#This Row],[Performance Score]]&gt;=60,"Good",Table1[[#This Row],[Performance Score]]&gt;=40,"Need Improvement")</f>
        <v>Need Improvement</v>
      </c>
      <c r="H2722" s="29">
        <f>Table1[[#This Row],[Bonus]]/Table1[[#This Row],[Basic Salary]]</f>
        <v>0.29109245709326509</v>
      </c>
      <c r="I2722" s="8">
        <f ca="1">DATEDIF(Table1[[#This Row],[Date of Birth]],TODAY(),"y")</f>
        <v>22</v>
      </c>
      <c r="J2722" s="33">
        <v>43138</v>
      </c>
      <c r="K2722" s="33" t="str" cm="1">
        <f t="array" aca="1" ref="K2722" ca="1">_xlfn.IFS(L2722&lt;3,"Junior",L2722&lt;=7,"Mid-Level",L2722&gt;7,"Senior")</f>
        <v>Senior</v>
      </c>
      <c r="L2722" s="45">
        <f ca="1">INT(YEARFRAC(Table1[[#This Row],[Joining Date]],TODAY(),1))</f>
        <v>8</v>
      </c>
      <c r="M2722" s="25" t="str">
        <f t="shared" ca="1" si="42"/>
        <v>Yes</v>
      </c>
      <c r="N2722" s="25">
        <f>YEAR(Table1[[#This Row],[Joining Date]])</f>
        <v>2018</v>
      </c>
      <c r="O2722" s="45">
        <f>MONTH(Table1[[#This Row],[Joining Date]])</f>
        <v>2</v>
      </c>
      <c r="P2722" s="25">
        <f ca="1">NETWORKDAYS(Table1[[#This Row],[Joining Date]],TODAY())</f>
        <v>2189</v>
      </c>
      <c r="Q2722" s="25" t="str">
        <f>LEFT(Table1[[#This Row],[Department]],5)&amp;"-"&amp;RIGHT(Table1[[#This Row],[Employee ID]],3)</f>
        <v>Finan-624</v>
      </c>
      <c r="R2722" s="25" t="str">
        <f>LEFT(Table1[[#This Row],[Department]],3)</f>
        <v>Fin</v>
      </c>
      <c r="S2722" s="36">
        <f>_xlfn.XLOOKUP(Table1[[#This Row],[City]],Table2[City],Table2[Bonus %])</f>
        <v>7</v>
      </c>
      <c r="U2722" s="48" t="str">
        <v xml:space="preserve">Aditya </v>
      </c>
      <c r="V2722" s="48" t="str">
        <v>Kapoor</v>
      </c>
    </row>
    <row r="2723" spans="1:22" x14ac:dyDescent="0.35">
      <c r="A2723" s="9" t="s">
        <v>4373</v>
      </c>
      <c r="B2723" s="41" t="str">
        <f>LEFT(Table1[[#This Row],[Employee Name]],FIND(" ",Table1[[#This Row],[Employee Name]]))</f>
        <v xml:space="preserve">Krishna </v>
      </c>
      <c r="C2723" s="41" t="str">
        <f>RIGHT(Table1[[#This Row],[Employee Name]],LEN(Table1[[#This Row],[Employee Name]])-FIND(" ",Table1[[#This Row],[Employee Name]]))</f>
        <v>Chaitanya</v>
      </c>
      <c r="D2723" s="23">
        <f>Table1[[#This Row],[Basic Salary]]+Table1[[#This Row],[Bonus]]</f>
        <v>86252</v>
      </c>
      <c r="E2723" s="10">
        <v>81</v>
      </c>
      <c r="F2723" s="46">
        <v>63</v>
      </c>
      <c r="G2723" s="10" t="str" cm="1">
        <f t="array" ref="G2723">_xlfn.IFS(Table1[[#This Row],[Performance Score]]&gt;=80,"Excellent",Table1[[#This Row],[Performance Score]]&gt;=60,"Good",Table1[[#This Row],[Performance Score]]&gt;=40,"Need Improvement")</f>
        <v>Good</v>
      </c>
      <c r="H2723" s="30">
        <f>Table1[[#This Row],[Bonus]]/Table1[[#This Row],[Basic Salary]]</f>
        <v>0.19371669780638018</v>
      </c>
      <c r="I2723" s="10">
        <f ca="1">DATEDIF(Table1[[#This Row],[Date of Birth]],TODAY(),"y")</f>
        <v>23</v>
      </c>
      <c r="J2723" s="34">
        <v>42393</v>
      </c>
      <c r="K2723" s="33" t="str" cm="1">
        <f t="array" aca="1" ref="K2723" ca="1">_xlfn.IFS(L2723&lt;3,"Junior",L2723&lt;=7,"Mid-Level",L2723&gt;7,"Senior")</f>
        <v>Senior</v>
      </c>
      <c r="L2723" s="46">
        <f ca="1">INT(YEARFRAC(Table1[[#This Row],[Joining Date]],TODAY(),1))</f>
        <v>10</v>
      </c>
      <c r="M2723" s="25" t="str">
        <f t="shared" ca="1" si="42"/>
        <v>Yes</v>
      </c>
      <c r="N2723" s="26">
        <f>YEAR(Table1[[#This Row],[Joining Date]])</f>
        <v>2016</v>
      </c>
      <c r="O2723" s="46">
        <f>MONTH(Table1[[#This Row],[Joining Date]])</f>
        <v>1</v>
      </c>
      <c r="P2723" s="26">
        <f ca="1">NETWORKDAYS(Table1[[#This Row],[Joining Date]],TODAY())</f>
        <v>2721</v>
      </c>
      <c r="Q2723" s="26" t="str">
        <f>LEFT(Table1[[#This Row],[Department]],5)&amp;"-"&amp;RIGHT(Table1[[#This Row],[Employee ID]],3)</f>
        <v>Suppo-317</v>
      </c>
      <c r="R2723" s="26" t="str">
        <f>LEFT(Table1[[#This Row],[Department]],3)</f>
        <v>Sup</v>
      </c>
      <c r="S2723" s="37">
        <f>_xlfn.XLOOKUP(Table1[[#This Row],[City]],Table2[City],Table2[Bonus %])</f>
        <v>6</v>
      </c>
      <c r="U2723" s="48" t="str">
        <v xml:space="preserve">Krishna </v>
      </c>
      <c r="V2723" s="48" t="str">
        <v>Chaitanya</v>
      </c>
    </row>
    <row r="2724" spans="1:22" x14ac:dyDescent="0.35">
      <c r="A2724" s="7" t="s">
        <v>2623</v>
      </c>
      <c r="B2724" s="40" t="str">
        <f>LEFT(Table1[[#This Row],[Employee Name]],FIND(" ",Table1[[#This Row],[Employee Name]]))</f>
        <v xml:space="preserve">Krishna </v>
      </c>
      <c r="C2724" s="40" t="str">
        <f>RIGHT(Table1[[#This Row],[Employee Name]],LEN(Table1[[#This Row],[Employee Name]])-FIND(" ",Table1[[#This Row],[Employee Name]]))</f>
        <v>Chaitanya</v>
      </c>
      <c r="D2724" s="22">
        <f>Table1[[#This Row],[Basic Salary]]+Table1[[#This Row],[Bonus]]</f>
        <v>86221</v>
      </c>
      <c r="E2724" s="8">
        <v>60</v>
      </c>
      <c r="F2724" s="45">
        <v>43</v>
      </c>
      <c r="G2724" s="8" t="str" cm="1">
        <f t="array" ref="G2724">_xlfn.IFS(Table1[[#This Row],[Performance Score]]&gt;=80,"Excellent",Table1[[#This Row],[Performance Score]]&gt;=60,"Good",Table1[[#This Row],[Performance Score]]&gt;=40,"Need Improvement")</f>
        <v>Need Improvement</v>
      </c>
      <c r="H2724" s="29">
        <f>Table1[[#This Row],[Bonus]]/Table1[[#This Row],[Basic Salary]]</f>
        <v>0.10476007431609968</v>
      </c>
      <c r="I2724" s="8">
        <f ca="1">DATEDIF(Table1[[#This Row],[Date of Birth]],TODAY(),"y")</f>
        <v>32</v>
      </c>
      <c r="J2724" s="33">
        <v>44539</v>
      </c>
      <c r="K2724" s="33" t="str" cm="1">
        <f t="array" aca="1" ref="K2724" ca="1">_xlfn.IFS(L2724&lt;3,"Junior",L2724&lt;=7,"Mid-Level",L2724&gt;7,"Senior")</f>
        <v>Mid-Level</v>
      </c>
      <c r="L2724" s="45">
        <f ca="1">INT(YEARFRAC(Table1[[#This Row],[Joining Date]],TODAY(),1))</f>
        <v>4</v>
      </c>
      <c r="M2724" s="25" t="str">
        <f t="shared" ca="1" si="42"/>
        <v>No</v>
      </c>
      <c r="N2724" s="25">
        <f>YEAR(Table1[[#This Row],[Joining Date]])</f>
        <v>2021</v>
      </c>
      <c r="O2724" s="45">
        <f>MONTH(Table1[[#This Row],[Joining Date]])</f>
        <v>12</v>
      </c>
      <c r="P2724" s="25">
        <f ca="1">NETWORKDAYS(Table1[[#This Row],[Joining Date]],TODAY())</f>
        <v>1188</v>
      </c>
      <c r="Q2724" s="25" t="str">
        <f>LEFT(Table1[[#This Row],[Department]],5)&amp;"-"&amp;RIGHT(Table1[[#This Row],[Employee ID]],3)</f>
        <v>IT-567</v>
      </c>
      <c r="R2724" s="25" t="str">
        <f>LEFT(Table1[[#This Row],[Department]],3)</f>
        <v>IT</v>
      </c>
      <c r="S2724" s="36">
        <f>_xlfn.XLOOKUP(Table1[[#This Row],[City]],Table2[City],Table2[Bonus %])</f>
        <v>8</v>
      </c>
      <c r="U2724" s="48" t="str">
        <v xml:space="preserve">Krishna </v>
      </c>
      <c r="V2724" s="48" t="str">
        <v>Chaitanya</v>
      </c>
    </row>
    <row r="2725" spans="1:22" x14ac:dyDescent="0.35">
      <c r="A2725" s="9" t="s">
        <v>2695</v>
      </c>
      <c r="B2725" s="41" t="str">
        <f>LEFT(Table1[[#This Row],[Employee Name]],FIND(" ",Table1[[#This Row],[Employee Name]]))</f>
        <v xml:space="preserve">Nisha </v>
      </c>
      <c r="C2725" s="41" t="str">
        <f>RIGHT(Table1[[#This Row],[Employee Name]],LEN(Table1[[#This Row],[Employee Name]])-FIND(" ",Table1[[#This Row],[Employee Name]]))</f>
        <v>Kapoor</v>
      </c>
      <c r="D2725" s="23">
        <f>Table1[[#This Row],[Basic Salary]]+Table1[[#This Row],[Bonus]]</f>
        <v>86218</v>
      </c>
      <c r="E2725" s="10">
        <v>81</v>
      </c>
      <c r="F2725" s="46">
        <v>54</v>
      </c>
      <c r="G2725" s="10" t="str" cm="1">
        <f t="array" ref="G2725">_xlfn.IFS(Table1[[#This Row],[Performance Score]]&gt;=80,"Excellent",Table1[[#This Row],[Performance Score]]&gt;=60,"Good",Table1[[#This Row],[Performance Score]]&gt;=40,"Need Improvement")</f>
        <v>Need Improvement</v>
      </c>
      <c r="H2725" s="30">
        <f>Table1[[#This Row],[Bonus]]/Table1[[#This Row],[Basic Salary]]</f>
        <v>0.37311673833412962</v>
      </c>
      <c r="I2725" s="10">
        <f ca="1">DATEDIF(Table1[[#This Row],[Date of Birth]],TODAY(),"y")</f>
        <v>18</v>
      </c>
      <c r="J2725" s="34">
        <v>43354</v>
      </c>
      <c r="K2725" s="33" t="str" cm="1">
        <f t="array" aca="1" ref="K2725" ca="1">_xlfn.IFS(L2725&lt;3,"Junior",L2725&lt;=7,"Mid-Level",L2725&gt;7,"Senior")</f>
        <v>Mid-Level</v>
      </c>
      <c r="L2725" s="46">
        <f ca="1">INT(YEARFRAC(Table1[[#This Row],[Joining Date]],TODAY(),1))</f>
        <v>7</v>
      </c>
      <c r="M2725" s="25" t="str">
        <f t="shared" ca="1" si="42"/>
        <v>Yes</v>
      </c>
      <c r="N2725" s="26">
        <f>YEAR(Table1[[#This Row],[Joining Date]])</f>
        <v>2018</v>
      </c>
      <c r="O2725" s="46">
        <f>MONTH(Table1[[#This Row],[Joining Date]])</f>
        <v>9</v>
      </c>
      <c r="P2725" s="26">
        <f ca="1">NETWORKDAYS(Table1[[#This Row],[Joining Date]],TODAY())</f>
        <v>2035</v>
      </c>
      <c r="Q2725" s="26" t="str">
        <f>LEFT(Table1[[#This Row],[Department]],5)&amp;"-"&amp;RIGHT(Table1[[#This Row],[Employee ID]],3)</f>
        <v>Marke-639</v>
      </c>
      <c r="R2725" s="26" t="str">
        <f>LEFT(Table1[[#This Row],[Department]],3)</f>
        <v>Mar</v>
      </c>
      <c r="S2725" s="37">
        <f>_xlfn.XLOOKUP(Table1[[#This Row],[City]],Table2[City],Table2[Bonus %])</f>
        <v>6</v>
      </c>
      <c r="U2725" s="48" t="str">
        <v xml:space="preserve">Nisha </v>
      </c>
      <c r="V2725" s="48" t="str">
        <v>Kapoor</v>
      </c>
    </row>
    <row r="2726" spans="1:22" x14ac:dyDescent="0.35">
      <c r="A2726" s="7" t="s">
        <v>3014</v>
      </c>
      <c r="B2726" s="40" t="str">
        <f>LEFT(Table1[[#This Row],[Employee Name]],FIND(" ",Table1[[#This Row],[Employee Name]]))</f>
        <v xml:space="preserve">Nisha </v>
      </c>
      <c r="C2726" s="40" t="str">
        <f>RIGHT(Table1[[#This Row],[Employee Name]],LEN(Table1[[#This Row],[Employee Name]])-FIND(" ",Table1[[#This Row],[Employee Name]]))</f>
        <v>Kapoor</v>
      </c>
      <c r="D2726" s="22">
        <f>Table1[[#This Row],[Basic Salary]]+Table1[[#This Row],[Bonus]]</f>
        <v>86198</v>
      </c>
      <c r="E2726" s="8">
        <v>65</v>
      </c>
      <c r="F2726" s="45">
        <v>96</v>
      </c>
      <c r="G2726" s="8" t="str" cm="1">
        <f t="array" ref="G2726">_xlfn.IFS(Table1[[#This Row],[Performance Score]]&gt;=80,"Excellent",Table1[[#This Row],[Performance Score]]&gt;=60,"Good",Table1[[#This Row],[Performance Score]]&gt;=40,"Need Improvement")</f>
        <v>Excellent</v>
      </c>
      <c r="H2726" s="29">
        <f>Table1[[#This Row],[Bonus]]/Table1[[#This Row],[Basic Salary]]</f>
        <v>0.16759905181171689</v>
      </c>
      <c r="I2726" s="8">
        <f ca="1">DATEDIF(Table1[[#This Row],[Date of Birth]],TODAY(),"y")</f>
        <v>18</v>
      </c>
      <c r="J2726" s="33">
        <v>45621</v>
      </c>
      <c r="K2726" s="33" t="str" cm="1">
        <f t="array" aca="1" ref="K2726" ca="1">_xlfn.IFS(L2726&lt;3,"Junior",L2726&lt;=7,"Mid-Level",L2726&gt;7,"Senior")</f>
        <v>Junior</v>
      </c>
      <c r="L2726" s="45">
        <f ca="1">INT(YEARFRAC(Table1[[#This Row],[Joining Date]],TODAY(),1))</f>
        <v>1</v>
      </c>
      <c r="M2726" s="25" t="str">
        <f t="shared" ca="1" si="42"/>
        <v>No</v>
      </c>
      <c r="N2726" s="25">
        <f>YEAR(Table1[[#This Row],[Joining Date]])</f>
        <v>2024</v>
      </c>
      <c r="O2726" s="45">
        <f>MONTH(Table1[[#This Row],[Joining Date]])</f>
        <v>11</v>
      </c>
      <c r="P2726" s="25">
        <f ca="1">NETWORKDAYS(Table1[[#This Row],[Joining Date]],TODAY())</f>
        <v>416</v>
      </c>
      <c r="Q2726" s="25" t="str">
        <f>LEFT(Table1[[#This Row],[Department]],5)&amp;"-"&amp;RIGHT(Table1[[#This Row],[Employee ID]],3)</f>
        <v>Finan-958</v>
      </c>
      <c r="R2726" s="25" t="str">
        <f>LEFT(Table1[[#This Row],[Department]],3)</f>
        <v>Fin</v>
      </c>
      <c r="S2726" s="36">
        <f>_xlfn.XLOOKUP(Table1[[#This Row],[City]],Table2[City],Table2[Bonus %])</f>
        <v>5</v>
      </c>
      <c r="U2726" s="48" t="str">
        <v xml:space="preserve">Nisha </v>
      </c>
      <c r="V2726" s="48" t="str">
        <v>Kapoor</v>
      </c>
    </row>
    <row r="2727" spans="1:22" x14ac:dyDescent="0.35">
      <c r="A2727" s="9" t="s">
        <v>1862</v>
      </c>
      <c r="B2727" s="41" t="str">
        <f>LEFT(Table1[[#This Row],[Employee Name]],FIND(" ",Table1[[#This Row],[Employee Name]]))</f>
        <v xml:space="preserve">Pooja </v>
      </c>
      <c r="C2727" s="41" t="str">
        <f>RIGHT(Table1[[#This Row],[Employee Name]],LEN(Table1[[#This Row],[Employee Name]])-FIND(" ",Table1[[#This Row],[Employee Name]]))</f>
        <v>Das</v>
      </c>
      <c r="D2727" s="23">
        <f>Table1[[#This Row],[Basic Salary]]+Table1[[#This Row],[Bonus]]</f>
        <v>86194</v>
      </c>
      <c r="E2727" s="10">
        <v>95</v>
      </c>
      <c r="F2727" s="46">
        <v>84</v>
      </c>
      <c r="G2727" s="10" t="str" cm="1">
        <f t="array" ref="G2727">_xlfn.IFS(Table1[[#This Row],[Performance Score]]&gt;=80,"Excellent",Table1[[#This Row],[Performance Score]]&gt;=60,"Good",Table1[[#This Row],[Performance Score]]&gt;=40,"Need Improvement")</f>
        <v>Excellent</v>
      </c>
      <c r="H2727" s="30">
        <f>Table1[[#This Row],[Bonus]]/Table1[[#This Row],[Basic Salary]]</f>
        <v>0.17618001446447334</v>
      </c>
      <c r="I2727" s="10">
        <f ca="1">DATEDIF(Table1[[#This Row],[Date of Birth]],TODAY(),"y")</f>
        <v>41</v>
      </c>
      <c r="J2727" s="34">
        <v>44998</v>
      </c>
      <c r="K2727" s="33" t="str" cm="1">
        <f t="array" aca="1" ref="K2727" ca="1">_xlfn.IFS(L2727&lt;3,"Junior",L2727&lt;=7,"Mid-Level",L2727&gt;7,"Senior")</f>
        <v>Mid-Level</v>
      </c>
      <c r="L2727" s="46">
        <f ca="1">INT(YEARFRAC(Table1[[#This Row],[Joining Date]],TODAY(),1))</f>
        <v>3</v>
      </c>
      <c r="M2727" s="25" t="str">
        <f t="shared" ca="1" si="42"/>
        <v>No</v>
      </c>
      <c r="N2727" s="26">
        <f>YEAR(Table1[[#This Row],[Joining Date]])</f>
        <v>2023</v>
      </c>
      <c r="O2727" s="46">
        <f>MONTH(Table1[[#This Row],[Joining Date]])</f>
        <v>3</v>
      </c>
      <c r="P2727" s="26">
        <f ca="1">NETWORKDAYS(Table1[[#This Row],[Joining Date]],TODAY())</f>
        <v>861</v>
      </c>
      <c r="Q2727" s="26" t="str">
        <f>LEFT(Table1[[#This Row],[Department]],5)&amp;"-"&amp;RIGHT(Table1[[#This Row],[Employee ID]],3)</f>
        <v>Suppo-806</v>
      </c>
      <c r="R2727" s="26" t="str">
        <f>LEFT(Table1[[#This Row],[Department]],3)</f>
        <v>Sup</v>
      </c>
      <c r="S2727" s="37">
        <f>_xlfn.XLOOKUP(Table1[[#This Row],[City]],Table2[City],Table2[Bonus %])</f>
        <v>4</v>
      </c>
      <c r="U2727" s="48" t="str">
        <v xml:space="preserve">Pooja </v>
      </c>
      <c r="V2727" s="48" t="str">
        <v>Das</v>
      </c>
    </row>
    <row r="2728" spans="1:22" x14ac:dyDescent="0.35">
      <c r="A2728" s="7" t="s">
        <v>2900</v>
      </c>
      <c r="B2728" s="40" t="str">
        <f>LEFT(Table1[[#This Row],[Employee Name]],FIND(" ",Table1[[#This Row],[Employee Name]]))</f>
        <v xml:space="preserve">Aditya </v>
      </c>
      <c r="C2728" s="40" t="str">
        <f>RIGHT(Table1[[#This Row],[Employee Name]],LEN(Table1[[#This Row],[Employee Name]])-FIND(" ",Table1[[#This Row],[Employee Name]]))</f>
        <v>Kapoor</v>
      </c>
      <c r="D2728" s="22">
        <f>Table1[[#This Row],[Basic Salary]]+Table1[[#This Row],[Bonus]]</f>
        <v>86178</v>
      </c>
      <c r="E2728" s="8">
        <v>77</v>
      </c>
      <c r="F2728" s="45">
        <v>95</v>
      </c>
      <c r="G2728" s="8" t="str" cm="1">
        <f t="array" ref="G2728">_xlfn.IFS(Table1[[#This Row],[Performance Score]]&gt;=80,"Excellent",Table1[[#This Row],[Performance Score]]&gt;=60,"Good",Table1[[#This Row],[Performance Score]]&gt;=40,"Need Improvement")</f>
        <v>Excellent</v>
      </c>
      <c r="H2728" s="29">
        <f>Table1[[#This Row],[Bonus]]/Table1[[#This Row],[Basic Salary]]</f>
        <v>0.46715924954884402</v>
      </c>
      <c r="I2728" s="8">
        <f ca="1">DATEDIF(Table1[[#This Row],[Date of Birth]],TODAY(),"y")</f>
        <v>36</v>
      </c>
      <c r="J2728" s="33">
        <v>44398</v>
      </c>
      <c r="K2728" s="33" t="str" cm="1">
        <f t="array" aca="1" ref="K2728" ca="1">_xlfn.IFS(L2728&lt;3,"Junior",L2728&lt;=7,"Mid-Level",L2728&gt;7,"Senior")</f>
        <v>Mid-Level</v>
      </c>
      <c r="L2728" s="45">
        <f ca="1">INT(YEARFRAC(Table1[[#This Row],[Joining Date]],TODAY(),1))</f>
        <v>4</v>
      </c>
      <c r="M2728" s="25" t="str">
        <f t="shared" ca="1" si="42"/>
        <v>No</v>
      </c>
      <c r="N2728" s="25">
        <f>YEAR(Table1[[#This Row],[Joining Date]])</f>
        <v>2021</v>
      </c>
      <c r="O2728" s="45">
        <f>MONTH(Table1[[#This Row],[Joining Date]])</f>
        <v>7</v>
      </c>
      <c r="P2728" s="25">
        <f ca="1">NETWORKDAYS(Table1[[#This Row],[Joining Date]],TODAY())</f>
        <v>1289</v>
      </c>
      <c r="Q2728" s="25" t="str">
        <f>LEFT(Table1[[#This Row],[Department]],5)&amp;"-"&amp;RIGHT(Table1[[#This Row],[Employee ID]],3)</f>
        <v>Opera-844</v>
      </c>
      <c r="R2728" s="25" t="str">
        <f>LEFT(Table1[[#This Row],[Department]],3)</f>
        <v>Ope</v>
      </c>
      <c r="S2728" s="36">
        <f>_xlfn.XLOOKUP(Table1[[#This Row],[City]],Table2[City],Table2[Bonus %])</f>
        <v>7</v>
      </c>
      <c r="U2728" s="48" t="str">
        <v xml:space="preserve">Aditya </v>
      </c>
      <c r="V2728" s="48" t="str">
        <v>Kapoor</v>
      </c>
    </row>
    <row r="2729" spans="1:22" x14ac:dyDescent="0.35">
      <c r="A2729" s="9" t="s">
        <v>3490</v>
      </c>
      <c r="B2729" s="41" t="str">
        <f>LEFT(Table1[[#This Row],[Employee Name]],FIND(" ",Table1[[#This Row],[Employee Name]]))</f>
        <v xml:space="preserve">Ananya </v>
      </c>
      <c r="C2729" s="41" t="str">
        <f>RIGHT(Table1[[#This Row],[Employee Name]],LEN(Table1[[#This Row],[Employee Name]])-FIND(" ",Table1[[#This Row],[Employee Name]]))</f>
        <v>Rao</v>
      </c>
      <c r="D2729" s="23">
        <f>Table1[[#This Row],[Basic Salary]]+Table1[[#This Row],[Bonus]]</f>
        <v>86155</v>
      </c>
      <c r="E2729" s="10">
        <v>63</v>
      </c>
      <c r="F2729" s="46">
        <v>97</v>
      </c>
      <c r="G2729" s="10" t="str" cm="1">
        <f t="array" ref="G2729">_xlfn.IFS(Table1[[#This Row],[Performance Score]]&gt;=80,"Excellent",Table1[[#This Row],[Performance Score]]&gt;=60,"Good",Table1[[#This Row],[Performance Score]]&gt;=40,"Need Improvement")</f>
        <v>Excellent</v>
      </c>
      <c r="H2729" s="30">
        <f>Table1[[#This Row],[Bonus]]/Table1[[#This Row],[Basic Salary]]</f>
        <v>7.9974929489188343E-2</v>
      </c>
      <c r="I2729" s="10">
        <f ca="1">DATEDIF(Table1[[#This Row],[Date of Birth]],TODAY(),"y")</f>
        <v>38</v>
      </c>
      <c r="J2729" s="34">
        <v>42658</v>
      </c>
      <c r="K2729" s="33" t="str" cm="1">
        <f t="array" aca="1" ref="K2729" ca="1">_xlfn.IFS(L2729&lt;3,"Junior",L2729&lt;=7,"Mid-Level",L2729&gt;7,"Senior")</f>
        <v>Senior</v>
      </c>
      <c r="L2729" s="46">
        <f ca="1">INT(YEARFRAC(Table1[[#This Row],[Joining Date]],TODAY(),1))</f>
        <v>9</v>
      </c>
      <c r="M2729" s="25" t="str">
        <f t="shared" ca="1" si="42"/>
        <v>Yes</v>
      </c>
      <c r="N2729" s="26">
        <f>YEAR(Table1[[#This Row],[Joining Date]])</f>
        <v>2016</v>
      </c>
      <c r="O2729" s="46">
        <f>MONTH(Table1[[#This Row],[Joining Date]])</f>
        <v>10</v>
      </c>
      <c r="P2729" s="26">
        <f ca="1">NETWORKDAYS(Table1[[#This Row],[Joining Date]],TODAY())</f>
        <v>2531</v>
      </c>
      <c r="Q2729" s="26" t="str">
        <f>LEFT(Table1[[#This Row],[Department]],5)&amp;"-"&amp;RIGHT(Table1[[#This Row],[Employee ID]],3)</f>
        <v>IT-434</v>
      </c>
      <c r="R2729" s="26" t="str">
        <f>LEFT(Table1[[#This Row],[Department]],3)</f>
        <v>IT</v>
      </c>
      <c r="S2729" s="37">
        <f>_xlfn.XLOOKUP(Table1[[#This Row],[City]],Table2[City],Table2[Bonus %])</f>
        <v>4</v>
      </c>
      <c r="U2729" s="48" t="str">
        <v xml:space="preserve">Ananya </v>
      </c>
      <c r="V2729" s="48" t="str">
        <v>Rao</v>
      </c>
    </row>
    <row r="2730" spans="1:22" x14ac:dyDescent="0.35">
      <c r="A2730" s="7" t="s">
        <v>2525</v>
      </c>
      <c r="B2730" s="40" t="str">
        <f>LEFT(Table1[[#This Row],[Employee Name]],FIND(" ",Table1[[#This Row],[Employee Name]]))</f>
        <v xml:space="preserve">Kavya </v>
      </c>
      <c r="C2730" s="40" t="str">
        <f>RIGHT(Table1[[#This Row],[Employee Name]],LEN(Table1[[#This Row],[Employee Name]])-FIND(" ",Table1[[#This Row],[Employee Name]]))</f>
        <v>Nair</v>
      </c>
      <c r="D2730" s="22">
        <f>Table1[[#This Row],[Basic Salary]]+Table1[[#This Row],[Bonus]]</f>
        <v>86154</v>
      </c>
      <c r="E2730" s="8">
        <v>65</v>
      </c>
      <c r="F2730" s="45">
        <v>76</v>
      </c>
      <c r="G2730" s="8" t="str" cm="1">
        <f t="array" ref="G2730">_xlfn.IFS(Table1[[#This Row],[Performance Score]]&gt;=80,"Excellent",Table1[[#This Row],[Performance Score]]&gt;=60,"Good",Table1[[#This Row],[Performance Score]]&gt;=40,"Need Improvement")</f>
        <v>Good</v>
      </c>
      <c r="H2730" s="29">
        <f>Table1[[#This Row],[Bonus]]/Table1[[#This Row],[Basic Salary]]</f>
        <v>0.43224776819111266</v>
      </c>
      <c r="I2730" s="8">
        <f ca="1">DATEDIF(Table1[[#This Row],[Date of Birth]],TODAY(),"y")</f>
        <v>19</v>
      </c>
      <c r="J2730" s="33">
        <v>42751</v>
      </c>
      <c r="K2730" s="33" t="str" cm="1">
        <f t="array" aca="1" ref="K2730" ca="1">_xlfn.IFS(L2730&lt;3,"Junior",L2730&lt;=7,"Mid-Level",L2730&gt;7,"Senior")</f>
        <v>Senior</v>
      </c>
      <c r="L2730" s="45">
        <f ca="1">INT(YEARFRAC(Table1[[#This Row],[Joining Date]],TODAY(),1))</f>
        <v>9</v>
      </c>
      <c r="M2730" s="25" t="str">
        <f t="shared" ca="1" si="42"/>
        <v>Yes</v>
      </c>
      <c r="N2730" s="25">
        <f>YEAR(Table1[[#This Row],[Joining Date]])</f>
        <v>2017</v>
      </c>
      <c r="O2730" s="45">
        <f>MONTH(Table1[[#This Row],[Joining Date]])</f>
        <v>1</v>
      </c>
      <c r="P2730" s="25">
        <f ca="1">NETWORKDAYS(Table1[[#This Row],[Joining Date]],TODAY())</f>
        <v>2466</v>
      </c>
      <c r="Q2730" s="25" t="str">
        <f>LEFT(Table1[[#This Row],[Department]],5)&amp;"-"&amp;RIGHT(Table1[[#This Row],[Employee ID]],3)</f>
        <v>HR-469</v>
      </c>
      <c r="R2730" s="25" t="str">
        <f>LEFT(Table1[[#This Row],[Department]],3)</f>
        <v>HR</v>
      </c>
      <c r="S2730" s="36">
        <f>_xlfn.XLOOKUP(Table1[[#This Row],[City]],Table2[City],Table2[Bonus %])</f>
        <v>7</v>
      </c>
      <c r="U2730" s="48" t="str">
        <v xml:space="preserve">Kavya </v>
      </c>
      <c r="V2730" s="48" t="str">
        <v>Nair</v>
      </c>
    </row>
    <row r="2731" spans="1:22" x14ac:dyDescent="0.35">
      <c r="A2731" s="9" t="s">
        <v>781</v>
      </c>
      <c r="B2731" s="41" t="str">
        <f>LEFT(Table1[[#This Row],[Employee Name]],FIND(" ",Table1[[#This Row],[Employee Name]]))</f>
        <v xml:space="preserve">Meera </v>
      </c>
      <c r="C2731" s="41" t="str">
        <f>RIGHT(Table1[[#This Row],[Employee Name]],LEN(Table1[[#This Row],[Employee Name]])-FIND(" ",Table1[[#This Row],[Employee Name]]))</f>
        <v>Joshi</v>
      </c>
      <c r="D2731" s="23">
        <f>Table1[[#This Row],[Basic Salary]]+Table1[[#This Row],[Bonus]]</f>
        <v>86147</v>
      </c>
      <c r="E2731" s="10">
        <v>88</v>
      </c>
      <c r="F2731" s="46">
        <v>95</v>
      </c>
      <c r="G2731" s="10" t="str" cm="1">
        <f t="array" ref="G2731">_xlfn.IFS(Table1[[#This Row],[Performance Score]]&gt;=80,"Excellent",Table1[[#This Row],[Performance Score]]&gt;=60,"Good",Table1[[#This Row],[Performance Score]]&gt;=40,"Need Improvement")</f>
        <v>Excellent</v>
      </c>
      <c r="H2731" s="30">
        <f>Table1[[#This Row],[Bonus]]/Table1[[#This Row],[Basic Salary]]</f>
        <v>0.21245003659291786</v>
      </c>
      <c r="I2731" s="10">
        <f ca="1">DATEDIF(Table1[[#This Row],[Date of Birth]],TODAY(),"y")</f>
        <v>31</v>
      </c>
      <c r="J2731" s="34">
        <v>43170</v>
      </c>
      <c r="K2731" s="33" t="str" cm="1">
        <f t="array" aca="1" ref="K2731" ca="1">_xlfn.IFS(L2731&lt;3,"Junior",L2731&lt;=7,"Mid-Level",L2731&gt;7,"Senior")</f>
        <v>Senior</v>
      </c>
      <c r="L2731" s="46">
        <f ca="1">INT(YEARFRAC(Table1[[#This Row],[Joining Date]],TODAY(),1))</f>
        <v>8</v>
      </c>
      <c r="M2731" s="25" t="str">
        <f t="shared" ca="1" si="42"/>
        <v>Yes</v>
      </c>
      <c r="N2731" s="26">
        <f>YEAR(Table1[[#This Row],[Joining Date]])</f>
        <v>2018</v>
      </c>
      <c r="O2731" s="46">
        <f>MONTH(Table1[[#This Row],[Joining Date]])</f>
        <v>3</v>
      </c>
      <c r="P2731" s="26">
        <f ca="1">NETWORKDAYS(Table1[[#This Row],[Joining Date]],TODAY())</f>
        <v>2166</v>
      </c>
      <c r="Q2731" s="26" t="str">
        <f>LEFT(Table1[[#This Row],[Department]],5)&amp;"-"&amp;RIGHT(Table1[[#This Row],[Employee ID]],3)</f>
        <v>Sales-725</v>
      </c>
      <c r="R2731" s="26" t="str">
        <f>LEFT(Table1[[#This Row],[Department]],3)</f>
        <v>Sal</v>
      </c>
      <c r="S2731" s="37">
        <f>_xlfn.XLOOKUP(Table1[[#This Row],[City]],Table2[City],Table2[Bonus %])</f>
        <v>4</v>
      </c>
      <c r="U2731" s="48" t="str">
        <v xml:space="preserve">Meera </v>
      </c>
      <c r="V2731" s="48" t="str">
        <v>Joshi</v>
      </c>
    </row>
    <row r="2732" spans="1:22" x14ac:dyDescent="0.35">
      <c r="A2732" s="7" t="s">
        <v>4172</v>
      </c>
      <c r="B2732" s="40" t="str">
        <f>LEFT(Table1[[#This Row],[Employee Name]],FIND(" ",Table1[[#This Row],[Employee Name]]))</f>
        <v xml:space="preserve">Meera </v>
      </c>
      <c r="C2732" s="40" t="str">
        <f>RIGHT(Table1[[#This Row],[Employee Name]],LEN(Table1[[#This Row],[Employee Name]])-FIND(" ",Table1[[#This Row],[Employee Name]]))</f>
        <v>Joshi</v>
      </c>
      <c r="D2732" s="22">
        <f>Table1[[#This Row],[Basic Salary]]+Table1[[#This Row],[Bonus]]</f>
        <v>86135</v>
      </c>
      <c r="E2732" s="8">
        <v>65</v>
      </c>
      <c r="F2732" s="45">
        <v>54</v>
      </c>
      <c r="G2732" s="8" t="str" cm="1">
        <f t="array" ref="G2732">_xlfn.IFS(Table1[[#This Row],[Performance Score]]&gt;=80,"Excellent",Table1[[#This Row],[Performance Score]]&gt;=60,"Good",Table1[[#This Row],[Performance Score]]&gt;=40,"Need Improvement")</f>
        <v>Need Improvement</v>
      </c>
      <c r="H2732" s="29">
        <f>Table1[[#This Row],[Bonus]]/Table1[[#This Row],[Basic Salary]]</f>
        <v>0.27667931463805062</v>
      </c>
      <c r="I2732" s="8">
        <f ca="1">DATEDIF(Table1[[#This Row],[Date of Birth]],TODAY(),"y")</f>
        <v>14</v>
      </c>
      <c r="J2732" s="33">
        <v>44551</v>
      </c>
      <c r="K2732" s="33" t="str" cm="1">
        <f t="array" aca="1" ref="K2732" ca="1">_xlfn.IFS(L2732&lt;3,"Junior",L2732&lt;=7,"Mid-Level",L2732&gt;7,"Senior")</f>
        <v>Mid-Level</v>
      </c>
      <c r="L2732" s="45">
        <f ca="1">INT(YEARFRAC(Table1[[#This Row],[Joining Date]],TODAY(),1))</f>
        <v>4</v>
      </c>
      <c r="M2732" s="25" t="str">
        <f t="shared" ca="1" si="42"/>
        <v>No</v>
      </c>
      <c r="N2732" s="25">
        <f>YEAR(Table1[[#This Row],[Joining Date]])</f>
        <v>2021</v>
      </c>
      <c r="O2732" s="45">
        <f>MONTH(Table1[[#This Row],[Joining Date]])</f>
        <v>12</v>
      </c>
      <c r="P2732" s="25">
        <f ca="1">NETWORKDAYS(Table1[[#This Row],[Joining Date]],TODAY())</f>
        <v>1180</v>
      </c>
      <c r="Q2732" s="25" t="str">
        <f>LEFT(Table1[[#This Row],[Department]],5)&amp;"-"&amp;RIGHT(Table1[[#This Row],[Employee ID]],3)</f>
        <v>Opera-116</v>
      </c>
      <c r="R2732" s="25" t="str">
        <f>LEFT(Table1[[#This Row],[Department]],3)</f>
        <v>Ope</v>
      </c>
      <c r="S2732" s="36">
        <f>_xlfn.XLOOKUP(Table1[[#This Row],[City]],Table2[City],Table2[Bonus %])</f>
        <v>6</v>
      </c>
      <c r="U2732" s="48" t="str">
        <v xml:space="preserve">Meera </v>
      </c>
      <c r="V2732" s="48" t="str">
        <v>Joshi</v>
      </c>
    </row>
    <row r="2733" spans="1:22" x14ac:dyDescent="0.35">
      <c r="A2733" s="9" t="s">
        <v>2866</v>
      </c>
      <c r="B2733" s="41" t="str">
        <f>LEFT(Table1[[#This Row],[Employee Name]],FIND(" ",Table1[[#This Row],[Employee Name]]))</f>
        <v xml:space="preserve">Ishita </v>
      </c>
      <c r="C2733" s="41" t="str">
        <f>RIGHT(Table1[[#This Row],[Employee Name]],LEN(Table1[[#This Row],[Employee Name]])-FIND(" ",Table1[[#This Row],[Employee Name]]))</f>
        <v>Roy</v>
      </c>
      <c r="D2733" s="23">
        <f>Table1[[#This Row],[Basic Salary]]+Table1[[#This Row],[Bonus]]</f>
        <v>86059</v>
      </c>
      <c r="E2733" s="10">
        <v>91</v>
      </c>
      <c r="F2733" s="46">
        <v>76</v>
      </c>
      <c r="G2733" s="10" t="str" cm="1">
        <f t="array" ref="G2733">_xlfn.IFS(Table1[[#This Row],[Performance Score]]&gt;=80,"Excellent",Table1[[#This Row],[Performance Score]]&gt;=60,"Good",Table1[[#This Row],[Performance Score]]&gt;=40,"Need Improvement")</f>
        <v>Good</v>
      </c>
      <c r="H2733" s="30">
        <f>Table1[[#This Row],[Bonus]]/Table1[[#This Row],[Basic Salary]]</f>
        <v>0.14206279693181517</v>
      </c>
      <c r="I2733" s="10">
        <f ca="1">DATEDIF(Table1[[#This Row],[Date of Birth]],TODAY(),"y")</f>
        <v>45</v>
      </c>
      <c r="J2733" s="34">
        <v>45806</v>
      </c>
      <c r="K2733" s="33" t="str" cm="1">
        <f t="array" aca="1" ref="K2733" ca="1">_xlfn.IFS(L2733&lt;3,"Junior",L2733&lt;=7,"Mid-Level",L2733&gt;7,"Senior")</f>
        <v>Junior</v>
      </c>
      <c r="L2733" s="46">
        <f ca="1">INT(YEARFRAC(Table1[[#This Row],[Joining Date]],TODAY(),1))</f>
        <v>1</v>
      </c>
      <c r="M2733" s="25" t="str">
        <f t="shared" ca="1" si="42"/>
        <v>No</v>
      </c>
      <c r="N2733" s="26">
        <f>YEAR(Table1[[#This Row],[Joining Date]])</f>
        <v>2025</v>
      </c>
      <c r="O2733" s="46">
        <f>MONTH(Table1[[#This Row],[Joining Date]])</f>
        <v>5</v>
      </c>
      <c r="P2733" s="26">
        <f ca="1">NETWORKDAYS(Table1[[#This Row],[Joining Date]],TODAY())</f>
        <v>283</v>
      </c>
      <c r="Q2733" s="26" t="str">
        <f>LEFT(Table1[[#This Row],[Department]],5)&amp;"-"&amp;RIGHT(Table1[[#This Row],[Employee ID]],3)</f>
        <v>Suppo-810</v>
      </c>
      <c r="R2733" s="26" t="str">
        <f>LEFT(Table1[[#This Row],[Department]],3)</f>
        <v>Sup</v>
      </c>
      <c r="S2733" s="37">
        <f>_xlfn.XLOOKUP(Table1[[#This Row],[City]],Table2[City],Table2[Bonus %])</f>
        <v>5</v>
      </c>
      <c r="U2733" s="48" t="str">
        <v xml:space="preserve">Ishita </v>
      </c>
      <c r="V2733" s="48" t="str">
        <v>Roy</v>
      </c>
    </row>
    <row r="2734" spans="1:22" x14ac:dyDescent="0.35">
      <c r="A2734" s="7" t="s">
        <v>1383</v>
      </c>
      <c r="B2734" s="40" t="str">
        <f>LEFT(Table1[[#This Row],[Employee Name]],FIND(" ",Table1[[#This Row],[Employee Name]]))</f>
        <v xml:space="preserve">Arjun </v>
      </c>
      <c r="C2734" s="40" t="str">
        <f>RIGHT(Table1[[#This Row],[Employee Name]],LEN(Table1[[#This Row],[Employee Name]])-FIND(" ",Table1[[#This Row],[Employee Name]]))</f>
        <v>Mehta</v>
      </c>
      <c r="D2734" s="22">
        <f>Table1[[#This Row],[Basic Salary]]+Table1[[#This Row],[Bonus]]</f>
        <v>86053</v>
      </c>
      <c r="E2734" s="8">
        <v>72</v>
      </c>
      <c r="F2734" s="45">
        <v>84</v>
      </c>
      <c r="G2734" s="8" t="str" cm="1">
        <f t="array" ref="G2734">_xlfn.IFS(Table1[[#This Row],[Performance Score]]&gt;=80,"Excellent",Table1[[#This Row],[Performance Score]]&gt;=60,"Good",Table1[[#This Row],[Performance Score]]&gt;=40,"Need Improvement")</f>
        <v>Excellent</v>
      </c>
      <c r="H2734" s="29">
        <f>Table1[[#This Row],[Bonus]]/Table1[[#This Row],[Basic Salary]]</f>
        <v>0.40809647701798307</v>
      </c>
      <c r="I2734" s="8">
        <f ca="1">DATEDIF(Table1[[#This Row],[Date of Birth]],TODAY(),"y")</f>
        <v>44</v>
      </c>
      <c r="J2734" s="33">
        <v>43821</v>
      </c>
      <c r="K2734" s="33" t="str" cm="1">
        <f t="array" aca="1" ref="K2734" ca="1">_xlfn.IFS(L2734&lt;3,"Junior",L2734&lt;=7,"Mid-Level",L2734&gt;7,"Senior")</f>
        <v>Mid-Level</v>
      </c>
      <c r="L2734" s="45">
        <f ca="1">INT(YEARFRAC(Table1[[#This Row],[Joining Date]],TODAY(),1))</f>
        <v>6</v>
      </c>
      <c r="M2734" s="25" t="str">
        <f t="shared" ca="1" si="42"/>
        <v>Yes</v>
      </c>
      <c r="N2734" s="25">
        <f>YEAR(Table1[[#This Row],[Joining Date]])</f>
        <v>2019</v>
      </c>
      <c r="O2734" s="45">
        <f>MONTH(Table1[[#This Row],[Joining Date]])</f>
        <v>12</v>
      </c>
      <c r="P2734" s="25">
        <f ca="1">NETWORKDAYS(Table1[[#This Row],[Joining Date]],TODAY())</f>
        <v>1701</v>
      </c>
      <c r="Q2734" s="25" t="str">
        <f>LEFT(Table1[[#This Row],[Department]],5)&amp;"-"&amp;RIGHT(Table1[[#This Row],[Employee ID]],3)</f>
        <v>HR-327</v>
      </c>
      <c r="R2734" s="25" t="str">
        <f>LEFT(Table1[[#This Row],[Department]],3)</f>
        <v>HR</v>
      </c>
      <c r="S2734" s="36">
        <f>_xlfn.XLOOKUP(Table1[[#This Row],[City]],Table2[City],Table2[Bonus %])</f>
        <v>4</v>
      </c>
      <c r="U2734" s="48" t="str">
        <v xml:space="preserve">Arjun </v>
      </c>
      <c r="V2734" s="48" t="str">
        <v>Mehta</v>
      </c>
    </row>
    <row r="2735" spans="1:22" x14ac:dyDescent="0.35">
      <c r="A2735" s="9" t="s">
        <v>1371</v>
      </c>
      <c r="B2735" s="41" t="str">
        <f>LEFT(Table1[[#This Row],[Employee Name]],FIND(" ",Table1[[#This Row],[Employee Name]]))</f>
        <v xml:space="preserve">Arjun </v>
      </c>
      <c r="C2735" s="41" t="str">
        <f>RIGHT(Table1[[#This Row],[Employee Name]],LEN(Table1[[#This Row],[Employee Name]])-FIND(" ",Table1[[#This Row],[Employee Name]]))</f>
        <v>Mehta</v>
      </c>
      <c r="D2735" s="23">
        <f>Table1[[#This Row],[Basic Salary]]+Table1[[#This Row],[Bonus]]</f>
        <v>86052</v>
      </c>
      <c r="E2735" s="10">
        <v>67</v>
      </c>
      <c r="F2735" s="46">
        <v>55</v>
      </c>
      <c r="G2735" s="10" t="str" cm="1">
        <f t="array" ref="G2735">_xlfn.IFS(Table1[[#This Row],[Performance Score]]&gt;=80,"Excellent",Table1[[#This Row],[Performance Score]]&gt;=60,"Good",Table1[[#This Row],[Performance Score]]&gt;=40,"Need Improvement")</f>
        <v>Need Improvement</v>
      </c>
      <c r="H2735" s="30">
        <f>Table1[[#This Row],[Bonus]]/Table1[[#This Row],[Basic Salary]]</f>
        <v>0.33092056421677801</v>
      </c>
      <c r="I2735" s="10">
        <f ca="1">DATEDIF(Table1[[#This Row],[Date of Birth]],TODAY(),"y")</f>
        <v>31</v>
      </c>
      <c r="J2735" s="34">
        <v>43937</v>
      </c>
      <c r="K2735" s="33" t="str" cm="1">
        <f t="array" aca="1" ref="K2735" ca="1">_xlfn.IFS(L2735&lt;3,"Junior",L2735&lt;=7,"Mid-Level",L2735&gt;7,"Senior")</f>
        <v>Mid-Level</v>
      </c>
      <c r="L2735" s="46">
        <f ca="1">INT(YEARFRAC(Table1[[#This Row],[Joining Date]],TODAY(),1))</f>
        <v>6</v>
      </c>
      <c r="M2735" s="25" t="str">
        <f t="shared" ca="1" si="42"/>
        <v>Yes</v>
      </c>
      <c r="N2735" s="26">
        <f>YEAR(Table1[[#This Row],[Joining Date]])</f>
        <v>2020</v>
      </c>
      <c r="O2735" s="46">
        <f>MONTH(Table1[[#This Row],[Joining Date]])</f>
        <v>4</v>
      </c>
      <c r="P2735" s="26">
        <f ca="1">NETWORKDAYS(Table1[[#This Row],[Joining Date]],TODAY())</f>
        <v>1618</v>
      </c>
      <c r="Q2735" s="26" t="str">
        <f>LEFT(Table1[[#This Row],[Department]],5)&amp;"-"&amp;RIGHT(Table1[[#This Row],[Employee ID]],3)</f>
        <v>IT-315</v>
      </c>
      <c r="R2735" s="26" t="str">
        <f>LEFT(Table1[[#This Row],[Department]],3)</f>
        <v>IT</v>
      </c>
      <c r="S2735" s="37">
        <f>_xlfn.XLOOKUP(Table1[[#This Row],[City]],Table2[City],Table2[Bonus %])</f>
        <v>4</v>
      </c>
      <c r="U2735" s="48" t="str">
        <v xml:space="preserve">Arjun </v>
      </c>
      <c r="V2735" s="48" t="str">
        <v>Mehta</v>
      </c>
    </row>
    <row r="2736" spans="1:22" x14ac:dyDescent="0.35">
      <c r="A2736" s="7" t="s">
        <v>932</v>
      </c>
      <c r="B2736" s="40" t="str">
        <f>LEFT(Table1[[#This Row],[Employee Name]],FIND(" ",Table1[[#This Row],[Employee Name]]))</f>
        <v xml:space="preserve">Aditya </v>
      </c>
      <c r="C2736" s="40" t="str">
        <f>RIGHT(Table1[[#This Row],[Employee Name]],LEN(Table1[[#This Row],[Employee Name]])-FIND(" ",Table1[[#This Row],[Employee Name]]))</f>
        <v>Kapoor</v>
      </c>
      <c r="D2736" s="22">
        <f>Table1[[#This Row],[Basic Salary]]+Table1[[#This Row],[Bonus]]</f>
        <v>86052</v>
      </c>
      <c r="E2736" s="8">
        <v>98</v>
      </c>
      <c r="F2736" s="45">
        <v>77</v>
      </c>
      <c r="G2736" s="8" t="str" cm="1">
        <f t="array" ref="G2736">_xlfn.IFS(Table1[[#This Row],[Performance Score]]&gt;=80,"Excellent",Table1[[#This Row],[Performance Score]]&gt;=60,"Good",Table1[[#This Row],[Performance Score]]&gt;=40,"Need Improvement")</f>
        <v>Good</v>
      </c>
      <c r="H2736" s="29">
        <f>Table1[[#This Row],[Bonus]]/Table1[[#This Row],[Basic Salary]]</f>
        <v>0.52555533887638062</v>
      </c>
      <c r="I2736" s="8">
        <f ca="1">DATEDIF(Table1[[#This Row],[Date of Birth]],TODAY(),"y")</f>
        <v>37</v>
      </c>
      <c r="J2736" s="33">
        <v>42217</v>
      </c>
      <c r="K2736" s="33" t="str" cm="1">
        <f t="array" aca="1" ref="K2736" ca="1">_xlfn.IFS(L2736&lt;3,"Junior",L2736&lt;=7,"Mid-Level",L2736&gt;7,"Senior")</f>
        <v>Senior</v>
      </c>
      <c r="L2736" s="45">
        <f ca="1">INT(YEARFRAC(Table1[[#This Row],[Joining Date]],TODAY(),1))</f>
        <v>10</v>
      </c>
      <c r="M2736" s="25" t="str">
        <f t="shared" ca="1" si="42"/>
        <v>Yes</v>
      </c>
      <c r="N2736" s="25">
        <f>YEAR(Table1[[#This Row],[Joining Date]])</f>
        <v>2015</v>
      </c>
      <c r="O2736" s="45">
        <f>MONTH(Table1[[#This Row],[Joining Date]])</f>
        <v>8</v>
      </c>
      <c r="P2736" s="25">
        <f ca="1">NETWORKDAYS(Table1[[#This Row],[Joining Date]],TODAY())</f>
        <v>2846</v>
      </c>
      <c r="Q2736" s="25" t="str">
        <f>LEFT(Table1[[#This Row],[Department]],5)&amp;"-"&amp;RIGHT(Table1[[#This Row],[Employee ID]],3)</f>
        <v>IT-876</v>
      </c>
      <c r="R2736" s="25" t="str">
        <f>LEFT(Table1[[#This Row],[Department]],3)</f>
        <v>IT</v>
      </c>
      <c r="S2736" s="36">
        <f>_xlfn.XLOOKUP(Table1[[#This Row],[City]],Table2[City],Table2[Bonus %])</f>
        <v>7</v>
      </c>
      <c r="U2736" s="48" t="str">
        <v xml:space="preserve">Aditya </v>
      </c>
      <c r="V2736" s="48" t="str">
        <v>Kapoor</v>
      </c>
    </row>
    <row r="2737" spans="1:22" x14ac:dyDescent="0.35">
      <c r="A2737" s="9" t="s">
        <v>2560</v>
      </c>
      <c r="B2737" s="41" t="str">
        <f>LEFT(Table1[[#This Row],[Employee Name]],FIND(" ",Table1[[#This Row],[Employee Name]]))</f>
        <v xml:space="preserve">Vikram </v>
      </c>
      <c r="C2737" s="41" t="str">
        <f>RIGHT(Table1[[#This Row],[Employee Name]],LEN(Table1[[#This Row],[Employee Name]])-FIND(" ",Table1[[#This Row],[Employee Name]]))</f>
        <v>Singh</v>
      </c>
      <c r="D2737" s="23">
        <f>Table1[[#This Row],[Basic Salary]]+Table1[[#This Row],[Bonus]]</f>
        <v>86024</v>
      </c>
      <c r="E2737" s="10">
        <v>83</v>
      </c>
      <c r="F2737" s="46">
        <v>87</v>
      </c>
      <c r="G2737" s="10" t="str" cm="1">
        <f t="array" ref="G2737">_xlfn.IFS(Table1[[#This Row],[Performance Score]]&gt;=80,"Excellent",Table1[[#This Row],[Performance Score]]&gt;=60,"Good",Table1[[#This Row],[Performance Score]]&gt;=40,"Need Improvement")</f>
        <v>Excellent</v>
      </c>
      <c r="H2737" s="30">
        <f>Table1[[#This Row],[Bonus]]/Table1[[#This Row],[Basic Salary]]</f>
        <v>0.35558392032651004</v>
      </c>
      <c r="I2737" s="10">
        <f ca="1">DATEDIF(Table1[[#This Row],[Date of Birth]],TODAY(),"y")</f>
        <v>30</v>
      </c>
      <c r="J2737" s="34">
        <v>42682</v>
      </c>
      <c r="K2737" s="33" t="str" cm="1">
        <f t="array" aca="1" ref="K2737" ca="1">_xlfn.IFS(L2737&lt;3,"Junior",L2737&lt;=7,"Mid-Level",L2737&gt;7,"Senior")</f>
        <v>Senior</v>
      </c>
      <c r="L2737" s="46">
        <f ca="1">INT(YEARFRAC(Table1[[#This Row],[Joining Date]],TODAY(),1))</f>
        <v>9</v>
      </c>
      <c r="M2737" s="25" t="str">
        <f t="shared" ca="1" si="42"/>
        <v>Yes</v>
      </c>
      <c r="N2737" s="26">
        <f>YEAR(Table1[[#This Row],[Joining Date]])</f>
        <v>2016</v>
      </c>
      <c r="O2737" s="46">
        <f>MONTH(Table1[[#This Row],[Joining Date]])</f>
        <v>11</v>
      </c>
      <c r="P2737" s="26">
        <f ca="1">NETWORKDAYS(Table1[[#This Row],[Joining Date]],TODAY())</f>
        <v>2515</v>
      </c>
      <c r="Q2737" s="26" t="str">
        <f>LEFT(Table1[[#This Row],[Department]],5)&amp;"-"&amp;RIGHT(Table1[[#This Row],[Employee ID]],3)</f>
        <v>Opera-504</v>
      </c>
      <c r="R2737" s="26" t="str">
        <f>LEFT(Table1[[#This Row],[Department]],3)</f>
        <v>Ope</v>
      </c>
      <c r="S2737" s="37">
        <f>_xlfn.XLOOKUP(Table1[[#This Row],[City]],Table2[City],Table2[Bonus %])</f>
        <v>7</v>
      </c>
      <c r="U2737" s="48" t="str">
        <v xml:space="preserve">Vikram </v>
      </c>
      <c r="V2737" s="48" t="str">
        <v>Singh</v>
      </c>
    </row>
    <row r="2738" spans="1:22" x14ac:dyDescent="0.35">
      <c r="A2738" s="7" t="s">
        <v>2189</v>
      </c>
      <c r="B2738" s="40" t="str">
        <f>LEFT(Table1[[#This Row],[Employee Name]],FIND(" ",Table1[[#This Row],[Employee Name]]))</f>
        <v xml:space="preserve">Karan </v>
      </c>
      <c r="C2738" s="40" t="str">
        <f>RIGHT(Table1[[#This Row],[Employee Name]],LEN(Table1[[#This Row],[Employee Name]])-FIND(" ",Table1[[#This Row],[Employee Name]]))</f>
        <v>Malhotra</v>
      </c>
      <c r="D2738" s="22">
        <f>Table1[[#This Row],[Basic Salary]]+Table1[[#This Row],[Bonus]]</f>
        <v>86024</v>
      </c>
      <c r="E2738" s="8">
        <v>94</v>
      </c>
      <c r="F2738" s="45">
        <v>77</v>
      </c>
      <c r="G2738" s="8" t="str" cm="1">
        <f t="array" ref="G2738">_xlfn.IFS(Table1[[#This Row],[Performance Score]]&gt;=80,"Excellent",Table1[[#This Row],[Performance Score]]&gt;=60,"Good",Table1[[#This Row],[Performance Score]]&gt;=40,"Need Improvement")</f>
        <v>Good</v>
      </c>
      <c r="H2738" s="29">
        <f>Table1[[#This Row],[Bonus]]/Table1[[#This Row],[Basic Salary]]</f>
        <v>0.44084148465764439</v>
      </c>
      <c r="I2738" s="8">
        <f ca="1">DATEDIF(Table1[[#This Row],[Date of Birth]],TODAY(),"y")</f>
        <v>16</v>
      </c>
      <c r="J2738" s="33">
        <v>42220</v>
      </c>
      <c r="K2738" s="33" t="str" cm="1">
        <f t="array" aca="1" ref="K2738" ca="1">_xlfn.IFS(L2738&lt;3,"Junior",L2738&lt;=7,"Mid-Level",L2738&gt;7,"Senior")</f>
        <v>Senior</v>
      </c>
      <c r="L2738" s="45">
        <f ca="1">INT(YEARFRAC(Table1[[#This Row],[Joining Date]],TODAY(),1))</f>
        <v>10</v>
      </c>
      <c r="M2738" s="25" t="str">
        <f t="shared" ca="1" si="42"/>
        <v>Yes</v>
      </c>
      <c r="N2738" s="25">
        <f>YEAR(Table1[[#This Row],[Joining Date]])</f>
        <v>2015</v>
      </c>
      <c r="O2738" s="45">
        <f>MONTH(Table1[[#This Row],[Joining Date]])</f>
        <v>8</v>
      </c>
      <c r="P2738" s="25">
        <f ca="1">NETWORKDAYS(Table1[[#This Row],[Joining Date]],TODAY())</f>
        <v>2845</v>
      </c>
      <c r="Q2738" s="25" t="str">
        <f>LEFT(Table1[[#This Row],[Department]],5)&amp;"-"&amp;RIGHT(Table1[[#This Row],[Employee ID]],3)</f>
        <v>Suppo-133</v>
      </c>
      <c r="R2738" s="25" t="str">
        <f>LEFT(Table1[[#This Row],[Department]],3)</f>
        <v>Sup</v>
      </c>
      <c r="S2738" s="36">
        <f>_xlfn.XLOOKUP(Table1[[#This Row],[City]],Table2[City],Table2[Bonus %])</f>
        <v>7</v>
      </c>
      <c r="U2738" s="48" t="str">
        <v xml:space="preserve">Karan </v>
      </c>
      <c r="V2738" s="48" t="str">
        <v>Malhotra</v>
      </c>
    </row>
    <row r="2739" spans="1:22" x14ac:dyDescent="0.35">
      <c r="A2739" s="9" t="s">
        <v>830</v>
      </c>
      <c r="B2739" s="41" t="str">
        <f>LEFT(Table1[[#This Row],[Employee Name]],FIND(" ",Table1[[#This Row],[Employee Name]]))</f>
        <v xml:space="preserve">Tarun </v>
      </c>
      <c r="C2739" s="41" t="str">
        <f>RIGHT(Table1[[#This Row],[Employee Name]],LEN(Table1[[#This Row],[Employee Name]])-FIND(" ",Table1[[#This Row],[Employee Name]]))</f>
        <v>Verma</v>
      </c>
      <c r="D2739" s="23">
        <f>Table1[[#This Row],[Basic Salary]]+Table1[[#This Row],[Bonus]]</f>
        <v>86021</v>
      </c>
      <c r="E2739" s="10">
        <v>94</v>
      </c>
      <c r="F2739" s="46">
        <v>91</v>
      </c>
      <c r="G2739" s="10" t="str" cm="1">
        <f t="array" ref="G2739">_xlfn.IFS(Table1[[#This Row],[Performance Score]]&gt;=80,"Excellent",Table1[[#This Row],[Performance Score]]&gt;=60,"Good",Table1[[#This Row],[Performance Score]]&gt;=40,"Need Improvement")</f>
        <v>Excellent</v>
      </c>
      <c r="H2739" s="30">
        <f>Table1[[#This Row],[Bonus]]/Table1[[#This Row],[Basic Salary]]</f>
        <v>0.43086929039555538</v>
      </c>
      <c r="I2739" s="10">
        <f ca="1">DATEDIF(Table1[[#This Row],[Date of Birth]],TODAY(),"y")</f>
        <v>25</v>
      </c>
      <c r="J2739" s="34">
        <v>45847</v>
      </c>
      <c r="K2739" s="33" t="str" cm="1">
        <f t="array" aca="1" ref="K2739" ca="1">_xlfn.IFS(L2739&lt;3,"Junior",L2739&lt;=7,"Mid-Level",L2739&gt;7,"Senior")</f>
        <v>Junior</v>
      </c>
      <c r="L2739" s="46">
        <f ca="1">INT(YEARFRAC(Table1[[#This Row],[Joining Date]],TODAY(),1))</f>
        <v>0</v>
      </c>
      <c r="M2739" s="25" t="str">
        <f t="shared" ca="1" si="42"/>
        <v>No</v>
      </c>
      <c r="N2739" s="26">
        <f>YEAR(Table1[[#This Row],[Joining Date]])</f>
        <v>2025</v>
      </c>
      <c r="O2739" s="46">
        <f>MONTH(Table1[[#This Row],[Joining Date]])</f>
        <v>7</v>
      </c>
      <c r="P2739" s="26">
        <f ca="1">NETWORKDAYS(Table1[[#This Row],[Joining Date]],TODAY())</f>
        <v>254</v>
      </c>
      <c r="Q2739" s="26" t="str">
        <f>LEFT(Table1[[#This Row],[Department]],5)&amp;"-"&amp;RIGHT(Table1[[#This Row],[Employee ID]],3)</f>
        <v>Marke-774</v>
      </c>
      <c r="R2739" s="26" t="str">
        <f>LEFT(Table1[[#This Row],[Department]],3)</f>
        <v>Mar</v>
      </c>
      <c r="S2739" s="37">
        <f>_xlfn.XLOOKUP(Table1[[#This Row],[City]],Table2[City],Table2[Bonus %])</f>
        <v>4</v>
      </c>
      <c r="U2739" s="48" t="str">
        <v xml:space="preserve">Tarun </v>
      </c>
      <c r="V2739" s="48" t="str">
        <v>Verma</v>
      </c>
    </row>
    <row r="2740" spans="1:22" x14ac:dyDescent="0.35">
      <c r="A2740" s="7" t="s">
        <v>3097</v>
      </c>
      <c r="B2740" s="40" t="str">
        <f>LEFT(Table1[[#This Row],[Employee Name]],FIND(" ",Table1[[#This Row],[Employee Name]]))</f>
        <v xml:space="preserve">Nisha </v>
      </c>
      <c r="C2740" s="40" t="str">
        <f>RIGHT(Table1[[#This Row],[Employee Name]],LEN(Table1[[#This Row],[Employee Name]])-FIND(" ",Table1[[#This Row],[Employee Name]]))</f>
        <v>Kapoor</v>
      </c>
      <c r="D2740" s="22">
        <f>Table1[[#This Row],[Basic Salary]]+Table1[[#This Row],[Bonus]]</f>
        <v>86016</v>
      </c>
      <c r="E2740" s="8">
        <v>66</v>
      </c>
      <c r="F2740" s="45">
        <v>64</v>
      </c>
      <c r="G2740" s="8" t="str" cm="1">
        <f t="array" ref="G2740">_xlfn.IFS(Table1[[#This Row],[Performance Score]]&gt;=80,"Excellent",Table1[[#This Row],[Performance Score]]&gt;=60,"Good",Table1[[#This Row],[Performance Score]]&gt;=40,"Need Improvement")</f>
        <v>Good</v>
      </c>
      <c r="H2740" s="29">
        <f>Table1[[#This Row],[Bonus]]/Table1[[#This Row],[Basic Salary]]</f>
        <v>7.0369955575465715E-2</v>
      </c>
      <c r="I2740" s="8">
        <f ca="1">DATEDIF(Table1[[#This Row],[Date of Birth]],TODAY(),"y")</f>
        <v>23</v>
      </c>
      <c r="J2740" s="33">
        <v>44986</v>
      </c>
      <c r="K2740" s="33" t="str" cm="1">
        <f t="array" aca="1" ref="K2740" ca="1">_xlfn.IFS(L2740&lt;3,"Junior",L2740&lt;=7,"Mid-Level",L2740&gt;7,"Senior")</f>
        <v>Mid-Level</v>
      </c>
      <c r="L2740" s="45">
        <f ca="1">INT(YEARFRAC(Table1[[#This Row],[Joining Date]],TODAY(),1))</f>
        <v>3</v>
      </c>
      <c r="M2740" s="25" t="str">
        <f t="shared" ca="1" si="42"/>
        <v>No</v>
      </c>
      <c r="N2740" s="25">
        <f>YEAR(Table1[[#This Row],[Joining Date]])</f>
        <v>2023</v>
      </c>
      <c r="O2740" s="45">
        <f>MONTH(Table1[[#This Row],[Joining Date]])</f>
        <v>3</v>
      </c>
      <c r="P2740" s="25">
        <f ca="1">NETWORKDAYS(Table1[[#This Row],[Joining Date]],TODAY())</f>
        <v>869</v>
      </c>
      <c r="Q2740" s="25" t="str">
        <f>LEFT(Table1[[#This Row],[Department]],5)&amp;"-"&amp;RIGHT(Table1[[#This Row],[Employee ID]],3)</f>
        <v>HR-041</v>
      </c>
      <c r="R2740" s="25" t="str">
        <f>LEFT(Table1[[#This Row],[Department]],3)</f>
        <v>HR</v>
      </c>
      <c r="S2740" s="36">
        <f>_xlfn.XLOOKUP(Table1[[#This Row],[City]],Table2[City],Table2[Bonus %])</f>
        <v>8</v>
      </c>
      <c r="U2740" s="48" t="str">
        <v xml:space="preserve">Nisha </v>
      </c>
      <c r="V2740" s="48" t="str">
        <v>Kapoor</v>
      </c>
    </row>
    <row r="2741" spans="1:22" x14ac:dyDescent="0.35">
      <c r="A2741" s="9" t="s">
        <v>885</v>
      </c>
      <c r="B2741" s="41" t="str">
        <f>LEFT(Table1[[#This Row],[Employee Name]],FIND(" ",Table1[[#This Row],[Employee Name]]))</f>
        <v xml:space="preserve">Rohan </v>
      </c>
      <c r="C2741" s="41" t="str">
        <f>RIGHT(Table1[[#This Row],[Employee Name]],LEN(Table1[[#This Row],[Employee Name]])-FIND(" ",Table1[[#This Row],[Employee Name]]))</f>
        <v>Gupta</v>
      </c>
      <c r="D2741" s="23">
        <f>Table1[[#This Row],[Basic Salary]]+Table1[[#This Row],[Bonus]]</f>
        <v>86010</v>
      </c>
      <c r="E2741" s="10">
        <v>67</v>
      </c>
      <c r="F2741" s="46">
        <v>50</v>
      </c>
      <c r="G2741" s="10" t="str" cm="1">
        <f t="array" ref="G2741">_xlfn.IFS(Table1[[#This Row],[Performance Score]]&gt;=80,"Excellent",Table1[[#This Row],[Performance Score]]&gt;=60,"Good",Table1[[#This Row],[Performance Score]]&gt;=40,"Need Improvement")</f>
        <v>Need Improvement</v>
      </c>
      <c r="H2741" s="30">
        <f>Table1[[#This Row],[Bonus]]/Table1[[#This Row],[Basic Salary]]</f>
        <v>7.1161701703696317E-2</v>
      </c>
      <c r="I2741" s="10">
        <f ca="1">DATEDIF(Table1[[#This Row],[Date of Birth]],TODAY(),"y")</f>
        <v>25</v>
      </c>
      <c r="J2741" s="34">
        <v>42611</v>
      </c>
      <c r="K2741" s="33" t="str" cm="1">
        <f t="array" aca="1" ref="K2741" ca="1">_xlfn.IFS(L2741&lt;3,"Junior",L2741&lt;=7,"Mid-Level",L2741&gt;7,"Senior")</f>
        <v>Senior</v>
      </c>
      <c r="L2741" s="46">
        <f ca="1">INT(YEARFRAC(Table1[[#This Row],[Joining Date]],TODAY(),1))</f>
        <v>9</v>
      </c>
      <c r="M2741" s="25" t="str">
        <f t="shared" ca="1" si="42"/>
        <v>Yes</v>
      </c>
      <c r="N2741" s="26">
        <f>YEAR(Table1[[#This Row],[Joining Date]])</f>
        <v>2016</v>
      </c>
      <c r="O2741" s="46">
        <f>MONTH(Table1[[#This Row],[Joining Date]])</f>
        <v>8</v>
      </c>
      <c r="P2741" s="26">
        <f ca="1">NETWORKDAYS(Table1[[#This Row],[Joining Date]],TODAY())</f>
        <v>2566</v>
      </c>
      <c r="Q2741" s="26" t="str">
        <f>LEFT(Table1[[#This Row],[Department]],5)&amp;"-"&amp;RIGHT(Table1[[#This Row],[Employee ID]],3)</f>
        <v>Sales-829</v>
      </c>
      <c r="R2741" s="26" t="str">
        <f>LEFT(Table1[[#This Row],[Department]],3)</f>
        <v>Sal</v>
      </c>
      <c r="S2741" s="37">
        <f>_xlfn.XLOOKUP(Table1[[#This Row],[City]],Table2[City],Table2[Bonus %])</f>
        <v>7</v>
      </c>
      <c r="U2741" s="48" t="str">
        <v xml:space="preserve">Rohan </v>
      </c>
      <c r="V2741" s="48" t="str">
        <v>Gupta</v>
      </c>
    </row>
    <row r="2742" spans="1:22" x14ac:dyDescent="0.35">
      <c r="A2742" s="7" t="s">
        <v>352</v>
      </c>
      <c r="B2742" s="40" t="str">
        <f>LEFT(Table1[[#This Row],[Employee Name]],FIND(" ",Table1[[#This Row],[Employee Name]]))</f>
        <v xml:space="preserve">Ravi </v>
      </c>
      <c r="C2742" s="40" t="str">
        <f>RIGHT(Table1[[#This Row],[Employee Name]],LEN(Table1[[#This Row],[Employee Name]])-FIND(" ",Table1[[#This Row],[Employee Name]]))</f>
        <v>Teja</v>
      </c>
      <c r="D2742" s="22">
        <f>Table1[[#This Row],[Basic Salary]]+Table1[[#This Row],[Bonus]]</f>
        <v>86010</v>
      </c>
      <c r="E2742" s="8">
        <v>99</v>
      </c>
      <c r="F2742" s="45">
        <v>43</v>
      </c>
      <c r="G2742" s="8" t="str" cm="1">
        <f t="array" ref="G2742">_xlfn.IFS(Table1[[#This Row],[Performance Score]]&gt;=80,"Excellent",Table1[[#This Row],[Performance Score]]&gt;=60,"Good",Table1[[#This Row],[Performance Score]]&gt;=40,"Need Improvement")</f>
        <v>Need Improvement</v>
      </c>
      <c r="H2742" s="29">
        <f>Table1[[#This Row],[Bonus]]/Table1[[#This Row],[Basic Salary]]</f>
        <v>0.29861698272738252</v>
      </c>
      <c r="I2742" s="8">
        <f ca="1">DATEDIF(Table1[[#This Row],[Date of Birth]],TODAY(),"y")</f>
        <v>38</v>
      </c>
      <c r="J2742" s="33">
        <v>42579</v>
      </c>
      <c r="K2742" s="33" t="str" cm="1">
        <f t="array" aca="1" ref="K2742" ca="1">_xlfn.IFS(L2742&lt;3,"Junior",L2742&lt;=7,"Mid-Level",L2742&gt;7,"Senior")</f>
        <v>Senior</v>
      </c>
      <c r="L2742" s="45">
        <f ca="1">INT(YEARFRAC(Table1[[#This Row],[Joining Date]],TODAY(),1))</f>
        <v>9</v>
      </c>
      <c r="M2742" s="25" t="str">
        <f t="shared" ca="1" si="42"/>
        <v>Yes</v>
      </c>
      <c r="N2742" s="25">
        <f>YEAR(Table1[[#This Row],[Joining Date]])</f>
        <v>2016</v>
      </c>
      <c r="O2742" s="45">
        <f>MONTH(Table1[[#This Row],[Joining Date]])</f>
        <v>7</v>
      </c>
      <c r="P2742" s="25">
        <f ca="1">NETWORKDAYS(Table1[[#This Row],[Joining Date]],TODAY())</f>
        <v>2588</v>
      </c>
      <c r="Q2742" s="25" t="str">
        <f>LEFT(Table1[[#This Row],[Department]],5)&amp;"-"&amp;RIGHT(Table1[[#This Row],[Employee ID]],3)</f>
        <v>IT-296</v>
      </c>
      <c r="R2742" s="25" t="str">
        <f>LEFT(Table1[[#This Row],[Department]],3)</f>
        <v>IT</v>
      </c>
      <c r="S2742" s="36">
        <f>_xlfn.XLOOKUP(Table1[[#This Row],[City]],Table2[City],Table2[Bonus %])</f>
        <v>5</v>
      </c>
      <c r="U2742" s="48" t="str">
        <v xml:space="preserve">Ravi </v>
      </c>
      <c r="V2742" s="48" t="str">
        <v>Teja</v>
      </c>
    </row>
    <row r="2743" spans="1:22" x14ac:dyDescent="0.35">
      <c r="A2743" s="9" t="s">
        <v>1580</v>
      </c>
      <c r="B2743" s="41" t="str">
        <f>LEFT(Table1[[#This Row],[Employee Name]],FIND(" ",Table1[[#This Row],[Employee Name]]))</f>
        <v xml:space="preserve">Aarav </v>
      </c>
      <c r="C2743" s="41" t="str">
        <f>RIGHT(Table1[[#This Row],[Employee Name]],LEN(Table1[[#This Row],[Employee Name]])-FIND(" ",Table1[[#This Row],[Employee Name]]))</f>
        <v>Sharma</v>
      </c>
      <c r="D2743" s="23">
        <f>Table1[[#This Row],[Basic Salary]]+Table1[[#This Row],[Bonus]]</f>
        <v>85969</v>
      </c>
      <c r="E2743" s="10">
        <v>70</v>
      </c>
      <c r="F2743" s="46">
        <v>49</v>
      </c>
      <c r="G2743" s="10" t="str" cm="1">
        <f t="array" ref="G2743">_xlfn.IFS(Table1[[#This Row],[Performance Score]]&gt;=80,"Excellent",Table1[[#This Row],[Performance Score]]&gt;=60,"Good",Table1[[#This Row],[Performance Score]]&gt;=40,"Need Improvement")</f>
        <v>Need Improvement</v>
      </c>
      <c r="H2743" s="30">
        <f>Table1[[#This Row],[Bonus]]/Table1[[#This Row],[Basic Salary]]</f>
        <v>0.3706136504950337</v>
      </c>
      <c r="I2743" s="10">
        <f ca="1">DATEDIF(Table1[[#This Row],[Date of Birth]],TODAY(),"y")</f>
        <v>22</v>
      </c>
      <c r="J2743" s="34">
        <v>44469</v>
      </c>
      <c r="K2743" s="33" t="str" cm="1">
        <f t="array" aca="1" ref="K2743" ca="1">_xlfn.IFS(L2743&lt;3,"Junior",L2743&lt;=7,"Mid-Level",L2743&gt;7,"Senior")</f>
        <v>Mid-Level</v>
      </c>
      <c r="L2743" s="46">
        <f ca="1">INT(YEARFRAC(Table1[[#This Row],[Joining Date]],TODAY(),1))</f>
        <v>4</v>
      </c>
      <c r="M2743" s="25" t="str">
        <f t="shared" ca="1" si="42"/>
        <v>No</v>
      </c>
      <c r="N2743" s="26">
        <f>YEAR(Table1[[#This Row],[Joining Date]])</f>
        <v>2021</v>
      </c>
      <c r="O2743" s="46">
        <f>MONTH(Table1[[#This Row],[Joining Date]])</f>
        <v>9</v>
      </c>
      <c r="P2743" s="26">
        <f ca="1">NETWORKDAYS(Table1[[#This Row],[Joining Date]],TODAY())</f>
        <v>1238</v>
      </c>
      <c r="Q2743" s="26" t="str">
        <f>LEFT(Table1[[#This Row],[Department]],5)&amp;"-"&amp;RIGHT(Table1[[#This Row],[Employee ID]],3)</f>
        <v>HR-524</v>
      </c>
      <c r="R2743" s="26" t="str">
        <f>LEFT(Table1[[#This Row],[Department]],3)</f>
        <v>HR</v>
      </c>
      <c r="S2743" s="37">
        <f>_xlfn.XLOOKUP(Table1[[#This Row],[City]],Table2[City],Table2[Bonus %])</f>
        <v>4</v>
      </c>
      <c r="U2743" s="48" t="str">
        <v xml:space="preserve">Aarav </v>
      </c>
      <c r="V2743" s="48" t="str">
        <v>Sharma</v>
      </c>
    </row>
    <row r="2744" spans="1:22" x14ac:dyDescent="0.35">
      <c r="A2744" s="7" t="s">
        <v>331</v>
      </c>
      <c r="B2744" s="40" t="str">
        <f>LEFT(Table1[[#This Row],[Employee Name]],FIND(" ",Table1[[#This Row],[Employee Name]]))</f>
        <v xml:space="preserve">Pooja </v>
      </c>
      <c r="C2744" s="40" t="str">
        <f>RIGHT(Table1[[#This Row],[Employee Name]],LEN(Table1[[#This Row],[Employee Name]])-FIND(" ",Table1[[#This Row],[Employee Name]]))</f>
        <v>Das</v>
      </c>
      <c r="D2744" s="22">
        <f>Table1[[#This Row],[Basic Salary]]+Table1[[#This Row],[Bonus]]</f>
        <v>85943</v>
      </c>
      <c r="E2744" s="8">
        <v>100</v>
      </c>
      <c r="F2744" s="45">
        <v>71</v>
      </c>
      <c r="G2744" s="8" t="str" cm="1">
        <f t="array" ref="G2744">_xlfn.IFS(Table1[[#This Row],[Performance Score]]&gt;=80,"Excellent",Table1[[#This Row],[Performance Score]]&gt;=60,"Good",Table1[[#This Row],[Performance Score]]&gt;=40,"Need Improvement")</f>
        <v>Good</v>
      </c>
      <c r="H2744" s="29">
        <f>Table1[[#This Row],[Bonus]]/Table1[[#This Row],[Basic Salary]]</f>
        <v>0.4993283438879294</v>
      </c>
      <c r="I2744" s="8">
        <f ca="1">DATEDIF(Table1[[#This Row],[Date of Birth]],TODAY(),"y")</f>
        <v>35</v>
      </c>
      <c r="J2744" s="33">
        <v>43484</v>
      </c>
      <c r="K2744" s="33" t="str" cm="1">
        <f t="array" aca="1" ref="K2744" ca="1">_xlfn.IFS(L2744&lt;3,"Junior",L2744&lt;=7,"Mid-Level",L2744&gt;7,"Senior")</f>
        <v>Mid-Level</v>
      </c>
      <c r="L2744" s="45">
        <f ca="1">INT(YEARFRAC(Table1[[#This Row],[Joining Date]],TODAY(),1))</f>
        <v>7</v>
      </c>
      <c r="M2744" s="25" t="str">
        <f t="shared" ca="1" si="42"/>
        <v>Yes</v>
      </c>
      <c r="N2744" s="25">
        <f>YEAR(Table1[[#This Row],[Joining Date]])</f>
        <v>2019</v>
      </c>
      <c r="O2744" s="45">
        <f>MONTH(Table1[[#This Row],[Joining Date]])</f>
        <v>1</v>
      </c>
      <c r="P2744" s="25">
        <f ca="1">NETWORKDAYS(Table1[[#This Row],[Joining Date]],TODAY())</f>
        <v>1941</v>
      </c>
      <c r="Q2744" s="25" t="str">
        <f>LEFT(Table1[[#This Row],[Department]],5)&amp;"-"&amp;RIGHT(Table1[[#This Row],[Employee ID]],3)</f>
        <v>Suppo-275</v>
      </c>
      <c r="R2744" s="25" t="str">
        <f>LEFT(Table1[[#This Row],[Department]],3)</f>
        <v>Sup</v>
      </c>
      <c r="S2744" s="36">
        <f>_xlfn.XLOOKUP(Table1[[#This Row],[City]],Table2[City],Table2[Bonus %])</f>
        <v>4</v>
      </c>
      <c r="U2744" s="48" t="str">
        <v xml:space="preserve">Pooja </v>
      </c>
      <c r="V2744" s="48" t="str">
        <v>Das</v>
      </c>
    </row>
    <row r="2745" spans="1:22" x14ac:dyDescent="0.35">
      <c r="A2745" s="9" t="s">
        <v>3427</v>
      </c>
      <c r="B2745" s="41" t="str">
        <f>LEFT(Table1[[#This Row],[Employee Name]],FIND(" ",Table1[[#This Row],[Employee Name]]))</f>
        <v xml:space="preserve">Kavya </v>
      </c>
      <c r="C2745" s="41" t="str">
        <f>RIGHT(Table1[[#This Row],[Employee Name]],LEN(Table1[[#This Row],[Employee Name]])-FIND(" ",Table1[[#This Row],[Employee Name]]))</f>
        <v>Nair</v>
      </c>
      <c r="D2745" s="23">
        <f>Table1[[#This Row],[Basic Salary]]+Table1[[#This Row],[Bonus]]</f>
        <v>85940</v>
      </c>
      <c r="E2745" s="10">
        <v>82</v>
      </c>
      <c r="F2745" s="46">
        <v>49</v>
      </c>
      <c r="G2745" s="10" t="str" cm="1">
        <f t="array" ref="G2745">_xlfn.IFS(Table1[[#This Row],[Performance Score]]&gt;=80,"Excellent",Table1[[#This Row],[Performance Score]]&gt;=60,"Good",Table1[[#This Row],[Performance Score]]&gt;=40,"Need Improvement")</f>
        <v>Need Improvement</v>
      </c>
      <c r="H2745" s="30">
        <f>Table1[[#This Row],[Bonus]]/Table1[[#This Row],[Basic Salary]]</f>
        <v>0.36218101125376445</v>
      </c>
      <c r="I2745" s="10">
        <f ca="1">DATEDIF(Table1[[#This Row],[Date of Birth]],TODAY(),"y")</f>
        <v>30</v>
      </c>
      <c r="J2745" s="34">
        <v>43753</v>
      </c>
      <c r="K2745" s="33" t="str" cm="1">
        <f t="array" aca="1" ref="K2745" ca="1">_xlfn.IFS(L2745&lt;3,"Junior",L2745&lt;=7,"Mid-Level",L2745&gt;7,"Senior")</f>
        <v>Mid-Level</v>
      </c>
      <c r="L2745" s="46">
        <f ca="1">INT(YEARFRAC(Table1[[#This Row],[Joining Date]],TODAY(),1))</f>
        <v>6</v>
      </c>
      <c r="M2745" s="25" t="str">
        <f t="shared" ca="1" si="42"/>
        <v>Yes</v>
      </c>
      <c r="N2745" s="26">
        <f>YEAR(Table1[[#This Row],[Joining Date]])</f>
        <v>2019</v>
      </c>
      <c r="O2745" s="46">
        <f>MONTH(Table1[[#This Row],[Joining Date]])</f>
        <v>10</v>
      </c>
      <c r="P2745" s="26">
        <f ca="1">NETWORKDAYS(Table1[[#This Row],[Joining Date]],TODAY())</f>
        <v>1750</v>
      </c>
      <c r="Q2745" s="26" t="str">
        <f>LEFT(Table1[[#This Row],[Department]],5)&amp;"-"&amp;RIGHT(Table1[[#This Row],[Employee ID]],3)</f>
        <v>Finan-371</v>
      </c>
      <c r="R2745" s="26" t="str">
        <f>LEFT(Table1[[#This Row],[Department]],3)</f>
        <v>Fin</v>
      </c>
      <c r="S2745" s="37">
        <f>_xlfn.XLOOKUP(Table1[[#This Row],[City]],Table2[City],Table2[Bonus %])</f>
        <v>7</v>
      </c>
      <c r="U2745" s="48" t="str">
        <v xml:space="preserve">Kavya </v>
      </c>
      <c r="V2745" s="48" t="str">
        <v>Nair</v>
      </c>
    </row>
    <row r="2746" spans="1:22" x14ac:dyDescent="0.35">
      <c r="A2746" s="7" t="s">
        <v>3908</v>
      </c>
      <c r="B2746" s="40" t="str">
        <f>LEFT(Table1[[#This Row],[Employee Name]],FIND(" ",Table1[[#This Row],[Employee Name]]))</f>
        <v xml:space="preserve">Kavya </v>
      </c>
      <c r="C2746" s="40" t="str">
        <f>RIGHT(Table1[[#This Row],[Employee Name]],LEN(Table1[[#This Row],[Employee Name]])-FIND(" ",Table1[[#This Row],[Employee Name]]))</f>
        <v>Nair</v>
      </c>
      <c r="D2746" s="22">
        <f>Table1[[#This Row],[Basic Salary]]+Table1[[#This Row],[Bonus]]</f>
        <v>85925</v>
      </c>
      <c r="E2746" s="8">
        <v>69</v>
      </c>
      <c r="F2746" s="45">
        <v>81</v>
      </c>
      <c r="G2746" s="8" t="str" cm="1">
        <f t="array" ref="G2746">_xlfn.IFS(Table1[[#This Row],[Performance Score]]&gt;=80,"Excellent",Table1[[#This Row],[Performance Score]]&gt;=60,"Good",Table1[[#This Row],[Performance Score]]&gt;=40,"Need Improvement")</f>
        <v>Excellent</v>
      </c>
      <c r="H2746" s="29">
        <f>Table1[[#This Row],[Bonus]]/Table1[[#This Row],[Basic Salary]]</f>
        <v>0.28271157090181676</v>
      </c>
      <c r="I2746" s="8">
        <f ca="1">DATEDIF(Table1[[#This Row],[Date of Birth]],TODAY(),"y")</f>
        <v>17</v>
      </c>
      <c r="J2746" s="33">
        <v>45612</v>
      </c>
      <c r="K2746" s="33" t="str" cm="1">
        <f t="array" aca="1" ref="K2746" ca="1">_xlfn.IFS(L2746&lt;3,"Junior",L2746&lt;=7,"Mid-Level",L2746&gt;7,"Senior")</f>
        <v>Junior</v>
      </c>
      <c r="L2746" s="45">
        <f ca="1">INT(YEARFRAC(Table1[[#This Row],[Joining Date]],TODAY(),1))</f>
        <v>1</v>
      </c>
      <c r="M2746" s="25" t="str">
        <f t="shared" ca="1" si="42"/>
        <v>No</v>
      </c>
      <c r="N2746" s="25">
        <f>YEAR(Table1[[#This Row],[Joining Date]])</f>
        <v>2024</v>
      </c>
      <c r="O2746" s="45">
        <f>MONTH(Table1[[#This Row],[Joining Date]])</f>
        <v>11</v>
      </c>
      <c r="P2746" s="25">
        <f ca="1">NETWORKDAYS(Table1[[#This Row],[Joining Date]],TODAY())</f>
        <v>421</v>
      </c>
      <c r="Q2746" s="25" t="str">
        <f>LEFT(Table1[[#This Row],[Department]],5)&amp;"-"&amp;RIGHT(Table1[[#This Row],[Employee ID]],3)</f>
        <v>IT-852</v>
      </c>
      <c r="R2746" s="25" t="str">
        <f>LEFT(Table1[[#This Row],[Department]],3)</f>
        <v>IT</v>
      </c>
      <c r="S2746" s="36">
        <f>_xlfn.XLOOKUP(Table1[[#This Row],[City]],Table2[City],Table2[Bonus %])</f>
        <v>6</v>
      </c>
      <c r="U2746" s="48" t="str">
        <v xml:space="preserve">Kavya </v>
      </c>
      <c r="V2746" s="48" t="str">
        <v>Nair</v>
      </c>
    </row>
    <row r="2747" spans="1:22" x14ac:dyDescent="0.35">
      <c r="A2747" s="9" t="s">
        <v>1756</v>
      </c>
      <c r="B2747" s="41" t="str">
        <f>LEFT(Table1[[#This Row],[Employee Name]],FIND(" ",Table1[[#This Row],[Employee Name]]))</f>
        <v xml:space="preserve">Karan </v>
      </c>
      <c r="C2747" s="41" t="str">
        <f>RIGHT(Table1[[#This Row],[Employee Name]],LEN(Table1[[#This Row],[Employee Name]])-FIND(" ",Table1[[#This Row],[Employee Name]]))</f>
        <v>Malhotra</v>
      </c>
      <c r="D2747" s="23">
        <f>Table1[[#This Row],[Basic Salary]]+Table1[[#This Row],[Bonus]]</f>
        <v>85885</v>
      </c>
      <c r="E2747" s="10">
        <v>67</v>
      </c>
      <c r="F2747" s="46">
        <v>59</v>
      </c>
      <c r="G2747" s="10" t="str" cm="1">
        <f t="array" ref="G2747">_xlfn.IFS(Table1[[#This Row],[Performance Score]]&gt;=80,"Excellent",Table1[[#This Row],[Performance Score]]&gt;=60,"Good",Table1[[#This Row],[Performance Score]]&gt;=40,"Need Improvement")</f>
        <v>Need Improvement</v>
      </c>
      <c r="H2747" s="30">
        <f>Table1[[#This Row],[Bonus]]/Table1[[#This Row],[Basic Salary]]</f>
        <v>0.24925453461141253</v>
      </c>
      <c r="I2747" s="10">
        <f ca="1">DATEDIF(Table1[[#This Row],[Date of Birth]],TODAY(),"y")</f>
        <v>45</v>
      </c>
      <c r="J2747" s="34">
        <v>43943</v>
      </c>
      <c r="K2747" s="33" t="str" cm="1">
        <f t="array" aca="1" ref="K2747" ca="1">_xlfn.IFS(L2747&lt;3,"Junior",L2747&lt;=7,"Mid-Level",L2747&gt;7,"Senior")</f>
        <v>Mid-Level</v>
      </c>
      <c r="L2747" s="46">
        <f ca="1">INT(YEARFRAC(Table1[[#This Row],[Joining Date]],TODAY(),1))</f>
        <v>6</v>
      </c>
      <c r="M2747" s="25" t="str">
        <f t="shared" ca="1" si="42"/>
        <v>Yes</v>
      </c>
      <c r="N2747" s="26">
        <f>YEAR(Table1[[#This Row],[Joining Date]])</f>
        <v>2020</v>
      </c>
      <c r="O2747" s="46">
        <f>MONTH(Table1[[#This Row],[Joining Date]])</f>
        <v>4</v>
      </c>
      <c r="P2747" s="26">
        <f ca="1">NETWORKDAYS(Table1[[#This Row],[Joining Date]],TODAY())</f>
        <v>1614</v>
      </c>
      <c r="Q2747" s="26" t="str">
        <f>LEFT(Table1[[#This Row],[Department]],5)&amp;"-"&amp;RIGHT(Table1[[#This Row],[Employee ID]],3)</f>
        <v>Finan-700</v>
      </c>
      <c r="R2747" s="26" t="str">
        <f>LEFT(Table1[[#This Row],[Department]],3)</f>
        <v>Fin</v>
      </c>
      <c r="S2747" s="37">
        <f>_xlfn.XLOOKUP(Table1[[#This Row],[City]],Table2[City],Table2[Bonus %])</f>
        <v>7</v>
      </c>
      <c r="U2747" s="48" t="str">
        <v xml:space="preserve">Karan </v>
      </c>
      <c r="V2747" s="48" t="str">
        <v>Malhotra</v>
      </c>
    </row>
    <row r="2748" spans="1:22" x14ac:dyDescent="0.35">
      <c r="A2748" s="7" t="s">
        <v>2989</v>
      </c>
      <c r="B2748" s="40" t="str">
        <f>LEFT(Table1[[#This Row],[Employee Name]],FIND(" ",Table1[[#This Row],[Employee Name]]))</f>
        <v xml:space="preserve">Ajay </v>
      </c>
      <c r="C2748" s="40" t="str">
        <f>RIGHT(Table1[[#This Row],[Employee Name]],LEN(Table1[[#This Row],[Employee Name]])-FIND(" ",Table1[[#This Row],[Employee Name]]))</f>
        <v>Singh</v>
      </c>
      <c r="D2748" s="22">
        <f>Table1[[#This Row],[Basic Salary]]+Table1[[#This Row],[Bonus]]</f>
        <v>85843</v>
      </c>
      <c r="E2748" s="8">
        <v>87</v>
      </c>
      <c r="F2748" s="45">
        <v>78</v>
      </c>
      <c r="G2748" s="8" t="str" cm="1">
        <f t="array" ref="G2748">_xlfn.IFS(Table1[[#This Row],[Performance Score]]&gt;=80,"Excellent",Table1[[#This Row],[Performance Score]]&gt;=60,"Good",Table1[[#This Row],[Performance Score]]&gt;=40,"Need Improvement")</f>
        <v>Good</v>
      </c>
      <c r="H2748" s="29">
        <f>Table1[[#This Row],[Bonus]]/Table1[[#This Row],[Basic Salary]]</f>
        <v>0.50702222534321129</v>
      </c>
      <c r="I2748" s="8">
        <f ca="1">DATEDIF(Table1[[#This Row],[Date of Birth]],TODAY(),"y")</f>
        <v>33</v>
      </c>
      <c r="J2748" s="33">
        <v>43036</v>
      </c>
      <c r="K2748" s="33" t="str" cm="1">
        <f t="array" aca="1" ref="K2748" ca="1">_xlfn.IFS(L2748&lt;3,"Junior",L2748&lt;=7,"Mid-Level",L2748&gt;7,"Senior")</f>
        <v>Senior</v>
      </c>
      <c r="L2748" s="45">
        <f ca="1">INT(YEARFRAC(Table1[[#This Row],[Joining Date]],TODAY(),1))</f>
        <v>8</v>
      </c>
      <c r="M2748" s="25" t="str">
        <f t="shared" ca="1" si="42"/>
        <v>Yes</v>
      </c>
      <c r="N2748" s="25">
        <f>YEAR(Table1[[#This Row],[Joining Date]])</f>
        <v>2017</v>
      </c>
      <c r="O2748" s="45">
        <f>MONTH(Table1[[#This Row],[Joining Date]])</f>
        <v>10</v>
      </c>
      <c r="P2748" s="25">
        <f ca="1">NETWORKDAYS(Table1[[#This Row],[Joining Date]],TODAY())</f>
        <v>2261</v>
      </c>
      <c r="Q2748" s="25" t="str">
        <f>LEFT(Table1[[#This Row],[Department]],5)&amp;"-"&amp;RIGHT(Table1[[#This Row],[Employee ID]],3)</f>
        <v>Marke-933</v>
      </c>
      <c r="R2748" s="25" t="str">
        <f>LEFT(Table1[[#This Row],[Department]],3)</f>
        <v>Mar</v>
      </c>
      <c r="S2748" s="36">
        <f>_xlfn.XLOOKUP(Table1[[#This Row],[City]],Table2[City],Table2[Bonus %])</f>
        <v>6</v>
      </c>
      <c r="U2748" s="48" t="str">
        <v xml:space="preserve">Ajay </v>
      </c>
      <c r="V2748" s="48" t="str">
        <v>Singh</v>
      </c>
    </row>
    <row r="2749" spans="1:22" x14ac:dyDescent="0.35">
      <c r="A2749" s="9" t="s">
        <v>2620</v>
      </c>
      <c r="B2749" s="41" t="str">
        <f>LEFT(Table1[[#This Row],[Employee Name]],FIND(" ",Table1[[#This Row],[Employee Name]]))</f>
        <v xml:space="preserve">Karan </v>
      </c>
      <c r="C2749" s="41" t="str">
        <f>RIGHT(Table1[[#This Row],[Employee Name]],LEN(Table1[[#This Row],[Employee Name]])-FIND(" ",Table1[[#This Row],[Employee Name]]))</f>
        <v>Malhotra</v>
      </c>
      <c r="D2749" s="23">
        <f>Table1[[#This Row],[Basic Salary]]+Table1[[#This Row],[Bonus]]</f>
        <v>85836</v>
      </c>
      <c r="E2749" s="10">
        <v>100</v>
      </c>
      <c r="F2749" s="46">
        <v>99</v>
      </c>
      <c r="G2749" s="10" t="str" cm="1">
        <f t="array" ref="G2749">_xlfn.IFS(Table1[[#This Row],[Performance Score]]&gt;=80,"Excellent",Table1[[#This Row],[Performance Score]]&gt;=60,"Good",Table1[[#This Row],[Performance Score]]&gt;=40,"Need Improvement")</f>
        <v>Excellent</v>
      </c>
      <c r="H2749" s="30">
        <f>Table1[[#This Row],[Bonus]]/Table1[[#This Row],[Basic Salary]]</f>
        <v>0.17947097217451047</v>
      </c>
      <c r="I2749" s="10">
        <f ca="1">DATEDIF(Table1[[#This Row],[Date of Birth]],TODAY(),"y")</f>
        <v>16</v>
      </c>
      <c r="J2749" s="34">
        <v>43945</v>
      </c>
      <c r="K2749" s="33" t="str" cm="1">
        <f t="array" aca="1" ref="K2749" ca="1">_xlfn.IFS(L2749&lt;3,"Junior",L2749&lt;=7,"Mid-Level",L2749&gt;7,"Senior")</f>
        <v>Mid-Level</v>
      </c>
      <c r="L2749" s="46">
        <f ca="1">INT(YEARFRAC(Table1[[#This Row],[Joining Date]],TODAY(),1))</f>
        <v>6</v>
      </c>
      <c r="M2749" s="25" t="str">
        <f t="shared" ca="1" si="42"/>
        <v>Yes</v>
      </c>
      <c r="N2749" s="26">
        <f>YEAR(Table1[[#This Row],[Joining Date]])</f>
        <v>2020</v>
      </c>
      <c r="O2749" s="46">
        <f>MONTH(Table1[[#This Row],[Joining Date]])</f>
        <v>4</v>
      </c>
      <c r="P2749" s="26">
        <f ca="1">NETWORKDAYS(Table1[[#This Row],[Joining Date]],TODAY())</f>
        <v>1612</v>
      </c>
      <c r="Q2749" s="26" t="str">
        <f>LEFT(Table1[[#This Row],[Department]],5)&amp;"-"&amp;RIGHT(Table1[[#This Row],[Employee ID]],3)</f>
        <v>HR-564</v>
      </c>
      <c r="R2749" s="26" t="str">
        <f>LEFT(Table1[[#This Row],[Department]],3)</f>
        <v>HR</v>
      </c>
      <c r="S2749" s="37">
        <f>_xlfn.XLOOKUP(Table1[[#This Row],[City]],Table2[City],Table2[Bonus %])</f>
        <v>5</v>
      </c>
      <c r="U2749" s="48" t="str">
        <v xml:space="preserve">Karan </v>
      </c>
      <c r="V2749" s="48" t="str">
        <v>Malhotra</v>
      </c>
    </row>
    <row r="2750" spans="1:22" x14ac:dyDescent="0.35">
      <c r="A2750" s="7" t="s">
        <v>361</v>
      </c>
      <c r="B2750" s="40" t="str">
        <f>LEFT(Table1[[#This Row],[Employee Name]],FIND(" ",Table1[[#This Row],[Employee Name]]))</f>
        <v xml:space="preserve">Ananya </v>
      </c>
      <c r="C2750" s="40" t="str">
        <f>RIGHT(Table1[[#This Row],[Employee Name]],LEN(Table1[[#This Row],[Employee Name]])-FIND(" ",Table1[[#This Row],[Employee Name]]))</f>
        <v>Rao</v>
      </c>
      <c r="D2750" s="22">
        <f>Table1[[#This Row],[Basic Salary]]+Table1[[#This Row],[Bonus]]</f>
        <v>85793</v>
      </c>
      <c r="E2750" s="8">
        <v>86</v>
      </c>
      <c r="F2750" s="45">
        <v>64</v>
      </c>
      <c r="G2750" s="8" t="str" cm="1">
        <f t="array" ref="G2750">_xlfn.IFS(Table1[[#This Row],[Performance Score]]&gt;=80,"Excellent",Table1[[#This Row],[Performance Score]]&gt;=60,"Good",Table1[[#This Row],[Performance Score]]&gt;=40,"Need Improvement")</f>
        <v>Good</v>
      </c>
      <c r="H2750" s="29">
        <f>Table1[[#This Row],[Bonus]]/Table1[[#This Row],[Basic Salary]]</f>
        <v>0.42463592434532804</v>
      </c>
      <c r="I2750" s="8">
        <f ca="1">DATEDIF(Table1[[#This Row],[Date of Birth]],TODAY(),"y")</f>
        <v>18</v>
      </c>
      <c r="J2750" s="33">
        <v>44370</v>
      </c>
      <c r="K2750" s="33" t="str" cm="1">
        <f t="array" aca="1" ref="K2750" ca="1">_xlfn.IFS(L2750&lt;3,"Junior",L2750&lt;=7,"Mid-Level",L2750&gt;7,"Senior")</f>
        <v>Mid-Level</v>
      </c>
      <c r="L2750" s="45">
        <f ca="1">INT(YEARFRAC(Table1[[#This Row],[Joining Date]],TODAY(),1))</f>
        <v>5</v>
      </c>
      <c r="M2750" s="25" t="str">
        <f t="shared" ca="1" si="42"/>
        <v>No</v>
      </c>
      <c r="N2750" s="25">
        <f>YEAR(Table1[[#This Row],[Joining Date]])</f>
        <v>2021</v>
      </c>
      <c r="O2750" s="45">
        <f>MONTH(Table1[[#This Row],[Joining Date]])</f>
        <v>6</v>
      </c>
      <c r="P2750" s="25">
        <f ca="1">NETWORKDAYS(Table1[[#This Row],[Joining Date]],TODAY())</f>
        <v>1309</v>
      </c>
      <c r="Q2750" s="25" t="str">
        <f>LEFT(Table1[[#This Row],[Department]],5)&amp;"-"&amp;RIGHT(Table1[[#This Row],[Employee ID]],3)</f>
        <v>IT-305</v>
      </c>
      <c r="R2750" s="25" t="str">
        <f>LEFT(Table1[[#This Row],[Department]],3)</f>
        <v>IT</v>
      </c>
      <c r="S2750" s="36">
        <f>_xlfn.XLOOKUP(Table1[[#This Row],[City]],Table2[City],Table2[Bonus %])</f>
        <v>8</v>
      </c>
      <c r="U2750" s="48" t="str">
        <v xml:space="preserve">Ananya </v>
      </c>
      <c r="V2750" s="48" t="str">
        <v>Rao</v>
      </c>
    </row>
    <row r="2751" spans="1:22" x14ac:dyDescent="0.35">
      <c r="A2751" s="9" t="s">
        <v>467</v>
      </c>
      <c r="B2751" s="41" t="str">
        <f>LEFT(Table1[[#This Row],[Employee Name]],FIND(" ",Table1[[#This Row],[Employee Name]]))</f>
        <v xml:space="preserve">Pooja </v>
      </c>
      <c r="C2751" s="41" t="str">
        <f>RIGHT(Table1[[#This Row],[Employee Name]],LEN(Table1[[#This Row],[Employee Name]])-FIND(" ",Table1[[#This Row],[Employee Name]]))</f>
        <v>Das</v>
      </c>
      <c r="D2751" s="23">
        <f>Table1[[#This Row],[Basic Salary]]+Table1[[#This Row],[Bonus]]</f>
        <v>85793</v>
      </c>
      <c r="E2751" s="10">
        <v>98</v>
      </c>
      <c r="F2751" s="46">
        <v>84</v>
      </c>
      <c r="G2751" s="10" t="str" cm="1">
        <f t="array" ref="G2751">_xlfn.IFS(Table1[[#This Row],[Performance Score]]&gt;=80,"Excellent",Table1[[#This Row],[Performance Score]]&gt;=60,"Good",Table1[[#This Row],[Performance Score]]&gt;=40,"Need Improvement")</f>
        <v>Excellent</v>
      </c>
      <c r="H2751" s="30">
        <f>Table1[[#This Row],[Bonus]]/Table1[[#This Row],[Basic Salary]]</f>
        <v>0.42074321862683406</v>
      </c>
      <c r="I2751" s="10">
        <f ca="1">DATEDIF(Table1[[#This Row],[Date of Birth]],TODAY(),"y")</f>
        <v>23</v>
      </c>
      <c r="J2751" s="34">
        <v>44718</v>
      </c>
      <c r="K2751" s="33" t="str" cm="1">
        <f t="array" aca="1" ref="K2751" ca="1">_xlfn.IFS(L2751&lt;3,"Junior",L2751&lt;=7,"Mid-Level",L2751&gt;7,"Senior")</f>
        <v>Mid-Level</v>
      </c>
      <c r="L2751" s="46">
        <f ca="1">INT(YEARFRAC(Table1[[#This Row],[Joining Date]],TODAY(),1))</f>
        <v>4</v>
      </c>
      <c r="M2751" s="25" t="str">
        <f t="shared" ca="1" si="42"/>
        <v>No</v>
      </c>
      <c r="N2751" s="26">
        <f>YEAR(Table1[[#This Row],[Joining Date]])</f>
        <v>2022</v>
      </c>
      <c r="O2751" s="46">
        <f>MONTH(Table1[[#This Row],[Joining Date]])</f>
        <v>6</v>
      </c>
      <c r="P2751" s="26">
        <f ca="1">NETWORKDAYS(Table1[[#This Row],[Joining Date]],TODAY())</f>
        <v>1061</v>
      </c>
      <c r="Q2751" s="26" t="str">
        <f>LEFT(Table1[[#This Row],[Department]],5)&amp;"-"&amp;RIGHT(Table1[[#This Row],[Employee ID]],3)</f>
        <v>Marke-411</v>
      </c>
      <c r="R2751" s="26" t="str">
        <f>LEFT(Table1[[#This Row],[Department]],3)</f>
        <v>Mar</v>
      </c>
      <c r="S2751" s="37">
        <f>_xlfn.XLOOKUP(Table1[[#This Row],[City]],Table2[City],Table2[Bonus %])</f>
        <v>7</v>
      </c>
      <c r="U2751" s="48" t="str">
        <v xml:space="preserve">Pooja </v>
      </c>
      <c r="V2751" s="48" t="str">
        <v>Das</v>
      </c>
    </row>
    <row r="2752" spans="1:22" x14ac:dyDescent="0.35">
      <c r="A2752" s="7" t="s">
        <v>3199</v>
      </c>
      <c r="B2752" s="40" t="str">
        <f>LEFT(Table1[[#This Row],[Employee Name]],FIND(" ",Table1[[#This Row],[Employee Name]]))</f>
        <v xml:space="preserve">Aarav </v>
      </c>
      <c r="C2752" s="40" t="str">
        <f>RIGHT(Table1[[#This Row],[Employee Name]],LEN(Table1[[#This Row],[Employee Name]])-FIND(" ",Table1[[#This Row],[Employee Name]]))</f>
        <v>Sharma</v>
      </c>
      <c r="D2752" s="22">
        <f>Table1[[#This Row],[Basic Salary]]+Table1[[#This Row],[Bonus]]</f>
        <v>85768</v>
      </c>
      <c r="E2752" s="8">
        <v>73</v>
      </c>
      <c r="F2752" s="45">
        <v>80</v>
      </c>
      <c r="G2752" s="8" t="str" cm="1">
        <f t="array" ref="G2752">_xlfn.IFS(Table1[[#This Row],[Performance Score]]&gt;=80,"Excellent",Table1[[#This Row],[Performance Score]]&gt;=60,"Good",Table1[[#This Row],[Performance Score]]&gt;=40,"Need Improvement")</f>
        <v>Excellent</v>
      </c>
      <c r="H2752" s="29">
        <f>Table1[[#This Row],[Bonus]]/Table1[[#This Row],[Basic Salary]]</f>
        <v>0.44113989985549618</v>
      </c>
      <c r="I2752" s="8">
        <f ca="1">DATEDIF(Table1[[#This Row],[Date of Birth]],TODAY(),"y")</f>
        <v>19</v>
      </c>
      <c r="J2752" s="33">
        <v>44975</v>
      </c>
      <c r="K2752" s="33" t="str" cm="1">
        <f t="array" aca="1" ref="K2752" ca="1">_xlfn.IFS(L2752&lt;3,"Junior",L2752&lt;=7,"Mid-Level",L2752&gt;7,"Senior")</f>
        <v>Mid-Level</v>
      </c>
      <c r="L2752" s="45">
        <f ca="1">INT(YEARFRAC(Table1[[#This Row],[Joining Date]],TODAY(),1))</f>
        <v>3</v>
      </c>
      <c r="M2752" s="25" t="str">
        <f t="shared" ca="1" si="42"/>
        <v>No</v>
      </c>
      <c r="N2752" s="25">
        <f>YEAR(Table1[[#This Row],[Joining Date]])</f>
        <v>2023</v>
      </c>
      <c r="O2752" s="45">
        <f>MONTH(Table1[[#This Row],[Joining Date]])</f>
        <v>2</v>
      </c>
      <c r="P2752" s="25">
        <f ca="1">NETWORKDAYS(Table1[[#This Row],[Joining Date]],TODAY())</f>
        <v>876</v>
      </c>
      <c r="Q2752" s="25" t="str">
        <f>LEFT(Table1[[#This Row],[Department]],5)&amp;"-"&amp;RIGHT(Table1[[#This Row],[Employee ID]],3)</f>
        <v>Sales-143</v>
      </c>
      <c r="R2752" s="25" t="str">
        <f>LEFT(Table1[[#This Row],[Department]],3)</f>
        <v>Sal</v>
      </c>
      <c r="S2752" s="36">
        <f>_xlfn.XLOOKUP(Table1[[#This Row],[City]],Table2[City],Table2[Bonus %])</f>
        <v>5</v>
      </c>
      <c r="U2752" s="48" t="str">
        <v xml:space="preserve">Aarav </v>
      </c>
      <c r="V2752" s="48" t="str">
        <v>Sharma</v>
      </c>
    </row>
    <row r="2753" spans="1:22" x14ac:dyDescent="0.35">
      <c r="A2753" s="9" t="s">
        <v>2448</v>
      </c>
      <c r="B2753" s="41" t="str">
        <f>LEFT(Table1[[#This Row],[Employee Name]],FIND(" ",Table1[[#This Row],[Employee Name]]))</f>
        <v xml:space="preserve">Rahul </v>
      </c>
      <c r="C2753" s="41" t="str">
        <f>RIGHT(Table1[[#This Row],[Employee Name]],LEN(Table1[[#This Row],[Employee Name]])-FIND(" ",Table1[[#This Row],[Employee Name]]))</f>
        <v>Verma</v>
      </c>
      <c r="D2753" s="23">
        <f>Table1[[#This Row],[Basic Salary]]+Table1[[#This Row],[Bonus]]</f>
        <v>85764</v>
      </c>
      <c r="E2753" s="10">
        <v>78</v>
      </c>
      <c r="F2753" s="46">
        <v>70</v>
      </c>
      <c r="G2753" s="10" t="str" cm="1">
        <f t="array" ref="G2753">_xlfn.IFS(Table1[[#This Row],[Performance Score]]&gt;=80,"Excellent",Table1[[#This Row],[Performance Score]]&gt;=60,"Good",Table1[[#This Row],[Performance Score]]&gt;=40,"Need Improvement")</f>
        <v>Good</v>
      </c>
      <c r="H2753" s="30">
        <f>Table1[[#This Row],[Bonus]]/Table1[[#This Row],[Basic Salary]]</f>
        <v>0.42153417755088513</v>
      </c>
      <c r="I2753" s="10">
        <f ca="1">DATEDIF(Table1[[#This Row],[Date of Birth]],TODAY(),"y")</f>
        <v>23</v>
      </c>
      <c r="J2753" s="34">
        <v>43815</v>
      </c>
      <c r="K2753" s="33" t="str" cm="1">
        <f t="array" aca="1" ref="K2753" ca="1">_xlfn.IFS(L2753&lt;3,"Junior",L2753&lt;=7,"Mid-Level",L2753&gt;7,"Senior")</f>
        <v>Mid-Level</v>
      </c>
      <c r="L2753" s="46">
        <f ca="1">INT(YEARFRAC(Table1[[#This Row],[Joining Date]],TODAY(),1))</f>
        <v>6</v>
      </c>
      <c r="M2753" s="25" t="str">
        <f t="shared" ca="1" si="42"/>
        <v>Yes</v>
      </c>
      <c r="N2753" s="26">
        <f>YEAR(Table1[[#This Row],[Joining Date]])</f>
        <v>2019</v>
      </c>
      <c r="O2753" s="46">
        <f>MONTH(Table1[[#This Row],[Joining Date]])</f>
        <v>12</v>
      </c>
      <c r="P2753" s="26">
        <f ca="1">NETWORKDAYS(Table1[[#This Row],[Joining Date]],TODAY())</f>
        <v>1706</v>
      </c>
      <c r="Q2753" s="26" t="str">
        <f>LEFT(Table1[[#This Row],[Department]],5)&amp;"-"&amp;RIGHT(Table1[[#This Row],[Employee ID]],3)</f>
        <v>IT-392</v>
      </c>
      <c r="R2753" s="26" t="str">
        <f>LEFT(Table1[[#This Row],[Department]],3)</f>
        <v>IT</v>
      </c>
      <c r="S2753" s="37">
        <f>_xlfn.XLOOKUP(Table1[[#This Row],[City]],Table2[City],Table2[Bonus %])</f>
        <v>8</v>
      </c>
      <c r="U2753" s="48" t="str">
        <v xml:space="preserve">Rahul </v>
      </c>
      <c r="V2753" s="48" t="str">
        <v>Verma</v>
      </c>
    </row>
    <row r="2754" spans="1:22" x14ac:dyDescent="0.35">
      <c r="A2754" s="7" t="s">
        <v>3040</v>
      </c>
      <c r="B2754" s="40" t="str">
        <f>LEFT(Table1[[#This Row],[Employee Name]],FIND(" ",Table1[[#This Row],[Employee Name]]))</f>
        <v xml:space="preserve">Krishna </v>
      </c>
      <c r="C2754" s="40" t="str">
        <f>RIGHT(Table1[[#This Row],[Employee Name]],LEN(Table1[[#This Row],[Employee Name]])-FIND(" ",Table1[[#This Row],[Employee Name]]))</f>
        <v>Chaitanya</v>
      </c>
      <c r="D2754" s="22">
        <f>Table1[[#This Row],[Basic Salary]]+Table1[[#This Row],[Bonus]]</f>
        <v>85736</v>
      </c>
      <c r="E2754" s="8">
        <v>91</v>
      </c>
      <c r="F2754" s="45">
        <v>67</v>
      </c>
      <c r="G2754" s="8" t="str" cm="1">
        <f t="array" ref="G2754">_xlfn.IFS(Table1[[#This Row],[Performance Score]]&gt;=80,"Excellent",Table1[[#This Row],[Performance Score]]&gt;=60,"Good",Table1[[#This Row],[Performance Score]]&gt;=40,"Need Improvement")</f>
        <v>Good</v>
      </c>
      <c r="H2754" s="29">
        <f>Table1[[#This Row],[Bonus]]/Table1[[#This Row],[Basic Salary]]</f>
        <v>0.14357360081096943</v>
      </c>
      <c r="I2754" s="8">
        <f ca="1">DATEDIF(Table1[[#This Row],[Date of Birth]],TODAY(),"y")</f>
        <v>28</v>
      </c>
      <c r="J2754" s="33">
        <v>43222</v>
      </c>
      <c r="K2754" s="33" t="str" cm="1">
        <f t="array" aca="1" ref="K2754" ca="1">_xlfn.IFS(L2754&lt;3,"Junior",L2754&lt;=7,"Mid-Level",L2754&gt;7,"Senior")</f>
        <v>Senior</v>
      </c>
      <c r="L2754" s="45">
        <f ca="1">INT(YEARFRAC(Table1[[#This Row],[Joining Date]],TODAY(),1))</f>
        <v>8</v>
      </c>
      <c r="M2754" s="25" t="str">
        <f t="shared" ref="M2754:M2817" ca="1" si="43">IF(L2754&gt;5,"Yes","No")</f>
        <v>Yes</v>
      </c>
      <c r="N2754" s="25">
        <f>YEAR(Table1[[#This Row],[Joining Date]])</f>
        <v>2018</v>
      </c>
      <c r="O2754" s="45">
        <f>MONTH(Table1[[#This Row],[Joining Date]])</f>
        <v>5</v>
      </c>
      <c r="P2754" s="25">
        <f ca="1">NETWORKDAYS(Table1[[#This Row],[Joining Date]],TODAY())</f>
        <v>2129</v>
      </c>
      <c r="Q2754" s="25" t="str">
        <f>LEFT(Table1[[#This Row],[Department]],5)&amp;"-"&amp;RIGHT(Table1[[#This Row],[Employee ID]],3)</f>
        <v>HR-984</v>
      </c>
      <c r="R2754" s="25" t="str">
        <f>LEFT(Table1[[#This Row],[Department]],3)</f>
        <v>HR</v>
      </c>
      <c r="S2754" s="36">
        <f>_xlfn.XLOOKUP(Table1[[#This Row],[City]],Table2[City],Table2[Bonus %])</f>
        <v>7</v>
      </c>
      <c r="U2754" s="48" t="str">
        <v xml:space="preserve">Krishna </v>
      </c>
      <c r="V2754" s="48" t="str">
        <v>Chaitanya</v>
      </c>
    </row>
    <row r="2755" spans="1:22" x14ac:dyDescent="0.35">
      <c r="A2755" s="9" t="s">
        <v>2283</v>
      </c>
      <c r="B2755" s="41" t="str">
        <f>LEFT(Table1[[#This Row],[Employee Name]],FIND(" ",Table1[[#This Row],[Employee Name]]))</f>
        <v xml:space="preserve">Kavya </v>
      </c>
      <c r="C2755" s="41" t="str">
        <f>RIGHT(Table1[[#This Row],[Employee Name]],LEN(Table1[[#This Row],[Employee Name]])-FIND(" ",Table1[[#This Row],[Employee Name]]))</f>
        <v>Nair</v>
      </c>
      <c r="D2755" s="23">
        <f>Table1[[#This Row],[Basic Salary]]+Table1[[#This Row],[Bonus]]</f>
        <v>85732</v>
      </c>
      <c r="E2755" s="10">
        <v>73</v>
      </c>
      <c r="F2755" s="46">
        <v>42</v>
      </c>
      <c r="G2755" s="10" t="str" cm="1">
        <f t="array" ref="G2755">_xlfn.IFS(Table1[[#This Row],[Performance Score]]&gt;=80,"Excellent",Table1[[#This Row],[Performance Score]]&gt;=60,"Good",Table1[[#This Row],[Performance Score]]&gt;=40,"Need Improvement")</f>
        <v>Need Improvement</v>
      </c>
      <c r="H2755" s="30">
        <f>Table1[[#This Row],[Bonus]]/Table1[[#This Row],[Basic Salary]]</f>
        <v>0.27423789777203073</v>
      </c>
      <c r="I2755" s="10">
        <f ca="1">DATEDIF(Table1[[#This Row],[Date of Birth]],TODAY(),"y")</f>
        <v>43</v>
      </c>
      <c r="J2755" s="34">
        <v>42484</v>
      </c>
      <c r="K2755" s="33" t="str" cm="1">
        <f t="array" aca="1" ref="K2755" ca="1">_xlfn.IFS(L2755&lt;3,"Junior",L2755&lt;=7,"Mid-Level",L2755&gt;7,"Senior")</f>
        <v>Senior</v>
      </c>
      <c r="L2755" s="46">
        <f ca="1">INT(YEARFRAC(Table1[[#This Row],[Joining Date]],TODAY(),1))</f>
        <v>10</v>
      </c>
      <c r="M2755" s="25" t="str">
        <f t="shared" ca="1" si="43"/>
        <v>Yes</v>
      </c>
      <c r="N2755" s="26">
        <f>YEAR(Table1[[#This Row],[Joining Date]])</f>
        <v>2016</v>
      </c>
      <c r="O2755" s="46">
        <f>MONTH(Table1[[#This Row],[Joining Date]])</f>
        <v>4</v>
      </c>
      <c r="P2755" s="26">
        <f ca="1">NETWORKDAYS(Table1[[#This Row],[Joining Date]],TODAY())</f>
        <v>2656</v>
      </c>
      <c r="Q2755" s="26" t="str">
        <f>LEFT(Table1[[#This Row],[Department]],5)&amp;"-"&amp;RIGHT(Table1[[#This Row],[Employee ID]],3)</f>
        <v>Opera-227</v>
      </c>
      <c r="R2755" s="26" t="str">
        <f>LEFT(Table1[[#This Row],[Department]],3)</f>
        <v>Ope</v>
      </c>
      <c r="S2755" s="37">
        <f>_xlfn.XLOOKUP(Table1[[#This Row],[City]],Table2[City],Table2[Bonus %])</f>
        <v>7</v>
      </c>
      <c r="U2755" s="48" t="str">
        <v xml:space="preserve">Kavya </v>
      </c>
      <c r="V2755" s="48" t="str">
        <v>Nair</v>
      </c>
    </row>
    <row r="2756" spans="1:22" x14ac:dyDescent="0.35">
      <c r="A2756" s="7" t="s">
        <v>2458</v>
      </c>
      <c r="B2756" s="40" t="str">
        <f>LEFT(Table1[[#This Row],[Employee Name]],FIND(" ",Table1[[#This Row],[Employee Name]]))</f>
        <v xml:space="preserve">Sneha </v>
      </c>
      <c r="C2756" s="40" t="str">
        <f>RIGHT(Table1[[#This Row],[Employee Name]],LEN(Table1[[#This Row],[Employee Name]])-FIND(" ",Table1[[#This Row],[Employee Name]]))</f>
        <v>Iyer</v>
      </c>
      <c r="D2756" s="22">
        <f>Table1[[#This Row],[Basic Salary]]+Table1[[#This Row],[Bonus]]</f>
        <v>85696</v>
      </c>
      <c r="E2756" s="8">
        <v>75</v>
      </c>
      <c r="F2756" s="45">
        <v>71</v>
      </c>
      <c r="G2756" s="8" t="str" cm="1">
        <f t="array" ref="G2756">_xlfn.IFS(Table1[[#This Row],[Performance Score]]&gt;=80,"Excellent",Table1[[#This Row],[Performance Score]]&gt;=60,"Good",Table1[[#This Row],[Performance Score]]&gt;=40,"Need Improvement")</f>
        <v>Good</v>
      </c>
      <c r="H2756" s="29">
        <f>Table1[[#This Row],[Bonus]]/Table1[[#This Row],[Basic Salary]]</f>
        <v>6.376692858650182E-2</v>
      </c>
      <c r="I2756" s="8">
        <f ca="1">DATEDIF(Table1[[#This Row],[Date of Birth]],TODAY(),"y")</f>
        <v>22</v>
      </c>
      <c r="J2756" s="33">
        <v>44508</v>
      </c>
      <c r="K2756" s="33" t="str" cm="1">
        <f t="array" aca="1" ref="K2756" ca="1">_xlfn.IFS(L2756&lt;3,"Junior",L2756&lt;=7,"Mid-Level",L2756&gt;7,"Senior")</f>
        <v>Mid-Level</v>
      </c>
      <c r="L2756" s="45">
        <f ca="1">INT(YEARFRAC(Table1[[#This Row],[Joining Date]],TODAY(),1))</f>
        <v>4</v>
      </c>
      <c r="M2756" s="25" t="str">
        <f t="shared" ca="1" si="43"/>
        <v>No</v>
      </c>
      <c r="N2756" s="25">
        <f>YEAR(Table1[[#This Row],[Joining Date]])</f>
        <v>2021</v>
      </c>
      <c r="O2756" s="45">
        <f>MONTH(Table1[[#This Row],[Joining Date]])</f>
        <v>11</v>
      </c>
      <c r="P2756" s="25">
        <f ca="1">NETWORKDAYS(Table1[[#This Row],[Joining Date]],TODAY())</f>
        <v>1211</v>
      </c>
      <c r="Q2756" s="25" t="str">
        <f>LEFT(Table1[[#This Row],[Department]],5)&amp;"-"&amp;RIGHT(Table1[[#This Row],[Employee ID]],3)</f>
        <v>HR-402</v>
      </c>
      <c r="R2756" s="25" t="str">
        <f>LEFT(Table1[[#This Row],[Department]],3)</f>
        <v>HR</v>
      </c>
      <c r="S2756" s="36">
        <f>_xlfn.XLOOKUP(Table1[[#This Row],[City]],Table2[City],Table2[Bonus %])</f>
        <v>7</v>
      </c>
      <c r="U2756" s="48" t="str">
        <v xml:space="preserve">Sneha </v>
      </c>
      <c r="V2756" s="48" t="str">
        <v>Iyer</v>
      </c>
    </row>
    <row r="2757" spans="1:22" x14ac:dyDescent="0.35">
      <c r="A2757" s="9" t="s">
        <v>2390</v>
      </c>
      <c r="B2757" s="41" t="str">
        <f>LEFT(Table1[[#This Row],[Employee Name]],FIND(" ",Table1[[#This Row],[Employee Name]]))</f>
        <v xml:space="preserve">Aarav </v>
      </c>
      <c r="C2757" s="41" t="str">
        <f>RIGHT(Table1[[#This Row],[Employee Name]],LEN(Table1[[#This Row],[Employee Name]])-FIND(" ",Table1[[#This Row],[Employee Name]]))</f>
        <v>Sharma</v>
      </c>
      <c r="D2757" s="23">
        <f>Table1[[#This Row],[Basic Salary]]+Table1[[#This Row],[Bonus]]</f>
        <v>85695</v>
      </c>
      <c r="E2757" s="10">
        <v>71</v>
      </c>
      <c r="F2757" s="46">
        <v>74</v>
      </c>
      <c r="G2757" s="10" t="str" cm="1">
        <f t="array" ref="G2757">_xlfn.IFS(Table1[[#This Row],[Performance Score]]&gt;=80,"Excellent",Table1[[#This Row],[Performance Score]]&gt;=60,"Good",Table1[[#This Row],[Performance Score]]&gt;=40,"Need Improvement")</f>
        <v>Good</v>
      </c>
      <c r="H2757" s="30">
        <f>Table1[[#This Row],[Bonus]]/Table1[[#This Row],[Basic Salary]]</f>
        <v>7.2045136108887103E-2</v>
      </c>
      <c r="I2757" s="10">
        <f ca="1">DATEDIF(Table1[[#This Row],[Date of Birth]],TODAY(),"y")</f>
        <v>17</v>
      </c>
      <c r="J2757" s="34">
        <v>44104</v>
      </c>
      <c r="K2757" s="33" t="str" cm="1">
        <f t="array" aca="1" ref="K2757" ca="1">_xlfn.IFS(L2757&lt;3,"Junior",L2757&lt;=7,"Mid-Level",L2757&gt;7,"Senior")</f>
        <v>Mid-Level</v>
      </c>
      <c r="L2757" s="46">
        <f ca="1">INT(YEARFRAC(Table1[[#This Row],[Joining Date]],TODAY(),1))</f>
        <v>5</v>
      </c>
      <c r="M2757" s="25" t="str">
        <f t="shared" ca="1" si="43"/>
        <v>No</v>
      </c>
      <c r="N2757" s="26">
        <f>YEAR(Table1[[#This Row],[Joining Date]])</f>
        <v>2020</v>
      </c>
      <c r="O2757" s="46">
        <f>MONTH(Table1[[#This Row],[Joining Date]])</f>
        <v>9</v>
      </c>
      <c r="P2757" s="26">
        <f ca="1">NETWORKDAYS(Table1[[#This Row],[Joining Date]],TODAY())</f>
        <v>1499</v>
      </c>
      <c r="Q2757" s="26" t="str">
        <f>LEFT(Table1[[#This Row],[Department]],5)&amp;"-"&amp;RIGHT(Table1[[#This Row],[Employee ID]],3)</f>
        <v>Sales-334</v>
      </c>
      <c r="R2757" s="26" t="str">
        <f>LEFT(Table1[[#This Row],[Department]],3)</f>
        <v>Sal</v>
      </c>
      <c r="S2757" s="37">
        <f>_xlfn.XLOOKUP(Table1[[#This Row],[City]],Table2[City],Table2[Bonus %])</f>
        <v>7</v>
      </c>
      <c r="U2757" s="48" t="str">
        <v xml:space="preserve">Aarav </v>
      </c>
      <c r="V2757" s="48" t="str">
        <v>Sharma</v>
      </c>
    </row>
    <row r="2758" spans="1:22" x14ac:dyDescent="0.35">
      <c r="A2758" s="7" t="s">
        <v>4537</v>
      </c>
      <c r="B2758" s="40" t="str">
        <f>LEFT(Table1[[#This Row],[Employee Name]],FIND(" ",Table1[[#This Row],[Employee Name]]))</f>
        <v xml:space="preserve">Karan </v>
      </c>
      <c r="C2758" s="40" t="str">
        <f>RIGHT(Table1[[#This Row],[Employee Name]],LEN(Table1[[#This Row],[Employee Name]])-FIND(" ",Table1[[#This Row],[Employee Name]]))</f>
        <v>Malhotra</v>
      </c>
      <c r="D2758" s="22">
        <f>Table1[[#This Row],[Basic Salary]]+Table1[[#This Row],[Bonus]]</f>
        <v>85675</v>
      </c>
      <c r="E2758" s="8">
        <v>79</v>
      </c>
      <c r="F2758" s="45">
        <v>73</v>
      </c>
      <c r="G2758" s="8" t="str" cm="1">
        <f t="array" ref="G2758">_xlfn.IFS(Table1[[#This Row],[Performance Score]]&gt;=80,"Excellent",Table1[[#This Row],[Performance Score]]&gt;=60,"Good",Table1[[#This Row],[Performance Score]]&gt;=40,"Need Improvement")</f>
        <v>Good</v>
      </c>
      <c r="H2758" s="29">
        <f>Table1[[#This Row],[Bonus]]/Table1[[#This Row],[Basic Salary]]</f>
        <v>0.24417304424855868</v>
      </c>
      <c r="I2758" s="8">
        <f ca="1">DATEDIF(Table1[[#This Row],[Date of Birth]],TODAY(),"y")</f>
        <v>43</v>
      </c>
      <c r="J2758" s="33">
        <v>44859</v>
      </c>
      <c r="K2758" s="33" t="str" cm="1">
        <f t="array" aca="1" ref="K2758" ca="1">_xlfn.IFS(L2758&lt;3,"Junior",L2758&lt;=7,"Mid-Level",L2758&gt;7,"Senior")</f>
        <v>Mid-Level</v>
      </c>
      <c r="L2758" s="45">
        <f ca="1">INT(YEARFRAC(Table1[[#This Row],[Joining Date]],TODAY(),1))</f>
        <v>3</v>
      </c>
      <c r="M2758" s="25" t="str">
        <f t="shared" ca="1" si="43"/>
        <v>No</v>
      </c>
      <c r="N2758" s="25">
        <f>YEAR(Table1[[#This Row],[Joining Date]])</f>
        <v>2022</v>
      </c>
      <c r="O2758" s="45">
        <f>MONTH(Table1[[#This Row],[Joining Date]])</f>
        <v>10</v>
      </c>
      <c r="P2758" s="25">
        <f ca="1">NETWORKDAYS(Table1[[#This Row],[Joining Date]],TODAY())</f>
        <v>960</v>
      </c>
      <c r="Q2758" s="25" t="str">
        <f>LEFT(Table1[[#This Row],[Department]],5)&amp;"-"&amp;RIGHT(Table1[[#This Row],[Employee ID]],3)</f>
        <v>IT-481</v>
      </c>
      <c r="R2758" s="25" t="str">
        <f>LEFT(Table1[[#This Row],[Department]],3)</f>
        <v>IT</v>
      </c>
      <c r="S2758" s="36">
        <f>_xlfn.XLOOKUP(Table1[[#This Row],[City]],Table2[City],Table2[Bonus %])</f>
        <v>4</v>
      </c>
      <c r="U2758" s="48" t="str">
        <v xml:space="preserve">Karan </v>
      </c>
      <c r="V2758" s="48" t="str">
        <v>Malhotra</v>
      </c>
    </row>
    <row r="2759" spans="1:22" x14ac:dyDescent="0.35">
      <c r="A2759" s="9" t="s">
        <v>4257</v>
      </c>
      <c r="B2759" s="41" t="str">
        <f>LEFT(Table1[[#This Row],[Employee Name]],FIND(" ",Table1[[#This Row],[Employee Name]]))</f>
        <v xml:space="preserve">Aditya </v>
      </c>
      <c r="C2759" s="41" t="str">
        <f>RIGHT(Table1[[#This Row],[Employee Name]],LEN(Table1[[#This Row],[Employee Name]])-FIND(" ",Table1[[#This Row],[Employee Name]]))</f>
        <v>Kapoor</v>
      </c>
      <c r="D2759" s="23">
        <f>Table1[[#This Row],[Basic Salary]]+Table1[[#This Row],[Bonus]]</f>
        <v>85633</v>
      </c>
      <c r="E2759" s="10">
        <v>97</v>
      </c>
      <c r="F2759" s="46">
        <v>100</v>
      </c>
      <c r="G2759" s="10" t="str" cm="1">
        <f t="array" ref="G2759">_xlfn.IFS(Table1[[#This Row],[Performance Score]]&gt;=80,"Excellent",Table1[[#This Row],[Performance Score]]&gt;=60,"Good",Table1[[#This Row],[Performance Score]]&gt;=40,"Need Improvement")</f>
        <v>Excellent</v>
      </c>
      <c r="H2759" s="30">
        <f>Table1[[#This Row],[Bonus]]/Table1[[#This Row],[Basic Salary]]</f>
        <v>0.46641893280361668</v>
      </c>
      <c r="I2759" s="10">
        <f ca="1">DATEDIF(Table1[[#This Row],[Date of Birth]],TODAY(),"y")</f>
        <v>24</v>
      </c>
      <c r="J2759" s="34">
        <v>43632</v>
      </c>
      <c r="K2759" s="33" t="str" cm="1">
        <f t="array" aca="1" ref="K2759" ca="1">_xlfn.IFS(L2759&lt;3,"Junior",L2759&lt;=7,"Mid-Level",L2759&gt;7,"Senior")</f>
        <v>Mid-Level</v>
      </c>
      <c r="L2759" s="46">
        <f ca="1">INT(YEARFRAC(Table1[[#This Row],[Joining Date]],TODAY(),1))</f>
        <v>7</v>
      </c>
      <c r="M2759" s="25" t="str">
        <f t="shared" ca="1" si="43"/>
        <v>Yes</v>
      </c>
      <c r="N2759" s="26">
        <f>YEAR(Table1[[#This Row],[Joining Date]])</f>
        <v>2019</v>
      </c>
      <c r="O2759" s="46">
        <f>MONTH(Table1[[#This Row],[Joining Date]])</f>
        <v>6</v>
      </c>
      <c r="P2759" s="26">
        <f ca="1">NETWORKDAYS(Table1[[#This Row],[Joining Date]],TODAY())</f>
        <v>1836</v>
      </c>
      <c r="Q2759" s="26" t="str">
        <f>LEFT(Table1[[#This Row],[Department]],5)&amp;"-"&amp;RIGHT(Table1[[#This Row],[Employee ID]],3)</f>
        <v>Finan-201</v>
      </c>
      <c r="R2759" s="26" t="str">
        <f>LEFT(Table1[[#This Row],[Department]],3)</f>
        <v>Fin</v>
      </c>
      <c r="S2759" s="37">
        <f>_xlfn.XLOOKUP(Table1[[#This Row],[City]],Table2[City],Table2[Bonus %])</f>
        <v>4</v>
      </c>
      <c r="U2759" s="48" t="str">
        <v xml:space="preserve">Aditya </v>
      </c>
      <c r="V2759" s="48" t="str">
        <v>Kapoor</v>
      </c>
    </row>
    <row r="2760" spans="1:22" x14ac:dyDescent="0.35">
      <c r="A2760" s="7" t="s">
        <v>1510</v>
      </c>
      <c r="B2760" s="40" t="str">
        <f>LEFT(Table1[[#This Row],[Employee Name]],FIND(" ",Table1[[#This Row],[Employee Name]]))</f>
        <v xml:space="preserve">Sneha </v>
      </c>
      <c r="C2760" s="40" t="str">
        <f>RIGHT(Table1[[#This Row],[Employee Name]],LEN(Table1[[#This Row],[Employee Name]])-FIND(" ",Table1[[#This Row],[Employee Name]]))</f>
        <v>Iyer</v>
      </c>
      <c r="D2760" s="22">
        <f>Table1[[#This Row],[Basic Salary]]+Table1[[#This Row],[Bonus]]</f>
        <v>85623</v>
      </c>
      <c r="E2760" s="8">
        <v>88</v>
      </c>
      <c r="F2760" s="45">
        <v>67</v>
      </c>
      <c r="G2760" s="8" t="str" cm="1">
        <f t="array" ref="G2760">_xlfn.IFS(Table1[[#This Row],[Performance Score]]&gt;=80,"Excellent",Table1[[#This Row],[Performance Score]]&gt;=60,"Good",Table1[[#This Row],[Performance Score]]&gt;=40,"Need Improvement")</f>
        <v>Good</v>
      </c>
      <c r="H2760" s="29">
        <f>Table1[[#This Row],[Bonus]]/Table1[[#This Row],[Basic Salary]]</f>
        <v>0.21342629990221504</v>
      </c>
      <c r="I2760" s="8">
        <f ca="1">DATEDIF(Table1[[#This Row],[Date of Birth]],TODAY(),"y")</f>
        <v>40</v>
      </c>
      <c r="J2760" s="33">
        <v>43216</v>
      </c>
      <c r="K2760" s="33" t="str" cm="1">
        <f t="array" aca="1" ref="K2760" ca="1">_xlfn.IFS(L2760&lt;3,"Junior",L2760&lt;=7,"Mid-Level",L2760&gt;7,"Senior")</f>
        <v>Senior</v>
      </c>
      <c r="L2760" s="45">
        <f ca="1">INT(YEARFRAC(Table1[[#This Row],[Joining Date]],TODAY(),1))</f>
        <v>8</v>
      </c>
      <c r="M2760" s="25" t="str">
        <f t="shared" ca="1" si="43"/>
        <v>Yes</v>
      </c>
      <c r="N2760" s="25">
        <f>YEAR(Table1[[#This Row],[Joining Date]])</f>
        <v>2018</v>
      </c>
      <c r="O2760" s="45">
        <f>MONTH(Table1[[#This Row],[Joining Date]])</f>
        <v>4</v>
      </c>
      <c r="P2760" s="25">
        <f ca="1">NETWORKDAYS(Table1[[#This Row],[Joining Date]],TODAY())</f>
        <v>2133</v>
      </c>
      <c r="Q2760" s="25" t="str">
        <f>LEFT(Table1[[#This Row],[Department]],5)&amp;"-"&amp;RIGHT(Table1[[#This Row],[Employee ID]],3)</f>
        <v>Opera-454</v>
      </c>
      <c r="R2760" s="25" t="str">
        <f>LEFT(Table1[[#This Row],[Department]],3)</f>
        <v>Ope</v>
      </c>
      <c r="S2760" s="36">
        <f>_xlfn.XLOOKUP(Table1[[#This Row],[City]],Table2[City],Table2[Bonus %])</f>
        <v>4</v>
      </c>
      <c r="U2760" s="48" t="str">
        <v xml:space="preserve">Sneha </v>
      </c>
      <c r="V2760" s="48" t="str">
        <v>Iyer</v>
      </c>
    </row>
    <row r="2761" spans="1:22" x14ac:dyDescent="0.35">
      <c r="A2761" s="9" t="s">
        <v>3637</v>
      </c>
      <c r="B2761" s="41" t="str">
        <f>LEFT(Table1[[#This Row],[Employee Name]],FIND(" ",Table1[[#This Row],[Employee Name]]))</f>
        <v xml:space="preserve">Ishita </v>
      </c>
      <c r="C2761" s="41" t="str">
        <f>RIGHT(Table1[[#This Row],[Employee Name]],LEN(Table1[[#This Row],[Employee Name]])-FIND(" ",Table1[[#This Row],[Employee Name]]))</f>
        <v>Roy</v>
      </c>
      <c r="D2761" s="23">
        <f>Table1[[#This Row],[Basic Salary]]+Table1[[#This Row],[Bonus]]</f>
        <v>85619</v>
      </c>
      <c r="E2761" s="10">
        <v>73</v>
      </c>
      <c r="F2761" s="46">
        <v>86</v>
      </c>
      <c r="G2761" s="10" t="str" cm="1">
        <f t="array" ref="G2761">_xlfn.IFS(Table1[[#This Row],[Performance Score]]&gt;=80,"Excellent",Table1[[#This Row],[Performance Score]]&gt;=60,"Good",Table1[[#This Row],[Performance Score]]&gt;=40,"Need Improvement")</f>
        <v>Excellent</v>
      </c>
      <c r="H2761" s="30">
        <f>Table1[[#This Row],[Bonus]]/Table1[[#This Row],[Basic Salary]]</f>
        <v>0.32578197584391455</v>
      </c>
      <c r="I2761" s="10">
        <f ca="1">DATEDIF(Table1[[#This Row],[Date of Birth]],TODAY(),"y")</f>
        <v>13</v>
      </c>
      <c r="J2761" s="34">
        <v>42711</v>
      </c>
      <c r="K2761" s="33" t="str" cm="1">
        <f t="array" aca="1" ref="K2761" ca="1">_xlfn.IFS(L2761&lt;3,"Junior",L2761&lt;=7,"Mid-Level",L2761&gt;7,"Senior")</f>
        <v>Senior</v>
      </c>
      <c r="L2761" s="46">
        <f ca="1">INT(YEARFRAC(Table1[[#This Row],[Joining Date]],TODAY(),1))</f>
        <v>9</v>
      </c>
      <c r="M2761" s="25" t="str">
        <f t="shared" ca="1" si="43"/>
        <v>Yes</v>
      </c>
      <c r="N2761" s="26">
        <f>YEAR(Table1[[#This Row],[Joining Date]])</f>
        <v>2016</v>
      </c>
      <c r="O2761" s="46">
        <f>MONTH(Table1[[#This Row],[Joining Date]])</f>
        <v>12</v>
      </c>
      <c r="P2761" s="26">
        <f ca="1">NETWORKDAYS(Table1[[#This Row],[Joining Date]],TODAY())</f>
        <v>2494</v>
      </c>
      <c r="Q2761" s="26" t="str">
        <f>LEFT(Table1[[#This Row],[Department]],5)&amp;"-"&amp;RIGHT(Table1[[#This Row],[Employee ID]],3)</f>
        <v>Suppo-581</v>
      </c>
      <c r="R2761" s="26" t="str">
        <f>LEFT(Table1[[#This Row],[Department]],3)</f>
        <v>Sup</v>
      </c>
      <c r="S2761" s="37">
        <f>_xlfn.XLOOKUP(Table1[[#This Row],[City]],Table2[City],Table2[Bonus %])</f>
        <v>5</v>
      </c>
      <c r="U2761" s="48" t="str">
        <v xml:space="preserve">Ishita </v>
      </c>
      <c r="V2761" s="48" t="str">
        <v>Roy</v>
      </c>
    </row>
    <row r="2762" spans="1:22" x14ac:dyDescent="0.35">
      <c r="A2762" s="7" t="s">
        <v>3124</v>
      </c>
      <c r="B2762" s="40" t="str">
        <f>LEFT(Table1[[#This Row],[Employee Name]],FIND(" ",Table1[[#This Row],[Employee Name]]))</f>
        <v xml:space="preserve">Vikram </v>
      </c>
      <c r="C2762" s="40" t="str">
        <f>RIGHT(Table1[[#This Row],[Employee Name]],LEN(Table1[[#This Row],[Employee Name]])-FIND(" ",Table1[[#This Row],[Employee Name]]))</f>
        <v>Singh</v>
      </c>
      <c r="D2762" s="22">
        <f>Table1[[#This Row],[Basic Salary]]+Table1[[#This Row],[Bonus]]</f>
        <v>85575</v>
      </c>
      <c r="E2762" s="8">
        <v>88</v>
      </c>
      <c r="F2762" s="45">
        <v>67</v>
      </c>
      <c r="G2762" s="8" t="str" cm="1">
        <f t="array" ref="G2762">_xlfn.IFS(Table1[[#This Row],[Performance Score]]&gt;=80,"Excellent",Table1[[#This Row],[Performance Score]]&gt;=60,"Good",Table1[[#This Row],[Performance Score]]&gt;=40,"Need Improvement")</f>
        <v>Good</v>
      </c>
      <c r="H2762" s="29">
        <f>Table1[[#This Row],[Bonus]]/Table1[[#This Row],[Basic Salary]]</f>
        <v>0.31326540007980114</v>
      </c>
      <c r="I2762" s="8">
        <f ca="1">DATEDIF(Table1[[#This Row],[Date of Birth]],TODAY(),"y")</f>
        <v>13</v>
      </c>
      <c r="J2762" s="33">
        <v>43282</v>
      </c>
      <c r="K2762" s="33" t="str" cm="1">
        <f t="array" aca="1" ref="K2762" ca="1">_xlfn.IFS(L2762&lt;3,"Junior",L2762&lt;=7,"Mid-Level",L2762&gt;7,"Senior")</f>
        <v>Mid-Level</v>
      </c>
      <c r="L2762" s="45">
        <f ca="1">INT(YEARFRAC(Table1[[#This Row],[Joining Date]],TODAY(),1))</f>
        <v>7</v>
      </c>
      <c r="M2762" s="25" t="str">
        <f t="shared" ca="1" si="43"/>
        <v>Yes</v>
      </c>
      <c r="N2762" s="25">
        <f>YEAR(Table1[[#This Row],[Joining Date]])</f>
        <v>2018</v>
      </c>
      <c r="O2762" s="45">
        <f>MONTH(Table1[[#This Row],[Joining Date]])</f>
        <v>7</v>
      </c>
      <c r="P2762" s="25">
        <f ca="1">NETWORKDAYS(Table1[[#This Row],[Joining Date]],TODAY())</f>
        <v>2086</v>
      </c>
      <c r="Q2762" s="25" t="str">
        <f>LEFT(Table1[[#This Row],[Department]],5)&amp;"-"&amp;RIGHT(Table1[[#This Row],[Employee ID]],3)</f>
        <v>IT-068</v>
      </c>
      <c r="R2762" s="25" t="str">
        <f>LEFT(Table1[[#This Row],[Department]],3)</f>
        <v>IT</v>
      </c>
      <c r="S2762" s="36">
        <f>_xlfn.XLOOKUP(Table1[[#This Row],[City]],Table2[City],Table2[Bonus %])</f>
        <v>5</v>
      </c>
      <c r="U2762" s="48" t="str">
        <v xml:space="preserve">Vikram </v>
      </c>
      <c r="V2762" s="48" t="str">
        <v>Singh</v>
      </c>
    </row>
    <row r="2763" spans="1:22" x14ac:dyDescent="0.35">
      <c r="A2763" s="9" t="s">
        <v>2047</v>
      </c>
      <c r="B2763" s="41" t="str">
        <f>LEFT(Table1[[#This Row],[Employee Name]],FIND(" ",Table1[[#This Row],[Employee Name]]))</f>
        <v xml:space="preserve">Ravi </v>
      </c>
      <c r="C2763" s="41" t="str">
        <f>RIGHT(Table1[[#This Row],[Employee Name]],LEN(Table1[[#This Row],[Employee Name]])-FIND(" ",Table1[[#This Row],[Employee Name]]))</f>
        <v>Teja</v>
      </c>
      <c r="D2763" s="23">
        <f>Table1[[#This Row],[Basic Salary]]+Table1[[#This Row],[Bonus]]</f>
        <v>85533</v>
      </c>
      <c r="E2763" s="10">
        <v>97</v>
      </c>
      <c r="F2763" s="46">
        <v>65</v>
      </c>
      <c r="G2763" s="10" t="str" cm="1">
        <f t="array" ref="G2763">_xlfn.IFS(Table1[[#This Row],[Performance Score]]&gt;=80,"Excellent",Table1[[#This Row],[Performance Score]]&gt;=60,"Good",Table1[[#This Row],[Performance Score]]&gt;=40,"Need Improvement")</f>
        <v>Good</v>
      </c>
      <c r="H2763" s="30">
        <f>Table1[[#This Row],[Bonus]]/Table1[[#This Row],[Basic Salary]]</f>
        <v>0.48409765238665348</v>
      </c>
      <c r="I2763" s="10">
        <f ca="1">DATEDIF(Table1[[#This Row],[Date of Birth]],TODAY(),"y")</f>
        <v>18</v>
      </c>
      <c r="J2763" s="34">
        <v>44210</v>
      </c>
      <c r="K2763" s="33" t="str" cm="1">
        <f t="array" aca="1" ref="K2763" ca="1">_xlfn.IFS(L2763&lt;3,"Junior",L2763&lt;=7,"Mid-Level",L2763&gt;7,"Senior")</f>
        <v>Mid-Level</v>
      </c>
      <c r="L2763" s="46">
        <f ca="1">INT(YEARFRAC(Table1[[#This Row],[Joining Date]],TODAY(),1))</f>
        <v>5</v>
      </c>
      <c r="M2763" s="25" t="str">
        <f t="shared" ca="1" si="43"/>
        <v>No</v>
      </c>
      <c r="N2763" s="26">
        <f>YEAR(Table1[[#This Row],[Joining Date]])</f>
        <v>2021</v>
      </c>
      <c r="O2763" s="46">
        <f>MONTH(Table1[[#This Row],[Joining Date]])</f>
        <v>1</v>
      </c>
      <c r="P2763" s="26">
        <f ca="1">NETWORKDAYS(Table1[[#This Row],[Joining Date]],TODAY())</f>
        <v>1423</v>
      </c>
      <c r="Q2763" s="26" t="str">
        <f>LEFT(Table1[[#This Row],[Department]],5)&amp;"-"&amp;RIGHT(Table1[[#This Row],[Employee ID]],3)</f>
        <v>Opera-991</v>
      </c>
      <c r="R2763" s="26" t="str">
        <f>LEFT(Table1[[#This Row],[Department]],3)</f>
        <v>Ope</v>
      </c>
      <c r="S2763" s="37">
        <f>_xlfn.XLOOKUP(Table1[[#This Row],[City]],Table2[City],Table2[Bonus %])</f>
        <v>6</v>
      </c>
      <c r="U2763" s="48" t="str">
        <v xml:space="preserve">Ravi </v>
      </c>
      <c r="V2763" s="48" t="str">
        <v>Teja</v>
      </c>
    </row>
    <row r="2764" spans="1:22" x14ac:dyDescent="0.35">
      <c r="A2764" s="7" t="s">
        <v>3708</v>
      </c>
      <c r="B2764" s="40" t="str">
        <f>LEFT(Table1[[#This Row],[Employee Name]],FIND(" ",Table1[[#This Row],[Employee Name]]))</f>
        <v xml:space="preserve">Ananya </v>
      </c>
      <c r="C2764" s="40" t="str">
        <f>RIGHT(Table1[[#This Row],[Employee Name]],LEN(Table1[[#This Row],[Employee Name]])-FIND(" ",Table1[[#This Row],[Employee Name]]))</f>
        <v>Rao</v>
      </c>
      <c r="D2764" s="22">
        <f>Table1[[#This Row],[Basic Salary]]+Table1[[#This Row],[Bonus]]</f>
        <v>85517</v>
      </c>
      <c r="E2764" s="8">
        <v>82</v>
      </c>
      <c r="F2764" s="45">
        <v>50</v>
      </c>
      <c r="G2764" s="8" t="str" cm="1">
        <f t="array" ref="G2764">_xlfn.IFS(Table1[[#This Row],[Performance Score]]&gt;=80,"Excellent",Table1[[#This Row],[Performance Score]]&gt;=60,"Good",Table1[[#This Row],[Performance Score]]&gt;=40,"Need Improvement")</f>
        <v>Need Improvement</v>
      </c>
      <c r="H2764" s="29">
        <f>Table1[[#This Row],[Bonus]]/Table1[[#This Row],[Basic Salary]]</f>
        <v>0.38765476171158747</v>
      </c>
      <c r="I2764" s="8">
        <f ca="1">DATEDIF(Table1[[#This Row],[Date of Birth]],TODAY(),"y")</f>
        <v>37</v>
      </c>
      <c r="J2764" s="33">
        <v>42309</v>
      </c>
      <c r="K2764" s="33" t="str" cm="1">
        <f t="array" aca="1" ref="K2764" ca="1">_xlfn.IFS(L2764&lt;3,"Junior",L2764&lt;=7,"Mid-Level",L2764&gt;7,"Senior")</f>
        <v>Senior</v>
      </c>
      <c r="L2764" s="45">
        <f ca="1">INT(YEARFRAC(Table1[[#This Row],[Joining Date]],TODAY(),1))</f>
        <v>10</v>
      </c>
      <c r="M2764" s="25" t="str">
        <f t="shared" ca="1" si="43"/>
        <v>Yes</v>
      </c>
      <c r="N2764" s="25">
        <f>YEAR(Table1[[#This Row],[Joining Date]])</f>
        <v>2015</v>
      </c>
      <c r="O2764" s="45">
        <f>MONTH(Table1[[#This Row],[Joining Date]])</f>
        <v>11</v>
      </c>
      <c r="P2764" s="25">
        <f ca="1">NETWORKDAYS(Table1[[#This Row],[Joining Date]],TODAY())</f>
        <v>2781</v>
      </c>
      <c r="Q2764" s="25" t="str">
        <f>LEFT(Table1[[#This Row],[Department]],5)&amp;"-"&amp;RIGHT(Table1[[#This Row],[Employee ID]],3)</f>
        <v>Suppo-652</v>
      </c>
      <c r="R2764" s="25" t="str">
        <f>LEFT(Table1[[#This Row],[Department]],3)</f>
        <v>Sup</v>
      </c>
      <c r="S2764" s="36">
        <f>_xlfn.XLOOKUP(Table1[[#This Row],[City]],Table2[City],Table2[Bonus %])</f>
        <v>7</v>
      </c>
      <c r="U2764" s="48" t="str">
        <v xml:space="preserve">Ananya </v>
      </c>
      <c r="V2764" s="48" t="str">
        <v>Rao</v>
      </c>
    </row>
    <row r="2765" spans="1:22" x14ac:dyDescent="0.35">
      <c r="A2765" s="9" t="s">
        <v>4475</v>
      </c>
      <c r="B2765" s="41" t="str">
        <f>LEFT(Table1[[#This Row],[Employee Name]],FIND(" ",Table1[[#This Row],[Employee Name]]))</f>
        <v xml:space="preserve">Sneha </v>
      </c>
      <c r="C2765" s="41" t="str">
        <f>RIGHT(Table1[[#This Row],[Employee Name]],LEN(Table1[[#This Row],[Employee Name]])-FIND(" ",Table1[[#This Row],[Employee Name]]))</f>
        <v>Iyer</v>
      </c>
      <c r="D2765" s="23">
        <f>Table1[[#This Row],[Basic Salary]]+Table1[[#This Row],[Bonus]]</f>
        <v>85512</v>
      </c>
      <c r="E2765" s="10">
        <v>68</v>
      </c>
      <c r="F2765" s="46">
        <v>80</v>
      </c>
      <c r="G2765" s="10" t="str" cm="1">
        <f t="array" ref="G2765">_xlfn.IFS(Table1[[#This Row],[Performance Score]]&gt;=80,"Excellent",Table1[[#This Row],[Performance Score]]&gt;=60,"Good",Table1[[#This Row],[Performance Score]]&gt;=40,"Need Improvement")</f>
        <v>Excellent</v>
      </c>
      <c r="H2765" s="30">
        <f>Table1[[#This Row],[Bonus]]/Table1[[#This Row],[Basic Salary]]</f>
        <v>7.1713247274094505E-2</v>
      </c>
      <c r="I2765" s="10">
        <f ca="1">DATEDIF(Table1[[#This Row],[Date of Birth]],TODAY(),"y")</f>
        <v>32</v>
      </c>
      <c r="J2765" s="34">
        <v>44333</v>
      </c>
      <c r="K2765" s="33" t="str" cm="1">
        <f t="array" aca="1" ref="K2765" ca="1">_xlfn.IFS(L2765&lt;3,"Junior",L2765&lt;=7,"Mid-Level",L2765&gt;7,"Senior")</f>
        <v>Mid-Level</v>
      </c>
      <c r="L2765" s="46">
        <f ca="1">INT(YEARFRAC(Table1[[#This Row],[Joining Date]],TODAY(),1))</f>
        <v>5</v>
      </c>
      <c r="M2765" s="25" t="str">
        <f t="shared" ca="1" si="43"/>
        <v>No</v>
      </c>
      <c r="N2765" s="26">
        <f>YEAR(Table1[[#This Row],[Joining Date]])</f>
        <v>2021</v>
      </c>
      <c r="O2765" s="46">
        <f>MONTH(Table1[[#This Row],[Joining Date]])</f>
        <v>5</v>
      </c>
      <c r="P2765" s="26">
        <f ca="1">NETWORKDAYS(Table1[[#This Row],[Joining Date]],TODAY())</f>
        <v>1336</v>
      </c>
      <c r="Q2765" s="26" t="str">
        <f>LEFT(Table1[[#This Row],[Department]],5)&amp;"-"&amp;RIGHT(Table1[[#This Row],[Employee ID]],3)</f>
        <v>Marke-419</v>
      </c>
      <c r="R2765" s="26" t="str">
        <f>LEFT(Table1[[#This Row],[Department]],3)</f>
        <v>Mar</v>
      </c>
      <c r="S2765" s="37">
        <f>_xlfn.XLOOKUP(Table1[[#This Row],[City]],Table2[City],Table2[Bonus %])</f>
        <v>5</v>
      </c>
      <c r="U2765" s="48" t="str">
        <v xml:space="preserve">Sneha </v>
      </c>
      <c r="V2765" s="48" t="str">
        <v>Iyer</v>
      </c>
    </row>
    <row r="2766" spans="1:22" x14ac:dyDescent="0.35">
      <c r="A2766" s="7" t="s">
        <v>2095</v>
      </c>
      <c r="B2766" s="40" t="str">
        <f>LEFT(Table1[[#This Row],[Employee Name]],FIND(" ",Table1[[#This Row],[Employee Name]]))</f>
        <v xml:space="preserve">Ravi </v>
      </c>
      <c r="C2766" s="40" t="str">
        <f>RIGHT(Table1[[#This Row],[Employee Name]],LEN(Table1[[#This Row],[Employee Name]])-FIND(" ",Table1[[#This Row],[Employee Name]]))</f>
        <v>Teja</v>
      </c>
      <c r="D2766" s="22">
        <f>Table1[[#This Row],[Basic Salary]]+Table1[[#This Row],[Bonus]]</f>
        <v>85510</v>
      </c>
      <c r="E2766" s="8">
        <v>90</v>
      </c>
      <c r="F2766" s="45">
        <v>42</v>
      </c>
      <c r="G2766" s="8" t="str" cm="1">
        <f t="array" ref="G2766">_xlfn.IFS(Table1[[#This Row],[Performance Score]]&gt;=80,"Excellent",Table1[[#This Row],[Performance Score]]&gt;=60,"Good",Table1[[#This Row],[Performance Score]]&gt;=40,"Need Improvement")</f>
        <v>Need Improvement</v>
      </c>
      <c r="H2766" s="29">
        <f>Table1[[#This Row],[Bonus]]/Table1[[#This Row],[Basic Salary]]</f>
        <v>0.41948871181938913</v>
      </c>
      <c r="I2766" s="8">
        <f ca="1">DATEDIF(Table1[[#This Row],[Date of Birth]],TODAY(),"y")</f>
        <v>19</v>
      </c>
      <c r="J2766" s="33">
        <v>44520</v>
      </c>
      <c r="K2766" s="33" t="str" cm="1">
        <f t="array" aca="1" ref="K2766" ca="1">_xlfn.IFS(L2766&lt;3,"Junior",L2766&lt;=7,"Mid-Level",L2766&gt;7,"Senior")</f>
        <v>Mid-Level</v>
      </c>
      <c r="L2766" s="45">
        <f ca="1">INT(YEARFRAC(Table1[[#This Row],[Joining Date]],TODAY(),1))</f>
        <v>4</v>
      </c>
      <c r="M2766" s="25" t="str">
        <f t="shared" ca="1" si="43"/>
        <v>No</v>
      </c>
      <c r="N2766" s="25">
        <f>YEAR(Table1[[#This Row],[Joining Date]])</f>
        <v>2021</v>
      </c>
      <c r="O2766" s="45">
        <f>MONTH(Table1[[#This Row],[Joining Date]])</f>
        <v>11</v>
      </c>
      <c r="P2766" s="25">
        <f ca="1">NETWORKDAYS(Table1[[#This Row],[Joining Date]],TODAY())</f>
        <v>1201</v>
      </c>
      <c r="Q2766" s="25" t="str">
        <f>LEFT(Table1[[#This Row],[Department]],5)&amp;"-"&amp;RIGHT(Table1[[#This Row],[Employee ID]],3)</f>
        <v>HR-039</v>
      </c>
      <c r="R2766" s="25" t="str">
        <f>LEFT(Table1[[#This Row],[Department]],3)</f>
        <v>HR</v>
      </c>
      <c r="S2766" s="36">
        <f>_xlfn.XLOOKUP(Table1[[#This Row],[City]],Table2[City],Table2[Bonus %])</f>
        <v>4</v>
      </c>
      <c r="U2766" s="48" t="str">
        <v xml:space="preserve">Ravi </v>
      </c>
      <c r="V2766" s="48" t="str">
        <v>Teja</v>
      </c>
    </row>
    <row r="2767" spans="1:22" x14ac:dyDescent="0.35">
      <c r="A2767" s="9" t="s">
        <v>4611</v>
      </c>
      <c r="B2767" s="41" t="str">
        <f>LEFT(Table1[[#This Row],[Employee Name]],FIND(" ",Table1[[#This Row],[Employee Name]]))</f>
        <v xml:space="preserve">Karan </v>
      </c>
      <c r="C2767" s="41" t="str">
        <f>RIGHT(Table1[[#This Row],[Employee Name]],LEN(Table1[[#This Row],[Employee Name]])-FIND(" ",Table1[[#This Row],[Employee Name]]))</f>
        <v>Malhotra</v>
      </c>
      <c r="D2767" s="23">
        <f>Table1[[#This Row],[Basic Salary]]+Table1[[#This Row],[Bonus]]</f>
        <v>85497</v>
      </c>
      <c r="E2767" s="10">
        <v>83</v>
      </c>
      <c r="F2767" s="46">
        <v>68</v>
      </c>
      <c r="G2767" s="10" t="str" cm="1">
        <f t="array" ref="G2767">_xlfn.IFS(Table1[[#This Row],[Performance Score]]&gt;=80,"Excellent",Table1[[#This Row],[Performance Score]]&gt;=60,"Good",Table1[[#This Row],[Performance Score]]&gt;=40,"Need Improvement")</f>
        <v>Good</v>
      </c>
      <c r="H2767" s="30">
        <f>Table1[[#This Row],[Bonus]]/Table1[[#This Row],[Basic Salary]]</f>
        <v>0.13287575030807353</v>
      </c>
      <c r="I2767" s="10">
        <f ca="1">DATEDIF(Table1[[#This Row],[Date of Birth]],TODAY(),"y")</f>
        <v>28</v>
      </c>
      <c r="J2767" s="34">
        <v>45803</v>
      </c>
      <c r="K2767" s="33" t="str" cm="1">
        <f t="array" aca="1" ref="K2767" ca="1">_xlfn.IFS(L2767&lt;3,"Junior",L2767&lt;=7,"Mid-Level",L2767&gt;7,"Senior")</f>
        <v>Junior</v>
      </c>
      <c r="L2767" s="46">
        <f ca="1">INT(YEARFRAC(Table1[[#This Row],[Joining Date]],TODAY(),1))</f>
        <v>1</v>
      </c>
      <c r="M2767" s="25" t="str">
        <f t="shared" ca="1" si="43"/>
        <v>No</v>
      </c>
      <c r="N2767" s="26">
        <f>YEAR(Table1[[#This Row],[Joining Date]])</f>
        <v>2025</v>
      </c>
      <c r="O2767" s="46">
        <f>MONTH(Table1[[#This Row],[Joining Date]])</f>
        <v>5</v>
      </c>
      <c r="P2767" s="26">
        <f ca="1">NETWORKDAYS(Table1[[#This Row],[Joining Date]],TODAY())</f>
        <v>286</v>
      </c>
      <c r="Q2767" s="26" t="str">
        <f>LEFT(Table1[[#This Row],[Department]],5)&amp;"-"&amp;RIGHT(Table1[[#This Row],[Employee ID]],3)</f>
        <v>Sales-555</v>
      </c>
      <c r="R2767" s="26" t="str">
        <f>LEFT(Table1[[#This Row],[Department]],3)</f>
        <v>Sal</v>
      </c>
      <c r="S2767" s="37">
        <f>_xlfn.XLOOKUP(Table1[[#This Row],[City]],Table2[City],Table2[Bonus %])</f>
        <v>7</v>
      </c>
      <c r="U2767" s="48" t="str">
        <v xml:space="preserve">Karan </v>
      </c>
      <c r="V2767" s="48" t="str">
        <v>Malhotra</v>
      </c>
    </row>
    <row r="2768" spans="1:22" x14ac:dyDescent="0.35">
      <c r="A2768" s="7" t="s">
        <v>3674</v>
      </c>
      <c r="B2768" s="40" t="str">
        <f>LEFT(Table1[[#This Row],[Employee Name]],FIND(" ",Table1[[#This Row],[Employee Name]]))</f>
        <v xml:space="preserve">Ananya </v>
      </c>
      <c r="C2768" s="40" t="str">
        <f>RIGHT(Table1[[#This Row],[Employee Name]],LEN(Table1[[#This Row],[Employee Name]])-FIND(" ",Table1[[#This Row],[Employee Name]]))</f>
        <v>Rao</v>
      </c>
      <c r="D2768" s="22">
        <f>Table1[[#This Row],[Basic Salary]]+Table1[[#This Row],[Bonus]]</f>
        <v>85489</v>
      </c>
      <c r="E2768" s="8">
        <v>69</v>
      </c>
      <c r="F2768" s="45">
        <v>46</v>
      </c>
      <c r="G2768" s="8" t="str" cm="1">
        <f t="array" ref="G2768">_xlfn.IFS(Table1[[#This Row],[Performance Score]]&gt;=80,"Excellent",Table1[[#This Row],[Performance Score]]&gt;=60,"Good",Table1[[#This Row],[Performance Score]]&gt;=40,"Need Improvement")</f>
        <v>Need Improvement</v>
      </c>
      <c r="H2768" s="29">
        <f>Table1[[#This Row],[Bonus]]/Table1[[#This Row],[Basic Salary]]</f>
        <v>0.14053765592688947</v>
      </c>
      <c r="I2768" s="8">
        <f ca="1">DATEDIF(Table1[[#This Row],[Date of Birth]],TODAY(),"y")</f>
        <v>25</v>
      </c>
      <c r="J2768" s="33">
        <v>42605</v>
      </c>
      <c r="K2768" s="33" t="str" cm="1">
        <f t="array" aca="1" ref="K2768" ca="1">_xlfn.IFS(L2768&lt;3,"Junior",L2768&lt;=7,"Mid-Level",L2768&gt;7,"Senior")</f>
        <v>Senior</v>
      </c>
      <c r="L2768" s="45">
        <f ca="1">INT(YEARFRAC(Table1[[#This Row],[Joining Date]],TODAY(),1))</f>
        <v>9</v>
      </c>
      <c r="M2768" s="25" t="str">
        <f t="shared" ca="1" si="43"/>
        <v>Yes</v>
      </c>
      <c r="N2768" s="25">
        <f>YEAR(Table1[[#This Row],[Joining Date]])</f>
        <v>2016</v>
      </c>
      <c r="O2768" s="45">
        <f>MONTH(Table1[[#This Row],[Joining Date]])</f>
        <v>8</v>
      </c>
      <c r="P2768" s="25">
        <f ca="1">NETWORKDAYS(Table1[[#This Row],[Joining Date]],TODAY())</f>
        <v>2570</v>
      </c>
      <c r="Q2768" s="25" t="str">
        <f>LEFT(Table1[[#This Row],[Department]],5)&amp;"-"&amp;RIGHT(Table1[[#This Row],[Employee ID]],3)</f>
        <v>Finan-618</v>
      </c>
      <c r="R2768" s="25" t="str">
        <f>LEFT(Table1[[#This Row],[Department]],3)</f>
        <v>Fin</v>
      </c>
      <c r="S2768" s="36">
        <f>_xlfn.XLOOKUP(Table1[[#This Row],[City]],Table2[City],Table2[Bonus %])</f>
        <v>6</v>
      </c>
      <c r="U2768" s="48" t="str">
        <v xml:space="preserve">Ananya </v>
      </c>
      <c r="V2768" s="48" t="str">
        <v>Rao</v>
      </c>
    </row>
    <row r="2769" spans="1:22" x14ac:dyDescent="0.35">
      <c r="A2769" s="9" t="s">
        <v>3550</v>
      </c>
      <c r="B2769" s="41" t="str">
        <f>LEFT(Table1[[#This Row],[Employee Name]],FIND(" ",Table1[[#This Row],[Employee Name]]))</f>
        <v xml:space="preserve">Arjun </v>
      </c>
      <c r="C2769" s="41" t="str">
        <f>RIGHT(Table1[[#This Row],[Employee Name]],LEN(Table1[[#This Row],[Employee Name]])-FIND(" ",Table1[[#This Row],[Employee Name]]))</f>
        <v>Mehta</v>
      </c>
      <c r="D2769" s="23">
        <f>Table1[[#This Row],[Basic Salary]]+Table1[[#This Row],[Bonus]]</f>
        <v>85475</v>
      </c>
      <c r="E2769" s="10">
        <v>87</v>
      </c>
      <c r="F2769" s="46">
        <v>100</v>
      </c>
      <c r="G2769" s="10" t="str" cm="1">
        <f t="array" ref="G2769">_xlfn.IFS(Table1[[#This Row],[Performance Score]]&gt;=80,"Excellent",Table1[[#This Row],[Performance Score]]&gt;=60,"Good",Table1[[#This Row],[Performance Score]]&gt;=40,"Need Improvement")</f>
        <v>Excellent</v>
      </c>
      <c r="H2769" s="30">
        <f>Table1[[#This Row],[Bonus]]/Table1[[#This Row],[Basic Salary]]</f>
        <v>0.12447870758949127</v>
      </c>
      <c r="I2769" s="10">
        <f ca="1">DATEDIF(Table1[[#This Row],[Date of Birth]],TODAY(),"y")</f>
        <v>22</v>
      </c>
      <c r="J2769" s="34">
        <v>43973</v>
      </c>
      <c r="K2769" s="33" t="str" cm="1">
        <f t="array" aca="1" ref="K2769" ca="1">_xlfn.IFS(L2769&lt;3,"Junior",L2769&lt;=7,"Mid-Level",L2769&gt;7,"Senior")</f>
        <v>Mid-Level</v>
      </c>
      <c r="L2769" s="46">
        <f ca="1">INT(YEARFRAC(Table1[[#This Row],[Joining Date]],TODAY(),1))</f>
        <v>6</v>
      </c>
      <c r="M2769" s="25" t="str">
        <f t="shared" ca="1" si="43"/>
        <v>Yes</v>
      </c>
      <c r="N2769" s="26">
        <f>YEAR(Table1[[#This Row],[Joining Date]])</f>
        <v>2020</v>
      </c>
      <c r="O2769" s="46">
        <f>MONTH(Table1[[#This Row],[Joining Date]])</f>
        <v>5</v>
      </c>
      <c r="P2769" s="26">
        <f ca="1">NETWORKDAYS(Table1[[#This Row],[Joining Date]],TODAY())</f>
        <v>1592</v>
      </c>
      <c r="Q2769" s="26" t="str">
        <f>LEFT(Table1[[#This Row],[Department]],5)&amp;"-"&amp;RIGHT(Table1[[#This Row],[Employee ID]],3)</f>
        <v>Suppo-494</v>
      </c>
      <c r="R2769" s="26" t="str">
        <f>LEFT(Table1[[#This Row],[Department]],3)</f>
        <v>Sup</v>
      </c>
      <c r="S2769" s="37">
        <f>_xlfn.XLOOKUP(Table1[[#This Row],[City]],Table2[City],Table2[Bonus %])</f>
        <v>4</v>
      </c>
      <c r="U2769" s="48" t="str">
        <v xml:space="preserve">Arjun </v>
      </c>
      <c r="V2769" s="48" t="str">
        <v>Mehta</v>
      </c>
    </row>
    <row r="2770" spans="1:22" x14ac:dyDescent="0.35">
      <c r="A2770" s="7" t="s">
        <v>4477</v>
      </c>
      <c r="B2770" s="40" t="str">
        <f>LEFT(Table1[[#This Row],[Employee Name]],FIND(" ",Table1[[#This Row],[Employee Name]]))</f>
        <v xml:space="preserve">Gayathri </v>
      </c>
      <c r="C2770" s="40" t="str">
        <f>RIGHT(Table1[[#This Row],[Employee Name]],LEN(Table1[[#This Row],[Employee Name]])-FIND(" ",Table1[[#This Row],[Employee Name]]))</f>
        <v>Iyer</v>
      </c>
      <c r="D2770" s="22">
        <f>Table1[[#This Row],[Basic Salary]]+Table1[[#This Row],[Bonus]]</f>
        <v>85436</v>
      </c>
      <c r="E2770" s="8">
        <v>92</v>
      </c>
      <c r="F2770" s="45">
        <v>92</v>
      </c>
      <c r="G2770" s="8" t="str" cm="1">
        <f t="array" ref="G2770">_xlfn.IFS(Table1[[#This Row],[Performance Score]]&gt;=80,"Excellent",Table1[[#This Row],[Performance Score]]&gt;=60,"Good",Table1[[#This Row],[Performance Score]]&gt;=40,"Need Improvement")</f>
        <v>Excellent</v>
      </c>
      <c r="H2770" s="29">
        <f>Table1[[#This Row],[Bonus]]/Table1[[#This Row],[Basic Salary]]</f>
        <v>0.42255819374604547</v>
      </c>
      <c r="I2770" s="8">
        <f ca="1">DATEDIF(Table1[[#This Row],[Date of Birth]],TODAY(),"y")</f>
        <v>25</v>
      </c>
      <c r="J2770" s="33">
        <v>42216</v>
      </c>
      <c r="K2770" s="33" t="str" cm="1">
        <f t="array" aca="1" ref="K2770" ca="1">_xlfn.IFS(L2770&lt;3,"Junior",L2770&lt;=7,"Mid-Level",L2770&gt;7,"Senior")</f>
        <v>Senior</v>
      </c>
      <c r="L2770" s="45">
        <f ca="1">INT(YEARFRAC(Table1[[#This Row],[Joining Date]],TODAY(),1))</f>
        <v>10</v>
      </c>
      <c r="M2770" s="25" t="str">
        <f t="shared" ca="1" si="43"/>
        <v>Yes</v>
      </c>
      <c r="N2770" s="25">
        <f>YEAR(Table1[[#This Row],[Joining Date]])</f>
        <v>2015</v>
      </c>
      <c r="O2770" s="45">
        <f>MONTH(Table1[[#This Row],[Joining Date]])</f>
        <v>7</v>
      </c>
      <c r="P2770" s="25">
        <f ca="1">NETWORKDAYS(Table1[[#This Row],[Joining Date]],TODAY())</f>
        <v>2847</v>
      </c>
      <c r="Q2770" s="25" t="str">
        <f>LEFT(Table1[[#This Row],[Department]],5)&amp;"-"&amp;RIGHT(Table1[[#This Row],[Employee ID]],3)</f>
        <v>IT-421</v>
      </c>
      <c r="R2770" s="25" t="str">
        <f>LEFT(Table1[[#This Row],[Department]],3)</f>
        <v>IT</v>
      </c>
      <c r="S2770" s="36">
        <f>_xlfn.XLOOKUP(Table1[[#This Row],[City]],Table2[City],Table2[Bonus %])</f>
        <v>4</v>
      </c>
      <c r="U2770" s="48" t="str">
        <v xml:space="preserve">Gayathri </v>
      </c>
      <c r="V2770" s="48" t="str">
        <v>Iyer</v>
      </c>
    </row>
    <row r="2771" spans="1:22" x14ac:dyDescent="0.35">
      <c r="A2771" s="9" t="s">
        <v>418</v>
      </c>
      <c r="B2771" s="41" t="str">
        <f>LEFT(Table1[[#This Row],[Employee Name]],FIND(" ",Table1[[#This Row],[Employee Name]]))</f>
        <v xml:space="preserve">Krishna </v>
      </c>
      <c r="C2771" s="41" t="str">
        <f>RIGHT(Table1[[#This Row],[Employee Name]],LEN(Table1[[#This Row],[Employee Name]])-FIND(" ",Table1[[#This Row],[Employee Name]]))</f>
        <v>Chaitanya</v>
      </c>
      <c r="D2771" s="23">
        <f>Table1[[#This Row],[Basic Salary]]+Table1[[#This Row],[Bonus]]</f>
        <v>85420</v>
      </c>
      <c r="E2771" s="10">
        <v>64</v>
      </c>
      <c r="F2771" s="46">
        <v>62</v>
      </c>
      <c r="G2771" s="10" t="str" cm="1">
        <f t="array" ref="G2771">_xlfn.IFS(Table1[[#This Row],[Performance Score]]&gt;=80,"Excellent",Table1[[#This Row],[Performance Score]]&gt;=60,"Good",Table1[[#This Row],[Performance Score]]&gt;=40,"Need Improvement")</f>
        <v>Good</v>
      </c>
      <c r="H2771" s="30">
        <f>Table1[[#This Row],[Bonus]]/Table1[[#This Row],[Basic Salary]]</f>
        <v>0.48023636647200513</v>
      </c>
      <c r="I2771" s="10">
        <f ca="1">DATEDIF(Table1[[#This Row],[Date of Birth]],TODAY(),"y")</f>
        <v>37</v>
      </c>
      <c r="J2771" s="34">
        <v>43091</v>
      </c>
      <c r="K2771" s="33" t="str" cm="1">
        <f t="array" aca="1" ref="K2771" ca="1">_xlfn.IFS(L2771&lt;3,"Junior",L2771&lt;=7,"Mid-Level",L2771&gt;7,"Senior")</f>
        <v>Senior</v>
      </c>
      <c r="L2771" s="46">
        <f ca="1">INT(YEARFRAC(Table1[[#This Row],[Joining Date]],TODAY(),1))</f>
        <v>8</v>
      </c>
      <c r="M2771" s="25" t="str">
        <f t="shared" ca="1" si="43"/>
        <v>Yes</v>
      </c>
      <c r="N2771" s="26">
        <f>YEAR(Table1[[#This Row],[Joining Date]])</f>
        <v>2017</v>
      </c>
      <c r="O2771" s="46">
        <f>MONTH(Table1[[#This Row],[Joining Date]])</f>
        <v>12</v>
      </c>
      <c r="P2771" s="26">
        <f ca="1">NETWORKDAYS(Table1[[#This Row],[Joining Date]],TODAY())</f>
        <v>2222</v>
      </c>
      <c r="Q2771" s="26" t="str">
        <f>LEFT(Table1[[#This Row],[Department]],5)&amp;"-"&amp;RIGHT(Table1[[#This Row],[Employee ID]],3)</f>
        <v>IT-362</v>
      </c>
      <c r="R2771" s="26" t="str">
        <f>LEFT(Table1[[#This Row],[Department]],3)</f>
        <v>IT</v>
      </c>
      <c r="S2771" s="37">
        <f>_xlfn.XLOOKUP(Table1[[#This Row],[City]],Table2[City],Table2[Bonus %])</f>
        <v>6</v>
      </c>
      <c r="U2771" s="48" t="str">
        <v xml:space="preserve">Krishna </v>
      </c>
      <c r="V2771" s="48" t="str">
        <v>Chaitanya</v>
      </c>
    </row>
    <row r="2772" spans="1:22" x14ac:dyDescent="0.35">
      <c r="A2772" s="7" t="s">
        <v>2075</v>
      </c>
      <c r="B2772" s="40" t="str">
        <f>LEFT(Table1[[#This Row],[Employee Name]],FIND(" ",Table1[[#This Row],[Employee Name]]))</f>
        <v xml:space="preserve">Ananya </v>
      </c>
      <c r="C2772" s="40" t="str">
        <f>RIGHT(Table1[[#This Row],[Employee Name]],LEN(Table1[[#This Row],[Employee Name]])-FIND(" ",Table1[[#This Row],[Employee Name]]))</f>
        <v>Rao</v>
      </c>
      <c r="D2772" s="22">
        <f>Table1[[#This Row],[Basic Salary]]+Table1[[#This Row],[Bonus]]</f>
        <v>85416</v>
      </c>
      <c r="E2772" s="8">
        <v>74</v>
      </c>
      <c r="F2772" s="45">
        <v>61</v>
      </c>
      <c r="G2772" s="8" t="str" cm="1">
        <f t="array" ref="G2772">_xlfn.IFS(Table1[[#This Row],[Performance Score]]&gt;=80,"Excellent",Table1[[#This Row],[Performance Score]]&gt;=60,"Good",Table1[[#This Row],[Performance Score]]&gt;=40,"Need Improvement")</f>
        <v>Good</v>
      </c>
      <c r="H2772" s="29">
        <f>Table1[[#This Row],[Bonus]]/Table1[[#This Row],[Basic Salary]]</f>
        <v>0.42443091803552074</v>
      </c>
      <c r="I2772" s="8">
        <f ca="1">DATEDIF(Table1[[#This Row],[Date of Birth]],TODAY(),"y")</f>
        <v>39</v>
      </c>
      <c r="J2772" s="33">
        <v>44065</v>
      </c>
      <c r="K2772" s="33" t="str" cm="1">
        <f t="array" aca="1" ref="K2772" ca="1">_xlfn.IFS(L2772&lt;3,"Junior",L2772&lt;=7,"Mid-Level",L2772&gt;7,"Senior")</f>
        <v>Mid-Level</v>
      </c>
      <c r="L2772" s="45">
        <f ca="1">INT(YEARFRAC(Table1[[#This Row],[Joining Date]],TODAY(),1))</f>
        <v>5</v>
      </c>
      <c r="M2772" s="25" t="str">
        <f t="shared" ca="1" si="43"/>
        <v>No</v>
      </c>
      <c r="N2772" s="25">
        <f>YEAR(Table1[[#This Row],[Joining Date]])</f>
        <v>2020</v>
      </c>
      <c r="O2772" s="45">
        <f>MONTH(Table1[[#This Row],[Joining Date]])</f>
        <v>8</v>
      </c>
      <c r="P2772" s="25">
        <f ca="1">NETWORKDAYS(Table1[[#This Row],[Joining Date]],TODAY())</f>
        <v>1526</v>
      </c>
      <c r="Q2772" s="25" t="str">
        <f>LEFT(Table1[[#This Row],[Department]],5)&amp;"-"&amp;RIGHT(Table1[[#This Row],[Employee ID]],3)</f>
        <v>Marke-019</v>
      </c>
      <c r="R2772" s="25" t="str">
        <f>LEFT(Table1[[#This Row],[Department]],3)</f>
        <v>Mar</v>
      </c>
      <c r="S2772" s="36">
        <f>_xlfn.XLOOKUP(Table1[[#This Row],[City]],Table2[City],Table2[Bonus %])</f>
        <v>5</v>
      </c>
      <c r="U2772" s="48" t="str">
        <v xml:space="preserve">Ananya </v>
      </c>
      <c r="V2772" s="48" t="str">
        <v>Rao</v>
      </c>
    </row>
    <row r="2773" spans="1:22" x14ac:dyDescent="0.35">
      <c r="A2773" s="9" t="s">
        <v>4081</v>
      </c>
      <c r="B2773" s="41" t="str">
        <f>LEFT(Table1[[#This Row],[Employee Name]],FIND(" ",Table1[[#This Row],[Employee Name]]))</f>
        <v xml:space="preserve">Ishita </v>
      </c>
      <c r="C2773" s="41" t="str">
        <f>RIGHT(Table1[[#This Row],[Employee Name]],LEN(Table1[[#This Row],[Employee Name]])-FIND(" ",Table1[[#This Row],[Employee Name]]))</f>
        <v>Roy</v>
      </c>
      <c r="D2773" s="23">
        <f>Table1[[#This Row],[Basic Salary]]+Table1[[#This Row],[Bonus]]</f>
        <v>85375</v>
      </c>
      <c r="E2773" s="10">
        <v>73</v>
      </c>
      <c r="F2773" s="46">
        <v>96</v>
      </c>
      <c r="G2773" s="10" t="str" cm="1">
        <f t="array" ref="G2773">_xlfn.IFS(Table1[[#This Row],[Performance Score]]&gt;=80,"Excellent",Table1[[#This Row],[Performance Score]]&gt;=60,"Good",Table1[[#This Row],[Performance Score]]&gt;=40,"Need Improvement")</f>
        <v>Excellent</v>
      </c>
      <c r="H2773" s="30">
        <f>Table1[[#This Row],[Bonus]]/Table1[[#This Row],[Basic Salary]]</f>
        <v>0.38744433971462933</v>
      </c>
      <c r="I2773" s="10">
        <f ca="1">DATEDIF(Table1[[#This Row],[Date of Birth]],TODAY(),"y")</f>
        <v>39</v>
      </c>
      <c r="J2773" s="34">
        <v>45965</v>
      </c>
      <c r="K2773" s="33" t="str" cm="1">
        <f t="array" aca="1" ref="K2773" ca="1">_xlfn.IFS(L2773&lt;3,"Junior",L2773&lt;=7,"Mid-Level",L2773&gt;7,"Senior")</f>
        <v>Junior</v>
      </c>
      <c r="L2773" s="46">
        <f ca="1">INT(YEARFRAC(Table1[[#This Row],[Joining Date]],TODAY(),1))</f>
        <v>0</v>
      </c>
      <c r="M2773" s="25" t="str">
        <f t="shared" ca="1" si="43"/>
        <v>No</v>
      </c>
      <c r="N2773" s="26">
        <f>YEAR(Table1[[#This Row],[Joining Date]])</f>
        <v>2025</v>
      </c>
      <c r="O2773" s="46">
        <f>MONTH(Table1[[#This Row],[Joining Date]])</f>
        <v>11</v>
      </c>
      <c r="P2773" s="26">
        <f ca="1">NETWORKDAYS(Table1[[#This Row],[Joining Date]],TODAY())</f>
        <v>170</v>
      </c>
      <c r="Q2773" s="26" t="str">
        <f>LEFT(Table1[[#This Row],[Department]],5)&amp;"-"&amp;RIGHT(Table1[[#This Row],[Employee ID]],3)</f>
        <v>HR-025</v>
      </c>
      <c r="R2773" s="26" t="str">
        <f>LEFT(Table1[[#This Row],[Department]],3)</f>
        <v>HR</v>
      </c>
      <c r="S2773" s="37">
        <f>_xlfn.XLOOKUP(Table1[[#This Row],[City]],Table2[City],Table2[Bonus %])</f>
        <v>5</v>
      </c>
      <c r="U2773" s="48" t="str">
        <v xml:space="preserve">Ishita </v>
      </c>
      <c r="V2773" s="48" t="str">
        <v>Roy</v>
      </c>
    </row>
    <row r="2774" spans="1:22" x14ac:dyDescent="0.35">
      <c r="A2774" s="7" t="s">
        <v>4494</v>
      </c>
      <c r="B2774" s="40" t="str">
        <f>LEFT(Table1[[#This Row],[Employee Name]],FIND(" ",Table1[[#This Row],[Employee Name]]))</f>
        <v xml:space="preserve">Ananya </v>
      </c>
      <c r="C2774" s="40" t="str">
        <f>RIGHT(Table1[[#This Row],[Employee Name]],LEN(Table1[[#This Row],[Employee Name]])-FIND(" ",Table1[[#This Row],[Employee Name]]))</f>
        <v>Rao</v>
      </c>
      <c r="D2774" s="22">
        <f>Table1[[#This Row],[Basic Salary]]+Table1[[#This Row],[Bonus]]</f>
        <v>85353</v>
      </c>
      <c r="E2774" s="8">
        <v>67</v>
      </c>
      <c r="F2774" s="45">
        <v>92</v>
      </c>
      <c r="G2774" s="8" t="str" cm="1">
        <f t="array" ref="G2774">_xlfn.IFS(Table1[[#This Row],[Performance Score]]&gt;=80,"Excellent",Table1[[#This Row],[Performance Score]]&gt;=60,"Good",Table1[[#This Row],[Performance Score]]&gt;=40,"Need Improvement")</f>
        <v>Excellent</v>
      </c>
      <c r="H2774" s="29">
        <f>Table1[[#This Row],[Bonus]]/Table1[[#This Row],[Basic Salary]]</f>
        <v>0.51771044489491092</v>
      </c>
      <c r="I2774" s="8">
        <f ca="1">DATEDIF(Table1[[#This Row],[Date of Birth]],TODAY(),"y")</f>
        <v>38</v>
      </c>
      <c r="J2774" s="33">
        <v>42893</v>
      </c>
      <c r="K2774" s="33" t="str" cm="1">
        <f t="array" aca="1" ref="K2774" ca="1">_xlfn.IFS(L2774&lt;3,"Junior",L2774&lt;=7,"Mid-Level",L2774&gt;7,"Senior")</f>
        <v>Senior</v>
      </c>
      <c r="L2774" s="45">
        <f ca="1">INT(YEARFRAC(Table1[[#This Row],[Joining Date]],TODAY(),1))</f>
        <v>9</v>
      </c>
      <c r="M2774" s="25" t="str">
        <f t="shared" ca="1" si="43"/>
        <v>Yes</v>
      </c>
      <c r="N2774" s="25">
        <f>YEAR(Table1[[#This Row],[Joining Date]])</f>
        <v>2017</v>
      </c>
      <c r="O2774" s="45">
        <f>MONTH(Table1[[#This Row],[Joining Date]])</f>
        <v>6</v>
      </c>
      <c r="P2774" s="25">
        <f ca="1">NETWORKDAYS(Table1[[#This Row],[Joining Date]],TODAY())</f>
        <v>2364</v>
      </c>
      <c r="Q2774" s="25" t="str">
        <f>LEFT(Table1[[#This Row],[Department]],5)&amp;"-"&amp;RIGHT(Table1[[#This Row],[Employee ID]],3)</f>
        <v>HR-438</v>
      </c>
      <c r="R2774" s="25" t="str">
        <f>LEFT(Table1[[#This Row],[Department]],3)</f>
        <v>HR</v>
      </c>
      <c r="S2774" s="36">
        <f>_xlfn.XLOOKUP(Table1[[#This Row],[City]],Table2[City],Table2[Bonus %])</f>
        <v>4</v>
      </c>
      <c r="U2774" s="48" t="str">
        <v xml:space="preserve">Ananya </v>
      </c>
      <c r="V2774" s="48" t="str">
        <v>Rao</v>
      </c>
    </row>
    <row r="2775" spans="1:22" x14ac:dyDescent="0.35">
      <c r="A2775" s="9" t="s">
        <v>4799</v>
      </c>
      <c r="B2775" s="41" t="str">
        <f>LEFT(Table1[[#This Row],[Employee Name]],FIND(" ",Table1[[#This Row],[Employee Name]]))</f>
        <v xml:space="preserve">Meera </v>
      </c>
      <c r="C2775" s="41" t="str">
        <f>RIGHT(Table1[[#This Row],[Employee Name]],LEN(Table1[[#This Row],[Employee Name]])-FIND(" ",Table1[[#This Row],[Employee Name]]))</f>
        <v>Joshi</v>
      </c>
      <c r="D2775" s="23">
        <f>Table1[[#This Row],[Basic Salary]]+Table1[[#This Row],[Bonus]]</f>
        <v>85349</v>
      </c>
      <c r="E2775" s="10">
        <v>64</v>
      </c>
      <c r="F2775" s="46">
        <v>82</v>
      </c>
      <c r="G2775" s="10" t="str" cm="1">
        <f t="array" ref="G2775">_xlfn.IFS(Table1[[#This Row],[Performance Score]]&gt;=80,"Excellent",Table1[[#This Row],[Performance Score]]&gt;=60,"Good",Table1[[#This Row],[Performance Score]]&gt;=40,"Need Improvement")</f>
        <v>Excellent</v>
      </c>
      <c r="H2775" s="30">
        <f>Table1[[#This Row],[Bonus]]/Table1[[#This Row],[Basic Salary]]</f>
        <v>0.16121088435374151</v>
      </c>
      <c r="I2775" s="10">
        <f ca="1">DATEDIF(Table1[[#This Row],[Date of Birth]],TODAY(),"y")</f>
        <v>37</v>
      </c>
      <c r="J2775" s="34">
        <v>44390</v>
      </c>
      <c r="K2775" s="33" t="str" cm="1">
        <f t="array" aca="1" ref="K2775" ca="1">_xlfn.IFS(L2775&lt;3,"Junior",L2775&lt;=7,"Mid-Level",L2775&gt;7,"Senior")</f>
        <v>Mid-Level</v>
      </c>
      <c r="L2775" s="46">
        <f ca="1">INT(YEARFRAC(Table1[[#This Row],[Joining Date]],TODAY(),1))</f>
        <v>4</v>
      </c>
      <c r="M2775" s="25" t="str">
        <f t="shared" ca="1" si="43"/>
        <v>No</v>
      </c>
      <c r="N2775" s="26">
        <f>YEAR(Table1[[#This Row],[Joining Date]])</f>
        <v>2021</v>
      </c>
      <c r="O2775" s="46">
        <f>MONTH(Table1[[#This Row],[Joining Date]])</f>
        <v>7</v>
      </c>
      <c r="P2775" s="26">
        <f ca="1">NETWORKDAYS(Table1[[#This Row],[Joining Date]],TODAY())</f>
        <v>1295</v>
      </c>
      <c r="Q2775" s="26" t="str">
        <f>LEFT(Table1[[#This Row],[Department]],5)&amp;"-"&amp;RIGHT(Table1[[#This Row],[Employee ID]],3)</f>
        <v>HR-743</v>
      </c>
      <c r="R2775" s="26" t="str">
        <f>LEFT(Table1[[#This Row],[Department]],3)</f>
        <v>HR</v>
      </c>
      <c r="S2775" s="37">
        <f>_xlfn.XLOOKUP(Table1[[#This Row],[City]],Table2[City],Table2[Bonus %])</f>
        <v>5</v>
      </c>
      <c r="U2775" s="48" t="str">
        <v xml:space="preserve">Meera </v>
      </c>
      <c r="V2775" s="48" t="str">
        <v>Joshi</v>
      </c>
    </row>
    <row r="2776" spans="1:22" x14ac:dyDescent="0.35">
      <c r="A2776" s="7" t="s">
        <v>192</v>
      </c>
      <c r="B2776" s="40" t="str">
        <f>LEFT(Table1[[#This Row],[Employee Name]],FIND(" ",Table1[[#This Row],[Employee Name]]))</f>
        <v xml:space="preserve">Ananya </v>
      </c>
      <c r="C2776" s="40" t="str">
        <f>RIGHT(Table1[[#This Row],[Employee Name]],LEN(Table1[[#This Row],[Employee Name]])-FIND(" ",Table1[[#This Row],[Employee Name]]))</f>
        <v>Rao</v>
      </c>
      <c r="D2776" s="22">
        <f>Table1[[#This Row],[Basic Salary]]+Table1[[#This Row],[Bonus]]</f>
        <v>85324</v>
      </c>
      <c r="E2776" s="8">
        <v>74</v>
      </c>
      <c r="F2776" s="45">
        <v>91</v>
      </c>
      <c r="G2776" s="8" t="str" cm="1">
        <f t="array" ref="G2776">_xlfn.IFS(Table1[[#This Row],[Performance Score]]&gt;=80,"Excellent",Table1[[#This Row],[Performance Score]]&gt;=60,"Good",Table1[[#This Row],[Performance Score]]&gt;=40,"Need Improvement")</f>
        <v>Excellent</v>
      </c>
      <c r="H2776" s="29">
        <f>Table1[[#This Row],[Bonus]]/Table1[[#This Row],[Basic Salary]]</f>
        <v>0.3871114579269086</v>
      </c>
      <c r="I2776" s="8">
        <f ca="1">DATEDIF(Table1[[#This Row],[Date of Birth]],TODAY(),"y")</f>
        <v>41</v>
      </c>
      <c r="J2776" s="33">
        <v>43510</v>
      </c>
      <c r="K2776" s="33" t="str" cm="1">
        <f t="array" aca="1" ref="K2776" ca="1">_xlfn.IFS(L2776&lt;3,"Junior",L2776&lt;=7,"Mid-Level",L2776&gt;7,"Senior")</f>
        <v>Mid-Level</v>
      </c>
      <c r="L2776" s="45">
        <f ca="1">INT(YEARFRAC(Table1[[#This Row],[Joining Date]],TODAY(),1))</f>
        <v>7</v>
      </c>
      <c r="M2776" s="25" t="str">
        <f t="shared" ca="1" si="43"/>
        <v>Yes</v>
      </c>
      <c r="N2776" s="25">
        <f>YEAR(Table1[[#This Row],[Joining Date]])</f>
        <v>2019</v>
      </c>
      <c r="O2776" s="45">
        <f>MONTH(Table1[[#This Row],[Joining Date]])</f>
        <v>2</v>
      </c>
      <c r="P2776" s="25">
        <f ca="1">NETWORKDAYS(Table1[[#This Row],[Joining Date]],TODAY())</f>
        <v>1923</v>
      </c>
      <c r="Q2776" s="25" t="str">
        <f>LEFT(Table1[[#This Row],[Department]],5)&amp;"-"&amp;RIGHT(Table1[[#This Row],[Employee ID]],3)</f>
        <v>Sales-136</v>
      </c>
      <c r="R2776" s="25" t="str">
        <f>LEFT(Table1[[#This Row],[Department]],3)</f>
        <v>Sal</v>
      </c>
      <c r="S2776" s="36">
        <f>_xlfn.XLOOKUP(Table1[[#This Row],[City]],Table2[City],Table2[Bonus %])</f>
        <v>8</v>
      </c>
      <c r="U2776" s="48" t="str">
        <v xml:space="preserve">Ananya </v>
      </c>
      <c r="V2776" s="48" t="str">
        <v>Rao</v>
      </c>
    </row>
    <row r="2777" spans="1:22" x14ac:dyDescent="0.35">
      <c r="A2777" s="9" t="s">
        <v>4032</v>
      </c>
      <c r="B2777" s="41" t="str">
        <f>LEFT(Table1[[#This Row],[Employee Name]],FIND(" ",Table1[[#This Row],[Employee Name]]))</f>
        <v xml:space="preserve">Meera </v>
      </c>
      <c r="C2777" s="41" t="str">
        <f>RIGHT(Table1[[#This Row],[Employee Name]],LEN(Table1[[#This Row],[Employee Name]])-FIND(" ",Table1[[#This Row],[Employee Name]]))</f>
        <v>Joshi</v>
      </c>
      <c r="D2777" s="23">
        <f>Table1[[#This Row],[Basic Salary]]+Table1[[#This Row],[Bonus]]</f>
        <v>85320</v>
      </c>
      <c r="E2777" s="10">
        <v>67</v>
      </c>
      <c r="F2777" s="46">
        <v>47</v>
      </c>
      <c r="G2777" s="10" t="str" cm="1">
        <f t="array" ref="G2777">_xlfn.IFS(Table1[[#This Row],[Performance Score]]&gt;=80,"Excellent",Table1[[#This Row],[Performance Score]]&gt;=60,"Good",Table1[[#This Row],[Performance Score]]&gt;=40,"Need Improvement")</f>
        <v>Need Improvement</v>
      </c>
      <c r="H2777" s="30">
        <f>Table1[[#This Row],[Bonus]]/Table1[[#This Row],[Basic Salary]]</f>
        <v>0.28468823874843779</v>
      </c>
      <c r="I2777" s="10">
        <f ca="1">DATEDIF(Table1[[#This Row],[Date of Birth]],TODAY(),"y")</f>
        <v>40</v>
      </c>
      <c r="J2777" s="34">
        <v>44748</v>
      </c>
      <c r="K2777" s="33" t="str" cm="1">
        <f t="array" aca="1" ref="K2777" ca="1">_xlfn.IFS(L2777&lt;3,"Junior",L2777&lt;=7,"Mid-Level",L2777&gt;7,"Senior")</f>
        <v>Mid-Level</v>
      </c>
      <c r="L2777" s="46">
        <f ca="1">INT(YEARFRAC(Table1[[#This Row],[Joining Date]],TODAY(),1))</f>
        <v>3</v>
      </c>
      <c r="M2777" s="25" t="str">
        <f t="shared" ca="1" si="43"/>
        <v>No</v>
      </c>
      <c r="N2777" s="26">
        <f>YEAR(Table1[[#This Row],[Joining Date]])</f>
        <v>2022</v>
      </c>
      <c r="O2777" s="46">
        <f>MONTH(Table1[[#This Row],[Joining Date]])</f>
        <v>7</v>
      </c>
      <c r="P2777" s="26">
        <f ca="1">NETWORKDAYS(Table1[[#This Row],[Joining Date]],TODAY())</f>
        <v>1039</v>
      </c>
      <c r="Q2777" s="26" t="str">
        <f>LEFT(Table1[[#This Row],[Department]],5)&amp;"-"&amp;RIGHT(Table1[[#This Row],[Employee ID]],3)</f>
        <v>Opera-976</v>
      </c>
      <c r="R2777" s="26" t="str">
        <f>LEFT(Table1[[#This Row],[Department]],3)</f>
        <v>Ope</v>
      </c>
      <c r="S2777" s="37">
        <f>_xlfn.XLOOKUP(Table1[[#This Row],[City]],Table2[City],Table2[Bonus %])</f>
        <v>5</v>
      </c>
      <c r="U2777" s="48" t="str">
        <v xml:space="preserve">Meera </v>
      </c>
      <c r="V2777" s="48" t="str">
        <v>Joshi</v>
      </c>
    </row>
    <row r="2778" spans="1:22" x14ac:dyDescent="0.35">
      <c r="A2778" s="7" t="s">
        <v>2911</v>
      </c>
      <c r="B2778" s="40" t="str">
        <f>LEFT(Table1[[#This Row],[Employee Name]],FIND(" ",Table1[[#This Row],[Employee Name]]))</f>
        <v xml:space="preserve">Arjun </v>
      </c>
      <c r="C2778" s="40" t="str">
        <f>RIGHT(Table1[[#This Row],[Employee Name]],LEN(Table1[[#This Row],[Employee Name]])-FIND(" ",Table1[[#This Row],[Employee Name]]))</f>
        <v>Mehta</v>
      </c>
      <c r="D2778" s="22">
        <f>Table1[[#This Row],[Basic Salary]]+Table1[[#This Row],[Bonus]]</f>
        <v>85311</v>
      </c>
      <c r="E2778" s="8">
        <v>63</v>
      </c>
      <c r="F2778" s="45">
        <v>47</v>
      </c>
      <c r="G2778" s="8" t="str" cm="1">
        <f t="array" ref="G2778">_xlfn.IFS(Table1[[#This Row],[Performance Score]]&gt;=80,"Excellent",Table1[[#This Row],[Performance Score]]&gt;=60,"Good",Table1[[#This Row],[Performance Score]]&gt;=40,"Need Improvement")</f>
        <v>Need Improvement</v>
      </c>
      <c r="H2778" s="29">
        <f>Table1[[#This Row],[Bonus]]/Table1[[#This Row],[Basic Salary]]</f>
        <v>0.38287594624823718</v>
      </c>
      <c r="I2778" s="8">
        <f ca="1">DATEDIF(Table1[[#This Row],[Date of Birth]],TODAY(),"y")</f>
        <v>27</v>
      </c>
      <c r="J2778" s="33">
        <v>45761</v>
      </c>
      <c r="K2778" s="33" t="str" cm="1">
        <f t="array" aca="1" ref="K2778" ca="1">_xlfn.IFS(L2778&lt;3,"Junior",L2778&lt;=7,"Mid-Level",L2778&gt;7,"Senior")</f>
        <v>Junior</v>
      </c>
      <c r="L2778" s="45">
        <f ca="1">INT(YEARFRAC(Table1[[#This Row],[Joining Date]],TODAY(),1))</f>
        <v>1</v>
      </c>
      <c r="M2778" s="25" t="str">
        <f t="shared" ca="1" si="43"/>
        <v>No</v>
      </c>
      <c r="N2778" s="25">
        <f>YEAR(Table1[[#This Row],[Joining Date]])</f>
        <v>2025</v>
      </c>
      <c r="O2778" s="45">
        <f>MONTH(Table1[[#This Row],[Joining Date]])</f>
        <v>4</v>
      </c>
      <c r="P2778" s="25">
        <f ca="1">NETWORKDAYS(Table1[[#This Row],[Joining Date]],TODAY())</f>
        <v>316</v>
      </c>
      <c r="Q2778" s="25" t="str">
        <f>LEFT(Table1[[#This Row],[Department]],5)&amp;"-"&amp;RIGHT(Table1[[#This Row],[Employee ID]],3)</f>
        <v>Opera-855</v>
      </c>
      <c r="R2778" s="25" t="str">
        <f>LEFT(Table1[[#This Row],[Department]],3)</f>
        <v>Ope</v>
      </c>
      <c r="S2778" s="36">
        <f>_xlfn.XLOOKUP(Table1[[#This Row],[City]],Table2[City],Table2[Bonus %])</f>
        <v>5</v>
      </c>
      <c r="U2778" s="48" t="str">
        <v xml:space="preserve">Arjun </v>
      </c>
      <c r="V2778" s="48" t="str">
        <v>Mehta</v>
      </c>
    </row>
    <row r="2779" spans="1:22" x14ac:dyDescent="0.35">
      <c r="A2779" s="9" t="s">
        <v>2688</v>
      </c>
      <c r="B2779" s="41" t="str">
        <f>LEFT(Table1[[#This Row],[Employee Name]],FIND(" ",Table1[[#This Row],[Employee Name]]))</f>
        <v xml:space="preserve">Aarav </v>
      </c>
      <c r="C2779" s="41" t="str">
        <f>RIGHT(Table1[[#This Row],[Employee Name]],LEN(Table1[[#This Row],[Employee Name]])-FIND(" ",Table1[[#This Row],[Employee Name]]))</f>
        <v>Sharma</v>
      </c>
      <c r="D2779" s="23">
        <f>Table1[[#This Row],[Basic Salary]]+Table1[[#This Row],[Bonus]]</f>
        <v>85280</v>
      </c>
      <c r="E2779" s="10">
        <v>85</v>
      </c>
      <c r="F2779" s="46">
        <v>52</v>
      </c>
      <c r="G2779" s="10" t="str" cm="1">
        <f t="array" ref="G2779">_xlfn.IFS(Table1[[#This Row],[Performance Score]]&gt;=80,"Excellent",Table1[[#This Row],[Performance Score]]&gt;=60,"Good",Table1[[#This Row],[Performance Score]]&gt;=40,"Need Improvement")</f>
        <v>Need Improvement</v>
      </c>
      <c r="H2779" s="30">
        <f>Table1[[#This Row],[Bonus]]/Table1[[#This Row],[Basic Salary]]</f>
        <v>0.49281425595602779</v>
      </c>
      <c r="I2779" s="10">
        <f ca="1">DATEDIF(Table1[[#This Row],[Date of Birth]],TODAY(),"y")</f>
        <v>44</v>
      </c>
      <c r="J2779" s="34">
        <v>42061</v>
      </c>
      <c r="K2779" s="33" t="str" cm="1">
        <f t="array" aca="1" ref="K2779" ca="1">_xlfn.IFS(L2779&lt;3,"Junior",L2779&lt;=7,"Mid-Level",L2779&gt;7,"Senior")</f>
        <v>Senior</v>
      </c>
      <c r="L2779" s="46">
        <f ca="1">INT(YEARFRAC(Table1[[#This Row],[Joining Date]],TODAY(),1))</f>
        <v>11</v>
      </c>
      <c r="M2779" s="25" t="str">
        <f t="shared" ca="1" si="43"/>
        <v>Yes</v>
      </c>
      <c r="N2779" s="26">
        <f>YEAR(Table1[[#This Row],[Joining Date]])</f>
        <v>2015</v>
      </c>
      <c r="O2779" s="46">
        <f>MONTH(Table1[[#This Row],[Joining Date]])</f>
        <v>2</v>
      </c>
      <c r="P2779" s="26">
        <f ca="1">NETWORKDAYS(Table1[[#This Row],[Joining Date]],TODAY())</f>
        <v>2958</v>
      </c>
      <c r="Q2779" s="26" t="str">
        <f>LEFT(Table1[[#This Row],[Department]],5)&amp;"-"&amp;RIGHT(Table1[[#This Row],[Employee ID]],3)</f>
        <v>Suppo-632</v>
      </c>
      <c r="R2779" s="26" t="str">
        <f>LEFT(Table1[[#This Row],[Department]],3)</f>
        <v>Sup</v>
      </c>
      <c r="S2779" s="37">
        <f>_xlfn.XLOOKUP(Table1[[#This Row],[City]],Table2[City],Table2[Bonus %])</f>
        <v>5</v>
      </c>
      <c r="U2779" s="48" t="str">
        <v xml:space="preserve">Aarav </v>
      </c>
      <c r="V2779" s="48" t="str">
        <v>Sharma</v>
      </c>
    </row>
    <row r="2780" spans="1:22" x14ac:dyDescent="0.35">
      <c r="A2780" s="7" t="s">
        <v>3000</v>
      </c>
      <c r="B2780" s="40" t="str">
        <f>LEFT(Table1[[#This Row],[Employee Name]],FIND(" ",Table1[[#This Row],[Employee Name]]))</f>
        <v xml:space="preserve">Swathi </v>
      </c>
      <c r="C2780" s="40" t="str">
        <f>RIGHT(Table1[[#This Row],[Employee Name]],LEN(Table1[[#This Row],[Employee Name]])-FIND(" ",Table1[[#This Row],[Employee Name]]))</f>
        <v>Ramesh</v>
      </c>
      <c r="D2780" s="22">
        <f>Table1[[#This Row],[Basic Salary]]+Table1[[#This Row],[Bonus]]</f>
        <v>85272</v>
      </c>
      <c r="E2780" s="8">
        <v>81</v>
      </c>
      <c r="F2780" s="45">
        <v>45</v>
      </c>
      <c r="G2780" s="8" t="str" cm="1">
        <f t="array" ref="G2780">_xlfn.IFS(Table1[[#This Row],[Performance Score]]&gt;=80,"Excellent",Table1[[#This Row],[Performance Score]]&gt;=60,"Good",Table1[[#This Row],[Performance Score]]&gt;=40,"Need Improvement")</f>
        <v>Need Improvement</v>
      </c>
      <c r="H2780" s="29">
        <f>Table1[[#This Row],[Bonus]]/Table1[[#This Row],[Basic Salary]]</f>
        <v>0.20634920634920634</v>
      </c>
      <c r="I2780" s="8">
        <f ca="1">DATEDIF(Table1[[#This Row],[Date of Birth]],TODAY(),"y")</f>
        <v>30</v>
      </c>
      <c r="J2780" s="33">
        <v>44777</v>
      </c>
      <c r="K2780" s="33" t="str" cm="1">
        <f t="array" aca="1" ref="K2780" ca="1">_xlfn.IFS(L2780&lt;3,"Junior",L2780&lt;=7,"Mid-Level",L2780&gt;7,"Senior")</f>
        <v>Mid-Level</v>
      </c>
      <c r="L2780" s="45">
        <f ca="1">INT(YEARFRAC(Table1[[#This Row],[Joining Date]],TODAY(),1))</f>
        <v>3</v>
      </c>
      <c r="M2780" s="25" t="str">
        <f t="shared" ca="1" si="43"/>
        <v>No</v>
      </c>
      <c r="N2780" s="25">
        <f>YEAR(Table1[[#This Row],[Joining Date]])</f>
        <v>2022</v>
      </c>
      <c r="O2780" s="45">
        <f>MONTH(Table1[[#This Row],[Joining Date]])</f>
        <v>8</v>
      </c>
      <c r="P2780" s="25">
        <f ca="1">NETWORKDAYS(Table1[[#This Row],[Joining Date]],TODAY())</f>
        <v>1018</v>
      </c>
      <c r="Q2780" s="25" t="str">
        <f>LEFT(Table1[[#This Row],[Department]],5)&amp;"-"&amp;RIGHT(Table1[[#This Row],[Employee ID]],3)</f>
        <v>Opera-944</v>
      </c>
      <c r="R2780" s="25" t="str">
        <f>LEFT(Table1[[#This Row],[Department]],3)</f>
        <v>Ope</v>
      </c>
      <c r="S2780" s="36">
        <f>_xlfn.XLOOKUP(Table1[[#This Row],[City]],Table2[City],Table2[Bonus %])</f>
        <v>6</v>
      </c>
      <c r="U2780" s="48" t="str">
        <v xml:space="preserve">Swathi </v>
      </c>
      <c r="V2780" s="48" t="str">
        <v>Ramesh</v>
      </c>
    </row>
    <row r="2781" spans="1:22" x14ac:dyDescent="0.35">
      <c r="A2781" s="9" t="s">
        <v>2297</v>
      </c>
      <c r="B2781" s="41" t="str">
        <f>LEFT(Table1[[#This Row],[Employee Name]],FIND(" ",Table1[[#This Row],[Employee Name]]))</f>
        <v xml:space="preserve">Arjun </v>
      </c>
      <c r="C2781" s="41" t="str">
        <f>RIGHT(Table1[[#This Row],[Employee Name]],LEN(Table1[[#This Row],[Employee Name]])-FIND(" ",Table1[[#This Row],[Employee Name]]))</f>
        <v>Mehta</v>
      </c>
      <c r="D2781" s="23">
        <f>Table1[[#This Row],[Basic Salary]]+Table1[[#This Row],[Bonus]]</f>
        <v>85249</v>
      </c>
      <c r="E2781" s="10">
        <v>93</v>
      </c>
      <c r="F2781" s="46">
        <v>46</v>
      </c>
      <c r="G2781" s="10" t="str" cm="1">
        <f t="array" ref="G2781">_xlfn.IFS(Table1[[#This Row],[Performance Score]]&gt;=80,"Excellent",Table1[[#This Row],[Performance Score]]&gt;=60,"Good",Table1[[#This Row],[Performance Score]]&gt;=40,"Need Improvement")</f>
        <v>Need Improvement</v>
      </c>
      <c r="H2781" s="30">
        <f>Table1[[#This Row],[Bonus]]/Table1[[#This Row],[Basic Salary]]</f>
        <v>0.38851065215974984</v>
      </c>
      <c r="I2781" s="10">
        <f ca="1">DATEDIF(Table1[[#This Row],[Date of Birth]],TODAY(),"y")</f>
        <v>18</v>
      </c>
      <c r="J2781" s="34">
        <v>44438</v>
      </c>
      <c r="K2781" s="33" t="str" cm="1">
        <f t="array" aca="1" ref="K2781" ca="1">_xlfn.IFS(L2781&lt;3,"Junior",L2781&lt;=7,"Mid-Level",L2781&gt;7,"Senior")</f>
        <v>Mid-Level</v>
      </c>
      <c r="L2781" s="46">
        <f ca="1">INT(YEARFRAC(Table1[[#This Row],[Joining Date]],TODAY(),1))</f>
        <v>4</v>
      </c>
      <c r="M2781" s="25" t="str">
        <f t="shared" ca="1" si="43"/>
        <v>No</v>
      </c>
      <c r="N2781" s="26">
        <f>YEAR(Table1[[#This Row],[Joining Date]])</f>
        <v>2021</v>
      </c>
      <c r="O2781" s="46">
        <f>MONTH(Table1[[#This Row],[Joining Date]])</f>
        <v>8</v>
      </c>
      <c r="P2781" s="26">
        <f ca="1">NETWORKDAYS(Table1[[#This Row],[Joining Date]],TODAY())</f>
        <v>1261</v>
      </c>
      <c r="Q2781" s="26" t="str">
        <f>LEFT(Table1[[#This Row],[Department]],5)&amp;"-"&amp;RIGHT(Table1[[#This Row],[Employee ID]],3)</f>
        <v>Opera-241</v>
      </c>
      <c r="R2781" s="26" t="str">
        <f>LEFT(Table1[[#This Row],[Department]],3)</f>
        <v>Ope</v>
      </c>
      <c r="S2781" s="37">
        <f>_xlfn.XLOOKUP(Table1[[#This Row],[City]],Table2[City],Table2[Bonus %])</f>
        <v>6</v>
      </c>
      <c r="U2781" s="48" t="str">
        <v xml:space="preserve">Arjun </v>
      </c>
      <c r="V2781" s="48" t="str">
        <v>Mehta</v>
      </c>
    </row>
    <row r="2782" spans="1:22" x14ac:dyDescent="0.35">
      <c r="A2782" s="7" t="s">
        <v>3179</v>
      </c>
      <c r="B2782" s="40" t="str">
        <f>LEFT(Table1[[#This Row],[Employee Name]],FIND(" ",Table1[[#This Row],[Employee Name]]))</f>
        <v xml:space="preserve">Ajay </v>
      </c>
      <c r="C2782" s="40" t="str">
        <f>RIGHT(Table1[[#This Row],[Employee Name]],LEN(Table1[[#This Row],[Employee Name]])-FIND(" ",Table1[[#This Row],[Employee Name]]))</f>
        <v>Singh</v>
      </c>
      <c r="D2782" s="22">
        <f>Table1[[#This Row],[Basic Salary]]+Table1[[#This Row],[Bonus]]</f>
        <v>85246</v>
      </c>
      <c r="E2782" s="8">
        <v>86</v>
      </c>
      <c r="F2782" s="45">
        <v>62</v>
      </c>
      <c r="G2782" s="8" t="str" cm="1">
        <f t="array" ref="G2782">_xlfn.IFS(Table1[[#This Row],[Performance Score]]&gt;=80,"Excellent",Table1[[#This Row],[Performance Score]]&gt;=60,"Good",Table1[[#This Row],[Performance Score]]&gt;=40,"Need Improvement")</f>
        <v>Good</v>
      </c>
      <c r="H2782" s="29">
        <f>Table1[[#This Row],[Bonus]]/Table1[[#This Row],[Basic Salary]]</f>
        <v>0.41708225280936234</v>
      </c>
      <c r="I2782" s="8">
        <f ca="1">DATEDIF(Table1[[#This Row],[Date of Birth]],TODAY(),"y")</f>
        <v>36</v>
      </c>
      <c r="J2782" s="33">
        <v>43375</v>
      </c>
      <c r="K2782" s="33" t="str" cm="1">
        <f t="array" aca="1" ref="K2782" ca="1">_xlfn.IFS(L2782&lt;3,"Junior",L2782&lt;=7,"Mid-Level",L2782&gt;7,"Senior")</f>
        <v>Mid-Level</v>
      </c>
      <c r="L2782" s="45">
        <f ca="1">INT(YEARFRAC(Table1[[#This Row],[Joining Date]],TODAY(),1))</f>
        <v>7</v>
      </c>
      <c r="M2782" s="25" t="str">
        <f t="shared" ca="1" si="43"/>
        <v>Yes</v>
      </c>
      <c r="N2782" s="25">
        <f>YEAR(Table1[[#This Row],[Joining Date]])</f>
        <v>2018</v>
      </c>
      <c r="O2782" s="45">
        <f>MONTH(Table1[[#This Row],[Joining Date]])</f>
        <v>10</v>
      </c>
      <c r="P2782" s="25">
        <f ca="1">NETWORKDAYS(Table1[[#This Row],[Joining Date]],TODAY())</f>
        <v>2020</v>
      </c>
      <c r="Q2782" s="25" t="str">
        <f>LEFT(Table1[[#This Row],[Department]],5)&amp;"-"&amp;RIGHT(Table1[[#This Row],[Employee ID]],3)</f>
        <v>IT-123</v>
      </c>
      <c r="R2782" s="25" t="str">
        <f>LEFT(Table1[[#This Row],[Department]],3)</f>
        <v>IT</v>
      </c>
      <c r="S2782" s="36">
        <f>_xlfn.XLOOKUP(Table1[[#This Row],[City]],Table2[City],Table2[Bonus %])</f>
        <v>5</v>
      </c>
      <c r="U2782" s="48" t="str">
        <v xml:space="preserve">Ajay </v>
      </c>
      <c r="V2782" s="48" t="str">
        <v>Singh</v>
      </c>
    </row>
    <row r="2783" spans="1:22" x14ac:dyDescent="0.35">
      <c r="A2783" s="9" t="s">
        <v>3911</v>
      </c>
      <c r="B2783" s="41" t="str">
        <f>LEFT(Table1[[#This Row],[Employee Name]],FIND(" ",Table1[[#This Row],[Employee Name]]))</f>
        <v xml:space="preserve">Neha </v>
      </c>
      <c r="C2783" s="41" t="str">
        <f>RIGHT(Table1[[#This Row],[Employee Name]],LEN(Table1[[#This Row],[Employee Name]])-FIND(" ",Table1[[#This Row],[Employee Name]]))</f>
        <v>Kulkarni</v>
      </c>
      <c r="D2783" s="23">
        <f>Table1[[#This Row],[Basic Salary]]+Table1[[#This Row],[Bonus]]</f>
        <v>85217</v>
      </c>
      <c r="E2783" s="10">
        <v>60</v>
      </c>
      <c r="F2783" s="46">
        <v>92</v>
      </c>
      <c r="G2783" s="10" t="str" cm="1">
        <f t="array" ref="G2783">_xlfn.IFS(Table1[[#This Row],[Performance Score]]&gt;=80,"Excellent",Table1[[#This Row],[Performance Score]]&gt;=60,"Good",Table1[[#This Row],[Performance Score]]&gt;=40,"Need Improvement")</f>
        <v>Excellent</v>
      </c>
      <c r="H2783" s="30">
        <f>Table1[[#This Row],[Bonus]]/Table1[[#This Row],[Basic Salary]]</f>
        <v>0.38604794899320127</v>
      </c>
      <c r="I2783" s="10">
        <f ca="1">DATEDIF(Table1[[#This Row],[Date of Birth]],TODAY(),"y")</f>
        <v>20</v>
      </c>
      <c r="J2783" s="34">
        <v>42283</v>
      </c>
      <c r="K2783" s="33" t="str" cm="1">
        <f t="array" aca="1" ref="K2783" ca="1">_xlfn.IFS(L2783&lt;3,"Junior",L2783&lt;=7,"Mid-Level",L2783&gt;7,"Senior")</f>
        <v>Senior</v>
      </c>
      <c r="L2783" s="46">
        <f ca="1">INT(YEARFRAC(Table1[[#This Row],[Joining Date]],TODAY(),1))</f>
        <v>10</v>
      </c>
      <c r="M2783" s="25" t="str">
        <f t="shared" ca="1" si="43"/>
        <v>Yes</v>
      </c>
      <c r="N2783" s="26">
        <f>YEAR(Table1[[#This Row],[Joining Date]])</f>
        <v>2015</v>
      </c>
      <c r="O2783" s="46">
        <f>MONTH(Table1[[#This Row],[Joining Date]])</f>
        <v>10</v>
      </c>
      <c r="P2783" s="26">
        <f ca="1">NETWORKDAYS(Table1[[#This Row],[Joining Date]],TODAY())</f>
        <v>2800</v>
      </c>
      <c r="Q2783" s="26" t="str">
        <f>LEFT(Table1[[#This Row],[Department]],5)&amp;"-"&amp;RIGHT(Table1[[#This Row],[Employee ID]],3)</f>
        <v>Opera-855</v>
      </c>
      <c r="R2783" s="26" t="str">
        <f>LEFT(Table1[[#This Row],[Department]],3)</f>
        <v>Ope</v>
      </c>
      <c r="S2783" s="37">
        <f>_xlfn.XLOOKUP(Table1[[#This Row],[City]],Table2[City],Table2[Bonus %])</f>
        <v>4</v>
      </c>
      <c r="U2783" s="48" t="str">
        <v xml:space="preserve">Neha </v>
      </c>
      <c r="V2783" s="48" t="str">
        <v>Kulkarni</v>
      </c>
    </row>
    <row r="2784" spans="1:22" x14ac:dyDescent="0.35">
      <c r="A2784" s="7" t="s">
        <v>317</v>
      </c>
      <c r="B2784" s="40" t="str">
        <f>LEFT(Table1[[#This Row],[Employee Name]],FIND(" ",Table1[[#This Row],[Employee Name]]))</f>
        <v xml:space="preserve">Arjun </v>
      </c>
      <c r="C2784" s="40" t="str">
        <f>RIGHT(Table1[[#This Row],[Employee Name]],LEN(Table1[[#This Row],[Employee Name]])-FIND(" ",Table1[[#This Row],[Employee Name]]))</f>
        <v>Mehta</v>
      </c>
      <c r="D2784" s="22">
        <f>Table1[[#This Row],[Basic Salary]]+Table1[[#This Row],[Bonus]]</f>
        <v>85216</v>
      </c>
      <c r="E2784" s="8">
        <v>85</v>
      </c>
      <c r="F2784" s="45">
        <v>45</v>
      </c>
      <c r="G2784" s="8" t="str" cm="1">
        <f t="array" ref="G2784">_xlfn.IFS(Table1[[#This Row],[Performance Score]]&gt;=80,"Excellent",Table1[[#This Row],[Performance Score]]&gt;=60,"Good",Table1[[#This Row],[Performance Score]]&gt;=40,"Need Improvement")</f>
        <v>Need Improvement</v>
      </c>
      <c r="H2784" s="29">
        <f>Table1[[#This Row],[Bonus]]/Table1[[#This Row],[Basic Salary]]</f>
        <v>0.19254936535258968</v>
      </c>
      <c r="I2784" s="8">
        <f ca="1">DATEDIF(Table1[[#This Row],[Date of Birth]],TODAY(),"y")</f>
        <v>35</v>
      </c>
      <c r="J2784" s="33">
        <v>44161</v>
      </c>
      <c r="K2784" s="33" t="str" cm="1">
        <f t="array" aca="1" ref="K2784" ca="1">_xlfn.IFS(L2784&lt;3,"Junior",L2784&lt;=7,"Mid-Level",L2784&gt;7,"Senior")</f>
        <v>Mid-Level</v>
      </c>
      <c r="L2784" s="45">
        <f ca="1">INT(YEARFRAC(Table1[[#This Row],[Joining Date]],TODAY(),1))</f>
        <v>5</v>
      </c>
      <c r="M2784" s="25" t="str">
        <f t="shared" ca="1" si="43"/>
        <v>No</v>
      </c>
      <c r="N2784" s="25">
        <f>YEAR(Table1[[#This Row],[Joining Date]])</f>
        <v>2020</v>
      </c>
      <c r="O2784" s="45">
        <f>MONTH(Table1[[#This Row],[Joining Date]])</f>
        <v>11</v>
      </c>
      <c r="P2784" s="25">
        <f ca="1">NETWORKDAYS(Table1[[#This Row],[Joining Date]],TODAY())</f>
        <v>1458</v>
      </c>
      <c r="Q2784" s="25" t="str">
        <f>LEFT(Table1[[#This Row],[Department]],5)&amp;"-"&amp;RIGHT(Table1[[#This Row],[Employee ID]],3)</f>
        <v>Finan-261</v>
      </c>
      <c r="R2784" s="25" t="str">
        <f>LEFT(Table1[[#This Row],[Department]],3)</f>
        <v>Fin</v>
      </c>
      <c r="S2784" s="36">
        <f>_xlfn.XLOOKUP(Table1[[#This Row],[City]],Table2[City],Table2[Bonus %])</f>
        <v>6</v>
      </c>
      <c r="U2784" s="48" t="str">
        <v xml:space="preserve">Arjun </v>
      </c>
      <c r="V2784" s="48" t="str">
        <v>Mehta</v>
      </c>
    </row>
    <row r="2785" spans="1:22" x14ac:dyDescent="0.35">
      <c r="A2785" s="9" t="s">
        <v>1428</v>
      </c>
      <c r="B2785" s="41" t="str">
        <f>LEFT(Table1[[#This Row],[Employee Name]],FIND(" ",Table1[[#This Row],[Employee Name]]))</f>
        <v xml:space="preserve">Gayathri </v>
      </c>
      <c r="C2785" s="41" t="str">
        <f>RIGHT(Table1[[#This Row],[Employee Name]],LEN(Table1[[#This Row],[Employee Name]])-FIND(" ",Table1[[#This Row],[Employee Name]]))</f>
        <v>Iyer</v>
      </c>
      <c r="D2785" s="23">
        <f>Table1[[#This Row],[Basic Salary]]+Table1[[#This Row],[Bonus]]</f>
        <v>85213</v>
      </c>
      <c r="E2785" s="10">
        <v>78</v>
      </c>
      <c r="F2785" s="46">
        <v>75</v>
      </c>
      <c r="G2785" s="10" t="str" cm="1">
        <f t="array" ref="G2785">_xlfn.IFS(Table1[[#This Row],[Performance Score]]&gt;=80,"Excellent",Table1[[#This Row],[Performance Score]]&gt;=60,"Good",Table1[[#This Row],[Performance Score]]&gt;=40,"Need Improvement")</f>
        <v>Good</v>
      </c>
      <c r="H2785" s="30">
        <f>Table1[[#This Row],[Bonus]]/Table1[[#This Row],[Basic Salary]]</f>
        <v>7.2590187045288621E-2</v>
      </c>
      <c r="I2785" s="10">
        <f ca="1">DATEDIF(Table1[[#This Row],[Date of Birth]],TODAY(),"y")</f>
        <v>27</v>
      </c>
      <c r="J2785" s="34">
        <v>44318</v>
      </c>
      <c r="K2785" s="33" t="str" cm="1">
        <f t="array" aca="1" ref="K2785" ca="1">_xlfn.IFS(L2785&lt;3,"Junior",L2785&lt;=7,"Mid-Level",L2785&gt;7,"Senior")</f>
        <v>Mid-Level</v>
      </c>
      <c r="L2785" s="46">
        <f ca="1">INT(YEARFRAC(Table1[[#This Row],[Joining Date]],TODAY(),1))</f>
        <v>5</v>
      </c>
      <c r="M2785" s="25" t="str">
        <f t="shared" ca="1" si="43"/>
        <v>No</v>
      </c>
      <c r="N2785" s="26">
        <f>YEAR(Table1[[#This Row],[Joining Date]])</f>
        <v>2021</v>
      </c>
      <c r="O2785" s="46">
        <f>MONTH(Table1[[#This Row],[Joining Date]])</f>
        <v>5</v>
      </c>
      <c r="P2785" s="26">
        <f ca="1">NETWORKDAYS(Table1[[#This Row],[Joining Date]],TODAY())</f>
        <v>1346</v>
      </c>
      <c r="Q2785" s="26" t="str">
        <f>LEFT(Table1[[#This Row],[Department]],5)&amp;"-"&amp;RIGHT(Table1[[#This Row],[Employee ID]],3)</f>
        <v>Opera-372</v>
      </c>
      <c r="R2785" s="26" t="str">
        <f>LEFT(Table1[[#This Row],[Department]],3)</f>
        <v>Ope</v>
      </c>
      <c r="S2785" s="37">
        <f>_xlfn.XLOOKUP(Table1[[#This Row],[City]],Table2[City],Table2[Bonus %])</f>
        <v>6</v>
      </c>
      <c r="U2785" s="48" t="str">
        <v xml:space="preserve">Gayathri </v>
      </c>
      <c r="V2785" s="48" t="str">
        <v>Iyer</v>
      </c>
    </row>
    <row r="2786" spans="1:22" x14ac:dyDescent="0.35">
      <c r="A2786" s="7" t="s">
        <v>3842</v>
      </c>
      <c r="B2786" s="40" t="str">
        <f>LEFT(Table1[[#This Row],[Employee Name]],FIND(" ",Table1[[#This Row],[Employee Name]]))</f>
        <v xml:space="preserve">Aditya </v>
      </c>
      <c r="C2786" s="40" t="str">
        <f>RIGHT(Table1[[#This Row],[Employee Name]],LEN(Table1[[#This Row],[Employee Name]])-FIND(" ",Table1[[#This Row],[Employee Name]]))</f>
        <v>Kapoor</v>
      </c>
      <c r="D2786" s="22">
        <f>Table1[[#This Row],[Basic Salary]]+Table1[[#This Row],[Bonus]]</f>
        <v>85167</v>
      </c>
      <c r="E2786" s="8">
        <v>97</v>
      </c>
      <c r="F2786" s="45">
        <v>54</v>
      </c>
      <c r="G2786" s="8" t="str" cm="1">
        <f t="array" ref="G2786">_xlfn.IFS(Table1[[#This Row],[Performance Score]]&gt;=80,"Excellent",Table1[[#This Row],[Performance Score]]&gt;=60,"Good",Table1[[#This Row],[Performance Score]]&gt;=40,"Need Improvement")</f>
        <v>Need Improvement</v>
      </c>
      <c r="H2786" s="29">
        <f>Table1[[#This Row],[Bonus]]/Table1[[#This Row],[Basic Salary]]</f>
        <v>0.24806928589223171</v>
      </c>
      <c r="I2786" s="8">
        <f ca="1">DATEDIF(Table1[[#This Row],[Date of Birth]],TODAY(),"y")</f>
        <v>39</v>
      </c>
      <c r="J2786" s="33">
        <v>42485</v>
      </c>
      <c r="K2786" s="33" t="str" cm="1">
        <f t="array" aca="1" ref="K2786" ca="1">_xlfn.IFS(L2786&lt;3,"Junior",L2786&lt;=7,"Mid-Level",L2786&gt;7,"Senior")</f>
        <v>Senior</v>
      </c>
      <c r="L2786" s="45">
        <f ca="1">INT(YEARFRAC(Table1[[#This Row],[Joining Date]],TODAY(),1))</f>
        <v>10</v>
      </c>
      <c r="M2786" s="25" t="str">
        <f t="shared" ca="1" si="43"/>
        <v>Yes</v>
      </c>
      <c r="N2786" s="25">
        <f>YEAR(Table1[[#This Row],[Joining Date]])</f>
        <v>2016</v>
      </c>
      <c r="O2786" s="45">
        <f>MONTH(Table1[[#This Row],[Joining Date]])</f>
        <v>4</v>
      </c>
      <c r="P2786" s="25">
        <f ca="1">NETWORKDAYS(Table1[[#This Row],[Joining Date]],TODAY())</f>
        <v>2656</v>
      </c>
      <c r="Q2786" s="25" t="str">
        <f>LEFT(Table1[[#This Row],[Department]],5)&amp;"-"&amp;RIGHT(Table1[[#This Row],[Employee ID]],3)</f>
        <v>Marke-786</v>
      </c>
      <c r="R2786" s="25" t="str">
        <f>LEFT(Table1[[#This Row],[Department]],3)</f>
        <v>Mar</v>
      </c>
      <c r="S2786" s="36">
        <f>_xlfn.XLOOKUP(Table1[[#This Row],[City]],Table2[City],Table2[Bonus %])</f>
        <v>6</v>
      </c>
      <c r="U2786" s="48" t="str">
        <v xml:space="preserve">Aditya </v>
      </c>
      <c r="V2786" s="48" t="str">
        <v>Kapoor</v>
      </c>
    </row>
    <row r="2787" spans="1:22" x14ac:dyDescent="0.35">
      <c r="A2787" s="9" t="s">
        <v>3380</v>
      </c>
      <c r="B2787" s="41" t="str">
        <f>LEFT(Table1[[#This Row],[Employee Name]],FIND(" ",Table1[[#This Row],[Employee Name]]))</f>
        <v xml:space="preserve">Karan </v>
      </c>
      <c r="C2787" s="41" t="str">
        <f>RIGHT(Table1[[#This Row],[Employee Name]],LEN(Table1[[#This Row],[Employee Name]])-FIND(" ",Table1[[#This Row],[Employee Name]]))</f>
        <v>Malhotra</v>
      </c>
      <c r="D2787" s="23">
        <f>Table1[[#This Row],[Basic Salary]]+Table1[[#This Row],[Bonus]]</f>
        <v>85161</v>
      </c>
      <c r="E2787" s="10">
        <v>85</v>
      </c>
      <c r="F2787" s="46">
        <v>69</v>
      </c>
      <c r="G2787" s="10" t="str" cm="1">
        <f t="array" ref="G2787">_xlfn.IFS(Table1[[#This Row],[Performance Score]]&gt;=80,"Excellent",Table1[[#This Row],[Performance Score]]&gt;=60,"Good",Table1[[#This Row],[Performance Score]]&gt;=40,"Need Improvement")</f>
        <v>Good</v>
      </c>
      <c r="H2787" s="30">
        <f>Table1[[#This Row],[Bonus]]/Table1[[#This Row],[Basic Salary]]</f>
        <v>0.34987636317524728</v>
      </c>
      <c r="I2787" s="10">
        <f ca="1">DATEDIF(Table1[[#This Row],[Date of Birth]],TODAY(),"y")</f>
        <v>26</v>
      </c>
      <c r="J2787" s="34">
        <v>43155</v>
      </c>
      <c r="K2787" s="33" t="str" cm="1">
        <f t="array" aca="1" ref="K2787" ca="1">_xlfn.IFS(L2787&lt;3,"Junior",L2787&lt;=7,"Mid-Level",L2787&gt;7,"Senior")</f>
        <v>Senior</v>
      </c>
      <c r="L2787" s="46">
        <f ca="1">INT(YEARFRAC(Table1[[#This Row],[Joining Date]],TODAY(),1))</f>
        <v>8</v>
      </c>
      <c r="M2787" s="25" t="str">
        <f t="shared" ca="1" si="43"/>
        <v>Yes</v>
      </c>
      <c r="N2787" s="26">
        <f>YEAR(Table1[[#This Row],[Joining Date]])</f>
        <v>2018</v>
      </c>
      <c r="O2787" s="46">
        <f>MONTH(Table1[[#This Row],[Joining Date]])</f>
        <v>2</v>
      </c>
      <c r="P2787" s="26">
        <f ca="1">NETWORKDAYS(Table1[[#This Row],[Joining Date]],TODAY())</f>
        <v>2176</v>
      </c>
      <c r="Q2787" s="26" t="str">
        <f>LEFT(Table1[[#This Row],[Department]],5)&amp;"-"&amp;RIGHT(Table1[[#This Row],[Employee ID]],3)</f>
        <v>HR-324</v>
      </c>
      <c r="R2787" s="26" t="str">
        <f>LEFT(Table1[[#This Row],[Department]],3)</f>
        <v>HR</v>
      </c>
      <c r="S2787" s="37">
        <f>_xlfn.XLOOKUP(Table1[[#This Row],[City]],Table2[City],Table2[Bonus %])</f>
        <v>4</v>
      </c>
      <c r="U2787" s="48" t="str">
        <v xml:space="preserve">Karan </v>
      </c>
      <c r="V2787" s="48" t="str">
        <v>Malhotra</v>
      </c>
    </row>
    <row r="2788" spans="1:22" x14ac:dyDescent="0.35">
      <c r="A2788" s="7" t="s">
        <v>1779</v>
      </c>
      <c r="B2788" s="40" t="str">
        <f>LEFT(Table1[[#This Row],[Employee Name]],FIND(" ",Table1[[#This Row],[Employee Name]]))</f>
        <v xml:space="preserve">Neha </v>
      </c>
      <c r="C2788" s="40" t="str">
        <f>RIGHT(Table1[[#This Row],[Employee Name]],LEN(Table1[[#This Row],[Employee Name]])-FIND(" ",Table1[[#This Row],[Employee Name]]))</f>
        <v>Kulkarni</v>
      </c>
      <c r="D2788" s="22">
        <f>Table1[[#This Row],[Basic Salary]]+Table1[[#This Row],[Bonus]]</f>
        <v>85159</v>
      </c>
      <c r="E2788" s="8">
        <v>92</v>
      </c>
      <c r="F2788" s="45">
        <v>95</v>
      </c>
      <c r="G2788" s="8" t="str" cm="1">
        <f t="array" ref="G2788">_xlfn.IFS(Table1[[#This Row],[Performance Score]]&gt;=80,"Excellent",Table1[[#This Row],[Performance Score]]&gt;=60,"Good",Table1[[#This Row],[Performance Score]]&gt;=40,"Need Improvement")</f>
        <v>Excellent</v>
      </c>
      <c r="H2788" s="29">
        <f>Table1[[#This Row],[Bonus]]/Table1[[#This Row],[Basic Salary]]</f>
        <v>6.9514216819049526E-2</v>
      </c>
      <c r="I2788" s="8">
        <f ca="1">DATEDIF(Table1[[#This Row],[Date of Birth]],TODAY(),"y")</f>
        <v>21</v>
      </c>
      <c r="J2788" s="33">
        <v>44197</v>
      </c>
      <c r="K2788" s="33" t="str" cm="1">
        <f t="array" aca="1" ref="K2788" ca="1">_xlfn.IFS(L2788&lt;3,"Junior",L2788&lt;=7,"Mid-Level",L2788&gt;7,"Senior")</f>
        <v>Mid-Level</v>
      </c>
      <c r="L2788" s="45">
        <f ca="1">INT(YEARFRAC(Table1[[#This Row],[Joining Date]],TODAY(),1))</f>
        <v>5</v>
      </c>
      <c r="M2788" s="25" t="str">
        <f t="shared" ca="1" si="43"/>
        <v>No</v>
      </c>
      <c r="N2788" s="25">
        <f>YEAR(Table1[[#This Row],[Joining Date]])</f>
        <v>2021</v>
      </c>
      <c r="O2788" s="45">
        <f>MONTH(Table1[[#This Row],[Joining Date]])</f>
        <v>1</v>
      </c>
      <c r="P2788" s="25">
        <f ca="1">NETWORKDAYS(Table1[[#This Row],[Joining Date]],TODAY())</f>
        <v>1432</v>
      </c>
      <c r="Q2788" s="25" t="str">
        <f>LEFT(Table1[[#This Row],[Department]],5)&amp;"-"&amp;RIGHT(Table1[[#This Row],[Employee ID]],3)</f>
        <v>HR-723</v>
      </c>
      <c r="R2788" s="25" t="str">
        <f>LEFT(Table1[[#This Row],[Department]],3)</f>
        <v>HR</v>
      </c>
      <c r="S2788" s="36">
        <f>_xlfn.XLOOKUP(Table1[[#This Row],[City]],Table2[City],Table2[Bonus %])</f>
        <v>6</v>
      </c>
      <c r="U2788" s="48" t="str">
        <v xml:space="preserve">Neha </v>
      </c>
      <c r="V2788" s="48" t="str">
        <v>Kulkarni</v>
      </c>
    </row>
    <row r="2789" spans="1:22" x14ac:dyDescent="0.35">
      <c r="A2789" s="9" t="s">
        <v>4396</v>
      </c>
      <c r="B2789" s="41" t="str">
        <f>LEFT(Table1[[#This Row],[Employee Name]],FIND(" ",Table1[[#This Row],[Employee Name]]))</f>
        <v xml:space="preserve">Tarun </v>
      </c>
      <c r="C2789" s="41" t="str">
        <f>RIGHT(Table1[[#This Row],[Employee Name]],LEN(Table1[[#This Row],[Employee Name]])-FIND(" ",Table1[[#This Row],[Employee Name]]))</f>
        <v>Verma</v>
      </c>
      <c r="D2789" s="23">
        <f>Table1[[#This Row],[Basic Salary]]+Table1[[#This Row],[Bonus]]</f>
        <v>85141</v>
      </c>
      <c r="E2789" s="10">
        <v>64</v>
      </c>
      <c r="F2789" s="46">
        <v>50</v>
      </c>
      <c r="G2789" s="10" t="str" cm="1">
        <f t="array" ref="G2789">_xlfn.IFS(Table1[[#This Row],[Performance Score]]&gt;=80,"Excellent",Table1[[#This Row],[Performance Score]]&gt;=60,"Good",Table1[[#This Row],[Performance Score]]&gt;=40,"Need Improvement")</f>
        <v>Need Improvement</v>
      </c>
      <c r="H2789" s="30">
        <f>Table1[[#This Row],[Bonus]]/Table1[[#This Row],[Basic Salary]]</f>
        <v>0.18630346941619061</v>
      </c>
      <c r="I2789" s="10">
        <f ca="1">DATEDIF(Table1[[#This Row],[Date of Birth]],TODAY(),"y")</f>
        <v>32</v>
      </c>
      <c r="J2789" s="34">
        <v>44359</v>
      </c>
      <c r="K2789" s="33" t="str" cm="1">
        <f t="array" aca="1" ref="K2789" ca="1">_xlfn.IFS(L2789&lt;3,"Junior",L2789&lt;=7,"Mid-Level",L2789&gt;7,"Senior")</f>
        <v>Mid-Level</v>
      </c>
      <c r="L2789" s="46">
        <f ca="1">INT(YEARFRAC(Table1[[#This Row],[Joining Date]],TODAY(),1))</f>
        <v>5</v>
      </c>
      <c r="M2789" s="25" t="str">
        <f t="shared" ca="1" si="43"/>
        <v>No</v>
      </c>
      <c r="N2789" s="26">
        <f>YEAR(Table1[[#This Row],[Joining Date]])</f>
        <v>2021</v>
      </c>
      <c r="O2789" s="46">
        <f>MONTH(Table1[[#This Row],[Joining Date]])</f>
        <v>6</v>
      </c>
      <c r="P2789" s="26">
        <f ca="1">NETWORKDAYS(Table1[[#This Row],[Joining Date]],TODAY())</f>
        <v>1316</v>
      </c>
      <c r="Q2789" s="26" t="str">
        <f>LEFT(Table1[[#This Row],[Department]],5)&amp;"-"&amp;RIGHT(Table1[[#This Row],[Employee ID]],3)</f>
        <v>Sales-340</v>
      </c>
      <c r="R2789" s="26" t="str">
        <f>LEFT(Table1[[#This Row],[Department]],3)</f>
        <v>Sal</v>
      </c>
      <c r="S2789" s="37">
        <f>_xlfn.XLOOKUP(Table1[[#This Row],[City]],Table2[City],Table2[Bonus %])</f>
        <v>4</v>
      </c>
      <c r="U2789" s="48" t="str">
        <v xml:space="preserve">Tarun </v>
      </c>
      <c r="V2789" s="48" t="str">
        <v>Verma</v>
      </c>
    </row>
    <row r="2790" spans="1:22" x14ac:dyDescent="0.35">
      <c r="A2790" s="7" t="s">
        <v>2056</v>
      </c>
      <c r="B2790" s="40" t="str">
        <f>LEFT(Table1[[#This Row],[Employee Name]],FIND(" ",Table1[[#This Row],[Employee Name]]))</f>
        <v xml:space="preserve">Aditya </v>
      </c>
      <c r="C2790" s="40" t="str">
        <f>RIGHT(Table1[[#This Row],[Employee Name]],LEN(Table1[[#This Row],[Employee Name]])-FIND(" ",Table1[[#This Row],[Employee Name]]))</f>
        <v>Kapoor</v>
      </c>
      <c r="D2790" s="22">
        <f>Table1[[#This Row],[Basic Salary]]+Table1[[#This Row],[Bonus]]</f>
        <v>85134</v>
      </c>
      <c r="E2790" s="8">
        <v>83</v>
      </c>
      <c r="F2790" s="45">
        <v>71</v>
      </c>
      <c r="G2790" s="8" t="str" cm="1">
        <f t="array" ref="G2790">_xlfn.IFS(Table1[[#This Row],[Performance Score]]&gt;=80,"Excellent",Table1[[#This Row],[Performance Score]]&gt;=60,"Good",Table1[[#This Row],[Performance Score]]&gt;=40,"Need Improvement")</f>
        <v>Good</v>
      </c>
      <c r="H2790" s="29">
        <f>Table1[[#This Row],[Bonus]]/Table1[[#This Row],[Basic Salary]]</f>
        <v>0.2849639267063121</v>
      </c>
      <c r="I2790" s="8">
        <f ca="1">DATEDIF(Table1[[#This Row],[Date of Birth]],TODAY(),"y")</f>
        <v>32</v>
      </c>
      <c r="J2790" s="33">
        <v>42063</v>
      </c>
      <c r="K2790" s="33" t="str" cm="1">
        <f t="array" aca="1" ref="K2790" ca="1">_xlfn.IFS(L2790&lt;3,"Junior",L2790&lt;=7,"Mid-Level",L2790&gt;7,"Senior")</f>
        <v>Senior</v>
      </c>
      <c r="L2790" s="45">
        <f ca="1">INT(YEARFRAC(Table1[[#This Row],[Joining Date]],TODAY(),1))</f>
        <v>11</v>
      </c>
      <c r="M2790" s="25" t="str">
        <f t="shared" ca="1" si="43"/>
        <v>Yes</v>
      </c>
      <c r="N2790" s="25">
        <f>YEAR(Table1[[#This Row],[Joining Date]])</f>
        <v>2015</v>
      </c>
      <c r="O2790" s="45">
        <f>MONTH(Table1[[#This Row],[Joining Date]])</f>
        <v>2</v>
      </c>
      <c r="P2790" s="25">
        <f ca="1">NETWORKDAYS(Table1[[#This Row],[Joining Date]],TODAY())</f>
        <v>2956</v>
      </c>
      <c r="Q2790" s="25" t="str">
        <f>LEFT(Table1[[#This Row],[Department]],5)&amp;"-"&amp;RIGHT(Table1[[#This Row],[Employee ID]],3)</f>
        <v>Sales-000</v>
      </c>
      <c r="R2790" s="25" t="str">
        <f>LEFT(Table1[[#This Row],[Department]],3)</f>
        <v>Sal</v>
      </c>
      <c r="S2790" s="36">
        <f>_xlfn.XLOOKUP(Table1[[#This Row],[City]],Table2[City],Table2[Bonus %])</f>
        <v>5</v>
      </c>
      <c r="U2790" s="48" t="str">
        <v xml:space="preserve">Aditya </v>
      </c>
      <c r="V2790" s="48" t="str">
        <v>Kapoor</v>
      </c>
    </row>
    <row r="2791" spans="1:22" x14ac:dyDescent="0.35">
      <c r="A2791" s="9" t="s">
        <v>2513</v>
      </c>
      <c r="B2791" s="41" t="str">
        <f>LEFT(Table1[[#This Row],[Employee Name]],FIND(" ",Table1[[#This Row],[Employee Name]]))</f>
        <v xml:space="preserve">Kavya </v>
      </c>
      <c r="C2791" s="41" t="str">
        <f>RIGHT(Table1[[#This Row],[Employee Name]],LEN(Table1[[#This Row],[Employee Name]])-FIND(" ",Table1[[#This Row],[Employee Name]]))</f>
        <v>Nair</v>
      </c>
      <c r="D2791" s="23">
        <f>Table1[[#This Row],[Basic Salary]]+Table1[[#This Row],[Bonus]]</f>
        <v>85132</v>
      </c>
      <c r="E2791" s="10">
        <v>100</v>
      </c>
      <c r="F2791" s="46">
        <v>77</v>
      </c>
      <c r="G2791" s="10" t="str" cm="1">
        <f t="array" ref="G2791">_xlfn.IFS(Table1[[#This Row],[Performance Score]]&gt;=80,"Excellent",Table1[[#This Row],[Performance Score]]&gt;=60,"Good",Table1[[#This Row],[Performance Score]]&gt;=40,"Need Improvement")</f>
        <v>Good</v>
      </c>
      <c r="H2791" s="30">
        <f>Table1[[#This Row],[Bonus]]/Table1[[#This Row],[Basic Salary]]</f>
        <v>0.42590111215328957</v>
      </c>
      <c r="I2791" s="10">
        <f ca="1">DATEDIF(Table1[[#This Row],[Date of Birth]],TODAY(),"y")</f>
        <v>24</v>
      </c>
      <c r="J2791" s="34">
        <v>44413</v>
      </c>
      <c r="K2791" s="33" t="str" cm="1">
        <f t="array" aca="1" ref="K2791" ca="1">_xlfn.IFS(L2791&lt;3,"Junior",L2791&lt;=7,"Mid-Level",L2791&gt;7,"Senior")</f>
        <v>Mid-Level</v>
      </c>
      <c r="L2791" s="46">
        <f ca="1">INT(YEARFRAC(Table1[[#This Row],[Joining Date]],TODAY(),1))</f>
        <v>4</v>
      </c>
      <c r="M2791" s="25" t="str">
        <f t="shared" ca="1" si="43"/>
        <v>No</v>
      </c>
      <c r="N2791" s="26">
        <f>YEAR(Table1[[#This Row],[Joining Date]])</f>
        <v>2021</v>
      </c>
      <c r="O2791" s="46">
        <f>MONTH(Table1[[#This Row],[Joining Date]])</f>
        <v>8</v>
      </c>
      <c r="P2791" s="26">
        <f ca="1">NETWORKDAYS(Table1[[#This Row],[Joining Date]],TODAY())</f>
        <v>1278</v>
      </c>
      <c r="Q2791" s="26" t="str">
        <f>LEFT(Table1[[#This Row],[Department]],5)&amp;"-"&amp;RIGHT(Table1[[#This Row],[Employee ID]],3)</f>
        <v>Sales-457</v>
      </c>
      <c r="R2791" s="26" t="str">
        <f>LEFT(Table1[[#This Row],[Department]],3)</f>
        <v>Sal</v>
      </c>
      <c r="S2791" s="37">
        <f>_xlfn.XLOOKUP(Table1[[#This Row],[City]],Table2[City],Table2[Bonus %])</f>
        <v>6</v>
      </c>
      <c r="U2791" s="48" t="str">
        <v xml:space="preserve">Kavya </v>
      </c>
      <c r="V2791" s="48" t="str">
        <v>Nair</v>
      </c>
    </row>
    <row r="2792" spans="1:22" x14ac:dyDescent="0.35">
      <c r="A2792" s="7" t="s">
        <v>1668</v>
      </c>
      <c r="B2792" s="40" t="str">
        <f>LEFT(Table1[[#This Row],[Employee Name]],FIND(" ",Table1[[#This Row],[Employee Name]]))</f>
        <v xml:space="preserve">Neha </v>
      </c>
      <c r="C2792" s="40" t="str">
        <f>RIGHT(Table1[[#This Row],[Employee Name]],LEN(Table1[[#This Row],[Employee Name]])-FIND(" ",Table1[[#This Row],[Employee Name]]))</f>
        <v>Kulkarni</v>
      </c>
      <c r="D2792" s="22">
        <f>Table1[[#This Row],[Basic Salary]]+Table1[[#This Row],[Bonus]]</f>
        <v>85121</v>
      </c>
      <c r="E2792" s="8">
        <v>69</v>
      </c>
      <c r="F2792" s="45">
        <v>92</v>
      </c>
      <c r="G2792" s="8" t="str" cm="1">
        <f t="array" ref="G2792">_xlfn.IFS(Table1[[#This Row],[Performance Score]]&gt;=80,"Excellent",Table1[[#This Row],[Performance Score]]&gt;=60,"Good",Table1[[#This Row],[Performance Score]]&gt;=40,"Need Improvement")</f>
        <v>Excellent</v>
      </c>
      <c r="H2792" s="29">
        <f>Table1[[#This Row],[Bonus]]/Table1[[#This Row],[Basic Salary]]</f>
        <v>0.20672252229263244</v>
      </c>
      <c r="I2792" s="8">
        <f ca="1">DATEDIF(Table1[[#This Row],[Date of Birth]],TODAY(),"y")</f>
        <v>25</v>
      </c>
      <c r="J2792" s="33">
        <v>43529</v>
      </c>
      <c r="K2792" s="33" t="str" cm="1">
        <f t="array" aca="1" ref="K2792" ca="1">_xlfn.IFS(L2792&lt;3,"Junior",L2792&lt;=7,"Mid-Level",L2792&gt;7,"Senior")</f>
        <v>Mid-Level</v>
      </c>
      <c r="L2792" s="45">
        <f ca="1">INT(YEARFRAC(Table1[[#This Row],[Joining Date]],TODAY(),1))</f>
        <v>7</v>
      </c>
      <c r="M2792" s="25" t="str">
        <f t="shared" ca="1" si="43"/>
        <v>Yes</v>
      </c>
      <c r="N2792" s="25">
        <f>YEAR(Table1[[#This Row],[Joining Date]])</f>
        <v>2019</v>
      </c>
      <c r="O2792" s="45">
        <f>MONTH(Table1[[#This Row],[Joining Date]])</f>
        <v>3</v>
      </c>
      <c r="P2792" s="25">
        <f ca="1">NETWORKDAYS(Table1[[#This Row],[Joining Date]],TODAY())</f>
        <v>1910</v>
      </c>
      <c r="Q2792" s="25" t="str">
        <f>LEFT(Table1[[#This Row],[Department]],5)&amp;"-"&amp;RIGHT(Table1[[#This Row],[Employee ID]],3)</f>
        <v>Opera-612</v>
      </c>
      <c r="R2792" s="25" t="str">
        <f>LEFT(Table1[[#This Row],[Department]],3)</f>
        <v>Ope</v>
      </c>
      <c r="S2792" s="36">
        <f>_xlfn.XLOOKUP(Table1[[#This Row],[City]],Table2[City],Table2[Bonus %])</f>
        <v>6</v>
      </c>
      <c r="U2792" s="48" t="str">
        <v xml:space="preserve">Neha </v>
      </c>
      <c r="V2792" s="48" t="str">
        <v>Kulkarni</v>
      </c>
    </row>
    <row r="2793" spans="1:22" x14ac:dyDescent="0.35">
      <c r="A2793" s="9" t="s">
        <v>1329</v>
      </c>
      <c r="B2793" s="41" t="str">
        <f>LEFT(Table1[[#This Row],[Employee Name]],FIND(" ",Table1[[#This Row],[Employee Name]]))</f>
        <v xml:space="preserve">Ravi </v>
      </c>
      <c r="C2793" s="41" t="str">
        <f>RIGHT(Table1[[#This Row],[Employee Name]],LEN(Table1[[#This Row],[Employee Name]])-FIND(" ",Table1[[#This Row],[Employee Name]]))</f>
        <v>Teja</v>
      </c>
      <c r="D2793" s="23">
        <f>Table1[[#This Row],[Basic Salary]]+Table1[[#This Row],[Bonus]]</f>
        <v>85092</v>
      </c>
      <c r="E2793" s="10">
        <v>78</v>
      </c>
      <c r="F2793" s="46">
        <v>100</v>
      </c>
      <c r="G2793" s="10" t="str" cm="1">
        <f t="array" ref="G2793">_xlfn.IFS(Table1[[#This Row],[Performance Score]]&gt;=80,"Excellent",Table1[[#This Row],[Performance Score]]&gt;=60,"Good",Table1[[#This Row],[Performance Score]]&gt;=40,"Need Improvement")</f>
        <v>Excellent</v>
      </c>
      <c r="H2793" s="30">
        <f>Table1[[#This Row],[Bonus]]/Table1[[#This Row],[Basic Salary]]</f>
        <v>0.15872324200664525</v>
      </c>
      <c r="I2793" s="10">
        <f ca="1">DATEDIF(Table1[[#This Row],[Date of Birth]],TODAY(),"y")</f>
        <v>45</v>
      </c>
      <c r="J2793" s="34">
        <v>45414</v>
      </c>
      <c r="K2793" s="33" t="str" cm="1">
        <f t="array" aca="1" ref="K2793" ca="1">_xlfn.IFS(L2793&lt;3,"Junior",L2793&lt;=7,"Mid-Level",L2793&gt;7,"Senior")</f>
        <v>Junior</v>
      </c>
      <c r="L2793" s="46">
        <f ca="1">INT(YEARFRAC(Table1[[#This Row],[Joining Date]],TODAY(),1))</f>
        <v>2</v>
      </c>
      <c r="M2793" s="25" t="str">
        <f t="shared" ca="1" si="43"/>
        <v>No</v>
      </c>
      <c r="N2793" s="26">
        <f>YEAR(Table1[[#This Row],[Joining Date]])</f>
        <v>2024</v>
      </c>
      <c r="O2793" s="46">
        <f>MONTH(Table1[[#This Row],[Joining Date]])</f>
        <v>5</v>
      </c>
      <c r="P2793" s="26">
        <f ca="1">NETWORKDAYS(Table1[[#This Row],[Joining Date]],TODAY())</f>
        <v>563</v>
      </c>
      <c r="Q2793" s="26" t="str">
        <f>LEFT(Table1[[#This Row],[Department]],5)&amp;"-"&amp;RIGHT(Table1[[#This Row],[Employee ID]],3)</f>
        <v>HR-273</v>
      </c>
      <c r="R2793" s="26" t="str">
        <f>LEFT(Table1[[#This Row],[Department]],3)</f>
        <v>HR</v>
      </c>
      <c r="S2793" s="37">
        <f>_xlfn.XLOOKUP(Table1[[#This Row],[City]],Table2[City],Table2[Bonus %])</f>
        <v>4</v>
      </c>
      <c r="U2793" s="48" t="str">
        <v xml:space="preserve">Ravi </v>
      </c>
      <c r="V2793" s="48" t="str">
        <v>Teja</v>
      </c>
    </row>
    <row r="2794" spans="1:22" x14ac:dyDescent="0.35">
      <c r="A2794" s="7" t="s">
        <v>3571</v>
      </c>
      <c r="B2794" s="40" t="str">
        <f>LEFT(Table1[[#This Row],[Employee Name]],FIND(" ",Table1[[#This Row],[Employee Name]]))</f>
        <v xml:space="preserve">Aditya </v>
      </c>
      <c r="C2794" s="40" t="str">
        <f>RIGHT(Table1[[#This Row],[Employee Name]],LEN(Table1[[#This Row],[Employee Name]])-FIND(" ",Table1[[#This Row],[Employee Name]]))</f>
        <v>Kapoor</v>
      </c>
      <c r="D2794" s="22">
        <f>Table1[[#This Row],[Basic Salary]]+Table1[[#This Row],[Bonus]]</f>
        <v>85079</v>
      </c>
      <c r="E2794" s="8">
        <v>96</v>
      </c>
      <c r="F2794" s="45">
        <v>85</v>
      </c>
      <c r="G2794" s="8" t="str" cm="1">
        <f t="array" ref="G2794">_xlfn.IFS(Table1[[#This Row],[Performance Score]]&gt;=80,"Excellent",Table1[[#This Row],[Performance Score]]&gt;=60,"Good",Table1[[#This Row],[Performance Score]]&gt;=40,"Need Improvement")</f>
        <v>Excellent</v>
      </c>
      <c r="H2794" s="29">
        <f>Table1[[#This Row],[Bonus]]/Table1[[#This Row],[Basic Salary]]</f>
        <v>0.12407515061832787</v>
      </c>
      <c r="I2794" s="8">
        <f ca="1">DATEDIF(Table1[[#This Row],[Date of Birth]],TODAY(),"y")</f>
        <v>18</v>
      </c>
      <c r="J2794" s="33">
        <v>44824</v>
      </c>
      <c r="K2794" s="33" t="str" cm="1">
        <f t="array" aca="1" ref="K2794" ca="1">_xlfn.IFS(L2794&lt;3,"Junior",L2794&lt;=7,"Mid-Level",L2794&gt;7,"Senior")</f>
        <v>Mid-Level</v>
      </c>
      <c r="L2794" s="45">
        <f ca="1">INT(YEARFRAC(Table1[[#This Row],[Joining Date]],TODAY(),1))</f>
        <v>3</v>
      </c>
      <c r="M2794" s="25" t="str">
        <f t="shared" ca="1" si="43"/>
        <v>No</v>
      </c>
      <c r="N2794" s="25">
        <f>YEAR(Table1[[#This Row],[Joining Date]])</f>
        <v>2022</v>
      </c>
      <c r="O2794" s="45">
        <f>MONTH(Table1[[#This Row],[Joining Date]])</f>
        <v>9</v>
      </c>
      <c r="P2794" s="25">
        <f ca="1">NETWORKDAYS(Table1[[#This Row],[Joining Date]],TODAY())</f>
        <v>985</v>
      </c>
      <c r="Q2794" s="25" t="str">
        <f>LEFT(Table1[[#This Row],[Department]],5)&amp;"-"&amp;RIGHT(Table1[[#This Row],[Employee ID]],3)</f>
        <v>Marke-515</v>
      </c>
      <c r="R2794" s="25" t="str">
        <f>LEFT(Table1[[#This Row],[Department]],3)</f>
        <v>Mar</v>
      </c>
      <c r="S2794" s="36">
        <f>_xlfn.XLOOKUP(Table1[[#This Row],[City]],Table2[City],Table2[Bonus %])</f>
        <v>6</v>
      </c>
      <c r="U2794" s="48" t="str">
        <v xml:space="preserve">Aditya </v>
      </c>
      <c r="V2794" s="48" t="str">
        <v>Kapoor</v>
      </c>
    </row>
    <row r="2795" spans="1:22" x14ac:dyDescent="0.35">
      <c r="A2795" s="9" t="s">
        <v>168</v>
      </c>
      <c r="B2795" s="41" t="str">
        <f>LEFT(Table1[[#This Row],[Employee Name]],FIND(" ",Table1[[#This Row],[Employee Name]]))</f>
        <v xml:space="preserve">Ajay </v>
      </c>
      <c r="C2795" s="41" t="str">
        <f>RIGHT(Table1[[#This Row],[Employee Name]],LEN(Table1[[#This Row],[Employee Name]])-FIND(" ",Table1[[#This Row],[Employee Name]]))</f>
        <v>Singh</v>
      </c>
      <c r="D2795" s="23">
        <f>Table1[[#This Row],[Basic Salary]]+Table1[[#This Row],[Bonus]]</f>
        <v>85058</v>
      </c>
      <c r="E2795" s="10">
        <v>68</v>
      </c>
      <c r="F2795" s="46">
        <v>80</v>
      </c>
      <c r="G2795" s="10" t="str" cm="1">
        <f t="array" ref="G2795">_xlfn.IFS(Table1[[#This Row],[Performance Score]]&gt;=80,"Excellent",Table1[[#This Row],[Performance Score]]&gt;=60,"Good",Table1[[#This Row],[Performance Score]]&gt;=40,"Need Improvement")</f>
        <v>Excellent</v>
      </c>
      <c r="H2795" s="30">
        <f>Table1[[#This Row],[Bonus]]/Table1[[#This Row],[Basic Salary]]</f>
        <v>0.47031979256698359</v>
      </c>
      <c r="I2795" s="10">
        <f ca="1">DATEDIF(Table1[[#This Row],[Date of Birth]],TODAY(),"y")</f>
        <v>18</v>
      </c>
      <c r="J2795" s="34">
        <v>42783</v>
      </c>
      <c r="K2795" s="33" t="str" cm="1">
        <f t="array" aca="1" ref="K2795" ca="1">_xlfn.IFS(L2795&lt;3,"Junior",L2795&lt;=7,"Mid-Level",L2795&gt;7,"Senior")</f>
        <v>Senior</v>
      </c>
      <c r="L2795" s="46">
        <f ca="1">INT(YEARFRAC(Table1[[#This Row],[Joining Date]],TODAY(),1))</f>
        <v>9</v>
      </c>
      <c r="M2795" s="25" t="str">
        <f t="shared" ca="1" si="43"/>
        <v>Yes</v>
      </c>
      <c r="N2795" s="26">
        <f>YEAR(Table1[[#This Row],[Joining Date]])</f>
        <v>2017</v>
      </c>
      <c r="O2795" s="46">
        <f>MONTH(Table1[[#This Row],[Joining Date]])</f>
        <v>2</v>
      </c>
      <c r="P2795" s="26">
        <f ca="1">NETWORKDAYS(Table1[[#This Row],[Joining Date]],TODAY())</f>
        <v>2442</v>
      </c>
      <c r="Q2795" s="26" t="str">
        <f>LEFT(Table1[[#This Row],[Department]],5)&amp;"-"&amp;RIGHT(Table1[[#This Row],[Employee ID]],3)</f>
        <v>Finan-112</v>
      </c>
      <c r="R2795" s="26" t="str">
        <f>LEFT(Table1[[#This Row],[Department]],3)</f>
        <v>Fin</v>
      </c>
      <c r="S2795" s="37">
        <f>_xlfn.XLOOKUP(Table1[[#This Row],[City]],Table2[City],Table2[Bonus %])</f>
        <v>5</v>
      </c>
      <c r="U2795" s="48" t="str">
        <v xml:space="preserve">Ajay </v>
      </c>
      <c r="V2795" s="48" t="str">
        <v>Singh</v>
      </c>
    </row>
    <row r="2796" spans="1:22" x14ac:dyDescent="0.35">
      <c r="A2796" s="7" t="s">
        <v>1317</v>
      </c>
      <c r="B2796" s="40" t="str">
        <f>LEFT(Table1[[#This Row],[Employee Name]],FIND(" ",Table1[[#This Row],[Employee Name]]))</f>
        <v xml:space="preserve">Krishna </v>
      </c>
      <c r="C2796" s="40" t="str">
        <f>RIGHT(Table1[[#This Row],[Employee Name]],LEN(Table1[[#This Row],[Employee Name]])-FIND(" ",Table1[[#This Row],[Employee Name]]))</f>
        <v>Chaitanya</v>
      </c>
      <c r="D2796" s="22">
        <f>Table1[[#This Row],[Basic Salary]]+Table1[[#This Row],[Bonus]]</f>
        <v>85054</v>
      </c>
      <c r="E2796" s="8">
        <v>67</v>
      </c>
      <c r="F2796" s="45">
        <v>45</v>
      </c>
      <c r="G2796" s="8" t="str" cm="1">
        <f t="array" ref="G2796">_xlfn.IFS(Table1[[#This Row],[Performance Score]]&gt;=80,"Excellent",Table1[[#This Row],[Performance Score]]&gt;=60,"Good",Table1[[#This Row],[Performance Score]]&gt;=40,"Need Improvement")</f>
        <v>Need Improvement</v>
      </c>
      <c r="H2796" s="29">
        <f>Table1[[#This Row],[Bonus]]/Table1[[#This Row],[Basic Salary]]</f>
        <v>0.21906263437007309</v>
      </c>
      <c r="I2796" s="8">
        <f ca="1">DATEDIF(Table1[[#This Row],[Date of Birth]],TODAY(),"y")</f>
        <v>33</v>
      </c>
      <c r="J2796" s="33">
        <v>45264</v>
      </c>
      <c r="K2796" s="33" t="str" cm="1">
        <f t="array" aca="1" ref="K2796" ca="1">_xlfn.IFS(L2796&lt;3,"Junior",L2796&lt;=7,"Mid-Level",L2796&gt;7,"Senior")</f>
        <v>Junior</v>
      </c>
      <c r="L2796" s="45">
        <f ca="1">INT(YEARFRAC(Table1[[#This Row],[Joining Date]],TODAY(),1))</f>
        <v>2</v>
      </c>
      <c r="M2796" s="25" t="str">
        <f t="shared" ca="1" si="43"/>
        <v>No</v>
      </c>
      <c r="N2796" s="25">
        <f>YEAR(Table1[[#This Row],[Joining Date]])</f>
        <v>2023</v>
      </c>
      <c r="O2796" s="45">
        <f>MONTH(Table1[[#This Row],[Joining Date]])</f>
        <v>12</v>
      </c>
      <c r="P2796" s="25">
        <f ca="1">NETWORKDAYS(Table1[[#This Row],[Joining Date]],TODAY())</f>
        <v>671</v>
      </c>
      <c r="Q2796" s="25" t="str">
        <f>LEFT(Table1[[#This Row],[Department]],5)&amp;"-"&amp;RIGHT(Table1[[#This Row],[Employee ID]],3)</f>
        <v>Opera-261</v>
      </c>
      <c r="R2796" s="25" t="str">
        <f>LEFT(Table1[[#This Row],[Department]],3)</f>
        <v>Ope</v>
      </c>
      <c r="S2796" s="36">
        <f>_xlfn.XLOOKUP(Table1[[#This Row],[City]],Table2[City],Table2[Bonus %])</f>
        <v>8</v>
      </c>
      <c r="U2796" s="48" t="str">
        <v xml:space="preserve">Krishna </v>
      </c>
      <c r="V2796" s="48" t="str">
        <v>Chaitanya</v>
      </c>
    </row>
    <row r="2797" spans="1:22" x14ac:dyDescent="0.35">
      <c r="A2797" s="9" t="s">
        <v>2463</v>
      </c>
      <c r="B2797" s="41" t="str">
        <f>LEFT(Table1[[#This Row],[Employee Name]],FIND(" ",Table1[[#This Row],[Employee Name]]))</f>
        <v xml:space="preserve">Sneha </v>
      </c>
      <c r="C2797" s="41" t="str">
        <f>RIGHT(Table1[[#This Row],[Employee Name]],LEN(Table1[[#This Row],[Employee Name]])-FIND(" ",Table1[[#This Row],[Employee Name]]))</f>
        <v>Iyer</v>
      </c>
      <c r="D2797" s="23">
        <f>Table1[[#This Row],[Basic Salary]]+Table1[[#This Row],[Bonus]]</f>
        <v>85026</v>
      </c>
      <c r="E2797" s="10">
        <v>60</v>
      </c>
      <c r="F2797" s="46">
        <v>80</v>
      </c>
      <c r="G2797" s="10" t="str" cm="1">
        <f t="array" ref="G2797">_xlfn.IFS(Table1[[#This Row],[Performance Score]]&gt;=80,"Excellent",Table1[[#This Row],[Performance Score]]&gt;=60,"Good",Table1[[#This Row],[Performance Score]]&gt;=40,"Need Improvement")</f>
        <v>Excellent</v>
      </c>
      <c r="H2797" s="30">
        <f>Table1[[#This Row],[Bonus]]/Table1[[#This Row],[Basic Salary]]</f>
        <v>0.24896808026205619</v>
      </c>
      <c r="I2797" s="10">
        <f ca="1">DATEDIF(Table1[[#This Row],[Date of Birth]],TODAY(),"y")</f>
        <v>22</v>
      </c>
      <c r="J2797" s="34">
        <v>43916</v>
      </c>
      <c r="K2797" s="33" t="str" cm="1">
        <f t="array" aca="1" ref="K2797" ca="1">_xlfn.IFS(L2797&lt;3,"Junior",L2797&lt;=7,"Mid-Level",L2797&gt;7,"Senior")</f>
        <v>Mid-Level</v>
      </c>
      <c r="L2797" s="46">
        <f ca="1">INT(YEARFRAC(Table1[[#This Row],[Joining Date]],TODAY(),1))</f>
        <v>6</v>
      </c>
      <c r="M2797" s="25" t="str">
        <f t="shared" ca="1" si="43"/>
        <v>Yes</v>
      </c>
      <c r="N2797" s="26">
        <f>YEAR(Table1[[#This Row],[Joining Date]])</f>
        <v>2020</v>
      </c>
      <c r="O2797" s="46">
        <f>MONTH(Table1[[#This Row],[Joining Date]])</f>
        <v>3</v>
      </c>
      <c r="P2797" s="26">
        <f ca="1">NETWORKDAYS(Table1[[#This Row],[Joining Date]],TODAY())</f>
        <v>1633</v>
      </c>
      <c r="Q2797" s="26" t="str">
        <f>LEFT(Table1[[#This Row],[Department]],5)&amp;"-"&amp;RIGHT(Table1[[#This Row],[Employee ID]],3)</f>
        <v>Suppo-407</v>
      </c>
      <c r="R2797" s="26" t="str">
        <f>LEFT(Table1[[#This Row],[Department]],3)</f>
        <v>Sup</v>
      </c>
      <c r="S2797" s="37">
        <f>_xlfn.XLOOKUP(Table1[[#This Row],[City]],Table2[City],Table2[Bonus %])</f>
        <v>5</v>
      </c>
      <c r="U2797" s="48" t="str">
        <v xml:space="preserve">Sneha </v>
      </c>
      <c r="V2797" s="48" t="str">
        <v>Iyer</v>
      </c>
    </row>
    <row r="2798" spans="1:22" x14ac:dyDescent="0.35">
      <c r="A2798" s="7" t="s">
        <v>2245</v>
      </c>
      <c r="B2798" s="40" t="str">
        <f>LEFT(Table1[[#This Row],[Employee Name]],FIND(" ",Table1[[#This Row],[Employee Name]]))</f>
        <v xml:space="preserve">Arjun </v>
      </c>
      <c r="C2798" s="40" t="str">
        <f>RIGHT(Table1[[#This Row],[Employee Name]],LEN(Table1[[#This Row],[Employee Name]])-FIND(" ",Table1[[#This Row],[Employee Name]]))</f>
        <v>Mehta</v>
      </c>
      <c r="D2798" s="22">
        <f>Table1[[#This Row],[Basic Salary]]+Table1[[#This Row],[Bonus]]</f>
        <v>85025</v>
      </c>
      <c r="E2798" s="8">
        <v>87</v>
      </c>
      <c r="F2798" s="45">
        <v>94</v>
      </c>
      <c r="G2798" s="8" t="str" cm="1">
        <f t="array" ref="G2798">_xlfn.IFS(Table1[[#This Row],[Performance Score]]&gt;=80,"Excellent",Table1[[#This Row],[Performance Score]]&gt;=60,"Good",Table1[[#This Row],[Performance Score]]&gt;=40,"Need Improvement")</f>
        <v>Excellent</v>
      </c>
      <c r="H2798" s="29">
        <f>Table1[[#This Row],[Bonus]]/Table1[[#This Row],[Basic Salary]]</f>
        <v>0.38351015360583179</v>
      </c>
      <c r="I2798" s="8">
        <f ca="1">DATEDIF(Table1[[#This Row],[Date of Birth]],TODAY(),"y")</f>
        <v>32</v>
      </c>
      <c r="J2798" s="33">
        <v>42180</v>
      </c>
      <c r="K2798" s="33" t="str" cm="1">
        <f t="array" aca="1" ref="K2798" ca="1">_xlfn.IFS(L2798&lt;3,"Junior",L2798&lt;=7,"Mid-Level",L2798&gt;7,"Senior")</f>
        <v>Senior</v>
      </c>
      <c r="L2798" s="45">
        <f ca="1">INT(YEARFRAC(Table1[[#This Row],[Joining Date]],TODAY(),1))</f>
        <v>11</v>
      </c>
      <c r="M2798" s="25" t="str">
        <f t="shared" ca="1" si="43"/>
        <v>Yes</v>
      </c>
      <c r="N2798" s="25">
        <f>YEAR(Table1[[#This Row],[Joining Date]])</f>
        <v>2015</v>
      </c>
      <c r="O2798" s="45">
        <f>MONTH(Table1[[#This Row],[Joining Date]])</f>
        <v>6</v>
      </c>
      <c r="P2798" s="25">
        <f ca="1">NETWORKDAYS(Table1[[#This Row],[Joining Date]],TODAY())</f>
        <v>2873</v>
      </c>
      <c r="Q2798" s="25" t="str">
        <f>LEFT(Table1[[#This Row],[Department]],5)&amp;"-"&amp;RIGHT(Table1[[#This Row],[Employee ID]],3)</f>
        <v>Finan-189</v>
      </c>
      <c r="R2798" s="25" t="str">
        <f>LEFT(Table1[[#This Row],[Department]],3)</f>
        <v>Fin</v>
      </c>
      <c r="S2798" s="36">
        <f>_xlfn.XLOOKUP(Table1[[#This Row],[City]],Table2[City],Table2[Bonus %])</f>
        <v>6</v>
      </c>
      <c r="U2798" s="48" t="str">
        <v xml:space="preserve">Arjun </v>
      </c>
      <c r="V2798" s="48" t="str">
        <v>Mehta</v>
      </c>
    </row>
    <row r="2799" spans="1:22" x14ac:dyDescent="0.35">
      <c r="A2799" s="9" t="s">
        <v>946</v>
      </c>
      <c r="B2799" s="41" t="str">
        <f>LEFT(Table1[[#This Row],[Employee Name]],FIND(" ",Table1[[#This Row],[Employee Name]]))</f>
        <v xml:space="preserve">Rohan </v>
      </c>
      <c r="C2799" s="41" t="str">
        <f>RIGHT(Table1[[#This Row],[Employee Name]],LEN(Table1[[#This Row],[Employee Name]])-FIND(" ",Table1[[#This Row],[Employee Name]]))</f>
        <v>Gupta</v>
      </c>
      <c r="D2799" s="23">
        <f>Table1[[#This Row],[Basic Salary]]+Table1[[#This Row],[Bonus]]</f>
        <v>85000</v>
      </c>
      <c r="E2799" s="10">
        <v>92</v>
      </c>
      <c r="F2799" s="46">
        <v>71</v>
      </c>
      <c r="G2799" s="10" t="str" cm="1">
        <f t="array" ref="G2799">_xlfn.IFS(Table1[[#This Row],[Performance Score]]&gt;=80,"Excellent",Table1[[#This Row],[Performance Score]]&gt;=60,"Good",Table1[[#This Row],[Performance Score]]&gt;=40,"Need Improvement")</f>
        <v>Good</v>
      </c>
      <c r="H2799" s="30">
        <f>Table1[[#This Row],[Bonus]]/Table1[[#This Row],[Basic Salary]]</f>
        <v>0.38544790715869082</v>
      </c>
      <c r="I2799" s="10">
        <f ca="1">DATEDIF(Table1[[#This Row],[Date of Birth]],TODAY(),"y")</f>
        <v>41</v>
      </c>
      <c r="J2799" s="34">
        <v>43627</v>
      </c>
      <c r="K2799" s="33" t="str" cm="1">
        <f t="array" aca="1" ref="K2799" ca="1">_xlfn.IFS(L2799&lt;3,"Junior",L2799&lt;=7,"Mid-Level",L2799&gt;7,"Senior")</f>
        <v>Mid-Level</v>
      </c>
      <c r="L2799" s="46">
        <f ca="1">INT(YEARFRAC(Table1[[#This Row],[Joining Date]],TODAY(),1))</f>
        <v>7</v>
      </c>
      <c r="M2799" s="25" t="str">
        <f t="shared" ca="1" si="43"/>
        <v>Yes</v>
      </c>
      <c r="N2799" s="26">
        <f>YEAR(Table1[[#This Row],[Joining Date]])</f>
        <v>2019</v>
      </c>
      <c r="O2799" s="46">
        <f>MONTH(Table1[[#This Row],[Joining Date]])</f>
        <v>6</v>
      </c>
      <c r="P2799" s="26">
        <f ca="1">NETWORKDAYS(Table1[[#This Row],[Joining Date]],TODAY())</f>
        <v>1840</v>
      </c>
      <c r="Q2799" s="26" t="str">
        <f>LEFT(Table1[[#This Row],[Department]],5)&amp;"-"&amp;RIGHT(Table1[[#This Row],[Employee ID]],3)</f>
        <v>Finan-890</v>
      </c>
      <c r="R2799" s="26" t="str">
        <f>LEFT(Table1[[#This Row],[Department]],3)</f>
        <v>Fin</v>
      </c>
      <c r="S2799" s="37">
        <f>_xlfn.XLOOKUP(Table1[[#This Row],[City]],Table2[City],Table2[Bonus %])</f>
        <v>7</v>
      </c>
      <c r="U2799" s="48" t="str">
        <v xml:space="preserve">Rohan </v>
      </c>
      <c r="V2799" s="48" t="str">
        <v>Gupta</v>
      </c>
    </row>
    <row r="2800" spans="1:22" x14ac:dyDescent="0.35">
      <c r="A2800" s="7" t="s">
        <v>4995</v>
      </c>
      <c r="B2800" s="40" t="str">
        <f>LEFT(Table1[[#This Row],[Employee Name]],FIND(" ",Table1[[#This Row],[Employee Name]]))</f>
        <v xml:space="preserve">Neha </v>
      </c>
      <c r="C2800" s="40" t="str">
        <f>RIGHT(Table1[[#This Row],[Employee Name]],LEN(Table1[[#This Row],[Employee Name]])-FIND(" ",Table1[[#This Row],[Employee Name]]))</f>
        <v>Kulkarni</v>
      </c>
      <c r="D2800" s="22">
        <f>Table1[[#This Row],[Basic Salary]]+Table1[[#This Row],[Bonus]]</f>
        <v>84994</v>
      </c>
      <c r="E2800" s="8">
        <v>68</v>
      </c>
      <c r="F2800" s="45">
        <v>80</v>
      </c>
      <c r="G2800" s="8" t="str" cm="1">
        <f t="array" ref="G2800">_xlfn.IFS(Table1[[#This Row],[Performance Score]]&gt;=80,"Excellent",Table1[[#This Row],[Performance Score]]&gt;=60,"Good",Table1[[#This Row],[Performance Score]]&gt;=40,"Need Improvement")</f>
        <v>Excellent</v>
      </c>
      <c r="H2800" s="29">
        <f>Table1[[#This Row],[Bonus]]/Table1[[#This Row],[Basic Salary]]</f>
        <v>0.15625510148555261</v>
      </c>
      <c r="I2800" s="8">
        <f ca="1">DATEDIF(Table1[[#This Row],[Date of Birth]],TODAY(),"y")</f>
        <v>42</v>
      </c>
      <c r="J2800" s="33">
        <v>42265</v>
      </c>
      <c r="K2800" s="33" t="str" cm="1">
        <f t="array" aca="1" ref="K2800" ca="1">_xlfn.IFS(L2800&lt;3,"Junior",L2800&lt;=7,"Mid-Level",L2800&gt;7,"Senior")</f>
        <v>Senior</v>
      </c>
      <c r="L2800" s="45">
        <f ca="1">INT(YEARFRAC(Table1[[#This Row],[Joining Date]],TODAY(),1))</f>
        <v>10</v>
      </c>
      <c r="M2800" s="25" t="str">
        <f t="shared" ca="1" si="43"/>
        <v>Yes</v>
      </c>
      <c r="N2800" s="25">
        <f>YEAR(Table1[[#This Row],[Joining Date]])</f>
        <v>2015</v>
      </c>
      <c r="O2800" s="45">
        <f>MONTH(Table1[[#This Row],[Joining Date]])</f>
        <v>9</v>
      </c>
      <c r="P2800" s="25">
        <f ca="1">NETWORKDAYS(Table1[[#This Row],[Joining Date]],TODAY())</f>
        <v>2812</v>
      </c>
      <c r="Q2800" s="25" t="str">
        <f>LEFT(Table1[[#This Row],[Department]],5)&amp;"-"&amp;RIGHT(Table1[[#This Row],[Employee ID]],3)</f>
        <v>Sales-939</v>
      </c>
      <c r="R2800" s="25" t="str">
        <f>LEFT(Table1[[#This Row],[Department]],3)</f>
        <v>Sal</v>
      </c>
      <c r="S2800" s="36">
        <f>_xlfn.XLOOKUP(Table1[[#This Row],[City]],Table2[City],Table2[Bonus %])</f>
        <v>8</v>
      </c>
      <c r="U2800" s="48" t="str">
        <v xml:space="preserve">Neha </v>
      </c>
      <c r="V2800" s="48" t="str">
        <v>Kulkarni</v>
      </c>
    </row>
    <row r="2801" spans="1:22" x14ac:dyDescent="0.35">
      <c r="A2801" s="9" t="s">
        <v>4560</v>
      </c>
      <c r="B2801" s="41" t="str">
        <f>LEFT(Table1[[#This Row],[Employee Name]],FIND(" ",Table1[[#This Row],[Employee Name]]))</f>
        <v xml:space="preserve">Gayathri </v>
      </c>
      <c r="C2801" s="41" t="str">
        <f>RIGHT(Table1[[#This Row],[Employee Name]],LEN(Table1[[#This Row],[Employee Name]])-FIND(" ",Table1[[#This Row],[Employee Name]]))</f>
        <v>Iyer</v>
      </c>
      <c r="D2801" s="23">
        <f>Table1[[#This Row],[Basic Salary]]+Table1[[#This Row],[Bonus]]</f>
        <v>84946</v>
      </c>
      <c r="E2801" s="10">
        <v>74</v>
      </c>
      <c r="F2801" s="46">
        <v>64</v>
      </c>
      <c r="G2801" s="10" t="str" cm="1">
        <f t="array" ref="G2801">_xlfn.IFS(Table1[[#This Row],[Performance Score]]&gt;=80,"Excellent",Table1[[#This Row],[Performance Score]]&gt;=60,"Good",Table1[[#This Row],[Performance Score]]&gt;=40,"Need Improvement")</f>
        <v>Good</v>
      </c>
      <c r="H2801" s="30">
        <f>Table1[[#This Row],[Bonus]]/Table1[[#This Row],[Basic Salary]]</f>
        <v>0.32595529470529472</v>
      </c>
      <c r="I2801" s="10">
        <f ca="1">DATEDIF(Table1[[#This Row],[Date of Birth]],TODAY(),"y")</f>
        <v>26</v>
      </c>
      <c r="J2801" s="34">
        <v>42386</v>
      </c>
      <c r="K2801" s="33" t="str" cm="1">
        <f t="array" aca="1" ref="K2801" ca="1">_xlfn.IFS(L2801&lt;3,"Junior",L2801&lt;=7,"Mid-Level",L2801&gt;7,"Senior")</f>
        <v>Senior</v>
      </c>
      <c r="L2801" s="46">
        <f ca="1">INT(YEARFRAC(Table1[[#This Row],[Joining Date]],TODAY(),1))</f>
        <v>10</v>
      </c>
      <c r="M2801" s="25" t="str">
        <f t="shared" ca="1" si="43"/>
        <v>Yes</v>
      </c>
      <c r="N2801" s="26">
        <f>YEAR(Table1[[#This Row],[Joining Date]])</f>
        <v>2016</v>
      </c>
      <c r="O2801" s="46">
        <f>MONTH(Table1[[#This Row],[Joining Date]])</f>
        <v>1</v>
      </c>
      <c r="P2801" s="26">
        <f ca="1">NETWORKDAYS(Table1[[#This Row],[Joining Date]],TODAY())</f>
        <v>2726</v>
      </c>
      <c r="Q2801" s="26" t="str">
        <f>LEFT(Table1[[#This Row],[Department]],5)&amp;"-"&amp;RIGHT(Table1[[#This Row],[Employee ID]],3)</f>
        <v>Opera-504</v>
      </c>
      <c r="R2801" s="26" t="str">
        <f>LEFT(Table1[[#This Row],[Department]],3)</f>
        <v>Ope</v>
      </c>
      <c r="S2801" s="37">
        <f>_xlfn.XLOOKUP(Table1[[#This Row],[City]],Table2[City],Table2[Bonus %])</f>
        <v>8</v>
      </c>
      <c r="U2801" s="48" t="str">
        <v xml:space="preserve">Gayathri </v>
      </c>
      <c r="V2801" s="48" t="str">
        <v>Iyer</v>
      </c>
    </row>
    <row r="2802" spans="1:22" x14ac:dyDescent="0.35">
      <c r="A2802" s="7" t="s">
        <v>716</v>
      </c>
      <c r="B2802" s="40" t="str">
        <f>LEFT(Table1[[#This Row],[Employee Name]],FIND(" ",Table1[[#This Row],[Employee Name]]))</f>
        <v xml:space="preserve">Neha </v>
      </c>
      <c r="C2802" s="40" t="str">
        <f>RIGHT(Table1[[#This Row],[Employee Name]],LEN(Table1[[#This Row],[Employee Name]])-FIND(" ",Table1[[#This Row],[Employee Name]]))</f>
        <v>Kulkarni</v>
      </c>
      <c r="D2802" s="22">
        <f>Table1[[#This Row],[Basic Salary]]+Table1[[#This Row],[Bonus]]</f>
        <v>84909</v>
      </c>
      <c r="E2802" s="8">
        <v>97</v>
      </c>
      <c r="F2802" s="45">
        <v>65</v>
      </c>
      <c r="G2802" s="8" t="str" cm="1">
        <f t="array" ref="G2802">_xlfn.IFS(Table1[[#This Row],[Performance Score]]&gt;=80,"Excellent",Table1[[#This Row],[Performance Score]]&gt;=60,"Good",Table1[[#This Row],[Performance Score]]&gt;=40,"Need Improvement")</f>
        <v>Good</v>
      </c>
      <c r="H2802" s="29">
        <f>Table1[[#This Row],[Bonus]]/Table1[[#This Row],[Basic Salary]]</f>
        <v>0.45223027981117875</v>
      </c>
      <c r="I2802" s="8">
        <f ca="1">DATEDIF(Table1[[#This Row],[Date of Birth]],TODAY(),"y")</f>
        <v>42</v>
      </c>
      <c r="J2802" s="33">
        <v>43098</v>
      </c>
      <c r="K2802" s="33" t="str" cm="1">
        <f t="array" aca="1" ref="K2802" ca="1">_xlfn.IFS(L2802&lt;3,"Junior",L2802&lt;=7,"Mid-Level",L2802&gt;7,"Senior")</f>
        <v>Senior</v>
      </c>
      <c r="L2802" s="45">
        <f ca="1">INT(YEARFRAC(Table1[[#This Row],[Joining Date]],TODAY(),1))</f>
        <v>8</v>
      </c>
      <c r="M2802" s="25" t="str">
        <f t="shared" ca="1" si="43"/>
        <v>Yes</v>
      </c>
      <c r="N2802" s="25">
        <f>YEAR(Table1[[#This Row],[Joining Date]])</f>
        <v>2017</v>
      </c>
      <c r="O2802" s="45">
        <f>MONTH(Table1[[#This Row],[Joining Date]])</f>
        <v>12</v>
      </c>
      <c r="P2802" s="25">
        <f ca="1">NETWORKDAYS(Table1[[#This Row],[Joining Date]],TODAY())</f>
        <v>2217</v>
      </c>
      <c r="Q2802" s="25" t="str">
        <f>LEFT(Table1[[#This Row],[Department]],5)&amp;"-"&amp;RIGHT(Table1[[#This Row],[Employee ID]],3)</f>
        <v>Sales-660</v>
      </c>
      <c r="R2802" s="25" t="str">
        <f>LEFT(Table1[[#This Row],[Department]],3)</f>
        <v>Sal</v>
      </c>
      <c r="S2802" s="36">
        <f>_xlfn.XLOOKUP(Table1[[#This Row],[City]],Table2[City],Table2[Bonus %])</f>
        <v>8</v>
      </c>
      <c r="U2802" s="48" t="str">
        <v xml:space="preserve">Neha </v>
      </c>
      <c r="V2802" s="48" t="str">
        <v>Kulkarni</v>
      </c>
    </row>
    <row r="2803" spans="1:22" x14ac:dyDescent="0.35">
      <c r="A2803" s="9" t="s">
        <v>2667</v>
      </c>
      <c r="B2803" s="41" t="str">
        <f>LEFT(Table1[[#This Row],[Employee Name]],FIND(" ",Table1[[#This Row],[Employee Name]]))</f>
        <v xml:space="preserve">Gayathri </v>
      </c>
      <c r="C2803" s="41" t="str">
        <f>RIGHT(Table1[[#This Row],[Employee Name]],LEN(Table1[[#This Row],[Employee Name]])-FIND(" ",Table1[[#This Row],[Employee Name]]))</f>
        <v>Iyer</v>
      </c>
      <c r="D2803" s="23">
        <f>Table1[[#This Row],[Basic Salary]]+Table1[[#This Row],[Bonus]]</f>
        <v>84894</v>
      </c>
      <c r="E2803" s="10">
        <v>66</v>
      </c>
      <c r="F2803" s="46">
        <v>83</v>
      </c>
      <c r="G2803" s="10" t="str" cm="1">
        <f t="array" ref="G2803">_xlfn.IFS(Table1[[#This Row],[Performance Score]]&gt;=80,"Excellent",Table1[[#This Row],[Performance Score]]&gt;=60,"Good",Table1[[#This Row],[Performance Score]]&gt;=40,"Need Improvement")</f>
        <v>Excellent</v>
      </c>
      <c r="H2803" s="30">
        <f>Table1[[#This Row],[Bonus]]/Table1[[#This Row],[Basic Salary]]</f>
        <v>0.16470249283156579</v>
      </c>
      <c r="I2803" s="10">
        <f ca="1">DATEDIF(Table1[[#This Row],[Date of Birth]],TODAY(),"y")</f>
        <v>34</v>
      </c>
      <c r="J2803" s="34">
        <v>43542</v>
      </c>
      <c r="K2803" s="33" t="str" cm="1">
        <f t="array" aca="1" ref="K2803" ca="1">_xlfn.IFS(L2803&lt;3,"Junior",L2803&lt;=7,"Mid-Level",L2803&gt;7,"Senior")</f>
        <v>Mid-Level</v>
      </c>
      <c r="L2803" s="46">
        <f ca="1">INT(YEARFRAC(Table1[[#This Row],[Joining Date]],TODAY(),1))</f>
        <v>7</v>
      </c>
      <c r="M2803" s="25" t="str">
        <f t="shared" ca="1" si="43"/>
        <v>Yes</v>
      </c>
      <c r="N2803" s="26">
        <f>YEAR(Table1[[#This Row],[Joining Date]])</f>
        <v>2019</v>
      </c>
      <c r="O2803" s="46">
        <f>MONTH(Table1[[#This Row],[Joining Date]])</f>
        <v>3</v>
      </c>
      <c r="P2803" s="26">
        <f ca="1">NETWORKDAYS(Table1[[#This Row],[Joining Date]],TODAY())</f>
        <v>1901</v>
      </c>
      <c r="Q2803" s="26" t="str">
        <f>LEFT(Table1[[#This Row],[Department]],5)&amp;"-"&amp;RIGHT(Table1[[#This Row],[Employee ID]],3)</f>
        <v>HR-611</v>
      </c>
      <c r="R2803" s="26" t="str">
        <f>LEFT(Table1[[#This Row],[Department]],3)</f>
        <v>HR</v>
      </c>
      <c r="S2803" s="37">
        <f>_xlfn.XLOOKUP(Table1[[#This Row],[City]],Table2[City],Table2[Bonus %])</f>
        <v>5</v>
      </c>
      <c r="U2803" s="48" t="str">
        <v xml:space="preserve">Gayathri </v>
      </c>
      <c r="V2803" s="48" t="str">
        <v>Iyer</v>
      </c>
    </row>
    <row r="2804" spans="1:22" x14ac:dyDescent="0.35">
      <c r="A2804" s="7" t="s">
        <v>2502</v>
      </c>
      <c r="B2804" s="40" t="str">
        <f>LEFT(Table1[[#This Row],[Employee Name]],FIND(" ",Table1[[#This Row],[Employee Name]]))</f>
        <v xml:space="preserve">Vikram </v>
      </c>
      <c r="C2804" s="40" t="str">
        <f>RIGHT(Table1[[#This Row],[Employee Name]],LEN(Table1[[#This Row],[Employee Name]])-FIND(" ",Table1[[#This Row],[Employee Name]]))</f>
        <v>Singh</v>
      </c>
      <c r="D2804" s="22">
        <f>Table1[[#This Row],[Basic Salary]]+Table1[[#This Row],[Bonus]]</f>
        <v>84883</v>
      </c>
      <c r="E2804" s="8">
        <v>66</v>
      </c>
      <c r="F2804" s="45">
        <v>93</v>
      </c>
      <c r="G2804" s="8" t="str" cm="1">
        <f t="array" ref="G2804">_xlfn.IFS(Table1[[#This Row],[Performance Score]]&gt;=80,"Excellent",Table1[[#This Row],[Performance Score]]&gt;=60,"Good",Table1[[#This Row],[Performance Score]]&gt;=40,"Need Improvement")</f>
        <v>Excellent</v>
      </c>
      <c r="H2804" s="29">
        <f>Table1[[#This Row],[Bonus]]/Table1[[#This Row],[Basic Salary]]</f>
        <v>0.14513322091062394</v>
      </c>
      <c r="I2804" s="8">
        <f ca="1">DATEDIF(Table1[[#This Row],[Date of Birth]],TODAY(),"y")</f>
        <v>45</v>
      </c>
      <c r="J2804" s="33">
        <v>42958</v>
      </c>
      <c r="K2804" s="33" t="str" cm="1">
        <f t="array" aca="1" ref="K2804" ca="1">_xlfn.IFS(L2804&lt;3,"Junior",L2804&lt;=7,"Mid-Level",L2804&gt;7,"Senior")</f>
        <v>Senior</v>
      </c>
      <c r="L2804" s="45">
        <f ca="1">INT(YEARFRAC(Table1[[#This Row],[Joining Date]],TODAY(),1))</f>
        <v>8</v>
      </c>
      <c r="M2804" s="25" t="str">
        <f t="shared" ca="1" si="43"/>
        <v>Yes</v>
      </c>
      <c r="N2804" s="25">
        <f>YEAR(Table1[[#This Row],[Joining Date]])</f>
        <v>2017</v>
      </c>
      <c r="O2804" s="45">
        <f>MONTH(Table1[[#This Row],[Joining Date]])</f>
        <v>8</v>
      </c>
      <c r="P2804" s="25">
        <f ca="1">NETWORKDAYS(Table1[[#This Row],[Joining Date]],TODAY())</f>
        <v>2317</v>
      </c>
      <c r="Q2804" s="25" t="str">
        <f>LEFT(Table1[[#This Row],[Department]],5)&amp;"-"&amp;RIGHT(Table1[[#This Row],[Employee ID]],3)</f>
        <v>Opera-446</v>
      </c>
      <c r="R2804" s="25" t="str">
        <f>LEFT(Table1[[#This Row],[Department]],3)</f>
        <v>Ope</v>
      </c>
      <c r="S2804" s="36">
        <f>_xlfn.XLOOKUP(Table1[[#This Row],[City]],Table2[City],Table2[Bonus %])</f>
        <v>8</v>
      </c>
      <c r="U2804" s="48" t="str">
        <v xml:space="preserve">Vikram </v>
      </c>
      <c r="V2804" s="48" t="str">
        <v>Singh</v>
      </c>
    </row>
    <row r="2805" spans="1:22" x14ac:dyDescent="0.35">
      <c r="A2805" s="9" t="s">
        <v>4575</v>
      </c>
      <c r="B2805" s="41" t="str">
        <f>LEFT(Table1[[#This Row],[Employee Name]],FIND(" ",Table1[[#This Row],[Employee Name]]))</f>
        <v xml:space="preserve">Ananya </v>
      </c>
      <c r="C2805" s="41" t="str">
        <f>RIGHT(Table1[[#This Row],[Employee Name]],LEN(Table1[[#This Row],[Employee Name]])-FIND(" ",Table1[[#This Row],[Employee Name]]))</f>
        <v>Rao</v>
      </c>
      <c r="D2805" s="23">
        <f>Table1[[#This Row],[Basic Salary]]+Table1[[#This Row],[Bonus]]</f>
        <v>84882</v>
      </c>
      <c r="E2805" s="10">
        <v>96</v>
      </c>
      <c r="F2805" s="46">
        <v>71</v>
      </c>
      <c r="G2805" s="10" t="str" cm="1">
        <f t="array" ref="G2805">_xlfn.IFS(Table1[[#This Row],[Performance Score]]&gt;=80,"Excellent",Table1[[#This Row],[Performance Score]]&gt;=60,"Good",Table1[[#This Row],[Performance Score]]&gt;=40,"Need Improvement")</f>
        <v>Good</v>
      </c>
      <c r="H2805" s="30">
        <f>Table1[[#This Row],[Bonus]]/Table1[[#This Row],[Basic Salary]]</f>
        <v>7.4591720470945685E-2</v>
      </c>
      <c r="I2805" s="10">
        <f ca="1">DATEDIF(Table1[[#This Row],[Date of Birth]],TODAY(),"y")</f>
        <v>29</v>
      </c>
      <c r="J2805" s="34">
        <v>45468</v>
      </c>
      <c r="K2805" s="33" t="str" cm="1">
        <f t="array" aca="1" ref="K2805" ca="1">_xlfn.IFS(L2805&lt;3,"Junior",L2805&lt;=7,"Mid-Level",L2805&gt;7,"Senior")</f>
        <v>Junior</v>
      </c>
      <c r="L2805" s="46">
        <f ca="1">INT(YEARFRAC(Table1[[#This Row],[Joining Date]],TODAY(),1))</f>
        <v>2</v>
      </c>
      <c r="M2805" s="25" t="str">
        <f t="shared" ca="1" si="43"/>
        <v>No</v>
      </c>
      <c r="N2805" s="26">
        <f>YEAR(Table1[[#This Row],[Joining Date]])</f>
        <v>2024</v>
      </c>
      <c r="O2805" s="46">
        <f>MONTH(Table1[[#This Row],[Joining Date]])</f>
        <v>6</v>
      </c>
      <c r="P2805" s="26">
        <f ca="1">NETWORKDAYS(Table1[[#This Row],[Joining Date]],TODAY())</f>
        <v>525</v>
      </c>
      <c r="Q2805" s="26" t="str">
        <f>LEFT(Table1[[#This Row],[Department]],5)&amp;"-"&amp;RIGHT(Table1[[#This Row],[Employee ID]],3)</f>
        <v>Suppo-519</v>
      </c>
      <c r="R2805" s="26" t="str">
        <f>LEFT(Table1[[#This Row],[Department]],3)</f>
        <v>Sup</v>
      </c>
      <c r="S2805" s="37">
        <f>_xlfn.XLOOKUP(Table1[[#This Row],[City]],Table2[City],Table2[Bonus %])</f>
        <v>6</v>
      </c>
      <c r="U2805" s="48" t="str">
        <v xml:space="preserve">Ananya </v>
      </c>
      <c r="V2805" s="48" t="str">
        <v>Rao</v>
      </c>
    </row>
    <row r="2806" spans="1:22" x14ac:dyDescent="0.35">
      <c r="A2806" s="7" t="s">
        <v>2476</v>
      </c>
      <c r="B2806" s="40" t="str">
        <f>LEFT(Table1[[#This Row],[Employee Name]],FIND(" ",Table1[[#This Row],[Employee Name]]))</f>
        <v xml:space="preserve">Sneha </v>
      </c>
      <c r="C2806" s="40" t="str">
        <f>RIGHT(Table1[[#This Row],[Employee Name]],LEN(Table1[[#This Row],[Employee Name]])-FIND(" ",Table1[[#This Row],[Employee Name]]))</f>
        <v>Iyer</v>
      </c>
      <c r="D2806" s="22">
        <f>Table1[[#This Row],[Basic Salary]]+Table1[[#This Row],[Bonus]]</f>
        <v>84877</v>
      </c>
      <c r="E2806" s="8">
        <v>64</v>
      </c>
      <c r="F2806" s="45">
        <v>54</v>
      </c>
      <c r="G2806" s="8" t="str" cm="1">
        <f t="array" ref="G2806">_xlfn.IFS(Table1[[#This Row],[Performance Score]]&gt;=80,"Excellent",Table1[[#This Row],[Performance Score]]&gt;=60,"Good",Table1[[#This Row],[Performance Score]]&gt;=40,"Need Improvement")</f>
        <v>Need Improvement</v>
      </c>
      <c r="H2806" s="29">
        <f>Table1[[#This Row],[Bonus]]/Table1[[#This Row],[Basic Salary]]</f>
        <v>0.3391341390300085</v>
      </c>
      <c r="I2806" s="8">
        <f ca="1">DATEDIF(Table1[[#This Row],[Date of Birth]],TODAY(),"y")</f>
        <v>22</v>
      </c>
      <c r="J2806" s="33">
        <v>43186</v>
      </c>
      <c r="K2806" s="33" t="str" cm="1">
        <f t="array" aca="1" ref="K2806" ca="1">_xlfn.IFS(L2806&lt;3,"Junior",L2806&lt;=7,"Mid-Level",L2806&gt;7,"Senior")</f>
        <v>Senior</v>
      </c>
      <c r="L2806" s="45">
        <f ca="1">INT(YEARFRAC(Table1[[#This Row],[Joining Date]],TODAY(),1))</f>
        <v>8</v>
      </c>
      <c r="M2806" s="25" t="str">
        <f t="shared" ca="1" si="43"/>
        <v>Yes</v>
      </c>
      <c r="N2806" s="25">
        <f>YEAR(Table1[[#This Row],[Joining Date]])</f>
        <v>2018</v>
      </c>
      <c r="O2806" s="45">
        <f>MONTH(Table1[[#This Row],[Joining Date]])</f>
        <v>3</v>
      </c>
      <c r="P2806" s="25">
        <f ca="1">NETWORKDAYS(Table1[[#This Row],[Joining Date]],TODAY())</f>
        <v>2155</v>
      </c>
      <c r="Q2806" s="25" t="str">
        <f>LEFT(Table1[[#This Row],[Department]],5)&amp;"-"&amp;RIGHT(Table1[[#This Row],[Employee ID]],3)</f>
        <v>Opera-420</v>
      </c>
      <c r="R2806" s="25" t="str">
        <f>LEFT(Table1[[#This Row],[Department]],3)</f>
        <v>Ope</v>
      </c>
      <c r="S2806" s="36">
        <f>_xlfn.XLOOKUP(Table1[[#This Row],[City]],Table2[City],Table2[Bonus %])</f>
        <v>5</v>
      </c>
      <c r="U2806" s="48" t="str">
        <v xml:space="preserve">Sneha </v>
      </c>
      <c r="V2806" s="48" t="str">
        <v>Iyer</v>
      </c>
    </row>
    <row r="2807" spans="1:22" x14ac:dyDescent="0.35">
      <c r="A2807" s="9" t="s">
        <v>1830</v>
      </c>
      <c r="B2807" s="41" t="str">
        <f>LEFT(Table1[[#This Row],[Employee Name]],FIND(" ",Table1[[#This Row],[Employee Name]]))</f>
        <v xml:space="preserve">Krishna </v>
      </c>
      <c r="C2807" s="41" t="str">
        <f>RIGHT(Table1[[#This Row],[Employee Name]],LEN(Table1[[#This Row],[Employee Name]])-FIND(" ",Table1[[#This Row],[Employee Name]]))</f>
        <v>Chaitanya</v>
      </c>
      <c r="D2807" s="23">
        <f>Table1[[#This Row],[Basic Salary]]+Table1[[#This Row],[Bonus]]</f>
        <v>84864</v>
      </c>
      <c r="E2807" s="10">
        <v>62</v>
      </c>
      <c r="F2807" s="46">
        <v>86</v>
      </c>
      <c r="G2807" s="10" t="str" cm="1">
        <f t="array" ref="G2807">_xlfn.IFS(Table1[[#This Row],[Performance Score]]&gt;=80,"Excellent",Table1[[#This Row],[Performance Score]]&gt;=60,"Good",Table1[[#This Row],[Performance Score]]&gt;=40,"Need Improvement")</f>
        <v>Excellent</v>
      </c>
      <c r="H2807" s="30">
        <f>Table1[[#This Row],[Bonus]]/Table1[[#This Row],[Basic Salary]]</f>
        <v>0.52361801827680932</v>
      </c>
      <c r="I2807" s="10">
        <f ca="1">DATEDIF(Table1[[#This Row],[Date of Birth]],TODAY(),"y")</f>
        <v>39</v>
      </c>
      <c r="J2807" s="34">
        <v>45373</v>
      </c>
      <c r="K2807" s="33" t="str" cm="1">
        <f t="array" aca="1" ref="K2807" ca="1">_xlfn.IFS(L2807&lt;3,"Junior",L2807&lt;=7,"Mid-Level",L2807&gt;7,"Senior")</f>
        <v>Junior</v>
      </c>
      <c r="L2807" s="46">
        <f ca="1">INT(YEARFRAC(Table1[[#This Row],[Joining Date]],TODAY(),1))</f>
        <v>2</v>
      </c>
      <c r="M2807" s="25" t="str">
        <f t="shared" ca="1" si="43"/>
        <v>No</v>
      </c>
      <c r="N2807" s="26">
        <f>YEAR(Table1[[#This Row],[Joining Date]])</f>
        <v>2024</v>
      </c>
      <c r="O2807" s="46">
        <f>MONTH(Table1[[#This Row],[Joining Date]])</f>
        <v>3</v>
      </c>
      <c r="P2807" s="26">
        <f ca="1">NETWORKDAYS(Table1[[#This Row],[Joining Date]],TODAY())</f>
        <v>592</v>
      </c>
      <c r="Q2807" s="26" t="str">
        <f>LEFT(Table1[[#This Row],[Department]],5)&amp;"-"&amp;RIGHT(Table1[[#This Row],[Employee ID]],3)</f>
        <v>Finan-774</v>
      </c>
      <c r="R2807" s="26" t="str">
        <f>LEFT(Table1[[#This Row],[Department]],3)</f>
        <v>Fin</v>
      </c>
      <c r="S2807" s="37">
        <f>_xlfn.XLOOKUP(Table1[[#This Row],[City]],Table2[City],Table2[Bonus %])</f>
        <v>7</v>
      </c>
      <c r="U2807" s="48" t="str">
        <v xml:space="preserve">Krishna </v>
      </c>
      <c r="V2807" s="48" t="str">
        <v>Chaitanya</v>
      </c>
    </row>
    <row r="2808" spans="1:22" x14ac:dyDescent="0.35">
      <c r="A2808" s="7" t="s">
        <v>2810</v>
      </c>
      <c r="B2808" s="40" t="str">
        <f>LEFT(Table1[[#This Row],[Employee Name]],FIND(" ",Table1[[#This Row],[Employee Name]]))</f>
        <v xml:space="preserve">Tarun </v>
      </c>
      <c r="C2808" s="40" t="str">
        <f>RIGHT(Table1[[#This Row],[Employee Name]],LEN(Table1[[#This Row],[Employee Name]])-FIND(" ",Table1[[#This Row],[Employee Name]]))</f>
        <v>Verma</v>
      </c>
      <c r="D2808" s="22">
        <f>Table1[[#This Row],[Basic Salary]]+Table1[[#This Row],[Bonus]]</f>
        <v>84860</v>
      </c>
      <c r="E2808" s="8">
        <v>73</v>
      </c>
      <c r="F2808" s="45">
        <v>47</v>
      </c>
      <c r="G2808" s="8" t="str" cm="1">
        <f t="array" ref="G2808">_xlfn.IFS(Table1[[#This Row],[Performance Score]]&gt;=80,"Excellent",Table1[[#This Row],[Performance Score]]&gt;=60,"Good",Table1[[#This Row],[Performance Score]]&gt;=40,"Need Improvement")</f>
        <v>Need Improvement</v>
      </c>
      <c r="H2808" s="29">
        <f>Table1[[#This Row],[Bonus]]/Table1[[#This Row],[Basic Salary]]</f>
        <v>0.38984882978200697</v>
      </c>
      <c r="I2808" s="8">
        <f ca="1">DATEDIF(Table1[[#This Row],[Date of Birth]],TODAY(),"y")</f>
        <v>13</v>
      </c>
      <c r="J2808" s="33">
        <v>43588</v>
      </c>
      <c r="K2808" s="33" t="str" cm="1">
        <f t="array" aca="1" ref="K2808" ca="1">_xlfn.IFS(L2808&lt;3,"Junior",L2808&lt;=7,"Mid-Level",L2808&gt;7,"Senior")</f>
        <v>Mid-Level</v>
      </c>
      <c r="L2808" s="45">
        <f ca="1">INT(YEARFRAC(Table1[[#This Row],[Joining Date]],TODAY(),1))</f>
        <v>7</v>
      </c>
      <c r="M2808" s="25" t="str">
        <f t="shared" ca="1" si="43"/>
        <v>Yes</v>
      </c>
      <c r="N2808" s="25">
        <f>YEAR(Table1[[#This Row],[Joining Date]])</f>
        <v>2019</v>
      </c>
      <c r="O2808" s="45">
        <f>MONTH(Table1[[#This Row],[Joining Date]])</f>
        <v>5</v>
      </c>
      <c r="P2808" s="25">
        <f ca="1">NETWORKDAYS(Table1[[#This Row],[Joining Date]],TODAY())</f>
        <v>1867</v>
      </c>
      <c r="Q2808" s="25" t="str">
        <f>LEFT(Table1[[#This Row],[Department]],5)&amp;"-"&amp;RIGHT(Table1[[#This Row],[Employee ID]],3)</f>
        <v>Opera-754</v>
      </c>
      <c r="R2808" s="25" t="str">
        <f>LEFT(Table1[[#This Row],[Department]],3)</f>
        <v>Ope</v>
      </c>
      <c r="S2808" s="36">
        <f>_xlfn.XLOOKUP(Table1[[#This Row],[City]],Table2[City],Table2[Bonus %])</f>
        <v>7</v>
      </c>
      <c r="U2808" s="48" t="str">
        <v xml:space="preserve">Tarun </v>
      </c>
      <c r="V2808" s="48" t="str">
        <v>Verma</v>
      </c>
    </row>
    <row r="2809" spans="1:22" x14ac:dyDescent="0.35">
      <c r="A2809" s="9" t="s">
        <v>1326</v>
      </c>
      <c r="B2809" s="41" t="str">
        <f>LEFT(Table1[[#This Row],[Employee Name]],FIND(" ",Table1[[#This Row],[Employee Name]]))</f>
        <v xml:space="preserve">Neha </v>
      </c>
      <c r="C2809" s="41" t="str">
        <f>RIGHT(Table1[[#This Row],[Employee Name]],LEN(Table1[[#This Row],[Employee Name]])-FIND(" ",Table1[[#This Row],[Employee Name]]))</f>
        <v>Kulkarni</v>
      </c>
      <c r="D2809" s="23">
        <f>Table1[[#This Row],[Basic Salary]]+Table1[[#This Row],[Bonus]]</f>
        <v>84859</v>
      </c>
      <c r="E2809" s="10">
        <v>70</v>
      </c>
      <c r="F2809" s="46">
        <v>47</v>
      </c>
      <c r="G2809" s="10" t="str" cm="1">
        <f t="array" ref="G2809">_xlfn.IFS(Table1[[#This Row],[Performance Score]]&gt;=80,"Excellent",Table1[[#This Row],[Performance Score]]&gt;=60,"Good",Table1[[#This Row],[Performance Score]]&gt;=40,"Need Improvement")</f>
        <v>Need Improvement</v>
      </c>
      <c r="H2809" s="30">
        <f>Table1[[#This Row],[Bonus]]/Table1[[#This Row],[Basic Salary]]</f>
        <v>0.20321295390417854</v>
      </c>
      <c r="I2809" s="10">
        <f ca="1">DATEDIF(Table1[[#This Row],[Date of Birth]],TODAY(),"y")</f>
        <v>42</v>
      </c>
      <c r="J2809" s="34">
        <v>43292</v>
      </c>
      <c r="K2809" s="33" t="str" cm="1">
        <f t="array" aca="1" ref="K2809" ca="1">_xlfn.IFS(L2809&lt;3,"Junior",L2809&lt;=7,"Mid-Level",L2809&gt;7,"Senior")</f>
        <v>Mid-Level</v>
      </c>
      <c r="L2809" s="46">
        <f ca="1">INT(YEARFRAC(Table1[[#This Row],[Joining Date]],TODAY(),1))</f>
        <v>7</v>
      </c>
      <c r="M2809" s="25" t="str">
        <f t="shared" ca="1" si="43"/>
        <v>Yes</v>
      </c>
      <c r="N2809" s="26">
        <f>YEAR(Table1[[#This Row],[Joining Date]])</f>
        <v>2018</v>
      </c>
      <c r="O2809" s="46">
        <f>MONTH(Table1[[#This Row],[Joining Date]])</f>
        <v>7</v>
      </c>
      <c r="P2809" s="26">
        <f ca="1">NETWORKDAYS(Table1[[#This Row],[Joining Date]],TODAY())</f>
        <v>2079</v>
      </c>
      <c r="Q2809" s="26" t="str">
        <f>LEFT(Table1[[#This Row],[Department]],5)&amp;"-"&amp;RIGHT(Table1[[#This Row],[Employee ID]],3)</f>
        <v>Opera-270</v>
      </c>
      <c r="R2809" s="26" t="str">
        <f>LEFT(Table1[[#This Row],[Department]],3)</f>
        <v>Ope</v>
      </c>
      <c r="S2809" s="37">
        <f>_xlfn.XLOOKUP(Table1[[#This Row],[City]],Table2[City],Table2[Bonus %])</f>
        <v>6</v>
      </c>
      <c r="U2809" s="48" t="str">
        <v xml:space="preserve">Neha </v>
      </c>
      <c r="V2809" s="48" t="str">
        <v>Kulkarni</v>
      </c>
    </row>
    <row r="2810" spans="1:22" x14ac:dyDescent="0.35">
      <c r="A2810" s="7" t="s">
        <v>94</v>
      </c>
      <c r="B2810" s="40" t="str">
        <f>LEFT(Table1[[#This Row],[Employee Name]],FIND(" ",Table1[[#This Row],[Employee Name]]))</f>
        <v xml:space="preserve">Ajay </v>
      </c>
      <c r="C2810" s="40" t="str">
        <f>RIGHT(Table1[[#This Row],[Employee Name]],LEN(Table1[[#This Row],[Employee Name]])-FIND(" ",Table1[[#This Row],[Employee Name]]))</f>
        <v>Singh</v>
      </c>
      <c r="D2810" s="22">
        <f>Table1[[#This Row],[Basic Salary]]+Table1[[#This Row],[Bonus]]</f>
        <v>84852</v>
      </c>
      <c r="E2810" s="8">
        <v>71</v>
      </c>
      <c r="F2810" s="45">
        <v>87</v>
      </c>
      <c r="G2810" s="8" t="str" cm="1">
        <f t="array" ref="G2810">_xlfn.IFS(Table1[[#This Row],[Performance Score]]&gt;=80,"Excellent",Table1[[#This Row],[Performance Score]]&gt;=60,"Good",Table1[[#This Row],[Performance Score]]&gt;=40,"Need Improvement")</f>
        <v>Excellent</v>
      </c>
      <c r="H2810" s="29">
        <f>Table1[[#This Row],[Bonus]]/Table1[[#This Row],[Basic Salary]]</f>
        <v>7.3532388663967607E-2</v>
      </c>
      <c r="I2810" s="8">
        <f ca="1">DATEDIF(Table1[[#This Row],[Date of Birth]],TODAY(),"y")</f>
        <v>38</v>
      </c>
      <c r="J2810" s="33">
        <v>46003</v>
      </c>
      <c r="K2810" s="33" t="str" cm="1">
        <f t="array" aca="1" ref="K2810" ca="1">_xlfn.IFS(L2810&lt;3,"Junior",L2810&lt;=7,"Mid-Level",L2810&gt;7,"Senior")</f>
        <v>Junior</v>
      </c>
      <c r="L2810" s="45">
        <f ca="1">INT(YEARFRAC(Table1[[#This Row],[Joining Date]],TODAY(),1))</f>
        <v>0</v>
      </c>
      <c r="M2810" s="25" t="str">
        <f t="shared" ca="1" si="43"/>
        <v>No</v>
      </c>
      <c r="N2810" s="25">
        <f>YEAR(Table1[[#This Row],[Joining Date]])</f>
        <v>2025</v>
      </c>
      <c r="O2810" s="45">
        <f>MONTH(Table1[[#This Row],[Joining Date]])</f>
        <v>12</v>
      </c>
      <c r="P2810" s="25">
        <f ca="1">NETWORKDAYS(Table1[[#This Row],[Joining Date]],TODAY())</f>
        <v>142</v>
      </c>
      <c r="Q2810" s="25" t="str">
        <f>LEFT(Table1[[#This Row],[Department]],5)&amp;"-"&amp;RIGHT(Table1[[#This Row],[Employee ID]],3)</f>
        <v>Finan-040</v>
      </c>
      <c r="R2810" s="25" t="str">
        <f>LEFT(Table1[[#This Row],[Department]],3)</f>
        <v>Fin</v>
      </c>
      <c r="S2810" s="36">
        <f>_xlfn.XLOOKUP(Table1[[#This Row],[City]],Table2[City],Table2[Bonus %])</f>
        <v>6</v>
      </c>
      <c r="U2810" s="48" t="str">
        <v xml:space="preserve">Ajay </v>
      </c>
      <c r="V2810" s="48" t="str">
        <v>Singh</v>
      </c>
    </row>
    <row r="2811" spans="1:22" x14ac:dyDescent="0.35">
      <c r="A2811" s="9" t="s">
        <v>4210</v>
      </c>
      <c r="B2811" s="41" t="str">
        <f>LEFT(Table1[[#This Row],[Employee Name]],FIND(" ",Table1[[#This Row],[Employee Name]]))</f>
        <v xml:space="preserve">Ravi </v>
      </c>
      <c r="C2811" s="41" t="str">
        <f>RIGHT(Table1[[#This Row],[Employee Name]],LEN(Table1[[#This Row],[Employee Name]])-FIND(" ",Table1[[#This Row],[Employee Name]]))</f>
        <v>Teja</v>
      </c>
      <c r="D2811" s="23">
        <f>Table1[[#This Row],[Basic Salary]]+Table1[[#This Row],[Bonus]]</f>
        <v>84834</v>
      </c>
      <c r="E2811" s="10">
        <v>92</v>
      </c>
      <c r="F2811" s="46">
        <v>95</v>
      </c>
      <c r="G2811" s="10" t="str" cm="1">
        <f t="array" ref="G2811">_xlfn.IFS(Table1[[#This Row],[Performance Score]]&gt;=80,"Excellent",Table1[[#This Row],[Performance Score]]&gt;=60,"Good",Table1[[#This Row],[Performance Score]]&gt;=40,"Need Improvement")</f>
        <v>Excellent</v>
      </c>
      <c r="H2811" s="30">
        <f>Table1[[#This Row],[Bonus]]/Table1[[#This Row],[Basic Salary]]</f>
        <v>0.30473700399876963</v>
      </c>
      <c r="I2811" s="10">
        <f ca="1">DATEDIF(Table1[[#This Row],[Date of Birth]],TODAY(),"y")</f>
        <v>36</v>
      </c>
      <c r="J2811" s="34">
        <v>43438</v>
      </c>
      <c r="K2811" s="33" t="str" cm="1">
        <f t="array" aca="1" ref="K2811" ca="1">_xlfn.IFS(L2811&lt;3,"Junior",L2811&lt;=7,"Mid-Level",L2811&gt;7,"Senior")</f>
        <v>Mid-Level</v>
      </c>
      <c r="L2811" s="46">
        <f ca="1">INT(YEARFRAC(Table1[[#This Row],[Joining Date]],TODAY(),1))</f>
        <v>7</v>
      </c>
      <c r="M2811" s="25" t="str">
        <f t="shared" ca="1" si="43"/>
        <v>Yes</v>
      </c>
      <c r="N2811" s="26">
        <f>YEAR(Table1[[#This Row],[Joining Date]])</f>
        <v>2018</v>
      </c>
      <c r="O2811" s="46">
        <f>MONTH(Table1[[#This Row],[Joining Date]])</f>
        <v>12</v>
      </c>
      <c r="P2811" s="26">
        <f ca="1">NETWORKDAYS(Table1[[#This Row],[Joining Date]],TODAY())</f>
        <v>1975</v>
      </c>
      <c r="Q2811" s="26" t="str">
        <f>LEFT(Table1[[#This Row],[Department]],5)&amp;"-"&amp;RIGHT(Table1[[#This Row],[Employee ID]],3)</f>
        <v>Sales-154</v>
      </c>
      <c r="R2811" s="26" t="str">
        <f>LEFT(Table1[[#This Row],[Department]],3)</f>
        <v>Sal</v>
      </c>
      <c r="S2811" s="37">
        <f>_xlfn.XLOOKUP(Table1[[#This Row],[City]],Table2[City],Table2[Bonus %])</f>
        <v>7</v>
      </c>
      <c r="U2811" s="48" t="str">
        <v xml:space="preserve">Ravi </v>
      </c>
      <c r="V2811" s="48" t="str">
        <v>Teja</v>
      </c>
    </row>
    <row r="2812" spans="1:22" x14ac:dyDescent="0.35">
      <c r="A2812" s="7" t="s">
        <v>4418</v>
      </c>
      <c r="B2812" s="40" t="str">
        <f>LEFT(Table1[[#This Row],[Employee Name]],FIND(" ",Table1[[#This Row],[Employee Name]]))</f>
        <v xml:space="preserve">Ananya </v>
      </c>
      <c r="C2812" s="40" t="str">
        <f>RIGHT(Table1[[#This Row],[Employee Name]],LEN(Table1[[#This Row],[Employee Name]])-FIND(" ",Table1[[#This Row],[Employee Name]]))</f>
        <v>Rao</v>
      </c>
      <c r="D2812" s="22">
        <f>Table1[[#This Row],[Basic Salary]]+Table1[[#This Row],[Bonus]]</f>
        <v>84785</v>
      </c>
      <c r="E2812" s="8">
        <v>98</v>
      </c>
      <c r="F2812" s="45">
        <v>63</v>
      </c>
      <c r="G2812" s="8" t="str" cm="1">
        <f t="array" ref="G2812">_xlfn.IFS(Table1[[#This Row],[Performance Score]]&gt;=80,"Excellent",Table1[[#This Row],[Performance Score]]&gt;=60,"Good",Table1[[#This Row],[Performance Score]]&gt;=40,"Need Improvement")</f>
        <v>Good</v>
      </c>
      <c r="H2812" s="29">
        <f>Table1[[#This Row],[Bonus]]/Table1[[#This Row],[Basic Salary]]</f>
        <v>0.1790432485050758</v>
      </c>
      <c r="I2812" s="8">
        <f ca="1">DATEDIF(Table1[[#This Row],[Date of Birth]],TODAY(),"y")</f>
        <v>18</v>
      </c>
      <c r="J2812" s="33">
        <v>45922</v>
      </c>
      <c r="K2812" s="33" t="str" cm="1">
        <f t="array" aca="1" ref="K2812" ca="1">_xlfn.IFS(L2812&lt;3,"Junior",L2812&lt;=7,"Mid-Level",L2812&gt;7,"Senior")</f>
        <v>Junior</v>
      </c>
      <c r="L2812" s="45">
        <f ca="1">INT(YEARFRAC(Table1[[#This Row],[Joining Date]],TODAY(),1))</f>
        <v>0</v>
      </c>
      <c r="M2812" s="25" t="str">
        <f t="shared" ca="1" si="43"/>
        <v>No</v>
      </c>
      <c r="N2812" s="25">
        <f>YEAR(Table1[[#This Row],[Joining Date]])</f>
        <v>2025</v>
      </c>
      <c r="O2812" s="45">
        <f>MONTH(Table1[[#This Row],[Joining Date]])</f>
        <v>9</v>
      </c>
      <c r="P2812" s="25">
        <f ca="1">NETWORKDAYS(Table1[[#This Row],[Joining Date]],TODAY())</f>
        <v>201</v>
      </c>
      <c r="Q2812" s="25" t="str">
        <f>LEFT(Table1[[#This Row],[Department]],5)&amp;"-"&amp;RIGHT(Table1[[#This Row],[Employee ID]],3)</f>
        <v>HR-362</v>
      </c>
      <c r="R2812" s="25" t="str">
        <f>LEFT(Table1[[#This Row],[Department]],3)</f>
        <v>HR</v>
      </c>
      <c r="S2812" s="36">
        <f>_xlfn.XLOOKUP(Table1[[#This Row],[City]],Table2[City],Table2[Bonus %])</f>
        <v>7</v>
      </c>
      <c r="U2812" s="48" t="str">
        <v xml:space="preserve">Ananya </v>
      </c>
      <c r="V2812" s="48" t="str">
        <v>Rao</v>
      </c>
    </row>
    <row r="2813" spans="1:22" x14ac:dyDescent="0.35">
      <c r="A2813" s="9" t="s">
        <v>3949</v>
      </c>
      <c r="B2813" s="41" t="str">
        <f>LEFT(Table1[[#This Row],[Employee Name]],FIND(" ",Table1[[#This Row],[Employee Name]]))</f>
        <v xml:space="preserve">Sneha </v>
      </c>
      <c r="C2813" s="41" t="str">
        <f>RIGHT(Table1[[#This Row],[Employee Name]],LEN(Table1[[#This Row],[Employee Name]])-FIND(" ",Table1[[#This Row],[Employee Name]]))</f>
        <v>Iyer</v>
      </c>
      <c r="D2813" s="23">
        <f>Table1[[#This Row],[Basic Salary]]+Table1[[#This Row],[Bonus]]</f>
        <v>84769</v>
      </c>
      <c r="E2813" s="10">
        <v>65</v>
      </c>
      <c r="F2813" s="46">
        <v>87</v>
      </c>
      <c r="G2813" s="10" t="str" cm="1">
        <f t="array" ref="G2813">_xlfn.IFS(Table1[[#This Row],[Performance Score]]&gt;=80,"Excellent",Table1[[#This Row],[Performance Score]]&gt;=60,"Good",Table1[[#This Row],[Performance Score]]&gt;=40,"Need Improvement")</f>
        <v>Excellent</v>
      </c>
      <c r="H2813" s="30">
        <f>Table1[[#This Row],[Bonus]]/Table1[[#This Row],[Basic Salary]]</f>
        <v>0.43561908310329062</v>
      </c>
      <c r="I2813" s="10">
        <f ca="1">DATEDIF(Table1[[#This Row],[Date of Birth]],TODAY(),"y")</f>
        <v>43</v>
      </c>
      <c r="J2813" s="34">
        <v>42551</v>
      </c>
      <c r="K2813" s="33" t="str" cm="1">
        <f t="array" aca="1" ref="K2813" ca="1">_xlfn.IFS(L2813&lt;3,"Junior",L2813&lt;=7,"Mid-Level",L2813&gt;7,"Senior")</f>
        <v>Senior</v>
      </c>
      <c r="L2813" s="46">
        <f ca="1">INT(YEARFRAC(Table1[[#This Row],[Joining Date]],TODAY(),1))</f>
        <v>9</v>
      </c>
      <c r="M2813" s="25" t="str">
        <f t="shared" ca="1" si="43"/>
        <v>Yes</v>
      </c>
      <c r="N2813" s="26">
        <f>YEAR(Table1[[#This Row],[Joining Date]])</f>
        <v>2016</v>
      </c>
      <c r="O2813" s="46">
        <f>MONTH(Table1[[#This Row],[Joining Date]])</f>
        <v>6</v>
      </c>
      <c r="P2813" s="26">
        <f ca="1">NETWORKDAYS(Table1[[#This Row],[Joining Date]],TODAY())</f>
        <v>2608</v>
      </c>
      <c r="Q2813" s="26" t="str">
        <f>LEFT(Table1[[#This Row],[Department]],5)&amp;"-"&amp;RIGHT(Table1[[#This Row],[Employee ID]],3)</f>
        <v>Finan-893</v>
      </c>
      <c r="R2813" s="26" t="str">
        <f>LEFT(Table1[[#This Row],[Department]],3)</f>
        <v>Fin</v>
      </c>
      <c r="S2813" s="37">
        <f>_xlfn.XLOOKUP(Table1[[#This Row],[City]],Table2[City],Table2[Bonus %])</f>
        <v>7</v>
      </c>
      <c r="U2813" s="48" t="str">
        <v xml:space="preserve">Sneha </v>
      </c>
      <c r="V2813" s="48" t="str">
        <v>Iyer</v>
      </c>
    </row>
    <row r="2814" spans="1:22" x14ac:dyDescent="0.35">
      <c r="A2814" s="7" t="s">
        <v>3311</v>
      </c>
      <c r="B2814" s="40" t="str">
        <f>LEFT(Table1[[#This Row],[Employee Name]],FIND(" ",Table1[[#This Row],[Employee Name]]))</f>
        <v xml:space="preserve">Aarav </v>
      </c>
      <c r="C2814" s="40" t="str">
        <f>RIGHT(Table1[[#This Row],[Employee Name]],LEN(Table1[[#This Row],[Employee Name]])-FIND(" ",Table1[[#This Row],[Employee Name]]))</f>
        <v>Sharma</v>
      </c>
      <c r="D2814" s="22">
        <f>Table1[[#This Row],[Basic Salary]]+Table1[[#This Row],[Bonus]]</f>
        <v>84714</v>
      </c>
      <c r="E2814" s="8">
        <v>75</v>
      </c>
      <c r="F2814" s="45">
        <v>65</v>
      </c>
      <c r="G2814" s="8" t="str" cm="1">
        <f t="array" ref="G2814">_xlfn.IFS(Table1[[#This Row],[Performance Score]]&gt;=80,"Excellent",Table1[[#This Row],[Performance Score]]&gt;=60,"Good",Table1[[#This Row],[Performance Score]]&gt;=40,"Need Improvement")</f>
        <v>Good</v>
      </c>
      <c r="H2814" s="29">
        <f>Table1[[#This Row],[Bonus]]/Table1[[#This Row],[Basic Salary]]</f>
        <v>0.31384348149756508</v>
      </c>
      <c r="I2814" s="8">
        <f ca="1">DATEDIF(Table1[[#This Row],[Date of Birth]],TODAY(),"y")</f>
        <v>39</v>
      </c>
      <c r="J2814" s="33">
        <v>45155</v>
      </c>
      <c r="K2814" s="33" t="str" cm="1">
        <f t="array" aca="1" ref="K2814" ca="1">_xlfn.IFS(L2814&lt;3,"Junior",L2814&lt;=7,"Mid-Level",L2814&gt;7,"Senior")</f>
        <v>Junior</v>
      </c>
      <c r="L2814" s="45">
        <f ca="1">INT(YEARFRAC(Table1[[#This Row],[Joining Date]],TODAY(),1))</f>
        <v>2</v>
      </c>
      <c r="M2814" s="25" t="str">
        <f t="shared" ca="1" si="43"/>
        <v>No</v>
      </c>
      <c r="N2814" s="25">
        <f>YEAR(Table1[[#This Row],[Joining Date]])</f>
        <v>2023</v>
      </c>
      <c r="O2814" s="45">
        <f>MONTH(Table1[[#This Row],[Joining Date]])</f>
        <v>8</v>
      </c>
      <c r="P2814" s="25">
        <f ca="1">NETWORKDAYS(Table1[[#This Row],[Joining Date]],TODAY())</f>
        <v>748</v>
      </c>
      <c r="Q2814" s="25" t="str">
        <f>LEFT(Table1[[#This Row],[Department]],5)&amp;"-"&amp;RIGHT(Table1[[#This Row],[Employee ID]],3)</f>
        <v>Finan-255</v>
      </c>
      <c r="R2814" s="25" t="str">
        <f>LEFT(Table1[[#This Row],[Department]],3)</f>
        <v>Fin</v>
      </c>
      <c r="S2814" s="36">
        <f>_xlfn.XLOOKUP(Table1[[#This Row],[City]],Table2[City],Table2[Bonus %])</f>
        <v>6</v>
      </c>
      <c r="U2814" s="48" t="str">
        <v xml:space="preserve">Aarav </v>
      </c>
      <c r="V2814" s="48" t="str">
        <v>Sharma</v>
      </c>
    </row>
    <row r="2815" spans="1:22" x14ac:dyDescent="0.35">
      <c r="A2815" s="9" t="s">
        <v>3349</v>
      </c>
      <c r="B2815" s="41" t="str">
        <f>LEFT(Table1[[#This Row],[Employee Name]],FIND(" ",Table1[[#This Row],[Employee Name]]))</f>
        <v xml:space="preserve">Vikram </v>
      </c>
      <c r="C2815" s="41" t="str">
        <f>RIGHT(Table1[[#This Row],[Employee Name]],LEN(Table1[[#This Row],[Employee Name]])-FIND(" ",Table1[[#This Row],[Employee Name]]))</f>
        <v>Singh</v>
      </c>
      <c r="D2815" s="23">
        <f>Table1[[#This Row],[Basic Salary]]+Table1[[#This Row],[Bonus]]</f>
        <v>84699</v>
      </c>
      <c r="E2815" s="10">
        <v>61</v>
      </c>
      <c r="F2815" s="46">
        <v>82</v>
      </c>
      <c r="G2815" s="10" t="str" cm="1">
        <f t="array" ref="G2815">_xlfn.IFS(Table1[[#This Row],[Performance Score]]&gt;=80,"Excellent",Table1[[#This Row],[Performance Score]]&gt;=60,"Good",Table1[[#This Row],[Performance Score]]&gt;=40,"Need Improvement")</f>
        <v>Excellent</v>
      </c>
      <c r="H2815" s="30">
        <f>Table1[[#This Row],[Bonus]]/Table1[[#This Row],[Basic Salary]]</f>
        <v>0.22445173694938778</v>
      </c>
      <c r="I2815" s="10">
        <f ca="1">DATEDIF(Table1[[#This Row],[Date of Birth]],TODAY(),"y")</f>
        <v>33</v>
      </c>
      <c r="J2815" s="34">
        <v>45917</v>
      </c>
      <c r="K2815" s="33" t="str" cm="1">
        <f t="array" aca="1" ref="K2815" ca="1">_xlfn.IFS(L2815&lt;3,"Junior",L2815&lt;=7,"Mid-Level",L2815&gt;7,"Senior")</f>
        <v>Junior</v>
      </c>
      <c r="L2815" s="46">
        <f ca="1">INT(YEARFRAC(Table1[[#This Row],[Joining Date]],TODAY(),1))</f>
        <v>0</v>
      </c>
      <c r="M2815" s="25" t="str">
        <f t="shared" ca="1" si="43"/>
        <v>No</v>
      </c>
      <c r="N2815" s="26">
        <f>YEAR(Table1[[#This Row],[Joining Date]])</f>
        <v>2025</v>
      </c>
      <c r="O2815" s="46">
        <f>MONTH(Table1[[#This Row],[Joining Date]])</f>
        <v>9</v>
      </c>
      <c r="P2815" s="26">
        <f ca="1">NETWORKDAYS(Table1[[#This Row],[Joining Date]],TODAY())</f>
        <v>204</v>
      </c>
      <c r="Q2815" s="26" t="str">
        <f>LEFT(Table1[[#This Row],[Department]],5)&amp;"-"&amp;RIGHT(Table1[[#This Row],[Employee ID]],3)</f>
        <v>Finan-293</v>
      </c>
      <c r="R2815" s="26" t="str">
        <f>LEFT(Table1[[#This Row],[Department]],3)</f>
        <v>Fin</v>
      </c>
      <c r="S2815" s="37">
        <f>_xlfn.XLOOKUP(Table1[[#This Row],[City]],Table2[City],Table2[Bonus %])</f>
        <v>5</v>
      </c>
      <c r="U2815" s="48" t="str">
        <v xml:space="preserve">Vikram </v>
      </c>
      <c r="V2815" s="48" t="str">
        <v>Singh</v>
      </c>
    </row>
    <row r="2816" spans="1:22" x14ac:dyDescent="0.35">
      <c r="A2816" s="7" t="s">
        <v>1718</v>
      </c>
      <c r="B2816" s="40" t="str">
        <f>LEFT(Table1[[#This Row],[Employee Name]],FIND(" ",Table1[[#This Row],[Employee Name]]))</f>
        <v xml:space="preserve">Ananya </v>
      </c>
      <c r="C2816" s="40" t="str">
        <f>RIGHT(Table1[[#This Row],[Employee Name]],LEN(Table1[[#This Row],[Employee Name]])-FIND(" ",Table1[[#This Row],[Employee Name]]))</f>
        <v>Rao</v>
      </c>
      <c r="D2816" s="22">
        <f>Table1[[#This Row],[Basic Salary]]+Table1[[#This Row],[Bonus]]</f>
        <v>84694</v>
      </c>
      <c r="E2816" s="8">
        <v>97</v>
      </c>
      <c r="F2816" s="45">
        <v>95</v>
      </c>
      <c r="G2816" s="8" t="str" cm="1">
        <f t="array" ref="G2816">_xlfn.IFS(Table1[[#This Row],[Performance Score]]&gt;=80,"Excellent",Table1[[#This Row],[Performance Score]]&gt;=60,"Good",Table1[[#This Row],[Performance Score]]&gt;=40,"Need Improvement")</f>
        <v>Excellent</v>
      </c>
      <c r="H2816" s="29">
        <f>Table1[[#This Row],[Bonus]]/Table1[[#This Row],[Basic Salary]]</f>
        <v>0.294342390806003</v>
      </c>
      <c r="I2816" s="8">
        <f ca="1">DATEDIF(Table1[[#This Row],[Date of Birth]],TODAY(),"y")</f>
        <v>16</v>
      </c>
      <c r="J2816" s="33">
        <v>42983</v>
      </c>
      <c r="K2816" s="33" t="str" cm="1">
        <f t="array" aca="1" ref="K2816" ca="1">_xlfn.IFS(L2816&lt;3,"Junior",L2816&lt;=7,"Mid-Level",L2816&gt;7,"Senior")</f>
        <v>Senior</v>
      </c>
      <c r="L2816" s="45">
        <f ca="1">INT(YEARFRAC(Table1[[#This Row],[Joining Date]],TODAY(),1))</f>
        <v>8</v>
      </c>
      <c r="M2816" s="25" t="str">
        <f t="shared" ca="1" si="43"/>
        <v>Yes</v>
      </c>
      <c r="N2816" s="25">
        <f>YEAR(Table1[[#This Row],[Joining Date]])</f>
        <v>2017</v>
      </c>
      <c r="O2816" s="45">
        <f>MONTH(Table1[[#This Row],[Joining Date]])</f>
        <v>9</v>
      </c>
      <c r="P2816" s="25">
        <f ca="1">NETWORKDAYS(Table1[[#This Row],[Joining Date]],TODAY())</f>
        <v>2300</v>
      </c>
      <c r="Q2816" s="25" t="str">
        <f>LEFT(Table1[[#This Row],[Department]],5)&amp;"-"&amp;RIGHT(Table1[[#This Row],[Employee ID]],3)</f>
        <v>HR-662</v>
      </c>
      <c r="R2816" s="25" t="str">
        <f>LEFT(Table1[[#This Row],[Department]],3)</f>
        <v>HR</v>
      </c>
      <c r="S2816" s="36">
        <f>_xlfn.XLOOKUP(Table1[[#This Row],[City]],Table2[City],Table2[Bonus %])</f>
        <v>4</v>
      </c>
      <c r="U2816" s="48" t="str">
        <v xml:space="preserve">Ananya </v>
      </c>
      <c r="V2816" s="48" t="str">
        <v>Rao</v>
      </c>
    </row>
    <row r="2817" spans="1:22" x14ac:dyDescent="0.35">
      <c r="A2817" s="9" t="s">
        <v>3909</v>
      </c>
      <c r="B2817" s="41" t="str">
        <f>LEFT(Table1[[#This Row],[Employee Name]],FIND(" ",Table1[[#This Row],[Employee Name]]))</f>
        <v xml:space="preserve">Ishita </v>
      </c>
      <c r="C2817" s="41" t="str">
        <f>RIGHT(Table1[[#This Row],[Employee Name]],LEN(Table1[[#This Row],[Employee Name]])-FIND(" ",Table1[[#This Row],[Employee Name]]))</f>
        <v>Roy</v>
      </c>
      <c r="D2817" s="23">
        <f>Table1[[#This Row],[Basic Salary]]+Table1[[#This Row],[Bonus]]</f>
        <v>84681</v>
      </c>
      <c r="E2817" s="10">
        <v>68</v>
      </c>
      <c r="F2817" s="46">
        <v>99</v>
      </c>
      <c r="G2817" s="10" t="str" cm="1">
        <f t="array" ref="G2817">_xlfn.IFS(Table1[[#This Row],[Performance Score]]&gt;=80,"Excellent",Table1[[#This Row],[Performance Score]]&gt;=60,"Good",Table1[[#This Row],[Performance Score]]&gt;=40,"Need Improvement")</f>
        <v>Excellent</v>
      </c>
      <c r="H2817" s="30">
        <f>Table1[[#This Row],[Bonus]]/Table1[[#This Row],[Basic Salary]]</f>
        <v>7.4263894350920373E-2</v>
      </c>
      <c r="I2817" s="10">
        <f ca="1">DATEDIF(Table1[[#This Row],[Date of Birth]],TODAY(),"y")</f>
        <v>39</v>
      </c>
      <c r="J2817" s="34">
        <v>45358</v>
      </c>
      <c r="K2817" s="33" t="str" cm="1">
        <f t="array" aca="1" ref="K2817" ca="1">_xlfn.IFS(L2817&lt;3,"Junior",L2817&lt;=7,"Mid-Level",L2817&gt;7,"Senior")</f>
        <v>Junior</v>
      </c>
      <c r="L2817" s="46">
        <f ca="1">INT(YEARFRAC(Table1[[#This Row],[Joining Date]],TODAY(),1))</f>
        <v>2</v>
      </c>
      <c r="M2817" s="25" t="str">
        <f t="shared" ca="1" si="43"/>
        <v>No</v>
      </c>
      <c r="N2817" s="26">
        <f>YEAR(Table1[[#This Row],[Joining Date]])</f>
        <v>2024</v>
      </c>
      <c r="O2817" s="46">
        <f>MONTH(Table1[[#This Row],[Joining Date]])</f>
        <v>3</v>
      </c>
      <c r="P2817" s="26">
        <f ca="1">NETWORKDAYS(Table1[[#This Row],[Joining Date]],TODAY())</f>
        <v>603</v>
      </c>
      <c r="Q2817" s="26" t="str">
        <f>LEFT(Table1[[#This Row],[Department]],5)&amp;"-"&amp;RIGHT(Table1[[#This Row],[Employee ID]],3)</f>
        <v>Opera-853</v>
      </c>
      <c r="R2817" s="26" t="str">
        <f>LEFT(Table1[[#This Row],[Department]],3)</f>
        <v>Ope</v>
      </c>
      <c r="S2817" s="37">
        <f>_xlfn.XLOOKUP(Table1[[#This Row],[City]],Table2[City],Table2[Bonus %])</f>
        <v>5</v>
      </c>
      <c r="U2817" s="48" t="str">
        <v xml:space="preserve">Ishita </v>
      </c>
      <c r="V2817" s="48" t="str">
        <v>Roy</v>
      </c>
    </row>
    <row r="2818" spans="1:22" x14ac:dyDescent="0.35">
      <c r="A2818" s="7" t="s">
        <v>1247</v>
      </c>
      <c r="B2818" s="40" t="str">
        <f>LEFT(Table1[[#This Row],[Employee Name]],FIND(" ",Table1[[#This Row],[Employee Name]]))</f>
        <v xml:space="preserve">Neha </v>
      </c>
      <c r="C2818" s="40" t="str">
        <f>RIGHT(Table1[[#This Row],[Employee Name]],LEN(Table1[[#This Row],[Employee Name]])-FIND(" ",Table1[[#This Row],[Employee Name]]))</f>
        <v>Kulkarni</v>
      </c>
      <c r="D2818" s="22">
        <f>Table1[[#This Row],[Basic Salary]]+Table1[[#This Row],[Bonus]]</f>
        <v>84632</v>
      </c>
      <c r="E2818" s="8">
        <v>100</v>
      </c>
      <c r="F2818" s="45">
        <v>64</v>
      </c>
      <c r="G2818" s="8" t="str" cm="1">
        <f t="array" ref="G2818">_xlfn.IFS(Table1[[#This Row],[Performance Score]]&gt;=80,"Excellent",Table1[[#This Row],[Performance Score]]&gt;=60,"Good",Table1[[#This Row],[Performance Score]]&gt;=40,"Need Improvement")</f>
        <v>Good</v>
      </c>
      <c r="H2818" s="29">
        <f>Table1[[#This Row],[Bonus]]/Table1[[#This Row],[Basic Salary]]</f>
        <v>0.18396239612769649</v>
      </c>
      <c r="I2818" s="8">
        <f ca="1">DATEDIF(Table1[[#This Row],[Date of Birth]],TODAY(),"y")</f>
        <v>25</v>
      </c>
      <c r="J2818" s="33">
        <v>42136</v>
      </c>
      <c r="K2818" s="33" t="str" cm="1">
        <f t="array" aca="1" ref="K2818" ca="1">_xlfn.IFS(L2818&lt;3,"Junior",L2818&lt;=7,"Mid-Level",L2818&gt;7,"Senior")</f>
        <v>Senior</v>
      </c>
      <c r="L2818" s="45">
        <f ca="1">INT(YEARFRAC(Table1[[#This Row],[Joining Date]],TODAY(),1))</f>
        <v>11</v>
      </c>
      <c r="M2818" s="25" t="str">
        <f t="shared" ref="M2818:M2881" ca="1" si="44">IF(L2818&gt;5,"Yes","No")</f>
        <v>Yes</v>
      </c>
      <c r="N2818" s="25">
        <f>YEAR(Table1[[#This Row],[Joining Date]])</f>
        <v>2015</v>
      </c>
      <c r="O2818" s="45">
        <f>MONTH(Table1[[#This Row],[Joining Date]])</f>
        <v>5</v>
      </c>
      <c r="P2818" s="25">
        <f ca="1">NETWORKDAYS(Table1[[#This Row],[Joining Date]],TODAY())</f>
        <v>2905</v>
      </c>
      <c r="Q2818" s="25" t="str">
        <f>LEFT(Table1[[#This Row],[Department]],5)&amp;"-"&amp;RIGHT(Table1[[#This Row],[Employee ID]],3)</f>
        <v>Sales-191</v>
      </c>
      <c r="R2818" s="25" t="str">
        <f>LEFT(Table1[[#This Row],[Department]],3)</f>
        <v>Sal</v>
      </c>
      <c r="S2818" s="36">
        <f>_xlfn.XLOOKUP(Table1[[#This Row],[City]],Table2[City],Table2[Bonus %])</f>
        <v>8</v>
      </c>
      <c r="U2818" s="48" t="str">
        <v xml:space="preserve">Neha </v>
      </c>
      <c r="V2818" s="48" t="str">
        <v>Kulkarni</v>
      </c>
    </row>
    <row r="2819" spans="1:22" x14ac:dyDescent="0.35">
      <c r="A2819" s="9" t="s">
        <v>1671</v>
      </c>
      <c r="B2819" s="41" t="str">
        <f>LEFT(Table1[[#This Row],[Employee Name]],FIND(" ",Table1[[#This Row],[Employee Name]]))</f>
        <v xml:space="preserve">Gayathri </v>
      </c>
      <c r="C2819" s="41" t="str">
        <f>RIGHT(Table1[[#This Row],[Employee Name]],LEN(Table1[[#This Row],[Employee Name]])-FIND(" ",Table1[[#This Row],[Employee Name]]))</f>
        <v>Iyer</v>
      </c>
      <c r="D2819" s="23">
        <f>Table1[[#This Row],[Basic Salary]]+Table1[[#This Row],[Bonus]]</f>
        <v>84628</v>
      </c>
      <c r="E2819" s="10">
        <v>86</v>
      </c>
      <c r="F2819" s="46">
        <v>96</v>
      </c>
      <c r="G2819" s="10" t="str" cm="1">
        <f t="array" ref="G2819">_xlfn.IFS(Table1[[#This Row],[Performance Score]]&gt;=80,"Excellent",Table1[[#This Row],[Performance Score]]&gt;=60,"Good",Table1[[#This Row],[Performance Score]]&gt;=40,"Need Improvement")</f>
        <v>Excellent</v>
      </c>
      <c r="H2819" s="30">
        <f>Table1[[#This Row],[Bonus]]/Table1[[#This Row],[Basic Salary]]</f>
        <v>9.9779077322936977E-2</v>
      </c>
      <c r="I2819" s="10">
        <f ca="1">DATEDIF(Table1[[#This Row],[Date of Birth]],TODAY(),"y")</f>
        <v>15</v>
      </c>
      <c r="J2819" s="34">
        <v>45382</v>
      </c>
      <c r="K2819" s="33" t="str" cm="1">
        <f t="array" aca="1" ref="K2819" ca="1">_xlfn.IFS(L2819&lt;3,"Junior",L2819&lt;=7,"Mid-Level",L2819&gt;7,"Senior")</f>
        <v>Junior</v>
      </c>
      <c r="L2819" s="46">
        <f ca="1">INT(YEARFRAC(Table1[[#This Row],[Joining Date]],TODAY(),1))</f>
        <v>2</v>
      </c>
      <c r="M2819" s="25" t="str">
        <f t="shared" ca="1" si="44"/>
        <v>No</v>
      </c>
      <c r="N2819" s="26">
        <f>YEAR(Table1[[#This Row],[Joining Date]])</f>
        <v>2024</v>
      </c>
      <c r="O2819" s="46">
        <f>MONTH(Table1[[#This Row],[Joining Date]])</f>
        <v>3</v>
      </c>
      <c r="P2819" s="26">
        <f ca="1">NETWORKDAYS(Table1[[#This Row],[Joining Date]],TODAY())</f>
        <v>586</v>
      </c>
      <c r="Q2819" s="26" t="str">
        <f>LEFT(Table1[[#This Row],[Department]],5)&amp;"-"&amp;RIGHT(Table1[[#This Row],[Employee ID]],3)</f>
        <v>Suppo-615</v>
      </c>
      <c r="R2819" s="26" t="str">
        <f>LEFT(Table1[[#This Row],[Department]],3)</f>
        <v>Sup</v>
      </c>
      <c r="S2819" s="37">
        <f>_xlfn.XLOOKUP(Table1[[#This Row],[City]],Table2[City],Table2[Bonus %])</f>
        <v>5</v>
      </c>
      <c r="U2819" s="48" t="str">
        <v xml:space="preserve">Gayathri </v>
      </c>
      <c r="V2819" s="48" t="str">
        <v>Iyer</v>
      </c>
    </row>
    <row r="2820" spans="1:22" x14ac:dyDescent="0.35">
      <c r="A2820" s="7" t="s">
        <v>4338</v>
      </c>
      <c r="B2820" s="40" t="str">
        <f>LEFT(Table1[[#This Row],[Employee Name]],FIND(" ",Table1[[#This Row],[Employee Name]]))</f>
        <v xml:space="preserve">Priya </v>
      </c>
      <c r="C2820" s="40" t="str">
        <f>RIGHT(Table1[[#This Row],[Employee Name]],LEN(Table1[[#This Row],[Employee Name]])-FIND(" ",Table1[[#This Row],[Employee Name]]))</f>
        <v>Reddy</v>
      </c>
      <c r="D2820" s="22">
        <f>Table1[[#This Row],[Basic Salary]]+Table1[[#This Row],[Bonus]]</f>
        <v>84609</v>
      </c>
      <c r="E2820" s="8">
        <v>80</v>
      </c>
      <c r="F2820" s="45">
        <v>78</v>
      </c>
      <c r="G2820" s="8" t="str" cm="1">
        <f t="array" ref="G2820">_xlfn.IFS(Table1[[#This Row],[Performance Score]]&gt;=80,"Excellent",Table1[[#This Row],[Performance Score]]&gt;=60,"Good",Table1[[#This Row],[Performance Score]]&gt;=40,"Need Improvement")</f>
        <v>Good</v>
      </c>
      <c r="H2820" s="29">
        <f>Table1[[#This Row],[Bonus]]/Table1[[#This Row],[Basic Salary]]</f>
        <v>0.11906304971761873</v>
      </c>
      <c r="I2820" s="8">
        <f ca="1">DATEDIF(Table1[[#This Row],[Date of Birth]],TODAY(),"y")</f>
        <v>33</v>
      </c>
      <c r="J2820" s="33">
        <v>45198</v>
      </c>
      <c r="K2820" s="33" t="str" cm="1">
        <f t="array" aca="1" ref="K2820" ca="1">_xlfn.IFS(L2820&lt;3,"Junior",L2820&lt;=7,"Mid-Level",L2820&gt;7,"Senior")</f>
        <v>Junior</v>
      </c>
      <c r="L2820" s="45">
        <f ca="1">INT(YEARFRAC(Table1[[#This Row],[Joining Date]],TODAY(),1))</f>
        <v>2</v>
      </c>
      <c r="M2820" s="25" t="str">
        <f t="shared" ca="1" si="44"/>
        <v>No</v>
      </c>
      <c r="N2820" s="25">
        <f>YEAR(Table1[[#This Row],[Joining Date]])</f>
        <v>2023</v>
      </c>
      <c r="O2820" s="45">
        <f>MONTH(Table1[[#This Row],[Joining Date]])</f>
        <v>9</v>
      </c>
      <c r="P2820" s="25">
        <f ca="1">NETWORKDAYS(Table1[[#This Row],[Joining Date]],TODAY())</f>
        <v>717</v>
      </c>
      <c r="Q2820" s="25" t="str">
        <f>LEFT(Table1[[#This Row],[Department]],5)&amp;"-"&amp;RIGHT(Table1[[#This Row],[Employee ID]],3)</f>
        <v>HR-282</v>
      </c>
      <c r="R2820" s="25" t="str">
        <f>LEFT(Table1[[#This Row],[Department]],3)</f>
        <v>HR</v>
      </c>
      <c r="S2820" s="36">
        <f>_xlfn.XLOOKUP(Table1[[#This Row],[City]],Table2[City],Table2[Bonus %])</f>
        <v>5</v>
      </c>
      <c r="U2820" s="48" t="str">
        <v xml:space="preserve">Priya </v>
      </c>
      <c r="V2820" s="48" t="str">
        <v>Reddy</v>
      </c>
    </row>
    <row r="2821" spans="1:22" x14ac:dyDescent="0.35">
      <c r="A2821" s="9" t="s">
        <v>1871</v>
      </c>
      <c r="B2821" s="41" t="str">
        <f>LEFT(Table1[[#This Row],[Employee Name]],FIND(" ",Table1[[#This Row],[Employee Name]]))</f>
        <v xml:space="preserve">Ravi </v>
      </c>
      <c r="C2821" s="41" t="str">
        <f>RIGHT(Table1[[#This Row],[Employee Name]],LEN(Table1[[#This Row],[Employee Name]])-FIND(" ",Table1[[#This Row],[Employee Name]]))</f>
        <v>Teja</v>
      </c>
      <c r="D2821" s="23">
        <f>Table1[[#This Row],[Basic Salary]]+Table1[[#This Row],[Bonus]]</f>
        <v>84589</v>
      </c>
      <c r="E2821" s="10">
        <v>84</v>
      </c>
      <c r="F2821" s="46">
        <v>61</v>
      </c>
      <c r="G2821" s="10" t="str" cm="1">
        <f t="array" ref="G2821">_xlfn.IFS(Table1[[#This Row],[Performance Score]]&gt;=80,"Excellent",Table1[[#This Row],[Performance Score]]&gt;=60,"Good",Table1[[#This Row],[Performance Score]]&gt;=40,"Need Improvement")</f>
        <v>Good</v>
      </c>
      <c r="H2821" s="30">
        <f>Table1[[#This Row],[Bonus]]/Table1[[#This Row],[Basic Salary]]</f>
        <v>0.48318487866460935</v>
      </c>
      <c r="I2821" s="10">
        <f ca="1">DATEDIF(Table1[[#This Row],[Date of Birth]],TODAY(),"y")</f>
        <v>45</v>
      </c>
      <c r="J2821" s="34">
        <v>44150</v>
      </c>
      <c r="K2821" s="33" t="str" cm="1">
        <f t="array" aca="1" ref="K2821" ca="1">_xlfn.IFS(L2821&lt;3,"Junior",L2821&lt;=7,"Mid-Level",L2821&gt;7,"Senior")</f>
        <v>Mid-Level</v>
      </c>
      <c r="L2821" s="46">
        <f ca="1">INT(YEARFRAC(Table1[[#This Row],[Joining Date]],TODAY(),1))</f>
        <v>5</v>
      </c>
      <c r="M2821" s="25" t="str">
        <f t="shared" ca="1" si="44"/>
        <v>No</v>
      </c>
      <c r="N2821" s="26">
        <f>YEAR(Table1[[#This Row],[Joining Date]])</f>
        <v>2020</v>
      </c>
      <c r="O2821" s="46">
        <f>MONTH(Table1[[#This Row],[Joining Date]])</f>
        <v>11</v>
      </c>
      <c r="P2821" s="26">
        <f ca="1">NETWORKDAYS(Table1[[#This Row],[Joining Date]],TODAY())</f>
        <v>1466</v>
      </c>
      <c r="Q2821" s="26" t="str">
        <f>LEFT(Table1[[#This Row],[Department]],5)&amp;"-"&amp;RIGHT(Table1[[#This Row],[Employee ID]],3)</f>
        <v>Suppo-815</v>
      </c>
      <c r="R2821" s="26" t="str">
        <f>LEFT(Table1[[#This Row],[Department]],3)</f>
        <v>Sup</v>
      </c>
      <c r="S2821" s="37">
        <f>_xlfn.XLOOKUP(Table1[[#This Row],[City]],Table2[City],Table2[Bonus %])</f>
        <v>8</v>
      </c>
      <c r="U2821" s="48" t="str">
        <v xml:space="preserve">Ravi </v>
      </c>
      <c r="V2821" s="48" t="str">
        <v>Teja</v>
      </c>
    </row>
    <row r="2822" spans="1:22" x14ac:dyDescent="0.35">
      <c r="A2822" s="7" t="s">
        <v>1872</v>
      </c>
      <c r="B2822" s="40" t="str">
        <f>LEFT(Table1[[#This Row],[Employee Name]],FIND(" ",Table1[[#This Row],[Employee Name]]))</f>
        <v xml:space="preserve">Vikram </v>
      </c>
      <c r="C2822" s="40" t="str">
        <f>RIGHT(Table1[[#This Row],[Employee Name]],LEN(Table1[[#This Row],[Employee Name]])-FIND(" ",Table1[[#This Row],[Employee Name]]))</f>
        <v>Singh</v>
      </c>
      <c r="D2822" s="22">
        <f>Table1[[#This Row],[Basic Salary]]+Table1[[#This Row],[Bonus]]</f>
        <v>84561</v>
      </c>
      <c r="E2822" s="8">
        <v>99</v>
      </c>
      <c r="F2822" s="45">
        <v>83</v>
      </c>
      <c r="G2822" s="8" t="str" cm="1">
        <f t="array" ref="G2822">_xlfn.IFS(Table1[[#This Row],[Performance Score]]&gt;=80,"Excellent",Table1[[#This Row],[Performance Score]]&gt;=60,"Good",Table1[[#This Row],[Performance Score]]&gt;=40,"Need Improvement")</f>
        <v>Excellent</v>
      </c>
      <c r="H2822" s="29">
        <f>Table1[[#This Row],[Bonus]]/Table1[[#This Row],[Basic Salary]]</f>
        <v>6.4182429116170198E-2</v>
      </c>
      <c r="I2822" s="8">
        <f ca="1">DATEDIF(Table1[[#This Row],[Date of Birth]],TODAY(),"y")</f>
        <v>13</v>
      </c>
      <c r="J2822" s="33">
        <v>42495</v>
      </c>
      <c r="K2822" s="33" t="str" cm="1">
        <f t="array" aca="1" ref="K2822" ca="1">_xlfn.IFS(L2822&lt;3,"Junior",L2822&lt;=7,"Mid-Level",L2822&gt;7,"Senior")</f>
        <v>Senior</v>
      </c>
      <c r="L2822" s="45">
        <f ca="1">INT(YEARFRAC(Table1[[#This Row],[Joining Date]],TODAY(),1))</f>
        <v>10</v>
      </c>
      <c r="M2822" s="25" t="str">
        <f t="shared" ca="1" si="44"/>
        <v>Yes</v>
      </c>
      <c r="N2822" s="25">
        <f>YEAR(Table1[[#This Row],[Joining Date]])</f>
        <v>2016</v>
      </c>
      <c r="O2822" s="45">
        <f>MONTH(Table1[[#This Row],[Joining Date]])</f>
        <v>5</v>
      </c>
      <c r="P2822" s="25">
        <f ca="1">NETWORKDAYS(Table1[[#This Row],[Joining Date]],TODAY())</f>
        <v>2648</v>
      </c>
      <c r="Q2822" s="25" t="str">
        <f>LEFT(Table1[[#This Row],[Department]],5)&amp;"-"&amp;RIGHT(Table1[[#This Row],[Employee ID]],3)</f>
        <v>Suppo-816</v>
      </c>
      <c r="R2822" s="25" t="str">
        <f>LEFT(Table1[[#This Row],[Department]],3)</f>
        <v>Sup</v>
      </c>
      <c r="S2822" s="36">
        <f>_xlfn.XLOOKUP(Table1[[#This Row],[City]],Table2[City],Table2[Bonus %])</f>
        <v>7</v>
      </c>
      <c r="U2822" s="48" t="str">
        <v xml:space="preserve">Vikram </v>
      </c>
      <c r="V2822" s="48" t="str">
        <v>Singh</v>
      </c>
    </row>
    <row r="2823" spans="1:22" x14ac:dyDescent="0.35">
      <c r="A2823" s="9" t="s">
        <v>3479</v>
      </c>
      <c r="B2823" s="41" t="str">
        <f>LEFT(Table1[[#This Row],[Employee Name]],FIND(" ",Table1[[#This Row],[Employee Name]]))</f>
        <v xml:space="preserve">Pooja </v>
      </c>
      <c r="C2823" s="41" t="str">
        <f>RIGHT(Table1[[#This Row],[Employee Name]],LEN(Table1[[#This Row],[Employee Name]])-FIND(" ",Table1[[#This Row],[Employee Name]]))</f>
        <v>Das</v>
      </c>
      <c r="D2823" s="23">
        <f>Table1[[#This Row],[Basic Salary]]+Table1[[#This Row],[Bonus]]</f>
        <v>84542</v>
      </c>
      <c r="E2823" s="10">
        <v>60</v>
      </c>
      <c r="F2823" s="46">
        <v>99</v>
      </c>
      <c r="G2823" s="10" t="str" cm="1">
        <f t="array" ref="G2823">_xlfn.IFS(Table1[[#This Row],[Performance Score]]&gt;=80,"Excellent",Table1[[#This Row],[Performance Score]]&gt;=60,"Good",Table1[[#This Row],[Performance Score]]&gt;=40,"Need Improvement")</f>
        <v>Excellent</v>
      </c>
      <c r="H2823" s="30">
        <f>Table1[[#This Row],[Bonus]]/Table1[[#This Row],[Basic Salary]]</f>
        <v>0.4690437713948114</v>
      </c>
      <c r="I2823" s="10">
        <f ca="1">DATEDIF(Table1[[#This Row],[Date of Birth]],TODAY(),"y")</f>
        <v>30</v>
      </c>
      <c r="J2823" s="34">
        <v>44851</v>
      </c>
      <c r="K2823" s="33" t="str" cm="1">
        <f t="array" aca="1" ref="K2823" ca="1">_xlfn.IFS(L2823&lt;3,"Junior",L2823&lt;=7,"Mid-Level",L2823&gt;7,"Senior")</f>
        <v>Mid-Level</v>
      </c>
      <c r="L2823" s="46">
        <f ca="1">INT(YEARFRAC(Table1[[#This Row],[Joining Date]],TODAY(),1))</f>
        <v>3</v>
      </c>
      <c r="M2823" s="25" t="str">
        <f t="shared" ca="1" si="44"/>
        <v>No</v>
      </c>
      <c r="N2823" s="26">
        <f>YEAR(Table1[[#This Row],[Joining Date]])</f>
        <v>2022</v>
      </c>
      <c r="O2823" s="46">
        <f>MONTH(Table1[[#This Row],[Joining Date]])</f>
        <v>10</v>
      </c>
      <c r="P2823" s="26">
        <f ca="1">NETWORKDAYS(Table1[[#This Row],[Joining Date]],TODAY())</f>
        <v>966</v>
      </c>
      <c r="Q2823" s="26" t="str">
        <f>LEFT(Table1[[#This Row],[Department]],5)&amp;"-"&amp;RIGHT(Table1[[#This Row],[Employee ID]],3)</f>
        <v>IT-423</v>
      </c>
      <c r="R2823" s="26" t="str">
        <f>LEFT(Table1[[#This Row],[Department]],3)</f>
        <v>IT</v>
      </c>
      <c r="S2823" s="37">
        <f>_xlfn.XLOOKUP(Table1[[#This Row],[City]],Table2[City],Table2[Bonus %])</f>
        <v>6</v>
      </c>
      <c r="U2823" s="48" t="str">
        <v xml:space="preserve">Pooja </v>
      </c>
      <c r="V2823" s="48" t="str">
        <v>Das</v>
      </c>
    </row>
    <row r="2824" spans="1:22" x14ac:dyDescent="0.35">
      <c r="A2824" s="7" t="s">
        <v>44</v>
      </c>
      <c r="B2824" s="40" t="str">
        <f>LEFT(Table1[[#This Row],[Employee Name]],FIND(" ",Table1[[#This Row],[Employee Name]]))</f>
        <v xml:space="preserve">Ananya </v>
      </c>
      <c r="C2824" s="40" t="str">
        <f>RIGHT(Table1[[#This Row],[Employee Name]],LEN(Table1[[#This Row],[Employee Name]])-FIND(" ",Table1[[#This Row],[Employee Name]]))</f>
        <v>Rao</v>
      </c>
      <c r="D2824" s="22">
        <f>Table1[[#This Row],[Basic Salary]]+Table1[[#This Row],[Bonus]]</f>
        <v>84492</v>
      </c>
      <c r="E2824" s="8">
        <v>77</v>
      </c>
      <c r="F2824" s="45">
        <v>44</v>
      </c>
      <c r="G2824" s="8" t="str" cm="1">
        <f t="array" ref="G2824">_xlfn.IFS(Table1[[#This Row],[Performance Score]]&gt;=80,"Excellent",Table1[[#This Row],[Performance Score]]&gt;=60,"Good",Table1[[#This Row],[Performance Score]]&gt;=40,"Need Improvement")</f>
        <v>Need Improvement</v>
      </c>
      <c r="H2824" s="29">
        <f>Table1[[#This Row],[Bonus]]/Table1[[#This Row],[Basic Salary]]</f>
        <v>0.27348636713039021</v>
      </c>
      <c r="I2824" s="8">
        <f ca="1">DATEDIF(Table1[[#This Row],[Date of Birth]],TODAY(),"y")</f>
        <v>45</v>
      </c>
      <c r="J2824" s="33">
        <v>42943</v>
      </c>
      <c r="K2824" s="33" t="str" cm="1">
        <f t="array" aca="1" ref="K2824" ca="1">_xlfn.IFS(L2824&lt;3,"Junior",L2824&lt;=7,"Mid-Level",L2824&gt;7,"Senior")</f>
        <v>Senior</v>
      </c>
      <c r="L2824" s="45">
        <f ca="1">INT(YEARFRAC(Table1[[#This Row],[Joining Date]],TODAY(),1))</f>
        <v>8</v>
      </c>
      <c r="M2824" s="25" t="str">
        <f t="shared" ca="1" si="44"/>
        <v>Yes</v>
      </c>
      <c r="N2824" s="25">
        <f>YEAR(Table1[[#This Row],[Joining Date]])</f>
        <v>2017</v>
      </c>
      <c r="O2824" s="45">
        <f>MONTH(Table1[[#This Row],[Joining Date]])</f>
        <v>7</v>
      </c>
      <c r="P2824" s="25">
        <f ca="1">NETWORKDAYS(Table1[[#This Row],[Joining Date]],TODAY())</f>
        <v>2328</v>
      </c>
      <c r="Q2824" s="25" t="str">
        <f>LEFT(Table1[[#This Row],[Department]],5)&amp;"-"&amp;RIGHT(Table1[[#This Row],[Employee ID]],3)</f>
        <v>Suppo-009</v>
      </c>
      <c r="R2824" s="25" t="str">
        <f>LEFT(Table1[[#This Row],[Department]],3)</f>
        <v>Sup</v>
      </c>
      <c r="S2824" s="36">
        <f>_xlfn.XLOOKUP(Table1[[#This Row],[City]],Table2[City],Table2[Bonus %])</f>
        <v>7</v>
      </c>
      <c r="U2824" s="48" t="str">
        <v xml:space="preserve">Ananya </v>
      </c>
      <c r="V2824" s="48" t="str">
        <v>Rao</v>
      </c>
    </row>
    <row r="2825" spans="1:22" x14ac:dyDescent="0.35">
      <c r="A2825" s="9" t="s">
        <v>3430</v>
      </c>
      <c r="B2825" s="41" t="str">
        <f>LEFT(Table1[[#This Row],[Employee Name]],FIND(" ",Table1[[#This Row],[Employee Name]]))</f>
        <v xml:space="preserve">Aditya </v>
      </c>
      <c r="C2825" s="41" t="str">
        <f>RIGHT(Table1[[#This Row],[Employee Name]],LEN(Table1[[#This Row],[Employee Name]])-FIND(" ",Table1[[#This Row],[Employee Name]]))</f>
        <v>Kapoor</v>
      </c>
      <c r="D2825" s="23">
        <f>Table1[[#This Row],[Basic Salary]]+Table1[[#This Row],[Bonus]]</f>
        <v>84473</v>
      </c>
      <c r="E2825" s="10">
        <v>81</v>
      </c>
      <c r="F2825" s="46">
        <v>45</v>
      </c>
      <c r="G2825" s="10" t="str" cm="1">
        <f t="array" ref="G2825">_xlfn.IFS(Table1[[#This Row],[Performance Score]]&gt;=80,"Excellent",Table1[[#This Row],[Performance Score]]&gt;=60,"Good",Table1[[#This Row],[Performance Score]]&gt;=40,"Need Improvement")</f>
        <v>Need Improvement</v>
      </c>
      <c r="H2825" s="30">
        <f>Table1[[#This Row],[Bonus]]/Table1[[#This Row],[Basic Salary]]</f>
        <v>0.24424445066356365</v>
      </c>
      <c r="I2825" s="10">
        <f ca="1">DATEDIF(Table1[[#This Row],[Date of Birth]],TODAY(),"y")</f>
        <v>13</v>
      </c>
      <c r="J2825" s="34">
        <v>45000</v>
      </c>
      <c r="K2825" s="33" t="str" cm="1">
        <f t="array" aca="1" ref="K2825" ca="1">_xlfn.IFS(L2825&lt;3,"Junior",L2825&lt;=7,"Mid-Level",L2825&gt;7,"Senior")</f>
        <v>Mid-Level</v>
      </c>
      <c r="L2825" s="46">
        <f ca="1">INT(YEARFRAC(Table1[[#This Row],[Joining Date]],TODAY(),1))</f>
        <v>3</v>
      </c>
      <c r="M2825" s="25" t="str">
        <f t="shared" ca="1" si="44"/>
        <v>No</v>
      </c>
      <c r="N2825" s="26">
        <f>YEAR(Table1[[#This Row],[Joining Date]])</f>
        <v>2023</v>
      </c>
      <c r="O2825" s="46">
        <f>MONTH(Table1[[#This Row],[Joining Date]])</f>
        <v>3</v>
      </c>
      <c r="P2825" s="26">
        <f ca="1">NETWORKDAYS(Table1[[#This Row],[Joining Date]],TODAY())</f>
        <v>859</v>
      </c>
      <c r="Q2825" s="26" t="str">
        <f>LEFT(Table1[[#This Row],[Department]],5)&amp;"-"&amp;RIGHT(Table1[[#This Row],[Employee ID]],3)</f>
        <v>Finan-374</v>
      </c>
      <c r="R2825" s="26" t="str">
        <f>LEFT(Table1[[#This Row],[Department]],3)</f>
        <v>Fin</v>
      </c>
      <c r="S2825" s="37">
        <f>_xlfn.XLOOKUP(Table1[[#This Row],[City]],Table2[City],Table2[Bonus %])</f>
        <v>6</v>
      </c>
      <c r="U2825" s="48" t="str">
        <v xml:space="preserve">Aditya </v>
      </c>
      <c r="V2825" s="48" t="str">
        <v>Kapoor</v>
      </c>
    </row>
    <row r="2826" spans="1:22" x14ac:dyDescent="0.35">
      <c r="A2826" s="7" t="s">
        <v>585</v>
      </c>
      <c r="B2826" s="40" t="str">
        <f>LEFT(Table1[[#This Row],[Employee Name]],FIND(" ",Table1[[#This Row],[Employee Name]]))</f>
        <v xml:space="preserve">Arjun </v>
      </c>
      <c r="C2826" s="40" t="str">
        <f>RIGHT(Table1[[#This Row],[Employee Name]],LEN(Table1[[#This Row],[Employee Name]])-FIND(" ",Table1[[#This Row],[Employee Name]]))</f>
        <v>Mehta</v>
      </c>
      <c r="D2826" s="22">
        <f>Table1[[#This Row],[Basic Salary]]+Table1[[#This Row],[Bonus]]</f>
        <v>84469</v>
      </c>
      <c r="E2826" s="8">
        <v>90</v>
      </c>
      <c r="F2826" s="45">
        <v>74</v>
      </c>
      <c r="G2826" s="8" t="str" cm="1">
        <f t="array" ref="G2826">_xlfn.IFS(Table1[[#This Row],[Performance Score]]&gt;=80,"Excellent",Table1[[#This Row],[Performance Score]]&gt;=60,"Good",Table1[[#This Row],[Performance Score]]&gt;=40,"Need Improvement")</f>
        <v>Good</v>
      </c>
      <c r="H2826" s="29">
        <f>Table1[[#This Row],[Bonus]]/Table1[[#This Row],[Basic Salary]]</f>
        <v>0.20544289526636508</v>
      </c>
      <c r="I2826" s="8">
        <f ca="1">DATEDIF(Table1[[#This Row],[Date of Birth]],TODAY(),"y")</f>
        <v>40</v>
      </c>
      <c r="J2826" s="33">
        <v>44148</v>
      </c>
      <c r="K2826" s="33" t="str" cm="1">
        <f t="array" aca="1" ref="K2826" ca="1">_xlfn.IFS(L2826&lt;3,"Junior",L2826&lt;=7,"Mid-Level",L2826&gt;7,"Senior")</f>
        <v>Mid-Level</v>
      </c>
      <c r="L2826" s="45">
        <f ca="1">INT(YEARFRAC(Table1[[#This Row],[Joining Date]],TODAY(),1))</f>
        <v>5</v>
      </c>
      <c r="M2826" s="25" t="str">
        <f t="shared" ca="1" si="44"/>
        <v>No</v>
      </c>
      <c r="N2826" s="25">
        <f>YEAR(Table1[[#This Row],[Joining Date]])</f>
        <v>2020</v>
      </c>
      <c r="O2826" s="45">
        <f>MONTH(Table1[[#This Row],[Joining Date]])</f>
        <v>11</v>
      </c>
      <c r="P2826" s="25">
        <f ca="1">NETWORKDAYS(Table1[[#This Row],[Joining Date]],TODAY())</f>
        <v>1467</v>
      </c>
      <c r="Q2826" s="25" t="str">
        <f>LEFT(Table1[[#This Row],[Department]],5)&amp;"-"&amp;RIGHT(Table1[[#This Row],[Employee ID]],3)</f>
        <v>HR-529</v>
      </c>
      <c r="R2826" s="25" t="str">
        <f>LEFT(Table1[[#This Row],[Department]],3)</f>
        <v>HR</v>
      </c>
      <c r="S2826" s="36">
        <f>_xlfn.XLOOKUP(Table1[[#This Row],[City]],Table2[City],Table2[Bonus %])</f>
        <v>5</v>
      </c>
      <c r="U2826" s="48" t="str">
        <v xml:space="preserve">Arjun </v>
      </c>
      <c r="V2826" s="48" t="str">
        <v>Mehta</v>
      </c>
    </row>
    <row r="2827" spans="1:22" x14ac:dyDescent="0.35">
      <c r="A2827" s="9" t="s">
        <v>3786</v>
      </c>
      <c r="B2827" s="41" t="str">
        <f>LEFT(Table1[[#This Row],[Employee Name]],FIND(" ",Table1[[#This Row],[Employee Name]]))</f>
        <v xml:space="preserve">Krishna </v>
      </c>
      <c r="C2827" s="41" t="str">
        <f>RIGHT(Table1[[#This Row],[Employee Name]],LEN(Table1[[#This Row],[Employee Name]])-FIND(" ",Table1[[#This Row],[Employee Name]]))</f>
        <v>Chaitanya</v>
      </c>
      <c r="D2827" s="23">
        <f>Table1[[#This Row],[Basic Salary]]+Table1[[#This Row],[Bonus]]</f>
        <v>84375</v>
      </c>
      <c r="E2827" s="10">
        <v>97</v>
      </c>
      <c r="F2827" s="46">
        <v>67</v>
      </c>
      <c r="G2827" s="10" t="str" cm="1">
        <f t="array" ref="G2827">_xlfn.IFS(Table1[[#This Row],[Performance Score]]&gt;=80,"Excellent",Table1[[#This Row],[Performance Score]]&gt;=60,"Good",Table1[[#This Row],[Performance Score]]&gt;=40,"Need Improvement")</f>
        <v>Good</v>
      </c>
      <c r="H2827" s="30">
        <f>Table1[[#This Row],[Bonus]]/Table1[[#This Row],[Basic Salary]]</f>
        <v>6.5004733354370459E-2</v>
      </c>
      <c r="I2827" s="10">
        <f ca="1">DATEDIF(Table1[[#This Row],[Date of Birth]],TODAY(),"y")</f>
        <v>38</v>
      </c>
      <c r="J2827" s="34">
        <v>45316</v>
      </c>
      <c r="K2827" s="33" t="str" cm="1">
        <f t="array" aca="1" ref="K2827" ca="1">_xlfn.IFS(L2827&lt;3,"Junior",L2827&lt;=7,"Mid-Level",L2827&gt;7,"Senior")</f>
        <v>Junior</v>
      </c>
      <c r="L2827" s="46">
        <f ca="1">INT(YEARFRAC(Table1[[#This Row],[Joining Date]],TODAY(),1))</f>
        <v>2</v>
      </c>
      <c r="M2827" s="25" t="str">
        <f t="shared" ca="1" si="44"/>
        <v>No</v>
      </c>
      <c r="N2827" s="26">
        <f>YEAR(Table1[[#This Row],[Joining Date]])</f>
        <v>2024</v>
      </c>
      <c r="O2827" s="46">
        <f>MONTH(Table1[[#This Row],[Joining Date]])</f>
        <v>1</v>
      </c>
      <c r="P2827" s="26">
        <f ca="1">NETWORKDAYS(Table1[[#This Row],[Joining Date]],TODAY())</f>
        <v>633</v>
      </c>
      <c r="Q2827" s="26" t="str">
        <f>LEFT(Table1[[#This Row],[Department]],5)&amp;"-"&amp;RIGHT(Table1[[#This Row],[Employee ID]],3)</f>
        <v>Finan-730</v>
      </c>
      <c r="R2827" s="26" t="str">
        <f>LEFT(Table1[[#This Row],[Department]],3)</f>
        <v>Fin</v>
      </c>
      <c r="S2827" s="37">
        <f>_xlfn.XLOOKUP(Table1[[#This Row],[City]],Table2[City],Table2[Bonus %])</f>
        <v>4</v>
      </c>
      <c r="U2827" s="48" t="str">
        <v xml:space="preserve">Krishna </v>
      </c>
      <c r="V2827" s="48" t="str">
        <v>Chaitanya</v>
      </c>
    </row>
    <row r="2828" spans="1:22" x14ac:dyDescent="0.35">
      <c r="A2828" s="7" t="s">
        <v>4602</v>
      </c>
      <c r="B2828" s="40" t="str">
        <f>LEFT(Table1[[#This Row],[Employee Name]],FIND(" ",Table1[[#This Row],[Employee Name]]))</f>
        <v xml:space="preserve">Nisha </v>
      </c>
      <c r="C2828" s="40" t="str">
        <f>RIGHT(Table1[[#This Row],[Employee Name]],LEN(Table1[[#This Row],[Employee Name]])-FIND(" ",Table1[[#This Row],[Employee Name]]))</f>
        <v>Kapoor</v>
      </c>
      <c r="D2828" s="22">
        <f>Table1[[#This Row],[Basic Salary]]+Table1[[#This Row],[Bonus]]</f>
        <v>84353</v>
      </c>
      <c r="E2828" s="8">
        <v>68</v>
      </c>
      <c r="F2828" s="45">
        <v>95</v>
      </c>
      <c r="G2828" s="8" t="str" cm="1">
        <f t="array" ref="G2828">_xlfn.IFS(Table1[[#This Row],[Performance Score]]&gt;=80,"Excellent",Table1[[#This Row],[Performance Score]]&gt;=60,"Good",Table1[[#This Row],[Performance Score]]&gt;=40,"Need Improvement")</f>
        <v>Excellent</v>
      </c>
      <c r="H2828" s="29">
        <f>Table1[[#This Row],[Bonus]]/Table1[[#This Row],[Basic Salary]]</f>
        <v>0.33074083422729855</v>
      </c>
      <c r="I2828" s="8">
        <f ca="1">DATEDIF(Table1[[#This Row],[Date of Birth]],TODAY(),"y")</f>
        <v>28</v>
      </c>
      <c r="J2828" s="33">
        <v>42896</v>
      </c>
      <c r="K2828" s="33" t="str" cm="1">
        <f t="array" aca="1" ref="K2828" ca="1">_xlfn.IFS(L2828&lt;3,"Junior",L2828&lt;=7,"Mid-Level",L2828&gt;7,"Senior")</f>
        <v>Senior</v>
      </c>
      <c r="L2828" s="45">
        <f ca="1">INT(YEARFRAC(Table1[[#This Row],[Joining Date]],TODAY(),1))</f>
        <v>9</v>
      </c>
      <c r="M2828" s="25" t="str">
        <f t="shared" ca="1" si="44"/>
        <v>Yes</v>
      </c>
      <c r="N2828" s="25">
        <f>YEAR(Table1[[#This Row],[Joining Date]])</f>
        <v>2017</v>
      </c>
      <c r="O2828" s="45">
        <f>MONTH(Table1[[#This Row],[Joining Date]])</f>
        <v>6</v>
      </c>
      <c r="P2828" s="25">
        <f ca="1">NETWORKDAYS(Table1[[#This Row],[Joining Date]],TODAY())</f>
        <v>2361</v>
      </c>
      <c r="Q2828" s="25" t="str">
        <f>LEFT(Table1[[#This Row],[Department]],5)&amp;"-"&amp;RIGHT(Table1[[#This Row],[Employee ID]],3)</f>
        <v>Finan-546</v>
      </c>
      <c r="R2828" s="25" t="str">
        <f>LEFT(Table1[[#This Row],[Department]],3)</f>
        <v>Fin</v>
      </c>
      <c r="S2828" s="36">
        <f>_xlfn.XLOOKUP(Table1[[#This Row],[City]],Table2[City],Table2[Bonus %])</f>
        <v>7</v>
      </c>
      <c r="U2828" s="48" t="str">
        <v xml:space="preserve">Nisha </v>
      </c>
      <c r="V2828" s="48" t="str">
        <v>Kapoor</v>
      </c>
    </row>
    <row r="2829" spans="1:22" x14ac:dyDescent="0.35">
      <c r="A2829" s="9" t="s">
        <v>4640</v>
      </c>
      <c r="B2829" s="41" t="str">
        <f>LEFT(Table1[[#This Row],[Employee Name]],FIND(" ",Table1[[#This Row],[Employee Name]]))</f>
        <v xml:space="preserve">Neha </v>
      </c>
      <c r="C2829" s="41" t="str">
        <f>RIGHT(Table1[[#This Row],[Employee Name]],LEN(Table1[[#This Row],[Employee Name]])-FIND(" ",Table1[[#This Row],[Employee Name]]))</f>
        <v>Kulkarni</v>
      </c>
      <c r="D2829" s="23">
        <f>Table1[[#This Row],[Basic Salary]]+Table1[[#This Row],[Bonus]]</f>
        <v>84343</v>
      </c>
      <c r="E2829" s="10">
        <v>84</v>
      </c>
      <c r="F2829" s="46">
        <v>62</v>
      </c>
      <c r="G2829" s="10" t="str" cm="1">
        <f t="array" ref="G2829">_xlfn.IFS(Table1[[#This Row],[Performance Score]]&gt;=80,"Excellent",Table1[[#This Row],[Performance Score]]&gt;=60,"Good",Table1[[#This Row],[Performance Score]]&gt;=40,"Need Improvement")</f>
        <v>Good</v>
      </c>
      <c r="H2829" s="30">
        <f>Table1[[#This Row],[Bonus]]/Table1[[#This Row],[Basic Salary]]</f>
        <v>0.50906228194163639</v>
      </c>
      <c r="I2829" s="10">
        <f ca="1">DATEDIF(Table1[[#This Row],[Date of Birth]],TODAY(),"y")</f>
        <v>38</v>
      </c>
      <c r="J2829" s="34">
        <v>45470</v>
      </c>
      <c r="K2829" s="33" t="str" cm="1">
        <f t="array" aca="1" ref="K2829" ca="1">_xlfn.IFS(L2829&lt;3,"Junior",L2829&lt;=7,"Mid-Level",L2829&gt;7,"Senior")</f>
        <v>Junior</v>
      </c>
      <c r="L2829" s="46">
        <f ca="1">INT(YEARFRAC(Table1[[#This Row],[Joining Date]],TODAY(),1))</f>
        <v>2</v>
      </c>
      <c r="M2829" s="25" t="str">
        <f t="shared" ca="1" si="44"/>
        <v>No</v>
      </c>
      <c r="N2829" s="26">
        <f>YEAR(Table1[[#This Row],[Joining Date]])</f>
        <v>2024</v>
      </c>
      <c r="O2829" s="46">
        <f>MONTH(Table1[[#This Row],[Joining Date]])</f>
        <v>6</v>
      </c>
      <c r="P2829" s="26">
        <f ca="1">NETWORKDAYS(Table1[[#This Row],[Joining Date]],TODAY())</f>
        <v>523</v>
      </c>
      <c r="Q2829" s="26" t="str">
        <f>LEFT(Table1[[#This Row],[Department]],5)&amp;"-"&amp;RIGHT(Table1[[#This Row],[Employee ID]],3)</f>
        <v>Opera-584</v>
      </c>
      <c r="R2829" s="26" t="str">
        <f>LEFT(Table1[[#This Row],[Department]],3)</f>
        <v>Ope</v>
      </c>
      <c r="S2829" s="37">
        <f>_xlfn.XLOOKUP(Table1[[#This Row],[City]],Table2[City],Table2[Bonus %])</f>
        <v>5</v>
      </c>
      <c r="U2829" s="48" t="str">
        <v xml:space="preserve">Neha </v>
      </c>
      <c r="V2829" s="48" t="str">
        <v>Kulkarni</v>
      </c>
    </row>
    <row r="2830" spans="1:22" x14ac:dyDescent="0.35">
      <c r="A2830" s="7" t="s">
        <v>3437</v>
      </c>
      <c r="B2830" s="40" t="str">
        <f>LEFT(Table1[[#This Row],[Employee Name]],FIND(" ",Table1[[#This Row],[Employee Name]]))</f>
        <v xml:space="preserve">Vikram </v>
      </c>
      <c r="C2830" s="40" t="str">
        <f>RIGHT(Table1[[#This Row],[Employee Name]],LEN(Table1[[#This Row],[Employee Name]])-FIND(" ",Table1[[#This Row],[Employee Name]]))</f>
        <v>Singh</v>
      </c>
      <c r="D2830" s="22">
        <f>Table1[[#This Row],[Basic Salary]]+Table1[[#This Row],[Bonus]]</f>
        <v>84320</v>
      </c>
      <c r="E2830" s="8">
        <v>87</v>
      </c>
      <c r="F2830" s="45">
        <v>65</v>
      </c>
      <c r="G2830" s="8" t="str" cm="1">
        <f t="array" ref="G2830">_xlfn.IFS(Table1[[#This Row],[Performance Score]]&gt;=80,"Excellent",Table1[[#This Row],[Performance Score]]&gt;=60,"Good",Table1[[#This Row],[Performance Score]]&gt;=40,"Need Improvement")</f>
        <v>Good</v>
      </c>
      <c r="H2830" s="29">
        <f>Table1[[#This Row],[Bonus]]/Table1[[#This Row],[Basic Salary]]</f>
        <v>0.10864220255860736</v>
      </c>
      <c r="I2830" s="8">
        <f ca="1">DATEDIF(Table1[[#This Row],[Date of Birth]],TODAY(),"y")</f>
        <v>45</v>
      </c>
      <c r="J2830" s="33">
        <v>42268</v>
      </c>
      <c r="K2830" s="33" t="str" cm="1">
        <f t="array" aca="1" ref="K2830" ca="1">_xlfn.IFS(L2830&lt;3,"Junior",L2830&lt;=7,"Mid-Level",L2830&gt;7,"Senior")</f>
        <v>Senior</v>
      </c>
      <c r="L2830" s="45">
        <f ca="1">INT(YEARFRAC(Table1[[#This Row],[Joining Date]],TODAY(),1))</f>
        <v>10</v>
      </c>
      <c r="M2830" s="25" t="str">
        <f t="shared" ca="1" si="44"/>
        <v>Yes</v>
      </c>
      <c r="N2830" s="25">
        <f>YEAR(Table1[[#This Row],[Joining Date]])</f>
        <v>2015</v>
      </c>
      <c r="O2830" s="45">
        <f>MONTH(Table1[[#This Row],[Joining Date]])</f>
        <v>9</v>
      </c>
      <c r="P2830" s="25">
        <f ca="1">NETWORKDAYS(Table1[[#This Row],[Joining Date]],TODAY())</f>
        <v>2811</v>
      </c>
      <c r="Q2830" s="25" t="str">
        <f>LEFT(Table1[[#This Row],[Department]],5)&amp;"-"&amp;RIGHT(Table1[[#This Row],[Employee ID]],3)</f>
        <v>Sales-381</v>
      </c>
      <c r="R2830" s="25" t="str">
        <f>LEFT(Table1[[#This Row],[Department]],3)</f>
        <v>Sal</v>
      </c>
      <c r="S2830" s="36">
        <f>_xlfn.XLOOKUP(Table1[[#This Row],[City]],Table2[City],Table2[Bonus %])</f>
        <v>6</v>
      </c>
      <c r="U2830" s="48" t="str">
        <v xml:space="preserve">Vikram </v>
      </c>
      <c r="V2830" s="48" t="str">
        <v>Singh</v>
      </c>
    </row>
    <row r="2831" spans="1:22" x14ac:dyDescent="0.35">
      <c r="A2831" s="9" t="s">
        <v>4740</v>
      </c>
      <c r="B2831" s="41" t="str">
        <f>LEFT(Table1[[#This Row],[Employee Name]],FIND(" ",Table1[[#This Row],[Employee Name]]))</f>
        <v xml:space="preserve">Krishna </v>
      </c>
      <c r="C2831" s="41" t="str">
        <f>RIGHT(Table1[[#This Row],[Employee Name]],LEN(Table1[[#This Row],[Employee Name]])-FIND(" ",Table1[[#This Row],[Employee Name]]))</f>
        <v>Chaitanya</v>
      </c>
      <c r="D2831" s="23">
        <f>Table1[[#This Row],[Basic Salary]]+Table1[[#This Row],[Bonus]]</f>
        <v>84317</v>
      </c>
      <c r="E2831" s="10">
        <v>65</v>
      </c>
      <c r="F2831" s="46">
        <v>59</v>
      </c>
      <c r="G2831" s="10" t="str" cm="1">
        <f t="array" ref="G2831">_xlfn.IFS(Table1[[#This Row],[Performance Score]]&gt;=80,"Excellent",Table1[[#This Row],[Performance Score]]&gt;=60,"Good",Table1[[#This Row],[Performance Score]]&gt;=40,"Need Improvement")</f>
        <v>Need Improvement</v>
      </c>
      <c r="H2831" s="30">
        <f>Table1[[#This Row],[Bonus]]/Table1[[#This Row],[Basic Salary]]</f>
        <v>0.43518297872340428</v>
      </c>
      <c r="I2831" s="10">
        <f ca="1">DATEDIF(Table1[[#This Row],[Date of Birth]],TODAY(),"y")</f>
        <v>36</v>
      </c>
      <c r="J2831" s="34">
        <v>42298</v>
      </c>
      <c r="K2831" s="33" t="str" cm="1">
        <f t="array" aca="1" ref="K2831" ca="1">_xlfn.IFS(L2831&lt;3,"Junior",L2831&lt;=7,"Mid-Level",L2831&gt;7,"Senior")</f>
        <v>Senior</v>
      </c>
      <c r="L2831" s="46">
        <f ca="1">INT(YEARFRAC(Table1[[#This Row],[Joining Date]],TODAY(),1))</f>
        <v>10</v>
      </c>
      <c r="M2831" s="25" t="str">
        <f t="shared" ca="1" si="44"/>
        <v>Yes</v>
      </c>
      <c r="N2831" s="26">
        <f>YEAR(Table1[[#This Row],[Joining Date]])</f>
        <v>2015</v>
      </c>
      <c r="O2831" s="46">
        <f>MONTH(Table1[[#This Row],[Joining Date]])</f>
        <v>10</v>
      </c>
      <c r="P2831" s="26">
        <f ca="1">NETWORKDAYS(Table1[[#This Row],[Joining Date]],TODAY())</f>
        <v>2789</v>
      </c>
      <c r="Q2831" s="26" t="str">
        <f>LEFT(Table1[[#This Row],[Department]],5)&amp;"-"&amp;RIGHT(Table1[[#This Row],[Employee ID]],3)</f>
        <v>HR-684</v>
      </c>
      <c r="R2831" s="26" t="str">
        <f>LEFT(Table1[[#This Row],[Department]],3)</f>
        <v>HR</v>
      </c>
      <c r="S2831" s="37">
        <f>_xlfn.XLOOKUP(Table1[[#This Row],[City]],Table2[City],Table2[Bonus %])</f>
        <v>5</v>
      </c>
      <c r="U2831" s="48" t="str">
        <v xml:space="preserve">Krishna </v>
      </c>
      <c r="V2831" s="48" t="str">
        <v>Chaitanya</v>
      </c>
    </row>
    <row r="2832" spans="1:22" x14ac:dyDescent="0.35">
      <c r="A2832" s="7" t="s">
        <v>617</v>
      </c>
      <c r="B2832" s="40" t="str">
        <f>LEFT(Table1[[#This Row],[Employee Name]],FIND(" ",Table1[[#This Row],[Employee Name]]))</f>
        <v xml:space="preserve">Pooja </v>
      </c>
      <c r="C2832" s="40" t="str">
        <f>RIGHT(Table1[[#This Row],[Employee Name]],LEN(Table1[[#This Row],[Employee Name]])-FIND(" ",Table1[[#This Row],[Employee Name]]))</f>
        <v>Das</v>
      </c>
      <c r="D2832" s="22">
        <f>Table1[[#This Row],[Basic Salary]]+Table1[[#This Row],[Bonus]]</f>
        <v>84312</v>
      </c>
      <c r="E2832" s="8">
        <v>92</v>
      </c>
      <c r="F2832" s="45">
        <v>75</v>
      </c>
      <c r="G2832" s="8" t="str" cm="1">
        <f t="array" ref="G2832">_xlfn.IFS(Table1[[#This Row],[Performance Score]]&gt;=80,"Excellent",Table1[[#This Row],[Performance Score]]&gt;=60,"Good",Table1[[#This Row],[Performance Score]]&gt;=40,"Need Improvement")</f>
        <v>Good</v>
      </c>
      <c r="H2832" s="29">
        <f>Table1[[#This Row],[Bonus]]/Table1[[#This Row],[Basic Salary]]</f>
        <v>0.37832270720941635</v>
      </c>
      <c r="I2832" s="8">
        <f ca="1">DATEDIF(Table1[[#This Row],[Date of Birth]],TODAY(),"y")</f>
        <v>15</v>
      </c>
      <c r="J2832" s="33">
        <v>42093</v>
      </c>
      <c r="K2832" s="33" t="str" cm="1">
        <f t="array" aca="1" ref="K2832" ca="1">_xlfn.IFS(L2832&lt;3,"Junior",L2832&lt;=7,"Mid-Level",L2832&gt;7,"Senior")</f>
        <v>Senior</v>
      </c>
      <c r="L2832" s="45">
        <f ca="1">INT(YEARFRAC(Table1[[#This Row],[Joining Date]],TODAY(),1))</f>
        <v>11</v>
      </c>
      <c r="M2832" s="25" t="str">
        <f t="shared" ca="1" si="44"/>
        <v>Yes</v>
      </c>
      <c r="N2832" s="25">
        <f>YEAR(Table1[[#This Row],[Joining Date]])</f>
        <v>2015</v>
      </c>
      <c r="O2832" s="45">
        <f>MONTH(Table1[[#This Row],[Joining Date]])</f>
        <v>3</v>
      </c>
      <c r="P2832" s="25">
        <f ca="1">NETWORKDAYS(Table1[[#This Row],[Joining Date]],TODAY())</f>
        <v>2936</v>
      </c>
      <c r="Q2832" s="25" t="str">
        <f>LEFT(Table1[[#This Row],[Department]],5)&amp;"-"&amp;RIGHT(Table1[[#This Row],[Employee ID]],3)</f>
        <v>Finan-561</v>
      </c>
      <c r="R2832" s="25" t="str">
        <f>LEFT(Table1[[#This Row],[Department]],3)</f>
        <v>Fin</v>
      </c>
      <c r="S2832" s="36">
        <f>_xlfn.XLOOKUP(Table1[[#This Row],[City]],Table2[City],Table2[Bonus %])</f>
        <v>4</v>
      </c>
      <c r="U2832" s="48" t="str">
        <v xml:space="preserve">Pooja </v>
      </c>
      <c r="V2832" s="48" t="str">
        <v>Das</v>
      </c>
    </row>
    <row r="2833" spans="1:22" x14ac:dyDescent="0.35">
      <c r="A2833" s="9" t="s">
        <v>1468</v>
      </c>
      <c r="B2833" s="41" t="str">
        <f>LEFT(Table1[[#This Row],[Employee Name]],FIND(" ",Table1[[#This Row],[Employee Name]]))</f>
        <v xml:space="preserve">Aditya </v>
      </c>
      <c r="C2833" s="41" t="str">
        <f>RIGHT(Table1[[#This Row],[Employee Name]],LEN(Table1[[#This Row],[Employee Name]])-FIND(" ",Table1[[#This Row],[Employee Name]]))</f>
        <v>Kapoor</v>
      </c>
      <c r="D2833" s="23">
        <f>Table1[[#This Row],[Basic Salary]]+Table1[[#This Row],[Bonus]]</f>
        <v>84308</v>
      </c>
      <c r="E2833" s="10">
        <v>96</v>
      </c>
      <c r="F2833" s="46">
        <v>65</v>
      </c>
      <c r="G2833" s="10" t="str" cm="1">
        <f t="array" ref="G2833">_xlfn.IFS(Table1[[#This Row],[Performance Score]]&gt;=80,"Excellent",Table1[[#This Row],[Performance Score]]&gt;=60,"Good",Table1[[#This Row],[Performance Score]]&gt;=40,"Need Improvement")</f>
        <v>Good</v>
      </c>
      <c r="H2833" s="30">
        <f>Table1[[#This Row],[Bonus]]/Table1[[#This Row],[Basic Salary]]</f>
        <v>0.2896653001284954</v>
      </c>
      <c r="I2833" s="10">
        <f ca="1">DATEDIF(Table1[[#This Row],[Date of Birth]],TODAY(),"y")</f>
        <v>26</v>
      </c>
      <c r="J2833" s="34">
        <v>43296</v>
      </c>
      <c r="K2833" s="33" t="str" cm="1">
        <f t="array" aca="1" ref="K2833" ca="1">_xlfn.IFS(L2833&lt;3,"Junior",L2833&lt;=7,"Mid-Level",L2833&gt;7,"Senior")</f>
        <v>Mid-Level</v>
      </c>
      <c r="L2833" s="46">
        <f ca="1">INT(YEARFRAC(Table1[[#This Row],[Joining Date]],TODAY(),1))</f>
        <v>7</v>
      </c>
      <c r="M2833" s="25" t="str">
        <f t="shared" ca="1" si="44"/>
        <v>Yes</v>
      </c>
      <c r="N2833" s="26">
        <f>YEAR(Table1[[#This Row],[Joining Date]])</f>
        <v>2018</v>
      </c>
      <c r="O2833" s="46">
        <f>MONTH(Table1[[#This Row],[Joining Date]])</f>
        <v>7</v>
      </c>
      <c r="P2833" s="26">
        <f ca="1">NETWORKDAYS(Table1[[#This Row],[Joining Date]],TODAY())</f>
        <v>2076</v>
      </c>
      <c r="Q2833" s="26" t="str">
        <f>LEFT(Table1[[#This Row],[Department]],5)&amp;"-"&amp;RIGHT(Table1[[#This Row],[Employee ID]],3)</f>
        <v>Suppo-412</v>
      </c>
      <c r="R2833" s="26" t="str">
        <f>LEFT(Table1[[#This Row],[Department]],3)</f>
        <v>Sup</v>
      </c>
      <c r="S2833" s="37">
        <f>_xlfn.XLOOKUP(Table1[[#This Row],[City]],Table2[City],Table2[Bonus %])</f>
        <v>5</v>
      </c>
      <c r="U2833" s="48" t="str">
        <v xml:space="preserve">Aditya </v>
      </c>
      <c r="V2833" s="48" t="str">
        <v>Kapoor</v>
      </c>
    </row>
    <row r="2834" spans="1:22" x14ac:dyDescent="0.35">
      <c r="A2834" s="7" t="s">
        <v>315</v>
      </c>
      <c r="B2834" s="40" t="str">
        <f>LEFT(Table1[[#This Row],[Employee Name]],FIND(" ",Table1[[#This Row],[Employee Name]]))</f>
        <v xml:space="preserve">Tarun </v>
      </c>
      <c r="C2834" s="40" t="str">
        <f>RIGHT(Table1[[#This Row],[Employee Name]],LEN(Table1[[#This Row],[Employee Name]])-FIND(" ",Table1[[#This Row],[Employee Name]]))</f>
        <v>Verma</v>
      </c>
      <c r="D2834" s="22">
        <f>Table1[[#This Row],[Basic Salary]]+Table1[[#This Row],[Bonus]]</f>
        <v>84302</v>
      </c>
      <c r="E2834" s="8">
        <v>61</v>
      </c>
      <c r="F2834" s="45">
        <v>73</v>
      </c>
      <c r="G2834" s="8" t="str" cm="1">
        <f t="array" ref="G2834">_xlfn.IFS(Table1[[#This Row],[Performance Score]]&gt;=80,"Excellent",Table1[[#This Row],[Performance Score]]&gt;=60,"Good",Table1[[#This Row],[Performance Score]]&gt;=40,"Need Improvement")</f>
        <v>Good</v>
      </c>
      <c r="H2834" s="29">
        <f>Table1[[#This Row],[Bonus]]/Table1[[#This Row],[Basic Salary]]</f>
        <v>6.8276858352130168E-2</v>
      </c>
      <c r="I2834" s="8">
        <f ca="1">DATEDIF(Table1[[#This Row],[Date of Birth]],TODAY(),"y")</f>
        <v>21</v>
      </c>
      <c r="J2834" s="33">
        <v>44184</v>
      </c>
      <c r="K2834" s="33" t="str" cm="1">
        <f t="array" aca="1" ref="K2834" ca="1">_xlfn.IFS(L2834&lt;3,"Junior",L2834&lt;=7,"Mid-Level",L2834&gt;7,"Senior")</f>
        <v>Mid-Level</v>
      </c>
      <c r="L2834" s="45">
        <f ca="1">INT(YEARFRAC(Table1[[#This Row],[Joining Date]],TODAY(),1))</f>
        <v>5</v>
      </c>
      <c r="M2834" s="25" t="str">
        <f t="shared" ca="1" si="44"/>
        <v>No</v>
      </c>
      <c r="N2834" s="25">
        <f>YEAR(Table1[[#This Row],[Joining Date]])</f>
        <v>2020</v>
      </c>
      <c r="O2834" s="45">
        <f>MONTH(Table1[[#This Row],[Joining Date]])</f>
        <v>12</v>
      </c>
      <c r="P2834" s="25">
        <f ca="1">NETWORKDAYS(Table1[[#This Row],[Joining Date]],TODAY())</f>
        <v>1441</v>
      </c>
      <c r="Q2834" s="25" t="str">
        <f>LEFT(Table1[[#This Row],[Department]],5)&amp;"-"&amp;RIGHT(Table1[[#This Row],[Employee ID]],3)</f>
        <v>HR-259</v>
      </c>
      <c r="R2834" s="25" t="str">
        <f>LEFT(Table1[[#This Row],[Department]],3)</f>
        <v>HR</v>
      </c>
      <c r="S2834" s="36">
        <f>_xlfn.XLOOKUP(Table1[[#This Row],[City]],Table2[City],Table2[Bonus %])</f>
        <v>6</v>
      </c>
      <c r="U2834" s="48" t="str">
        <v xml:space="preserve">Tarun </v>
      </c>
      <c r="V2834" s="48" t="str">
        <v>Verma</v>
      </c>
    </row>
    <row r="2835" spans="1:22" x14ac:dyDescent="0.35">
      <c r="A2835" s="9" t="s">
        <v>3258</v>
      </c>
      <c r="B2835" s="41" t="str">
        <f>LEFT(Table1[[#This Row],[Employee Name]],FIND(" ",Table1[[#This Row],[Employee Name]]))</f>
        <v xml:space="preserve">Vikram </v>
      </c>
      <c r="C2835" s="41" t="str">
        <f>RIGHT(Table1[[#This Row],[Employee Name]],LEN(Table1[[#This Row],[Employee Name]])-FIND(" ",Table1[[#This Row],[Employee Name]]))</f>
        <v>Singh</v>
      </c>
      <c r="D2835" s="23">
        <f>Table1[[#This Row],[Basic Salary]]+Table1[[#This Row],[Bonus]]</f>
        <v>84294</v>
      </c>
      <c r="E2835" s="10">
        <v>62</v>
      </c>
      <c r="F2835" s="46">
        <v>77</v>
      </c>
      <c r="G2835" s="10" t="str" cm="1">
        <f t="array" ref="G2835">_xlfn.IFS(Table1[[#This Row],[Performance Score]]&gt;=80,"Excellent",Table1[[#This Row],[Performance Score]]&gt;=60,"Good",Table1[[#This Row],[Performance Score]]&gt;=40,"Need Improvement")</f>
        <v>Good</v>
      </c>
      <c r="H2835" s="30">
        <f>Table1[[#This Row],[Bonus]]/Table1[[#This Row],[Basic Salary]]</f>
        <v>0.36358342230418322</v>
      </c>
      <c r="I2835" s="10">
        <f ca="1">DATEDIF(Table1[[#This Row],[Date of Birth]],TODAY(),"y")</f>
        <v>22</v>
      </c>
      <c r="J2835" s="34">
        <v>43242</v>
      </c>
      <c r="K2835" s="33" t="str" cm="1">
        <f t="array" aca="1" ref="K2835" ca="1">_xlfn.IFS(L2835&lt;3,"Junior",L2835&lt;=7,"Mid-Level",L2835&gt;7,"Senior")</f>
        <v>Senior</v>
      </c>
      <c r="L2835" s="46">
        <f ca="1">INT(YEARFRAC(Table1[[#This Row],[Joining Date]],TODAY(),1))</f>
        <v>8</v>
      </c>
      <c r="M2835" s="25" t="str">
        <f t="shared" ca="1" si="44"/>
        <v>Yes</v>
      </c>
      <c r="N2835" s="26">
        <f>YEAR(Table1[[#This Row],[Joining Date]])</f>
        <v>2018</v>
      </c>
      <c r="O2835" s="46">
        <f>MONTH(Table1[[#This Row],[Joining Date]])</f>
        <v>5</v>
      </c>
      <c r="P2835" s="26">
        <f ca="1">NETWORKDAYS(Table1[[#This Row],[Joining Date]],TODAY())</f>
        <v>2115</v>
      </c>
      <c r="Q2835" s="26" t="str">
        <f>LEFT(Table1[[#This Row],[Department]],5)&amp;"-"&amp;RIGHT(Table1[[#This Row],[Employee ID]],3)</f>
        <v>HR-202</v>
      </c>
      <c r="R2835" s="26" t="str">
        <f>LEFT(Table1[[#This Row],[Department]],3)</f>
        <v>HR</v>
      </c>
      <c r="S2835" s="37">
        <f>_xlfn.XLOOKUP(Table1[[#This Row],[City]],Table2[City],Table2[Bonus %])</f>
        <v>6</v>
      </c>
      <c r="U2835" s="48" t="str">
        <v xml:space="preserve">Vikram </v>
      </c>
      <c r="V2835" s="48" t="str">
        <v>Singh</v>
      </c>
    </row>
    <row r="2836" spans="1:22" x14ac:dyDescent="0.35">
      <c r="A2836" s="7" t="s">
        <v>4449</v>
      </c>
      <c r="B2836" s="40" t="str">
        <f>LEFT(Table1[[#This Row],[Employee Name]],FIND(" ",Table1[[#This Row],[Employee Name]]))</f>
        <v xml:space="preserve">Karan </v>
      </c>
      <c r="C2836" s="40" t="str">
        <f>RIGHT(Table1[[#This Row],[Employee Name]],LEN(Table1[[#This Row],[Employee Name]])-FIND(" ",Table1[[#This Row],[Employee Name]]))</f>
        <v>Malhotra</v>
      </c>
      <c r="D2836" s="22">
        <f>Table1[[#This Row],[Basic Salary]]+Table1[[#This Row],[Bonus]]</f>
        <v>84293</v>
      </c>
      <c r="E2836" s="8">
        <v>77</v>
      </c>
      <c r="F2836" s="45">
        <v>96</v>
      </c>
      <c r="G2836" s="8" t="str" cm="1">
        <f t="array" ref="G2836">_xlfn.IFS(Table1[[#This Row],[Performance Score]]&gt;=80,"Excellent",Table1[[#This Row],[Performance Score]]&gt;=60,"Good",Table1[[#This Row],[Performance Score]]&gt;=40,"Need Improvement")</f>
        <v>Excellent</v>
      </c>
      <c r="H2836" s="29">
        <f>Table1[[#This Row],[Bonus]]/Table1[[#This Row],[Basic Salary]]</f>
        <v>0.28695532688021008</v>
      </c>
      <c r="I2836" s="8">
        <f ca="1">DATEDIF(Table1[[#This Row],[Date of Birth]],TODAY(),"y")</f>
        <v>23</v>
      </c>
      <c r="J2836" s="33">
        <v>43309</v>
      </c>
      <c r="K2836" s="33" t="str" cm="1">
        <f t="array" aca="1" ref="K2836" ca="1">_xlfn.IFS(L2836&lt;3,"Junior",L2836&lt;=7,"Mid-Level",L2836&gt;7,"Senior")</f>
        <v>Mid-Level</v>
      </c>
      <c r="L2836" s="45">
        <f ca="1">INT(YEARFRAC(Table1[[#This Row],[Joining Date]],TODAY(),1))</f>
        <v>7</v>
      </c>
      <c r="M2836" s="25" t="str">
        <f t="shared" ca="1" si="44"/>
        <v>Yes</v>
      </c>
      <c r="N2836" s="25">
        <f>YEAR(Table1[[#This Row],[Joining Date]])</f>
        <v>2018</v>
      </c>
      <c r="O2836" s="45">
        <f>MONTH(Table1[[#This Row],[Joining Date]])</f>
        <v>7</v>
      </c>
      <c r="P2836" s="25">
        <f ca="1">NETWORKDAYS(Table1[[#This Row],[Joining Date]],TODAY())</f>
        <v>2066</v>
      </c>
      <c r="Q2836" s="25" t="str">
        <f>LEFT(Table1[[#This Row],[Department]],5)&amp;"-"&amp;RIGHT(Table1[[#This Row],[Employee ID]],3)</f>
        <v>Opera-393</v>
      </c>
      <c r="R2836" s="25" t="str">
        <f>LEFT(Table1[[#This Row],[Department]],3)</f>
        <v>Ope</v>
      </c>
      <c r="S2836" s="36">
        <f>_xlfn.XLOOKUP(Table1[[#This Row],[City]],Table2[City],Table2[Bonus %])</f>
        <v>8</v>
      </c>
      <c r="U2836" s="48" t="str">
        <v xml:space="preserve">Karan </v>
      </c>
      <c r="V2836" s="48" t="str">
        <v>Malhotra</v>
      </c>
    </row>
    <row r="2837" spans="1:22" x14ac:dyDescent="0.35">
      <c r="A2837" s="9" t="s">
        <v>4278</v>
      </c>
      <c r="B2837" s="41" t="str">
        <f>LEFT(Table1[[#This Row],[Employee Name]],FIND(" ",Table1[[#This Row],[Employee Name]]))</f>
        <v xml:space="preserve">Kavya </v>
      </c>
      <c r="C2837" s="41" t="str">
        <f>RIGHT(Table1[[#This Row],[Employee Name]],LEN(Table1[[#This Row],[Employee Name]])-FIND(" ",Table1[[#This Row],[Employee Name]]))</f>
        <v>Nair</v>
      </c>
      <c r="D2837" s="23">
        <f>Table1[[#This Row],[Basic Salary]]+Table1[[#This Row],[Bonus]]</f>
        <v>84266</v>
      </c>
      <c r="E2837" s="10">
        <v>83</v>
      </c>
      <c r="F2837" s="46">
        <v>72</v>
      </c>
      <c r="G2837" s="10" t="str" cm="1">
        <f t="array" ref="G2837">_xlfn.IFS(Table1[[#This Row],[Performance Score]]&gt;=80,"Excellent",Table1[[#This Row],[Performance Score]]&gt;=60,"Good",Table1[[#This Row],[Performance Score]]&gt;=40,"Need Improvement")</f>
        <v>Good</v>
      </c>
      <c r="H2837" s="30">
        <f>Table1[[#This Row],[Bonus]]/Table1[[#This Row],[Basic Salary]]</f>
        <v>0.53208123488663839</v>
      </c>
      <c r="I2837" s="10">
        <f ca="1">DATEDIF(Table1[[#This Row],[Date of Birth]],TODAY(),"y")</f>
        <v>39</v>
      </c>
      <c r="J2837" s="34">
        <v>42142</v>
      </c>
      <c r="K2837" s="33" t="str" cm="1">
        <f t="array" aca="1" ref="K2837" ca="1">_xlfn.IFS(L2837&lt;3,"Junior",L2837&lt;=7,"Mid-Level",L2837&gt;7,"Senior")</f>
        <v>Senior</v>
      </c>
      <c r="L2837" s="46">
        <f ca="1">INT(YEARFRAC(Table1[[#This Row],[Joining Date]],TODAY(),1))</f>
        <v>11</v>
      </c>
      <c r="M2837" s="25" t="str">
        <f t="shared" ca="1" si="44"/>
        <v>Yes</v>
      </c>
      <c r="N2837" s="26">
        <f>YEAR(Table1[[#This Row],[Joining Date]])</f>
        <v>2015</v>
      </c>
      <c r="O2837" s="46">
        <f>MONTH(Table1[[#This Row],[Joining Date]])</f>
        <v>5</v>
      </c>
      <c r="P2837" s="26">
        <f ca="1">NETWORKDAYS(Table1[[#This Row],[Joining Date]],TODAY())</f>
        <v>2901</v>
      </c>
      <c r="Q2837" s="26" t="str">
        <f>LEFT(Table1[[#This Row],[Department]],5)&amp;"-"&amp;RIGHT(Table1[[#This Row],[Employee ID]],3)</f>
        <v>Finan-222</v>
      </c>
      <c r="R2837" s="26" t="str">
        <f>LEFT(Table1[[#This Row],[Department]],3)</f>
        <v>Fin</v>
      </c>
      <c r="S2837" s="37">
        <f>_xlfn.XLOOKUP(Table1[[#This Row],[City]],Table2[City],Table2[Bonus %])</f>
        <v>4</v>
      </c>
      <c r="U2837" s="48" t="str">
        <v xml:space="preserve">Kavya </v>
      </c>
      <c r="V2837" s="48" t="str">
        <v>Nair</v>
      </c>
    </row>
    <row r="2838" spans="1:22" x14ac:dyDescent="0.35">
      <c r="A2838" s="7" t="s">
        <v>2437</v>
      </c>
      <c r="B2838" s="40" t="str">
        <f>LEFT(Table1[[#This Row],[Employee Name]],FIND(" ",Table1[[#This Row],[Employee Name]]))</f>
        <v xml:space="preserve">Krishna </v>
      </c>
      <c r="C2838" s="40" t="str">
        <f>RIGHT(Table1[[#This Row],[Employee Name]],LEN(Table1[[#This Row],[Employee Name]])-FIND(" ",Table1[[#This Row],[Employee Name]]))</f>
        <v>Chaitanya</v>
      </c>
      <c r="D2838" s="22">
        <f>Table1[[#This Row],[Basic Salary]]+Table1[[#This Row],[Bonus]]</f>
        <v>84244</v>
      </c>
      <c r="E2838" s="8">
        <v>96</v>
      </c>
      <c r="F2838" s="45">
        <v>41</v>
      </c>
      <c r="G2838" s="8" t="str" cm="1">
        <f t="array" ref="G2838">_xlfn.IFS(Table1[[#This Row],[Performance Score]]&gt;=80,"Excellent",Table1[[#This Row],[Performance Score]]&gt;=60,"Good",Table1[[#This Row],[Performance Score]]&gt;=40,"Need Improvement")</f>
        <v>Need Improvement</v>
      </c>
      <c r="H2838" s="29">
        <f>Table1[[#This Row],[Bonus]]/Table1[[#This Row],[Basic Salary]]</f>
        <v>0.24056075867349944</v>
      </c>
      <c r="I2838" s="8">
        <f ca="1">DATEDIF(Table1[[#This Row],[Date of Birth]],TODAY(),"y")</f>
        <v>18</v>
      </c>
      <c r="J2838" s="33">
        <v>42728</v>
      </c>
      <c r="K2838" s="33" t="str" cm="1">
        <f t="array" aca="1" ref="K2838" ca="1">_xlfn.IFS(L2838&lt;3,"Junior",L2838&lt;=7,"Mid-Level",L2838&gt;7,"Senior")</f>
        <v>Senior</v>
      </c>
      <c r="L2838" s="45">
        <f ca="1">INT(YEARFRAC(Table1[[#This Row],[Joining Date]],TODAY(),1))</f>
        <v>9</v>
      </c>
      <c r="M2838" s="25" t="str">
        <f t="shared" ca="1" si="44"/>
        <v>Yes</v>
      </c>
      <c r="N2838" s="25">
        <f>YEAR(Table1[[#This Row],[Joining Date]])</f>
        <v>2016</v>
      </c>
      <c r="O2838" s="45">
        <f>MONTH(Table1[[#This Row],[Joining Date]])</f>
        <v>12</v>
      </c>
      <c r="P2838" s="25">
        <f ca="1">NETWORKDAYS(Table1[[#This Row],[Joining Date]],TODAY())</f>
        <v>2481</v>
      </c>
      <c r="Q2838" s="25" t="str">
        <f>LEFT(Table1[[#This Row],[Department]],5)&amp;"-"&amp;RIGHT(Table1[[#This Row],[Employee ID]],3)</f>
        <v>HR-381</v>
      </c>
      <c r="R2838" s="25" t="str">
        <f>LEFT(Table1[[#This Row],[Department]],3)</f>
        <v>HR</v>
      </c>
      <c r="S2838" s="36">
        <f>_xlfn.XLOOKUP(Table1[[#This Row],[City]],Table2[City],Table2[Bonus %])</f>
        <v>6</v>
      </c>
      <c r="U2838" s="48" t="str">
        <v xml:space="preserve">Krishna </v>
      </c>
      <c r="V2838" s="48" t="str">
        <v>Chaitanya</v>
      </c>
    </row>
    <row r="2839" spans="1:22" x14ac:dyDescent="0.35">
      <c r="A2839" s="9" t="s">
        <v>4660</v>
      </c>
      <c r="B2839" s="41" t="str">
        <f>LEFT(Table1[[#This Row],[Employee Name]],FIND(" ",Table1[[#This Row],[Employee Name]]))</f>
        <v xml:space="preserve">Neha </v>
      </c>
      <c r="C2839" s="41" t="str">
        <f>RIGHT(Table1[[#This Row],[Employee Name]],LEN(Table1[[#This Row],[Employee Name]])-FIND(" ",Table1[[#This Row],[Employee Name]]))</f>
        <v>Kulkarni</v>
      </c>
      <c r="D2839" s="23">
        <f>Table1[[#This Row],[Basic Salary]]+Table1[[#This Row],[Bonus]]</f>
        <v>84238</v>
      </c>
      <c r="E2839" s="10">
        <v>61</v>
      </c>
      <c r="F2839" s="46">
        <v>45</v>
      </c>
      <c r="G2839" s="10" t="str" cm="1">
        <f t="array" ref="G2839">_xlfn.IFS(Table1[[#This Row],[Performance Score]]&gt;=80,"Excellent",Table1[[#This Row],[Performance Score]]&gt;=60,"Good",Table1[[#This Row],[Performance Score]]&gt;=40,"Need Improvement")</f>
        <v>Need Improvement</v>
      </c>
      <c r="H2839" s="30">
        <f>Table1[[#This Row],[Bonus]]/Table1[[#This Row],[Basic Salary]]</f>
        <v>0.27741720247482715</v>
      </c>
      <c r="I2839" s="10">
        <f ca="1">DATEDIF(Table1[[#This Row],[Date of Birth]],TODAY(),"y")</f>
        <v>42</v>
      </c>
      <c r="J2839" s="34">
        <v>42204</v>
      </c>
      <c r="K2839" s="33" t="str" cm="1">
        <f t="array" aca="1" ref="K2839" ca="1">_xlfn.IFS(L2839&lt;3,"Junior",L2839&lt;=7,"Mid-Level",L2839&gt;7,"Senior")</f>
        <v>Senior</v>
      </c>
      <c r="L2839" s="46">
        <f ca="1">INT(YEARFRAC(Table1[[#This Row],[Joining Date]],TODAY(),1))</f>
        <v>10</v>
      </c>
      <c r="M2839" s="25" t="str">
        <f t="shared" ca="1" si="44"/>
        <v>Yes</v>
      </c>
      <c r="N2839" s="26">
        <f>YEAR(Table1[[#This Row],[Joining Date]])</f>
        <v>2015</v>
      </c>
      <c r="O2839" s="46">
        <f>MONTH(Table1[[#This Row],[Joining Date]])</f>
        <v>7</v>
      </c>
      <c r="P2839" s="26">
        <f ca="1">NETWORKDAYS(Table1[[#This Row],[Joining Date]],TODAY())</f>
        <v>2856</v>
      </c>
      <c r="Q2839" s="26" t="str">
        <f>LEFT(Table1[[#This Row],[Department]],5)&amp;"-"&amp;RIGHT(Table1[[#This Row],[Employee ID]],3)</f>
        <v>HR-604</v>
      </c>
      <c r="R2839" s="26" t="str">
        <f>LEFT(Table1[[#This Row],[Department]],3)</f>
        <v>HR</v>
      </c>
      <c r="S2839" s="37">
        <f>_xlfn.XLOOKUP(Table1[[#This Row],[City]],Table2[City],Table2[Bonus %])</f>
        <v>4</v>
      </c>
      <c r="U2839" s="48" t="str">
        <v xml:space="preserve">Neha </v>
      </c>
      <c r="V2839" s="48" t="str">
        <v>Kulkarni</v>
      </c>
    </row>
    <row r="2840" spans="1:22" x14ac:dyDescent="0.35">
      <c r="A2840" s="7" t="s">
        <v>3971</v>
      </c>
      <c r="B2840" s="40" t="str">
        <f>LEFT(Table1[[#This Row],[Employee Name]],FIND(" ",Table1[[#This Row],[Employee Name]]))</f>
        <v xml:space="preserve">Arjun </v>
      </c>
      <c r="C2840" s="40" t="str">
        <f>RIGHT(Table1[[#This Row],[Employee Name]],LEN(Table1[[#This Row],[Employee Name]])-FIND(" ",Table1[[#This Row],[Employee Name]]))</f>
        <v>Mehta</v>
      </c>
      <c r="D2840" s="22">
        <f>Table1[[#This Row],[Basic Salary]]+Table1[[#This Row],[Bonus]]</f>
        <v>84235</v>
      </c>
      <c r="E2840" s="8">
        <v>71</v>
      </c>
      <c r="F2840" s="45">
        <v>67</v>
      </c>
      <c r="G2840" s="8" t="str" cm="1">
        <f t="array" ref="G2840">_xlfn.IFS(Table1[[#This Row],[Performance Score]]&gt;=80,"Excellent",Table1[[#This Row],[Performance Score]]&gt;=60,"Good",Table1[[#This Row],[Performance Score]]&gt;=40,"Need Improvement")</f>
        <v>Good</v>
      </c>
      <c r="H2840" s="29">
        <f>Table1[[#This Row],[Bonus]]/Table1[[#This Row],[Basic Salary]]</f>
        <v>0.20035625222657641</v>
      </c>
      <c r="I2840" s="8">
        <f ca="1">DATEDIF(Table1[[#This Row],[Date of Birth]],TODAY(),"y")</f>
        <v>40</v>
      </c>
      <c r="J2840" s="33">
        <v>45299</v>
      </c>
      <c r="K2840" s="33" t="str" cm="1">
        <f t="array" aca="1" ref="K2840" ca="1">_xlfn.IFS(L2840&lt;3,"Junior",L2840&lt;=7,"Mid-Level",L2840&gt;7,"Senior")</f>
        <v>Junior</v>
      </c>
      <c r="L2840" s="45">
        <f ca="1">INT(YEARFRAC(Table1[[#This Row],[Joining Date]],TODAY(),1))</f>
        <v>2</v>
      </c>
      <c r="M2840" s="25" t="str">
        <f t="shared" ca="1" si="44"/>
        <v>No</v>
      </c>
      <c r="N2840" s="25">
        <f>YEAR(Table1[[#This Row],[Joining Date]])</f>
        <v>2024</v>
      </c>
      <c r="O2840" s="45">
        <f>MONTH(Table1[[#This Row],[Joining Date]])</f>
        <v>1</v>
      </c>
      <c r="P2840" s="25">
        <f ca="1">NETWORKDAYS(Table1[[#This Row],[Joining Date]],TODAY())</f>
        <v>646</v>
      </c>
      <c r="Q2840" s="25" t="str">
        <f>LEFT(Table1[[#This Row],[Department]],5)&amp;"-"&amp;RIGHT(Table1[[#This Row],[Employee ID]],3)</f>
        <v>Suppo-915</v>
      </c>
      <c r="R2840" s="25" t="str">
        <f>LEFT(Table1[[#This Row],[Department]],3)</f>
        <v>Sup</v>
      </c>
      <c r="S2840" s="36">
        <f>_xlfn.XLOOKUP(Table1[[#This Row],[City]],Table2[City],Table2[Bonus %])</f>
        <v>6</v>
      </c>
      <c r="U2840" s="48" t="str">
        <v xml:space="preserve">Arjun </v>
      </c>
      <c r="V2840" s="48" t="str">
        <v>Mehta</v>
      </c>
    </row>
    <row r="2841" spans="1:22" x14ac:dyDescent="0.35">
      <c r="A2841" s="9" t="s">
        <v>3213</v>
      </c>
      <c r="B2841" s="41" t="str">
        <f>LEFT(Table1[[#This Row],[Employee Name]],FIND(" ",Table1[[#This Row],[Employee Name]]))</f>
        <v xml:space="preserve">Priya </v>
      </c>
      <c r="C2841" s="41" t="str">
        <f>RIGHT(Table1[[#This Row],[Employee Name]],LEN(Table1[[#This Row],[Employee Name]])-FIND(" ",Table1[[#This Row],[Employee Name]]))</f>
        <v>Reddy</v>
      </c>
      <c r="D2841" s="23">
        <f>Table1[[#This Row],[Basic Salary]]+Table1[[#This Row],[Bonus]]</f>
        <v>84197</v>
      </c>
      <c r="E2841" s="10">
        <v>61</v>
      </c>
      <c r="F2841" s="46">
        <v>44</v>
      </c>
      <c r="G2841" s="10" t="str" cm="1">
        <f t="array" ref="G2841">_xlfn.IFS(Table1[[#This Row],[Performance Score]]&gt;=80,"Excellent",Table1[[#This Row],[Performance Score]]&gt;=60,"Good",Table1[[#This Row],[Performance Score]]&gt;=40,"Need Improvement")</f>
        <v>Need Improvement</v>
      </c>
      <c r="H2841" s="30">
        <f>Table1[[#This Row],[Bonus]]/Table1[[#This Row],[Basic Salary]]</f>
        <v>0.10938797022201727</v>
      </c>
      <c r="I2841" s="10">
        <f ca="1">DATEDIF(Table1[[#This Row],[Date of Birth]],TODAY(),"y")</f>
        <v>19</v>
      </c>
      <c r="J2841" s="34">
        <v>42787</v>
      </c>
      <c r="K2841" s="33" t="str" cm="1">
        <f t="array" aca="1" ref="K2841" ca="1">_xlfn.IFS(L2841&lt;3,"Junior",L2841&lt;=7,"Mid-Level",L2841&gt;7,"Senior")</f>
        <v>Senior</v>
      </c>
      <c r="L2841" s="46">
        <f ca="1">INT(YEARFRAC(Table1[[#This Row],[Joining Date]],TODAY(),1))</f>
        <v>9</v>
      </c>
      <c r="M2841" s="25" t="str">
        <f t="shared" ca="1" si="44"/>
        <v>Yes</v>
      </c>
      <c r="N2841" s="26">
        <f>YEAR(Table1[[#This Row],[Joining Date]])</f>
        <v>2017</v>
      </c>
      <c r="O2841" s="46">
        <f>MONTH(Table1[[#This Row],[Joining Date]])</f>
        <v>2</v>
      </c>
      <c r="P2841" s="26">
        <f ca="1">NETWORKDAYS(Table1[[#This Row],[Joining Date]],TODAY())</f>
        <v>2440</v>
      </c>
      <c r="Q2841" s="26" t="str">
        <f>LEFT(Table1[[#This Row],[Department]],5)&amp;"-"&amp;RIGHT(Table1[[#This Row],[Employee ID]],3)</f>
        <v>IT-157</v>
      </c>
      <c r="R2841" s="26" t="str">
        <f>LEFT(Table1[[#This Row],[Department]],3)</f>
        <v>IT</v>
      </c>
      <c r="S2841" s="37">
        <f>_xlfn.XLOOKUP(Table1[[#This Row],[City]],Table2[City],Table2[Bonus %])</f>
        <v>8</v>
      </c>
      <c r="U2841" s="48" t="str">
        <v xml:space="preserve">Priya </v>
      </c>
      <c r="V2841" s="48" t="str">
        <v>Reddy</v>
      </c>
    </row>
    <row r="2842" spans="1:22" x14ac:dyDescent="0.35">
      <c r="A2842" s="7" t="s">
        <v>1797</v>
      </c>
      <c r="B2842" s="40" t="str">
        <f>LEFT(Table1[[#This Row],[Employee Name]],FIND(" ",Table1[[#This Row],[Employee Name]]))</f>
        <v xml:space="preserve">Ajay </v>
      </c>
      <c r="C2842" s="40" t="str">
        <f>RIGHT(Table1[[#This Row],[Employee Name]],LEN(Table1[[#This Row],[Employee Name]])-FIND(" ",Table1[[#This Row],[Employee Name]]))</f>
        <v>Singh</v>
      </c>
      <c r="D2842" s="22">
        <f>Table1[[#This Row],[Basic Salary]]+Table1[[#This Row],[Bonus]]</f>
        <v>84179</v>
      </c>
      <c r="E2842" s="8">
        <v>67</v>
      </c>
      <c r="F2842" s="45">
        <v>51</v>
      </c>
      <c r="G2842" s="8" t="str" cm="1">
        <f t="array" ref="G2842">_xlfn.IFS(Table1[[#This Row],[Performance Score]]&gt;=80,"Excellent",Table1[[#This Row],[Performance Score]]&gt;=60,"Good",Table1[[#This Row],[Performance Score]]&gt;=40,"Need Improvement")</f>
        <v>Need Improvement</v>
      </c>
      <c r="H2842" s="29">
        <f>Table1[[#This Row],[Bonus]]/Table1[[#This Row],[Basic Salary]]</f>
        <v>0.22443962821277399</v>
      </c>
      <c r="I2842" s="8">
        <f ca="1">DATEDIF(Table1[[#This Row],[Date of Birth]],TODAY(),"y")</f>
        <v>34</v>
      </c>
      <c r="J2842" s="33">
        <v>42394</v>
      </c>
      <c r="K2842" s="33" t="str" cm="1">
        <f t="array" aca="1" ref="K2842" ca="1">_xlfn.IFS(L2842&lt;3,"Junior",L2842&lt;=7,"Mid-Level",L2842&gt;7,"Senior")</f>
        <v>Senior</v>
      </c>
      <c r="L2842" s="45">
        <f ca="1">INT(YEARFRAC(Table1[[#This Row],[Joining Date]],TODAY(),1))</f>
        <v>10</v>
      </c>
      <c r="M2842" s="25" t="str">
        <f t="shared" ca="1" si="44"/>
        <v>Yes</v>
      </c>
      <c r="N2842" s="25">
        <f>YEAR(Table1[[#This Row],[Joining Date]])</f>
        <v>2016</v>
      </c>
      <c r="O2842" s="45">
        <f>MONTH(Table1[[#This Row],[Joining Date]])</f>
        <v>1</v>
      </c>
      <c r="P2842" s="25">
        <f ca="1">NETWORKDAYS(Table1[[#This Row],[Joining Date]],TODAY())</f>
        <v>2721</v>
      </c>
      <c r="Q2842" s="25" t="str">
        <f>LEFT(Table1[[#This Row],[Department]],5)&amp;"-"&amp;RIGHT(Table1[[#This Row],[Employee ID]],3)</f>
        <v>Sales-741</v>
      </c>
      <c r="R2842" s="25" t="str">
        <f>LEFT(Table1[[#This Row],[Department]],3)</f>
        <v>Sal</v>
      </c>
      <c r="S2842" s="36">
        <f>_xlfn.XLOOKUP(Table1[[#This Row],[City]],Table2[City],Table2[Bonus %])</f>
        <v>4</v>
      </c>
      <c r="U2842" s="48" t="str">
        <v xml:space="preserve">Ajay </v>
      </c>
      <c r="V2842" s="48" t="str">
        <v>Singh</v>
      </c>
    </row>
    <row r="2843" spans="1:22" x14ac:dyDescent="0.35">
      <c r="A2843" s="9" t="s">
        <v>929</v>
      </c>
      <c r="B2843" s="41" t="str">
        <f>LEFT(Table1[[#This Row],[Employee Name]],FIND(" ",Table1[[#This Row],[Employee Name]]))</f>
        <v xml:space="preserve">Aditya </v>
      </c>
      <c r="C2843" s="41" t="str">
        <f>RIGHT(Table1[[#This Row],[Employee Name]],LEN(Table1[[#This Row],[Employee Name]])-FIND(" ",Table1[[#This Row],[Employee Name]]))</f>
        <v>Kapoor</v>
      </c>
      <c r="D2843" s="23">
        <f>Table1[[#This Row],[Basic Salary]]+Table1[[#This Row],[Bonus]]</f>
        <v>84116</v>
      </c>
      <c r="E2843" s="10">
        <v>76</v>
      </c>
      <c r="F2843" s="46">
        <v>45</v>
      </c>
      <c r="G2843" s="10" t="str" cm="1">
        <f t="array" ref="G2843">_xlfn.IFS(Table1[[#This Row],[Performance Score]]&gt;=80,"Excellent",Table1[[#This Row],[Performance Score]]&gt;=60,"Good",Table1[[#This Row],[Performance Score]]&gt;=40,"Need Improvement")</f>
        <v>Need Improvement</v>
      </c>
      <c r="H2843" s="30">
        <f>Table1[[#This Row],[Bonus]]/Table1[[#This Row],[Basic Salary]]</f>
        <v>0.26302196729680627</v>
      </c>
      <c r="I2843" s="10">
        <f ca="1">DATEDIF(Table1[[#This Row],[Date of Birth]],TODAY(),"y")</f>
        <v>22</v>
      </c>
      <c r="J2843" s="34">
        <v>42103</v>
      </c>
      <c r="K2843" s="33" t="str" cm="1">
        <f t="array" aca="1" ref="K2843" ca="1">_xlfn.IFS(L2843&lt;3,"Junior",L2843&lt;=7,"Mid-Level",L2843&gt;7,"Senior")</f>
        <v>Senior</v>
      </c>
      <c r="L2843" s="46">
        <f ca="1">INT(YEARFRAC(Table1[[#This Row],[Joining Date]],TODAY(),1))</f>
        <v>11</v>
      </c>
      <c r="M2843" s="25" t="str">
        <f t="shared" ca="1" si="44"/>
        <v>Yes</v>
      </c>
      <c r="N2843" s="26">
        <f>YEAR(Table1[[#This Row],[Joining Date]])</f>
        <v>2015</v>
      </c>
      <c r="O2843" s="46">
        <f>MONTH(Table1[[#This Row],[Joining Date]])</f>
        <v>4</v>
      </c>
      <c r="P2843" s="26">
        <f ca="1">NETWORKDAYS(Table1[[#This Row],[Joining Date]],TODAY())</f>
        <v>2928</v>
      </c>
      <c r="Q2843" s="26" t="str">
        <f>LEFT(Table1[[#This Row],[Department]],5)&amp;"-"&amp;RIGHT(Table1[[#This Row],[Employee ID]],3)</f>
        <v>Finan-873</v>
      </c>
      <c r="R2843" s="26" t="str">
        <f>LEFT(Table1[[#This Row],[Department]],3)</f>
        <v>Fin</v>
      </c>
      <c r="S2843" s="37">
        <f>_xlfn.XLOOKUP(Table1[[#This Row],[City]],Table2[City],Table2[Bonus %])</f>
        <v>5</v>
      </c>
      <c r="U2843" s="48" t="str">
        <v xml:space="preserve">Aditya </v>
      </c>
      <c r="V2843" s="48" t="str">
        <v>Kapoor</v>
      </c>
    </row>
    <row r="2844" spans="1:22" x14ac:dyDescent="0.35">
      <c r="A2844" s="7" t="s">
        <v>3785</v>
      </c>
      <c r="B2844" s="40" t="str">
        <f>LEFT(Table1[[#This Row],[Employee Name]],FIND(" ",Table1[[#This Row],[Employee Name]]))</f>
        <v xml:space="preserve">Tarun </v>
      </c>
      <c r="C2844" s="40" t="str">
        <f>RIGHT(Table1[[#This Row],[Employee Name]],LEN(Table1[[#This Row],[Employee Name]])-FIND(" ",Table1[[#This Row],[Employee Name]]))</f>
        <v>Verma</v>
      </c>
      <c r="D2844" s="22">
        <f>Table1[[#This Row],[Basic Salary]]+Table1[[#This Row],[Bonus]]</f>
        <v>84093</v>
      </c>
      <c r="E2844" s="8">
        <v>99</v>
      </c>
      <c r="F2844" s="45">
        <v>46</v>
      </c>
      <c r="G2844" s="8" t="str" cm="1">
        <f t="array" ref="G2844">_xlfn.IFS(Table1[[#This Row],[Performance Score]]&gt;=80,"Excellent",Table1[[#This Row],[Performance Score]]&gt;=60,"Good",Table1[[#This Row],[Performance Score]]&gt;=40,"Need Improvement")</f>
        <v>Need Improvement</v>
      </c>
      <c r="H2844" s="29">
        <f>Table1[[#This Row],[Bonus]]/Table1[[#This Row],[Basic Salary]]</f>
        <v>0.21886278318090241</v>
      </c>
      <c r="I2844" s="8">
        <f ca="1">DATEDIF(Table1[[#This Row],[Date of Birth]],TODAY(),"y")</f>
        <v>15</v>
      </c>
      <c r="J2844" s="33">
        <v>42478</v>
      </c>
      <c r="K2844" s="33" t="str" cm="1">
        <f t="array" aca="1" ref="K2844" ca="1">_xlfn.IFS(L2844&lt;3,"Junior",L2844&lt;=7,"Mid-Level",L2844&gt;7,"Senior")</f>
        <v>Senior</v>
      </c>
      <c r="L2844" s="45">
        <f ca="1">INT(YEARFRAC(Table1[[#This Row],[Joining Date]],TODAY(),1))</f>
        <v>10</v>
      </c>
      <c r="M2844" s="25" t="str">
        <f t="shared" ca="1" si="44"/>
        <v>Yes</v>
      </c>
      <c r="N2844" s="25">
        <f>YEAR(Table1[[#This Row],[Joining Date]])</f>
        <v>2016</v>
      </c>
      <c r="O2844" s="45">
        <f>MONTH(Table1[[#This Row],[Joining Date]])</f>
        <v>4</v>
      </c>
      <c r="P2844" s="25">
        <f ca="1">NETWORKDAYS(Table1[[#This Row],[Joining Date]],TODAY())</f>
        <v>2661</v>
      </c>
      <c r="Q2844" s="25" t="str">
        <f>LEFT(Table1[[#This Row],[Department]],5)&amp;"-"&amp;RIGHT(Table1[[#This Row],[Employee ID]],3)</f>
        <v>HR-729</v>
      </c>
      <c r="R2844" s="25" t="str">
        <f>LEFT(Table1[[#This Row],[Department]],3)</f>
        <v>HR</v>
      </c>
      <c r="S2844" s="36">
        <f>_xlfn.XLOOKUP(Table1[[#This Row],[City]],Table2[City],Table2[Bonus %])</f>
        <v>5</v>
      </c>
      <c r="U2844" s="48" t="str">
        <v xml:space="preserve">Tarun </v>
      </c>
      <c r="V2844" s="48" t="str">
        <v>Verma</v>
      </c>
    </row>
    <row r="2845" spans="1:22" x14ac:dyDescent="0.35">
      <c r="A2845" s="9" t="s">
        <v>3541</v>
      </c>
      <c r="B2845" s="41" t="str">
        <f>LEFT(Table1[[#This Row],[Employee Name]],FIND(" ",Table1[[#This Row],[Employee Name]]))</f>
        <v xml:space="preserve">Rahul </v>
      </c>
      <c r="C2845" s="41" t="str">
        <f>RIGHT(Table1[[#This Row],[Employee Name]],LEN(Table1[[#This Row],[Employee Name]])-FIND(" ",Table1[[#This Row],[Employee Name]]))</f>
        <v>Verma</v>
      </c>
      <c r="D2845" s="23">
        <f>Table1[[#This Row],[Basic Salary]]+Table1[[#This Row],[Bonus]]</f>
        <v>84052</v>
      </c>
      <c r="E2845" s="10">
        <v>82</v>
      </c>
      <c r="F2845" s="46">
        <v>66</v>
      </c>
      <c r="G2845" s="10" t="str" cm="1">
        <f t="array" ref="G2845">_xlfn.IFS(Table1[[#This Row],[Performance Score]]&gt;=80,"Excellent",Table1[[#This Row],[Performance Score]]&gt;=60,"Good",Table1[[#This Row],[Performance Score]]&gt;=40,"Need Improvement")</f>
        <v>Good</v>
      </c>
      <c r="H2845" s="30">
        <f>Table1[[#This Row],[Bonus]]/Table1[[#This Row],[Basic Salary]]</f>
        <v>0.31142732322286715</v>
      </c>
      <c r="I2845" s="10">
        <f ca="1">DATEDIF(Table1[[#This Row],[Date of Birth]],TODAY(),"y")</f>
        <v>33</v>
      </c>
      <c r="J2845" s="34">
        <v>42668</v>
      </c>
      <c r="K2845" s="33" t="str" cm="1">
        <f t="array" aca="1" ref="K2845" ca="1">_xlfn.IFS(L2845&lt;3,"Junior",L2845&lt;=7,"Mid-Level",L2845&gt;7,"Senior")</f>
        <v>Senior</v>
      </c>
      <c r="L2845" s="46">
        <f ca="1">INT(YEARFRAC(Table1[[#This Row],[Joining Date]],TODAY(),1))</f>
        <v>9</v>
      </c>
      <c r="M2845" s="25" t="str">
        <f t="shared" ca="1" si="44"/>
        <v>Yes</v>
      </c>
      <c r="N2845" s="26">
        <f>YEAR(Table1[[#This Row],[Joining Date]])</f>
        <v>2016</v>
      </c>
      <c r="O2845" s="46">
        <f>MONTH(Table1[[#This Row],[Joining Date]])</f>
        <v>10</v>
      </c>
      <c r="P2845" s="26">
        <f ca="1">NETWORKDAYS(Table1[[#This Row],[Joining Date]],TODAY())</f>
        <v>2525</v>
      </c>
      <c r="Q2845" s="26" t="str">
        <f>LEFT(Table1[[#This Row],[Department]],5)&amp;"-"&amp;RIGHT(Table1[[#This Row],[Employee ID]],3)</f>
        <v>Marke-485</v>
      </c>
      <c r="R2845" s="26" t="str">
        <f>LEFT(Table1[[#This Row],[Department]],3)</f>
        <v>Mar</v>
      </c>
      <c r="S2845" s="37">
        <f>_xlfn.XLOOKUP(Table1[[#This Row],[City]],Table2[City],Table2[Bonus %])</f>
        <v>7</v>
      </c>
      <c r="U2845" s="48" t="str">
        <v xml:space="preserve">Rahul </v>
      </c>
      <c r="V2845" s="48" t="str">
        <v>Verma</v>
      </c>
    </row>
    <row r="2846" spans="1:22" x14ac:dyDescent="0.35">
      <c r="A2846" s="7" t="s">
        <v>3837</v>
      </c>
      <c r="B2846" s="40" t="str">
        <f>LEFT(Table1[[#This Row],[Employee Name]],FIND(" ",Table1[[#This Row],[Employee Name]]))</f>
        <v xml:space="preserve">Krishna </v>
      </c>
      <c r="C2846" s="40" t="str">
        <f>RIGHT(Table1[[#This Row],[Employee Name]],LEN(Table1[[#This Row],[Employee Name]])-FIND(" ",Table1[[#This Row],[Employee Name]]))</f>
        <v>Chaitanya</v>
      </c>
      <c r="D2846" s="22">
        <f>Table1[[#This Row],[Basic Salary]]+Table1[[#This Row],[Bonus]]</f>
        <v>83972</v>
      </c>
      <c r="E2846" s="8">
        <v>88</v>
      </c>
      <c r="F2846" s="45">
        <v>80</v>
      </c>
      <c r="G2846" s="8" t="str" cm="1">
        <f t="array" ref="G2846">_xlfn.IFS(Table1[[#This Row],[Performance Score]]&gt;=80,"Excellent",Table1[[#This Row],[Performance Score]]&gt;=60,"Good",Table1[[#This Row],[Performance Score]]&gt;=40,"Need Improvement")</f>
        <v>Excellent</v>
      </c>
      <c r="H2846" s="29">
        <f>Table1[[#This Row],[Bonus]]/Table1[[#This Row],[Basic Salary]]</f>
        <v>0.30545364094272742</v>
      </c>
      <c r="I2846" s="8">
        <f ca="1">DATEDIF(Table1[[#This Row],[Date of Birth]],TODAY(),"y")</f>
        <v>31</v>
      </c>
      <c r="J2846" s="33">
        <v>45183</v>
      </c>
      <c r="K2846" s="33" t="str" cm="1">
        <f t="array" aca="1" ref="K2846" ca="1">_xlfn.IFS(L2846&lt;3,"Junior",L2846&lt;=7,"Mid-Level",L2846&gt;7,"Senior")</f>
        <v>Junior</v>
      </c>
      <c r="L2846" s="45">
        <f ca="1">INT(YEARFRAC(Table1[[#This Row],[Joining Date]],TODAY(),1))</f>
        <v>2</v>
      </c>
      <c r="M2846" s="25" t="str">
        <f t="shared" ca="1" si="44"/>
        <v>No</v>
      </c>
      <c r="N2846" s="25">
        <f>YEAR(Table1[[#This Row],[Joining Date]])</f>
        <v>2023</v>
      </c>
      <c r="O2846" s="45">
        <f>MONTH(Table1[[#This Row],[Joining Date]])</f>
        <v>9</v>
      </c>
      <c r="P2846" s="25">
        <f ca="1">NETWORKDAYS(Table1[[#This Row],[Joining Date]],TODAY())</f>
        <v>728</v>
      </c>
      <c r="Q2846" s="25" t="str">
        <f>LEFT(Table1[[#This Row],[Department]],5)&amp;"-"&amp;RIGHT(Table1[[#This Row],[Employee ID]],3)</f>
        <v>IT-781</v>
      </c>
      <c r="R2846" s="25" t="str">
        <f>LEFT(Table1[[#This Row],[Department]],3)</f>
        <v>IT</v>
      </c>
      <c r="S2846" s="36">
        <f>_xlfn.XLOOKUP(Table1[[#This Row],[City]],Table2[City],Table2[Bonus %])</f>
        <v>8</v>
      </c>
      <c r="U2846" s="48" t="str">
        <v xml:space="preserve">Krishna </v>
      </c>
      <c r="V2846" s="48" t="str">
        <v>Chaitanya</v>
      </c>
    </row>
    <row r="2847" spans="1:22" x14ac:dyDescent="0.35">
      <c r="A2847" s="9" t="s">
        <v>1201</v>
      </c>
      <c r="B2847" s="41" t="str">
        <f>LEFT(Table1[[#This Row],[Employee Name]],FIND(" ",Table1[[#This Row],[Employee Name]]))</f>
        <v xml:space="preserve">Rohan </v>
      </c>
      <c r="C2847" s="41" t="str">
        <f>RIGHT(Table1[[#This Row],[Employee Name]],LEN(Table1[[#This Row],[Employee Name]])-FIND(" ",Table1[[#This Row],[Employee Name]]))</f>
        <v>Gupta</v>
      </c>
      <c r="D2847" s="23">
        <f>Table1[[#This Row],[Basic Salary]]+Table1[[#This Row],[Bonus]]</f>
        <v>83881</v>
      </c>
      <c r="E2847" s="10">
        <v>91</v>
      </c>
      <c r="F2847" s="46">
        <v>67</v>
      </c>
      <c r="G2847" s="10" t="str" cm="1">
        <f t="array" ref="G2847">_xlfn.IFS(Table1[[#This Row],[Performance Score]]&gt;=80,"Excellent",Table1[[#This Row],[Performance Score]]&gt;=60,"Good",Table1[[#This Row],[Performance Score]]&gt;=40,"Need Improvement")</f>
        <v>Good</v>
      </c>
      <c r="H2847" s="30">
        <f>Table1[[#This Row],[Bonus]]/Table1[[#This Row],[Basic Salary]]</f>
        <v>0.31936077512307909</v>
      </c>
      <c r="I2847" s="10">
        <f ca="1">DATEDIF(Table1[[#This Row],[Date of Birth]],TODAY(),"y")</f>
        <v>17</v>
      </c>
      <c r="J2847" s="34">
        <v>44263</v>
      </c>
      <c r="K2847" s="33" t="str" cm="1">
        <f t="array" aca="1" ref="K2847" ca="1">_xlfn.IFS(L2847&lt;3,"Junior",L2847&lt;=7,"Mid-Level",L2847&gt;7,"Senior")</f>
        <v>Mid-Level</v>
      </c>
      <c r="L2847" s="46">
        <f ca="1">INT(YEARFRAC(Table1[[#This Row],[Joining Date]],TODAY(),1))</f>
        <v>5</v>
      </c>
      <c r="M2847" s="25" t="str">
        <f t="shared" ca="1" si="44"/>
        <v>No</v>
      </c>
      <c r="N2847" s="26">
        <f>YEAR(Table1[[#This Row],[Joining Date]])</f>
        <v>2021</v>
      </c>
      <c r="O2847" s="46">
        <f>MONTH(Table1[[#This Row],[Joining Date]])</f>
        <v>3</v>
      </c>
      <c r="P2847" s="26">
        <f ca="1">NETWORKDAYS(Table1[[#This Row],[Joining Date]],TODAY())</f>
        <v>1386</v>
      </c>
      <c r="Q2847" s="26" t="str">
        <f>LEFT(Table1[[#This Row],[Department]],5)&amp;"-"&amp;RIGHT(Table1[[#This Row],[Employee ID]],3)</f>
        <v>Sales-145</v>
      </c>
      <c r="R2847" s="26" t="str">
        <f>LEFT(Table1[[#This Row],[Department]],3)</f>
        <v>Sal</v>
      </c>
      <c r="S2847" s="37">
        <f>_xlfn.XLOOKUP(Table1[[#This Row],[City]],Table2[City],Table2[Bonus %])</f>
        <v>4</v>
      </c>
      <c r="U2847" s="48" t="str">
        <v xml:space="preserve">Rohan </v>
      </c>
      <c r="V2847" s="48" t="str">
        <v>Gupta</v>
      </c>
    </row>
    <row r="2848" spans="1:22" x14ac:dyDescent="0.35">
      <c r="A2848" s="7" t="s">
        <v>823</v>
      </c>
      <c r="B2848" s="40" t="str">
        <f>LEFT(Table1[[#This Row],[Employee Name]],FIND(" ",Table1[[#This Row],[Employee Name]]))</f>
        <v xml:space="preserve">Vikram </v>
      </c>
      <c r="C2848" s="40" t="str">
        <f>RIGHT(Table1[[#This Row],[Employee Name]],LEN(Table1[[#This Row],[Employee Name]])-FIND(" ",Table1[[#This Row],[Employee Name]]))</f>
        <v>Singh</v>
      </c>
      <c r="D2848" s="22">
        <f>Table1[[#This Row],[Basic Salary]]+Table1[[#This Row],[Bonus]]</f>
        <v>83863</v>
      </c>
      <c r="E2848" s="8">
        <v>96</v>
      </c>
      <c r="F2848" s="45">
        <v>64</v>
      </c>
      <c r="G2848" s="8" t="str" cm="1">
        <f t="array" ref="G2848">_xlfn.IFS(Table1[[#This Row],[Performance Score]]&gt;=80,"Excellent",Table1[[#This Row],[Performance Score]]&gt;=60,"Good",Table1[[#This Row],[Performance Score]]&gt;=40,"Need Improvement")</f>
        <v>Good</v>
      </c>
      <c r="H2848" s="29">
        <f>Table1[[#This Row],[Bonus]]/Table1[[#This Row],[Basic Salary]]</f>
        <v>0.26136329452817136</v>
      </c>
      <c r="I2848" s="8">
        <f ca="1">DATEDIF(Table1[[#This Row],[Date of Birth]],TODAY(),"y")</f>
        <v>45</v>
      </c>
      <c r="J2848" s="33">
        <v>44413</v>
      </c>
      <c r="K2848" s="33" t="str" cm="1">
        <f t="array" aca="1" ref="K2848" ca="1">_xlfn.IFS(L2848&lt;3,"Junior",L2848&lt;=7,"Mid-Level",L2848&gt;7,"Senior")</f>
        <v>Mid-Level</v>
      </c>
      <c r="L2848" s="45">
        <f ca="1">INT(YEARFRAC(Table1[[#This Row],[Joining Date]],TODAY(),1))</f>
        <v>4</v>
      </c>
      <c r="M2848" s="25" t="str">
        <f t="shared" ca="1" si="44"/>
        <v>No</v>
      </c>
      <c r="N2848" s="25">
        <f>YEAR(Table1[[#This Row],[Joining Date]])</f>
        <v>2021</v>
      </c>
      <c r="O2848" s="45">
        <f>MONTH(Table1[[#This Row],[Joining Date]])</f>
        <v>8</v>
      </c>
      <c r="P2848" s="25">
        <f ca="1">NETWORKDAYS(Table1[[#This Row],[Joining Date]],TODAY())</f>
        <v>1278</v>
      </c>
      <c r="Q2848" s="25" t="str">
        <f>LEFT(Table1[[#This Row],[Department]],5)&amp;"-"&amp;RIGHT(Table1[[#This Row],[Employee ID]],3)</f>
        <v>Marke-767</v>
      </c>
      <c r="R2848" s="25" t="str">
        <f>LEFT(Table1[[#This Row],[Department]],3)</f>
        <v>Mar</v>
      </c>
      <c r="S2848" s="36">
        <f>_xlfn.XLOOKUP(Table1[[#This Row],[City]],Table2[City],Table2[Bonus %])</f>
        <v>6</v>
      </c>
      <c r="U2848" s="48" t="str">
        <v xml:space="preserve">Vikram </v>
      </c>
      <c r="V2848" s="48" t="str">
        <v>Singh</v>
      </c>
    </row>
    <row r="2849" spans="1:22" x14ac:dyDescent="0.35">
      <c r="A2849" s="9" t="s">
        <v>1473</v>
      </c>
      <c r="B2849" s="41" t="str">
        <f>LEFT(Table1[[#This Row],[Employee Name]],FIND(" ",Table1[[#This Row],[Employee Name]]))</f>
        <v xml:space="preserve">Karan </v>
      </c>
      <c r="C2849" s="41" t="str">
        <f>RIGHT(Table1[[#This Row],[Employee Name]],LEN(Table1[[#This Row],[Employee Name]])-FIND(" ",Table1[[#This Row],[Employee Name]]))</f>
        <v>Malhotra</v>
      </c>
      <c r="D2849" s="23">
        <f>Table1[[#This Row],[Basic Salary]]+Table1[[#This Row],[Bonus]]</f>
        <v>83806</v>
      </c>
      <c r="E2849" s="10">
        <v>83</v>
      </c>
      <c r="F2849" s="46">
        <v>68</v>
      </c>
      <c r="G2849" s="10" t="str" cm="1">
        <f t="array" ref="G2849">_xlfn.IFS(Table1[[#This Row],[Performance Score]]&gt;=80,"Excellent",Table1[[#This Row],[Performance Score]]&gt;=60,"Good",Table1[[#This Row],[Performance Score]]&gt;=40,"Need Improvement")</f>
        <v>Good</v>
      </c>
      <c r="H2849" s="30">
        <f>Table1[[#This Row],[Bonus]]/Table1[[#This Row],[Basic Salary]]</f>
        <v>0.36980435102401071</v>
      </c>
      <c r="I2849" s="10">
        <f ca="1">DATEDIF(Table1[[#This Row],[Date of Birth]],TODAY(),"y")</f>
        <v>31</v>
      </c>
      <c r="J2849" s="34">
        <v>44624</v>
      </c>
      <c r="K2849" s="33" t="str" cm="1">
        <f t="array" aca="1" ref="K2849" ca="1">_xlfn.IFS(L2849&lt;3,"Junior",L2849&lt;=7,"Mid-Level",L2849&gt;7,"Senior")</f>
        <v>Mid-Level</v>
      </c>
      <c r="L2849" s="46">
        <f ca="1">INT(YEARFRAC(Table1[[#This Row],[Joining Date]],TODAY(),1))</f>
        <v>4</v>
      </c>
      <c r="M2849" s="25" t="str">
        <f t="shared" ca="1" si="44"/>
        <v>No</v>
      </c>
      <c r="N2849" s="26">
        <f>YEAR(Table1[[#This Row],[Joining Date]])</f>
        <v>2022</v>
      </c>
      <c r="O2849" s="46">
        <f>MONTH(Table1[[#This Row],[Joining Date]])</f>
        <v>3</v>
      </c>
      <c r="P2849" s="26">
        <f ca="1">NETWORKDAYS(Table1[[#This Row],[Joining Date]],TODAY())</f>
        <v>1127</v>
      </c>
      <c r="Q2849" s="26" t="str">
        <f>LEFT(Table1[[#This Row],[Department]],5)&amp;"-"&amp;RIGHT(Table1[[#This Row],[Employee ID]],3)</f>
        <v>HR-417</v>
      </c>
      <c r="R2849" s="26" t="str">
        <f>LEFT(Table1[[#This Row],[Department]],3)</f>
        <v>HR</v>
      </c>
      <c r="S2849" s="37">
        <f>_xlfn.XLOOKUP(Table1[[#This Row],[City]],Table2[City],Table2[Bonus %])</f>
        <v>6</v>
      </c>
      <c r="U2849" s="48" t="str">
        <v xml:space="preserve">Karan </v>
      </c>
      <c r="V2849" s="48" t="str">
        <v>Malhotra</v>
      </c>
    </row>
    <row r="2850" spans="1:22" x14ac:dyDescent="0.35">
      <c r="A2850" s="7" t="s">
        <v>3239</v>
      </c>
      <c r="B2850" s="40" t="str">
        <f>LEFT(Table1[[#This Row],[Employee Name]],FIND(" ",Table1[[#This Row],[Employee Name]]))</f>
        <v xml:space="preserve">Karan </v>
      </c>
      <c r="C2850" s="40" t="str">
        <f>RIGHT(Table1[[#This Row],[Employee Name]],LEN(Table1[[#This Row],[Employee Name]])-FIND(" ",Table1[[#This Row],[Employee Name]]))</f>
        <v>Malhotra</v>
      </c>
      <c r="D2850" s="22">
        <f>Table1[[#This Row],[Basic Salary]]+Table1[[#This Row],[Bonus]]</f>
        <v>83790</v>
      </c>
      <c r="E2850" s="8">
        <v>87</v>
      </c>
      <c r="F2850" s="45">
        <v>69</v>
      </c>
      <c r="G2850" s="8" t="str" cm="1">
        <f t="array" ref="G2850">_xlfn.IFS(Table1[[#This Row],[Performance Score]]&gt;=80,"Excellent",Table1[[#This Row],[Performance Score]]&gt;=60,"Good",Table1[[#This Row],[Performance Score]]&gt;=40,"Need Improvement")</f>
        <v>Good</v>
      </c>
      <c r="H2850" s="29">
        <f>Table1[[#This Row],[Bonus]]/Table1[[#This Row],[Basic Salary]]</f>
        <v>0.4287419431845309</v>
      </c>
      <c r="I2850" s="8">
        <f ca="1">DATEDIF(Table1[[#This Row],[Date of Birth]],TODAY(),"y")</f>
        <v>28</v>
      </c>
      <c r="J2850" s="33">
        <v>45264</v>
      </c>
      <c r="K2850" s="33" t="str" cm="1">
        <f t="array" aca="1" ref="K2850" ca="1">_xlfn.IFS(L2850&lt;3,"Junior",L2850&lt;=7,"Mid-Level",L2850&gt;7,"Senior")</f>
        <v>Junior</v>
      </c>
      <c r="L2850" s="45">
        <f ca="1">INT(YEARFRAC(Table1[[#This Row],[Joining Date]],TODAY(),1))</f>
        <v>2</v>
      </c>
      <c r="M2850" s="25" t="str">
        <f t="shared" ca="1" si="44"/>
        <v>No</v>
      </c>
      <c r="N2850" s="25">
        <f>YEAR(Table1[[#This Row],[Joining Date]])</f>
        <v>2023</v>
      </c>
      <c r="O2850" s="45">
        <f>MONTH(Table1[[#This Row],[Joining Date]])</f>
        <v>12</v>
      </c>
      <c r="P2850" s="25">
        <f ca="1">NETWORKDAYS(Table1[[#This Row],[Joining Date]],TODAY())</f>
        <v>671</v>
      </c>
      <c r="Q2850" s="25" t="str">
        <f>LEFT(Table1[[#This Row],[Department]],5)&amp;"-"&amp;RIGHT(Table1[[#This Row],[Employee ID]],3)</f>
        <v>Marke-183</v>
      </c>
      <c r="R2850" s="25" t="str">
        <f>LEFT(Table1[[#This Row],[Department]],3)</f>
        <v>Mar</v>
      </c>
      <c r="S2850" s="36">
        <f>_xlfn.XLOOKUP(Table1[[#This Row],[City]],Table2[City],Table2[Bonus %])</f>
        <v>6</v>
      </c>
      <c r="U2850" s="48" t="str">
        <v xml:space="preserve">Karan </v>
      </c>
      <c r="V2850" s="48" t="str">
        <v>Malhotra</v>
      </c>
    </row>
    <row r="2851" spans="1:22" x14ac:dyDescent="0.35">
      <c r="A2851" s="9" t="s">
        <v>1603</v>
      </c>
      <c r="B2851" s="41" t="str">
        <f>LEFT(Table1[[#This Row],[Employee Name]],FIND(" ",Table1[[#This Row],[Employee Name]]))</f>
        <v xml:space="preserve">Neha </v>
      </c>
      <c r="C2851" s="41" t="str">
        <f>RIGHT(Table1[[#This Row],[Employee Name]],LEN(Table1[[#This Row],[Employee Name]])-FIND(" ",Table1[[#This Row],[Employee Name]]))</f>
        <v>Kulkarni</v>
      </c>
      <c r="D2851" s="23">
        <f>Table1[[#This Row],[Basic Salary]]+Table1[[#This Row],[Bonus]]</f>
        <v>83785</v>
      </c>
      <c r="E2851" s="10">
        <v>61</v>
      </c>
      <c r="F2851" s="46">
        <v>71</v>
      </c>
      <c r="G2851" s="10" t="str" cm="1">
        <f t="array" ref="G2851">_xlfn.IFS(Table1[[#This Row],[Performance Score]]&gt;=80,"Excellent",Table1[[#This Row],[Performance Score]]&gt;=60,"Good",Table1[[#This Row],[Performance Score]]&gt;=40,"Need Improvement")</f>
        <v>Good</v>
      </c>
      <c r="H2851" s="30">
        <f>Table1[[#This Row],[Bonus]]/Table1[[#This Row],[Basic Salary]]</f>
        <v>0.35723773731614072</v>
      </c>
      <c r="I2851" s="10">
        <f ca="1">DATEDIF(Table1[[#This Row],[Date of Birth]],TODAY(),"y")</f>
        <v>23</v>
      </c>
      <c r="J2851" s="34">
        <v>42791</v>
      </c>
      <c r="K2851" s="33" t="str" cm="1">
        <f t="array" aca="1" ref="K2851" ca="1">_xlfn.IFS(L2851&lt;3,"Junior",L2851&lt;=7,"Mid-Level",L2851&gt;7,"Senior")</f>
        <v>Senior</v>
      </c>
      <c r="L2851" s="46">
        <f ca="1">INT(YEARFRAC(Table1[[#This Row],[Joining Date]],TODAY(),1))</f>
        <v>9</v>
      </c>
      <c r="M2851" s="25" t="str">
        <f t="shared" ca="1" si="44"/>
        <v>Yes</v>
      </c>
      <c r="N2851" s="26">
        <f>YEAR(Table1[[#This Row],[Joining Date]])</f>
        <v>2017</v>
      </c>
      <c r="O2851" s="46">
        <f>MONTH(Table1[[#This Row],[Joining Date]])</f>
        <v>2</v>
      </c>
      <c r="P2851" s="26">
        <f ca="1">NETWORKDAYS(Table1[[#This Row],[Joining Date]],TODAY())</f>
        <v>2436</v>
      </c>
      <c r="Q2851" s="26" t="str">
        <f>LEFT(Table1[[#This Row],[Department]],5)&amp;"-"&amp;RIGHT(Table1[[#This Row],[Employee ID]],3)</f>
        <v>Sales-547</v>
      </c>
      <c r="R2851" s="26" t="str">
        <f>LEFT(Table1[[#This Row],[Department]],3)</f>
        <v>Sal</v>
      </c>
      <c r="S2851" s="37">
        <f>_xlfn.XLOOKUP(Table1[[#This Row],[City]],Table2[City],Table2[Bonus %])</f>
        <v>6</v>
      </c>
      <c r="U2851" s="48" t="str">
        <v xml:space="preserve">Neha </v>
      </c>
      <c r="V2851" s="48" t="str">
        <v>Kulkarni</v>
      </c>
    </row>
    <row r="2852" spans="1:22" x14ac:dyDescent="0.35">
      <c r="A2852" s="7" t="s">
        <v>3804</v>
      </c>
      <c r="B2852" s="40" t="str">
        <f>LEFT(Table1[[#This Row],[Employee Name]],FIND(" ",Table1[[#This Row],[Employee Name]]))</f>
        <v xml:space="preserve">Krishna </v>
      </c>
      <c r="C2852" s="40" t="str">
        <f>RIGHT(Table1[[#This Row],[Employee Name]],LEN(Table1[[#This Row],[Employee Name]])-FIND(" ",Table1[[#This Row],[Employee Name]]))</f>
        <v>Chaitanya</v>
      </c>
      <c r="D2852" s="22">
        <f>Table1[[#This Row],[Basic Salary]]+Table1[[#This Row],[Bonus]]</f>
        <v>83784</v>
      </c>
      <c r="E2852" s="8">
        <v>89</v>
      </c>
      <c r="F2852" s="45">
        <v>70</v>
      </c>
      <c r="G2852" s="8" t="str" cm="1">
        <f t="array" ref="G2852">_xlfn.IFS(Table1[[#This Row],[Performance Score]]&gt;=80,"Excellent",Table1[[#This Row],[Performance Score]]&gt;=60,"Good",Table1[[#This Row],[Performance Score]]&gt;=40,"Need Improvement")</f>
        <v>Good</v>
      </c>
      <c r="H2852" s="29">
        <f>Table1[[#This Row],[Bonus]]/Table1[[#This Row],[Basic Salary]]</f>
        <v>0.41076630352422167</v>
      </c>
      <c r="I2852" s="8">
        <f ca="1">DATEDIF(Table1[[#This Row],[Date of Birth]],TODAY(),"y")</f>
        <v>23</v>
      </c>
      <c r="J2852" s="33">
        <v>43229</v>
      </c>
      <c r="K2852" s="33" t="str" cm="1">
        <f t="array" aca="1" ref="K2852" ca="1">_xlfn.IFS(L2852&lt;3,"Junior",L2852&lt;=7,"Mid-Level",L2852&gt;7,"Senior")</f>
        <v>Senior</v>
      </c>
      <c r="L2852" s="45">
        <f ca="1">INT(YEARFRAC(Table1[[#This Row],[Joining Date]],TODAY(),1))</f>
        <v>8</v>
      </c>
      <c r="M2852" s="25" t="str">
        <f t="shared" ca="1" si="44"/>
        <v>Yes</v>
      </c>
      <c r="N2852" s="25">
        <f>YEAR(Table1[[#This Row],[Joining Date]])</f>
        <v>2018</v>
      </c>
      <c r="O2852" s="45">
        <f>MONTH(Table1[[#This Row],[Joining Date]])</f>
        <v>5</v>
      </c>
      <c r="P2852" s="25">
        <f ca="1">NETWORKDAYS(Table1[[#This Row],[Joining Date]],TODAY())</f>
        <v>2124</v>
      </c>
      <c r="Q2852" s="25" t="str">
        <f>LEFT(Table1[[#This Row],[Department]],5)&amp;"-"&amp;RIGHT(Table1[[#This Row],[Employee ID]],3)</f>
        <v>HR-748</v>
      </c>
      <c r="R2852" s="25" t="str">
        <f>LEFT(Table1[[#This Row],[Department]],3)</f>
        <v>HR</v>
      </c>
      <c r="S2852" s="36">
        <f>_xlfn.XLOOKUP(Table1[[#This Row],[City]],Table2[City],Table2[Bonus %])</f>
        <v>4</v>
      </c>
      <c r="U2852" s="48" t="str">
        <v xml:space="preserve">Krishna </v>
      </c>
      <c r="V2852" s="48" t="str">
        <v>Chaitanya</v>
      </c>
    </row>
    <row r="2853" spans="1:22" x14ac:dyDescent="0.35">
      <c r="A2853" s="9" t="s">
        <v>761</v>
      </c>
      <c r="B2853" s="41" t="str">
        <f>LEFT(Table1[[#This Row],[Employee Name]],FIND(" ",Table1[[#This Row],[Employee Name]]))</f>
        <v xml:space="preserve">Karan </v>
      </c>
      <c r="C2853" s="41" t="str">
        <f>RIGHT(Table1[[#This Row],[Employee Name]],LEN(Table1[[#This Row],[Employee Name]])-FIND(" ",Table1[[#This Row],[Employee Name]]))</f>
        <v>Malhotra</v>
      </c>
      <c r="D2853" s="23">
        <f>Table1[[#This Row],[Basic Salary]]+Table1[[#This Row],[Bonus]]</f>
        <v>83772</v>
      </c>
      <c r="E2853" s="10">
        <v>95</v>
      </c>
      <c r="F2853" s="46">
        <v>85</v>
      </c>
      <c r="G2853" s="10" t="str" cm="1">
        <f t="array" ref="G2853">_xlfn.IFS(Table1[[#This Row],[Performance Score]]&gt;=80,"Excellent",Table1[[#This Row],[Performance Score]]&gt;=60,"Good",Table1[[#This Row],[Performance Score]]&gt;=40,"Need Improvement")</f>
        <v>Excellent</v>
      </c>
      <c r="H2853" s="30">
        <f>Table1[[#This Row],[Bonus]]/Table1[[#This Row],[Basic Salary]]</f>
        <v>0.14710594421394241</v>
      </c>
      <c r="I2853" s="10">
        <f ca="1">DATEDIF(Table1[[#This Row],[Date of Birth]],TODAY(),"y")</f>
        <v>30</v>
      </c>
      <c r="J2853" s="34">
        <v>42172</v>
      </c>
      <c r="K2853" s="33" t="str" cm="1">
        <f t="array" aca="1" ref="K2853" ca="1">_xlfn.IFS(L2853&lt;3,"Junior",L2853&lt;=7,"Mid-Level",L2853&gt;7,"Senior")</f>
        <v>Senior</v>
      </c>
      <c r="L2853" s="46">
        <f ca="1">INT(YEARFRAC(Table1[[#This Row],[Joining Date]],TODAY(),1))</f>
        <v>11</v>
      </c>
      <c r="M2853" s="25" t="str">
        <f t="shared" ca="1" si="44"/>
        <v>Yes</v>
      </c>
      <c r="N2853" s="26">
        <f>YEAR(Table1[[#This Row],[Joining Date]])</f>
        <v>2015</v>
      </c>
      <c r="O2853" s="46">
        <f>MONTH(Table1[[#This Row],[Joining Date]])</f>
        <v>6</v>
      </c>
      <c r="P2853" s="26">
        <f ca="1">NETWORKDAYS(Table1[[#This Row],[Joining Date]],TODAY())</f>
        <v>2879</v>
      </c>
      <c r="Q2853" s="26" t="str">
        <f>LEFT(Table1[[#This Row],[Department]],5)&amp;"-"&amp;RIGHT(Table1[[#This Row],[Employee ID]],3)</f>
        <v>IT-705</v>
      </c>
      <c r="R2853" s="26" t="str">
        <f>LEFT(Table1[[#This Row],[Department]],3)</f>
        <v>IT</v>
      </c>
      <c r="S2853" s="37">
        <f>_xlfn.XLOOKUP(Table1[[#This Row],[City]],Table2[City],Table2[Bonus %])</f>
        <v>5</v>
      </c>
      <c r="U2853" s="48" t="str">
        <v xml:space="preserve">Karan </v>
      </c>
      <c r="V2853" s="48" t="str">
        <v>Malhotra</v>
      </c>
    </row>
    <row r="2854" spans="1:22" x14ac:dyDescent="0.35">
      <c r="A2854" s="7" t="s">
        <v>127</v>
      </c>
      <c r="B2854" s="40" t="str">
        <f>LEFT(Table1[[#This Row],[Employee Name]],FIND(" ",Table1[[#This Row],[Employee Name]]))</f>
        <v xml:space="preserve">Aditya </v>
      </c>
      <c r="C2854" s="40" t="str">
        <f>RIGHT(Table1[[#This Row],[Employee Name]],LEN(Table1[[#This Row],[Employee Name]])-FIND(" ",Table1[[#This Row],[Employee Name]]))</f>
        <v>Kapoor</v>
      </c>
      <c r="D2854" s="22">
        <f>Table1[[#This Row],[Basic Salary]]+Table1[[#This Row],[Bonus]]</f>
        <v>83771</v>
      </c>
      <c r="E2854" s="8">
        <v>98</v>
      </c>
      <c r="F2854" s="45">
        <v>84</v>
      </c>
      <c r="G2854" s="8" t="str" cm="1">
        <f t="array" ref="G2854">_xlfn.IFS(Table1[[#This Row],[Performance Score]]&gt;=80,"Excellent",Table1[[#This Row],[Performance Score]]&gt;=60,"Good",Table1[[#This Row],[Performance Score]]&gt;=40,"Need Improvement")</f>
        <v>Excellent</v>
      </c>
      <c r="H2854" s="29">
        <f>Table1[[#This Row],[Bonus]]/Table1[[#This Row],[Basic Salary]]</f>
        <v>0.20346799218480635</v>
      </c>
      <c r="I2854" s="8">
        <f ca="1">DATEDIF(Table1[[#This Row],[Date of Birth]],TODAY(),"y")</f>
        <v>34</v>
      </c>
      <c r="J2854" s="33">
        <v>43458</v>
      </c>
      <c r="K2854" s="33" t="str" cm="1">
        <f t="array" aca="1" ref="K2854" ca="1">_xlfn.IFS(L2854&lt;3,"Junior",L2854&lt;=7,"Mid-Level",L2854&gt;7,"Senior")</f>
        <v>Mid-Level</v>
      </c>
      <c r="L2854" s="45">
        <f ca="1">INT(YEARFRAC(Table1[[#This Row],[Joining Date]],TODAY(),1))</f>
        <v>7</v>
      </c>
      <c r="M2854" s="25" t="str">
        <f t="shared" ca="1" si="44"/>
        <v>Yes</v>
      </c>
      <c r="N2854" s="25">
        <f>YEAR(Table1[[#This Row],[Joining Date]])</f>
        <v>2018</v>
      </c>
      <c r="O2854" s="45">
        <f>MONTH(Table1[[#This Row],[Joining Date]])</f>
        <v>12</v>
      </c>
      <c r="P2854" s="25">
        <f ca="1">NETWORKDAYS(Table1[[#This Row],[Joining Date]],TODAY())</f>
        <v>1961</v>
      </c>
      <c r="Q2854" s="25" t="str">
        <f>LEFT(Table1[[#This Row],[Department]],5)&amp;"-"&amp;RIGHT(Table1[[#This Row],[Employee ID]],3)</f>
        <v>IT-072</v>
      </c>
      <c r="R2854" s="25" t="str">
        <f>LEFT(Table1[[#This Row],[Department]],3)</f>
        <v>IT</v>
      </c>
      <c r="S2854" s="36">
        <f>_xlfn.XLOOKUP(Table1[[#This Row],[City]],Table2[City],Table2[Bonus %])</f>
        <v>6</v>
      </c>
      <c r="U2854" s="48" t="str">
        <v xml:space="preserve">Aditya </v>
      </c>
      <c r="V2854" s="48" t="str">
        <v>Kapoor</v>
      </c>
    </row>
    <row r="2855" spans="1:22" x14ac:dyDescent="0.35">
      <c r="A2855" s="9" t="s">
        <v>3205</v>
      </c>
      <c r="B2855" s="41" t="str">
        <f>LEFT(Table1[[#This Row],[Employee Name]],FIND(" ",Table1[[#This Row],[Employee Name]]))</f>
        <v xml:space="preserve">Ishita </v>
      </c>
      <c r="C2855" s="41" t="str">
        <f>RIGHT(Table1[[#This Row],[Employee Name]],LEN(Table1[[#This Row],[Employee Name]])-FIND(" ",Table1[[#This Row],[Employee Name]]))</f>
        <v>Roy</v>
      </c>
      <c r="D2855" s="23">
        <f>Table1[[#This Row],[Basic Salary]]+Table1[[#This Row],[Bonus]]</f>
        <v>83765</v>
      </c>
      <c r="E2855" s="10">
        <v>100</v>
      </c>
      <c r="F2855" s="46">
        <v>71</v>
      </c>
      <c r="G2855" s="10" t="str" cm="1">
        <f t="array" ref="G2855">_xlfn.IFS(Table1[[#This Row],[Performance Score]]&gt;=80,"Excellent",Table1[[#This Row],[Performance Score]]&gt;=60,"Good",Table1[[#This Row],[Performance Score]]&gt;=40,"Need Improvement")</f>
        <v>Good</v>
      </c>
      <c r="H2855" s="30">
        <f>Table1[[#This Row],[Bonus]]/Table1[[#This Row],[Basic Salary]]</f>
        <v>0.19825193831716878</v>
      </c>
      <c r="I2855" s="10">
        <f ca="1">DATEDIF(Table1[[#This Row],[Date of Birth]],TODAY(),"y")</f>
        <v>36</v>
      </c>
      <c r="J2855" s="34">
        <v>42430</v>
      </c>
      <c r="K2855" s="33" t="str" cm="1">
        <f t="array" aca="1" ref="K2855" ca="1">_xlfn.IFS(L2855&lt;3,"Junior",L2855&lt;=7,"Mid-Level",L2855&gt;7,"Senior")</f>
        <v>Senior</v>
      </c>
      <c r="L2855" s="46">
        <f ca="1">INT(YEARFRAC(Table1[[#This Row],[Joining Date]],TODAY(),1))</f>
        <v>10</v>
      </c>
      <c r="M2855" s="25" t="str">
        <f t="shared" ca="1" si="44"/>
        <v>Yes</v>
      </c>
      <c r="N2855" s="26">
        <f>YEAR(Table1[[#This Row],[Joining Date]])</f>
        <v>2016</v>
      </c>
      <c r="O2855" s="46">
        <f>MONTH(Table1[[#This Row],[Joining Date]])</f>
        <v>3</v>
      </c>
      <c r="P2855" s="26">
        <f ca="1">NETWORKDAYS(Table1[[#This Row],[Joining Date]],TODAY())</f>
        <v>2695</v>
      </c>
      <c r="Q2855" s="26" t="str">
        <f>LEFT(Table1[[#This Row],[Department]],5)&amp;"-"&amp;RIGHT(Table1[[#This Row],[Employee ID]],3)</f>
        <v>IT-149</v>
      </c>
      <c r="R2855" s="26" t="str">
        <f>LEFT(Table1[[#This Row],[Department]],3)</f>
        <v>IT</v>
      </c>
      <c r="S2855" s="37">
        <f>_xlfn.XLOOKUP(Table1[[#This Row],[City]],Table2[City],Table2[Bonus %])</f>
        <v>6</v>
      </c>
      <c r="U2855" s="48" t="str">
        <v xml:space="preserve">Ishita </v>
      </c>
      <c r="V2855" s="48" t="str">
        <v>Roy</v>
      </c>
    </row>
    <row r="2856" spans="1:22" x14ac:dyDescent="0.35">
      <c r="A2856" s="7" t="s">
        <v>2663</v>
      </c>
      <c r="B2856" s="40" t="str">
        <f>LEFT(Table1[[#This Row],[Employee Name]],FIND(" ",Table1[[#This Row],[Employee Name]]))</f>
        <v xml:space="preserve">Aarav </v>
      </c>
      <c r="C2856" s="40" t="str">
        <f>RIGHT(Table1[[#This Row],[Employee Name]],LEN(Table1[[#This Row],[Employee Name]])-FIND(" ",Table1[[#This Row],[Employee Name]]))</f>
        <v>Sharma</v>
      </c>
      <c r="D2856" s="22">
        <f>Table1[[#This Row],[Basic Salary]]+Table1[[#This Row],[Bonus]]</f>
        <v>83753</v>
      </c>
      <c r="E2856" s="8">
        <v>68</v>
      </c>
      <c r="F2856" s="45">
        <v>52</v>
      </c>
      <c r="G2856" s="8" t="str" cm="1">
        <f t="array" ref="G2856">_xlfn.IFS(Table1[[#This Row],[Performance Score]]&gt;=80,"Excellent",Table1[[#This Row],[Performance Score]]&gt;=60,"Good",Table1[[#This Row],[Performance Score]]&gt;=40,"Need Improvement")</f>
        <v>Need Improvement</v>
      </c>
      <c r="H2856" s="29">
        <f>Table1[[#This Row],[Bonus]]/Table1[[#This Row],[Basic Salary]]</f>
        <v>7.0626885514138163E-2</v>
      </c>
      <c r="I2856" s="8">
        <f ca="1">DATEDIF(Table1[[#This Row],[Date of Birth]],TODAY(),"y")</f>
        <v>27</v>
      </c>
      <c r="J2856" s="33">
        <v>42636</v>
      </c>
      <c r="K2856" s="33" t="str" cm="1">
        <f t="array" aca="1" ref="K2856" ca="1">_xlfn.IFS(L2856&lt;3,"Junior",L2856&lt;=7,"Mid-Level",L2856&gt;7,"Senior")</f>
        <v>Senior</v>
      </c>
      <c r="L2856" s="45">
        <f ca="1">INT(YEARFRAC(Table1[[#This Row],[Joining Date]],TODAY(),1))</f>
        <v>9</v>
      </c>
      <c r="M2856" s="25" t="str">
        <f t="shared" ca="1" si="44"/>
        <v>Yes</v>
      </c>
      <c r="N2856" s="25">
        <f>YEAR(Table1[[#This Row],[Joining Date]])</f>
        <v>2016</v>
      </c>
      <c r="O2856" s="45">
        <f>MONTH(Table1[[#This Row],[Joining Date]])</f>
        <v>9</v>
      </c>
      <c r="P2856" s="25">
        <f ca="1">NETWORKDAYS(Table1[[#This Row],[Joining Date]],TODAY())</f>
        <v>2547</v>
      </c>
      <c r="Q2856" s="25" t="str">
        <f>LEFT(Table1[[#This Row],[Department]],5)&amp;"-"&amp;RIGHT(Table1[[#This Row],[Employee ID]],3)</f>
        <v>IT-607</v>
      </c>
      <c r="R2856" s="25" t="str">
        <f>LEFT(Table1[[#This Row],[Department]],3)</f>
        <v>IT</v>
      </c>
      <c r="S2856" s="36">
        <f>_xlfn.XLOOKUP(Table1[[#This Row],[City]],Table2[City],Table2[Bonus %])</f>
        <v>6</v>
      </c>
      <c r="U2856" s="48" t="str">
        <v xml:space="preserve">Aarav </v>
      </c>
      <c r="V2856" s="48" t="str">
        <v>Sharma</v>
      </c>
    </row>
    <row r="2857" spans="1:22" x14ac:dyDescent="0.35">
      <c r="A2857" s="9" t="s">
        <v>2633</v>
      </c>
      <c r="B2857" s="41" t="str">
        <f>LEFT(Table1[[#This Row],[Employee Name]],FIND(" ",Table1[[#This Row],[Employee Name]]))</f>
        <v xml:space="preserve">Karan </v>
      </c>
      <c r="C2857" s="41" t="str">
        <f>RIGHT(Table1[[#This Row],[Employee Name]],LEN(Table1[[#This Row],[Employee Name]])-FIND(" ",Table1[[#This Row],[Employee Name]]))</f>
        <v>Malhotra</v>
      </c>
      <c r="D2857" s="23">
        <f>Table1[[#This Row],[Basic Salary]]+Table1[[#This Row],[Bonus]]</f>
        <v>83751</v>
      </c>
      <c r="E2857" s="10">
        <v>91</v>
      </c>
      <c r="F2857" s="46">
        <v>92</v>
      </c>
      <c r="G2857" s="10" t="str" cm="1">
        <f t="array" ref="G2857">_xlfn.IFS(Table1[[#This Row],[Performance Score]]&gt;=80,"Excellent",Table1[[#This Row],[Performance Score]]&gt;=60,"Good",Table1[[#This Row],[Performance Score]]&gt;=40,"Need Improvement")</f>
        <v>Excellent</v>
      </c>
      <c r="H2857" s="30">
        <f>Table1[[#This Row],[Bonus]]/Table1[[#This Row],[Basic Salary]]</f>
        <v>8.4646765524833259E-2</v>
      </c>
      <c r="I2857" s="10">
        <f ca="1">DATEDIF(Table1[[#This Row],[Date of Birth]],TODAY(),"y")</f>
        <v>41</v>
      </c>
      <c r="J2857" s="34">
        <v>44734</v>
      </c>
      <c r="K2857" s="33" t="str" cm="1">
        <f t="array" aca="1" ref="K2857" ca="1">_xlfn.IFS(L2857&lt;3,"Junior",L2857&lt;=7,"Mid-Level",L2857&gt;7,"Senior")</f>
        <v>Mid-Level</v>
      </c>
      <c r="L2857" s="46">
        <f ca="1">INT(YEARFRAC(Table1[[#This Row],[Joining Date]],TODAY(),1))</f>
        <v>4</v>
      </c>
      <c r="M2857" s="25" t="str">
        <f t="shared" ca="1" si="44"/>
        <v>No</v>
      </c>
      <c r="N2857" s="26">
        <f>YEAR(Table1[[#This Row],[Joining Date]])</f>
        <v>2022</v>
      </c>
      <c r="O2857" s="46">
        <f>MONTH(Table1[[#This Row],[Joining Date]])</f>
        <v>6</v>
      </c>
      <c r="P2857" s="26">
        <f ca="1">NETWORKDAYS(Table1[[#This Row],[Joining Date]],TODAY())</f>
        <v>1049</v>
      </c>
      <c r="Q2857" s="26" t="str">
        <f>LEFT(Table1[[#This Row],[Department]],5)&amp;"-"&amp;RIGHT(Table1[[#This Row],[Employee ID]],3)</f>
        <v>Finan-577</v>
      </c>
      <c r="R2857" s="26" t="str">
        <f>LEFT(Table1[[#This Row],[Department]],3)</f>
        <v>Fin</v>
      </c>
      <c r="S2857" s="37">
        <f>_xlfn.XLOOKUP(Table1[[#This Row],[City]],Table2[City],Table2[Bonus %])</f>
        <v>8</v>
      </c>
      <c r="U2857" s="48" t="str">
        <v xml:space="preserve">Karan </v>
      </c>
      <c r="V2857" s="48" t="str">
        <v>Malhotra</v>
      </c>
    </row>
    <row r="2858" spans="1:22" x14ac:dyDescent="0.35">
      <c r="A2858" s="7" t="s">
        <v>2831</v>
      </c>
      <c r="B2858" s="40" t="str">
        <f>LEFT(Table1[[#This Row],[Employee Name]],FIND(" ",Table1[[#This Row],[Employee Name]]))</f>
        <v xml:space="preserve">Krishna </v>
      </c>
      <c r="C2858" s="40" t="str">
        <f>RIGHT(Table1[[#This Row],[Employee Name]],LEN(Table1[[#This Row],[Employee Name]])-FIND(" ",Table1[[#This Row],[Employee Name]]))</f>
        <v>Chaitanya</v>
      </c>
      <c r="D2858" s="22">
        <f>Table1[[#This Row],[Basic Salary]]+Table1[[#This Row],[Bonus]]</f>
        <v>83719</v>
      </c>
      <c r="E2858" s="8">
        <v>69</v>
      </c>
      <c r="F2858" s="45">
        <v>47</v>
      </c>
      <c r="G2858" s="8" t="str" cm="1">
        <f t="array" ref="G2858">_xlfn.IFS(Table1[[#This Row],[Performance Score]]&gt;=80,"Excellent",Table1[[#This Row],[Performance Score]]&gt;=60,"Good",Table1[[#This Row],[Performance Score]]&gt;=40,"Need Improvement")</f>
        <v>Need Improvement</v>
      </c>
      <c r="H2858" s="29">
        <f>Table1[[#This Row],[Bonus]]/Table1[[#This Row],[Basic Salary]]</f>
        <v>0.45088558455512806</v>
      </c>
      <c r="I2858" s="8">
        <f ca="1">DATEDIF(Table1[[#This Row],[Date of Birth]],TODAY(),"y")</f>
        <v>38</v>
      </c>
      <c r="J2858" s="33">
        <v>43177</v>
      </c>
      <c r="K2858" s="33" t="str" cm="1">
        <f t="array" aca="1" ref="K2858" ca="1">_xlfn.IFS(L2858&lt;3,"Junior",L2858&lt;=7,"Mid-Level",L2858&gt;7,"Senior")</f>
        <v>Senior</v>
      </c>
      <c r="L2858" s="45">
        <f ca="1">INT(YEARFRAC(Table1[[#This Row],[Joining Date]],TODAY(),1))</f>
        <v>8</v>
      </c>
      <c r="M2858" s="25" t="str">
        <f t="shared" ca="1" si="44"/>
        <v>Yes</v>
      </c>
      <c r="N2858" s="25">
        <f>YEAR(Table1[[#This Row],[Joining Date]])</f>
        <v>2018</v>
      </c>
      <c r="O2858" s="45">
        <f>MONTH(Table1[[#This Row],[Joining Date]])</f>
        <v>3</v>
      </c>
      <c r="P2858" s="25">
        <f ca="1">NETWORKDAYS(Table1[[#This Row],[Joining Date]],TODAY())</f>
        <v>2161</v>
      </c>
      <c r="Q2858" s="25" t="str">
        <f>LEFT(Table1[[#This Row],[Department]],5)&amp;"-"&amp;RIGHT(Table1[[#This Row],[Employee ID]],3)</f>
        <v>HR-775</v>
      </c>
      <c r="R2858" s="25" t="str">
        <f>LEFT(Table1[[#This Row],[Department]],3)</f>
        <v>HR</v>
      </c>
      <c r="S2858" s="36">
        <f>_xlfn.XLOOKUP(Table1[[#This Row],[City]],Table2[City],Table2[Bonus %])</f>
        <v>6</v>
      </c>
      <c r="U2858" s="48" t="str">
        <v xml:space="preserve">Krishna </v>
      </c>
      <c r="V2858" s="48" t="str">
        <v>Chaitanya</v>
      </c>
    </row>
    <row r="2859" spans="1:22" x14ac:dyDescent="0.35">
      <c r="A2859" s="9" t="s">
        <v>4811</v>
      </c>
      <c r="B2859" s="41" t="str">
        <f>LEFT(Table1[[#This Row],[Employee Name]],FIND(" ",Table1[[#This Row],[Employee Name]]))</f>
        <v xml:space="preserve">Tarun </v>
      </c>
      <c r="C2859" s="41" t="str">
        <f>RIGHT(Table1[[#This Row],[Employee Name]],LEN(Table1[[#This Row],[Employee Name]])-FIND(" ",Table1[[#This Row],[Employee Name]]))</f>
        <v>Verma</v>
      </c>
      <c r="D2859" s="23">
        <f>Table1[[#This Row],[Basic Salary]]+Table1[[#This Row],[Bonus]]</f>
        <v>83711</v>
      </c>
      <c r="E2859" s="10">
        <v>76</v>
      </c>
      <c r="F2859" s="46">
        <v>88</v>
      </c>
      <c r="G2859" s="10" t="str" cm="1">
        <f t="array" ref="G2859">_xlfn.IFS(Table1[[#This Row],[Performance Score]]&gt;=80,"Excellent",Table1[[#This Row],[Performance Score]]&gt;=60,"Good",Table1[[#This Row],[Performance Score]]&gt;=40,"Need Improvement")</f>
        <v>Excellent</v>
      </c>
      <c r="H2859" s="30">
        <f>Table1[[#This Row],[Bonus]]/Table1[[#This Row],[Basic Salary]]</f>
        <v>0.27645202116466661</v>
      </c>
      <c r="I2859" s="10">
        <f ca="1">DATEDIF(Table1[[#This Row],[Date of Birth]],TODAY(),"y")</f>
        <v>38</v>
      </c>
      <c r="J2859" s="34">
        <v>42697</v>
      </c>
      <c r="K2859" s="33" t="str" cm="1">
        <f t="array" aca="1" ref="K2859" ca="1">_xlfn.IFS(L2859&lt;3,"Junior",L2859&lt;=7,"Mid-Level",L2859&gt;7,"Senior")</f>
        <v>Senior</v>
      </c>
      <c r="L2859" s="46">
        <f ca="1">INT(YEARFRAC(Table1[[#This Row],[Joining Date]],TODAY(),1))</f>
        <v>9</v>
      </c>
      <c r="M2859" s="25" t="str">
        <f t="shared" ca="1" si="44"/>
        <v>Yes</v>
      </c>
      <c r="N2859" s="26">
        <f>YEAR(Table1[[#This Row],[Joining Date]])</f>
        <v>2016</v>
      </c>
      <c r="O2859" s="46">
        <f>MONTH(Table1[[#This Row],[Joining Date]])</f>
        <v>11</v>
      </c>
      <c r="P2859" s="26">
        <f ca="1">NETWORKDAYS(Table1[[#This Row],[Joining Date]],TODAY())</f>
        <v>2504</v>
      </c>
      <c r="Q2859" s="26" t="str">
        <f>LEFT(Table1[[#This Row],[Department]],5)&amp;"-"&amp;RIGHT(Table1[[#This Row],[Employee ID]],3)</f>
        <v>HR-755</v>
      </c>
      <c r="R2859" s="26" t="str">
        <f>LEFT(Table1[[#This Row],[Department]],3)</f>
        <v>HR</v>
      </c>
      <c r="S2859" s="37">
        <f>_xlfn.XLOOKUP(Table1[[#This Row],[City]],Table2[City],Table2[Bonus %])</f>
        <v>5</v>
      </c>
      <c r="U2859" s="48" t="str">
        <v xml:space="preserve">Tarun </v>
      </c>
      <c r="V2859" s="48" t="str">
        <v>Verma</v>
      </c>
    </row>
    <row r="2860" spans="1:22" x14ac:dyDescent="0.35">
      <c r="A2860" s="7" t="s">
        <v>3844</v>
      </c>
      <c r="B2860" s="40" t="str">
        <f>LEFT(Table1[[#This Row],[Employee Name]],FIND(" ",Table1[[#This Row],[Employee Name]]))</f>
        <v xml:space="preserve">Arjun </v>
      </c>
      <c r="C2860" s="40" t="str">
        <f>RIGHT(Table1[[#This Row],[Employee Name]],LEN(Table1[[#This Row],[Employee Name]])-FIND(" ",Table1[[#This Row],[Employee Name]]))</f>
        <v>Mehta</v>
      </c>
      <c r="D2860" s="22">
        <f>Table1[[#This Row],[Basic Salary]]+Table1[[#This Row],[Bonus]]</f>
        <v>83710</v>
      </c>
      <c r="E2860" s="8">
        <v>64</v>
      </c>
      <c r="F2860" s="45">
        <v>100</v>
      </c>
      <c r="G2860" s="8" t="str" cm="1">
        <f t="array" ref="G2860">_xlfn.IFS(Table1[[#This Row],[Performance Score]]&gt;=80,"Excellent",Table1[[#This Row],[Performance Score]]&gt;=60,"Good",Table1[[#This Row],[Performance Score]]&gt;=40,"Need Improvement")</f>
        <v>Excellent</v>
      </c>
      <c r="H2860" s="29">
        <f>Table1[[#This Row],[Bonus]]/Table1[[#This Row],[Basic Salary]]</f>
        <v>0.15871214218481811</v>
      </c>
      <c r="I2860" s="8">
        <f ca="1">DATEDIF(Table1[[#This Row],[Date of Birth]],TODAY(),"y")</f>
        <v>28</v>
      </c>
      <c r="J2860" s="33">
        <v>43982</v>
      </c>
      <c r="K2860" s="33" t="str" cm="1">
        <f t="array" aca="1" ref="K2860" ca="1">_xlfn.IFS(L2860&lt;3,"Junior",L2860&lt;=7,"Mid-Level",L2860&gt;7,"Senior")</f>
        <v>Mid-Level</v>
      </c>
      <c r="L2860" s="45">
        <f ca="1">INT(YEARFRAC(Table1[[#This Row],[Joining Date]],TODAY(),1))</f>
        <v>6</v>
      </c>
      <c r="M2860" s="25" t="str">
        <f t="shared" ca="1" si="44"/>
        <v>Yes</v>
      </c>
      <c r="N2860" s="25">
        <f>YEAR(Table1[[#This Row],[Joining Date]])</f>
        <v>2020</v>
      </c>
      <c r="O2860" s="45">
        <f>MONTH(Table1[[#This Row],[Joining Date]])</f>
        <v>5</v>
      </c>
      <c r="P2860" s="25">
        <f ca="1">NETWORKDAYS(Table1[[#This Row],[Joining Date]],TODAY())</f>
        <v>1586</v>
      </c>
      <c r="Q2860" s="25" t="str">
        <f>LEFT(Table1[[#This Row],[Department]],5)&amp;"-"&amp;RIGHT(Table1[[#This Row],[Employee ID]],3)</f>
        <v>Finan-788</v>
      </c>
      <c r="R2860" s="25" t="str">
        <f>LEFT(Table1[[#This Row],[Department]],3)</f>
        <v>Fin</v>
      </c>
      <c r="S2860" s="36">
        <f>_xlfn.XLOOKUP(Table1[[#This Row],[City]],Table2[City],Table2[Bonus %])</f>
        <v>6</v>
      </c>
      <c r="U2860" s="48" t="str">
        <v xml:space="preserve">Arjun </v>
      </c>
      <c r="V2860" s="48" t="str">
        <v>Mehta</v>
      </c>
    </row>
    <row r="2861" spans="1:22" x14ac:dyDescent="0.35">
      <c r="A2861" s="9" t="s">
        <v>4072</v>
      </c>
      <c r="B2861" s="41" t="str">
        <f>LEFT(Table1[[#This Row],[Employee Name]],FIND(" ",Table1[[#This Row],[Employee Name]]))</f>
        <v xml:space="preserve">Tarun </v>
      </c>
      <c r="C2861" s="41" t="str">
        <f>RIGHT(Table1[[#This Row],[Employee Name]],LEN(Table1[[#This Row],[Employee Name]])-FIND(" ",Table1[[#This Row],[Employee Name]]))</f>
        <v>Verma</v>
      </c>
      <c r="D2861" s="23">
        <f>Table1[[#This Row],[Basic Salary]]+Table1[[#This Row],[Bonus]]</f>
        <v>83701</v>
      </c>
      <c r="E2861" s="10">
        <v>94</v>
      </c>
      <c r="F2861" s="46">
        <v>61</v>
      </c>
      <c r="G2861" s="10" t="str" cm="1">
        <f t="array" ref="G2861">_xlfn.IFS(Table1[[#This Row],[Performance Score]]&gt;=80,"Excellent",Table1[[#This Row],[Performance Score]]&gt;=60,"Good",Table1[[#This Row],[Performance Score]]&gt;=40,"Need Improvement")</f>
        <v>Good</v>
      </c>
      <c r="H2861" s="30">
        <f>Table1[[#This Row],[Bonus]]/Table1[[#This Row],[Basic Salary]]</f>
        <v>0.23931712517397613</v>
      </c>
      <c r="I2861" s="10">
        <f ca="1">DATEDIF(Table1[[#This Row],[Date of Birth]],TODAY(),"y")</f>
        <v>24</v>
      </c>
      <c r="J2861" s="34">
        <v>45205</v>
      </c>
      <c r="K2861" s="33" t="str" cm="1">
        <f t="array" aca="1" ref="K2861" ca="1">_xlfn.IFS(L2861&lt;3,"Junior",L2861&lt;=7,"Mid-Level",L2861&gt;7,"Senior")</f>
        <v>Junior</v>
      </c>
      <c r="L2861" s="46">
        <f ca="1">INT(YEARFRAC(Table1[[#This Row],[Joining Date]],TODAY(),1))</f>
        <v>2</v>
      </c>
      <c r="M2861" s="25" t="str">
        <f t="shared" ca="1" si="44"/>
        <v>No</v>
      </c>
      <c r="N2861" s="26">
        <f>YEAR(Table1[[#This Row],[Joining Date]])</f>
        <v>2023</v>
      </c>
      <c r="O2861" s="46">
        <f>MONTH(Table1[[#This Row],[Joining Date]])</f>
        <v>10</v>
      </c>
      <c r="P2861" s="26">
        <f ca="1">NETWORKDAYS(Table1[[#This Row],[Joining Date]],TODAY())</f>
        <v>712</v>
      </c>
      <c r="Q2861" s="26" t="str">
        <f>LEFT(Table1[[#This Row],[Department]],5)&amp;"-"&amp;RIGHT(Table1[[#This Row],[Employee ID]],3)</f>
        <v>Opera-016</v>
      </c>
      <c r="R2861" s="26" t="str">
        <f>LEFT(Table1[[#This Row],[Department]],3)</f>
        <v>Ope</v>
      </c>
      <c r="S2861" s="37">
        <f>_xlfn.XLOOKUP(Table1[[#This Row],[City]],Table2[City],Table2[Bonus %])</f>
        <v>5</v>
      </c>
      <c r="U2861" s="48" t="str">
        <v xml:space="preserve">Tarun </v>
      </c>
      <c r="V2861" s="48" t="str">
        <v>Verma</v>
      </c>
    </row>
    <row r="2862" spans="1:22" x14ac:dyDescent="0.35">
      <c r="A2862" s="7" t="s">
        <v>428</v>
      </c>
      <c r="B2862" s="40" t="str">
        <f>LEFT(Table1[[#This Row],[Employee Name]],FIND(" ",Table1[[#This Row],[Employee Name]]))</f>
        <v xml:space="preserve">Priya </v>
      </c>
      <c r="C2862" s="40" t="str">
        <f>RIGHT(Table1[[#This Row],[Employee Name]],LEN(Table1[[#This Row],[Employee Name]])-FIND(" ",Table1[[#This Row],[Employee Name]]))</f>
        <v>Reddy</v>
      </c>
      <c r="D2862" s="22">
        <f>Table1[[#This Row],[Basic Salary]]+Table1[[#This Row],[Bonus]]</f>
        <v>83689</v>
      </c>
      <c r="E2862" s="8">
        <v>63</v>
      </c>
      <c r="F2862" s="45">
        <v>49</v>
      </c>
      <c r="G2862" s="8" t="str" cm="1">
        <f t="array" ref="G2862">_xlfn.IFS(Table1[[#This Row],[Performance Score]]&gt;=80,"Excellent",Table1[[#This Row],[Performance Score]]&gt;=60,"Good",Table1[[#This Row],[Performance Score]]&gt;=40,"Need Improvement")</f>
        <v>Need Improvement</v>
      </c>
      <c r="H2862" s="29">
        <f>Table1[[#This Row],[Bonus]]/Table1[[#This Row],[Basic Salary]]</f>
        <v>0.39018272425249168</v>
      </c>
      <c r="I2862" s="8">
        <f ca="1">DATEDIF(Table1[[#This Row],[Date of Birth]],TODAY(),"y")</f>
        <v>36</v>
      </c>
      <c r="J2862" s="33">
        <v>43083</v>
      </c>
      <c r="K2862" s="33" t="str" cm="1">
        <f t="array" aca="1" ref="K2862" ca="1">_xlfn.IFS(L2862&lt;3,"Junior",L2862&lt;=7,"Mid-Level",L2862&gt;7,"Senior")</f>
        <v>Senior</v>
      </c>
      <c r="L2862" s="45">
        <f ca="1">INT(YEARFRAC(Table1[[#This Row],[Joining Date]],TODAY(),1))</f>
        <v>8</v>
      </c>
      <c r="M2862" s="25" t="str">
        <f t="shared" ca="1" si="44"/>
        <v>Yes</v>
      </c>
      <c r="N2862" s="25">
        <f>YEAR(Table1[[#This Row],[Joining Date]])</f>
        <v>2017</v>
      </c>
      <c r="O2862" s="45">
        <f>MONTH(Table1[[#This Row],[Joining Date]])</f>
        <v>12</v>
      </c>
      <c r="P2862" s="25">
        <f ca="1">NETWORKDAYS(Table1[[#This Row],[Joining Date]],TODAY())</f>
        <v>2228</v>
      </c>
      <c r="Q2862" s="25" t="str">
        <f>LEFT(Table1[[#This Row],[Department]],5)&amp;"-"&amp;RIGHT(Table1[[#This Row],[Employee ID]],3)</f>
        <v>IT-372</v>
      </c>
      <c r="R2862" s="25" t="str">
        <f>LEFT(Table1[[#This Row],[Department]],3)</f>
        <v>IT</v>
      </c>
      <c r="S2862" s="36">
        <f>_xlfn.XLOOKUP(Table1[[#This Row],[City]],Table2[City],Table2[Bonus %])</f>
        <v>5</v>
      </c>
      <c r="U2862" s="48" t="str">
        <v xml:space="preserve">Priya </v>
      </c>
      <c r="V2862" s="48" t="str">
        <v>Reddy</v>
      </c>
    </row>
    <row r="2863" spans="1:22" x14ac:dyDescent="0.35">
      <c r="A2863" s="9" t="s">
        <v>4327</v>
      </c>
      <c r="B2863" s="41" t="str">
        <f>LEFT(Table1[[#This Row],[Employee Name]],FIND(" ",Table1[[#This Row],[Employee Name]]))</f>
        <v xml:space="preserve">Rahul </v>
      </c>
      <c r="C2863" s="41" t="str">
        <f>RIGHT(Table1[[#This Row],[Employee Name]],LEN(Table1[[#This Row],[Employee Name]])-FIND(" ",Table1[[#This Row],[Employee Name]]))</f>
        <v>Verma</v>
      </c>
      <c r="D2863" s="23">
        <f>Table1[[#This Row],[Basic Salary]]+Table1[[#This Row],[Bonus]]</f>
        <v>83657</v>
      </c>
      <c r="E2863" s="10">
        <v>95</v>
      </c>
      <c r="F2863" s="46">
        <v>89</v>
      </c>
      <c r="G2863" s="10" t="str" cm="1">
        <f t="array" ref="G2863">_xlfn.IFS(Table1[[#This Row],[Performance Score]]&gt;=80,"Excellent",Table1[[#This Row],[Performance Score]]&gt;=60,"Good",Table1[[#This Row],[Performance Score]]&gt;=40,"Need Improvement")</f>
        <v>Excellent</v>
      </c>
      <c r="H2863" s="30">
        <f>Table1[[#This Row],[Bonus]]/Table1[[#This Row],[Basic Salary]]</f>
        <v>0.11272645048016812</v>
      </c>
      <c r="I2863" s="10">
        <f ca="1">DATEDIF(Table1[[#This Row],[Date of Birth]],TODAY(),"y")</f>
        <v>27</v>
      </c>
      <c r="J2863" s="34">
        <v>42130</v>
      </c>
      <c r="K2863" s="33" t="str" cm="1">
        <f t="array" aca="1" ref="K2863" ca="1">_xlfn.IFS(L2863&lt;3,"Junior",L2863&lt;=7,"Mid-Level",L2863&gt;7,"Senior")</f>
        <v>Senior</v>
      </c>
      <c r="L2863" s="46">
        <f ca="1">INT(YEARFRAC(Table1[[#This Row],[Joining Date]],TODAY(),1))</f>
        <v>11</v>
      </c>
      <c r="M2863" s="25" t="str">
        <f t="shared" ca="1" si="44"/>
        <v>Yes</v>
      </c>
      <c r="N2863" s="26">
        <f>YEAR(Table1[[#This Row],[Joining Date]])</f>
        <v>2015</v>
      </c>
      <c r="O2863" s="46">
        <f>MONTH(Table1[[#This Row],[Joining Date]])</f>
        <v>5</v>
      </c>
      <c r="P2863" s="26">
        <f ca="1">NETWORKDAYS(Table1[[#This Row],[Joining Date]],TODAY())</f>
        <v>2909</v>
      </c>
      <c r="Q2863" s="26" t="str">
        <f>LEFT(Table1[[#This Row],[Department]],5)&amp;"-"&amp;RIGHT(Table1[[#This Row],[Employee ID]],3)</f>
        <v>Marke-271</v>
      </c>
      <c r="R2863" s="26" t="str">
        <f>LEFT(Table1[[#This Row],[Department]],3)</f>
        <v>Mar</v>
      </c>
      <c r="S2863" s="37">
        <f>_xlfn.XLOOKUP(Table1[[#This Row],[City]],Table2[City],Table2[Bonus %])</f>
        <v>6</v>
      </c>
      <c r="U2863" s="48" t="str">
        <v xml:space="preserve">Rahul </v>
      </c>
      <c r="V2863" s="48" t="str">
        <v>Verma</v>
      </c>
    </row>
    <row r="2864" spans="1:22" x14ac:dyDescent="0.35">
      <c r="A2864" s="7" t="s">
        <v>1860</v>
      </c>
      <c r="B2864" s="40" t="str">
        <f>LEFT(Table1[[#This Row],[Employee Name]],FIND(" ",Table1[[#This Row],[Employee Name]]))</f>
        <v xml:space="preserve">Meera </v>
      </c>
      <c r="C2864" s="40" t="str">
        <f>RIGHT(Table1[[#This Row],[Employee Name]],LEN(Table1[[#This Row],[Employee Name]])-FIND(" ",Table1[[#This Row],[Employee Name]]))</f>
        <v>Joshi</v>
      </c>
      <c r="D2864" s="22">
        <f>Table1[[#This Row],[Basic Salary]]+Table1[[#This Row],[Bonus]]</f>
        <v>83654</v>
      </c>
      <c r="E2864" s="8">
        <v>83</v>
      </c>
      <c r="F2864" s="45">
        <v>61</v>
      </c>
      <c r="G2864" s="8" t="str" cm="1">
        <f t="array" ref="G2864">_xlfn.IFS(Table1[[#This Row],[Performance Score]]&gt;=80,"Excellent",Table1[[#This Row],[Performance Score]]&gt;=60,"Good",Table1[[#This Row],[Performance Score]]&gt;=40,"Need Improvement")</f>
        <v>Good</v>
      </c>
      <c r="H2864" s="29">
        <f>Table1[[#This Row],[Bonus]]/Table1[[#This Row],[Basic Salary]]</f>
        <v>0.52029077691958203</v>
      </c>
      <c r="I2864" s="8">
        <f ca="1">DATEDIF(Table1[[#This Row],[Date of Birth]],TODAY(),"y")</f>
        <v>28</v>
      </c>
      <c r="J2864" s="33">
        <v>42769</v>
      </c>
      <c r="K2864" s="33" t="str" cm="1">
        <f t="array" aca="1" ref="K2864" ca="1">_xlfn.IFS(L2864&lt;3,"Junior",L2864&lt;=7,"Mid-Level",L2864&gt;7,"Senior")</f>
        <v>Senior</v>
      </c>
      <c r="L2864" s="45">
        <f ca="1">INT(YEARFRAC(Table1[[#This Row],[Joining Date]],TODAY(),1))</f>
        <v>9</v>
      </c>
      <c r="M2864" s="25" t="str">
        <f t="shared" ca="1" si="44"/>
        <v>Yes</v>
      </c>
      <c r="N2864" s="25">
        <f>YEAR(Table1[[#This Row],[Joining Date]])</f>
        <v>2017</v>
      </c>
      <c r="O2864" s="45">
        <f>MONTH(Table1[[#This Row],[Joining Date]])</f>
        <v>2</v>
      </c>
      <c r="P2864" s="25">
        <f ca="1">NETWORKDAYS(Table1[[#This Row],[Joining Date]],TODAY())</f>
        <v>2452</v>
      </c>
      <c r="Q2864" s="25" t="str">
        <f>LEFT(Table1[[#This Row],[Department]],5)&amp;"-"&amp;RIGHT(Table1[[#This Row],[Employee ID]],3)</f>
        <v>Suppo-804</v>
      </c>
      <c r="R2864" s="25" t="str">
        <f>LEFT(Table1[[#This Row],[Department]],3)</f>
        <v>Sup</v>
      </c>
      <c r="S2864" s="36">
        <f>_xlfn.XLOOKUP(Table1[[#This Row],[City]],Table2[City],Table2[Bonus %])</f>
        <v>4</v>
      </c>
      <c r="U2864" s="48" t="str">
        <v xml:space="preserve">Meera </v>
      </c>
      <c r="V2864" s="48" t="str">
        <v>Joshi</v>
      </c>
    </row>
    <row r="2865" spans="1:22" x14ac:dyDescent="0.35">
      <c r="A2865" s="9" t="s">
        <v>3277</v>
      </c>
      <c r="B2865" s="41" t="str">
        <f>LEFT(Table1[[#This Row],[Employee Name]],FIND(" ",Table1[[#This Row],[Employee Name]]))</f>
        <v xml:space="preserve">Ravi </v>
      </c>
      <c r="C2865" s="41" t="str">
        <f>RIGHT(Table1[[#This Row],[Employee Name]],LEN(Table1[[#This Row],[Employee Name]])-FIND(" ",Table1[[#This Row],[Employee Name]]))</f>
        <v>Teja</v>
      </c>
      <c r="D2865" s="23">
        <f>Table1[[#This Row],[Basic Salary]]+Table1[[#This Row],[Bonus]]</f>
        <v>83635</v>
      </c>
      <c r="E2865" s="10">
        <v>97</v>
      </c>
      <c r="F2865" s="46">
        <v>100</v>
      </c>
      <c r="G2865" s="10" t="str" cm="1">
        <f t="array" ref="G2865">_xlfn.IFS(Table1[[#This Row],[Performance Score]]&gt;=80,"Excellent",Table1[[#This Row],[Performance Score]]&gt;=60,"Good",Table1[[#This Row],[Performance Score]]&gt;=40,"Need Improvement")</f>
        <v>Excellent</v>
      </c>
      <c r="H2865" s="30">
        <f>Table1[[#This Row],[Bonus]]/Table1[[#This Row],[Basic Salary]]</f>
        <v>0.52135554989631461</v>
      </c>
      <c r="I2865" s="10">
        <f ca="1">DATEDIF(Table1[[#This Row],[Date of Birth]],TODAY(),"y")</f>
        <v>44</v>
      </c>
      <c r="J2865" s="34">
        <v>42744</v>
      </c>
      <c r="K2865" s="33" t="str" cm="1">
        <f t="array" aca="1" ref="K2865" ca="1">_xlfn.IFS(L2865&lt;3,"Junior",L2865&lt;=7,"Mid-Level",L2865&gt;7,"Senior")</f>
        <v>Senior</v>
      </c>
      <c r="L2865" s="46">
        <f ca="1">INT(YEARFRAC(Table1[[#This Row],[Joining Date]],TODAY(),1))</f>
        <v>9</v>
      </c>
      <c r="M2865" s="25" t="str">
        <f t="shared" ca="1" si="44"/>
        <v>Yes</v>
      </c>
      <c r="N2865" s="26">
        <f>YEAR(Table1[[#This Row],[Joining Date]])</f>
        <v>2017</v>
      </c>
      <c r="O2865" s="46">
        <f>MONTH(Table1[[#This Row],[Joining Date]])</f>
        <v>1</v>
      </c>
      <c r="P2865" s="26">
        <f ca="1">NETWORKDAYS(Table1[[#This Row],[Joining Date]],TODAY())</f>
        <v>2471</v>
      </c>
      <c r="Q2865" s="26" t="str">
        <f>LEFT(Table1[[#This Row],[Department]],5)&amp;"-"&amp;RIGHT(Table1[[#This Row],[Employee ID]],3)</f>
        <v>HR-221</v>
      </c>
      <c r="R2865" s="26" t="str">
        <f>LEFT(Table1[[#This Row],[Department]],3)</f>
        <v>HR</v>
      </c>
      <c r="S2865" s="37">
        <f>_xlfn.XLOOKUP(Table1[[#This Row],[City]],Table2[City],Table2[Bonus %])</f>
        <v>7</v>
      </c>
      <c r="U2865" s="48" t="str">
        <v xml:space="preserve">Ravi </v>
      </c>
      <c r="V2865" s="48" t="str">
        <v>Teja</v>
      </c>
    </row>
    <row r="2866" spans="1:22" x14ac:dyDescent="0.35">
      <c r="A2866" s="7" t="s">
        <v>3003</v>
      </c>
      <c r="B2866" s="40" t="str">
        <f>LEFT(Table1[[#This Row],[Employee Name]],FIND(" ",Table1[[#This Row],[Employee Name]]))</f>
        <v xml:space="preserve">Neha </v>
      </c>
      <c r="C2866" s="40" t="str">
        <f>RIGHT(Table1[[#This Row],[Employee Name]],LEN(Table1[[#This Row],[Employee Name]])-FIND(" ",Table1[[#This Row],[Employee Name]]))</f>
        <v>Kulkarni</v>
      </c>
      <c r="D2866" s="22">
        <f>Table1[[#This Row],[Basic Salary]]+Table1[[#This Row],[Bonus]]</f>
        <v>83626</v>
      </c>
      <c r="E2866" s="8">
        <v>68</v>
      </c>
      <c r="F2866" s="45">
        <v>94</v>
      </c>
      <c r="G2866" s="8" t="str" cm="1">
        <f t="array" ref="G2866">_xlfn.IFS(Table1[[#This Row],[Performance Score]]&gt;=80,"Excellent",Table1[[#This Row],[Performance Score]]&gt;=60,"Good",Table1[[#This Row],[Performance Score]]&gt;=40,"Need Improvement")</f>
        <v>Excellent</v>
      </c>
      <c r="H2866" s="29">
        <f>Table1[[#This Row],[Bonus]]/Table1[[#This Row],[Basic Salary]]</f>
        <v>0.10765848101936475</v>
      </c>
      <c r="I2866" s="8">
        <f ca="1">DATEDIF(Table1[[#This Row],[Date of Birth]],TODAY(),"y")</f>
        <v>35</v>
      </c>
      <c r="J2866" s="33">
        <v>43816</v>
      </c>
      <c r="K2866" s="33" t="str" cm="1">
        <f t="array" aca="1" ref="K2866" ca="1">_xlfn.IFS(L2866&lt;3,"Junior",L2866&lt;=7,"Mid-Level",L2866&gt;7,"Senior")</f>
        <v>Mid-Level</v>
      </c>
      <c r="L2866" s="45">
        <f ca="1">INT(YEARFRAC(Table1[[#This Row],[Joining Date]],TODAY(),1))</f>
        <v>6</v>
      </c>
      <c r="M2866" s="25" t="str">
        <f t="shared" ca="1" si="44"/>
        <v>Yes</v>
      </c>
      <c r="N2866" s="25">
        <f>YEAR(Table1[[#This Row],[Joining Date]])</f>
        <v>2019</v>
      </c>
      <c r="O2866" s="45">
        <f>MONTH(Table1[[#This Row],[Joining Date]])</f>
        <v>12</v>
      </c>
      <c r="P2866" s="25">
        <f ca="1">NETWORKDAYS(Table1[[#This Row],[Joining Date]],TODAY())</f>
        <v>1705</v>
      </c>
      <c r="Q2866" s="25" t="str">
        <f>LEFT(Table1[[#This Row],[Department]],5)&amp;"-"&amp;RIGHT(Table1[[#This Row],[Employee ID]],3)</f>
        <v>Finan-947</v>
      </c>
      <c r="R2866" s="25" t="str">
        <f>LEFT(Table1[[#This Row],[Department]],3)</f>
        <v>Fin</v>
      </c>
      <c r="S2866" s="36">
        <f>_xlfn.XLOOKUP(Table1[[#This Row],[City]],Table2[City],Table2[Bonus %])</f>
        <v>5</v>
      </c>
      <c r="U2866" s="48" t="str">
        <v xml:space="preserve">Neha </v>
      </c>
      <c r="V2866" s="48" t="str">
        <v>Kulkarni</v>
      </c>
    </row>
    <row r="2867" spans="1:22" x14ac:dyDescent="0.35">
      <c r="A2867" s="9" t="s">
        <v>2013</v>
      </c>
      <c r="B2867" s="41" t="str">
        <f>LEFT(Table1[[#This Row],[Employee Name]],FIND(" ",Table1[[#This Row],[Employee Name]]))</f>
        <v xml:space="preserve">Sneha </v>
      </c>
      <c r="C2867" s="41" t="str">
        <f>RIGHT(Table1[[#This Row],[Employee Name]],LEN(Table1[[#This Row],[Employee Name]])-FIND(" ",Table1[[#This Row],[Employee Name]]))</f>
        <v>Iyer</v>
      </c>
      <c r="D2867" s="23">
        <f>Table1[[#This Row],[Basic Salary]]+Table1[[#This Row],[Bonus]]</f>
        <v>83618</v>
      </c>
      <c r="E2867" s="10">
        <v>75</v>
      </c>
      <c r="F2867" s="46">
        <v>74</v>
      </c>
      <c r="G2867" s="10" t="str" cm="1">
        <f t="array" ref="G2867">_xlfn.IFS(Table1[[#This Row],[Performance Score]]&gt;=80,"Excellent",Table1[[#This Row],[Performance Score]]&gt;=60,"Good",Table1[[#This Row],[Performance Score]]&gt;=40,"Need Improvement")</f>
        <v>Good</v>
      </c>
      <c r="H2867" s="30">
        <f>Table1[[#This Row],[Bonus]]/Table1[[#This Row],[Basic Salary]]</f>
        <v>0.40697615722434421</v>
      </c>
      <c r="I2867" s="10">
        <f ca="1">DATEDIF(Table1[[#This Row],[Date of Birth]],TODAY(),"y")</f>
        <v>17</v>
      </c>
      <c r="J2867" s="34">
        <v>45072</v>
      </c>
      <c r="K2867" s="33" t="str" cm="1">
        <f t="array" aca="1" ref="K2867" ca="1">_xlfn.IFS(L2867&lt;3,"Junior",L2867&lt;=7,"Mid-Level",L2867&gt;7,"Senior")</f>
        <v>Mid-Level</v>
      </c>
      <c r="L2867" s="46">
        <f ca="1">INT(YEARFRAC(Table1[[#This Row],[Joining Date]],TODAY(),1))</f>
        <v>3</v>
      </c>
      <c r="M2867" s="25" t="str">
        <f t="shared" ca="1" si="44"/>
        <v>No</v>
      </c>
      <c r="N2867" s="26">
        <f>YEAR(Table1[[#This Row],[Joining Date]])</f>
        <v>2023</v>
      </c>
      <c r="O2867" s="46">
        <f>MONTH(Table1[[#This Row],[Joining Date]])</f>
        <v>5</v>
      </c>
      <c r="P2867" s="26">
        <f ca="1">NETWORKDAYS(Table1[[#This Row],[Joining Date]],TODAY())</f>
        <v>807</v>
      </c>
      <c r="Q2867" s="26" t="str">
        <f>LEFT(Table1[[#This Row],[Department]],5)&amp;"-"&amp;RIGHT(Table1[[#This Row],[Employee ID]],3)</f>
        <v>HR-957</v>
      </c>
      <c r="R2867" s="26" t="str">
        <f>LEFT(Table1[[#This Row],[Department]],3)</f>
        <v>HR</v>
      </c>
      <c r="S2867" s="37">
        <f>_xlfn.XLOOKUP(Table1[[#This Row],[City]],Table2[City],Table2[Bonus %])</f>
        <v>5</v>
      </c>
      <c r="U2867" s="48" t="str">
        <v xml:space="preserve">Sneha </v>
      </c>
      <c r="V2867" s="48" t="str">
        <v>Iyer</v>
      </c>
    </row>
    <row r="2868" spans="1:22" x14ac:dyDescent="0.35">
      <c r="A2868" s="7" t="s">
        <v>3176</v>
      </c>
      <c r="B2868" s="40" t="str">
        <f>LEFT(Table1[[#This Row],[Employee Name]],FIND(" ",Table1[[#This Row],[Employee Name]]))</f>
        <v xml:space="preserve">Ananya </v>
      </c>
      <c r="C2868" s="40" t="str">
        <f>RIGHT(Table1[[#This Row],[Employee Name]],LEN(Table1[[#This Row],[Employee Name]])-FIND(" ",Table1[[#This Row],[Employee Name]]))</f>
        <v>Rao</v>
      </c>
      <c r="D2868" s="22">
        <f>Table1[[#This Row],[Basic Salary]]+Table1[[#This Row],[Bonus]]</f>
        <v>83546</v>
      </c>
      <c r="E2868" s="8">
        <v>81</v>
      </c>
      <c r="F2868" s="45">
        <v>78</v>
      </c>
      <c r="G2868" s="8" t="str" cm="1">
        <f t="array" ref="G2868">_xlfn.IFS(Table1[[#This Row],[Performance Score]]&gt;=80,"Excellent",Table1[[#This Row],[Performance Score]]&gt;=60,"Good",Table1[[#This Row],[Performance Score]]&gt;=40,"Need Improvement")</f>
        <v>Good</v>
      </c>
      <c r="H2868" s="29">
        <f>Table1[[#This Row],[Bonus]]/Table1[[#This Row],[Basic Salary]]</f>
        <v>0.24224581437535314</v>
      </c>
      <c r="I2868" s="8">
        <f ca="1">DATEDIF(Table1[[#This Row],[Date of Birth]],TODAY(),"y")</f>
        <v>25</v>
      </c>
      <c r="J2868" s="33">
        <v>42337</v>
      </c>
      <c r="K2868" s="33" t="str" cm="1">
        <f t="array" aca="1" ref="K2868" ca="1">_xlfn.IFS(L2868&lt;3,"Junior",L2868&lt;=7,"Mid-Level",L2868&gt;7,"Senior")</f>
        <v>Senior</v>
      </c>
      <c r="L2868" s="45">
        <f ca="1">INT(YEARFRAC(Table1[[#This Row],[Joining Date]],TODAY(),1))</f>
        <v>10</v>
      </c>
      <c r="M2868" s="25" t="str">
        <f t="shared" ca="1" si="44"/>
        <v>Yes</v>
      </c>
      <c r="N2868" s="25">
        <f>YEAR(Table1[[#This Row],[Joining Date]])</f>
        <v>2015</v>
      </c>
      <c r="O2868" s="45">
        <f>MONTH(Table1[[#This Row],[Joining Date]])</f>
        <v>11</v>
      </c>
      <c r="P2868" s="25">
        <f ca="1">NETWORKDAYS(Table1[[#This Row],[Joining Date]],TODAY())</f>
        <v>2761</v>
      </c>
      <c r="Q2868" s="25" t="str">
        <f>LEFT(Table1[[#This Row],[Department]],5)&amp;"-"&amp;RIGHT(Table1[[#This Row],[Employee ID]],3)</f>
        <v>Marke-120</v>
      </c>
      <c r="R2868" s="25" t="str">
        <f>LEFT(Table1[[#This Row],[Department]],3)</f>
        <v>Mar</v>
      </c>
      <c r="S2868" s="36">
        <f>_xlfn.XLOOKUP(Table1[[#This Row],[City]],Table2[City],Table2[Bonus %])</f>
        <v>6</v>
      </c>
      <c r="U2868" s="48" t="str">
        <v xml:space="preserve">Ananya </v>
      </c>
      <c r="V2868" s="48" t="str">
        <v>Rao</v>
      </c>
    </row>
    <row r="2869" spans="1:22" x14ac:dyDescent="0.35">
      <c r="A2869" s="9" t="s">
        <v>3244</v>
      </c>
      <c r="B2869" s="41" t="str">
        <f>LEFT(Table1[[#This Row],[Employee Name]],FIND(" ",Table1[[#This Row],[Employee Name]]))</f>
        <v xml:space="preserve">Kavya </v>
      </c>
      <c r="C2869" s="41" t="str">
        <f>RIGHT(Table1[[#This Row],[Employee Name]],LEN(Table1[[#This Row],[Employee Name]])-FIND(" ",Table1[[#This Row],[Employee Name]]))</f>
        <v>Nair</v>
      </c>
      <c r="D2869" s="23">
        <f>Table1[[#This Row],[Basic Salary]]+Table1[[#This Row],[Bonus]]</f>
        <v>83525</v>
      </c>
      <c r="E2869" s="10">
        <v>85</v>
      </c>
      <c r="F2869" s="46">
        <v>86</v>
      </c>
      <c r="G2869" s="10" t="str" cm="1">
        <f t="array" ref="G2869">_xlfn.IFS(Table1[[#This Row],[Performance Score]]&gt;=80,"Excellent",Table1[[#This Row],[Performance Score]]&gt;=60,"Good",Table1[[#This Row],[Performance Score]]&gt;=40,"Need Improvement")</f>
        <v>Excellent</v>
      </c>
      <c r="H2869" s="30">
        <f>Table1[[#This Row],[Bonus]]/Table1[[#This Row],[Basic Salary]]</f>
        <v>0.44928164908384233</v>
      </c>
      <c r="I2869" s="10">
        <f ca="1">DATEDIF(Table1[[#This Row],[Date of Birth]],TODAY(),"y")</f>
        <v>19</v>
      </c>
      <c r="J2869" s="34">
        <v>42279</v>
      </c>
      <c r="K2869" s="33" t="str" cm="1">
        <f t="array" aca="1" ref="K2869" ca="1">_xlfn.IFS(L2869&lt;3,"Junior",L2869&lt;=7,"Mid-Level",L2869&gt;7,"Senior")</f>
        <v>Senior</v>
      </c>
      <c r="L2869" s="46">
        <f ca="1">INT(YEARFRAC(Table1[[#This Row],[Joining Date]],TODAY(),1))</f>
        <v>10</v>
      </c>
      <c r="M2869" s="25" t="str">
        <f t="shared" ca="1" si="44"/>
        <v>Yes</v>
      </c>
      <c r="N2869" s="26">
        <f>YEAR(Table1[[#This Row],[Joining Date]])</f>
        <v>2015</v>
      </c>
      <c r="O2869" s="46">
        <f>MONTH(Table1[[#This Row],[Joining Date]])</f>
        <v>10</v>
      </c>
      <c r="P2869" s="26">
        <f ca="1">NETWORKDAYS(Table1[[#This Row],[Joining Date]],TODAY())</f>
        <v>2802</v>
      </c>
      <c r="Q2869" s="26" t="str">
        <f>LEFT(Table1[[#This Row],[Department]],5)&amp;"-"&amp;RIGHT(Table1[[#This Row],[Employee ID]],3)</f>
        <v>Sales-188</v>
      </c>
      <c r="R2869" s="26" t="str">
        <f>LEFT(Table1[[#This Row],[Department]],3)</f>
        <v>Sal</v>
      </c>
      <c r="S2869" s="37">
        <f>_xlfn.XLOOKUP(Table1[[#This Row],[City]],Table2[City],Table2[Bonus %])</f>
        <v>7</v>
      </c>
      <c r="U2869" s="48" t="str">
        <v xml:space="preserve">Kavya </v>
      </c>
      <c r="V2869" s="48" t="str">
        <v>Nair</v>
      </c>
    </row>
    <row r="2870" spans="1:22" x14ac:dyDescent="0.35">
      <c r="A2870" s="7" t="s">
        <v>4355</v>
      </c>
      <c r="B2870" s="40" t="str">
        <f>LEFT(Table1[[#This Row],[Employee Name]],FIND(" ",Table1[[#This Row],[Employee Name]]))</f>
        <v xml:space="preserve">Vikram </v>
      </c>
      <c r="C2870" s="40" t="str">
        <f>RIGHT(Table1[[#This Row],[Employee Name]],LEN(Table1[[#This Row],[Employee Name]])-FIND(" ",Table1[[#This Row],[Employee Name]]))</f>
        <v>Singh</v>
      </c>
      <c r="D2870" s="22">
        <f>Table1[[#This Row],[Basic Salary]]+Table1[[#This Row],[Bonus]]</f>
        <v>83492</v>
      </c>
      <c r="E2870" s="8">
        <v>60</v>
      </c>
      <c r="F2870" s="45">
        <v>53</v>
      </c>
      <c r="G2870" s="8" t="str" cm="1">
        <f t="array" ref="G2870">_xlfn.IFS(Table1[[#This Row],[Performance Score]]&gt;=80,"Excellent",Table1[[#This Row],[Performance Score]]&gt;=60,"Good",Table1[[#This Row],[Performance Score]]&gt;=40,"Need Improvement")</f>
        <v>Need Improvement</v>
      </c>
      <c r="H2870" s="29">
        <f>Table1[[#This Row],[Bonus]]/Table1[[#This Row],[Basic Salary]]</f>
        <v>0.48498861696072854</v>
      </c>
      <c r="I2870" s="8">
        <f ca="1">DATEDIF(Table1[[#This Row],[Date of Birth]],TODAY(),"y")</f>
        <v>38</v>
      </c>
      <c r="J2870" s="33">
        <v>44561</v>
      </c>
      <c r="K2870" s="33" t="str" cm="1">
        <f t="array" aca="1" ref="K2870" ca="1">_xlfn.IFS(L2870&lt;3,"Junior",L2870&lt;=7,"Mid-Level",L2870&gt;7,"Senior")</f>
        <v>Mid-Level</v>
      </c>
      <c r="L2870" s="45">
        <f ca="1">INT(YEARFRAC(Table1[[#This Row],[Joining Date]],TODAY(),1))</f>
        <v>4</v>
      </c>
      <c r="M2870" s="25" t="str">
        <f t="shared" ca="1" si="44"/>
        <v>No</v>
      </c>
      <c r="N2870" s="25">
        <f>YEAR(Table1[[#This Row],[Joining Date]])</f>
        <v>2021</v>
      </c>
      <c r="O2870" s="45">
        <f>MONTH(Table1[[#This Row],[Joining Date]])</f>
        <v>12</v>
      </c>
      <c r="P2870" s="25">
        <f ca="1">NETWORKDAYS(Table1[[#This Row],[Joining Date]],TODAY())</f>
        <v>1172</v>
      </c>
      <c r="Q2870" s="25" t="str">
        <f>LEFT(Table1[[#This Row],[Department]],5)&amp;"-"&amp;RIGHT(Table1[[#This Row],[Employee ID]],3)</f>
        <v>Sales-299</v>
      </c>
      <c r="R2870" s="25" t="str">
        <f>LEFT(Table1[[#This Row],[Department]],3)</f>
        <v>Sal</v>
      </c>
      <c r="S2870" s="36">
        <f>_xlfn.XLOOKUP(Table1[[#This Row],[City]],Table2[City],Table2[Bonus %])</f>
        <v>8</v>
      </c>
      <c r="U2870" s="48" t="str">
        <v xml:space="preserve">Vikram </v>
      </c>
      <c r="V2870" s="48" t="str">
        <v>Singh</v>
      </c>
    </row>
    <row r="2871" spans="1:22" x14ac:dyDescent="0.35">
      <c r="A2871" s="9" t="s">
        <v>1543</v>
      </c>
      <c r="B2871" s="41" t="str">
        <f>LEFT(Table1[[#This Row],[Employee Name]],FIND(" ",Table1[[#This Row],[Employee Name]]))</f>
        <v xml:space="preserve">Swathi </v>
      </c>
      <c r="C2871" s="41" t="str">
        <f>RIGHT(Table1[[#This Row],[Employee Name]],LEN(Table1[[#This Row],[Employee Name]])-FIND(" ",Table1[[#This Row],[Employee Name]]))</f>
        <v>Ramesh</v>
      </c>
      <c r="D2871" s="23">
        <f>Table1[[#This Row],[Basic Salary]]+Table1[[#This Row],[Bonus]]</f>
        <v>83457</v>
      </c>
      <c r="E2871" s="10">
        <v>82</v>
      </c>
      <c r="F2871" s="46">
        <v>85</v>
      </c>
      <c r="G2871" s="10" t="str" cm="1">
        <f t="array" ref="G2871">_xlfn.IFS(Table1[[#This Row],[Performance Score]]&gt;=80,"Excellent",Table1[[#This Row],[Performance Score]]&gt;=60,"Good",Table1[[#This Row],[Performance Score]]&gt;=40,"Need Improvement")</f>
        <v>Excellent</v>
      </c>
      <c r="H2871" s="30">
        <f>Table1[[#This Row],[Bonus]]/Table1[[#This Row],[Basic Salary]]</f>
        <v>0.52124459998906325</v>
      </c>
      <c r="I2871" s="10">
        <f ca="1">DATEDIF(Table1[[#This Row],[Date of Birth]],TODAY(),"y")</f>
        <v>19</v>
      </c>
      <c r="J2871" s="34">
        <v>42434</v>
      </c>
      <c r="K2871" s="33" t="str" cm="1">
        <f t="array" aca="1" ref="K2871" ca="1">_xlfn.IFS(L2871&lt;3,"Junior",L2871&lt;=7,"Mid-Level",L2871&gt;7,"Senior")</f>
        <v>Senior</v>
      </c>
      <c r="L2871" s="46">
        <f ca="1">INT(YEARFRAC(Table1[[#This Row],[Joining Date]],TODAY(),1))</f>
        <v>10</v>
      </c>
      <c r="M2871" s="25" t="str">
        <f t="shared" ca="1" si="44"/>
        <v>Yes</v>
      </c>
      <c r="N2871" s="26">
        <f>YEAR(Table1[[#This Row],[Joining Date]])</f>
        <v>2016</v>
      </c>
      <c r="O2871" s="46">
        <f>MONTH(Table1[[#This Row],[Joining Date]])</f>
        <v>3</v>
      </c>
      <c r="P2871" s="26">
        <f ca="1">NETWORKDAYS(Table1[[#This Row],[Joining Date]],TODAY())</f>
        <v>2691</v>
      </c>
      <c r="Q2871" s="26" t="str">
        <f>LEFT(Table1[[#This Row],[Department]],5)&amp;"-"&amp;RIGHT(Table1[[#This Row],[Employee ID]],3)</f>
        <v>Opera-487</v>
      </c>
      <c r="R2871" s="26" t="str">
        <f>LEFT(Table1[[#This Row],[Department]],3)</f>
        <v>Ope</v>
      </c>
      <c r="S2871" s="37">
        <f>_xlfn.XLOOKUP(Table1[[#This Row],[City]],Table2[City],Table2[Bonus %])</f>
        <v>6</v>
      </c>
      <c r="U2871" s="48" t="str">
        <v xml:space="preserve">Swathi </v>
      </c>
      <c r="V2871" s="48" t="str">
        <v>Ramesh</v>
      </c>
    </row>
    <row r="2872" spans="1:22" x14ac:dyDescent="0.35">
      <c r="A2872" s="7" t="s">
        <v>4743</v>
      </c>
      <c r="B2872" s="40" t="str">
        <f>LEFT(Table1[[#This Row],[Employee Name]],FIND(" ",Table1[[#This Row],[Employee Name]]))</f>
        <v xml:space="preserve">Aarav </v>
      </c>
      <c r="C2872" s="40" t="str">
        <f>RIGHT(Table1[[#This Row],[Employee Name]],LEN(Table1[[#This Row],[Employee Name]])-FIND(" ",Table1[[#This Row],[Employee Name]]))</f>
        <v>Sharma</v>
      </c>
      <c r="D2872" s="22">
        <f>Table1[[#This Row],[Basic Salary]]+Table1[[#This Row],[Bonus]]</f>
        <v>83442</v>
      </c>
      <c r="E2872" s="8">
        <v>89</v>
      </c>
      <c r="F2872" s="45">
        <v>64</v>
      </c>
      <c r="G2872" s="8" t="str" cm="1">
        <f t="array" ref="G2872">_xlfn.IFS(Table1[[#This Row],[Performance Score]]&gt;=80,"Excellent",Table1[[#This Row],[Performance Score]]&gt;=60,"Good",Table1[[#This Row],[Performance Score]]&gt;=40,"Need Improvement")</f>
        <v>Good</v>
      </c>
      <c r="H2872" s="29">
        <f>Table1[[#This Row],[Bonus]]/Table1[[#This Row],[Basic Salary]]</f>
        <v>0.43818404315827575</v>
      </c>
      <c r="I2872" s="8">
        <f ca="1">DATEDIF(Table1[[#This Row],[Date of Birth]],TODAY(),"y")</f>
        <v>30</v>
      </c>
      <c r="J2872" s="33">
        <v>43048</v>
      </c>
      <c r="K2872" s="33" t="str" cm="1">
        <f t="array" aca="1" ref="K2872" ca="1">_xlfn.IFS(L2872&lt;3,"Junior",L2872&lt;=7,"Mid-Level",L2872&gt;7,"Senior")</f>
        <v>Senior</v>
      </c>
      <c r="L2872" s="45">
        <f ca="1">INT(YEARFRAC(Table1[[#This Row],[Joining Date]],TODAY(),1))</f>
        <v>8</v>
      </c>
      <c r="M2872" s="25" t="str">
        <f t="shared" ca="1" si="44"/>
        <v>Yes</v>
      </c>
      <c r="N2872" s="25">
        <f>YEAR(Table1[[#This Row],[Joining Date]])</f>
        <v>2017</v>
      </c>
      <c r="O2872" s="45">
        <f>MONTH(Table1[[#This Row],[Joining Date]])</f>
        <v>11</v>
      </c>
      <c r="P2872" s="25">
        <f ca="1">NETWORKDAYS(Table1[[#This Row],[Joining Date]],TODAY())</f>
        <v>2253</v>
      </c>
      <c r="Q2872" s="25" t="str">
        <f>LEFT(Table1[[#This Row],[Department]],5)&amp;"-"&amp;RIGHT(Table1[[#This Row],[Employee ID]],3)</f>
        <v>Marke-687</v>
      </c>
      <c r="R2872" s="25" t="str">
        <f>LEFT(Table1[[#This Row],[Department]],3)</f>
        <v>Mar</v>
      </c>
      <c r="S2872" s="36">
        <f>_xlfn.XLOOKUP(Table1[[#This Row],[City]],Table2[City],Table2[Bonus %])</f>
        <v>4</v>
      </c>
      <c r="U2872" s="48" t="str">
        <v xml:space="preserve">Aarav </v>
      </c>
      <c r="V2872" s="48" t="str">
        <v>Sharma</v>
      </c>
    </row>
    <row r="2873" spans="1:22" x14ac:dyDescent="0.35">
      <c r="A2873" s="9" t="s">
        <v>1849</v>
      </c>
      <c r="B2873" s="41" t="str">
        <f>LEFT(Table1[[#This Row],[Employee Name]],FIND(" ",Table1[[#This Row],[Employee Name]]))</f>
        <v xml:space="preserve">Meera </v>
      </c>
      <c r="C2873" s="41" t="str">
        <f>RIGHT(Table1[[#This Row],[Employee Name]],LEN(Table1[[#This Row],[Employee Name]])-FIND(" ",Table1[[#This Row],[Employee Name]]))</f>
        <v>Joshi</v>
      </c>
      <c r="D2873" s="23">
        <f>Table1[[#This Row],[Basic Salary]]+Table1[[#This Row],[Bonus]]</f>
        <v>83423</v>
      </c>
      <c r="E2873" s="10">
        <v>69</v>
      </c>
      <c r="F2873" s="46">
        <v>65</v>
      </c>
      <c r="G2873" s="10" t="str" cm="1">
        <f t="array" ref="G2873">_xlfn.IFS(Table1[[#This Row],[Performance Score]]&gt;=80,"Excellent",Table1[[#This Row],[Performance Score]]&gt;=60,"Good",Table1[[#This Row],[Performance Score]]&gt;=40,"Need Improvement")</f>
        <v>Good</v>
      </c>
      <c r="H2873" s="30">
        <f>Table1[[#This Row],[Bonus]]/Table1[[#This Row],[Basic Salary]]</f>
        <v>0.3663582016214888</v>
      </c>
      <c r="I2873" s="10">
        <f ca="1">DATEDIF(Table1[[#This Row],[Date of Birth]],TODAY(),"y")</f>
        <v>23</v>
      </c>
      <c r="J2873" s="34">
        <v>44970</v>
      </c>
      <c r="K2873" s="33" t="str" cm="1">
        <f t="array" aca="1" ref="K2873" ca="1">_xlfn.IFS(L2873&lt;3,"Junior",L2873&lt;=7,"Mid-Level",L2873&gt;7,"Senior")</f>
        <v>Mid-Level</v>
      </c>
      <c r="L2873" s="46">
        <f ca="1">INT(YEARFRAC(Table1[[#This Row],[Joining Date]],TODAY(),1))</f>
        <v>3</v>
      </c>
      <c r="M2873" s="25" t="str">
        <f t="shared" ca="1" si="44"/>
        <v>No</v>
      </c>
      <c r="N2873" s="26">
        <f>YEAR(Table1[[#This Row],[Joining Date]])</f>
        <v>2023</v>
      </c>
      <c r="O2873" s="46">
        <f>MONTH(Table1[[#This Row],[Joining Date]])</f>
        <v>2</v>
      </c>
      <c r="P2873" s="26">
        <f ca="1">NETWORKDAYS(Table1[[#This Row],[Joining Date]],TODAY())</f>
        <v>881</v>
      </c>
      <c r="Q2873" s="26" t="str">
        <f>LEFT(Table1[[#This Row],[Department]],5)&amp;"-"&amp;RIGHT(Table1[[#This Row],[Employee ID]],3)</f>
        <v>HR-793</v>
      </c>
      <c r="R2873" s="26" t="str">
        <f>LEFT(Table1[[#This Row],[Department]],3)</f>
        <v>HR</v>
      </c>
      <c r="S2873" s="37">
        <f>_xlfn.XLOOKUP(Table1[[#This Row],[City]],Table2[City],Table2[Bonus %])</f>
        <v>8</v>
      </c>
      <c r="U2873" s="48" t="str">
        <v xml:space="preserve">Meera </v>
      </c>
      <c r="V2873" s="48" t="str">
        <v>Joshi</v>
      </c>
    </row>
    <row r="2874" spans="1:22" x14ac:dyDescent="0.35">
      <c r="A2874" s="7" t="s">
        <v>1359</v>
      </c>
      <c r="B2874" s="40" t="str">
        <f>LEFT(Table1[[#This Row],[Employee Name]],FIND(" ",Table1[[#This Row],[Employee Name]]))</f>
        <v xml:space="preserve">Ravi </v>
      </c>
      <c r="C2874" s="40" t="str">
        <f>RIGHT(Table1[[#This Row],[Employee Name]],LEN(Table1[[#This Row],[Employee Name]])-FIND(" ",Table1[[#This Row],[Employee Name]]))</f>
        <v>Teja</v>
      </c>
      <c r="D2874" s="22">
        <f>Table1[[#This Row],[Basic Salary]]+Table1[[#This Row],[Bonus]]</f>
        <v>83411</v>
      </c>
      <c r="E2874" s="8">
        <v>60</v>
      </c>
      <c r="F2874" s="45">
        <v>50</v>
      </c>
      <c r="G2874" s="8" t="str" cm="1">
        <f t="array" ref="G2874">_xlfn.IFS(Table1[[#This Row],[Performance Score]]&gt;=80,"Excellent",Table1[[#This Row],[Performance Score]]&gt;=60,"Good",Table1[[#This Row],[Performance Score]]&gt;=40,"Need Improvement")</f>
        <v>Need Improvement</v>
      </c>
      <c r="H2874" s="29">
        <f>Table1[[#This Row],[Bonus]]/Table1[[#This Row],[Basic Salary]]</f>
        <v>0.12351665521746744</v>
      </c>
      <c r="I2874" s="8">
        <f ca="1">DATEDIF(Table1[[#This Row],[Date of Birth]],TODAY(),"y")</f>
        <v>43</v>
      </c>
      <c r="J2874" s="33">
        <v>44869</v>
      </c>
      <c r="K2874" s="33" t="str" cm="1">
        <f t="array" aca="1" ref="K2874" ca="1">_xlfn.IFS(L2874&lt;3,"Junior",L2874&lt;=7,"Mid-Level",L2874&gt;7,"Senior")</f>
        <v>Mid-Level</v>
      </c>
      <c r="L2874" s="45">
        <f ca="1">INT(YEARFRAC(Table1[[#This Row],[Joining Date]],TODAY(),1))</f>
        <v>3</v>
      </c>
      <c r="M2874" s="25" t="str">
        <f t="shared" ca="1" si="44"/>
        <v>No</v>
      </c>
      <c r="N2874" s="25">
        <f>YEAR(Table1[[#This Row],[Joining Date]])</f>
        <v>2022</v>
      </c>
      <c r="O2874" s="45">
        <f>MONTH(Table1[[#This Row],[Joining Date]])</f>
        <v>11</v>
      </c>
      <c r="P2874" s="25">
        <f ca="1">NETWORKDAYS(Table1[[#This Row],[Joining Date]],TODAY())</f>
        <v>952</v>
      </c>
      <c r="Q2874" s="25" t="str">
        <f>LEFT(Table1[[#This Row],[Department]],5)&amp;"-"&amp;RIGHT(Table1[[#This Row],[Employee ID]],3)</f>
        <v>HR-303</v>
      </c>
      <c r="R2874" s="25" t="str">
        <f>LEFT(Table1[[#This Row],[Department]],3)</f>
        <v>HR</v>
      </c>
      <c r="S2874" s="36">
        <f>_xlfn.XLOOKUP(Table1[[#This Row],[City]],Table2[City],Table2[Bonus %])</f>
        <v>4</v>
      </c>
      <c r="U2874" s="48" t="str">
        <v xml:space="preserve">Ravi </v>
      </c>
      <c r="V2874" s="48" t="str">
        <v>Teja</v>
      </c>
    </row>
    <row r="2875" spans="1:22" x14ac:dyDescent="0.35">
      <c r="A2875" s="9" t="s">
        <v>4990</v>
      </c>
      <c r="B2875" s="41" t="str">
        <f>LEFT(Table1[[#This Row],[Employee Name]],FIND(" ",Table1[[#This Row],[Employee Name]]))</f>
        <v xml:space="preserve">Aarav </v>
      </c>
      <c r="C2875" s="41" t="str">
        <f>RIGHT(Table1[[#This Row],[Employee Name]],LEN(Table1[[#This Row],[Employee Name]])-FIND(" ",Table1[[#This Row],[Employee Name]]))</f>
        <v>Sharma</v>
      </c>
      <c r="D2875" s="23">
        <f>Table1[[#This Row],[Basic Salary]]+Table1[[#This Row],[Bonus]]</f>
        <v>83373</v>
      </c>
      <c r="E2875" s="10">
        <v>93</v>
      </c>
      <c r="F2875" s="46">
        <v>42</v>
      </c>
      <c r="G2875" s="10" t="str" cm="1">
        <f t="array" ref="G2875">_xlfn.IFS(Table1[[#This Row],[Performance Score]]&gt;=80,"Excellent",Table1[[#This Row],[Performance Score]]&gt;=60,"Good",Table1[[#This Row],[Performance Score]]&gt;=40,"Need Improvement")</f>
        <v>Need Improvement</v>
      </c>
      <c r="H2875" s="30">
        <f>Table1[[#This Row],[Bonus]]/Table1[[#This Row],[Basic Salary]]</f>
        <v>0.2317067765811284</v>
      </c>
      <c r="I2875" s="10">
        <f ca="1">DATEDIF(Table1[[#This Row],[Date of Birth]],TODAY(),"y")</f>
        <v>15</v>
      </c>
      <c r="J2875" s="34">
        <v>43065</v>
      </c>
      <c r="K2875" s="33" t="str" cm="1">
        <f t="array" aca="1" ref="K2875" ca="1">_xlfn.IFS(L2875&lt;3,"Junior",L2875&lt;=7,"Mid-Level",L2875&gt;7,"Senior")</f>
        <v>Senior</v>
      </c>
      <c r="L2875" s="46">
        <f ca="1">INT(YEARFRAC(Table1[[#This Row],[Joining Date]],TODAY(),1))</f>
        <v>8</v>
      </c>
      <c r="M2875" s="25" t="str">
        <f t="shared" ca="1" si="44"/>
        <v>Yes</v>
      </c>
      <c r="N2875" s="26">
        <f>YEAR(Table1[[#This Row],[Joining Date]])</f>
        <v>2017</v>
      </c>
      <c r="O2875" s="46">
        <f>MONTH(Table1[[#This Row],[Joining Date]])</f>
        <v>11</v>
      </c>
      <c r="P2875" s="26">
        <f ca="1">NETWORKDAYS(Table1[[#This Row],[Joining Date]],TODAY())</f>
        <v>2241</v>
      </c>
      <c r="Q2875" s="26" t="str">
        <f>LEFT(Table1[[#This Row],[Department]],5)&amp;"-"&amp;RIGHT(Table1[[#This Row],[Employee ID]],3)</f>
        <v>IT-934</v>
      </c>
      <c r="R2875" s="26" t="str">
        <f>LEFT(Table1[[#This Row],[Department]],3)</f>
        <v>IT</v>
      </c>
      <c r="S2875" s="37">
        <f>_xlfn.XLOOKUP(Table1[[#This Row],[City]],Table2[City],Table2[Bonus %])</f>
        <v>6</v>
      </c>
      <c r="U2875" s="48" t="str">
        <v xml:space="preserve">Aarav </v>
      </c>
      <c r="V2875" s="48" t="str">
        <v>Sharma</v>
      </c>
    </row>
    <row r="2876" spans="1:22" x14ac:dyDescent="0.35">
      <c r="A2876" s="7" t="s">
        <v>2344</v>
      </c>
      <c r="B2876" s="40" t="str">
        <f>LEFT(Table1[[#This Row],[Employee Name]],FIND(" ",Table1[[#This Row],[Employee Name]]))</f>
        <v xml:space="preserve">Ananya </v>
      </c>
      <c r="C2876" s="40" t="str">
        <f>RIGHT(Table1[[#This Row],[Employee Name]],LEN(Table1[[#This Row],[Employee Name]])-FIND(" ",Table1[[#This Row],[Employee Name]]))</f>
        <v>Rao</v>
      </c>
      <c r="D2876" s="22">
        <f>Table1[[#This Row],[Basic Salary]]+Table1[[#This Row],[Bonus]]</f>
        <v>83366</v>
      </c>
      <c r="E2876" s="8">
        <v>93</v>
      </c>
      <c r="F2876" s="45">
        <v>86</v>
      </c>
      <c r="G2876" s="8" t="str" cm="1">
        <f t="array" ref="G2876">_xlfn.IFS(Table1[[#This Row],[Performance Score]]&gt;=80,"Excellent",Table1[[#This Row],[Performance Score]]&gt;=60,"Good",Table1[[#This Row],[Performance Score]]&gt;=40,"Need Improvement")</f>
        <v>Excellent</v>
      </c>
      <c r="H2876" s="29">
        <f>Table1[[#This Row],[Bonus]]/Table1[[#This Row],[Basic Salary]]</f>
        <v>0.30255304521733695</v>
      </c>
      <c r="I2876" s="8">
        <f ca="1">DATEDIF(Table1[[#This Row],[Date of Birth]],TODAY(),"y")</f>
        <v>40</v>
      </c>
      <c r="J2876" s="33">
        <v>43465</v>
      </c>
      <c r="K2876" s="33" t="str" cm="1">
        <f t="array" aca="1" ref="K2876" ca="1">_xlfn.IFS(L2876&lt;3,"Junior",L2876&lt;=7,"Mid-Level",L2876&gt;7,"Senior")</f>
        <v>Mid-Level</v>
      </c>
      <c r="L2876" s="45">
        <f ca="1">INT(YEARFRAC(Table1[[#This Row],[Joining Date]],TODAY(),1))</f>
        <v>7</v>
      </c>
      <c r="M2876" s="25" t="str">
        <f t="shared" ca="1" si="44"/>
        <v>Yes</v>
      </c>
      <c r="N2876" s="25">
        <f>YEAR(Table1[[#This Row],[Joining Date]])</f>
        <v>2018</v>
      </c>
      <c r="O2876" s="45">
        <f>MONTH(Table1[[#This Row],[Joining Date]])</f>
        <v>12</v>
      </c>
      <c r="P2876" s="25">
        <f ca="1">NETWORKDAYS(Table1[[#This Row],[Joining Date]],TODAY())</f>
        <v>1956</v>
      </c>
      <c r="Q2876" s="25" t="str">
        <f>LEFT(Table1[[#This Row],[Department]],5)&amp;"-"&amp;RIGHT(Table1[[#This Row],[Employee ID]],3)</f>
        <v>Marke-288</v>
      </c>
      <c r="R2876" s="25" t="str">
        <f>LEFT(Table1[[#This Row],[Department]],3)</f>
        <v>Mar</v>
      </c>
      <c r="S2876" s="36">
        <f>_xlfn.XLOOKUP(Table1[[#This Row],[City]],Table2[City],Table2[Bonus %])</f>
        <v>6</v>
      </c>
      <c r="U2876" s="48" t="str">
        <v xml:space="preserve">Ananya </v>
      </c>
      <c r="V2876" s="48" t="str">
        <v>Rao</v>
      </c>
    </row>
    <row r="2877" spans="1:22" x14ac:dyDescent="0.35">
      <c r="A2877" s="9" t="s">
        <v>1165</v>
      </c>
      <c r="B2877" s="41" t="str">
        <f>LEFT(Table1[[#This Row],[Employee Name]],FIND(" ",Table1[[#This Row],[Employee Name]]))</f>
        <v xml:space="preserve">Krishna </v>
      </c>
      <c r="C2877" s="41" t="str">
        <f>RIGHT(Table1[[#This Row],[Employee Name]],LEN(Table1[[#This Row],[Employee Name]])-FIND(" ",Table1[[#This Row],[Employee Name]]))</f>
        <v>Chaitanya</v>
      </c>
      <c r="D2877" s="23">
        <f>Table1[[#This Row],[Basic Salary]]+Table1[[#This Row],[Bonus]]</f>
        <v>83354</v>
      </c>
      <c r="E2877" s="10">
        <v>65</v>
      </c>
      <c r="F2877" s="46">
        <v>83</v>
      </c>
      <c r="G2877" s="10" t="str" cm="1">
        <f t="array" ref="G2877">_xlfn.IFS(Table1[[#This Row],[Performance Score]]&gt;=80,"Excellent",Table1[[#This Row],[Performance Score]]&gt;=60,"Good",Table1[[#This Row],[Performance Score]]&gt;=40,"Need Improvement")</f>
        <v>Excellent</v>
      </c>
      <c r="H2877" s="30">
        <f>Table1[[#This Row],[Bonus]]/Table1[[#This Row],[Basic Salary]]</f>
        <v>0.26083799727726514</v>
      </c>
      <c r="I2877" s="10">
        <f ca="1">DATEDIF(Table1[[#This Row],[Date of Birth]],TODAY(),"y")</f>
        <v>18</v>
      </c>
      <c r="J2877" s="34">
        <v>44104</v>
      </c>
      <c r="K2877" s="33" t="str" cm="1">
        <f t="array" aca="1" ref="K2877" ca="1">_xlfn.IFS(L2877&lt;3,"Junior",L2877&lt;=7,"Mid-Level",L2877&gt;7,"Senior")</f>
        <v>Mid-Level</v>
      </c>
      <c r="L2877" s="46">
        <f ca="1">INT(YEARFRAC(Table1[[#This Row],[Joining Date]],TODAY(),1))</f>
        <v>5</v>
      </c>
      <c r="M2877" s="25" t="str">
        <f t="shared" ca="1" si="44"/>
        <v>No</v>
      </c>
      <c r="N2877" s="26">
        <f>YEAR(Table1[[#This Row],[Joining Date]])</f>
        <v>2020</v>
      </c>
      <c r="O2877" s="46">
        <f>MONTH(Table1[[#This Row],[Joining Date]])</f>
        <v>9</v>
      </c>
      <c r="P2877" s="26">
        <f ca="1">NETWORKDAYS(Table1[[#This Row],[Joining Date]],TODAY())</f>
        <v>1499</v>
      </c>
      <c r="Q2877" s="26" t="str">
        <f>LEFT(Table1[[#This Row],[Department]],5)&amp;"-"&amp;RIGHT(Table1[[#This Row],[Employee ID]],3)</f>
        <v>IT-109</v>
      </c>
      <c r="R2877" s="26" t="str">
        <f>LEFT(Table1[[#This Row],[Department]],3)</f>
        <v>IT</v>
      </c>
      <c r="S2877" s="37">
        <f>_xlfn.XLOOKUP(Table1[[#This Row],[City]],Table2[City],Table2[Bonus %])</f>
        <v>8</v>
      </c>
      <c r="U2877" s="48" t="str">
        <v xml:space="preserve">Krishna </v>
      </c>
      <c r="V2877" s="48" t="str">
        <v>Chaitanya</v>
      </c>
    </row>
    <row r="2878" spans="1:22" x14ac:dyDescent="0.35">
      <c r="A2878" s="7" t="s">
        <v>405</v>
      </c>
      <c r="B2878" s="40" t="str">
        <f>LEFT(Table1[[#This Row],[Employee Name]],FIND(" ",Table1[[#This Row],[Employee Name]]))</f>
        <v xml:space="preserve">Arjun </v>
      </c>
      <c r="C2878" s="40" t="str">
        <f>RIGHT(Table1[[#This Row],[Employee Name]],LEN(Table1[[#This Row],[Employee Name]])-FIND(" ",Table1[[#This Row],[Employee Name]]))</f>
        <v>Mehta</v>
      </c>
      <c r="D2878" s="22">
        <f>Table1[[#This Row],[Basic Salary]]+Table1[[#This Row],[Bonus]]</f>
        <v>83324</v>
      </c>
      <c r="E2878" s="8">
        <v>94</v>
      </c>
      <c r="F2878" s="45">
        <v>90</v>
      </c>
      <c r="G2878" s="8" t="str" cm="1">
        <f t="array" ref="G2878">_xlfn.IFS(Table1[[#This Row],[Performance Score]]&gt;=80,"Excellent",Table1[[#This Row],[Performance Score]]&gt;=60,"Good",Table1[[#This Row],[Performance Score]]&gt;=40,"Need Improvement")</f>
        <v>Excellent</v>
      </c>
      <c r="H2878" s="29">
        <f>Table1[[#This Row],[Bonus]]/Table1[[#This Row],[Basic Salary]]</f>
        <v>0.4451921742750104</v>
      </c>
      <c r="I2878" s="8">
        <f ca="1">DATEDIF(Table1[[#This Row],[Date of Birth]],TODAY(),"y")</f>
        <v>22</v>
      </c>
      <c r="J2878" s="33">
        <v>45628</v>
      </c>
      <c r="K2878" s="33" t="str" cm="1">
        <f t="array" aca="1" ref="K2878" ca="1">_xlfn.IFS(L2878&lt;3,"Junior",L2878&lt;=7,"Mid-Level",L2878&gt;7,"Senior")</f>
        <v>Junior</v>
      </c>
      <c r="L2878" s="45">
        <f ca="1">INT(YEARFRAC(Table1[[#This Row],[Joining Date]],TODAY(),1))</f>
        <v>1</v>
      </c>
      <c r="M2878" s="25" t="str">
        <f t="shared" ca="1" si="44"/>
        <v>No</v>
      </c>
      <c r="N2878" s="25">
        <f>YEAR(Table1[[#This Row],[Joining Date]])</f>
        <v>2024</v>
      </c>
      <c r="O2878" s="45">
        <f>MONTH(Table1[[#This Row],[Joining Date]])</f>
        <v>12</v>
      </c>
      <c r="P2878" s="25">
        <f ca="1">NETWORKDAYS(Table1[[#This Row],[Joining Date]],TODAY())</f>
        <v>411</v>
      </c>
      <c r="Q2878" s="25" t="str">
        <f>LEFT(Table1[[#This Row],[Department]],5)&amp;"-"&amp;RIGHT(Table1[[#This Row],[Employee ID]],3)</f>
        <v>Finan-349</v>
      </c>
      <c r="R2878" s="25" t="str">
        <f>LEFT(Table1[[#This Row],[Department]],3)</f>
        <v>Fin</v>
      </c>
      <c r="S2878" s="36">
        <f>_xlfn.XLOOKUP(Table1[[#This Row],[City]],Table2[City],Table2[Bonus %])</f>
        <v>5</v>
      </c>
      <c r="U2878" s="48" t="str">
        <v xml:space="preserve">Arjun </v>
      </c>
      <c r="V2878" s="48" t="str">
        <v>Mehta</v>
      </c>
    </row>
    <row r="2879" spans="1:22" x14ac:dyDescent="0.35">
      <c r="A2879" s="9" t="s">
        <v>4258</v>
      </c>
      <c r="B2879" s="41" t="str">
        <f>LEFT(Table1[[#This Row],[Employee Name]],FIND(" ",Table1[[#This Row],[Employee Name]]))</f>
        <v xml:space="preserve">Priya </v>
      </c>
      <c r="C2879" s="41" t="str">
        <f>RIGHT(Table1[[#This Row],[Employee Name]],LEN(Table1[[#This Row],[Employee Name]])-FIND(" ",Table1[[#This Row],[Employee Name]]))</f>
        <v>Reddy</v>
      </c>
      <c r="D2879" s="23">
        <f>Table1[[#This Row],[Basic Salary]]+Table1[[#This Row],[Bonus]]</f>
        <v>83309</v>
      </c>
      <c r="E2879" s="10">
        <v>62</v>
      </c>
      <c r="F2879" s="46">
        <v>68</v>
      </c>
      <c r="G2879" s="10" t="str" cm="1">
        <f t="array" ref="G2879">_xlfn.IFS(Table1[[#This Row],[Performance Score]]&gt;=80,"Excellent",Table1[[#This Row],[Performance Score]]&gt;=60,"Good",Table1[[#This Row],[Performance Score]]&gt;=40,"Need Improvement")</f>
        <v>Good</v>
      </c>
      <c r="H2879" s="30">
        <f>Table1[[#This Row],[Bonus]]/Table1[[#This Row],[Basic Salary]]</f>
        <v>0.19889765139304627</v>
      </c>
      <c r="I2879" s="10">
        <f ca="1">DATEDIF(Table1[[#This Row],[Date of Birth]],TODAY(),"y")</f>
        <v>23</v>
      </c>
      <c r="J2879" s="34">
        <v>44727</v>
      </c>
      <c r="K2879" s="33" t="str" cm="1">
        <f t="array" aca="1" ref="K2879" ca="1">_xlfn.IFS(L2879&lt;3,"Junior",L2879&lt;=7,"Mid-Level",L2879&gt;7,"Senior")</f>
        <v>Mid-Level</v>
      </c>
      <c r="L2879" s="46">
        <f ca="1">INT(YEARFRAC(Table1[[#This Row],[Joining Date]],TODAY(),1))</f>
        <v>4</v>
      </c>
      <c r="M2879" s="25" t="str">
        <f t="shared" ca="1" si="44"/>
        <v>No</v>
      </c>
      <c r="N2879" s="26">
        <f>YEAR(Table1[[#This Row],[Joining Date]])</f>
        <v>2022</v>
      </c>
      <c r="O2879" s="46">
        <f>MONTH(Table1[[#This Row],[Joining Date]])</f>
        <v>6</v>
      </c>
      <c r="P2879" s="26">
        <f ca="1">NETWORKDAYS(Table1[[#This Row],[Joining Date]],TODAY())</f>
        <v>1054</v>
      </c>
      <c r="Q2879" s="26" t="str">
        <f>LEFT(Table1[[#This Row],[Department]],5)&amp;"-"&amp;RIGHT(Table1[[#This Row],[Employee ID]],3)</f>
        <v>HR-202</v>
      </c>
      <c r="R2879" s="26" t="str">
        <f>LEFT(Table1[[#This Row],[Department]],3)</f>
        <v>HR</v>
      </c>
      <c r="S2879" s="37">
        <f>_xlfn.XLOOKUP(Table1[[#This Row],[City]],Table2[City],Table2[Bonus %])</f>
        <v>5</v>
      </c>
      <c r="U2879" s="48" t="str">
        <v xml:space="preserve">Priya </v>
      </c>
      <c r="V2879" s="48" t="str">
        <v>Reddy</v>
      </c>
    </row>
    <row r="2880" spans="1:22" x14ac:dyDescent="0.35">
      <c r="A2880" s="7" t="s">
        <v>501</v>
      </c>
      <c r="B2880" s="40" t="str">
        <f>LEFT(Table1[[#This Row],[Employee Name]],FIND(" ",Table1[[#This Row],[Employee Name]]))</f>
        <v xml:space="preserve">Gayathri </v>
      </c>
      <c r="C2880" s="40" t="str">
        <f>RIGHT(Table1[[#This Row],[Employee Name]],LEN(Table1[[#This Row],[Employee Name]])-FIND(" ",Table1[[#This Row],[Employee Name]]))</f>
        <v>Iyer</v>
      </c>
      <c r="D2880" s="22">
        <f>Table1[[#This Row],[Basic Salary]]+Table1[[#This Row],[Bonus]]</f>
        <v>83264</v>
      </c>
      <c r="E2880" s="8">
        <v>71</v>
      </c>
      <c r="F2880" s="45">
        <v>83</v>
      </c>
      <c r="G2880" s="8" t="str" cm="1">
        <f t="array" ref="G2880">_xlfn.IFS(Table1[[#This Row],[Performance Score]]&gt;=80,"Excellent",Table1[[#This Row],[Performance Score]]&gt;=60,"Good",Table1[[#This Row],[Performance Score]]&gt;=40,"Need Improvement")</f>
        <v>Excellent</v>
      </c>
      <c r="H2880" s="29">
        <f>Table1[[#This Row],[Bonus]]/Table1[[#This Row],[Basic Salary]]</f>
        <v>0.31004751565499228</v>
      </c>
      <c r="I2880" s="8">
        <f ca="1">DATEDIF(Table1[[#This Row],[Date of Birth]],TODAY(),"y")</f>
        <v>37</v>
      </c>
      <c r="J2880" s="33">
        <v>45954</v>
      </c>
      <c r="K2880" s="33" t="str" cm="1">
        <f t="array" aca="1" ref="K2880" ca="1">_xlfn.IFS(L2880&lt;3,"Junior",L2880&lt;=7,"Mid-Level",L2880&gt;7,"Senior")</f>
        <v>Junior</v>
      </c>
      <c r="L2880" s="45">
        <f ca="1">INT(YEARFRAC(Table1[[#This Row],[Joining Date]],TODAY(),1))</f>
        <v>0</v>
      </c>
      <c r="M2880" s="25" t="str">
        <f t="shared" ca="1" si="44"/>
        <v>No</v>
      </c>
      <c r="N2880" s="25">
        <f>YEAR(Table1[[#This Row],[Joining Date]])</f>
        <v>2025</v>
      </c>
      <c r="O2880" s="45">
        <f>MONTH(Table1[[#This Row],[Joining Date]])</f>
        <v>10</v>
      </c>
      <c r="P2880" s="25">
        <f ca="1">NETWORKDAYS(Table1[[#This Row],[Joining Date]],TODAY())</f>
        <v>177</v>
      </c>
      <c r="Q2880" s="25" t="str">
        <f>LEFT(Table1[[#This Row],[Department]],5)&amp;"-"&amp;RIGHT(Table1[[#This Row],[Employee ID]],3)</f>
        <v>Suppo-445</v>
      </c>
      <c r="R2880" s="25" t="str">
        <f>LEFT(Table1[[#This Row],[Department]],3)</f>
        <v>Sup</v>
      </c>
      <c r="S2880" s="36">
        <f>_xlfn.XLOOKUP(Table1[[#This Row],[City]],Table2[City],Table2[Bonus %])</f>
        <v>5</v>
      </c>
      <c r="U2880" s="48" t="str">
        <v xml:space="preserve">Gayathri </v>
      </c>
      <c r="V2880" s="48" t="str">
        <v>Iyer</v>
      </c>
    </row>
    <row r="2881" spans="1:22" x14ac:dyDescent="0.35">
      <c r="A2881" s="9" t="s">
        <v>1002</v>
      </c>
      <c r="B2881" s="41" t="str">
        <f>LEFT(Table1[[#This Row],[Employee Name]],FIND(" ",Table1[[#This Row],[Employee Name]]))</f>
        <v xml:space="preserve">Karan </v>
      </c>
      <c r="C2881" s="41" t="str">
        <f>RIGHT(Table1[[#This Row],[Employee Name]],LEN(Table1[[#This Row],[Employee Name]])-FIND(" ",Table1[[#This Row],[Employee Name]]))</f>
        <v>Malhotra</v>
      </c>
      <c r="D2881" s="23">
        <f>Table1[[#This Row],[Basic Salary]]+Table1[[#This Row],[Bonus]]</f>
        <v>83229</v>
      </c>
      <c r="E2881" s="10">
        <v>60</v>
      </c>
      <c r="F2881" s="46">
        <v>56</v>
      </c>
      <c r="G2881" s="10" t="str" cm="1">
        <f t="array" ref="G2881">_xlfn.IFS(Table1[[#This Row],[Performance Score]]&gt;=80,"Excellent",Table1[[#This Row],[Performance Score]]&gt;=60,"Good",Table1[[#This Row],[Performance Score]]&gt;=40,"Need Improvement")</f>
        <v>Need Improvement</v>
      </c>
      <c r="H2881" s="30">
        <f>Table1[[#This Row],[Bonus]]/Table1[[#This Row],[Basic Salary]]</f>
        <v>8.1008416458852872E-2</v>
      </c>
      <c r="I2881" s="10">
        <f ca="1">DATEDIF(Table1[[#This Row],[Date of Birth]],TODAY(),"y")</f>
        <v>37</v>
      </c>
      <c r="J2881" s="34">
        <v>45510</v>
      </c>
      <c r="K2881" s="33" t="str" cm="1">
        <f t="array" aca="1" ref="K2881" ca="1">_xlfn.IFS(L2881&lt;3,"Junior",L2881&lt;=7,"Mid-Level",L2881&gt;7,"Senior")</f>
        <v>Junior</v>
      </c>
      <c r="L2881" s="46">
        <f ca="1">INT(YEARFRAC(Table1[[#This Row],[Joining Date]],TODAY(),1))</f>
        <v>1</v>
      </c>
      <c r="M2881" s="25" t="str">
        <f t="shared" ca="1" si="44"/>
        <v>No</v>
      </c>
      <c r="N2881" s="26">
        <f>YEAR(Table1[[#This Row],[Joining Date]])</f>
        <v>2024</v>
      </c>
      <c r="O2881" s="46">
        <f>MONTH(Table1[[#This Row],[Joining Date]])</f>
        <v>8</v>
      </c>
      <c r="P2881" s="26">
        <f ca="1">NETWORKDAYS(Table1[[#This Row],[Joining Date]],TODAY())</f>
        <v>495</v>
      </c>
      <c r="Q2881" s="26" t="str">
        <f>LEFT(Table1[[#This Row],[Department]],5)&amp;"-"&amp;RIGHT(Table1[[#This Row],[Employee ID]],3)</f>
        <v>Marke-946</v>
      </c>
      <c r="R2881" s="26" t="str">
        <f>LEFT(Table1[[#This Row],[Department]],3)</f>
        <v>Mar</v>
      </c>
      <c r="S2881" s="37">
        <f>_xlfn.XLOOKUP(Table1[[#This Row],[City]],Table2[City],Table2[Bonus %])</f>
        <v>5</v>
      </c>
      <c r="U2881" s="48" t="str">
        <v xml:space="preserve">Karan </v>
      </c>
      <c r="V2881" s="48" t="str">
        <v>Malhotra</v>
      </c>
    </row>
    <row r="2882" spans="1:22" x14ac:dyDescent="0.35">
      <c r="A2882" s="7" t="s">
        <v>1091</v>
      </c>
      <c r="B2882" s="40" t="str">
        <f>LEFT(Table1[[#This Row],[Employee Name]],FIND(" ",Table1[[#This Row],[Employee Name]]))</f>
        <v xml:space="preserve">Rohan </v>
      </c>
      <c r="C2882" s="40" t="str">
        <f>RIGHT(Table1[[#This Row],[Employee Name]],LEN(Table1[[#This Row],[Employee Name]])-FIND(" ",Table1[[#This Row],[Employee Name]]))</f>
        <v>Gupta</v>
      </c>
      <c r="D2882" s="22">
        <f>Table1[[#This Row],[Basic Salary]]+Table1[[#This Row],[Bonus]]</f>
        <v>83229</v>
      </c>
      <c r="E2882" s="8">
        <v>93</v>
      </c>
      <c r="F2882" s="45">
        <v>83</v>
      </c>
      <c r="G2882" s="8" t="str" cm="1">
        <f t="array" ref="G2882">_xlfn.IFS(Table1[[#This Row],[Performance Score]]&gt;=80,"Excellent",Table1[[#This Row],[Performance Score]]&gt;=60,"Good",Table1[[#This Row],[Performance Score]]&gt;=40,"Need Improvement")</f>
        <v>Excellent</v>
      </c>
      <c r="H2882" s="29">
        <f>Table1[[#This Row],[Bonus]]/Table1[[#This Row],[Basic Salary]]</f>
        <v>0.18514246657268571</v>
      </c>
      <c r="I2882" s="8">
        <f ca="1">DATEDIF(Table1[[#This Row],[Date of Birth]],TODAY(),"y")</f>
        <v>22</v>
      </c>
      <c r="J2882" s="33">
        <v>44882</v>
      </c>
      <c r="K2882" s="33" t="str" cm="1">
        <f t="array" aca="1" ref="K2882" ca="1">_xlfn.IFS(L2882&lt;3,"Junior",L2882&lt;=7,"Mid-Level",L2882&gt;7,"Senior")</f>
        <v>Mid-Level</v>
      </c>
      <c r="L2882" s="45">
        <f ca="1">INT(YEARFRAC(Table1[[#This Row],[Joining Date]],TODAY(),1))</f>
        <v>3</v>
      </c>
      <c r="M2882" s="25" t="str">
        <f t="shared" ref="M2882:M2945" ca="1" si="45">IF(L2882&gt;5,"Yes","No")</f>
        <v>No</v>
      </c>
      <c r="N2882" s="25">
        <f>YEAR(Table1[[#This Row],[Joining Date]])</f>
        <v>2022</v>
      </c>
      <c r="O2882" s="45">
        <f>MONTH(Table1[[#This Row],[Joining Date]])</f>
        <v>11</v>
      </c>
      <c r="P2882" s="25">
        <f ca="1">NETWORKDAYS(Table1[[#This Row],[Joining Date]],TODAY())</f>
        <v>943</v>
      </c>
      <c r="Q2882" s="25" t="str">
        <f>LEFT(Table1[[#This Row],[Department]],5)&amp;"-"&amp;RIGHT(Table1[[#This Row],[Employee ID]],3)</f>
        <v>Marke-035</v>
      </c>
      <c r="R2882" s="25" t="str">
        <f>LEFT(Table1[[#This Row],[Department]],3)</f>
        <v>Mar</v>
      </c>
      <c r="S2882" s="36">
        <f>_xlfn.XLOOKUP(Table1[[#This Row],[City]],Table2[City],Table2[Bonus %])</f>
        <v>4</v>
      </c>
      <c r="U2882" s="48" t="str">
        <v xml:space="preserve">Rohan </v>
      </c>
      <c r="V2882" s="48" t="str">
        <v>Gupta</v>
      </c>
    </row>
    <row r="2883" spans="1:22" x14ac:dyDescent="0.35">
      <c r="A2883" s="9" t="s">
        <v>3518</v>
      </c>
      <c r="B2883" s="41" t="str">
        <f>LEFT(Table1[[#This Row],[Employee Name]],FIND(" ",Table1[[#This Row],[Employee Name]]))</f>
        <v xml:space="preserve">Sneha </v>
      </c>
      <c r="C2883" s="41" t="str">
        <f>RIGHT(Table1[[#This Row],[Employee Name]],LEN(Table1[[#This Row],[Employee Name]])-FIND(" ",Table1[[#This Row],[Employee Name]]))</f>
        <v>Iyer</v>
      </c>
      <c r="D2883" s="23">
        <f>Table1[[#This Row],[Basic Salary]]+Table1[[#This Row],[Bonus]]</f>
        <v>83228</v>
      </c>
      <c r="E2883" s="10">
        <v>91</v>
      </c>
      <c r="F2883" s="46">
        <v>89</v>
      </c>
      <c r="G2883" s="10" t="str" cm="1">
        <f t="array" ref="G2883">_xlfn.IFS(Table1[[#This Row],[Performance Score]]&gt;=80,"Excellent",Table1[[#This Row],[Performance Score]]&gt;=60,"Good",Table1[[#This Row],[Performance Score]]&gt;=40,"Need Improvement")</f>
        <v>Excellent</v>
      </c>
      <c r="H2883" s="30">
        <f>Table1[[#This Row],[Bonus]]/Table1[[#This Row],[Basic Salary]]</f>
        <v>0.24270974870470188</v>
      </c>
      <c r="I2883" s="10">
        <f ca="1">DATEDIF(Table1[[#This Row],[Date of Birth]],TODAY(),"y")</f>
        <v>22</v>
      </c>
      <c r="J2883" s="34">
        <v>45435</v>
      </c>
      <c r="K2883" s="33" t="str" cm="1">
        <f t="array" aca="1" ref="K2883" ca="1">_xlfn.IFS(L2883&lt;3,"Junior",L2883&lt;=7,"Mid-Level",L2883&gt;7,"Senior")</f>
        <v>Junior</v>
      </c>
      <c r="L2883" s="46">
        <f ca="1">INT(YEARFRAC(Table1[[#This Row],[Joining Date]],TODAY(),1))</f>
        <v>2</v>
      </c>
      <c r="M2883" s="25" t="str">
        <f t="shared" ca="1" si="45"/>
        <v>No</v>
      </c>
      <c r="N2883" s="26">
        <f>YEAR(Table1[[#This Row],[Joining Date]])</f>
        <v>2024</v>
      </c>
      <c r="O2883" s="46">
        <f>MONTH(Table1[[#This Row],[Joining Date]])</f>
        <v>5</v>
      </c>
      <c r="P2883" s="26">
        <f ca="1">NETWORKDAYS(Table1[[#This Row],[Joining Date]],TODAY())</f>
        <v>548</v>
      </c>
      <c r="Q2883" s="26" t="str">
        <f>LEFT(Table1[[#This Row],[Department]],5)&amp;"-"&amp;RIGHT(Table1[[#This Row],[Employee ID]],3)</f>
        <v>Suppo-462</v>
      </c>
      <c r="R2883" s="26" t="str">
        <f>LEFT(Table1[[#This Row],[Department]],3)</f>
        <v>Sup</v>
      </c>
      <c r="S2883" s="37">
        <f>_xlfn.XLOOKUP(Table1[[#This Row],[City]],Table2[City],Table2[Bonus %])</f>
        <v>5</v>
      </c>
      <c r="U2883" s="48" t="str">
        <v xml:space="preserve">Sneha </v>
      </c>
      <c r="V2883" s="48" t="str">
        <v>Iyer</v>
      </c>
    </row>
    <row r="2884" spans="1:22" x14ac:dyDescent="0.35">
      <c r="A2884" s="7" t="s">
        <v>3527</v>
      </c>
      <c r="B2884" s="40" t="str">
        <f>LEFT(Table1[[#This Row],[Employee Name]],FIND(" ",Table1[[#This Row],[Employee Name]]))</f>
        <v xml:space="preserve">Ajay </v>
      </c>
      <c r="C2884" s="40" t="str">
        <f>RIGHT(Table1[[#This Row],[Employee Name]],LEN(Table1[[#This Row],[Employee Name]])-FIND(" ",Table1[[#This Row],[Employee Name]]))</f>
        <v>Singh</v>
      </c>
      <c r="D2884" s="22">
        <f>Table1[[#This Row],[Basic Salary]]+Table1[[#This Row],[Bonus]]</f>
        <v>83215</v>
      </c>
      <c r="E2884" s="8">
        <v>94</v>
      </c>
      <c r="F2884" s="45">
        <v>92</v>
      </c>
      <c r="G2884" s="8" t="str" cm="1">
        <f t="array" ref="G2884">_xlfn.IFS(Table1[[#This Row],[Performance Score]]&gt;=80,"Excellent",Table1[[#This Row],[Performance Score]]&gt;=60,"Good",Table1[[#This Row],[Performance Score]]&gt;=40,"Need Improvement")</f>
        <v>Excellent</v>
      </c>
      <c r="H2884" s="29">
        <f>Table1[[#This Row],[Bonus]]/Table1[[#This Row],[Basic Salary]]</f>
        <v>0.21481751824817519</v>
      </c>
      <c r="I2884" s="8">
        <f ca="1">DATEDIF(Table1[[#This Row],[Date of Birth]],TODAY(),"y")</f>
        <v>31</v>
      </c>
      <c r="J2884" s="33">
        <v>42040</v>
      </c>
      <c r="K2884" s="33" t="str" cm="1">
        <f t="array" aca="1" ref="K2884" ca="1">_xlfn.IFS(L2884&lt;3,"Junior",L2884&lt;=7,"Mid-Level",L2884&gt;7,"Senior")</f>
        <v>Senior</v>
      </c>
      <c r="L2884" s="45">
        <f ca="1">INT(YEARFRAC(Table1[[#This Row],[Joining Date]],TODAY(),1))</f>
        <v>11</v>
      </c>
      <c r="M2884" s="25" t="str">
        <f t="shared" ca="1" si="45"/>
        <v>Yes</v>
      </c>
      <c r="N2884" s="25">
        <f>YEAR(Table1[[#This Row],[Joining Date]])</f>
        <v>2015</v>
      </c>
      <c r="O2884" s="45">
        <f>MONTH(Table1[[#This Row],[Joining Date]])</f>
        <v>2</v>
      </c>
      <c r="P2884" s="25">
        <f ca="1">NETWORKDAYS(Table1[[#This Row],[Joining Date]],TODAY())</f>
        <v>2973</v>
      </c>
      <c r="Q2884" s="25" t="str">
        <f>LEFT(Table1[[#This Row],[Department]],5)&amp;"-"&amp;RIGHT(Table1[[#This Row],[Employee ID]],3)</f>
        <v>Marke-471</v>
      </c>
      <c r="R2884" s="25" t="str">
        <f>LEFT(Table1[[#This Row],[Department]],3)</f>
        <v>Mar</v>
      </c>
      <c r="S2884" s="36">
        <f>_xlfn.XLOOKUP(Table1[[#This Row],[City]],Table2[City],Table2[Bonus %])</f>
        <v>7</v>
      </c>
      <c r="U2884" s="48" t="str">
        <v xml:space="preserve">Ajay </v>
      </c>
      <c r="V2884" s="48" t="str">
        <v>Singh</v>
      </c>
    </row>
    <row r="2885" spans="1:22" x14ac:dyDescent="0.35">
      <c r="A2885" s="9" t="s">
        <v>3474</v>
      </c>
      <c r="B2885" s="41" t="str">
        <f>LEFT(Table1[[#This Row],[Employee Name]],FIND(" ",Table1[[#This Row],[Employee Name]]))</f>
        <v xml:space="preserve">Aditya </v>
      </c>
      <c r="C2885" s="41" t="str">
        <f>RIGHT(Table1[[#This Row],[Employee Name]],LEN(Table1[[#This Row],[Employee Name]])-FIND(" ",Table1[[#This Row],[Employee Name]]))</f>
        <v>Kapoor</v>
      </c>
      <c r="D2885" s="23">
        <f>Table1[[#This Row],[Basic Salary]]+Table1[[#This Row],[Bonus]]</f>
        <v>83214</v>
      </c>
      <c r="E2885" s="10">
        <v>82</v>
      </c>
      <c r="F2885" s="46">
        <v>84</v>
      </c>
      <c r="G2885" s="10" t="str" cm="1">
        <f t="array" ref="G2885">_xlfn.IFS(Table1[[#This Row],[Performance Score]]&gt;=80,"Excellent",Table1[[#This Row],[Performance Score]]&gt;=60,"Good",Table1[[#This Row],[Performance Score]]&gt;=40,"Need Improvement")</f>
        <v>Excellent</v>
      </c>
      <c r="H2885" s="30">
        <f>Table1[[#This Row],[Bonus]]/Table1[[#This Row],[Basic Salary]]</f>
        <v>0.2579401671932397</v>
      </c>
      <c r="I2885" s="10">
        <f ca="1">DATEDIF(Table1[[#This Row],[Date of Birth]],TODAY(),"y")</f>
        <v>30</v>
      </c>
      <c r="J2885" s="34">
        <v>44914</v>
      </c>
      <c r="K2885" s="33" t="str" cm="1">
        <f t="array" aca="1" ref="K2885" ca="1">_xlfn.IFS(L2885&lt;3,"Junior",L2885&lt;=7,"Mid-Level",L2885&gt;7,"Senior")</f>
        <v>Mid-Level</v>
      </c>
      <c r="L2885" s="46">
        <f ca="1">INT(YEARFRAC(Table1[[#This Row],[Joining Date]],TODAY(),1))</f>
        <v>3</v>
      </c>
      <c r="M2885" s="25" t="str">
        <f t="shared" ca="1" si="45"/>
        <v>No</v>
      </c>
      <c r="N2885" s="26">
        <f>YEAR(Table1[[#This Row],[Joining Date]])</f>
        <v>2022</v>
      </c>
      <c r="O2885" s="46">
        <f>MONTH(Table1[[#This Row],[Joining Date]])</f>
        <v>12</v>
      </c>
      <c r="P2885" s="26">
        <f ca="1">NETWORKDAYS(Table1[[#This Row],[Joining Date]],TODAY())</f>
        <v>921</v>
      </c>
      <c r="Q2885" s="26" t="str">
        <f>LEFT(Table1[[#This Row],[Department]],5)&amp;"-"&amp;RIGHT(Table1[[#This Row],[Employee ID]],3)</f>
        <v>Opera-418</v>
      </c>
      <c r="R2885" s="26" t="str">
        <f>LEFT(Table1[[#This Row],[Department]],3)</f>
        <v>Ope</v>
      </c>
      <c r="S2885" s="37">
        <f>_xlfn.XLOOKUP(Table1[[#This Row],[City]],Table2[City],Table2[Bonus %])</f>
        <v>8</v>
      </c>
      <c r="U2885" s="48" t="str">
        <v xml:space="preserve">Aditya </v>
      </c>
      <c r="V2885" s="48" t="str">
        <v>Kapoor</v>
      </c>
    </row>
    <row r="2886" spans="1:22" x14ac:dyDescent="0.35">
      <c r="A2886" s="7" t="s">
        <v>1297</v>
      </c>
      <c r="B2886" s="40" t="str">
        <f>LEFT(Table1[[#This Row],[Employee Name]],FIND(" ",Table1[[#This Row],[Employee Name]]))</f>
        <v xml:space="preserve">Aarav </v>
      </c>
      <c r="C2886" s="40" t="str">
        <f>RIGHT(Table1[[#This Row],[Employee Name]],LEN(Table1[[#This Row],[Employee Name]])-FIND(" ",Table1[[#This Row],[Employee Name]]))</f>
        <v>Sharma</v>
      </c>
      <c r="D2886" s="22">
        <f>Table1[[#This Row],[Basic Salary]]+Table1[[#This Row],[Bonus]]</f>
        <v>83195</v>
      </c>
      <c r="E2886" s="8">
        <v>61</v>
      </c>
      <c r="F2886" s="45">
        <v>61</v>
      </c>
      <c r="G2886" s="8" t="str" cm="1">
        <f t="array" ref="G2886">_xlfn.IFS(Table1[[#This Row],[Performance Score]]&gt;=80,"Excellent",Table1[[#This Row],[Performance Score]]&gt;=60,"Good",Table1[[#This Row],[Performance Score]]&gt;=40,"Need Improvement")</f>
        <v>Good</v>
      </c>
      <c r="H2886" s="29">
        <f>Table1[[#This Row],[Bonus]]/Table1[[#This Row],[Basic Salary]]</f>
        <v>0.55848413322842905</v>
      </c>
      <c r="I2886" s="8">
        <f ca="1">DATEDIF(Table1[[#This Row],[Date of Birth]],TODAY(),"y")</f>
        <v>19</v>
      </c>
      <c r="J2886" s="33">
        <v>45323</v>
      </c>
      <c r="K2886" s="33" t="str" cm="1">
        <f t="array" aca="1" ref="K2886" ca="1">_xlfn.IFS(L2886&lt;3,"Junior",L2886&lt;=7,"Mid-Level",L2886&gt;7,"Senior")</f>
        <v>Junior</v>
      </c>
      <c r="L2886" s="45">
        <f ca="1">INT(YEARFRAC(Table1[[#This Row],[Joining Date]],TODAY(),1))</f>
        <v>2</v>
      </c>
      <c r="M2886" s="25" t="str">
        <f t="shared" ca="1" si="45"/>
        <v>No</v>
      </c>
      <c r="N2886" s="25">
        <f>YEAR(Table1[[#This Row],[Joining Date]])</f>
        <v>2024</v>
      </c>
      <c r="O2886" s="45">
        <f>MONTH(Table1[[#This Row],[Joining Date]])</f>
        <v>2</v>
      </c>
      <c r="P2886" s="25">
        <f ca="1">NETWORKDAYS(Table1[[#This Row],[Joining Date]],TODAY())</f>
        <v>628</v>
      </c>
      <c r="Q2886" s="25" t="str">
        <f>LEFT(Table1[[#This Row],[Department]],5)&amp;"-"&amp;RIGHT(Table1[[#This Row],[Employee ID]],3)</f>
        <v>Suppo-241</v>
      </c>
      <c r="R2886" s="25" t="str">
        <f>LEFT(Table1[[#This Row],[Department]],3)</f>
        <v>Sup</v>
      </c>
      <c r="S2886" s="36">
        <f>_xlfn.XLOOKUP(Table1[[#This Row],[City]],Table2[City],Table2[Bonus %])</f>
        <v>6</v>
      </c>
      <c r="U2886" s="48" t="str">
        <v xml:space="preserve">Aarav </v>
      </c>
      <c r="V2886" s="48" t="str">
        <v>Sharma</v>
      </c>
    </row>
    <row r="2887" spans="1:22" x14ac:dyDescent="0.35">
      <c r="A2887" s="9" t="s">
        <v>133</v>
      </c>
      <c r="B2887" s="41" t="str">
        <f>LEFT(Table1[[#This Row],[Employee Name]],FIND(" ",Table1[[#This Row],[Employee Name]]))</f>
        <v xml:space="preserve">Vikram </v>
      </c>
      <c r="C2887" s="41" t="str">
        <f>RIGHT(Table1[[#This Row],[Employee Name]],LEN(Table1[[#This Row],[Employee Name]])-FIND(" ",Table1[[#This Row],[Employee Name]]))</f>
        <v>Singh</v>
      </c>
      <c r="D2887" s="23">
        <f>Table1[[#This Row],[Basic Salary]]+Table1[[#This Row],[Bonus]]</f>
        <v>83180</v>
      </c>
      <c r="E2887" s="10">
        <v>79</v>
      </c>
      <c r="F2887" s="46">
        <v>40</v>
      </c>
      <c r="G2887" s="10" t="str" cm="1">
        <f t="array" ref="G2887">_xlfn.IFS(Table1[[#This Row],[Performance Score]]&gt;=80,"Excellent",Table1[[#This Row],[Performance Score]]&gt;=60,"Good",Table1[[#This Row],[Performance Score]]&gt;=40,"Need Improvement")</f>
        <v>Need Improvement</v>
      </c>
      <c r="H2887" s="30">
        <f>Table1[[#This Row],[Bonus]]/Table1[[#This Row],[Basic Salary]]</f>
        <v>0.15046818162957634</v>
      </c>
      <c r="I2887" s="10">
        <f ca="1">DATEDIF(Table1[[#This Row],[Date of Birth]],TODAY(),"y")</f>
        <v>36</v>
      </c>
      <c r="J2887" s="34">
        <v>43218</v>
      </c>
      <c r="K2887" s="33" t="str" cm="1">
        <f t="array" aca="1" ref="K2887" ca="1">_xlfn.IFS(L2887&lt;3,"Junior",L2887&lt;=7,"Mid-Level",L2887&gt;7,"Senior")</f>
        <v>Senior</v>
      </c>
      <c r="L2887" s="46">
        <f ca="1">INT(YEARFRAC(Table1[[#This Row],[Joining Date]],TODAY(),1))</f>
        <v>8</v>
      </c>
      <c r="M2887" s="25" t="str">
        <f t="shared" ca="1" si="45"/>
        <v>Yes</v>
      </c>
      <c r="N2887" s="26">
        <f>YEAR(Table1[[#This Row],[Joining Date]])</f>
        <v>2018</v>
      </c>
      <c r="O2887" s="46">
        <f>MONTH(Table1[[#This Row],[Joining Date]])</f>
        <v>4</v>
      </c>
      <c r="P2887" s="26">
        <f ca="1">NETWORKDAYS(Table1[[#This Row],[Joining Date]],TODAY())</f>
        <v>2131</v>
      </c>
      <c r="Q2887" s="26" t="str">
        <f>LEFT(Table1[[#This Row],[Department]],5)&amp;"-"&amp;RIGHT(Table1[[#This Row],[Employee ID]],3)</f>
        <v>HR-077</v>
      </c>
      <c r="R2887" s="26" t="str">
        <f>LEFT(Table1[[#This Row],[Department]],3)</f>
        <v>HR</v>
      </c>
      <c r="S2887" s="37">
        <f>_xlfn.XLOOKUP(Table1[[#This Row],[City]],Table2[City],Table2[Bonus %])</f>
        <v>6</v>
      </c>
      <c r="U2887" s="48" t="str">
        <v xml:space="preserve">Vikram </v>
      </c>
      <c r="V2887" s="48" t="str">
        <v>Singh</v>
      </c>
    </row>
    <row r="2888" spans="1:22" x14ac:dyDescent="0.35">
      <c r="A2888" s="7" t="s">
        <v>3106</v>
      </c>
      <c r="B2888" s="40" t="str">
        <f>LEFT(Table1[[#This Row],[Employee Name]],FIND(" ",Table1[[#This Row],[Employee Name]]))</f>
        <v xml:space="preserve">Nisha </v>
      </c>
      <c r="C2888" s="40" t="str">
        <f>RIGHT(Table1[[#This Row],[Employee Name]],LEN(Table1[[#This Row],[Employee Name]])-FIND(" ",Table1[[#This Row],[Employee Name]]))</f>
        <v>Kapoor</v>
      </c>
      <c r="D2888" s="22">
        <f>Table1[[#This Row],[Basic Salary]]+Table1[[#This Row],[Bonus]]</f>
        <v>83178</v>
      </c>
      <c r="E2888" s="8">
        <v>91</v>
      </c>
      <c r="F2888" s="45">
        <v>69</v>
      </c>
      <c r="G2888" s="8" t="str" cm="1">
        <f t="array" ref="G2888">_xlfn.IFS(Table1[[#This Row],[Performance Score]]&gt;=80,"Excellent",Table1[[#This Row],[Performance Score]]&gt;=60,"Good",Table1[[#This Row],[Performance Score]]&gt;=40,"Need Improvement")</f>
        <v>Good</v>
      </c>
      <c r="H2888" s="29">
        <f>Table1[[#This Row],[Bonus]]/Table1[[#This Row],[Basic Salary]]</f>
        <v>0.13401865081529149</v>
      </c>
      <c r="I2888" s="8">
        <f ca="1">DATEDIF(Table1[[#This Row],[Date of Birth]],TODAY(),"y")</f>
        <v>23</v>
      </c>
      <c r="J2888" s="33">
        <v>44637</v>
      </c>
      <c r="K2888" s="33" t="str" cm="1">
        <f t="array" aca="1" ref="K2888" ca="1">_xlfn.IFS(L2888&lt;3,"Junior",L2888&lt;=7,"Mid-Level",L2888&gt;7,"Senior")</f>
        <v>Mid-Level</v>
      </c>
      <c r="L2888" s="45">
        <f ca="1">INT(YEARFRAC(Table1[[#This Row],[Joining Date]],TODAY(),1))</f>
        <v>4</v>
      </c>
      <c r="M2888" s="25" t="str">
        <f t="shared" ca="1" si="45"/>
        <v>No</v>
      </c>
      <c r="N2888" s="25">
        <f>YEAR(Table1[[#This Row],[Joining Date]])</f>
        <v>2022</v>
      </c>
      <c r="O2888" s="45">
        <f>MONTH(Table1[[#This Row],[Joining Date]])</f>
        <v>3</v>
      </c>
      <c r="P2888" s="25">
        <f ca="1">NETWORKDAYS(Table1[[#This Row],[Joining Date]],TODAY())</f>
        <v>1118</v>
      </c>
      <c r="Q2888" s="25" t="str">
        <f>LEFT(Table1[[#This Row],[Department]],5)&amp;"-"&amp;RIGHT(Table1[[#This Row],[Employee ID]],3)</f>
        <v>HR-050</v>
      </c>
      <c r="R2888" s="25" t="str">
        <f>LEFT(Table1[[#This Row],[Department]],3)</f>
        <v>HR</v>
      </c>
      <c r="S2888" s="36">
        <f>_xlfn.XLOOKUP(Table1[[#This Row],[City]],Table2[City],Table2[Bonus %])</f>
        <v>6</v>
      </c>
      <c r="U2888" s="48" t="str">
        <v xml:space="preserve">Nisha </v>
      </c>
      <c r="V2888" s="48" t="str">
        <v>Kapoor</v>
      </c>
    </row>
    <row r="2889" spans="1:22" x14ac:dyDescent="0.35">
      <c r="A2889" s="9" t="s">
        <v>3762</v>
      </c>
      <c r="B2889" s="41" t="str">
        <f>LEFT(Table1[[#This Row],[Employee Name]],FIND(" ",Table1[[#This Row],[Employee Name]]))</f>
        <v xml:space="preserve">Aarav </v>
      </c>
      <c r="C2889" s="41" t="str">
        <f>RIGHT(Table1[[#This Row],[Employee Name]],LEN(Table1[[#This Row],[Employee Name]])-FIND(" ",Table1[[#This Row],[Employee Name]]))</f>
        <v>Sharma</v>
      </c>
      <c r="D2889" s="23">
        <f>Table1[[#This Row],[Basic Salary]]+Table1[[#This Row],[Bonus]]</f>
        <v>83129</v>
      </c>
      <c r="E2889" s="10">
        <v>60</v>
      </c>
      <c r="F2889" s="46">
        <v>83</v>
      </c>
      <c r="G2889" s="10" t="str" cm="1">
        <f t="array" ref="G2889">_xlfn.IFS(Table1[[#This Row],[Performance Score]]&gt;=80,"Excellent",Table1[[#This Row],[Performance Score]]&gt;=60,"Good",Table1[[#This Row],[Performance Score]]&gt;=40,"Need Improvement")</f>
        <v>Excellent</v>
      </c>
      <c r="H2889" s="30">
        <f>Table1[[#This Row],[Bonus]]/Table1[[#This Row],[Basic Salary]]</f>
        <v>6.9609747938084637E-2</v>
      </c>
      <c r="I2889" s="10">
        <f ca="1">DATEDIF(Table1[[#This Row],[Date of Birth]],TODAY(),"y")</f>
        <v>30</v>
      </c>
      <c r="J2889" s="34">
        <v>43688</v>
      </c>
      <c r="K2889" s="33" t="str" cm="1">
        <f t="array" aca="1" ref="K2889" ca="1">_xlfn.IFS(L2889&lt;3,"Junior",L2889&lt;=7,"Mid-Level",L2889&gt;7,"Senior")</f>
        <v>Mid-Level</v>
      </c>
      <c r="L2889" s="46">
        <f ca="1">INT(YEARFRAC(Table1[[#This Row],[Joining Date]],TODAY(),1))</f>
        <v>6</v>
      </c>
      <c r="M2889" s="25" t="str">
        <f t="shared" ca="1" si="45"/>
        <v>Yes</v>
      </c>
      <c r="N2889" s="26">
        <f>YEAR(Table1[[#This Row],[Joining Date]])</f>
        <v>2019</v>
      </c>
      <c r="O2889" s="46">
        <f>MONTH(Table1[[#This Row],[Joining Date]])</f>
        <v>8</v>
      </c>
      <c r="P2889" s="26">
        <f ca="1">NETWORKDAYS(Table1[[#This Row],[Joining Date]],TODAY())</f>
        <v>1796</v>
      </c>
      <c r="Q2889" s="26" t="str">
        <f>LEFT(Table1[[#This Row],[Department]],5)&amp;"-"&amp;RIGHT(Table1[[#This Row],[Employee ID]],3)</f>
        <v>IT-706</v>
      </c>
      <c r="R2889" s="26" t="str">
        <f>LEFT(Table1[[#This Row],[Department]],3)</f>
        <v>IT</v>
      </c>
      <c r="S2889" s="37">
        <f>_xlfn.XLOOKUP(Table1[[#This Row],[City]],Table2[City],Table2[Bonus %])</f>
        <v>8</v>
      </c>
      <c r="U2889" s="48" t="str">
        <v xml:space="preserve">Aarav </v>
      </c>
      <c r="V2889" s="48" t="str">
        <v>Sharma</v>
      </c>
    </row>
    <row r="2890" spans="1:22" x14ac:dyDescent="0.35">
      <c r="A2890" s="7" t="s">
        <v>285</v>
      </c>
      <c r="B2890" s="40" t="str">
        <f>LEFT(Table1[[#This Row],[Employee Name]],FIND(" ",Table1[[#This Row],[Employee Name]]))</f>
        <v xml:space="preserve">Vikram </v>
      </c>
      <c r="C2890" s="40" t="str">
        <f>RIGHT(Table1[[#This Row],[Employee Name]],LEN(Table1[[#This Row],[Employee Name]])-FIND(" ",Table1[[#This Row],[Employee Name]]))</f>
        <v>Singh</v>
      </c>
      <c r="D2890" s="22">
        <f>Table1[[#This Row],[Basic Salary]]+Table1[[#This Row],[Bonus]]</f>
        <v>83098</v>
      </c>
      <c r="E2890" s="8">
        <v>97</v>
      </c>
      <c r="F2890" s="45">
        <v>86</v>
      </c>
      <c r="G2890" s="8" t="str" cm="1">
        <f t="array" ref="G2890">_xlfn.IFS(Table1[[#This Row],[Performance Score]]&gt;=80,"Excellent",Table1[[#This Row],[Performance Score]]&gt;=60,"Good",Table1[[#This Row],[Performance Score]]&gt;=40,"Need Improvement")</f>
        <v>Excellent</v>
      </c>
      <c r="H2890" s="29">
        <f>Table1[[#This Row],[Bonus]]/Table1[[#This Row],[Basic Salary]]</f>
        <v>0.21837428889801186</v>
      </c>
      <c r="I2890" s="8">
        <f ca="1">DATEDIF(Table1[[#This Row],[Date of Birth]],TODAY(),"y")</f>
        <v>34</v>
      </c>
      <c r="J2890" s="33">
        <v>45092</v>
      </c>
      <c r="K2890" s="33" t="str" cm="1">
        <f t="array" aca="1" ref="K2890" ca="1">_xlfn.IFS(L2890&lt;3,"Junior",L2890&lt;=7,"Mid-Level",L2890&gt;7,"Senior")</f>
        <v>Mid-Level</v>
      </c>
      <c r="L2890" s="45">
        <f ca="1">INT(YEARFRAC(Table1[[#This Row],[Joining Date]],TODAY(),1))</f>
        <v>3</v>
      </c>
      <c r="M2890" s="25" t="str">
        <f t="shared" ca="1" si="45"/>
        <v>No</v>
      </c>
      <c r="N2890" s="25">
        <f>YEAR(Table1[[#This Row],[Joining Date]])</f>
        <v>2023</v>
      </c>
      <c r="O2890" s="45">
        <f>MONTH(Table1[[#This Row],[Joining Date]])</f>
        <v>6</v>
      </c>
      <c r="P2890" s="25">
        <f ca="1">NETWORKDAYS(Table1[[#This Row],[Joining Date]],TODAY())</f>
        <v>793</v>
      </c>
      <c r="Q2890" s="25" t="str">
        <f>LEFT(Table1[[#This Row],[Department]],5)&amp;"-"&amp;RIGHT(Table1[[#This Row],[Employee ID]],3)</f>
        <v>Finan-229</v>
      </c>
      <c r="R2890" s="25" t="str">
        <f>LEFT(Table1[[#This Row],[Department]],3)</f>
        <v>Fin</v>
      </c>
      <c r="S2890" s="36">
        <f>_xlfn.XLOOKUP(Table1[[#This Row],[City]],Table2[City],Table2[Bonus %])</f>
        <v>4</v>
      </c>
      <c r="U2890" s="48" t="str">
        <v xml:space="preserve">Vikram </v>
      </c>
      <c r="V2890" s="48" t="str">
        <v>Singh</v>
      </c>
    </row>
    <row r="2891" spans="1:22" x14ac:dyDescent="0.35">
      <c r="A2891" s="9" t="s">
        <v>4113</v>
      </c>
      <c r="B2891" s="41" t="str">
        <f>LEFT(Table1[[#This Row],[Employee Name]],FIND(" ",Table1[[#This Row],[Employee Name]]))</f>
        <v xml:space="preserve">Swathi </v>
      </c>
      <c r="C2891" s="41" t="str">
        <f>RIGHT(Table1[[#This Row],[Employee Name]],LEN(Table1[[#This Row],[Employee Name]])-FIND(" ",Table1[[#This Row],[Employee Name]]))</f>
        <v>Ramesh</v>
      </c>
      <c r="D2891" s="23">
        <f>Table1[[#This Row],[Basic Salary]]+Table1[[#This Row],[Bonus]]</f>
        <v>83069</v>
      </c>
      <c r="E2891" s="10">
        <v>78</v>
      </c>
      <c r="F2891" s="46">
        <v>62</v>
      </c>
      <c r="G2891" s="10" t="str" cm="1">
        <f t="array" ref="G2891">_xlfn.IFS(Table1[[#This Row],[Performance Score]]&gt;=80,"Excellent",Table1[[#This Row],[Performance Score]]&gt;=60,"Good",Table1[[#This Row],[Performance Score]]&gt;=40,"Need Improvement")</f>
        <v>Good</v>
      </c>
      <c r="H2891" s="30">
        <f>Table1[[#This Row],[Bonus]]/Table1[[#This Row],[Basic Salary]]</f>
        <v>0.12716935560470574</v>
      </c>
      <c r="I2891" s="10">
        <f ca="1">DATEDIF(Table1[[#This Row],[Date of Birth]],TODAY(),"y")</f>
        <v>32</v>
      </c>
      <c r="J2891" s="34">
        <v>44045</v>
      </c>
      <c r="K2891" s="33" t="str" cm="1">
        <f t="array" aca="1" ref="K2891" ca="1">_xlfn.IFS(L2891&lt;3,"Junior",L2891&lt;=7,"Mid-Level",L2891&gt;7,"Senior")</f>
        <v>Mid-Level</v>
      </c>
      <c r="L2891" s="46">
        <f ca="1">INT(YEARFRAC(Table1[[#This Row],[Joining Date]],TODAY(),1))</f>
        <v>5</v>
      </c>
      <c r="M2891" s="25" t="str">
        <f t="shared" ca="1" si="45"/>
        <v>No</v>
      </c>
      <c r="N2891" s="26">
        <f>YEAR(Table1[[#This Row],[Joining Date]])</f>
        <v>2020</v>
      </c>
      <c r="O2891" s="46">
        <f>MONTH(Table1[[#This Row],[Joining Date]])</f>
        <v>8</v>
      </c>
      <c r="P2891" s="26">
        <f ca="1">NETWORKDAYS(Table1[[#This Row],[Joining Date]],TODAY())</f>
        <v>1541</v>
      </c>
      <c r="Q2891" s="26" t="str">
        <f>LEFT(Table1[[#This Row],[Department]],5)&amp;"-"&amp;RIGHT(Table1[[#This Row],[Employee ID]],3)</f>
        <v>Sales-057</v>
      </c>
      <c r="R2891" s="26" t="str">
        <f>LEFT(Table1[[#This Row],[Department]],3)</f>
        <v>Sal</v>
      </c>
      <c r="S2891" s="37">
        <f>_xlfn.XLOOKUP(Table1[[#This Row],[City]],Table2[City],Table2[Bonus %])</f>
        <v>7</v>
      </c>
      <c r="U2891" s="48" t="str">
        <v xml:space="preserve">Swathi </v>
      </c>
      <c r="V2891" s="48" t="str">
        <v>Ramesh</v>
      </c>
    </row>
    <row r="2892" spans="1:22" x14ac:dyDescent="0.35">
      <c r="A2892" s="7" t="s">
        <v>1082</v>
      </c>
      <c r="B2892" s="40" t="str">
        <f>LEFT(Table1[[#This Row],[Employee Name]],FIND(" ",Table1[[#This Row],[Employee Name]]))</f>
        <v xml:space="preserve">Vikram </v>
      </c>
      <c r="C2892" s="40" t="str">
        <f>RIGHT(Table1[[#This Row],[Employee Name]],LEN(Table1[[#This Row],[Employee Name]])-FIND(" ",Table1[[#This Row],[Employee Name]]))</f>
        <v>Singh</v>
      </c>
      <c r="D2892" s="22">
        <f>Table1[[#This Row],[Basic Salary]]+Table1[[#This Row],[Bonus]]</f>
        <v>83068</v>
      </c>
      <c r="E2892" s="8">
        <v>67</v>
      </c>
      <c r="F2892" s="45">
        <v>51</v>
      </c>
      <c r="G2892" s="8" t="str" cm="1">
        <f t="array" ref="G2892">_xlfn.IFS(Table1[[#This Row],[Performance Score]]&gt;=80,"Excellent",Table1[[#This Row],[Performance Score]]&gt;=60,"Good",Table1[[#This Row],[Performance Score]]&gt;=40,"Need Improvement")</f>
        <v>Need Improvement</v>
      </c>
      <c r="H2892" s="29">
        <f>Table1[[#This Row],[Bonus]]/Table1[[#This Row],[Basic Salary]]</f>
        <v>0.11309428096692931</v>
      </c>
      <c r="I2892" s="8">
        <f ca="1">DATEDIF(Table1[[#This Row],[Date of Birth]],TODAY(),"y")</f>
        <v>36</v>
      </c>
      <c r="J2892" s="33">
        <v>45973</v>
      </c>
      <c r="K2892" s="33" t="str" cm="1">
        <f t="array" aca="1" ref="K2892" ca="1">_xlfn.IFS(L2892&lt;3,"Junior",L2892&lt;=7,"Mid-Level",L2892&gt;7,"Senior")</f>
        <v>Junior</v>
      </c>
      <c r="L2892" s="45">
        <f ca="1">INT(YEARFRAC(Table1[[#This Row],[Joining Date]],TODAY(),1))</f>
        <v>0</v>
      </c>
      <c r="M2892" s="25" t="str">
        <f t="shared" ca="1" si="45"/>
        <v>No</v>
      </c>
      <c r="N2892" s="25">
        <f>YEAR(Table1[[#This Row],[Joining Date]])</f>
        <v>2025</v>
      </c>
      <c r="O2892" s="45">
        <f>MONTH(Table1[[#This Row],[Joining Date]])</f>
        <v>11</v>
      </c>
      <c r="P2892" s="25">
        <f ca="1">NETWORKDAYS(Table1[[#This Row],[Joining Date]],TODAY())</f>
        <v>164</v>
      </c>
      <c r="Q2892" s="25" t="str">
        <f>LEFT(Table1[[#This Row],[Department]],5)&amp;"-"&amp;RIGHT(Table1[[#This Row],[Employee ID]],3)</f>
        <v>HR-026</v>
      </c>
      <c r="R2892" s="25" t="str">
        <f>LEFT(Table1[[#This Row],[Department]],3)</f>
        <v>HR</v>
      </c>
      <c r="S2892" s="36">
        <f>_xlfn.XLOOKUP(Table1[[#This Row],[City]],Table2[City],Table2[Bonus %])</f>
        <v>4</v>
      </c>
      <c r="U2892" s="48" t="str">
        <v xml:space="preserve">Vikram </v>
      </c>
      <c r="V2892" s="48" t="str">
        <v>Singh</v>
      </c>
    </row>
    <row r="2893" spans="1:22" x14ac:dyDescent="0.35">
      <c r="A2893" s="9" t="s">
        <v>2910</v>
      </c>
      <c r="B2893" s="41" t="str">
        <f>LEFT(Table1[[#This Row],[Employee Name]],FIND(" ",Table1[[#This Row],[Employee Name]]))</f>
        <v xml:space="preserve">Karan </v>
      </c>
      <c r="C2893" s="41" t="str">
        <f>RIGHT(Table1[[#This Row],[Employee Name]],LEN(Table1[[#This Row],[Employee Name]])-FIND(" ",Table1[[#This Row],[Employee Name]]))</f>
        <v>Malhotra</v>
      </c>
      <c r="D2893" s="23">
        <f>Table1[[#This Row],[Basic Salary]]+Table1[[#This Row],[Bonus]]</f>
        <v>83062</v>
      </c>
      <c r="E2893" s="10">
        <v>78</v>
      </c>
      <c r="F2893" s="46">
        <v>97</v>
      </c>
      <c r="G2893" s="10" t="str" cm="1">
        <f t="array" ref="G2893">_xlfn.IFS(Table1[[#This Row],[Performance Score]]&gt;=80,"Excellent",Table1[[#This Row],[Performance Score]]&gt;=60,"Good",Table1[[#This Row],[Performance Score]]&gt;=40,"Need Improvement")</f>
        <v>Excellent</v>
      </c>
      <c r="H2893" s="30">
        <f>Table1[[#This Row],[Bonus]]/Table1[[#This Row],[Basic Salary]]</f>
        <v>0.42752552160313478</v>
      </c>
      <c r="I2893" s="10">
        <f ca="1">DATEDIF(Table1[[#This Row],[Date of Birth]],TODAY(),"y")</f>
        <v>16</v>
      </c>
      <c r="J2893" s="34">
        <v>44626</v>
      </c>
      <c r="K2893" s="33" t="str" cm="1">
        <f t="array" aca="1" ref="K2893" ca="1">_xlfn.IFS(L2893&lt;3,"Junior",L2893&lt;=7,"Mid-Level",L2893&gt;7,"Senior")</f>
        <v>Mid-Level</v>
      </c>
      <c r="L2893" s="46">
        <f ca="1">INT(YEARFRAC(Table1[[#This Row],[Joining Date]],TODAY(),1))</f>
        <v>4</v>
      </c>
      <c r="M2893" s="25" t="str">
        <f t="shared" ca="1" si="45"/>
        <v>No</v>
      </c>
      <c r="N2893" s="26">
        <f>YEAR(Table1[[#This Row],[Joining Date]])</f>
        <v>2022</v>
      </c>
      <c r="O2893" s="46">
        <f>MONTH(Table1[[#This Row],[Joining Date]])</f>
        <v>3</v>
      </c>
      <c r="P2893" s="26">
        <f ca="1">NETWORKDAYS(Table1[[#This Row],[Joining Date]],TODAY())</f>
        <v>1126</v>
      </c>
      <c r="Q2893" s="26" t="str">
        <f>LEFT(Table1[[#This Row],[Department]],5)&amp;"-"&amp;RIGHT(Table1[[#This Row],[Employee ID]],3)</f>
        <v>Suppo-854</v>
      </c>
      <c r="R2893" s="26" t="str">
        <f>LEFT(Table1[[#This Row],[Department]],3)</f>
        <v>Sup</v>
      </c>
      <c r="S2893" s="37">
        <f>_xlfn.XLOOKUP(Table1[[#This Row],[City]],Table2[City],Table2[Bonus %])</f>
        <v>8</v>
      </c>
      <c r="U2893" s="48" t="str">
        <v xml:space="preserve">Karan </v>
      </c>
      <c r="V2893" s="48" t="str">
        <v>Malhotra</v>
      </c>
    </row>
    <row r="2894" spans="1:22" x14ac:dyDescent="0.35">
      <c r="A2894" s="7" t="s">
        <v>3227</v>
      </c>
      <c r="B2894" s="40" t="str">
        <f>LEFT(Table1[[#This Row],[Employee Name]],FIND(" ",Table1[[#This Row],[Employee Name]]))</f>
        <v xml:space="preserve">Tarun </v>
      </c>
      <c r="C2894" s="40" t="str">
        <f>RIGHT(Table1[[#This Row],[Employee Name]],LEN(Table1[[#This Row],[Employee Name]])-FIND(" ",Table1[[#This Row],[Employee Name]]))</f>
        <v>Verma</v>
      </c>
      <c r="D2894" s="22">
        <f>Table1[[#This Row],[Basic Salary]]+Table1[[#This Row],[Bonus]]</f>
        <v>83045</v>
      </c>
      <c r="E2894" s="8">
        <v>80</v>
      </c>
      <c r="F2894" s="45">
        <v>68</v>
      </c>
      <c r="G2894" s="8" t="str" cm="1">
        <f t="array" ref="G2894">_xlfn.IFS(Table1[[#This Row],[Performance Score]]&gt;=80,"Excellent",Table1[[#This Row],[Performance Score]]&gt;=60,"Good",Table1[[#This Row],[Performance Score]]&gt;=40,"Need Improvement")</f>
        <v>Good</v>
      </c>
      <c r="H2894" s="29">
        <f>Table1[[#This Row],[Bonus]]/Table1[[#This Row],[Basic Salary]]</f>
        <v>0.27516314779270634</v>
      </c>
      <c r="I2894" s="8">
        <f ca="1">DATEDIF(Table1[[#This Row],[Date of Birth]],TODAY(),"y")</f>
        <v>18</v>
      </c>
      <c r="J2894" s="33">
        <v>45322</v>
      </c>
      <c r="K2894" s="33" t="str" cm="1">
        <f t="array" aca="1" ref="K2894" ca="1">_xlfn.IFS(L2894&lt;3,"Junior",L2894&lt;=7,"Mid-Level",L2894&gt;7,"Senior")</f>
        <v>Junior</v>
      </c>
      <c r="L2894" s="45">
        <f ca="1">INT(YEARFRAC(Table1[[#This Row],[Joining Date]],TODAY(),1))</f>
        <v>2</v>
      </c>
      <c r="M2894" s="25" t="str">
        <f t="shared" ca="1" si="45"/>
        <v>No</v>
      </c>
      <c r="N2894" s="25">
        <f>YEAR(Table1[[#This Row],[Joining Date]])</f>
        <v>2024</v>
      </c>
      <c r="O2894" s="45">
        <f>MONTH(Table1[[#This Row],[Joining Date]])</f>
        <v>1</v>
      </c>
      <c r="P2894" s="25">
        <f ca="1">NETWORKDAYS(Table1[[#This Row],[Joining Date]],TODAY())</f>
        <v>629</v>
      </c>
      <c r="Q2894" s="25" t="str">
        <f>LEFT(Table1[[#This Row],[Department]],5)&amp;"-"&amp;RIGHT(Table1[[#This Row],[Employee ID]],3)</f>
        <v>Suppo-171</v>
      </c>
      <c r="R2894" s="25" t="str">
        <f>LEFT(Table1[[#This Row],[Department]],3)</f>
        <v>Sup</v>
      </c>
      <c r="S2894" s="36">
        <f>_xlfn.XLOOKUP(Table1[[#This Row],[City]],Table2[City],Table2[Bonus %])</f>
        <v>6</v>
      </c>
      <c r="U2894" s="48" t="str">
        <v xml:space="preserve">Tarun </v>
      </c>
      <c r="V2894" s="48" t="str">
        <v>Verma</v>
      </c>
    </row>
    <row r="2895" spans="1:22" x14ac:dyDescent="0.35">
      <c r="A2895" s="9" t="s">
        <v>4004</v>
      </c>
      <c r="B2895" s="41" t="str">
        <f>LEFT(Table1[[#This Row],[Employee Name]],FIND(" ",Table1[[#This Row],[Employee Name]]))</f>
        <v xml:space="preserve">Priya </v>
      </c>
      <c r="C2895" s="41" t="str">
        <f>RIGHT(Table1[[#This Row],[Employee Name]],LEN(Table1[[#This Row],[Employee Name]])-FIND(" ",Table1[[#This Row],[Employee Name]]))</f>
        <v>Reddy</v>
      </c>
      <c r="D2895" s="23">
        <f>Table1[[#This Row],[Basic Salary]]+Table1[[#This Row],[Bonus]]</f>
        <v>83015</v>
      </c>
      <c r="E2895" s="10">
        <v>92</v>
      </c>
      <c r="F2895" s="46">
        <v>66</v>
      </c>
      <c r="G2895" s="10" t="str" cm="1">
        <f t="array" ref="G2895">_xlfn.IFS(Table1[[#This Row],[Performance Score]]&gt;=80,"Excellent",Table1[[#This Row],[Performance Score]]&gt;=60,"Good",Table1[[#This Row],[Performance Score]]&gt;=40,"Need Improvement")</f>
        <v>Good</v>
      </c>
      <c r="H2895" s="30">
        <f>Table1[[#This Row],[Bonus]]/Table1[[#This Row],[Basic Salary]]</f>
        <v>0.24231177887852984</v>
      </c>
      <c r="I2895" s="10">
        <f ca="1">DATEDIF(Table1[[#This Row],[Date of Birth]],TODAY(),"y")</f>
        <v>35</v>
      </c>
      <c r="J2895" s="34">
        <v>44409</v>
      </c>
      <c r="K2895" s="33" t="str" cm="1">
        <f t="array" aca="1" ref="K2895" ca="1">_xlfn.IFS(L2895&lt;3,"Junior",L2895&lt;=7,"Mid-Level",L2895&gt;7,"Senior")</f>
        <v>Mid-Level</v>
      </c>
      <c r="L2895" s="46">
        <f ca="1">INT(YEARFRAC(Table1[[#This Row],[Joining Date]],TODAY(),1))</f>
        <v>4</v>
      </c>
      <c r="M2895" s="25" t="str">
        <f t="shared" ca="1" si="45"/>
        <v>No</v>
      </c>
      <c r="N2895" s="26">
        <f>YEAR(Table1[[#This Row],[Joining Date]])</f>
        <v>2021</v>
      </c>
      <c r="O2895" s="46">
        <f>MONTH(Table1[[#This Row],[Joining Date]])</f>
        <v>8</v>
      </c>
      <c r="P2895" s="26">
        <f ca="1">NETWORKDAYS(Table1[[#This Row],[Joining Date]],TODAY())</f>
        <v>1281</v>
      </c>
      <c r="Q2895" s="26" t="str">
        <f>LEFT(Table1[[#This Row],[Department]],5)&amp;"-"&amp;RIGHT(Table1[[#This Row],[Employee ID]],3)</f>
        <v>Sales-948</v>
      </c>
      <c r="R2895" s="26" t="str">
        <f>LEFT(Table1[[#This Row],[Department]],3)</f>
        <v>Sal</v>
      </c>
      <c r="S2895" s="37">
        <f>_xlfn.XLOOKUP(Table1[[#This Row],[City]],Table2[City],Table2[Bonus %])</f>
        <v>4</v>
      </c>
      <c r="U2895" s="48" t="str">
        <v xml:space="preserve">Priya </v>
      </c>
      <c r="V2895" s="48" t="str">
        <v>Reddy</v>
      </c>
    </row>
    <row r="2896" spans="1:22" x14ac:dyDescent="0.35">
      <c r="A2896" s="7" t="s">
        <v>3119</v>
      </c>
      <c r="B2896" s="40" t="str">
        <f>LEFT(Table1[[#This Row],[Employee Name]],FIND(" ",Table1[[#This Row],[Employee Name]]))</f>
        <v xml:space="preserve">Arjun </v>
      </c>
      <c r="C2896" s="40" t="str">
        <f>RIGHT(Table1[[#This Row],[Employee Name]],LEN(Table1[[#This Row],[Employee Name]])-FIND(" ",Table1[[#This Row],[Employee Name]]))</f>
        <v>Mehta</v>
      </c>
      <c r="D2896" s="22">
        <f>Table1[[#This Row],[Basic Salary]]+Table1[[#This Row],[Bonus]]</f>
        <v>83010</v>
      </c>
      <c r="E2896" s="8">
        <v>93</v>
      </c>
      <c r="F2896" s="45">
        <v>91</v>
      </c>
      <c r="G2896" s="8" t="str" cm="1">
        <f t="array" ref="G2896">_xlfn.IFS(Table1[[#This Row],[Performance Score]]&gt;=80,"Excellent",Table1[[#This Row],[Performance Score]]&gt;=60,"Good",Table1[[#This Row],[Performance Score]]&gt;=40,"Need Improvement")</f>
        <v>Excellent</v>
      </c>
      <c r="H2896" s="29">
        <f>Table1[[#This Row],[Bonus]]/Table1[[#This Row],[Basic Salary]]</f>
        <v>0.18568775889158692</v>
      </c>
      <c r="I2896" s="8">
        <f ca="1">DATEDIF(Table1[[#This Row],[Date of Birth]],TODAY(),"y")</f>
        <v>34</v>
      </c>
      <c r="J2896" s="33">
        <v>44963</v>
      </c>
      <c r="K2896" s="33" t="str" cm="1">
        <f t="array" aca="1" ref="K2896" ca="1">_xlfn.IFS(L2896&lt;3,"Junior",L2896&lt;=7,"Mid-Level",L2896&gt;7,"Senior")</f>
        <v>Mid-Level</v>
      </c>
      <c r="L2896" s="45">
        <f ca="1">INT(YEARFRAC(Table1[[#This Row],[Joining Date]],TODAY(),1))</f>
        <v>3</v>
      </c>
      <c r="M2896" s="25" t="str">
        <f t="shared" ca="1" si="45"/>
        <v>No</v>
      </c>
      <c r="N2896" s="25">
        <f>YEAR(Table1[[#This Row],[Joining Date]])</f>
        <v>2023</v>
      </c>
      <c r="O2896" s="45">
        <f>MONTH(Table1[[#This Row],[Joining Date]])</f>
        <v>2</v>
      </c>
      <c r="P2896" s="25">
        <f ca="1">NETWORKDAYS(Table1[[#This Row],[Joining Date]],TODAY())</f>
        <v>886</v>
      </c>
      <c r="Q2896" s="25" t="str">
        <f>LEFT(Table1[[#This Row],[Department]],5)&amp;"-"&amp;RIGHT(Table1[[#This Row],[Employee ID]],3)</f>
        <v>Marke-063</v>
      </c>
      <c r="R2896" s="25" t="str">
        <f>LEFT(Table1[[#This Row],[Department]],3)</f>
        <v>Mar</v>
      </c>
      <c r="S2896" s="36">
        <f>_xlfn.XLOOKUP(Table1[[#This Row],[City]],Table2[City],Table2[Bonus %])</f>
        <v>6</v>
      </c>
      <c r="U2896" s="48" t="str">
        <v xml:space="preserve">Arjun </v>
      </c>
      <c r="V2896" s="48" t="str">
        <v>Mehta</v>
      </c>
    </row>
    <row r="2897" spans="1:22" x14ac:dyDescent="0.35">
      <c r="A2897" s="9" t="s">
        <v>1834</v>
      </c>
      <c r="B2897" s="41" t="str">
        <f>LEFT(Table1[[#This Row],[Employee Name]],FIND(" ",Table1[[#This Row],[Employee Name]]))</f>
        <v xml:space="preserve">Rohan </v>
      </c>
      <c r="C2897" s="41" t="str">
        <f>RIGHT(Table1[[#This Row],[Employee Name]],LEN(Table1[[#This Row],[Employee Name]])-FIND(" ",Table1[[#This Row],[Employee Name]]))</f>
        <v>Gupta</v>
      </c>
      <c r="D2897" s="23">
        <f>Table1[[#This Row],[Basic Salary]]+Table1[[#This Row],[Bonus]]</f>
        <v>82976</v>
      </c>
      <c r="E2897" s="10">
        <v>70</v>
      </c>
      <c r="F2897" s="46">
        <v>57</v>
      </c>
      <c r="G2897" s="10" t="str" cm="1">
        <f t="array" ref="G2897">_xlfn.IFS(Table1[[#This Row],[Performance Score]]&gt;=80,"Excellent",Table1[[#This Row],[Performance Score]]&gt;=60,"Good",Table1[[#This Row],[Performance Score]]&gt;=40,"Need Improvement")</f>
        <v>Need Improvement</v>
      </c>
      <c r="H2897" s="30">
        <f>Table1[[#This Row],[Bonus]]/Table1[[#This Row],[Basic Salary]]</f>
        <v>0.50731166778688075</v>
      </c>
      <c r="I2897" s="10">
        <f ca="1">DATEDIF(Table1[[#This Row],[Date of Birth]],TODAY(),"y")</f>
        <v>26</v>
      </c>
      <c r="J2897" s="34">
        <v>42449</v>
      </c>
      <c r="K2897" s="33" t="str" cm="1">
        <f t="array" aca="1" ref="K2897" ca="1">_xlfn.IFS(L2897&lt;3,"Junior",L2897&lt;=7,"Mid-Level",L2897&gt;7,"Senior")</f>
        <v>Senior</v>
      </c>
      <c r="L2897" s="46">
        <f ca="1">INT(YEARFRAC(Table1[[#This Row],[Joining Date]],TODAY(),1))</f>
        <v>10</v>
      </c>
      <c r="M2897" s="25" t="str">
        <f t="shared" ca="1" si="45"/>
        <v>Yes</v>
      </c>
      <c r="N2897" s="26">
        <f>YEAR(Table1[[#This Row],[Joining Date]])</f>
        <v>2016</v>
      </c>
      <c r="O2897" s="46">
        <f>MONTH(Table1[[#This Row],[Joining Date]])</f>
        <v>3</v>
      </c>
      <c r="P2897" s="26">
        <f ca="1">NETWORKDAYS(Table1[[#This Row],[Joining Date]],TODAY())</f>
        <v>2681</v>
      </c>
      <c r="Q2897" s="26" t="str">
        <f>LEFT(Table1[[#This Row],[Department]],5)&amp;"-"&amp;RIGHT(Table1[[#This Row],[Employee ID]],3)</f>
        <v>Finan-778</v>
      </c>
      <c r="R2897" s="26" t="str">
        <f>LEFT(Table1[[#This Row],[Department]],3)</f>
        <v>Fin</v>
      </c>
      <c r="S2897" s="37">
        <f>_xlfn.XLOOKUP(Table1[[#This Row],[City]],Table2[City],Table2[Bonus %])</f>
        <v>6</v>
      </c>
      <c r="U2897" s="48" t="str">
        <v xml:space="preserve">Rohan </v>
      </c>
      <c r="V2897" s="48" t="str">
        <v>Gupta</v>
      </c>
    </row>
    <row r="2898" spans="1:22" x14ac:dyDescent="0.35">
      <c r="A2898" s="7" t="s">
        <v>28</v>
      </c>
      <c r="B2898" s="40" t="str">
        <f>LEFT(Table1[[#This Row],[Employee Name]],FIND(" ",Table1[[#This Row],[Employee Name]]))</f>
        <v xml:space="preserve">Vikram </v>
      </c>
      <c r="C2898" s="40" t="str">
        <f>RIGHT(Table1[[#This Row],[Employee Name]],LEN(Table1[[#This Row],[Employee Name]])-FIND(" ",Table1[[#This Row],[Employee Name]]))</f>
        <v>Singh</v>
      </c>
      <c r="D2898" s="22">
        <f>Table1[[#This Row],[Basic Salary]]+Table1[[#This Row],[Bonus]]</f>
        <v>82966</v>
      </c>
      <c r="E2898" s="8">
        <v>82</v>
      </c>
      <c r="F2898" s="45">
        <v>94</v>
      </c>
      <c r="G2898" s="8" t="str" cm="1">
        <f t="array" ref="G2898">_xlfn.IFS(Table1[[#This Row],[Performance Score]]&gt;=80,"Excellent",Table1[[#This Row],[Performance Score]]&gt;=60,"Good",Table1[[#This Row],[Performance Score]]&gt;=40,"Need Improvement")</f>
        <v>Excellent</v>
      </c>
      <c r="H2898" s="29">
        <f>Table1[[#This Row],[Bonus]]/Table1[[#This Row],[Basic Salary]]</f>
        <v>0.10921561025174807</v>
      </c>
      <c r="I2898" s="8">
        <f ca="1">DATEDIF(Table1[[#This Row],[Date of Birth]],TODAY(),"y")</f>
        <v>42</v>
      </c>
      <c r="J2898" s="33">
        <v>42423</v>
      </c>
      <c r="K2898" s="33" t="str" cm="1">
        <f t="array" aca="1" ref="K2898" ca="1">_xlfn.IFS(L2898&lt;3,"Junior",L2898&lt;=7,"Mid-Level",L2898&gt;7,"Senior")</f>
        <v>Senior</v>
      </c>
      <c r="L2898" s="45">
        <f ca="1">INT(YEARFRAC(Table1[[#This Row],[Joining Date]],TODAY(),1))</f>
        <v>10</v>
      </c>
      <c r="M2898" s="25" t="str">
        <f t="shared" ca="1" si="45"/>
        <v>Yes</v>
      </c>
      <c r="N2898" s="25">
        <f>YEAR(Table1[[#This Row],[Joining Date]])</f>
        <v>2016</v>
      </c>
      <c r="O2898" s="45">
        <f>MONTH(Table1[[#This Row],[Joining Date]])</f>
        <v>2</v>
      </c>
      <c r="P2898" s="25">
        <f ca="1">NETWORKDAYS(Table1[[#This Row],[Joining Date]],TODAY())</f>
        <v>2700</v>
      </c>
      <c r="Q2898" s="25" t="str">
        <f>LEFT(Table1[[#This Row],[Department]],5)&amp;"-"&amp;RIGHT(Table1[[#This Row],[Employee ID]],3)</f>
        <v>Finan-004</v>
      </c>
      <c r="R2898" s="25" t="str">
        <f>LEFT(Table1[[#This Row],[Department]],3)</f>
        <v>Fin</v>
      </c>
      <c r="S2898" s="36">
        <f>_xlfn.XLOOKUP(Table1[[#This Row],[City]],Table2[City],Table2[Bonus %])</f>
        <v>6</v>
      </c>
      <c r="U2898" s="48" t="str">
        <v xml:space="preserve">Vikram </v>
      </c>
      <c r="V2898" s="48" t="str">
        <v>Singh</v>
      </c>
    </row>
    <row r="2899" spans="1:22" x14ac:dyDescent="0.35">
      <c r="A2899" s="9" t="s">
        <v>3327</v>
      </c>
      <c r="B2899" s="41" t="str">
        <f>LEFT(Table1[[#This Row],[Employee Name]],FIND(" ",Table1[[#This Row],[Employee Name]]))</f>
        <v xml:space="preserve">Ajay </v>
      </c>
      <c r="C2899" s="41" t="str">
        <f>RIGHT(Table1[[#This Row],[Employee Name]],LEN(Table1[[#This Row],[Employee Name]])-FIND(" ",Table1[[#This Row],[Employee Name]]))</f>
        <v>Singh</v>
      </c>
      <c r="D2899" s="23">
        <f>Table1[[#This Row],[Basic Salary]]+Table1[[#This Row],[Bonus]]</f>
        <v>82893</v>
      </c>
      <c r="E2899" s="10">
        <v>91</v>
      </c>
      <c r="F2899" s="46">
        <v>100</v>
      </c>
      <c r="G2899" s="10" t="str" cm="1">
        <f t="array" ref="G2899">_xlfn.IFS(Table1[[#This Row],[Performance Score]]&gt;=80,"Excellent",Table1[[#This Row],[Performance Score]]&gt;=60,"Good",Table1[[#This Row],[Performance Score]]&gt;=40,"Need Improvement")</f>
        <v>Excellent</v>
      </c>
      <c r="H2899" s="30">
        <f>Table1[[#This Row],[Bonus]]/Table1[[#This Row],[Basic Salary]]</f>
        <v>0.25284142433952</v>
      </c>
      <c r="I2899" s="10">
        <f ca="1">DATEDIF(Table1[[#This Row],[Date of Birth]],TODAY(),"y")</f>
        <v>24</v>
      </c>
      <c r="J2899" s="34">
        <v>44839</v>
      </c>
      <c r="K2899" s="33" t="str" cm="1">
        <f t="array" aca="1" ref="K2899" ca="1">_xlfn.IFS(L2899&lt;3,"Junior",L2899&lt;=7,"Mid-Level",L2899&gt;7,"Senior")</f>
        <v>Mid-Level</v>
      </c>
      <c r="L2899" s="46">
        <f ca="1">INT(YEARFRAC(Table1[[#This Row],[Joining Date]],TODAY(),1))</f>
        <v>3</v>
      </c>
      <c r="M2899" s="25" t="str">
        <f t="shared" ca="1" si="45"/>
        <v>No</v>
      </c>
      <c r="N2899" s="26">
        <f>YEAR(Table1[[#This Row],[Joining Date]])</f>
        <v>2022</v>
      </c>
      <c r="O2899" s="46">
        <f>MONTH(Table1[[#This Row],[Joining Date]])</f>
        <v>10</v>
      </c>
      <c r="P2899" s="26">
        <f ca="1">NETWORKDAYS(Table1[[#This Row],[Joining Date]],TODAY())</f>
        <v>974</v>
      </c>
      <c r="Q2899" s="26" t="str">
        <f>LEFT(Table1[[#This Row],[Department]],5)&amp;"-"&amp;RIGHT(Table1[[#This Row],[Employee ID]],3)</f>
        <v>HR-271</v>
      </c>
      <c r="R2899" s="26" t="str">
        <f>LEFT(Table1[[#This Row],[Department]],3)</f>
        <v>HR</v>
      </c>
      <c r="S2899" s="37">
        <f>_xlfn.XLOOKUP(Table1[[#This Row],[City]],Table2[City],Table2[Bonus %])</f>
        <v>5</v>
      </c>
      <c r="U2899" s="48" t="str">
        <v xml:space="preserve">Ajay </v>
      </c>
      <c r="V2899" s="48" t="str">
        <v>Singh</v>
      </c>
    </row>
    <row r="2900" spans="1:22" x14ac:dyDescent="0.35">
      <c r="A2900" s="7" t="s">
        <v>4952</v>
      </c>
      <c r="B2900" s="40" t="str">
        <f>LEFT(Table1[[#This Row],[Employee Name]],FIND(" ",Table1[[#This Row],[Employee Name]]))</f>
        <v xml:space="preserve">Aarav </v>
      </c>
      <c r="C2900" s="40" t="str">
        <f>RIGHT(Table1[[#This Row],[Employee Name]],LEN(Table1[[#This Row],[Employee Name]])-FIND(" ",Table1[[#This Row],[Employee Name]]))</f>
        <v>Sharma</v>
      </c>
      <c r="D2900" s="22">
        <f>Table1[[#This Row],[Basic Salary]]+Table1[[#This Row],[Bonus]]</f>
        <v>82889</v>
      </c>
      <c r="E2900" s="8">
        <v>71</v>
      </c>
      <c r="F2900" s="45">
        <v>47</v>
      </c>
      <c r="G2900" s="8" t="str" cm="1">
        <f t="array" ref="G2900">_xlfn.IFS(Table1[[#This Row],[Performance Score]]&gt;=80,"Excellent",Table1[[#This Row],[Performance Score]]&gt;=60,"Good",Table1[[#This Row],[Performance Score]]&gt;=40,"Need Improvement")</f>
        <v>Need Improvement</v>
      </c>
      <c r="H2900" s="29">
        <f>Table1[[#This Row],[Bonus]]/Table1[[#This Row],[Basic Salary]]</f>
        <v>0.29670071805140558</v>
      </c>
      <c r="I2900" s="8">
        <f ca="1">DATEDIF(Table1[[#This Row],[Date of Birth]],TODAY(),"y")</f>
        <v>19</v>
      </c>
      <c r="J2900" s="33">
        <v>42228</v>
      </c>
      <c r="K2900" s="33" t="str" cm="1">
        <f t="array" aca="1" ref="K2900" ca="1">_xlfn.IFS(L2900&lt;3,"Junior",L2900&lt;=7,"Mid-Level",L2900&gt;7,"Senior")</f>
        <v>Senior</v>
      </c>
      <c r="L2900" s="45">
        <f ca="1">INT(YEARFRAC(Table1[[#This Row],[Joining Date]],TODAY(),1))</f>
        <v>10</v>
      </c>
      <c r="M2900" s="25" t="str">
        <f t="shared" ca="1" si="45"/>
        <v>Yes</v>
      </c>
      <c r="N2900" s="25">
        <f>YEAR(Table1[[#This Row],[Joining Date]])</f>
        <v>2015</v>
      </c>
      <c r="O2900" s="45">
        <f>MONTH(Table1[[#This Row],[Joining Date]])</f>
        <v>8</v>
      </c>
      <c r="P2900" s="25">
        <f ca="1">NETWORKDAYS(Table1[[#This Row],[Joining Date]],TODAY())</f>
        <v>2839</v>
      </c>
      <c r="Q2900" s="25" t="str">
        <f>LEFT(Table1[[#This Row],[Department]],5)&amp;"-"&amp;RIGHT(Table1[[#This Row],[Employee ID]],3)</f>
        <v>Finan-896</v>
      </c>
      <c r="R2900" s="25" t="str">
        <f>LEFT(Table1[[#This Row],[Department]],3)</f>
        <v>Fin</v>
      </c>
      <c r="S2900" s="36">
        <f>_xlfn.XLOOKUP(Table1[[#This Row],[City]],Table2[City],Table2[Bonus %])</f>
        <v>6</v>
      </c>
      <c r="U2900" s="48" t="str">
        <v xml:space="preserve">Aarav </v>
      </c>
      <c r="V2900" s="48" t="str">
        <v>Sharma</v>
      </c>
    </row>
    <row r="2901" spans="1:22" x14ac:dyDescent="0.35">
      <c r="A2901" s="9" t="s">
        <v>2611</v>
      </c>
      <c r="B2901" s="41" t="str">
        <f>LEFT(Table1[[#This Row],[Employee Name]],FIND(" ",Table1[[#This Row],[Employee Name]]))</f>
        <v xml:space="preserve">Ananya </v>
      </c>
      <c r="C2901" s="41" t="str">
        <f>RIGHT(Table1[[#This Row],[Employee Name]],LEN(Table1[[#This Row],[Employee Name]])-FIND(" ",Table1[[#This Row],[Employee Name]]))</f>
        <v>Rao</v>
      </c>
      <c r="D2901" s="23">
        <f>Table1[[#This Row],[Basic Salary]]+Table1[[#This Row],[Bonus]]</f>
        <v>82883</v>
      </c>
      <c r="E2901" s="10">
        <v>75</v>
      </c>
      <c r="F2901" s="46">
        <v>46</v>
      </c>
      <c r="G2901" s="10" t="str" cm="1">
        <f t="array" ref="G2901">_xlfn.IFS(Table1[[#This Row],[Performance Score]]&gt;=80,"Excellent",Table1[[#This Row],[Performance Score]]&gt;=60,"Good",Table1[[#This Row],[Performance Score]]&gt;=40,"Need Improvement")</f>
        <v>Need Improvement</v>
      </c>
      <c r="H2901" s="30">
        <f>Table1[[#This Row],[Bonus]]/Table1[[#This Row],[Basic Salary]]</f>
        <v>0.43000345065562456</v>
      </c>
      <c r="I2901" s="10">
        <f ca="1">DATEDIF(Table1[[#This Row],[Date of Birth]],TODAY(),"y")</f>
        <v>23</v>
      </c>
      <c r="J2901" s="34">
        <v>42205</v>
      </c>
      <c r="K2901" s="33" t="str" cm="1">
        <f t="array" aca="1" ref="K2901" ca="1">_xlfn.IFS(L2901&lt;3,"Junior",L2901&lt;=7,"Mid-Level",L2901&gt;7,"Senior")</f>
        <v>Senior</v>
      </c>
      <c r="L2901" s="46">
        <f ca="1">INT(YEARFRAC(Table1[[#This Row],[Joining Date]],TODAY(),1))</f>
        <v>10</v>
      </c>
      <c r="M2901" s="25" t="str">
        <f t="shared" ca="1" si="45"/>
        <v>Yes</v>
      </c>
      <c r="N2901" s="26">
        <f>YEAR(Table1[[#This Row],[Joining Date]])</f>
        <v>2015</v>
      </c>
      <c r="O2901" s="46">
        <f>MONTH(Table1[[#This Row],[Joining Date]])</f>
        <v>7</v>
      </c>
      <c r="P2901" s="26">
        <f ca="1">NETWORKDAYS(Table1[[#This Row],[Joining Date]],TODAY())</f>
        <v>2856</v>
      </c>
      <c r="Q2901" s="26" t="str">
        <f>LEFT(Table1[[#This Row],[Department]],5)&amp;"-"&amp;RIGHT(Table1[[#This Row],[Employee ID]],3)</f>
        <v>Opera-555</v>
      </c>
      <c r="R2901" s="26" t="str">
        <f>LEFT(Table1[[#This Row],[Department]],3)</f>
        <v>Ope</v>
      </c>
      <c r="S2901" s="37">
        <f>_xlfn.XLOOKUP(Table1[[#This Row],[City]],Table2[City],Table2[Bonus %])</f>
        <v>6</v>
      </c>
      <c r="U2901" s="48" t="str">
        <v xml:space="preserve">Ananya </v>
      </c>
      <c r="V2901" s="48" t="str">
        <v>Rao</v>
      </c>
    </row>
    <row r="2902" spans="1:22" x14ac:dyDescent="0.35">
      <c r="A2902" s="7" t="s">
        <v>4039</v>
      </c>
      <c r="B2902" s="40" t="str">
        <f>LEFT(Table1[[#This Row],[Employee Name]],FIND(" ",Table1[[#This Row],[Employee Name]]))</f>
        <v xml:space="preserve">Rohan </v>
      </c>
      <c r="C2902" s="40" t="str">
        <f>RIGHT(Table1[[#This Row],[Employee Name]],LEN(Table1[[#This Row],[Employee Name]])-FIND(" ",Table1[[#This Row],[Employee Name]]))</f>
        <v>Gupta</v>
      </c>
      <c r="D2902" s="22">
        <f>Table1[[#This Row],[Basic Salary]]+Table1[[#This Row],[Bonus]]</f>
        <v>82865</v>
      </c>
      <c r="E2902" s="8">
        <v>77</v>
      </c>
      <c r="F2902" s="45">
        <v>85</v>
      </c>
      <c r="G2902" s="8" t="str" cm="1">
        <f t="array" ref="G2902">_xlfn.IFS(Table1[[#This Row],[Performance Score]]&gt;=80,"Excellent",Table1[[#This Row],[Performance Score]]&gt;=60,"Good",Table1[[#This Row],[Performance Score]]&gt;=40,"Need Improvement")</f>
        <v>Excellent</v>
      </c>
      <c r="H2902" s="29">
        <f>Table1[[#This Row],[Bonus]]/Table1[[#This Row],[Basic Salary]]</f>
        <v>0.15186266333055323</v>
      </c>
      <c r="I2902" s="8">
        <f ca="1">DATEDIF(Table1[[#This Row],[Date of Birth]],TODAY(),"y")</f>
        <v>40</v>
      </c>
      <c r="J2902" s="33">
        <v>45740</v>
      </c>
      <c r="K2902" s="33" t="str" cm="1">
        <f t="array" aca="1" ref="K2902" ca="1">_xlfn.IFS(L2902&lt;3,"Junior",L2902&lt;=7,"Mid-Level",L2902&gt;7,"Senior")</f>
        <v>Junior</v>
      </c>
      <c r="L2902" s="45">
        <f ca="1">INT(YEARFRAC(Table1[[#This Row],[Joining Date]],TODAY(),1))</f>
        <v>1</v>
      </c>
      <c r="M2902" s="25" t="str">
        <f t="shared" ca="1" si="45"/>
        <v>No</v>
      </c>
      <c r="N2902" s="25">
        <f>YEAR(Table1[[#This Row],[Joining Date]])</f>
        <v>2025</v>
      </c>
      <c r="O2902" s="45">
        <f>MONTH(Table1[[#This Row],[Joining Date]])</f>
        <v>3</v>
      </c>
      <c r="P2902" s="25">
        <f ca="1">NETWORKDAYS(Table1[[#This Row],[Joining Date]],TODAY())</f>
        <v>331</v>
      </c>
      <c r="Q2902" s="25" t="str">
        <f>LEFT(Table1[[#This Row],[Department]],5)&amp;"-"&amp;RIGHT(Table1[[#This Row],[Employee ID]],3)</f>
        <v>Sales-983</v>
      </c>
      <c r="R2902" s="25" t="str">
        <f>LEFT(Table1[[#This Row],[Department]],3)</f>
        <v>Sal</v>
      </c>
      <c r="S2902" s="36">
        <f>_xlfn.XLOOKUP(Table1[[#This Row],[City]],Table2[City],Table2[Bonus %])</f>
        <v>6</v>
      </c>
      <c r="U2902" s="48" t="str">
        <v xml:space="preserve">Rohan </v>
      </c>
      <c r="V2902" s="48" t="str">
        <v>Gupta</v>
      </c>
    </row>
    <row r="2903" spans="1:22" x14ac:dyDescent="0.35">
      <c r="A2903" s="9" t="s">
        <v>4619</v>
      </c>
      <c r="B2903" s="41" t="str">
        <f>LEFT(Table1[[#This Row],[Employee Name]],FIND(" ",Table1[[#This Row],[Employee Name]]))</f>
        <v xml:space="preserve">Sneha </v>
      </c>
      <c r="C2903" s="41" t="str">
        <f>RIGHT(Table1[[#This Row],[Employee Name]],LEN(Table1[[#This Row],[Employee Name]])-FIND(" ",Table1[[#This Row],[Employee Name]]))</f>
        <v>Iyer</v>
      </c>
      <c r="D2903" s="23">
        <f>Table1[[#This Row],[Basic Salary]]+Table1[[#This Row],[Bonus]]</f>
        <v>82824</v>
      </c>
      <c r="E2903" s="10">
        <v>92</v>
      </c>
      <c r="F2903" s="46">
        <v>71</v>
      </c>
      <c r="G2903" s="10" t="str" cm="1">
        <f t="array" ref="G2903">_xlfn.IFS(Table1[[#This Row],[Performance Score]]&gt;=80,"Excellent",Table1[[#This Row],[Performance Score]]&gt;=60,"Good",Table1[[#This Row],[Performance Score]]&gt;=40,"Need Improvement")</f>
        <v>Good</v>
      </c>
      <c r="H2903" s="30">
        <f>Table1[[#This Row],[Bonus]]/Table1[[#This Row],[Basic Salary]]</f>
        <v>0.41992113835076289</v>
      </c>
      <c r="I2903" s="10">
        <f ca="1">DATEDIF(Table1[[#This Row],[Date of Birth]],TODAY(),"y")</f>
        <v>44</v>
      </c>
      <c r="J2903" s="34">
        <v>44289</v>
      </c>
      <c r="K2903" s="33" t="str" cm="1">
        <f t="array" aca="1" ref="K2903" ca="1">_xlfn.IFS(L2903&lt;3,"Junior",L2903&lt;=7,"Mid-Level",L2903&gt;7,"Senior")</f>
        <v>Mid-Level</v>
      </c>
      <c r="L2903" s="46">
        <f ca="1">INT(YEARFRAC(Table1[[#This Row],[Joining Date]],TODAY(),1))</f>
        <v>5</v>
      </c>
      <c r="M2903" s="25" t="str">
        <f t="shared" ca="1" si="45"/>
        <v>No</v>
      </c>
      <c r="N2903" s="26">
        <f>YEAR(Table1[[#This Row],[Joining Date]])</f>
        <v>2021</v>
      </c>
      <c r="O2903" s="46">
        <f>MONTH(Table1[[#This Row],[Joining Date]])</f>
        <v>4</v>
      </c>
      <c r="P2903" s="26">
        <f ca="1">NETWORKDAYS(Table1[[#This Row],[Joining Date]],TODAY())</f>
        <v>1366</v>
      </c>
      <c r="Q2903" s="26" t="str">
        <f>LEFT(Table1[[#This Row],[Department]],5)&amp;"-"&amp;RIGHT(Table1[[#This Row],[Employee ID]],3)</f>
        <v>Marke-563</v>
      </c>
      <c r="R2903" s="26" t="str">
        <f>LEFT(Table1[[#This Row],[Department]],3)</f>
        <v>Mar</v>
      </c>
      <c r="S2903" s="37">
        <f>_xlfn.XLOOKUP(Table1[[#This Row],[City]],Table2[City],Table2[Bonus %])</f>
        <v>5</v>
      </c>
      <c r="U2903" s="48" t="str">
        <v xml:space="preserve">Sneha </v>
      </c>
      <c r="V2903" s="48" t="str">
        <v>Iyer</v>
      </c>
    </row>
    <row r="2904" spans="1:22" x14ac:dyDescent="0.35">
      <c r="A2904" s="7" t="s">
        <v>853</v>
      </c>
      <c r="B2904" s="40" t="str">
        <f>LEFT(Table1[[#This Row],[Employee Name]],FIND(" ",Table1[[#This Row],[Employee Name]]))</f>
        <v xml:space="preserve">Neha </v>
      </c>
      <c r="C2904" s="40" t="str">
        <f>RIGHT(Table1[[#This Row],[Employee Name]],LEN(Table1[[#This Row],[Employee Name]])-FIND(" ",Table1[[#This Row],[Employee Name]]))</f>
        <v>Kulkarni</v>
      </c>
      <c r="D2904" s="22">
        <f>Table1[[#This Row],[Basic Salary]]+Table1[[#This Row],[Bonus]]</f>
        <v>82805</v>
      </c>
      <c r="E2904" s="8">
        <v>73</v>
      </c>
      <c r="F2904" s="45">
        <v>52</v>
      </c>
      <c r="G2904" s="8" t="str" cm="1">
        <f t="array" ref="G2904">_xlfn.IFS(Table1[[#This Row],[Performance Score]]&gt;=80,"Excellent",Table1[[#This Row],[Performance Score]]&gt;=60,"Good",Table1[[#This Row],[Performance Score]]&gt;=40,"Need Improvement")</f>
        <v>Need Improvement</v>
      </c>
      <c r="H2904" s="29">
        <f>Table1[[#This Row],[Bonus]]/Table1[[#This Row],[Basic Salary]]</f>
        <v>0.52150745089392347</v>
      </c>
      <c r="I2904" s="8">
        <f ca="1">DATEDIF(Table1[[#This Row],[Date of Birth]],TODAY(),"y")</f>
        <v>41</v>
      </c>
      <c r="J2904" s="33">
        <v>44029</v>
      </c>
      <c r="K2904" s="33" t="str" cm="1">
        <f t="array" aca="1" ref="K2904" ca="1">_xlfn.IFS(L2904&lt;3,"Junior",L2904&lt;=7,"Mid-Level",L2904&gt;7,"Senior")</f>
        <v>Mid-Level</v>
      </c>
      <c r="L2904" s="45">
        <f ca="1">INT(YEARFRAC(Table1[[#This Row],[Joining Date]],TODAY(),1))</f>
        <v>5</v>
      </c>
      <c r="M2904" s="25" t="str">
        <f t="shared" ca="1" si="45"/>
        <v>No</v>
      </c>
      <c r="N2904" s="25">
        <f>YEAR(Table1[[#This Row],[Joining Date]])</f>
        <v>2020</v>
      </c>
      <c r="O2904" s="45">
        <f>MONTH(Table1[[#This Row],[Joining Date]])</f>
        <v>7</v>
      </c>
      <c r="P2904" s="25">
        <f ca="1">NETWORKDAYS(Table1[[#This Row],[Joining Date]],TODAY())</f>
        <v>1552</v>
      </c>
      <c r="Q2904" s="25" t="str">
        <f>LEFT(Table1[[#This Row],[Department]],5)&amp;"-"&amp;RIGHT(Table1[[#This Row],[Employee ID]],3)</f>
        <v>Suppo-797</v>
      </c>
      <c r="R2904" s="25" t="str">
        <f>LEFT(Table1[[#This Row],[Department]],3)</f>
        <v>Sup</v>
      </c>
      <c r="S2904" s="36">
        <f>_xlfn.XLOOKUP(Table1[[#This Row],[City]],Table2[City],Table2[Bonus %])</f>
        <v>5</v>
      </c>
      <c r="U2904" s="48" t="str">
        <v xml:space="preserve">Neha </v>
      </c>
      <c r="V2904" s="48" t="str">
        <v>Kulkarni</v>
      </c>
    </row>
    <row r="2905" spans="1:22" x14ac:dyDescent="0.35">
      <c r="A2905" s="9" t="s">
        <v>1722</v>
      </c>
      <c r="B2905" s="41" t="str">
        <f>LEFT(Table1[[#This Row],[Employee Name]],FIND(" ",Table1[[#This Row],[Employee Name]]))</f>
        <v xml:space="preserve">Rahul </v>
      </c>
      <c r="C2905" s="41" t="str">
        <f>RIGHT(Table1[[#This Row],[Employee Name]],LEN(Table1[[#This Row],[Employee Name]])-FIND(" ",Table1[[#This Row],[Employee Name]]))</f>
        <v>Verma</v>
      </c>
      <c r="D2905" s="23">
        <f>Table1[[#This Row],[Basic Salary]]+Table1[[#This Row],[Bonus]]</f>
        <v>82759</v>
      </c>
      <c r="E2905" s="10">
        <v>85</v>
      </c>
      <c r="F2905" s="46">
        <v>57</v>
      </c>
      <c r="G2905" s="10" t="str" cm="1">
        <f t="array" ref="G2905">_xlfn.IFS(Table1[[#This Row],[Performance Score]]&gt;=80,"Excellent",Table1[[#This Row],[Performance Score]]&gt;=60,"Good",Table1[[#This Row],[Performance Score]]&gt;=40,"Need Improvement")</f>
        <v>Need Improvement</v>
      </c>
      <c r="H2905" s="30">
        <f>Table1[[#This Row],[Bonus]]/Table1[[#This Row],[Basic Salary]]</f>
        <v>0.25043817236794391</v>
      </c>
      <c r="I2905" s="10">
        <f ca="1">DATEDIF(Table1[[#This Row],[Date of Birth]],TODAY(),"y")</f>
        <v>36</v>
      </c>
      <c r="J2905" s="34">
        <v>42853</v>
      </c>
      <c r="K2905" s="33" t="str" cm="1">
        <f t="array" aca="1" ref="K2905" ca="1">_xlfn.IFS(L2905&lt;3,"Junior",L2905&lt;=7,"Mid-Level",L2905&gt;7,"Senior")</f>
        <v>Senior</v>
      </c>
      <c r="L2905" s="46">
        <f ca="1">INT(YEARFRAC(Table1[[#This Row],[Joining Date]],TODAY(),1))</f>
        <v>9</v>
      </c>
      <c r="M2905" s="25" t="str">
        <f t="shared" ca="1" si="45"/>
        <v>Yes</v>
      </c>
      <c r="N2905" s="26">
        <f>YEAR(Table1[[#This Row],[Joining Date]])</f>
        <v>2017</v>
      </c>
      <c r="O2905" s="46">
        <f>MONTH(Table1[[#This Row],[Joining Date]])</f>
        <v>4</v>
      </c>
      <c r="P2905" s="26">
        <f ca="1">NETWORKDAYS(Table1[[#This Row],[Joining Date]],TODAY())</f>
        <v>2392</v>
      </c>
      <c r="Q2905" s="26" t="str">
        <f>LEFT(Table1[[#This Row],[Department]],5)&amp;"-"&amp;RIGHT(Table1[[#This Row],[Employee ID]],3)</f>
        <v>Finan-666</v>
      </c>
      <c r="R2905" s="26" t="str">
        <f>LEFT(Table1[[#This Row],[Department]],3)</f>
        <v>Fin</v>
      </c>
      <c r="S2905" s="37">
        <f>_xlfn.XLOOKUP(Table1[[#This Row],[City]],Table2[City],Table2[Bonus %])</f>
        <v>7</v>
      </c>
      <c r="U2905" s="48" t="str">
        <v xml:space="preserve">Rahul </v>
      </c>
      <c r="V2905" s="48" t="str">
        <v>Verma</v>
      </c>
    </row>
    <row r="2906" spans="1:22" x14ac:dyDescent="0.35">
      <c r="A2906" s="7" t="s">
        <v>1595</v>
      </c>
      <c r="B2906" s="40" t="str">
        <f>LEFT(Table1[[#This Row],[Employee Name]],FIND(" ",Table1[[#This Row],[Employee Name]]))</f>
        <v xml:space="preserve">Aarav </v>
      </c>
      <c r="C2906" s="40" t="str">
        <f>RIGHT(Table1[[#This Row],[Employee Name]],LEN(Table1[[#This Row],[Employee Name]])-FIND(" ",Table1[[#This Row],[Employee Name]]))</f>
        <v>Sharma</v>
      </c>
      <c r="D2906" s="22">
        <f>Table1[[#This Row],[Basic Salary]]+Table1[[#This Row],[Bonus]]</f>
        <v>82752</v>
      </c>
      <c r="E2906" s="8">
        <v>72</v>
      </c>
      <c r="F2906" s="45">
        <v>87</v>
      </c>
      <c r="G2906" s="8" t="str" cm="1">
        <f t="array" ref="G2906">_xlfn.IFS(Table1[[#This Row],[Performance Score]]&gt;=80,"Excellent",Table1[[#This Row],[Performance Score]]&gt;=60,"Good",Table1[[#This Row],[Performance Score]]&gt;=40,"Need Improvement")</f>
        <v>Excellent</v>
      </c>
      <c r="H2906" s="29">
        <f>Table1[[#This Row],[Bonus]]/Table1[[#This Row],[Basic Salary]]</f>
        <v>0.25260353596512475</v>
      </c>
      <c r="I2906" s="8">
        <f ca="1">DATEDIF(Table1[[#This Row],[Date of Birth]],TODAY(),"y")</f>
        <v>42</v>
      </c>
      <c r="J2906" s="33">
        <v>43362</v>
      </c>
      <c r="K2906" s="33" t="str" cm="1">
        <f t="array" aca="1" ref="K2906" ca="1">_xlfn.IFS(L2906&lt;3,"Junior",L2906&lt;=7,"Mid-Level",L2906&gt;7,"Senior")</f>
        <v>Mid-Level</v>
      </c>
      <c r="L2906" s="45">
        <f ca="1">INT(YEARFRAC(Table1[[#This Row],[Joining Date]],TODAY(),1))</f>
        <v>7</v>
      </c>
      <c r="M2906" s="25" t="str">
        <f t="shared" ca="1" si="45"/>
        <v>Yes</v>
      </c>
      <c r="N2906" s="25">
        <f>YEAR(Table1[[#This Row],[Joining Date]])</f>
        <v>2018</v>
      </c>
      <c r="O2906" s="45">
        <f>MONTH(Table1[[#This Row],[Joining Date]])</f>
        <v>9</v>
      </c>
      <c r="P2906" s="25">
        <f ca="1">NETWORKDAYS(Table1[[#This Row],[Joining Date]],TODAY())</f>
        <v>2029</v>
      </c>
      <c r="Q2906" s="25" t="str">
        <f>LEFT(Table1[[#This Row],[Department]],5)&amp;"-"&amp;RIGHT(Table1[[#This Row],[Employee ID]],3)</f>
        <v>Suppo-539</v>
      </c>
      <c r="R2906" s="25" t="str">
        <f>LEFT(Table1[[#This Row],[Department]],3)</f>
        <v>Sup</v>
      </c>
      <c r="S2906" s="36">
        <f>_xlfn.XLOOKUP(Table1[[#This Row],[City]],Table2[City],Table2[Bonus %])</f>
        <v>7</v>
      </c>
      <c r="U2906" s="48" t="str">
        <v xml:space="preserve">Aarav </v>
      </c>
      <c r="V2906" s="48" t="str">
        <v>Sharma</v>
      </c>
    </row>
    <row r="2907" spans="1:22" x14ac:dyDescent="0.35">
      <c r="A2907" s="9" t="s">
        <v>2583</v>
      </c>
      <c r="B2907" s="41" t="str">
        <f>LEFT(Table1[[#This Row],[Employee Name]],FIND(" ",Table1[[#This Row],[Employee Name]]))</f>
        <v xml:space="preserve">Rohan </v>
      </c>
      <c r="C2907" s="41" t="str">
        <f>RIGHT(Table1[[#This Row],[Employee Name]],LEN(Table1[[#This Row],[Employee Name]])-FIND(" ",Table1[[#This Row],[Employee Name]]))</f>
        <v>Gupta</v>
      </c>
      <c r="D2907" s="23">
        <f>Table1[[#This Row],[Basic Salary]]+Table1[[#This Row],[Bonus]]</f>
        <v>82749</v>
      </c>
      <c r="E2907" s="10">
        <v>100</v>
      </c>
      <c r="F2907" s="46">
        <v>78</v>
      </c>
      <c r="G2907" s="10" t="str" cm="1">
        <f t="array" ref="G2907">_xlfn.IFS(Table1[[#This Row],[Performance Score]]&gt;=80,"Excellent",Table1[[#This Row],[Performance Score]]&gt;=60,"Good",Table1[[#This Row],[Performance Score]]&gt;=40,"Need Improvement")</f>
        <v>Good</v>
      </c>
      <c r="H2907" s="30">
        <f>Table1[[#This Row],[Bonus]]/Table1[[#This Row],[Basic Salary]]</f>
        <v>0.21980306023172852</v>
      </c>
      <c r="I2907" s="10">
        <f ca="1">DATEDIF(Table1[[#This Row],[Date of Birth]],TODAY(),"y")</f>
        <v>35</v>
      </c>
      <c r="J2907" s="34">
        <v>45163</v>
      </c>
      <c r="K2907" s="33" t="str" cm="1">
        <f t="array" aca="1" ref="K2907" ca="1">_xlfn.IFS(L2907&lt;3,"Junior",L2907&lt;=7,"Mid-Level",L2907&gt;7,"Senior")</f>
        <v>Junior</v>
      </c>
      <c r="L2907" s="46">
        <f ca="1">INT(YEARFRAC(Table1[[#This Row],[Joining Date]],TODAY(),1))</f>
        <v>2</v>
      </c>
      <c r="M2907" s="25" t="str">
        <f t="shared" ca="1" si="45"/>
        <v>No</v>
      </c>
      <c r="N2907" s="26">
        <f>YEAR(Table1[[#This Row],[Joining Date]])</f>
        <v>2023</v>
      </c>
      <c r="O2907" s="46">
        <f>MONTH(Table1[[#This Row],[Joining Date]])</f>
        <v>8</v>
      </c>
      <c r="P2907" s="26">
        <f ca="1">NETWORKDAYS(Table1[[#This Row],[Joining Date]],TODAY())</f>
        <v>742</v>
      </c>
      <c r="Q2907" s="26" t="str">
        <f>LEFT(Table1[[#This Row],[Department]],5)&amp;"-"&amp;RIGHT(Table1[[#This Row],[Employee ID]],3)</f>
        <v>HR-527</v>
      </c>
      <c r="R2907" s="26" t="str">
        <f>LEFT(Table1[[#This Row],[Department]],3)</f>
        <v>HR</v>
      </c>
      <c r="S2907" s="37">
        <f>_xlfn.XLOOKUP(Table1[[#This Row],[City]],Table2[City],Table2[Bonus %])</f>
        <v>6</v>
      </c>
      <c r="U2907" s="48" t="str">
        <v xml:space="preserve">Rohan </v>
      </c>
      <c r="V2907" s="48" t="str">
        <v>Gupta</v>
      </c>
    </row>
    <row r="2908" spans="1:22" x14ac:dyDescent="0.35">
      <c r="A2908" s="7" t="s">
        <v>2337</v>
      </c>
      <c r="B2908" s="40" t="str">
        <f>LEFT(Table1[[#This Row],[Employee Name]],FIND(" ",Table1[[#This Row],[Employee Name]]))</f>
        <v xml:space="preserve">Tarun </v>
      </c>
      <c r="C2908" s="40" t="str">
        <f>RIGHT(Table1[[#This Row],[Employee Name]],LEN(Table1[[#This Row],[Employee Name]])-FIND(" ",Table1[[#This Row],[Employee Name]]))</f>
        <v>Verma</v>
      </c>
      <c r="D2908" s="22">
        <f>Table1[[#This Row],[Basic Salary]]+Table1[[#This Row],[Bonus]]</f>
        <v>82721</v>
      </c>
      <c r="E2908" s="8">
        <v>66</v>
      </c>
      <c r="F2908" s="45">
        <v>50</v>
      </c>
      <c r="G2908" s="8" t="str" cm="1">
        <f t="array" ref="G2908">_xlfn.IFS(Table1[[#This Row],[Performance Score]]&gt;=80,"Excellent",Table1[[#This Row],[Performance Score]]&gt;=60,"Good",Table1[[#This Row],[Performance Score]]&gt;=40,"Need Improvement")</f>
        <v>Need Improvement</v>
      </c>
      <c r="H2908" s="29">
        <f>Table1[[#This Row],[Bonus]]/Table1[[#This Row],[Basic Salary]]</f>
        <v>0.17213381888257548</v>
      </c>
      <c r="I2908" s="8">
        <f ca="1">DATEDIF(Table1[[#This Row],[Date of Birth]],TODAY(),"y")</f>
        <v>13</v>
      </c>
      <c r="J2908" s="33">
        <v>43369</v>
      </c>
      <c r="K2908" s="33" t="str" cm="1">
        <f t="array" aca="1" ref="K2908" ca="1">_xlfn.IFS(L2908&lt;3,"Junior",L2908&lt;=7,"Mid-Level",L2908&gt;7,"Senior")</f>
        <v>Mid-Level</v>
      </c>
      <c r="L2908" s="45">
        <f ca="1">INT(YEARFRAC(Table1[[#This Row],[Joining Date]],TODAY(),1))</f>
        <v>7</v>
      </c>
      <c r="M2908" s="25" t="str">
        <f t="shared" ca="1" si="45"/>
        <v>Yes</v>
      </c>
      <c r="N2908" s="25">
        <f>YEAR(Table1[[#This Row],[Joining Date]])</f>
        <v>2018</v>
      </c>
      <c r="O2908" s="45">
        <f>MONTH(Table1[[#This Row],[Joining Date]])</f>
        <v>9</v>
      </c>
      <c r="P2908" s="25">
        <f ca="1">NETWORKDAYS(Table1[[#This Row],[Joining Date]],TODAY())</f>
        <v>2024</v>
      </c>
      <c r="Q2908" s="25" t="str">
        <f>LEFT(Table1[[#This Row],[Department]],5)&amp;"-"&amp;RIGHT(Table1[[#This Row],[Employee ID]],3)</f>
        <v>Finan-281</v>
      </c>
      <c r="R2908" s="25" t="str">
        <f>LEFT(Table1[[#This Row],[Department]],3)</f>
        <v>Fin</v>
      </c>
      <c r="S2908" s="36">
        <f>_xlfn.XLOOKUP(Table1[[#This Row],[City]],Table2[City],Table2[Bonus %])</f>
        <v>6</v>
      </c>
      <c r="U2908" s="48" t="str">
        <v xml:space="preserve">Tarun </v>
      </c>
      <c r="V2908" s="48" t="str">
        <v>Verma</v>
      </c>
    </row>
    <row r="2909" spans="1:22" x14ac:dyDescent="0.35">
      <c r="A2909" s="9" t="s">
        <v>4182</v>
      </c>
      <c r="B2909" s="41" t="str">
        <f>LEFT(Table1[[#This Row],[Employee Name]],FIND(" ",Table1[[#This Row],[Employee Name]]))</f>
        <v xml:space="preserve">Sneha </v>
      </c>
      <c r="C2909" s="41" t="str">
        <f>RIGHT(Table1[[#This Row],[Employee Name]],LEN(Table1[[#This Row],[Employee Name]])-FIND(" ",Table1[[#This Row],[Employee Name]]))</f>
        <v>Iyer</v>
      </c>
      <c r="D2909" s="23">
        <f>Table1[[#This Row],[Basic Salary]]+Table1[[#This Row],[Bonus]]</f>
        <v>82691</v>
      </c>
      <c r="E2909" s="10">
        <v>71</v>
      </c>
      <c r="F2909" s="46">
        <v>100</v>
      </c>
      <c r="G2909" s="10" t="str" cm="1">
        <f t="array" ref="G2909">_xlfn.IFS(Table1[[#This Row],[Performance Score]]&gt;=80,"Excellent",Table1[[#This Row],[Performance Score]]&gt;=60,"Good",Table1[[#This Row],[Performance Score]]&gt;=40,"Need Improvement")</f>
        <v>Excellent</v>
      </c>
      <c r="H2909" s="30">
        <f>Table1[[#This Row],[Bonus]]/Table1[[#This Row],[Basic Salary]]</f>
        <v>0.56431017196042454</v>
      </c>
      <c r="I2909" s="10">
        <f ca="1">DATEDIF(Table1[[#This Row],[Date of Birth]],TODAY(),"y")</f>
        <v>31</v>
      </c>
      <c r="J2909" s="34">
        <v>45563</v>
      </c>
      <c r="K2909" s="33" t="str" cm="1">
        <f t="array" aca="1" ref="K2909" ca="1">_xlfn.IFS(L2909&lt;3,"Junior",L2909&lt;=7,"Mid-Level",L2909&gt;7,"Senior")</f>
        <v>Junior</v>
      </c>
      <c r="L2909" s="46">
        <f ca="1">INT(YEARFRAC(Table1[[#This Row],[Joining Date]],TODAY(),1))</f>
        <v>1</v>
      </c>
      <c r="M2909" s="25" t="str">
        <f t="shared" ca="1" si="45"/>
        <v>No</v>
      </c>
      <c r="N2909" s="26">
        <f>YEAR(Table1[[#This Row],[Joining Date]])</f>
        <v>2024</v>
      </c>
      <c r="O2909" s="46">
        <f>MONTH(Table1[[#This Row],[Joining Date]])</f>
        <v>9</v>
      </c>
      <c r="P2909" s="26">
        <f ca="1">NETWORKDAYS(Table1[[#This Row],[Joining Date]],TODAY())</f>
        <v>456</v>
      </c>
      <c r="Q2909" s="26" t="str">
        <f>LEFT(Table1[[#This Row],[Department]],5)&amp;"-"&amp;RIGHT(Table1[[#This Row],[Employee ID]],3)</f>
        <v>IT-126</v>
      </c>
      <c r="R2909" s="26" t="str">
        <f>LEFT(Table1[[#This Row],[Department]],3)</f>
        <v>IT</v>
      </c>
      <c r="S2909" s="37">
        <f>_xlfn.XLOOKUP(Table1[[#This Row],[City]],Table2[City],Table2[Bonus %])</f>
        <v>6</v>
      </c>
      <c r="U2909" s="48" t="str">
        <v xml:space="preserve">Sneha </v>
      </c>
      <c r="V2909" s="48" t="str">
        <v>Iyer</v>
      </c>
    </row>
    <row r="2910" spans="1:22" x14ac:dyDescent="0.35">
      <c r="A2910" s="7" t="s">
        <v>4790</v>
      </c>
      <c r="B2910" s="40" t="str">
        <f>LEFT(Table1[[#This Row],[Employee Name]],FIND(" ",Table1[[#This Row],[Employee Name]]))</f>
        <v xml:space="preserve">Rahul </v>
      </c>
      <c r="C2910" s="40" t="str">
        <f>RIGHT(Table1[[#This Row],[Employee Name]],LEN(Table1[[#This Row],[Employee Name]])-FIND(" ",Table1[[#This Row],[Employee Name]]))</f>
        <v>Verma</v>
      </c>
      <c r="D2910" s="22">
        <f>Table1[[#This Row],[Basic Salary]]+Table1[[#This Row],[Bonus]]</f>
        <v>82685</v>
      </c>
      <c r="E2910" s="8">
        <v>70</v>
      </c>
      <c r="F2910" s="45">
        <v>67</v>
      </c>
      <c r="G2910" s="8" t="str" cm="1">
        <f t="array" ref="G2910">_xlfn.IFS(Table1[[#This Row],[Performance Score]]&gt;=80,"Excellent",Table1[[#This Row],[Performance Score]]&gt;=60,"Good",Table1[[#This Row],[Performance Score]]&gt;=40,"Need Improvement")</f>
        <v>Good</v>
      </c>
      <c r="H2910" s="29">
        <f>Table1[[#This Row],[Bonus]]/Table1[[#This Row],[Basic Salary]]</f>
        <v>0.16127355973146823</v>
      </c>
      <c r="I2910" s="8">
        <f ca="1">DATEDIF(Table1[[#This Row],[Date of Birth]],TODAY(),"y")</f>
        <v>31</v>
      </c>
      <c r="J2910" s="33">
        <v>42195</v>
      </c>
      <c r="K2910" s="33" t="str" cm="1">
        <f t="array" aca="1" ref="K2910" ca="1">_xlfn.IFS(L2910&lt;3,"Junior",L2910&lt;=7,"Mid-Level",L2910&gt;7,"Senior")</f>
        <v>Senior</v>
      </c>
      <c r="L2910" s="45">
        <f ca="1">INT(YEARFRAC(Table1[[#This Row],[Joining Date]],TODAY(),1))</f>
        <v>10</v>
      </c>
      <c r="M2910" s="25" t="str">
        <f t="shared" ca="1" si="45"/>
        <v>Yes</v>
      </c>
      <c r="N2910" s="25">
        <f>YEAR(Table1[[#This Row],[Joining Date]])</f>
        <v>2015</v>
      </c>
      <c r="O2910" s="45">
        <f>MONTH(Table1[[#This Row],[Joining Date]])</f>
        <v>7</v>
      </c>
      <c r="P2910" s="25">
        <f ca="1">NETWORKDAYS(Table1[[#This Row],[Joining Date]],TODAY())</f>
        <v>2862</v>
      </c>
      <c r="Q2910" s="25" t="str">
        <f>LEFT(Table1[[#This Row],[Department]],5)&amp;"-"&amp;RIGHT(Table1[[#This Row],[Employee ID]],3)</f>
        <v>Finan-734</v>
      </c>
      <c r="R2910" s="25" t="str">
        <f>LEFT(Table1[[#This Row],[Department]],3)</f>
        <v>Fin</v>
      </c>
      <c r="S2910" s="36">
        <f>_xlfn.XLOOKUP(Table1[[#This Row],[City]],Table2[City],Table2[Bonus %])</f>
        <v>8</v>
      </c>
      <c r="U2910" s="48" t="str">
        <v xml:space="preserve">Rahul </v>
      </c>
      <c r="V2910" s="48" t="str">
        <v>Verma</v>
      </c>
    </row>
    <row r="2911" spans="1:22" x14ac:dyDescent="0.35">
      <c r="A2911" s="9" t="s">
        <v>1124</v>
      </c>
      <c r="B2911" s="41" t="str">
        <f>LEFT(Table1[[#This Row],[Employee Name]],FIND(" ",Table1[[#This Row],[Employee Name]]))</f>
        <v xml:space="preserve">Aditya </v>
      </c>
      <c r="C2911" s="41" t="str">
        <f>RIGHT(Table1[[#This Row],[Employee Name]],LEN(Table1[[#This Row],[Employee Name]])-FIND(" ",Table1[[#This Row],[Employee Name]]))</f>
        <v>Kapoor</v>
      </c>
      <c r="D2911" s="23">
        <f>Table1[[#This Row],[Basic Salary]]+Table1[[#This Row],[Bonus]]</f>
        <v>82677</v>
      </c>
      <c r="E2911" s="10">
        <v>77</v>
      </c>
      <c r="F2911" s="46">
        <v>51</v>
      </c>
      <c r="G2911" s="10" t="str" cm="1">
        <f t="array" ref="G2911">_xlfn.IFS(Table1[[#This Row],[Performance Score]]&gt;=80,"Excellent",Table1[[#This Row],[Performance Score]]&gt;=60,"Good",Table1[[#This Row],[Performance Score]]&gt;=40,"Need Improvement")</f>
        <v>Need Improvement</v>
      </c>
      <c r="H2911" s="30">
        <f>Table1[[#This Row],[Bonus]]/Table1[[#This Row],[Basic Salary]]</f>
        <v>0.53843434249455724</v>
      </c>
      <c r="I2911" s="10">
        <f ca="1">DATEDIF(Table1[[#This Row],[Date of Birth]],TODAY(),"y")</f>
        <v>30</v>
      </c>
      <c r="J2911" s="34">
        <v>45379</v>
      </c>
      <c r="K2911" s="33" t="str" cm="1">
        <f t="array" aca="1" ref="K2911" ca="1">_xlfn.IFS(L2911&lt;3,"Junior",L2911&lt;=7,"Mid-Level",L2911&gt;7,"Senior")</f>
        <v>Junior</v>
      </c>
      <c r="L2911" s="46">
        <f ca="1">INT(YEARFRAC(Table1[[#This Row],[Joining Date]],TODAY(),1))</f>
        <v>2</v>
      </c>
      <c r="M2911" s="25" t="str">
        <f t="shared" ca="1" si="45"/>
        <v>No</v>
      </c>
      <c r="N2911" s="26">
        <f>YEAR(Table1[[#This Row],[Joining Date]])</f>
        <v>2024</v>
      </c>
      <c r="O2911" s="46">
        <f>MONTH(Table1[[#This Row],[Joining Date]])</f>
        <v>3</v>
      </c>
      <c r="P2911" s="26">
        <f ca="1">NETWORKDAYS(Table1[[#This Row],[Joining Date]],TODAY())</f>
        <v>588</v>
      </c>
      <c r="Q2911" s="26" t="str">
        <f>LEFT(Table1[[#This Row],[Department]],5)&amp;"-"&amp;RIGHT(Table1[[#This Row],[Employee ID]],3)</f>
        <v>Marke-068</v>
      </c>
      <c r="R2911" s="26" t="str">
        <f>LEFT(Table1[[#This Row],[Department]],3)</f>
        <v>Mar</v>
      </c>
      <c r="S2911" s="37">
        <f>_xlfn.XLOOKUP(Table1[[#This Row],[City]],Table2[City],Table2[Bonus %])</f>
        <v>6</v>
      </c>
      <c r="U2911" s="48" t="str">
        <v xml:space="preserve">Aditya </v>
      </c>
      <c r="V2911" s="48" t="str">
        <v>Kapoor</v>
      </c>
    </row>
    <row r="2912" spans="1:22" x14ac:dyDescent="0.35">
      <c r="A2912" s="7" t="s">
        <v>4173</v>
      </c>
      <c r="B2912" s="40" t="str">
        <f>LEFT(Table1[[#This Row],[Employee Name]],FIND(" ",Table1[[#This Row],[Employee Name]]))</f>
        <v xml:space="preserve">Vikram </v>
      </c>
      <c r="C2912" s="40" t="str">
        <f>RIGHT(Table1[[#This Row],[Employee Name]],LEN(Table1[[#This Row],[Employee Name]])-FIND(" ",Table1[[#This Row],[Employee Name]]))</f>
        <v>Singh</v>
      </c>
      <c r="D2912" s="22">
        <f>Table1[[#This Row],[Basic Salary]]+Table1[[#This Row],[Bonus]]</f>
        <v>82651</v>
      </c>
      <c r="E2912" s="8">
        <v>75</v>
      </c>
      <c r="F2912" s="45">
        <v>95</v>
      </c>
      <c r="G2912" s="8" t="str" cm="1">
        <f t="array" ref="G2912">_xlfn.IFS(Table1[[#This Row],[Performance Score]]&gt;=80,"Excellent",Table1[[#This Row],[Performance Score]]&gt;=60,"Good",Table1[[#This Row],[Performance Score]]&gt;=40,"Need Improvement")</f>
        <v>Excellent</v>
      </c>
      <c r="H2912" s="29">
        <f>Table1[[#This Row],[Bonus]]/Table1[[#This Row],[Basic Salary]]</f>
        <v>0.50644308757860201</v>
      </c>
      <c r="I2912" s="8">
        <f ca="1">DATEDIF(Table1[[#This Row],[Date of Birth]],TODAY(),"y")</f>
        <v>22</v>
      </c>
      <c r="J2912" s="33">
        <v>45998</v>
      </c>
      <c r="K2912" s="33" t="str" cm="1">
        <f t="array" aca="1" ref="K2912" ca="1">_xlfn.IFS(L2912&lt;3,"Junior",L2912&lt;=7,"Mid-Level",L2912&gt;7,"Senior")</f>
        <v>Junior</v>
      </c>
      <c r="L2912" s="45">
        <f ca="1">INT(YEARFRAC(Table1[[#This Row],[Joining Date]],TODAY(),1))</f>
        <v>0</v>
      </c>
      <c r="M2912" s="25" t="str">
        <f t="shared" ca="1" si="45"/>
        <v>No</v>
      </c>
      <c r="N2912" s="25">
        <f>YEAR(Table1[[#This Row],[Joining Date]])</f>
        <v>2025</v>
      </c>
      <c r="O2912" s="45">
        <f>MONTH(Table1[[#This Row],[Joining Date]])</f>
        <v>12</v>
      </c>
      <c r="P2912" s="25">
        <f ca="1">NETWORKDAYS(Table1[[#This Row],[Joining Date]],TODAY())</f>
        <v>146</v>
      </c>
      <c r="Q2912" s="25" t="str">
        <f>LEFT(Table1[[#This Row],[Department]],5)&amp;"-"&amp;RIGHT(Table1[[#This Row],[Employee ID]],3)</f>
        <v>Suppo-117</v>
      </c>
      <c r="R2912" s="25" t="str">
        <f>LEFT(Table1[[#This Row],[Department]],3)</f>
        <v>Sup</v>
      </c>
      <c r="S2912" s="36">
        <f>_xlfn.XLOOKUP(Table1[[#This Row],[City]],Table2[City],Table2[Bonus %])</f>
        <v>5</v>
      </c>
      <c r="U2912" s="48" t="str">
        <v xml:space="preserve">Vikram </v>
      </c>
      <c r="V2912" s="48" t="str">
        <v>Singh</v>
      </c>
    </row>
    <row r="2913" spans="1:22" x14ac:dyDescent="0.35">
      <c r="A2913" s="9" t="s">
        <v>4148</v>
      </c>
      <c r="B2913" s="41" t="str">
        <f>LEFT(Table1[[#This Row],[Employee Name]],FIND(" ",Table1[[#This Row],[Employee Name]]))</f>
        <v xml:space="preserve">Aditya </v>
      </c>
      <c r="C2913" s="41" t="str">
        <f>RIGHT(Table1[[#This Row],[Employee Name]],LEN(Table1[[#This Row],[Employee Name]])-FIND(" ",Table1[[#This Row],[Employee Name]]))</f>
        <v>Kapoor</v>
      </c>
      <c r="D2913" s="23">
        <f>Table1[[#This Row],[Basic Salary]]+Table1[[#This Row],[Bonus]]</f>
        <v>82641</v>
      </c>
      <c r="E2913" s="10">
        <v>85</v>
      </c>
      <c r="F2913" s="46">
        <v>63</v>
      </c>
      <c r="G2913" s="10" t="str" cm="1">
        <f t="array" ref="G2913">_xlfn.IFS(Table1[[#This Row],[Performance Score]]&gt;=80,"Excellent",Table1[[#This Row],[Performance Score]]&gt;=60,"Good",Table1[[#This Row],[Performance Score]]&gt;=40,"Need Improvement")</f>
        <v>Good</v>
      </c>
      <c r="H2913" s="30">
        <f>Table1[[#This Row],[Bonus]]/Table1[[#This Row],[Basic Salary]]</f>
        <v>0.20915635150557457</v>
      </c>
      <c r="I2913" s="10">
        <f ca="1">DATEDIF(Table1[[#This Row],[Date of Birth]],TODAY(),"y")</f>
        <v>26</v>
      </c>
      <c r="J2913" s="34">
        <v>45821</v>
      </c>
      <c r="K2913" s="33" t="str" cm="1">
        <f t="array" aca="1" ref="K2913" ca="1">_xlfn.IFS(L2913&lt;3,"Junior",L2913&lt;=7,"Mid-Level",L2913&gt;7,"Senior")</f>
        <v>Junior</v>
      </c>
      <c r="L2913" s="46">
        <f ca="1">INT(YEARFRAC(Table1[[#This Row],[Joining Date]],TODAY(),1))</f>
        <v>1</v>
      </c>
      <c r="M2913" s="25" t="str">
        <f t="shared" ca="1" si="45"/>
        <v>No</v>
      </c>
      <c r="N2913" s="26">
        <f>YEAR(Table1[[#This Row],[Joining Date]])</f>
        <v>2025</v>
      </c>
      <c r="O2913" s="46">
        <f>MONTH(Table1[[#This Row],[Joining Date]])</f>
        <v>6</v>
      </c>
      <c r="P2913" s="26">
        <f ca="1">NETWORKDAYS(Table1[[#This Row],[Joining Date]],TODAY())</f>
        <v>272</v>
      </c>
      <c r="Q2913" s="26" t="str">
        <f>LEFT(Table1[[#This Row],[Department]],5)&amp;"-"&amp;RIGHT(Table1[[#This Row],[Employee ID]],3)</f>
        <v>Marke-092</v>
      </c>
      <c r="R2913" s="26" t="str">
        <f>LEFT(Table1[[#This Row],[Department]],3)</f>
        <v>Mar</v>
      </c>
      <c r="S2913" s="37">
        <f>_xlfn.XLOOKUP(Table1[[#This Row],[City]],Table2[City],Table2[Bonus %])</f>
        <v>4</v>
      </c>
      <c r="U2913" s="48" t="str">
        <v xml:space="preserve">Aditya </v>
      </c>
      <c r="V2913" s="48" t="str">
        <v>Kapoor</v>
      </c>
    </row>
    <row r="2914" spans="1:22" x14ac:dyDescent="0.35">
      <c r="A2914" s="7" t="s">
        <v>3879</v>
      </c>
      <c r="B2914" s="40" t="str">
        <f>LEFT(Table1[[#This Row],[Employee Name]],FIND(" ",Table1[[#This Row],[Employee Name]]))</f>
        <v xml:space="preserve">Ajay </v>
      </c>
      <c r="C2914" s="40" t="str">
        <f>RIGHT(Table1[[#This Row],[Employee Name]],LEN(Table1[[#This Row],[Employee Name]])-FIND(" ",Table1[[#This Row],[Employee Name]]))</f>
        <v>Singh</v>
      </c>
      <c r="D2914" s="22">
        <f>Table1[[#This Row],[Basic Salary]]+Table1[[#This Row],[Bonus]]</f>
        <v>82612</v>
      </c>
      <c r="E2914" s="8">
        <v>68</v>
      </c>
      <c r="F2914" s="45">
        <v>78</v>
      </c>
      <c r="G2914" s="8" t="str" cm="1">
        <f t="array" ref="G2914">_xlfn.IFS(Table1[[#This Row],[Performance Score]]&gt;=80,"Excellent",Table1[[#This Row],[Performance Score]]&gt;=60,"Good",Table1[[#This Row],[Performance Score]]&gt;=40,"Need Improvement")</f>
        <v>Good</v>
      </c>
      <c r="H2914" s="29">
        <f>Table1[[#This Row],[Bonus]]/Table1[[#This Row],[Basic Salary]]</f>
        <v>0.13695104664125185</v>
      </c>
      <c r="I2914" s="8">
        <f ca="1">DATEDIF(Table1[[#This Row],[Date of Birth]],TODAY(),"y")</f>
        <v>44</v>
      </c>
      <c r="J2914" s="33">
        <v>42182</v>
      </c>
      <c r="K2914" s="33" t="str" cm="1">
        <f t="array" aca="1" ref="K2914" ca="1">_xlfn.IFS(L2914&lt;3,"Junior",L2914&lt;=7,"Mid-Level",L2914&gt;7,"Senior")</f>
        <v>Senior</v>
      </c>
      <c r="L2914" s="45">
        <f ca="1">INT(YEARFRAC(Table1[[#This Row],[Joining Date]],TODAY(),1))</f>
        <v>11</v>
      </c>
      <c r="M2914" s="25" t="str">
        <f t="shared" ca="1" si="45"/>
        <v>Yes</v>
      </c>
      <c r="N2914" s="25">
        <f>YEAR(Table1[[#This Row],[Joining Date]])</f>
        <v>2015</v>
      </c>
      <c r="O2914" s="45">
        <f>MONTH(Table1[[#This Row],[Joining Date]])</f>
        <v>6</v>
      </c>
      <c r="P2914" s="25">
        <f ca="1">NETWORKDAYS(Table1[[#This Row],[Joining Date]],TODAY())</f>
        <v>2871</v>
      </c>
      <c r="Q2914" s="25" t="str">
        <f>LEFT(Table1[[#This Row],[Department]],5)&amp;"-"&amp;RIGHT(Table1[[#This Row],[Employee ID]],3)</f>
        <v>Marke-823</v>
      </c>
      <c r="R2914" s="25" t="str">
        <f>LEFT(Table1[[#This Row],[Department]],3)</f>
        <v>Mar</v>
      </c>
      <c r="S2914" s="36">
        <f>_xlfn.XLOOKUP(Table1[[#This Row],[City]],Table2[City],Table2[Bonus %])</f>
        <v>5</v>
      </c>
      <c r="U2914" s="48" t="str">
        <v xml:space="preserve">Ajay </v>
      </c>
      <c r="V2914" s="48" t="str">
        <v>Singh</v>
      </c>
    </row>
    <row r="2915" spans="1:22" x14ac:dyDescent="0.35">
      <c r="A2915" s="9" t="s">
        <v>4422</v>
      </c>
      <c r="B2915" s="41" t="str">
        <f>LEFT(Table1[[#This Row],[Employee Name]],FIND(" ",Table1[[#This Row],[Employee Name]]))</f>
        <v xml:space="preserve">Gayathri </v>
      </c>
      <c r="C2915" s="41" t="str">
        <f>RIGHT(Table1[[#This Row],[Employee Name]],LEN(Table1[[#This Row],[Employee Name]])-FIND(" ",Table1[[#This Row],[Employee Name]]))</f>
        <v>Iyer</v>
      </c>
      <c r="D2915" s="23">
        <f>Table1[[#This Row],[Basic Salary]]+Table1[[#This Row],[Bonus]]</f>
        <v>82583</v>
      </c>
      <c r="E2915" s="10">
        <v>84</v>
      </c>
      <c r="F2915" s="46">
        <v>95</v>
      </c>
      <c r="G2915" s="10" t="str" cm="1">
        <f t="array" ref="G2915">_xlfn.IFS(Table1[[#This Row],[Performance Score]]&gt;=80,"Excellent",Table1[[#This Row],[Performance Score]]&gt;=60,"Good",Table1[[#This Row],[Performance Score]]&gt;=40,"Need Improvement")</f>
        <v>Excellent</v>
      </c>
      <c r="H2915" s="30">
        <f>Table1[[#This Row],[Bonus]]/Table1[[#This Row],[Basic Salary]]</f>
        <v>0.25819672131147542</v>
      </c>
      <c r="I2915" s="10">
        <f ca="1">DATEDIF(Table1[[#This Row],[Date of Birth]],TODAY(),"y")</f>
        <v>19</v>
      </c>
      <c r="J2915" s="34">
        <v>42282</v>
      </c>
      <c r="K2915" s="33" t="str" cm="1">
        <f t="array" aca="1" ref="K2915" ca="1">_xlfn.IFS(L2915&lt;3,"Junior",L2915&lt;=7,"Mid-Level",L2915&gt;7,"Senior")</f>
        <v>Senior</v>
      </c>
      <c r="L2915" s="46">
        <f ca="1">INT(YEARFRAC(Table1[[#This Row],[Joining Date]],TODAY(),1))</f>
        <v>10</v>
      </c>
      <c r="M2915" s="25" t="str">
        <f t="shared" ca="1" si="45"/>
        <v>Yes</v>
      </c>
      <c r="N2915" s="26">
        <f>YEAR(Table1[[#This Row],[Joining Date]])</f>
        <v>2015</v>
      </c>
      <c r="O2915" s="46">
        <f>MONTH(Table1[[#This Row],[Joining Date]])</f>
        <v>10</v>
      </c>
      <c r="P2915" s="26">
        <f ca="1">NETWORKDAYS(Table1[[#This Row],[Joining Date]],TODAY())</f>
        <v>2801</v>
      </c>
      <c r="Q2915" s="26" t="str">
        <f>LEFT(Table1[[#This Row],[Department]],5)&amp;"-"&amp;RIGHT(Table1[[#This Row],[Employee ID]],3)</f>
        <v>IT-366</v>
      </c>
      <c r="R2915" s="26" t="str">
        <f>LEFT(Table1[[#This Row],[Department]],3)</f>
        <v>IT</v>
      </c>
      <c r="S2915" s="37">
        <f>_xlfn.XLOOKUP(Table1[[#This Row],[City]],Table2[City],Table2[Bonus %])</f>
        <v>6</v>
      </c>
      <c r="U2915" s="48" t="str">
        <v xml:space="preserve">Gayathri </v>
      </c>
      <c r="V2915" s="48" t="str">
        <v>Iyer</v>
      </c>
    </row>
    <row r="2916" spans="1:22" x14ac:dyDescent="0.35">
      <c r="A2916" s="7" t="s">
        <v>3048</v>
      </c>
      <c r="B2916" s="40" t="str">
        <f>LEFT(Table1[[#This Row],[Employee Name]],FIND(" ",Table1[[#This Row],[Employee Name]]))</f>
        <v xml:space="preserve">Ravi </v>
      </c>
      <c r="C2916" s="40" t="str">
        <f>RIGHT(Table1[[#This Row],[Employee Name]],LEN(Table1[[#This Row],[Employee Name]])-FIND(" ",Table1[[#This Row],[Employee Name]]))</f>
        <v>Teja</v>
      </c>
      <c r="D2916" s="22">
        <f>Table1[[#This Row],[Basic Salary]]+Table1[[#This Row],[Bonus]]</f>
        <v>82522</v>
      </c>
      <c r="E2916" s="8">
        <v>67</v>
      </c>
      <c r="F2916" s="45">
        <v>73</v>
      </c>
      <c r="G2916" s="8" t="str" cm="1">
        <f t="array" ref="G2916">_xlfn.IFS(Table1[[#This Row],[Performance Score]]&gt;=80,"Excellent",Table1[[#This Row],[Performance Score]]&gt;=60,"Good",Table1[[#This Row],[Performance Score]]&gt;=40,"Need Improvement")</f>
        <v>Good</v>
      </c>
      <c r="H2916" s="29">
        <f>Table1[[#This Row],[Bonus]]/Table1[[#This Row],[Basic Salary]]</f>
        <v>0.33530744336569579</v>
      </c>
      <c r="I2916" s="8">
        <f ca="1">DATEDIF(Table1[[#This Row],[Date of Birth]],TODAY(),"y")</f>
        <v>39</v>
      </c>
      <c r="J2916" s="33">
        <v>44108</v>
      </c>
      <c r="K2916" s="33" t="str" cm="1">
        <f t="array" aca="1" ref="K2916" ca="1">_xlfn.IFS(L2916&lt;3,"Junior",L2916&lt;=7,"Mid-Level",L2916&gt;7,"Senior")</f>
        <v>Mid-Level</v>
      </c>
      <c r="L2916" s="45">
        <f ca="1">INT(YEARFRAC(Table1[[#This Row],[Joining Date]],TODAY(),1))</f>
        <v>5</v>
      </c>
      <c r="M2916" s="25" t="str">
        <f t="shared" ca="1" si="45"/>
        <v>No</v>
      </c>
      <c r="N2916" s="25">
        <f>YEAR(Table1[[#This Row],[Joining Date]])</f>
        <v>2020</v>
      </c>
      <c r="O2916" s="45">
        <f>MONTH(Table1[[#This Row],[Joining Date]])</f>
        <v>10</v>
      </c>
      <c r="P2916" s="25">
        <f ca="1">NETWORKDAYS(Table1[[#This Row],[Joining Date]],TODAY())</f>
        <v>1496</v>
      </c>
      <c r="Q2916" s="25" t="str">
        <f>LEFT(Table1[[#This Row],[Department]],5)&amp;"-"&amp;RIGHT(Table1[[#This Row],[Employee ID]],3)</f>
        <v>Finan-992</v>
      </c>
      <c r="R2916" s="25" t="str">
        <f>LEFT(Table1[[#This Row],[Department]],3)</f>
        <v>Fin</v>
      </c>
      <c r="S2916" s="36">
        <f>_xlfn.XLOOKUP(Table1[[#This Row],[City]],Table2[City],Table2[Bonus %])</f>
        <v>7</v>
      </c>
      <c r="U2916" s="48" t="str">
        <v xml:space="preserve">Ravi </v>
      </c>
      <c r="V2916" s="48" t="str">
        <v>Teja</v>
      </c>
    </row>
    <row r="2917" spans="1:22" x14ac:dyDescent="0.35">
      <c r="A2917" s="9" t="s">
        <v>577</v>
      </c>
      <c r="B2917" s="41" t="str">
        <f>LEFT(Table1[[#This Row],[Employee Name]],FIND(" ",Table1[[#This Row],[Employee Name]]))</f>
        <v xml:space="preserve">Gayathri </v>
      </c>
      <c r="C2917" s="41" t="str">
        <f>RIGHT(Table1[[#This Row],[Employee Name]],LEN(Table1[[#This Row],[Employee Name]])-FIND(" ",Table1[[#This Row],[Employee Name]]))</f>
        <v>Iyer</v>
      </c>
      <c r="D2917" s="23">
        <f>Table1[[#This Row],[Basic Salary]]+Table1[[#This Row],[Bonus]]</f>
        <v>82517</v>
      </c>
      <c r="E2917" s="10">
        <v>80</v>
      </c>
      <c r="F2917" s="46">
        <v>60</v>
      </c>
      <c r="G2917" s="10" t="str" cm="1">
        <f t="array" ref="G2917">_xlfn.IFS(Table1[[#This Row],[Performance Score]]&gt;=80,"Excellent",Table1[[#This Row],[Performance Score]]&gt;=60,"Good",Table1[[#This Row],[Performance Score]]&gt;=40,"Need Improvement")</f>
        <v>Good</v>
      </c>
      <c r="H2917" s="30">
        <f>Table1[[#This Row],[Bonus]]/Table1[[#This Row],[Basic Salary]]</f>
        <v>0.1781578834649267</v>
      </c>
      <c r="I2917" s="10">
        <f ca="1">DATEDIF(Table1[[#This Row],[Date of Birth]],TODAY(),"y")</f>
        <v>39</v>
      </c>
      <c r="J2917" s="34">
        <v>42329</v>
      </c>
      <c r="K2917" s="33" t="str" cm="1">
        <f t="array" aca="1" ref="K2917" ca="1">_xlfn.IFS(L2917&lt;3,"Junior",L2917&lt;=7,"Mid-Level",L2917&gt;7,"Senior")</f>
        <v>Senior</v>
      </c>
      <c r="L2917" s="46">
        <f ca="1">INT(YEARFRAC(Table1[[#This Row],[Joining Date]],TODAY(),1))</f>
        <v>10</v>
      </c>
      <c r="M2917" s="25" t="str">
        <f t="shared" ca="1" si="45"/>
        <v>Yes</v>
      </c>
      <c r="N2917" s="26">
        <f>YEAR(Table1[[#This Row],[Joining Date]])</f>
        <v>2015</v>
      </c>
      <c r="O2917" s="46">
        <f>MONTH(Table1[[#This Row],[Joining Date]])</f>
        <v>11</v>
      </c>
      <c r="P2917" s="26">
        <f ca="1">NETWORKDAYS(Table1[[#This Row],[Joining Date]],TODAY())</f>
        <v>2766</v>
      </c>
      <c r="Q2917" s="26" t="str">
        <f>LEFT(Table1[[#This Row],[Department]],5)&amp;"-"&amp;RIGHT(Table1[[#This Row],[Employee ID]],3)</f>
        <v>Suppo-521</v>
      </c>
      <c r="R2917" s="26" t="str">
        <f>LEFT(Table1[[#This Row],[Department]],3)</f>
        <v>Sup</v>
      </c>
      <c r="S2917" s="37">
        <f>_xlfn.XLOOKUP(Table1[[#This Row],[City]],Table2[City],Table2[Bonus %])</f>
        <v>6</v>
      </c>
      <c r="U2917" s="48" t="str">
        <v xml:space="preserve">Gayathri </v>
      </c>
      <c r="V2917" s="48" t="str">
        <v>Iyer</v>
      </c>
    </row>
    <row r="2918" spans="1:22" x14ac:dyDescent="0.35">
      <c r="A2918" s="7" t="s">
        <v>2161</v>
      </c>
      <c r="B2918" s="40" t="str">
        <f>LEFT(Table1[[#This Row],[Employee Name]],FIND(" ",Table1[[#This Row],[Employee Name]]))</f>
        <v xml:space="preserve">Arjun </v>
      </c>
      <c r="C2918" s="40" t="str">
        <f>RIGHT(Table1[[#This Row],[Employee Name]],LEN(Table1[[#This Row],[Employee Name]])-FIND(" ",Table1[[#This Row],[Employee Name]]))</f>
        <v>Mehta</v>
      </c>
      <c r="D2918" s="22">
        <f>Table1[[#This Row],[Basic Salary]]+Table1[[#This Row],[Bonus]]</f>
        <v>82502</v>
      </c>
      <c r="E2918" s="8">
        <v>77</v>
      </c>
      <c r="F2918" s="45">
        <v>81</v>
      </c>
      <c r="G2918" s="8" t="str" cm="1">
        <f t="array" ref="G2918">_xlfn.IFS(Table1[[#This Row],[Performance Score]]&gt;=80,"Excellent",Table1[[#This Row],[Performance Score]]&gt;=60,"Good",Table1[[#This Row],[Performance Score]]&gt;=40,"Need Improvement")</f>
        <v>Excellent</v>
      </c>
      <c r="H2918" s="29">
        <f>Table1[[#This Row],[Bonus]]/Table1[[#This Row],[Basic Salary]]</f>
        <v>0.34073291622653773</v>
      </c>
      <c r="I2918" s="8">
        <f ca="1">DATEDIF(Table1[[#This Row],[Date of Birth]],TODAY(),"y")</f>
        <v>34</v>
      </c>
      <c r="J2918" s="33">
        <v>42368</v>
      </c>
      <c r="K2918" s="33" t="str" cm="1">
        <f t="array" aca="1" ref="K2918" ca="1">_xlfn.IFS(L2918&lt;3,"Junior",L2918&lt;=7,"Mid-Level",L2918&gt;7,"Senior")</f>
        <v>Senior</v>
      </c>
      <c r="L2918" s="45">
        <f ca="1">INT(YEARFRAC(Table1[[#This Row],[Joining Date]],TODAY(),1))</f>
        <v>10</v>
      </c>
      <c r="M2918" s="25" t="str">
        <f t="shared" ca="1" si="45"/>
        <v>Yes</v>
      </c>
      <c r="N2918" s="25">
        <f>YEAR(Table1[[#This Row],[Joining Date]])</f>
        <v>2015</v>
      </c>
      <c r="O2918" s="45">
        <f>MONTH(Table1[[#This Row],[Joining Date]])</f>
        <v>12</v>
      </c>
      <c r="P2918" s="25">
        <f ca="1">NETWORKDAYS(Table1[[#This Row],[Joining Date]],TODAY())</f>
        <v>2739</v>
      </c>
      <c r="Q2918" s="25" t="str">
        <f>LEFT(Table1[[#This Row],[Department]],5)&amp;"-"&amp;RIGHT(Table1[[#This Row],[Employee ID]],3)</f>
        <v>HR-105</v>
      </c>
      <c r="R2918" s="25" t="str">
        <f>LEFT(Table1[[#This Row],[Department]],3)</f>
        <v>HR</v>
      </c>
      <c r="S2918" s="36">
        <f>_xlfn.XLOOKUP(Table1[[#This Row],[City]],Table2[City],Table2[Bonus %])</f>
        <v>7</v>
      </c>
      <c r="U2918" s="48" t="str">
        <v xml:space="preserve">Arjun </v>
      </c>
      <c r="V2918" s="48" t="str">
        <v>Mehta</v>
      </c>
    </row>
    <row r="2919" spans="1:22" x14ac:dyDescent="0.35">
      <c r="A2919" s="9" t="s">
        <v>3935</v>
      </c>
      <c r="B2919" s="41" t="str">
        <f>LEFT(Table1[[#This Row],[Employee Name]],FIND(" ",Table1[[#This Row],[Employee Name]]))</f>
        <v xml:space="preserve">Gayathri </v>
      </c>
      <c r="C2919" s="41" t="str">
        <f>RIGHT(Table1[[#This Row],[Employee Name]],LEN(Table1[[#This Row],[Employee Name]])-FIND(" ",Table1[[#This Row],[Employee Name]]))</f>
        <v>Iyer</v>
      </c>
      <c r="D2919" s="23">
        <f>Table1[[#This Row],[Basic Salary]]+Table1[[#This Row],[Bonus]]</f>
        <v>82502</v>
      </c>
      <c r="E2919" s="10">
        <v>62</v>
      </c>
      <c r="F2919" s="46">
        <v>86</v>
      </c>
      <c r="G2919" s="10" t="str" cm="1">
        <f t="array" ref="G2919">_xlfn.IFS(Table1[[#This Row],[Performance Score]]&gt;=80,"Excellent",Table1[[#This Row],[Performance Score]]&gt;=60,"Good",Table1[[#This Row],[Performance Score]]&gt;=40,"Need Improvement")</f>
        <v>Excellent</v>
      </c>
      <c r="H2919" s="30">
        <f>Table1[[#This Row],[Bonus]]/Table1[[#This Row],[Basic Salary]]</f>
        <v>0.36123944033790917</v>
      </c>
      <c r="I2919" s="10">
        <f ca="1">DATEDIF(Table1[[#This Row],[Date of Birth]],TODAY(),"y")</f>
        <v>18</v>
      </c>
      <c r="J2919" s="34">
        <v>42210</v>
      </c>
      <c r="K2919" s="33" t="str" cm="1">
        <f t="array" aca="1" ref="K2919" ca="1">_xlfn.IFS(L2919&lt;3,"Junior",L2919&lt;=7,"Mid-Level",L2919&gt;7,"Senior")</f>
        <v>Senior</v>
      </c>
      <c r="L2919" s="46">
        <f ca="1">INT(YEARFRAC(Table1[[#This Row],[Joining Date]],TODAY(),1))</f>
        <v>10</v>
      </c>
      <c r="M2919" s="25" t="str">
        <f t="shared" ca="1" si="45"/>
        <v>Yes</v>
      </c>
      <c r="N2919" s="26">
        <f>YEAR(Table1[[#This Row],[Joining Date]])</f>
        <v>2015</v>
      </c>
      <c r="O2919" s="46">
        <f>MONTH(Table1[[#This Row],[Joining Date]])</f>
        <v>7</v>
      </c>
      <c r="P2919" s="26">
        <f ca="1">NETWORKDAYS(Table1[[#This Row],[Joining Date]],TODAY())</f>
        <v>2851</v>
      </c>
      <c r="Q2919" s="26" t="str">
        <f>LEFT(Table1[[#This Row],[Department]],5)&amp;"-"&amp;RIGHT(Table1[[#This Row],[Employee ID]],3)</f>
        <v>IT-879</v>
      </c>
      <c r="R2919" s="26" t="str">
        <f>LEFT(Table1[[#This Row],[Department]],3)</f>
        <v>IT</v>
      </c>
      <c r="S2919" s="37">
        <f>_xlfn.XLOOKUP(Table1[[#This Row],[City]],Table2[City],Table2[Bonus %])</f>
        <v>5</v>
      </c>
      <c r="U2919" s="48" t="str">
        <v xml:space="preserve">Gayathri </v>
      </c>
      <c r="V2919" s="48" t="str">
        <v>Iyer</v>
      </c>
    </row>
    <row r="2920" spans="1:22" x14ac:dyDescent="0.35">
      <c r="A2920" s="7" t="s">
        <v>1682</v>
      </c>
      <c r="B2920" s="40" t="str">
        <f>LEFT(Table1[[#This Row],[Employee Name]],FIND(" ",Table1[[#This Row],[Employee Name]]))</f>
        <v xml:space="preserve">Karan </v>
      </c>
      <c r="C2920" s="40" t="str">
        <f>RIGHT(Table1[[#This Row],[Employee Name]],LEN(Table1[[#This Row],[Employee Name]])-FIND(" ",Table1[[#This Row],[Employee Name]]))</f>
        <v>Malhotra</v>
      </c>
      <c r="D2920" s="22">
        <f>Table1[[#This Row],[Basic Salary]]+Table1[[#This Row],[Bonus]]</f>
        <v>82470</v>
      </c>
      <c r="E2920" s="8">
        <v>95</v>
      </c>
      <c r="F2920" s="45">
        <v>89</v>
      </c>
      <c r="G2920" s="8" t="str" cm="1">
        <f t="array" ref="G2920">_xlfn.IFS(Table1[[#This Row],[Performance Score]]&gt;=80,"Excellent",Table1[[#This Row],[Performance Score]]&gt;=60,"Good",Table1[[#This Row],[Performance Score]]&gt;=40,"Need Improvement")</f>
        <v>Excellent</v>
      </c>
      <c r="H2920" s="29">
        <f>Table1[[#This Row],[Bonus]]/Table1[[#This Row],[Basic Salary]]</f>
        <v>0.22506276088474278</v>
      </c>
      <c r="I2920" s="8">
        <f ca="1">DATEDIF(Table1[[#This Row],[Date of Birth]],TODAY(),"y")</f>
        <v>44</v>
      </c>
      <c r="J2920" s="33">
        <v>43927</v>
      </c>
      <c r="K2920" s="33" t="str" cm="1">
        <f t="array" aca="1" ref="K2920" ca="1">_xlfn.IFS(L2920&lt;3,"Junior",L2920&lt;=7,"Mid-Level",L2920&gt;7,"Senior")</f>
        <v>Mid-Level</v>
      </c>
      <c r="L2920" s="45">
        <f ca="1">INT(YEARFRAC(Table1[[#This Row],[Joining Date]],TODAY(),1))</f>
        <v>6</v>
      </c>
      <c r="M2920" s="25" t="str">
        <f t="shared" ca="1" si="45"/>
        <v>Yes</v>
      </c>
      <c r="N2920" s="25">
        <f>YEAR(Table1[[#This Row],[Joining Date]])</f>
        <v>2020</v>
      </c>
      <c r="O2920" s="45">
        <f>MONTH(Table1[[#This Row],[Joining Date]])</f>
        <v>4</v>
      </c>
      <c r="P2920" s="25">
        <f ca="1">NETWORKDAYS(Table1[[#This Row],[Joining Date]],TODAY())</f>
        <v>1626</v>
      </c>
      <c r="Q2920" s="25" t="str">
        <f>LEFT(Table1[[#This Row],[Department]],5)&amp;"-"&amp;RIGHT(Table1[[#This Row],[Employee ID]],3)</f>
        <v>Finan-626</v>
      </c>
      <c r="R2920" s="25" t="str">
        <f>LEFT(Table1[[#This Row],[Department]],3)</f>
        <v>Fin</v>
      </c>
      <c r="S2920" s="36">
        <f>_xlfn.XLOOKUP(Table1[[#This Row],[City]],Table2[City],Table2[Bonus %])</f>
        <v>6</v>
      </c>
      <c r="U2920" s="48" t="str">
        <v xml:space="preserve">Karan </v>
      </c>
      <c r="V2920" s="48" t="str">
        <v>Malhotra</v>
      </c>
    </row>
    <row r="2921" spans="1:22" x14ac:dyDescent="0.35">
      <c r="A2921" s="9" t="s">
        <v>234</v>
      </c>
      <c r="B2921" s="41" t="str">
        <f>LEFT(Table1[[#This Row],[Employee Name]],FIND(" ",Table1[[#This Row],[Employee Name]]))</f>
        <v xml:space="preserve">Pooja </v>
      </c>
      <c r="C2921" s="41" t="str">
        <f>RIGHT(Table1[[#This Row],[Employee Name]],LEN(Table1[[#This Row],[Employee Name]])-FIND(" ",Table1[[#This Row],[Employee Name]]))</f>
        <v>Das</v>
      </c>
      <c r="D2921" s="23">
        <f>Table1[[#This Row],[Basic Salary]]+Table1[[#This Row],[Bonus]]</f>
        <v>82458</v>
      </c>
      <c r="E2921" s="10">
        <v>67</v>
      </c>
      <c r="F2921" s="46">
        <v>91</v>
      </c>
      <c r="G2921" s="10" t="str" cm="1">
        <f t="array" ref="G2921">_xlfn.IFS(Table1[[#This Row],[Performance Score]]&gt;=80,"Excellent",Table1[[#This Row],[Performance Score]]&gt;=60,"Good",Table1[[#This Row],[Performance Score]]&gt;=40,"Need Improvement")</f>
        <v>Excellent</v>
      </c>
      <c r="H2921" s="30">
        <f>Table1[[#This Row],[Bonus]]/Table1[[#This Row],[Basic Salary]]</f>
        <v>0.20366099319767611</v>
      </c>
      <c r="I2921" s="10">
        <f ca="1">DATEDIF(Table1[[#This Row],[Date of Birth]],TODAY(),"y")</f>
        <v>17</v>
      </c>
      <c r="J2921" s="34">
        <v>45551</v>
      </c>
      <c r="K2921" s="33" t="str" cm="1">
        <f t="array" aca="1" ref="K2921" ca="1">_xlfn.IFS(L2921&lt;3,"Junior",L2921&lt;=7,"Mid-Level",L2921&gt;7,"Senior")</f>
        <v>Junior</v>
      </c>
      <c r="L2921" s="46">
        <f ca="1">INT(YEARFRAC(Table1[[#This Row],[Joining Date]],TODAY(),1))</f>
        <v>1</v>
      </c>
      <c r="M2921" s="25" t="str">
        <f t="shared" ca="1" si="45"/>
        <v>No</v>
      </c>
      <c r="N2921" s="26">
        <f>YEAR(Table1[[#This Row],[Joining Date]])</f>
        <v>2024</v>
      </c>
      <c r="O2921" s="46">
        <f>MONTH(Table1[[#This Row],[Joining Date]])</f>
        <v>9</v>
      </c>
      <c r="P2921" s="26">
        <f ca="1">NETWORKDAYS(Table1[[#This Row],[Joining Date]],TODAY())</f>
        <v>466</v>
      </c>
      <c r="Q2921" s="26" t="str">
        <f>LEFT(Table1[[#This Row],[Department]],5)&amp;"-"&amp;RIGHT(Table1[[#This Row],[Employee ID]],3)</f>
        <v>Suppo-178</v>
      </c>
      <c r="R2921" s="26" t="str">
        <f>LEFT(Table1[[#This Row],[Department]],3)</f>
        <v>Sup</v>
      </c>
      <c r="S2921" s="37">
        <f>_xlfn.XLOOKUP(Table1[[#This Row],[City]],Table2[City],Table2[Bonus %])</f>
        <v>6</v>
      </c>
      <c r="U2921" s="48" t="str">
        <v xml:space="preserve">Pooja </v>
      </c>
      <c r="V2921" s="48" t="str">
        <v>Das</v>
      </c>
    </row>
    <row r="2922" spans="1:22" x14ac:dyDescent="0.35">
      <c r="A2922" s="7" t="s">
        <v>3407</v>
      </c>
      <c r="B2922" s="40" t="str">
        <f>LEFT(Table1[[#This Row],[Employee Name]],FIND(" ",Table1[[#This Row],[Employee Name]]))</f>
        <v xml:space="preserve">Swathi </v>
      </c>
      <c r="C2922" s="40" t="str">
        <f>RIGHT(Table1[[#This Row],[Employee Name]],LEN(Table1[[#This Row],[Employee Name]])-FIND(" ",Table1[[#This Row],[Employee Name]]))</f>
        <v>Ramesh</v>
      </c>
      <c r="D2922" s="22">
        <f>Table1[[#This Row],[Basic Salary]]+Table1[[#This Row],[Bonus]]</f>
        <v>82452</v>
      </c>
      <c r="E2922" s="8">
        <v>100</v>
      </c>
      <c r="F2922" s="45">
        <v>80</v>
      </c>
      <c r="G2922" s="8" t="str" cm="1">
        <f t="array" ref="G2922">_xlfn.IFS(Table1[[#This Row],[Performance Score]]&gt;=80,"Excellent",Table1[[#This Row],[Performance Score]]&gt;=60,"Good",Table1[[#This Row],[Performance Score]]&gt;=40,"Need Improvement")</f>
        <v>Excellent</v>
      </c>
      <c r="H2922" s="29">
        <f>Table1[[#This Row],[Bonus]]/Table1[[#This Row],[Basic Salary]]</f>
        <v>9.3759949060808659E-2</v>
      </c>
      <c r="I2922" s="8">
        <f ca="1">DATEDIF(Table1[[#This Row],[Date of Birth]],TODAY(),"y")</f>
        <v>24</v>
      </c>
      <c r="J2922" s="33">
        <v>42502</v>
      </c>
      <c r="K2922" s="33" t="str" cm="1">
        <f t="array" aca="1" ref="K2922" ca="1">_xlfn.IFS(L2922&lt;3,"Junior",L2922&lt;=7,"Mid-Level",L2922&gt;7,"Senior")</f>
        <v>Senior</v>
      </c>
      <c r="L2922" s="45">
        <f ca="1">INT(YEARFRAC(Table1[[#This Row],[Joining Date]],TODAY(),1))</f>
        <v>10</v>
      </c>
      <c r="M2922" s="25" t="str">
        <f t="shared" ca="1" si="45"/>
        <v>Yes</v>
      </c>
      <c r="N2922" s="25">
        <f>YEAR(Table1[[#This Row],[Joining Date]])</f>
        <v>2016</v>
      </c>
      <c r="O2922" s="45">
        <f>MONTH(Table1[[#This Row],[Joining Date]])</f>
        <v>5</v>
      </c>
      <c r="P2922" s="25">
        <f ca="1">NETWORKDAYS(Table1[[#This Row],[Joining Date]],TODAY())</f>
        <v>2643</v>
      </c>
      <c r="Q2922" s="25" t="str">
        <f>LEFT(Table1[[#This Row],[Department]],5)&amp;"-"&amp;RIGHT(Table1[[#This Row],[Employee ID]],3)</f>
        <v>Suppo-351</v>
      </c>
      <c r="R2922" s="25" t="str">
        <f>LEFT(Table1[[#This Row],[Department]],3)</f>
        <v>Sup</v>
      </c>
      <c r="S2922" s="36">
        <f>_xlfn.XLOOKUP(Table1[[#This Row],[City]],Table2[City],Table2[Bonus %])</f>
        <v>6</v>
      </c>
      <c r="U2922" s="48" t="str">
        <v xml:space="preserve">Swathi </v>
      </c>
      <c r="V2922" s="48" t="str">
        <v>Ramesh</v>
      </c>
    </row>
    <row r="2923" spans="1:22" x14ac:dyDescent="0.35">
      <c r="A2923" s="9" t="s">
        <v>1930</v>
      </c>
      <c r="B2923" s="41" t="str">
        <f>LEFT(Table1[[#This Row],[Employee Name]],FIND(" ",Table1[[#This Row],[Employee Name]]))</f>
        <v xml:space="preserve">Rohan </v>
      </c>
      <c r="C2923" s="41" t="str">
        <f>RIGHT(Table1[[#This Row],[Employee Name]],LEN(Table1[[#This Row],[Employee Name]])-FIND(" ",Table1[[#This Row],[Employee Name]]))</f>
        <v>Gupta</v>
      </c>
      <c r="D2923" s="23">
        <f>Table1[[#This Row],[Basic Salary]]+Table1[[#This Row],[Bonus]]</f>
        <v>82421</v>
      </c>
      <c r="E2923" s="10">
        <v>99</v>
      </c>
      <c r="F2923" s="46">
        <v>44</v>
      </c>
      <c r="G2923" s="10" t="str" cm="1">
        <f t="array" ref="G2923">_xlfn.IFS(Table1[[#This Row],[Performance Score]]&gt;=80,"Excellent",Table1[[#This Row],[Performance Score]]&gt;=60,"Good",Table1[[#This Row],[Performance Score]]&gt;=40,"Need Improvement")</f>
        <v>Need Improvement</v>
      </c>
      <c r="H2923" s="30">
        <f>Table1[[#This Row],[Bonus]]/Table1[[#This Row],[Basic Salary]]</f>
        <v>0.10091363235647691</v>
      </c>
      <c r="I2923" s="10">
        <f ca="1">DATEDIF(Table1[[#This Row],[Date of Birth]],TODAY(),"y")</f>
        <v>34</v>
      </c>
      <c r="J2923" s="34">
        <v>43856</v>
      </c>
      <c r="K2923" s="33" t="str" cm="1">
        <f t="array" aca="1" ref="K2923" ca="1">_xlfn.IFS(L2923&lt;3,"Junior",L2923&lt;=7,"Mid-Level",L2923&gt;7,"Senior")</f>
        <v>Mid-Level</v>
      </c>
      <c r="L2923" s="46">
        <f ca="1">INT(YEARFRAC(Table1[[#This Row],[Joining Date]],TODAY(),1))</f>
        <v>6</v>
      </c>
      <c r="M2923" s="25" t="str">
        <f t="shared" ca="1" si="45"/>
        <v>Yes</v>
      </c>
      <c r="N2923" s="26">
        <f>YEAR(Table1[[#This Row],[Joining Date]])</f>
        <v>2020</v>
      </c>
      <c r="O2923" s="46">
        <f>MONTH(Table1[[#This Row],[Joining Date]])</f>
        <v>1</v>
      </c>
      <c r="P2923" s="26">
        <f ca="1">NETWORKDAYS(Table1[[#This Row],[Joining Date]],TODAY())</f>
        <v>1676</v>
      </c>
      <c r="Q2923" s="26" t="str">
        <f>LEFT(Table1[[#This Row],[Department]],5)&amp;"-"&amp;RIGHT(Table1[[#This Row],[Employee ID]],3)</f>
        <v>HR-874</v>
      </c>
      <c r="R2923" s="26" t="str">
        <f>LEFT(Table1[[#This Row],[Department]],3)</f>
        <v>HR</v>
      </c>
      <c r="S2923" s="37">
        <f>_xlfn.XLOOKUP(Table1[[#This Row],[City]],Table2[City],Table2[Bonus %])</f>
        <v>6</v>
      </c>
      <c r="U2923" s="48" t="str">
        <v xml:space="preserve">Rohan </v>
      </c>
      <c r="V2923" s="48" t="str">
        <v>Gupta</v>
      </c>
    </row>
    <row r="2924" spans="1:22" x14ac:dyDescent="0.35">
      <c r="A2924" s="7" t="s">
        <v>573</v>
      </c>
      <c r="B2924" s="40" t="str">
        <f>LEFT(Table1[[#This Row],[Employee Name]],FIND(" ",Table1[[#This Row],[Employee Name]]))</f>
        <v xml:space="preserve">Rohan </v>
      </c>
      <c r="C2924" s="40" t="str">
        <f>RIGHT(Table1[[#This Row],[Employee Name]],LEN(Table1[[#This Row],[Employee Name]])-FIND(" ",Table1[[#This Row],[Employee Name]]))</f>
        <v>Gupta</v>
      </c>
      <c r="D2924" s="22">
        <f>Table1[[#This Row],[Basic Salary]]+Table1[[#This Row],[Bonus]]</f>
        <v>82376</v>
      </c>
      <c r="E2924" s="8">
        <v>83</v>
      </c>
      <c r="F2924" s="45">
        <v>63</v>
      </c>
      <c r="G2924" s="8" t="str" cm="1">
        <f t="array" ref="G2924">_xlfn.IFS(Table1[[#This Row],[Performance Score]]&gt;=80,"Excellent",Table1[[#This Row],[Performance Score]]&gt;=60,"Good",Table1[[#This Row],[Performance Score]]&gt;=40,"Need Improvement")</f>
        <v>Good</v>
      </c>
      <c r="H2924" s="29">
        <f>Table1[[#This Row],[Bonus]]/Table1[[#This Row],[Basic Salary]]</f>
        <v>0.1962128252788104</v>
      </c>
      <c r="I2924" s="8">
        <f ca="1">DATEDIF(Table1[[#This Row],[Date of Birth]],TODAY(),"y")</f>
        <v>26</v>
      </c>
      <c r="J2924" s="33">
        <v>42399</v>
      </c>
      <c r="K2924" s="33" t="str" cm="1">
        <f t="array" aca="1" ref="K2924" ca="1">_xlfn.IFS(L2924&lt;3,"Junior",L2924&lt;=7,"Mid-Level",L2924&gt;7,"Senior")</f>
        <v>Senior</v>
      </c>
      <c r="L2924" s="45">
        <f ca="1">INT(YEARFRAC(Table1[[#This Row],[Joining Date]],TODAY(),1))</f>
        <v>10</v>
      </c>
      <c r="M2924" s="25" t="str">
        <f t="shared" ca="1" si="45"/>
        <v>Yes</v>
      </c>
      <c r="N2924" s="25">
        <f>YEAR(Table1[[#This Row],[Joining Date]])</f>
        <v>2016</v>
      </c>
      <c r="O2924" s="45">
        <f>MONTH(Table1[[#This Row],[Joining Date]])</f>
        <v>1</v>
      </c>
      <c r="P2924" s="25">
        <f ca="1">NETWORKDAYS(Table1[[#This Row],[Joining Date]],TODAY())</f>
        <v>2716</v>
      </c>
      <c r="Q2924" s="25" t="str">
        <f>LEFT(Table1[[#This Row],[Department]],5)&amp;"-"&amp;RIGHT(Table1[[#This Row],[Employee ID]],3)</f>
        <v>IT-517</v>
      </c>
      <c r="R2924" s="25" t="str">
        <f>LEFT(Table1[[#This Row],[Department]],3)</f>
        <v>IT</v>
      </c>
      <c r="S2924" s="36">
        <f>_xlfn.XLOOKUP(Table1[[#This Row],[City]],Table2[City],Table2[Bonus %])</f>
        <v>4</v>
      </c>
      <c r="U2924" s="48" t="str">
        <v xml:space="preserve">Rohan </v>
      </c>
      <c r="V2924" s="48" t="str">
        <v>Gupta</v>
      </c>
    </row>
    <row r="2925" spans="1:22" x14ac:dyDescent="0.35">
      <c r="A2925" s="9" t="s">
        <v>2603</v>
      </c>
      <c r="B2925" s="41" t="str">
        <f>LEFT(Table1[[#This Row],[Employee Name]],FIND(" ",Table1[[#This Row],[Employee Name]]))</f>
        <v xml:space="preserve">Krishna </v>
      </c>
      <c r="C2925" s="41" t="str">
        <f>RIGHT(Table1[[#This Row],[Employee Name]],LEN(Table1[[#This Row],[Employee Name]])-FIND(" ",Table1[[#This Row],[Employee Name]]))</f>
        <v>Chaitanya</v>
      </c>
      <c r="D2925" s="23">
        <f>Table1[[#This Row],[Basic Salary]]+Table1[[#This Row],[Bonus]]</f>
        <v>82360</v>
      </c>
      <c r="E2925" s="10">
        <v>94</v>
      </c>
      <c r="F2925" s="46">
        <v>49</v>
      </c>
      <c r="G2925" s="10" t="str" cm="1">
        <f t="array" ref="G2925">_xlfn.IFS(Table1[[#This Row],[Performance Score]]&gt;=80,"Excellent",Table1[[#This Row],[Performance Score]]&gt;=60,"Good",Table1[[#This Row],[Performance Score]]&gt;=40,"Need Improvement")</f>
        <v>Need Improvement</v>
      </c>
      <c r="H2925" s="30">
        <f>Table1[[#This Row],[Bonus]]/Table1[[#This Row],[Basic Salary]]</f>
        <v>0.35800026381743832</v>
      </c>
      <c r="I2925" s="10">
        <f ca="1">DATEDIF(Table1[[#This Row],[Date of Birth]],TODAY(),"y")</f>
        <v>15</v>
      </c>
      <c r="J2925" s="34">
        <v>45392</v>
      </c>
      <c r="K2925" s="33" t="str" cm="1">
        <f t="array" aca="1" ref="K2925" ca="1">_xlfn.IFS(L2925&lt;3,"Junior",L2925&lt;=7,"Mid-Level",L2925&gt;7,"Senior")</f>
        <v>Junior</v>
      </c>
      <c r="L2925" s="46">
        <f ca="1">INT(YEARFRAC(Table1[[#This Row],[Joining Date]],TODAY(),1))</f>
        <v>2</v>
      </c>
      <c r="M2925" s="25" t="str">
        <f t="shared" ca="1" si="45"/>
        <v>No</v>
      </c>
      <c r="N2925" s="26">
        <f>YEAR(Table1[[#This Row],[Joining Date]])</f>
        <v>2024</v>
      </c>
      <c r="O2925" s="46">
        <f>MONTH(Table1[[#This Row],[Joining Date]])</f>
        <v>4</v>
      </c>
      <c r="P2925" s="26">
        <f ca="1">NETWORKDAYS(Table1[[#This Row],[Joining Date]],TODAY())</f>
        <v>579</v>
      </c>
      <c r="Q2925" s="26" t="str">
        <f>LEFT(Table1[[#This Row],[Department]],5)&amp;"-"&amp;RIGHT(Table1[[#This Row],[Employee ID]],3)</f>
        <v>Finan-547</v>
      </c>
      <c r="R2925" s="26" t="str">
        <f>LEFT(Table1[[#This Row],[Department]],3)</f>
        <v>Fin</v>
      </c>
      <c r="S2925" s="37">
        <f>_xlfn.XLOOKUP(Table1[[#This Row],[City]],Table2[City],Table2[Bonus %])</f>
        <v>5</v>
      </c>
      <c r="U2925" s="48" t="str">
        <v xml:space="preserve">Krishna </v>
      </c>
      <c r="V2925" s="48" t="str">
        <v>Chaitanya</v>
      </c>
    </row>
    <row r="2926" spans="1:22" x14ac:dyDescent="0.35">
      <c r="A2926" s="7" t="s">
        <v>1432</v>
      </c>
      <c r="B2926" s="40" t="str">
        <f>LEFT(Table1[[#This Row],[Employee Name]],FIND(" ",Table1[[#This Row],[Employee Name]]))</f>
        <v xml:space="preserve">Swathi </v>
      </c>
      <c r="C2926" s="40" t="str">
        <f>RIGHT(Table1[[#This Row],[Employee Name]],LEN(Table1[[#This Row],[Employee Name]])-FIND(" ",Table1[[#This Row],[Employee Name]]))</f>
        <v>Ramesh</v>
      </c>
      <c r="D2926" s="22">
        <f>Table1[[#This Row],[Basic Salary]]+Table1[[#This Row],[Bonus]]</f>
        <v>82250</v>
      </c>
      <c r="E2926" s="8">
        <v>70</v>
      </c>
      <c r="F2926" s="45">
        <v>99</v>
      </c>
      <c r="G2926" s="8" t="str" cm="1">
        <f t="array" ref="G2926">_xlfn.IFS(Table1[[#This Row],[Performance Score]]&gt;=80,"Excellent",Table1[[#This Row],[Performance Score]]&gt;=60,"Good",Table1[[#This Row],[Performance Score]]&gt;=40,"Need Improvement")</f>
        <v>Excellent</v>
      </c>
      <c r="H2926" s="29">
        <f>Table1[[#This Row],[Bonus]]/Table1[[#This Row],[Basic Salary]]</f>
        <v>0.31551589015242393</v>
      </c>
      <c r="I2926" s="8">
        <f ca="1">DATEDIF(Table1[[#This Row],[Date of Birth]],TODAY(),"y")</f>
        <v>25</v>
      </c>
      <c r="J2926" s="33">
        <v>44031</v>
      </c>
      <c r="K2926" s="33" t="str" cm="1">
        <f t="array" aca="1" ref="K2926" ca="1">_xlfn.IFS(L2926&lt;3,"Junior",L2926&lt;=7,"Mid-Level",L2926&gt;7,"Senior")</f>
        <v>Mid-Level</v>
      </c>
      <c r="L2926" s="45">
        <f ca="1">INT(YEARFRAC(Table1[[#This Row],[Joining Date]],TODAY(),1))</f>
        <v>5</v>
      </c>
      <c r="M2926" s="25" t="str">
        <f t="shared" ca="1" si="45"/>
        <v>No</v>
      </c>
      <c r="N2926" s="25">
        <f>YEAR(Table1[[#This Row],[Joining Date]])</f>
        <v>2020</v>
      </c>
      <c r="O2926" s="45">
        <f>MONTH(Table1[[#This Row],[Joining Date]])</f>
        <v>7</v>
      </c>
      <c r="P2926" s="25">
        <f ca="1">NETWORKDAYS(Table1[[#This Row],[Joining Date]],TODAY())</f>
        <v>1551</v>
      </c>
      <c r="Q2926" s="25" t="str">
        <f>LEFT(Table1[[#This Row],[Department]],5)&amp;"-"&amp;RIGHT(Table1[[#This Row],[Employee ID]],3)</f>
        <v>Finan-376</v>
      </c>
      <c r="R2926" s="25" t="str">
        <f>LEFT(Table1[[#This Row],[Department]],3)</f>
        <v>Fin</v>
      </c>
      <c r="S2926" s="36">
        <f>_xlfn.XLOOKUP(Table1[[#This Row],[City]],Table2[City],Table2[Bonus %])</f>
        <v>5</v>
      </c>
      <c r="U2926" s="48" t="str">
        <v xml:space="preserve">Swathi </v>
      </c>
      <c r="V2926" s="48" t="str">
        <v>Ramesh</v>
      </c>
    </row>
    <row r="2927" spans="1:22" x14ac:dyDescent="0.35">
      <c r="A2927" s="9" t="s">
        <v>2006</v>
      </c>
      <c r="B2927" s="41" t="str">
        <f>LEFT(Table1[[#This Row],[Employee Name]],FIND(" ",Table1[[#This Row],[Employee Name]]))</f>
        <v xml:space="preserve">Aditya </v>
      </c>
      <c r="C2927" s="41" t="str">
        <f>RIGHT(Table1[[#This Row],[Employee Name]],LEN(Table1[[#This Row],[Employee Name]])-FIND(" ",Table1[[#This Row],[Employee Name]]))</f>
        <v>Kapoor</v>
      </c>
      <c r="D2927" s="23">
        <f>Table1[[#This Row],[Basic Salary]]+Table1[[#This Row],[Bonus]]</f>
        <v>82238</v>
      </c>
      <c r="E2927" s="10">
        <v>79</v>
      </c>
      <c r="F2927" s="46">
        <v>52</v>
      </c>
      <c r="G2927" s="10" t="str" cm="1">
        <f t="array" ref="G2927">_xlfn.IFS(Table1[[#This Row],[Performance Score]]&gt;=80,"Excellent",Table1[[#This Row],[Performance Score]]&gt;=60,"Good",Table1[[#This Row],[Performance Score]]&gt;=40,"Need Improvement")</f>
        <v>Need Improvement</v>
      </c>
      <c r="H2927" s="30">
        <f>Table1[[#This Row],[Bonus]]/Table1[[#This Row],[Basic Salary]]</f>
        <v>0.34560507886641795</v>
      </c>
      <c r="I2927" s="10">
        <f ca="1">DATEDIF(Table1[[#This Row],[Date of Birth]],TODAY(),"y")</f>
        <v>22</v>
      </c>
      <c r="J2927" s="34">
        <v>43484</v>
      </c>
      <c r="K2927" s="33" t="str" cm="1">
        <f t="array" aca="1" ref="K2927" ca="1">_xlfn.IFS(L2927&lt;3,"Junior",L2927&lt;=7,"Mid-Level",L2927&gt;7,"Senior")</f>
        <v>Mid-Level</v>
      </c>
      <c r="L2927" s="46">
        <f ca="1">INT(YEARFRAC(Table1[[#This Row],[Joining Date]],TODAY(),1))</f>
        <v>7</v>
      </c>
      <c r="M2927" s="25" t="str">
        <f t="shared" ca="1" si="45"/>
        <v>Yes</v>
      </c>
      <c r="N2927" s="26">
        <f>YEAR(Table1[[#This Row],[Joining Date]])</f>
        <v>2019</v>
      </c>
      <c r="O2927" s="46">
        <f>MONTH(Table1[[#This Row],[Joining Date]])</f>
        <v>1</v>
      </c>
      <c r="P2927" s="26">
        <f ca="1">NETWORKDAYS(Table1[[#This Row],[Joining Date]],TODAY())</f>
        <v>1941</v>
      </c>
      <c r="Q2927" s="26" t="str">
        <f>LEFT(Table1[[#This Row],[Department]],5)&amp;"-"&amp;RIGHT(Table1[[#This Row],[Employee ID]],3)</f>
        <v>HR-950</v>
      </c>
      <c r="R2927" s="26" t="str">
        <f>LEFT(Table1[[#This Row],[Department]],3)</f>
        <v>HR</v>
      </c>
      <c r="S2927" s="37">
        <f>_xlfn.XLOOKUP(Table1[[#This Row],[City]],Table2[City],Table2[Bonus %])</f>
        <v>5</v>
      </c>
      <c r="U2927" s="48" t="str">
        <v xml:space="preserve">Aditya </v>
      </c>
      <c r="V2927" s="48" t="str">
        <v>Kapoor</v>
      </c>
    </row>
    <row r="2928" spans="1:22" x14ac:dyDescent="0.35">
      <c r="A2928" s="7" t="s">
        <v>4395</v>
      </c>
      <c r="B2928" s="40" t="str">
        <f>LEFT(Table1[[#This Row],[Employee Name]],FIND(" ",Table1[[#This Row],[Employee Name]]))</f>
        <v xml:space="preserve">Neha </v>
      </c>
      <c r="C2928" s="40" t="str">
        <f>RIGHT(Table1[[#This Row],[Employee Name]],LEN(Table1[[#This Row],[Employee Name]])-FIND(" ",Table1[[#This Row],[Employee Name]]))</f>
        <v>Kulkarni</v>
      </c>
      <c r="D2928" s="22">
        <f>Table1[[#This Row],[Basic Salary]]+Table1[[#This Row],[Bonus]]</f>
        <v>82207</v>
      </c>
      <c r="E2928" s="8">
        <v>74</v>
      </c>
      <c r="F2928" s="45">
        <v>82</v>
      </c>
      <c r="G2928" s="8" t="str" cm="1">
        <f t="array" ref="G2928">_xlfn.IFS(Table1[[#This Row],[Performance Score]]&gt;=80,"Excellent",Table1[[#This Row],[Performance Score]]&gt;=60,"Good",Table1[[#This Row],[Performance Score]]&gt;=40,"Need Improvement")</f>
        <v>Excellent</v>
      </c>
      <c r="H2928" s="29">
        <f>Table1[[#This Row],[Bonus]]/Table1[[#This Row],[Basic Salary]]</f>
        <v>0.18215415588150705</v>
      </c>
      <c r="I2928" s="8">
        <f ca="1">DATEDIF(Table1[[#This Row],[Date of Birth]],TODAY(),"y")</f>
        <v>22</v>
      </c>
      <c r="J2928" s="33">
        <v>43039</v>
      </c>
      <c r="K2928" s="33" t="str" cm="1">
        <f t="array" aca="1" ref="K2928" ca="1">_xlfn.IFS(L2928&lt;3,"Junior",L2928&lt;=7,"Mid-Level",L2928&gt;7,"Senior")</f>
        <v>Senior</v>
      </c>
      <c r="L2928" s="45">
        <f ca="1">INT(YEARFRAC(Table1[[#This Row],[Joining Date]],TODAY(),1))</f>
        <v>8</v>
      </c>
      <c r="M2928" s="25" t="str">
        <f t="shared" ca="1" si="45"/>
        <v>Yes</v>
      </c>
      <c r="N2928" s="25">
        <f>YEAR(Table1[[#This Row],[Joining Date]])</f>
        <v>2017</v>
      </c>
      <c r="O2928" s="45">
        <f>MONTH(Table1[[#This Row],[Joining Date]])</f>
        <v>10</v>
      </c>
      <c r="P2928" s="25">
        <f ca="1">NETWORKDAYS(Table1[[#This Row],[Joining Date]],TODAY())</f>
        <v>2260</v>
      </c>
      <c r="Q2928" s="25" t="str">
        <f>LEFT(Table1[[#This Row],[Department]],5)&amp;"-"&amp;RIGHT(Table1[[#This Row],[Employee ID]],3)</f>
        <v>IT-339</v>
      </c>
      <c r="R2928" s="25" t="str">
        <f>LEFT(Table1[[#This Row],[Department]],3)</f>
        <v>IT</v>
      </c>
      <c r="S2928" s="36">
        <f>_xlfn.XLOOKUP(Table1[[#This Row],[City]],Table2[City],Table2[Bonus %])</f>
        <v>7</v>
      </c>
      <c r="U2928" s="48" t="str">
        <v xml:space="preserve">Neha </v>
      </c>
      <c r="V2928" s="48" t="str">
        <v>Kulkarni</v>
      </c>
    </row>
    <row r="2929" spans="1:22" x14ac:dyDescent="0.35">
      <c r="A2929" s="9" t="s">
        <v>32</v>
      </c>
      <c r="B2929" s="41" t="str">
        <f>LEFT(Table1[[#This Row],[Employee Name]],FIND(" ",Table1[[#This Row],[Employee Name]]))</f>
        <v xml:space="preserve">Vikram </v>
      </c>
      <c r="C2929" s="41" t="str">
        <f>RIGHT(Table1[[#This Row],[Employee Name]],LEN(Table1[[#This Row],[Employee Name]])-FIND(" ",Table1[[#This Row],[Employee Name]]))</f>
        <v>Singh</v>
      </c>
      <c r="D2929" s="23">
        <f>Table1[[#This Row],[Basic Salary]]+Table1[[#This Row],[Bonus]]</f>
        <v>82197</v>
      </c>
      <c r="E2929" s="10">
        <v>95</v>
      </c>
      <c r="F2929" s="46">
        <v>58</v>
      </c>
      <c r="G2929" s="10" t="str" cm="1">
        <f t="array" ref="G2929">_xlfn.IFS(Table1[[#This Row],[Performance Score]]&gt;=80,"Excellent",Table1[[#This Row],[Performance Score]]&gt;=60,"Good",Table1[[#This Row],[Performance Score]]&gt;=40,"Need Improvement")</f>
        <v>Need Improvement</v>
      </c>
      <c r="H2929" s="30">
        <f>Table1[[#This Row],[Bonus]]/Table1[[#This Row],[Basic Salary]]</f>
        <v>0.10161495677812772</v>
      </c>
      <c r="I2929" s="10">
        <f ca="1">DATEDIF(Table1[[#This Row],[Date of Birth]],TODAY(),"y")</f>
        <v>40</v>
      </c>
      <c r="J2929" s="34">
        <v>44201</v>
      </c>
      <c r="K2929" s="33" t="str" cm="1">
        <f t="array" aca="1" ref="K2929" ca="1">_xlfn.IFS(L2929&lt;3,"Junior",L2929&lt;=7,"Mid-Level",L2929&gt;7,"Senior")</f>
        <v>Mid-Level</v>
      </c>
      <c r="L2929" s="46">
        <f ca="1">INT(YEARFRAC(Table1[[#This Row],[Joining Date]],TODAY(),1))</f>
        <v>5</v>
      </c>
      <c r="M2929" s="25" t="str">
        <f t="shared" ca="1" si="45"/>
        <v>No</v>
      </c>
      <c r="N2929" s="26">
        <f>YEAR(Table1[[#This Row],[Joining Date]])</f>
        <v>2021</v>
      </c>
      <c r="O2929" s="46">
        <f>MONTH(Table1[[#This Row],[Joining Date]])</f>
        <v>1</v>
      </c>
      <c r="P2929" s="26">
        <f ca="1">NETWORKDAYS(Table1[[#This Row],[Joining Date]],TODAY())</f>
        <v>1430</v>
      </c>
      <c r="Q2929" s="26" t="str">
        <f>LEFT(Table1[[#This Row],[Department]],5)&amp;"-"&amp;RIGHT(Table1[[#This Row],[Employee ID]],3)</f>
        <v>Marke-005</v>
      </c>
      <c r="R2929" s="26" t="str">
        <f>LEFT(Table1[[#This Row],[Department]],3)</f>
        <v>Mar</v>
      </c>
      <c r="S2929" s="37">
        <f>_xlfn.XLOOKUP(Table1[[#This Row],[City]],Table2[City],Table2[Bonus %])</f>
        <v>5</v>
      </c>
      <c r="U2929" s="48" t="str">
        <v xml:space="preserve">Vikram </v>
      </c>
      <c r="V2929" s="48" t="str">
        <v>Singh</v>
      </c>
    </row>
    <row r="2930" spans="1:22" x14ac:dyDescent="0.35">
      <c r="A2930" s="7" t="s">
        <v>1263</v>
      </c>
      <c r="B2930" s="40" t="str">
        <f>LEFT(Table1[[#This Row],[Employee Name]],FIND(" ",Table1[[#This Row],[Employee Name]]))</f>
        <v xml:space="preserve">Ishita </v>
      </c>
      <c r="C2930" s="40" t="str">
        <f>RIGHT(Table1[[#This Row],[Employee Name]],LEN(Table1[[#This Row],[Employee Name]])-FIND(" ",Table1[[#This Row],[Employee Name]]))</f>
        <v>Roy</v>
      </c>
      <c r="D2930" s="22">
        <f>Table1[[#This Row],[Basic Salary]]+Table1[[#This Row],[Bonus]]</f>
        <v>82125</v>
      </c>
      <c r="E2930" s="8">
        <v>67</v>
      </c>
      <c r="F2930" s="45">
        <v>76</v>
      </c>
      <c r="G2930" s="8" t="str" cm="1">
        <f t="array" ref="G2930">_xlfn.IFS(Table1[[#This Row],[Performance Score]]&gt;=80,"Excellent",Table1[[#This Row],[Performance Score]]&gt;=60,"Good",Table1[[#This Row],[Performance Score]]&gt;=40,"Need Improvement")</f>
        <v>Good</v>
      </c>
      <c r="H2930" s="29">
        <f>Table1[[#This Row],[Bonus]]/Table1[[#This Row],[Basic Salary]]</f>
        <v>0.32144236339061594</v>
      </c>
      <c r="I2930" s="8">
        <f ca="1">DATEDIF(Table1[[#This Row],[Date of Birth]],TODAY(),"y")</f>
        <v>45</v>
      </c>
      <c r="J2930" s="33">
        <v>42611</v>
      </c>
      <c r="K2930" s="33" t="str" cm="1">
        <f t="array" aca="1" ref="K2930" ca="1">_xlfn.IFS(L2930&lt;3,"Junior",L2930&lt;=7,"Mid-Level",L2930&gt;7,"Senior")</f>
        <v>Senior</v>
      </c>
      <c r="L2930" s="45">
        <f ca="1">INT(YEARFRAC(Table1[[#This Row],[Joining Date]],TODAY(),1))</f>
        <v>9</v>
      </c>
      <c r="M2930" s="25" t="str">
        <f t="shared" ca="1" si="45"/>
        <v>Yes</v>
      </c>
      <c r="N2930" s="25">
        <f>YEAR(Table1[[#This Row],[Joining Date]])</f>
        <v>2016</v>
      </c>
      <c r="O2930" s="45">
        <f>MONTH(Table1[[#This Row],[Joining Date]])</f>
        <v>8</v>
      </c>
      <c r="P2930" s="25">
        <f ca="1">NETWORKDAYS(Table1[[#This Row],[Joining Date]],TODAY())</f>
        <v>2566</v>
      </c>
      <c r="Q2930" s="25" t="str">
        <f>LEFT(Table1[[#This Row],[Department]],5)&amp;"-"&amp;RIGHT(Table1[[#This Row],[Employee ID]],3)</f>
        <v>Suppo-207</v>
      </c>
      <c r="R2930" s="25" t="str">
        <f>LEFT(Table1[[#This Row],[Department]],3)</f>
        <v>Sup</v>
      </c>
      <c r="S2930" s="36">
        <f>_xlfn.XLOOKUP(Table1[[#This Row],[City]],Table2[City],Table2[Bonus %])</f>
        <v>8</v>
      </c>
      <c r="U2930" s="48" t="str">
        <v xml:space="preserve">Ishita </v>
      </c>
      <c r="V2930" s="48" t="str">
        <v>Roy</v>
      </c>
    </row>
    <row r="2931" spans="1:22" x14ac:dyDescent="0.35">
      <c r="A2931" s="9" t="s">
        <v>1836</v>
      </c>
      <c r="B2931" s="41" t="str">
        <f>LEFT(Table1[[#This Row],[Employee Name]],FIND(" ",Table1[[#This Row],[Employee Name]]))</f>
        <v xml:space="preserve">Kavya </v>
      </c>
      <c r="C2931" s="41" t="str">
        <f>RIGHT(Table1[[#This Row],[Employee Name]],LEN(Table1[[#This Row],[Employee Name]])-FIND(" ",Table1[[#This Row],[Employee Name]]))</f>
        <v>Nair</v>
      </c>
      <c r="D2931" s="23">
        <f>Table1[[#This Row],[Basic Salary]]+Table1[[#This Row],[Bonus]]</f>
        <v>82100</v>
      </c>
      <c r="E2931" s="10">
        <v>61</v>
      </c>
      <c r="F2931" s="46">
        <v>52</v>
      </c>
      <c r="G2931" s="10" t="str" cm="1">
        <f t="array" ref="G2931">_xlfn.IFS(Table1[[#This Row],[Performance Score]]&gt;=80,"Excellent",Table1[[#This Row],[Performance Score]]&gt;=60,"Good",Table1[[#This Row],[Performance Score]]&gt;=40,"Need Improvement")</f>
        <v>Need Improvement</v>
      </c>
      <c r="H2931" s="30">
        <f>Table1[[#This Row],[Bonus]]/Table1[[#This Row],[Basic Salary]]</f>
        <v>0.54707168161603981</v>
      </c>
      <c r="I2931" s="10">
        <f ca="1">DATEDIF(Table1[[#This Row],[Date of Birth]],TODAY(),"y")</f>
        <v>19</v>
      </c>
      <c r="J2931" s="34">
        <v>43070</v>
      </c>
      <c r="K2931" s="33" t="str" cm="1">
        <f t="array" aca="1" ref="K2931" ca="1">_xlfn.IFS(L2931&lt;3,"Junior",L2931&lt;=7,"Mid-Level",L2931&gt;7,"Senior")</f>
        <v>Senior</v>
      </c>
      <c r="L2931" s="46">
        <f ca="1">INT(YEARFRAC(Table1[[#This Row],[Joining Date]],TODAY(),1))</f>
        <v>8</v>
      </c>
      <c r="M2931" s="25" t="str">
        <f t="shared" ca="1" si="45"/>
        <v>Yes</v>
      </c>
      <c r="N2931" s="26">
        <f>YEAR(Table1[[#This Row],[Joining Date]])</f>
        <v>2017</v>
      </c>
      <c r="O2931" s="46">
        <f>MONTH(Table1[[#This Row],[Joining Date]])</f>
        <v>12</v>
      </c>
      <c r="P2931" s="26">
        <f ca="1">NETWORKDAYS(Table1[[#This Row],[Joining Date]],TODAY())</f>
        <v>2237</v>
      </c>
      <c r="Q2931" s="26" t="str">
        <f>LEFT(Table1[[#This Row],[Department]],5)&amp;"-"&amp;RIGHT(Table1[[#This Row],[Employee ID]],3)</f>
        <v>Sales-780</v>
      </c>
      <c r="R2931" s="26" t="str">
        <f>LEFT(Table1[[#This Row],[Department]],3)</f>
        <v>Sal</v>
      </c>
      <c r="S2931" s="37">
        <f>_xlfn.XLOOKUP(Table1[[#This Row],[City]],Table2[City],Table2[Bonus %])</f>
        <v>8</v>
      </c>
      <c r="U2931" s="48" t="str">
        <v xml:space="preserve">Kavya </v>
      </c>
      <c r="V2931" s="48" t="str">
        <v>Nair</v>
      </c>
    </row>
    <row r="2932" spans="1:22" x14ac:dyDescent="0.35">
      <c r="A2932" s="7" t="s">
        <v>4061</v>
      </c>
      <c r="B2932" s="40" t="str">
        <f>LEFT(Table1[[#This Row],[Employee Name]],FIND(" ",Table1[[#This Row],[Employee Name]]))</f>
        <v xml:space="preserve">Swathi </v>
      </c>
      <c r="C2932" s="40" t="str">
        <f>RIGHT(Table1[[#This Row],[Employee Name]],LEN(Table1[[#This Row],[Employee Name]])-FIND(" ",Table1[[#This Row],[Employee Name]]))</f>
        <v>Ramesh</v>
      </c>
      <c r="D2932" s="22">
        <f>Table1[[#This Row],[Basic Salary]]+Table1[[#This Row],[Bonus]]</f>
        <v>82088</v>
      </c>
      <c r="E2932" s="8">
        <v>91</v>
      </c>
      <c r="F2932" s="45">
        <v>44</v>
      </c>
      <c r="G2932" s="8" t="str" cm="1">
        <f t="array" ref="G2932">_xlfn.IFS(Table1[[#This Row],[Performance Score]]&gt;=80,"Excellent",Table1[[#This Row],[Performance Score]]&gt;=60,"Good",Table1[[#This Row],[Performance Score]]&gt;=40,"Need Improvement")</f>
        <v>Need Improvement</v>
      </c>
      <c r="H2932" s="29">
        <f>Table1[[#This Row],[Bonus]]/Table1[[#This Row],[Basic Salary]]</f>
        <v>0.17281975082866613</v>
      </c>
      <c r="I2932" s="8">
        <f ca="1">DATEDIF(Table1[[#This Row],[Date of Birth]],TODAY(),"y")</f>
        <v>29</v>
      </c>
      <c r="J2932" s="33">
        <v>45229</v>
      </c>
      <c r="K2932" s="33" t="str" cm="1">
        <f t="array" aca="1" ref="K2932" ca="1">_xlfn.IFS(L2932&lt;3,"Junior",L2932&lt;=7,"Mid-Level",L2932&gt;7,"Senior")</f>
        <v>Junior</v>
      </c>
      <c r="L2932" s="45">
        <f ca="1">INT(YEARFRAC(Table1[[#This Row],[Joining Date]],TODAY(),1))</f>
        <v>2</v>
      </c>
      <c r="M2932" s="25" t="str">
        <f t="shared" ca="1" si="45"/>
        <v>No</v>
      </c>
      <c r="N2932" s="25">
        <f>YEAR(Table1[[#This Row],[Joining Date]])</f>
        <v>2023</v>
      </c>
      <c r="O2932" s="45">
        <f>MONTH(Table1[[#This Row],[Joining Date]])</f>
        <v>10</v>
      </c>
      <c r="P2932" s="25">
        <f ca="1">NETWORKDAYS(Table1[[#This Row],[Joining Date]],TODAY())</f>
        <v>696</v>
      </c>
      <c r="Q2932" s="25" t="str">
        <f>LEFT(Table1[[#This Row],[Department]],5)&amp;"-"&amp;RIGHT(Table1[[#This Row],[Employee ID]],3)</f>
        <v>Opera-005</v>
      </c>
      <c r="R2932" s="25" t="str">
        <f>LEFT(Table1[[#This Row],[Department]],3)</f>
        <v>Ope</v>
      </c>
      <c r="S2932" s="36">
        <f>_xlfn.XLOOKUP(Table1[[#This Row],[City]],Table2[City],Table2[Bonus %])</f>
        <v>6</v>
      </c>
      <c r="U2932" s="48" t="str">
        <v xml:space="preserve">Swathi </v>
      </c>
      <c r="V2932" s="48" t="str">
        <v>Ramesh</v>
      </c>
    </row>
    <row r="2933" spans="1:22" x14ac:dyDescent="0.35">
      <c r="A2933" s="9" t="s">
        <v>4625</v>
      </c>
      <c r="B2933" s="41" t="str">
        <f>LEFT(Table1[[#This Row],[Employee Name]],FIND(" ",Table1[[#This Row],[Employee Name]]))</f>
        <v xml:space="preserve">Gayathri </v>
      </c>
      <c r="C2933" s="41" t="str">
        <f>RIGHT(Table1[[#This Row],[Employee Name]],LEN(Table1[[#This Row],[Employee Name]])-FIND(" ",Table1[[#This Row],[Employee Name]]))</f>
        <v>Iyer</v>
      </c>
      <c r="D2933" s="23">
        <f>Table1[[#This Row],[Basic Salary]]+Table1[[#This Row],[Bonus]]</f>
        <v>82083</v>
      </c>
      <c r="E2933" s="10">
        <v>90</v>
      </c>
      <c r="F2933" s="46">
        <v>61</v>
      </c>
      <c r="G2933" s="10" t="str" cm="1">
        <f t="array" ref="G2933">_xlfn.IFS(Table1[[#This Row],[Performance Score]]&gt;=80,"Excellent",Table1[[#This Row],[Performance Score]]&gt;=60,"Good",Table1[[#This Row],[Performance Score]]&gt;=40,"Need Improvement")</f>
        <v>Good</v>
      </c>
      <c r="H2933" s="30">
        <f>Table1[[#This Row],[Bonus]]/Table1[[#This Row],[Basic Salary]]</f>
        <v>0.13294502491338975</v>
      </c>
      <c r="I2933" s="10">
        <f ca="1">DATEDIF(Table1[[#This Row],[Date of Birth]],TODAY(),"y")</f>
        <v>18</v>
      </c>
      <c r="J2933" s="34">
        <v>45571</v>
      </c>
      <c r="K2933" s="33" t="str" cm="1">
        <f t="array" aca="1" ref="K2933" ca="1">_xlfn.IFS(L2933&lt;3,"Junior",L2933&lt;=7,"Mid-Level",L2933&gt;7,"Senior")</f>
        <v>Junior</v>
      </c>
      <c r="L2933" s="46">
        <f ca="1">INT(YEARFRAC(Table1[[#This Row],[Joining Date]],TODAY(),1))</f>
        <v>1</v>
      </c>
      <c r="M2933" s="25" t="str">
        <f t="shared" ca="1" si="45"/>
        <v>No</v>
      </c>
      <c r="N2933" s="26">
        <f>YEAR(Table1[[#This Row],[Joining Date]])</f>
        <v>2024</v>
      </c>
      <c r="O2933" s="46">
        <f>MONTH(Table1[[#This Row],[Joining Date]])</f>
        <v>10</v>
      </c>
      <c r="P2933" s="26">
        <f ca="1">NETWORKDAYS(Table1[[#This Row],[Joining Date]],TODAY())</f>
        <v>451</v>
      </c>
      <c r="Q2933" s="26" t="str">
        <f>LEFT(Table1[[#This Row],[Department]],5)&amp;"-"&amp;RIGHT(Table1[[#This Row],[Employee ID]],3)</f>
        <v>Sales-569</v>
      </c>
      <c r="R2933" s="26" t="str">
        <f>LEFT(Table1[[#This Row],[Department]],3)</f>
        <v>Sal</v>
      </c>
      <c r="S2933" s="37">
        <f>_xlfn.XLOOKUP(Table1[[#This Row],[City]],Table2[City],Table2[Bonus %])</f>
        <v>5</v>
      </c>
      <c r="U2933" s="48" t="str">
        <v xml:space="preserve">Gayathri </v>
      </c>
      <c r="V2933" s="48" t="str">
        <v>Iyer</v>
      </c>
    </row>
    <row r="2934" spans="1:22" x14ac:dyDescent="0.35">
      <c r="A2934" s="7" t="s">
        <v>1786</v>
      </c>
      <c r="B2934" s="40" t="str">
        <f>LEFT(Table1[[#This Row],[Employee Name]],FIND(" ",Table1[[#This Row],[Employee Name]]))</f>
        <v xml:space="preserve">Krishna </v>
      </c>
      <c r="C2934" s="40" t="str">
        <f>RIGHT(Table1[[#This Row],[Employee Name]],LEN(Table1[[#This Row],[Employee Name]])-FIND(" ",Table1[[#This Row],[Employee Name]]))</f>
        <v>Chaitanya</v>
      </c>
      <c r="D2934" s="22">
        <f>Table1[[#This Row],[Basic Salary]]+Table1[[#This Row],[Bonus]]</f>
        <v>82079</v>
      </c>
      <c r="E2934" s="8">
        <v>84</v>
      </c>
      <c r="F2934" s="45">
        <v>91</v>
      </c>
      <c r="G2934" s="8" t="str" cm="1">
        <f t="array" ref="G2934">_xlfn.IFS(Table1[[#This Row],[Performance Score]]&gt;=80,"Excellent",Table1[[#This Row],[Performance Score]]&gt;=60,"Good",Table1[[#This Row],[Performance Score]]&gt;=40,"Need Improvement")</f>
        <v>Excellent</v>
      </c>
      <c r="H2934" s="29">
        <f>Table1[[#This Row],[Bonus]]/Table1[[#This Row],[Basic Salary]]</f>
        <v>0.15119426639924824</v>
      </c>
      <c r="I2934" s="8">
        <f ca="1">DATEDIF(Table1[[#This Row],[Date of Birth]],TODAY(),"y")</f>
        <v>42</v>
      </c>
      <c r="J2934" s="33">
        <v>43464</v>
      </c>
      <c r="K2934" s="33" t="str" cm="1">
        <f t="array" aca="1" ref="K2934" ca="1">_xlfn.IFS(L2934&lt;3,"Junior",L2934&lt;=7,"Mid-Level",L2934&gt;7,"Senior")</f>
        <v>Mid-Level</v>
      </c>
      <c r="L2934" s="45">
        <f ca="1">INT(YEARFRAC(Table1[[#This Row],[Joining Date]],TODAY(),1))</f>
        <v>7</v>
      </c>
      <c r="M2934" s="25" t="str">
        <f t="shared" ca="1" si="45"/>
        <v>Yes</v>
      </c>
      <c r="N2934" s="25">
        <f>YEAR(Table1[[#This Row],[Joining Date]])</f>
        <v>2018</v>
      </c>
      <c r="O2934" s="45">
        <f>MONTH(Table1[[#This Row],[Joining Date]])</f>
        <v>12</v>
      </c>
      <c r="P2934" s="25">
        <f ca="1">NETWORKDAYS(Table1[[#This Row],[Joining Date]],TODAY())</f>
        <v>1956</v>
      </c>
      <c r="Q2934" s="25" t="str">
        <f>LEFT(Table1[[#This Row],[Department]],5)&amp;"-"&amp;RIGHT(Table1[[#This Row],[Employee ID]],3)</f>
        <v>Suppo-730</v>
      </c>
      <c r="R2934" s="25" t="str">
        <f>LEFT(Table1[[#This Row],[Department]],3)</f>
        <v>Sup</v>
      </c>
      <c r="S2934" s="36">
        <f>_xlfn.XLOOKUP(Table1[[#This Row],[City]],Table2[City],Table2[Bonus %])</f>
        <v>7</v>
      </c>
      <c r="U2934" s="48" t="str">
        <v xml:space="preserve">Krishna </v>
      </c>
      <c r="V2934" s="48" t="str">
        <v>Chaitanya</v>
      </c>
    </row>
    <row r="2935" spans="1:22" x14ac:dyDescent="0.35">
      <c r="A2935" s="9" t="s">
        <v>3863</v>
      </c>
      <c r="B2935" s="41" t="str">
        <f>LEFT(Table1[[#This Row],[Employee Name]],FIND(" ",Table1[[#This Row],[Employee Name]]))</f>
        <v xml:space="preserve">Ajay </v>
      </c>
      <c r="C2935" s="41" t="str">
        <f>RIGHT(Table1[[#This Row],[Employee Name]],LEN(Table1[[#This Row],[Employee Name]])-FIND(" ",Table1[[#This Row],[Employee Name]]))</f>
        <v>Singh</v>
      </c>
      <c r="D2935" s="23">
        <f>Table1[[#This Row],[Basic Salary]]+Table1[[#This Row],[Bonus]]</f>
        <v>82072</v>
      </c>
      <c r="E2935" s="10">
        <v>65</v>
      </c>
      <c r="F2935" s="46">
        <v>91</v>
      </c>
      <c r="G2935" s="10" t="str" cm="1">
        <f t="array" ref="G2935">_xlfn.IFS(Table1[[#This Row],[Performance Score]]&gt;=80,"Excellent",Table1[[#This Row],[Performance Score]]&gt;=60,"Good",Table1[[#This Row],[Performance Score]]&gt;=40,"Need Improvement")</f>
        <v>Excellent</v>
      </c>
      <c r="H2935" s="30">
        <f>Table1[[#This Row],[Bonus]]/Table1[[#This Row],[Basic Salary]]</f>
        <v>0.19112375368271339</v>
      </c>
      <c r="I2935" s="10">
        <f ca="1">DATEDIF(Table1[[#This Row],[Date of Birth]],TODAY(),"y")</f>
        <v>14</v>
      </c>
      <c r="J2935" s="34">
        <v>44530</v>
      </c>
      <c r="K2935" s="33" t="str" cm="1">
        <f t="array" aca="1" ref="K2935" ca="1">_xlfn.IFS(L2935&lt;3,"Junior",L2935&lt;=7,"Mid-Level",L2935&gt;7,"Senior")</f>
        <v>Mid-Level</v>
      </c>
      <c r="L2935" s="46">
        <f ca="1">INT(YEARFRAC(Table1[[#This Row],[Joining Date]],TODAY(),1))</f>
        <v>4</v>
      </c>
      <c r="M2935" s="25" t="str">
        <f t="shared" ca="1" si="45"/>
        <v>No</v>
      </c>
      <c r="N2935" s="26">
        <f>YEAR(Table1[[#This Row],[Joining Date]])</f>
        <v>2021</v>
      </c>
      <c r="O2935" s="46">
        <f>MONTH(Table1[[#This Row],[Joining Date]])</f>
        <v>11</v>
      </c>
      <c r="P2935" s="26">
        <f ca="1">NETWORKDAYS(Table1[[#This Row],[Joining Date]],TODAY())</f>
        <v>1195</v>
      </c>
      <c r="Q2935" s="26" t="str">
        <f>LEFT(Table1[[#This Row],[Department]],5)&amp;"-"&amp;RIGHT(Table1[[#This Row],[Employee ID]],3)</f>
        <v>Suppo-807</v>
      </c>
      <c r="R2935" s="26" t="str">
        <f>LEFT(Table1[[#This Row],[Department]],3)</f>
        <v>Sup</v>
      </c>
      <c r="S2935" s="37">
        <f>_xlfn.XLOOKUP(Table1[[#This Row],[City]],Table2[City],Table2[Bonus %])</f>
        <v>6</v>
      </c>
      <c r="U2935" s="48" t="str">
        <v xml:space="preserve">Ajay </v>
      </c>
      <c r="V2935" s="48" t="str">
        <v>Singh</v>
      </c>
    </row>
    <row r="2936" spans="1:22" x14ac:dyDescent="0.35">
      <c r="A2936" s="7" t="s">
        <v>704</v>
      </c>
      <c r="B2936" s="40" t="str">
        <f>LEFT(Table1[[#This Row],[Employee Name]],FIND(" ",Table1[[#This Row],[Employee Name]]))</f>
        <v xml:space="preserve">Meera </v>
      </c>
      <c r="C2936" s="40" t="str">
        <f>RIGHT(Table1[[#This Row],[Employee Name]],LEN(Table1[[#This Row],[Employee Name]])-FIND(" ",Table1[[#This Row],[Employee Name]]))</f>
        <v>Joshi</v>
      </c>
      <c r="D2936" s="22">
        <f>Table1[[#This Row],[Basic Salary]]+Table1[[#This Row],[Bonus]]</f>
        <v>82018</v>
      </c>
      <c r="E2936" s="8">
        <v>97</v>
      </c>
      <c r="F2936" s="45">
        <v>70</v>
      </c>
      <c r="G2936" s="8" t="str" cm="1">
        <f t="array" ref="G2936">_xlfn.IFS(Table1[[#This Row],[Performance Score]]&gt;=80,"Excellent",Table1[[#This Row],[Performance Score]]&gt;=60,"Good",Table1[[#This Row],[Performance Score]]&gt;=40,"Need Improvement")</f>
        <v>Good</v>
      </c>
      <c r="H2936" s="29">
        <f>Table1[[#This Row],[Bonus]]/Table1[[#This Row],[Basic Salary]]</f>
        <v>0.11878324921565953</v>
      </c>
      <c r="I2936" s="8">
        <f ca="1">DATEDIF(Table1[[#This Row],[Date of Birth]],TODAY(),"y")</f>
        <v>14</v>
      </c>
      <c r="J2936" s="33">
        <v>43984</v>
      </c>
      <c r="K2936" s="33" t="str" cm="1">
        <f t="array" aca="1" ref="K2936" ca="1">_xlfn.IFS(L2936&lt;3,"Junior",L2936&lt;=7,"Mid-Level",L2936&gt;7,"Senior")</f>
        <v>Mid-Level</v>
      </c>
      <c r="L2936" s="45">
        <f ca="1">INT(YEARFRAC(Table1[[#This Row],[Joining Date]],TODAY(),1))</f>
        <v>6</v>
      </c>
      <c r="M2936" s="25" t="str">
        <f t="shared" ca="1" si="45"/>
        <v>Yes</v>
      </c>
      <c r="N2936" s="25">
        <f>YEAR(Table1[[#This Row],[Joining Date]])</f>
        <v>2020</v>
      </c>
      <c r="O2936" s="45">
        <f>MONTH(Table1[[#This Row],[Joining Date]])</f>
        <v>6</v>
      </c>
      <c r="P2936" s="25">
        <f ca="1">NETWORKDAYS(Table1[[#This Row],[Joining Date]],TODAY())</f>
        <v>1585</v>
      </c>
      <c r="Q2936" s="25" t="str">
        <f>LEFT(Table1[[#This Row],[Department]],5)&amp;"-"&amp;RIGHT(Table1[[#This Row],[Employee ID]],3)</f>
        <v>HR-648</v>
      </c>
      <c r="R2936" s="25" t="str">
        <f>LEFT(Table1[[#This Row],[Department]],3)</f>
        <v>HR</v>
      </c>
      <c r="S2936" s="36">
        <f>_xlfn.XLOOKUP(Table1[[#This Row],[City]],Table2[City],Table2[Bonus %])</f>
        <v>6</v>
      </c>
      <c r="U2936" s="48" t="str">
        <v xml:space="preserve">Meera </v>
      </c>
      <c r="V2936" s="48" t="str">
        <v>Joshi</v>
      </c>
    </row>
    <row r="2937" spans="1:22" x14ac:dyDescent="0.35">
      <c r="A2937" s="9" t="s">
        <v>2517</v>
      </c>
      <c r="B2937" s="41" t="str">
        <f>LEFT(Table1[[#This Row],[Employee Name]],FIND(" ",Table1[[#This Row],[Employee Name]]))</f>
        <v xml:space="preserve">Vikram </v>
      </c>
      <c r="C2937" s="41" t="str">
        <f>RIGHT(Table1[[#This Row],[Employee Name]],LEN(Table1[[#This Row],[Employee Name]])-FIND(" ",Table1[[#This Row],[Employee Name]]))</f>
        <v>Singh</v>
      </c>
      <c r="D2937" s="23">
        <f>Table1[[#This Row],[Basic Salary]]+Table1[[#This Row],[Bonus]]</f>
        <v>81983</v>
      </c>
      <c r="E2937" s="10">
        <v>75</v>
      </c>
      <c r="F2937" s="46">
        <v>53</v>
      </c>
      <c r="G2937" s="10" t="str" cm="1">
        <f t="array" ref="G2937">_xlfn.IFS(Table1[[#This Row],[Performance Score]]&gt;=80,"Excellent",Table1[[#This Row],[Performance Score]]&gt;=60,"Good",Table1[[#This Row],[Performance Score]]&gt;=40,"Need Improvement")</f>
        <v>Need Improvement</v>
      </c>
      <c r="H2937" s="30">
        <f>Table1[[#This Row],[Bonus]]/Table1[[#This Row],[Basic Salary]]</f>
        <v>0.1599507626135431</v>
      </c>
      <c r="I2937" s="10">
        <f ca="1">DATEDIF(Table1[[#This Row],[Date of Birth]],TODAY(),"y")</f>
        <v>39</v>
      </c>
      <c r="J2937" s="34">
        <v>42715</v>
      </c>
      <c r="K2937" s="33" t="str" cm="1">
        <f t="array" aca="1" ref="K2937" ca="1">_xlfn.IFS(L2937&lt;3,"Junior",L2937&lt;=7,"Mid-Level",L2937&gt;7,"Senior")</f>
        <v>Senior</v>
      </c>
      <c r="L2937" s="46">
        <f ca="1">INT(YEARFRAC(Table1[[#This Row],[Joining Date]],TODAY(),1))</f>
        <v>9</v>
      </c>
      <c r="M2937" s="25" t="str">
        <f t="shared" ca="1" si="45"/>
        <v>Yes</v>
      </c>
      <c r="N2937" s="26">
        <f>YEAR(Table1[[#This Row],[Joining Date]])</f>
        <v>2016</v>
      </c>
      <c r="O2937" s="46">
        <f>MONTH(Table1[[#This Row],[Joining Date]])</f>
        <v>12</v>
      </c>
      <c r="P2937" s="26">
        <f ca="1">NETWORKDAYS(Table1[[#This Row],[Joining Date]],TODAY())</f>
        <v>2491</v>
      </c>
      <c r="Q2937" s="26" t="str">
        <f>LEFT(Table1[[#This Row],[Department]],5)&amp;"-"&amp;RIGHT(Table1[[#This Row],[Employee ID]],3)</f>
        <v>Opera-461</v>
      </c>
      <c r="R2937" s="26" t="str">
        <f>LEFT(Table1[[#This Row],[Department]],3)</f>
        <v>Ope</v>
      </c>
      <c r="S2937" s="37">
        <f>_xlfn.XLOOKUP(Table1[[#This Row],[City]],Table2[City],Table2[Bonus %])</f>
        <v>7</v>
      </c>
      <c r="U2937" s="48" t="str">
        <v xml:space="preserve">Vikram </v>
      </c>
      <c r="V2937" s="48" t="str">
        <v>Singh</v>
      </c>
    </row>
    <row r="2938" spans="1:22" x14ac:dyDescent="0.35">
      <c r="A2938" s="7" t="s">
        <v>339</v>
      </c>
      <c r="B2938" s="40" t="str">
        <f>LEFT(Table1[[#This Row],[Employee Name]],FIND(" ",Table1[[#This Row],[Employee Name]]))</f>
        <v xml:space="preserve">Ajay </v>
      </c>
      <c r="C2938" s="40" t="str">
        <f>RIGHT(Table1[[#This Row],[Employee Name]],LEN(Table1[[#This Row],[Employee Name]])-FIND(" ",Table1[[#This Row],[Employee Name]]))</f>
        <v>Singh</v>
      </c>
      <c r="D2938" s="22">
        <f>Table1[[#This Row],[Basic Salary]]+Table1[[#This Row],[Bonus]]</f>
        <v>81981</v>
      </c>
      <c r="E2938" s="8">
        <v>99</v>
      </c>
      <c r="F2938" s="45">
        <v>42</v>
      </c>
      <c r="G2938" s="8" t="str" cm="1">
        <f t="array" ref="G2938">_xlfn.IFS(Table1[[#This Row],[Performance Score]]&gt;=80,"Excellent",Table1[[#This Row],[Performance Score]]&gt;=60,"Good",Table1[[#This Row],[Performance Score]]&gt;=40,"Need Improvement")</f>
        <v>Need Improvement</v>
      </c>
      <c r="H2938" s="29">
        <f>Table1[[#This Row],[Bonus]]/Table1[[#This Row],[Basic Salary]]</f>
        <v>0.14609050621408901</v>
      </c>
      <c r="I2938" s="8">
        <f ca="1">DATEDIF(Table1[[#This Row],[Date of Birth]],TODAY(),"y")</f>
        <v>16</v>
      </c>
      <c r="J2938" s="33">
        <v>44698</v>
      </c>
      <c r="K2938" s="33" t="str" cm="1">
        <f t="array" aca="1" ref="K2938" ca="1">_xlfn.IFS(L2938&lt;3,"Junior",L2938&lt;=7,"Mid-Level",L2938&gt;7,"Senior")</f>
        <v>Mid-Level</v>
      </c>
      <c r="L2938" s="45">
        <f ca="1">INT(YEARFRAC(Table1[[#This Row],[Joining Date]],TODAY(),1))</f>
        <v>4</v>
      </c>
      <c r="M2938" s="25" t="str">
        <f t="shared" ca="1" si="45"/>
        <v>No</v>
      </c>
      <c r="N2938" s="25">
        <f>YEAR(Table1[[#This Row],[Joining Date]])</f>
        <v>2022</v>
      </c>
      <c r="O2938" s="45">
        <f>MONTH(Table1[[#This Row],[Joining Date]])</f>
        <v>5</v>
      </c>
      <c r="P2938" s="25">
        <f ca="1">NETWORKDAYS(Table1[[#This Row],[Joining Date]],TODAY())</f>
        <v>1075</v>
      </c>
      <c r="Q2938" s="25" t="str">
        <f>LEFT(Table1[[#This Row],[Department]],5)&amp;"-"&amp;RIGHT(Table1[[#This Row],[Employee ID]],3)</f>
        <v>HR-283</v>
      </c>
      <c r="R2938" s="25" t="str">
        <f>LEFT(Table1[[#This Row],[Department]],3)</f>
        <v>HR</v>
      </c>
      <c r="S2938" s="36">
        <f>_xlfn.XLOOKUP(Table1[[#This Row],[City]],Table2[City],Table2[Bonus %])</f>
        <v>4</v>
      </c>
      <c r="U2938" s="48" t="str">
        <v xml:space="preserve">Ajay </v>
      </c>
      <c r="V2938" s="48" t="str">
        <v>Singh</v>
      </c>
    </row>
    <row r="2939" spans="1:22" x14ac:dyDescent="0.35">
      <c r="A2939" s="9" t="s">
        <v>2226</v>
      </c>
      <c r="B2939" s="41" t="str">
        <f>LEFT(Table1[[#This Row],[Employee Name]],FIND(" ",Table1[[#This Row],[Employee Name]]))</f>
        <v xml:space="preserve">Ravi </v>
      </c>
      <c r="C2939" s="41" t="str">
        <f>RIGHT(Table1[[#This Row],[Employee Name]],LEN(Table1[[#This Row],[Employee Name]])-FIND(" ",Table1[[#This Row],[Employee Name]]))</f>
        <v>Teja</v>
      </c>
      <c r="D2939" s="23">
        <f>Table1[[#This Row],[Basic Salary]]+Table1[[#This Row],[Bonus]]</f>
        <v>81980</v>
      </c>
      <c r="E2939" s="10">
        <v>73</v>
      </c>
      <c r="F2939" s="46">
        <v>100</v>
      </c>
      <c r="G2939" s="10" t="str" cm="1">
        <f t="array" ref="G2939">_xlfn.IFS(Table1[[#This Row],[Performance Score]]&gt;=80,"Excellent",Table1[[#This Row],[Performance Score]]&gt;=60,"Good",Table1[[#This Row],[Performance Score]]&gt;=40,"Need Improvement")</f>
        <v>Excellent</v>
      </c>
      <c r="H2939" s="30">
        <f>Table1[[#This Row],[Bonus]]/Table1[[#This Row],[Basic Salary]]</f>
        <v>0.46147538061111704</v>
      </c>
      <c r="I2939" s="10">
        <f ca="1">DATEDIF(Table1[[#This Row],[Date of Birth]],TODAY(),"y")</f>
        <v>30</v>
      </c>
      <c r="J2939" s="34">
        <v>43726</v>
      </c>
      <c r="K2939" s="33" t="str" cm="1">
        <f t="array" aca="1" ref="K2939" ca="1">_xlfn.IFS(L2939&lt;3,"Junior",L2939&lt;=7,"Mid-Level",L2939&gt;7,"Senior")</f>
        <v>Mid-Level</v>
      </c>
      <c r="L2939" s="46">
        <f ca="1">INT(YEARFRAC(Table1[[#This Row],[Joining Date]],TODAY(),1))</f>
        <v>6</v>
      </c>
      <c r="M2939" s="25" t="str">
        <f t="shared" ca="1" si="45"/>
        <v>Yes</v>
      </c>
      <c r="N2939" s="26">
        <f>YEAR(Table1[[#This Row],[Joining Date]])</f>
        <v>2019</v>
      </c>
      <c r="O2939" s="46">
        <f>MONTH(Table1[[#This Row],[Joining Date]])</f>
        <v>9</v>
      </c>
      <c r="P2939" s="26">
        <f ca="1">NETWORKDAYS(Table1[[#This Row],[Joining Date]],TODAY())</f>
        <v>1769</v>
      </c>
      <c r="Q2939" s="26" t="str">
        <f>LEFT(Table1[[#This Row],[Department]],5)&amp;"-"&amp;RIGHT(Table1[[#This Row],[Employee ID]],3)</f>
        <v>Marke-170</v>
      </c>
      <c r="R2939" s="26" t="str">
        <f>LEFT(Table1[[#This Row],[Department]],3)</f>
        <v>Mar</v>
      </c>
      <c r="S2939" s="37">
        <f>_xlfn.XLOOKUP(Table1[[#This Row],[City]],Table2[City],Table2[Bonus %])</f>
        <v>6</v>
      </c>
      <c r="U2939" s="48" t="str">
        <v xml:space="preserve">Ravi </v>
      </c>
      <c r="V2939" s="48" t="str">
        <v>Teja</v>
      </c>
    </row>
    <row r="2940" spans="1:22" x14ac:dyDescent="0.35">
      <c r="A2940" s="7" t="s">
        <v>4370</v>
      </c>
      <c r="B2940" s="40" t="str">
        <f>LEFT(Table1[[#This Row],[Employee Name]],FIND(" ",Table1[[#This Row],[Employee Name]]))</f>
        <v xml:space="preserve">Aarav </v>
      </c>
      <c r="C2940" s="40" t="str">
        <f>RIGHT(Table1[[#This Row],[Employee Name]],LEN(Table1[[#This Row],[Employee Name]])-FIND(" ",Table1[[#This Row],[Employee Name]]))</f>
        <v>Sharma</v>
      </c>
      <c r="D2940" s="22">
        <f>Table1[[#This Row],[Basic Salary]]+Table1[[#This Row],[Bonus]]</f>
        <v>81970</v>
      </c>
      <c r="E2940" s="8">
        <v>95</v>
      </c>
      <c r="F2940" s="45">
        <v>88</v>
      </c>
      <c r="G2940" s="8" t="str" cm="1">
        <f t="array" ref="G2940">_xlfn.IFS(Table1[[#This Row],[Performance Score]]&gt;=80,"Excellent",Table1[[#This Row],[Performance Score]]&gt;=60,"Good",Table1[[#This Row],[Performance Score]]&gt;=40,"Need Improvement")</f>
        <v>Excellent</v>
      </c>
      <c r="H2940" s="29">
        <f>Table1[[#This Row],[Bonus]]/Table1[[#This Row],[Basic Salary]]</f>
        <v>0.3310491531753893</v>
      </c>
      <c r="I2940" s="8">
        <f ca="1">DATEDIF(Table1[[#This Row],[Date of Birth]],TODAY(),"y")</f>
        <v>17</v>
      </c>
      <c r="J2940" s="33">
        <v>43416</v>
      </c>
      <c r="K2940" s="33" t="str" cm="1">
        <f t="array" aca="1" ref="K2940" ca="1">_xlfn.IFS(L2940&lt;3,"Junior",L2940&lt;=7,"Mid-Level",L2940&gt;7,"Senior")</f>
        <v>Mid-Level</v>
      </c>
      <c r="L2940" s="45">
        <f ca="1">INT(YEARFRAC(Table1[[#This Row],[Joining Date]],TODAY(),1))</f>
        <v>7</v>
      </c>
      <c r="M2940" s="25" t="str">
        <f t="shared" ca="1" si="45"/>
        <v>Yes</v>
      </c>
      <c r="N2940" s="25">
        <f>YEAR(Table1[[#This Row],[Joining Date]])</f>
        <v>2018</v>
      </c>
      <c r="O2940" s="45">
        <f>MONTH(Table1[[#This Row],[Joining Date]])</f>
        <v>11</v>
      </c>
      <c r="P2940" s="25">
        <f ca="1">NETWORKDAYS(Table1[[#This Row],[Joining Date]],TODAY())</f>
        <v>1991</v>
      </c>
      <c r="Q2940" s="25" t="str">
        <f>LEFT(Table1[[#This Row],[Department]],5)&amp;"-"&amp;RIGHT(Table1[[#This Row],[Employee ID]],3)</f>
        <v>Marke-314</v>
      </c>
      <c r="R2940" s="25" t="str">
        <f>LEFT(Table1[[#This Row],[Department]],3)</f>
        <v>Mar</v>
      </c>
      <c r="S2940" s="36">
        <f>_xlfn.XLOOKUP(Table1[[#This Row],[City]],Table2[City],Table2[Bonus %])</f>
        <v>8</v>
      </c>
      <c r="U2940" s="48" t="str">
        <v xml:space="preserve">Aarav </v>
      </c>
      <c r="V2940" s="48" t="str">
        <v>Sharma</v>
      </c>
    </row>
    <row r="2941" spans="1:22" x14ac:dyDescent="0.35">
      <c r="A2941" s="9" t="s">
        <v>3223</v>
      </c>
      <c r="B2941" s="41" t="str">
        <f>LEFT(Table1[[#This Row],[Employee Name]],FIND(" ",Table1[[#This Row],[Employee Name]]))</f>
        <v xml:space="preserve">Meera </v>
      </c>
      <c r="C2941" s="41" t="str">
        <f>RIGHT(Table1[[#This Row],[Employee Name]],LEN(Table1[[#This Row],[Employee Name]])-FIND(" ",Table1[[#This Row],[Employee Name]]))</f>
        <v>Joshi</v>
      </c>
      <c r="D2941" s="23">
        <f>Table1[[#This Row],[Basic Salary]]+Table1[[#This Row],[Bonus]]</f>
        <v>81921</v>
      </c>
      <c r="E2941" s="10">
        <v>92</v>
      </c>
      <c r="F2941" s="46">
        <v>51</v>
      </c>
      <c r="G2941" s="10" t="str" cm="1">
        <f t="array" ref="G2941">_xlfn.IFS(Table1[[#This Row],[Performance Score]]&gt;=80,"Excellent",Table1[[#This Row],[Performance Score]]&gt;=60,"Good",Table1[[#This Row],[Performance Score]]&gt;=40,"Need Improvement")</f>
        <v>Need Improvement</v>
      </c>
      <c r="H2941" s="30">
        <f>Table1[[#This Row],[Bonus]]/Table1[[#This Row],[Basic Salary]]</f>
        <v>7.6548044575273338E-2</v>
      </c>
      <c r="I2941" s="10">
        <f ca="1">DATEDIF(Table1[[#This Row],[Date of Birth]],TODAY(),"y")</f>
        <v>39</v>
      </c>
      <c r="J2941" s="34">
        <v>44301</v>
      </c>
      <c r="K2941" s="33" t="str" cm="1">
        <f t="array" aca="1" ref="K2941" ca="1">_xlfn.IFS(L2941&lt;3,"Junior",L2941&lt;=7,"Mid-Level",L2941&gt;7,"Senior")</f>
        <v>Mid-Level</v>
      </c>
      <c r="L2941" s="46">
        <f ca="1">INT(YEARFRAC(Table1[[#This Row],[Joining Date]],TODAY(),1))</f>
        <v>5</v>
      </c>
      <c r="M2941" s="25" t="str">
        <f t="shared" ca="1" si="45"/>
        <v>No</v>
      </c>
      <c r="N2941" s="26">
        <f>YEAR(Table1[[#This Row],[Joining Date]])</f>
        <v>2021</v>
      </c>
      <c r="O2941" s="46">
        <f>MONTH(Table1[[#This Row],[Joining Date]])</f>
        <v>4</v>
      </c>
      <c r="P2941" s="26">
        <f ca="1">NETWORKDAYS(Table1[[#This Row],[Joining Date]],TODAY())</f>
        <v>1358</v>
      </c>
      <c r="Q2941" s="26" t="str">
        <f>LEFT(Table1[[#This Row],[Department]],5)&amp;"-"&amp;RIGHT(Table1[[#This Row],[Employee ID]],3)</f>
        <v>Suppo-167</v>
      </c>
      <c r="R2941" s="26" t="str">
        <f>LEFT(Table1[[#This Row],[Department]],3)</f>
        <v>Sup</v>
      </c>
      <c r="S2941" s="37">
        <f>_xlfn.XLOOKUP(Table1[[#This Row],[City]],Table2[City],Table2[Bonus %])</f>
        <v>5</v>
      </c>
      <c r="U2941" s="48" t="str">
        <v xml:space="preserve">Meera </v>
      </c>
      <c r="V2941" s="48" t="str">
        <v>Joshi</v>
      </c>
    </row>
    <row r="2942" spans="1:22" x14ac:dyDescent="0.35">
      <c r="A2942" s="7" t="s">
        <v>3650</v>
      </c>
      <c r="B2942" s="40" t="str">
        <f>LEFT(Table1[[#This Row],[Employee Name]],FIND(" ",Table1[[#This Row],[Employee Name]]))</f>
        <v xml:space="preserve">Swathi </v>
      </c>
      <c r="C2942" s="40" t="str">
        <f>RIGHT(Table1[[#This Row],[Employee Name]],LEN(Table1[[#This Row],[Employee Name]])-FIND(" ",Table1[[#This Row],[Employee Name]]))</f>
        <v>Ramesh</v>
      </c>
      <c r="D2942" s="22">
        <f>Table1[[#This Row],[Basic Salary]]+Table1[[#This Row],[Bonus]]</f>
        <v>81910</v>
      </c>
      <c r="E2942" s="8">
        <v>90</v>
      </c>
      <c r="F2942" s="45">
        <v>76</v>
      </c>
      <c r="G2942" s="8" t="str" cm="1">
        <f t="array" ref="G2942">_xlfn.IFS(Table1[[#This Row],[Performance Score]]&gt;=80,"Excellent",Table1[[#This Row],[Performance Score]]&gt;=60,"Good",Table1[[#This Row],[Performance Score]]&gt;=40,"Need Improvement")</f>
        <v>Good</v>
      </c>
      <c r="H2942" s="29">
        <f>Table1[[#This Row],[Bonus]]/Table1[[#This Row],[Basic Salary]]</f>
        <v>0.35211872100893049</v>
      </c>
      <c r="I2942" s="8">
        <f ca="1">DATEDIF(Table1[[#This Row],[Date of Birth]],TODAY(),"y")</f>
        <v>20</v>
      </c>
      <c r="J2942" s="33">
        <v>43834</v>
      </c>
      <c r="K2942" s="33" t="str" cm="1">
        <f t="array" aca="1" ref="K2942" ca="1">_xlfn.IFS(L2942&lt;3,"Junior",L2942&lt;=7,"Mid-Level",L2942&gt;7,"Senior")</f>
        <v>Mid-Level</v>
      </c>
      <c r="L2942" s="45">
        <f ca="1">INT(YEARFRAC(Table1[[#This Row],[Joining Date]],TODAY(),1))</f>
        <v>6</v>
      </c>
      <c r="M2942" s="25" t="str">
        <f t="shared" ca="1" si="45"/>
        <v>Yes</v>
      </c>
      <c r="N2942" s="25">
        <f>YEAR(Table1[[#This Row],[Joining Date]])</f>
        <v>2020</v>
      </c>
      <c r="O2942" s="45">
        <f>MONTH(Table1[[#This Row],[Joining Date]])</f>
        <v>1</v>
      </c>
      <c r="P2942" s="25">
        <f ca="1">NETWORKDAYS(Table1[[#This Row],[Joining Date]],TODAY())</f>
        <v>1691</v>
      </c>
      <c r="Q2942" s="25" t="str">
        <f>LEFT(Table1[[#This Row],[Department]],5)&amp;"-"&amp;RIGHT(Table1[[#This Row],[Employee ID]],3)</f>
        <v>Opera-594</v>
      </c>
      <c r="R2942" s="25" t="str">
        <f>LEFT(Table1[[#This Row],[Department]],3)</f>
        <v>Ope</v>
      </c>
      <c r="S2942" s="36">
        <f>_xlfn.XLOOKUP(Table1[[#This Row],[City]],Table2[City],Table2[Bonus %])</f>
        <v>6</v>
      </c>
      <c r="U2942" s="48" t="str">
        <v xml:space="preserve">Swathi </v>
      </c>
      <c r="V2942" s="48" t="str">
        <v>Ramesh</v>
      </c>
    </row>
    <row r="2943" spans="1:22" x14ac:dyDescent="0.35">
      <c r="A2943" s="9" t="s">
        <v>1138</v>
      </c>
      <c r="B2943" s="41" t="str">
        <f>LEFT(Table1[[#This Row],[Employee Name]],FIND(" ",Table1[[#This Row],[Employee Name]]))</f>
        <v xml:space="preserve">Arjun </v>
      </c>
      <c r="C2943" s="41" t="str">
        <f>RIGHT(Table1[[#This Row],[Employee Name]],LEN(Table1[[#This Row],[Employee Name]])-FIND(" ",Table1[[#This Row],[Employee Name]]))</f>
        <v>Mehta</v>
      </c>
      <c r="D2943" s="23">
        <f>Table1[[#This Row],[Basic Salary]]+Table1[[#This Row],[Bonus]]</f>
        <v>81891</v>
      </c>
      <c r="E2943" s="10">
        <v>83</v>
      </c>
      <c r="F2943" s="46">
        <v>99</v>
      </c>
      <c r="G2943" s="10" t="str" cm="1">
        <f t="array" ref="G2943">_xlfn.IFS(Table1[[#This Row],[Performance Score]]&gt;=80,"Excellent",Table1[[#This Row],[Performance Score]]&gt;=60,"Good",Table1[[#This Row],[Performance Score]]&gt;=40,"Need Improvement")</f>
        <v>Excellent</v>
      </c>
      <c r="H2943" s="30">
        <f>Table1[[#This Row],[Bonus]]/Table1[[#This Row],[Basic Salary]]</f>
        <v>0.35285468842926054</v>
      </c>
      <c r="I2943" s="10">
        <f ca="1">DATEDIF(Table1[[#This Row],[Date of Birth]],TODAY(),"y")</f>
        <v>41</v>
      </c>
      <c r="J2943" s="34">
        <v>43431</v>
      </c>
      <c r="K2943" s="33" t="str" cm="1">
        <f t="array" aca="1" ref="K2943" ca="1">_xlfn.IFS(L2943&lt;3,"Junior",L2943&lt;=7,"Mid-Level",L2943&gt;7,"Senior")</f>
        <v>Mid-Level</v>
      </c>
      <c r="L2943" s="46">
        <f ca="1">INT(YEARFRAC(Table1[[#This Row],[Joining Date]],TODAY(),1))</f>
        <v>7</v>
      </c>
      <c r="M2943" s="25" t="str">
        <f t="shared" ca="1" si="45"/>
        <v>Yes</v>
      </c>
      <c r="N2943" s="26">
        <f>YEAR(Table1[[#This Row],[Joining Date]])</f>
        <v>2018</v>
      </c>
      <c r="O2943" s="46">
        <f>MONTH(Table1[[#This Row],[Joining Date]])</f>
        <v>11</v>
      </c>
      <c r="P2943" s="26">
        <f ca="1">NETWORKDAYS(Table1[[#This Row],[Joining Date]],TODAY())</f>
        <v>1980</v>
      </c>
      <c r="Q2943" s="26" t="str">
        <f>LEFT(Table1[[#This Row],[Department]],5)&amp;"-"&amp;RIGHT(Table1[[#This Row],[Employee ID]],3)</f>
        <v>Opera-082</v>
      </c>
      <c r="R2943" s="26" t="str">
        <f>LEFT(Table1[[#This Row],[Department]],3)</f>
        <v>Ope</v>
      </c>
      <c r="S2943" s="37">
        <f>_xlfn.XLOOKUP(Table1[[#This Row],[City]],Table2[City],Table2[Bonus %])</f>
        <v>6</v>
      </c>
      <c r="U2943" s="48" t="str">
        <v xml:space="preserve">Arjun </v>
      </c>
      <c r="V2943" s="48" t="str">
        <v>Mehta</v>
      </c>
    </row>
    <row r="2944" spans="1:22" x14ac:dyDescent="0.35">
      <c r="A2944" s="7" t="s">
        <v>2217</v>
      </c>
      <c r="B2944" s="40" t="str">
        <f>LEFT(Table1[[#This Row],[Employee Name]],FIND(" ",Table1[[#This Row],[Employee Name]]))</f>
        <v xml:space="preserve">Krishna </v>
      </c>
      <c r="C2944" s="40" t="str">
        <f>RIGHT(Table1[[#This Row],[Employee Name]],LEN(Table1[[#This Row],[Employee Name]])-FIND(" ",Table1[[#This Row],[Employee Name]]))</f>
        <v>Chaitanya</v>
      </c>
      <c r="D2944" s="22">
        <f>Table1[[#This Row],[Basic Salary]]+Table1[[#This Row],[Bonus]]</f>
        <v>81889</v>
      </c>
      <c r="E2944" s="8">
        <v>62</v>
      </c>
      <c r="F2944" s="45">
        <v>63</v>
      </c>
      <c r="G2944" s="8" t="str" cm="1">
        <f t="array" ref="G2944">_xlfn.IFS(Table1[[#This Row],[Performance Score]]&gt;=80,"Excellent",Table1[[#This Row],[Performance Score]]&gt;=60,"Good",Table1[[#This Row],[Performance Score]]&gt;=40,"Need Improvement")</f>
        <v>Good</v>
      </c>
      <c r="H2944" s="29">
        <f>Table1[[#This Row],[Bonus]]/Table1[[#This Row],[Basic Salary]]</f>
        <v>0.33615611793691974</v>
      </c>
      <c r="I2944" s="8">
        <f ca="1">DATEDIF(Table1[[#This Row],[Date of Birth]],TODAY(),"y")</f>
        <v>13</v>
      </c>
      <c r="J2944" s="33">
        <v>43290</v>
      </c>
      <c r="K2944" s="33" t="str" cm="1">
        <f t="array" aca="1" ref="K2944" ca="1">_xlfn.IFS(L2944&lt;3,"Junior",L2944&lt;=7,"Mid-Level",L2944&gt;7,"Senior")</f>
        <v>Mid-Level</v>
      </c>
      <c r="L2944" s="45">
        <f ca="1">INT(YEARFRAC(Table1[[#This Row],[Joining Date]],TODAY(),1))</f>
        <v>7</v>
      </c>
      <c r="M2944" s="25" t="str">
        <f t="shared" ca="1" si="45"/>
        <v>Yes</v>
      </c>
      <c r="N2944" s="25">
        <f>YEAR(Table1[[#This Row],[Joining Date]])</f>
        <v>2018</v>
      </c>
      <c r="O2944" s="45">
        <f>MONTH(Table1[[#This Row],[Joining Date]])</f>
        <v>7</v>
      </c>
      <c r="P2944" s="25">
        <f ca="1">NETWORKDAYS(Table1[[#This Row],[Joining Date]],TODAY())</f>
        <v>2081</v>
      </c>
      <c r="Q2944" s="25" t="str">
        <f>LEFT(Table1[[#This Row],[Department]],5)&amp;"-"&amp;RIGHT(Table1[[#This Row],[Employee ID]],3)</f>
        <v>IT-161</v>
      </c>
      <c r="R2944" s="25" t="str">
        <f>LEFT(Table1[[#This Row],[Department]],3)</f>
        <v>IT</v>
      </c>
      <c r="S2944" s="36">
        <f>_xlfn.XLOOKUP(Table1[[#This Row],[City]],Table2[City],Table2[Bonus %])</f>
        <v>6</v>
      </c>
      <c r="U2944" s="48" t="str">
        <v xml:space="preserve">Krishna </v>
      </c>
      <c r="V2944" s="48" t="str">
        <v>Chaitanya</v>
      </c>
    </row>
    <row r="2945" spans="1:22" x14ac:dyDescent="0.35">
      <c r="A2945" s="9" t="s">
        <v>2566</v>
      </c>
      <c r="B2945" s="41" t="str">
        <f>LEFT(Table1[[#This Row],[Employee Name]],FIND(" ",Table1[[#This Row],[Employee Name]]))</f>
        <v xml:space="preserve">Vikram </v>
      </c>
      <c r="C2945" s="41" t="str">
        <f>RIGHT(Table1[[#This Row],[Employee Name]],LEN(Table1[[#This Row],[Employee Name]])-FIND(" ",Table1[[#This Row],[Employee Name]]))</f>
        <v>Singh</v>
      </c>
      <c r="D2945" s="23">
        <f>Table1[[#This Row],[Basic Salary]]+Table1[[#This Row],[Bonus]]</f>
        <v>81873</v>
      </c>
      <c r="E2945" s="10">
        <v>94</v>
      </c>
      <c r="F2945" s="46">
        <v>88</v>
      </c>
      <c r="G2945" s="10" t="str" cm="1">
        <f t="array" ref="G2945">_xlfn.IFS(Table1[[#This Row],[Performance Score]]&gt;=80,"Excellent",Table1[[#This Row],[Performance Score]]&gt;=60,"Good",Table1[[#This Row],[Performance Score]]&gt;=40,"Need Improvement")</f>
        <v>Excellent</v>
      </c>
      <c r="H2945" s="30">
        <f>Table1[[#This Row],[Bonus]]/Table1[[#This Row],[Basic Salary]]</f>
        <v>0.10378159757330636</v>
      </c>
      <c r="I2945" s="10">
        <f ca="1">DATEDIF(Table1[[#This Row],[Date of Birth]],TODAY(),"y")</f>
        <v>28</v>
      </c>
      <c r="J2945" s="34">
        <v>42214</v>
      </c>
      <c r="K2945" s="33" t="str" cm="1">
        <f t="array" aca="1" ref="K2945" ca="1">_xlfn.IFS(L2945&lt;3,"Junior",L2945&lt;=7,"Mid-Level",L2945&gt;7,"Senior")</f>
        <v>Senior</v>
      </c>
      <c r="L2945" s="46">
        <f ca="1">INT(YEARFRAC(Table1[[#This Row],[Joining Date]],TODAY(),1))</f>
        <v>10</v>
      </c>
      <c r="M2945" s="25" t="str">
        <f t="shared" ca="1" si="45"/>
        <v>Yes</v>
      </c>
      <c r="N2945" s="26">
        <f>YEAR(Table1[[#This Row],[Joining Date]])</f>
        <v>2015</v>
      </c>
      <c r="O2945" s="46">
        <f>MONTH(Table1[[#This Row],[Joining Date]])</f>
        <v>7</v>
      </c>
      <c r="P2945" s="26">
        <f ca="1">NETWORKDAYS(Table1[[#This Row],[Joining Date]],TODAY())</f>
        <v>2849</v>
      </c>
      <c r="Q2945" s="26" t="str">
        <f>LEFT(Table1[[#This Row],[Department]],5)&amp;"-"&amp;RIGHT(Table1[[#This Row],[Employee ID]],3)</f>
        <v>Finan-510</v>
      </c>
      <c r="R2945" s="26" t="str">
        <f>LEFT(Table1[[#This Row],[Department]],3)</f>
        <v>Fin</v>
      </c>
      <c r="S2945" s="37">
        <f>_xlfn.XLOOKUP(Table1[[#This Row],[City]],Table2[City],Table2[Bonus %])</f>
        <v>8</v>
      </c>
      <c r="U2945" s="48" t="str">
        <v xml:space="preserve">Vikram </v>
      </c>
      <c r="V2945" s="48" t="str">
        <v>Singh</v>
      </c>
    </row>
    <row r="2946" spans="1:22" x14ac:dyDescent="0.35">
      <c r="A2946" s="7" t="s">
        <v>838</v>
      </c>
      <c r="B2946" s="40" t="str">
        <f>LEFT(Table1[[#This Row],[Employee Name]],FIND(" ",Table1[[#This Row],[Employee Name]]))</f>
        <v xml:space="preserve">Vikram </v>
      </c>
      <c r="C2946" s="40" t="str">
        <f>RIGHT(Table1[[#This Row],[Employee Name]],LEN(Table1[[#This Row],[Employee Name]])-FIND(" ",Table1[[#This Row],[Employee Name]]))</f>
        <v>Singh</v>
      </c>
      <c r="D2946" s="22">
        <f>Table1[[#This Row],[Basic Salary]]+Table1[[#This Row],[Bonus]]</f>
        <v>81869</v>
      </c>
      <c r="E2946" s="8">
        <v>97</v>
      </c>
      <c r="F2946" s="45">
        <v>87</v>
      </c>
      <c r="G2946" s="8" t="str" cm="1">
        <f t="array" ref="G2946">_xlfn.IFS(Table1[[#This Row],[Performance Score]]&gt;=80,"Excellent",Table1[[#This Row],[Performance Score]]&gt;=60,"Good",Table1[[#This Row],[Performance Score]]&gt;=40,"Need Improvement")</f>
        <v>Excellent</v>
      </c>
      <c r="H2946" s="29">
        <f>Table1[[#This Row],[Bonus]]/Table1[[#This Row],[Basic Salary]]</f>
        <v>0.238956400671923</v>
      </c>
      <c r="I2946" s="8">
        <f ca="1">DATEDIF(Table1[[#This Row],[Date of Birth]],TODAY(),"y")</f>
        <v>41</v>
      </c>
      <c r="J2946" s="33">
        <v>44461</v>
      </c>
      <c r="K2946" s="33" t="str" cm="1">
        <f t="array" aca="1" ref="K2946" ca="1">_xlfn.IFS(L2946&lt;3,"Junior",L2946&lt;=7,"Mid-Level",L2946&gt;7,"Senior")</f>
        <v>Mid-Level</v>
      </c>
      <c r="L2946" s="45">
        <f ca="1">INT(YEARFRAC(Table1[[#This Row],[Joining Date]],TODAY(),1))</f>
        <v>4</v>
      </c>
      <c r="M2946" s="25" t="str">
        <f t="shared" ref="M2946:M3009" ca="1" si="46">IF(L2946&gt;5,"Yes","No")</f>
        <v>No</v>
      </c>
      <c r="N2946" s="25">
        <f>YEAR(Table1[[#This Row],[Joining Date]])</f>
        <v>2021</v>
      </c>
      <c r="O2946" s="45">
        <f>MONTH(Table1[[#This Row],[Joining Date]])</f>
        <v>9</v>
      </c>
      <c r="P2946" s="25">
        <f ca="1">NETWORKDAYS(Table1[[#This Row],[Joining Date]],TODAY())</f>
        <v>1244</v>
      </c>
      <c r="Q2946" s="25" t="str">
        <f>LEFT(Table1[[#This Row],[Department]],5)&amp;"-"&amp;RIGHT(Table1[[#This Row],[Employee ID]],3)</f>
        <v>HR-782</v>
      </c>
      <c r="R2946" s="25" t="str">
        <f>LEFT(Table1[[#This Row],[Department]],3)</f>
        <v>HR</v>
      </c>
      <c r="S2946" s="36">
        <f>_xlfn.XLOOKUP(Table1[[#This Row],[City]],Table2[City],Table2[Bonus %])</f>
        <v>8</v>
      </c>
      <c r="U2946" s="48" t="str">
        <v xml:space="preserve">Vikram </v>
      </c>
      <c r="V2946" s="48" t="str">
        <v>Singh</v>
      </c>
    </row>
    <row r="2947" spans="1:22" x14ac:dyDescent="0.35">
      <c r="A2947" s="9" t="s">
        <v>294</v>
      </c>
      <c r="B2947" s="41" t="str">
        <f>LEFT(Table1[[#This Row],[Employee Name]],FIND(" ",Table1[[#This Row],[Employee Name]]))</f>
        <v xml:space="preserve">Arjun </v>
      </c>
      <c r="C2947" s="41" t="str">
        <f>RIGHT(Table1[[#This Row],[Employee Name]],LEN(Table1[[#This Row],[Employee Name]])-FIND(" ",Table1[[#This Row],[Employee Name]]))</f>
        <v>Mehta</v>
      </c>
      <c r="D2947" s="23">
        <f>Table1[[#This Row],[Basic Salary]]+Table1[[#This Row],[Bonus]]</f>
        <v>81865</v>
      </c>
      <c r="E2947" s="10">
        <v>94</v>
      </c>
      <c r="F2947" s="46">
        <v>48</v>
      </c>
      <c r="G2947" s="10" t="str" cm="1">
        <f t="array" ref="G2947">_xlfn.IFS(Table1[[#This Row],[Performance Score]]&gt;=80,"Excellent",Table1[[#This Row],[Performance Score]]&gt;=60,"Good",Table1[[#This Row],[Performance Score]]&gt;=40,"Need Improvement")</f>
        <v>Need Improvement</v>
      </c>
      <c r="H2947" s="30">
        <f>Table1[[#This Row],[Bonus]]/Table1[[#This Row],[Basic Salary]]</f>
        <v>0.10276685166226629</v>
      </c>
      <c r="I2947" s="10">
        <f ca="1">DATEDIF(Table1[[#This Row],[Date of Birth]],TODAY(),"y")</f>
        <v>29</v>
      </c>
      <c r="J2947" s="34">
        <v>43842</v>
      </c>
      <c r="K2947" s="33" t="str" cm="1">
        <f t="array" aca="1" ref="K2947" ca="1">_xlfn.IFS(L2947&lt;3,"Junior",L2947&lt;=7,"Mid-Level",L2947&gt;7,"Senior")</f>
        <v>Mid-Level</v>
      </c>
      <c r="L2947" s="46">
        <f ca="1">INT(YEARFRAC(Table1[[#This Row],[Joining Date]],TODAY(),1))</f>
        <v>6</v>
      </c>
      <c r="M2947" s="25" t="str">
        <f t="shared" ca="1" si="46"/>
        <v>Yes</v>
      </c>
      <c r="N2947" s="26">
        <f>YEAR(Table1[[#This Row],[Joining Date]])</f>
        <v>2020</v>
      </c>
      <c r="O2947" s="46">
        <f>MONTH(Table1[[#This Row],[Joining Date]])</f>
        <v>1</v>
      </c>
      <c r="P2947" s="26">
        <f ca="1">NETWORKDAYS(Table1[[#This Row],[Joining Date]],TODAY())</f>
        <v>1686</v>
      </c>
      <c r="Q2947" s="26" t="str">
        <f>LEFT(Table1[[#This Row],[Department]],5)&amp;"-"&amp;RIGHT(Table1[[#This Row],[Employee ID]],3)</f>
        <v>Sales-238</v>
      </c>
      <c r="R2947" s="26" t="str">
        <f>LEFT(Table1[[#This Row],[Department]],3)</f>
        <v>Sal</v>
      </c>
      <c r="S2947" s="37">
        <f>_xlfn.XLOOKUP(Table1[[#This Row],[City]],Table2[City],Table2[Bonus %])</f>
        <v>6</v>
      </c>
      <c r="U2947" s="48" t="str">
        <v xml:space="preserve">Arjun </v>
      </c>
      <c r="V2947" s="48" t="str">
        <v>Mehta</v>
      </c>
    </row>
    <row r="2948" spans="1:22" x14ac:dyDescent="0.35">
      <c r="A2948" s="7" t="s">
        <v>4015</v>
      </c>
      <c r="B2948" s="40" t="str">
        <f>LEFT(Table1[[#This Row],[Employee Name]],FIND(" ",Table1[[#This Row],[Employee Name]]))</f>
        <v xml:space="preserve">Ajay </v>
      </c>
      <c r="C2948" s="40" t="str">
        <f>RIGHT(Table1[[#This Row],[Employee Name]],LEN(Table1[[#This Row],[Employee Name]])-FIND(" ",Table1[[#This Row],[Employee Name]]))</f>
        <v>Singh</v>
      </c>
      <c r="D2948" s="22">
        <f>Table1[[#This Row],[Basic Salary]]+Table1[[#This Row],[Bonus]]</f>
        <v>81862</v>
      </c>
      <c r="E2948" s="8">
        <v>66</v>
      </c>
      <c r="F2948" s="45">
        <v>84</v>
      </c>
      <c r="G2948" s="8" t="str" cm="1">
        <f t="array" ref="G2948">_xlfn.IFS(Table1[[#This Row],[Performance Score]]&gt;=80,"Excellent",Table1[[#This Row],[Performance Score]]&gt;=60,"Good",Table1[[#This Row],[Performance Score]]&gt;=40,"Need Improvement")</f>
        <v>Excellent</v>
      </c>
      <c r="H2948" s="29">
        <f>Table1[[#This Row],[Bonus]]/Table1[[#This Row],[Basic Salary]]</f>
        <v>0.28568287473300669</v>
      </c>
      <c r="I2948" s="8">
        <f ca="1">DATEDIF(Table1[[#This Row],[Date of Birth]],TODAY(),"y")</f>
        <v>38</v>
      </c>
      <c r="J2948" s="33">
        <v>42516</v>
      </c>
      <c r="K2948" s="33" t="str" cm="1">
        <f t="array" aca="1" ref="K2948" ca="1">_xlfn.IFS(L2948&lt;3,"Junior",L2948&lt;=7,"Mid-Level",L2948&gt;7,"Senior")</f>
        <v>Senior</v>
      </c>
      <c r="L2948" s="45">
        <f ca="1">INT(YEARFRAC(Table1[[#This Row],[Joining Date]],TODAY(),1))</f>
        <v>10</v>
      </c>
      <c r="M2948" s="25" t="str">
        <f t="shared" ca="1" si="46"/>
        <v>Yes</v>
      </c>
      <c r="N2948" s="25">
        <f>YEAR(Table1[[#This Row],[Joining Date]])</f>
        <v>2016</v>
      </c>
      <c r="O2948" s="45">
        <f>MONTH(Table1[[#This Row],[Joining Date]])</f>
        <v>5</v>
      </c>
      <c r="P2948" s="25">
        <f ca="1">NETWORKDAYS(Table1[[#This Row],[Joining Date]],TODAY())</f>
        <v>2633</v>
      </c>
      <c r="Q2948" s="25" t="str">
        <f>LEFT(Table1[[#This Row],[Department]],5)&amp;"-"&amp;RIGHT(Table1[[#This Row],[Employee ID]],3)</f>
        <v>IT-959</v>
      </c>
      <c r="R2948" s="25" t="str">
        <f>LEFT(Table1[[#This Row],[Department]],3)</f>
        <v>IT</v>
      </c>
      <c r="S2948" s="36">
        <f>_xlfn.XLOOKUP(Table1[[#This Row],[City]],Table2[City],Table2[Bonus %])</f>
        <v>8</v>
      </c>
      <c r="U2948" s="48" t="str">
        <v xml:space="preserve">Ajay </v>
      </c>
      <c r="V2948" s="48" t="str">
        <v>Singh</v>
      </c>
    </row>
    <row r="2949" spans="1:22" x14ac:dyDescent="0.35">
      <c r="A2949" s="9" t="s">
        <v>1940</v>
      </c>
      <c r="B2949" s="41" t="str">
        <f>LEFT(Table1[[#This Row],[Employee Name]],FIND(" ",Table1[[#This Row],[Employee Name]]))</f>
        <v xml:space="preserve">Ananya </v>
      </c>
      <c r="C2949" s="41" t="str">
        <f>RIGHT(Table1[[#This Row],[Employee Name]],LEN(Table1[[#This Row],[Employee Name]])-FIND(" ",Table1[[#This Row],[Employee Name]]))</f>
        <v>Rao</v>
      </c>
      <c r="D2949" s="23">
        <f>Table1[[#This Row],[Basic Salary]]+Table1[[#This Row],[Bonus]]</f>
        <v>81852</v>
      </c>
      <c r="E2949" s="10">
        <v>74</v>
      </c>
      <c r="F2949" s="46">
        <v>95</v>
      </c>
      <c r="G2949" s="10" t="str" cm="1">
        <f t="array" ref="G2949">_xlfn.IFS(Table1[[#This Row],[Performance Score]]&gt;=80,"Excellent",Table1[[#This Row],[Performance Score]]&gt;=60,"Good",Table1[[#This Row],[Performance Score]]&gt;=40,"Need Improvement")</f>
        <v>Excellent</v>
      </c>
      <c r="H2949" s="30">
        <f>Table1[[#This Row],[Bonus]]/Table1[[#This Row],[Basic Salary]]</f>
        <v>0.11358720052242766</v>
      </c>
      <c r="I2949" s="10">
        <f ca="1">DATEDIF(Table1[[#This Row],[Date of Birth]],TODAY(),"y")</f>
        <v>15</v>
      </c>
      <c r="J2949" s="34">
        <v>44495</v>
      </c>
      <c r="K2949" s="33" t="str" cm="1">
        <f t="array" aca="1" ref="K2949" ca="1">_xlfn.IFS(L2949&lt;3,"Junior",L2949&lt;=7,"Mid-Level",L2949&gt;7,"Senior")</f>
        <v>Mid-Level</v>
      </c>
      <c r="L2949" s="46">
        <f ca="1">INT(YEARFRAC(Table1[[#This Row],[Joining Date]],TODAY(),1))</f>
        <v>4</v>
      </c>
      <c r="M2949" s="25" t="str">
        <f t="shared" ca="1" si="46"/>
        <v>No</v>
      </c>
      <c r="N2949" s="26">
        <f>YEAR(Table1[[#This Row],[Joining Date]])</f>
        <v>2021</v>
      </c>
      <c r="O2949" s="46">
        <f>MONTH(Table1[[#This Row],[Joining Date]])</f>
        <v>10</v>
      </c>
      <c r="P2949" s="26">
        <f ca="1">NETWORKDAYS(Table1[[#This Row],[Joining Date]],TODAY())</f>
        <v>1220</v>
      </c>
      <c r="Q2949" s="26" t="str">
        <f>LEFT(Table1[[#This Row],[Department]],5)&amp;"-"&amp;RIGHT(Table1[[#This Row],[Employee ID]],3)</f>
        <v>Sales-884</v>
      </c>
      <c r="R2949" s="26" t="str">
        <f>LEFT(Table1[[#This Row],[Department]],3)</f>
        <v>Sal</v>
      </c>
      <c r="S2949" s="37">
        <f>_xlfn.XLOOKUP(Table1[[#This Row],[City]],Table2[City],Table2[Bonus %])</f>
        <v>4</v>
      </c>
      <c r="U2949" s="48" t="str">
        <v xml:space="preserve">Ananya </v>
      </c>
      <c r="V2949" s="48" t="str">
        <v>Rao</v>
      </c>
    </row>
    <row r="2950" spans="1:22" x14ac:dyDescent="0.35">
      <c r="A2950" s="7" t="s">
        <v>2550</v>
      </c>
      <c r="B2950" s="40" t="str">
        <f>LEFT(Table1[[#This Row],[Employee Name]],FIND(" ",Table1[[#This Row],[Employee Name]]))</f>
        <v xml:space="preserve">Priya </v>
      </c>
      <c r="C2950" s="40" t="str">
        <f>RIGHT(Table1[[#This Row],[Employee Name]],LEN(Table1[[#This Row],[Employee Name]])-FIND(" ",Table1[[#This Row],[Employee Name]]))</f>
        <v>Reddy</v>
      </c>
      <c r="D2950" s="22">
        <f>Table1[[#This Row],[Basic Salary]]+Table1[[#This Row],[Bonus]]</f>
        <v>81847</v>
      </c>
      <c r="E2950" s="8">
        <v>93</v>
      </c>
      <c r="F2950" s="45">
        <v>85</v>
      </c>
      <c r="G2950" s="8" t="str" cm="1">
        <f t="array" ref="G2950">_xlfn.IFS(Table1[[#This Row],[Performance Score]]&gt;=80,"Excellent",Table1[[#This Row],[Performance Score]]&gt;=60,"Good",Table1[[#This Row],[Performance Score]]&gt;=40,"Need Improvement")</f>
        <v>Excellent</v>
      </c>
      <c r="H2950" s="29">
        <f>Table1[[#This Row],[Bonus]]/Table1[[#This Row],[Basic Salary]]</f>
        <v>0.52631284499477848</v>
      </c>
      <c r="I2950" s="8">
        <f ca="1">DATEDIF(Table1[[#This Row],[Date of Birth]],TODAY(),"y")</f>
        <v>33</v>
      </c>
      <c r="J2950" s="33">
        <v>43606</v>
      </c>
      <c r="K2950" s="33" t="str" cm="1">
        <f t="array" aca="1" ref="K2950" ca="1">_xlfn.IFS(L2950&lt;3,"Junior",L2950&lt;=7,"Mid-Level",L2950&gt;7,"Senior")</f>
        <v>Mid-Level</v>
      </c>
      <c r="L2950" s="45">
        <f ca="1">INT(YEARFRAC(Table1[[#This Row],[Joining Date]],TODAY(),1))</f>
        <v>7</v>
      </c>
      <c r="M2950" s="25" t="str">
        <f t="shared" ca="1" si="46"/>
        <v>Yes</v>
      </c>
      <c r="N2950" s="25">
        <f>YEAR(Table1[[#This Row],[Joining Date]])</f>
        <v>2019</v>
      </c>
      <c r="O2950" s="45">
        <f>MONTH(Table1[[#This Row],[Joining Date]])</f>
        <v>5</v>
      </c>
      <c r="P2950" s="25">
        <f ca="1">NETWORKDAYS(Table1[[#This Row],[Joining Date]],TODAY())</f>
        <v>1855</v>
      </c>
      <c r="Q2950" s="25" t="str">
        <f>LEFT(Table1[[#This Row],[Department]],5)&amp;"-"&amp;RIGHT(Table1[[#This Row],[Employee ID]],3)</f>
        <v>IT-494</v>
      </c>
      <c r="R2950" s="25" t="str">
        <f>LEFT(Table1[[#This Row],[Department]],3)</f>
        <v>IT</v>
      </c>
      <c r="S2950" s="36">
        <f>_xlfn.XLOOKUP(Table1[[#This Row],[City]],Table2[City],Table2[Bonus %])</f>
        <v>6</v>
      </c>
      <c r="U2950" s="48" t="str">
        <v xml:space="preserve">Priya </v>
      </c>
      <c r="V2950" s="48" t="str">
        <v>Reddy</v>
      </c>
    </row>
    <row r="2951" spans="1:22" x14ac:dyDescent="0.35">
      <c r="A2951" s="9" t="s">
        <v>931</v>
      </c>
      <c r="B2951" s="41" t="str">
        <f>LEFT(Table1[[#This Row],[Employee Name]],FIND(" ",Table1[[#This Row],[Employee Name]]))</f>
        <v xml:space="preserve">Priya </v>
      </c>
      <c r="C2951" s="41" t="str">
        <f>RIGHT(Table1[[#This Row],[Employee Name]],LEN(Table1[[#This Row],[Employee Name]])-FIND(" ",Table1[[#This Row],[Employee Name]]))</f>
        <v>Reddy</v>
      </c>
      <c r="D2951" s="23">
        <f>Table1[[#This Row],[Basic Salary]]+Table1[[#This Row],[Bonus]]</f>
        <v>81839</v>
      </c>
      <c r="E2951" s="10">
        <v>66</v>
      </c>
      <c r="F2951" s="46">
        <v>60</v>
      </c>
      <c r="G2951" s="10" t="str" cm="1">
        <f t="array" ref="G2951">_xlfn.IFS(Table1[[#This Row],[Performance Score]]&gt;=80,"Excellent",Table1[[#This Row],[Performance Score]]&gt;=60,"Good",Table1[[#This Row],[Performance Score]]&gt;=40,"Need Improvement")</f>
        <v>Good</v>
      </c>
      <c r="H2951" s="30">
        <f>Table1[[#This Row],[Bonus]]/Table1[[#This Row],[Basic Salary]]</f>
        <v>0.27749679997502419</v>
      </c>
      <c r="I2951" s="10">
        <f ca="1">DATEDIF(Table1[[#This Row],[Date of Birth]],TODAY(),"y")</f>
        <v>43</v>
      </c>
      <c r="J2951" s="34">
        <v>44926</v>
      </c>
      <c r="K2951" s="33" t="str" cm="1">
        <f t="array" aca="1" ref="K2951" ca="1">_xlfn.IFS(L2951&lt;3,"Junior",L2951&lt;=7,"Mid-Level",L2951&gt;7,"Senior")</f>
        <v>Mid-Level</v>
      </c>
      <c r="L2951" s="46">
        <f ca="1">INT(YEARFRAC(Table1[[#This Row],[Joining Date]],TODAY(),1))</f>
        <v>3</v>
      </c>
      <c r="M2951" s="25" t="str">
        <f t="shared" ca="1" si="46"/>
        <v>No</v>
      </c>
      <c r="N2951" s="26">
        <f>YEAR(Table1[[#This Row],[Joining Date]])</f>
        <v>2022</v>
      </c>
      <c r="O2951" s="46">
        <f>MONTH(Table1[[#This Row],[Joining Date]])</f>
        <v>12</v>
      </c>
      <c r="P2951" s="26">
        <f ca="1">NETWORKDAYS(Table1[[#This Row],[Joining Date]],TODAY())</f>
        <v>911</v>
      </c>
      <c r="Q2951" s="26" t="str">
        <f>LEFT(Table1[[#This Row],[Department]],5)&amp;"-"&amp;RIGHT(Table1[[#This Row],[Employee ID]],3)</f>
        <v>Finan-875</v>
      </c>
      <c r="R2951" s="26" t="str">
        <f>LEFT(Table1[[#This Row],[Department]],3)</f>
        <v>Fin</v>
      </c>
      <c r="S2951" s="37">
        <f>_xlfn.XLOOKUP(Table1[[#This Row],[City]],Table2[City],Table2[Bonus %])</f>
        <v>7</v>
      </c>
      <c r="U2951" s="48" t="str">
        <v xml:space="preserve">Priya </v>
      </c>
      <c r="V2951" s="48" t="str">
        <v>Reddy</v>
      </c>
    </row>
    <row r="2952" spans="1:22" x14ac:dyDescent="0.35">
      <c r="A2952" s="7" t="s">
        <v>3153</v>
      </c>
      <c r="B2952" s="40" t="str">
        <f>LEFT(Table1[[#This Row],[Employee Name]],FIND(" ",Table1[[#This Row],[Employee Name]]))</f>
        <v xml:space="preserve">Karan </v>
      </c>
      <c r="C2952" s="40" t="str">
        <f>RIGHT(Table1[[#This Row],[Employee Name]],LEN(Table1[[#This Row],[Employee Name]])-FIND(" ",Table1[[#This Row],[Employee Name]]))</f>
        <v>Malhotra</v>
      </c>
      <c r="D2952" s="22">
        <f>Table1[[#This Row],[Basic Salary]]+Table1[[#This Row],[Bonus]]</f>
        <v>81790</v>
      </c>
      <c r="E2952" s="8">
        <v>96</v>
      </c>
      <c r="F2952" s="45">
        <v>91</v>
      </c>
      <c r="G2952" s="8" t="str" cm="1">
        <f t="array" ref="G2952">_xlfn.IFS(Table1[[#This Row],[Performance Score]]&gt;=80,"Excellent",Table1[[#This Row],[Performance Score]]&gt;=60,"Good",Table1[[#This Row],[Performance Score]]&gt;=40,"Need Improvement")</f>
        <v>Excellent</v>
      </c>
      <c r="H2952" s="29">
        <f>Table1[[#This Row],[Bonus]]/Table1[[#This Row],[Basic Salary]]</f>
        <v>0.35147639584262791</v>
      </c>
      <c r="I2952" s="8">
        <f ca="1">DATEDIF(Table1[[#This Row],[Date of Birth]],TODAY(),"y")</f>
        <v>18</v>
      </c>
      <c r="J2952" s="33">
        <v>42797</v>
      </c>
      <c r="K2952" s="33" t="str" cm="1">
        <f t="array" aca="1" ref="K2952" ca="1">_xlfn.IFS(L2952&lt;3,"Junior",L2952&lt;=7,"Mid-Level",L2952&gt;7,"Senior")</f>
        <v>Senior</v>
      </c>
      <c r="L2952" s="45">
        <f ca="1">INT(YEARFRAC(Table1[[#This Row],[Joining Date]],TODAY(),1))</f>
        <v>9</v>
      </c>
      <c r="M2952" s="25" t="str">
        <f t="shared" ca="1" si="46"/>
        <v>Yes</v>
      </c>
      <c r="N2952" s="25">
        <f>YEAR(Table1[[#This Row],[Joining Date]])</f>
        <v>2017</v>
      </c>
      <c r="O2952" s="45">
        <f>MONTH(Table1[[#This Row],[Joining Date]])</f>
        <v>3</v>
      </c>
      <c r="P2952" s="25">
        <f ca="1">NETWORKDAYS(Table1[[#This Row],[Joining Date]],TODAY())</f>
        <v>2432</v>
      </c>
      <c r="Q2952" s="25" t="str">
        <f>LEFT(Table1[[#This Row],[Department]],5)&amp;"-"&amp;RIGHT(Table1[[#This Row],[Employee ID]],3)</f>
        <v>HR-097</v>
      </c>
      <c r="R2952" s="25" t="str">
        <f>LEFT(Table1[[#This Row],[Department]],3)</f>
        <v>HR</v>
      </c>
      <c r="S2952" s="36">
        <f>_xlfn.XLOOKUP(Table1[[#This Row],[City]],Table2[City],Table2[Bonus %])</f>
        <v>6</v>
      </c>
      <c r="U2952" s="48" t="str">
        <v xml:space="preserve">Karan </v>
      </c>
      <c r="V2952" s="48" t="str">
        <v>Malhotra</v>
      </c>
    </row>
    <row r="2953" spans="1:22" x14ac:dyDescent="0.35">
      <c r="A2953" s="9" t="s">
        <v>1824</v>
      </c>
      <c r="B2953" s="41" t="str">
        <f>LEFT(Table1[[#This Row],[Employee Name]],FIND(" ",Table1[[#This Row],[Employee Name]]))</f>
        <v xml:space="preserve">Ishita </v>
      </c>
      <c r="C2953" s="41" t="str">
        <f>RIGHT(Table1[[#This Row],[Employee Name]],LEN(Table1[[#This Row],[Employee Name]])-FIND(" ",Table1[[#This Row],[Employee Name]]))</f>
        <v>Roy</v>
      </c>
      <c r="D2953" s="23">
        <f>Table1[[#This Row],[Basic Salary]]+Table1[[#This Row],[Bonus]]</f>
        <v>81784</v>
      </c>
      <c r="E2953" s="10">
        <v>62</v>
      </c>
      <c r="F2953" s="46">
        <v>56</v>
      </c>
      <c r="G2953" s="10" t="str" cm="1">
        <f t="array" ref="G2953">_xlfn.IFS(Table1[[#This Row],[Performance Score]]&gt;=80,"Excellent",Table1[[#This Row],[Performance Score]]&gt;=60,"Good",Table1[[#This Row],[Performance Score]]&gt;=40,"Need Improvement")</f>
        <v>Need Improvement</v>
      </c>
      <c r="H2953" s="30">
        <f>Table1[[#This Row],[Bonus]]/Table1[[#This Row],[Basic Salary]]</f>
        <v>0.11102960155411555</v>
      </c>
      <c r="I2953" s="10">
        <f ca="1">DATEDIF(Table1[[#This Row],[Date of Birth]],TODAY(),"y")</f>
        <v>36</v>
      </c>
      <c r="J2953" s="34">
        <v>42883</v>
      </c>
      <c r="K2953" s="33" t="str" cm="1">
        <f t="array" aca="1" ref="K2953" ca="1">_xlfn.IFS(L2953&lt;3,"Junior",L2953&lt;=7,"Mid-Level",L2953&gt;7,"Senior")</f>
        <v>Senior</v>
      </c>
      <c r="L2953" s="46">
        <f ca="1">INT(YEARFRAC(Table1[[#This Row],[Joining Date]],TODAY(),1))</f>
        <v>9</v>
      </c>
      <c r="M2953" s="25" t="str">
        <f t="shared" ca="1" si="46"/>
        <v>Yes</v>
      </c>
      <c r="N2953" s="26">
        <f>YEAR(Table1[[#This Row],[Joining Date]])</f>
        <v>2017</v>
      </c>
      <c r="O2953" s="46">
        <f>MONTH(Table1[[#This Row],[Joining Date]])</f>
        <v>5</v>
      </c>
      <c r="P2953" s="26">
        <f ca="1">NETWORKDAYS(Table1[[#This Row],[Joining Date]],TODAY())</f>
        <v>2371</v>
      </c>
      <c r="Q2953" s="26" t="str">
        <f>LEFT(Table1[[#This Row],[Department]],5)&amp;"-"&amp;RIGHT(Table1[[#This Row],[Employee ID]],3)</f>
        <v>Finan-768</v>
      </c>
      <c r="R2953" s="26" t="str">
        <f>LEFT(Table1[[#This Row],[Department]],3)</f>
        <v>Fin</v>
      </c>
      <c r="S2953" s="37">
        <f>_xlfn.XLOOKUP(Table1[[#This Row],[City]],Table2[City],Table2[Bonus %])</f>
        <v>5</v>
      </c>
      <c r="U2953" s="48" t="str">
        <v xml:space="preserve">Ishita </v>
      </c>
      <c r="V2953" s="48" t="str">
        <v>Roy</v>
      </c>
    </row>
    <row r="2954" spans="1:22" x14ac:dyDescent="0.35">
      <c r="A2954" s="7" t="s">
        <v>1483</v>
      </c>
      <c r="B2954" s="40" t="str">
        <f>LEFT(Table1[[#This Row],[Employee Name]],FIND(" ",Table1[[#This Row],[Employee Name]]))</f>
        <v xml:space="preserve">Aarav </v>
      </c>
      <c r="C2954" s="40" t="str">
        <f>RIGHT(Table1[[#This Row],[Employee Name]],LEN(Table1[[#This Row],[Employee Name]])-FIND(" ",Table1[[#This Row],[Employee Name]]))</f>
        <v>Sharma</v>
      </c>
      <c r="D2954" s="22">
        <f>Table1[[#This Row],[Basic Salary]]+Table1[[#This Row],[Bonus]]</f>
        <v>81729</v>
      </c>
      <c r="E2954" s="8">
        <v>60</v>
      </c>
      <c r="F2954" s="45">
        <v>54</v>
      </c>
      <c r="G2954" s="8" t="str" cm="1">
        <f t="array" ref="G2954">_xlfn.IFS(Table1[[#This Row],[Performance Score]]&gt;=80,"Excellent",Table1[[#This Row],[Performance Score]]&gt;=60,"Good",Table1[[#This Row],[Performance Score]]&gt;=40,"Need Improvement")</f>
        <v>Need Improvement</v>
      </c>
      <c r="H2954" s="29">
        <f>Table1[[#This Row],[Bonus]]/Table1[[#This Row],[Basic Salary]]</f>
        <v>7.3813246442695532E-2</v>
      </c>
      <c r="I2954" s="8">
        <f ca="1">DATEDIF(Table1[[#This Row],[Date of Birth]],TODAY(),"y")</f>
        <v>18</v>
      </c>
      <c r="J2954" s="33">
        <v>42031</v>
      </c>
      <c r="K2954" s="33" t="str" cm="1">
        <f t="array" aca="1" ref="K2954" ca="1">_xlfn.IFS(L2954&lt;3,"Junior",L2954&lt;=7,"Mid-Level",L2954&gt;7,"Senior")</f>
        <v>Senior</v>
      </c>
      <c r="L2954" s="45">
        <f ca="1">INT(YEARFRAC(Table1[[#This Row],[Joining Date]],TODAY(),1))</f>
        <v>11</v>
      </c>
      <c r="M2954" s="25" t="str">
        <f t="shared" ca="1" si="46"/>
        <v>Yes</v>
      </c>
      <c r="N2954" s="25">
        <f>YEAR(Table1[[#This Row],[Joining Date]])</f>
        <v>2015</v>
      </c>
      <c r="O2954" s="45">
        <f>MONTH(Table1[[#This Row],[Joining Date]])</f>
        <v>1</v>
      </c>
      <c r="P2954" s="25">
        <f ca="1">NETWORKDAYS(Table1[[#This Row],[Joining Date]],TODAY())</f>
        <v>2980</v>
      </c>
      <c r="Q2954" s="25" t="str">
        <f>LEFT(Table1[[#This Row],[Department]],5)&amp;"-"&amp;RIGHT(Table1[[#This Row],[Employee ID]],3)</f>
        <v>Opera-427</v>
      </c>
      <c r="R2954" s="25" t="str">
        <f>LEFT(Table1[[#This Row],[Department]],3)</f>
        <v>Ope</v>
      </c>
      <c r="S2954" s="36">
        <f>_xlfn.XLOOKUP(Table1[[#This Row],[City]],Table2[City],Table2[Bonus %])</f>
        <v>6</v>
      </c>
      <c r="U2954" s="48" t="str">
        <v xml:space="preserve">Aarav </v>
      </c>
      <c r="V2954" s="48" t="str">
        <v>Sharma</v>
      </c>
    </row>
    <row r="2955" spans="1:22" x14ac:dyDescent="0.35">
      <c r="A2955" s="9" t="s">
        <v>4196</v>
      </c>
      <c r="B2955" s="41" t="str">
        <f>LEFT(Table1[[#This Row],[Employee Name]],FIND(" ",Table1[[#This Row],[Employee Name]]))</f>
        <v xml:space="preserve">Aarav </v>
      </c>
      <c r="C2955" s="41" t="str">
        <f>RIGHT(Table1[[#This Row],[Employee Name]],LEN(Table1[[#This Row],[Employee Name]])-FIND(" ",Table1[[#This Row],[Employee Name]]))</f>
        <v>Sharma</v>
      </c>
      <c r="D2955" s="23">
        <f>Table1[[#This Row],[Basic Salary]]+Table1[[#This Row],[Bonus]]</f>
        <v>81697</v>
      </c>
      <c r="E2955" s="10">
        <v>91</v>
      </c>
      <c r="F2955" s="46">
        <v>68</v>
      </c>
      <c r="G2955" s="10" t="str" cm="1">
        <f t="array" ref="G2955">_xlfn.IFS(Table1[[#This Row],[Performance Score]]&gt;=80,"Excellent",Table1[[#This Row],[Performance Score]]&gt;=60,"Good",Table1[[#This Row],[Performance Score]]&gt;=40,"Need Improvement")</f>
        <v>Good</v>
      </c>
      <c r="H2955" s="30">
        <f>Table1[[#This Row],[Bonus]]/Table1[[#This Row],[Basic Salary]]</f>
        <v>0.2933084266016559</v>
      </c>
      <c r="I2955" s="10">
        <f ca="1">DATEDIF(Table1[[#This Row],[Date of Birth]],TODAY(),"y")</f>
        <v>21</v>
      </c>
      <c r="J2955" s="34">
        <v>42675</v>
      </c>
      <c r="K2955" s="33" t="str" cm="1">
        <f t="array" aca="1" ref="K2955" ca="1">_xlfn.IFS(L2955&lt;3,"Junior",L2955&lt;=7,"Mid-Level",L2955&gt;7,"Senior")</f>
        <v>Senior</v>
      </c>
      <c r="L2955" s="46">
        <f ca="1">INT(YEARFRAC(Table1[[#This Row],[Joining Date]],TODAY(),1))</f>
        <v>9</v>
      </c>
      <c r="M2955" s="25" t="str">
        <f t="shared" ca="1" si="46"/>
        <v>Yes</v>
      </c>
      <c r="N2955" s="26">
        <f>YEAR(Table1[[#This Row],[Joining Date]])</f>
        <v>2016</v>
      </c>
      <c r="O2955" s="46">
        <f>MONTH(Table1[[#This Row],[Joining Date]])</f>
        <v>11</v>
      </c>
      <c r="P2955" s="26">
        <f ca="1">NETWORKDAYS(Table1[[#This Row],[Joining Date]],TODAY())</f>
        <v>2520</v>
      </c>
      <c r="Q2955" s="26" t="str">
        <f>LEFT(Table1[[#This Row],[Department]],5)&amp;"-"&amp;RIGHT(Table1[[#This Row],[Employee ID]],3)</f>
        <v>Opera-140</v>
      </c>
      <c r="R2955" s="26" t="str">
        <f>LEFT(Table1[[#This Row],[Department]],3)</f>
        <v>Ope</v>
      </c>
      <c r="S2955" s="37">
        <f>_xlfn.XLOOKUP(Table1[[#This Row],[City]],Table2[City],Table2[Bonus %])</f>
        <v>5</v>
      </c>
      <c r="U2955" s="48" t="str">
        <v xml:space="preserve">Aarav </v>
      </c>
      <c r="V2955" s="48" t="str">
        <v>Sharma</v>
      </c>
    </row>
    <row r="2956" spans="1:22" x14ac:dyDescent="0.35">
      <c r="A2956" s="7" t="s">
        <v>3944</v>
      </c>
      <c r="B2956" s="40" t="str">
        <f>LEFT(Table1[[#This Row],[Employee Name]],FIND(" ",Table1[[#This Row],[Employee Name]]))</f>
        <v xml:space="preserve">Pooja </v>
      </c>
      <c r="C2956" s="40" t="str">
        <f>RIGHT(Table1[[#This Row],[Employee Name]],LEN(Table1[[#This Row],[Employee Name]])-FIND(" ",Table1[[#This Row],[Employee Name]]))</f>
        <v>Das</v>
      </c>
      <c r="D2956" s="22">
        <f>Table1[[#This Row],[Basic Salary]]+Table1[[#This Row],[Bonus]]</f>
        <v>81680</v>
      </c>
      <c r="E2956" s="8">
        <v>86</v>
      </c>
      <c r="F2956" s="45">
        <v>50</v>
      </c>
      <c r="G2956" s="8" t="str" cm="1">
        <f t="array" ref="G2956">_xlfn.IFS(Table1[[#This Row],[Performance Score]]&gt;=80,"Excellent",Table1[[#This Row],[Performance Score]]&gt;=60,"Good",Table1[[#This Row],[Performance Score]]&gt;=40,"Need Improvement")</f>
        <v>Need Improvement</v>
      </c>
      <c r="H2956" s="29">
        <f>Table1[[#This Row],[Bonus]]/Table1[[#This Row],[Basic Salary]]</f>
        <v>0.21222914811516772</v>
      </c>
      <c r="I2956" s="8">
        <f ca="1">DATEDIF(Table1[[#This Row],[Date of Birth]],TODAY(),"y")</f>
        <v>31</v>
      </c>
      <c r="J2956" s="33">
        <v>43241</v>
      </c>
      <c r="K2956" s="33" t="str" cm="1">
        <f t="array" aca="1" ref="K2956" ca="1">_xlfn.IFS(L2956&lt;3,"Junior",L2956&lt;=7,"Mid-Level",L2956&gt;7,"Senior")</f>
        <v>Senior</v>
      </c>
      <c r="L2956" s="45">
        <f ca="1">INT(YEARFRAC(Table1[[#This Row],[Joining Date]],TODAY(),1))</f>
        <v>8</v>
      </c>
      <c r="M2956" s="25" t="str">
        <f t="shared" ca="1" si="46"/>
        <v>Yes</v>
      </c>
      <c r="N2956" s="25">
        <f>YEAR(Table1[[#This Row],[Joining Date]])</f>
        <v>2018</v>
      </c>
      <c r="O2956" s="45">
        <f>MONTH(Table1[[#This Row],[Joining Date]])</f>
        <v>5</v>
      </c>
      <c r="P2956" s="25">
        <f ca="1">NETWORKDAYS(Table1[[#This Row],[Joining Date]],TODAY())</f>
        <v>2116</v>
      </c>
      <c r="Q2956" s="25" t="str">
        <f>LEFT(Table1[[#This Row],[Department]],5)&amp;"-"&amp;RIGHT(Table1[[#This Row],[Employee ID]],3)</f>
        <v>IT-888</v>
      </c>
      <c r="R2956" s="25" t="str">
        <f>LEFT(Table1[[#This Row],[Department]],3)</f>
        <v>IT</v>
      </c>
      <c r="S2956" s="36">
        <f>_xlfn.XLOOKUP(Table1[[#This Row],[City]],Table2[City],Table2[Bonus %])</f>
        <v>5</v>
      </c>
      <c r="U2956" s="48" t="str">
        <v xml:space="preserve">Pooja </v>
      </c>
      <c r="V2956" s="48" t="str">
        <v>Das</v>
      </c>
    </row>
    <row r="2957" spans="1:22" x14ac:dyDescent="0.35">
      <c r="A2957" s="9" t="s">
        <v>3389</v>
      </c>
      <c r="B2957" s="41" t="str">
        <f>LEFT(Table1[[#This Row],[Employee Name]],FIND(" ",Table1[[#This Row],[Employee Name]]))</f>
        <v xml:space="preserve">Gayathri </v>
      </c>
      <c r="C2957" s="41" t="str">
        <f>RIGHT(Table1[[#This Row],[Employee Name]],LEN(Table1[[#This Row],[Employee Name]])-FIND(" ",Table1[[#This Row],[Employee Name]]))</f>
        <v>Iyer</v>
      </c>
      <c r="D2957" s="23">
        <f>Table1[[#This Row],[Basic Salary]]+Table1[[#This Row],[Bonus]]</f>
        <v>81678</v>
      </c>
      <c r="E2957" s="10">
        <v>84</v>
      </c>
      <c r="F2957" s="46">
        <v>85</v>
      </c>
      <c r="G2957" s="10" t="str" cm="1">
        <f t="array" ref="G2957">_xlfn.IFS(Table1[[#This Row],[Performance Score]]&gt;=80,"Excellent",Table1[[#This Row],[Performance Score]]&gt;=60,"Good",Table1[[#This Row],[Performance Score]]&gt;=40,"Need Improvement")</f>
        <v>Excellent</v>
      </c>
      <c r="H2957" s="30">
        <f>Table1[[#This Row],[Bonus]]/Table1[[#This Row],[Basic Salary]]</f>
        <v>0.53798934227126372</v>
      </c>
      <c r="I2957" s="10">
        <f ca="1">DATEDIF(Table1[[#This Row],[Date of Birth]],TODAY(),"y")</f>
        <v>30</v>
      </c>
      <c r="J2957" s="34">
        <v>43660</v>
      </c>
      <c r="K2957" s="33" t="str" cm="1">
        <f t="array" aca="1" ref="K2957" ca="1">_xlfn.IFS(L2957&lt;3,"Junior",L2957&lt;=7,"Mid-Level",L2957&gt;7,"Senior")</f>
        <v>Mid-Level</v>
      </c>
      <c r="L2957" s="46">
        <f ca="1">INT(YEARFRAC(Table1[[#This Row],[Joining Date]],TODAY(),1))</f>
        <v>6</v>
      </c>
      <c r="M2957" s="25" t="str">
        <f t="shared" ca="1" si="46"/>
        <v>Yes</v>
      </c>
      <c r="N2957" s="26">
        <f>YEAR(Table1[[#This Row],[Joining Date]])</f>
        <v>2019</v>
      </c>
      <c r="O2957" s="46">
        <f>MONTH(Table1[[#This Row],[Joining Date]])</f>
        <v>7</v>
      </c>
      <c r="P2957" s="26">
        <f ca="1">NETWORKDAYS(Table1[[#This Row],[Joining Date]],TODAY())</f>
        <v>1816</v>
      </c>
      <c r="Q2957" s="26" t="str">
        <f>LEFT(Table1[[#This Row],[Department]],5)&amp;"-"&amp;RIGHT(Table1[[#This Row],[Employee ID]],3)</f>
        <v>IT-333</v>
      </c>
      <c r="R2957" s="26" t="str">
        <f>LEFT(Table1[[#This Row],[Department]],3)</f>
        <v>IT</v>
      </c>
      <c r="S2957" s="37">
        <f>_xlfn.XLOOKUP(Table1[[#This Row],[City]],Table2[City],Table2[Bonus %])</f>
        <v>5</v>
      </c>
      <c r="U2957" s="48" t="str">
        <v xml:space="preserve">Gayathri </v>
      </c>
      <c r="V2957" s="48" t="str">
        <v>Iyer</v>
      </c>
    </row>
    <row r="2958" spans="1:22" x14ac:dyDescent="0.35">
      <c r="A2958" s="7" t="s">
        <v>304</v>
      </c>
      <c r="B2958" s="40" t="str">
        <f>LEFT(Table1[[#This Row],[Employee Name]],FIND(" ",Table1[[#This Row],[Employee Name]]))</f>
        <v xml:space="preserve">Rohan </v>
      </c>
      <c r="C2958" s="40" t="str">
        <f>RIGHT(Table1[[#This Row],[Employee Name]],LEN(Table1[[#This Row],[Employee Name]])-FIND(" ",Table1[[#This Row],[Employee Name]]))</f>
        <v>Gupta</v>
      </c>
      <c r="D2958" s="22">
        <f>Table1[[#This Row],[Basic Salary]]+Table1[[#This Row],[Bonus]]</f>
        <v>81666</v>
      </c>
      <c r="E2958" s="8">
        <v>94</v>
      </c>
      <c r="F2958" s="45">
        <v>86</v>
      </c>
      <c r="G2958" s="8" t="str" cm="1">
        <f t="array" ref="G2958">_xlfn.IFS(Table1[[#This Row],[Performance Score]]&gt;=80,"Excellent",Table1[[#This Row],[Performance Score]]&gt;=60,"Good",Table1[[#This Row],[Performance Score]]&gt;=40,"Need Improvement")</f>
        <v>Excellent</v>
      </c>
      <c r="H2958" s="29">
        <f>Table1[[#This Row],[Bonus]]/Table1[[#This Row],[Basic Salary]]</f>
        <v>0.10903486019256624</v>
      </c>
      <c r="I2958" s="8">
        <f ca="1">DATEDIF(Table1[[#This Row],[Date of Birth]],TODAY(),"y")</f>
        <v>26</v>
      </c>
      <c r="J2958" s="33">
        <v>45782</v>
      </c>
      <c r="K2958" s="33" t="str" cm="1">
        <f t="array" aca="1" ref="K2958" ca="1">_xlfn.IFS(L2958&lt;3,"Junior",L2958&lt;=7,"Mid-Level",L2958&gt;7,"Senior")</f>
        <v>Junior</v>
      </c>
      <c r="L2958" s="45">
        <f ca="1">INT(YEARFRAC(Table1[[#This Row],[Joining Date]],TODAY(),1))</f>
        <v>1</v>
      </c>
      <c r="M2958" s="25" t="str">
        <f t="shared" ca="1" si="46"/>
        <v>No</v>
      </c>
      <c r="N2958" s="25">
        <f>YEAR(Table1[[#This Row],[Joining Date]])</f>
        <v>2025</v>
      </c>
      <c r="O2958" s="45">
        <f>MONTH(Table1[[#This Row],[Joining Date]])</f>
        <v>5</v>
      </c>
      <c r="P2958" s="25">
        <f ca="1">NETWORKDAYS(Table1[[#This Row],[Joining Date]],TODAY())</f>
        <v>301</v>
      </c>
      <c r="Q2958" s="25" t="str">
        <f>LEFT(Table1[[#This Row],[Department]],5)&amp;"-"&amp;RIGHT(Table1[[#This Row],[Employee ID]],3)</f>
        <v>Marke-248</v>
      </c>
      <c r="R2958" s="25" t="str">
        <f>LEFT(Table1[[#This Row],[Department]],3)</f>
        <v>Mar</v>
      </c>
      <c r="S2958" s="36">
        <f>_xlfn.XLOOKUP(Table1[[#This Row],[City]],Table2[City],Table2[Bonus %])</f>
        <v>5</v>
      </c>
      <c r="U2958" s="48" t="str">
        <v xml:space="preserve">Rohan </v>
      </c>
      <c r="V2958" s="48" t="str">
        <v>Gupta</v>
      </c>
    </row>
    <row r="2959" spans="1:22" x14ac:dyDescent="0.35">
      <c r="A2959" s="9" t="s">
        <v>2893</v>
      </c>
      <c r="B2959" s="41" t="str">
        <f>LEFT(Table1[[#This Row],[Employee Name]],FIND(" ",Table1[[#This Row],[Employee Name]]))</f>
        <v xml:space="preserve">Sneha </v>
      </c>
      <c r="C2959" s="41" t="str">
        <f>RIGHT(Table1[[#This Row],[Employee Name]],LEN(Table1[[#This Row],[Employee Name]])-FIND(" ",Table1[[#This Row],[Employee Name]]))</f>
        <v>Iyer</v>
      </c>
      <c r="D2959" s="23">
        <f>Table1[[#This Row],[Basic Salary]]+Table1[[#This Row],[Bonus]]</f>
        <v>81644</v>
      </c>
      <c r="E2959" s="10">
        <v>87</v>
      </c>
      <c r="F2959" s="46">
        <v>65</v>
      </c>
      <c r="G2959" s="10" t="str" cm="1">
        <f t="array" ref="G2959">_xlfn.IFS(Table1[[#This Row],[Performance Score]]&gt;=80,"Excellent",Table1[[#This Row],[Performance Score]]&gt;=60,"Good",Table1[[#This Row],[Performance Score]]&gt;=40,"Need Improvement")</f>
        <v>Good</v>
      </c>
      <c r="H2959" s="30">
        <f>Table1[[#This Row],[Bonus]]/Table1[[#This Row],[Basic Salary]]</f>
        <v>0.14538235995566842</v>
      </c>
      <c r="I2959" s="10">
        <f ca="1">DATEDIF(Table1[[#This Row],[Date of Birth]],TODAY(),"y")</f>
        <v>29</v>
      </c>
      <c r="J2959" s="34">
        <v>45341</v>
      </c>
      <c r="K2959" s="33" t="str" cm="1">
        <f t="array" aca="1" ref="K2959" ca="1">_xlfn.IFS(L2959&lt;3,"Junior",L2959&lt;=7,"Mid-Level",L2959&gt;7,"Senior")</f>
        <v>Junior</v>
      </c>
      <c r="L2959" s="46">
        <f ca="1">INT(YEARFRAC(Table1[[#This Row],[Joining Date]],TODAY(),1))</f>
        <v>2</v>
      </c>
      <c r="M2959" s="25" t="str">
        <f t="shared" ca="1" si="46"/>
        <v>No</v>
      </c>
      <c r="N2959" s="26">
        <f>YEAR(Table1[[#This Row],[Joining Date]])</f>
        <v>2024</v>
      </c>
      <c r="O2959" s="46">
        <f>MONTH(Table1[[#This Row],[Joining Date]])</f>
        <v>2</v>
      </c>
      <c r="P2959" s="26">
        <f ca="1">NETWORKDAYS(Table1[[#This Row],[Joining Date]],TODAY())</f>
        <v>616</v>
      </c>
      <c r="Q2959" s="26" t="str">
        <f>LEFT(Table1[[#This Row],[Department]],5)&amp;"-"&amp;RIGHT(Table1[[#This Row],[Employee ID]],3)</f>
        <v>Marke-837</v>
      </c>
      <c r="R2959" s="26" t="str">
        <f>LEFT(Table1[[#This Row],[Department]],3)</f>
        <v>Mar</v>
      </c>
      <c r="S2959" s="37">
        <f>_xlfn.XLOOKUP(Table1[[#This Row],[City]],Table2[City],Table2[Bonus %])</f>
        <v>6</v>
      </c>
      <c r="U2959" s="48" t="str">
        <v xml:space="preserve">Sneha </v>
      </c>
      <c r="V2959" s="48" t="str">
        <v>Iyer</v>
      </c>
    </row>
    <row r="2960" spans="1:22" x14ac:dyDescent="0.35">
      <c r="A2960" s="7" t="s">
        <v>86</v>
      </c>
      <c r="B2960" s="40" t="str">
        <f>LEFT(Table1[[#This Row],[Employee Name]],FIND(" ",Table1[[#This Row],[Employee Name]]))</f>
        <v xml:space="preserve">Arjun </v>
      </c>
      <c r="C2960" s="40" t="str">
        <f>RIGHT(Table1[[#This Row],[Employee Name]],LEN(Table1[[#This Row],[Employee Name]])-FIND(" ",Table1[[#This Row],[Employee Name]]))</f>
        <v>Mehta</v>
      </c>
      <c r="D2960" s="22">
        <f>Table1[[#This Row],[Basic Salary]]+Table1[[#This Row],[Bonus]]</f>
        <v>81613</v>
      </c>
      <c r="E2960" s="8">
        <v>100</v>
      </c>
      <c r="F2960" s="45">
        <v>94</v>
      </c>
      <c r="G2960" s="8" t="str" cm="1">
        <f t="array" ref="G2960">_xlfn.IFS(Table1[[#This Row],[Performance Score]]&gt;=80,"Excellent",Table1[[#This Row],[Performance Score]]&gt;=60,"Good",Table1[[#This Row],[Performance Score]]&gt;=40,"Need Improvement")</f>
        <v>Excellent</v>
      </c>
      <c r="H2960" s="29">
        <f>Table1[[#This Row],[Bonus]]/Table1[[#This Row],[Basic Salary]]</f>
        <v>0.16686683251837237</v>
      </c>
      <c r="I2960" s="8">
        <f ca="1">DATEDIF(Table1[[#This Row],[Date of Birth]],TODAY(),"y")</f>
        <v>14</v>
      </c>
      <c r="J2960" s="33">
        <v>42867</v>
      </c>
      <c r="K2960" s="33" t="str" cm="1">
        <f t="array" aca="1" ref="K2960" ca="1">_xlfn.IFS(L2960&lt;3,"Junior",L2960&lt;=7,"Mid-Level",L2960&gt;7,"Senior")</f>
        <v>Senior</v>
      </c>
      <c r="L2960" s="45">
        <f ca="1">INT(YEARFRAC(Table1[[#This Row],[Joining Date]],TODAY(),1))</f>
        <v>9</v>
      </c>
      <c r="M2960" s="25" t="str">
        <f t="shared" ca="1" si="46"/>
        <v>Yes</v>
      </c>
      <c r="N2960" s="25">
        <f>YEAR(Table1[[#This Row],[Joining Date]])</f>
        <v>2017</v>
      </c>
      <c r="O2960" s="45">
        <f>MONTH(Table1[[#This Row],[Joining Date]])</f>
        <v>5</v>
      </c>
      <c r="P2960" s="25">
        <f ca="1">NETWORKDAYS(Table1[[#This Row],[Joining Date]],TODAY())</f>
        <v>2382</v>
      </c>
      <c r="Q2960" s="25" t="str">
        <f>LEFT(Table1[[#This Row],[Department]],5)&amp;"-"&amp;RIGHT(Table1[[#This Row],[Employee ID]],3)</f>
        <v>Sales-035</v>
      </c>
      <c r="R2960" s="25" t="str">
        <f>LEFT(Table1[[#This Row],[Department]],3)</f>
        <v>Sal</v>
      </c>
      <c r="S2960" s="36">
        <f>_xlfn.XLOOKUP(Table1[[#This Row],[City]],Table2[City],Table2[Bonus %])</f>
        <v>6</v>
      </c>
      <c r="U2960" s="48" t="str">
        <v xml:space="preserve">Arjun </v>
      </c>
      <c r="V2960" s="48" t="str">
        <v>Mehta</v>
      </c>
    </row>
    <row r="2961" spans="1:22" x14ac:dyDescent="0.35">
      <c r="A2961" s="9" t="s">
        <v>364</v>
      </c>
      <c r="B2961" s="41" t="str">
        <f>LEFT(Table1[[#This Row],[Employee Name]],FIND(" ",Table1[[#This Row],[Employee Name]]))</f>
        <v xml:space="preserve">Karan </v>
      </c>
      <c r="C2961" s="41" t="str">
        <f>RIGHT(Table1[[#This Row],[Employee Name]],LEN(Table1[[#This Row],[Employee Name]])-FIND(" ",Table1[[#This Row],[Employee Name]]))</f>
        <v>Malhotra</v>
      </c>
      <c r="D2961" s="23">
        <f>Table1[[#This Row],[Basic Salary]]+Table1[[#This Row],[Bonus]]</f>
        <v>81610</v>
      </c>
      <c r="E2961" s="10">
        <v>81</v>
      </c>
      <c r="F2961" s="46">
        <v>75</v>
      </c>
      <c r="G2961" s="10" t="str" cm="1">
        <f t="array" ref="G2961">_xlfn.IFS(Table1[[#This Row],[Performance Score]]&gt;=80,"Excellent",Table1[[#This Row],[Performance Score]]&gt;=60,"Good",Table1[[#This Row],[Performance Score]]&gt;=40,"Need Improvement")</f>
        <v>Good</v>
      </c>
      <c r="H2961" s="30">
        <f>Table1[[#This Row],[Bonus]]/Table1[[#This Row],[Basic Salary]]</f>
        <v>0.21230577260168157</v>
      </c>
      <c r="I2961" s="10">
        <f ca="1">DATEDIF(Table1[[#This Row],[Date of Birth]],TODAY(),"y")</f>
        <v>34</v>
      </c>
      <c r="J2961" s="34">
        <v>44031</v>
      </c>
      <c r="K2961" s="33" t="str" cm="1">
        <f t="array" aca="1" ref="K2961" ca="1">_xlfn.IFS(L2961&lt;3,"Junior",L2961&lt;=7,"Mid-Level",L2961&gt;7,"Senior")</f>
        <v>Mid-Level</v>
      </c>
      <c r="L2961" s="46">
        <f ca="1">INT(YEARFRAC(Table1[[#This Row],[Joining Date]],TODAY(),1))</f>
        <v>5</v>
      </c>
      <c r="M2961" s="25" t="str">
        <f t="shared" ca="1" si="46"/>
        <v>No</v>
      </c>
      <c r="N2961" s="26">
        <f>YEAR(Table1[[#This Row],[Joining Date]])</f>
        <v>2020</v>
      </c>
      <c r="O2961" s="46">
        <f>MONTH(Table1[[#This Row],[Joining Date]])</f>
        <v>7</v>
      </c>
      <c r="P2961" s="26">
        <f ca="1">NETWORKDAYS(Table1[[#This Row],[Joining Date]],TODAY())</f>
        <v>1551</v>
      </c>
      <c r="Q2961" s="26" t="str">
        <f>LEFT(Table1[[#This Row],[Department]],5)&amp;"-"&amp;RIGHT(Table1[[#This Row],[Employee ID]],3)</f>
        <v>IT-308</v>
      </c>
      <c r="R2961" s="26" t="str">
        <f>LEFT(Table1[[#This Row],[Department]],3)</f>
        <v>IT</v>
      </c>
      <c r="S2961" s="37">
        <f>_xlfn.XLOOKUP(Table1[[#This Row],[City]],Table2[City],Table2[Bonus %])</f>
        <v>4</v>
      </c>
      <c r="U2961" s="48" t="str">
        <v xml:space="preserve">Karan </v>
      </c>
      <c r="V2961" s="48" t="str">
        <v>Malhotra</v>
      </c>
    </row>
    <row r="2962" spans="1:22" x14ac:dyDescent="0.35">
      <c r="A2962" s="7" t="s">
        <v>1693</v>
      </c>
      <c r="B2962" s="40" t="str">
        <f>LEFT(Table1[[#This Row],[Employee Name]],FIND(" ",Table1[[#This Row],[Employee Name]]))</f>
        <v xml:space="preserve">Ananya </v>
      </c>
      <c r="C2962" s="40" t="str">
        <f>RIGHT(Table1[[#This Row],[Employee Name]],LEN(Table1[[#This Row],[Employee Name]])-FIND(" ",Table1[[#This Row],[Employee Name]]))</f>
        <v>Rao</v>
      </c>
      <c r="D2962" s="22">
        <f>Table1[[#This Row],[Basic Salary]]+Table1[[#This Row],[Bonus]]</f>
        <v>81577</v>
      </c>
      <c r="E2962" s="8">
        <v>83</v>
      </c>
      <c r="F2962" s="45">
        <v>43</v>
      </c>
      <c r="G2962" s="8" t="str" cm="1">
        <f t="array" ref="G2962">_xlfn.IFS(Table1[[#This Row],[Performance Score]]&gt;=80,"Excellent",Table1[[#This Row],[Performance Score]]&gt;=60,"Good",Table1[[#This Row],[Performance Score]]&gt;=40,"Need Improvement")</f>
        <v>Need Improvement</v>
      </c>
      <c r="H2962" s="29">
        <f>Table1[[#This Row],[Bonus]]/Table1[[#This Row],[Basic Salary]]</f>
        <v>7.0409783364606154E-2</v>
      </c>
      <c r="I2962" s="8">
        <f ca="1">DATEDIF(Table1[[#This Row],[Date of Birth]],TODAY(),"y")</f>
        <v>15</v>
      </c>
      <c r="J2962" s="33">
        <v>42550</v>
      </c>
      <c r="K2962" s="33" t="str" cm="1">
        <f t="array" aca="1" ref="K2962" ca="1">_xlfn.IFS(L2962&lt;3,"Junior",L2962&lt;=7,"Mid-Level",L2962&gt;7,"Senior")</f>
        <v>Senior</v>
      </c>
      <c r="L2962" s="45">
        <f ca="1">INT(YEARFRAC(Table1[[#This Row],[Joining Date]],TODAY(),1))</f>
        <v>9</v>
      </c>
      <c r="M2962" s="25" t="str">
        <f t="shared" ca="1" si="46"/>
        <v>Yes</v>
      </c>
      <c r="N2962" s="25">
        <f>YEAR(Table1[[#This Row],[Joining Date]])</f>
        <v>2016</v>
      </c>
      <c r="O2962" s="45">
        <f>MONTH(Table1[[#This Row],[Joining Date]])</f>
        <v>6</v>
      </c>
      <c r="P2962" s="25">
        <f ca="1">NETWORKDAYS(Table1[[#This Row],[Joining Date]],TODAY())</f>
        <v>2609</v>
      </c>
      <c r="Q2962" s="25" t="str">
        <f>LEFT(Table1[[#This Row],[Department]],5)&amp;"-"&amp;RIGHT(Table1[[#This Row],[Employee ID]],3)</f>
        <v>Finan-637</v>
      </c>
      <c r="R2962" s="25" t="str">
        <f>LEFT(Table1[[#This Row],[Department]],3)</f>
        <v>Fin</v>
      </c>
      <c r="S2962" s="36">
        <f>_xlfn.XLOOKUP(Table1[[#This Row],[City]],Table2[City],Table2[Bonus %])</f>
        <v>4</v>
      </c>
      <c r="U2962" s="48" t="str">
        <v xml:space="preserve">Ananya </v>
      </c>
      <c r="V2962" s="48" t="str">
        <v>Rao</v>
      </c>
    </row>
    <row r="2963" spans="1:22" x14ac:dyDescent="0.35">
      <c r="A2963" s="9" t="s">
        <v>4152</v>
      </c>
      <c r="B2963" s="41" t="str">
        <f>LEFT(Table1[[#This Row],[Employee Name]],FIND(" ",Table1[[#This Row],[Employee Name]]))</f>
        <v xml:space="preserve">Rohan </v>
      </c>
      <c r="C2963" s="41" t="str">
        <f>RIGHT(Table1[[#This Row],[Employee Name]],LEN(Table1[[#This Row],[Employee Name]])-FIND(" ",Table1[[#This Row],[Employee Name]]))</f>
        <v>Gupta</v>
      </c>
      <c r="D2963" s="23">
        <f>Table1[[#This Row],[Basic Salary]]+Table1[[#This Row],[Bonus]]</f>
        <v>81577</v>
      </c>
      <c r="E2963" s="10">
        <v>91</v>
      </c>
      <c r="F2963" s="46">
        <v>65</v>
      </c>
      <c r="G2963" s="10" t="str" cm="1">
        <f t="array" ref="G2963">_xlfn.IFS(Table1[[#This Row],[Performance Score]]&gt;=80,"Excellent",Table1[[#This Row],[Performance Score]]&gt;=60,"Good",Table1[[#This Row],[Performance Score]]&gt;=40,"Need Improvement")</f>
        <v>Good</v>
      </c>
      <c r="H2963" s="30">
        <f>Table1[[#This Row],[Bonus]]/Table1[[#This Row],[Basic Salary]]</f>
        <v>0.11701880023551642</v>
      </c>
      <c r="I2963" s="10">
        <f ca="1">DATEDIF(Table1[[#This Row],[Date of Birth]],TODAY(),"y")</f>
        <v>23</v>
      </c>
      <c r="J2963" s="34">
        <v>45353</v>
      </c>
      <c r="K2963" s="33" t="str" cm="1">
        <f t="array" aca="1" ref="K2963" ca="1">_xlfn.IFS(L2963&lt;3,"Junior",L2963&lt;=7,"Mid-Level",L2963&gt;7,"Senior")</f>
        <v>Junior</v>
      </c>
      <c r="L2963" s="46">
        <f ca="1">INT(YEARFRAC(Table1[[#This Row],[Joining Date]],TODAY(),1))</f>
        <v>2</v>
      </c>
      <c r="M2963" s="25" t="str">
        <f t="shared" ca="1" si="46"/>
        <v>No</v>
      </c>
      <c r="N2963" s="26">
        <f>YEAR(Table1[[#This Row],[Joining Date]])</f>
        <v>2024</v>
      </c>
      <c r="O2963" s="46">
        <f>MONTH(Table1[[#This Row],[Joining Date]])</f>
        <v>3</v>
      </c>
      <c r="P2963" s="26">
        <f ca="1">NETWORKDAYS(Table1[[#This Row],[Joining Date]],TODAY())</f>
        <v>606</v>
      </c>
      <c r="Q2963" s="26" t="str">
        <f>LEFT(Table1[[#This Row],[Department]],5)&amp;"-"&amp;RIGHT(Table1[[#This Row],[Employee ID]],3)</f>
        <v>Suppo-096</v>
      </c>
      <c r="R2963" s="26" t="str">
        <f>LEFT(Table1[[#This Row],[Department]],3)</f>
        <v>Sup</v>
      </c>
      <c r="S2963" s="37">
        <f>_xlfn.XLOOKUP(Table1[[#This Row],[City]],Table2[City],Table2[Bonus %])</f>
        <v>4</v>
      </c>
      <c r="U2963" s="48" t="str">
        <v xml:space="preserve">Rohan </v>
      </c>
      <c r="V2963" s="48" t="str">
        <v>Gupta</v>
      </c>
    </row>
    <row r="2964" spans="1:22" x14ac:dyDescent="0.35">
      <c r="A2964" s="7" t="s">
        <v>4109</v>
      </c>
      <c r="B2964" s="40" t="str">
        <f>LEFT(Table1[[#This Row],[Employee Name]],FIND(" ",Table1[[#This Row],[Employee Name]]))</f>
        <v xml:space="preserve">Ajay </v>
      </c>
      <c r="C2964" s="40" t="str">
        <f>RIGHT(Table1[[#This Row],[Employee Name]],LEN(Table1[[#This Row],[Employee Name]])-FIND(" ",Table1[[#This Row],[Employee Name]]))</f>
        <v>Singh</v>
      </c>
      <c r="D2964" s="22">
        <f>Table1[[#This Row],[Basic Salary]]+Table1[[#This Row],[Bonus]]</f>
        <v>81575</v>
      </c>
      <c r="E2964" s="8">
        <v>93</v>
      </c>
      <c r="F2964" s="45">
        <v>67</v>
      </c>
      <c r="G2964" s="8" t="str" cm="1">
        <f t="array" ref="G2964">_xlfn.IFS(Table1[[#This Row],[Performance Score]]&gt;=80,"Excellent",Table1[[#This Row],[Performance Score]]&gt;=60,"Good",Table1[[#This Row],[Performance Score]]&gt;=40,"Need Improvement")</f>
        <v>Good</v>
      </c>
      <c r="H2964" s="29">
        <f>Table1[[#This Row],[Bonus]]/Table1[[#This Row],[Basic Salary]]</f>
        <v>0.4717025383824352</v>
      </c>
      <c r="I2964" s="8">
        <f ca="1">DATEDIF(Table1[[#This Row],[Date of Birth]],TODAY(),"y")</f>
        <v>16</v>
      </c>
      <c r="J2964" s="33">
        <v>43919</v>
      </c>
      <c r="K2964" s="33" t="str" cm="1">
        <f t="array" aca="1" ref="K2964" ca="1">_xlfn.IFS(L2964&lt;3,"Junior",L2964&lt;=7,"Mid-Level",L2964&gt;7,"Senior")</f>
        <v>Mid-Level</v>
      </c>
      <c r="L2964" s="45">
        <f ca="1">INT(YEARFRAC(Table1[[#This Row],[Joining Date]],TODAY(),1))</f>
        <v>6</v>
      </c>
      <c r="M2964" s="25" t="str">
        <f t="shared" ca="1" si="46"/>
        <v>Yes</v>
      </c>
      <c r="N2964" s="25">
        <f>YEAR(Table1[[#This Row],[Joining Date]])</f>
        <v>2020</v>
      </c>
      <c r="O2964" s="45">
        <f>MONTH(Table1[[#This Row],[Joining Date]])</f>
        <v>3</v>
      </c>
      <c r="P2964" s="25">
        <f ca="1">NETWORKDAYS(Table1[[#This Row],[Joining Date]],TODAY())</f>
        <v>1631</v>
      </c>
      <c r="Q2964" s="25" t="str">
        <f>LEFT(Table1[[#This Row],[Department]],5)&amp;"-"&amp;RIGHT(Table1[[#This Row],[Employee ID]],3)</f>
        <v>Opera-053</v>
      </c>
      <c r="R2964" s="25" t="str">
        <f>LEFT(Table1[[#This Row],[Department]],3)</f>
        <v>Ope</v>
      </c>
      <c r="S2964" s="36">
        <f>_xlfn.XLOOKUP(Table1[[#This Row],[City]],Table2[City],Table2[Bonus %])</f>
        <v>5</v>
      </c>
      <c r="U2964" s="48" t="str">
        <v xml:space="preserve">Ajay </v>
      </c>
      <c r="V2964" s="48" t="str">
        <v>Singh</v>
      </c>
    </row>
    <row r="2965" spans="1:22" x14ac:dyDescent="0.35">
      <c r="A2965" s="9" t="s">
        <v>2892</v>
      </c>
      <c r="B2965" s="41" t="str">
        <f>LEFT(Table1[[#This Row],[Employee Name]],FIND(" ",Table1[[#This Row],[Employee Name]]))</f>
        <v xml:space="preserve">Rohan </v>
      </c>
      <c r="C2965" s="41" t="str">
        <f>RIGHT(Table1[[#This Row],[Employee Name]],LEN(Table1[[#This Row],[Employee Name]])-FIND(" ",Table1[[#This Row],[Employee Name]]))</f>
        <v>Gupta</v>
      </c>
      <c r="D2965" s="23">
        <f>Table1[[#This Row],[Basic Salary]]+Table1[[#This Row],[Bonus]]</f>
        <v>81563</v>
      </c>
      <c r="E2965" s="10">
        <v>93</v>
      </c>
      <c r="F2965" s="46">
        <v>48</v>
      </c>
      <c r="G2965" s="10" t="str" cm="1">
        <f t="array" ref="G2965">_xlfn.IFS(Table1[[#This Row],[Performance Score]]&gt;=80,"Excellent",Table1[[#This Row],[Performance Score]]&gt;=60,"Good",Table1[[#This Row],[Performance Score]]&gt;=40,"Need Improvement")</f>
        <v>Need Improvement</v>
      </c>
      <c r="H2965" s="30">
        <f>Table1[[#This Row],[Bonus]]/Table1[[#This Row],[Basic Salary]]</f>
        <v>0.17067114479274315</v>
      </c>
      <c r="I2965" s="10">
        <f ca="1">DATEDIF(Table1[[#This Row],[Date of Birth]],TODAY(),"y")</f>
        <v>43</v>
      </c>
      <c r="J2965" s="34">
        <v>44340</v>
      </c>
      <c r="K2965" s="33" t="str" cm="1">
        <f t="array" aca="1" ref="K2965" ca="1">_xlfn.IFS(L2965&lt;3,"Junior",L2965&lt;=7,"Mid-Level",L2965&gt;7,"Senior")</f>
        <v>Mid-Level</v>
      </c>
      <c r="L2965" s="46">
        <f ca="1">INT(YEARFRAC(Table1[[#This Row],[Joining Date]],TODAY(),1))</f>
        <v>5</v>
      </c>
      <c r="M2965" s="25" t="str">
        <f t="shared" ca="1" si="46"/>
        <v>No</v>
      </c>
      <c r="N2965" s="26">
        <f>YEAR(Table1[[#This Row],[Joining Date]])</f>
        <v>2021</v>
      </c>
      <c r="O2965" s="46">
        <f>MONTH(Table1[[#This Row],[Joining Date]])</f>
        <v>5</v>
      </c>
      <c r="P2965" s="26">
        <f ca="1">NETWORKDAYS(Table1[[#This Row],[Joining Date]],TODAY())</f>
        <v>1331</v>
      </c>
      <c r="Q2965" s="26" t="str">
        <f>LEFT(Table1[[#This Row],[Department]],5)&amp;"-"&amp;RIGHT(Table1[[#This Row],[Employee ID]],3)</f>
        <v>IT-836</v>
      </c>
      <c r="R2965" s="26" t="str">
        <f>LEFT(Table1[[#This Row],[Department]],3)</f>
        <v>IT</v>
      </c>
      <c r="S2965" s="37">
        <f>_xlfn.XLOOKUP(Table1[[#This Row],[City]],Table2[City],Table2[Bonus %])</f>
        <v>5</v>
      </c>
      <c r="U2965" s="48" t="str">
        <v xml:space="preserve">Rohan </v>
      </c>
      <c r="V2965" s="48" t="str">
        <v>Gupta</v>
      </c>
    </row>
    <row r="2966" spans="1:22" x14ac:dyDescent="0.35">
      <c r="A2966" s="7" t="s">
        <v>2692</v>
      </c>
      <c r="B2966" s="40" t="str">
        <f>LEFT(Table1[[#This Row],[Employee Name]],FIND(" ",Table1[[#This Row],[Employee Name]]))</f>
        <v xml:space="preserve">Ajay </v>
      </c>
      <c r="C2966" s="40" t="str">
        <f>RIGHT(Table1[[#This Row],[Employee Name]],LEN(Table1[[#This Row],[Employee Name]])-FIND(" ",Table1[[#This Row],[Employee Name]]))</f>
        <v>Singh</v>
      </c>
      <c r="D2966" s="22">
        <f>Table1[[#This Row],[Basic Salary]]+Table1[[#This Row],[Bonus]]</f>
        <v>81561</v>
      </c>
      <c r="E2966" s="8">
        <v>60</v>
      </c>
      <c r="F2966" s="45">
        <v>95</v>
      </c>
      <c r="G2966" s="8" t="str" cm="1">
        <f t="array" ref="G2966">_xlfn.IFS(Table1[[#This Row],[Performance Score]]&gt;=80,"Excellent",Table1[[#This Row],[Performance Score]]&gt;=60,"Good",Table1[[#This Row],[Performance Score]]&gt;=40,"Need Improvement")</f>
        <v>Excellent</v>
      </c>
      <c r="H2966" s="29">
        <f>Table1[[#This Row],[Bonus]]/Table1[[#This Row],[Basic Salary]]</f>
        <v>0.23044081706544367</v>
      </c>
      <c r="I2966" s="8">
        <f ca="1">DATEDIF(Table1[[#This Row],[Date of Birth]],TODAY(),"y")</f>
        <v>18</v>
      </c>
      <c r="J2966" s="33">
        <v>45036</v>
      </c>
      <c r="K2966" s="33" t="str" cm="1">
        <f t="array" aca="1" ref="K2966" ca="1">_xlfn.IFS(L2966&lt;3,"Junior",L2966&lt;=7,"Mid-Level",L2966&gt;7,"Senior")</f>
        <v>Mid-Level</v>
      </c>
      <c r="L2966" s="45">
        <f ca="1">INT(YEARFRAC(Table1[[#This Row],[Joining Date]],TODAY(),1))</f>
        <v>3</v>
      </c>
      <c r="M2966" s="25" t="str">
        <f t="shared" ca="1" si="46"/>
        <v>No</v>
      </c>
      <c r="N2966" s="25">
        <f>YEAR(Table1[[#This Row],[Joining Date]])</f>
        <v>2023</v>
      </c>
      <c r="O2966" s="45">
        <f>MONTH(Table1[[#This Row],[Joining Date]])</f>
        <v>4</v>
      </c>
      <c r="P2966" s="25">
        <f ca="1">NETWORKDAYS(Table1[[#This Row],[Joining Date]],TODAY())</f>
        <v>833</v>
      </c>
      <c r="Q2966" s="25" t="str">
        <f>LEFT(Table1[[#This Row],[Department]],5)&amp;"-"&amp;RIGHT(Table1[[#This Row],[Employee ID]],3)</f>
        <v>HR-636</v>
      </c>
      <c r="R2966" s="25" t="str">
        <f>LEFT(Table1[[#This Row],[Department]],3)</f>
        <v>HR</v>
      </c>
      <c r="S2966" s="36">
        <f>_xlfn.XLOOKUP(Table1[[#This Row],[City]],Table2[City],Table2[Bonus %])</f>
        <v>6</v>
      </c>
      <c r="U2966" s="48" t="str">
        <v xml:space="preserve">Ajay </v>
      </c>
      <c r="V2966" s="48" t="str">
        <v>Singh</v>
      </c>
    </row>
    <row r="2967" spans="1:22" x14ac:dyDescent="0.35">
      <c r="A2967" s="9" t="s">
        <v>3019</v>
      </c>
      <c r="B2967" s="41" t="str">
        <f>LEFT(Table1[[#This Row],[Employee Name]],FIND(" ",Table1[[#This Row],[Employee Name]]))</f>
        <v xml:space="preserve">Rohan </v>
      </c>
      <c r="C2967" s="41" t="str">
        <f>RIGHT(Table1[[#This Row],[Employee Name]],LEN(Table1[[#This Row],[Employee Name]])-FIND(" ",Table1[[#This Row],[Employee Name]]))</f>
        <v>Gupta</v>
      </c>
      <c r="D2967" s="23">
        <f>Table1[[#This Row],[Basic Salary]]+Table1[[#This Row],[Bonus]]</f>
        <v>81538</v>
      </c>
      <c r="E2967" s="10">
        <v>96</v>
      </c>
      <c r="F2967" s="46">
        <v>72</v>
      </c>
      <c r="G2967" s="10" t="str" cm="1">
        <f t="array" ref="G2967">_xlfn.IFS(Table1[[#This Row],[Performance Score]]&gt;=80,"Excellent",Table1[[#This Row],[Performance Score]]&gt;=60,"Good",Table1[[#This Row],[Performance Score]]&gt;=40,"Need Improvement")</f>
        <v>Good</v>
      </c>
      <c r="H2967" s="30">
        <f>Table1[[#This Row],[Bonus]]/Table1[[#This Row],[Basic Salary]]</f>
        <v>0.13165491589407649</v>
      </c>
      <c r="I2967" s="10">
        <f ca="1">DATEDIF(Table1[[#This Row],[Date of Birth]],TODAY(),"y")</f>
        <v>45</v>
      </c>
      <c r="J2967" s="34">
        <v>42471</v>
      </c>
      <c r="K2967" s="33" t="str" cm="1">
        <f t="array" aca="1" ref="K2967" ca="1">_xlfn.IFS(L2967&lt;3,"Junior",L2967&lt;=7,"Mid-Level",L2967&gt;7,"Senior")</f>
        <v>Senior</v>
      </c>
      <c r="L2967" s="46">
        <f ca="1">INT(YEARFRAC(Table1[[#This Row],[Joining Date]],TODAY(),1))</f>
        <v>10</v>
      </c>
      <c r="M2967" s="25" t="str">
        <f t="shared" ca="1" si="46"/>
        <v>Yes</v>
      </c>
      <c r="N2967" s="26">
        <f>YEAR(Table1[[#This Row],[Joining Date]])</f>
        <v>2016</v>
      </c>
      <c r="O2967" s="46">
        <f>MONTH(Table1[[#This Row],[Joining Date]])</f>
        <v>4</v>
      </c>
      <c r="P2967" s="26">
        <f ca="1">NETWORKDAYS(Table1[[#This Row],[Joining Date]],TODAY())</f>
        <v>2666</v>
      </c>
      <c r="Q2967" s="26" t="str">
        <f>LEFT(Table1[[#This Row],[Department]],5)&amp;"-"&amp;RIGHT(Table1[[#This Row],[Employee ID]],3)</f>
        <v>IT-963</v>
      </c>
      <c r="R2967" s="26" t="str">
        <f>LEFT(Table1[[#This Row],[Department]],3)</f>
        <v>IT</v>
      </c>
      <c r="S2967" s="37">
        <f>_xlfn.XLOOKUP(Table1[[#This Row],[City]],Table2[City],Table2[Bonus %])</f>
        <v>6</v>
      </c>
      <c r="U2967" s="48" t="str">
        <v xml:space="preserve">Rohan </v>
      </c>
      <c r="V2967" s="48" t="str">
        <v>Gupta</v>
      </c>
    </row>
    <row r="2968" spans="1:22" x14ac:dyDescent="0.35">
      <c r="A2968" s="7" t="s">
        <v>1737</v>
      </c>
      <c r="B2968" s="40" t="str">
        <f>LEFT(Table1[[#This Row],[Employee Name]],FIND(" ",Table1[[#This Row],[Employee Name]]))</f>
        <v xml:space="preserve">Pooja </v>
      </c>
      <c r="C2968" s="40" t="str">
        <f>RIGHT(Table1[[#This Row],[Employee Name]],LEN(Table1[[#This Row],[Employee Name]])-FIND(" ",Table1[[#This Row],[Employee Name]]))</f>
        <v>Das</v>
      </c>
      <c r="D2968" s="22">
        <f>Table1[[#This Row],[Basic Salary]]+Table1[[#This Row],[Bonus]]</f>
        <v>81500</v>
      </c>
      <c r="E2968" s="8">
        <v>61</v>
      </c>
      <c r="F2968" s="45">
        <v>60</v>
      </c>
      <c r="G2968" s="8" t="str" cm="1">
        <f t="array" ref="G2968">_xlfn.IFS(Table1[[#This Row],[Performance Score]]&gt;=80,"Excellent",Table1[[#This Row],[Performance Score]]&gt;=60,"Good",Table1[[#This Row],[Performance Score]]&gt;=40,"Need Improvement")</f>
        <v>Good</v>
      </c>
      <c r="H2968" s="29">
        <f>Table1[[#This Row],[Bonus]]/Table1[[#This Row],[Basic Salary]]</f>
        <v>0.26832456659093029</v>
      </c>
      <c r="I2968" s="8">
        <f ca="1">DATEDIF(Table1[[#This Row],[Date of Birth]],TODAY(),"y")</f>
        <v>29</v>
      </c>
      <c r="J2968" s="33">
        <v>43572</v>
      </c>
      <c r="K2968" s="33" t="str" cm="1">
        <f t="array" aca="1" ref="K2968" ca="1">_xlfn.IFS(L2968&lt;3,"Junior",L2968&lt;=7,"Mid-Level",L2968&gt;7,"Senior")</f>
        <v>Mid-Level</v>
      </c>
      <c r="L2968" s="45">
        <f ca="1">INT(YEARFRAC(Table1[[#This Row],[Joining Date]],TODAY(),1))</f>
        <v>7</v>
      </c>
      <c r="M2968" s="25" t="str">
        <f t="shared" ca="1" si="46"/>
        <v>Yes</v>
      </c>
      <c r="N2968" s="25">
        <f>YEAR(Table1[[#This Row],[Joining Date]])</f>
        <v>2019</v>
      </c>
      <c r="O2968" s="45">
        <f>MONTH(Table1[[#This Row],[Joining Date]])</f>
        <v>4</v>
      </c>
      <c r="P2968" s="25">
        <f ca="1">NETWORKDAYS(Table1[[#This Row],[Joining Date]],TODAY())</f>
        <v>1879</v>
      </c>
      <c r="Q2968" s="25" t="str">
        <f>LEFT(Table1[[#This Row],[Department]],5)&amp;"-"&amp;RIGHT(Table1[[#This Row],[Employee ID]],3)</f>
        <v>Opera-681</v>
      </c>
      <c r="R2968" s="25" t="str">
        <f>LEFT(Table1[[#This Row],[Department]],3)</f>
        <v>Ope</v>
      </c>
      <c r="S2968" s="36">
        <f>_xlfn.XLOOKUP(Table1[[#This Row],[City]],Table2[City],Table2[Bonus %])</f>
        <v>8</v>
      </c>
      <c r="U2968" s="48" t="str">
        <v xml:space="preserve">Pooja </v>
      </c>
      <c r="V2968" s="48" t="str">
        <v>Das</v>
      </c>
    </row>
    <row r="2969" spans="1:22" x14ac:dyDescent="0.35">
      <c r="A2969" s="9" t="s">
        <v>4553</v>
      </c>
      <c r="B2969" s="41" t="str">
        <f>LEFT(Table1[[#This Row],[Employee Name]],FIND(" ",Table1[[#This Row],[Employee Name]]))</f>
        <v xml:space="preserve">Neha </v>
      </c>
      <c r="C2969" s="41" t="str">
        <f>RIGHT(Table1[[#This Row],[Employee Name]],LEN(Table1[[#This Row],[Employee Name]])-FIND(" ",Table1[[#This Row],[Employee Name]]))</f>
        <v>Kulkarni</v>
      </c>
      <c r="D2969" s="23">
        <f>Table1[[#This Row],[Basic Salary]]+Table1[[#This Row],[Bonus]]</f>
        <v>81490</v>
      </c>
      <c r="E2969" s="10">
        <v>81</v>
      </c>
      <c r="F2969" s="46">
        <v>55</v>
      </c>
      <c r="G2969" s="10" t="str" cm="1">
        <f t="array" ref="G2969">_xlfn.IFS(Table1[[#This Row],[Performance Score]]&gt;=80,"Excellent",Table1[[#This Row],[Performance Score]]&gt;=60,"Good",Table1[[#This Row],[Performance Score]]&gt;=40,"Need Improvement")</f>
        <v>Need Improvement</v>
      </c>
      <c r="H2969" s="30">
        <f>Table1[[#This Row],[Bonus]]/Table1[[#This Row],[Basic Salary]]</f>
        <v>0.27817426084228686</v>
      </c>
      <c r="I2969" s="10">
        <f ca="1">DATEDIF(Table1[[#This Row],[Date of Birth]],TODAY(),"y")</f>
        <v>18</v>
      </c>
      <c r="J2969" s="34">
        <v>45223</v>
      </c>
      <c r="K2969" s="33" t="str" cm="1">
        <f t="array" aca="1" ref="K2969" ca="1">_xlfn.IFS(L2969&lt;3,"Junior",L2969&lt;=7,"Mid-Level",L2969&gt;7,"Senior")</f>
        <v>Junior</v>
      </c>
      <c r="L2969" s="46">
        <f ca="1">INT(YEARFRAC(Table1[[#This Row],[Joining Date]],TODAY(),1))</f>
        <v>2</v>
      </c>
      <c r="M2969" s="25" t="str">
        <f t="shared" ca="1" si="46"/>
        <v>No</v>
      </c>
      <c r="N2969" s="26">
        <f>YEAR(Table1[[#This Row],[Joining Date]])</f>
        <v>2023</v>
      </c>
      <c r="O2969" s="46">
        <f>MONTH(Table1[[#This Row],[Joining Date]])</f>
        <v>10</v>
      </c>
      <c r="P2969" s="26">
        <f ca="1">NETWORKDAYS(Table1[[#This Row],[Joining Date]],TODAY())</f>
        <v>700</v>
      </c>
      <c r="Q2969" s="26" t="str">
        <f>LEFT(Table1[[#This Row],[Department]],5)&amp;"-"&amp;RIGHT(Table1[[#This Row],[Employee ID]],3)</f>
        <v>Finan-497</v>
      </c>
      <c r="R2969" s="26" t="str">
        <f>LEFT(Table1[[#This Row],[Department]],3)</f>
        <v>Fin</v>
      </c>
      <c r="S2969" s="37">
        <f>_xlfn.XLOOKUP(Table1[[#This Row],[City]],Table2[City],Table2[Bonus %])</f>
        <v>7</v>
      </c>
      <c r="U2969" s="48" t="str">
        <v xml:space="preserve">Neha </v>
      </c>
      <c r="V2969" s="48" t="str">
        <v>Kulkarni</v>
      </c>
    </row>
    <row r="2970" spans="1:22" x14ac:dyDescent="0.35">
      <c r="A2970" s="7" t="s">
        <v>4686</v>
      </c>
      <c r="B2970" s="40" t="str">
        <f>LEFT(Table1[[#This Row],[Employee Name]],FIND(" ",Table1[[#This Row],[Employee Name]]))</f>
        <v xml:space="preserve">Karan </v>
      </c>
      <c r="C2970" s="40" t="str">
        <f>RIGHT(Table1[[#This Row],[Employee Name]],LEN(Table1[[#This Row],[Employee Name]])-FIND(" ",Table1[[#This Row],[Employee Name]]))</f>
        <v>Malhotra</v>
      </c>
      <c r="D2970" s="22">
        <f>Table1[[#This Row],[Basic Salary]]+Table1[[#This Row],[Bonus]]</f>
        <v>81484</v>
      </c>
      <c r="E2970" s="8">
        <v>76</v>
      </c>
      <c r="F2970" s="45">
        <v>60</v>
      </c>
      <c r="G2970" s="8" t="str" cm="1">
        <f t="array" ref="G2970">_xlfn.IFS(Table1[[#This Row],[Performance Score]]&gt;=80,"Excellent",Table1[[#This Row],[Performance Score]]&gt;=60,"Good",Table1[[#This Row],[Performance Score]]&gt;=40,"Need Improvement")</f>
        <v>Good</v>
      </c>
      <c r="H2970" s="29">
        <f>Table1[[#This Row],[Bonus]]/Table1[[#This Row],[Basic Salary]]</f>
        <v>0.30232706814985294</v>
      </c>
      <c r="I2970" s="8">
        <f ca="1">DATEDIF(Table1[[#This Row],[Date of Birth]],TODAY(),"y")</f>
        <v>24</v>
      </c>
      <c r="J2970" s="33">
        <v>45468</v>
      </c>
      <c r="K2970" s="33" t="str" cm="1">
        <f t="array" aca="1" ref="K2970" ca="1">_xlfn.IFS(L2970&lt;3,"Junior",L2970&lt;=7,"Mid-Level",L2970&gt;7,"Senior")</f>
        <v>Junior</v>
      </c>
      <c r="L2970" s="45">
        <f ca="1">INT(YEARFRAC(Table1[[#This Row],[Joining Date]],TODAY(),1))</f>
        <v>2</v>
      </c>
      <c r="M2970" s="25" t="str">
        <f t="shared" ca="1" si="46"/>
        <v>No</v>
      </c>
      <c r="N2970" s="25">
        <f>YEAR(Table1[[#This Row],[Joining Date]])</f>
        <v>2024</v>
      </c>
      <c r="O2970" s="45">
        <f>MONTH(Table1[[#This Row],[Joining Date]])</f>
        <v>6</v>
      </c>
      <c r="P2970" s="25">
        <f ca="1">NETWORKDAYS(Table1[[#This Row],[Joining Date]],TODAY())</f>
        <v>525</v>
      </c>
      <c r="Q2970" s="25" t="str">
        <f>LEFT(Table1[[#This Row],[Department]],5)&amp;"-"&amp;RIGHT(Table1[[#This Row],[Employee ID]],3)</f>
        <v>Finan-630</v>
      </c>
      <c r="R2970" s="25" t="str">
        <f>LEFT(Table1[[#This Row],[Department]],3)</f>
        <v>Fin</v>
      </c>
      <c r="S2970" s="36">
        <f>_xlfn.XLOOKUP(Table1[[#This Row],[City]],Table2[City],Table2[Bonus %])</f>
        <v>7</v>
      </c>
      <c r="U2970" s="48" t="str">
        <v xml:space="preserve">Karan </v>
      </c>
      <c r="V2970" s="48" t="str">
        <v>Malhotra</v>
      </c>
    </row>
    <row r="2971" spans="1:22" x14ac:dyDescent="0.35">
      <c r="A2971" s="9" t="s">
        <v>1488</v>
      </c>
      <c r="B2971" s="41" t="str">
        <f>LEFT(Table1[[#This Row],[Employee Name]],FIND(" ",Table1[[#This Row],[Employee Name]]))</f>
        <v xml:space="preserve">Karan </v>
      </c>
      <c r="C2971" s="41" t="str">
        <f>RIGHT(Table1[[#This Row],[Employee Name]],LEN(Table1[[#This Row],[Employee Name]])-FIND(" ",Table1[[#This Row],[Employee Name]]))</f>
        <v>Malhotra</v>
      </c>
      <c r="D2971" s="23">
        <f>Table1[[#This Row],[Basic Salary]]+Table1[[#This Row],[Bonus]]</f>
        <v>81473</v>
      </c>
      <c r="E2971" s="10">
        <v>88</v>
      </c>
      <c r="F2971" s="46">
        <v>68</v>
      </c>
      <c r="G2971" s="10" t="str" cm="1">
        <f t="array" ref="G2971">_xlfn.IFS(Table1[[#This Row],[Performance Score]]&gt;=80,"Excellent",Table1[[#This Row],[Performance Score]]&gt;=60,"Good",Table1[[#This Row],[Performance Score]]&gt;=40,"Need Improvement")</f>
        <v>Good</v>
      </c>
      <c r="H2971" s="30">
        <f>Table1[[#This Row],[Bonus]]/Table1[[#This Row],[Basic Salary]]</f>
        <v>8.832369324481372E-2</v>
      </c>
      <c r="I2971" s="10">
        <f ca="1">DATEDIF(Table1[[#This Row],[Date of Birth]],TODAY(),"y")</f>
        <v>37</v>
      </c>
      <c r="J2971" s="34">
        <v>45503</v>
      </c>
      <c r="K2971" s="33" t="str" cm="1">
        <f t="array" aca="1" ref="K2971" ca="1">_xlfn.IFS(L2971&lt;3,"Junior",L2971&lt;=7,"Mid-Level",L2971&gt;7,"Senior")</f>
        <v>Junior</v>
      </c>
      <c r="L2971" s="46">
        <f ca="1">INT(YEARFRAC(Table1[[#This Row],[Joining Date]],TODAY(),1))</f>
        <v>1</v>
      </c>
      <c r="M2971" s="25" t="str">
        <f t="shared" ca="1" si="46"/>
        <v>No</v>
      </c>
      <c r="N2971" s="26">
        <f>YEAR(Table1[[#This Row],[Joining Date]])</f>
        <v>2024</v>
      </c>
      <c r="O2971" s="46">
        <f>MONTH(Table1[[#This Row],[Joining Date]])</f>
        <v>7</v>
      </c>
      <c r="P2971" s="26">
        <f ca="1">NETWORKDAYS(Table1[[#This Row],[Joining Date]],TODAY())</f>
        <v>500</v>
      </c>
      <c r="Q2971" s="26" t="str">
        <f>LEFT(Table1[[#This Row],[Department]],5)&amp;"-"&amp;RIGHT(Table1[[#This Row],[Employee ID]],3)</f>
        <v>IT-432</v>
      </c>
      <c r="R2971" s="26" t="str">
        <f>LEFT(Table1[[#This Row],[Department]],3)</f>
        <v>IT</v>
      </c>
      <c r="S2971" s="37">
        <f>_xlfn.XLOOKUP(Table1[[#This Row],[City]],Table2[City],Table2[Bonus %])</f>
        <v>8</v>
      </c>
      <c r="U2971" s="48" t="str">
        <v xml:space="preserve">Karan </v>
      </c>
      <c r="V2971" s="48" t="str">
        <v>Malhotra</v>
      </c>
    </row>
    <row r="2972" spans="1:22" x14ac:dyDescent="0.35">
      <c r="A2972" s="7" t="s">
        <v>388</v>
      </c>
      <c r="B2972" s="40" t="str">
        <f>LEFT(Table1[[#This Row],[Employee Name]],FIND(" ",Table1[[#This Row],[Employee Name]]))</f>
        <v xml:space="preserve">Priya </v>
      </c>
      <c r="C2972" s="40" t="str">
        <f>RIGHT(Table1[[#This Row],[Employee Name]],LEN(Table1[[#This Row],[Employee Name]])-FIND(" ",Table1[[#This Row],[Employee Name]]))</f>
        <v>Reddy</v>
      </c>
      <c r="D2972" s="22">
        <f>Table1[[#This Row],[Basic Salary]]+Table1[[#This Row],[Bonus]]</f>
        <v>81447</v>
      </c>
      <c r="E2972" s="8">
        <v>65</v>
      </c>
      <c r="F2972" s="45">
        <v>75</v>
      </c>
      <c r="G2972" s="8" t="str" cm="1">
        <f t="array" ref="G2972">_xlfn.IFS(Table1[[#This Row],[Performance Score]]&gt;=80,"Excellent",Table1[[#This Row],[Performance Score]]&gt;=60,"Good",Table1[[#This Row],[Performance Score]]&gt;=40,"Need Improvement")</f>
        <v>Good</v>
      </c>
      <c r="H2972" s="29">
        <f>Table1[[#This Row],[Bonus]]/Table1[[#This Row],[Basic Salary]]</f>
        <v>0.23924653469865953</v>
      </c>
      <c r="I2972" s="8">
        <f ca="1">DATEDIF(Table1[[#This Row],[Date of Birth]],TODAY(),"y")</f>
        <v>33</v>
      </c>
      <c r="J2972" s="33">
        <v>45552</v>
      </c>
      <c r="K2972" s="33" t="str" cm="1">
        <f t="array" aca="1" ref="K2972" ca="1">_xlfn.IFS(L2972&lt;3,"Junior",L2972&lt;=7,"Mid-Level",L2972&gt;7,"Senior")</f>
        <v>Junior</v>
      </c>
      <c r="L2972" s="45">
        <f ca="1">INT(YEARFRAC(Table1[[#This Row],[Joining Date]],TODAY(),1))</f>
        <v>1</v>
      </c>
      <c r="M2972" s="25" t="str">
        <f t="shared" ca="1" si="46"/>
        <v>No</v>
      </c>
      <c r="N2972" s="25">
        <f>YEAR(Table1[[#This Row],[Joining Date]])</f>
        <v>2024</v>
      </c>
      <c r="O2972" s="45">
        <f>MONTH(Table1[[#This Row],[Joining Date]])</f>
        <v>9</v>
      </c>
      <c r="P2972" s="25">
        <f ca="1">NETWORKDAYS(Table1[[#This Row],[Joining Date]],TODAY())</f>
        <v>465</v>
      </c>
      <c r="Q2972" s="25" t="str">
        <f>LEFT(Table1[[#This Row],[Department]],5)&amp;"-"&amp;RIGHT(Table1[[#This Row],[Employee ID]],3)</f>
        <v>HR-332</v>
      </c>
      <c r="R2972" s="25" t="str">
        <f>LEFT(Table1[[#This Row],[Department]],3)</f>
        <v>HR</v>
      </c>
      <c r="S2972" s="36">
        <f>_xlfn.XLOOKUP(Table1[[#This Row],[City]],Table2[City],Table2[Bonus %])</f>
        <v>8</v>
      </c>
      <c r="U2972" s="48" t="str">
        <v xml:space="preserve">Priya </v>
      </c>
      <c r="V2972" s="48" t="str">
        <v>Reddy</v>
      </c>
    </row>
    <row r="2973" spans="1:22" x14ac:dyDescent="0.35">
      <c r="A2973" s="9" t="s">
        <v>2504</v>
      </c>
      <c r="B2973" s="41" t="str">
        <f>LEFT(Table1[[#This Row],[Employee Name]],FIND(" ",Table1[[#This Row],[Employee Name]]))</f>
        <v xml:space="preserve">Aarav </v>
      </c>
      <c r="C2973" s="41" t="str">
        <f>RIGHT(Table1[[#This Row],[Employee Name]],LEN(Table1[[#This Row],[Employee Name]])-FIND(" ",Table1[[#This Row],[Employee Name]]))</f>
        <v>Sharma</v>
      </c>
      <c r="D2973" s="23">
        <f>Table1[[#This Row],[Basic Salary]]+Table1[[#This Row],[Bonus]]</f>
        <v>81445</v>
      </c>
      <c r="E2973" s="10">
        <v>64</v>
      </c>
      <c r="F2973" s="46">
        <v>43</v>
      </c>
      <c r="G2973" s="10" t="str" cm="1">
        <f t="array" ref="G2973">_xlfn.IFS(Table1[[#This Row],[Performance Score]]&gt;=80,"Excellent",Table1[[#This Row],[Performance Score]]&gt;=60,"Good",Table1[[#This Row],[Performance Score]]&gt;=40,"Need Improvement")</f>
        <v>Need Improvement</v>
      </c>
      <c r="H2973" s="30">
        <f>Table1[[#This Row],[Bonus]]/Table1[[#This Row],[Basic Salary]]</f>
        <v>0.3526822786912473</v>
      </c>
      <c r="I2973" s="10">
        <f ca="1">DATEDIF(Table1[[#This Row],[Date of Birth]],TODAY(),"y")</f>
        <v>28</v>
      </c>
      <c r="J2973" s="34">
        <v>44784</v>
      </c>
      <c r="K2973" s="33" t="str" cm="1">
        <f t="array" aca="1" ref="K2973" ca="1">_xlfn.IFS(L2973&lt;3,"Junior",L2973&lt;=7,"Mid-Level",L2973&gt;7,"Senior")</f>
        <v>Mid-Level</v>
      </c>
      <c r="L2973" s="46">
        <f ca="1">INT(YEARFRAC(Table1[[#This Row],[Joining Date]],TODAY(),1))</f>
        <v>3</v>
      </c>
      <c r="M2973" s="25" t="str">
        <f t="shared" ca="1" si="46"/>
        <v>No</v>
      </c>
      <c r="N2973" s="26">
        <f>YEAR(Table1[[#This Row],[Joining Date]])</f>
        <v>2022</v>
      </c>
      <c r="O2973" s="46">
        <f>MONTH(Table1[[#This Row],[Joining Date]])</f>
        <v>8</v>
      </c>
      <c r="P2973" s="26">
        <f ca="1">NETWORKDAYS(Table1[[#This Row],[Joining Date]],TODAY())</f>
        <v>1013</v>
      </c>
      <c r="Q2973" s="26" t="str">
        <f>LEFT(Table1[[#This Row],[Department]],5)&amp;"-"&amp;RIGHT(Table1[[#This Row],[Employee ID]],3)</f>
        <v>Sales-448</v>
      </c>
      <c r="R2973" s="26" t="str">
        <f>LEFT(Table1[[#This Row],[Department]],3)</f>
        <v>Sal</v>
      </c>
      <c r="S2973" s="37">
        <f>_xlfn.XLOOKUP(Table1[[#This Row],[City]],Table2[City],Table2[Bonus %])</f>
        <v>8</v>
      </c>
      <c r="U2973" s="48" t="str">
        <v xml:space="preserve">Aarav </v>
      </c>
      <c r="V2973" s="48" t="str">
        <v>Sharma</v>
      </c>
    </row>
    <row r="2974" spans="1:22" x14ac:dyDescent="0.35">
      <c r="A2974" s="7" t="s">
        <v>1672</v>
      </c>
      <c r="B2974" s="40" t="str">
        <f>LEFT(Table1[[#This Row],[Employee Name]],FIND(" ",Table1[[#This Row],[Employee Name]]))</f>
        <v xml:space="preserve">Ravi </v>
      </c>
      <c r="C2974" s="40" t="str">
        <f>RIGHT(Table1[[#This Row],[Employee Name]],LEN(Table1[[#This Row],[Employee Name]])-FIND(" ",Table1[[#This Row],[Employee Name]]))</f>
        <v>Teja</v>
      </c>
      <c r="D2974" s="22">
        <f>Table1[[#This Row],[Basic Salary]]+Table1[[#This Row],[Bonus]]</f>
        <v>81423</v>
      </c>
      <c r="E2974" s="8">
        <v>70</v>
      </c>
      <c r="F2974" s="45">
        <v>87</v>
      </c>
      <c r="G2974" s="8" t="str" cm="1">
        <f t="array" ref="G2974">_xlfn.IFS(Table1[[#This Row],[Performance Score]]&gt;=80,"Excellent",Table1[[#This Row],[Performance Score]]&gt;=60,"Good",Table1[[#This Row],[Performance Score]]&gt;=40,"Need Improvement")</f>
        <v>Excellent</v>
      </c>
      <c r="H2974" s="29">
        <f>Table1[[#This Row],[Bonus]]/Table1[[#This Row],[Basic Salary]]</f>
        <v>0.39456376528619874</v>
      </c>
      <c r="I2974" s="8">
        <f ca="1">DATEDIF(Table1[[#This Row],[Date of Birth]],TODAY(),"y")</f>
        <v>46</v>
      </c>
      <c r="J2974" s="33">
        <v>44362</v>
      </c>
      <c r="K2974" s="33" t="str" cm="1">
        <f t="array" aca="1" ref="K2974" ca="1">_xlfn.IFS(L2974&lt;3,"Junior",L2974&lt;=7,"Mid-Level",L2974&gt;7,"Senior")</f>
        <v>Mid-Level</v>
      </c>
      <c r="L2974" s="45">
        <f ca="1">INT(YEARFRAC(Table1[[#This Row],[Joining Date]],TODAY(),1))</f>
        <v>5</v>
      </c>
      <c r="M2974" s="25" t="str">
        <f t="shared" ca="1" si="46"/>
        <v>No</v>
      </c>
      <c r="N2974" s="25">
        <f>YEAR(Table1[[#This Row],[Joining Date]])</f>
        <v>2021</v>
      </c>
      <c r="O2974" s="45">
        <f>MONTH(Table1[[#This Row],[Joining Date]])</f>
        <v>6</v>
      </c>
      <c r="P2974" s="25">
        <f ca="1">NETWORKDAYS(Table1[[#This Row],[Joining Date]],TODAY())</f>
        <v>1315</v>
      </c>
      <c r="Q2974" s="25" t="str">
        <f>LEFT(Table1[[#This Row],[Department]],5)&amp;"-"&amp;RIGHT(Table1[[#This Row],[Employee ID]],3)</f>
        <v>Opera-616</v>
      </c>
      <c r="R2974" s="25" t="str">
        <f>LEFT(Table1[[#This Row],[Department]],3)</f>
        <v>Ope</v>
      </c>
      <c r="S2974" s="36">
        <f>_xlfn.XLOOKUP(Table1[[#This Row],[City]],Table2[City],Table2[Bonus %])</f>
        <v>7</v>
      </c>
      <c r="U2974" s="48" t="str">
        <v xml:space="preserve">Ravi </v>
      </c>
      <c r="V2974" s="48" t="str">
        <v>Teja</v>
      </c>
    </row>
    <row r="2975" spans="1:22" x14ac:dyDescent="0.35">
      <c r="A2975" s="9" t="s">
        <v>2290</v>
      </c>
      <c r="B2975" s="41" t="str">
        <f>LEFT(Table1[[#This Row],[Employee Name]],FIND(" ",Table1[[#This Row],[Employee Name]]))</f>
        <v xml:space="preserve">Pooja </v>
      </c>
      <c r="C2975" s="41" t="str">
        <f>RIGHT(Table1[[#This Row],[Employee Name]],LEN(Table1[[#This Row],[Employee Name]])-FIND(" ",Table1[[#This Row],[Employee Name]]))</f>
        <v>Das</v>
      </c>
      <c r="D2975" s="23">
        <f>Table1[[#This Row],[Basic Salary]]+Table1[[#This Row],[Bonus]]</f>
        <v>81412</v>
      </c>
      <c r="E2975" s="10">
        <v>95</v>
      </c>
      <c r="F2975" s="46">
        <v>74</v>
      </c>
      <c r="G2975" s="10" t="str" cm="1">
        <f t="array" ref="G2975">_xlfn.IFS(Table1[[#This Row],[Performance Score]]&gt;=80,"Excellent",Table1[[#This Row],[Performance Score]]&gt;=60,"Good",Table1[[#This Row],[Performance Score]]&gt;=40,"Need Improvement")</f>
        <v>Good</v>
      </c>
      <c r="H2975" s="30">
        <f>Table1[[#This Row],[Bonus]]/Table1[[#This Row],[Basic Salary]]</f>
        <v>0.20035975996343422</v>
      </c>
      <c r="I2975" s="10">
        <f ca="1">DATEDIF(Table1[[#This Row],[Date of Birth]],TODAY(),"y")</f>
        <v>22</v>
      </c>
      <c r="J2975" s="34">
        <v>42454</v>
      </c>
      <c r="K2975" s="33" t="str" cm="1">
        <f t="array" aca="1" ref="K2975" ca="1">_xlfn.IFS(L2975&lt;3,"Junior",L2975&lt;=7,"Mid-Level",L2975&gt;7,"Senior")</f>
        <v>Senior</v>
      </c>
      <c r="L2975" s="46">
        <f ca="1">INT(YEARFRAC(Table1[[#This Row],[Joining Date]],TODAY(),1))</f>
        <v>10</v>
      </c>
      <c r="M2975" s="25" t="str">
        <f t="shared" ca="1" si="46"/>
        <v>Yes</v>
      </c>
      <c r="N2975" s="26">
        <f>YEAR(Table1[[#This Row],[Joining Date]])</f>
        <v>2016</v>
      </c>
      <c r="O2975" s="46">
        <f>MONTH(Table1[[#This Row],[Joining Date]])</f>
        <v>3</v>
      </c>
      <c r="P2975" s="26">
        <f ca="1">NETWORKDAYS(Table1[[#This Row],[Joining Date]],TODAY())</f>
        <v>2677</v>
      </c>
      <c r="Q2975" s="26" t="str">
        <f>LEFT(Table1[[#This Row],[Department]],5)&amp;"-"&amp;RIGHT(Table1[[#This Row],[Employee ID]],3)</f>
        <v>HR-234</v>
      </c>
      <c r="R2975" s="26" t="str">
        <f>LEFT(Table1[[#This Row],[Department]],3)</f>
        <v>HR</v>
      </c>
      <c r="S2975" s="37">
        <f>_xlfn.XLOOKUP(Table1[[#This Row],[City]],Table2[City],Table2[Bonus %])</f>
        <v>5</v>
      </c>
      <c r="U2975" s="48" t="str">
        <v xml:space="preserve">Pooja </v>
      </c>
      <c r="V2975" s="48" t="str">
        <v>Das</v>
      </c>
    </row>
    <row r="2976" spans="1:22" x14ac:dyDescent="0.35">
      <c r="A2976" s="7" t="s">
        <v>3587</v>
      </c>
      <c r="B2976" s="40" t="str">
        <f>LEFT(Table1[[#This Row],[Employee Name]],FIND(" ",Table1[[#This Row],[Employee Name]]))</f>
        <v xml:space="preserve">Ravi </v>
      </c>
      <c r="C2976" s="40" t="str">
        <f>RIGHT(Table1[[#This Row],[Employee Name]],LEN(Table1[[#This Row],[Employee Name]])-FIND(" ",Table1[[#This Row],[Employee Name]]))</f>
        <v>Teja</v>
      </c>
      <c r="D2976" s="22">
        <f>Table1[[#This Row],[Basic Salary]]+Table1[[#This Row],[Bonus]]</f>
        <v>81397</v>
      </c>
      <c r="E2976" s="8">
        <v>70</v>
      </c>
      <c r="F2976" s="45">
        <v>52</v>
      </c>
      <c r="G2976" s="8" t="str" cm="1">
        <f t="array" ref="G2976">_xlfn.IFS(Table1[[#This Row],[Performance Score]]&gt;=80,"Excellent",Table1[[#This Row],[Performance Score]]&gt;=60,"Good",Table1[[#This Row],[Performance Score]]&gt;=40,"Need Improvement")</f>
        <v>Need Improvement</v>
      </c>
      <c r="H2976" s="29">
        <f>Table1[[#This Row],[Bonus]]/Table1[[#This Row],[Basic Salary]]</f>
        <v>0.26028860743814447</v>
      </c>
      <c r="I2976" s="8">
        <f ca="1">DATEDIF(Table1[[#This Row],[Date of Birth]],TODAY(),"y")</f>
        <v>28</v>
      </c>
      <c r="J2976" s="33">
        <v>44779</v>
      </c>
      <c r="K2976" s="33" t="str" cm="1">
        <f t="array" aca="1" ref="K2976" ca="1">_xlfn.IFS(L2976&lt;3,"Junior",L2976&lt;=7,"Mid-Level",L2976&gt;7,"Senior")</f>
        <v>Mid-Level</v>
      </c>
      <c r="L2976" s="45">
        <f ca="1">INT(YEARFRAC(Table1[[#This Row],[Joining Date]],TODAY(),1))</f>
        <v>3</v>
      </c>
      <c r="M2976" s="25" t="str">
        <f t="shared" ca="1" si="46"/>
        <v>No</v>
      </c>
      <c r="N2976" s="25">
        <f>YEAR(Table1[[#This Row],[Joining Date]])</f>
        <v>2022</v>
      </c>
      <c r="O2976" s="45">
        <f>MONTH(Table1[[#This Row],[Joining Date]])</f>
        <v>8</v>
      </c>
      <c r="P2976" s="25">
        <f ca="1">NETWORKDAYS(Table1[[#This Row],[Joining Date]],TODAY())</f>
        <v>1016</v>
      </c>
      <c r="Q2976" s="25" t="str">
        <f>LEFT(Table1[[#This Row],[Department]],5)&amp;"-"&amp;RIGHT(Table1[[#This Row],[Employee ID]],3)</f>
        <v>Opera-531</v>
      </c>
      <c r="R2976" s="25" t="str">
        <f>LEFT(Table1[[#This Row],[Department]],3)</f>
        <v>Ope</v>
      </c>
      <c r="S2976" s="36">
        <f>_xlfn.XLOOKUP(Table1[[#This Row],[City]],Table2[City],Table2[Bonus %])</f>
        <v>5</v>
      </c>
      <c r="U2976" s="48" t="str">
        <v xml:space="preserve">Ravi </v>
      </c>
      <c r="V2976" s="48" t="str">
        <v>Teja</v>
      </c>
    </row>
    <row r="2977" spans="1:22" x14ac:dyDescent="0.35">
      <c r="A2977" s="9" t="s">
        <v>4851</v>
      </c>
      <c r="B2977" s="41" t="str">
        <f>LEFT(Table1[[#This Row],[Employee Name]],FIND(" ",Table1[[#This Row],[Employee Name]]))</f>
        <v xml:space="preserve">Ravi </v>
      </c>
      <c r="C2977" s="41" t="str">
        <f>RIGHT(Table1[[#This Row],[Employee Name]],LEN(Table1[[#This Row],[Employee Name]])-FIND(" ",Table1[[#This Row],[Employee Name]]))</f>
        <v>Teja</v>
      </c>
      <c r="D2977" s="23">
        <f>Table1[[#This Row],[Basic Salary]]+Table1[[#This Row],[Bonus]]</f>
        <v>81375</v>
      </c>
      <c r="E2977" s="10">
        <v>73</v>
      </c>
      <c r="F2977" s="46">
        <v>95</v>
      </c>
      <c r="G2977" s="10" t="str" cm="1">
        <f t="array" ref="G2977">_xlfn.IFS(Table1[[#This Row],[Performance Score]]&gt;=80,"Excellent",Table1[[#This Row],[Performance Score]]&gt;=60,"Good",Table1[[#This Row],[Performance Score]]&gt;=40,"Need Improvement")</f>
        <v>Excellent</v>
      </c>
      <c r="H2977" s="30">
        <f>Table1[[#This Row],[Bonus]]/Table1[[#This Row],[Basic Salary]]</f>
        <v>0.12435233160621761</v>
      </c>
      <c r="I2977" s="10">
        <f ca="1">DATEDIF(Table1[[#This Row],[Date of Birth]],TODAY(),"y")</f>
        <v>14</v>
      </c>
      <c r="J2977" s="34">
        <v>42060</v>
      </c>
      <c r="K2977" s="33" t="str" cm="1">
        <f t="array" aca="1" ref="K2977" ca="1">_xlfn.IFS(L2977&lt;3,"Junior",L2977&lt;=7,"Mid-Level",L2977&gt;7,"Senior")</f>
        <v>Senior</v>
      </c>
      <c r="L2977" s="46">
        <f ca="1">INT(YEARFRAC(Table1[[#This Row],[Joining Date]],TODAY(),1))</f>
        <v>11</v>
      </c>
      <c r="M2977" s="25" t="str">
        <f t="shared" ca="1" si="46"/>
        <v>Yes</v>
      </c>
      <c r="N2977" s="26">
        <f>YEAR(Table1[[#This Row],[Joining Date]])</f>
        <v>2015</v>
      </c>
      <c r="O2977" s="46">
        <f>MONTH(Table1[[#This Row],[Joining Date]])</f>
        <v>2</v>
      </c>
      <c r="P2977" s="26">
        <f ca="1">NETWORKDAYS(Table1[[#This Row],[Joining Date]],TODAY())</f>
        <v>2959</v>
      </c>
      <c r="Q2977" s="26" t="str">
        <f>LEFT(Table1[[#This Row],[Department]],5)&amp;"-"&amp;RIGHT(Table1[[#This Row],[Employee ID]],3)</f>
        <v>Marke-795</v>
      </c>
      <c r="R2977" s="26" t="str">
        <f>LEFT(Table1[[#This Row],[Department]],3)</f>
        <v>Mar</v>
      </c>
      <c r="S2977" s="37">
        <f>_xlfn.XLOOKUP(Table1[[#This Row],[City]],Table2[City],Table2[Bonus %])</f>
        <v>4</v>
      </c>
      <c r="U2977" s="48" t="str">
        <v xml:space="preserve">Ravi </v>
      </c>
      <c r="V2977" s="48" t="str">
        <v>Teja</v>
      </c>
    </row>
    <row r="2978" spans="1:22" x14ac:dyDescent="0.35">
      <c r="A2978" s="7" t="s">
        <v>4438</v>
      </c>
      <c r="B2978" s="40" t="str">
        <f>LEFT(Table1[[#This Row],[Employee Name]],FIND(" ",Table1[[#This Row],[Employee Name]]))</f>
        <v xml:space="preserve">Kavya </v>
      </c>
      <c r="C2978" s="40" t="str">
        <f>RIGHT(Table1[[#This Row],[Employee Name]],LEN(Table1[[#This Row],[Employee Name]])-FIND(" ",Table1[[#This Row],[Employee Name]]))</f>
        <v>Nair</v>
      </c>
      <c r="D2978" s="22">
        <f>Table1[[#This Row],[Basic Salary]]+Table1[[#This Row],[Bonus]]</f>
        <v>81352</v>
      </c>
      <c r="E2978" s="8">
        <v>77</v>
      </c>
      <c r="F2978" s="45">
        <v>56</v>
      </c>
      <c r="G2978" s="8" t="str" cm="1">
        <f t="array" ref="G2978">_xlfn.IFS(Table1[[#This Row],[Performance Score]]&gt;=80,"Excellent",Table1[[#This Row],[Performance Score]]&gt;=60,"Good",Table1[[#This Row],[Performance Score]]&gt;=40,"Need Improvement")</f>
        <v>Need Improvement</v>
      </c>
      <c r="H2978" s="29">
        <f>Table1[[#This Row],[Bonus]]/Table1[[#This Row],[Basic Salary]]</f>
        <v>0.56392018147564305</v>
      </c>
      <c r="I2978" s="8">
        <f ca="1">DATEDIF(Table1[[#This Row],[Date of Birth]],TODAY(),"y")</f>
        <v>26</v>
      </c>
      <c r="J2978" s="33">
        <v>42635</v>
      </c>
      <c r="K2978" s="33" t="str" cm="1">
        <f t="array" aca="1" ref="K2978" ca="1">_xlfn.IFS(L2978&lt;3,"Junior",L2978&lt;=7,"Mid-Level",L2978&gt;7,"Senior")</f>
        <v>Senior</v>
      </c>
      <c r="L2978" s="45">
        <f ca="1">INT(YEARFRAC(Table1[[#This Row],[Joining Date]],TODAY(),1))</f>
        <v>9</v>
      </c>
      <c r="M2978" s="25" t="str">
        <f t="shared" ca="1" si="46"/>
        <v>Yes</v>
      </c>
      <c r="N2978" s="25">
        <f>YEAR(Table1[[#This Row],[Joining Date]])</f>
        <v>2016</v>
      </c>
      <c r="O2978" s="45">
        <f>MONTH(Table1[[#This Row],[Joining Date]])</f>
        <v>9</v>
      </c>
      <c r="P2978" s="25">
        <f ca="1">NETWORKDAYS(Table1[[#This Row],[Joining Date]],TODAY())</f>
        <v>2548</v>
      </c>
      <c r="Q2978" s="25" t="str">
        <f>LEFT(Table1[[#This Row],[Department]],5)&amp;"-"&amp;RIGHT(Table1[[#This Row],[Employee ID]],3)</f>
        <v>Marke-382</v>
      </c>
      <c r="R2978" s="25" t="str">
        <f>LEFT(Table1[[#This Row],[Department]],3)</f>
        <v>Mar</v>
      </c>
      <c r="S2978" s="36">
        <f>_xlfn.XLOOKUP(Table1[[#This Row],[City]],Table2[City],Table2[Bonus %])</f>
        <v>4</v>
      </c>
      <c r="U2978" s="48" t="str">
        <v xml:space="preserve">Kavya </v>
      </c>
      <c r="V2978" s="48" t="str">
        <v>Nair</v>
      </c>
    </row>
    <row r="2979" spans="1:22" x14ac:dyDescent="0.35">
      <c r="A2979" s="9" t="s">
        <v>3187</v>
      </c>
      <c r="B2979" s="41" t="str">
        <f>LEFT(Table1[[#This Row],[Employee Name]],FIND(" ",Table1[[#This Row],[Employee Name]]))</f>
        <v xml:space="preserve">Karan </v>
      </c>
      <c r="C2979" s="41" t="str">
        <f>RIGHT(Table1[[#This Row],[Employee Name]],LEN(Table1[[#This Row],[Employee Name]])-FIND(" ",Table1[[#This Row],[Employee Name]]))</f>
        <v>Malhotra</v>
      </c>
      <c r="D2979" s="23">
        <f>Table1[[#This Row],[Basic Salary]]+Table1[[#This Row],[Bonus]]</f>
        <v>81327</v>
      </c>
      <c r="E2979" s="10">
        <v>77</v>
      </c>
      <c r="F2979" s="46">
        <v>66</v>
      </c>
      <c r="G2979" s="10" t="str" cm="1">
        <f t="array" ref="G2979">_xlfn.IFS(Table1[[#This Row],[Performance Score]]&gt;=80,"Excellent",Table1[[#This Row],[Performance Score]]&gt;=60,"Good",Table1[[#This Row],[Performance Score]]&gt;=40,"Need Improvement")</f>
        <v>Good</v>
      </c>
      <c r="H2979" s="30">
        <f>Table1[[#This Row],[Bonus]]/Table1[[#This Row],[Basic Salary]]</f>
        <v>0.20007968362649037</v>
      </c>
      <c r="I2979" s="10">
        <f ca="1">DATEDIF(Table1[[#This Row],[Date of Birth]],TODAY(),"y")</f>
        <v>30</v>
      </c>
      <c r="J2979" s="34">
        <v>42432</v>
      </c>
      <c r="K2979" s="33" t="str" cm="1">
        <f t="array" aca="1" ref="K2979" ca="1">_xlfn.IFS(L2979&lt;3,"Junior",L2979&lt;=7,"Mid-Level",L2979&gt;7,"Senior")</f>
        <v>Senior</v>
      </c>
      <c r="L2979" s="46">
        <f ca="1">INT(YEARFRAC(Table1[[#This Row],[Joining Date]],TODAY(),1))</f>
        <v>10</v>
      </c>
      <c r="M2979" s="25" t="str">
        <f t="shared" ca="1" si="46"/>
        <v>Yes</v>
      </c>
      <c r="N2979" s="26">
        <f>YEAR(Table1[[#This Row],[Joining Date]])</f>
        <v>2016</v>
      </c>
      <c r="O2979" s="46">
        <f>MONTH(Table1[[#This Row],[Joining Date]])</f>
        <v>3</v>
      </c>
      <c r="P2979" s="26">
        <f ca="1">NETWORKDAYS(Table1[[#This Row],[Joining Date]],TODAY())</f>
        <v>2693</v>
      </c>
      <c r="Q2979" s="26" t="str">
        <f>LEFT(Table1[[#This Row],[Department]],5)&amp;"-"&amp;RIGHT(Table1[[#This Row],[Employee ID]],3)</f>
        <v>Marke-131</v>
      </c>
      <c r="R2979" s="26" t="str">
        <f>LEFT(Table1[[#This Row],[Department]],3)</f>
        <v>Mar</v>
      </c>
      <c r="S2979" s="37">
        <f>_xlfn.XLOOKUP(Table1[[#This Row],[City]],Table2[City],Table2[Bonus %])</f>
        <v>5</v>
      </c>
      <c r="U2979" s="48" t="str">
        <v xml:space="preserve">Karan </v>
      </c>
      <c r="V2979" s="48" t="str">
        <v>Malhotra</v>
      </c>
    </row>
    <row r="2980" spans="1:22" x14ac:dyDescent="0.35">
      <c r="A2980" s="7" t="s">
        <v>3722</v>
      </c>
      <c r="B2980" s="40" t="str">
        <f>LEFT(Table1[[#This Row],[Employee Name]],FIND(" ",Table1[[#This Row],[Employee Name]]))</f>
        <v xml:space="preserve">Vikram </v>
      </c>
      <c r="C2980" s="40" t="str">
        <f>RIGHT(Table1[[#This Row],[Employee Name]],LEN(Table1[[#This Row],[Employee Name]])-FIND(" ",Table1[[#This Row],[Employee Name]]))</f>
        <v>Singh</v>
      </c>
      <c r="D2980" s="22">
        <f>Table1[[#This Row],[Basic Salary]]+Table1[[#This Row],[Bonus]]</f>
        <v>81314</v>
      </c>
      <c r="E2980" s="8">
        <v>99</v>
      </c>
      <c r="F2980" s="45">
        <v>80</v>
      </c>
      <c r="G2980" s="8" t="str" cm="1">
        <f t="array" ref="G2980">_xlfn.IFS(Table1[[#This Row],[Performance Score]]&gt;=80,"Excellent",Table1[[#This Row],[Performance Score]]&gt;=60,"Good",Table1[[#This Row],[Performance Score]]&gt;=40,"Need Improvement")</f>
        <v>Excellent</v>
      </c>
      <c r="H2980" s="29">
        <f>Table1[[#This Row],[Bonus]]/Table1[[#This Row],[Basic Salary]]</f>
        <v>0.50880448295697034</v>
      </c>
      <c r="I2980" s="8">
        <f ca="1">DATEDIF(Table1[[#This Row],[Date of Birth]],TODAY(),"y")</f>
        <v>21</v>
      </c>
      <c r="J2980" s="33">
        <v>44438</v>
      </c>
      <c r="K2980" s="33" t="str" cm="1">
        <f t="array" aca="1" ref="K2980" ca="1">_xlfn.IFS(L2980&lt;3,"Junior",L2980&lt;=7,"Mid-Level",L2980&gt;7,"Senior")</f>
        <v>Mid-Level</v>
      </c>
      <c r="L2980" s="45">
        <f ca="1">INT(YEARFRAC(Table1[[#This Row],[Joining Date]],TODAY(),1))</f>
        <v>4</v>
      </c>
      <c r="M2980" s="25" t="str">
        <f t="shared" ca="1" si="46"/>
        <v>No</v>
      </c>
      <c r="N2980" s="25">
        <f>YEAR(Table1[[#This Row],[Joining Date]])</f>
        <v>2021</v>
      </c>
      <c r="O2980" s="45">
        <f>MONTH(Table1[[#This Row],[Joining Date]])</f>
        <v>8</v>
      </c>
      <c r="P2980" s="25">
        <f ca="1">NETWORKDAYS(Table1[[#This Row],[Joining Date]],TODAY())</f>
        <v>1261</v>
      </c>
      <c r="Q2980" s="25" t="str">
        <f>LEFT(Table1[[#This Row],[Department]],5)&amp;"-"&amp;RIGHT(Table1[[#This Row],[Employee ID]],3)</f>
        <v>IT-666</v>
      </c>
      <c r="R2980" s="25" t="str">
        <f>LEFT(Table1[[#This Row],[Department]],3)</f>
        <v>IT</v>
      </c>
      <c r="S2980" s="36">
        <f>_xlfn.XLOOKUP(Table1[[#This Row],[City]],Table2[City],Table2[Bonus %])</f>
        <v>4</v>
      </c>
      <c r="U2980" s="48" t="str">
        <v xml:space="preserve">Vikram </v>
      </c>
      <c r="V2980" s="48" t="str">
        <v>Singh</v>
      </c>
    </row>
    <row r="2981" spans="1:22" x14ac:dyDescent="0.35">
      <c r="A2981" s="9" t="s">
        <v>611</v>
      </c>
      <c r="B2981" s="41" t="str">
        <f>LEFT(Table1[[#This Row],[Employee Name]],FIND(" ",Table1[[#This Row],[Employee Name]]))</f>
        <v xml:space="preserve">Ananya </v>
      </c>
      <c r="C2981" s="41" t="str">
        <f>RIGHT(Table1[[#This Row],[Employee Name]],LEN(Table1[[#This Row],[Employee Name]])-FIND(" ",Table1[[#This Row],[Employee Name]]))</f>
        <v>Rao</v>
      </c>
      <c r="D2981" s="23">
        <f>Table1[[#This Row],[Basic Salary]]+Table1[[#This Row],[Bonus]]</f>
        <v>81283</v>
      </c>
      <c r="E2981" s="10">
        <v>100</v>
      </c>
      <c r="F2981" s="46">
        <v>100</v>
      </c>
      <c r="G2981" s="10" t="str" cm="1">
        <f t="array" ref="G2981">_xlfn.IFS(Table1[[#This Row],[Performance Score]]&gt;=80,"Excellent",Table1[[#This Row],[Performance Score]]&gt;=60,"Good",Table1[[#This Row],[Performance Score]]&gt;=40,"Need Improvement")</f>
        <v>Excellent</v>
      </c>
      <c r="H2981" s="30">
        <f>Table1[[#This Row],[Bonus]]/Table1[[#This Row],[Basic Salary]]</f>
        <v>0.41104070827185141</v>
      </c>
      <c r="I2981" s="10">
        <f ca="1">DATEDIF(Table1[[#This Row],[Date of Birth]],TODAY(),"y")</f>
        <v>17</v>
      </c>
      <c r="J2981" s="34">
        <v>44160</v>
      </c>
      <c r="K2981" s="33" t="str" cm="1">
        <f t="array" aca="1" ref="K2981" ca="1">_xlfn.IFS(L2981&lt;3,"Junior",L2981&lt;=7,"Mid-Level",L2981&gt;7,"Senior")</f>
        <v>Mid-Level</v>
      </c>
      <c r="L2981" s="46">
        <f ca="1">INT(YEARFRAC(Table1[[#This Row],[Joining Date]],TODAY(),1))</f>
        <v>5</v>
      </c>
      <c r="M2981" s="25" t="str">
        <f t="shared" ca="1" si="46"/>
        <v>No</v>
      </c>
      <c r="N2981" s="26">
        <f>YEAR(Table1[[#This Row],[Joining Date]])</f>
        <v>2020</v>
      </c>
      <c r="O2981" s="46">
        <f>MONTH(Table1[[#This Row],[Joining Date]])</f>
        <v>11</v>
      </c>
      <c r="P2981" s="26">
        <f ca="1">NETWORKDAYS(Table1[[#This Row],[Joining Date]],TODAY())</f>
        <v>1459</v>
      </c>
      <c r="Q2981" s="26" t="str">
        <f>LEFT(Table1[[#This Row],[Department]],5)&amp;"-"&amp;RIGHT(Table1[[#This Row],[Employee ID]],3)</f>
        <v>Finan-555</v>
      </c>
      <c r="R2981" s="26" t="str">
        <f>LEFT(Table1[[#This Row],[Department]],3)</f>
        <v>Fin</v>
      </c>
      <c r="S2981" s="37">
        <f>_xlfn.XLOOKUP(Table1[[#This Row],[City]],Table2[City],Table2[Bonus %])</f>
        <v>7</v>
      </c>
      <c r="U2981" s="48" t="str">
        <v xml:space="preserve">Ananya </v>
      </c>
      <c r="V2981" s="48" t="str">
        <v>Rao</v>
      </c>
    </row>
    <row r="2982" spans="1:22" x14ac:dyDescent="0.35">
      <c r="A2982" s="7" t="s">
        <v>3696</v>
      </c>
      <c r="B2982" s="40" t="str">
        <f>LEFT(Table1[[#This Row],[Employee Name]],FIND(" ",Table1[[#This Row],[Employee Name]]))</f>
        <v xml:space="preserve">Priya </v>
      </c>
      <c r="C2982" s="40" t="str">
        <f>RIGHT(Table1[[#This Row],[Employee Name]],LEN(Table1[[#This Row],[Employee Name]])-FIND(" ",Table1[[#This Row],[Employee Name]]))</f>
        <v>Reddy</v>
      </c>
      <c r="D2982" s="22">
        <f>Table1[[#This Row],[Basic Salary]]+Table1[[#This Row],[Bonus]]</f>
        <v>81260</v>
      </c>
      <c r="E2982" s="8">
        <v>87</v>
      </c>
      <c r="F2982" s="45">
        <v>87</v>
      </c>
      <c r="G2982" s="8" t="str" cm="1">
        <f t="array" ref="G2982">_xlfn.IFS(Table1[[#This Row],[Performance Score]]&gt;=80,"Excellent",Table1[[#This Row],[Performance Score]]&gt;=60,"Good",Table1[[#This Row],[Performance Score]]&gt;=40,"Need Improvement")</f>
        <v>Excellent</v>
      </c>
      <c r="H2982" s="29">
        <f>Table1[[#This Row],[Bonus]]/Table1[[#This Row],[Basic Salary]]</f>
        <v>0.32773438776510572</v>
      </c>
      <c r="I2982" s="8">
        <f ca="1">DATEDIF(Table1[[#This Row],[Date of Birth]],TODAY(),"y")</f>
        <v>26</v>
      </c>
      <c r="J2982" s="33">
        <v>43068</v>
      </c>
      <c r="K2982" s="33" t="str" cm="1">
        <f t="array" aca="1" ref="K2982" ca="1">_xlfn.IFS(L2982&lt;3,"Junior",L2982&lt;=7,"Mid-Level",L2982&gt;7,"Senior")</f>
        <v>Senior</v>
      </c>
      <c r="L2982" s="45">
        <f ca="1">INT(YEARFRAC(Table1[[#This Row],[Joining Date]],TODAY(),1))</f>
        <v>8</v>
      </c>
      <c r="M2982" s="25" t="str">
        <f t="shared" ca="1" si="46"/>
        <v>Yes</v>
      </c>
      <c r="N2982" s="25">
        <f>YEAR(Table1[[#This Row],[Joining Date]])</f>
        <v>2017</v>
      </c>
      <c r="O2982" s="45">
        <f>MONTH(Table1[[#This Row],[Joining Date]])</f>
        <v>11</v>
      </c>
      <c r="P2982" s="25">
        <f ca="1">NETWORKDAYS(Table1[[#This Row],[Joining Date]],TODAY())</f>
        <v>2239</v>
      </c>
      <c r="Q2982" s="25" t="str">
        <f>LEFT(Table1[[#This Row],[Department]],5)&amp;"-"&amp;RIGHT(Table1[[#This Row],[Employee ID]],3)</f>
        <v>IT-640</v>
      </c>
      <c r="R2982" s="25" t="str">
        <f>LEFT(Table1[[#This Row],[Department]],3)</f>
        <v>IT</v>
      </c>
      <c r="S2982" s="36">
        <f>_xlfn.XLOOKUP(Table1[[#This Row],[City]],Table2[City],Table2[Bonus %])</f>
        <v>4</v>
      </c>
      <c r="U2982" s="48" t="str">
        <v xml:space="preserve">Priya </v>
      </c>
      <c r="V2982" s="48" t="str">
        <v>Reddy</v>
      </c>
    </row>
    <row r="2983" spans="1:22" x14ac:dyDescent="0.35">
      <c r="A2983" s="9" t="s">
        <v>2789</v>
      </c>
      <c r="B2983" s="41" t="str">
        <f>LEFT(Table1[[#This Row],[Employee Name]],FIND(" ",Table1[[#This Row],[Employee Name]]))</f>
        <v xml:space="preserve">Arjun </v>
      </c>
      <c r="C2983" s="41" t="str">
        <f>RIGHT(Table1[[#This Row],[Employee Name]],LEN(Table1[[#This Row],[Employee Name]])-FIND(" ",Table1[[#This Row],[Employee Name]]))</f>
        <v>Mehta</v>
      </c>
      <c r="D2983" s="23">
        <f>Table1[[#This Row],[Basic Salary]]+Table1[[#This Row],[Bonus]]</f>
        <v>81229</v>
      </c>
      <c r="E2983" s="10">
        <v>93</v>
      </c>
      <c r="F2983" s="46">
        <v>49</v>
      </c>
      <c r="G2983" s="10" t="str" cm="1">
        <f t="array" ref="G2983">_xlfn.IFS(Table1[[#This Row],[Performance Score]]&gt;=80,"Excellent",Table1[[#This Row],[Performance Score]]&gt;=60,"Good",Table1[[#This Row],[Performance Score]]&gt;=40,"Need Improvement")</f>
        <v>Need Improvement</v>
      </c>
      <c r="H2983" s="30">
        <f>Table1[[#This Row],[Bonus]]/Table1[[#This Row],[Basic Salary]]</f>
        <v>0.56284752284752282</v>
      </c>
      <c r="I2983" s="10">
        <f ca="1">DATEDIF(Table1[[#This Row],[Date of Birth]],TODAY(),"y")</f>
        <v>35</v>
      </c>
      <c r="J2983" s="34">
        <v>43743</v>
      </c>
      <c r="K2983" s="33" t="str" cm="1">
        <f t="array" aca="1" ref="K2983" ca="1">_xlfn.IFS(L2983&lt;3,"Junior",L2983&lt;=7,"Mid-Level",L2983&gt;7,"Senior")</f>
        <v>Mid-Level</v>
      </c>
      <c r="L2983" s="46">
        <f ca="1">INT(YEARFRAC(Table1[[#This Row],[Joining Date]],TODAY(),1))</f>
        <v>6</v>
      </c>
      <c r="M2983" s="25" t="str">
        <f t="shared" ca="1" si="46"/>
        <v>Yes</v>
      </c>
      <c r="N2983" s="26">
        <f>YEAR(Table1[[#This Row],[Joining Date]])</f>
        <v>2019</v>
      </c>
      <c r="O2983" s="46">
        <f>MONTH(Table1[[#This Row],[Joining Date]])</f>
        <v>10</v>
      </c>
      <c r="P2983" s="26">
        <f ca="1">NETWORKDAYS(Table1[[#This Row],[Joining Date]],TODAY())</f>
        <v>1756</v>
      </c>
      <c r="Q2983" s="26" t="str">
        <f>LEFT(Table1[[#This Row],[Department]],5)&amp;"-"&amp;RIGHT(Table1[[#This Row],[Employee ID]],3)</f>
        <v>HR-733</v>
      </c>
      <c r="R2983" s="26" t="str">
        <f>LEFT(Table1[[#This Row],[Department]],3)</f>
        <v>HR</v>
      </c>
      <c r="S2983" s="37">
        <f>_xlfn.XLOOKUP(Table1[[#This Row],[City]],Table2[City],Table2[Bonus %])</f>
        <v>7</v>
      </c>
      <c r="U2983" s="48" t="str">
        <v xml:space="preserve">Arjun </v>
      </c>
      <c r="V2983" s="48" t="str">
        <v>Mehta</v>
      </c>
    </row>
    <row r="2984" spans="1:22" x14ac:dyDescent="0.35">
      <c r="A2984" s="7" t="s">
        <v>2425</v>
      </c>
      <c r="B2984" s="40" t="str">
        <f>LEFT(Table1[[#This Row],[Employee Name]],FIND(" ",Table1[[#This Row],[Employee Name]]))</f>
        <v xml:space="preserve">Ishita </v>
      </c>
      <c r="C2984" s="40" t="str">
        <f>RIGHT(Table1[[#This Row],[Employee Name]],LEN(Table1[[#This Row],[Employee Name]])-FIND(" ",Table1[[#This Row],[Employee Name]]))</f>
        <v>Roy</v>
      </c>
      <c r="D2984" s="22">
        <f>Table1[[#This Row],[Basic Salary]]+Table1[[#This Row],[Bonus]]</f>
        <v>81173</v>
      </c>
      <c r="E2984" s="8">
        <v>94</v>
      </c>
      <c r="F2984" s="45">
        <v>90</v>
      </c>
      <c r="G2984" s="8" t="str" cm="1">
        <f t="array" ref="G2984">_xlfn.IFS(Table1[[#This Row],[Performance Score]]&gt;=80,"Excellent",Table1[[#This Row],[Performance Score]]&gt;=60,"Good",Table1[[#This Row],[Performance Score]]&gt;=40,"Need Improvement")</f>
        <v>Excellent</v>
      </c>
      <c r="H2984" s="29">
        <f>Table1[[#This Row],[Bonus]]/Table1[[#This Row],[Basic Salary]]</f>
        <v>6.9726680899291002E-2</v>
      </c>
      <c r="I2984" s="8">
        <f ca="1">DATEDIF(Table1[[#This Row],[Date of Birth]],TODAY(),"y")</f>
        <v>44</v>
      </c>
      <c r="J2984" s="33">
        <v>44535</v>
      </c>
      <c r="K2984" s="33" t="str" cm="1">
        <f t="array" aca="1" ref="K2984" ca="1">_xlfn.IFS(L2984&lt;3,"Junior",L2984&lt;=7,"Mid-Level",L2984&gt;7,"Senior")</f>
        <v>Mid-Level</v>
      </c>
      <c r="L2984" s="45">
        <f ca="1">INT(YEARFRAC(Table1[[#This Row],[Joining Date]],TODAY(),1))</f>
        <v>4</v>
      </c>
      <c r="M2984" s="25" t="str">
        <f t="shared" ca="1" si="46"/>
        <v>No</v>
      </c>
      <c r="N2984" s="25">
        <f>YEAR(Table1[[#This Row],[Joining Date]])</f>
        <v>2021</v>
      </c>
      <c r="O2984" s="45">
        <f>MONTH(Table1[[#This Row],[Joining Date]])</f>
        <v>12</v>
      </c>
      <c r="P2984" s="25">
        <f ca="1">NETWORKDAYS(Table1[[#This Row],[Joining Date]],TODAY())</f>
        <v>1191</v>
      </c>
      <c r="Q2984" s="25" t="str">
        <f>LEFT(Table1[[#This Row],[Department]],5)&amp;"-"&amp;RIGHT(Table1[[#This Row],[Employee ID]],3)</f>
        <v>Marke-369</v>
      </c>
      <c r="R2984" s="25" t="str">
        <f>LEFT(Table1[[#This Row],[Department]],3)</f>
        <v>Mar</v>
      </c>
      <c r="S2984" s="36">
        <f>_xlfn.XLOOKUP(Table1[[#This Row],[City]],Table2[City],Table2[Bonus %])</f>
        <v>6</v>
      </c>
      <c r="U2984" s="48" t="str">
        <v xml:space="preserve">Ishita </v>
      </c>
      <c r="V2984" s="48" t="str">
        <v>Roy</v>
      </c>
    </row>
    <row r="2985" spans="1:22" x14ac:dyDescent="0.35">
      <c r="A2985" s="9" t="s">
        <v>1098</v>
      </c>
      <c r="B2985" s="41" t="str">
        <f>LEFT(Table1[[#This Row],[Employee Name]],FIND(" ",Table1[[#This Row],[Employee Name]]))</f>
        <v xml:space="preserve">Arjun </v>
      </c>
      <c r="C2985" s="41" t="str">
        <f>RIGHT(Table1[[#This Row],[Employee Name]],LEN(Table1[[#This Row],[Employee Name]])-FIND(" ",Table1[[#This Row],[Employee Name]]))</f>
        <v>Mehta</v>
      </c>
      <c r="D2985" s="23">
        <f>Table1[[#This Row],[Basic Salary]]+Table1[[#This Row],[Bonus]]</f>
        <v>81170</v>
      </c>
      <c r="E2985" s="10">
        <v>87</v>
      </c>
      <c r="F2985" s="46">
        <v>97</v>
      </c>
      <c r="G2985" s="10" t="str" cm="1">
        <f t="array" ref="G2985">_xlfn.IFS(Table1[[#This Row],[Performance Score]]&gt;=80,"Excellent",Table1[[#This Row],[Performance Score]]&gt;=60,"Good",Table1[[#This Row],[Performance Score]]&gt;=40,"Need Improvement")</f>
        <v>Excellent</v>
      </c>
      <c r="H2985" s="30">
        <f>Table1[[#This Row],[Bonus]]/Table1[[#This Row],[Basic Salary]]</f>
        <v>0.26379871393650645</v>
      </c>
      <c r="I2985" s="10">
        <f ca="1">DATEDIF(Table1[[#This Row],[Date of Birth]],TODAY(),"y")</f>
        <v>29</v>
      </c>
      <c r="J2985" s="34">
        <v>43624</v>
      </c>
      <c r="K2985" s="33" t="str" cm="1">
        <f t="array" aca="1" ref="K2985" ca="1">_xlfn.IFS(L2985&lt;3,"Junior",L2985&lt;=7,"Mid-Level",L2985&gt;7,"Senior")</f>
        <v>Mid-Level</v>
      </c>
      <c r="L2985" s="46">
        <f ca="1">INT(YEARFRAC(Table1[[#This Row],[Joining Date]],TODAY(),1))</f>
        <v>7</v>
      </c>
      <c r="M2985" s="25" t="str">
        <f t="shared" ca="1" si="46"/>
        <v>Yes</v>
      </c>
      <c r="N2985" s="26">
        <f>YEAR(Table1[[#This Row],[Joining Date]])</f>
        <v>2019</v>
      </c>
      <c r="O2985" s="46">
        <f>MONTH(Table1[[#This Row],[Joining Date]])</f>
        <v>6</v>
      </c>
      <c r="P2985" s="26">
        <f ca="1">NETWORKDAYS(Table1[[#This Row],[Joining Date]],TODAY())</f>
        <v>1841</v>
      </c>
      <c r="Q2985" s="26" t="str">
        <f>LEFT(Table1[[#This Row],[Department]],5)&amp;"-"&amp;RIGHT(Table1[[#This Row],[Employee ID]],3)</f>
        <v>Finan-042</v>
      </c>
      <c r="R2985" s="26" t="str">
        <f>LEFT(Table1[[#This Row],[Department]],3)</f>
        <v>Fin</v>
      </c>
      <c r="S2985" s="37">
        <f>_xlfn.XLOOKUP(Table1[[#This Row],[City]],Table2[City],Table2[Bonus %])</f>
        <v>7</v>
      </c>
      <c r="U2985" s="48" t="str">
        <v xml:space="preserve">Arjun </v>
      </c>
      <c r="V2985" s="48" t="str">
        <v>Mehta</v>
      </c>
    </row>
    <row r="2986" spans="1:22" x14ac:dyDescent="0.35">
      <c r="A2986" s="7" t="s">
        <v>4721</v>
      </c>
      <c r="B2986" s="40" t="str">
        <f>LEFT(Table1[[#This Row],[Employee Name]],FIND(" ",Table1[[#This Row],[Employee Name]]))</f>
        <v xml:space="preserve">Gayathri </v>
      </c>
      <c r="C2986" s="40" t="str">
        <f>RIGHT(Table1[[#This Row],[Employee Name]],LEN(Table1[[#This Row],[Employee Name]])-FIND(" ",Table1[[#This Row],[Employee Name]]))</f>
        <v>Iyer</v>
      </c>
      <c r="D2986" s="22">
        <f>Table1[[#This Row],[Basic Salary]]+Table1[[#This Row],[Bonus]]</f>
        <v>81157</v>
      </c>
      <c r="E2986" s="8">
        <v>61</v>
      </c>
      <c r="F2986" s="45">
        <v>68</v>
      </c>
      <c r="G2986" s="8" t="str" cm="1">
        <f t="array" ref="G2986">_xlfn.IFS(Table1[[#This Row],[Performance Score]]&gt;=80,"Excellent",Table1[[#This Row],[Performance Score]]&gt;=60,"Good",Table1[[#This Row],[Performance Score]]&gt;=40,"Need Improvement")</f>
        <v>Good</v>
      </c>
      <c r="H2986" s="29">
        <f>Table1[[#This Row],[Bonus]]/Table1[[#This Row],[Basic Salary]]</f>
        <v>0.2287950822154256</v>
      </c>
      <c r="I2986" s="8">
        <f ca="1">DATEDIF(Table1[[#This Row],[Date of Birth]],TODAY(),"y")</f>
        <v>30</v>
      </c>
      <c r="J2986" s="33">
        <v>43259</v>
      </c>
      <c r="K2986" s="33" t="str" cm="1">
        <f t="array" aca="1" ref="K2986" ca="1">_xlfn.IFS(L2986&lt;3,"Junior",L2986&lt;=7,"Mid-Level",L2986&gt;7,"Senior")</f>
        <v>Senior</v>
      </c>
      <c r="L2986" s="45">
        <f ca="1">INT(YEARFRAC(Table1[[#This Row],[Joining Date]],TODAY(),1))</f>
        <v>8</v>
      </c>
      <c r="M2986" s="25" t="str">
        <f t="shared" ca="1" si="46"/>
        <v>Yes</v>
      </c>
      <c r="N2986" s="25">
        <f>YEAR(Table1[[#This Row],[Joining Date]])</f>
        <v>2018</v>
      </c>
      <c r="O2986" s="45">
        <f>MONTH(Table1[[#This Row],[Joining Date]])</f>
        <v>6</v>
      </c>
      <c r="P2986" s="25">
        <f ca="1">NETWORKDAYS(Table1[[#This Row],[Joining Date]],TODAY())</f>
        <v>2102</v>
      </c>
      <c r="Q2986" s="25" t="str">
        <f>LEFT(Table1[[#This Row],[Department]],5)&amp;"-"&amp;RIGHT(Table1[[#This Row],[Employee ID]],3)</f>
        <v>IT-665</v>
      </c>
      <c r="R2986" s="25" t="str">
        <f>LEFT(Table1[[#This Row],[Department]],3)</f>
        <v>IT</v>
      </c>
      <c r="S2986" s="36">
        <f>_xlfn.XLOOKUP(Table1[[#This Row],[City]],Table2[City],Table2[Bonus %])</f>
        <v>5</v>
      </c>
      <c r="U2986" s="48" t="str">
        <v xml:space="preserve">Gayathri </v>
      </c>
      <c r="V2986" s="48" t="str">
        <v>Iyer</v>
      </c>
    </row>
    <row r="2987" spans="1:22" x14ac:dyDescent="0.35">
      <c r="A2987" s="9" t="s">
        <v>3660</v>
      </c>
      <c r="B2987" s="41" t="str">
        <f>LEFT(Table1[[#This Row],[Employee Name]],FIND(" ",Table1[[#This Row],[Employee Name]]))</f>
        <v xml:space="preserve">Pooja </v>
      </c>
      <c r="C2987" s="41" t="str">
        <f>RIGHT(Table1[[#This Row],[Employee Name]],LEN(Table1[[#This Row],[Employee Name]])-FIND(" ",Table1[[#This Row],[Employee Name]]))</f>
        <v>Das</v>
      </c>
      <c r="D2987" s="23">
        <f>Table1[[#This Row],[Basic Salary]]+Table1[[#This Row],[Bonus]]</f>
        <v>81140</v>
      </c>
      <c r="E2987" s="10">
        <v>88</v>
      </c>
      <c r="F2987" s="46">
        <v>40</v>
      </c>
      <c r="G2987" s="10" t="str" cm="1">
        <f t="array" ref="G2987">_xlfn.IFS(Table1[[#This Row],[Performance Score]]&gt;=80,"Excellent",Table1[[#This Row],[Performance Score]]&gt;=60,"Good",Table1[[#This Row],[Performance Score]]&gt;=40,"Need Improvement")</f>
        <v>Need Improvement</v>
      </c>
      <c r="H2987" s="30">
        <f>Table1[[#This Row],[Bonus]]/Table1[[#This Row],[Basic Salary]]</f>
        <v>0.56665122026567805</v>
      </c>
      <c r="I2987" s="10">
        <f ca="1">DATEDIF(Table1[[#This Row],[Date of Birth]],TODAY(),"y")</f>
        <v>44</v>
      </c>
      <c r="J2987" s="34">
        <v>43033</v>
      </c>
      <c r="K2987" s="33" t="str" cm="1">
        <f t="array" aca="1" ref="K2987" ca="1">_xlfn.IFS(L2987&lt;3,"Junior",L2987&lt;=7,"Mid-Level",L2987&gt;7,"Senior")</f>
        <v>Senior</v>
      </c>
      <c r="L2987" s="46">
        <f ca="1">INT(YEARFRAC(Table1[[#This Row],[Joining Date]],TODAY(),1))</f>
        <v>8</v>
      </c>
      <c r="M2987" s="25" t="str">
        <f t="shared" ca="1" si="46"/>
        <v>Yes</v>
      </c>
      <c r="N2987" s="26">
        <f>YEAR(Table1[[#This Row],[Joining Date]])</f>
        <v>2017</v>
      </c>
      <c r="O2987" s="46">
        <f>MONTH(Table1[[#This Row],[Joining Date]])</f>
        <v>10</v>
      </c>
      <c r="P2987" s="26">
        <f ca="1">NETWORKDAYS(Table1[[#This Row],[Joining Date]],TODAY())</f>
        <v>2264</v>
      </c>
      <c r="Q2987" s="26" t="str">
        <f>LEFT(Table1[[#This Row],[Department]],5)&amp;"-"&amp;RIGHT(Table1[[#This Row],[Employee ID]],3)</f>
        <v>Marke-604</v>
      </c>
      <c r="R2987" s="26" t="str">
        <f>LEFT(Table1[[#This Row],[Department]],3)</f>
        <v>Mar</v>
      </c>
      <c r="S2987" s="37">
        <f>_xlfn.XLOOKUP(Table1[[#This Row],[City]],Table2[City],Table2[Bonus %])</f>
        <v>6</v>
      </c>
      <c r="U2987" s="48" t="str">
        <v xml:space="preserve">Pooja </v>
      </c>
      <c r="V2987" s="48" t="str">
        <v>Das</v>
      </c>
    </row>
    <row r="2988" spans="1:22" x14ac:dyDescent="0.35">
      <c r="A2988" s="7" t="s">
        <v>3710</v>
      </c>
      <c r="B2988" s="40" t="str">
        <f>LEFT(Table1[[#This Row],[Employee Name]],FIND(" ",Table1[[#This Row],[Employee Name]]))</f>
        <v xml:space="preserve">Meera </v>
      </c>
      <c r="C2988" s="40" t="str">
        <f>RIGHT(Table1[[#This Row],[Employee Name]],LEN(Table1[[#This Row],[Employee Name]])-FIND(" ",Table1[[#This Row],[Employee Name]]))</f>
        <v>Joshi</v>
      </c>
      <c r="D2988" s="22">
        <f>Table1[[#This Row],[Basic Salary]]+Table1[[#This Row],[Bonus]]</f>
        <v>81132</v>
      </c>
      <c r="E2988" s="8">
        <v>60</v>
      </c>
      <c r="F2988" s="45">
        <v>64</v>
      </c>
      <c r="G2988" s="8" t="str" cm="1">
        <f t="array" ref="G2988">_xlfn.IFS(Table1[[#This Row],[Performance Score]]&gt;=80,"Excellent",Table1[[#This Row],[Performance Score]]&gt;=60,"Good",Table1[[#This Row],[Performance Score]]&gt;=40,"Need Improvement")</f>
        <v>Good</v>
      </c>
      <c r="H2988" s="29">
        <f>Table1[[#This Row],[Bonus]]/Table1[[#This Row],[Basic Salary]]</f>
        <v>0.38905629365840294</v>
      </c>
      <c r="I2988" s="8">
        <f ca="1">DATEDIF(Table1[[#This Row],[Date of Birth]],TODAY(),"y")</f>
        <v>26</v>
      </c>
      <c r="J2988" s="33">
        <v>44939</v>
      </c>
      <c r="K2988" s="33" t="str" cm="1">
        <f t="array" aca="1" ref="K2988" ca="1">_xlfn.IFS(L2988&lt;3,"Junior",L2988&lt;=7,"Mid-Level",L2988&gt;7,"Senior")</f>
        <v>Mid-Level</v>
      </c>
      <c r="L2988" s="45">
        <f ca="1">INT(YEARFRAC(Table1[[#This Row],[Joining Date]],TODAY(),1))</f>
        <v>3</v>
      </c>
      <c r="M2988" s="25" t="str">
        <f t="shared" ca="1" si="46"/>
        <v>No</v>
      </c>
      <c r="N2988" s="25">
        <f>YEAR(Table1[[#This Row],[Joining Date]])</f>
        <v>2023</v>
      </c>
      <c r="O2988" s="45">
        <f>MONTH(Table1[[#This Row],[Joining Date]])</f>
        <v>1</v>
      </c>
      <c r="P2988" s="25">
        <f ca="1">NETWORKDAYS(Table1[[#This Row],[Joining Date]],TODAY())</f>
        <v>902</v>
      </c>
      <c r="Q2988" s="25" t="str">
        <f>LEFT(Table1[[#This Row],[Department]],5)&amp;"-"&amp;RIGHT(Table1[[#This Row],[Employee ID]],3)</f>
        <v>IT-654</v>
      </c>
      <c r="R2988" s="25" t="str">
        <f>LEFT(Table1[[#This Row],[Department]],3)</f>
        <v>IT</v>
      </c>
      <c r="S2988" s="36">
        <f>_xlfn.XLOOKUP(Table1[[#This Row],[City]],Table2[City],Table2[Bonus %])</f>
        <v>8</v>
      </c>
      <c r="U2988" s="48" t="str">
        <v xml:space="preserve">Meera </v>
      </c>
      <c r="V2988" s="48" t="str">
        <v>Joshi</v>
      </c>
    </row>
    <row r="2989" spans="1:22" x14ac:dyDescent="0.35">
      <c r="A2989" s="9" t="s">
        <v>4478</v>
      </c>
      <c r="B2989" s="41" t="str">
        <f>LEFT(Table1[[#This Row],[Employee Name]],FIND(" ",Table1[[#This Row],[Employee Name]]))</f>
        <v xml:space="preserve">Gayathri </v>
      </c>
      <c r="C2989" s="41" t="str">
        <f>RIGHT(Table1[[#This Row],[Employee Name]],LEN(Table1[[#This Row],[Employee Name]])-FIND(" ",Table1[[#This Row],[Employee Name]]))</f>
        <v>Iyer</v>
      </c>
      <c r="D2989" s="23">
        <f>Table1[[#This Row],[Basic Salary]]+Table1[[#This Row],[Bonus]]</f>
        <v>81106</v>
      </c>
      <c r="E2989" s="10">
        <v>97</v>
      </c>
      <c r="F2989" s="46">
        <v>49</v>
      </c>
      <c r="G2989" s="10" t="str" cm="1">
        <f t="array" ref="G2989">_xlfn.IFS(Table1[[#This Row],[Performance Score]]&gt;=80,"Excellent",Table1[[#This Row],[Performance Score]]&gt;=60,"Good",Table1[[#This Row],[Performance Score]]&gt;=40,"Need Improvement")</f>
        <v>Need Improvement</v>
      </c>
      <c r="H2989" s="30">
        <f>Table1[[#This Row],[Bonus]]/Table1[[#This Row],[Basic Salary]]</f>
        <v>6.776023907634382E-2</v>
      </c>
      <c r="I2989" s="10">
        <f ca="1">DATEDIF(Table1[[#This Row],[Date of Birth]],TODAY(),"y")</f>
        <v>38</v>
      </c>
      <c r="J2989" s="34">
        <v>45475</v>
      </c>
      <c r="K2989" s="33" t="str" cm="1">
        <f t="array" aca="1" ref="K2989" ca="1">_xlfn.IFS(L2989&lt;3,"Junior",L2989&lt;=7,"Mid-Level",L2989&gt;7,"Senior")</f>
        <v>Junior</v>
      </c>
      <c r="L2989" s="46">
        <f ca="1">INT(YEARFRAC(Table1[[#This Row],[Joining Date]],TODAY(),1))</f>
        <v>1</v>
      </c>
      <c r="M2989" s="25" t="str">
        <f t="shared" ca="1" si="46"/>
        <v>No</v>
      </c>
      <c r="N2989" s="26">
        <f>YEAR(Table1[[#This Row],[Joining Date]])</f>
        <v>2024</v>
      </c>
      <c r="O2989" s="46">
        <f>MONTH(Table1[[#This Row],[Joining Date]])</f>
        <v>7</v>
      </c>
      <c r="P2989" s="26">
        <f ca="1">NETWORKDAYS(Table1[[#This Row],[Joining Date]],TODAY())</f>
        <v>520</v>
      </c>
      <c r="Q2989" s="26" t="str">
        <f>LEFT(Table1[[#This Row],[Department]],5)&amp;"-"&amp;RIGHT(Table1[[#This Row],[Employee ID]],3)</f>
        <v>Opera-422</v>
      </c>
      <c r="R2989" s="26" t="str">
        <f>LEFT(Table1[[#This Row],[Department]],3)</f>
        <v>Ope</v>
      </c>
      <c r="S2989" s="37">
        <f>_xlfn.XLOOKUP(Table1[[#This Row],[City]],Table2[City],Table2[Bonus %])</f>
        <v>5</v>
      </c>
      <c r="U2989" s="48" t="str">
        <v xml:space="preserve">Gayathri </v>
      </c>
      <c r="V2989" s="48" t="str">
        <v>Iyer</v>
      </c>
    </row>
    <row r="2990" spans="1:22" x14ac:dyDescent="0.35">
      <c r="A2990" s="7" t="s">
        <v>3073</v>
      </c>
      <c r="B2990" s="40" t="str">
        <f>LEFT(Table1[[#This Row],[Employee Name]],FIND(" ",Table1[[#This Row],[Employee Name]]))</f>
        <v xml:space="preserve">Neha </v>
      </c>
      <c r="C2990" s="40" t="str">
        <f>RIGHT(Table1[[#This Row],[Employee Name]],LEN(Table1[[#This Row],[Employee Name]])-FIND(" ",Table1[[#This Row],[Employee Name]]))</f>
        <v>Kulkarni</v>
      </c>
      <c r="D2990" s="22">
        <f>Table1[[#This Row],[Basic Salary]]+Table1[[#This Row],[Bonus]]</f>
        <v>81092</v>
      </c>
      <c r="E2990" s="8">
        <v>60</v>
      </c>
      <c r="F2990" s="45">
        <v>46</v>
      </c>
      <c r="G2990" s="8" t="str" cm="1">
        <f t="array" ref="G2990">_xlfn.IFS(Table1[[#This Row],[Performance Score]]&gt;=80,"Excellent",Table1[[#This Row],[Performance Score]]&gt;=60,"Good",Table1[[#This Row],[Performance Score]]&gt;=40,"Need Improvement")</f>
        <v>Need Improvement</v>
      </c>
      <c r="H2990" s="29">
        <f>Table1[[#This Row],[Bonus]]/Table1[[#This Row],[Basic Salary]]</f>
        <v>0.22900184898911824</v>
      </c>
      <c r="I2990" s="8">
        <f ca="1">DATEDIF(Table1[[#This Row],[Date of Birth]],TODAY(),"y")</f>
        <v>27</v>
      </c>
      <c r="J2990" s="33">
        <v>42966</v>
      </c>
      <c r="K2990" s="33" t="str" cm="1">
        <f t="array" aca="1" ref="K2990" ca="1">_xlfn.IFS(L2990&lt;3,"Junior",L2990&lt;=7,"Mid-Level",L2990&gt;7,"Senior")</f>
        <v>Senior</v>
      </c>
      <c r="L2990" s="45">
        <f ca="1">INT(YEARFRAC(Table1[[#This Row],[Joining Date]],TODAY(),1))</f>
        <v>8</v>
      </c>
      <c r="M2990" s="25" t="str">
        <f t="shared" ca="1" si="46"/>
        <v>Yes</v>
      </c>
      <c r="N2990" s="25">
        <f>YEAR(Table1[[#This Row],[Joining Date]])</f>
        <v>2017</v>
      </c>
      <c r="O2990" s="45">
        <f>MONTH(Table1[[#This Row],[Joining Date]])</f>
        <v>8</v>
      </c>
      <c r="P2990" s="25">
        <f ca="1">NETWORKDAYS(Table1[[#This Row],[Joining Date]],TODAY())</f>
        <v>2311</v>
      </c>
      <c r="Q2990" s="25" t="str">
        <f>LEFT(Table1[[#This Row],[Department]],5)&amp;"-"&amp;RIGHT(Table1[[#This Row],[Employee ID]],3)</f>
        <v>Finan-017</v>
      </c>
      <c r="R2990" s="25" t="str">
        <f>LEFT(Table1[[#This Row],[Department]],3)</f>
        <v>Fin</v>
      </c>
      <c r="S2990" s="36">
        <f>_xlfn.XLOOKUP(Table1[[#This Row],[City]],Table2[City],Table2[Bonus %])</f>
        <v>4</v>
      </c>
      <c r="U2990" s="48" t="str">
        <v xml:space="preserve">Neha </v>
      </c>
      <c r="V2990" s="48" t="str">
        <v>Kulkarni</v>
      </c>
    </row>
    <row r="2991" spans="1:22" x14ac:dyDescent="0.35">
      <c r="A2991" s="9" t="s">
        <v>3516</v>
      </c>
      <c r="B2991" s="41" t="str">
        <f>LEFT(Table1[[#This Row],[Employee Name]],FIND(" ",Table1[[#This Row],[Employee Name]]))</f>
        <v xml:space="preserve">Rohan </v>
      </c>
      <c r="C2991" s="41" t="str">
        <f>RIGHT(Table1[[#This Row],[Employee Name]],LEN(Table1[[#This Row],[Employee Name]])-FIND(" ",Table1[[#This Row],[Employee Name]]))</f>
        <v>Gupta</v>
      </c>
      <c r="D2991" s="23">
        <f>Table1[[#This Row],[Basic Salary]]+Table1[[#This Row],[Bonus]]</f>
        <v>81067</v>
      </c>
      <c r="E2991" s="10">
        <v>72</v>
      </c>
      <c r="F2991" s="46">
        <v>55</v>
      </c>
      <c r="G2991" s="10" t="str" cm="1">
        <f t="array" ref="G2991">_xlfn.IFS(Table1[[#This Row],[Performance Score]]&gt;=80,"Excellent",Table1[[#This Row],[Performance Score]]&gt;=60,"Good",Table1[[#This Row],[Performance Score]]&gt;=40,"Need Improvement")</f>
        <v>Need Improvement</v>
      </c>
      <c r="H2991" s="30">
        <f>Table1[[#This Row],[Bonus]]/Table1[[#This Row],[Basic Salary]]</f>
        <v>0.11015707379866617</v>
      </c>
      <c r="I2991" s="10">
        <f ca="1">DATEDIF(Table1[[#This Row],[Date of Birth]],TODAY(),"y")</f>
        <v>15</v>
      </c>
      <c r="J2991" s="34">
        <v>45859</v>
      </c>
      <c r="K2991" s="33" t="str" cm="1">
        <f t="array" aca="1" ref="K2991" ca="1">_xlfn.IFS(L2991&lt;3,"Junior",L2991&lt;=7,"Mid-Level",L2991&gt;7,"Senior")</f>
        <v>Junior</v>
      </c>
      <c r="L2991" s="46">
        <f ca="1">INT(YEARFRAC(Table1[[#This Row],[Joining Date]],TODAY(),1))</f>
        <v>0</v>
      </c>
      <c r="M2991" s="25" t="str">
        <f t="shared" ca="1" si="46"/>
        <v>No</v>
      </c>
      <c r="N2991" s="26">
        <f>YEAR(Table1[[#This Row],[Joining Date]])</f>
        <v>2025</v>
      </c>
      <c r="O2991" s="46">
        <f>MONTH(Table1[[#This Row],[Joining Date]])</f>
        <v>7</v>
      </c>
      <c r="P2991" s="26">
        <f ca="1">NETWORKDAYS(Table1[[#This Row],[Joining Date]],TODAY())</f>
        <v>246</v>
      </c>
      <c r="Q2991" s="26" t="str">
        <f>LEFT(Table1[[#This Row],[Department]],5)&amp;"-"&amp;RIGHT(Table1[[#This Row],[Employee ID]],3)</f>
        <v>Sales-460</v>
      </c>
      <c r="R2991" s="26" t="str">
        <f>LEFT(Table1[[#This Row],[Department]],3)</f>
        <v>Sal</v>
      </c>
      <c r="S2991" s="37">
        <f>_xlfn.XLOOKUP(Table1[[#This Row],[City]],Table2[City],Table2[Bonus %])</f>
        <v>8</v>
      </c>
      <c r="U2991" s="48" t="str">
        <v xml:space="preserve">Rohan </v>
      </c>
      <c r="V2991" s="48" t="str">
        <v>Gupta</v>
      </c>
    </row>
    <row r="2992" spans="1:22" x14ac:dyDescent="0.35">
      <c r="A2992" s="7" t="s">
        <v>4340</v>
      </c>
      <c r="B2992" s="40" t="str">
        <f>LEFT(Table1[[#This Row],[Employee Name]],FIND(" ",Table1[[#This Row],[Employee Name]]))</f>
        <v xml:space="preserve">Swathi </v>
      </c>
      <c r="C2992" s="40" t="str">
        <f>RIGHT(Table1[[#This Row],[Employee Name]],LEN(Table1[[#This Row],[Employee Name]])-FIND(" ",Table1[[#This Row],[Employee Name]]))</f>
        <v>Ramesh</v>
      </c>
      <c r="D2992" s="22">
        <f>Table1[[#This Row],[Basic Salary]]+Table1[[#This Row],[Bonus]]</f>
        <v>81051</v>
      </c>
      <c r="E2992" s="8">
        <v>79</v>
      </c>
      <c r="F2992" s="45">
        <v>86</v>
      </c>
      <c r="G2992" s="8" t="str" cm="1">
        <f t="array" ref="G2992">_xlfn.IFS(Table1[[#This Row],[Performance Score]]&gt;=80,"Excellent",Table1[[#This Row],[Performance Score]]&gt;=60,"Good",Table1[[#This Row],[Performance Score]]&gt;=40,"Need Improvement")</f>
        <v>Excellent</v>
      </c>
      <c r="H2992" s="29">
        <f>Table1[[#This Row],[Bonus]]/Table1[[#This Row],[Basic Salary]]</f>
        <v>0.46351636842960581</v>
      </c>
      <c r="I2992" s="8">
        <f ca="1">DATEDIF(Table1[[#This Row],[Date of Birth]],TODAY(),"y")</f>
        <v>14</v>
      </c>
      <c r="J2992" s="33">
        <v>43811</v>
      </c>
      <c r="K2992" s="33" t="str" cm="1">
        <f t="array" aca="1" ref="K2992" ca="1">_xlfn.IFS(L2992&lt;3,"Junior",L2992&lt;=7,"Mid-Level",L2992&gt;7,"Senior")</f>
        <v>Mid-Level</v>
      </c>
      <c r="L2992" s="45">
        <f ca="1">INT(YEARFRAC(Table1[[#This Row],[Joining Date]],TODAY(),1))</f>
        <v>6</v>
      </c>
      <c r="M2992" s="25" t="str">
        <f t="shared" ca="1" si="46"/>
        <v>Yes</v>
      </c>
      <c r="N2992" s="25">
        <f>YEAR(Table1[[#This Row],[Joining Date]])</f>
        <v>2019</v>
      </c>
      <c r="O2992" s="45">
        <f>MONTH(Table1[[#This Row],[Joining Date]])</f>
        <v>12</v>
      </c>
      <c r="P2992" s="25">
        <f ca="1">NETWORKDAYS(Table1[[#This Row],[Joining Date]],TODAY())</f>
        <v>1708</v>
      </c>
      <c r="Q2992" s="25" t="str">
        <f>LEFT(Table1[[#This Row],[Department]],5)&amp;"-"&amp;RIGHT(Table1[[#This Row],[Employee ID]],3)</f>
        <v>Sales-284</v>
      </c>
      <c r="R2992" s="25" t="str">
        <f>LEFT(Table1[[#This Row],[Department]],3)</f>
        <v>Sal</v>
      </c>
      <c r="S2992" s="36">
        <f>_xlfn.XLOOKUP(Table1[[#This Row],[City]],Table2[City],Table2[Bonus %])</f>
        <v>8</v>
      </c>
      <c r="U2992" s="48" t="str">
        <v xml:space="preserve">Swathi </v>
      </c>
      <c r="V2992" s="48" t="str">
        <v>Ramesh</v>
      </c>
    </row>
    <row r="2993" spans="1:22" x14ac:dyDescent="0.35">
      <c r="A2993" s="9" t="s">
        <v>5017</v>
      </c>
      <c r="B2993" s="41" t="str">
        <f>LEFT(Table1[[#This Row],[Employee Name]],FIND(" ",Table1[[#This Row],[Employee Name]]))</f>
        <v xml:space="preserve">Karan </v>
      </c>
      <c r="C2993" s="41" t="str">
        <f>RIGHT(Table1[[#This Row],[Employee Name]],LEN(Table1[[#This Row],[Employee Name]])-FIND(" ",Table1[[#This Row],[Employee Name]]))</f>
        <v>Malhotra</v>
      </c>
      <c r="D2993" s="23">
        <f>Table1[[#This Row],[Basic Salary]]+Table1[[#This Row],[Bonus]]</f>
        <v>81050</v>
      </c>
      <c r="E2993" s="10">
        <v>73</v>
      </c>
      <c r="F2993" s="46">
        <v>43</v>
      </c>
      <c r="G2993" s="10" t="str" cm="1">
        <f t="array" ref="G2993">_xlfn.IFS(Table1[[#This Row],[Performance Score]]&gt;=80,"Excellent",Table1[[#This Row],[Performance Score]]&gt;=60,"Good",Table1[[#This Row],[Performance Score]]&gt;=40,"Need Improvement")</f>
        <v>Need Improvement</v>
      </c>
      <c r="H2993" s="30">
        <f>Table1[[#This Row],[Bonus]]/Table1[[#This Row],[Basic Salary]]</f>
        <v>6.913427165639964E-2</v>
      </c>
      <c r="I2993" s="10">
        <f ca="1">DATEDIF(Table1[[#This Row],[Date of Birth]],TODAY(),"y")</f>
        <v>32</v>
      </c>
      <c r="J2993" s="34">
        <v>43810</v>
      </c>
      <c r="K2993" s="33" t="str" cm="1">
        <f t="array" aca="1" ref="K2993" ca="1">_xlfn.IFS(L2993&lt;3,"Junior",L2993&lt;=7,"Mid-Level",L2993&gt;7,"Senior")</f>
        <v>Mid-Level</v>
      </c>
      <c r="L2993" s="46">
        <f ca="1">INT(YEARFRAC(Table1[[#This Row],[Joining Date]],TODAY(),1))</f>
        <v>6</v>
      </c>
      <c r="M2993" s="25" t="str">
        <f t="shared" ca="1" si="46"/>
        <v>Yes</v>
      </c>
      <c r="N2993" s="26">
        <f>YEAR(Table1[[#This Row],[Joining Date]])</f>
        <v>2019</v>
      </c>
      <c r="O2993" s="46">
        <f>MONTH(Table1[[#This Row],[Joining Date]])</f>
        <v>12</v>
      </c>
      <c r="P2993" s="26">
        <f ca="1">NETWORKDAYS(Table1[[#This Row],[Joining Date]],TODAY())</f>
        <v>1709</v>
      </c>
      <c r="Q2993" s="26" t="str">
        <f>LEFT(Table1[[#This Row],[Department]],5)&amp;"-"&amp;RIGHT(Table1[[#This Row],[Employee ID]],3)</f>
        <v>Opera-961</v>
      </c>
      <c r="R2993" s="26" t="str">
        <f>LEFT(Table1[[#This Row],[Department]],3)</f>
        <v>Ope</v>
      </c>
      <c r="S2993" s="37">
        <f>_xlfn.XLOOKUP(Table1[[#This Row],[City]],Table2[City],Table2[Bonus %])</f>
        <v>7</v>
      </c>
      <c r="U2993" s="48" t="str">
        <v xml:space="preserve">Karan </v>
      </c>
      <c r="V2993" s="48" t="str">
        <v>Malhotra</v>
      </c>
    </row>
    <row r="2994" spans="1:22" x14ac:dyDescent="0.35">
      <c r="A2994" s="7" t="s">
        <v>4262</v>
      </c>
      <c r="B2994" s="40" t="str">
        <f>LEFT(Table1[[#This Row],[Employee Name]],FIND(" ",Table1[[#This Row],[Employee Name]]))</f>
        <v xml:space="preserve">Neha </v>
      </c>
      <c r="C2994" s="40" t="str">
        <f>RIGHT(Table1[[#This Row],[Employee Name]],LEN(Table1[[#This Row],[Employee Name]])-FIND(" ",Table1[[#This Row],[Employee Name]]))</f>
        <v>Kulkarni</v>
      </c>
      <c r="D2994" s="22">
        <f>Table1[[#This Row],[Basic Salary]]+Table1[[#This Row],[Bonus]]</f>
        <v>81032</v>
      </c>
      <c r="E2994" s="8">
        <v>61</v>
      </c>
      <c r="F2994" s="45">
        <v>65</v>
      </c>
      <c r="G2994" s="8" t="str" cm="1">
        <f t="array" ref="G2994">_xlfn.IFS(Table1[[#This Row],[Performance Score]]&gt;=80,"Excellent",Table1[[#This Row],[Performance Score]]&gt;=60,"Good",Table1[[#This Row],[Performance Score]]&gt;=40,"Need Improvement")</f>
        <v>Good</v>
      </c>
      <c r="H2994" s="29">
        <f>Table1[[#This Row],[Bonus]]/Table1[[#This Row],[Basic Salary]]</f>
        <v>0.13456826423600901</v>
      </c>
      <c r="I2994" s="8">
        <f ca="1">DATEDIF(Table1[[#This Row],[Date of Birth]],TODAY(),"y")</f>
        <v>23</v>
      </c>
      <c r="J2994" s="33">
        <v>42248</v>
      </c>
      <c r="K2994" s="33" t="str" cm="1">
        <f t="array" aca="1" ref="K2994" ca="1">_xlfn.IFS(L2994&lt;3,"Junior",L2994&lt;=7,"Mid-Level",L2994&gt;7,"Senior")</f>
        <v>Senior</v>
      </c>
      <c r="L2994" s="45">
        <f ca="1">INT(YEARFRAC(Table1[[#This Row],[Joining Date]],TODAY(),1))</f>
        <v>10</v>
      </c>
      <c r="M2994" s="25" t="str">
        <f t="shared" ca="1" si="46"/>
        <v>Yes</v>
      </c>
      <c r="N2994" s="25">
        <f>YEAR(Table1[[#This Row],[Joining Date]])</f>
        <v>2015</v>
      </c>
      <c r="O2994" s="45">
        <f>MONTH(Table1[[#This Row],[Joining Date]])</f>
        <v>9</v>
      </c>
      <c r="P2994" s="25">
        <f ca="1">NETWORKDAYS(Table1[[#This Row],[Joining Date]],TODAY())</f>
        <v>2825</v>
      </c>
      <c r="Q2994" s="25" t="str">
        <f>LEFT(Table1[[#This Row],[Department]],5)&amp;"-"&amp;RIGHT(Table1[[#This Row],[Employee ID]],3)</f>
        <v>HR-206</v>
      </c>
      <c r="R2994" s="25" t="str">
        <f>LEFT(Table1[[#This Row],[Department]],3)</f>
        <v>HR</v>
      </c>
      <c r="S2994" s="36">
        <f>_xlfn.XLOOKUP(Table1[[#This Row],[City]],Table2[City],Table2[Bonus %])</f>
        <v>5</v>
      </c>
      <c r="U2994" s="48" t="str">
        <v xml:space="preserve">Neha </v>
      </c>
      <c r="V2994" s="48" t="str">
        <v>Kulkarni</v>
      </c>
    </row>
    <row r="2995" spans="1:22" x14ac:dyDescent="0.35">
      <c r="A2995" s="9" t="s">
        <v>4398</v>
      </c>
      <c r="B2995" s="41" t="str">
        <f>LEFT(Table1[[#This Row],[Employee Name]],FIND(" ",Table1[[#This Row],[Employee Name]]))</f>
        <v xml:space="preserve">Meera </v>
      </c>
      <c r="C2995" s="41" t="str">
        <f>RIGHT(Table1[[#This Row],[Employee Name]],LEN(Table1[[#This Row],[Employee Name]])-FIND(" ",Table1[[#This Row],[Employee Name]]))</f>
        <v>Joshi</v>
      </c>
      <c r="D2995" s="23">
        <f>Table1[[#This Row],[Basic Salary]]+Table1[[#This Row],[Bonus]]</f>
        <v>80971</v>
      </c>
      <c r="E2995" s="10">
        <v>67</v>
      </c>
      <c r="F2995" s="46">
        <v>94</v>
      </c>
      <c r="G2995" s="10" t="str" cm="1">
        <f t="array" ref="G2995">_xlfn.IFS(Table1[[#This Row],[Performance Score]]&gt;=80,"Excellent",Table1[[#This Row],[Performance Score]]&gt;=60,"Good",Table1[[#This Row],[Performance Score]]&gt;=40,"Need Improvement")</f>
        <v>Excellent</v>
      </c>
      <c r="H2995" s="30">
        <f>Table1[[#This Row],[Bonus]]/Table1[[#This Row],[Basic Salary]]</f>
        <v>0.13361893961667157</v>
      </c>
      <c r="I2995" s="10">
        <f ca="1">DATEDIF(Table1[[#This Row],[Date of Birth]],TODAY(),"y")</f>
        <v>15</v>
      </c>
      <c r="J2995" s="34">
        <v>44407</v>
      </c>
      <c r="K2995" s="33" t="str" cm="1">
        <f t="array" aca="1" ref="K2995" ca="1">_xlfn.IFS(L2995&lt;3,"Junior",L2995&lt;=7,"Mid-Level",L2995&gt;7,"Senior")</f>
        <v>Mid-Level</v>
      </c>
      <c r="L2995" s="46">
        <f ca="1">INT(YEARFRAC(Table1[[#This Row],[Joining Date]],TODAY(),1))</f>
        <v>4</v>
      </c>
      <c r="M2995" s="25" t="str">
        <f t="shared" ca="1" si="46"/>
        <v>No</v>
      </c>
      <c r="N2995" s="26">
        <f>YEAR(Table1[[#This Row],[Joining Date]])</f>
        <v>2021</v>
      </c>
      <c r="O2995" s="46">
        <f>MONTH(Table1[[#This Row],[Joining Date]])</f>
        <v>7</v>
      </c>
      <c r="P2995" s="26">
        <f ca="1">NETWORKDAYS(Table1[[#This Row],[Joining Date]],TODAY())</f>
        <v>1282</v>
      </c>
      <c r="Q2995" s="26" t="str">
        <f>LEFT(Table1[[#This Row],[Department]],5)&amp;"-"&amp;RIGHT(Table1[[#This Row],[Employee ID]],3)</f>
        <v>HR-342</v>
      </c>
      <c r="R2995" s="26" t="str">
        <f>LEFT(Table1[[#This Row],[Department]],3)</f>
        <v>HR</v>
      </c>
      <c r="S2995" s="37">
        <f>_xlfn.XLOOKUP(Table1[[#This Row],[City]],Table2[City],Table2[Bonus %])</f>
        <v>8</v>
      </c>
      <c r="U2995" s="48" t="str">
        <v xml:space="preserve">Meera </v>
      </c>
      <c r="V2995" s="48" t="str">
        <v>Joshi</v>
      </c>
    </row>
    <row r="2996" spans="1:22" x14ac:dyDescent="0.35">
      <c r="A2996" s="7" t="s">
        <v>2747</v>
      </c>
      <c r="B2996" s="40" t="str">
        <f>LEFT(Table1[[#This Row],[Employee Name]],FIND(" ",Table1[[#This Row],[Employee Name]]))</f>
        <v xml:space="preserve">Tarun </v>
      </c>
      <c r="C2996" s="40" t="str">
        <f>RIGHT(Table1[[#This Row],[Employee Name]],LEN(Table1[[#This Row],[Employee Name]])-FIND(" ",Table1[[#This Row],[Employee Name]]))</f>
        <v>Verma</v>
      </c>
      <c r="D2996" s="22">
        <f>Table1[[#This Row],[Basic Salary]]+Table1[[#This Row],[Bonus]]</f>
        <v>80968</v>
      </c>
      <c r="E2996" s="8">
        <v>80</v>
      </c>
      <c r="F2996" s="45">
        <v>94</v>
      </c>
      <c r="G2996" s="8" t="str" cm="1">
        <f t="array" ref="G2996">_xlfn.IFS(Table1[[#This Row],[Performance Score]]&gt;=80,"Excellent",Table1[[#This Row],[Performance Score]]&gt;=60,"Good",Table1[[#This Row],[Performance Score]]&gt;=40,"Need Improvement")</f>
        <v>Excellent</v>
      </c>
      <c r="H2996" s="29">
        <f>Table1[[#This Row],[Bonus]]/Table1[[#This Row],[Basic Salary]]</f>
        <v>0.47943503444243452</v>
      </c>
      <c r="I2996" s="8">
        <f ca="1">DATEDIF(Table1[[#This Row],[Date of Birth]],TODAY(),"y")</f>
        <v>39</v>
      </c>
      <c r="J2996" s="33">
        <v>42424</v>
      </c>
      <c r="K2996" s="33" t="str" cm="1">
        <f t="array" aca="1" ref="K2996" ca="1">_xlfn.IFS(L2996&lt;3,"Junior",L2996&lt;=7,"Mid-Level",L2996&gt;7,"Senior")</f>
        <v>Senior</v>
      </c>
      <c r="L2996" s="45">
        <f ca="1">INT(YEARFRAC(Table1[[#This Row],[Joining Date]],TODAY(),1))</f>
        <v>10</v>
      </c>
      <c r="M2996" s="25" t="str">
        <f t="shared" ca="1" si="46"/>
        <v>Yes</v>
      </c>
      <c r="N2996" s="25">
        <f>YEAR(Table1[[#This Row],[Joining Date]])</f>
        <v>2016</v>
      </c>
      <c r="O2996" s="45">
        <f>MONTH(Table1[[#This Row],[Joining Date]])</f>
        <v>2</v>
      </c>
      <c r="P2996" s="25">
        <f ca="1">NETWORKDAYS(Table1[[#This Row],[Joining Date]],TODAY())</f>
        <v>2699</v>
      </c>
      <c r="Q2996" s="25" t="str">
        <f>LEFT(Table1[[#This Row],[Department]],5)&amp;"-"&amp;RIGHT(Table1[[#This Row],[Employee ID]],3)</f>
        <v>Marke-691</v>
      </c>
      <c r="R2996" s="25" t="str">
        <f>LEFT(Table1[[#This Row],[Department]],3)</f>
        <v>Mar</v>
      </c>
      <c r="S2996" s="36">
        <f>_xlfn.XLOOKUP(Table1[[#This Row],[City]],Table2[City],Table2[Bonus %])</f>
        <v>5</v>
      </c>
      <c r="U2996" s="48" t="str">
        <v xml:space="preserve">Tarun </v>
      </c>
      <c r="V2996" s="48" t="str">
        <v>Verma</v>
      </c>
    </row>
    <row r="2997" spans="1:22" x14ac:dyDescent="0.35">
      <c r="A2997" s="9" t="s">
        <v>4765</v>
      </c>
      <c r="B2997" s="41" t="str">
        <f>LEFT(Table1[[#This Row],[Employee Name]],FIND(" ",Table1[[#This Row],[Employee Name]]))</f>
        <v xml:space="preserve">Gayathri </v>
      </c>
      <c r="C2997" s="41" t="str">
        <f>RIGHT(Table1[[#This Row],[Employee Name]],LEN(Table1[[#This Row],[Employee Name]])-FIND(" ",Table1[[#This Row],[Employee Name]]))</f>
        <v>Iyer</v>
      </c>
      <c r="D2997" s="23">
        <f>Table1[[#This Row],[Basic Salary]]+Table1[[#This Row],[Bonus]]</f>
        <v>80960</v>
      </c>
      <c r="E2997" s="10">
        <v>90</v>
      </c>
      <c r="F2997" s="46">
        <v>70</v>
      </c>
      <c r="G2997" s="10" t="str" cm="1">
        <f t="array" ref="G2997">_xlfn.IFS(Table1[[#This Row],[Performance Score]]&gt;=80,"Excellent",Table1[[#This Row],[Performance Score]]&gt;=60,"Good",Table1[[#This Row],[Performance Score]]&gt;=40,"Need Improvement")</f>
        <v>Good</v>
      </c>
      <c r="H2997" s="30">
        <f>Table1[[#This Row],[Bonus]]/Table1[[#This Row],[Basic Salary]]</f>
        <v>0.31925433450658325</v>
      </c>
      <c r="I2997" s="10">
        <f ca="1">DATEDIF(Table1[[#This Row],[Date of Birth]],TODAY(),"y")</f>
        <v>32</v>
      </c>
      <c r="J2997" s="34">
        <v>44714</v>
      </c>
      <c r="K2997" s="33" t="str" cm="1">
        <f t="array" aca="1" ref="K2997" ca="1">_xlfn.IFS(L2997&lt;3,"Junior",L2997&lt;=7,"Mid-Level",L2997&gt;7,"Senior")</f>
        <v>Mid-Level</v>
      </c>
      <c r="L2997" s="46">
        <f ca="1">INT(YEARFRAC(Table1[[#This Row],[Joining Date]],TODAY(),1))</f>
        <v>4</v>
      </c>
      <c r="M2997" s="25" t="str">
        <f t="shared" ca="1" si="46"/>
        <v>No</v>
      </c>
      <c r="N2997" s="26">
        <f>YEAR(Table1[[#This Row],[Joining Date]])</f>
        <v>2022</v>
      </c>
      <c r="O2997" s="46">
        <f>MONTH(Table1[[#This Row],[Joining Date]])</f>
        <v>6</v>
      </c>
      <c r="P2997" s="26">
        <f ca="1">NETWORKDAYS(Table1[[#This Row],[Joining Date]],TODAY())</f>
        <v>1063</v>
      </c>
      <c r="Q2997" s="26" t="str">
        <f>LEFT(Table1[[#This Row],[Department]],5)&amp;"-"&amp;RIGHT(Table1[[#This Row],[Employee ID]],3)</f>
        <v>IT-709</v>
      </c>
      <c r="R2997" s="26" t="str">
        <f>LEFT(Table1[[#This Row],[Department]],3)</f>
        <v>IT</v>
      </c>
      <c r="S2997" s="37">
        <f>_xlfn.XLOOKUP(Table1[[#This Row],[City]],Table2[City],Table2[Bonus %])</f>
        <v>5</v>
      </c>
      <c r="U2997" s="48" t="str">
        <v xml:space="preserve">Gayathri </v>
      </c>
      <c r="V2997" s="48" t="str">
        <v>Iyer</v>
      </c>
    </row>
    <row r="2998" spans="1:22" x14ac:dyDescent="0.35">
      <c r="A2998" s="7" t="s">
        <v>4095</v>
      </c>
      <c r="B2998" s="40" t="str">
        <f>LEFT(Table1[[#This Row],[Employee Name]],FIND(" ",Table1[[#This Row],[Employee Name]]))</f>
        <v xml:space="preserve">Tarun </v>
      </c>
      <c r="C2998" s="40" t="str">
        <f>RIGHT(Table1[[#This Row],[Employee Name]],LEN(Table1[[#This Row],[Employee Name]])-FIND(" ",Table1[[#This Row],[Employee Name]]))</f>
        <v>Verma</v>
      </c>
      <c r="D2998" s="22">
        <f>Table1[[#This Row],[Basic Salary]]+Table1[[#This Row],[Bonus]]</f>
        <v>80956</v>
      </c>
      <c r="E2998" s="8">
        <v>83</v>
      </c>
      <c r="F2998" s="45">
        <v>93</v>
      </c>
      <c r="G2998" s="8" t="str" cm="1">
        <f t="array" ref="G2998">_xlfn.IFS(Table1[[#This Row],[Performance Score]]&gt;=80,"Excellent",Table1[[#This Row],[Performance Score]]&gt;=60,"Good",Table1[[#This Row],[Performance Score]]&gt;=40,"Need Improvement")</f>
        <v>Excellent</v>
      </c>
      <c r="H2998" s="29">
        <f>Table1[[#This Row],[Bonus]]/Table1[[#This Row],[Basic Salary]]</f>
        <v>0.19753853436288868</v>
      </c>
      <c r="I2998" s="8">
        <f ca="1">DATEDIF(Table1[[#This Row],[Date of Birth]],TODAY(),"y")</f>
        <v>46</v>
      </c>
      <c r="J2998" s="33">
        <v>45414</v>
      </c>
      <c r="K2998" s="33" t="str" cm="1">
        <f t="array" aca="1" ref="K2998" ca="1">_xlfn.IFS(L2998&lt;3,"Junior",L2998&lt;=7,"Mid-Level",L2998&gt;7,"Senior")</f>
        <v>Junior</v>
      </c>
      <c r="L2998" s="45">
        <f ca="1">INT(YEARFRAC(Table1[[#This Row],[Joining Date]],TODAY(),1))</f>
        <v>2</v>
      </c>
      <c r="M2998" s="25" t="str">
        <f t="shared" ca="1" si="46"/>
        <v>No</v>
      </c>
      <c r="N2998" s="25">
        <f>YEAR(Table1[[#This Row],[Joining Date]])</f>
        <v>2024</v>
      </c>
      <c r="O2998" s="45">
        <f>MONTH(Table1[[#This Row],[Joining Date]])</f>
        <v>5</v>
      </c>
      <c r="P2998" s="25">
        <f ca="1">NETWORKDAYS(Table1[[#This Row],[Joining Date]],TODAY())</f>
        <v>563</v>
      </c>
      <c r="Q2998" s="25" t="str">
        <f>LEFT(Table1[[#This Row],[Department]],5)&amp;"-"&amp;RIGHT(Table1[[#This Row],[Employee ID]],3)</f>
        <v>Suppo-039</v>
      </c>
      <c r="R2998" s="25" t="str">
        <f>LEFT(Table1[[#This Row],[Department]],3)</f>
        <v>Sup</v>
      </c>
      <c r="S2998" s="36">
        <f>_xlfn.XLOOKUP(Table1[[#This Row],[City]],Table2[City],Table2[Bonus %])</f>
        <v>4</v>
      </c>
      <c r="U2998" s="48" t="str">
        <v xml:space="preserve">Tarun </v>
      </c>
      <c r="V2998" s="48" t="str">
        <v>Verma</v>
      </c>
    </row>
    <row r="2999" spans="1:22" x14ac:dyDescent="0.35">
      <c r="A2999" s="9" t="s">
        <v>2756</v>
      </c>
      <c r="B2999" s="41" t="str">
        <f>LEFT(Table1[[#This Row],[Employee Name]],FIND(" ",Table1[[#This Row],[Employee Name]]))</f>
        <v xml:space="preserve">Karan </v>
      </c>
      <c r="C2999" s="41" t="str">
        <f>RIGHT(Table1[[#This Row],[Employee Name]],LEN(Table1[[#This Row],[Employee Name]])-FIND(" ",Table1[[#This Row],[Employee Name]]))</f>
        <v>Malhotra</v>
      </c>
      <c r="D2999" s="23">
        <f>Table1[[#This Row],[Basic Salary]]+Table1[[#This Row],[Bonus]]</f>
        <v>80944</v>
      </c>
      <c r="E2999" s="10">
        <v>75</v>
      </c>
      <c r="F2999" s="46">
        <v>77</v>
      </c>
      <c r="G2999" s="10" t="str" cm="1">
        <f t="array" ref="G2999">_xlfn.IFS(Table1[[#This Row],[Performance Score]]&gt;=80,"Excellent",Table1[[#This Row],[Performance Score]]&gt;=60,"Good",Table1[[#This Row],[Performance Score]]&gt;=40,"Need Improvement")</f>
        <v>Good</v>
      </c>
      <c r="H2999" s="30">
        <f>Table1[[#This Row],[Bonus]]/Table1[[#This Row],[Basic Salary]]</f>
        <v>0.38769072518429626</v>
      </c>
      <c r="I2999" s="10">
        <f ca="1">DATEDIF(Table1[[#This Row],[Date of Birth]],TODAY(),"y")</f>
        <v>18</v>
      </c>
      <c r="J2999" s="34">
        <v>43426</v>
      </c>
      <c r="K2999" s="33" t="str" cm="1">
        <f t="array" aca="1" ref="K2999" ca="1">_xlfn.IFS(L2999&lt;3,"Junior",L2999&lt;=7,"Mid-Level",L2999&gt;7,"Senior")</f>
        <v>Mid-Level</v>
      </c>
      <c r="L2999" s="46">
        <f ca="1">INT(YEARFRAC(Table1[[#This Row],[Joining Date]],TODAY(),1))</f>
        <v>7</v>
      </c>
      <c r="M2999" s="25" t="str">
        <f t="shared" ca="1" si="46"/>
        <v>Yes</v>
      </c>
      <c r="N2999" s="26">
        <f>YEAR(Table1[[#This Row],[Joining Date]])</f>
        <v>2018</v>
      </c>
      <c r="O2999" s="46">
        <f>MONTH(Table1[[#This Row],[Joining Date]])</f>
        <v>11</v>
      </c>
      <c r="P2999" s="26">
        <f ca="1">NETWORKDAYS(Table1[[#This Row],[Joining Date]],TODAY())</f>
        <v>1983</v>
      </c>
      <c r="Q2999" s="26" t="str">
        <f>LEFT(Table1[[#This Row],[Department]],5)&amp;"-"&amp;RIGHT(Table1[[#This Row],[Employee ID]],3)</f>
        <v>HR-700</v>
      </c>
      <c r="R2999" s="26" t="str">
        <f>LEFT(Table1[[#This Row],[Department]],3)</f>
        <v>HR</v>
      </c>
      <c r="S2999" s="37">
        <f>_xlfn.XLOOKUP(Table1[[#This Row],[City]],Table2[City],Table2[Bonus %])</f>
        <v>8</v>
      </c>
      <c r="U2999" s="48" t="str">
        <v xml:space="preserve">Karan </v>
      </c>
      <c r="V2999" s="48" t="str">
        <v>Malhotra</v>
      </c>
    </row>
    <row r="3000" spans="1:22" x14ac:dyDescent="0.35">
      <c r="A3000" s="7" t="s">
        <v>2813</v>
      </c>
      <c r="B3000" s="40" t="str">
        <f>LEFT(Table1[[#This Row],[Employee Name]],FIND(" ",Table1[[#This Row],[Employee Name]]))</f>
        <v xml:space="preserve">Arjun </v>
      </c>
      <c r="C3000" s="40" t="str">
        <f>RIGHT(Table1[[#This Row],[Employee Name]],LEN(Table1[[#This Row],[Employee Name]])-FIND(" ",Table1[[#This Row],[Employee Name]]))</f>
        <v>Mehta</v>
      </c>
      <c r="D3000" s="22">
        <f>Table1[[#This Row],[Basic Salary]]+Table1[[#This Row],[Bonus]]</f>
        <v>80943</v>
      </c>
      <c r="E3000" s="8">
        <v>65</v>
      </c>
      <c r="F3000" s="45">
        <v>82</v>
      </c>
      <c r="G3000" s="8" t="str" cm="1">
        <f t="array" ref="G3000">_xlfn.IFS(Table1[[#This Row],[Performance Score]]&gt;=80,"Excellent",Table1[[#This Row],[Performance Score]]&gt;=60,"Good",Table1[[#This Row],[Performance Score]]&gt;=40,"Need Improvement")</f>
        <v>Excellent</v>
      </c>
      <c r="H3000" s="29">
        <f>Table1[[#This Row],[Bonus]]/Table1[[#This Row],[Basic Salary]]</f>
        <v>0.36325052631578947</v>
      </c>
      <c r="I3000" s="8">
        <f ca="1">DATEDIF(Table1[[#This Row],[Date of Birth]],TODAY(),"y")</f>
        <v>20</v>
      </c>
      <c r="J3000" s="33">
        <v>43624</v>
      </c>
      <c r="K3000" s="33" t="str" cm="1">
        <f t="array" aca="1" ref="K3000" ca="1">_xlfn.IFS(L3000&lt;3,"Junior",L3000&lt;=7,"Mid-Level",L3000&gt;7,"Senior")</f>
        <v>Mid-Level</v>
      </c>
      <c r="L3000" s="45">
        <f ca="1">INT(YEARFRAC(Table1[[#This Row],[Joining Date]],TODAY(),1))</f>
        <v>7</v>
      </c>
      <c r="M3000" s="25" t="str">
        <f t="shared" ca="1" si="46"/>
        <v>Yes</v>
      </c>
      <c r="N3000" s="25">
        <f>YEAR(Table1[[#This Row],[Joining Date]])</f>
        <v>2019</v>
      </c>
      <c r="O3000" s="45">
        <f>MONTH(Table1[[#This Row],[Joining Date]])</f>
        <v>6</v>
      </c>
      <c r="P3000" s="25">
        <f ca="1">NETWORKDAYS(Table1[[#This Row],[Joining Date]],TODAY())</f>
        <v>1841</v>
      </c>
      <c r="Q3000" s="25" t="str">
        <f>LEFT(Table1[[#This Row],[Department]],5)&amp;"-"&amp;RIGHT(Table1[[#This Row],[Employee ID]],3)</f>
        <v>HR-757</v>
      </c>
      <c r="R3000" s="25" t="str">
        <f>LEFT(Table1[[#This Row],[Department]],3)</f>
        <v>HR</v>
      </c>
      <c r="S3000" s="36">
        <f>_xlfn.XLOOKUP(Table1[[#This Row],[City]],Table2[City],Table2[Bonus %])</f>
        <v>5</v>
      </c>
      <c r="U3000" s="48" t="str">
        <v xml:space="preserve">Arjun </v>
      </c>
      <c r="V3000" s="48" t="str">
        <v>Mehta</v>
      </c>
    </row>
    <row r="3001" spans="1:22" x14ac:dyDescent="0.35">
      <c r="A3001" s="9" t="s">
        <v>980</v>
      </c>
      <c r="B3001" s="41" t="str">
        <f>LEFT(Table1[[#This Row],[Employee Name]],FIND(" ",Table1[[#This Row],[Employee Name]]))</f>
        <v xml:space="preserve">Neha </v>
      </c>
      <c r="C3001" s="41" t="str">
        <f>RIGHT(Table1[[#This Row],[Employee Name]],LEN(Table1[[#This Row],[Employee Name]])-FIND(" ",Table1[[#This Row],[Employee Name]]))</f>
        <v>Kulkarni</v>
      </c>
      <c r="D3001" s="23">
        <f>Table1[[#This Row],[Basic Salary]]+Table1[[#This Row],[Bonus]]</f>
        <v>80927</v>
      </c>
      <c r="E3001" s="10">
        <v>71</v>
      </c>
      <c r="F3001" s="46">
        <v>68</v>
      </c>
      <c r="G3001" s="10" t="str" cm="1">
        <f t="array" ref="G3001">_xlfn.IFS(Table1[[#This Row],[Performance Score]]&gt;=80,"Excellent",Table1[[#This Row],[Performance Score]]&gt;=60,"Good",Table1[[#This Row],[Performance Score]]&gt;=40,"Need Improvement")</f>
        <v>Good</v>
      </c>
      <c r="H3001" s="30">
        <f>Table1[[#This Row],[Bonus]]/Table1[[#This Row],[Basic Salary]]</f>
        <v>7.73316648473069E-2</v>
      </c>
      <c r="I3001" s="10">
        <f ca="1">DATEDIF(Table1[[#This Row],[Date of Birth]],TODAY(),"y")</f>
        <v>34</v>
      </c>
      <c r="J3001" s="34">
        <v>43303</v>
      </c>
      <c r="K3001" s="33" t="str" cm="1">
        <f t="array" aca="1" ref="K3001" ca="1">_xlfn.IFS(L3001&lt;3,"Junior",L3001&lt;=7,"Mid-Level",L3001&gt;7,"Senior")</f>
        <v>Mid-Level</v>
      </c>
      <c r="L3001" s="46">
        <f ca="1">INT(YEARFRAC(Table1[[#This Row],[Joining Date]],TODAY(),1))</f>
        <v>7</v>
      </c>
      <c r="M3001" s="25" t="str">
        <f t="shared" ca="1" si="46"/>
        <v>Yes</v>
      </c>
      <c r="N3001" s="26">
        <f>YEAR(Table1[[#This Row],[Joining Date]])</f>
        <v>2018</v>
      </c>
      <c r="O3001" s="46">
        <f>MONTH(Table1[[#This Row],[Joining Date]])</f>
        <v>7</v>
      </c>
      <c r="P3001" s="26">
        <f ca="1">NETWORKDAYS(Table1[[#This Row],[Joining Date]],TODAY())</f>
        <v>2071</v>
      </c>
      <c r="Q3001" s="26" t="str">
        <f>LEFT(Table1[[#This Row],[Department]],5)&amp;"-"&amp;RIGHT(Table1[[#This Row],[Employee ID]],3)</f>
        <v>Suppo-924</v>
      </c>
      <c r="R3001" s="26" t="str">
        <f>LEFT(Table1[[#This Row],[Department]],3)</f>
        <v>Sup</v>
      </c>
      <c r="S3001" s="37">
        <f>_xlfn.XLOOKUP(Table1[[#This Row],[City]],Table2[City],Table2[Bonus %])</f>
        <v>7</v>
      </c>
      <c r="U3001" s="48" t="str">
        <v xml:space="preserve">Neha </v>
      </c>
      <c r="V3001" s="48" t="str">
        <v>Kulkarni</v>
      </c>
    </row>
    <row r="3002" spans="1:22" x14ac:dyDescent="0.35">
      <c r="A3002" s="7" t="s">
        <v>1334</v>
      </c>
      <c r="B3002" s="40" t="str">
        <f>LEFT(Table1[[#This Row],[Employee Name]],FIND(" ",Table1[[#This Row],[Employee Name]]))</f>
        <v xml:space="preserve">Nisha </v>
      </c>
      <c r="C3002" s="40" t="str">
        <f>RIGHT(Table1[[#This Row],[Employee Name]],LEN(Table1[[#This Row],[Employee Name]])-FIND(" ",Table1[[#This Row],[Employee Name]]))</f>
        <v>Kapoor</v>
      </c>
      <c r="D3002" s="22">
        <f>Table1[[#This Row],[Basic Salary]]+Table1[[#This Row],[Bonus]]</f>
        <v>80927</v>
      </c>
      <c r="E3002" s="8">
        <v>72</v>
      </c>
      <c r="F3002" s="45">
        <v>56</v>
      </c>
      <c r="G3002" s="8" t="str" cm="1">
        <f t="array" ref="G3002">_xlfn.IFS(Table1[[#This Row],[Performance Score]]&gt;=80,"Excellent",Table1[[#This Row],[Performance Score]]&gt;=60,"Good",Table1[[#This Row],[Performance Score]]&gt;=40,"Need Improvement")</f>
        <v>Need Improvement</v>
      </c>
      <c r="H3002" s="29">
        <f>Table1[[#This Row],[Bonus]]/Table1[[#This Row],[Basic Salary]]</f>
        <v>0.50245994467445187</v>
      </c>
      <c r="I3002" s="8">
        <f ca="1">DATEDIF(Table1[[#This Row],[Date of Birth]],TODAY(),"y")</f>
        <v>29</v>
      </c>
      <c r="J3002" s="33">
        <v>44406</v>
      </c>
      <c r="K3002" s="33" t="str" cm="1">
        <f t="array" aca="1" ref="K3002" ca="1">_xlfn.IFS(L3002&lt;3,"Junior",L3002&lt;=7,"Mid-Level",L3002&gt;7,"Senior")</f>
        <v>Mid-Level</v>
      </c>
      <c r="L3002" s="45">
        <f ca="1">INT(YEARFRAC(Table1[[#This Row],[Joining Date]],TODAY(),1))</f>
        <v>4</v>
      </c>
      <c r="M3002" s="25" t="str">
        <f t="shared" ca="1" si="46"/>
        <v>No</v>
      </c>
      <c r="N3002" s="25">
        <f>YEAR(Table1[[#This Row],[Joining Date]])</f>
        <v>2021</v>
      </c>
      <c r="O3002" s="45">
        <f>MONTH(Table1[[#This Row],[Joining Date]])</f>
        <v>7</v>
      </c>
      <c r="P3002" s="25">
        <f ca="1">NETWORKDAYS(Table1[[#This Row],[Joining Date]],TODAY())</f>
        <v>1283</v>
      </c>
      <c r="Q3002" s="25" t="str">
        <f>LEFT(Table1[[#This Row],[Department]],5)&amp;"-"&amp;RIGHT(Table1[[#This Row],[Employee ID]],3)</f>
        <v>Finan-278</v>
      </c>
      <c r="R3002" s="25" t="str">
        <f>LEFT(Table1[[#This Row],[Department]],3)</f>
        <v>Fin</v>
      </c>
      <c r="S3002" s="36">
        <f>_xlfn.XLOOKUP(Table1[[#This Row],[City]],Table2[City],Table2[Bonus %])</f>
        <v>8</v>
      </c>
      <c r="U3002" s="48" t="str">
        <v xml:space="preserve">Nisha </v>
      </c>
      <c r="V3002" s="48" t="str">
        <v>Kapoor</v>
      </c>
    </row>
    <row r="3003" spans="1:22" x14ac:dyDescent="0.35">
      <c r="A3003" s="9" t="s">
        <v>2040</v>
      </c>
      <c r="B3003" s="41" t="str">
        <f>LEFT(Table1[[#This Row],[Employee Name]],FIND(" ",Table1[[#This Row],[Employee Name]]))</f>
        <v xml:space="preserve">Ananya </v>
      </c>
      <c r="C3003" s="41" t="str">
        <f>RIGHT(Table1[[#This Row],[Employee Name]],LEN(Table1[[#This Row],[Employee Name]])-FIND(" ",Table1[[#This Row],[Employee Name]]))</f>
        <v>Rao</v>
      </c>
      <c r="D3003" s="23">
        <f>Table1[[#This Row],[Basic Salary]]+Table1[[#This Row],[Bonus]]</f>
        <v>80904</v>
      </c>
      <c r="E3003" s="10">
        <v>75</v>
      </c>
      <c r="F3003" s="46">
        <v>42</v>
      </c>
      <c r="G3003" s="10" t="str" cm="1">
        <f t="array" ref="G3003">_xlfn.IFS(Table1[[#This Row],[Performance Score]]&gt;=80,"Excellent",Table1[[#This Row],[Performance Score]]&gt;=60,"Good",Table1[[#This Row],[Performance Score]]&gt;=40,"Need Improvement")</f>
        <v>Need Improvement</v>
      </c>
      <c r="H3003" s="30">
        <f>Table1[[#This Row],[Bonus]]/Table1[[#This Row],[Basic Salary]]</f>
        <v>0.15923256580361364</v>
      </c>
      <c r="I3003" s="10">
        <f ca="1">DATEDIF(Table1[[#This Row],[Date of Birth]],TODAY(),"y")</f>
        <v>46</v>
      </c>
      <c r="J3003" s="34">
        <v>43674</v>
      </c>
      <c r="K3003" s="33" t="str" cm="1">
        <f t="array" aca="1" ref="K3003" ca="1">_xlfn.IFS(L3003&lt;3,"Junior",L3003&lt;=7,"Mid-Level",L3003&gt;7,"Senior")</f>
        <v>Mid-Level</v>
      </c>
      <c r="L3003" s="46">
        <f ca="1">INT(YEARFRAC(Table1[[#This Row],[Joining Date]],TODAY(),1))</f>
        <v>6</v>
      </c>
      <c r="M3003" s="25" t="str">
        <f t="shared" ca="1" si="46"/>
        <v>Yes</v>
      </c>
      <c r="N3003" s="26">
        <f>YEAR(Table1[[#This Row],[Joining Date]])</f>
        <v>2019</v>
      </c>
      <c r="O3003" s="46">
        <f>MONTH(Table1[[#This Row],[Joining Date]])</f>
        <v>7</v>
      </c>
      <c r="P3003" s="26">
        <f ca="1">NETWORKDAYS(Table1[[#This Row],[Joining Date]],TODAY())</f>
        <v>1806</v>
      </c>
      <c r="Q3003" s="26" t="str">
        <f>LEFT(Table1[[#This Row],[Department]],5)&amp;"-"&amp;RIGHT(Table1[[#This Row],[Employee ID]],3)</f>
        <v>IT-984</v>
      </c>
      <c r="R3003" s="26" t="str">
        <f>LEFT(Table1[[#This Row],[Department]],3)</f>
        <v>IT</v>
      </c>
      <c r="S3003" s="37">
        <f>_xlfn.XLOOKUP(Table1[[#This Row],[City]],Table2[City],Table2[Bonus %])</f>
        <v>6</v>
      </c>
      <c r="U3003" s="48" t="str">
        <v xml:space="preserve">Ananya </v>
      </c>
      <c r="V3003" s="48" t="str">
        <v>Rao</v>
      </c>
    </row>
    <row r="3004" spans="1:22" x14ac:dyDescent="0.35">
      <c r="A3004" s="7" t="s">
        <v>314</v>
      </c>
      <c r="B3004" s="40" t="str">
        <f>LEFT(Table1[[#This Row],[Employee Name]],FIND(" ",Table1[[#This Row],[Employee Name]]))</f>
        <v xml:space="preserve">Rahul </v>
      </c>
      <c r="C3004" s="40" t="str">
        <f>RIGHT(Table1[[#This Row],[Employee Name]],LEN(Table1[[#This Row],[Employee Name]])-FIND(" ",Table1[[#This Row],[Employee Name]]))</f>
        <v>Verma</v>
      </c>
      <c r="D3004" s="22">
        <f>Table1[[#This Row],[Basic Salary]]+Table1[[#This Row],[Bonus]]</f>
        <v>80896</v>
      </c>
      <c r="E3004" s="8">
        <v>99</v>
      </c>
      <c r="F3004" s="45">
        <v>80</v>
      </c>
      <c r="G3004" s="8" t="str" cm="1">
        <f t="array" ref="G3004">_xlfn.IFS(Table1[[#This Row],[Performance Score]]&gt;=80,"Excellent",Table1[[#This Row],[Performance Score]]&gt;=60,"Good",Table1[[#This Row],[Performance Score]]&gt;=40,"Need Improvement")</f>
        <v>Excellent</v>
      </c>
      <c r="H3004" s="29">
        <f>Table1[[#This Row],[Bonus]]/Table1[[#This Row],[Basic Salary]]</f>
        <v>9.4431516856972778E-2</v>
      </c>
      <c r="I3004" s="8">
        <f ca="1">DATEDIF(Table1[[#This Row],[Date of Birth]],TODAY(),"y")</f>
        <v>26</v>
      </c>
      <c r="J3004" s="33">
        <v>44076</v>
      </c>
      <c r="K3004" s="33" t="str" cm="1">
        <f t="array" aca="1" ref="K3004" ca="1">_xlfn.IFS(L3004&lt;3,"Junior",L3004&lt;=7,"Mid-Level",L3004&gt;7,"Senior")</f>
        <v>Mid-Level</v>
      </c>
      <c r="L3004" s="45">
        <f ca="1">INT(YEARFRAC(Table1[[#This Row],[Joining Date]],TODAY(),1))</f>
        <v>5</v>
      </c>
      <c r="M3004" s="25" t="str">
        <f t="shared" ca="1" si="46"/>
        <v>No</v>
      </c>
      <c r="N3004" s="25">
        <f>YEAR(Table1[[#This Row],[Joining Date]])</f>
        <v>2020</v>
      </c>
      <c r="O3004" s="45">
        <f>MONTH(Table1[[#This Row],[Joining Date]])</f>
        <v>9</v>
      </c>
      <c r="P3004" s="25">
        <f ca="1">NETWORKDAYS(Table1[[#This Row],[Joining Date]],TODAY())</f>
        <v>1519</v>
      </c>
      <c r="Q3004" s="25" t="str">
        <f>LEFT(Table1[[#This Row],[Department]],5)&amp;"-"&amp;RIGHT(Table1[[#This Row],[Employee ID]],3)</f>
        <v>HR-258</v>
      </c>
      <c r="R3004" s="25" t="str">
        <f>LEFT(Table1[[#This Row],[Department]],3)</f>
        <v>HR</v>
      </c>
      <c r="S3004" s="36">
        <f>_xlfn.XLOOKUP(Table1[[#This Row],[City]],Table2[City],Table2[Bonus %])</f>
        <v>6</v>
      </c>
      <c r="U3004" s="48" t="str">
        <v xml:space="preserve">Rahul </v>
      </c>
      <c r="V3004" s="48" t="str">
        <v>Verma</v>
      </c>
    </row>
    <row r="3005" spans="1:22" x14ac:dyDescent="0.35">
      <c r="A3005" s="9" t="s">
        <v>4358</v>
      </c>
      <c r="B3005" s="41" t="str">
        <f>LEFT(Table1[[#This Row],[Employee Name]],FIND(" ",Table1[[#This Row],[Employee Name]]))</f>
        <v xml:space="preserve">Tarun </v>
      </c>
      <c r="C3005" s="41" t="str">
        <f>RIGHT(Table1[[#This Row],[Employee Name]],LEN(Table1[[#This Row],[Employee Name]])-FIND(" ",Table1[[#This Row],[Employee Name]]))</f>
        <v>Verma</v>
      </c>
      <c r="D3005" s="23">
        <f>Table1[[#This Row],[Basic Salary]]+Table1[[#This Row],[Bonus]]</f>
        <v>80890</v>
      </c>
      <c r="E3005" s="10">
        <v>74</v>
      </c>
      <c r="F3005" s="46">
        <v>68</v>
      </c>
      <c r="G3005" s="10" t="str" cm="1">
        <f t="array" ref="G3005">_xlfn.IFS(Table1[[#This Row],[Performance Score]]&gt;=80,"Excellent",Table1[[#This Row],[Performance Score]]&gt;=60,"Good",Table1[[#This Row],[Performance Score]]&gt;=40,"Need Improvement")</f>
        <v>Good</v>
      </c>
      <c r="H3005" s="30">
        <f>Table1[[#This Row],[Bonus]]/Table1[[#This Row],[Basic Salary]]</f>
        <v>0.23450949270496307</v>
      </c>
      <c r="I3005" s="10">
        <f ca="1">DATEDIF(Table1[[#This Row],[Date of Birth]],TODAY(),"y")</f>
        <v>15</v>
      </c>
      <c r="J3005" s="34">
        <v>42393</v>
      </c>
      <c r="K3005" s="33" t="str" cm="1">
        <f t="array" aca="1" ref="K3005" ca="1">_xlfn.IFS(L3005&lt;3,"Junior",L3005&lt;=7,"Mid-Level",L3005&gt;7,"Senior")</f>
        <v>Senior</v>
      </c>
      <c r="L3005" s="46">
        <f ca="1">INT(YEARFRAC(Table1[[#This Row],[Joining Date]],TODAY(),1))</f>
        <v>10</v>
      </c>
      <c r="M3005" s="25" t="str">
        <f t="shared" ca="1" si="46"/>
        <v>Yes</v>
      </c>
      <c r="N3005" s="26">
        <f>YEAR(Table1[[#This Row],[Joining Date]])</f>
        <v>2016</v>
      </c>
      <c r="O3005" s="46">
        <f>MONTH(Table1[[#This Row],[Joining Date]])</f>
        <v>1</v>
      </c>
      <c r="P3005" s="26">
        <f ca="1">NETWORKDAYS(Table1[[#This Row],[Joining Date]],TODAY())</f>
        <v>2721</v>
      </c>
      <c r="Q3005" s="26" t="str">
        <f>LEFT(Table1[[#This Row],[Department]],5)&amp;"-"&amp;RIGHT(Table1[[#This Row],[Employee ID]],3)</f>
        <v>Marke-302</v>
      </c>
      <c r="R3005" s="26" t="str">
        <f>LEFT(Table1[[#This Row],[Department]],3)</f>
        <v>Mar</v>
      </c>
      <c r="S3005" s="37">
        <f>_xlfn.XLOOKUP(Table1[[#This Row],[City]],Table2[City],Table2[Bonus %])</f>
        <v>6</v>
      </c>
      <c r="U3005" s="48" t="str">
        <v xml:space="preserve">Tarun </v>
      </c>
      <c r="V3005" s="48" t="str">
        <v>Verma</v>
      </c>
    </row>
    <row r="3006" spans="1:22" x14ac:dyDescent="0.35">
      <c r="A3006" s="7" t="s">
        <v>2444</v>
      </c>
      <c r="B3006" s="40" t="str">
        <f>LEFT(Table1[[#This Row],[Employee Name]],FIND(" ",Table1[[#This Row],[Employee Name]]))</f>
        <v xml:space="preserve">Aarav </v>
      </c>
      <c r="C3006" s="40" t="str">
        <f>RIGHT(Table1[[#This Row],[Employee Name]],LEN(Table1[[#This Row],[Employee Name]])-FIND(" ",Table1[[#This Row],[Employee Name]]))</f>
        <v>Sharma</v>
      </c>
      <c r="D3006" s="22">
        <f>Table1[[#This Row],[Basic Salary]]+Table1[[#This Row],[Bonus]]</f>
        <v>80846</v>
      </c>
      <c r="E3006" s="8">
        <v>79</v>
      </c>
      <c r="F3006" s="45">
        <v>71</v>
      </c>
      <c r="G3006" s="8" t="str" cm="1">
        <f t="array" ref="G3006">_xlfn.IFS(Table1[[#This Row],[Performance Score]]&gt;=80,"Excellent",Table1[[#This Row],[Performance Score]]&gt;=60,"Good",Table1[[#This Row],[Performance Score]]&gt;=40,"Need Improvement")</f>
        <v>Good</v>
      </c>
      <c r="H3006" s="29">
        <f>Table1[[#This Row],[Bonus]]/Table1[[#This Row],[Basic Salary]]</f>
        <v>0.55880765077896033</v>
      </c>
      <c r="I3006" s="8">
        <f ca="1">DATEDIF(Table1[[#This Row],[Date of Birth]],TODAY(),"y")</f>
        <v>18</v>
      </c>
      <c r="J3006" s="33">
        <v>45050</v>
      </c>
      <c r="K3006" s="33" t="str" cm="1">
        <f t="array" aca="1" ref="K3006" ca="1">_xlfn.IFS(L3006&lt;3,"Junior",L3006&lt;=7,"Mid-Level",L3006&gt;7,"Senior")</f>
        <v>Mid-Level</v>
      </c>
      <c r="L3006" s="45">
        <f ca="1">INT(YEARFRAC(Table1[[#This Row],[Joining Date]],TODAY(),1))</f>
        <v>3</v>
      </c>
      <c r="M3006" s="25" t="str">
        <f t="shared" ca="1" si="46"/>
        <v>No</v>
      </c>
      <c r="N3006" s="25">
        <f>YEAR(Table1[[#This Row],[Joining Date]])</f>
        <v>2023</v>
      </c>
      <c r="O3006" s="45">
        <f>MONTH(Table1[[#This Row],[Joining Date]])</f>
        <v>5</v>
      </c>
      <c r="P3006" s="25">
        <f ca="1">NETWORKDAYS(Table1[[#This Row],[Joining Date]],TODAY())</f>
        <v>823</v>
      </c>
      <c r="Q3006" s="25" t="str">
        <f>LEFT(Table1[[#This Row],[Department]],5)&amp;"-"&amp;RIGHT(Table1[[#This Row],[Employee ID]],3)</f>
        <v>IT-388</v>
      </c>
      <c r="R3006" s="25" t="str">
        <f>LEFT(Table1[[#This Row],[Department]],3)</f>
        <v>IT</v>
      </c>
      <c r="S3006" s="36">
        <f>_xlfn.XLOOKUP(Table1[[#This Row],[City]],Table2[City],Table2[Bonus %])</f>
        <v>5</v>
      </c>
      <c r="U3006" s="48" t="str">
        <v xml:space="preserve">Aarav </v>
      </c>
      <c r="V3006" s="48" t="str">
        <v>Sharma</v>
      </c>
    </row>
    <row r="3007" spans="1:22" x14ac:dyDescent="0.35">
      <c r="A3007" s="9" t="s">
        <v>1252</v>
      </c>
      <c r="B3007" s="41" t="str">
        <f>LEFT(Table1[[#This Row],[Employee Name]],FIND(" ",Table1[[#This Row],[Employee Name]]))</f>
        <v xml:space="preserve">Neha </v>
      </c>
      <c r="C3007" s="41" t="str">
        <f>RIGHT(Table1[[#This Row],[Employee Name]],LEN(Table1[[#This Row],[Employee Name]])-FIND(" ",Table1[[#This Row],[Employee Name]]))</f>
        <v>Kulkarni</v>
      </c>
      <c r="D3007" s="23">
        <f>Table1[[#This Row],[Basic Salary]]+Table1[[#This Row],[Bonus]]</f>
        <v>80820</v>
      </c>
      <c r="E3007" s="10">
        <v>92</v>
      </c>
      <c r="F3007" s="46">
        <v>63</v>
      </c>
      <c r="G3007" s="10" t="str" cm="1">
        <f t="array" ref="G3007">_xlfn.IFS(Table1[[#This Row],[Performance Score]]&gt;=80,"Excellent",Table1[[#This Row],[Performance Score]]&gt;=60,"Good",Table1[[#This Row],[Performance Score]]&gt;=40,"Need Improvement")</f>
        <v>Good</v>
      </c>
      <c r="H3007" s="30">
        <f>Table1[[#This Row],[Bonus]]/Table1[[#This Row],[Basic Salary]]</f>
        <v>0.42278712766706572</v>
      </c>
      <c r="I3007" s="10">
        <f ca="1">DATEDIF(Table1[[#This Row],[Date of Birth]],TODAY(),"y")</f>
        <v>32</v>
      </c>
      <c r="J3007" s="34">
        <v>44524</v>
      </c>
      <c r="K3007" s="33" t="str" cm="1">
        <f t="array" aca="1" ref="K3007" ca="1">_xlfn.IFS(L3007&lt;3,"Junior",L3007&lt;=7,"Mid-Level",L3007&gt;7,"Senior")</f>
        <v>Mid-Level</v>
      </c>
      <c r="L3007" s="46">
        <f ca="1">INT(YEARFRAC(Table1[[#This Row],[Joining Date]],TODAY(),1))</f>
        <v>4</v>
      </c>
      <c r="M3007" s="25" t="str">
        <f t="shared" ca="1" si="46"/>
        <v>No</v>
      </c>
      <c r="N3007" s="26">
        <f>YEAR(Table1[[#This Row],[Joining Date]])</f>
        <v>2021</v>
      </c>
      <c r="O3007" s="46">
        <f>MONTH(Table1[[#This Row],[Joining Date]])</f>
        <v>11</v>
      </c>
      <c r="P3007" s="26">
        <f ca="1">NETWORKDAYS(Table1[[#This Row],[Joining Date]],TODAY())</f>
        <v>1199</v>
      </c>
      <c r="Q3007" s="26" t="str">
        <f>LEFT(Table1[[#This Row],[Department]],5)&amp;"-"&amp;RIGHT(Table1[[#This Row],[Employee ID]],3)</f>
        <v>Suppo-196</v>
      </c>
      <c r="R3007" s="26" t="str">
        <f>LEFT(Table1[[#This Row],[Department]],3)</f>
        <v>Sup</v>
      </c>
      <c r="S3007" s="37">
        <f>_xlfn.XLOOKUP(Table1[[#This Row],[City]],Table2[City],Table2[Bonus %])</f>
        <v>7</v>
      </c>
      <c r="U3007" s="48" t="str">
        <v xml:space="preserve">Neha </v>
      </c>
      <c r="V3007" s="48" t="str">
        <v>Kulkarni</v>
      </c>
    </row>
    <row r="3008" spans="1:22" x14ac:dyDescent="0.35">
      <c r="A3008" s="7" t="s">
        <v>4326</v>
      </c>
      <c r="B3008" s="40" t="str">
        <f>LEFT(Table1[[#This Row],[Employee Name]],FIND(" ",Table1[[#This Row],[Employee Name]]))</f>
        <v xml:space="preserve">Nisha </v>
      </c>
      <c r="C3008" s="40" t="str">
        <f>RIGHT(Table1[[#This Row],[Employee Name]],LEN(Table1[[#This Row],[Employee Name]])-FIND(" ",Table1[[#This Row],[Employee Name]]))</f>
        <v>Kapoor</v>
      </c>
      <c r="D3008" s="22">
        <f>Table1[[#This Row],[Basic Salary]]+Table1[[#This Row],[Bonus]]</f>
        <v>80782</v>
      </c>
      <c r="E3008" s="8">
        <v>67</v>
      </c>
      <c r="F3008" s="45">
        <v>77</v>
      </c>
      <c r="G3008" s="8" t="str" cm="1">
        <f t="array" ref="G3008">_xlfn.IFS(Table1[[#This Row],[Performance Score]]&gt;=80,"Excellent",Table1[[#This Row],[Performance Score]]&gt;=60,"Good",Table1[[#This Row],[Performance Score]]&gt;=40,"Need Improvement")</f>
        <v>Good</v>
      </c>
      <c r="H3008" s="29">
        <f>Table1[[#This Row],[Bonus]]/Table1[[#This Row],[Basic Salary]]</f>
        <v>7.3058632873728116E-2</v>
      </c>
      <c r="I3008" s="8">
        <f ca="1">DATEDIF(Table1[[#This Row],[Date of Birth]],TODAY(),"y")</f>
        <v>38</v>
      </c>
      <c r="J3008" s="33">
        <v>45104</v>
      </c>
      <c r="K3008" s="33" t="str" cm="1">
        <f t="array" aca="1" ref="K3008" ca="1">_xlfn.IFS(L3008&lt;3,"Junior",L3008&lt;=7,"Mid-Level",L3008&gt;7,"Senior")</f>
        <v>Mid-Level</v>
      </c>
      <c r="L3008" s="45">
        <f ca="1">INT(YEARFRAC(Table1[[#This Row],[Joining Date]],TODAY(),1))</f>
        <v>3</v>
      </c>
      <c r="M3008" s="25" t="str">
        <f t="shared" ca="1" si="46"/>
        <v>No</v>
      </c>
      <c r="N3008" s="25">
        <f>YEAR(Table1[[#This Row],[Joining Date]])</f>
        <v>2023</v>
      </c>
      <c r="O3008" s="45">
        <f>MONTH(Table1[[#This Row],[Joining Date]])</f>
        <v>6</v>
      </c>
      <c r="P3008" s="25">
        <f ca="1">NETWORKDAYS(Table1[[#This Row],[Joining Date]],TODAY())</f>
        <v>785</v>
      </c>
      <c r="Q3008" s="25" t="str">
        <f>LEFT(Table1[[#This Row],[Department]],5)&amp;"-"&amp;RIGHT(Table1[[#This Row],[Employee ID]],3)</f>
        <v>Suppo-270</v>
      </c>
      <c r="R3008" s="25" t="str">
        <f>LEFT(Table1[[#This Row],[Department]],3)</f>
        <v>Sup</v>
      </c>
      <c r="S3008" s="36">
        <f>_xlfn.XLOOKUP(Table1[[#This Row],[City]],Table2[City],Table2[Bonus %])</f>
        <v>5</v>
      </c>
      <c r="U3008" s="48" t="str">
        <v xml:space="preserve">Nisha </v>
      </c>
      <c r="V3008" s="48" t="str">
        <v>Kapoor</v>
      </c>
    </row>
    <row r="3009" spans="1:22" x14ac:dyDescent="0.35">
      <c r="A3009" s="9" t="s">
        <v>1339</v>
      </c>
      <c r="B3009" s="41" t="str">
        <f>LEFT(Table1[[#This Row],[Employee Name]],FIND(" ",Table1[[#This Row],[Employee Name]]))</f>
        <v xml:space="preserve">Sneha </v>
      </c>
      <c r="C3009" s="41" t="str">
        <f>RIGHT(Table1[[#This Row],[Employee Name]],LEN(Table1[[#This Row],[Employee Name]])-FIND(" ",Table1[[#This Row],[Employee Name]]))</f>
        <v>Iyer</v>
      </c>
      <c r="D3009" s="23">
        <f>Table1[[#This Row],[Basic Salary]]+Table1[[#This Row],[Bonus]]</f>
        <v>80756</v>
      </c>
      <c r="E3009" s="10">
        <v>87</v>
      </c>
      <c r="F3009" s="46">
        <v>47</v>
      </c>
      <c r="G3009" s="10" t="str" cm="1">
        <f t="array" ref="G3009">_xlfn.IFS(Table1[[#This Row],[Performance Score]]&gt;=80,"Excellent",Table1[[#This Row],[Performance Score]]&gt;=60,"Good",Table1[[#This Row],[Performance Score]]&gt;=40,"Need Improvement")</f>
        <v>Need Improvement</v>
      </c>
      <c r="H3009" s="30">
        <f>Table1[[#This Row],[Bonus]]/Table1[[#This Row],[Basic Salary]]</f>
        <v>0.19373244641537324</v>
      </c>
      <c r="I3009" s="10">
        <f ca="1">DATEDIF(Table1[[#This Row],[Date of Birth]],TODAY(),"y")</f>
        <v>26</v>
      </c>
      <c r="J3009" s="34">
        <v>43723</v>
      </c>
      <c r="K3009" s="33" t="str" cm="1">
        <f t="array" aca="1" ref="K3009" ca="1">_xlfn.IFS(L3009&lt;3,"Junior",L3009&lt;=7,"Mid-Level",L3009&gt;7,"Senior")</f>
        <v>Mid-Level</v>
      </c>
      <c r="L3009" s="46">
        <f ca="1">INT(YEARFRAC(Table1[[#This Row],[Joining Date]],TODAY(),1))</f>
        <v>6</v>
      </c>
      <c r="M3009" s="25" t="str">
        <f t="shared" ca="1" si="46"/>
        <v>Yes</v>
      </c>
      <c r="N3009" s="26">
        <f>YEAR(Table1[[#This Row],[Joining Date]])</f>
        <v>2019</v>
      </c>
      <c r="O3009" s="46">
        <f>MONTH(Table1[[#This Row],[Joining Date]])</f>
        <v>9</v>
      </c>
      <c r="P3009" s="26">
        <f ca="1">NETWORKDAYS(Table1[[#This Row],[Joining Date]],TODAY())</f>
        <v>1771</v>
      </c>
      <c r="Q3009" s="26" t="str">
        <f>LEFT(Table1[[#This Row],[Department]],5)&amp;"-"&amp;RIGHT(Table1[[#This Row],[Employee ID]],3)</f>
        <v>HR-283</v>
      </c>
      <c r="R3009" s="26" t="str">
        <f>LEFT(Table1[[#This Row],[Department]],3)</f>
        <v>HR</v>
      </c>
      <c r="S3009" s="37">
        <f>_xlfn.XLOOKUP(Table1[[#This Row],[City]],Table2[City],Table2[Bonus %])</f>
        <v>7</v>
      </c>
      <c r="U3009" s="48" t="str">
        <v xml:space="preserve">Sneha </v>
      </c>
      <c r="V3009" s="48" t="str">
        <v>Iyer</v>
      </c>
    </row>
    <row r="3010" spans="1:22" x14ac:dyDescent="0.35">
      <c r="A3010" s="7" t="s">
        <v>568</v>
      </c>
      <c r="B3010" s="40" t="str">
        <f>LEFT(Table1[[#This Row],[Employee Name]],FIND(" ",Table1[[#This Row],[Employee Name]]))</f>
        <v xml:space="preserve">Ajay </v>
      </c>
      <c r="C3010" s="40" t="str">
        <f>RIGHT(Table1[[#This Row],[Employee Name]],LEN(Table1[[#This Row],[Employee Name]])-FIND(" ",Table1[[#This Row],[Employee Name]]))</f>
        <v>Singh</v>
      </c>
      <c r="D3010" s="22">
        <f>Table1[[#This Row],[Basic Salary]]+Table1[[#This Row],[Bonus]]</f>
        <v>80756</v>
      </c>
      <c r="E3010" s="8">
        <v>99</v>
      </c>
      <c r="F3010" s="45">
        <v>61</v>
      </c>
      <c r="G3010" s="8" t="str" cm="1">
        <f t="array" ref="G3010">_xlfn.IFS(Table1[[#This Row],[Performance Score]]&gt;=80,"Excellent",Table1[[#This Row],[Performance Score]]&gt;=60,"Good",Table1[[#This Row],[Performance Score]]&gt;=40,"Need Improvement")</f>
        <v>Good</v>
      </c>
      <c r="H3010" s="29">
        <f>Table1[[#This Row],[Bonus]]/Table1[[#This Row],[Basic Salary]]</f>
        <v>0.33899288686972529</v>
      </c>
      <c r="I3010" s="8">
        <f ca="1">DATEDIF(Table1[[#This Row],[Date of Birth]],TODAY(),"y")</f>
        <v>35</v>
      </c>
      <c r="J3010" s="33">
        <v>43081</v>
      </c>
      <c r="K3010" s="33" t="str" cm="1">
        <f t="array" aca="1" ref="K3010" ca="1">_xlfn.IFS(L3010&lt;3,"Junior",L3010&lt;=7,"Mid-Level",L3010&gt;7,"Senior")</f>
        <v>Senior</v>
      </c>
      <c r="L3010" s="45">
        <f ca="1">INT(YEARFRAC(Table1[[#This Row],[Joining Date]],TODAY(),1))</f>
        <v>8</v>
      </c>
      <c r="M3010" s="25" t="str">
        <f t="shared" ref="M3010:M3073" ca="1" si="47">IF(L3010&gt;5,"Yes","No")</f>
        <v>Yes</v>
      </c>
      <c r="N3010" s="25">
        <f>YEAR(Table1[[#This Row],[Joining Date]])</f>
        <v>2017</v>
      </c>
      <c r="O3010" s="45">
        <f>MONTH(Table1[[#This Row],[Joining Date]])</f>
        <v>12</v>
      </c>
      <c r="P3010" s="25">
        <f ca="1">NETWORKDAYS(Table1[[#This Row],[Joining Date]],TODAY())</f>
        <v>2230</v>
      </c>
      <c r="Q3010" s="25" t="str">
        <f>LEFT(Table1[[#This Row],[Department]],5)&amp;"-"&amp;RIGHT(Table1[[#This Row],[Employee ID]],3)</f>
        <v>Finan-512</v>
      </c>
      <c r="R3010" s="25" t="str">
        <f>LEFT(Table1[[#This Row],[Department]],3)</f>
        <v>Fin</v>
      </c>
      <c r="S3010" s="36">
        <f>_xlfn.XLOOKUP(Table1[[#This Row],[City]],Table2[City],Table2[Bonus %])</f>
        <v>6</v>
      </c>
      <c r="U3010" s="48" t="str">
        <v xml:space="preserve">Ajay </v>
      </c>
      <c r="V3010" s="48" t="str">
        <v>Singh</v>
      </c>
    </row>
    <row r="3011" spans="1:22" x14ac:dyDescent="0.35">
      <c r="A3011" s="9" t="s">
        <v>634</v>
      </c>
      <c r="B3011" s="41" t="str">
        <f>LEFT(Table1[[#This Row],[Employee Name]],FIND(" ",Table1[[#This Row],[Employee Name]]))</f>
        <v xml:space="preserve">Rahul </v>
      </c>
      <c r="C3011" s="41" t="str">
        <f>RIGHT(Table1[[#This Row],[Employee Name]],LEN(Table1[[#This Row],[Employee Name]])-FIND(" ",Table1[[#This Row],[Employee Name]]))</f>
        <v>Verma</v>
      </c>
      <c r="D3011" s="23">
        <f>Table1[[#This Row],[Basic Salary]]+Table1[[#This Row],[Bonus]]</f>
        <v>80749</v>
      </c>
      <c r="E3011" s="10">
        <v>61</v>
      </c>
      <c r="F3011" s="46">
        <v>58</v>
      </c>
      <c r="G3011" s="10" t="str" cm="1">
        <f t="array" ref="G3011">_xlfn.IFS(Table1[[#This Row],[Performance Score]]&gt;=80,"Excellent",Table1[[#This Row],[Performance Score]]&gt;=60,"Good",Table1[[#This Row],[Performance Score]]&gt;=40,"Need Improvement")</f>
        <v>Need Improvement</v>
      </c>
      <c r="H3011" s="30">
        <f>Table1[[#This Row],[Bonus]]/Table1[[#This Row],[Basic Salary]]</f>
        <v>0.11819037859694796</v>
      </c>
      <c r="I3011" s="10">
        <f ca="1">DATEDIF(Table1[[#This Row],[Date of Birth]],TODAY(),"y")</f>
        <v>16</v>
      </c>
      <c r="J3011" s="34">
        <v>44720</v>
      </c>
      <c r="K3011" s="33" t="str" cm="1">
        <f t="array" aca="1" ref="K3011" ca="1">_xlfn.IFS(L3011&lt;3,"Junior",L3011&lt;=7,"Mid-Level",L3011&gt;7,"Senior")</f>
        <v>Mid-Level</v>
      </c>
      <c r="L3011" s="46">
        <f ca="1">INT(YEARFRAC(Table1[[#This Row],[Joining Date]],TODAY(),1))</f>
        <v>4</v>
      </c>
      <c r="M3011" s="25" t="str">
        <f t="shared" ca="1" si="47"/>
        <v>No</v>
      </c>
      <c r="N3011" s="26">
        <f>YEAR(Table1[[#This Row],[Joining Date]])</f>
        <v>2022</v>
      </c>
      <c r="O3011" s="46">
        <f>MONTH(Table1[[#This Row],[Joining Date]])</f>
        <v>6</v>
      </c>
      <c r="P3011" s="26">
        <f ca="1">NETWORKDAYS(Table1[[#This Row],[Joining Date]],TODAY())</f>
        <v>1059</v>
      </c>
      <c r="Q3011" s="26" t="str">
        <f>LEFT(Table1[[#This Row],[Department]],5)&amp;"-"&amp;RIGHT(Table1[[#This Row],[Employee ID]],3)</f>
        <v>Marke-578</v>
      </c>
      <c r="R3011" s="26" t="str">
        <f>LEFT(Table1[[#This Row],[Department]],3)</f>
        <v>Mar</v>
      </c>
      <c r="S3011" s="37">
        <f>_xlfn.XLOOKUP(Table1[[#This Row],[City]],Table2[City],Table2[Bonus %])</f>
        <v>5</v>
      </c>
      <c r="U3011" s="48" t="str">
        <v xml:space="preserve">Rahul </v>
      </c>
      <c r="V3011" s="48" t="str">
        <v>Verma</v>
      </c>
    </row>
    <row r="3012" spans="1:22" x14ac:dyDescent="0.35">
      <c r="A3012" s="7" t="s">
        <v>1275</v>
      </c>
      <c r="B3012" s="40" t="str">
        <f>LEFT(Table1[[#This Row],[Employee Name]],FIND(" ",Table1[[#This Row],[Employee Name]]))</f>
        <v xml:space="preserve">Meera </v>
      </c>
      <c r="C3012" s="40" t="str">
        <f>RIGHT(Table1[[#This Row],[Employee Name]],LEN(Table1[[#This Row],[Employee Name]])-FIND(" ",Table1[[#This Row],[Employee Name]]))</f>
        <v>Joshi</v>
      </c>
      <c r="D3012" s="22">
        <f>Table1[[#This Row],[Basic Salary]]+Table1[[#This Row],[Bonus]]</f>
        <v>80729</v>
      </c>
      <c r="E3012" s="8">
        <v>93</v>
      </c>
      <c r="F3012" s="45">
        <v>71</v>
      </c>
      <c r="G3012" s="8" t="str" cm="1">
        <f t="array" ref="G3012">_xlfn.IFS(Table1[[#This Row],[Performance Score]]&gt;=80,"Excellent",Table1[[#This Row],[Performance Score]]&gt;=60,"Good",Table1[[#This Row],[Performance Score]]&gt;=40,"Need Improvement")</f>
        <v>Good</v>
      </c>
      <c r="H3012" s="29">
        <f>Table1[[#This Row],[Bonus]]/Table1[[#This Row],[Basic Salary]]</f>
        <v>0.15895028496777064</v>
      </c>
      <c r="I3012" s="8">
        <f ca="1">DATEDIF(Table1[[#This Row],[Date of Birth]],TODAY(),"y")</f>
        <v>43</v>
      </c>
      <c r="J3012" s="33">
        <v>45545</v>
      </c>
      <c r="K3012" s="33" t="str" cm="1">
        <f t="array" aca="1" ref="K3012" ca="1">_xlfn.IFS(L3012&lt;3,"Junior",L3012&lt;=7,"Mid-Level",L3012&gt;7,"Senior")</f>
        <v>Junior</v>
      </c>
      <c r="L3012" s="45">
        <f ca="1">INT(YEARFRAC(Table1[[#This Row],[Joining Date]],TODAY(),1))</f>
        <v>1</v>
      </c>
      <c r="M3012" s="25" t="str">
        <f t="shared" ca="1" si="47"/>
        <v>No</v>
      </c>
      <c r="N3012" s="25">
        <f>YEAR(Table1[[#This Row],[Joining Date]])</f>
        <v>2024</v>
      </c>
      <c r="O3012" s="45">
        <f>MONTH(Table1[[#This Row],[Joining Date]])</f>
        <v>9</v>
      </c>
      <c r="P3012" s="25">
        <f ca="1">NETWORKDAYS(Table1[[#This Row],[Joining Date]],TODAY())</f>
        <v>470</v>
      </c>
      <c r="Q3012" s="25" t="str">
        <f>LEFT(Table1[[#This Row],[Department]],5)&amp;"-"&amp;RIGHT(Table1[[#This Row],[Employee ID]],3)</f>
        <v>Opera-219</v>
      </c>
      <c r="R3012" s="25" t="str">
        <f>LEFT(Table1[[#This Row],[Department]],3)</f>
        <v>Ope</v>
      </c>
      <c r="S3012" s="36">
        <f>_xlfn.XLOOKUP(Table1[[#This Row],[City]],Table2[City],Table2[Bonus %])</f>
        <v>7</v>
      </c>
      <c r="U3012" s="48" t="str">
        <v xml:space="preserve">Meera </v>
      </c>
      <c r="V3012" s="48" t="str">
        <v>Joshi</v>
      </c>
    </row>
    <row r="3013" spans="1:22" x14ac:dyDescent="0.35">
      <c r="A3013" s="9" t="s">
        <v>2107</v>
      </c>
      <c r="B3013" s="41" t="str">
        <f>LEFT(Table1[[#This Row],[Employee Name]],FIND(" ",Table1[[#This Row],[Employee Name]]))</f>
        <v xml:space="preserve">Vikram </v>
      </c>
      <c r="C3013" s="41" t="str">
        <f>RIGHT(Table1[[#This Row],[Employee Name]],LEN(Table1[[#This Row],[Employee Name]])-FIND(" ",Table1[[#This Row],[Employee Name]]))</f>
        <v>Singh</v>
      </c>
      <c r="D3013" s="23">
        <f>Table1[[#This Row],[Basic Salary]]+Table1[[#This Row],[Bonus]]</f>
        <v>80706</v>
      </c>
      <c r="E3013" s="10">
        <v>91</v>
      </c>
      <c r="F3013" s="46">
        <v>93</v>
      </c>
      <c r="G3013" s="10" t="str" cm="1">
        <f t="array" ref="G3013">_xlfn.IFS(Table1[[#This Row],[Performance Score]]&gt;=80,"Excellent",Table1[[#This Row],[Performance Score]]&gt;=60,"Good",Table1[[#This Row],[Performance Score]]&gt;=40,"Need Improvement")</f>
        <v>Excellent</v>
      </c>
      <c r="H3013" s="30">
        <f>Table1[[#This Row],[Bonus]]/Table1[[#This Row],[Basic Salary]]</f>
        <v>0.27118083447526342</v>
      </c>
      <c r="I3013" s="10">
        <f ca="1">DATEDIF(Table1[[#This Row],[Date of Birth]],TODAY(),"y")</f>
        <v>15</v>
      </c>
      <c r="J3013" s="34">
        <v>43424</v>
      </c>
      <c r="K3013" s="33" t="str" cm="1">
        <f t="array" aca="1" ref="K3013" ca="1">_xlfn.IFS(L3013&lt;3,"Junior",L3013&lt;=7,"Mid-Level",L3013&gt;7,"Senior")</f>
        <v>Mid-Level</v>
      </c>
      <c r="L3013" s="46">
        <f ca="1">INT(YEARFRAC(Table1[[#This Row],[Joining Date]],TODAY(),1))</f>
        <v>7</v>
      </c>
      <c r="M3013" s="25" t="str">
        <f t="shared" ca="1" si="47"/>
        <v>Yes</v>
      </c>
      <c r="N3013" s="26">
        <f>YEAR(Table1[[#This Row],[Joining Date]])</f>
        <v>2018</v>
      </c>
      <c r="O3013" s="46">
        <f>MONTH(Table1[[#This Row],[Joining Date]])</f>
        <v>11</v>
      </c>
      <c r="P3013" s="26">
        <f ca="1">NETWORKDAYS(Table1[[#This Row],[Joining Date]],TODAY())</f>
        <v>1985</v>
      </c>
      <c r="Q3013" s="26" t="str">
        <f>LEFT(Table1[[#This Row],[Department]],5)&amp;"-"&amp;RIGHT(Table1[[#This Row],[Employee ID]],3)</f>
        <v>HR-051</v>
      </c>
      <c r="R3013" s="26" t="str">
        <f>LEFT(Table1[[#This Row],[Department]],3)</f>
        <v>HR</v>
      </c>
      <c r="S3013" s="37">
        <f>_xlfn.XLOOKUP(Table1[[#This Row],[City]],Table2[City],Table2[Bonus %])</f>
        <v>5</v>
      </c>
      <c r="U3013" s="48" t="str">
        <v xml:space="preserve">Vikram </v>
      </c>
      <c r="V3013" s="48" t="str">
        <v>Singh</v>
      </c>
    </row>
    <row r="3014" spans="1:22" x14ac:dyDescent="0.35">
      <c r="A3014" s="7" t="s">
        <v>1273</v>
      </c>
      <c r="B3014" s="40" t="str">
        <f>LEFT(Table1[[#This Row],[Employee Name]],FIND(" ",Table1[[#This Row],[Employee Name]]))</f>
        <v xml:space="preserve">Vikram </v>
      </c>
      <c r="C3014" s="40" t="str">
        <f>RIGHT(Table1[[#This Row],[Employee Name]],LEN(Table1[[#This Row],[Employee Name]])-FIND(" ",Table1[[#This Row],[Employee Name]]))</f>
        <v>Singh</v>
      </c>
      <c r="D3014" s="22">
        <f>Table1[[#This Row],[Basic Salary]]+Table1[[#This Row],[Bonus]]</f>
        <v>80688</v>
      </c>
      <c r="E3014" s="8">
        <v>70</v>
      </c>
      <c r="F3014" s="45">
        <v>67</v>
      </c>
      <c r="G3014" s="8" t="str" cm="1">
        <f t="array" ref="G3014">_xlfn.IFS(Table1[[#This Row],[Performance Score]]&gt;=80,"Excellent",Table1[[#This Row],[Performance Score]]&gt;=60,"Good",Table1[[#This Row],[Performance Score]]&gt;=40,"Need Improvement")</f>
        <v>Good</v>
      </c>
      <c r="H3014" s="29">
        <f>Table1[[#This Row],[Bonus]]/Table1[[#This Row],[Basic Salary]]</f>
        <v>0.57072221140743629</v>
      </c>
      <c r="I3014" s="8">
        <f ca="1">DATEDIF(Table1[[#This Row],[Date of Birth]],TODAY(),"y")</f>
        <v>36</v>
      </c>
      <c r="J3014" s="33">
        <v>43176</v>
      </c>
      <c r="K3014" s="33" t="str" cm="1">
        <f t="array" aca="1" ref="K3014" ca="1">_xlfn.IFS(L3014&lt;3,"Junior",L3014&lt;=7,"Mid-Level",L3014&gt;7,"Senior")</f>
        <v>Senior</v>
      </c>
      <c r="L3014" s="45">
        <f ca="1">INT(YEARFRAC(Table1[[#This Row],[Joining Date]],TODAY(),1))</f>
        <v>8</v>
      </c>
      <c r="M3014" s="25" t="str">
        <f t="shared" ca="1" si="47"/>
        <v>Yes</v>
      </c>
      <c r="N3014" s="25">
        <f>YEAR(Table1[[#This Row],[Joining Date]])</f>
        <v>2018</v>
      </c>
      <c r="O3014" s="45">
        <f>MONTH(Table1[[#This Row],[Joining Date]])</f>
        <v>3</v>
      </c>
      <c r="P3014" s="25">
        <f ca="1">NETWORKDAYS(Table1[[#This Row],[Joining Date]],TODAY())</f>
        <v>2161</v>
      </c>
      <c r="Q3014" s="25" t="str">
        <f>LEFT(Table1[[#This Row],[Department]],5)&amp;"-"&amp;RIGHT(Table1[[#This Row],[Employee ID]],3)</f>
        <v>IT-217</v>
      </c>
      <c r="R3014" s="25" t="str">
        <f>LEFT(Table1[[#This Row],[Department]],3)</f>
        <v>IT</v>
      </c>
      <c r="S3014" s="36">
        <f>_xlfn.XLOOKUP(Table1[[#This Row],[City]],Table2[City],Table2[Bonus %])</f>
        <v>5</v>
      </c>
      <c r="U3014" s="48" t="str">
        <v xml:space="preserve">Vikram </v>
      </c>
      <c r="V3014" s="48" t="str">
        <v>Singh</v>
      </c>
    </row>
    <row r="3015" spans="1:22" x14ac:dyDescent="0.35">
      <c r="A3015" s="9" t="s">
        <v>3037</v>
      </c>
      <c r="B3015" s="41" t="str">
        <f>LEFT(Table1[[#This Row],[Employee Name]],FIND(" ",Table1[[#This Row],[Employee Name]]))</f>
        <v xml:space="preserve">Krishna </v>
      </c>
      <c r="C3015" s="41" t="str">
        <f>RIGHT(Table1[[#This Row],[Employee Name]],LEN(Table1[[#This Row],[Employee Name]])-FIND(" ",Table1[[#This Row],[Employee Name]]))</f>
        <v>Chaitanya</v>
      </c>
      <c r="D3015" s="23">
        <f>Table1[[#This Row],[Basic Salary]]+Table1[[#This Row],[Bonus]]</f>
        <v>80682</v>
      </c>
      <c r="E3015" s="10">
        <v>82</v>
      </c>
      <c r="F3015" s="46">
        <v>65</v>
      </c>
      <c r="G3015" s="10" t="str" cm="1">
        <f t="array" ref="G3015">_xlfn.IFS(Table1[[#This Row],[Performance Score]]&gt;=80,"Excellent",Table1[[#This Row],[Performance Score]]&gt;=60,"Good",Table1[[#This Row],[Performance Score]]&gt;=40,"Need Improvement")</f>
        <v>Good</v>
      </c>
      <c r="H3015" s="30">
        <f>Table1[[#This Row],[Bonus]]/Table1[[#This Row],[Basic Salary]]</f>
        <v>0.42736842105263156</v>
      </c>
      <c r="I3015" s="10">
        <f ca="1">DATEDIF(Table1[[#This Row],[Date of Birth]],TODAY(),"y")</f>
        <v>27</v>
      </c>
      <c r="J3015" s="34">
        <v>45472</v>
      </c>
      <c r="K3015" s="33" t="str" cm="1">
        <f t="array" aca="1" ref="K3015" ca="1">_xlfn.IFS(L3015&lt;3,"Junior",L3015&lt;=7,"Mid-Level",L3015&gt;7,"Senior")</f>
        <v>Junior</v>
      </c>
      <c r="L3015" s="46">
        <f ca="1">INT(YEARFRAC(Table1[[#This Row],[Joining Date]],TODAY(),1))</f>
        <v>1</v>
      </c>
      <c r="M3015" s="25" t="str">
        <f t="shared" ca="1" si="47"/>
        <v>No</v>
      </c>
      <c r="N3015" s="26">
        <f>YEAR(Table1[[#This Row],[Joining Date]])</f>
        <v>2024</v>
      </c>
      <c r="O3015" s="46">
        <f>MONTH(Table1[[#This Row],[Joining Date]])</f>
        <v>6</v>
      </c>
      <c r="P3015" s="26">
        <f ca="1">NETWORKDAYS(Table1[[#This Row],[Joining Date]],TODAY())</f>
        <v>521</v>
      </c>
      <c r="Q3015" s="26" t="str">
        <f>LEFT(Table1[[#This Row],[Department]],5)&amp;"-"&amp;RIGHT(Table1[[#This Row],[Employee ID]],3)</f>
        <v>Suppo-981</v>
      </c>
      <c r="R3015" s="26" t="str">
        <f>LEFT(Table1[[#This Row],[Department]],3)</f>
        <v>Sup</v>
      </c>
      <c r="S3015" s="37">
        <f>_xlfn.XLOOKUP(Table1[[#This Row],[City]],Table2[City],Table2[Bonus %])</f>
        <v>5</v>
      </c>
      <c r="U3015" s="48" t="str">
        <v xml:space="preserve">Krishna </v>
      </c>
      <c r="V3015" s="48" t="str">
        <v>Chaitanya</v>
      </c>
    </row>
    <row r="3016" spans="1:22" x14ac:dyDescent="0.35">
      <c r="A3016" s="7" t="s">
        <v>3166</v>
      </c>
      <c r="B3016" s="40" t="str">
        <f>LEFT(Table1[[#This Row],[Employee Name]],FIND(" ",Table1[[#This Row],[Employee Name]]))</f>
        <v xml:space="preserve">Swathi </v>
      </c>
      <c r="C3016" s="40" t="str">
        <f>RIGHT(Table1[[#This Row],[Employee Name]],LEN(Table1[[#This Row],[Employee Name]])-FIND(" ",Table1[[#This Row],[Employee Name]]))</f>
        <v>Ramesh</v>
      </c>
      <c r="D3016" s="22">
        <f>Table1[[#This Row],[Basic Salary]]+Table1[[#This Row],[Bonus]]</f>
        <v>80673</v>
      </c>
      <c r="E3016" s="8">
        <v>97</v>
      </c>
      <c r="F3016" s="45">
        <v>91</v>
      </c>
      <c r="G3016" s="8" t="str" cm="1">
        <f t="array" ref="G3016">_xlfn.IFS(Table1[[#This Row],[Performance Score]]&gt;=80,"Excellent",Table1[[#This Row],[Performance Score]]&gt;=60,"Good",Table1[[#This Row],[Performance Score]]&gt;=40,"Need Improvement")</f>
        <v>Excellent</v>
      </c>
      <c r="H3016" s="29">
        <f>Table1[[#This Row],[Bonus]]/Table1[[#This Row],[Basic Salary]]</f>
        <v>0.37667235494880547</v>
      </c>
      <c r="I3016" s="8">
        <f ca="1">DATEDIF(Table1[[#This Row],[Date of Birth]],TODAY(),"y")</f>
        <v>14</v>
      </c>
      <c r="J3016" s="33">
        <v>42501</v>
      </c>
      <c r="K3016" s="33" t="str" cm="1">
        <f t="array" aca="1" ref="K3016" ca="1">_xlfn.IFS(L3016&lt;3,"Junior",L3016&lt;=7,"Mid-Level",L3016&gt;7,"Senior")</f>
        <v>Senior</v>
      </c>
      <c r="L3016" s="45">
        <f ca="1">INT(YEARFRAC(Table1[[#This Row],[Joining Date]],TODAY(),1))</f>
        <v>10</v>
      </c>
      <c r="M3016" s="25" t="str">
        <f t="shared" ca="1" si="47"/>
        <v>Yes</v>
      </c>
      <c r="N3016" s="25">
        <f>YEAR(Table1[[#This Row],[Joining Date]])</f>
        <v>2016</v>
      </c>
      <c r="O3016" s="45">
        <f>MONTH(Table1[[#This Row],[Joining Date]])</f>
        <v>5</v>
      </c>
      <c r="P3016" s="25">
        <f ca="1">NETWORKDAYS(Table1[[#This Row],[Joining Date]],TODAY())</f>
        <v>2644</v>
      </c>
      <c r="Q3016" s="25" t="str">
        <f>LEFT(Table1[[#This Row],[Department]],5)&amp;"-"&amp;RIGHT(Table1[[#This Row],[Employee ID]],3)</f>
        <v>Finan-110</v>
      </c>
      <c r="R3016" s="25" t="str">
        <f>LEFT(Table1[[#This Row],[Department]],3)</f>
        <v>Fin</v>
      </c>
      <c r="S3016" s="36">
        <f>_xlfn.XLOOKUP(Table1[[#This Row],[City]],Table2[City],Table2[Bonus %])</f>
        <v>5</v>
      </c>
      <c r="U3016" s="48" t="str">
        <v xml:space="preserve">Swathi </v>
      </c>
      <c r="V3016" s="48" t="str">
        <v>Ramesh</v>
      </c>
    </row>
    <row r="3017" spans="1:22" x14ac:dyDescent="0.35">
      <c r="A3017" s="9" t="s">
        <v>3695</v>
      </c>
      <c r="B3017" s="41" t="str">
        <f>LEFT(Table1[[#This Row],[Employee Name]],FIND(" ",Table1[[#This Row],[Employee Name]]))</f>
        <v xml:space="preserve">Priya </v>
      </c>
      <c r="C3017" s="41" t="str">
        <f>RIGHT(Table1[[#This Row],[Employee Name]],LEN(Table1[[#This Row],[Employee Name]])-FIND(" ",Table1[[#This Row],[Employee Name]]))</f>
        <v>Reddy</v>
      </c>
      <c r="D3017" s="23">
        <f>Table1[[#This Row],[Basic Salary]]+Table1[[#This Row],[Bonus]]</f>
        <v>80616</v>
      </c>
      <c r="E3017" s="10">
        <v>87</v>
      </c>
      <c r="F3017" s="46">
        <v>40</v>
      </c>
      <c r="G3017" s="10" t="str" cm="1">
        <f t="array" ref="G3017">_xlfn.IFS(Table1[[#This Row],[Performance Score]]&gt;=80,"Excellent",Table1[[#This Row],[Performance Score]]&gt;=60,"Good",Table1[[#This Row],[Performance Score]]&gt;=40,"Need Improvement")</f>
        <v>Need Improvement</v>
      </c>
      <c r="H3017" s="30">
        <f>Table1[[#This Row],[Bonus]]/Table1[[#This Row],[Basic Salary]]</f>
        <v>0.27744941131728651</v>
      </c>
      <c r="I3017" s="10">
        <f ca="1">DATEDIF(Table1[[#This Row],[Date of Birth]],TODAY(),"y")</f>
        <v>18</v>
      </c>
      <c r="J3017" s="34">
        <v>43723</v>
      </c>
      <c r="K3017" s="33" t="str" cm="1">
        <f t="array" aca="1" ref="K3017" ca="1">_xlfn.IFS(L3017&lt;3,"Junior",L3017&lt;=7,"Mid-Level",L3017&gt;7,"Senior")</f>
        <v>Mid-Level</v>
      </c>
      <c r="L3017" s="46">
        <f ca="1">INT(YEARFRAC(Table1[[#This Row],[Joining Date]],TODAY(),1))</f>
        <v>6</v>
      </c>
      <c r="M3017" s="25" t="str">
        <f t="shared" ca="1" si="47"/>
        <v>Yes</v>
      </c>
      <c r="N3017" s="26">
        <f>YEAR(Table1[[#This Row],[Joining Date]])</f>
        <v>2019</v>
      </c>
      <c r="O3017" s="46">
        <f>MONTH(Table1[[#This Row],[Joining Date]])</f>
        <v>9</v>
      </c>
      <c r="P3017" s="26">
        <f ca="1">NETWORKDAYS(Table1[[#This Row],[Joining Date]],TODAY())</f>
        <v>1771</v>
      </c>
      <c r="Q3017" s="26" t="str">
        <f>LEFT(Table1[[#This Row],[Department]],5)&amp;"-"&amp;RIGHT(Table1[[#This Row],[Employee ID]],3)</f>
        <v>Sales-639</v>
      </c>
      <c r="R3017" s="26" t="str">
        <f>LEFT(Table1[[#This Row],[Department]],3)</f>
        <v>Sal</v>
      </c>
      <c r="S3017" s="37">
        <f>_xlfn.XLOOKUP(Table1[[#This Row],[City]],Table2[City],Table2[Bonus %])</f>
        <v>6</v>
      </c>
      <c r="U3017" s="48" t="str">
        <v xml:space="preserve">Priya </v>
      </c>
      <c r="V3017" s="48" t="str">
        <v>Reddy</v>
      </c>
    </row>
    <row r="3018" spans="1:22" x14ac:dyDescent="0.35">
      <c r="A3018" s="7" t="s">
        <v>1724</v>
      </c>
      <c r="B3018" s="40" t="str">
        <f>LEFT(Table1[[#This Row],[Employee Name]],FIND(" ",Table1[[#This Row],[Employee Name]]))</f>
        <v xml:space="preserve">Ishita </v>
      </c>
      <c r="C3018" s="40" t="str">
        <f>RIGHT(Table1[[#This Row],[Employee Name]],LEN(Table1[[#This Row],[Employee Name]])-FIND(" ",Table1[[#This Row],[Employee Name]]))</f>
        <v>Roy</v>
      </c>
      <c r="D3018" s="22">
        <f>Table1[[#This Row],[Basic Salary]]+Table1[[#This Row],[Bonus]]</f>
        <v>80605</v>
      </c>
      <c r="E3018" s="8">
        <v>91</v>
      </c>
      <c r="F3018" s="45">
        <v>67</v>
      </c>
      <c r="G3018" s="8" t="str" cm="1">
        <f t="array" ref="G3018">_xlfn.IFS(Table1[[#This Row],[Performance Score]]&gt;=80,"Excellent",Table1[[#This Row],[Performance Score]]&gt;=60,"Good",Table1[[#This Row],[Performance Score]]&gt;=40,"Need Improvement")</f>
        <v>Good</v>
      </c>
      <c r="H3018" s="29">
        <f>Table1[[#This Row],[Bonus]]/Table1[[#This Row],[Basic Salary]]</f>
        <v>7.5679931673205761E-2</v>
      </c>
      <c r="I3018" s="8">
        <f ca="1">DATEDIF(Table1[[#This Row],[Date of Birth]],TODAY(),"y")</f>
        <v>30</v>
      </c>
      <c r="J3018" s="33">
        <v>43418</v>
      </c>
      <c r="K3018" s="33" t="str" cm="1">
        <f t="array" aca="1" ref="K3018" ca="1">_xlfn.IFS(L3018&lt;3,"Junior",L3018&lt;=7,"Mid-Level",L3018&gt;7,"Senior")</f>
        <v>Mid-Level</v>
      </c>
      <c r="L3018" s="45">
        <f ca="1">INT(YEARFRAC(Table1[[#This Row],[Joining Date]],TODAY(),1))</f>
        <v>7</v>
      </c>
      <c r="M3018" s="25" t="str">
        <f t="shared" ca="1" si="47"/>
        <v>Yes</v>
      </c>
      <c r="N3018" s="25">
        <f>YEAR(Table1[[#This Row],[Joining Date]])</f>
        <v>2018</v>
      </c>
      <c r="O3018" s="45">
        <f>MONTH(Table1[[#This Row],[Joining Date]])</f>
        <v>11</v>
      </c>
      <c r="P3018" s="25">
        <f ca="1">NETWORKDAYS(Table1[[#This Row],[Joining Date]],TODAY())</f>
        <v>1989</v>
      </c>
      <c r="Q3018" s="25" t="str">
        <f>LEFT(Table1[[#This Row],[Department]],5)&amp;"-"&amp;RIGHT(Table1[[#This Row],[Employee ID]],3)</f>
        <v>IT-668</v>
      </c>
      <c r="R3018" s="25" t="str">
        <f>LEFT(Table1[[#This Row],[Department]],3)</f>
        <v>IT</v>
      </c>
      <c r="S3018" s="36">
        <f>_xlfn.XLOOKUP(Table1[[#This Row],[City]],Table2[City],Table2[Bonus %])</f>
        <v>6</v>
      </c>
      <c r="U3018" s="48" t="str">
        <v xml:space="preserve">Ishita </v>
      </c>
      <c r="V3018" s="48" t="str">
        <v>Roy</v>
      </c>
    </row>
    <row r="3019" spans="1:22" x14ac:dyDescent="0.35">
      <c r="A3019" s="9" t="s">
        <v>1336</v>
      </c>
      <c r="B3019" s="41" t="str">
        <f>LEFT(Table1[[#This Row],[Employee Name]],FIND(" ",Table1[[#This Row],[Employee Name]]))</f>
        <v xml:space="preserve">Aarav </v>
      </c>
      <c r="C3019" s="41" t="str">
        <f>RIGHT(Table1[[#This Row],[Employee Name]],LEN(Table1[[#This Row],[Employee Name]])-FIND(" ",Table1[[#This Row],[Employee Name]]))</f>
        <v>Sharma</v>
      </c>
      <c r="D3019" s="23">
        <f>Table1[[#This Row],[Basic Salary]]+Table1[[#This Row],[Bonus]]</f>
        <v>80598</v>
      </c>
      <c r="E3019" s="10">
        <v>71</v>
      </c>
      <c r="F3019" s="46">
        <v>42</v>
      </c>
      <c r="G3019" s="10" t="str" cm="1">
        <f t="array" ref="G3019">_xlfn.IFS(Table1[[#This Row],[Performance Score]]&gt;=80,"Excellent",Table1[[#This Row],[Performance Score]]&gt;=60,"Good",Table1[[#This Row],[Performance Score]]&gt;=40,"Need Improvement")</f>
        <v>Need Improvement</v>
      </c>
      <c r="H3019" s="30">
        <f>Table1[[#This Row],[Bonus]]/Table1[[#This Row],[Basic Salary]]</f>
        <v>0.54006955325409867</v>
      </c>
      <c r="I3019" s="10">
        <f ca="1">DATEDIF(Table1[[#This Row],[Date of Birth]],TODAY(),"y")</f>
        <v>19</v>
      </c>
      <c r="J3019" s="34">
        <v>44289</v>
      </c>
      <c r="K3019" s="33" t="str" cm="1">
        <f t="array" aca="1" ref="K3019" ca="1">_xlfn.IFS(L3019&lt;3,"Junior",L3019&lt;=7,"Mid-Level",L3019&gt;7,"Senior")</f>
        <v>Mid-Level</v>
      </c>
      <c r="L3019" s="46">
        <f ca="1">INT(YEARFRAC(Table1[[#This Row],[Joining Date]],TODAY(),1))</f>
        <v>5</v>
      </c>
      <c r="M3019" s="25" t="str">
        <f t="shared" ca="1" si="47"/>
        <v>No</v>
      </c>
      <c r="N3019" s="26">
        <f>YEAR(Table1[[#This Row],[Joining Date]])</f>
        <v>2021</v>
      </c>
      <c r="O3019" s="46">
        <f>MONTH(Table1[[#This Row],[Joining Date]])</f>
        <v>4</v>
      </c>
      <c r="P3019" s="26">
        <f ca="1">NETWORKDAYS(Table1[[#This Row],[Joining Date]],TODAY())</f>
        <v>1366</v>
      </c>
      <c r="Q3019" s="26" t="str">
        <f>LEFT(Table1[[#This Row],[Department]],5)&amp;"-"&amp;RIGHT(Table1[[#This Row],[Employee ID]],3)</f>
        <v>HR-280</v>
      </c>
      <c r="R3019" s="26" t="str">
        <f>LEFT(Table1[[#This Row],[Department]],3)</f>
        <v>HR</v>
      </c>
      <c r="S3019" s="37">
        <f>_xlfn.XLOOKUP(Table1[[#This Row],[City]],Table2[City],Table2[Bonus %])</f>
        <v>8</v>
      </c>
      <c r="U3019" s="48" t="str">
        <v xml:space="preserve">Aarav </v>
      </c>
      <c r="V3019" s="48" t="str">
        <v>Sharma</v>
      </c>
    </row>
    <row r="3020" spans="1:22" x14ac:dyDescent="0.35">
      <c r="A3020" s="7" t="s">
        <v>1674</v>
      </c>
      <c r="B3020" s="40" t="str">
        <f>LEFT(Table1[[#This Row],[Employee Name]],FIND(" ",Table1[[#This Row],[Employee Name]]))</f>
        <v xml:space="preserve">Ananya </v>
      </c>
      <c r="C3020" s="40" t="str">
        <f>RIGHT(Table1[[#This Row],[Employee Name]],LEN(Table1[[#This Row],[Employee Name]])-FIND(" ",Table1[[#This Row],[Employee Name]]))</f>
        <v>Rao</v>
      </c>
      <c r="D3020" s="22">
        <f>Table1[[#This Row],[Basic Salary]]+Table1[[#This Row],[Bonus]]</f>
        <v>80583</v>
      </c>
      <c r="E3020" s="8">
        <v>89</v>
      </c>
      <c r="F3020" s="45">
        <v>49</v>
      </c>
      <c r="G3020" s="8" t="str" cm="1">
        <f t="array" ref="G3020">_xlfn.IFS(Table1[[#This Row],[Performance Score]]&gt;=80,"Excellent",Table1[[#This Row],[Performance Score]]&gt;=60,"Good",Table1[[#This Row],[Performance Score]]&gt;=40,"Need Improvement")</f>
        <v>Need Improvement</v>
      </c>
      <c r="H3020" s="29">
        <f>Table1[[#This Row],[Bonus]]/Table1[[#This Row],[Basic Salary]]</f>
        <v>0.47596021759437329</v>
      </c>
      <c r="I3020" s="8">
        <f ca="1">DATEDIF(Table1[[#This Row],[Date of Birth]],TODAY(),"y")</f>
        <v>41</v>
      </c>
      <c r="J3020" s="33">
        <v>44822</v>
      </c>
      <c r="K3020" s="33" t="str" cm="1">
        <f t="array" aca="1" ref="K3020" ca="1">_xlfn.IFS(L3020&lt;3,"Junior",L3020&lt;=7,"Mid-Level",L3020&gt;7,"Senior")</f>
        <v>Mid-Level</v>
      </c>
      <c r="L3020" s="45">
        <f ca="1">INT(YEARFRAC(Table1[[#This Row],[Joining Date]],TODAY(),1))</f>
        <v>3</v>
      </c>
      <c r="M3020" s="25" t="str">
        <f t="shared" ca="1" si="47"/>
        <v>No</v>
      </c>
      <c r="N3020" s="25">
        <f>YEAR(Table1[[#This Row],[Joining Date]])</f>
        <v>2022</v>
      </c>
      <c r="O3020" s="45">
        <f>MONTH(Table1[[#This Row],[Joining Date]])</f>
        <v>9</v>
      </c>
      <c r="P3020" s="25">
        <f ca="1">NETWORKDAYS(Table1[[#This Row],[Joining Date]],TODAY())</f>
        <v>986</v>
      </c>
      <c r="Q3020" s="25" t="str">
        <f>LEFT(Table1[[#This Row],[Department]],5)&amp;"-"&amp;RIGHT(Table1[[#This Row],[Employee ID]],3)</f>
        <v>Marke-618</v>
      </c>
      <c r="R3020" s="25" t="str">
        <f>LEFT(Table1[[#This Row],[Department]],3)</f>
        <v>Mar</v>
      </c>
      <c r="S3020" s="36">
        <f>_xlfn.XLOOKUP(Table1[[#This Row],[City]],Table2[City],Table2[Bonus %])</f>
        <v>5</v>
      </c>
      <c r="U3020" s="48" t="str">
        <v xml:space="preserve">Ananya </v>
      </c>
      <c r="V3020" s="48" t="str">
        <v>Rao</v>
      </c>
    </row>
    <row r="3021" spans="1:22" x14ac:dyDescent="0.35">
      <c r="A3021" s="9" t="s">
        <v>329</v>
      </c>
      <c r="B3021" s="41" t="str">
        <f>LEFT(Table1[[#This Row],[Employee Name]],FIND(" ",Table1[[#This Row],[Employee Name]]))</f>
        <v xml:space="preserve">Pooja </v>
      </c>
      <c r="C3021" s="41" t="str">
        <f>RIGHT(Table1[[#This Row],[Employee Name]],LEN(Table1[[#This Row],[Employee Name]])-FIND(" ",Table1[[#This Row],[Employee Name]]))</f>
        <v>Das</v>
      </c>
      <c r="D3021" s="23">
        <f>Table1[[#This Row],[Basic Salary]]+Table1[[#This Row],[Bonus]]</f>
        <v>80557</v>
      </c>
      <c r="E3021" s="10">
        <v>93</v>
      </c>
      <c r="F3021" s="46">
        <v>50</v>
      </c>
      <c r="G3021" s="10" t="str" cm="1">
        <f t="array" ref="G3021">_xlfn.IFS(Table1[[#This Row],[Performance Score]]&gt;=80,"Excellent",Table1[[#This Row],[Performance Score]]&gt;=60,"Good",Table1[[#This Row],[Performance Score]]&gt;=40,"Need Improvement")</f>
        <v>Need Improvement</v>
      </c>
      <c r="H3021" s="30">
        <f>Table1[[#This Row],[Bonus]]/Table1[[#This Row],[Basic Salary]]</f>
        <v>0.41785764573359618</v>
      </c>
      <c r="I3021" s="10">
        <f ca="1">DATEDIF(Table1[[#This Row],[Date of Birth]],TODAY(),"y")</f>
        <v>21</v>
      </c>
      <c r="J3021" s="34">
        <v>44973</v>
      </c>
      <c r="K3021" s="33" t="str" cm="1">
        <f t="array" aca="1" ref="K3021" ca="1">_xlfn.IFS(L3021&lt;3,"Junior",L3021&lt;=7,"Mid-Level",L3021&gt;7,"Senior")</f>
        <v>Mid-Level</v>
      </c>
      <c r="L3021" s="46">
        <f ca="1">INT(YEARFRAC(Table1[[#This Row],[Joining Date]],TODAY(),1))</f>
        <v>3</v>
      </c>
      <c r="M3021" s="25" t="str">
        <f t="shared" ca="1" si="47"/>
        <v>No</v>
      </c>
      <c r="N3021" s="26">
        <f>YEAR(Table1[[#This Row],[Joining Date]])</f>
        <v>2023</v>
      </c>
      <c r="O3021" s="46">
        <f>MONTH(Table1[[#This Row],[Joining Date]])</f>
        <v>2</v>
      </c>
      <c r="P3021" s="26">
        <f ca="1">NETWORKDAYS(Table1[[#This Row],[Joining Date]],TODAY())</f>
        <v>878</v>
      </c>
      <c r="Q3021" s="26" t="str">
        <f>LEFT(Table1[[#This Row],[Department]],5)&amp;"-"&amp;RIGHT(Table1[[#This Row],[Employee ID]],3)</f>
        <v>IT-273</v>
      </c>
      <c r="R3021" s="26" t="str">
        <f>LEFT(Table1[[#This Row],[Department]],3)</f>
        <v>IT</v>
      </c>
      <c r="S3021" s="37">
        <f>_xlfn.XLOOKUP(Table1[[#This Row],[City]],Table2[City],Table2[Bonus %])</f>
        <v>6</v>
      </c>
      <c r="U3021" s="48" t="str">
        <v xml:space="preserve">Pooja </v>
      </c>
      <c r="V3021" s="48" t="str">
        <v>Das</v>
      </c>
    </row>
    <row r="3022" spans="1:22" x14ac:dyDescent="0.35">
      <c r="A3022" s="7" t="s">
        <v>3135</v>
      </c>
      <c r="B3022" s="40" t="str">
        <f>LEFT(Table1[[#This Row],[Employee Name]],FIND(" ",Table1[[#This Row],[Employee Name]]))</f>
        <v xml:space="preserve">Tarun </v>
      </c>
      <c r="C3022" s="40" t="str">
        <f>RIGHT(Table1[[#This Row],[Employee Name]],LEN(Table1[[#This Row],[Employee Name]])-FIND(" ",Table1[[#This Row],[Employee Name]]))</f>
        <v>Verma</v>
      </c>
      <c r="D3022" s="22">
        <f>Table1[[#This Row],[Basic Salary]]+Table1[[#This Row],[Bonus]]</f>
        <v>80534</v>
      </c>
      <c r="E3022" s="8">
        <v>92</v>
      </c>
      <c r="F3022" s="45">
        <v>83</v>
      </c>
      <c r="G3022" s="8" t="str" cm="1">
        <f t="array" ref="G3022">_xlfn.IFS(Table1[[#This Row],[Performance Score]]&gt;=80,"Excellent",Table1[[#This Row],[Performance Score]]&gt;=60,"Good",Table1[[#This Row],[Performance Score]]&gt;=40,"Need Improvement")</f>
        <v>Excellent</v>
      </c>
      <c r="H3022" s="29">
        <f>Table1[[#This Row],[Bonus]]/Table1[[#This Row],[Basic Salary]]</f>
        <v>0.10270699546780222</v>
      </c>
      <c r="I3022" s="8">
        <f ca="1">DATEDIF(Table1[[#This Row],[Date of Birth]],TODAY(),"y")</f>
        <v>37</v>
      </c>
      <c r="J3022" s="33">
        <v>42374</v>
      </c>
      <c r="K3022" s="33" t="str" cm="1">
        <f t="array" aca="1" ref="K3022" ca="1">_xlfn.IFS(L3022&lt;3,"Junior",L3022&lt;=7,"Mid-Level",L3022&gt;7,"Senior")</f>
        <v>Senior</v>
      </c>
      <c r="L3022" s="45">
        <f ca="1">INT(YEARFRAC(Table1[[#This Row],[Joining Date]],TODAY(),1))</f>
        <v>10</v>
      </c>
      <c r="M3022" s="25" t="str">
        <f t="shared" ca="1" si="47"/>
        <v>Yes</v>
      </c>
      <c r="N3022" s="25">
        <f>YEAR(Table1[[#This Row],[Joining Date]])</f>
        <v>2016</v>
      </c>
      <c r="O3022" s="45">
        <f>MONTH(Table1[[#This Row],[Joining Date]])</f>
        <v>1</v>
      </c>
      <c r="P3022" s="25">
        <f ca="1">NETWORKDAYS(Table1[[#This Row],[Joining Date]],TODAY())</f>
        <v>2735</v>
      </c>
      <c r="Q3022" s="25" t="str">
        <f>LEFT(Table1[[#This Row],[Department]],5)&amp;"-"&amp;RIGHT(Table1[[#This Row],[Employee ID]],3)</f>
        <v>HR-079</v>
      </c>
      <c r="R3022" s="25" t="str">
        <f>LEFT(Table1[[#This Row],[Department]],3)</f>
        <v>HR</v>
      </c>
      <c r="S3022" s="36">
        <f>_xlfn.XLOOKUP(Table1[[#This Row],[City]],Table2[City],Table2[Bonus %])</f>
        <v>7</v>
      </c>
      <c r="U3022" s="48" t="str">
        <v xml:space="preserve">Tarun </v>
      </c>
      <c r="V3022" s="48" t="str">
        <v>Verma</v>
      </c>
    </row>
    <row r="3023" spans="1:22" x14ac:dyDescent="0.35">
      <c r="A3023" s="9" t="s">
        <v>1656</v>
      </c>
      <c r="B3023" s="41" t="str">
        <f>LEFT(Table1[[#This Row],[Employee Name]],FIND(" ",Table1[[#This Row],[Employee Name]]))</f>
        <v xml:space="preserve">Rohan </v>
      </c>
      <c r="C3023" s="41" t="str">
        <f>RIGHT(Table1[[#This Row],[Employee Name]],LEN(Table1[[#This Row],[Employee Name]])-FIND(" ",Table1[[#This Row],[Employee Name]]))</f>
        <v>Gupta</v>
      </c>
      <c r="D3023" s="23">
        <f>Table1[[#This Row],[Basic Salary]]+Table1[[#This Row],[Bonus]]</f>
        <v>80530</v>
      </c>
      <c r="E3023" s="10">
        <v>91</v>
      </c>
      <c r="F3023" s="46">
        <v>100</v>
      </c>
      <c r="G3023" s="10" t="str" cm="1">
        <f t="array" ref="G3023">_xlfn.IFS(Table1[[#This Row],[Performance Score]]&gt;=80,"Excellent",Table1[[#This Row],[Performance Score]]&gt;=60,"Good",Table1[[#This Row],[Performance Score]]&gt;=40,"Need Improvement")</f>
        <v>Excellent</v>
      </c>
      <c r="H3023" s="30">
        <f>Table1[[#This Row],[Bonus]]/Table1[[#This Row],[Basic Salary]]</f>
        <v>0.17102182669516788</v>
      </c>
      <c r="I3023" s="10">
        <f ca="1">DATEDIF(Table1[[#This Row],[Date of Birth]],TODAY(),"y")</f>
        <v>38</v>
      </c>
      <c r="J3023" s="34">
        <v>42891</v>
      </c>
      <c r="K3023" s="33" t="str" cm="1">
        <f t="array" aca="1" ref="K3023" ca="1">_xlfn.IFS(L3023&lt;3,"Junior",L3023&lt;=7,"Mid-Level",L3023&gt;7,"Senior")</f>
        <v>Senior</v>
      </c>
      <c r="L3023" s="46">
        <f ca="1">INT(YEARFRAC(Table1[[#This Row],[Joining Date]],TODAY(),1))</f>
        <v>9</v>
      </c>
      <c r="M3023" s="25" t="str">
        <f t="shared" ca="1" si="47"/>
        <v>Yes</v>
      </c>
      <c r="N3023" s="26">
        <f>YEAR(Table1[[#This Row],[Joining Date]])</f>
        <v>2017</v>
      </c>
      <c r="O3023" s="46">
        <f>MONTH(Table1[[#This Row],[Joining Date]])</f>
        <v>6</v>
      </c>
      <c r="P3023" s="26">
        <f ca="1">NETWORKDAYS(Table1[[#This Row],[Joining Date]],TODAY())</f>
        <v>2366</v>
      </c>
      <c r="Q3023" s="26" t="str">
        <f>LEFT(Table1[[#This Row],[Department]],5)&amp;"-"&amp;RIGHT(Table1[[#This Row],[Employee ID]],3)</f>
        <v>Sales-600</v>
      </c>
      <c r="R3023" s="26" t="str">
        <f>LEFT(Table1[[#This Row],[Department]],3)</f>
        <v>Sal</v>
      </c>
      <c r="S3023" s="37">
        <f>_xlfn.XLOOKUP(Table1[[#This Row],[City]],Table2[City],Table2[Bonus %])</f>
        <v>6</v>
      </c>
      <c r="U3023" s="48" t="str">
        <v xml:space="preserve">Rohan </v>
      </c>
      <c r="V3023" s="48" t="str">
        <v>Gupta</v>
      </c>
    </row>
    <row r="3024" spans="1:22" x14ac:dyDescent="0.35">
      <c r="A3024" s="7" t="s">
        <v>656</v>
      </c>
      <c r="B3024" s="40" t="str">
        <f>LEFT(Table1[[#This Row],[Employee Name]],FIND(" ",Table1[[#This Row],[Employee Name]]))</f>
        <v xml:space="preserve">Kavya </v>
      </c>
      <c r="C3024" s="40" t="str">
        <f>RIGHT(Table1[[#This Row],[Employee Name]],LEN(Table1[[#This Row],[Employee Name]])-FIND(" ",Table1[[#This Row],[Employee Name]]))</f>
        <v>Nair</v>
      </c>
      <c r="D3024" s="22">
        <f>Table1[[#This Row],[Basic Salary]]+Table1[[#This Row],[Bonus]]</f>
        <v>80520</v>
      </c>
      <c r="E3024" s="8">
        <v>88</v>
      </c>
      <c r="F3024" s="45">
        <v>58</v>
      </c>
      <c r="G3024" s="8" t="str" cm="1">
        <f t="array" ref="G3024">_xlfn.IFS(Table1[[#This Row],[Performance Score]]&gt;=80,"Excellent",Table1[[#This Row],[Performance Score]]&gt;=60,"Good",Table1[[#This Row],[Performance Score]]&gt;=40,"Need Improvement")</f>
        <v>Need Improvement</v>
      </c>
      <c r="H3024" s="29">
        <f>Table1[[#This Row],[Bonus]]/Table1[[#This Row],[Basic Salary]]</f>
        <v>0.23160696258680291</v>
      </c>
      <c r="I3024" s="8">
        <f ca="1">DATEDIF(Table1[[#This Row],[Date of Birth]],TODAY(),"y")</f>
        <v>27</v>
      </c>
      <c r="J3024" s="33">
        <v>42215</v>
      </c>
      <c r="K3024" s="33" t="str" cm="1">
        <f t="array" aca="1" ref="K3024" ca="1">_xlfn.IFS(L3024&lt;3,"Junior",L3024&lt;=7,"Mid-Level",L3024&gt;7,"Senior")</f>
        <v>Senior</v>
      </c>
      <c r="L3024" s="45">
        <f ca="1">INT(YEARFRAC(Table1[[#This Row],[Joining Date]],TODAY(),1))</f>
        <v>10</v>
      </c>
      <c r="M3024" s="25" t="str">
        <f t="shared" ca="1" si="47"/>
        <v>Yes</v>
      </c>
      <c r="N3024" s="25">
        <f>YEAR(Table1[[#This Row],[Joining Date]])</f>
        <v>2015</v>
      </c>
      <c r="O3024" s="45">
        <f>MONTH(Table1[[#This Row],[Joining Date]])</f>
        <v>7</v>
      </c>
      <c r="P3024" s="25">
        <f ca="1">NETWORKDAYS(Table1[[#This Row],[Joining Date]],TODAY())</f>
        <v>2848</v>
      </c>
      <c r="Q3024" s="25" t="str">
        <f>LEFT(Table1[[#This Row],[Department]],5)&amp;"-"&amp;RIGHT(Table1[[#This Row],[Employee ID]],3)</f>
        <v>Finan-600</v>
      </c>
      <c r="R3024" s="25" t="str">
        <f>LEFT(Table1[[#This Row],[Department]],3)</f>
        <v>Fin</v>
      </c>
      <c r="S3024" s="36">
        <f>_xlfn.XLOOKUP(Table1[[#This Row],[City]],Table2[City],Table2[Bonus %])</f>
        <v>6</v>
      </c>
      <c r="U3024" s="48" t="str">
        <v xml:space="preserve">Kavya </v>
      </c>
      <c r="V3024" s="48" t="str">
        <v>Nair</v>
      </c>
    </row>
    <row r="3025" spans="1:22" x14ac:dyDescent="0.35">
      <c r="A3025" s="9" t="s">
        <v>2990</v>
      </c>
      <c r="B3025" s="41" t="str">
        <f>LEFT(Table1[[#This Row],[Employee Name]],FIND(" ",Table1[[#This Row],[Employee Name]]))</f>
        <v xml:space="preserve">Ravi </v>
      </c>
      <c r="C3025" s="41" t="str">
        <f>RIGHT(Table1[[#This Row],[Employee Name]],LEN(Table1[[#This Row],[Employee Name]])-FIND(" ",Table1[[#This Row],[Employee Name]]))</f>
        <v>Teja</v>
      </c>
      <c r="D3025" s="23">
        <f>Table1[[#This Row],[Basic Salary]]+Table1[[#This Row],[Bonus]]</f>
        <v>80512</v>
      </c>
      <c r="E3025" s="10">
        <v>63</v>
      </c>
      <c r="F3025" s="46">
        <v>63</v>
      </c>
      <c r="G3025" s="10" t="str" cm="1">
        <f t="array" ref="G3025">_xlfn.IFS(Table1[[#This Row],[Performance Score]]&gt;=80,"Excellent",Table1[[#This Row],[Performance Score]]&gt;=60,"Good",Table1[[#This Row],[Performance Score]]&gt;=40,"Need Improvement")</f>
        <v>Good</v>
      </c>
      <c r="H3025" s="30">
        <f>Table1[[#This Row],[Bonus]]/Table1[[#This Row],[Basic Salary]]</f>
        <v>0.23759895473061257</v>
      </c>
      <c r="I3025" s="10">
        <f ca="1">DATEDIF(Table1[[#This Row],[Date of Birth]],TODAY(),"y")</f>
        <v>14</v>
      </c>
      <c r="J3025" s="34">
        <v>45130</v>
      </c>
      <c r="K3025" s="33" t="str" cm="1">
        <f t="array" aca="1" ref="K3025" ca="1">_xlfn.IFS(L3025&lt;3,"Junior",L3025&lt;=7,"Mid-Level",L3025&gt;7,"Senior")</f>
        <v>Junior</v>
      </c>
      <c r="L3025" s="46">
        <f ca="1">INT(YEARFRAC(Table1[[#This Row],[Joining Date]],TODAY(),1))</f>
        <v>2</v>
      </c>
      <c r="M3025" s="25" t="str">
        <f t="shared" ca="1" si="47"/>
        <v>No</v>
      </c>
      <c r="N3025" s="26">
        <f>YEAR(Table1[[#This Row],[Joining Date]])</f>
        <v>2023</v>
      </c>
      <c r="O3025" s="46">
        <f>MONTH(Table1[[#This Row],[Joining Date]])</f>
        <v>7</v>
      </c>
      <c r="P3025" s="26">
        <f ca="1">NETWORKDAYS(Table1[[#This Row],[Joining Date]],TODAY())</f>
        <v>766</v>
      </c>
      <c r="Q3025" s="26" t="str">
        <f>LEFT(Table1[[#This Row],[Department]],5)&amp;"-"&amp;RIGHT(Table1[[#This Row],[Employee ID]],3)</f>
        <v>Sales-934</v>
      </c>
      <c r="R3025" s="26" t="str">
        <f>LEFT(Table1[[#This Row],[Department]],3)</f>
        <v>Sal</v>
      </c>
      <c r="S3025" s="37">
        <f>_xlfn.XLOOKUP(Table1[[#This Row],[City]],Table2[City],Table2[Bonus %])</f>
        <v>6</v>
      </c>
      <c r="U3025" s="48" t="str">
        <v xml:space="preserve">Ravi </v>
      </c>
      <c r="V3025" s="48" t="str">
        <v>Teja</v>
      </c>
    </row>
    <row r="3026" spans="1:22" x14ac:dyDescent="0.35">
      <c r="A3026" s="7" t="s">
        <v>4174</v>
      </c>
      <c r="B3026" s="40" t="str">
        <f>LEFT(Table1[[#This Row],[Employee Name]],FIND(" ",Table1[[#This Row],[Employee Name]]))</f>
        <v xml:space="preserve">Ananya </v>
      </c>
      <c r="C3026" s="40" t="str">
        <f>RIGHT(Table1[[#This Row],[Employee Name]],LEN(Table1[[#This Row],[Employee Name]])-FIND(" ",Table1[[#This Row],[Employee Name]]))</f>
        <v>Rao</v>
      </c>
      <c r="D3026" s="22">
        <f>Table1[[#This Row],[Basic Salary]]+Table1[[#This Row],[Bonus]]</f>
        <v>80473</v>
      </c>
      <c r="E3026" s="8">
        <v>86</v>
      </c>
      <c r="F3026" s="45">
        <v>77</v>
      </c>
      <c r="G3026" s="8" t="str" cm="1">
        <f t="array" ref="G3026">_xlfn.IFS(Table1[[#This Row],[Performance Score]]&gt;=80,"Excellent",Table1[[#This Row],[Performance Score]]&gt;=60,"Good",Table1[[#This Row],[Performance Score]]&gt;=40,"Need Improvement")</f>
        <v>Good</v>
      </c>
      <c r="H3026" s="29">
        <f>Table1[[#This Row],[Bonus]]/Table1[[#This Row],[Basic Salary]]</f>
        <v>0.33880681440074534</v>
      </c>
      <c r="I3026" s="8">
        <f ca="1">DATEDIF(Table1[[#This Row],[Date of Birth]],TODAY(),"y")</f>
        <v>37</v>
      </c>
      <c r="J3026" s="33">
        <v>44377</v>
      </c>
      <c r="K3026" s="33" t="str" cm="1">
        <f t="array" aca="1" ref="K3026" ca="1">_xlfn.IFS(L3026&lt;3,"Junior",L3026&lt;=7,"Mid-Level",L3026&gt;7,"Senior")</f>
        <v>Mid-Level</v>
      </c>
      <c r="L3026" s="45">
        <f ca="1">INT(YEARFRAC(Table1[[#This Row],[Joining Date]],TODAY(),1))</f>
        <v>4</v>
      </c>
      <c r="M3026" s="25" t="str">
        <f t="shared" ca="1" si="47"/>
        <v>No</v>
      </c>
      <c r="N3026" s="25">
        <f>YEAR(Table1[[#This Row],[Joining Date]])</f>
        <v>2021</v>
      </c>
      <c r="O3026" s="45">
        <f>MONTH(Table1[[#This Row],[Joining Date]])</f>
        <v>6</v>
      </c>
      <c r="P3026" s="25">
        <f ca="1">NETWORKDAYS(Table1[[#This Row],[Joining Date]],TODAY())</f>
        <v>1304</v>
      </c>
      <c r="Q3026" s="25" t="str">
        <f>LEFT(Table1[[#This Row],[Department]],5)&amp;"-"&amp;RIGHT(Table1[[#This Row],[Employee ID]],3)</f>
        <v>HR-118</v>
      </c>
      <c r="R3026" s="25" t="str">
        <f>LEFT(Table1[[#This Row],[Department]],3)</f>
        <v>HR</v>
      </c>
      <c r="S3026" s="36">
        <f>_xlfn.XLOOKUP(Table1[[#This Row],[City]],Table2[City],Table2[Bonus %])</f>
        <v>5</v>
      </c>
      <c r="U3026" s="48" t="str">
        <v xml:space="preserve">Ananya </v>
      </c>
      <c r="V3026" s="48" t="str">
        <v>Rao</v>
      </c>
    </row>
    <row r="3027" spans="1:22" x14ac:dyDescent="0.35">
      <c r="A3027" s="9" t="s">
        <v>296</v>
      </c>
      <c r="B3027" s="41" t="str">
        <f>LEFT(Table1[[#This Row],[Employee Name]],FIND(" ",Table1[[#This Row],[Employee Name]]))</f>
        <v xml:space="preserve">Neha </v>
      </c>
      <c r="C3027" s="41" t="str">
        <f>RIGHT(Table1[[#This Row],[Employee Name]],LEN(Table1[[#This Row],[Employee Name]])-FIND(" ",Table1[[#This Row],[Employee Name]]))</f>
        <v>Kulkarni</v>
      </c>
      <c r="D3027" s="23">
        <f>Table1[[#This Row],[Basic Salary]]+Table1[[#This Row],[Bonus]]</f>
        <v>80454</v>
      </c>
      <c r="E3027" s="10">
        <v>77</v>
      </c>
      <c r="F3027" s="46">
        <v>52</v>
      </c>
      <c r="G3027" s="10" t="str" cm="1">
        <f t="array" ref="G3027">_xlfn.IFS(Table1[[#This Row],[Performance Score]]&gt;=80,"Excellent",Table1[[#This Row],[Performance Score]]&gt;=60,"Good",Table1[[#This Row],[Performance Score]]&gt;=40,"Need Improvement")</f>
        <v>Need Improvement</v>
      </c>
      <c r="H3027" s="30">
        <f>Table1[[#This Row],[Bonus]]/Table1[[#This Row],[Basic Salary]]</f>
        <v>0.14328345483224625</v>
      </c>
      <c r="I3027" s="10">
        <f ca="1">DATEDIF(Table1[[#This Row],[Date of Birth]],TODAY(),"y")</f>
        <v>25</v>
      </c>
      <c r="J3027" s="34">
        <v>43018</v>
      </c>
      <c r="K3027" s="33" t="str" cm="1">
        <f t="array" aca="1" ref="K3027" ca="1">_xlfn.IFS(L3027&lt;3,"Junior",L3027&lt;=7,"Mid-Level",L3027&gt;7,"Senior")</f>
        <v>Senior</v>
      </c>
      <c r="L3027" s="46">
        <f ca="1">INT(YEARFRAC(Table1[[#This Row],[Joining Date]],TODAY(),1))</f>
        <v>8</v>
      </c>
      <c r="M3027" s="25" t="str">
        <f t="shared" ca="1" si="47"/>
        <v>Yes</v>
      </c>
      <c r="N3027" s="26">
        <f>YEAR(Table1[[#This Row],[Joining Date]])</f>
        <v>2017</v>
      </c>
      <c r="O3027" s="46">
        <f>MONTH(Table1[[#This Row],[Joining Date]])</f>
        <v>10</v>
      </c>
      <c r="P3027" s="26">
        <f ca="1">NETWORKDAYS(Table1[[#This Row],[Joining Date]],TODAY())</f>
        <v>2275</v>
      </c>
      <c r="Q3027" s="26" t="str">
        <f>LEFT(Table1[[#This Row],[Department]],5)&amp;"-"&amp;RIGHT(Table1[[#This Row],[Employee ID]],3)</f>
        <v>Suppo-240</v>
      </c>
      <c r="R3027" s="26" t="str">
        <f>LEFT(Table1[[#This Row],[Department]],3)</f>
        <v>Sup</v>
      </c>
      <c r="S3027" s="37">
        <f>_xlfn.XLOOKUP(Table1[[#This Row],[City]],Table2[City],Table2[Bonus %])</f>
        <v>6</v>
      </c>
      <c r="U3027" s="48" t="str">
        <v xml:space="preserve">Neha </v>
      </c>
      <c r="V3027" s="48" t="str">
        <v>Kulkarni</v>
      </c>
    </row>
    <row r="3028" spans="1:22" x14ac:dyDescent="0.35">
      <c r="A3028" s="7" t="s">
        <v>4309</v>
      </c>
      <c r="B3028" s="40" t="str">
        <f>LEFT(Table1[[#This Row],[Employee Name]],FIND(" ",Table1[[#This Row],[Employee Name]]))</f>
        <v xml:space="preserve">Aditya </v>
      </c>
      <c r="C3028" s="40" t="str">
        <f>RIGHT(Table1[[#This Row],[Employee Name]],LEN(Table1[[#This Row],[Employee Name]])-FIND(" ",Table1[[#This Row],[Employee Name]]))</f>
        <v>Kapoor</v>
      </c>
      <c r="D3028" s="22">
        <f>Table1[[#This Row],[Basic Salary]]+Table1[[#This Row],[Bonus]]</f>
        <v>80437</v>
      </c>
      <c r="E3028" s="8">
        <v>64</v>
      </c>
      <c r="F3028" s="45">
        <v>85</v>
      </c>
      <c r="G3028" s="8" t="str" cm="1">
        <f t="array" ref="G3028">_xlfn.IFS(Table1[[#This Row],[Performance Score]]&gt;=80,"Excellent",Table1[[#This Row],[Performance Score]]&gt;=60,"Good",Table1[[#This Row],[Performance Score]]&gt;=40,"Need Improvement")</f>
        <v>Excellent</v>
      </c>
      <c r="H3028" s="29">
        <f>Table1[[#This Row],[Bonus]]/Table1[[#This Row],[Basic Salary]]</f>
        <v>0.16764893740564393</v>
      </c>
      <c r="I3028" s="8">
        <f ca="1">DATEDIF(Table1[[#This Row],[Date of Birth]],TODAY(),"y")</f>
        <v>21</v>
      </c>
      <c r="J3028" s="33">
        <v>42279</v>
      </c>
      <c r="K3028" s="33" t="str" cm="1">
        <f t="array" aca="1" ref="K3028" ca="1">_xlfn.IFS(L3028&lt;3,"Junior",L3028&lt;=7,"Mid-Level",L3028&gt;7,"Senior")</f>
        <v>Senior</v>
      </c>
      <c r="L3028" s="45">
        <f ca="1">INT(YEARFRAC(Table1[[#This Row],[Joining Date]],TODAY(),1))</f>
        <v>10</v>
      </c>
      <c r="M3028" s="25" t="str">
        <f t="shared" ca="1" si="47"/>
        <v>Yes</v>
      </c>
      <c r="N3028" s="25">
        <f>YEAR(Table1[[#This Row],[Joining Date]])</f>
        <v>2015</v>
      </c>
      <c r="O3028" s="45">
        <f>MONTH(Table1[[#This Row],[Joining Date]])</f>
        <v>10</v>
      </c>
      <c r="P3028" s="25">
        <f ca="1">NETWORKDAYS(Table1[[#This Row],[Joining Date]],TODAY())</f>
        <v>2802</v>
      </c>
      <c r="Q3028" s="25" t="str">
        <f>LEFT(Table1[[#This Row],[Department]],5)&amp;"-"&amp;RIGHT(Table1[[#This Row],[Employee ID]],3)</f>
        <v>Finan-253</v>
      </c>
      <c r="R3028" s="25" t="str">
        <f>LEFT(Table1[[#This Row],[Department]],3)</f>
        <v>Fin</v>
      </c>
      <c r="S3028" s="36">
        <f>_xlfn.XLOOKUP(Table1[[#This Row],[City]],Table2[City],Table2[Bonus %])</f>
        <v>5</v>
      </c>
      <c r="U3028" s="48" t="str">
        <v xml:space="preserve">Aditya </v>
      </c>
      <c r="V3028" s="48" t="str">
        <v>Kapoor</v>
      </c>
    </row>
    <row r="3029" spans="1:22" x14ac:dyDescent="0.35">
      <c r="A3029" s="9" t="s">
        <v>1962</v>
      </c>
      <c r="B3029" s="41" t="str">
        <f>LEFT(Table1[[#This Row],[Employee Name]],FIND(" ",Table1[[#This Row],[Employee Name]]))</f>
        <v xml:space="preserve">Karan </v>
      </c>
      <c r="C3029" s="41" t="str">
        <f>RIGHT(Table1[[#This Row],[Employee Name]],LEN(Table1[[#This Row],[Employee Name]])-FIND(" ",Table1[[#This Row],[Employee Name]]))</f>
        <v>Malhotra</v>
      </c>
      <c r="D3029" s="23">
        <f>Table1[[#This Row],[Basic Salary]]+Table1[[#This Row],[Bonus]]</f>
        <v>80433</v>
      </c>
      <c r="E3029" s="10">
        <v>70</v>
      </c>
      <c r="F3029" s="46">
        <v>53</v>
      </c>
      <c r="G3029" s="10" t="str" cm="1">
        <f t="array" ref="G3029">_xlfn.IFS(Table1[[#This Row],[Performance Score]]&gt;=80,"Excellent",Table1[[#This Row],[Performance Score]]&gt;=60,"Good",Table1[[#This Row],[Performance Score]]&gt;=40,"Need Improvement")</f>
        <v>Need Improvement</v>
      </c>
      <c r="H3029" s="30">
        <f>Table1[[#This Row],[Bonus]]/Table1[[#This Row],[Basic Salary]]</f>
        <v>0.35427330280172414</v>
      </c>
      <c r="I3029" s="10">
        <f ca="1">DATEDIF(Table1[[#This Row],[Date of Birth]],TODAY(),"y")</f>
        <v>27</v>
      </c>
      <c r="J3029" s="34">
        <v>43007</v>
      </c>
      <c r="K3029" s="33" t="str" cm="1">
        <f t="array" aca="1" ref="K3029" ca="1">_xlfn.IFS(L3029&lt;3,"Junior",L3029&lt;=7,"Mid-Level",L3029&gt;7,"Senior")</f>
        <v>Senior</v>
      </c>
      <c r="L3029" s="46">
        <f ca="1">INT(YEARFRAC(Table1[[#This Row],[Joining Date]],TODAY(),1))</f>
        <v>8</v>
      </c>
      <c r="M3029" s="25" t="str">
        <f t="shared" ca="1" si="47"/>
        <v>Yes</v>
      </c>
      <c r="N3029" s="26">
        <f>YEAR(Table1[[#This Row],[Joining Date]])</f>
        <v>2017</v>
      </c>
      <c r="O3029" s="46">
        <f>MONTH(Table1[[#This Row],[Joining Date]])</f>
        <v>9</v>
      </c>
      <c r="P3029" s="26">
        <f ca="1">NETWORKDAYS(Table1[[#This Row],[Joining Date]],TODAY())</f>
        <v>2282</v>
      </c>
      <c r="Q3029" s="26" t="str">
        <f>LEFT(Table1[[#This Row],[Department]],5)&amp;"-"&amp;RIGHT(Table1[[#This Row],[Employee ID]],3)</f>
        <v>HR-906</v>
      </c>
      <c r="R3029" s="26" t="str">
        <f>LEFT(Table1[[#This Row],[Department]],3)</f>
        <v>HR</v>
      </c>
      <c r="S3029" s="37">
        <f>_xlfn.XLOOKUP(Table1[[#This Row],[City]],Table2[City],Table2[Bonus %])</f>
        <v>6</v>
      </c>
      <c r="U3029" s="48" t="str">
        <v xml:space="preserve">Karan </v>
      </c>
      <c r="V3029" s="48" t="str">
        <v>Malhotra</v>
      </c>
    </row>
    <row r="3030" spans="1:22" x14ac:dyDescent="0.35">
      <c r="A3030" s="7" t="s">
        <v>2839</v>
      </c>
      <c r="B3030" s="40" t="str">
        <f>LEFT(Table1[[#This Row],[Employee Name]],FIND(" ",Table1[[#This Row],[Employee Name]]))</f>
        <v xml:space="preserve">Arjun </v>
      </c>
      <c r="C3030" s="40" t="str">
        <f>RIGHT(Table1[[#This Row],[Employee Name]],LEN(Table1[[#This Row],[Employee Name]])-FIND(" ",Table1[[#This Row],[Employee Name]]))</f>
        <v>Mehta</v>
      </c>
      <c r="D3030" s="22">
        <f>Table1[[#This Row],[Basic Salary]]+Table1[[#This Row],[Bonus]]</f>
        <v>80432</v>
      </c>
      <c r="E3030" s="8">
        <v>90</v>
      </c>
      <c r="F3030" s="45">
        <v>41</v>
      </c>
      <c r="G3030" s="8" t="str" cm="1">
        <f t="array" ref="G3030">_xlfn.IFS(Table1[[#This Row],[Performance Score]]&gt;=80,"Excellent",Table1[[#This Row],[Performance Score]]&gt;=60,"Good",Table1[[#This Row],[Performance Score]]&gt;=40,"Need Improvement")</f>
        <v>Need Improvement</v>
      </c>
      <c r="H3030" s="29">
        <f>Table1[[#This Row],[Bonus]]/Table1[[#This Row],[Basic Salary]]</f>
        <v>6.9987096087586964E-2</v>
      </c>
      <c r="I3030" s="8">
        <f ca="1">DATEDIF(Table1[[#This Row],[Date of Birth]],TODAY(),"y")</f>
        <v>34</v>
      </c>
      <c r="J3030" s="33">
        <v>42111</v>
      </c>
      <c r="K3030" s="33" t="str" cm="1">
        <f t="array" aca="1" ref="K3030" ca="1">_xlfn.IFS(L3030&lt;3,"Junior",L3030&lt;=7,"Mid-Level",L3030&gt;7,"Senior")</f>
        <v>Senior</v>
      </c>
      <c r="L3030" s="45">
        <f ca="1">INT(YEARFRAC(Table1[[#This Row],[Joining Date]],TODAY(),1))</f>
        <v>11</v>
      </c>
      <c r="M3030" s="25" t="str">
        <f t="shared" ca="1" si="47"/>
        <v>Yes</v>
      </c>
      <c r="N3030" s="25">
        <f>YEAR(Table1[[#This Row],[Joining Date]])</f>
        <v>2015</v>
      </c>
      <c r="O3030" s="45">
        <f>MONTH(Table1[[#This Row],[Joining Date]])</f>
        <v>4</v>
      </c>
      <c r="P3030" s="25">
        <f ca="1">NETWORKDAYS(Table1[[#This Row],[Joining Date]],TODAY())</f>
        <v>2922</v>
      </c>
      <c r="Q3030" s="25" t="str">
        <f>LEFT(Table1[[#This Row],[Department]],5)&amp;"-"&amp;RIGHT(Table1[[#This Row],[Employee ID]],3)</f>
        <v>IT-783</v>
      </c>
      <c r="R3030" s="25" t="str">
        <f>LEFT(Table1[[#This Row],[Department]],3)</f>
        <v>IT</v>
      </c>
      <c r="S3030" s="36">
        <f>_xlfn.XLOOKUP(Table1[[#This Row],[City]],Table2[City],Table2[Bonus %])</f>
        <v>6</v>
      </c>
      <c r="U3030" s="48" t="str">
        <v xml:space="preserve">Arjun </v>
      </c>
      <c r="V3030" s="48" t="str">
        <v>Mehta</v>
      </c>
    </row>
    <row r="3031" spans="1:22" x14ac:dyDescent="0.35">
      <c r="A3031" s="9" t="s">
        <v>3906</v>
      </c>
      <c r="B3031" s="41" t="str">
        <f>LEFT(Table1[[#This Row],[Employee Name]],FIND(" ",Table1[[#This Row],[Employee Name]]))</f>
        <v xml:space="preserve">Karan </v>
      </c>
      <c r="C3031" s="41" t="str">
        <f>RIGHT(Table1[[#This Row],[Employee Name]],LEN(Table1[[#This Row],[Employee Name]])-FIND(" ",Table1[[#This Row],[Employee Name]]))</f>
        <v>Malhotra</v>
      </c>
      <c r="D3031" s="23">
        <f>Table1[[#This Row],[Basic Salary]]+Table1[[#This Row],[Bonus]]</f>
        <v>80429</v>
      </c>
      <c r="E3031" s="10">
        <v>69</v>
      </c>
      <c r="F3031" s="46">
        <v>87</v>
      </c>
      <c r="G3031" s="10" t="str" cm="1">
        <f t="array" ref="G3031">_xlfn.IFS(Table1[[#This Row],[Performance Score]]&gt;=80,"Excellent",Table1[[#This Row],[Performance Score]]&gt;=60,"Good",Table1[[#This Row],[Performance Score]]&gt;=40,"Need Improvement")</f>
        <v>Excellent</v>
      </c>
      <c r="H3031" s="30">
        <f>Table1[[#This Row],[Bonus]]/Table1[[#This Row],[Basic Salary]]</f>
        <v>0.26066239282747378</v>
      </c>
      <c r="I3031" s="10">
        <f ca="1">DATEDIF(Table1[[#This Row],[Date of Birth]],TODAY(),"y")</f>
        <v>18</v>
      </c>
      <c r="J3031" s="34">
        <v>45287</v>
      </c>
      <c r="K3031" s="33" t="str" cm="1">
        <f t="array" aca="1" ref="K3031" ca="1">_xlfn.IFS(L3031&lt;3,"Junior",L3031&lt;=7,"Mid-Level",L3031&gt;7,"Senior")</f>
        <v>Junior</v>
      </c>
      <c r="L3031" s="46">
        <f ca="1">INT(YEARFRAC(Table1[[#This Row],[Joining Date]],TODAY(),1))</f>
        <v>2</v>
      </c>
      <c r="M3031" s="25" t="str">
        <f t="shared" ca="1" si="47"/>
        <v>No</v>
      </c>
      <c r="N3031" s="26">
        <f>YEAR(Table1[[#This Row],[Joining Date]])</f>
        <v>2023</v>
      </c>
      <c r="O3031" s="46">
        <f>MONTH(Table1[[#This Row],[Joining Date]])</f>
        <v>12</v>
      </c>
      <c r="P3031" s="26">
        <f ca="1">NETWORKDAYS(Table1[[#This Row],[Joining Date]],TODAY())</f>
        <v>654</v>
      </c>
      <c r="Q3031" s="26" t="str">
        <f>LEFT(Table1[[#This Row],[Department]],5)&amp;"-"&amp;RIGHT(Table1[[#This Row],[Employee ID]],3)</f>
        <v>Marke-850</v>
      </c>
      <c r="R3031" s="26" t="str">
        <f>LEFT(Table1[[#This Row],[Department]],3)</f>
        <v>Mar</v>
      </c>
      <c r="S3031" s="37">
        <f>_xlfn.XLOOKUP(Table1[[#This Row],[City]],Table2[City],Table2[Bonus %])</f>
        <v>6</v>
      </c>
      <c r="U3031" s="48" t="str">
        <v xml:space="preserve">Karan </v>
      </c>
      <c r="V3031" s="48" t="str">
        <v>Malhotra</v>
      </c>
    </row>
    <row r="3032" spans="1:22" x14ac:dyDescent="0.35">
      <c r="A3032" s="7" t="s">
        <v>2481</v>
      </c>
      <c r="B3032" s="40" t="str">
        <f>LEFT(Table1[[#This Row],[Employee Name]],FIND(" ",Table1[[#This Row],[Employee Name]]))</f>
        <v xml:space="preserve">Swathi </v>
      </c>
      <c r="C3032" s="40" t="str">
        <f>RIGHT(Table1[[#This Row],[Employee Name]],LEN(Table1[[#This Row],[Employee Name]])-FIND(" ",Table1[[#This Row],[Employee Name]]))</f>
        <v>Ramesh</v>
      </c>
      <c r="D3032" s="22">
        <f>Table1[[#This Row],[Basic Salary]]+Table1[[#This Row],[Bonus]]</f>
        <v>80427</v>
      </c>
      <c r="E3032" s="8">
        <v>81</v>
      </c>
      <c r="F3032" s="45">
        <v>60</v>
      </c>
      <c r="G3032" s="8" t="str" cm="1">
        <f t="array" ref="G3032">_xlfn.IFS(Table1[[#This Row],[Performance Score]]&gt;=80,"Excellent",Table1[[#This Row],[Performance Score]]&gt;=60,"Good",Table1[[#This Row],[Performance Score]]&gt;=40,"Need Improvement")</f>
        <v>Good</v>
      </c>
      <c r="H3032" s="29">
        <f>Table1[[#This Row],[Bonus]]/Table1[[#This Row],[Basic Salary]]</f>
        <v>0.40248665992397026</v>
      </c>
      <c r="I3032" s="8">
        <f ca="1">DATEDIF(Table1[[#This Row],[Date of Birth]],TODAY(),"y")</f>
        <v>25</v>
      </c>
      <c r="J3032" s="33">
        <v>43315</v>
      </c>
      <c r="K3032" s="33" t="str" cm="1">
        <f t="array" aca="1" ref="K3032" ca="1">_xlfn.IFS(L3032&lt;3,"Junior",L3032&lt;=7,"Mid-Level",L3032&gt;7,"Senior")</f>
        <v>Mid-Level</v>
      </c>
      <c r="L3032" s="45">
        <f ca="1">INT(YEARFRAC(Table1[[#This Row],[Joining Date]],TODAY(),1))</f>
        <v>7</v>
      </c>
      <c r="M3032" s="25" t="str">
        <f t="shared" ca="1" si="47"/>
        <v>Yes</v>
      </c>
      <c r="N3032" s="25">
        <f>YEAR(Table1[[#This Row],[Joining Date]])</f>
        <v>2018</v>
      </c>
      <c r="O3032" s="45">
        <f>MONTH(Table1[[#This Row],[Joining Date]])</f>
        <v>8</v>
      </c>
      <c r="P3032" s="25">
        <f ca="1">NETWORKDAYS(Table1[[#This Row],[Joining Date]],TODAY())</f>
        <v>2062</v>
      </c>
      <c r="Q3032" s="25" t="str">
        <f>LEFT(Table1[[#This Row],[Department]],5)&amp;"-"&amp;RIGHT(Table1[[#This Row],[Employee ID]],3)</f>
        <v>Suppo-425</v>
      </c>
      <c r="R3032" s="25" t="str">
        <f>LEFT(Table1[[#This Row],[Department]],3)</f>
        <v>Sup</v>
      </c>
      <c r="S3032" s="36">
        <f>_xlfn.XLOOKUP(Table1[[#This Row],[City]],Table2[City],Table2[Bonus %])</f>
        <v>6</v>
      </c>
      <c r="U3032" s="48" t="str">
        <v xml:space="preserve">Swathi </v>
      </c>
      <c r="V3032" s="48" t="str">
        <v>Ramesh</v>
      </c>
    </row>
    <row r="3033" spans="1:22" x14ac:dyDescent="0.35">
      <c r="A3033" s="9" t="s">
        <v>4964</v>
      </c>
      <c r="B3033" s="41" t="str">
        <f>LEFT(Table1[[#This Row],[Employee Name]],FIND(" ",Table1[[#This Row],[Employee Name]]))</f>
        <v xml:space="preserve">Tarun </v>
      </c>
      <c r="C3033" s="41" t="str">
        <f>RIGHT(Table1[[#This Row],[Employee Name]],LEN(Table1[[#This Row],[Employee Name]])-FIND(" ",Table1[[#This Row],[Employee Name]]))</f>
        <v>Verma</v>
      </c>
      <c r="D3033" s="23">
        <f>Table1[[#This Row],[Basic Salary]]+Table1[[#This Row],[Bonus]]</f>
        <v>80419</v>
      </c>
      <c r="E3033" s="10">
        <v>73</v>
      </c>
      <c r="F3033" s="46">
        <v>64</v>
      </c>
      <c r="G3033" s="10" t="str" cm="1">
        <f t="array" ref="G3033">_xlfn.IFS(Table1[[#This Row],[Performance Score]]&gt;=80,"Excellent",Table1[[#This Row],[Performance Score]]&gt;=60,"Good",Table1[[#This Row],[Performance Score]]&gt;=40,"Need Improvement")</f>
        <v>Good</v>
      </c>
      <c r="H3033" s="30">
        <f>Table1[[#This Row],[Bonus]]/Table1[[#This Row],[Basic Salary]]</f>
        <v>0.59308637083993665</v>
      </c>
      <c r="I3033" s="10">
        <f ca="1">DATEDIF(Table1[[#This Row],[Date of Birth]],TODAY(),"y")</f>
        <v>41</v>
      </c>
      <c r="J3033" s="34">
        <v>42070</v>
      </c>
      <c r="K3033" s="33" t="str" cm="1">
        <f t="array" aca="1" ref="K3033" ca="1">_xlfn.IFS(L3033&lt;3,"Junior",L3033&lt;=7,"Mid-Level",L3033&gt;7,"Senior")</f>
        <v>Senior</v>
      </c>
      <c r="L3033" s="46">
        <f ca="1">INT(YEARFRAC(Table1[[#This Row],[Joining Date]],TODAY(),1))</f>
        <v>11</v>
      </c>
      <c r="M3033" s="25" t="str">
        <f t="shared" ca="1" si="47"/>
        <v>Yes</v>
      </c>
      <c r="N3033" s="26">
        <f>YEAR(Table1[[#This Row],[Joining Date]])</f>
        <v>2015</v>
      </c>
      <c r="O3033" s="46">
        <f>MONTH(Table1[[#This Row],[Joining Date]])</f>
        <v>3</v>
      </c>
      <c r="P3033" s="26">
        <f ca="1">NETWORKDAYS(Table1[[#This Row],[Joining Date]],TODAY())</f>
        <v>2951</v>
      </c>
      <c r="Q3033" s="26" t="str">
        <f>LEFT(Table1[[#This Row],[Department]],5)&amp;"-"&amp;RIGHT(Table1[[#This Row],[Employee ID]],3)</f>
        <v>Opera-908</v>
      </c>
      <c r="R3033" s="26" t="str">
        <f>LEFT(Table1[[#This Row],[Department]],3)</f>
        <v>Ope</v>
      </c>
      <c r="S3033" s="37">
        <f>_xlfn.XLOOKUP(Table1[[#This Row],[City]],Table2[City],Table2[Bonus %])</f>
        <v>8</v>
      </c>
      <c r="U3033" s="48" t="str">
        <v xml:space="preserve">Tarun </v>
      </c>
      <c r="V3033" s="48" t="str">
        <v>Verma</v>
      </c>
    </row>
    <row r="3034" spans="1:22" x14ac:dyDescent="0.35">
      <c r="A3034" s="7" t="s">
        <v>839</v>
      </c>
      <c r="B3034" s="40" t="str">
        <f>LEFT(Table1[[#This Row],[Employee Name]],FIND(" ",Table1[[#This Row],[Employee Name]]))</f>
        <v xml:space="preserve">Neha </v>
      </c>
      <c r="C3034" s="40" t="str">
        <f>RIGHT(Table1[[#This Row],[Employee Name]],LEN(Table1[[#This Row],[Employee Name]])-FIND(" ",Table1[[#This Row],[Employee Name]]))</f>
        <v>Kulkarni</v>
      </c>
      <c r="D3034" s="22">
        <f>Table1[[#This Row],[Basic Salary]]+Table1[[#This Row],[Bonus]]</f>
        <v>80385</v>
      </c>
      <c r="E3034" s="8">
        <v>86</v>
      </c>
      <c r="F3034" s="45">
        <v>56</v>
      </c>
      <c r="G3034" s="8" t="str" cm="1">
        <f t="array" ref="G3034">_xlfn.IFS(Table1[[#This Row],[Performance Score]]&gt;=80,"Excellent",Table1[[#This Row],[Performance Score]]&gt;=60,"Good",Table1[[#This Row],[Performance Score]]&gt;=40,"Need Improvement")</f>
        <v>Need Improvement</v>
      </c>
      <c r="H3034" s="29">
        <f>Table1[[#This Row],[Bonus]]/Table1[[#This Row],[Basic Salary]]</f>
        <v>0.31811101090432076</v>
      </c>
      <c r="I3034" s="8">
        <f ca="1">DATEDIF(Table1[[#This Row],[Date of Birth]],TODAY(),"y")</f>
        <v>36</v>
      </c>
      <c r="J3034" s="33">
        <v>42722</v>
      </c>
      <c r="K3034" s="33" t="str" cm="1">
        <f t="array" aca="1" ref="K3034" ca="1">_xlfn.IFS(L3034&lt;3,"Junior",L3034&lt;=7,"Mid-Level",L3034&gt;7,"Senior")</f>
        <v>Senior</v>
      </c>
      <c r="L3034" s="45">
        <f ca="1">INT(YEARFRAC(Table1[[#This Row],[Joining Date]],TODAY(),1))</f>
        <v>9</v>
      </c>
      <c r="M3034" s="25" t="str">
        <f t="shared" ca="1" si="47"/>
        <v>Yes</v>
      </c>
      <c r="N3034" s="25">
        <f>YEAR(Table1[[#This Row],[Joining Date]])</f>
        <v>2016</v>
      </c>
      <c r="O3034" s="45">
        <f>MONTH(Table1[[#This Row],[Joining Date]])</f>
        <v>12</v>
      </c>
      <c r="P3034" s="25">
        <f ca="1">NETWORKDAYS(Table1[[#This Row],[Joining Date]],TODAY())</f>
        <v>2486</v>
      </c>
      <c r="Q3034" s="25" t="str">
        <f>LEFT(Table1[[#This Row],[Department]],5)&amp;"-"&amp;RIGHT(Table1[[#This Row],[Employee ID]],3)</f>
        <v>Finan-783</v>
      </c>
      <c r="R3034" s="25" t="str">
        <f>LEFT(Table1[[#This Row],[Department]],3)</f>
        <v>Fin</v>
      </c>
      <c r="S3034" s="36">
        <f>_xlfn.XLOOKUP(Table1[[#This Row],[City]],Table2[City],Table2[Bonus %])</f>
        <v>5</v>
      </c>
      <c r="U3034" s="48" t="str">
        <v xml:space="preserve">Neha </v>
      </c>
      <c r="V3034" s="48" t="str">
        <v>Kulkarni</v>
      </c>
    </row>
    <row r="3035" spans="1:22" x14ac:dyDescent="0.35">
      <c r="A3035" s="9" t="s">
        <v>2559</v>
      </c>
      <c r="B3035" s="41" t="str">
        <f>LEFT(Table1[[#This Row],[Employee Name]],FIND(" ",Table1[[#This Row],[Employee Name]]))</f>
        <v xml:space="preserve">Tarun </v>
      </c>
      <c r="C3035" s="41" t="str">
        <f>RIGHT(Table1[[#This Row],[Employee Name]],LEN(Table1[[#This Row],[Employee Name]])-FIND(" ",Table1[[#This Row],[Employee Name]]))</f>
        <v>Verma</v>
      </c>
      <c r="D3035" s="23">
        <f>Table1[[#This Row],[Basic Salary]]+Table1[[#This Row],[Bonus]]</f>
        <v>80374</v>
      </c>
      <c r="E3035" s="10">
        <v>92</v>
      </c>
      <c r="F3035" s="46">
        <v>92</v>
      </c>
      <c r="G3035" s="10" t="str" cm="1">
        <f t="array" ref="G3035">_xlfn.IFS(Table1[[#This Row],[Performance Score]]&gt;=80,"Excellent",Table1[[#This Row],[Performance Score]]&gt;=60,"Good",Table1[[#This Row],[Performance Score]]&gt;=40,"Need Improvement")</f>
        <v>Excellent</v>
      </c>
      <c r="H3035" s="30">
        <f>Table1[[#This Row],[Bonus]]/Table1[[#This Row],[Basic Salary]]</f>
        <v>0.16585436611546273</v>
      </c>
      <c r="I3035" s="10">
        <f ca="1">DATEDIF(Table1[[#This Row],[Date of Birth]],TODAY(),"y")</f>
        <v>27</v>
      </c>
      <c r="J3035" s="34">
        <v>43419</v>
      </c>
      <c r="K3035" s="33" t="str" cm="1">
        <f t="array" aca="1" ref="K3035" ca="1">_xlfn.IFS(L3035&lt;3,"Junior",L3035&lt;=7,"Mid-Level",L3035&gt;7,"Senior")</f>
        <v>Mid-Level</v>
      </c>
      <c r="L3035" s="46">
        <f ca="1">INT(YEARFRAC(Table1[[#This Row],[Joining Date]],TODAY(),1))</f>
        <v>7</v>
      </c>
      <c r="M3035" s="25" t="str">
        <f t="shared" ca="1" si="47"/>
        <v>Yes</v>
      </c>
      <c r="N3035" s="26">
        <f>YEAR(Table1[[#This Row],[Joining Date]])</f>
        <v>2018</v>
      </c>
      <c r="O3035" s="46">
        <f>MONTH(Table1[[#This Row],[Joining Date]])</f>
        <v>11</v>
      </c>
      <c r="P3035" s="26">
        <f ca="1">NETWORKDAYS(Table1[[#This Row],[Joining Date]],TODAY())</f>
        <v>1988</v>
      </c>
      <c r="Q3035" s="26" t="str">
        <f>LEFT(Table1[[#This Row],[Department]],5)&amp;"-"&amp;RIGHT(Table1[[#This Row],[Employee ID]],3)</f>
        <v>Finan-503</v>
      </c>
      <c r="R3035" s="26" t="str">
        <f>LEFT(Table1[[#This Row],[Department]],3)</f>
        <v>Fin</v>
      </c>
      <c r="S3035" s="37">
        <f>_xlfn.XLOOKUP(Table1[[#This Row],[City]],Table2[City],Table2[Bonus %])</f>
        <v>8</v>
      </c>
      <c r="U3035" s="48" t="str">
        <v xml:space="preserve">Tarun </v>
      </c>
      <c r="V3035" s="48" t="str">
        <v>Verma</v>
      </c>
    </row>
    <row r="3036" spans="1:22" x14ac:dyDescent="0.35">
      <c r="A3036" s="7" t="s">
        <v>654</v>
      </c>
      <c r="B3036" s="40" t="str">
        <f>LEFT(Table1[[#This Row],[Employee Name]],FIND(" ",Table1[[#This Row],[Employee Name]]))</f>
        <v xml:space="preserve">Sneha </v>
      </c>
      <c r="C3036" s="40" t="str">
        <f>RIGHT(Table1[[#This Row],[Employee Name]],LEN(Table1[[#This Row],[Employee Name]])-FIND(" ",Table1[[#This Row],[Employee Name]]))</f>
        <v>Iyer</v>
      </c>
      <c r="D3036" s="22">
        <f>Table1[[#This Row],[Basic Salary]]+Table1[[#This Row],[Bonus]]</f>
        <v>80366</v>
      </c>
      <c r="E3036" s="8">
        <v>93</v>
      </c>
      <c r="F3036" s="45">
        <v>85</v>
      </c>
      <c r="G3036" s="8" t="str" cm="1">
        <f t="array" ref="G3036">_xlfn.IFS(Table1[[#This Row],[Performance Score]]&gt;=80,"Excellent",Table1[[#This Row],[Performance Score]]&gt;=60,"Good",Table1[[#This Row],[Performance Score]]&gt;=40,"Need Improvement")</f>
        <v>Excellent</v>
      </c>
      <c r="H3036" s="29">
        <f>Table1[[#This Row],[Bonus]]/Table1[[#This Row],[Basic Salary]]</f>
        <v>0.10741205164597428</v>
      </c>
      <c r="I3036" s="8">
        <f ca="1">DATEDIF(Table1[[#This Row],[Date of Birth]],TODAY(),"y")</f>
        <v>18</v>
      </c>
      <c r="J3036" s="33">
        <v>43845</v>
      </c>
      <c r="K3036" s="33" t="str" cm="1">
        <f t="array" aca="1" ref="K3036" ca="1">_xlfn.IFS(L3036&lt;3,"Junior",L3036&lt;=7,"Mid-Level",L3036&gt;7,"Senior")</f>
        <v>Mid-Level</v>
      </c>
      <c r="L3036" s="45">
        <f ca="1">INT(YEARFRAC(Table1[[#This Row],[Joining Date]],TODAY(),1))</f>
        <v>6</v>
      </c>
      <c r="M3036" s="25" t="str">
        <f t="shared" ca="1" si="47"/>
        <v>Yes</v>
      </c>
      <c r="N3036" s="25">
        <f>YEAR(Table1[[#This Row],[Joining Date]])</f>
        <v>2020</v>
      </c>
      <c r="O3036" s="45">
        <f>MONTH(Table1[[#This Row],[Joining Date]])</f>
        <v>1</v>
      </c>
      <c r="P3036" s="25">
        <f ca="1">NETWORKDAYS(Table1[[#This Row],[Joining Date]],TODAY())</f>
        <v>1684</v>
      </c>
      <c r="Q3036" s="25" t="str">
        <f>LEFT(Table1[[#This Row],[Department]],5)&amp;"-"&amp;RIGHT(Table1[[#This Row],[Employee ID]],3)</f>
        <v>HR-598</v>
      </c>
      <c r="R3036" s="25" t="str">
        <f>LEFT(Table1[[#This Row],[Department]],3)</f>
        <v>HR</v>
      </c>
      <c r="S3036" s="36">
        <f>_xlfn.XLOOKUP(Table1[[#This Row],[City]],Table2[City],Table2[Bonus %])</f>
        <v>8</v>
      </c>
      <c r="U3036" s="48" t="str">
        <v xml:space="preserve">Sneha </v>
      </c>
      <c r="V3036" s="48" t="str">
        <v>Iyer</v>
      </c>
    </row>
    <row r="3037" spans="1:22" x14ac:dyDescent="0.35">
      <c r="A3037" s="9" t="s">
        <v>2382</v>
      </c>
      <c r="B3037" s="41" t="str">
        <f>LEFT(Table1[[#This Row],[Employee Name]],FIND(" ",Table1[[#This Row],[Employee Name]]))</f>
        <v xml:space="preserve">Swathi </v>
      </c>
      <c r="C3037" s="41" t="str">
        <f>RIGHT(Table1[[#This Row],[Employee Name]],LEN(Table1[[#This Row],[Employee Name]])-FIND(" ",Table1[[#This Row],[Employee Name]]))</f>
        <v>Ramesh</v>
      </c>
      <c r="D3037" s="23">
        <f>Table1[[#This Row],[Basic Salary]]+Table1[[#This Row],[Bonus]]</f>
        <v>80319</v>
      </c>
      <c r="E3037" s="10">
        <v>67</v>
      </c>
      <c r="F3037" s="46">
        <v>73</v>
      </c>
      <c r="G3037" s="10" t="str" cm="1">
        <f t="array" ref="G3037">_xlfn.IFS(Table1[[#This Row],[Performance Score]]&gt;=80,"Excellent",Table1[[#This Row],[Performance Score]]&gt;=60,"Good",Table1[[#This Row],[Performance Score]]&gt;=40,"Need Improvement")</f>
        <v>Good</v>
      </c>
      <c r="H3037" s="30">
        <f>Table1[[#This Row],[Bonus]]/Table1[[#This Row],[Basic Salary]]</f>
        <v>0.32833327820593389</v>
      </c>
      <c r="I3037" s="10">
        <f ca="1">DATEDIF(Table1[[#This Row],[Date of Birth]],TODAY(),"y")</f>
        <v>16</v>
      </c>
      <c r="J3037" s="34">
        <v>43066</v>
      </c>
      <c r="K3037" s="33" t="str" cm="1">
        <f t="array" aca="1" ref="K3037" ca="1">_xlfn.IFS(L3037&lt;3,"Junior",L3037&lt;=7,"Mid-Level",L3037&gt;7,"Senior")</f>
        <v>Senior</v>
      </c>
      <c r="L3037" s="46">
        <f ca="1">INT(YEARFRAC(Table1[[#This Row],[Joining Date]],TODAY(),1))</f>
        <v>8</v>
      </c>
      <c r="M3037" s="25" t="str">
        <f t="shared" ca="1" si="47"/>
        <v>Yes</v>
      </c>
      <c r="N3037" s="26">
        <f>YEAR(Table1[[#This Row],[Joining Date]])</f>
        <v>2017</v>
      </c>
      <c r="O3037" s="46">
        <f>MONTH(Table1[[#This Row],[Joining Date]])</f>
        <v>11</v>
      </c>
      <c r="P3037" s="26">
        <f ca="1">NETWORKDAYS(Table1[[#This Row],[Joining Date]],TODAY())</f>
        <v>2241</v>
      </c>
      <c r="Q3037" s="26" t="str">
        <f>LEFT(Table1[[#This Row],[Department]],5)&amp;"-"&amp;RIGHT(Table1[[#This Row],[Employee ID]],3)</f>
        <v>Sales-326</v>
      </c>
      <c r="R3037" s="26" t="str">
        <f>LEFT(Table1[[#This Row],[Department]],3)</f>
        <v>Sal</v>
      </c>
      <c r="S3037" s="37">
        <f>_xlfn.XLOOKUP(Table1[[#This Row],[City]],Table2[City],Table2[Bonus %])</f>
        <v>5</v>
      </c>
      <c r="U3037" s="48" t="str">
        <v xml:space="preserve">Swathi </v>
      </c>
      <c r="V3037" s="48" t="str">
        <v>Ramesh</v>
      </c>
    </row>
    <row r="3038" spans="1:22" x14ac:dyDescent="0.35">
      <c r="A3038" s="7" t="s">
        <v>962</v>
      </c>
      <c r="B3038" s="40" t="str">
        <f>LEFT(Table1[[#This Row],[Employee Name]],FIND(" ",Table1[[#This Row],[Employee Name]]))</f>
        <v xml:space="preserve">Arjun </v>
      </c>
      <c r="C3038" s="40" t="str">
        <f>RIGHT(Table1[[#This Row],[Employee Name]],LEN(Table1[[#This Row],[Employee Name]])-FIND(" ",Table1[[#This Row],[Employee Name]]))</f>
        <v>Mehta</v>
      </c>
      <c r="D3038" s="22">
        <f>Table1[[#This Row],[Basic Salary]]+Table1[[#This Row],[Bonus]]</f>
        <v>80235</v>
      </c>
      <c r="E3038" s="8">
        <v>60</v>
      </c>
      <c r="F3038" s="45">
        <v>73</v>
      </c>
      <c r="G3038" s="8" t="str" cm="1">
        <f t="array" ref="G3038">_xlfn.IFS(Table1[[#This Row],[Performance Score]]&gt;=80,"Excellent",Table1[[#This Row],[Performance Score]]&gt;=60,"Good",Table1[[#This Row],[Performance Score]]&gt;=40,"Need Improvement")</f>
        <v>Good</v>
      </c>
      <c r="H3038" s="29">
        <f>Table1[[#This Row],[Bonus]]/Table1[[#This Row],[Basic Salary]]</f>
        <v>0.2705463182897862</v>
      </c>
      <c r="I3038" s="8">
        <f ca="1">DATEDIF(Table1[[#This Row],[Date of Birth]],TODAY(),"y")</f>
        <v>31</v>
      </c>
      <c r="J3038" s="33">
        <v>44476</v>
      </c>
      <c r="K3038" s="33" t="str" cm="1">
        <f t="array" aca="1" ref="K3038" ca="1">_xlfn.IFS(L3038&lt;3,"Junior",L3038&lt;=7,"Mid-Level",L3038&gt;7,"Senior")</f>
        <v>Mid-Level</v>
      </c>
      <c r="L3038" s="45">
        <f ca="1">INT(YEARFRAC(Table1[[#This Row],[Joining Date]],TODAY(),1))</f>
        <v>4</v>
      </c>
      <c r="M3038" s="25" t="str">
        <f t="shared" ca="1" si="47"/>
        <v>No</v>
      </c>
      <c r="N3038" s="25">
        <f>YEAR(Table1[[#This Row],[Joining Date]])</f>
        <v>2021</v>
      </c>
      <c r="O3038" s="45">
        <f>MONTH(Table1[[#This Row],[Joining Date]])</f>
        <v>10</v>
      </c>
      <c r="P3038" s="25">
        <f ca="1">NETWORKDAYS(Table1[[#This Row],[Joining Date]],TODAY())</f>
        <v>1233</v>
      </c>
      <c r="Q3038" s="25" t="str">
        <f>LEFT(Table1[[#This Row],[Department]],5)&amp;"-"&amp;RIGHT(Table1[[#This Row],[Employee ID]],3)</f>
        <v>IT-906</v>
      </c>
      <c r="R3038" s="25" t="str">
        <f>LEFT(Table1[[#This Row],[Department]],3)</f>
        <v>IT</v>
      </c>
      <c r="S3038" s="36">
        <f>_xlfn.XLOOKUP(Table1[[#This Row],[City]],Table2[City],Table2[Bonus %])</f>
        <v>4</v>
      </c>
      <c r="U3038" s="48" t="str">
        <v xml:space="preserve">Arjun </v>
      </c>
      <c r="V3038" s="48" t="str">
        <v>Mehta</v>
      </c>
    </row>
    <row r="3039" spans="1:22" x14ac:dyDescent="0.35">
      <c r="A3039" s="9" t="s">
        <v>957</v>
      </c>
      <c r="B3039" s="41" t="str">
        <f>LEFT(Table1[[#This Row],[Employee Name]],FIND(" ",Table1[[#This Row],[Employee Name]]))</f>
        <v xml:space="preserve">Karan </v>
      </c>
      <c r="C3039" s="41" t="str">
        <f>RIGHT(Table1[[#This Row],[Employee Name]],LEN(Table1[[#This Row],[Employee Name]])-FIND(" ",Table1[[#This Row],[Employee Name]]))</f>
        <v>Malhotra</v>
      </c>
      <c r="D3039" s="23">
        <f>Table1[[#This Row],[Basic Salary]]+Table1[[#This Row],[Bonus]]</f>
        <v>80200</v>
      </c>
      <c r="E3039" s="10">
        <v>99</v>
      </c>
      <c r="F3039" s="46">
        <v>40</v>
      </c>
      <c r="G3039" s="10" t="str" cm="1">
        <f t="array" ref="G3039">_xlfn.IFS(Table1[[#This Row],[Performance Score]]&gt;=80,"Excellent",Table1[[#This Row],[Performance Score]]&gt;=60,"Good",Table1[[#This Row],[Performance Score]]&gt;=40,"Need Improvement")</f>
        <v>Need Improvement</v>
      </c>
      <c r="H3039" s="30">
        <f>Table1[[#This Row],[Bonus]]/Table1[[#This Row],[Basic Salary]]</f>
        <v>0.44364042193181408</v>
      </c>
      <c r="I3039" s="10">
        <f ca="1">DATEDIF(Table1[[#This Row],[Date of Birth]],TODAY(),"y")</f>
        <v>28</v>
      </c>
      <c r="J3039" s="34">
        <v>45085</v>
      </c>
      <c r="K3039" s="33" t="str" cm="1">
        <f t="array" aca="1" ref="K3039" ca="1">_xlfn.IFS(L3039&lt;3,"Junior",L3039&lt;=7,"Mid-Level",L3039&gt;7,"Senior")</f>
        <v>Mid-Level</v>
      </c>
      <c r="L3039" s="46">
        <f ca="1">INT(YEARFRAC(Table1[[#This Row],[Joining Date]],TODAY(),1))</f>
        <v>3</v>
      </c>
      <c r="M3039" s="25" t="str">
        <f t="shared" ca="1" si="47"/>
        <v>No</v>
      </c>
      <c r="N3039" s="26">
        <f>YEAR(Table1[[#This Row],[Joining Date]])</f>
        <v>2023</v>
      </c>
      <c r="O3039" s="46">
        <f>MONTH(Table1[[#This Row],[Joining Date]])</f>
        <v>6</v>
      </c>
      <c r="P3039" s="26">
        <f ca="1">NETWORKDAYS(Table1[[#This Row],[Joining Date]],TODAY())</f>
        <v>798</v>
      </c>
      <c r="Q3039" s="26" t="str">
        <f>LEFT(Table1[[#This Row],[Department]],5)&amp;"-"&amp;RIGHT(Table1[[#This Row],[Employee ID]],3)</f>
        <v>HR-901</v>
      </c>
      <c r="R3039" s="26" t="str">
        <f>LEFT(Table1[[#This Row],[Department]],3)</f>
        <v>HR</v>
      </c>
      <c r="S3039" s="37">
        <f>_xlfn.XLOOKUP(Table1[[#This Row],[City]],Table2[City],Table2[Bonus %])</f>
        <v>8</v>
      </c>
      <c r="U3039" s="48" t="str">
        <v xml:space="preserve">Karan </v>
      </c>
      <c r="V3039" s="48" t="str">
        <v>Malhotra</v>
      </c>
    </row>
    <row r="3040" spans="1:22" x14ac:dyDescent="0.35">
      <c r="A3040" s="7" t="s">
        <v>1087</v>
      </c>
      <c r="B3040" s="40" t="str">
        <f>LEFT(Table1[[#This Row],[Employee Name]],FIND(" ",Table1[[#This Row],[Employee Name]]))</f>
        <v xml:space="preserve">Kavya </v>
      </c>
      <c r="C3040" s="40" t="str">
        <f>RIGHT(Table1[[#This Row],[Employee Name]],LEN(Table1[[#This Row],[Employee Name]])-FIND(" ",Table1[[#This Row],[Employee Name]]))</f>
        <v>Nair</v>
      </c>
      <c r="D3040" s="22">
        <f>Table1[[#This Row],[Basic Salary]]+Table1[[#This Row],[Bonus]]</f>
        <v>80169</v>
      </c>
      <c r="E3040" s="8">
        <v>93</v>
      </c>
      <c r="F3040" s="45">
        <v>100</v>
      </c>
      <c r="G3040" s="8" t="str" cm="1">
        <f t="array" ref="G3040">_xlfn.IFS(Table1[[#This Row],[Performance Score]]&gt;=80,"Excellent",Table1[[#This Row],[Performance Score]]&gt;=60,"Good",Table1[[#This Row],[Performance Score]]&gt;=40,"Need Improvement")</f>
        <v>Excellent</v>
      </c>
      <c r="H3040" s="29">
        <f>Table1[[#This Row],[Bonus]]/Table1[[#This Row],[Basic Salary]]</f>
        <v>0.31097919937205654</v>
      </c>
      <c r="I3040" s="8">
        <f ca="1">DATEDIF(Table1[[#This Row],[Date of Birth]],TODAY(),"y")</f>
        <v>33</v>
      </c>
      <c r="J3040" s="33">
        <v>44062</v>
      </c>
      <c r="K3040" s="33" t="str" cm="1">
        <f t="array" aca="1" ref="K3040" ca="1">_xlfn.IFS(L3040&lt;3,"Junior",L3040&lt;=7,"Mid-Level",L3040&gt;7,"Senior")</f>
        <v>Mid-Level</v>
      </c>
      <c r="L3040" s="45">
        <f ca="1">INT(YEARFRAC(Table1[[#This Row],[Joining Date]],TODAY(),1))</f>
        <v>5</v>
      </c>
      <c r="M3040" s="25" t="str">
        <f t="shared" ca="1" si="47"/>
        <v>No</v>
      </c>
      <c r="N3040" s="25">
        <f>YEAR(Table1[[#This Row],[Joining Date]])</f>
        <v>2020</v>
      </c>
      <c r="O3040" s="45">
        <f>MONTH(Table1[[#This Row],[Joining Date]])</f>
        <v>8</v>
      </c>
      <c r="P3040" s="25">
        <f ca="1">NETWORKDAYS(Table1[[#This Row],[Joining Date]],TODAY())</f>
        <v>1529</v>
      </c>
      <c r="Q3040" s="25" t="str">
        <f>LEFT(Table1[[#This Row],[Department]],5)&amp;"-"&amp;RIGHT(Table1[[#This Row],[Employee ID]],3)</f>
        <v>Sales-031</v>
      </c>
      <c r="R3040" s="25" t="str">
        <f>LEFT(Table1[[#This Row],[Department]],3)</f>
        <v>Sal</v>
      </c>
      <c r="S3040" s="36">
        <f>_xlfn.XLOOKUP(Table1[[#This Row],[City]],Table2[City],Table2[Bonus %])</f>
        <v>6</v>
      </c>
      <c r="U3040" s="48" t="str">
        <v xml:space="preserve">Kavya </v>
      </c>
      <c r="V3040" s="48" t="str">
        <v>Nair</v>
      </c>
    </row>
    <row r="3041" spans="1:22" x14ac:dyDescent="0.35">
      <c r="A3041" s="9" t="s">
        <v>3704</v>
      </c>
      <c r="B3041" s="41" t="str">
        <f>LEFT(Table1[[#This Row],[Employee Name]],FIND(" ",Table1[[#This Row],[Employee Name]]))</f>
        <v xml:space="preserve">Sneha </v>
      </c>
      <c r="C3041" s="41" t="str">
        <f>RIGHT(Table1[[#This Row],[Employee Name]],LEN(Table1[[#This Row],[Employee Name]])-FIND(" ",Table1[[#This Row],[Employee Name]]))</f>
        <v>Iyer</v>
      </c>
      <c r="D3041" s="23">
        <f>Table1[[#This Row],[Basic Salary]]+Table1[[#This Row],[Bonus]]</f>
        <v>80163</v>
      </c>
      <c r="E3041" s="10">
        <v>82</v>
      </c>
      <c r="F3041" s="46">
        <v>61</v>
      </c>
      <c r="G3041" s="10" t="str" cm="1">
        <f t="array" ref="G3041">_xlfn.IFS(Table1[[#This Row],[Performance Score]]&gt;=80,"Excellent",Table1[[#This Row],[Performance Score]]&gt;=60,"Good",Table1[[#This Row],[Performance Score]]&gt;=40,"Need Improvement")</f>
        <v>Good</v>
      </c>
      <c r="H3041" s="30">
        <f>Table1[[#This Row],[Bonus]]/Table1[[#This Row],[Basic Salary]]</f>
        <v>8.3605936900159508E-2</v>
      </c>
      <c r="I3041" s="10">
        <f ca="1">DATEDIF(Table1[[#This Row],[Date of Birth]],TODAY(),"y")</f>
        <v>14</v>
      </c>
      <c r="J3041" s="34">
        <v>45217</v>
      </c>
      <c r="K3041" s="33" t="str" cm="1">
        <f t="array" aca="1" ref="K3041" ca="1">_xlfn.IFS(L3041&lt;3,"Junior",L3041&lt;=7,"Mid-Level",L3041&gt;7,"Senior")</f>
        <v>Junior</v>
      </c>
      <c r="L3041" s="46">
        <f ca="1">INT(YEARFRAC(Table1[[#This Row],[Joining Date]],TODAY(),1))</f>
        <v>2</v>
      </c>
      <c r="M3041" s="25" t="str">
        <f t="shared" ca="1" si="47"/>
        <v>No</v>
      </c>
      <c r="N3041" s="26">
        <f>YEAR(Table1[[#This Row],[Joining Date]])</f>
        <v>2023</v>
      </c>
      <c r="O3041" s="46">
        <f>MONTH(Table1[[#This Row],[Joining Date]])</f>
        <v>10</v>
      </c>
      <c r="P3041" s="26">
        <f ca="1">NETWORKDAYS(Table1[[#This Row],[Joining Date]],TODAY())</f>
        <v>704</v>
      </c>
      <c r="Q3041" s="26" t="str">
        <f>LEFT(Table1[[#This Row],[Department]],5)&amp;"-"&amp;RIGHT(Table1[[#This Row],[Employee ID]],3)</f>
        <v>IT-648</v>
      </c>
      <c r="R3041" s="26" t="str">
        <f>LEFT(Table1[[#This Row],[Department]],3)</f>
        <v>IT</v>
      </c>
      <c r="S3041" s="37">
        <f>_xlfn.XLOOKUP(Table1[[#This Row],[City]],Table2[City],Table2[Bonus %])</f>
        <v>5</v>
      </c>
      <c r="U3041" s="48" t="str">
        <v xml:space="preserve">Sneha </v>
      </c>
      <c r="V3041" s="48" t="str">
        <v>Iyer</v>
      </c>
    </row>
    <row r="3042" spans="1:22" x14ac:dyDescent="0.35">
      <c r="A3042" s="7" t="s">
        <v>4810</v>
      </c>
      <c r="B3042" s="40" t="str">
        <f>LEFT(Table1[[#This Row],[Employee Name]],FIND(" ",Table1[[#This Row],[Employee Name]]))</f>
        <v xml:space="preserve">Tarun </v>
      </c>
      <c r="C3042" s="40" t="str">
        <f>RIGHT(Table1[[#This Row],[Employee Name]],LEN(Table1[[#This Row],[Employee Name]])-FIND(" ",Table1[[#This Row],[Employee Name]]))</f>
        <v>Verma</v>
      </c>
      <c r="D3042" s="22">
        <f>Table1[[#This Row],[Basic Salary]]+Table1[[#This Row],[Bonus]]</f>
        <v>80105</v>
      </c>
      <c r="E3042" s="8">
        <v>81</v>
      </c>
      <c r="F3042" s="45">
        <v>64</v>
      </c>
      <c r="G3042" s="8" t="str" cm="1">
        <f t="array" ref="G3042">_xlfn.IFS(Table1[[#This Row],[Performance Score]]&gt;=80,"Excellent",Table1[[#This Row],[Performance Score]]&gt;=60,"Good",Table1[[#This Row],[Performance Score]]&gt;=40,"Need Improvement")</f>
        <v>Good</v>
      </c>
      <c r="H3042" s="29">
        <f>Table1[[#This Row],[Bonus]]/Table1[[#This Row],[Basic Salary]]</f>
        <v>0.36600047747348319</v>
      </c>
      <c r="I3042" s="8">
        <f ca="1">DATEDIF(Table1[[#This Row],[Date of Birth]],TODAY(),"y")</f>
        <v>31</v>
      </c>
      <c r="J3042" s="33">
        <v>45475</v>
      </c>
      <c r="K3042" s="33" t="str" cm="1">
        <f t="array" aca="1" ref="K3042" ca="1">_xlfn.IFS(L3042&lt;3,"Junior",L3042&lt;=7,"Mid-Level",L3042&gt;7,"Senior")</f>
        <v>Junior</v>
      </c>
      <c r="L3042" s="45">
        <f ca="1">INT(YEARFRAC(Table1[[#This Row],[Joining Date]],TODAY(),1))</f>
        <v>1</v>
      </c>
      <c r="M3042" s="25" t="str">
        <f t="shared" ca="1" si="47"/>
        <v>No</v>
      </c>
      <c r="N3042" s="25">
        <f>YEAR(Table1[[#This Row],[Joining Date]])</f>
        <v>2024</v>
      </c>
      <c r="O3042" s="45">
        <f>MONTH(Table1[[#This Row],[Joining Date]])</f>
        <v>7</v>
      </c>
      <c r="P3042" s="25">
        <f ca="1">NETWORKDAYS(Table1[[#This Row],[Joining Date]],TODAY())</f>
        <v>520</v>
      </c>
      <c r="Q3042" s="25" t="str">
        <f>LEFT(Table1[[#This Row],[Department]],5)&amp;"-"&amp;RIGHT(Table1[[#This Row],[Employee ID]],3)</f>
        <v>IT-754</v>
      </c>
      <c r="R3042" s="25" t="str">
        <f>LEFT(Table1[[#This Row],[Department]],3)</f>
        <v>IT</v>
      </c>
      <c r="S3042" s="36">
        <f>_xlfn.XLOOKUP(Table1[[#This Row],[City]],Table2[City],Table2[Bonus %])</f>
        <v>7</v>
      </c>
      <c r="U3042" s="48" t="str">
        <v xml:space="preserve">Tarun </v>
      </c>
      <c r="V3042" s="48" t="str">
        <v>Verma</v>
      </c>
    </row>
    <row r="3043" spans="1:22" x14ac:dyDescent="0.35">
      <c r="A3043" s="9" t="s">
        <v>4654</v>
      </c>
      <c r="B3043" s="41" t="str">
        <f>LEFT(Table1[[#This Row],[Employee Name]],FIND(" ",Table1[[#This Row],[Employee Name]]))</f>
        <v xml:space="preserve">Swathi </v>
      </c>
      <c r="C3043" s="41" t="str">
        <f>RIGHT(Table1[[#This Row],[Employee Name]],LEN(Table1[[#This Row],[Employee Name]])-FIND(" ",Table1[[#This Row],[Employee Name]]))</f>
        <v>Ramesh</v>
      </c>
      <c r="D3043" s="23">
        <f>Table1[[#This Row],[Basic Salary]]+Table1[[#This Row],[Bonus]]</f>
        <v>80055</v>
      </c>
      <c r="E3043" s="10">
        <v>94</v>
      </c>
      <c r="F3043" s="46">
        <v>43</v>
      </c>
      <c r="G3043" s="10" t="str" cm="1">
        <f t="array" ref="G3043">_xlfn.IFS(Table1[[#This Row],[Performance Score]]&gt;=80,"Excellent",Table1[[#This Row],[Performance Score]]&gt;=60,"Good",Table1[[#This Row],[Performance Score]]&gt;=40,"Need Improvement")</f>
        <v>Need Improvement</v>
      </c>
      <c r="H3043" s="30">
        <f>Table1[[#This Row],[Bonus]]/Table1[[#This Row],[Basic Salary]]</f>
        <v>0.33065722549117382</v>
      </c>
      <c r="I3043" s="10">
        <f ca="1">DATEDIF(Table1[[#This Row],[Date of Birth]],TODAY(),"y")</f>
        <v>19</v>
      </c>
      <c r="J3043" s="34">
        <v>43483</v>
      </c>
      <c r="K3043" s="33" t="str" cm="1">
        <f t="array" aca="1" ref="K3043" ca="1">_xlfn.IFS(L3043&lt;3,"Junior",L3043&lt;=7,"Mid-Level",L3043&gt;7,"Senior")</f>
        <v>Mid-Level</v>
      </c>
      <c r="L3043" s="46">
        <f ca="1">INT(YEARFRAC(Table1[[#This Row],[Joining Date]],TODAY(),1))</f>
        <v>7</v>
      </c>
      <c r="M3043" s="25" t="str">
        <f t="shared" ca="1" si="47"/>
        <v>Yes</v>
      </c>
      <c r="N3043" s="26">
        <f>YEAR(Table1[[#This Row],[Joining Date]])</f>
        <v>2019</v>
      </c>
      <c r="O3043" s="46">
        <f>MONTH(Table1[[#This Row],[Joining Date]])</f>
        <v>1</v>
      </c>
      <c r="P3043" s="26">
        <f ca="1">NETWORKDAYS(Table1[[#This Row],[Joining Date]],TODAY())</f>
        <v>1942</v>
      </c>
      <c r="Q3043" s="26" t="str">
        <f>LEFT(Table1[[#This Row],[Department]],5)&amp;"-"&amp;RIGHT(Table1[[#This Row],[Employee ID]],3)</f>
        <v>Suppo-598</v>
      </c>
      <c r="R3043" s="26" t="str">
        <f>LEFT(Table1[[#This Row],[Department]],3)</f>
        <v>Sup</v>
      </c>
      <c r="S3043" s="37">
        <f>_xlfn.XLOOKUP(Table1[[#This Row],[City]],Table2[City],Table2[Bonus %])</f>
        <v>5</v>
      </c>
      <c r="U3043" s="48" t="str">
        <v xml:space="preserve">Swathi </v>
      </c>
      <c r="V3043" s="48" t="str">
        <v>Ramesh</v>
      </c>
    </row>
    <row r="3044" spans="1:22" x14ac:dyDescent="0.35">
      <c r="A3044" s="7" t="s">
        <v>4559</v>
      </c>
      <c r="B3044" s="40" t="str">
        <f>LEFT(Table1[[#This Row],[Employee Name]],FIND(" ",Table1[[#This Row],[Employee Name]]))</f>
        <v xml:space="preserve">Meera </v>
      </c>
      <c r="C3044" s="40" t="str">
        <f>RIGHT(Table1[[#This Row],[Employee Name]],LEN(Table1[[#This Row],[Employee Name]])-FIND(" ",Table1[[#This Row],[Employee Name]]))</f>
        <v>Joshi</v>
      </c>
      <c r="D3044" s="22">
        <f>Table1[[#This Row],[Basic Salary]]+Table1[[#This Row],[Bonus]]</f>
        <v>80025</v>
      </c>
      <c r="E3044" s="8">
        <v>96</v>
      </c>
      <c r="F3044" s="45">
        <v>74</v>
      </c>
      <c r="G3044" s="8" t="str" cm="1">
        <f t="array" ref="G3044">_xlfn.IFS(Table1[[#This Row],[Performance Score]]&gt;=80,"Excellent",Table1[[#This Row],[Performance Score]]&gt;=60,"Good",Table1[[#This Row],[Performance Score]]&gt;=40,"Need Improvement")</f>
        <v>Good</v>
      </c>
      <c r="H3044" s="29">
        <f>Table1[[#This Row],[Bonus]]/Table1[[#This Row],[Basic Salary]]</f>
        <v>7.4175492288487091E-2</v>
      </c>
      <c r="I3044" s="8">
        <f ca="1">DATEDIF(Table1[[#This Row],[Date of Birth]],TODAY(),"y")</f>
        <v>28</v>
      </c>
      <c r="J3044" s="33">
        <v>46004</v>
      </c>
      <c r="K3044" s="33" t="str" cm="1">
        <f t="array" aca="1" ref="K3044" ca="1">_xlfn.IFS(L3044&lt;3,"Junior",L3044&lt;=7,"Mid-Level",L3044&gt;7,"Senior")</f>
        <v>Junior</v>
      </c>
      <c r="L3044" s="45">
        <f ca="1">INT(YEARFRAC(Table1[[#This Row],[Joining Date]],TODAY(),1))</f>
        <v>0</v>
      </c>
      <c r="M3044" s="25" t="str">
        <f t="shared" ca="1" si="47"/>
        <v>No</v>
      </c>
      <c r="N3044" s="25">
        <f>YEAR(Table1[[#This Row],[Joining Date]])</f>
        <v>2025</v>
      </c>
      <c r="O3044" s="45">
        <f>MONTH(Table1[[#This Row],[Joining Date]])</f>
        <v>12</v>
      </c>
      <c r="P3044" s="25">
        <f ca="1">NETWORKDAYS(Table1[[#This Row],[Joining Date]],TODAY())</f>
        <v>141</v>
      </c>
      <c r="Q3044" s="25" t="str">
        <f>LEFT(Table1[[#This Row],[Department]],5)&amp;"-"&amp;RIGHT(Table1[[#This Row],[Employee ID]],3)</f>
        <v>IT-503</v>
      </c>
      <c r="R3044" s="25" t="str">
        <f>LEFT(Table1[[#This Row],[Department]],3)</f>
        <v>IT</v>
      </c>
      <c r="S3044" s="36">
        <f>_xlfn.XLOOKUP(Table1[[#This Row],[City]],Table2[City],Table2[Bonus %])</f>
        <v>5</v>
      </c>
      <c r="U3044" s="48" t="str">
        <v xml:space="preserve">Meera </v>
      </c>
      <c r="V3044" s="48" t="str">
        <v>Joshi</v>
      </c>
    </row>
    <row r="3045" spans="1:22" x14ac:dyDescent="0.35">
      <c r="A3045" s="9" t="s">
        <v>4390</v>
      </c>
      <c r="B3045" s="41" t="str">
        <f>LEFT(Table1[[#This Row],[Employee Name]],FIND(" ",Table1[[#This Row],[Employee Name]]))</f>
        <v xml:space="preserve">Rohan </v>
      </c>
      <c r="C3045" s="41" t="str">
        <f>RIGHT(Table1[[#This Row],[Employee Name]],LEN(Table1[[#This Row],[Employee Name]])-FIND(" ",Table1[[#This Row],[Employee Name]]))</f>
        <v>Gupta</v>
      </c>
      <c r="D3045" s="23">
        <f>Table1[[#This Row],[Basic Salary]]+Table1[[#This Row],[Bonus]]</f>
        <v>80020</v>
      </c>
      <c r="E3045" s="10">
        <v>64</v>
      </c>
      <c r="F3045" s="46">
        <v>41</v>
      </c>
      <c r="G3045" s="10" t="str" cm="1">
        <f t="array" ref="G3045">_xlfn.IFS(Table1[[#This Row],[Performance Score]]&gt;=80,"Excellent",Table1[[#This Row],[Performance Score]]&gt;=60,"Good",Table1[[#This Row],[Performance Score]]&gt;=40,"Need Improvement")</f>
        <v>Need Improvement</v>
      </c>
      <c r="H3045" s="30">
        <f>Table1[[#This Row],[Bonus]]/Table1[[#This Row],[Basic Salary]]</f>
        <v>0.21372992158230825</v>
      </c>
      <c r="I3045" s="10">
        <f ca="1">DATEDIF(Table1[[#This Row],[Date of Birth]],TODAY(),"y")</f>
        <v>40</v>
      </c>
      <c r="J3045" s="34">
        <v>43560</v>
      </c>
      <c r="K3045" s="33" t="str" cm="1">
        <f t="array" aca="1" ref="K3045" ca="1">_xlfn.IFS(L3045&lt;3,"Junior",L3045&lt;=7,"Mid-Level",L3045&gt;7,"Senior")</f>
        <v>Mid-Level</v>
      </c>
      <c r="L3045" s="46">
        <f ca="1">INT(YEARFRAC(Table1[[#This Row],[Joining Date]],TODAY(),1))</f>
        <v>7</v>
      </c>
      <c r="M3045" s="25" t="str">
        <f t="shared" ca="1" si="47"/>
        <v>Yes</v>
      </c>
      <c r="N3045" s="26">
        <f>YEAR(Table1[[#This Row],[Joining Date]])</f>
        <v>2019</v>
      </c>
      <c r="O3045" s="46">
        <f>MONTH(Table1[[#This Row],[Joining Date]])</f>
        <v>4</v>
      </c>
      <c r="P3045" s="26">
        <f ca="1">NETWORKDAYS(Table1[[#This Row],[Joining Date]],TODAY())</f>
        <v>1887</v>
      </c>
      <c r="Q3045" s="26" t="str">
        <f>LEFT(Table1[[#This Row],[Department]],5)&amp;"-"&amp;RIGHT(Table1[[#This Row],[Employee ID]],3)</f>
        <v>Suppo-334</v>
      </c>
      <c r="R3045" s="26" t="str">
        <f>LEFT(Table1[[#This Row],[Department]],3)</f>
        <v>Sup</v>
      </c>
      <c r="S3045" s="37">
        <f>_xlfn.XLOOKUP(Table1[[#This Row],[City]],Table2[City],Table2[Bonus %])</f>
        <v>8</v>
      </c>
      <c r="U3045" s="48" t="str">
        <v xml:space="preserve">Rohan </v>
      </c>
      <c r="V3045" s="48" t="str">
        <v>Gupta</v>
      </c>
    </row>
    <row r="3046" spans="1:22" x14ac:dyDescent="0.35">
      <c r="A3046" s="7" t="s">
        <v>1634</v>
      </c>
      <c r="B3046" s="40" t="str">
        <f>LEFT(Table1[[#This Row],[Employee Name]],FIND(" ",Table1[[#This Row],[Employee Name]]))</f>
        <v xml:space="preserve">Vikram </v>
      </c>
      <c r="C3046" s="40" t="str">
        <f>RIGHT(Table1[[#This Row],[Employee Name]],LEN(Table1[[#This Row],[Employee Name]])-FIND(" ",Table1[[#This Row],[Employee Name]]))</f>
        <v>Singh</v>
      </c>
      <c r="D3046" s="22">
        <f>Table1[[#This Row],[Basic Salary]]+Table1[[#This Row],[Bonus]]</f>
        <v>80016</v>
      </c>
      <c r="E3046" s="8">
        <v>60</v>
      </c>
      <c r="F3046" s="45">
        <v>60</v>
      </c>
      <c r="G3046" s="8" t="str" cm="1">
        <f t="array" ref="G3046">_xlfn.IFS(Table1[[#This Row],[Performance Score]]&gt;=80,"Excellent",Table1[[#This Row],[Performance Score]]&gt;=60,"Good",Table1[[#This Row],[Performance Score]]&gt;=40,"Need Improvement")</f>
        <v>Good</v>
      </c>
      <c r="H3046" s="29">
        <f>Table1[[#This Row],[Bonus]]/Table1[[#This Row],[Basic Salary]]</f>
        <v>0.47435141509433965</v>
      </c>
      <c r="I3046" s="8">
        <f ca="1">DATEDIF(Table1[[#This Row],[Date of Birth]],TODAY(),"y")</f>
        <v>35</v>
      </c>
      <c r="J3046" s="33">
        <v>43945</v>
      </c>
      <c r="K3046" s="33" t="str" cm="1">
        <f t="array" aca="1" ref="K3046" ca="1">_xlfn.IFS(L3046&lt;3,"Junior",L3046&lt;=7,"Mid-Level",L3046&gt;7,"Senior")</f>
        <v>Mid-Level</v>
      </c>
      <c r="L3046" s="45">
        <f ca="1">INT(YEARFRAC(Table1[[#This Row],[Joining Date]],TODAY(),1))</f>
        <v>6</v>
      </c>
      <c r="M3046" s="25" t="str">
        <f t="shared" ca="1" si="47"/>
        <v>Yes</v>
      </c>
      <c r="N3046" s="25">
        <f>YEAR(Table1[[#This Row],[Joining Date]])</f>
        <v>2020</v>
      </c>
      <c r="O3046" s="45">
        <f>MONTH(Table1[[#This Row],[Joining Date]])</f>
        <v>4</v>
      </c>
      <c r="P3046" s="25">
        <f ca="1">NETWORKDAYS(Table1[[#This Row],[Joining Date]],TODAY())</f>
        <v>1612</v>
      </c>
      <c r="Q3046" s="25" t="str">
        <f>LEFT(Table1[[#This Row],[Department]],5)&amp;"-"&amp;RIGHT(Table1[[#This Row],[Employee ID]],3)</f>
        <v>Sales-578</v>
      </c>
      <c r="R3046" s="25" t="str">
        <f>LEFT(Table1[[#This Row],[Department]],3)</f>
        <v>Sal</v>
      </c>
      <c r="S3046" s="36">
        <f>_xlfn.XLOOKUP(Table1[[#This Row],[City]],Table2[City],Table2[Bonus %])</f>
        <v>6</v>
      </c>
      <c r="U3046" s="48" t="str">
        <v xml:space="preserve">Vikram </v>
      </c>
      <c r="V3046" s="48" t="str">
        <v>Singh</v>
      </c>
    </row>
    <row r="3047" spans="1:22" x14ac:dyDescent="0.35">
      <c r="A3047" s="9" t="s">
        <v>3145</v>
      </c>
      <c r="B3047" s="41" t="str">
        <f>LEFT(Table1[[#This Row],[Employee Name]],FIND(" ",Table1[[#This Row],[Employee Name]]))</f>
        <v xml:space="preserve">Rahul </v>
      </c>
      <c r="C3047" s="41" t="str">
        <f>RIGHT(Table1[[#This Row],[Employee Name]],LEN(Table1[[#This Row],[Employee Name]])-FIND(" ",Table1[[#This Row],[Employee Name]]))</f>
        <v>Verma</v>
      </c>
      <c r="D3047" s="23">
        <f>Table1[[#This Row],[Basic Salary]]+Table1[[#This Row],[Bonus]]</f>
        <v>80005</v>
      </c>
      <c r="E3047" s="10">
        <v>60</v>
      </c>
      <c r="F3047" s="46">
        <v>68</v>
      </c>
      <c r="G3047" s="10" t="str" cm="1">
        <f t="array" ref="G3047">_xlfn.IFS(Table1[[#This Row],[Performance Score]]&gt;=80,"Excellent",Table1[[#This Row],[Performance Score]]&gt;=60,"Good",Table1[[#This Row],[Performance Score]]&gt;=40,"Need Improvement")</f>
        <v>Good</v>
      </c>
      <c r="H3047" s="30">
        <f>Table1[[#This Row],[Bonus]]/Table1[[#This Row],[Basic Salary]]</f>
        <v>0.22558556350434289</v>
      </c>
      <c r="I3047" s="10">
        <f ca="1">DATEDIF(Table1[[#This Row],[Date of Birth]],TODAY(),"y")</f>
        <v>43</v>
      </c>
      <c r="J3047" s="34">
        <v>42782</v>
      </c>
      <c r="K3047" s="33" t="str" cm="1">
        <f t="array" aca="1" ref="K3047" ca="1">_xlfn.IFS(L3047&lt;3,"Junior",L3047&lt;=7,"Mid-Level",L3047&gt;7,"Senior")</f>
        <v>Senior</v>
      </c>
      <c r="L3047" s="46">
        <f ca="1">INT(YEARFRAC(Table1[[#This Row],[Joining Date]],TODAY(),1))</f>
        <v>9</v>
      </c>
      <c r="M3047" s="25" t="str">
        <f t="shared" ca="1" si="47"/>
        <v>Yes</v>
      </c>
      <c r="N3047" s="26">
        <f>YEAR(Table1[[#This Row],[Joining Date]])</f>
        <v>2017</v>
      </c>
      <c r="O3047" s="46">
        <f>MONTH(Table1[[#This Row],[Joining Date]])</f>
        <v>2</v>
      </c>
      <c r="P3047" s="26">
        <f ca="1">NETWORKDAYS(Table1[[#This Row],[Joining Date]],TODAY())</f>
        <v>2443</v>
      </c>
      <c r="Q3047" s="26" t="str">
        <f>LEFT(Table1[[#This Row],[Department]],5)&amp;"-"&amp;RIGHT(Table1[[#This Row],[Employee ID]],3)</f>
        <v>Finan-089</v>
      </c>
      <c r="R3047" s="26" t="str">
        <f>LEFT(Table1[[#This Row],[Department]],3)</f>
        <v>Fin</v>
      </c>
      <c r="S3047" s="37">
        <f>_xlfn.XLOOKUP(Table1[[#This Row],[City]],Table2[City],Table2[Bonus %])</f>
        <v>8</v>
      </c>
      <c r="U3047" s="48" t="str">
        <v xml:space="preserve">Rahul </v>
      </c>
      <c r="V3047" s="48" t="str">
        <v>Verma</v>
      </c>
    </row>
    <row r="3048" spans="1:22" x14ac:dyDescent="0.35">
      <c r="A3048" s="7" t="s">
        <v>4719</v>
      </c>
      <c r="B3048" s="40" t="str">
        <f>LEFT(Table1[[#This Row],[Employee Name]],FIND(" ",Table1[[#This Row],[Employee Name]]))</f>
        <v xml:space="preserve">Pooja </v>
      </c>
      <c r="C3048" s="40" t="str">
        <f>RIGHT(Table1[[#This Row],[Employee Name]],LEN(Table1[[#This Row],[Employee Name]])-FIND(" ",Table1[[#This Row],[Employee Name]]))</f>
        <v>Das</v>
      </c>
      <c r="D3048" s="22">
        <f>Table1[[#This Row],[Basic Salary]]+Table1[[#This Row],[Bonus]]</f>
        <v>79993</v>
      </c>
      <c r="E3048" s="8">
        <v>60</v>
      </c>
      <c r="F3048" s="45">
        <v>52</v>
      </c>
      <c r="G3048" s="8" t="str" cm="1">
        <f t="array" ref="G3048">_xlfn.IFS(Table1[[#This Row],[Performance Score]]&gt;=80,"Excellent",Table1[[#This Row],[Performance Score]]&gt;=60,"Good",Table1[[#This Row],[Performance Score]]&gt;=40,"Need Improvement")</f>
        <v>Need Improvement</v>
      </c>
      <c r="H3048" s="29">
        <f>Table1[[#This Row],[Bonus]]/Table1[[#This Row],[Basic Salary]]</f>
        <v>0.39630644626368061</v>
      </c>
      <c r="I3048" s="8">
        <f ca="1">DATEDIF(Table1[[#This Row],[Date of Birth]],TODAY(),"y")</f>
        <v>21</v>
      </c>
      <c r="J3048" s="33">
        <v>44235</v>
      </c>
      <c r="K3048" s="33" t="str" cm="1">
        <f t="array" aca="1" ref="K3048" ca="1">_xlfn.IFS(L3048&lt;3,"Junior",L3048&lt;=7,"Mid-Level",L3048&gt;7,"Senior")</f>
        <v>Mid-Level</v>
      </c>
      <c r="L3048" s="45">
        <f ca="1">INT(YEARFRAC(Table1[[#This Row],[Joining Date]],TODAY(),1))</f>
        <v>5</v>
      </c>
      <c r="M3048" s="25" t="str">
        <f t="shared" ca="1" si="47"/>
        <v>No</v>
      </c>
      <c r="N3048" s="25">
        <f>YEAR(Table1[[#This Row],[Joining Date]])</f>
        <v>2021</v>
      </c>
      <c r="O3048" s="45">
        <f>MONTH(Table1[[#This Row],[Joining Date]])</f>
        <v>2</v>
      </c>
      <c r="P3048" s="25">
        <f ca="1">NETWORKDAYS(Table1[[#This Row],[Joining Date]],TODAY())</f>
        <v>1406</v>
      </c>
      <c r="Q3048" s="25" t="str">
        <f>LEFT(Table1[[#This Row],[Department]],5)&amp;"-"&amp;RIGHT(Table1[[#This Row],[Employee ID]],3)</f>
        <v>Marke-663</v>
      </c>
      <c r="R3048" s="25" t="str">
        <f>LEFT(Table1[[#This Row],[Department]],3)</f>
        <v>Mar</v>
      </c>
      <c r="S3048" s="36">
        <f>_xlfn.XLOOKUP(Table1[[#This Row],[City]],Table2[City],Table2[Bonus %])</f>
        <v>8</v>
      </c>
    </row>
    <row r="3049" spans="1:22" x14ac:dyDescent="0.35">
      <c r="A3049" s="9" t="s">
        <v>2450</v>
      </c>
      <c r="B3049" s="41" t="str">
        <f>LEFT(Table1[[#This Row],[Employee Name]],FIND(" ",Table1[[#This Row],[Employee Name]]))</f>
        <v xml:space="preserve">Pooja </v>
      </c>
      <c r="C3049" s="41" t="str">
        <f>RIGHT(Table1[[#This Row],[Employee Name]],LEN(Table1[[#This Row],[Employee Name]])-FIND(" ",Table1[[#This Row],[Employee Name]]))</f>
        <v>Das</v>
      </c>
      <c r="D3049" s="23">
        <f>Table1[[#This Row],[Basic Salary]]+Table1[[#This Row],[Bonus]]</f>
        <v>79960</v>
      </c>
      <c r="E3049" s="10">
        <v>73</v>
      </c>
      <c r="F3049" s="46">
        <v>59</v>
      </c>
      <c r="G3049" s="10" t="str" cm="1">
        <f t="array" ref="G3049">_xlfn.IFS(Table1[[#This Row],[Performance Score]]&gt;=80,"Excellent",Table1[[#This Row],[Performance Score]]&gt;=60,"Good",Table1[[#This Row],[Performance Score]]&gt;=40,"Need Improvement")</f>
        <v>Need Improvement</v>
      </c>
      <c r="H3049" s="30">
        <f>Table1[[#This Row],[Bonus]]/Table1[[#This Row],[Basic Salary]]</f>
        <v>0.21056137588566584</v>
      </c>
      <c r="I3049" s="10">
        <f ca="1">DATEDIF(Table1[[#This Row],[Date of Birth]],TODAY(),"y")</f>
        <v>35</v>
      </c>
      <c r="J3049" s="34">
        <v>42519</v>
      </c>
      <c r="K3049" s="33" t="str" cm="1">
        <f t="array" aca="1" ref="K3049" ca="1">_xlfn.IFS(L3049&lt;3,"Junior",L3049&lt;=7,"Mid-Level",L3049&gt;7,"Senior")</f>
        <v>Senior</v>
      </c>
      <c r="L3049" s="46">
        <f ca="1">INT(YEARFRAC(Table1[[#This Row],[Joining Date]],TODAY(),1))</f>
        <v>10</v>
      </c>
      <c r="M3049" s="25" t="str">
        <f t="shared" ca="1" si="47"/>
        <v>Yes</v>
      </c>
      <c r="N3049" s="26">
        <f>YEAR(Table1[[#This Row],[Joining Date]])</f>
        <v>2016</v>
      </c>
      <c r="O3049" s="46">
        <f>MONTH(Table1[[#This Row],[Joining Date]])</f>
        <v>5</v>
      </c>
      <c r="P3049" s="26">
        <f ca="1">NETWORKDAYS(Table1[[#This Row],[Joining Date]],TODAY())</f>
        <v>2631</v>
      </c>
      <c r="Q3049" s="26" t="str">
        <f>LEFT(Table1[[#This Row],[Department]],5)&amp;"-"&amp;RIGHT(Table1[[#This Row],[Employee ID]],3)</f>
        <v>Sales-394</v>
      </c>
      <c r="R3049" s="26" t="str">
        <f>LEFT(Table1[[#This Row],[Department]],3)</f>
        <v>Sal</v>
      </c>
      <c r="S3049" s="37">
        <f>_xlfn.XLOOKUP(Table1[[#This Row],[City]],Table2[City],Table2[Bonus %])</f>
        <v>5</v>
      </c>
    </row>
    <row r="3050" spans="1:22" x14ac:dyDescent="0.35">
      <c r="A3050" s="7" t="s">
        <v>2430</v>
      </c>
      <c r="B3050" s="40" t="str">
        <f>LEFT(Table1[[#This Row],[Employee Name]],FIND(" ",Table1[[#This Row],[Employee Name]]))</f>
        <v xml:space="preserve">Rahul </v>
      </c>
      <c r="C3050" s="40" t="str">
        <f>RIGHT(Table1[[#This Row],[Employee Name]],LEN(Table1[[#This Row],[Employee Name]])-FIND(" ",Table1[[#This Row],[Employee Name]]))</f>
        <v>Verma</v>
      </c>
      <c r="D3050" s="22">
        <f>Table1[[#This Row],[Basic Salary]]+Table1[[#This Row],[Bonus]]</f>
        <v>79932</v>
      </c>
      <c r="E3050" s="8">
        <v>86</v>
      </c>
      <c r="F3050" s="45">
        <v>41</v>
      </c>
      <c r="G3050" s="8" t="str" cm="1">
        <f t="array" ref="G3050">_xlfn.IFS(Table1[[#This Row],[Performance Score]]&gt;=80,"Excellent",Table1[[#This Row],[Performance Score]]&gt;=60,"Good",Table1[[#This Row],[Performance Score]]&gt;=40,"Need Improvement")</f>
        <v>Need Improvement</v>
      </c>
      <c r="H3050" s="29">
        <f>Table1[[#This Row],[Bonus]]/Table1[[#This Row],[Basic Salary]]</f>
        <v>0.3017605003012882</v>
      </c>
      <c r="I3050" s="8">
        <f ca="1">DATEDIF(Table1[[#This Row],[Date of Birth]],TODAY(),"y")</f>
        <v>35</v>
      </c>
      <c r="J3050" s="33">
        <v>45128</v>
      </c>
      <c r="K3050" s="33" t="str" cm="1">
        <f t="array" aca="1" ref="K3050" ca="1">_xlfn.IFS(L3050&lt;3,"Junior",L3050&lt;=7,"Mid-Level",L3050&gt;7,"Senior")</f>
        <v>Junior</v>
      </c>
      <c r="L3050" s="45">
        <f ca="1">INT(YEARFRAC(Table1[[#This Row],[Joining Date]],TODAY(),1))</f>
        <v>2</v>
      </c>
      <c r="M3050" s="25" t="str">
        <f t="shared" ca="1" si="47"/>
        <v>No</v>
      </c>
      <c r="N3050" s="25">
        <f>YEAR(Table1[[#This Row],[Joining Date]])</f>
        <v>2023</v>
      </c>
      <c r="O3050" s="45">
        <f>MONTH(Table1[[#This Row],[Joining Date]])</f>
        <v>7</v>
      </c>
      <c r="P3050" s="25">
        <f ca="1">NETWORKDAYS(Table1[[#This Row],[Joining Date]],TODAY())</f>
        <v>767</v>
      </c>
      <c r="Q3050" s="25" t="str">
        <f>LEFT(Table1[[#This Row],[Department]],5)&amp;"-"&amp;RIGHT(Table1[[#This Row],[Employee ID]],3)</f>
        <v>Finan-374</v>
      </c>
      <c r="R3050" s="25" t="str">
        <f>LEFT(Table1[[#This Row],[Department]],3)</f>
        <v>Fin</v>
      </c>
      <c r="S3050" s="36">
        <f>_xlfn.XLOOKUP(Table1[[#This Row],[City]],Table2[City],Table2[Bonus %])</f>
        <v>8</v>
      </c>
    </row>
    <row r="3051" spans="1:22" x14ac:dyDescent="0.35">
      <c r="A3051" s="9" t="s">
        <v>1467</v>
      </c>
      <c r="B3051" s="41" t="str">
        <f>LEFT(Table1[[#This Row],[Employee Name]],FIND(" ",Table1[[#This Row],[Employee Name]]))</f>
        <v xml:space="preserve">Nisha </v>
      </c>
      <c r="C3051" s="41" t="str">
        <f>RIGHT(Table1[[#This Row],[Employee Name]],LEN(Table1[[#This Row],[Employee Name]])-FIND(" ",Table1[[#This Row],[Employee Name]]))</f>
        <v>Kapoor</v>
      </c>
      <c r="D3051" s="23">
        <f>Table1[[#This Row],[Basic Salary]]+Table1[[#This Row],[Bonus]]</f>
        <v>79917</v>
      </c>
      <c r="E3051" s="10">
        <v>79</v>
      </c>
      <c r="F3051" s="46">
        <v>63</v>
      </c>
      <c r="G3051" s="10" t="str" cm="1">
        <f t="array" ref="G3051">_xlfn.IFS(Table1[[#This Row],[Performance Score]]&gt;=80,"Excellent",Table1[[#This Row],[Performance Score]]&gt;=60,"Good",Table1[[#This Row],[Performance Score]]&gt;=40,"Need Improvement")</f>
        <v>Good</v>
      </c>
      <c r="H3051" s="30">
        <f>Table1[[#This Row],[Bonus]]/Table1[[#This Row],[Basic Salary]]</f>
        <v>0.34422727578550766</v>
      </c>
      <c r="I3051" s="10">
        <f ca="1">DATEDIF(Table1[[#This Row],[Date of Birth]],TODAY(),"y")</f>
        <v>36</v>
      </c>
      <c r="J3051" s="34">
        <v>43108</v>
      </c>
      <c r="K3051" s="33" t="str" cm="1">
        <f t="array" aca="1" ref="K3051" ca="1">_xlfn.IFS(L3051&lt;3,"Junior",L3051&lt;=7,"Mid-Level",L3051&gt;7,"Senior")</f>
        <v>Senior</v>
      </c>
      <c r="L3051" s="46">
        <f ca="1">INT(YEARFRAC(Table1[[#This Row],[Joining Date]],TODAY(),1))</f>
        <v>8</v>
      </c>
      <c r="M3051" s="25" t="str">
        <f t="shared" ca="1" si="47"/>
        <v>Yes</v>
      </c>
      <c r="N3051" s="26">
        <f>YEAR(Table1[[#This Row],[Joining Date]])</f>
        <v>2018</v>
      </c>
      <c r="O3051" s="46">
        <f>MONTH(Table1[[#This Row],[Joining Date]])</f>
        <v>1</v>
      </c>
      <c r="P3051" s="26">
        <f ca="1">NETWORKDAYS(Table1[[#This Row],[Joining Date]],TODAY())</f>
        <v>2211</v>
      </c>
      <c r="Q3051" s="26" t="str">
        <f>LEFT(Table1[[#This Row],[Department]],5)&amp;"-"&amp;RIGHT(Table1[[#This Row],[Employee ID]],3)</f>
        <v>Suppo-411</v>
      </c>
      <c r="R3051" s="26" t="str">
        <f>LEFT(Table1[[#This Row],[Department]],3)</f>
        <v>Sup</v>
      </c>
      <c r="S3051" s="37">
        <f>_xlfn.XLOOKUP(Table1[[#This Row],[City]],Table2[City],Table2[Bonus %])</f>
        <v>7</v>
      </c>
    </row>
    <row r="3052" spans="1:22" x14ac:dyDescent="0.35">
      <c r="A3052" s="7" t="s">
        <v>690</v>
      </c>
      <c r="B3052" s="40" t="str">
        <f>LEFT(Table1[[#This Row],[Employee Name]],FIND(" ",Table1[[#This Row],[Employee Name]]))</f>
        <v xml:space="preserve">Ishita </v>
      </c>
      <c r="C3052" s="40" t="str">
        <f>RIGHT(Table1[[#This Row],[Employee Name]],LEN(Table1[[#This Row],[Employee Name]])-FIND(" ",Table1[[#This Row],[Employee Name]]))</f>
        <v>Roy</v>
      </c>
      <c r="D3052" s="22">
        <f>Table1[[#This Row],[Basic Salary]]+Table1[[#This Row],[Bonus]]</f>
        <v>79896</v>
      </c>
      <c r="E3052" s="8">
        <v>70</v>
      </c>
      <c r="F3052" s="45">
        <v>70</v>
      </c>
      <c r="G3052" s="8" t="str" cm="1">
        <f t="array" ref="G3052">_xlfn.IFS(Table1[[#This Row],[Performance Score]]&gt;=80,"Excellent",Table1[[#This Row],[Performance Score]]&gt;=60,"Good",Table1[[#This Row],[Performance Score]]&gt;=40,"Need Improvement")</f>
        <v>Good</v>
      </c>
      <c r="H3052" s="29">
        <f>Table1[[#This Row],[Bonus]]/Table1[[#This Row],[Basic Salary]]</f>
        <v>0.40313657996873958</v>
      </c>
      <c r="I3052" s="8">
        <f ca="1">DATEDIF(Table1[[#This Row],[Date of Birth]],TODAY(),"y")</f>
        <v>18</v>
      </c>
      <c r="J3052" s="33">
        <v>42982</v>
      </c>
      <c r="K3052" s="33" t="str" cm="1">
        <f t="array" aca="1" ref="K3052" ca="1">_xlfn.IFS(L3052&lt;3,"Junior",L3052&lt;=7,"Mid-Level",L3052&gt;7,"Senior")</f>
        <v>Senior</v>
      </c>
      <c r="L3052" s="45">
        <f ca="1">INT(YEARFRAC(Table1[[#This Row],[Joining Date]],TODAY(),1))</f>
        <v>8</v>
      </c>
      <c r="M3052" s="25" t="str">
        <f t="shared" ca="1" si="47"/>
        <v>Yes</v>
      </c>
      <c r="N3052" s="25">
        <f>YEAR(Table1[[#This Row],[Joining Date]])</f>
        <v>2017</v>
      </c>
      <c r="O3052" s="45">
        <f>MONTH(Table1[[#This Row],[Joining Date]])</f>
        <v>9</v>
      </c>
      <c r="P3052" s="25">
        <f ca="1">NETWORKDAYS(Table1[[#This Row],[Joining Date]],TODAY())</f>
        <v>2301</v>
      </c>
      <c r="Q3052" s="25" t="str">
        <f>LEFT(Table1[[#This Row],[Department]],5)&amp;"-"&amp;RIGHT(Table1[[#This Row],[Employee ID]],3)</f>
        <v>Opera-634</v>
      </c>
      <c r="R3052" s="25" t="str">
        <f>LEFT(Table1[[#This Row],[Department]],3)</f>
        <v>Ope</v>
      </c>
      <c r="S3052" s="36">
        <f>_xlfn.XLOOKUP(Table1[[#This Row],[City]],Table2[City],Table2[Bonus %])</f>
        <v>8</v>
      </c>
    </row>
    <row r="3053" spans="1:22" x14ac:dyDescent="0.35">
      <c r="A3053" s="9" t="s">
        <v>5010</v>
      </c>
      <c r="B3053" s="41" t="str">
        <f>LEFT(Table1[[#This Row],[Employee Name]],FIND(" ",Table1[[#This Row],[Employee Name]]))</f>
        <v xml:space="preserve">Aarav </v>
      </c>
      <c r="C3053" s="41" t="str">
        <f>RIGHT(Table1[[#This Row],[Employee Name]],LEN(Table1[[#This Row],[Employee Name]])-FIND(" ",Table1[[#This Row],[Employee Name]]))</f>
        <v>Sharma</v>
      </c>
      <c r="D3053" s="23">
        <f>Table1[[#This Row],[Basic Salary]]+Table1[[#This Row],[Bonus]]</f>
        <v>79850</v>
      </c>
      <c r="E3053" s="10">
        <v>85</v>
      </c>
      <c r="F3053" s="46">
        <v>41</v>
      </c>
      <c r="G3053" s="10" t="str" cm="1">
        <f t="array" ref="G3053">_xlfn.IFS(Table1[[#This Row],[Performance Score]]&gt;=80,"Excellent",Table1[[#This Row],[Performance Score]]&gt;=60,"Good",Table1[[#This Row],[Performance Score]]&gt;=40,"Need Improvement")</f>
        <v>Need Improvement</v>
      </c>
      <c r="H3053" s="30">
        <f>Table1[[#This Row],[Bonus]]/Table1[[#This Row],[Basic Salary]]</f>
        <v>0.54204163608976097</v>
      </c>
      <c r="I3053" s="10">
        <f ca="1">DATEDIF(Table1[[#This Row],[Date of Birth]],TODAY(),"y")</f>
        <v>38</v>
      </c>
      <c r="J3053" s="34">
        <v>44445</v>
      </c>
      <c r="K3053" s="33" t="str" cm="1">
        <f t="array" aca="1" ref="K3053" ca="1">_xlfn.IFS(L3053&lt;3,"Junior",L3053&lt;=7,"Mid-Level",L3053&gt;7,"Senior")</f>
        <v>Mid-Level</v>
      </c>
      <c r="L3053" s="46">
        <f ca="1">INT(YEARFRAC(Table1[[#This Row],[Joining Date]],TODAY(),1))</f>
        <v>4</v>
      </c>
      <c r="M3053" s="25" t="str">
        <f t="shared" ca="1" si="47"/>
        <v>No</v>
      </c>
      <c r="N3053" s="26">
        <f>YEAR(Table1[[#This Row],[Joining Date]])</f>
        <v>2021</v>
      </c>
      <c r="O3053" s="46">
        <f>MONTH(Table1[[#This Row],[Joining Date]])</f>
        <v>9</v>
      </c>
      <c r="P3053" s="26">
        <f ca="1">NETWORKDAYS(Table1[[#This Row],[Joining Date]],TODAY())</f>
        <v>1256</v>
      </c>
      <c r="Q3053" s="26" t="str">
        <f>LEFT(Table1[[#This Row],[Department]],5)&amp;"-"&amp;RIGHT(Table1[[#This Row],[Employee ID]],3)</f>
        <v>HR-954</v>
      </c>
      <c r="R3053" s="26" t="str">
        <f>LEFT(Table1[[#This Row],[Department]],3)</f>
        <v>HR</v>
      </c>
      <c r="S3053" s="37">
        <f>_xlfn.XLOOKUP(Table1[[#This Row],[City]],Table2[City],Table2[Bonus %])</f>
        <v>7</v>
      </c>
    </row>
    <row r="3054" spans="1:22" x14ac:dyDescent="0.35">
      <c r="A3054" s="7" t="s">
        <v>2276</v>
      </c>
      <c r="B3054" s="40" t="str">
        <f>LEFT(Table1[[#This Row],[Employee Name]],FIND(" ",Table1[[#This Row],[Employee Name]]))</f>
        <v xml:space="preserve">Krishna </v>
      </c>
      <c r="C3054" s="40" t="str">
        <f>RIGHT(Table1[[#This Row],[Employee Name]],LEN(Table1[[#This Row],[Employee Name]])-FIND(" ",Table1[[#This Row],[Employee Name]]))</f>
        <v>Chaitanya</v>
      </c>
      <c r="D3054" s="22">
        <f>Table1[[#This Row],[Basic Salary]]+Table1[[#This Row],[Bonus]]</f>
        <v>79847</v>
      </c>
      <c r="E3054" s="8">
        <v>60</v>
      </c>
      <c r="F3054" s="45">
        <v>84</v>
      </c>
      <c r="G3054" s="8" t="str" cm="1">
        <f t="array" ref="G3054">_xlfn.IFS(Table1[[#This Row],[Performance Score]]&gt;=80,"Excellent",Table1[[#This Row],[Performance Score]]&gt;=60,"Good",Table1[[#This Row],[Performance Score]]&gt;=40,"Need Improvement")</f>
        <v>Excellent</v>
      </c>
      <c r="H3054" s="29">
        <f>Table1[[#This Row],[Bonus]]/Table1[[#This Row],[Basic Salary]]</f>
        <v>0.57806632673228187</v>
      </c>
      <c r="I3054" s="8">
        <f ca="1">DATEDIF(Table1[[#This Row],[Date of Birth]],TODAY(),"y")</f>
        <v>37</v>
      </c>
      <c r="J3054" s="33">
        <v>43571</v>
      </c>
      <c r="K3054" s="33" t="str" cm="1">
        <f t="array" aca="1" ref="K3054" ca="1">_xlfn.IFS(L3054&lt;3,"Junior",L3054&lt;=7,"Mid-Level",L3054&gt;7,"Senior")</f>
        <v>Mid-Level</v>
      </c>
      <c r="L3054" s="45">
        <f ca="1">INT(YEARFRAC(Table1[[#This Row],[Joining Date]],TODAY(),1))</f>
        <v>7</v>
      </c>
      <c r="M3054" s="25" t="str">
        <f t="shared" ca="1" si="47"/>
        <v>Yes</v>
      </c>
      <c r="N3054" s="25">
        <f>YEAR(Table1[[#This Row],[Joining Date]])</f>
        <v>2019</v>
      </c>
      <c r="O3054" s="45">
        <f>MONTH(Table1[[#This Row],[Joining Date]])</f>
        <v>4</v>
      </c>
      <c r="P3054" s="25">
        <f ca="1">NETWORKDAYS(Table1[[#This Row],[Joining Date]],TODAY())</f>
        <v>1880</v>
      </c>
      <c r="Q3054" s="25" t="str">
        <f>LEFT(Table1[[#This Row],[Department]],5)&amp;"-"&amp;RIGHT(Table1[[#This Row],[Employee ID]],3)</f>
        <v>Opera-220</v>
      </c>
      <c r="R3054" s="25" t="str">
        <f>LEFT(Table1[[#This Row],[Department]],3)</f>
        <v>Ope</v>
      </c>
      <c r="S3054" s="36">
        <f>_xlfn.XLOOKUP(Table1[[#This Row],[City]],Table2[City],Table2[Bonus %])</f>
        <v>4</v>
      </c>
    </row>
    <row r="3055" spans="1:22" x14ac:dyDescent="0.35">
      <c r="A3055" s="9" t="s">
        <v>3352</v>
      </c>
      <c r="B3055" s="41" t="str">
        <f>LEFT(Table1[[#This Row],[Employee Name]],FIND(" ",Table1[[#This Row],[Employee Name]]))</f>
        <v xml:space="preserve">Sneha </v>
      </c>
      <c r="C3055" s="41" t="str">
        <f>RIGHT(Table1[[#This Row],[Employee Name]],LEN(Table1[[#This Row],[Employee Name]])-FIND(" ",Table1[[#This Row],[Employee Name]]))</f>
        <v>Iyer</v>
      </c>
      <c r="D3055" s="23">
        <f>Table1[[#This Row],[Basic Salary]]+Table1[[#This Row],[Bonus]]</f>
        <v>79841</v>
      </c>
      <c r="E3055" s="10">
        <v>74</v>
      </c>
      <c r="F3055" s="46">
        <v>89</v>
      </c>
      <c r="G3055" s="10" t="str" cm="1">
        <f t="array" ref="G3055">_xlfn.IFS(Table1[[#This Row],[Performance Score]]&gt;=80,"Excellent",Table1[[#This Row],[Performance Score]]&gt;=60,"Good",Table1[[#This Row],[Performance Score]]&gt;=40,"Need Improvement")</f>
        <v>Excellent</v>
      </c>
      <c r="H3055" s="30">
        <f>Table1[[#This Row],[Bonus]]/Table1[[#This Row],[Basic Salary]]</f>
        <v>0.38610440790958489</v>
      </c>
      <c r="I3055" s="10">
        <f ca="1">DATEDIF(Table1[[#This Row],[Date of Birth]],TODAY(),"y")</f>
        <v>33</v>
      </c>
      <c r="J3055" s="34">
        <v>42833</v>
      </c>
      <c r="K3055" s="33" t="str" cm="1">
        <f t="array" aca="1" ref="K3055" ca="1">_xlfn.IFS(L3055&lt;3,"Junior",L3055&lt;=7,"Mid-Level",L3055&gt;7,"Senior")</f>
        <v>Senior</v>
      </c>
      <c r="L3055" s="46">
        <f ca="1">INT(YEARFRAC(Table1[[#This Row],[Joining Date]],TODAY(),1))</f>
        <v>9</v>
      </c>
      <c r="M3055" s="25" t="str">
        <f t="shared" ca="1" si="47"/>
        <v>Yes</v>
      </c>
      <c r="N3055" s="26">
        <f>YEAR(Table1[[#This Row],[Joining Date]])</f>
        <v>2017</v>
      </c>
      <c r="O3055" s="46">
        <f>MONTH(Table1[[#This Row],[Joining Date]])</f>
        <v>4</v>
      </c>
      <c r="P3055" s="26">
        <f ca="1">NETWORKDAYS(Table1[[#This Row],[Joining Date]],TODAY())</f>
        <v>2406</v>
      </c>
      <c r="Q3055" s="26" t="str">
        <f>LEFT(Table1[[#This Row],[Department]],5)&amp;"-"&amp;RIGHT(Table1[[#This Row],[Employee ID]],3)</f>
        <v>Finan-296</v>
      </c>
      <c r="R3055" s="26" t="str">
        <f>LEFT(Table1[[#This Row],[Department]],3)</f>
        <v>Fin</v>
      </c>
      <c r="S3055" s="37">
        <f>_xlfn.XLOOKUP(Table1[[#This Row],[City]],Table2[City],Table2[Bonus %])</f>
        <v>6</v>
      </c>
    </row>
    <row r="3056" spans="1:22" x14ac:dyDescent="0.35">
      <c r="A3056" s="7" t="s">
        <v>4402</v>
      </c>
      <c r="B3056" s="40" t="str">
        <f>LEFT(Table1[[#This Row],[Employee Name]],FIND(" ",Table1[[#This Row],[Employee Name]]))</f>
        <v xml:space="preserve">Tarun </v>
      </c>
      <c r="C3056" s="40" t="str">
        <f>RIGHT(Table1[[#This Row],[Employee Name]],LEN(Table1[[#This Row],[Employee Name]])-FIND(" ",Table1[[#This Row],[Employee Name]]))</f>
        <v>Verma</v>
      </c>
      <c r="D3056" s="22">
        <f>Table1[[#This Row],[Basic Salary]]+Table1[[#This Row],[Bonus]]</f>
        <v>79806</v>
      </c>
      <c r="E3056" s="8">
        <v>74</v>
      </c>
      <c r="F3056" s="45">
        <v>72</v>
      </c>
      <c r="G3056" s="8" t="str" cm="1">
        <f t="array" ref="G3056">_xlfn.IFS(Table1[[#This Row],[Performance Score]]&gt;=80,"Excellent",Table1[[#This Row],[Performance Score]]&gt;=60,"Good",Table1[[#This Row],[Performance Score]]&gt;=40,"Need Improvement")</f>
        <v>Good</v>
      </c>
      <c r="H3056" s="29">
        <f>Table1[[#This Row],[Bonus]]/Table1[[#This Row],[Basic Salary]]</f>
        <v>0.41452347613392654</v>
      </c>
      <c r="I3056" s="8">
        <f ca="1">DATEDIF(Table1[[#This Row],[Date of Birth]],TODAY(),"y")</f>
        <v>39</v>
      </c>
      <c r="J3056" s="33">
        <v>45339</v>
      </c>
      <c r="K3056" s="33" t="str" cm="1">
        <f t="array" aca="1" ref="K3056" ca="1">_xlfn.IFS(L3056&lt;3,"Junior",L3056&lt;=7,"Mid-Level",L3056&gt;7,"Senior")</f>
        <v>Junior</v>
      </c>
      <c r="L3056" s="45">
        <f ca="1">INT(YEARFRAC(Table1[[#This Row],[Joining Date]],TODAY(),1))</f>
        <v>2</v>
      </c>
      <c r="M3056" s="25" t="str">
        <f t="shared" ca="1" si="47"/>
        <v>No</v>
      </c>
      <c r="N3056" s="25">
        <f>YEAR(Table1[[#This Row],[Joining Date]])</f>
        <v>2024</v>
      </c>
      <c r="O3056" s="45">
        <f>MONTH(Table1[[#This Row],[Joining Date]])</f>
        <v>2</v>
      </c>
      <c r="P3056" s="25">
        <f ca="1">NETWORKDAYS(Table1[[#This Row],[Joining Date]],TODAY())</f>
        <v>616</v>
      </c>
      <c r="Q3056" s="25" t="str">
        <f>LEFT(Table1[[#This Row],[Department]],5)&amp;"-"&amp;RIGHT(Table1[[#This Row],[Employee ID]],3)</f>
        <v>Opera-346</v>
      </c>
      <c r="R3056" s="25" t="str">
        <f>LEFT(Table1[[#This Row],[Department]],3)</f>
        <v>Ope</v>
      </c>
      <c r="S3056" s="36">
        <f>_xlfn.XLOOKUP(Table1[[#This Row],[City]],Table2[City],Table2[Bonus %])</f>
        <v>6</v>
      </c>
    </row>
    <row r="3057" spans="1:19" x14ac:dyDescent="0.35">
      <c r="A3057" s="9" t="s">
        <v>2369</v>
      </c>
      <c r="B3057" s="41" t="str">
        <f>LEFT(Table1[[#This Row],[Employee Name]],FIND(" ",Table1[[#This Row],[Employee Name]]))</f>
        <v xml:space="preserve">Gayathri </v>
      </c>
      <c r="C3057" s="41" t="str">
        <f>RIGHT(Table1[[#This Row],[Employee Name]],LEN(Table1[[#This Row],[Employee Name]])-FIND(" ",Table1[[#This Row],[Employee Name]]))</f>
        <v>Iyer</v>
      </c>
      <c r="D3057" s="23">
        <f>Table1[[#This Row],[Basic Salary]]+Table1[[#This Row],[Bonus]]</f>
        <v>79790</v>
      </c>
      <c r="E3057" s="10">
        <v>75</v>
      </c>
      <c r="F3057" s="46">
        <v>86</v>
      </c>
      <c r="G3057" s="10" t="str" cm="1">
        <f t="array" ref="G3057">_xlfn.IFS(Table1[[#This Row],[Performance Score]]&gt;=80,"Excellent",Table1[[#This Row],[Performance Score]]&gt;=60,"Good",Table1[[#This Row],[Performance Score]]&gt;=40,"Need Improvement")</f>
        <v>Excellent</v>
      </c>
      <c r="H3057" s="30">
        <f>Table1[[#This Row],[Bonus]]/Table1[[#This Row],[Basic Salary]]</f>
        <v>0.12670686417103239</v>
      </c>
      <c r="I3057" s="10">
        <f ca="1">DATEDIF(Table1[[#This Row],[Date of Birth]],TODAY(),"y")</f>
        <v>32</v>
      </c>
      <c r="J3057" s="34">
        <v>44652</v>
      </c>
      <c r="K3057" s="33" t="str" cm="1">
        <f t="array" aca="1" ref="K3057" ca="1">_xlfn.IFS(L3057&lt;3,"Junior",L3057&lt;=7,"Mid-Level",L3057&gt;7,"Senior")</f>
        <v>Mid-Level</v>
      </c>
      <c r="L3057" s="46">
        <f ca="1">INT(YEARFRAC(Table1[[#This Row],[Joining Date]],TODAY(),1))</f>
        <v>4</v>
      </c>
      <c r="M3057" s="25" t="str">
        <f t="shared" ca="1" si="47"/>
        <v>No</v>
      </c>
      <c r="N3057" s="26">
        <f>YEAR(Table1[[#This Row],[Joining Date]])</f>
        <v>2022</v>
      </c>
      <c r="O3057" s="46">
        <f>MONTH(Table1[[#This Row],[Joining Date]])</f>
        <v>4</v>
      </c>
      <c r="P3057" s="26">
        <f ca="1">NETWORKDAYS(Table1[[#This Row],[Joining Date]],TODAY())</f>
        <v>1107</v>
      </c>
      <c r="Q3057" s="26" t="str">
        <f>LEFT(Table1[[#This Row],[Department]],5)&amp;"-"&amp;RIGHT(Table1[[#This Row],[Employee ID]],3)</f>
        <v>Sales-313</v>
      </c>
      <c r="R3057" s="26" t="str">
        <f>LEFT(Table1[[#This Row],[Department]],3)</f>
        <v>Sal</v>
      </c>
      <c r="S3057" s="37">
        <f>_xlfn.XLOOKUP(Table1[[#This Row],[City]],Table2[City],Table2[Bonus %])</f>
        <v>8</v>
      </c>
    </row>
    <row r="3058" spans="1:19" x14ac:dyDescent="0.35">
      <c r="A3058" s="7" t="s">
        <v>1742</v>
      </c>
      <c r="B3058" s="40" t="str">
        <f>LEFT(Table1[[#This Row],[Employee Name]],FIND(" ",Table1[[#This Row],[Employee Name]]))</f>
        <v xml:space="preserve">Swathi </v>
      </c>
      <c r="C3058" s="40" t="str">
        <f>RIGHT(Table1[[#This Row],[Employee Name]],LEN(Table1[[#This Row],[Employee Name]])-FIND(" ",Table1[[#This Row],[Employee Name]]))</f>
        <v>Ramesh</v>
      </c>
      <c r="D3058" s="22">
        <f>Table1[[#This Row],[Basic Salary]]+Table1[[#This Row],[Bonus]]</f>
        <v>79783</v>
      </c>
      <c r="E3058" s="8">
        <v>79</v>
      </c>
      <c r="F3058" s="45">
        <v>99</v>
      </c>
      <c r="G3058" s="8" t="str" cm="1">
        <f t="array" ref="G3058">_xlfn.IFS(Table1[[#This Row],[Performance Score]]&gt;=80,"Excellent",Table1[[#This Row],[Performance Score]]&gt;=60,"Good",Table1[[#This Row],[Performance Score]]&gt;=40,"Need Improvement")</f>
        <v>Excellent</v>
      </c>
      <c r="H3058" s="29">
        <f>Table1[[#This Row],[Bonus]]/Table1[[#This Row],[Basic Salary]]</f>
        <v>0.16566828356028285</v>
      </c>
      <c r="I3058" s="8">
        <f ca="1">DATEDIF(Table1[[#This Row],[Date of Birth]],TODAY(),"y")</f>
        <v>30</v>
      </c>
      <c r="J3058" s="33">
        <v>42282</v>
      </c>
      <c r="K3058" s="33" t="str" cm="1">
        <f t="array" aca="1" ref="K3058" ca="1">_xlfn.IFS(L3058&lt;3,"Junior",L3058&lt;=7,"Mid-Level",L3058&gt;7,"Senior")</f>
        <v>Senior</v>
      </c>
      <c r="L3058" s="45">
        <f ca="1">INT(YEARFRAC(Table1[[#This Row],[Joining Date]],TODAY(),1))</f>
        <v>10</v>
      </c>
      <c r="M3058" s="25" t="str">
        <f t="shared" ca="1" si="47"/>
        <v>Yes</v>
      </c>
      <c r="N3058" s="25">
        <f>YEAR(Table1[[#This Row],[Joining Date]])</f>
        <v>2015</v>
      </c>
      <c r="O3058" s="45">
        <f>MONTH(Table1[[#This Row],[Joining Date]])</f>
        <v>10</v>
      </c>
      <c r="P3058" s="25">
        <f ca="1">NETWORKDAYS(Table1[[#This Row],[Joining Date]],TODAY())</f>
        <v>2801</v>
      </c>
      <c r="Q3058" s="25" t="str">
        <f>LEFT(Table1[[#This Row],[Department]],5)&amp;"-"&amp;RIGHT(Table1[[#This Row],[Employee ID]],3)</f>
        <v>HR-686</v>
      </c>
      <c r="R3058" s="25" t="str">
        <f>LEFT(Table1[[#This Row],[Department]],3)</f>
        <v>HR</v>
      </c>
      <c r="S3058" s="36">
        <f>_xlfn.XLOOKUP(Table1[[#This Row],[City]],Table2[City],Table2[Bonus %])</f>
        <v>4</v>
      </c>
    </row>
    <row r="3059" spans="1:19" x14ac:dyDescent="0.35">
      <c r="A3059" s="9" t="s">
        <v>636</v>
      </c>
      <c r="B3059" s="41" t="str">
        <f>LEFT(Table1[[#This Row],[Employee Name]],FIND(" ",Table1[[#This Row],[Employee Name]]))</f>
        <v xml:space="preserve">Swathi </v>
      </c>
      <c r="C3059" s="41" t="str">
        <f>RIGHT(Table1[[#This Row],[Employee Name]],LEN(Table1[[#This Row],[Employee Name]])-FIND(" ",Table1[[#This Row],[Employee Name]]))</f>
        <v>Ramesh</v>
      </c>
      <c r="D3059" s="23">
        <f>Table1[[#This Row],[Basic Salary]]+Table1[[#This Row],[Bonus]]</f>
        <v>79773</v>
      </c>
      <c r="E3059" s="10">
        <v>79</v>
      </c>
      <c r="F3059" s="46">
        <v>61</v>
      </c>
      <c r="G3059" s="10" t="str" cm="1">
        <f t="array" ref="G3059">_xlfn.IFS(Table1[[#This Row],[Performance Score]]&gt;=80,"Excellent",Table1[[#This Row],[Performance Score]]&gt;=60,"Good",Table1[[#This Row],[Performance Score]]&gt;=40,"Need Improvement")</f>
        <v>Good</v>
      </c>
      <c r="H3059" s="30">
        <f>Table1[[#This Row],[Bonus]]/Table1[[#This Row],[Basic Salary]]</f>
        <v>0.38914429004283774</v>
      </c>
      <c r="I3059" s="10">
        <f ca="1">DATEDIF(Table1[[#This Row],[Date of Birth]],TODAY(),"y")</f>
        <v>44</v>
      </c>
      <c r="J3059" s="34">
        <v>42093</v>
      </c>
      <c r="K3059" s="33" t="str" cm="1">
        <f t="array" aca="1" ref="K3059" ca="1">_xlfn.IFS(L3059&lt;3,"Junior",L3059&lt;=7,"Mid-Level",L3059&gt;7,"Senior")</f>
        <v>Senior</v>
      </c>
      <c r="L3059" s="46">
        <f ca="1">INT(YEARFRAC(Table1[[#This Row],[Joining Date]],TODAY(),1))</f>
        <v>11</v>
      </c>
      <c r="M3059" s="25" t="str">
        <f t="shared" ca="1" si="47"/>
        <v>Yes</v>
      </c>
      <c r="N3059" s="26">
        <f>YEAR(Table1[[#This Row],[Joining Date]])</f>
        <v>2015</v>
      </c>
      <c r="O3059" s="46">
        <f>MONTH(Table1[[#This Row],[Joining Date]])</f>
        <v>3</v>
      </c>
      <c r="P3059" s="26">
        <f ca="1">NETWORKDAYS(Table1[[#This Row],[Joining Date]],TODAY())</f>
        <v>2936</v>
      </c>
      <c r="Q3059" s="26" t="str">
        <f>LEFT(Table1[[#This Row],[Department]],5)&amp;"-"&amp;RIGHT(Table1[[#This Row],[Employee ID]],3)</f>
        <v>Opera-580</v>
      </c>
      <c r="R3059" s="26" t="str">
        <f>LEFT(Table1[[#This Row],[Department]],3)</f>
        <v>Ope</v>
      </c>
      <c r="S3059" s="37">
        <f>_xlfn.XLOOKUP(Table1[[#This Row],[City]],Table2[City],Table2[Bonus %])</f>
        <v>8</v>
      </c>
    </row>
    <row r="3060" spans="1:19" x14ac:dyDescent="0.35">
      <c r="A3060" s="7" t="s">
        <v>565</v>
      </c>
      <c r="B3060" s="40" t="str">
        <f>LEFT(Table1[[#This Row],[Employee Name]],FIND(" ",Table1[[#This Row],[Employee Name]]))</f>
        <v xml:space="preserve">Gayathri </v>
      </c>
      <c r="C3060" s="40" t="str">
        <f>RIGHT(Table1[[#This Row],[Employee Name]],LEN(Table1[[#This Row],[Employee Name]])-FIND(" ",Table1[[#This Row],[Employee Name]]))</f>
        <v>Iyer</v>
      </c>
      <c r="D3060" s="22">
        <f>Table1[[#This Row],[Basic Salary]]+Table1[[#This Row],[Bonus]]</f>
        <v>79772</v>
      </c>
      <c r="E3060" s="8">
        <v>74</v>
      </c>
      <c r="F3060" s="45">
        <v>88</v>
      </c>
      <c r="G3060" s="8" t="str" cm="1">
        <f t="array" ref="G3060">_xlfn.IFS(Table1[[#This Row],[Performance Score]]&gt;=80,"Excellent",Table1[[#This Row],[Performance Score]]&gt;=60,"Good",Table1[[#This Row],[Performance Score]]&gt;=40,"Need Improvement")</f>
        <v>Excellent</v>
      </c>
      <c r="H3060" s="29">
        <f>Table1[[#This Row],[Bonus]]/Table1[[#This Row],[Basic Salary]]</f>
        <v>0.29216813800923302</v>
      </c>
      <c r="I3060" s="8">
        <f ca="1">DATEDIF(Table1[[#This Row],[Date of Birth]],TODAY(),"y")</f>
        <v>23</v>
      </c>
      <c r="J3060" s="33">
        <v>45135</v>
      </c>
      <c r="K3060" s="33" t="str" cm="1">
        <f t="array" aca="1" ref="K3060" ca="1">_xlfn.IFS(L3060&lt;3,"Junior",L3060&lt;=7,"Mid-Level",L3060&gt;7,"Senior")</f>
        <v>Junior</v>
      </c>
      <c r="L3060" s="45">
        <f ca="1">INT(YEARFRAC(Table1[[#This Row],[Joining Date]],TODAY(),1))</f>
        <v>2</v>
      </c>
      <c r="M3060" s="25" t="str">
        <f t="shared" ca="1" si="47"/>
        <v>No</v>
      </c>
      <c r="N3060" s="25">
        <f>YEAR(Table1[[#This Row],[Joining Date]])</f>
        <v>2023</v>
      </c>
      <c r="O3060" s="45">
        <f>MONTH(Table1[[#This Row],[Joining Date]])</f>
        <v>7</v>
      </c>
      <c r="P3060" s="25">
        <f ca="1">NETWORKDAYS(Table1[[#This Row],[Joining Date]],TODAY())</f>
        <v>762</v>
      </c>
      <c r="Q3060" s="25" t="str">
        <f>LEFT(Table1[[#This Row],[Department]],5)&amp;"-"&amp;RIGHT(Table1[[#This Row],[Employee ID]],3)</f>
        <v>IT-509</v>
      </c>
      <c r="R3060" s="25" t="str">
        <f>LEFT(Table1[[#This Row],[Department]],3)</f>
        <v>IT</v>
      </c>
      <c r="S3060" s="36">
        <f>_xlfn.XLOOKUP(Table1[[#This Row],[City]],Table2[City],Table2[Bonus %])</f>
        <v>4</v>
      </c>
    </row>
    <row r="3061" spans="1:19" x14ac:dyDescent="0.35">
      <c r="A3061" s="9" t="s">
        <v>5045</v>
      </c>
      <c r="B3061" s="41" t="str">
        <f>LEFT(Table1[[#This Row],[Employee Name]],FIND(" ",Table1[[#This Row],[Employee Name]]))</f>
        <v xml:space="preserve">Tarun </v>
      </c>
      <c r="C3061" s="41" t="str">
        <f>RIGHT(Table1[[#This Row],[Employee Name]],LEN(Table1[[#This Row],[Employee Name]])-FIND(" ",Table1[[#This Row],[Employee Name]]))</f>
        <v>Verma</v>
      </c>
      <c r="D3061" s="23">
        <f>Table1[[#This Row],[Basic Salary]]+Table1[[#This Row],[Bonus]]</f>
        <v>79769</v>
      </c>
      <c r="E3061" s="10">
        <v>73</v>
      </c>
      <c r="F3061" s="46">
        <v>44</v>
      </c>
      <c r="G3061" s="10" t="str" cm="1">
        <f t="array" ref="G3061">_xlfn.IFS(Table1[[#This Row],[Performance Score]]&gt;=80,"Excellent",Table1[[#This Row],[Performance Score]]&gt;=60,"Good",Table1[[#This Row],[Performance Score]]&gt;=40,"Need Improvement")</f>
        <v>Need Improvement</v>
      </c>
      <c r="H3061" s="30">
        <f>Table1[[#This Row],[Bonus]]/Table1[[#This Row],[Basic Salary]]</f>
        <v>0.25180860913641856</v>
      </c>
      <c r="I3061" s="10">
        <f ca="1">DATEDIF(Table1[[#This Row],[Date of Birth]],TODAY(),"y")</f>
        <v>26</v>
      </c>
      <c r="J3061" s="34">
        <v>45837</v>
      </c>
      <c r="K3061" s="33" t="str" cm="1">
        <f t="array" aca="1" ref="K3061" ca="1">_xlfn.IFS(L3061&lt;3,"Junior",L3061&lt;=7,"Mid-Level",L3061&gt;7,"Senior")</f>
        <v>Junior</v>
      </c>
      <c r="L3061" s="46">
        <f ca="1">INT(YEARFRAC(Table1[[#This Row],[Joining Date]],TODAY(),1))</f>
        <v>1</v>
      </c>
      <c r="M3061" s="25" t="str">
        <f t="shared" ca="1" si="47"/>
        <v>No</v>
      </c>
      <c r="N3061" s="26">
        <f>YEAR(Table1[[#This Row],[Joining Date]])</f>
        <v>2025</v>
      </c>
      <c r="O3061" s="46">
        <f>MONTH(Table1[[#This Row],[Joining Date]])</f>
        <v>6</v>
      </c>
      <c r="P3061" s="26">
        <f ca="1">NETWORKDAYS(Table1[[#This Row],[Joining Date]],TODAY())</f>
        <v>261</v>
      </c>
      <c r="Q3061" s="26" t="str">
        <f>LEFT(Table1[[#This Row],[Department]],5)&amp;"-"&amp;RIGHT(Table1[[#This Row],[Employee ID]],3)</f>
        <v>Marke-989</v>
      </c>
      <c r="R3061" s="26" t="str">
        <f>LEFT(Table1[[#This Row],[Department]],3)</f>
        <v>Mar</v>
      </c>
      <c r="S3061" s="37">
        <f>_xlfn.XLOOKUP(Table1[[#This Row],[City]],Table2[City],Table2[Bonus %])</f>
        <v>5</v>
      </c>
    </row>
    <row r="3062" spans="1:19" x14ac:dyDescent="0.35">
      <c r="A3062" s="7" t="s">
        <v>3654</v>
      </c>
      <c r="B3062" s="40" t="str">
        <f>LEFT(Table1[[#This Row],[Employee Name]],FIND(" ",Table1[[#This Row],[Employee Name]]))</f>
        <v xml:space="preserve">Karan </v>
      </c>
      <c r="C3062" s="40" t="str">
        <f>RIGHT(Table1[[#This Row],[Employee Name]],LEN(Table1[[#This Row],[Employee Name]])-FIND(" ",Table1[[#This Row],[Employee Name]]))</f>
        <v>Malhotra</v>
      </c>
      <c r="D3062" s="22">
        <f>Table1[[#This Row],[Basic Salary]]+Table1[[#This Row],[Bonus]]</f>
        <v>79740</v>
      </c>
      <c r="E3062" s="8">
        <v>69</v>
      </c>
      <c r="F3062" s="45">
        <v>57</v>
      </c>
      <c r="G3062" s="8" t="str" cm="1">
        <f t="array" ref="G3062">_xlfn.IFS(Table1[[#This Row],[Performance Score]]&gt;=80,"Excellent",Table1[[#This Row],[Performance Score]]&gt;=60,"Good",Table1[[#This Row],[Performance Score]]&gt;=40,"Need Improvement")</f>
        <v>Need Improvement</v>
      </c>
      <c r="H3062" s="29">
        <f>Table1[[#This Row],[Bonus]]/Table1[[#This Row],[Basic Salary]]</f>
        <v>0.14020161578608709</v>
      </c>
      <c r="I3062" s="8">
        <f ca="1">DATEDIF(Table1[[#This Row],[Date of Birth]],TODAY(),"y")</f>
        <v>23</v>
      </c>
      <c r="J3062" s="33">
        <v>43777</v>
      </c>
      <c r="K3062" s="33" t="str" cm="1">
        <f t="array" aca="1" ref="K3062" ca="1">_xlfn.IFS(L3062&lt;3,"Junior",L3062&lt;=7,"Mid-Level",L3062&gt;7,"Senior")</f>
        <v>Mid-Level</v>
      </c>
      <c r="L3062" s="45">
        <f ca="1">INT(YEARFRAC(Table1[[#This Row],[Joining Date]],TODAY(),1))</f>
        <v>6</v>
      </c>
      <c r="M3062" s="25" t="str">
        <f t="shared" ca="1" si="47"/>
        <v>Yes</v>
      </c>
      <c r="N3062" s="25">
        <f>YEAR(Table1[[#This Row],[Joining Date]])</f>
        <v>2019</v>
      </c>
      <c r="O3062" s="45">
        <f>MONTH(Table1[[#This Row],[Joining Date]])</f>
        <v>11</v>
      </c>
      <c r="P3062" s="25">
        <f ca="1">NETWORKDAYS(Table1[[#This Row],[Joining Date]],TODAY())</f>
        <v>1732</v>
      </c>
      <c r="Q3062" s="25" t="str">
        <f>LEFT(Table1[[#This Row],[Department]],5)&amp;"-"&amp;RIGHT(Table1[[#This Row],[Employee ID]],3)</f>
        <v>Sales-598</v>
      </c>
      <c r="R3062" s="25" t="str">
        <f>LEFT(Table1[[#This Row],[Department]],3)</f>
        <v>Sal</v>
      </c>
      <c r="S3062" s="36">
        <f>_xlfn.XLOOKUP(Table1[[#This Row],[City]],Table2[City],Table2[Bonus %])</f>
        <v>8</v>
      </c>
    </row>
    <row r="3063" spans="1:19" x14ac:dyDescent="0.35">
      <c r="A3063" s="9" t="s">
        <v>1202</v>
      </c>
      <c r="B3063" s="41" t="str">
        <f>LEFT(Table1[[#This Row],[Employee Name]],FIND(" ",Table1[[#This Row],[Employee Name]]))</f>
        <v xml:space="preserve">Rohan </v>
      </c>
      <c r="C3063" s="41" t="str">
        <f>RIGHT(Table1[[#This Row],[Employee Name]],LEN(Table1[[#This Row],[Employee Name]])-FIND(" ",Table1[[#This Row],[Employee Name]]))</f>
        <v>Gupta</v>
      </c>
      <c r="D3063" s="23">
        <f>Table1[[#This Row],[Basic Salary]]+Table1[[#This Row],[Bonus]]</f>
        <v>79714</v>
      </c>
      <c r="E3063" s="10">
        <v>66</v>
      </c>
      <c r="F3063" s="46">
        <v>77</v>
      </c>
      <c r="G3063" s="10" t="str" cm="1">
        <f t="array" ref="G3063">_xlfn.IFS(Table1[[#This Row],[Performance Score]]&gt;=80,"Excellent",Table1[[#This Row],[Performance Score]]&gt;=60,"Good",Table1[[#This Row],[Performance Score]]&gt;=40,"Need Improvement")</f>
        <v>Good</v>
      </c>
      <c r="H3063" s="30">
        <f>Table1[[#This Row],[Bonus]]/Table1[[#This Row],[Basic Salary]]</f>
        <v>0.28899453445878204</v>
      </c>
      <c r="I3063" s="10">
        <f ca="1">DATEDIF(Table1[[#This Row],[Date of Birth]],TODAY(),"y")</f>
        <v>14</v>
      </c>
      <c r="J3063" s="34">
        <v>44819</v>
      </c>
      <c r="K3063" s="33" t="str" cm="1">
        <f t="array" aca="1" ref="K3063" ca="1">_xlfn.IFS(L3063&lt;3,"Junior",L3063&lt;=7,"Mid-Level",L3063&gt;7,"Senior")</f>
        <v>Mid-Level</v>
      </c>
      <c r="L3063" s="46">
        <f ca="1">INT(YEARFRAC(Table1[[#This Row],[Joining Date]],TODAY(),1))</f>
        <v>3</v>
      </c>
      <c r="M3063" s="25" t="str">
        <f t="shared" ca="1" si="47"/>
        <v>No</v>
      </c>
      <c r="N3063" s="26">
        <f>YEAR(Table1[[#This Row],[Joining Date]])</f>
        <v>2022</v>
      </c>
      <c r="O3063" s="46">
        <f>MONTH(Table1[[#This Row],[Joining Date]])</f>
        <v>9</v>
      </c>
      <c r="P3063" s="26">
        <f ca="1">NETWORKDAYS(Table1[[#This Row],[Joining Date]],TODAY())</f>
        <v>988</v>
      </c>
      <c r="Q3063" s="26" t="str">
        <f>LEFT(Table1[[#This Row],[Department]],5)&amp;"-"&amp;RIGHT(Table1[[#This Row],[Employee ID]],3)</f>
        <v>Finan-146</v>
      </c>
      <c r="R3063" s="26" t="str">
        <f>LEFT(Table1[[#This Row],[Department]],3)</f>
        <v>Fin</v>
      </c>
      <c r="S3063" s="37">
        <f>_xlfn.XLOOKUP(Table1[[#This Row],[City]],Table2[City],Table2[Bonus %])</f>
        <v>5</v>
      </c>
    </row>
    <row r="3064" spans="1:19" x14ac:dyDescent="0.35">
      <c r="A3064" s="7" t="s">
        <v>1905</v>
      </c>
      <c r="B3064" s="40" t="str">
        <f>LEFT(Table1[[#This Row],[Employee Name]],FIND(" ",Table1[[#This Row],[Employee Name]]))</f>
        <v xml:space="preserve">Vikram </v>
      </c>
      <c r="C3064" s="40" t="str">
        <f>RIGHT(Table1[[#This Row],[Employee Name]],LEN(Table1[[#This Row],[Employee Name]])-FIND(" ",Table1[[#This Row],[Employee Name]]))</f>
        <v>Singh</v>
      </c>
      <c r="D3064" s="22">
        <f>Table1[[#This Row],[Basic Salary]]+Table1[[#This Row],[Bonus]]</f>
        <v>79699</v>
      </c>
      <c r="E3064" s="8">
        <v>70</v>
      </c>
      <c r="F3064" s="45">
        <v>43</v>
      </c>
      <c r="G3064" s="8" t="str" cm="1">
        <f t="array" ref="G3064">_xlfn.IFS(Table1[[#This Row],[Performance Score]]&gt;=80,"Excellent",Table1[[#This Row],[Performance Score]]&gt;=60,"Good",Table1[[#This Row],[Performance Score]]&gt;=40,"Need Improvement")</f>
        <v>Need Improvement</v>
      </c>
      <c r="H3064" s="29">
        <f>Table1[[#This Row],[Bonus]]/Table1[[#This Row],[Basic Salary]]</f>
        <v>0.28762763344965747</v>
      </c>
      <c r="I3064" s="8">
        <f ca="1">DATEDIF(Table1[[#This Row],[Date of Birth]],TODAY(),"y")</f>
        <v>19</v>
      </c>
      <c r="J3064" s="33">
        <v>43818</v>
      </c>
      <c r="K3064" s="33" t="str" cm="1">
        <f t="array" aca="1" ref="K3064" ca="1">_xlfn.IFS(L3064&lt;3,"Junior",L3064&lt;=7,"Mid-Level",L3064&gt;7,"Senior")</f>
        <v>Mid-Level</v>
      </c>
      <c r="L3064" s="45">
        <f ca="1">INT(YEARFRAC(Table1[[#This Row],[Joining Date]],TODAY(),1))</f>
        <v>6</v>
      </c>
      <c r="M3064" s="25" t="str">
        <f t="shared" ca="1" si="47"/>
        <v>Yes</v>
      </c>
      <c r="N3064" s="25">
        <f>YEAR(Table1[[#This Row],[Joining Date]])</f>
        <v>2019</v>
      </c>
      <c r="O3064" s="45">
        <f>MONTH(Table1[[#This Row],[Joining Date]])</f>
        <v>12</v>
      </c>
      <c r="P3064" s="25">
        <f ca="1">NETWORKDAYS(Table1[[#This Row],[Joining Date]],TODAY())</f>
        <v>1703</v>
      </c>
      <c r="Q3064" s="25" t="str">
        <f>LEFT(Table1[[#This Row],[Department]],5)&amp;"-"&amp;RIGHT(Table1[[#This Row],[Employee ID]],3)</f>
        <v>IT-849</v>
      </c>
      <c r="R3064" s="25" t="str">
        <f>LEFT(Table1[[#This Row],[Department]],3)</f>
        <v>IT</v>
      </c>
      <c r="S3064" s="36">
        <f>_xlfn.XLOOKUP(Table1[[#This Row],[City]],Table2[City],Table2[Bonus %])</f>
        <v>6</v>
      </c>
    </row>
    <row r="3065" spans="1:19" x14ac:dyDescent="0.35">
      <c r="A3065" s="9" t="s">
        <v>520</v>
      </c>
      <c r="B3065" s="41" t="str">
        <f>LEFT(Table1[[#This Row],[Employee Name]],FIND(" ",Table1[[#This Row],[Employee Name]]))</f>
        <v xml:space="preserve">Rahul </v>
      </c>
      <c r="C3065" s="41" t="str">
        <f>RIGHT(Table1[[#This Row],[Employee Name]],LEN(Table1[[#This Row],[Employee Name]])-FIND(" ",Table1[[#This Row],[Employee Name]]))</f>
        <v>Verma</v>
      </c>
      <c r="D3065" s="23">
        <f>Table1[[#This Row],[Basic Salary]]+Table1[[#This Row],[Bonus]]</f>
        <v>79651</v>
      </c>
      <c r="E3065" s="10">
        <v>97</v>
      </c>
      <c r="F3065" s="46">
        <v>71</v>
      </c>
      <c r="G3065" s="10" t="str" cm="1">
        <f t="array" ref="G3065">_xlfn.IFS(Table1[[#This Row],[Performance Score]]&gt;=80,"Excellent",Table1[[#This Row],[Performance Score]]&gt;=60,"Good",Table1[[#This Row],[Performance Score]]&gt;=40,"Need Improvement")</f>
        <v>Good</v>
      </c>
      <c r="H3065" s="30">
        <f>Table1[[#This Row],[Bonus]]/Table1[[#This Row],[Basic Salary]]</f>
        <v>0.56562162162162166</v>
      </c>
      <c r="I3065" s="10">
        <f ca="1">DATEDIF(Table1[[#This Row],[Date of Birth]],TODAY(),"y")</f>
        <v>42</v>
      </c>
      <c r="J3065" s="34">
        <v>43031</v>
      </c>
      <c r="K3065" s="33" t="str" cm="1">
        <f t="array" aca="1" ref="K3065" ca="1">_xlfn.IFS(L3065&lt;3,"Junior",L3065&lt;=7,"Mid-Level",L3065&gt;7,"Senior")</f>
        <v>Senior</v>
      </c>
      <c r="L3065" s="46">
        <f ca="1">INT(YEARFRAC(Table1[[#This Row],[Joining Date]],TODAY(),1))</f>
        <v>8</v>
      </c>
      <c r="M3065" s="25" t="str">
        <f t="shared" ca="1" si="47"/>
        <v>Yes</v>
      </c>
      <c r="N3065" s="26">
        <f>YEAR(Table1[[#This Row],[Joining Date]])</f>
        <v>2017</v>
      </c>
      <c r="O3065" s="46">
        <f>MONTH(Table1[[#This Row],[Joining Date]])</f>
        <v>10</v>
      </c>
      <c r="P3065" s="26">
        <f ca="1">NETWORKDAYS(Table1[[#This Row],[Joining Date]],TODAY())</f>
        <v>2266</v>
      </c>
      <c r="Q3065" s="26" t="str">
        <f>LEFT(Table1[[#This Row],[Department]],5)&amp;"-"&amp;RIGHT(Table1[[#This Row],[Employee ID]],3)</f>
        <v>Marke-464</v>
      </c>
      <c r="R3065" s="26" t="str">
        <f>LEFT(Table1[[#This Row],[Department]],3)</f>
        <v>Mar</v>
      </c>
      <c r="S3065" s="37">
        <f>_xlfn.XLOOKUP(Table1[[#This Row],[City]],Table2[City],Table2[Bonus %])</f>
        <v>6</v>
      </c>
    </row>
    <row r="3066" spans="1:19" x14ac:dyDescent="0.35">
      <c r="A3066" s="7" t="s">
        <v>3103</v>
      </c>
      <c r="B3066" s="40" t="str">
        <f>LEFT(Table1[[#This Row],[Employee Name]],FIND(" ",Table1[[#This Row],[Employee Name]]))</f>
        <v xml:space="preserve">Karan </v>
      </c>
      <c r="C3066" s="40" t="str">
        <f>RIGHT(Table1[[#This Row],[Employee Name]],LEN(Table1[[#This Row],[Employee Name]])-FIND(" ",Table1[[#This Row],[Employee Name]]))</f>
        <v>Malhotra</v>
      </c>
      <c r="D3066" s="22">
        <f>Table1[[#This Row],[Basic Salary]]+Table1[[#This Row],[Bonus]]</f>
        <v>79635</v>
      </c>
      <c r="E3066" s="8">
        <v>78</v>
      </c>
      <c r="F3066" s="45">
        <v>76</v>
      </c>
      <c r="G3066" s="8" t="str" cm="1">
        <f t="array" ref="G3066">_xlfn.IFS(Table1[[#This Row],[Performance Score]]&gt;=80,"Excellent",Table1[[#This Row],[Performance Score]]&gt;=60,"Good",Table1[[#This Row],[Performance Score]]&gt;=40,"Need Improvement")</f>
        <v>Good</v>
      </c>
      <c r="H3066" s="29">
        <f>Table1[[#This Row],[Bonus]]/Table1[[#This Row],[Basic Salary]]</f>
        <v>0.38051486521626071</v>
      </c>
      <c r="I3066" s="8">
        <f ca="1">DATEDIF(Table1[[#This Row],[Date of Birth]],TODAY(),"y")</f>
        <v>28</v>
      </c>
      <c r="J3066" s="33">
        <v>44582</v>
      </c>
      <c r="K3066" s="33" t="str" cm="1">
        <f t="array" aca="1" ref="K3066" ca="1">_xlfn.IFS(L3066&lt;3,"Junior",L3066&lt;=7,"Mid-Level",L3066&gt;7,"Senior")</f>
        <v>Mid-Level</v>
      </c>
      <c r="L3066" s="45">
        <f ca="1">INT(YEARFRAC(Table1[[#This Row],[Joining Date]],TODAY(),1))</f>
        <v>4</v>
      </c>
      <c r="M3066" s="25" t="str">
        <f t="shared" ca="1" si="47"/>
        <v>No</v>
      </c>
      <c r="N3066" s="25">
        <f>YEAR(Table1[[#This Row],[Joining Date]])</f>
        <v>2022</v>
      </c>
      <c r="O3066" s="45">
        <f>MONTH(Table1[[#This Row],[Joining Date]])</f>
        <v>1</v>
      </c>
      <c r="P3066" s="25">
        <f ca="1">NETWORKDAYS(Table1[[#This Row],[Joining Date]],TODAY())</f>
        <v>1157</v>
      </c>
      <c r="Q3066" s="25" t="str">
        <f>LEFT(Table1[[#This Row],[Department]],5)&amp;"-"&amp;RIGHT(Table1[[#This Row],[Employee ID]],3)</f>
        <v>Opera-047</v>
      </c>
      <c r="R3066" s="25" t="str">
        <f>LEFT(Table1[[#This Row],[Department]],3)</f>
        <v>Ope</v>
      </c>
      <c r="S3066" s="36">
        <f>_xlfn.XLOOKUP(Table1[[#This Row],[City]],Table2[City],Table2[Bonus %])</f>
        <v>7</v>
      </c>
    </row>
    <row r="3067" spans="1:19" x14ac:dyDescent="0.35">
      <c r="A3067" s="9" t="s">
        <v>4759</v>
      </c>
      <c r="B3067" s="41" t="str">
        <f>LEFT(Table1[[#This Row],[Employee Name]],FIND(" ",Table1[[#This Row],[Employee Name]]))</f>
        <v xml:space="preserve">Swathi </v>
      </c>
      <c r="C3067" s="41" t="str">
        <f>RIGHT(Table1[[#This Row],[Employee Name]],LEN(Table1[[#This Row],[Employee Name]])-FIND(" ",Table1[[#This Row],[Employee Name]]))</f>
        <v>Ramesh</v>
      </c>
      <c r="D3067" s="23">
        <f>Table1[[#This Row],[Basic Salary]]+Table1[[#This Row],[Bonus]]</f>
        <v>79609</v>
      </c>
      <c r="E3067" s="10">
        <v>96</v>
      </c>
      <c r="F3067" s="46">
        <v>46</v>
      </c>
      <c r="G3067" s="10" t="str" cm="1">
        <f t="array" ref="G3067">_xlfn.IFS(Table1[[#This Row],[Performance Score]]&gt;=80,"Excellent",Table1[[#This Row],[Performance Score]]&gt;=60,"Good",Table1[[#This Row],[Performance Score]]&gt;=40,"Need Improvement")</f>
        <v>Need Improvement</v>
      </c>
      <c r="H3067" s="30">
        <f>Table1[[#This Row],[Bonus]]/Table1[[#This Row],[Basic Salary]]</f>
        <v>0.12196462546684518</v>
      </c>
      <c r="I3067" s="10">
        <f ca="1">DATEDIF(Table1[[#This Row],[Date of Birth]],TODAY(),"y")</f>
        <v>39</v>
      </c>
      <c r="J3067" s="34">
        <v>43128</v>
      </c>
      <c r="K3067" s="33" t="str" cm="1">
        <f t="array" aca="1" ref="K3067" ca="1">_xlfn.IFS(L3067&lt;3,"Junior",L3067&lt;=7,"Mid-Level",L3067&gt;7,"Senior")</f>
        <v>Senior</v>
      </c>
      <c r="L3067" s="46">
        <f ca="1">INT(YEARFRAC(Table1[[#This Row],[Joining Date]],TODAY(),1))</f>
        <v>8</v>
      </c>
      <c r="M3067" s="25" t="str">
        <f t="shared" ca="1" si="47"/>
        <v>Yes</v>
      </c>
      <c r="N3067" s="26">
        <f>YEAR(Table1[[#This Row],[Joining Date]])</f>
        <v>2018</v>
      </c>
      <c r="O3067" s="46">
        <f>MONTH(Table1[[#This Row],[Joining Date]])</f>
        <v>1</v>
      </c>
      <c r="P3067" s="26">
        <f ca="1">NETWORKDAYS(Table1[[#This Row],[Joining Date]],TODAY())</f>
        <v>2196</v>
      </c>
      <c r="Q3067" s="26" t="str">
        <f>LEFT(Table1[[#This Row],[Department]],5)&amp;"-"&amp;RIGHT(Table1[[#This Row],[Employee ID]],3)</f>
        <v>Sales-703</v>
      </c>
      <c r="R3067" s="26" t="str">
        <f>LEFT(Table1[[#This Row],[Department]],3)</f>
        <v>Sal</v>
      </c>
      <c r="S3067" s="37">
        <f>_xlfn.XLOOKUP(Table1[[#This Row],[City]],Table2[City],Table2[Bonus %])</f>
        <v>5</v>
      </c>
    </row>
    <row r="3068" spans="1:19" x14ac:dyDescent="0.35">
      <c r="A3068" s="7" t="s">
        <v>3362</v>
      </c>
      <c r="B3068" s="40" t="str">
        <f>LEFT(Table1[[#This Row],[Employee Name]],FIND(" ",Table1[[#This Row],[Employee Name]]))</f>
        <v xml:space="preserve">Ajay </v>
      </c>
      <c r="C3068" s="40" t="str">
        <f>RIGHT(Table1[[#This Row],[Employee Name]],LEN(Table1[[#This Row],[Employee Name]])-FIND(" ",Table1[[#This Row],[Employee Name]]))</f>
        <v>Singh</v>
      </c>
      <c r="D3068" s="22">
        <f>Table1[[#This Row],[Basic Salary]]+Table1[[#This Row],[Bonus]]</f>
        <v>79607</v>
      </c>
      <c r="E3068" s="8">
        <v>69</v>
      </c>
      <c r="F3068" s="45">
        <v>40</v>
      </c>
      <c r="G3068" s="8" t="str" cm="1">
        <f t="array" ref="G3068">_xlfn.IFS(Table1[[#This Row],[Performance Score]]&gt;=80,"Excellent",Table1[[#This Row],[Performance Score]]&gt;=60,"Good",Table1[[#This Row],[Performance Score]]&gt;=40,"Need Improvement")</f>
        <v>Need Improvement</v>
      </c>
      <c r="H3068" s="29">
        <f>Table1[[#This Row],[Bonus]]/Table1[[#This Row],[Basic Salary]]</f>
        <v>0.2307632844266477</v>
      </c>
      <c r="I3068" s="8">
        <f ca="1">DATEDIF(Table1[[#This Row],[Date of Birth]],TODAY(),"y")</f>
        <v>33</v>
      </c>
      <c r="J3068" s="33">
        <v>45324</v>
      </c>
      <c r="K3068" s="33" t="str" cm="1">
        <f t="array" aca="1" ref="K3068" ca="1">_xlfn.IFS(L3068&lt;3,"Junior",L3068&lt;=7,"Mid-Level",L3068&gt;7,"Senior")</f>
        <v>Junior</v>
      </c>
      <c r="L3068" s="45">
        <f ca="1">INT(YEARFRAC(Table1[[#This Row],[Joining Date]],TODAY(),1))</f>
        <v>2</v>
      </c>
      <c r="M3068" s="25" t="str">
        <f t="shared" ca="1" si="47"/>
        <v>No</v>
      </c>
      <c r="N3068" s="25">
        <f>YEAR(Table1[[#This Row],[Joining Date]])</f>
        <v>2024</v>
      </c>
      <c r="O3068" s="45">
        <f>MONTH(Table1[[#This Row],[Joining Date]])</f>
        <v>2</v>
      </c>
      <c r="P3068" s="25">
        <f ca="1">NETWORKDAYS(Table1[[#This Row],[Joining Date]],TODAY())</f>
        <v>627</v>
      </c>
      <c r="Q3068" s="25" t="str">
        <f>LEFT(Table1[[#This Row],[Department]],5)&amp;"-"&amp;RIGHT(Table1[[#This Row],[Employee ID]],3)</f>
        <v>Suppo-306</v>
      </c>
      <c r="R3068" s="25" t="str">
        <f>LEFT(Table1[[#This Row],[Department]],3)</f>
        <v>Sup</v>
      </c>
      <c r="S3068" s="36">
        <f>_xlfn.XLOOKUP(Table1[[#This Row],[City]],Table2[City],Table2[Bonus %])</f>
        <v>7</v>
      </c>
    </row>
    <row r="3069" spans="1:19" x14ac:dyDescent="0.35">
      <c r="A3069" s="9" t="s">
        <v>3488</v>
      </c>
      <c r="B3069" s="41" t="str">
        <f>LEFT(Table1[[#This Row],[Employee Name]],FIND(" ",Table1[[#This Row],[Employee Name]]))</f>
        <v xml:space="preserve">Nisha </v>
      </c>
      <c r="C3069" s="41" t="str">
        <f>RIGHT(Table1[[#This Row],[Employee Name]],LEN(Table1[[#This Row],[Employee Name]])-FIND(" ",Table1[[#This Row],[Employee Name]]))</f>
        <v>Kapoor</v>
      </c>
      <c r="D3069" s="23">
        <f>Table1[[#This Row],[Basic Salary]]+Table1[[#This Row],[Bonus]]</f>
        <v>79578</v>
      </c>
      <c r="E3069" s="10">
        <v>100</v>
      </c>
      <c r="F3069" s="46">
        <v>94</v>
      </c>
      <c r="G3069" s="10" t="str" cm="1">
        <f t="array" ref="G3069">_xlfn.IFS(Table1[[#This Row],[Performance Score]]&gt;=80,"Excellent",Table1[[#This Row],[Performance Score]]&gt;=60,"Good",Table1[[#This Row],[Performance Score]]&gt;=40,"Need Improvement")</f>
        <v>Excellent</v>
      </c>
      <c r="H3069" s="30">
        <f>Table1[[#This Row],[Bonus]]/Table1[[#This Row],[Basic Salary]]</f>
        <v>0.43889340927583403</v>
      </c>
      <c r="I3069" s="10">
        <f ca="1">DATEDIF(Table1[[#This Row],[Date of Birth]],TODAY(),"y")</f>
        <v>15</v>
      </c>
      <c r="J3069" s="34">
        <v>45097</v>
      </c>
      <c r="K3069" s="33" t="str" cm="1">
        <f t="array" aca="1" ref="K3069" ca="1">_xlfn.IFS(L3069&lt;3,"Junior",L3069&lt;=7,"Mid-Level",L3069&gt;7,"Senior")</f>
        <v>Mid-Level</v>
      </c>
      <c r="L3069" s="46">
        <f ca="1">INT(YEARFRAC(Table1[[#This Row],[Joining Date]],TODAY(),1))</f>
        <v>3</v>
      </c>
      <c r="M3069" s="25" t="str">
        <f t="shared" ca="1" si="47"/>
        <v>No</v>
      </c>
      <c r="N3069" s="26">
        <f>YEAR(Table1[[#This Row],[Joining Date]])</f>
        <v>2023</v>
      </c>
      <c r="O3069" s="46">
        <f>MONTH(Table1[[#This Row],[Joining Date]])</f>
        <v>6</v>
      </c>
      <c r="P3069" s="26">
        <f ca="1">NETWORKDAYS(Table1[[#This Row],[Joining Date]],TODAY())</f>
        <v>790</v>
      </c>
      <c r="Q3069" s="26" t="str">
        <f>LEFT(Table1[[#This Row],[Department]],5)&amp;"-"&amp;RIGHT(Table1[[#This Row],[Employee ID]],3)</f>
        <v>Marke-432</v>
      </c>
      <c r="R3069" s="26" t="str">
        <f>LEFT(Table1[[#This Row],[Department]],3)</f>
        <v>Mar</v>
      </c>
      <c r="S3069" s="37">
        <f>_xlfn.XLOOKUP(Table1[[#This Row],[City]],Table2[City],Table2[Bonus %])</f>
        <v>5</v>
      </c>
    </row>
    <row r="3070" spans="1:19" x14ac:dyDescent="0.35">
      <c r="A3070" s="7" t="s">
        <v>3760</v>
      </c>
      <c r="B3070" s="40" t="str">
        <f>LEFT(Table1[[#This Row],[Employee Name]],FIND(" ",Table1[[#This Row],[Employee Name]]))</f>
        <v xml:space="preserve">Vikram </v>
      </c>
      <c r="C3070" s="40" t="str">
        <f>RIGHT(Table1[[#This Row],[Employee Name]],LEN(Table1[[#This Row],[Employee Name]])-FIND(" ",Table1[[#This Row],[Employee Name]]))</f>
        <v>Singh</v>
      </c>
      <c r="D3070" s="22">
        <f>Table1[[#This Row],[Basic Salary]]+Table1[[#This Row],[Bonus]]</f>
        <v>79568</v>
      </c>
      <c r="E3070" s="8">
        <v>67</v>
      </c>
      <c r="F3070" s="45">
        <v>59</v>
      </c>
      <c r="G3070" s="8" t="str" cm="1">
        <f t="array" ref="G3070">_xlfn.IFS(Table1[[#This Row],[Performance Score]]&gt;=80,"Excellent",Table1[[#This Row],[Performance Score]]&gt;=60,"Good",Table1[[#This Row],[Performance Score]]&gt;=40,"Need Improvement")</f>
        <v>Need Improvement</v>
      </c>
      <c r="H3070" s="29">
        <f>Table1[[#This Row],[Bonus]]/Table1[[#This Row],[Basic Salary]]</f>
        <v>0.52730483521124061</v>
      </c>
      <c r="I3070" s="8">
        <f ca="1">DATEDIF(Table1[[#This Row],[Date of Birth]],TODAY(),"y")</f>
        <v>26</v>
      </c>
      <c r="J3070" s="33">
        <v>43192</v>
      </c>
      <c r="K3070" s="33" t="str" cm="1">
        <f t="array" aca="1" ref="K3070" ca="1">_xlfn.IFS(L3070&lt;3,"Junior",L3070&lt;=7,"Mid-Level",L3070&gt;7,"Senior")</f>
        <v>Senior</v>
      </c>
      <c r="L3070" s="45">
        <f ca="1">INT(YEARFRAC(Table1[[#This Row],[Joining Date]],TODAY(),1))</f>
        <v>8</v>
      </c>
      <c r="M3070" s="25" t="str">
        <f t="shared" ca="1" si="47"/>
        <v>Yes</v>
      </c>
      <c r="N3070" s="25">
        <f>YEAR(Table1[[#This Row],[Joining Date]])</f>
        <v>2018</v>
      </c>
      <c r="O3070" s="45">
        <f>MONTH(Table1[[#This Row],[Joining Date]])</f>
        <v>4</v>
      </c>
      <c r="P3070" s="25">
        <f ca="1">NETWORKDAYS(Table1[[#This Row],[Joining Date]],TODAY())</f>
        <v>2151</v>
      </c>
      <c r="Q3070" s="25" t="str">
        <f>LEFT(Table1[[#This Row],[Department]],5)&amp;"-"&amp;RIGHT(Table1[[#This Row],[Employee ID]],3)</f>
        <v>IT-704</v>
      </c>
      <c r="R3070" s="25" t="str">
        <f>LEFT(Table1[[#This Row],[Department]],3)</f>
        <v>IT</v>
      </c>
      <c r="S3070" s="36">
        <f>_xlfn.XLOOKUP(Table1[[#This Row],[City]],Table2[City],Table2[Bonus %])</f>
        <v>6</v>
      </c>
    </row>
    <row r="3071" spans="1:19" x14ac:dyDescent="0.35">
      <c r="A3071" s="9" t="s">
        <v>4161</v>
      </c>
      <c r="B3071" s="41" t="str">
        <f>LEFT(Table1[[#This Row],[Employee Name]],FIND(" ",Table1[[#This Row],[Employee Name]]))</f>
        <v xml:space="preserve">Ishita </v>
      </c>
      <c r="C3071" s="41" t="str">
        <f>RIGHT(Table1[[#This Row],[Employee Name]],LEN(Table1[[#This Row],[Employee Name]])-FIND(" ",Table1[[#This Row],[Employee Name]]))</f>
        <v>Roy</v>
      </c>
      <c r="D3071" s="23">
        <f>Table1[[#This Row],[Basic Salary]]+Table1[[#This Row],[Bonus]]</f>
        <v>79538</v>
      </c>
      <c r="E3071" s="10">
        <v>98</v>
      </c>
      <c r="F3071" s="46">
        <v>43</v>
      </c>
      <c r="G3071" s="10" t="str" cm="1">
        <f t="array" ref="G3071">_xlfn.IFS(Table1[[#This Row],[Performance Score]]&gt;=80,"Excellent",Table1[[#This Row],[Performance Score]]&gt;=60,"Good",Table1[[#This Row],[Performance Score]]&gt;=40,"Need Improvement")</f>
        <v>Need Improvement</v>
      </c>
      <c r="H3071" s="30">
        <f>Table1[[#This Row],[Bonus]]/Table1[[#This Row],[Basic Salary]]</f>
        <v>0.16888575375481293</v>
      </c>
      <c r="I3071" s="10">
        <f ca="1">DATEDIF(Table1[[#This Row],[Date of Birth]],TODAY(),"y")</f>
        <v>19</v>
      </c>
      <c r="J3071" s="34">
        <v>44739</v>
      </c>
      <c r="K3071" s="33" t="str" cm="1">
        <f t="array" aca="1" ref="K3071" ca="1">_xlfn.IFS(L3071&lt;3,"Junior",L3071&lt;=7,"Mid-Level",L3071&gt;7,"Senior")</f>
        <v>Mid-Level</v>
      </c>
      <c r="L3071" s="46">
        <f ca="1">INT(YEARFRAC(Table1[[#This Row],[Joining Date]],TODAY(),1))</f>
        <v>4</v>
      </c>
      <c r="M3071" s="25" t="str">
        <f t="shared" ca="1" si="47"/>
        <v>No</v>
      </c>
      <c r="N3071" s="26">
        <f>YEAR(Table1[[#This Row],[Joining Date]])</f>
        <v>2022</v>
      </c>
      <c r="O3071" s="46">
        <f>MONTH(Table1[[#This Row],[Joining Date]])</f>
        <v>6</v>
      </c>
      <c r="P3071" s="26">
        <f ca="1">NETWORKDAYS(Table1[[#This Row],[Joining Date]],TODAY())</f>
        <v>1046</v>
      </c>
      <c r="Q3071" s="26" t="str">
        <f>LEFT(Table1[[#This Row],[Department]],5)&amp;"-"&amp;RIGHT(Table1[[#This Row],[Employee ID]],3)</f>
        <v>Marke-105</v>
      </c>
      <c r="R3071" s="26" t="str">
        <f>LEFT(Table1[[#This Row],[Department]],3)</f>
        <v>Mar</v>
      </c>
      <c r="S3071" s="37">
        <f>_xlfn.XLOOKUP(Table1[[#This Row],[City]],Table2[City],Table2[Bonus %])</f>
        <v>4</v>
      </c>
    </row>
    <row r="3072" spans="1:19" x14ac:dyDescent="0.35">
      <c r="A3072" s="7" t="s">
        <v>3576</v>
      </c>
      <c r="B3072" s="40" t="str">
        <f>LEFT(Table1[[#This Row],[Employee Name]],FIND(" ",Table1[[#This Row],[Employee Name]]))</f>
        <v xml:space="preserve">Priya </v>
      </c>
      <c r="C3072" s="40" t="str">
        <f>RIGHT(Table1[[#This Row],[Employee Name]],LEN(Table1[[#This Row],[Employee Name]])-FIND(" ",Table1[[#This Row],[Employee Name]]))</f>
        <v>Reddy</v>
      </c>
      <c r="D3072" s="22">
        <f>Table1[[#This Row],[Basic Salary]]+Table1[[#This Row],[Bonus]]</f>
        <v>79529</v>
      </c>
      <c r="E3072" s="8">
        <v>72</v>
      </c>
      <c r="F3072" s="45">
        <v>41</v>
      </c>
      <c r="G3072" s="8" t="str" cm="1">
        <f t="array" ref="G3072">_xlfn.IFS(Table1[[#This Row],[Performance Score]]&gt;=80,"Excellent",Table1[[#This Row],[Performance Score]]&gt;=60,"Good",Table1[[#This Row],[Performance Score]]&gt;=40,"Need Improvement")</f>
        <v>Need Improvement</v>
      </c>
      <c r="H3072" s="29">
        <f>Table1[[#This Row],[Bonus]]/Table1[[#This Row],[Basic Salary]]</f>
        <v>0.34</v>
      </c>
      <c r="I3072" s="8">
        <f ca="1">DATEDIF(Table1[[#This Row],[Date of Birth]],TODAY(),"y")</f>
        <v>18</v>
      </c>
      <c r="J3072" s="33">
        <v>43584</v>
      </c>
      <c r="K3072" s="33" t="str" cm="1">
        <f t="array" aca="1" ref="K3072" ca="1">_xlfn.IFS(L3072&lt;3,"Junior",L3072&lt;=7,"Mid-Level",L3072&gt;7,"Senior")</f>
        <v>Mid-Level</v>
      </c>
      <c r="L3072" s="45">
        <f ca="1">INT(YEARFRAC(Table1[[#This Row],[Joining Date]],TODAY(),1))</f>
        <v>7</v>
      </c>
      <c r="M3072" s="25" t="str">
        <f t="shared" ca="1" si="47"/>
        <v>Yes</v>
      </c>
      <c r="N3072" s="25">
        <f>YEAR(Table1[[#This Row],[Joining Date]])</f>
        <v>2019</v>
      </c>
      <c r="O3072" s="45">
        <f>MONTH(Table1[[#This Row],[Joining Date]])</f>
        <v>4</v>
      </c>
      <c r="P3072" s="25">
        <f ca="1">NETWORKDAYS(Table1[[#This Row],[Joining Date]],TODAY())</f>
        <v>1871</v>
      </c>
      <c r="Q3072" s="25" t="str">
        <f>LEFT(Table1[[#This Row],[Department]],5)&amp;"-"&amp;RIGHT(Table1[[#This Row],[Employee ID]],3)</f>
        <v>IT-520</v>
      </c>
      <c r="R3072" s="25" t="str">
        <f>LEFT(Table1[[#This Row],[Department]],3)</f>
        <v>IT</v>
      </c>
      <c r="S3072" s="36">
        <f>_xlfn.XLOOKUP(Table1[[#This Row],[City]],Table2[City],Table2[Bonus %])</f>
        <v>4</v>
      </c>
    </row>
    <row r="3073" spans="1:19" x14ac:dyDescent="0.35">
      <c r="A3073" s="9" t="s">
        <v>3997</v>
      </c>
      <c r="B3073" s="41" t="str">
        <f>LEFT(Table1[[#This Row],[Employee Name]],FIND(" ",Table1[[#This Row],[Employee Name]]))</f>
        <v xml:space="preserve">Pooja </v>
      </c>
      <c r="C3073" s="41" t="str">
        <f>RIGHT(Table1[[#This Row],[Employee Name]],LEN(Table1[[#This Row],[Employee Name]])-FIND(" ",Table1[[#This Row],[Employee Name]]))</f>
        <v>Das</v>
      </c>
      <c r="D3073" s="23">
        <f>Table1[[#This Row],[Basic Salary]]+Table1[[#This Row],[Bonus]]</f>
        <v>79519</v>
      </c>
      <c r="E3073" s="10">
        <v>62</v>
      </c>
      <c r="F3073" s="46">
        <v>91</v>
      </c>
      <c r="G3073" s="10" t="str" cm="1">
        <f t="array" ref="G3073">_xlfn.IFS(Table1[[#This Row],[Performance Score]]&gt;=80,"Excellent",Table1[[#This Row],[Performance Score]]&gt;=60,"Good",Table1[[#This Row],[Performance Score]]&gt;=40,"Need Improvement")</f>
        <v>Excellent</v>
      </c>
      <c r="H3073" s="30">
        <f>Table1[[#This Row],[Bonus]]/Table1[[#This Row],[Basic Salary]]</f>
        <v>9.9148536201033921E-2</v>
      </c>
      <c r="I3073" s="10">
        <f ca="1">DATEDIF(Table1[[#This Row],[Date of Birth]],TODAY(),"y")</f>
        <v>28</v>
      </c>
      <c r="J3073" s="34">
        <v>42182</v>
      </c>
      <c r="K3073" s="33" t="str" cm="1">
        <f t="array" aca="1" ref="K3073" ca="1">_xlfn.IFS(L3073&lt;3,"Junior",L3073&lt;=7,"Mid-Level",L3073&gt;7,"Senior")</f>
        <v>Senior</v>
      </c>
      <c r="L3073" s="46">
        <f ca="1">INT(YEARFRAC(Table1[[#This Row],[Joining Date]],TODAY(),1))</f>
        <v>11</v>
      </c>
      <c r="M3073" s="25" t="str">
        <f t="shared" ca="1" si="47"/>
        <v>Yes</v>
      </c>
      <c r="N3073" s="26">
        <f>YEAR(Table1[[#This Row],[Joining Date]])</f>
        <v>2015</v>
      </c>
      <c r="O3073" s="46">
        <f>MONTH(Table1[[#This Row],[Joining Date]])</f>
        <v>6</v>
      </c>
      <c r="P3073" s="26">
        <f ca="1">NETWORKDAYS(Table1[[#This Row],[Joining Date]],TODAY())</f>
        <v>2871</v>
      </c>
      <c r="Q3073" s="26" t="str">
        <f>LEFT(Table1[[#This Row],[Department]],5)&amp;"-"&amp;RIGHT(Table1[[#This Row],[Employee ID]],3)</f>
        <v>Finan-941</v>
      </c>
      <c r="R3073" s="26" t="str">
        <f>LEFT(Table1[[#This Row],[Department]],3)</f>
        <v>Fin</v>
      </c>
      <c r="S3073" s="37">
        <f>_xlfn.XLOOKUP(Table1[[#This Row],[City]],Table2[City],Table2[Bonus %])</f>
        <v>5</v>
      </c>
    </row>
    <row r="3074" spans="1:19" x14ac:dyDescent="0.35">
      <c r="A3074" s="7" t="s">
        <v>1666</v>
      </c>
      <c r="B3074" s="40" t="str">
        <f>LEFT(Table1[[#This Row],[Employee Name]],FIND(" ",Table1[[#This Row],[Employee Name]]))</f>
        <v xml:space="preserve">Ravi </v>
      </c>
      <c r="C3074" s="40" t="str">
        <f>RIGHT(Table1[[#This Row],[Employee Name]],LEN(Table1[[#This Row],[Employee Name]])-FIND(" ",Table1[[#This Row],[Employee Name]]))</f>
        <v>Teja</v>
      </c>
      <c r="D3074" s="22">
        <f>Table1[[#This Row],[Basic Salary]]+Table1[[#This Row],[Bonus]]</f>
        <v>79482</v>
      </c>
      <c r="E3074" s="8">
        <v>65</v>
      </c>
      <c r="F3074" s="45">
        <v>78</v>
      </c>
      <c r="G3074" s="8" t="str" cm="1">
        <f t="array" ref="G3074">_xlfn.IFS(Table1[[#This Row],[Performance Score]]&gt;=80,"Excellent",Table1[[#This Row],[Performance Score]]&gt;=60,"Good",Table1[[#This Row],[Performance Score]]&gt;=40,"Need Improvement")</f>
        <v>Good</v>
      </c>
      <c r="H3074" s="29">
        <f>Table1[[#This Row],[Bonus]]/Table1[[#This Row],[Basic Salary]]</f>
        <v>0.27061418934040987</v>
      </c>
      <c r="I3074" s="8">
        <f ca="1">DATEDIF(Table1[[#This Row],[Date of Birth]],TODAY(),"y")</f>
        <v>44</v>
      </c>
      <c r="J3074" s="33">
        <v>44935</v>
      </c>
      <c r="K3074" s="33" t="str" cm="1">
        <f t="array" aca="1" ref="K3074" ca="1">_xlfn.IFS(L3074&lt;3,"Junior",L3074&lt;=7,"Mid-Level",L3074&gt;7,"Senior")</f>
        <v>Mid-Level</v>
      </c>
      <c r="L3074" s="45">
        <f ca="1">INT(YEARFRAC(Table1[[#This Row],[Joining Date]],TODAY(),1))</f>
        <v>3</v>
      </c>
      <c r="M3074" s="25" t="str">
        <f t="shared" ref="M3074:M3137" ca="1" si="48">IF(L3074&gt;5,"Yes","No")</f>
        <v>No</v>
      </c>
      <c r="N3074" s="25">
        <f>YEAR(Table1[[#This Row],[Joining Date]])</f>
        <v>2023</v>
      </c>
      <c r="O3074" s="45">
        <f>MONTH(Table1[[#This Row],[Joining Date]])</f>
        <v>1</v>
      </c>
      <c r="P3074" s="25">
        <f ca="1">NETWORKDAYS(Table1[[#This Row],[Joining Date]],TODAY())</f>
        <v>906</v>
      </c>
      <c r="Q3074" s="25" t="str">
        <f>LEFT(Table1[[#This Row],[Department]],5)&amp;"-"&amp;RIGHT(Table1[[#This Row],[Employee ID]],3)</f>
        <v>Suppo-610</v>
      </c>
      <c r="R3074" s="25" t="str">
        <f>LEFT(Table1[[#This Row],[Department]],3)</f>
        <v>Sup</v>
      </c>
      <c r="S3074" s="36">
        <f>_xlfn.XLOOKUP(Table1[[#This Row],[City]],Table2[City],Table2[Bonus %])</f>
        <v>6</v>
      </c>
    </row>
    <row r="3075" spans="1:19" x14ac:dyDescent="0.35">
      <c r="A3075" s="9" t="s">
        <v>2551</v>
      </c>
      <c r="B3075" s="41" t="str">
        <f>LEFT(Table1[[#This Row],[Employee Name]],FIND(" ",Table1[[#This Row],[Employee Name]]))</f>
        <v xml:space="preserve">Aarav </v>
      </c>
      <c r="C3075" s="41" t="str">
        <f>RIGHT(Table1[[#This Row],[Employee Name]],LEN(Table1[[#This Row],[Employee Name]])-FIND(" ",Table1[[#This Row],[Employee Name]]))</f>
        <v>Sharma</v>
      </c>
      <c r="D3075" s="23">
        <f>Table1[[#This Row],[Basic Salary]]+Table1[[#This Row],[Bonus]]</f>
        <v>79451</v>
      </c>
      <c r="E3075" s="10">
        <v>65</v>
      </c>
      <c r="F3075" s="46">
        <v>68</v>
      </c>
      <c r="G3075" s="10" t="str" cm="1">
        <f t="array" ref="G3075">_xlfn.IFS(Table1[[#This Row],[Performance Score]]&gt;=80,"Excellent",Table1[[#This Row],[Performance Score]]&gt;=60,"Good",Table1[[#This Row],[Performance Score]]&gt;=40,"Need Improvement")</f>
        <v>Good</v>
      </c>
      <c r="H3075" s="30">
        <f>Table1[[#This Row],[Bonus]]/Table1[[#This Row],[Basic Salary]]</f>
        <v>0.31174363123049748</v>
      </c>
      <c r="I3075" s="10">
        <f ca="1">DATEDIF(Table1[[#This Row],[Date of Birth]],TODAY(),"y")</f>
        <v>37</v>
      </c>
      <c r="J3075" s="34">
        <v>42715</v>
      </c>
      <c r="K3075" s="33" t="str" cm="1">
        <f t="array" aca="1" ref="K3075" ca="1">_xlfn.IFS(L3075&lt;3,"Junior",L3075&lt;=7,"Mid-Level",L3075&gt;7,"Senior")</f>
        <v>Senior</v>
      </c>
      <c r="L3075" s="46">
        <f ca="1">INT(YEARFRAC(Table1[[#This Row],[Joining Date]],TODAY(),1))</f>
        <v>9</v>
      </c>
      <c r="M3075" s="25" t="str">
        <f t="shared" ca="1" si="48"/>
        <v>Yes</v>
      </c>
      <c r="N3075" s="26">
        <f>YEAR(Table1[[#This Row],[Joining Date]])</f>
        <v>2016</v>
      </c>
      <c r="O3075" s="46">
        <f>MONTH(Table1[[#This Row],[Joining Date]])</f>
        <v>12</v>
      </c>
      <c r="P3075" s="26">
        <f ca="1">NETWORKDAYS(Table1[[#This Row],[Joining Date]],TODAY())</f>
        <v>2491</v>
      </c>
      <c r="Q3075" s="26" t="str">
        <f>LEFT(Table1[[#This Row],[Department]],5)&amp;"-"&amp;RIGHT(Table1[[#This Row],[Employee ID]],3)</f>
        <v>Finan-495</v>
      </c>
      <c r="R3075" s="26" t="str">
        <f>LEFT(Table1[[#This Row],[Department]],3)</f>
        <v>Fin</v>
      </c>
      <c r="S3075" s="37">
        <f>_xlfn.XLOOKUP(Table1[[#This Row],[City]],Table2[City],Table2[Bonus %])</f>
        <v>5</v>
      </c>
    </row>
    <row r="3076" spans="1:19" x14ac:dyDescent="0.35">
      <c r="A3076" s="7" t="s">
        <v>3947</v>
      </c>
      <c r="B3076" s="40" t="str">
        <f>LEFT(Table1[[#This Row],[Employee Name]],FIND(" ",Table1[[#This Row],[Employee Name]]))</f>
        <v xml:space="preserve">Karan </v>
      </c>
      <c r="C3076" s="40" t="str">
        <f>RIGHT(Table1[[#This Row],[Employee Name]],LEN(Table1[[#This Row],[Employee Name]])-FIND(" ",Table1[[#This Row],[Employee Name]]))</f>
        <v>Malhotra</v>
      </c>
      <c r="D3076" s="22">
        <f>Table1[[#This Row],[Basic Salary]]+Table1[[#This Row],[Bonus]]</f>
        <v>79447</v>
      </c>
      <c r="E3076" s="8">
        <v>63</v>
      </c>
      <c r="F3076" s="45">
        <v>86</v>
      </c>
      <c r="G3076" s="8" t="str" cm="1">
        <f t="array" ref="G3076">_xlfn.IFS(Table1[[#This Row],[Performance Score]]&gt;=80,"Excellent",Table1[[#This Row],[Performance Score]]&gt;=60,"Good",Table1[[#This Row],[Performance Score]]&gt;=40,"Need Improvement")</f>
        <v>Excellent</v>
      </c>
      <c r="H3076" s="29">
        <f>Table1[[#This Row],[Bonus]]/Table1[[#This Row],[Basic Salary]]</f>
        <v>0.3471986705555179</v>
      </c>
      <c r="I3076" s="8">
        <f ca="1">DATEDIF(Table1[[#This Row],[Date of Birth]],TODAY(),"y")</f>
        <v>31</v>
      </c>
      <c r="J3076" s="33">
        <v>45797</v>
      </c>
      <c r="K3076" s="33" t="str" cm="1">
        <f t="array" aca="1" ref="K3076" ca="1">_xlfn.IFS(L3076&lt;3,"Junior",L3076&lt;=7,"Mid-Level",L3076&gt;7,"Senior")</f>
        <v>Junior</v>
      </c>
      <c r="L3076" s="45">
        <f ca="1">INT(YEARFRAC(Table1[[#This Row],[Joining Date]],TODAY(),1))</f>
        <v>1</v>
      </c>
      <c r="M3076" s="25" t="str">
        <f t="shared" ca="1" si="48"/>
        <v>No</v>
      </c>
      <c r="N3076" s="25">
        <f>YEAR(Table1[[#This Row],[Joining Date]])</f>
        <v>2025</v>
      </c>
      <c r="O3076" s="45">
        <f>MONTH(Table1[[#This Row],[Joining Date]])</f>
        <v>5</v>
      </c>
      <c r="P3076" s="25">
        <f ca="1">NETWORKDAYS(Table1[[#This Row],[Joining Date]],TODAY())</f>
        <v>290</v>
      </c>
      <c r="Q3076" s="25" t="str">
        <f>LEFT(Table1[[#This Row],[Department]],5)&amp;"-"&amp;RIGHT(Table1[[#This Row],[Employee ID]],3)</f>
        <v>Suppo-891</v>
      </c>
      <c r="R3076" s="25" t="str">
        <f>LEFT(Table1[[#This Row],[Department]],3)</f>
        <v>Sup</v>
      </c>
      <c r="S3076" s="36">
        <f>_xlfn.XLOOKUP(Table1[[#This Row],[City]],Table2[City],Table2[Bonus %])</f>
        <v>6</v>
      </c>
    </row>
    <row r="3077" spans="1:19" x14ac:dyDescent="0.35">
      <c r="A3077" s="9" t="s">
        <v>220</v>
      </c>
      <c r="B3077" s="41" t="str">
        <f>LEFT(Table1[[#This Row],[Employee Name]],FIND(" ",Table1[[#This Row],[Employee Name]]))</f>
        <v xml:space="preserve">Rohan </v>
      </c>
      <c r="C3077" s="41" t="str">
        <f>RIGHT(Table1[[#This Row],[Employee Name]],LEN(Table1[[#This Row],[Employee Name]])-FIND(" ",Table1[[#This Row],[Employee Name]]))</f>
        <v>Gupta</v>
      </c>
      <c r="D3077" s="23">
        <f>Table1[[#This Row],[Basic Salary]]+Table1[[#This Row],[Bonus]]</f>
        <v>79445</v>
      </c>
      <c r="E3077" s="10">
        <v>92</v>
      </c>
      <c r="F3077" s="46">
        <v>73</v>
      </c>
      <c r="G3077" s="10" t="str" cm="1">
        <f t="array" ref="G3077">_xlfn.IFS(Table1[[#This Row],[Performance Score]]&gt;=80,"Excellent",Table1[[#This Row],[Performance Score]]&gt;=60,"Good",Table1[[#This Row],[Performance Score]]&gt;=40,"Need Improvement")</f>
        <v>Good</v>
      </c>
      <c r="H3077" s="30">
        <f>Table1[[#This Row],[Bonus]]/Table1[[#This Row],[Basic Salary]]</f>
        <v>0.2827778854227217</v>
      </c>
      <c r="I3077" s="10">
        <f ca="1">DATEDIF(Table1[[#This Row],[Date of Birth]],TODAY(),"y")</f>
        <v>25</v>
      </c>
      <c r="J3077" s="34">
        <v>43809</v>
      </c>
      <c r="K3077" s="33" t="str" cm="1">
        <f t="array" aca="1" ref="K3077" ca="1">_xlfn.IFS(L3077&lt;3,"Junior",L3077&lt;=7,"Mid-Level",L3077&gt;7,"Senior")</f>
        <v>Mid-Level</v>
      </c>
      <c r="L3077" s="46">
        <f ca="1">INT(YEARFRAC(Table1[[#This Row],[Joining Date]],TODAY(),1))</f>
        <v>6</v>
      </c>
      <c r="M3077" s="25" t="str">
        <f t="shared" ca="1" si="48"/>
        <v>Yes</v>
      </c>
      <c r="N3077" s="26">
        <f>YEAR(Table1[[#This Row],[Joining Date]])</f>
        <v>2019</v>
      </c>
      <c r="O3077" s="46">
        <f>MONTH(Table1[[#This Row],[Joining Date]])</f>
        <v>12</v>
      </c>
      <c r="P3077" s="26">
        <f ca="1">NETWORKDAYS(Table1[[#This Row],[Joining Date]],TODAY())</f>
        <v>1710</v>
      </c>
      <c r="Q3077" s="26" t="str">
        <f>LEFT(Table1[[#This Row],[Department]],5)&amp;"-"&amp;RIGHT(Table1[[#This Row],[Employee ID]],3)</f>
        <v>Marke-164</v>
      </c>
      <c r="R3077" s="26" t="str">
        <f>LEFT(Table1[[#This Row],[Department]],3)</f>
        <v>Mar</v>
      </c>
      <c r="S3077" s="37">
        <f>_xlfn.XLOOKUP(Table1[[#This Row],[City]],Table2[City],Table2[Bonus %])</f>
        <v>8</v>
      </c>
    </row>
    <row r="3078" spans="1:19" x14ac:dyDescent="0.35">
      <c r="A3078" s="7" t="s">
        <v>3366</v>
      </c>
      <c r="B3078" s="40" t="str">
        <f>LEFT(Table1[[#This Row],[Employee Name]],FIND(" ",Table1[[#This Row],[Employee Name]]))</f>
        <v xml:space="preserve">Krishna </v>
      </c>
      <c r="C3078" s="40" t="str">
        <f>RIGHT(Table1[[#This Row],[Employee Name]],LEN(Table1[[#This Row],[Employee Name]])-FIND(" ",Table1[[#This Row],[Employee Name]]))</f>
        <v>Chaitanya</v>
      </c>
      <c r="D3078" s="22">
        <f>Table1[[#This Row],[Basic Salary]]+Table1[[#This Row],[Bonus]]</f>
        <v>79445</v>
      </c>
      <c r="E3078" s="8">
        <v>65</v>
      </c>
      <c r="F3078" s="45">
        <v>95</v>
      </c>
      <c r="G3078" s="8" t="str" cm="1">
        <f t="array" ref="G3078">_xlfn.IFS(Table1[[#This Row],[Performance Score]]&gt;=80,"Excellent",Table1[[#This Row],[Performance Score]]&gt;=60,"Good",Table1[[#This Row],[Performance Score]]&gt;=40,"Need Improvement")</f>
        <v>Excellent</v>
      </c>
      <c r="H3078" s="29">
        <f>Table1[[#This Row],[Bonus]]/Table1[[#This Row],[Basic Salary]]</f>
        <v>0.33382022094624086</v>
      </c>
      <c r="I3078" s="8">
        <f ca="1">DATEDIF(Table1[[#This Row],[Date of Birth]],TODAY(),"y")</f>
        <v>45</v>
      </c>
      <c r="J3078" s="33">
        <v>42354</v>
      </c>
      <c r="K3078" s="33" t="str" cm="1">
        <f t="array" aca="1" ref="K3078" ca="1">_xlfn.IFS(L3078&lt;3,"Junior",L3078&lt;=7,"Mid-Level",L3078&gt;7,"Senior")</f>
        <v>Senior</v>
      </c>
      <c r="L3078" s="45">
        <f ca="1">INT(YEARFRAC(Table1[[#This Row],[Joining Date]],TODAY(),1))</f>
        <v>10</v>
      </c>
      <c r="M3078" s="25" t="str">
        <f t="shared" ca="1" si="48"/>
        <v>Yes</v>
      </c>
      <c r="N3078" s="25">
        <f>YEAR(Table1[[#This Row],[Joining Date]])</f>
        <v>2015</v>
      </c>
      <c r="O3078" s="45">
        <f>MONTH(Table1[[#This Row],[Joining Date]])</f>
        <v>12</v>
      </c>
      <c r="P3078" s="25">
        <f ca="1">NETWORKDAYS(Table1[[#This Row],[Joining Date]],TODAY())</f>
        <v>2749</v>
      </c>
      <c r="Q3078" s="25" t="str">
        <f>LEFT(Table1[[#This Row],[Department]],5)&amp;"-"&amp;RIGHT(Table1[[#This Row],[Employee ID]],3)</f>
        <v>HR-310</v>
      </c>
      <c r="R3078" s="25" t="str">
        <f>LEFT(Table1[[#This Row],[Department]],3)</f>
        <v>HR</v>
      </c>
      <c r="S3078" s="36">
        <f>_xlfn.XLOOKUP(Table1[[#This Row],[City]],Table2[City],Table2[Bonus %])</f>
        <v>4</v>
      </c>
    </row>
    <row r="3079" spans="1:19" x14ac:dyDescent="0.35">
      <c r="A3079" s="9" t="s">
        <v>1386</v>
      </c>
      <c r="B3079" s="41" t="str">
        <f>LEFT(Table1[[#This Row],[Employee Name]],FIND(" ",Table1[[#This Row],[Employee Name]]))</f>
        <v xml:space="preserve">Nisha </v>
      </c>
      <c r="C3079" s="41" t="str">
        <f>RIGHT(Table1[[#This Row],[Employee Name]],LEN(Table1[[#This Row],[Employee Name]])-FIND(" ",Table1[[#This Row],[Employee Name]]))</f>
        <v>Kapoor</v>
      </c>
      <c r="D3079" s="23">
        <f>Table1[[#This Row],[Basic Salary]]+Table1[[#This Row],[Bonus]]</f>
        <v>79415</v>
      </c>
      <c r="E3079" s="10">
        <v>83</v>
      </c>
      <c r="F3079" s="46">
        <v>69</v>
      </c>
      <c r="G3079" s="10" t="str" cm="1">
        <f t="array" ref="G3079">_xlfn.IFS(Table1[[#This Row],[Performance Score]]&gt;=80,"Excellent",Table1[[#This Row],[Performance Score]]&gt;=60,"Good",Table1[[#This Row],[Performance Score]]&gt;=40,"Need Improvement")</f>
        <v>Good</v>
      </c>
      <c r="H3079" s="30">
        <f>Table1[[#This Row],[Bonus]]/Table1[[#This Row],[Basic Salary]]</f>
        <v>0.48408738390237521</v>
      </c>
      <c r="I3079" s="10">
        <f ca="1">DATEDIF(Table1[[#This Row],[Date of Birth]],TODAY(),"y")</f>
        <v>46</v>
      </c>
      <c r="J3079" s="34">
        <v>45235</v>
      </c>
      <c r="K3079" s="33" t="str" cm="1">
        <f t="array" aca="1" ref="K3079" ca="1">_xlfn.IFS(L3079&lt;3,"Junior",L3079&lt;=7,"Mid-Level",L3079&gt;7,"Senior")</f>
        <v>Junior</v>
      </c>
      <c r="L3079" s="46">
        <f ca="1">INT(YEARFRAC(Table1[[#This Row],[Joining Date]],TODAY(),1))</f>
        <v>2</v>
      </c>
      <c r="M3079" s="25" t="str">
        <f t="shared" ca="1" si="48"/>
        <v>No</v>
      </c>
      <c r="N3079" s="26">
        <f>YEAR(Table1[[#This Row],[Joining Date]])</f>
        <v>2023</v>
      </c>
      <c r="O3079" s="46">
        <f>MONTH(Table1[[#This Row],[Joining Date]])</f>
        <v>11</v>
      </c>
      <c r="P3079" s="26">
        <f ca="1">NETWORKDAYS(Table1[[#This Row],[Joining Date]],TODAY())</f>
        <v>691</v>
      </c>
      <c r="Q3079" s="26" t="str">
        <f>LEFT(Table1[[#This Row],[Department]],5)&amp;"-"&amp;RIGHT(Table1[[#This Row],[Employee ID]],3)</f>
        <v>Suppo-330</v>
      </c>
      <c r="R3079" s="26" t="str">
        <f>LEFT(Table1[[#This Row],[Department]],3)</f>
        <v>Sup</v>
      </c>
      <c r="S3079" s="37">
        <f>_xlfn.XLOOKUP(Table1[[#This Row],[City]],Table2[City],Table2[Bonus %])</f>
        <v>5</v>
      </c>
    </row>
    <row r="3080" spans="1:19" x14ac:dyDescent="0.35">
      <c r="A3080" s="7" t="s">
        <v>2409</v>
      </c>
      <c r="B3080" s="40" t="str">
        <f>LEFT(Table1[[#This Row],[Employee Name]],FIND(" ",Table1[[#This Row],[Employee Name]]))</f>
        <v xml:space="preserve">Ishita </v>
      </c>
      <c r="C3080" s="40" t="str">
        <f>RIGHT(Table1[[#This Row],[Employee Name]],LEN(Table1[[#This Row],[Employee Name]])-FIND(" ",Table1[[#This Row],[Employee Name]]))</f>
        <v>Roy</v>
      </c>
      <c r="D3080" s="22">
        <f>Table1[[#This Row],[Basic Salary]]+Table1[[#This Row],[Bonus]]</f>
        <v>79392</v>
      </c>
      <c r="E3080" s="8">
        <v>71</v>
      </c>
      <c r="F3080" s="45">
        <v>66</v>
      </c>
      <c r="G3080" s="8" t="str" cm="1">
        <f t="array" ref="G3080">_xlfn.IFS(Table1[[#This Row],[Performance Score]]&gt;=80,"Excellent",Table1[[#This Row],[Performance Score]]&gt;=60,"Good",Table1[[#This Row],[Performance Score]]&gt;=40,"Need Improvement")</f>
        <v>Good</v>
      </c>
      <c r="H3080" s="29">
        <f>Table1[[#This Row],[Bonus]]/Table1[[#This Row],[Basic Salary]]</f>
        <v>0.51818564271235701</v>
      </c>
      <c r="I3080" s="8">
        <f ca="1">DATEDIF(Table1[[#This Row],[Date of Birth]],TODAY(),"y")</f>
        <v>45</v>
      </c>
      <c r="J3080" s="33">
        <v>44532</v>
      </c>
      <c r="K3080" s="33" t="str" cm="1">
        <f t="array" aca="1" ref="K3080" ca="1">_xlfn.IFS(L3080&lt;3,"Junior",L3080&lt;=7,"Mid-Level",L3080&gt;7,"Senior")</f>
        <v>Mid-Level</v>
      </c>
      <c r="L3080" s="45">
        <f ca="1">INT(YEARFRAC(Table1[[#This Row],[Joining Date]],TODAY(),1))</f>
        <v>4</v>
      </c>
      <c r="M3080" s="25" t="str">
        <f t="shared" ca="1" si="48"/>
        <v>No</v>
      </c>
      <c r="N3080" s="25">
        <f>YEAR(Table1[[#This Row],[Joining Date]])</f>
        <v>2021</v>
      </c>
      <c r="O3080" s="45">
        <f>MONTH(Table1[[#This Row],[Joining Date]])</f>
        <v>12</v>
      </c>
      <c r="P3080" s="25">
        <f ca="1">NETWORKDAYS(Table1[[#This Row],[Joining Date]],TODAY())</f>
        <v>1193</v>
      </c>
      <c r="Q3080" s="25" t="str">
        <f>LEFT(Table1[[#This Row],[Department]],5)&amp;"-"&amp;RIGHT(Table1[[#This Row],[Employee ID]],3)</f>
        <v>Finan-353</v>
      </c>
      <c r="R3080" s="25" t="str">
        <f>LEFT(Table1[[#This Row],[Department]],3)</f>
        <v>Fin</v>
      </c>
      <c r="S3080" s="36">
        <f>_xlfn.XLOOKUP(Table1[[#This Row],[City]],Table2[City],Table2[Bonus %])</f>
        <v>6</v>
      </c>
    </row>
    <row r="3081" spans="1:19" x14ac:dyDescent="0.35">
      <c r="A3081" s="9" t="s">
        <v>2649</v>
      </c>
      <c r="B3081" s="41" t="str">
        <f>LEFT(Table1[[#This Row],[Employee Name]],FIND(" ",Table1[[#This Row],[Employee Name]]))</f>
        <v xml:space="preserve">Kavya </v>
      </c>
      <c r="C3081" s="41" t="str">
        <f>RIGHT(Table1[[#This Row],[Employee Name]],LEN(Table1[[#This Row],[Employee Name]])-FIND(" ",Table1[[#This Row],[Employee Name]]))</f>
        <v>Nair</v>
      </c>
      <c r="D3081" s="23">
        <f>Table1[[#This Row],[Basic Salary]]+Table1[[#This Row],[Bonus]]</f>
        <v>79363</v>
      </c>
      <c r="E3081" s="10">
        <v>83</v>
      </c>
      <c r="F3081" s="46">
        <v>54</v>
      </c>
      <c r="G3081" s="10" t="str" cm="1">
        <f t="array" ref="G3081">_xlfn.IFS(Table1[[#This Row],[Performance Score]]&gt;=80,"Excellent",Table1[[#This Row],[Performance Score]]&gt;=60,"Good",Table1[[#This Row],[Performance Score]]&gt;=40,"Need Improvement")</f>
        <v>Need Improvement</v>
      </c>
      <c r="H3081" s="30">
        <f>Table1[[#This Row],[Bonus]]/Table1[[#This Row],[Basic Salary]]</f>
        <v>6.8530960106633634E-2</v>
      </c>
      <c r="I3081" s="10">
        <f ca="1">DATEDIF(Table1[[#This Row],[Date of Birth]],TODAY(),"y")</f>
        <v>20</v>
      </c>
      <c r="J3081" s="34">
        <v>45113</v>
      </c>
      <c r="K3081" s="33" t="str" cm="1">
        <f t="array" aca="1" ref="K3081" ca="1">_xlfn.IFS(L3081&lt;3,"Junior",L3081&lt;=7,"Mid-Level",L3081&gt;7,"Senior")</f>
        <v>Junior</v>
      </c>
      <c r="L3081" s="46">
        <f ca="1">INT(YEARFRAC(Table1[[#This Row],[Joining Date]],TODAY(),1))</f>
        <v>2</v>
      </c>
      <c r="M3081" s="25" t="str">
        <f t="shared" ca="1" si="48"/>
        <v>No</v>
      </c>
      <c r="N3081" s="26">
        <f>YEAR(Table1[[#This Row],[Joining Date]])</f>
        <v>2023</v>
      </c>
      <c r="O3081" s="46">
        <f>MONTH(Table1[[#This Row],[Joining Date]])</f>
        <v>7</v>
      </c>
      <c r="P3081" s="26">
        <f ca="1">NETWORKDAYS(Table1[[#This Row],[Joining Date]],TODAY())</f>
        <v>778</v>
      </c>
      <c r="Q3081" s="26" t="str">
        <f>LEFT(Table1[[#This Row],[Department]],5)&amp;"-"&amp;RIGHT(Table1[[#This Row],[Employee ID]],3)</f>
        <v>Sales-593</v>
      </c>
      <c r="R3081" s="26" t="str">
        <f>LEFT(Table1[[#This Row],[Department]],3)</f>
        <v>Sal</v>
      </c>
      <c r="S3081" s="37">
        <f>_xlfn.XLOOKUP(Table1[[#This Row],[City]],Table2[City],Table2[Bonus %])</f>
        <v>5</v>
      </c>
    </row>
    <row r="3082" spans="1:19" x14ac:dyDescent="0.35">
      <c r="A3082" s="7" t="s">
        <v>1136</v>
      </c>
      <c r="B3082" s="40" t="str">
        <f>LEFT(Table1[[#This Row],[Employee Name]],FIND(" ",Table1[[#This Row],[Employee Name]]))</f>
        <v xml:space="preserve">Tarun </v>
      </c>
      <c r="C3082" s="40" t="str">
        <f>RIGHT(Table1[[#This Row],[Employee Name]],LEN(Table1[[#This Row],[Employee Name]])-FIND(" ",Table1[[#This Row],[Employee Name]]))</f>
        <v>Verma</v>
      </c>
      <c r="D3082" s="22">
        <f>Table1[[#This Row],[Basic Salary]]+Table1[[#This Row],[Bonus]]</f>
        <v>79332</v>
      </c>
      <c r="E3082" s="8">
        <v>99</v>
      </c>
      <c r="F3082" s="45">
        <v>61</v>
      </c>
      <c r="G3082" s="8" t="str" cm="1">
        <f t="array" ref="G3082">_xlfn.IFS(Table1[[#This Row],[Performance Score]]&gt;=80,"Excellent",Table1[[#This Row],[Performance Score]]&gt;=60,"Good",Table1[[#This Row],[Performance Score]]&gt;=40,"Need Improvement")</f>
        <v>Good</v>
      </c>
      <c r="H3082" s="29">
        <f>Table1[[#This Row],[Bonus]]/Table1[[#This Row],[Basic Salary]]</f>
        <v>0.10439491598568904</v>
      </c>
      <c r="I3082" s="8">
        <f ca="1">DATEDIF(Table1[[#This Row],[Date of Birth]],TODAY(),"y")</f>
        <v>33</v>
      </c>
      <c r="J3082" s="33">
        <v>42421</v>
      </c>
      <c r="K3082" s="33" t="str" cm="1">
        <f t="array" aca="1" ref="K3082" ca="1">_xlfn.IFS(L3082&lt;3,"Junior",L3082&lt;=7,"Mid-Level",L3082&gt;7,"Senior")</f>
        <v>Senior</v>
      </c>
      <c r="L3082" s="45">
        <f ca="1">INT(YEARFRAC(Table1[[#This Row],[Joining Date]],TODAY(),1))</f>
        <v>10</v>
      </c>
      <c r="M3082" s="25" t="str">
        <f t="shared" ca="1" si="48"/>
        <v>Yes</v>
      </c>
      <c r="N3082" s="25">
        <f>YEAR(Table1[[#This Row],[Joining Date]])</f>
        <v>2016</v>
      </c>
      <c r="O3082" s="45">
        <f>MONTH(Table1[[#This Row],[Joining Date]])</f>
        <v>2</v>
      </c>
      <c r="P3082" s="25">
        <f ca="1">NETWORKDAYS(Table1[[#This Row],[Joining Date]],TODAY())</f>
        <v>2701</v>
      </c>
      <c r="Q3082" s="25" t="str">
        <f>LEFT(Table1[[#This Row],[Department]],5)&amp;"-"&amp;RIGHT(Table1[[#This Row],[Employee ID]],3)</f>
        <v>HR-080</v>
      </c>
      <c r="R3082" s="25" t="str">
        <f>LEFT(Table1[[#This Row],[Department]],3)</f>
        <v>HR</v>
      </c>
      <c r="S3082" s="36">
        <f>_xlfn.XLOOKUP(Table1[[#This Row],[City]],Table2[City],Table2[Bonus %])</f>
        <v>5</v>
      </c>
    </row>
    <row r="3083" spans="1:19" x14ac:dyDescent="0.35">
      <c r="A3083" s="9" t="s">
        <v>4825</v>
      </c>
      <c r="B3083" s="41" t="str">
        <f>LEFT(Table1[[#This Row],[Employee Name]],FIND(" ",Table1[[#This Row],[Employee Name]]))</f>
        <v xml:space="preserve">Ishita </v>
      </c>
      <c r="C3083" s="41" t="str">
        <f>RIGHT(Table1[[#This Row],[Employee Name]],LEN(Table1[[#This Row],[Employee Name]])-FIND(" ",Table1[[#This Row],[Employee Name]]))</f>
        <v>Roy</v>
      </c>
      <c r="D3083" s="23">
        <f>Table1[[#This Row],[Basic Salary]]+Table1[[#This Row],[Bonus]]</f>
        <v>79266</v>
      </c>
      <c r="E3083" s="10">
        <v>83</v>
      </c>
      <c r="F3083" s="46">
        <v>69</v>
      </c>
      <c r="G3083" s="10" t="str" cm="1">
        <f t="array" ref="G3083">_xlfn.IFS(Table1[[#This Row],[Performance Score]]&gt;=80,"Excellent",Table1[[#This Row],[Performance Score]]&gt;=60,"Good",Table1[[#This Row],[Performance Score]]&gt;=40,"Need Improvement")</f>
        <v>Good</v>
      </c>
      <c r="H3083" s="30">
        <f>Table1[[#This Row],[Bonus]]/Table1[[#This Row],[Basic Salary]]</f>
        <v>0.27402478422296156</v>
      </c>
      <c r="I3083" s="10">
        <f ca="1">DATEDIF(Table1[[#This Row],[Date of Birth]],TODAY(),"y")</f>
        <v>23</v>
      </c>
      <c r="J3083" s="34">
        <v>42738</v>
      </c>
      <c r="K3083" s="33" t="str" cm="1">
        <f t="array" aca="1" ref="K3083" ca="1">_xlfn.IFS(L3083&lt;3,"Junior",L3083&lt;=7,"Mid-Level",L3083&gt;7,"Senior")</f>
        <v>Senior</v>
      </c>
      <c r="L3083" s="46">
        <f ca="1">INT(YEARFRAC(Table1[[#This Row],[Joining Date]],TODAY(),1))</f>
        <v>9</v>
      </c>
      <c r="M3083" s="25" t="str">
        <f t="shared" ca="1" si="48"/>
        <v>Yes</v>
      </c>
      <c r="N3083" s="26">
        <f>YEAR(Table1[[#This Row],[Joining Date]])</f>
        <v>2017</v>
      </c>
      <c r="O3083" s="46">
        <f>MONTH(Table1[[#This Row],[Joining Date]])</f>
        <v>1</v>
      </c>
      <c r="P3083" s="26">
        <f ca="1">NETWORKDAYS(Table1[[#This Row],[Joining Date]],TODAY())</f>
        <v>2475</v>
      </c>
      <c r="Q3083" s="26" t="str">
        <f>LEFT(Table1[[#This Row],[Department]],5)&amp;"-"&amp;RIGHT(Table1[[#This Row],[Employee ID]],3)</f>
        <v>Opera-769</v>
      </c>
      <c r="R3083" s="26" t="str">
        <f>LEFT(Table1[[#This Row],[Department]],3)</f>
        <v>Ope</v>
      </c>
      <c r="S3083" s="37">
        <f>_xlfn.XLOOKUP(Table1[[#This Row],[City]],Table2[City],Table2[Bonus %])</f>
        <v>8</v>
      </c>
    </row>
    <row r="3084" spans="1:19" x14ac:dyDescent="0.35">
      <c r="A3084" s="7" t="s">
        <v>4252</v>
      </c>
      <c r="B3084" s="40" t="str">
        <f>LEFT(Table1[[#This Row],[Employee Name]],FIND(" ",Table1[[#This Row],[Employee Name]]))</f>
        <v xml:space="preserve">Ajay </v>
      </c>
      <c r="C3084" s="40" t="str">
        <f>RIGHT(Table1[[#This Row],[Employee Name]],LEN(Table1[[#This Row],[Employee Name]])-FIND(" ",Table1[[#This Row],[Employee Name]]))</f>
        <v>Singh</v>
      </c>
      <c r="D3084" s="22">
        <f>Table1[[#This Row],[Basic Salary]]+Table1[[#This Row],[Bonus]]</f>
        <v>79248</v>
      </c>
      <c r="E3084" s="8">
        <v>77</v>
      </c>
      <c r="F3084" s="45">
        <v>81</v>
      </c>
      <c r="G3084" s="8" t="str" cm="1">
        <f t="array" ref="G3084">_xlfn.IFS(Table1[[#This Row],[Performance Score]]&gt;=80,"Excellent",Table1[[#This Row],[Performance Score]]&gt;=60,"Good",Table1[[#This Row],[Performance Score]]&gt;=40,"Need Improvement")</f>
        <v>Excellent</v>
      </c>
      <c r="H3084" s="29">
        <f>Table1[[#This Row],[Bonus]]/Table1[[#This Row],[Basic Salary]]</f>
        <v>0.14705882352941177</v>
      </c>
      <c r="I3084" s="8">
        <f ca="1">DATEDIF(Table1[[#This Row],[Date of Birth]],TODAY(),"y")</f>
        <v>35</v>
      </c>
      <c r="J3084" s="33">
        <v>43534</v>
      </c>
      <c r="K3084" s="33" t="str" cm="1">
        <f t="array" aca="1" ref="K3084" ca="1">_xlfn.IFS(L3084&lt;3,"Junior",L3084&lt;=7,"Mid-Level",L3084&gt;7,"Senior")</f>
        <v>Mid-Level</v>
      </c>
      <c r="L3084" s="45">
        <f ca="1">INT(YEARFRAC(Table1[[#This Row],[Joining Date]],TODAY(),1))</f>
        <v>7</v>
      </c>
      <c r="M3084" s="25" t="str">
        <f t="shared" ca="1" si="48"/>
        <v>Yes</v>
      </c>
      <c r="N3084" s="25">
        <f>YEAR(Table1[[#This Row],[Joining Date]])</f>
        <v>2019</v>
      </c>
      <c r="O3084" s="45">
        <f>MONTH(Table1[[#This Row],[Joining Date]])</f>
        <v>3</v>
      </c>
      <c r="P3084" s="25">
        <f ca="1">NETWORKDAYS(Table1[[#This Row],[Joining Date]],TODAY())</f>
        <v>1906</v>
      </c>
      <c r="Q3084" s="25" t="str">
        <f>LEFT(Table1[[#This Row],[Department]],5)&amp;"-"&amp;RIGHT(Table1[[#This Row],[Employee ID]],3)</f>
        <v>Sales-196</v>
      </c>
      <c r="R3084" s="25" t="str">
        <f>LEFT(Table1[[#This Row],[Department]],3)</f>
        <v>Sal</v>
      </c>
      <c r="S3084" s="36">
        <f>_xlfn.XLOOKUP(Table1[[#This Row],[City]],Table2[City],Table2[Bonus %])</f>
        <v>7</v>
      </c>
    </row>
    <row r="3085" spans="1:19" x14ac:dyDescent="0.35">
      <c r="A3085" s="9" t="s">
        <v>1533</v>
      </c>
      <c r="B3085" s="41" t="str">
        <f>LEFT(Table1[[#This Row],[Employee Name]],FIND(" ",Table1[[#This Row],[Employee Name]]))</f>
        <v xml:space="preserve">Nisha </v>
      </c>
      <c r="C3085" s="41" t="str">
        <f>RIGHT(Table1[[#This Row],[Employee Name]],LEN(Table1[[#This Row],[Employee Name]])-FIND(" ",Table1[[#This Row],[Employee Name]]))</f>
        <v>Kapoor</v>
      </c>
      <c r="D3085" s="23">
        <f>Table1[[#This Row],[Basic Salary]]+Table1[[#This Row],[Bonus]]</f>
        <v>79195</v>
      </c>
      <c r="E3085" s="10">
        <v>84</v>
      </c>
      <c r="F3085" s="46">
        <v>52</v>
      </c>
      <c r="G3085" s="10" t="str" cm="1">
        <f t="array" ref="G3085">_xlfn.IFS(Table1[[#This Row],[Performance Score]]&gt;=80,"Excellent",Table1[[#This Row],[Performance Score]]&gt;=60,"Good",Table1[[#This Row],[Performance Score]]&gt;=40,"Need Improvement")</f>
        <v>Need Improvement</v>
      </c>
      <c r="H3085" s="30">
        <f>Table1[[#This Row],[Bonus]]/Table1[[#This Row],[Basic Salary]]</f>
        <v>0.6030078536150919</v>
      </c>
      <c r="I3085" s="10">
        <f ca="1">DATEDIF(Table1[[#This Row],[Date of Birth]],TODAY(),"y")</f>
        <v>17</v>
      </c>
      <c r="J3085" s="34">
        <v>44041</v>
      </c>
      <c r="K3085" s="33" t="str" cm="1">
        <f t="array" aca="1" ref="K3085" ca="1">_xlfn.IFS(L3085&lt;3,"Junior",L3085&lt;=7,"Mid-Level",L3085&gt;7,"Senior")</f>
        <v>Mid-Level</v>
      </c>
      <c r="L3085" s="46">
        <f ca="1">INT(YEARFRAC(Table1[[#This Row],[Joining Date]],TODAY(),1))</f>
        <v>5</v>
      </c>
      <c r="M3085" s="25" t="str">
        <f t="shared" ca="1" si="48"/>
        <v>No</v>
      </c>
      <c r="N3085" s="26">
        <f>YEAR(Table1[[#This Row],[Joining Date]])</f>
        <v>2020</v>
      </c>
      <c r="O3085" s="46">
        <f>MONTH(Table1[[#This Row],[Joining Date]])</f>
        <v>7</v>
      </c>
      <c r="P3085" s="26">
        <f ca="1">NETWORKDAYS(Table1[[#This Row],[Joining Date]],TODAY())</f>
        <v>1544</v>
      </c>
      <c r="Q3085" s="26" t="str">
        <f>LEFT(Table1[[#This Row],[Department]],5)&amp;"-"&amp;RIGHT(Table1[[#This Row],[Employee ID]],3)</f>
        <v>Sales-477</v>
      </c>
      <c r="R3085" s="26" t="str">
        <f>LEFT(Table1[[#This Row],[Department]],3)</f>
        <v>Sal</v>
      </c>
      <c r="S3085" s="37">
        <f>_xlfn.XLOOKUP(Table1[[#This Row],[City]],Table2[City],Table2[Bonus %])</f>
        <v>6</v>
      </c>
    </row>
    <row r="3086" spans="1:19" x14ac:dyDescent="0.35">
      <c r="A3086" s="7" t="s">
        <v>737</v>
      </c>
      <c r="B3086" s="40" t="str">
        <f>LEFT(Table1[[#This Row],[Employee Name]],FIND(" ",Table1[[#This Row],[Employee Name]]))</f>
        <v xml:space="preserve">Aditya </v>
      </c>
      <c r="C3086" s="40" t="str">
        <f>RIGHT(Table1[[#This Row],[Employee Name]],LEN(Table1[[#This Row],[Employee Name]])-FIND(" ",Table1[[#This Row],[Employee Name]]))</f>
        <v>Kapoor</v>
      </c>
      <c r="D3086" s="22">
        <f>Table1[[#This Row],[Basic Salary]]+Table1[[#This Row],[Bonus]]</f>
        <v>79138</v>
      </c>
      <c r="E3086" s="8">
        <v>62</v>
      </c>
      <c r="F3086" s="45">
        <v>77</v>
      </c>
      <c r="G3086" s="8" t="str" cm="1">
        <f t="array" ref="G3086">_xlfn.IFS(Table1[[#This Row],[Performance Score]]&gt;=80,"Excellent",Table1[[#This Row],[Performance Score]]&gt;=60,"Good",Table1[[#This Row],[Performance Score]]&gt;=40,"Need Improvement")</f>
        <v>Good</v>
      </c>
      <c r="H3086" s="29">
        <f>Table1[[#This Row],[Bonus]]/Table1[[#This Row],[Basic Salary]]</f>
        <v>0.17850813837470775</v>
      </c>
      <c r="I3086" s="8">
        <f ca="1">DATEDIF(Table1[[#This Row],[Date of Birth]],TODAY(),"y")</f>
        <v>40</v>
      </c>
      <c r="J3086" s="33">
        <v>44240</v>
      </c>
      <c r="K3086" s="33" t="str" cm="1">
        <f t="array" aca="1" ref="K3086" ca="1">_xlfn.IFS(L3086&lt;3,"Junior",L3086&lt;=7,"Mid-Level",L3086&gt;7,"Senior")</f>
        <v>Mid-Level</v>
      </c>
      <c r="L3086" s="45">
        <f ca="1">INT(YEARFRAC(Table1[[#This Row],[Joining Date]],TODAY(),1))</f>
        <v>5</v>
      </c>
      <c r="M3086" s="25" t="str">
        <f t="shared" ca="1" si="48"/>
        <v>No</v>
      </c>
      <c r="N3086" s="25">
        <f>YEAR(Table1[[#This Row],[Joining Date]])</f>
        <v>2021</v>
      </c>
      <c r="O3086" s="45">
        <f>MONTH(Table1[[#This Row],[Joining Date]])</f>
        <v>2</v>
      </c>
      <c r="P3086" s="25">
        <f ca="1">NETWORKDAYS(Table1[[#This Row],[Joining Date]],TODAY())</f>
        <v>1401</v>
      </c>
      <c r="Q3086" s="25" t="str">
        <f>LEFT(Table1[[#This Row],[Department]],5)&amp;"-"&amp;RIGHT(Table1[[#This Row],[Employee ID]],3)</f>
        <v>Marke-681</v>
      </c>
      <c r="R3086" s="25" t="str">
        <f>LEFT(Table1[[#This Row],[Department]],3)</f>
        <v>Mar</v>
      </c>
      <c r="S3086" s="36">
        <f>_xlfn.XLOOKUP(Table1[[#This Row],[City]],Table2[City],Table2[Bonus %])</f>
        <v>7</v>
      </c>
    </row>
    <row r="3087" spans="1:19" x14ac:dyDescent="0.35">
      <c r="A3087" s="9" t="s">
        <v>2124</v>
      </c>
      <c r="B3087" s="41" t="str">
        <f>LEFT(Table1[[#This Row],[Employee Name]],FIND(" ",Table1[[#This Row],[Employee Name]]))</f>
        <v xml:space="preserve">Pooja </v>
      </c>
      <c r="C3087" s="41" t="str">
        <f>RIGHT(Table1[[#This Row],[Employee Name]],LEN(Table1[[#This Row],[Employee Name]])-FIND(" ",Table1[[#This Row],[Employee Name]]))</f>
        <v>Das</v>
      </c>
      <c r="D3087" s="23">
        <f>Table1[[#This Row],[Basic Salary]]+Table1[[#This Row],[Bonus]]</f>
        <v>79136</v>
      </c>
      <c r="E3087" s="10">
        <v>84</v>
      </c>
      <c r="F3087" s="46">
        <v>98</v>
      </c>
      <c r="G3087" s="10" t="str" cm="1">
        <f t="array" ref="G3087">_xlfn.IFS(Table1[[#This Row],[Performance Score]]&gt;=80,"Excellent",Table1[[#This Row],[Performance Score]]&gt;=60,"Good",Table1[[#This Row],[Performance Score]]&gt;=40,"Need Improvement")</f>
        <v>Excellent</v>
      </c>
      <c r="H3087" s="30">
        <f>Table1[[#This Row],[Bonus]]/Table1[[#This Row],[Basic Salary]]</f>
        <v>0.18698065096745162</v>
      </c>
      <c r="I3087" s="10">
        <f ca="1">DATEDIF(Table1[[#This Row],[Date of Birth]],TODAY(),"y")</f>
        <v>38</v>
      </c>
      <c r="J3087" s="34">
        <v>45968</v>
      </c>
      <c r="K3087" s="33" t="str" cm="1">
        <f t="array" aca="1" ref="K3087" ca="1">_xlfn.IFS(L3087&lt;3,"Junior",L3087&lt;=7,"Mid-Level",L3087&gt;7,"Senior")</f>
        <v>Junior</v>
      </c>
      <c r="L3087" s="46">
        <f ca="1">INT(YEARFRAC(Table1[[#This Row],[Joining Date]],TODAY(),1))</f>
        <v>0</v>
      </c>
      <c r="M3087" s="25" t="str">
        <f t="shared" ca="1" si="48"/>
        <v>No</v>
      </c>
      <c r="N3087" s="26">
        <f>YEAR(Table1[[#This Row],[Joining Date]])</f>
        <v>2025</v>
      </c>
      <c r="O3087" s="46">
        <f>MONTH(Table1[[#This Row],[Joining Date]])</f>
        <v>11</v>
      </c>
      <c r="P3087" s="26">
        <f ca="1">NETWORKDAYS(Table1[[#This Row],[Joining Date]],TODAY())</f>
        <v>167</v>
      </c>
      <c r="Q3087" s="26" t="str">
        <f>LEFT(Table1[[#This Row],[Department]],5)&amp;"-"&amp;RIGHT(Table1[[#This Row],[Employee ID]],3)</f>
        <v>Opera-068</v>
      </c>
      <c r="R3087" s="26" t="str">
        <f>LEFT(Table1[[#This Row],[Department]],3)</f>
        <v>Ope</v>
      </c>
      <c r="S3087" s="37">
        <f>_xlfn.XLOOKUP(Table1[[#This Row],[City]],Table2[City],Table2[Bonus %])</f>
        <v>5</v>
      </c>
    </row>
    <row r="3088" spans="1:19" x14ac:dyDescent="0.35">
      <c r="A3088" s="7" t="s">
        <v>3965</v>
      </c>
      <c r="B3088" s="40" t="str">
        <f>LEFT(Table1[[#This Row],[Employee Name]],FIND(" ",Table1[[#This Row],[Employee Name]]))</f>
        <v xml:space="preserve">Nisha </v>
      </c>
      <c r="C3088" s="40" t="str">
        <f>RIGHT(Table1[[#This Row],[Employee Name]],LEN(Table1[[#This Row],[Employee Name]])-FIND(" ",Table1[[#This Row],[Employee Name]]))</f>
        <v>Kapoor</v>
      </c>
      <c r="D3088" s="22">
        <f>Table1[[#This Row],[Basic Salary]]+Table1[[#This Row],[Bonus]]</f>
        <v>79133</v>
      </c>
      <c r="E3088" s="8">
        <v>76</v>
      </c>
      <c r="F3088" s="45">
        <v>50</v>
      </c>
      <c r="G3088" s="8" t="str" cm="1">
        <f t="array" ref="G3088">_xlfn.IFS(Table1[[#This Row],[Performance Score]]&gt;=80,"Excellent",Table1[[#This Row],[Performance Score]]&gt;=60,"Good",Table1[[#This Row],[Performance Score]]&gt;=40,"Need Improvement")</f>
        <v>Need Improvement</v>
      </c>
      <c r="H3088" s="29">
        <f>Table1[[#This Row],[Bonus]]/Table1[[#This Row],[Basic Salary]]</f>
        <v>0.19820420029374802</v>
      </c>
      <c r="I3088" s="8">
        <f ca="1">DATEDIF(Table1[[#This Row],[Date of Birth]],TODAY(),"y")</f>
        <v>40</v>
      </c>
      <c r="J3088" s="33">
        <v>42046</v>
      </c>
      <c r="K3088" s="33" t="str" cm="1">
        <f t="array" aca="1" ref="K3088" ca="1">_xlfn.IFS(L3088&lt;3,"Junior",L3088&lt;=7,"Mid-Level",L3088&gt;7,"Senior")</f>
        <v>Senior</v>
      </c>
      <c r="L3088" s="45">
        <f ca="1">INT(YEARFRAC(Table1[[#This Row],[Joining Date]],TODAY(),1))</f>
        <v>11</v>
      </c>
      <c r="M3088" s="25" t="str">
        <f t="shared" ca="1" si="48"/>
        <v>Yes</v>
      </c>
      <c r="N3088" s="25">
        <f>YEAR(Table1[[#This Row],[Joining Date]])</f>
        <v>2015</v>
      </c>
      <c r="O3088" s="45">
        <f>MONTH(Table1[[#This Row],[Joining Date]])</f>
        <v>2</v>
      </c>
      <c r="P3088" s="25">
        <f ca="1">NETWORKDAYS(Table1[[#This Row],[Joining Date]],TODAY())</f>
        <v>2969</v>
      </c>
      <c r="Q3088" s="25" t="str">
        <f>LEFT(Table1[[#This Row],[Department]],5)&amp;"-"&amp;RIGHT(Table1[[#This Row],[Employee ID]],3)</f>
        <v>Suppo-909</v>
      </c>
      <c r="R3088" s="25" t="str">
        <f>LEFT(Table1[[#This Row],[Department]],3)</f>
        <v>Sup</v>
      </c>
      <c r="S3088" s="36">
        <f>_xlfn.XLOOKUP(Table1[[#This Row],[City]],Table2[City],Table2[Bonus %])</f>
        <v>7</v>
      </c>
    </row>
    <row r="3089" spans="1:19" x14ac:dyDescent="0.35">
      <c r="A3089" s="9" t="s">
        <v>570</v>
      </c>
      <c r="B3089" s="41" t="str">
        <f>LEFT(Table1[[#This Row],[Employee Name]],FIND(" ",Table1[[#This Row],[Employee Name]]))</f>
        <v xml:space="preserve">Arjun </v>
      </c>
      <c r="C3089" s="41" t="str">
        <f>RIGHT(Table1[[#This Row],[Employee Name]],LEN(Table1[[#This Row],[Employee Name]])-FIND(" ",Table1[[#This Row],[Employee Name]]))</f>
        <v>Mehta</v>
      </c>
      <c r="D3089" s="23">
        <f>Table1[[#This Row],[Basic Salary]]+Table1[[#This Row],[Bonus]]</f>
        <v>79104</v>
      </c>
      <c r="E3089" s="10">
        <v>87</v>
      </c>
      <c r="F3089" s="46">
        <v>94</v>
      </c>
      <c r="G3089" s="10" t="str" cm="1">
        <f t="array" ref="G3089">_xlfn.IFS(Table1[[#This Row],[Performance Score]]&gt;=80,"Excellent",Table1[[#This Row],[Performance Score]]&gt;=60,"Good",Table1[[#This Row],[Performance Score]]&gt;=40,"Need Improvement")</f>
        <v>Excellent</v>
      </c>
      <c r="H3089" s="30">
        <f>Table1[[#This Row],[Bonus]]/Table1[[#This Row],[Basic Salary]]</f>
        <v>0.41492120843543745</v>
      </c>
      <c r="I3089" s="10">
        <f ca="1">DATEDIF(Table1[[#This Row],[Date of Birth]],TODAY(),"y")</f>
        <v>34</v>
      </c>
      <c r="J3089" s="34">
        <v>44957</v>
      </c>
      <c r="K3089" s="33" t="str" cm="1">
        <f t="array" aca="1" ref="K3089" ca="1">_xlfn.IFS(L3089&lt;3,"Junior",L3089&lt;=7,"Mid-Level",L3089&gt;7,"Senior")</f>
        <v>Mid-Level</v>
      </c>
      <c r="L3089" s="46">
        <f ca="1">INT(YEARFRAC(Table1[[#This Row],[Joining Date]],TODAY(),1))</f>
        <v>3</v>
      </c>
      <c r="M3089" s="25" t="str">
        <f t="shared" ca="1" si="48"/>
        <v>No</v>
      </c>
      <c r="N3089" s="26">
        <f>YEAR(Table1[[#This Row],[Joining Date]])</f>
        <v>2023</v>
      </c>
      <c r="O3089" s="46">
        <f>MONTH(Table1[[#This Row],[Joining Date]])</f>
        <v>1</v>
      </c>
      <c r="P3089" s="26">
        <f ca="1">NETWORKDAYS(Table1[[#This Row],[Joining Date]],TODAY())</f>
        <v>890</v>
      </c>
      <c r="Q3089" s="26" t="str">
        <f>LEFT(Table1[[#This Row],[Department]],5)&amp;"-"&amp;RIGHT(Table1[[#This Row],[Employee ID]],3)</f>
        <v>Suppo-514</v>
      </c>
      <c r="R3089" s="26" t="str">
        <f>LEFT(Table1[[#This Row],[Department]],3)</f>
        <v>Sup</v>
      </c>
      <c r="S3089" s="37">
        <f>_xlfn.XLOOKUP(Table1[[#This Row],[City]],Table2[City],Table2[Bonus %])</f>
        <v>8</v>
      </c>
    </row>
    <row r="3090" spans="1:19" x14ac:dyDescent="0.35">
      <c r="A3090" s="7" t="s">
        <v>4998</v>
      </c>
      <c r="B3090" s="40" t="str">
        <f>LEFT(Table1[[#This Row],[Employee Name]],FIND(" ",Table1[[#This Row],[Employee Name]]))</f>
        <v xml:space="preserve">Aarav </v>
      </c>
      <c r="C3090" s="40" t="str">
        <f>RIGHT(Table1[[#This Row],[Employee Name]],LEN(Table1[[#This Row],[Employee Name]])-FIND(" ",Table1[[#This Row],[Employee Name]]))</f>
        <v>Sharma</v>
      </c>
      <c r="D3090" s="22">
        <f>Table1[[#This Row],[Basic Salary]]+Table1[[#This Row],[Bonus]]</f>
        <v>79104</v>
      </c>
      <c r="E3090" s="8">
        <v>71</v>
      </c>
      <c r="F3090" s="45">
        <v>74</v>
      </c>
      <c r="G3090" s="8" t="str" cm="1">
        <f t="array" ref="G3090">_xlfn.IFS(Table1[[#This Row],[Performance Score]]&gt;=80,"Excellent",Table1[[#This Row],[Performance Score]]&gt;=60,"Good",Table1[[#This Row],[Performance Score]]&gt;=40,"Need Improvement")</f>
        <v>Good</v>
      </c>
      <c r="H3090" s="29">
        <f>Table1[[#This Row],[Bonus]]/Table1[[#This Row],[Basic Salary]]</f>
        <v>0.37505214851898205</v>
      </c>
      <c r="I3090" s="8">
        <f ca="1">DATEDIF(Table1[[#This Row],[Date of Birth]],TODAY(),"y")</f>
        <v>31</v>
      </c>
      <c r="J3090" s="33">
        <v>45982</v>
      </c>
      <c r="K3090" s="33" t="str" cm="1">
        <f t="array" aca="1" ref="K3090" ca="1">_xlfn.IFS(L3090&lt;3,"Junior",L3090&lt;=7,"Mid-Level",L3090&gt;7,"Senior")</f>
        <v>Junior</v>
      </c>
      <c r="L3090" s="45">
        <f ca="1">INT(YEARFRAC(Table1[[#This Row],[Joining Date]],TODAY(),1))</f>
        <v>0</v>
      </c>
      <c r="M3090" s="25" t="str">
        <f t="shared" ca="1" si="48"/>
        <v>No</v>
      </c>
      <c r="N3090" s="25">
        <f>YEAR(Table1[[#This Row],[Joining Date]])</f>
        <v>2025</v>
      </c>
      <c r="O3090" s="45">
        <f>MONTH(Table1[[#This Row],[Joining Date]])</f>
        <v>11</v>
      </c>
      <c r="P3090" s="25">
        <f ca="1">NETWORKDAYS(Table1[[#This Row],[Joining Date]],TODAY())</f>
        <v>157</v>
      </c>
      <c r="Q3090" s="25" t="str">
        <f>LEFT(Table1[[#This Row],[Department]],5)&amp;"-"&amp;RIGHT(Table1[[#This Row],[Employee ID]],3)</f>
        <v>Suppo-942</v>
      </c>
      <c r="R3090" s="25" t="str">
        <f>LEFT(Table1[[#This Row],[Department]],3)</f>
        <v>Sup</v>
      </c>
      <c r="S3090" s="36">
        <f>_xlfn.XLOOKUP(Table1[[#This Row],[City]],Table2[City],Table2[Bonus %])</f>
        <v>4</v>
      </c>
    </row>
    <row r="3091" spans="1:19" x14ac:dyDescent="0.35">
      <c r="A3091" s="9" t="s">
        <v>2431</v>
      </c>
      <c r="B3091" s="41" t="str">
        <f>LEFT(Table1[[#This Row],[Employee Name]],FIND(" ",Table1[[#This Row],[Employee Name]]))</f>
        <v xml:space="preserve">Karan </v>
      </c>
      <c r="C3091" s="41" t="str">
        <f>RIGHT(Table1[[#This Row],[Employee Name]],LEN(Table1[[#This Row],[Employee Name]])-FIND(" ",Table1[[#This Row],[Employee Name]]))</f>
        <v>Malhotra</v>
      </c>
      <c r="D3091" s="23">
        <f>Table1[[#This Row],[Basic Salary]]+Table1[[#This Row],[Bonus]]</f>
        <v>79078</v>
      </c>
      <c r="E3091" s="10">
        <v>87</v>
      </c>
      <c r="F3091" s="46">
        <v>68</v>
      </c>
      <c r="G3091" s="10" t="str" cm="1">
        <f t="array" ref="G3091">_xlfn.IFS(Table1[[#This Row],[Performance Score]]&gt;=80,"Excellent",Table1[[#This Row],[Performance Score]]&gt;=60,"Good",Table1[[#This Row],[Performance Score]]&gt;=40,"Need Improvement")</f>
        <v>Good</v>
      </c>
      <c r="H3091" s="30">
        <f>Table1[[#This Row],[Bonus]]/Table1[[#This Row],[Basic Salary]]</f>
        <v>0.30006904941965606</v>
      </c>
      <c r="I3091" s="10">
        <f ca="1">DATEDIF(Table1[[#This Row],[Date of Birth]],TODAY(),"y")</f>
        <v>14</v>
      </c>
      <c r="J3091" s="34">
        <v>45652</v>
      </c>
      <c r="K3091" s="33" t="str" cm="1">
        <f t="array" aca="1" ref="K3091" ca="1">_xlfn.IFS(L3091&lt;3,"Junior",L3091&lt;=7,"Mid-Level",L3091&gt;7,"Senior")</f>
        <v>Junior</v>
      </c>
      <c r="L3091" s="46">
        <f ca="1">INT(YEARFRAC(Table1[[#This Row],[Joining Date]],TODAY(),1))</f>
        <v>1</v>
      </c>
      <c r="M3091" s="25" t="str">
        <f t="shared" ca="1" si="48"/>
        <v>No</v>
      </c>
      <c r="N3091" s="26">
        <f>YEAR(Table1[[#This Row],[Joining Date]])</f>
        <v>2024</v>
      </c>
      <c r="O3091" s="46">
        <f>MONTH(Table1[[#This Row],[Joining Date]])</f>
        <v>12</v>
      </c>
      <c r="P3091" s="26">
        <f ca="1">NETWORKDAYS(Table1[[#This Row],[Joining Date]],TODAY())</f>
        <v>393</v>
      </c>
      <c r="Q3091" s="26" t="str">
        <f>LEFT(Table1[[#This Row],[Department]],5)&amp;"-"&amp;RIGHT(Table1[[#This Row],[Employee ID]],3)</f>
        <v>Sales-375</v>
      </c>
      <c r="R3091" s="26" t="str">
        <f>LEFT(Table1[[#This Row],[Department]],3)</f>
        <v>Sal</v>
      </c>
      <c r="S3091" s="37">
        <f>_xlfn.XLOOKUP(Table1[[#This Row],[City]],Table2[City],Table2[Bonus %])</f>
        <v>7</v>
      </c>
    </row>
    <row r="3092" spans="1:19" x14ac:dyDescent="0.35">
      <c r="A3092" s="7" t="s">
        <v>1613</v>
      </c>
      <c r="B3092" s="40" t="str">
        <f>LEFT(Table1[[#This Row],[Employee Name]],FIND(" ",Table1[[#This Row],[Employee Name]]))</f>
        <v xml:space="preserve">Karan </v>
      </c>
      <c r="C3092" s="40" t="str">
        <f>RIGHT(Table1[[#This Row],[Employee Name]],LEN(Table1[[#This Row],[Employee Name]])-FIND(" ",Table1[[#This Row],[Employee Name]]))</f>
        <v>Malhotra</v>
      </c>
      <c r="D3092" s="22">
        <f>Table1[[#This Row],[Basic Salary]]+Table1[[#This Row],[Bonus]]</f>
        <v>79067</v>
      </c>
      <c r="E3092" s="8">
        <v>91</v>
      </c>
      <c r="F3092" s="45">
        <v>78</v>
      </c>
      <c r="G3092" s="8" t="str" cm="1">
        <f t="array" ref="G3092">_xlfn.IFS(Table1[[#This Row],[Performance Score]]&gt;=80,"Excellent",Table1[[#This Row],[Performance Score]]&gt;=60,"Good",Table1[[#This Row],[Performance Score]]&gt;=40,"Need Improvement")</f>
        <v>Good</v>
      </c>
      <c r="H3092" s="29">
        <f>Table1[[#This Row],[Bonus]]/Table1[[#This Row],[Basic Salary]]</f>
        <v>0.55460086511993711</v>
      </c>
      <c r="I3092" s="8">
        <f ca="1">DATEDIF(Table1[[#This Row],[Date of Birth]],TODAY(),"y")</f>
        <v>25</v>
      </c>
      <c r="J3092" s="33">
        <v>42794</v>
      </c>
      <c r="K3092" s="33" t="str" cm="1">
        <f t="array" aca="1" ref="K3092" ca="1">_xlfn.IFS(L3092&lt;3,"Junior",L3092&lt;=7,"Mid-Level",L3092&gt;7,"Senior")</f>
        <v>Senior</v>
      </c>
      <c r="L3092" s="45">
        <f ca="1">INT(YEARFRAC(Table1[[#This Row],[Joining Date]],TODAY(),1))</f>
        <v>9</v>
      </c>
      <c r="M3092" s="25" t="str">
        <f t="shared" ca="1" si="48"/>
        <v>Yes</v>
      </c>
      <c r="N3092" s="25">
        <f>YEAR(Table1[[#This Row],[Joining Date]])</f>
        <v>2017</v>
      </c>
      <c r="O3092" s="45">
        <f>MONTH(Table1[[#This Row],[Joining Date]])</f>
        <v>2</v>
      </c>
      <c r="P3092" s="25">
        <f ca="1">NETWORKDAYS(Table1[[#This Row],[Joining Date]],TODAY())</f>
        <v>2435</v>
      </c>
      <c r="Q3092" s="25" t="str">
        <f>LEFT(Table1[[#This Row],[Department]],5)&amp;"-"&amp;RIGHT(Table1[[#This Row],[Employee ID]],3)</f>
        <v>Marke-557</v>
      </c>
      <c r="R3092" s="25" t="str">
        <f>LEFT(Table1[[#This Row],[Department]],3)</f>
        <v>Mar</v>
      </c>
      <c r="S3092" s="36">
        <f>_xlfn.XLOOKUP(Table1[[#This Row],[City]],Table2[City],Table2[Bonus %])</f>
        <v>6</v>
      </c>
    </row>
    <row r="3093" spans="1:19" x14ac:dyDescent="0.35">
      <c r="A3093" s="9" t="s">
        <v>4063</v>
      </c>
      <c r="B3093" s="41" t="str">
        <f>LEFT(Table1[[#This Row],[Employee Name]],FIND(" ",Table1[[#This Row],[Employee Name]]))</f>
        <v xml:space="preserve">Ravi </v>
      </c>
      <c r="C3093" s="41" t="str">
        <f>RIGHT(Table1[[#This Row],[Employee Name]],LEN(Table1[[#This Row],[Employee Name]])-FIND(" ",Table1[[#This Row],[Employee Name]]))</f>
        <v>Teja</v>
      </c>
      <c r="D3093" s="23">
        <f>Table1[[#This Row],[Basic Salary]]+Table1[[#This Row],[Bonus]]</f>
        <v>79058</v>
      </c>
      <c r="E3093" s="10">
        <v>90</v>
      </c>
      <c r="F3093" s="46">
        <v>79</v>
      </c>
      <c r="G3093" s="10" t="str" cm="1">
        <f t="array" ref="G3093">_xlfn.IFS(Table1[[#This Row],[Performance Score]]&gt;=80,"Excellent",Table1[[#This Row],[Performance Score]]&gt;=60,"Good",Table1[[#This Row],[Performance Score]]&gt;=40,"Need Improvement")</f>
        <v>Good</v>
      </c>
      <c r="H3093" s="30">
        <f>Table1[[#This Row],[Bonus]]/Table1[[#This Row],[Basic Salary]]</f>
        <v>9.2519657836187E-2</v>
      </c>
      <c r="I3093" s="10">
        <f ca="1">DATEDIF(Table1[[#This Row],[Date of Birth]],TODAY(),"y")</f>
        <v>21</v>
      </c>
      <c r="J3093" s="34">
        <v>44729</v>
      </c>
      <c r="K3093" s="33" t="str" cm="1">
        <f t="array" aca="1" ref="K3093" ca="1">_xlfn.IFS(L3093&lt;3,"Junior",L3093&lt;=7,"Mid-Level",L3093&gt;7,"Senior")</f>
        <v>Mid-Level</v>
      </c>
      <c r="L3093" s="46">
        <f ca="1">INT(YEARFRAC(Table1[[#This Row],[Joining Date]],TODAY(),1))</f>
        <v>4</v>
      </c>
      <c r="M3093" s="25" t="str">
        <f t="shared" ca="1" si="48"/>
        <v>No</v>
      </c>
      <c r="N3093" s="26">
        <f>YEAR(Table1[[#This Row],[Joining Date]])</f>
        <v>2022</v>
      </c>
      <c r="O3093" s="46">
        <f>MONTH(Table1[[#This Row],[Joining Date]])</f>
        <v>6</v>
      </c>
      <c r="P3093" s="26">
        <f ca="1">NETWORKDAYS(Table1[[#This Row],[Joining Date]],TODAY())</f>
        <v>1052</v>
      </c>
      <c r="Q3093" s="26" t="str">
        <f>LEFT(Table1[[#This Row],[Department]],5)&amp;"-"&amp;RIGHT(Table1[[#This Row],[Employee ID]],3)</f>
        <v>Finan-007</v>
      </c>
      <c r="R3093" s="26" t="str">
        <f>LEFT(Table1[[#This Row],[Department]],3)</f>
        <v>Fin</v>
      </c>
      <c r="S3093" s="37">
        <f>_xlfn.XLOOKUP(Table1[[#This Row],[City]],Table2[City],Table2[Bonus %])</f>
        <v>7</v>
      </c>
    </row>
    <row r="3094" spans="1:19" x14ac:dyDescent="0.35">
      <c r="A3094" s="7" t="s">
        <v>3693</v>
      </c>
      <c r="B3094" s="40" t="str">
        <f>LEFT(Table1[[#This Row],[Employee Name]],FIND(" ",Table1[[#This Row],[Employee Name]]))</f>
        <v xml:space="preserve">Ananya </v>
      </c>
      <c r="C3094" s="40" t="str">
        <f>RIGHT(Table1[[#This Row],[Employee Name]],LEN(Table1[[#This Row],[Employee Name]])-FIND(" ",Table1[[#This Row],[Employee Name]]))</f>
        <v>Rao</v>
      </c>
      <c r="D3094" s="22">
        <f>Table1[[#This Row],[Basic Salary]]+Table1[[#This Row],[Bonus]]</f>
        <v>79043</v>
      </c>
      <c r="E3094" s="8">
        <v>67</v>
      </c>
      <c r="F3094" s="45">
        <v>51</v>
      </c>
      <c r="G3094" s="8" t="str" cm="1">
        <f t="array" ref="G3094">_xlfn.IFS(Table1[[#This Row],[Performance Score]]&gt;=80,"Excellent",Table1[[#This Row],[Performance Score]]&gt;=60,"Good",Table1[[#This Row],[Performance Score]]&gt;=40,"Need Improvement")</f>
        <v>Need Improvement</v>
      </c>
      <c r="H3094" s="29">
        <f>Table1[[#This Row],[Bonus]]/Table1[[#This Row],[Basic Salary]]</f>
        <v>0.15813919413919414</v>
      </c>
      <c r="I3094" s="8">
        <f ca="1">DATEDIF(Table1[[#This Row],[Date of Birth]],TODAY(),"y")</f>
        <v>19</v>
      </c>
      <c r="J3094" s="33">
        <v>43666</v>
      </c>
      <c r="K3094" s="33" t="str" cm="1">
        <f t="array" aca="1" ref="K3094" ca="1">_xlfn.IFS(L3094&lt;3,"Junior",L3094&lt;=7,"Mid-Level",L3094&gt;7,"Senior")</f>
        <v>Mid-Level</v>
      </c>
      <c r="L3094" s="45">
        <f ca="1">INT(YEARFRAC(Table1[[#This Row],[Joining Date]],TODAY(),1))</f>
        <v>6</v>
      </c>
      <c r="M3094" s="25" t="str">
        <f t="shared" ca="1" si="48"/>
        <v>Yes</v>
      </c>
      <c r="N3094" s="25">
        <f>YEAR(Table1[[#This Row],[Joining Date]])</f>
        <v>2019</v>
      </c>
      <c r="O3094" s="45">
        <f>MONTH(Table1[[#This Row],[Joining Date]])</f>
        <v>7</v>
      </c>
      <c r="P3094" s="25">
        <f ca="1">NETWORKDAYS(Table1[[#This Row],[Joining Date]],TODAY())</f>
        <v>1811</v>
      </c>
      <c r="Q3094" s="25" t="str">
        <f>LEFT(Table1[[#This Row],[Department]],5)&amp;"-"&amp;RIGHT(Table1[[#This Row],[Employee ID]],3)</f>
        <v>Sales-637</v>
      </c>
      <c r="R3094" s="25" t="str">
        <f>LEFT(Table1[[#This Row],[Department]],3)</f>
        <v>Sal</v>
      </c>
      <c r="S3094" s="36">
        <f>_xlfn.XLOOKUP(Table1[[#This Row],[City]],Table2[City],Table2[Bonus %])</f>
        <v>5</v>
      </c>
    </row>
    <row r="3095" spans="1:19" x14ac:dyDescent="0.35">
      <c r="A3095" s="9" t="s">
        <v>4467</v>
      </c>
      <c r="B3095" s="41" t="str">
        <f>LEFT(Table1[[#This Row],[Employee Name]],FIND(" ",Table1[[#This Row],[Employee Name]]))</f>
        <v xml:space="preserve">Aditya </v>
      </c>
      <c r="C3095" s="41" t="str">
        <f>RIGHT(Table1[[#This Row],[Employee Name]],LEN(Table1[[#This Row],[Employee Name]])-FIND(" ",Table1[[#This Row],[Employee Name]]))</f>
        <v>Kapoor</v>
      </c>
      <c r="D3095" s="23">
        <f>Table1[[#This Row],[Basic Salary]]+Table1[[#This Row],[Bonus]]</f>
        <v>79036</v>
      </c>
      <c r="E3095" s="10">
        <v>62</v>
      </c>
      <c r="F3095" s="46">
        <v>87</v>
      </c>
      <c r="G3095" s="10" t="str" cm="1">
        <f t="array" ref="G3095">_xlfn.IFS(Table1[[#This Row],[Performance Score]]&gt;=80,"Excellent",Table1[[#This Row],[Performance Score]]&gt;=60,"Good",Table1[[#This Row],[Performance Score]]&gt;=40,"Need Improvement")</f>
        <v>Excellent</v>
      </c>
      <c r="H3095" s="30">
        <f>Table1[[#This Row],[Bonus]]/Table1[[#This Row],[Basic Salary]]</f>
        <v>0.33277123874405584</v>
      </c>
      <c r="I3095" s="10">
        <f ca="1">DATEDIF(Table1[[#This Row],[Date of Birth]],TODAY(),"y")</f>
        <v>16</v>
      </c>
      <c r="J3095" s="34">
        <v>42527</v>
      </c>
      <c r="K3095" s="33" t="str" cm="1">
        <f t="array" aca="1" ref="K3095" ca="1">_xlfn.IFS(L3095&lt;3,"Junior",L3095&lt;=7,"Mid-Level",L3095&gt;7,"Senior")</f>
        <v>Senior</v>
      </c>
      <c r="L3095" s="46">
        <f ca="1">INT(YEARFRAC(Table1[[#This Row],[Joining Date]],TODAY(),1))</f>
        <v>10</v>
      </c>
      <c r="M3095" s="25" t="str">
        <f t="shared" ca="1" si="48"/>
        <v>Yes</v>
      </c>
      <c r="N3095" s="26">
        <f>YEAR(Table1[[#This Row],[Joining Date]])</f>
        <v>2016</v>
      </c>
      <c r="O3095" s="46">
        <f>MONTH(Table1[[#This Row],[Joining Date]])</f>
        <v>6</v>
      </c>
      <c r="P3095" s="26">
        <f ca="1">NETWORKDAYS(Table1[[#This Row],[Joining Date]],TODAY())</f>
        <v>2626</v>
      </c>
      <c r="Q3095" s="26" t="str">
        <f>LEFT(Table1[[#This Row],[Department]],5)&amp;"-"&amp;RIGHT(Table1[[#This Row],[Employee ID]],3)</f>
        <v>Finan-411</v>
      </c>
      <c r="R3095" s="26" t="str">
        <f>LEFT(Table1[[#This Row],[Department]],3)</f>
        <v>Fin</v>
      </c>
      <c r="S3095" s="37">
        <f>_xlfn.XLOOKUP(Table1[[#This Row],[City]],Table2[City],Table2[Bonus %])</f>
        <v>6</v>
      </c>
    </row>
    <row r="3096" spans="1:19" x14ac:dyDescent="0.35">
      <c r="A3096" s="7" t="s">
        <v>2057</v>
      </c>
      <c r="B3096" s="40" t="str">
        <f>LEFT(Table1[[#This Row],[Employee Name]],FIND(" ",Table1[[#This Row],[Employee Name]]))</f>
        <v xml:space="preserve">Aditya </v>
      </c>
      <c r="C3096" s="40" t="str">
        <f>RIGHT(Table1[[#This Row],[Employee Name]],LEN(Table1[[#This Row],[Employee Name]])-FIND(" ",Table1[[#This Row],[Employee Name]]))</f>
        <v>Kapoor</v>
      </c>
      <c r="D3096" s="22">
        <f>Table1[[#This Row],[Basic Salary]]+Table1[[#This Row],[Bonus]]</f>
        <v>79035</v>
      </c>
      <c r="E3096" s="8">
        <v>72</v>
      </c>
      <c r="F3096" s="45">
        <v>90</v>
      </c>
      <c r="G3096" s="8" t="str" cm="1">
        <f t="array" ref="G3096">_xlfn.IFS(Table1[[#This Row],[Performance Score]]&gt;=80,"Excellent",Table1[[#This Row],[Performance Score]]&gt;=60,"Good",Table1[[#This Row],[Performance Score]]&gt;=40,"Need Improvement")</f>
        <v>Excellent</v>
      </c>
      <c r="H3096" s="29">
        <f>Table1[[#This Row],[Bonus]]/Table1[[#This Row],[Basic Salary]]</f>
        <v>0.18310554915198418</v>
      </c>
      <c r="I3096" s="8">
        <f ca="1">DATEDIF(Table1[[#This Row],[Date of Birth]],TODAY(),"y")</f>
        <v>32</v>
      </c>
      <c r="J3096" s="33">
        <v>45210</v>
      </c>
      <c r="K3096" s="33" t="str" cm="1">
        <f t="array" aca="1" ref="K3096" ca="1">_xlfn.IFS(L3096&lt;3,"Junior",L3096&lt;=7,"Mid-Level",L3096&gt;7,"Senior")</f>
        <v>Junior</v>
      </c>
      <c r="L3096" s="45">
        <f ca="1">INT(YEARFRAC(Table1[[#This Row],[Joining Date]],TODAY(),1))</f>
        <v>2</v>
      </c>
      <c r="M3096" s="25" t="str">
        <f t="shared" ca="1" si="48"/>
        <v>No</v>
      </c>
      <c r="N3096" s="25">
        <f>YEAR(Table1[[#This Row],[Joining Date]])</f>
        <v>2023</v>
      </c>
      <c r="O3096" s="45">
        <f>MONTH(Table1[[#This Row],[Joining Date]])</f>
        <v>10</v>
      </c>
      <c r="P3096" s="25">
        <f ca="1">NETWORKDAYS(Table1[[#This Row],[Joining Date]],TODAY())</f>
        <v>709</v>
      </c>
      <c r="Q3096" s="25" t="str">
        <f>LEFT(Table1[[#This Row],[Department]],5)&amp;"-"&amp;RIGHT(Table1[[#This Row],[Employee ID]],3)</f>
        <v>Opera-001</v>
      </c>
      <c r="R3096" s="25" t="str">
        <f>LEFT(Table1[[#This Row],[Department]],3)</f>
        <v>Ope</v>
      </c>
      <c r="S3096" s="36">
        <f>_xlfn.XLOOKUP(Table1[[#This Row],[City]],Table2[City],Table2[Bonus %])</f>
        <v>4</v>
      </c>
    </row>
    <row r="3097" spans="1:19" x14ac:dyDescent="0.35">
      <c r="A3097" s="9" t="s">
        <v>2926</v>
      </c>
      <c r="B3097" s="41" t="str">
        <f>LEFT(Table1[[#This Row],[Employee Name]],FIND(" ",Table1[[#This Row],[Employee Name]]))</f>
        <v xml:space="preserve">Aditya </v>
      </c>
      <c r="C3097" s="41" t="str">
        <f>RIGHT(Table1[[#This Row],[Employee Name]],LEN(Table1[[#This Row],[Employee Name]])-FIND(" ",Table1[[#This Row],[Employee Name]]))</f>
        <v>Kapoor</v>
      </c>
      <c r="D3097" s="23">
        <f>Table1[[#This Row],[Basic Salary]]+Table1[[#This Row],[Bonus]]</f>
        <v>79021</v>
      </c>
      <c r="E3097" s="10">
        <v>87</v>
      </c>
      <c r="F3097" s="46">
        <v>75</v>
      </c>
      <c r="G3097" s="10" t="str" cm="1">
        <f t="array" ref="G3097">_xlfn.IFS(Table1[[#This Row],[Performance Score]]&gt;=80,"Excellent",Table1[[#This Row],[Performance Score]]&gt;=60,"Good",Table1[[#This Row],[Performance Score]]&gt;=40,"Need Improvement")</f>
        <v>Good</v>
      </c>
      <c r="H3097" s="30">
        <f>Table1[[#This Row],[Bonus]]/Table1[[#This Row],[Basic Salary]]</f>
        <v>0.31515353249563122</v>
      </c>
      <c r="I3097" s="10">
        <f ca="1">DATEDIF(Table1[[#This Row],[Date of Birth]],TODAY(),"y")</f>
        <v>22</v>
      </c>
      <c r="J3097" s="34">
        <v>43357</v>
      </c>
      <c r="K3097" s="33" t="str" cm="1">
        <f t="array" aca="1" ref="K3097" ca="1">_xlfn.IFS(L3097&lt;3,"Junior",L3097&lt;=7,"Mid-Level",L3097&gt;7,"Senior")</f>
        <v>Mid-Level</v>
      </c>
      <c r="L3097" s="46">
        <f ca="1">INT(YEARFRAC(Table1[[#This Row],[Joining Date]],TODAY(),1))</f>
        <v>7</v>
      </c>
      <c r="M3097" s="25" t="str">
        <f t="shared" ca="1" si="48"/>
        <v>Yes</v>
      </c>
      <c r="N3097" s="26">
        <f>YEAR(Table1[[#This Row],[Joining Date]])</f>
        <v>2018</v>
      </c>
      <c r="O3097" s="46">
        <f>MONTH(Table1[[#This Row],[Joining Date]])</f>
        <v>9</v>
      </c>
      <c r="P3097" s="26">
        <f ca="1">NETWORKDAYS(Table1[[#This Row],[Joining Date]],TODAY())</f>
        <v>2032</v>
      </c>
      <c r="Q3097" s="26" t="str">
        <f>LEFT(Table1[[#This Row],[Department]],5)&amp;"-"&amp;RIGHT(Table1[[#This Row],[Employee ID]],3)</f>
        <v>HR-870</v>
      </c>
      <c r="R3097" s="26" t="str">
        <f>LEFT(Table1[[#This Row],[Department]],3)</f>
        <v>HR</v>
      </c>
      <c r="S3097" s="37">
        <f>_xlfn.XLOOKUP(Table1[[#This Row],[City]],Table2[City],Table2[Bonus %])</f>
        <v>8</v>
      </c>
    </row>
    <row r="3098" spans="1:19" x14ac:dyDescent="0.35">
      <c r="A3098" s="7" t="s">
        <v>230</v>
      </c>
      <c r="B3098" s="40" t="str">
        <f>LEFT(Table1[[#This Row],[Employee Name]],FIND(" ",Table1[[#This Row],[Employee Name]]))</f>
        <v xml:space="preserve">Priya </v>
      </c>
      <c r="C3098" s="40" t="str">
        <f>RIGHT(Table1[[#This Row],[Employee Name]],LEN(Table1[[#This Row],[Employee Name]])-FIND(" ",Table1[[#This Row],[Employee Name]]))</f>
        <v>Reddy</v>
      </c>
      <c r="D3098" s="22">
        <f>Table1[[#This Row],[Basic Salary]]+Table1[[#This Row],[Bonus]]</f>
        <v>79018</v>
      </c>
      <c r="E3098" s="8">
        <v>82</v>
      </c>
      <c r="F3098" s="45">
        <v>55</v>
      </c>
      <c r="G3098" s="8" t="str" cm="1">
        <f t="array" ref="G3098">_xlfn.IFS(Table1[[#This Row],[Performance Score]]&gt;=80,"Excellent",Table1[[#This Row],[Performance Score]]&gt;=60,"Good",Table1[[#This Row],[Performance Score]]&gt;=40,"Need Improvement")</f>
        <v>Need Improvement</v>
      </c>
      <c r="H3098" s="29">
        <f>Table1[[#This Row],[Bonus]]/Table1[[#This Row],[Basic Salary]]</f>
        <v>0.10045261472042337</v>
      </c>
      <c r="I3098" s="8">
        <f ca="1">DATEDIF(Table1[[#This Row],[Date of Birth]],TODAY(),"y")</f>
        <v>45</v>
      </c>
      <c r="J3098" s="33">
        <v>45066</v>
      </c>
      <c r="K3098" s="33" t="str" cm="1">
        <f t="array" aca="1" ref="K3098" ca="1">_xlfn.IFS(L3098&lt;3,"Junior",L3098&lt;=7,"Mid-Level",L3098&gt;7,"Senior")</f>
        <v>Mid-Level</v>
      </c>
      <c r="L3098" s="45">
        <f ca="1">INT(YEARFRAC(Table1[[#This Row],[Joining Date]],TODAY(),1))</f>
        <v>3</v>
      </c>
      <c r="M3098" s="25" t="str">
        <f t="shared" ca="1" si="48"/>
        <v>No</v>
      </c>
      <c r="N3098" s="25">
        <f>YEAR(Table1[[#This Row],[Joining Date]])</f>
        <v>2023</v>
      </c>
      <c r="O3098" s="45">
        <f>MONTH(Table1[[#This Row],[Joining Date]])</f>
        <v>5</v>
      </c>
      <c r="P3098" s="25">
        <f ca="1">NETWORKDAYS(Table1[[#This Row],[Joining Date]],TODAY())</f>
        <v>811</v>
      </c>
      <c r="Q3098" s="25" t="str">
        <f>LEFT(Table1[[#This Row],[Department]],5)&amp;"-"&amp;RIGHT(Table1[[#This Row],[Employee ID]],3)</f>
        <v>Sales-174</v>
      </c>
      <c r="R3098" s="25" t="str">
        <f>LEFT(Table1[[#This Row],[Department]],3)</f>
        <v>Sal</v>
      </c>
      <c r="S3098" s="36">
        <f>_xlfn.XLOOKUP(Table1[[#This Row],[City]],Table2[City],Table2[Bonus %])</f>
        <v>6</v>
      </c>
    </row>
    <row r="3099" spans="1:19" x14ac:dyDescent="0.35">
      <c r="A3099" s="9" t="s">
        <v>2581</v>
      </c>
      <c r="B3099" s="41" t="str">
        <f>LEFT(Table1[[#This Row],[Employee Name]],FIND(" ",Table1[[#This Row],[Employee Name]]))</f>
        <v xml:space="preserve">Tarun </v>
      </c>
      <c r="C3099" s="41" t="str">
        <f>RIGHT(Table1[[#This Row],[Employee Name]],LEN(Table1[[#This Row],[Employee Name]])-FIND(" ",Table1[[#This Row],[Employee Name]]))</f>
        <v>Verma</v>
      </c>
      <c r="D3099" s="23">
        <f>Table1[[#This Row],[Basic Salary]]+Table1[[#This Row],[Bonus]]</f>
        <v>79004</v>
      </c>
      <c r="E3099" s="10">
        <v>74</v>
      </c>
      <c r="F3099" s="46">
        <v>69</v>
      </c>
      <c r="G3099" s="10" t="str" cm="1">
        <f t="array" ref="G3099">_xlfn.IFS(Table1[[#This Row],[Performance Score]]&gt;=80,"Excellent",Table1[[#This Row],[Performance Score]]&gt;=60,"Good",Table1[[#This Row],[Performance Score]]&gt;=40,"Need Improvement")</f>
        <v>Good</v>
      </c>
      <c r="H3099" s="30">
        <f>Table1[[#This Row],[Bonus]]/Table1[[#This Row],[Basic Salary]]</f>
        <v>0.17361142059212384</v>
      </c>
      <c r="I3099" s="10">
        <f ca="1">DATEDIF(Table1[[#This Row],[Date of Birth]],TODAY(),"y")</f>
        <v>14</v>
      </c>
      <c r="J3099" s="34">
        <v>43719</v>
      </c>
      <c r="K3099" s="33" t="str" cm="1">
        <f t="array" aca="1" ref="K3099" ca="1">_xlfn.IFS(L3099&lt;3,"Junior",L3099&lt;=7,"Mid-Level",L3099&gt;7,"Senior")</f>
        <v>Mid-Level</v>
      </c>
      <c r="L3099" s="46">
        <f ca="1">INT(YEARFRAC(Table1[[#This Row],[Joining Date]],TODAY(),1))</f>
        <v>6</v>
      </c>
      <c r="M3099" s="25" t="str">
        <f t="shared" ca="1" si="48"/>
        <v>Yes</v>
      </c>
      <c r="N3099" s="26">
        <f>YEAR(Table1[[#This Row],[Joining Date]])</f>
        <v>2019</v>
      </c>
      <c r="O3099" s="46">
        <f>MONTH(Table1[[#This Row],[Joining Date]])</f>
        <v>9</v>
      </c>
      <c r="P3099" s="26">
        <f ca="1">NETWORKDAYS(Table1[[#This Row],[Joining Date]],TODAY())</f>
        <v>1774</v>
      </c>
      <c r="Q3099" s="26" t="str">
        <f>LEFT(Table1[[#This Row],[Department]],5)&amp;"-"&amp;RIGHT(Table1[[#This Row],[Employee ID]],3)</f>
        <v>Opera-525</v>
      </c>
      <c r="R3099" s="26" t="str">
        <f>LEFT(Table1[[#This Row],[Department]],3)</f>
        <v>Ope</v>
      </c>
      <c r="S3099" s="37">
        <f>_xlfn.XLOOKUP(Table1[[#This Row],[City]],Table2[City],Table2[Bonus %])</f>
        <v>5</v>
      </c>
    </row>
    <row r="3100" spans="1:19" x14ac:dyDescent="0.35">
      <c r="A3100" s="7" t="s">
        <v>80</v>
      </c>
      <c r="B3100" s="40" t="str">
        <f>LEFT(Table1[[#This Row],[Employee Name]],FIND(" ",Table1[[#This Row],[Employee Name]]))</f>
        <v xml:space="preserve">Gayathri </v>
      </c>
      <c r="C3100" s="40" t="str">
        <f>RIGHT(Table1[[#This Row],[Employee Name]],LEN(Table1[[#This Row],[Employee Name]])-FIND(" ",Table1[[#This Row],[Employee Name]]))</f>
        <v>Iyer</v>
      </c>
      <c r="D3100" s="22">
        <f>Table1[[#This Row],[Basic Salary]]+Table1[[#This Row],[Bonus]]</f>
        <v>79001</v>
      </c>
      <c r="E3100" s="8">
        <v>76</v>
      </c>
      <c r="F3100" s="45">
        <v>65</v>
      </c>
      <c r="G3100" s="8" t="str" cm="1">
        <f t="array" ref="G3100">_xlfn.IFS(Table1[[#This Row],[Performance Score]]&gt;=80,"Excellent",Table1[[#This Row],[Performance Score]]&gt;=60,"Good",Table1[[#This Row],[Performance Score]]&gt;=40,"Need Improvement")</f>
        <v>Good</v>
      </c>
      <c r="H3100" s="29">
        <f>Table1[[#This Row],[Bonus]]/Table1[[#This Row],[Basic Salary]]</f>
        <v>0.19372922333031128</v>
      </c>
      <c r="I3100" s="8">
        <f ca="1">DATEDIF(Table1[[#This Row],[Date of Birth]],TODAY(),"y")</f>
        <v>14</v>
      </c>
      <c r="J3100" s="33">
        <v>44748</v>
      </c>
      <c r="K3100" s="33" t="str" cm="1">
        <f t="array" aca="1" ref="K3100" ca="1">_xlfn.IFS(L3100&lt;3,"Junior",L3100&lt;=7,"Mid-Level",L3100&gt;7,"Senior")</f>
        <v>Mid-Level</v>
      </c>
      <c r="L3100" s="45">
        <f ca="1">INT(YEARFRAC(Table1[[#This Row],[Joining Date]],TODAY(),1))</f>
        <v>3</v>
      </c>
      <c r="M3100" s="25" t="str">
        <f t="shared" ca="1" si="48"/>
        <v>No</v>
      </c>
      <c r="N3100" s="25">
        <f>YEAR(Table1[[#This Row],[Joining Date]])</f>
        <v>2022</v>
      </c>
      <c r="O3100" s="45">
        <f>MONTH(Table1[[#This Row],[Joining Date]])</f>
        <v>7</v>
      </c>
      <c r="P3100" s="25">
        <f ca="1">NETWORKDAYS(Table1[[#This Row],[Joining Date]],TODAY())</f>
        <v>1039</v>
      </c>
      <c r="Q3100" s="25" t="str">
        <f>LEFT(Table1[[#This Row],[Department]],5)&amp;"-"&amp;RIGHT(Table1[[#This Row],[Employee ID]],3)</f>
        <v>Sales-031</v>
      </c>
      <c r="R3100" s="25" t="str">
        <f>LEFT(Table1[[#This Row],[Department]],3)</f>
        <v>Sal</v>
      </c>
      <c r="S3100" s="36">
        <f>_xlfn.XLOOKUP(Table1[[#This Row],[City]],Table2[City],Table2[Bonus %])</f>
        <v>7</v>
      </c>
    </row>
    <row r="3101" spans="1:19" x14ac:dyDescent="0.35">
      <c r="A3101" s="9" t="s">
        <v>3928</v>
      </c>
      <c r="B3101" s="41" t="str">
        <f>LEFT(Table1[[#This Row],[Employee Name]],FIND(" ",Table1[[#This Row],[Employee Name]]))</f>
        <v xml:space="preserve">Krishna </v>
      </c>
      <c r="C3101" s="41" t="str">
        <f>RIGHT(Table1[[#This Row],[Employee Name]],LEN(Table1[[#This Row],[Employee Name]])-FIND(" ",Table1[[#This Row],[Employee Name]]))</f>
        <v>Chaitanya</v>
      </c>
      <c r="D3101" s="23">
        <f>Table1[[#This Row],[Basic Salary]]+Table1[[#This Row],[Bonus]]</f>
        <v>78967</v>
      </c>
      <c r="E3101" s="10">
        <v>92</v>
      </c>
      <c r="F3101" s="46">
        <v>47</v>
      </c>
      <c r="G3101" s="10" t="str" cm="1">
        <f t="array" ref="G3101">_xlfn.IFS(Table1[[#This Row],[Performance Score]]&gt;=80,"Excellent",Table1[[#This Row],[Performance Score]]&gt;=60,"Good",Table1[[#This Row],[Performance Score]]&gt;=40,"Need Improvement")</f>
        <v>Need Improvement</v>
      </c>
      <c r="H3101" s="30">
        <f>Table1[[#This Row],[Bonus]]/Table1[[#This Row],[Basic Salary]]</f>
        <v>0.35595926987997323</v>
      </c>
      <c r="I3101" s="10">
        <f ca="1">DATEDIF(Table1[[#This Row],[Date of Birth]],TODAY(),"y")</f>
        <v>24</v>
      </c>
      <c r="J3101" s="34">
        <v>45921</v>
      </c>
      <c r="K3101" s="33" t="str" cm="1">
        <f t="array" aca="1" ref="K3101" ca="1">_xlfn.IFS(L3101&lt;3,"Junior",L3101&lt;=7,"Mid-Level",L3101&gt;7,"Senior")</f>
        <v>Junior</v>
      </c>
      <c r="L3101" s="46">
        <f ca="1">INT(YEARFRAC(Table1[[#This Row],[Joining Date]],TODAY(),1))</f>
        <v>0</v>
      </c>
      <c r="M3101" s="25" t="str">
        <f t="shared" ca="1" si="48"/>
        <v>No</v>
      </c>
      <c r="N3101" s="26">
        <f>YEAR(Table1[[#This Row],[Joining Date]])</f>
        <v>2025</v>
      </c>
      <c r="O3101" s="46">
        <f>MONTH(Table1[[#This Row],[Joining Date]])</f>
        <v>9</v>
      </c>
      <c r="P3101" s="26">
        <f ca="1">NETWORKDAYS(Table1[[#This Row],[Joining Date]],TODAY())</f>
        <v>201</v>
      </c>
      <c r="Q3101" s="26" t="str">
        <f>LEFT(Table1[[#This Row],[Department]],5)&amp;"-"&amp;RIGHT(Table1[[#This Row],[Employee ID]],3)</f>
        <v>Suppo-872</v>
      </c>
      <c r="R3101" s="26" t="str">
        <f>LEFT(Table1[[#This Row],[Department]],3)</f>
        <v>Sup</v>
      </c>
      <c r="S3101" s="37">
        <f>_xlfn.XLOOKUP(Table1[[#This Row],[City]],Table2[City],Table2[Bonus %])</f>
        <v>5</v>
      </c>
    </row>
    <row r="3102" spans="1:19" x14ac:dyDescent="0.35">
      <c r="A3102" s="7" t="s">
        <v>280</v>
      </c>
      <c r="B3102" s="40" t="str">
        <f>LEFT(Table1[[#This Row],[Employee Name]],FIND(" ",Table1[[#This Row],[Employee Name]]))</f>
        <v xml:space="preserve">Kavya </v>
      </c>
      <c r="C3102" s="40" t="str">
        <f>RIGHT(Table1[[#This Row],[Employee Name]],LEN(Table1[[#This Row],[Employee Name]])-FIND(" ",Table1[[#This Row],[Employee Name]]))</f>
        <v>Nair</v>
      </c>
      <c r="D3102" s="22">
        <f>Table1[[#This Row],[Basic Salary]]+Table1[[#This Row],[Bonus]]</f>
        <v>78963</v>
      </c>
      <c r="E3102" s="8">
        <v>78</v>
      </c>
      <c r="F3102" s="45">
        <v>96</v>
      </c>
      <c r="G3102" s="8" t="str" cm="1">
        <f t="array" ref="G3102">_xlfn.IFS(Table1[[#This Row],[Performance Score]]&gt;=80,"Excellent",Table1[[#This Row],[Performance Score]]&gt;=60,"Good",Table1[[#This Row],[Performance Score]]&gt;=40,"Need Improvement")</f>
        <v>Excellent</v>
      </c>
      <c r="H3102" s="29">
        <f>Table1[[#This Row],[Bonus]]/Table1[[#This Row],[Basic Salary]]</f>
        <v>0.59779441521651155</v>
      </c>
      <c r="I3102" s="8">
        <f ca="1">DATEDIF(Table1[[#This Row],[Date of Birth]],TODAY(),"y")</f>
        <v>24</v>
      </c>
      <c r="J3102" s="33">
        <v>45232</v>
      </c>
      <c r="K3102" s="33" t="str" cm="1">
        <f t="array" aca="1" ref="K3102" ca="1">_xlfn.IFS(L3102&lt;3,"Junior",L3102&lt;=7,"Mid-Level",L3102&gt;7,"Senior")</f>
        <v>Junior</v>
      </c>
      <c r="L3102" s="45">
        <f ca="1">INT(YEARFRAC(Table1[[#This Row],[Joining Date]],TODAY(),1))</f>
        <v>2</v>
      </c>
      <c r="M3102" s="25" t="str">
        <f t="shared" ca="1" si="48"/>
        <v>No</v>
      </c>
      <c r="N3102" s="25">
        <f>YEAR(Table1[[#This Row],[Joining Date]])</f>
        <v>2023</v>
      </c>
      <c r="O3102" s="45">
        <f>MONTH(Table1[[#This Row],[Joining Date]])</f>
        <v>11</v>
      </c>
      <c r="P3102" s="25">
        <f ca="1">NETWORKDAYS(Table1[[#This Row],[Joining Date]],TODAY())</f>
        <v>693</v>
      </c>
      <c r="Q3102" s="25" t="str">
        <f>LEFT(Table1[[#This Row],[Department]],5)&amp;"-"&amp;RIGHT(Table1[[#This Row],[Employee ID]],3)</f>
        <v>Suppo-224</v>
      </c>
      <c r="R3102" s="25" t="str">
        <f>LEFT(Table1[[#This Row],[Department]],3)</f>
        <v>Sup</v>
      </c>
      <c r="S3102" s="36">
        <f>_xlfn.XLOOKUP(Table1[[#This Row],[City]],Table2[City],Table2[Bonus %])</f>
        <v>5</v>
      </c>
    </row>
    <row r="3103" spans="1:19" x14ac:dyDescent="0.35">
      <c r="A3103" s="9" t="s">
        <v>5051</v>
      </c>
      <c r="B3103" s="41" t="str">
        <f>LEFT(Table1[[#This Row],[Employee Name]],FIND(" ",Table1[[#This Row],[Employee Name]]))</f>
        <v xml:space="preserve">Aarav </v>
      </c>
      <c r="C3103" s="41" t="str">
        <f>RIGHT(Table1[[#This Row],[Employee Name]],LEN(Table1[[#This Row],[Employee Name]])-FIND(" ",Table1[[#This Row],[Employee Name]]))</f>
        <v>Sharma</v>
      </c>
      <c r="D3103" s="23">
        <f>Table1[[#This Row],[Basic Salary]]+Table1[[#This Row],[Bonus]]</f>
        <v>78960</v>
      </c>
      <c r="E3103" s="10">
        <v>65</v>
      </c>
      <c r="F3103" s="46">
        <v>52</v>
      </c>
      <c r="G3103" s="10" t="str" cm="1">
        <f t="array" ref="G3103">_xlfn.IFS(Table1[[#This Row],[Performance Score]]&gt;=80,"Excellent",Table1[[#This Row],[Performance Score]]&gt;=60,"Good",Table1[[#This Row],[Performance Score]]&gt;=40,"Need Improvement")</f>
        <v>Need Improvement</v>
      </c>
      <c r="H3103" s="30">
        <f>Table1[[#This Row],[Bonus]]/Table1[[#This Row],[Basic Salary]]</f>
        <v>0.17262682666033027</v>
      </c>
      <c r="I3103" s="10">
        <f ca="1">DATEDIF(Table1[[#This Row],[Date of Birth]],TODAY(),"y")</f>
        <v>31</v>
      </c>
      <c r="J3103" s="34">
        <v>42700</v>
      </c>
      <c r="K3103" s="33" t="str" cm="1">
        <f t="array" aca="1" ref="K3103" ca="1">_xlfn.IFS(L3103&lt;3,"Junior",L3103&lt;=7,"Mid-Level",L3103&gt;7,"Senior")</f>
        <v>Senior</v>
      </c>
      <c r="L3103" s="46">
        <f ca="1">INT(YEARFRAC(Table1[[#This Row],[Joining Date]],TODAY(),1))</f>
        <v>9</v>
      </c>
      <c r="M3103" s="25" t="str">
        <f t="shared" ca="1" si="48"/>
        <v>Yes</v>
      </c>
      <c r="N3103" s="26">
        <f>YEAR(Table1[[#This Row],[Joining Date]])</f>
        <v>2016</v>
      </c>
      <c r="O3103" s="46">
        <f>MONTH(Table1[[#This Row],[Joining Date]])</f>
        <v>11</v>
      </c>
      <c r="P3103" s="26">
        <f ca="1">NETWORKDAYS(Table1[[#This Row],[Joining Date]],TODAY())</f>
        <v>2501</v>
      </c>
      <c r="Q3103" s="26" t="str">
        <f>LEFT(Table1[[#This Row],[Department]],5)&amp;"-"&amp;RIGHT(Table1[[#This Row],[Employee ID]],3)</f>
        <v>Finan-995</v>
      </c>
      <c r="R3103" s="26" t="str">
        <f>LEFT(Table1[[#This Row],[Department]],3)</f>
        <v>Fin</v>
      </c>
      <c r="S3103" s="37">
        <f>_xlfn.XLOOKUP(Table1[[#This Row],[City]],Table2[City],Table2[Bonus %])</f>
        <v>6</v>
      </c>
    </row>
    <row r="3104" spans="1:19" x14ac:dyDescent="0.35">
      <c r="A3104" s="7" t="s">
        <v>1720</v>
      </c>
      <c r="B3104" s="40" t="str">
        <f>LEFT(Table1[[#This Row],[Employee Name]],FIND(" ",Table1[[#This Row],[Employee Name]]))</f>
        <v xml:space="preserve">Ajay </v>
      </c>
      <c r="C3104" s="40" t="str">
        <f>RIGHT(Table1[[#This Row],[Employee Name]],LEN(Table1[[#This Row],[Employee Name]])-FIND(" ",Table1[[#This Row],[Employee Name]]))</f>
        <v>Singh</v>
      </c>
      <c r="D3104" s="22">
        <f>Table1[[#This Row],[Basic Salary]]+Table1[[#This Row],[Bonus]]</f>
        <v>78949</v>
      </c>
      <c r="E3104" s="8">
        <v>91</v>
      </c>
      <c r="F3104" s="45">
        <v>67</v>
      </c>
      <c r="G3104" s="8" t="str" cm="1">
        <f t="array" ref="G3104">_xlfn.IFS(Table1[[#This Row],[Performance Score]]&gt;=80,"Excellent",Table1[[#This Row],[Performance Score]]&gt;=60,"Good",Table1[[#This Row],[Performance Score]]&gt;=40,"Need Improvement")</f>
        <v>Good</v>
      </c>
      <c r="H3104" s="29">
        <f>Table1[[#This Row],[Bonus]]/Table1[[#This Row],[Basic Salary]]</f>
        <v>0.52158578421924995</v>
      </c>
      <c r="I3104" s="8">
        <f ca="1">DATEDIF(Table1[[#This Row],[Date of Birth]],TODAY(),"y")</f>
        <v>34</v>
      </c>
      <c r="J3104" s="33">
        <v>45138</v>
      </c>
      <c r="K3104" s="33" t="str" cm="1">
        <f t="array" aca="1" ref="K3104" ca="1">_xlfn.IFS(L3104&lt;3,"Junior",L3104&lt;=7,"Mid-Level",L3104&gt;7,"Senior")</f>
        <v>Junior</v>
      </c>
      <c r="L3104" s="45">
        <f ca="1">INT(YEARFRAC(Table1[[#This Row],[Joining Date]],TODAY(),1))</f>
        <v>2</v>
      </c>
      <c r="M3104" s="25" t="str">
        <f t="shared" ca="1" si="48"/>
        <v>No</v>
      </c>
      <c r="N3104" s="25">
        <f>YEAR(Table1[[#This Row],[Joining Date]])</f>
        <v>2023</v>
      </c>
      <c r="O3104" s="45">
        <f>MONTH(Table1[[#This Row],[Joining Date]])</f>
        <v>7</v>
      </c>
      <c r="P3104" s="25">
        <f ca="1">NETWORKDAYS(Table1[[#This Row],[Joining Date]],TODAY())</f>
        <v>761</v>
      </c>
      <c r="Q3104" s="25" t="str">
        <f>LEFT(Table1[[#This Row],[Department]],5)&amp;"-"&amp;RIGHT(Table1[[#This Row],[Employee ID]],3)</f>
        <v>HR-664</v>
      </c>
      <c r="R3104" s="25" t="str">
        <f>LEFT(Table1[[#This Row],[Department]],3)</f>
        <v>HR</v>
      </c>
      <c r="S3104" s="36">
        <f>_xlfn.XLOOKUP(Table1[[#This Row],[City]],Table2[City],Table2[Bonus %])</f>
        <v>5</v>
      </c>
    </row>
    <row r="3105" spans="1:19" x14ac:dyDescent="0.35">
      <c r="A3105" s="9" t="s">
        <v>4571</v>
      </c>
      <c r="B3105" s="41" t="str">
        <f>LEFT(Table1[[#This Row],[Employee Name]],FIND(" ",Table1[[#This Row],[Employee Name]]))</f>
        <v xml:space="preserve">Priya </v>
      </c>
      <c r="C3105" s="41" t="str">
        <f>RIGHT(Table1[[#This Row],[Employee Name]],LEN(Table1[[#This Row],[Employee Name]])-FIND(" ",Table1[[#This Row],[Employee Name]]))</f>
        <v>Reddy</v>
      </c>
      <c r="D3105" s="23">
        <f>Table1[[#This Row],[Basic Salary]]+Table1[[#This Row],[Bonus]]</f>
        <v>78911</v>
      </c>
      <c r="E3105" s="10">
        <v>83</v>
      </c>
      <c r="F3105" s="46">
        <v>79</v>
      </c>
      <c r="G3105" s="10" t="str" cm="1">
        <f t="array" ref="G3105">_xlfn.IFS(Table1[[#This Row],[Performance Score]]&gt;=80,"Excellent",Table1[[#This Row],[Performance Score]]&gt;=60,"Good",Table1[[#This Row],[Performance Score]]&gt;=40,"Need Improvement")</f>
        <v>Good</v>
      </c>
      <c r="H3105" s="30">
        <f>Table1[[#This Row],[Bonus]]/Table1[[#This Row],[Basic Salary]]</f>
        <v>0.56178996952064286</v>
      </c>
      <c r="I3105" s="10">
        <f ca="1">DATEDIF(Table1[[#This Row],[Date of Birth]],TODAY(),"y")</f>
        <v>29</v>
      </c>
      <c r="J3105" s="34">
        <v>42833</v>
      </c>
      <c r="K3105" s="33" t="str" cm="1">
        <f t="array" aca="1" ref="K3105" ca="1">_xlfn.IFS(L3105&lt;3,"Junior",L3105&lt;=7,"Mid-Level",L3105&gt;7,"Senior")</f>
        <v>Senior</v>
      </c>
      <c r="L3105" s="46">
        <f ca="1">INT(YEARFRAC(Table1[[#This Row],[Joining Date]],TODAY(),1))</f>
        <v>9</v>
      </c>
      <c r="M3105" s="25" t="str">
        <f t="shared" ca="1" si="48"/>
        <v>Yes</v>
      </c>
      <c r="N3105" s="26">
        <f>YEAR(Table1[[#This Row],[Joining Date]])</f>
        <v>2017</v>
      </c>
      <c r="O3105" s="46">
        <f>MONTH(Table1[[#This Row],[Joining Date]])</f>
        <v>4</v>
      </c>
      <c r="P3105" s="26">
        <f ca="1">NETWORKDAYS(Table1[[#This Row],[Joining Date]],TODAY())</f>
        <v>2406</v>
      </c>
      <c r="Q3105" s="26" t="str">
        <f>LEFT(Table1[[#This Row],[Department]],5)&amp;"-"&amp;RIGHT(Table1[[#This Row],[Employee ID]],3)</f>
        <v>Sales-515</v>
      </c>
      <c r="R3105" s="26" t="str">
        <f>LEFT(Table1[[#This Row],[Department]],3)</f>
        <v>Sal</v>
      </c>
      <c r="S3105" s="37">
        <f>_xlfn.XLOOKUP(Table1[[#This Row],[City]],Table2[City],Table2[Bonus %])</f>
        <v>8</v>
      </c>
    </row>
    <row r="3106" spans="1:19" x14ac:dyDescent="0.35">
      <c r="A3106" s="7" t="s">
        <v>4582</v>
      </c>
      <c r="B3106" s="40" t="str">
        <f>LEFT(Table1[[#This Row],[Employee Name]],FIND(" ",Table1[[#This Row],[Employee Name]]))</f>
        <v xml:space="preserve">Pooja </v>
      </c>
      <c r="C3106" s="40" t="str">
        <f>RIGHT(Table1[[#This Row],[Employee Name]],LEN(Table1[[#This Row],[Employee Name]])-FIND(" ",Table1[[#This Row],[Employee Name]]))</f>
        <v>Das</v>
      </c>
      <c r="D3106" s="22">
        <f>Table1[[#This Row],[Basic Salary]]+Table1[[#This Row],[Bonus]]</f>
        <v>78909</v>
      </c>
      <c r="E3106" s="8">
        <v>95</v>
      </c>
      <c r="F3106" s="45">
        <v>91</v>
      </c>
      <c r="G3106" s="8" t="str" cm="1">
        <f t="array" ref="G3106">_xlfn.IFS(Table1[[#This Row],[Performance Score]]&gt;=80,"Excellent",Table1[[#This Row],[Performance Score]]&gt;=60,"Good",Table1[[#This Row],[Performance Score]]&gt;=40,"Need Improvement")</f>
        <v>Excellent</v>
      </c>
      <c r="H3106" s="29">
        <f>Table1[[#This Row],[Bonus]]/Table1[[#This Row],[Basic Salary]]</f>
        <v>0.5388770793923201</v>
      </c>
      <c r="I3106" s="8">
        <f ca="1">DATEDIF(Table1[[#This Row],[Date of Birth]],TODAY(),"y")</f>
        <v>32</v>
      </c>
      <c r="J3106" s="33">
        <v>44920</v>
      </c>
      <c r="K3106" s="33" t="str" cm="1">
        <f t="array" aca="1" ref="K3106" ca="1">_xlfn.IFS(L3106&lt;3,"Junior",L3106&lt;=7,"Mid-Level",L3106&gt;7,"Senior")</f>
        <v>Mid-Level</v>
      </c>
      <c r="L3106" s="45">
        <f ca="1">INT(YEARFRAC(Table1[[#This Row],[Joining Date]],TODAY(),1))</f>
        <v>3</v>
      </c>
      <c r="M3106" s="25" t="str">
        <f t="shared" ca="1" si="48"/>
        <v>No</v>
      </c>
      <c r="N3106" s="25">
        <f>YEAR(Table1[[#This Row],[Joining Date]])</f>
        <v>2022</v>
      </c>
      <c r="O3106" s="45">
        <f>MONTH(Table1[[#This Row],[Joining Date]])</f>
        <v>12</v>
      </c>
      <c r="P3106" s="25">
        <f ca="1">NETWORKDAYS(Table1[[#This Row],[Joining Date]],TODAY())</f>
        <v>916</v>
      </c>
      <c r="Q3106" s="25" t="str">
        <f>LEFT(Table1[[#This Row],[Department]],5)&amp;"-"&amp;RIGHT(Table1[[#This Row],[Employee ID]],3)</f>
        <v>IT-526</v>
      </c>
      <c r="R3106" s="25" t="str">
        <f>LEFT(Table1[[#This Row],[Department]],3)</f>
        <v>IT</v>
      </c>
      <c r="S3106" s="36">
        <f>_xlfn.XLOOKUP(Table1[[#This Row],[City]],Table2[City],Table2[Bonus %])</f>
        <v>5</v>
      </c>
    </row>
    <row r="3107" spans="1:19" x14ac:dyDescent="0.35">
      <c r="A3107" s="9" t="s">
        <v>4860</v>
      </c>
      <c r="B3107" s="41" t="str">
        <f>LEFT(Table1[[#This Row],[Employee Name]],FIND(" ",Table1[[#This Row],[Employee Name]]))</f>
        <v xml:space="preserve">Rahul </v>
      </c>
      <c r="C3107" s="41" t="str">
        <f>RIGHT(Table1[[#This Row],[Employee Name]],LEN(Table1[[#This Row],[Employee Name]])-FIND(" ",Table1[[#This Row],[Employee Name]]))</f>
        <v>Verma</v>
      </c>
      <c r="D3107" s="23">
        <f>Table1[[#This Row],[Basic Salary]]+Table1[[#This Row],[Bonus]]</f>
        <v>78909</v>
      </c>
      <c r="E3107" s="10">
        <v>86</v>
      </c>
      <c r="F3107" s="46">
        <v>75</v>
      </c>
      <c r="G3107" s="10" t="str" cm="1">
        <f t="array" ref="G3107">_xlfn.IFS(Table1[[#This Row],[Performance Score]]&gt;=80,"Excellent",Table1[[#This Row],[Performance Score]]&gt;=60,"Good",Table1[[#This Row],[Performance Score]]&gt;=40,"Need Improvement")</f>
        <v>Good</v>
      </c>
      <c r="H3107" s="30">
        <f>Table1[[#This Row],[Bonus]]/Table1[[#This Row],[Basic Salary]]</f>
        <v>0.27905921255247756</v>
      </c>
      <c r="I3107" s="10">
        <f ca="1">DATEDIF(Table1[[#This Row],[Date of Birth]],TODAY(),"y")</f>
        <v>19</v>
      </c>
      <c r="J3107" s="34">
        <v>44843</v>
      </c>
      <c r="K3107" s="33" t="str" cm="1">
        <f t="array" aca="1" ref="K3107" ca="1">_xlfn.IFS(L3107&lt;3,"Junior",L3107&lt;=7,"Mid-Level",L3107&gt;7,"Senior")</f>
        <v>Mid-Level</v>
      </c>
      <c r="L3107" s="46">
        <f ca="1">INT(YEARFRAC(Table1[[#This Row],[Joining Date]],TODAY(),1))</f>
        <v>3</v>
      </c>
      <c r="M3107" s="25" t="str">
        <f t="shared" ca="1" si="48"/>
        <v>No</v>
      </c>
      <c r="N3107" s="26">
        <f>YEAR(Table1[[#This Row],[Joining Date]])</f>
        <v>2022</v>
      </c>
      <c r="O3107" s="46">
        <f>MONTH(Table1[[#This Row],[Joining Date]])</f>
        <v>10</v>
      </c>
      <c r="P3107" s="26">
        <f ca="1">NETWORKDAYS(Table1[[#This Row],[Joining Date]],TODAY())</f>
        <v>971</v>
      </c>
      <c r="Q3107" s="26" t="str">
        <f>LEFT(Table1[[#This Row],[Department]],5)&amp;"-"&amp;RIGHT(Table1[[#This Row],[Employee ID]],3)</f>
        <v>Marke-804</v>
      </c>
      <c r="R3107" s="26" t="str">
        <f>LEFT(Table1[[#This Row],[Department]],3)</f>
        <v>Mar</v>
      </c>
      <c r="S3107" s="37">
        <f>_xlfn.XLOOKUP(Table1[[#This Row],[City]],Table2[City],Table2[Bonus %])</f>
        <v>5</v>
      </c>
    </row>
    <row r="3108" spans="1:19" x14ac:dyDescent="0.35">
      <c r="A3108" s="7" t="s">
        <v>1262</v>
      </c>
      <c r="B3108" s="40" t="str">
        <f>LEFT(Table1[[#This Row],[Employee Name]],FIND(" ",Table1[[#This Row],[Employee Name]]))</f>
        <v xml:space="preserve">Krishna </v>
      </c>
      <c r="C3108" s="40" t="str">
        <f>RIGHT(Table1[[#This Row],[Employee Name]],LEN(Table1[[#This Row],[Employee Name]])-FIND(" ",Table1[[#This Row],[Employee Name]]))</f>
        <v>Chaitanya</v>
      </c>
      <c r="D3108" s="22">
        <f>Table1[[#This Row],[Basic Salary]]+Table1[[#This Row],[Bonus]]</f>
        <v>78886</v>
      </c>
      <c r="E3108" s="8">
        <v>84</v>
      </c>
      <c r="F3108" s="45">
        <v>84</v>
      </c>
      <c r="G3108" s="8" t="str" cm="1">
        <f t="array" ref="G3108">_xlfn.IFS(Table1[[#This Row],[Performance Score]]&gt;=80,"Excellent",Table1[[#This Row],[Performance Score]]&gt;=60,"Good",Table1[[#This Row],[Performance Score]]&gt;=40,"Need Improvement")</f>
        <v>Excellent</v>
      </c>
      <c r="H3108" s="29">
        <f>Table1[[#This Row],[Bonus]]/Table1[[#This Row],[Basic Salary]]</f>
        <v>0.291773105390712</v>
      </c>
      <c r="I3108" s="8">
        <f ca="1">DATEDIF(Table1[[#This Row],[Date of Birth]],TODAY(),"y")</f>
        <v>16</v>
      </c>
      <c r="J3108" s="33">
        <v>43509</v>
      </c>
      <c r="K3108" s="33" t="str" cm="1">
        <f t="array" aca="1" ref="K3108" ca="1">_xlfn.IFS(L3108&lt;3,"Junior",L3108&lt;=7,"Mid-Level",L3108&gt;7,"Senior")</f>
        <v>Mid-Level</v>
      </c>
      <c r="L3108" s="45">
        <f ca="1">INT(YEARFRAC(Table1[[#This Row],[Joining Date]],TODAY(),1))</f>
        <v>7</v>
      </c>
      <c r="M3108" s="25" t="str">
        <f t="shared" ca="1" si="48"/>
        <v>Yes</v>
      </c>
      <c r="N3108" s="25">
        <f>YEAR(Table1[[#This Row],[Joining Date]])</f>
        <v>2019</v>
      </c>
      <c r="O3108" s="45">
        <f>MONTH(Table1[[#This Row],[Joining Date]])</f>
        <v>2</v>
      </c>
      <c r="P3108" s="25">
        <f ca="1">NETWORKDAYS(Table1[[#This Row],[Joining Date]],TODAY())</f>
        <v>1924</v>
      </c>
      <c r="Q3108" s="25" t="str">
        <f>LEFT(Table1[[#This Row],[Department]],5)&amp;"-"&amp;RIGHT(Table1[[#This Row],[Employee ID]],3)</f>
        <v>Opera-206</v>
      </c>
      <c r="R3108" s="25" t="str">
        <f>LEFT(Table1[[#This Row],[Department]],3)</f>
        <v>Ope</v>
      </c>
      <c r="S3108" s="36">
        <f>_xlfn.XLOOKUP(Table1[[#This Row],[City]],Table2[City],Table2[Bonus %])</f>
        <v>5</v>
      </c>
    </row>
    <row r="3109" spans="1:19" x14ac:dyDescent="0.35">
      <c r="A3109" s="9" t="s">
        <v>3470</v>
      </c>
      <c r="B3109" s="41" t="str">
        <f>LEFT(Table1[[#This Row],[Employee Name]],FIND(" ",Table1[[#This Row],[Employee Name]]))</f>
        <v xml:space="preserve">Ananya </v>
      </c>
      <c r="C3109" s="41" t="str">
        <f>RIGHT(Table1[[#This Row],[Employee Name]],LEN(Table1[[#This Row],[Employee Name]])-FIND(" ",Table1[[#This Row],[Employee Name]]))</f>
        <v>Rao</v>
      </c>
      <c r="D3109" s="23">
        <f>Table1[[#This Row],[Basic Salary]]+Table1[[#This Row],[Bonus]]</f>
        <v>78829</v>
      </c>
      <c r="E3109" s="10">
        <v>95</v>
      </c>
      <c r="F3109" s="46">
        <v>61</v>
      </c>
      <c r="G3109" s="10" t="str" cm="1">
        <f t="array" ref="G3109">_xlfn.IFS(Table1[[#This Row],[Performance Score]]&gt;=80,"Excellent",Table1[[#This Row],[Performance Score]]&gt;=60,"Good",Table1[[#This Row],[Performance Score]]&gt;=40,"Need Improvement")</f>
        <v>Good</v>
      </c>
      <c r="H3109" s="30">
        <f>Table1[[#This Row],[Bonus]]/Table1[[#This Row],[Basic Salary]]</f>
        <v>0.13304011613700717</v>
      </c>
      <c r="I3109" s="10">
        <f ca="1">DATEDIF(Table1[[#This Row],[Date of Birth]],TODAY(),"y")</f>
        <v>19</v>
      </c>
      <c r="J3109" s="34">
        <v>44412</v>
      </c>
      <c r="K3109" s="33" t="str" cm="1">
        <f t="array" aca="1" ref="K3109" ca="1">_xlfn.IFS(L3109&lt;3,"Junior",L3109&lt;=7,"Mid-Level",L3109&gt;7,"Senior")</f>
        <v>Mid-Level</v>
      </c>
      <c r="L3109" s="46">
        <f ca="1">INT(YEARFRAC(Table1[[#This Row],[Joining Date]],TODAY(),1))</f>
        <v>4</v>
      </c>
      <c r="M3109" s="25" t="str">
        <f t="shared" ca="1" si="48"/>
        <v>No</v>
      </c>
      <c r="N3109" s="26">
        <f>YEAR(Table1[[#This Row],[Joining Date]])</f>
        <v>2021</v>
      </c>
      <c r="O3109" s="46">
        <f>MONTH(Table1[[#This Row],[Joining Date]])</f>
        <v>8</v>
      </c>
      <c r="P3109" s="26">
        <f ca="1">NETWORKDAYS(Table1[[#This Row],[Joining Date]],TODAY())</f>
        <v>1279</v>
      </c>
      <c r="Q3109" s="26" t="str">
        <f>LEFT(Table1[[#This Row],[Department]],5)&amp;"-"&amp;RIGHT(Table1[[#This Row],[Employee ID]],3)</f>
        <v>IT-414</v>
      </c>
      <c r="R3109" s="26" t="str">
        <f>LEFT(Table1[[#This Row],[Department]],3)</f>
        <v>IT</v>
      </c>
      <c r="S3109" s="37">
        <f>_xlfn.XLOOKUP(Table1[[#This Row],[City]],Table2[City],Table2[Bonus %])</f>
        <v>6</v>
      </c>
    </row>
    <row r="3110" spans="1:19" x14ac:dyDescent="0.35">
      <c r="A3110" s="7" t="s">
        <v>3363</v>
      </c>
      <c r="B3110" s="40" t="str">
        <f>LEFT(Table1[[#This Row],[Employee Name]],FIND(" ",Table1[[#This Row],[Employee Name]]))</f>
        <v xml:space="preserve">Vikram </v>
      </c>
      <c r="C3110" s="40" t="str">
        <f>RIGHT(Table1[[#This Row],[Employee Name]],LEN(Table1[[#This Row],[Employee Name]])-FIND(" ",Table1[[#This Row],[Employee Name]]))</f>
        <v>Singh</v>
      </c>
      <c r="D3110" s="22">
        <f>Table1[[#This Row],[Basic Salary]]+Table1[[#This Row],[Bonus]]</f>
        <v>78816</v>
      </c>
      <c r="E3110" s="8">
        <v>64</v>
      </c>
      <c r="F3110" s="45">
        <v>55</v>
      </c>
      <c r="G3110" s="8" t="str" cm="1">
        <f t="array" ref="G3110">_xlfn.IFS(Table1[[#This Row],[Performance Score]]&gt;=80,"Excellent",Table1[[#This Row],[Performance Score]]&gt;=60,"Good",Table1[[#This Row],[Performance Score]]&gt;=40,"Need Improvement")</f>
        <v>Need Improvement</v>
      </c>
      <c r="H3110" s="29">
        <f>Table1[[#This Row],[Bonus]]/Table1[[#This Row],[Basic Salary]]</f>
        <v>0.57361338497783809</v>
      </c>
      <c r="I3110" s="8">
        <f ca="1">DATEDIF(Table1[[#This Row],[Date of Birth]],TODAY(),"y")</f>
        <v>28</v>
      </c>
      <c r="J3110" s="33">
        <v>44234</v>
      </c>
      <c r="K3110" s="33" t="str" cm="1">
        <f t="array" aca="1" ref="K3110" ca="1">_xlfn.IFS(L3110&lt;3,"Junior",L3110&lt;=7,"Mid-Level",L3110&gt;7,"Senior")</f>
        <v>Mid-Level</v>
      </c>
      <c r="L3110" s="45">
        <f ca="1">INT(YEARFRAC(Table1[[#This Row],[Joining Date]],TODAY(),1))</f>
        <v>5</v>
      </c>
      <c r="M3110" s="25" t="str">
        <f t="shared" ca="1" si="48"/>
        <v>No</v>
      </c>
      <c r="N3110" s="25">
        <f>YEAR(Table1[[#This Row],[Joining Date]])</f>
        <v>2021</v>
      </c>
      <c r="O3110" s="45">
        <f>MONTH(Table1[[#This Row],[Joining Date]])</f>
        <v>2</v>
      </c>
      <c r="P3110" s="25">
        <f ca="1">NETWORKDAYS(Table1[[#This Row],[Joining Date]],TODAY())</f>
        <v>1406</v>
      </c>
      <c r="Q3110" s="25" t="str">
        <f>LEFT(Table1[[#This Row],[Department]],5)&amp;"-"&amp;RIGHT(Table1[[#This Row],[Employee ID]],3)</f>
        <v>Sales-307</v>
      </c>
      <c r="R3110" s="25" t="str">
        <f>LEFT(Table1[[#This Row],[Department]],3)</f>
        <v>Sal</v>
      </c>
      <c r="S3110" s="36">
        <f>_xlfn.XLOOKUP(Table1[[#This Row],[City]],Table2[City],Table2[Bonus %])</f>
        <v>5</v>
      </c>
    </row>
    <row r="3111" spans="1:19" x14ac:dyDescent="0.35">
      <c r="A3111" s="9" t="s">
        <v>2901</v>
      </c>
      <c r="B3111" s="41" t="str">
        <f>LEFT(Table1[[#This Row],[Employee Name]],FIND(" ",Table1[[#This Row],[Employee Name]]))</f>
        <v xml:space="preserve">Arjun </v>
      </c>
      <c r="C3111" s="41" t="str">
        <f>RIGHT(Table1[[#This Row],[Employee Name]],LEN(Table1[[#This Row],[Employee Name]])-FIND(" ",Table1[[#This Row],[Employee Name]]))</f>
        <v>Mehta</v>
      </c>
      <c r="D3111" s="23">
        <f>Table1[[#This Row],[Basic Salary]]+Table1[[#This Row],[Bonus]]</f>
        <v>78803</v>
      </c>
      <c r="E3111" s="10">
        <v>71</v>
      </c>
      <c r="F3111" s="46">
        <v>49</v>
      </c>
      <c r="G3111" s="10" t="str" cm="1">
        <f t="array" ref="G3111">_xlfn.IFS(Table1[[#This Row],[Performance Score]]&gt;=80,"Excellent",Table1[[#This Row],[Performance Score]]&gt;=60,"Good",Table1[[#This Row],[Performance Score]]&gt;=40,"Need Improvement")</f>
        <v>Need Improvement</v>
      </c>
      <c r="H3111" s="30">
        <f>Table1[[#This Row],[Bonus]]/Table1[[#This Row],[Basic Salary]]</f>
        <v>6.9820798262286182E-2</v>
      </c>
      <c r="I3111" s="10">
        <f ca="1">DATEDIF(Table1[[#This Row],[Date of Birth]],TODAY(),"y")</f>
        <v>17</v>
      </c>
      <c r="J3111" s="34">
        <v>45563</v>
      </c>
      <c r="K3111" s="33" t="str" cm="1">
        <f t="array" aca="1" ref="K3111" ca="1">_xlfn.IFS(L3111&lt;3,"Junior",L3111&lt;=7,"Mid-Level",L3111&gt;7,"Senior")</f>
        <v>Junior</v>
      </c>
      <c r="L3111" s="46">
        <f ca="1">INT(YEARFRAC(Table1[[#This Row],[Joining Date]],TODAY(),1))</f>
        <v>1</v>
      </c>
      <c r="M3111" s="25" t="str">
        <f t="shared" ca="1" si="48"/>
        <v>No</v>
      </c>
      <c r="N3111" s="26">
        <f>YEAR(Table1[[#This Row],[Joining Date]])</f>
        <v>2024</v>
      </c>
      <c r="O3111" s="46">
        <f>MONTH(Table1[[#This Row],[Joining Date]])</f>
        <v>9</v>
      </c>
      <c r="P3111" s="26">
        <f ca="1">NETWORKDAYS(Table1[[#This Row],[Joining Date]],TODAY())</f>
        <v>456</v>
      </c>
      <c r="Q3111" s="26" t="str">
        <f>LEFT(Table1[[#This Row],[Department]],5)&amp;"-"&amp;RIGHT(Table1[[#This Row],[Employee ID]],3)</f>
        <v>Sales-845</v>
      </c>
      <c r="R3111" s="26" t="str">
        <f>LEFT(Table1[[#This Row],[Department]],3)</f>
        <v>Sal</v>
      </c>
      <c r="S3111" s="37">
        <f>_xlfn.XLOOKUP(Table1[[#This Row],[City]],Table2[City],Table2[Bonus %])</f>
        <v>5</v>
      </c>
    </row>
    <row r="3112" spans="1:19" x14ac:dyDescent="0.35">
      <c r="A3112" s="7" t="s">
        <v>3855</v>
      </c>
      <c r="B3112" s="40" t="str">
        <f>LEFT(Table1[[#This Row],[Employee Name]],FIND(" ",Table1[[#This Row],[Employee Name]]))</f>
        <v xml:space="preserve">Gayathri </v>
      </c>
      <c r="C3112" s="40" t="str">
        <f>RIGHT(Table1[[#This Row],[Employee Name]],LEN(Table1[[#This Row],[Employee Name]])-FIND(" ",Table1[[#This Row],[Employee Name]]))</f>
        <v>Iyer</v>
      </c>
      <c r="D3112" s="22">
        <f>Table1[[#This Row],[Basic Salary]]+Table1[[#This Row],[Bonus]]</f>
        <v>78763</v>
      </c>
      <c r="E3112" s="8">
        <v>95</v>
      </c>
      <c r="F3112" s="45">
        <v>80</v>
      </c>
      <c r="G3112" s="8" t="str" cm="1">
        <f t="array" ref="G3112">_xlfn.IFS(Table1[[#This Row],[Performance Score]]&gt;=80,"Excellent",Table1[[#This Row],[Performance Score]]&gt;=60,"Good",Table1[[#This Row],[Performance Score]]&gt;=40,"Need Improvement")</f>
        <v>Excellent</v>
      </c>
      <c r="H3112" s="29">
        <f>Table1[[#This Row],[Bonus]]/Table1[[#This Row],[Basic Salary]]</f>
        <v>0.40751264318518915</v>
      </c>
      <c r="I3112" s="8">
        <f ca="1">DATEDIF(Table1[[#This Row],[Date of Birth]],TODAY(),"y")</f>
        <v>16</v>
      </c>
      <c r="J3112" s="33">
        <v>44731</v>
      </c>
      <c r="K3112" s="33" t="str" cm="1">
        <f t="array" aca="1" ref="K3112" ca="1">_xlfn.IFS(L3112&lt;3,"Junior",L3112&lt;=7,"Mid-Level",L3112&gt;7,"Senior")</f>
        <v>Mid-Level</v>
      </c>
      <c r="L3112" s="45">
        <f ca="1">INT(YEARFRAC(Table1[[#This Row],[Joining Date]],TODAY(),1))</f>
        <v>4</v>
      </c>
      <c r="M3112" s="25" t="str">
        <f t="shared" ca="1" si="48"/>
        <v>No</v>
      </c>
      <c r="N3112" s="25">
        <f>YEAR(Table1[[#This Row],[Joining Date]])</f>
        <v>2022</v>
      </c>
      <c r="O3112" s="45">
        <f>MONTH(Table1[[#This Row],[Joining Date]])</f>
        <v>6</v>
      </c>
      <c r="P3112" s="25">
        <f ca="1">NETWORKDAYS(Table1[[#This Row],[Joining Date]],TODAY())</f>
        <v>1051</v>
      </c>
      <c r="Q3112" s="25" t="str">
        <f>LEFT(Table1[[#This Row],[Department]],5)&amp;"-"&amp;RIGHT(Table1[[#This Row],[Employee ID]],3)</f>
        <v>Finan-799</v>
      </c>
      <c r="R3112" s="25" t="str">
        <f>LEFT(Table1[[#This Row],[Department]],3)</f>
        <v>Fin</v>
      </c>
      <c r="S3112" s="36">
        <f>_xlfn.XLOOKUP(Table1[[#This Row],[City]],Table2[City],Table2[Bonus %])</f>
        <v>8</v>
      </c>
    </row>
    <row r="3113" spans="1:19" x14ac:dyDescent="0.35">
      <c r="A3113" s="9" t="s">
        <v>2456</v>
      </c>
      <c r="B3113" s="41" t="str">
        <f>LEFT(Table1[[#This Row],[Employee Name]],FIND(" ",Table1[[#This Row],[Employee Name]]))</f>
        <v xml:space="preserve">Neha </v>
      </c>
      <c r="C3113" s="41" t="str">
        <f>RIGHT(Table1[[#This Row],[Employee Name]],LEN(Table1[[#This Row],[Employee Name]])-FIND(" ",Table1[[#This Row],[Employee Name]]))</f>
        <v>Kulkarni</v>
      </c>
      <c r="D3113" s="23">
        <f>Table1[[#This Row],[Basic Salary]]+Table1[[#This Row],[Bonus]]</f>
        <v>78745</v>
      </c>
      <c r="E3113" s="10">
        <v>66</v>
      </c>
      <c r="F3113" s="46">
        <v>42</v>
      </c>
      <c r="G3113" s="10" t="str" cm="1">
        <f t="array" ref="G3113">_xlfn.IFS(Table1[[#This Row],[Performance Score]]&gt;=80,"Excellent",Table1[[#This Row],[Performance Score]]&gt;=60,"Good",Table1[[#This Row],[Performance Score]]&gt;=40,"Need Improvement")</f>
        <v>Need Improvement</v>
      </c>
      <c r="H3113" s="30">
        <f>Table1[[#This Row],[Bonus]]/Table1[[#This Row],[Basic Salary]]</f>
        <v>0.11658607830069623</v>
      </c>
      <c r="I3113" s="10">
        <f ca="1">DATEDIF(Table1[[#This Row],[Date of Birth]],TODAY(),"y")</f>
        <v>45</v>
      </c>
      <c r="J3113" s="34">
        <v>43068</v>
      </c>
      <c r="K3113" s="33" t="str" cm="1">
        <f t="array" aca="1" ref="K3113" ca="1">_xlfn.IFS(L3113&lt;3,"Junior",L3113&lt;=7,"Mid-Level",L3113&gt;7,"Senior")</f>
        <v>Senior</v>
      </c>
      <c r="L3113" s="46">
        <f ca="1">INT(YEARFRAC(Table1[[#This Row],[Joining Date]],TODAY(),1))</f>
        <v>8</v>
      </c>
      <c r="M3113" s="25" t="str">
        <f t="shared" ca="1" si="48"/>
        <v>Yes</v>
      </c>
      <c r="N3113" s="26">
        <f>YEAR(Table1[[#This Row],[Joining Date]])</f>
        <v>2017</v>
      </c>
      <c r="O3113" s="46">
        <f>MONTH(Table1[[#This Row],[Joining Date]])</f>
        <v>11</v>
      </c>
      <c r="P3113" s="26">
        <f ca="1">NETWORKDAYS(Table1[[#This Row],[Joining Date]],TODAY())</f>
        <v>2239</v>
      </c>
      <c r="Q3113" s="26" t="str">
        <f>LEFT(Table1[[#This Row],[Department]],5)&amp;"-"&amp;RIGHT(Table1[[#This Row],[Employee ID]],3)</f>
        <v>IT-400</v>
      </c>
      <c r="R3113" s="26" t="str">
        <f>LEFT(Table1[[#This Row],[Department]],3)</f>
        <v>IT</v>
      </c>
      <c r="S3113" s="37">
        <f>_xlfn.XLOOKUP(Table1[[#This Row],[City]],Table2[City],Table2[Bonus %])</f>
        <v>7</v>
      </c>
    </row>
    <row r="3114" spans="1:19" x14ac:dyDescent="0.35">
      <c r="A3114" s="7" t="s">
        <v>2775</v>
      </c>
      <c r="B3114" s="40" t="str">
        <f>LEFT(Table1[[#This Row],[Employee Name]],FIND(" ",Table1[[#This Row],[Employee Name]]))</f>
        <v xml:space="preserve">Tarun </v>
      </c>
      <c r="C3114" s="40" t="str">
        <f>RIGHT(Table1[[#This Row],[Employee Name]],LEN(Table1[[#This Row],[Employee Name]])-FIND(" ",Table1[[#This Row],[Employee Name]]))</f>
        <v>Verma</v>
      </c>
      <c r="D3114" s="22">
        <f>Table1[[#This Row],[Basic Salary]]+Table1[[#This Row],[Bonus]]</f>
        <v>78740</v>
      </c>
      <c r="E3114" s="8">
        <v>60</v>
      </c>
      <c r="F3114" s="45">
        <v>59</v>
      </c>
      <c r="G3114" s="8" t="str" cm="1">
        <f t="array" ref="G3114">_xlfn.IFS(Table1[[#This Row],[Performance Score]]&gt;=80,"Excellent",Table1[[#This Row],[Performance Score]]&gt;=60,"Good",Table1[[#This Row],[Performance Score]]&gt;=40,"Need Improvement")</f>
        <v>Need Improvement</v>
      </c>
      <c r="H3114" s="29">
        <f>Table1[[#This Row],[Bonus]]/Table1[[#This Row],[Basic Salary]]</f>
        <v>0.43228740336516597</v>
      </c>
      <c r="I3114" s="8">
        <f ca="1">DATEDIF(Table1[[#This Row],[Date of Birth]],TODAY(),"y")</f>
        <v>22</v>
      </c>
      <c r="J3114" s="33">
        <v>45734</v>
      </c>
      <c r="K3114" s="33" t="str" cm="1">
        <f t="array" aca="1" ref="K3114" ca="1">_xlfn.IFS(L3114&lt;3,"Junior",L3114&lt;=7,"Mid-Level",L3114&gt;7,"Senior")</f>
        <v>Junior</v>
      </c>
      <c r="L3114" s="45">
        <f ca="1">INT(YEARFRAC(Table1[[#This Row],[Joining Date]],TODAY(),1))</f>
        <v>1</v>
      </c>
      <c r="M3114" s="25" t="str">
        <f t="shared" ca="1" si="48"/>
        <v>No</v>
      </c>
      <c r="N3114" s="25">
        <f>YEAR(Table1[[#This Row],[Joining Date]])</f>
        <v>2025</v>
      </c>
      <c r="O3114" s="45">
        <f>MONTH(Table1[[#This Row],[Joining Date]])</f>
        <v>3</v>
      </c>
      <c r="P3114" s="25">
        <f ca="1">NETWORKDAYS(Table1[[#This Row],[Joining Date]],TODAY())</f>
        <v>335</v>
      </c>
      <c r="Q3114" s="25" t="str">
        <f>LEFT(Table1[[#This Row],[Department]],5)&amp;"-"&amp;RIGHT(Table1[[#This Row],[Employee ID]],3)</f>
        <v>Finan-719</v>
      </c>
      <c r="R3114" s="25" t="str">
        <f>LEFT(Table1[[#This Row],[Department]],3)</f>
        <v>Fin</v>
      </c>
      <c r="S3114" s="36">
        <f>_xlfn.XLOOKUP(Table1[[#This Row],[City]],Table2[City],Table2[Bonus %])</f>
        <v>8</v>
      </c>
    </row>
    <row r="3115" spans="1:19" x14ac:dyDescent="0.35">
      <c r="A3115" s="9" t="s">
        <v>2300</v>
      </c>
      <c r="B3115" s="41" t="str">
        <f>LEFT(Table1[[#This Row],[Employee Name]],FIND(" ",Table1[[#This Row],[Employee Name]]))</f>
        <v xml:space="preserve">Rohan </v>
      </c>
      <c r="C3115" s="41" t="str">
        <f>RIGHT(Table1[[#This Row],[Employee Name]],LEN(Table1[[#This Row],[Employee Name]])-FIND(" ",Table1[[#This Row],[Employee Name]]))</f>
        <v>Gupta</v>
      </c>
      <c r="D3115" s="23">
        <f>Table1[[#This Row],[Basic Salary]]+Table1[[#This Row],[Bonus]]</f>
        <v>78693</v>
      </c>
      <c r="E3115" s="10">
        <v>77</v>
      </c>
      <c r="F3115" s="46">
        <v>55</v>
      </c>
      <c r="G3115" s="10" t="str" cm="1">
        <f t="array" ref="G3115">_xlfn.IFS(Table1[[#This Row],[Performance Score]]&gt;=80,"Excellent",Table1[[#This Row],[Performance Score]]&gt;=60,"Good",Table1[[#This Row],[Performance Score]]&gt;=40,"Need Improvement")</f>
        <v>Need Improvement</v>
      </c>
      <c r="H3115" s="30">
        <f>Table1[[#This Row],[Bonus]]/Table1[[#This Row],[Basic Salary]]</f>
        <v>0.16044121333667585</v>
      </c>
      <c r="I3115" s="10">
        <f ca="1">DATEDIF(Table1[[#This Row],[Date of Birth]],TODAY(),"y")</f>
        <v>44</v>
      </c>
      <c r="J3115" s="34">
        <v>44592</v>
      </c>
      <c r="K3115" s="33" t="str" cm="1">
        <f t="array" aca="1" ref="K3115" ca="1">_xlfn.IFS(L3115&lt;3,"Junior",L3115&lt;=7,"Mid-Level",L3115&gt;7,"Senior")</f>
        <v>Mid-Level</v>
      </c>
      <c r="L3115" s="46">
        <f ca="1">INT(YEARFRAC(Table1[[#This Row],[Joining Date]],TODAY(),1))</f>
        <v>4</v>
      </c>
      <c r="M3115" s="25" t="str">
        <f t="shared" ca="1" si="48"/>
        <v>No</v>
      </c>
      <c r="N3115" s="26">
        <f>YEAR(Table1[[#This Row],[Joining Date]])</f>
        <v>2022</v>
      </c>
      <c r="O3115" s="46">
        <f>MONTH(Table1[[#This Row],[Joining Date]])</f>
        <v>1</v>
      </c>
      <c r="P3115" s="26">
        <f ca="1">NETWORKDAYS(Table1[[#This Row],[Joining Date]],TODAY())</f>
        <v>1151</v>
      </c>
      <c r="Q3115" s="26" t="str">
        <f>LEFT(Table1[[#This Row],[Department]],5)&amp;"-"&amp;RIGHT(Table1[[#This Row],[Employee ID]],3)</f>
        <v>HR-244</v>
      </c>
      <c r="R3115" s="26" t="str">
        <f>LEFT(Table1[[#This Row],[Department]],3)</f>
        <v>HR</v>
      </c>
      <c r="S3115" s="37">
        <f>_xlfn.XLOOKUP(Table1[[#This Row],[City]],Table2[City],Table2[Bonus %])</f>
        <v>4</v>
      </c>
    </row>
    <row r="3116" spans="1:19" x14ac:dyDescent="0.35">
      <c r="A3116" s="7" t="s">
        <v>1541</v>
      </c>
      <c r="B3116" s="40" t="str">
        <f>LEFT(Table1[[#This Row],[Employee Name]],FIND(" ",Table1[[#This Row],[Employee Name]]))</f>
        <v xml:space="preserve">Karan </v>
      </c>
      <c r="C3116" s="40" t="str">
        <f>RIGHT(Table1[[#This Row],[Employee Name]],LEN(Table1[[#This Row],[Employee Name]])-FIND(" ",Table1[[#This Row],[Employee Name]]))</f>
        <v>Malhotra</v>
      </c>
      <c r="D3116" s="22">
        <f>Table1[[#This Row],[Basic Salary]]+Table1[[#This Row],[Bonus]]</f>
        <v>78677</v>
      </c>
      <c r="E3116" s="8">
        <v>83</v>
      </c>
      <c r="F3116" s="45">
        <v>63</v>
      </c>
      <c r="G3116" s="8" t="str" cm="1">
        <f t="array" ref="G3116">_xlfn.IFS(Table1[[#This Row],[Performance Score]]&gt;=80,"Excellent",Table1[[#This Row],[Performance Score]]&gt;=60,"Good",Table1[[#This Row],[Performance Score]]&gt;=40,"Need Improvement")</f>
        <v>Good</v>
      </c>
      <c r="H3116" s="29">
        <f>Table1[[#This Row],[Bonus]]/Table1[[#This Row],[Basic Salary]]</f>
        <v>0.32132540642214164</v>
      </c>
      <c r="I3116" s="8">
        <f ca="1">DATEDIF(Table1[[#This Row],[Date of Birth]],TODAY(),"y")</f>
        <v>30</v>
      </c>
      <c r="J3116" s="33">
        <v>44899</v>
      </c>
      <c r="K3116" s="33" t="str" cm="1">
        <f t="array" aca="1" ref="K3116" ca="1">_xlfn.IFS(L3116&lt;3,"Junior",L3116&lt;=7,"Mid-Level",L3116&gt;7,"Senior")</f>
        <v>Mid-Level</v>
      </c>
      <c r="L3116" s="45">
        <f ca="1">INT(YEARFRAC(Table1[[#This Row],[Joining Date]],TODAY(),1))</f>
        <v>3</v>
      </c>
      <c r="M3116" s="25" t="str">
        <f t="shared" ca="1" si="48"/>
        <v>No</v>
      </c>
      <c r="N3116" s="25">
        <f>YEAR(Table1[[#This Row],[Joining Date]])</f>
        <v>2022</v>
      </c>
      <c r="O3116" s="45">
        <f>MONTH(Table1[[#This Row],[Joining Date]])</f>
        <v>12</v>
      </c>
      <c r="P3116" s="25">
        <f ca="1">NETWORKDAYS(Table1[[#This Row],[Joining Date]],TODAY())</f>
        <v>931</v>
      </c>
      <c r="Q3116" s="25" t="str">
        <f>LEFT(Table1[[#This Row],[Department]],5)&amp;"-"&amp;RIGHT(Table1[[#This Row],[Employee ID]],3)</f>
        <v>Marke-485</v>
      </c>
      <c r="R3116" s="25" t="str">
        <f>LEFT(Table1[[#This Row],[Department]],3)</f>
        <v>Mar</v>
      </c>
      <c r="S3116" s="36">
        <f>_xlfn.XLOOKUP(Table1[[#This Row],[City]],Table2[City],Table2[Bonus %])</f>
        <v>7</v>
      </c>
    </row>
    <row r="3117" spans="1:19" x14ac:dyDescent="0.35">
      <c r="A3117" s="9" t="s">
        <v>1929</v>
      </c>
      <c r="B3117" s="41" t="str">
        <f>LEFT(Table1[[#This Row],[Employee Name]],FIND(" ",Table1[[#This Row],[Employee Name]]))</f>
        <v xml:space="preserve">Nisha </v>
      </c>
      <c r="C3117" s="41" t="str">
        <f>RIGHT(Table1[[#This Row],[Employee Name]],LEN(Table1[[#This Row],[Employee Name]])-FIND(" ",Table1[[#This Row],[Employee Name]]))</f>
        <v>Kapoor</v>
      </c>
      <c r="D3117" s="23">
        <f>Table1[[#This Row],[Basic Salary]]+Table1[[#This Row],[Bonus]]</f>
        <v>78662</v>
      </c>
      <c r="E3117" s="10">
        <v>85</v>
      </c>
      <c r="F3117" s="46">
        <v>68</v>
      </c>
      <c r="G3117" s="10" t="str" cm="1">
        <f t="array" ref="G3117">_xlfn.IFS(Table1[[#This Row],[Performance Score]]&gt;=80,"Excellent",Table1[[#This Row],[Performance Score]]&gt;=60,"Good",Table1[[#This Row],[Performance Score]]&gt;=40,"Need Improvement")</f>
        <v>Good</v>
      </c>
      <c r="H3117" s="30">
        <f>Table1[[#This Row],[Bonus]]/Table1[[#This Row],[Basic Salary]]</f>
        <v>0.40875389519681937</v>
      </c>
      <c r="I3117" s="10">
        <f ca="1">DATEDIF(Table1[[#This Row],[Date of Birth]],TODAY(),"y")</f>
        <v>38</v>
      </c>
      <c r="J3117" s="34">
        <v>45788</v>
      </c>
      <c r="K3117" s="33" t="str" cm="1">
        <f t="array" aca="1" ref="K3117" ca="1">_xlfn.IFS(L3117&lt;3,"Junior",L3117&lt;=7,"Mid-Level",L3117&gt;7,"Senior")</f>
        <v>Junior</v>
      </c>
      <c r="L3117" s="46">
        <f ca="1">INT(YEARFRAC(Table1[[#This Row],[Joining Date]],TODAY(),1))</f>
        <v>1</v>
      </c>
      <c r="M3117" s="25" t="str">
        <f t="shared" ca="1" si="48"/>
        <v>No</v>
      </c>
      <c r="N3117" s="26">
        <f>YEAR(Table1[[#This Row],[Joining Date]])</f>
        <v>2025</v>
      </c>
      <c r="O3117" s="46">
        <f>MONTH(Table1[[#This Row],[Joining Date]])</f>
        <v>5</v>
      </c>
      <c r="P3117" s="26">
        <f ca="1">NETWORKDAYS(Table1[[#This Row],[Joining Date]],TODAY())</f>
        <v>296</v>
      </c>
      <c r="Q3117" s="26" t="str">
        <f>LEFT(Table1[[#This Row],[Department]],5)&amp;"-"&amp;RIGHT(Table1[[#This Row],[Employee ID]],3)</f>
        <v>HR-873</v>
      </c>
      <c r="R3117" s="26" t="str">
        <f>LEFT(Table1[[#This Row],[Department]],3)</f>
        <v>HR</v>
      </c>
      <c r="S3117" s="37">
        <f>_xlfn.XLOOKUP(Table1[[#This Row],[City]],Table2[City],Table2[Bonus %])</f>
        <v>8</v>
      </c>
    </row>
    <row r="3118" spans="1:19" x14ac:dyDescent="0.35">
      <c r="A3118" s="7" t="s">
        <v>629</v>
      </c>
      <c r="B3118" s="40" t="str">
        <f>LEFT(Table1[[#This Row],[Employee Name]],FIND(" ",Table1[[#This Row],[Employee Name]]))</f>
        <v xml:space="preserve">Ishita </v>
      </c>
      <c r="C3118" s="40" t="str">
        <f>RIGHT(Table1[[#This Row],[Employee Name]],LEN(Table1[[#This Row],[Employee Name]])-FIND(" ",Table1[[#This Row],[Employee Name]]))</f>
        <v>Roy</v>
      </c>
      <c r="D3118" s="22">
        <f>Table1[[#This Row],[Basic Salary]]+Table1[[#This Row],[Bonus]]</f>
        <v>78630</v>
      </c>
      <c r="E3118" s="8">
        <v>83</v>
      </c>
      <c r="F3118" s="45">
        <v>49</v>
      </c>
      <c r="G3118" s="8" t="str" cm="1">
        <f t="array" ref="G3118">_xlfn.IFS(Table1[[#This Row],[Performance Score]]&gt;=80,"Excellent",Table1[[#This Row],[Performance Score]]&gt;=60,"Good",Table1[[#This Row],[Performance Score]]&gt;=40,"Need Improvement")</f>
        <v>Need Improvement</v>
      </c>
      <c r="H3118" s="29">
        <f>Table1[[#This Row],[Bonus]]/Table1[[#This Row],[Basic Salary]]</f>
        <v>0.53655247884626656</v>
      </c>
      <c r="I3118" s="8">
        <f ca="1">DATEDIF(Table1[[#This Row],[Date of Birth]],TODAY(),"y")</f>
        <v>36</v>
      </c>
      <c r="J3118" s="33">
        <v>45790</v>
      </c>
      <c r="K3118" s="33" t="str" cm="1">
        <f t="array" aca="1" ref="K3118" ca="1">_xlfn.IFS(L3118&lt;3,"Junior",L3118&lt;=7,"Mid-Level",L3118&gt;7,"Senior")</f>
        <v>Junior</v>
      </c>
      <c r="L3118" s="45">
        <f ca="1">INT(YEARFRAC(Table1[[#This Row],[Joining Date]],TODAY(),1))</f>
        <v>1</v>
      </c>
      <c r="M3118" s="25" t="str">
        <f t="shared" ca="1" si="48"/>
        <v>No</v>
      </c>
      <c r="N3118" s="25">
        <f>YEAR(Table1[[#This Row],[Joining Date]])</f>
        <v>2025</v>
      </c>
      <c r="O3118" s="45">
        <f>MONTH(Table1[[#This Row],[Joining Date]])</f>
        <v>5</v>
      </c>
      <c r="P3118" s="25">
        <f ca="1">NETWORKDAYS(Table1[[#This Row],[Joining Date]],TODAY())</f>
        <v>295</v>
      </c>
      <c r="Q3118" s="25" t="str">
        <f>LEFT(Table1[[#This Row],[Department]],5)&amp;"-"&amp;RIGHT(Table1[[#This Row],[Employee ID]],3)</f>
        <v>IT-573</v>
      </c>
      <c r="R3118" s="25" t="str">
        <f>LEFT(Table1[[#This Row],[Department]],3)</f>
        <v>IT</v>
      </c>
      <c r="S3118" s="36">
        <f>_xlfn.XLOOKUP(Table1[[#This Row],[City]],Table2[City],Table2[Bonus %])</f>
        <v>5</v>
      </c>
    </row>
    <row r="3119" spans="1:19" x14ac:dyDescent="0.35">
      <c r="A3119" s="9" t="s">
        <v>527</v>
      </c>
      <c r="B3119" s="41" t="str">
        <f>LEFT(Table1[[#This Row],[Employee Name]],FIND(" ",Table1[[#This Row],[Employee Name]]))</f>
        <v xml:space="preserve">Ravi </v>
      </c>
      <c r="C3119" s="41" t="str">
        <f>RIGHT(Table1[[#This Row],[Employee Name]],LEN(Table1[[#This Row],[Employee Name]])-FIND(" ",Table1[[#This Row],[Employee Name]]))</f>
        <v>Teja</v>
      </c>
      <c r="D3119" s="23">
        <f>Table1[[#This Row],[Basic Salary]]+Table1[[#This Row],[Bonus]]</f>
        <v>78589</v>
      </c>
      <c r="E3119" s="10">
        <v>78</v>
      </c>
      <c r="F3119" s="46">
        <v>48</v>
      </c>
      <c r="G3119" s="10" t="str" cm="1">
        <f t="array" ref="G3119">_xlfn.IFS(Table1[[#This Row],[Performance Score]]&gt;=80,"Excellent",Table1[[#This Row],[Performance Score]]&gt;=60,"Good",Table1[[#This Row],[Performance Score]]&gt;=40,"Need Improvement")</f>
        <v>Need Improvement</v>
      </c>
      <c r="H3119" s="30">
        <f>Table1[[#This Row],[Bonus]]/Table1[[#This Row],[Basic Salary]]</f>
        <v>0.44813797932521326</v>
      </c>
      <c r="I3119" s="10">
        <f ca="1">DATEDIF(Table1[[#This Row],[Date of Birth]],TODAY(),"y")</f>
        <v>28</v>
      </c>
      <c r="J3119" s="34">
        <v>43503</v>
      </c>
      <c r="K3119" s="33" t="str" cm="1">
        <f t="array" aca="1" ref="K3119" ca="1">_xlfn.IFS(L3119&lt;3,"Junior",L3119&lt;=7,"Mid-Level",L3119&gt;7,"Senior")</f>
        <v>Mid-Level</v>
      </c>
      <c r="L3119" s="46">
        <f ca="1">INT(YEARFRAC(Table1[[#This Row],[Joining Date]],TODAY(),1))</f>
        <v>7</v>
      </c>
      <c r="M3119" s="25" t="str">
        <f t="shared" ca="1" si="48"/>
        <v>Yes</v>
      </c>
      <c r="N3119" s="26">
        <f>YEAR(Table1[[#This Row],[Joining Date]])</f>
        <v>2019</v>
      </c>
      <c r="O3119" s="46">
        <f>MONTH(Table1[[#This Row],[Joining Date]])</f>
        <v>2</v>
      </c>
      <c r="P3119" s="26">
        <f ca="1">NETWORKDAYS(Table1[[#This Row],[Joining Date]],TODAY())</f>
        <v>1928</v>
      </c>
      <c r="Q3119" s="26" t="str">
        <f>LEFT(Table1[[#This Row],[Department]],5)&amp;"-"&amp;RIGHT(Table1[[#This Row],[Employee ID]],3)</f>
        <v>Marke-471</v>
      </c>
      <c r="R3119" s="26" t="str">
        <f>LEFT(Table1[[#This Row],[Department]],3)</f>
        <v>Mar</v>
      </c>
      <c r="S3119" s="37">
        <f>_xlfn.XLOOKUP(Table1[[#This Row],[City]],Table2[City],Table2[Bonus %])</f>
        <v>8</v>
      </c>
    </row>
    <row r="3120" spans="1:19" x14ac:dyDescent="0.35">
      <c r="A3120" s="7" t="s">
        <v>3387</v>
      </c>
      <c r="B3120" s="40" t="str">
        <f>LEFT(Table1[[#This Row],[Employee Name]],FIND(" ",Table1[[#This Row],[Employee Name]]))</f>
        <v xml:space="preserve">Pooja </v>
      </c>
      <c r="C3120" s="40" t="str">
        <f>RIGHT(Table1[[#This Row],[Employee Name]],LEN(Table1[[#This Row],[Employee Name]])-FIND(" ",Table1[[#This Row],[Employee Name]]))</f>
        <v>Das</v>
      </c>
      <c r="D3120" s="22">
        <f>Table1[[#This Row],[Basic Salary]]+Table1[[#This Row],[Bonus]]</f>
        <v>78587</v>
      </c>
      <c r="E3120" s="8">
        <v>66</v>
      </c>
      <c r="F3120" s="45">
        <v>70</v>
      </c>
      <c r="G3120" s="8" t="str" cm="1">
        <f t="array" ref="G3120">_xlfn.IFS(Table1[[#This Row],[Performance Score]]&gt;=80,"Excellent",Table1[[#This Row],[Performance Score]]&gt;=60,"Good",Table1[[#This Row],[Performance Score]]&gt;=40,"Need Improvement")</f>
        <v>Good</v>
      </c>
      <c r="H3120" s="29">
        <f>Table1[[#This Row],[Bonus]]/Table1[[#This Row],[Basic Salary]]</f>
        <v>0.42911438443353339</v>
      </c>
      <c r="I3120" s="8">
        <f ca="1">DATEDIF(Table1[[#This Row],[Date of Birth]],TODAY(),"y")</f>
        <v>39</v>
      </c>
      <c r="J3120" s="33">
        <v>43537</v>
      </c>
      <c r="K3120" s="33" t="str" cm="1">
        <f t="array" aca="1" ref="K3120" ca="1">_xlfn.IFS(L3120&lt;3,"Junior",L3120&lt;=7,"Mid-Level",L3120&gt;7,"Senior")</f>
        <v>Mid-Level</v>
      </c>
      <c r="L3120" s="45">
        <f ca="1">INT(YEARFRAC(Table1[[#This Row],[Joining Date]],TODAY(),1))</f>
        <v>7</v>
      </c>
      <c r="M3120" s="25" t="str">
        <f t="shared" ca="1" si="48"/>
        <v>Yes</v>
      </c>
      <c r="N3120" s="25">
        <f>YEAR(Table1[[#This Row],[Joining Date]])</f>
        <v>2019</v>
      </c>
      <c r="O3120" s="45">
        <f>MONTH(Table1[[#This Row],[Joining Date]])</f>
        <v>3</v>
      </c>
      <c r="P3120" s="25">
        <f ca="1">NETWORKDAYS(Table1[[#This Row],[Joining Date]],TODAY())</f>
        <v>1904</v>
      </c>
      <c r="Q3120" s="25" t="str">
        <f>LEFT(Table1[[#This Row],[Department]],5)&amp;"-"&amp;RIGHT(Table1[[#This Row],[Employee ID]],3)</f>
        <v>Marke-331</v>
      </c>
      <c r="R3120" s="25" t="str">
        <f>LEFT(Table1[[#This Row],[Department]],3)</f>
        <v>Mar</v>
      </c>
      <c r="S3120" s="36">
        <f>_xlfn.XLOOKUP(Table1[[#This Row],[City]],Table2[City],Table2[Bonus %])</f>
        <v>5</v>
      </c>
    </row>
    <row r="3121" spans="1:19" x14ac:dyDescent="0.35">
      <c r="A3121" s="9" t="s">
        <v>1793</v>
      </c>
      <c r="B3121" s="41" t="str">
        <f>LEFT(Table1[[#This Row],[Employee Name]],FIND(" ",Table1[[#This Row],[Employee Name]]))</f>
        <v xml:space="preserve">Arjun </v>
      </c>
      <c r="C3121" s="41" t="str">
        <f>RIGHT(Table1[[#This Row],[Employee Name]],LEN(Table1[[#This Row],[Employee Name]])-FIND(" ",Table1[[#This Row],[Employee Name]]))</f>
        <v>Mehta</v>
      </c>
      <c r="D3121" s="23">
        <f>Table1[[#This Row],[Basic Salary]]+Table1[[#This Row],[Bonus]]</f>
        <v>78580</v>
      </c>
      <c r="E3121" s="10">
        <v>99</v>
      </c>
      <c r="F3121" s="46">
        <v>91</v>
      </c>
      <c r="G3121" s="10" t="str" cm="1">
        <f t="array" ref="G3121">_xlfn.IFS(Table1[[#This Row],[Performance Score]]&gt;=80,"Excellent",Table1[[#This Row],[Performance Score]]&gt;=60,"Good",Table1[[#This Row],[Performance Score]]&gt;=40,"Need Improvement")</f>
        <v>Excellent</v>
      </c>
      <c r="H3121" s="30">
        <f>Table1[[#This Row],[Bonus]]/Table1[[#This Row],[Basic Salary]]</f>
        <v>0.128115309521075</v>
      </c>
      <c r="I3121" s="10">
        <f ca="1">DATEDIF(Table1[[#This Row],[Date of Birth]],TODAY(),"y")</f>
        <v>13</v>
      </c>
      <c r="J3121" s="34">
        <v>44264</v>
      </c>
      <c r="K3121" s="33" t="str" cm="1">
        <f t="array" aca="1" ref="K3121" ca="1">_xlfn.IFS(L3121&lt;3,"Junior",L3121&lt;=7,"Mid-Level",L3121&gt;7,"Senior")</f>
        <v>Mid-Level</v>
      </c>
      <c r="L3121" s="46">
        <f ca="1">INT(YEARFRAC(Table1[[#This Row],[Joining Date]],TODAY(),1))</f>
        <v>5</v>
      </c>
      <c r="M3121" s="25" t="str">
        <f t="shared" ca="1" si="48"/>
        <v>No</v>
      </c>
      <c r="N3121" s="26">
        <f>YEAR(Table1[[#This Row],[Joining Date]])</f>
        <v>2021</v>
      </c>
      <c r="O3121" s="46">
        <f>MONTH(Table1[[#This Row],[Joining Date]])</f>
        <v>3</v>
      </c>
      <c r="P3121" s="26">
        <f ca="1">NETWORKDAYS(Table1[[#This Row],[Joining Date]],TODAY())</f>
        <v>1385</v>
      </c>
      <c r="Q3121" s="26" t="str">
        <f>LEFT(Table1[[#This Row],[Department]],5)&amp;"-"&amp;RIGHT(Table1[[#This Row],[Employee ID]],3)</f>
        <v>IT-737</v>
      </c>
      <c r="R3121" s="26" t="str">
        <f>LEFT(Table1[[#This Row],[Department]],3)</f>
        <v>IT</v>
      </c>
      <c r="S3121" s="37">
        <f>_xlfn.XLOOKUP(Table1[[#This Row],[City]],Table2[City],Table2[Bonus %])</f>
        <v>5</v>
      </c>
    </row>
    <row r="3122" spans="1:19" x14ac:dyDescent="0.35">
      <c r="A3122" s="7" t="s">
        <v>2343</v>
      </c>
      <c r="B3122" s="40" t="str">
        <f>LEFT(Table1[[#This Row],[Employee Name]],FIND(" ",Table1[[#This Row],[Employee Name]]))</f>
        <v xml:space="preserve">Nisha </v>
      </c>
      <c r="C3122" s="40" t="str">
        <f>RIGHT(Table1[[#This Row],[Employee Name]],LEN(Table1[[#This Row],[Employee Name]])-FIND(" ",Table1[[#This Row],[Employee Name]]))</f>
        <v>Kapoor</v>
      </c>
      <c r="D3122" s="22">
        <f>Table1[[#This Row],[Basic Salary]]+Table1[[#This Row],[Bonus]]</f>
        <v>78546</v>
      </c>
      <c r="E3122" s="8">
        <v>89</v>
      </c>
      <c r="F3122" s="45">
        <v>59</v>
      </c>
      <c r="G3122" s="8" t="str" cm="1">
        <f t="array" ref="G3122">_xlfn.IFS(Table1[[#This Row],[Performance Score]]&gt;=80,"Excellent",Table1[[#This Row],[Performance Score]]&gt;=60,"Good",Table1[[#This Row],[Performance Score]]&gt;=40,"Need Improvement")</f>
        <v>Need Improvement</v>
      </c>
      <c r="H3122" s="29">
        <f>Table1[[#This Row],[Bonus]]/Table1[[#This Row],[Basic Salary]]</f>
        <v>0.33447731018196025</v>
      </c>
      <c r="I3122" s="8">
        <f ca="1">DATEDIF(Table1[[#This Row],[Date of Birth]],TODAY(),"y")</f>
        <v>42</v>
      </c>
      <c r="J3122" s="33">
        <v>44459</v>
      </c>
      <c r="K3122" s="33" t="str" cm="1">
        <f t="array" aca="1" ref="K3122" ca="1">_xlfn.IFS(L3122&lt;3,"Junior",L3122&lt;=7,"Mid-Level",L3122&gt;7,"Senior")</f>
        <v>Mid-Level</v>
      </c>
      <c r="L3122" s="45">
        <f ca="1">INT(YEARFRAC(Table1[[#This Row],[Joining Date]],TODAY(),1))</f>
        <v>4</v>
      </c>
      <c r="M3122" s="25" t="str">
        <f t="shared" ca="1" si="48"/>
        <v>No</v>
      </c>
      <c r="N3122" s="25">
        <f>YEAR(Table1[[#This Row],[Joining Date]])</f>
        <v>2021</v>
      </c>
      <c r="O3122" s="45">
        <f>MONTH(Table1[[#This Row],[Joining Date]])</f>
        <v>9</v>
      </c>
      <c r="P3122" s="25">
        <f ca="1">NETWORKDAYS(Table1[[#This Row],[Joining Date]],TODAY())</f>
        <v>1246</v>
      </c>
      <c r="Q3122" s="25" t="str">
        <f>LEFT(Table1[[#This Row],[Department]],5)&amp;"-"&amp;RIGHT(Table1[[#This Row],[Employee ID]],3)</f>
        <v>Sales-287</v>
      </c>
      <c r="R3122" s="25" t="str">
        <f>LEFT(Table1[[#This Row],[Department]],3)</f>
        <v>Sal</v>
      </c>
      <c r="S3122" s="36">
        <f>_xlfn.XLOOKUP(Table1[[#This Row],[City]],Table2[City],Table2[Bonus %])</f>
        <v>6</v>
      </c>
    </row>
    <row r="3123" spans="1:19" x14ac:dyDescent="0.35">
      <c r="A3123" s="9" t="s">
        <v>3267</v>
      </c>
      <c r="B3123" s="41" t="str">
        <f>LEFT(Table1[[#This Row],[Employee Name]],FIND(" ",Table1[[#This Row],[Employee Name]]))</f>
        <v xml:space="preserve">Arjun </v>
      </c>
      <c r="C3123" s="41" t="str">
        <f>RIGHT(Table1[[#This Row],[Employee Name]],LEN(Table1[[#This Row],[Employee Name]])-FIND(" ",Table1[[#This Row],[Employee Name]]))</f>
        <v>Mehta</v>
      </c>
      <c r="D3123" s="23">
        <f>Table1[[#This Row],[Basic Salary]]+Table1[[#This Row],[Bonus]]</f>
        <v>78508</v>
      </c>
      <c r="E3123" s="10">
        <v>88</v>
      </c>
      <c r="F3123" s="46">
        <v>44</v>
      </c>
      <c r="G3123" s="10" t="str" cm="1">
        <f t="array" ref="G3123">_xlfn.IFS(Table1[[#This Row],[Performance Score]]&gt;=80,"Excellent",Table1[[#This Row],[Performance Score]]&gt;=60,"Good",Table1[[#This Row],[Performance Score]]&gt;=40,"Need Improvement")</f>
        <v>Need Improvement</v>
      </c>
      <c r="H3123" s="30">
        <f>Table1[[#This Row],[Bonus]]/Table1[[#This Row],[Basic Salary]]</f>
        <v>0.59952732162503564</v>
      </c>
      <c r="I3123" s="10">
        <f ca="1">DATEDIF(Table1[[#This Row],[Date of Birth]],TODAY(),"y")</f>
        <v>20</v>
      </c>
      <c r="J3123" s="34">
        <v>43923</v>
      </c>
      <c r="K3123" s="33" t="str" cm="1">
        <f t="array" aca="1" ref="K3123" ca="1">_xlfn.IFS(L3123&lt;3,"Junior",L3123&lt;=7,"Mid-Level",L3123&gt;7,"Senior")</f>
        <v>Mid-Level</v>
      </c>
      <c r="L3123" s="46">
        <f ca="1">INT(YEARFRAC(Table1[[#This Row],[Joining Date]],TODAY(),1))</f>
        <v>6</v>
      </c>
      <c r="M3123" s="25" t="str">
        <f t="shared" ca="1" si="48"/>
        <v>Yes</v>
      </c>
      <c r="N3123" s="26">
        <f>YEAR(Table1[[#This Row],[Joining Date]])</f>
        <v>2020</v>
      </c>
      <c r="O3123" s="46">
        <f>MONTH(Table1[[#This Row],[Joining Date]])</f>
        <v>4</v>
      </c>
      <c r="P3123" s="26">
        <f ca="1">NETWORKDAYS(Table1[[#This Row],[Joining Date]],TODAY())</f>
        <v>1628</v>
      </c>
      <c r="Q3123" s="26" t="str">
        <f>LEFT(Table1[[#This Row],[Department]],5)&amp;"-"&amp;RIGHT(Table1[[#This Row],[Employee ID]],3)</f>
        <v>Finan-211</v>
      </c>
      <c r="R3123" s="26" t="str">
        <f>LEFT(Table1[[#This Row],[Department]],3)</f>
        <v>Fin</v>
      </c>
      <c r="S3123" s="37">
        <f>_xlfn.XLOOKUP(Table1[[#This Row],[City]],Table2[City],Table2[Bonus %])</f>
        <v>6</v>
      </c>
    </row>
    <row r="3124" spans="1:19" x14ac:dyDescent="0.35">
      <c r="A3124" s="7" t="s">
        <v>4456</v>
      </c>
      <c r="B3124" s="40" t="str">
        <f>LEFT(Table1[[#This Row],[Employee Name]],FIND(" ",Table1[[#This Row],[Employee Name]]))</f>
        <v xml:space="preserve">Ravi </v>
      </c>
      <c r="C3124" s="40" t="str">
        <f>RIGHT(Table1[[#This Row],[Employee Name]],LEN(Table1[[#This Row],[Employee Name]])-FIND(" ",Table1[[#This Row],[Employee Name]]))</f>
        <v>Teja</v>
      </c>
      <c r="D3124" s="22">
        <f>Table1[[#This Row],[Basic Salary]]+Table1[[#This Row],[Bonus]]</f>
        <v>78441</v>
      </c>
      <c r="E3124" s="8">
        <v>62</v>
      </c>
      <c r="F3124" s="45">
        <v>61</v>
      </c>
      <c r="G3124" s="8" t="str" cm="1">
        <f t="array" ref="G3124">_xlfn.IFS(Table1[[#This Row],[Performance Score]]&gt;=80,"Excellent",Table1[[#This Row],[Performance Score]]&gt;=60,"Good",Table1[[#This Row],[Performance Score]]&gt;=40,"Need Improvement")</f>
        <v>Good</v>
      </c>
      <c r="H3124" s="29">
        <f>Table1[[#This Row],[Bonus]]/Table1[[#This Row],[Basic Salary]]</f>
        <v>0.39018165706690294</v>
      </c>
      <c r="I3124" s="8">
        <f ca="1">DATEDIF(Table1[[#This Row],[Date of Birth]],TODAY(),"y")</f>
        <v>43</v>
      </c>
      <c r="J3124" s="33">
        <v>45648</v>
      </c>
      <c r="K3124" s="33" t="str" cm="1">
        <f t="array" aca="1" ref="K3124" ca="1">_xlfn.IFS(L3124&lt;3,"Junior",L3124&lt;=7,"Mid-Level",L3124&gt;7,"Senior")</f>
        <v>Junior</v>
      </c>
      <c r="L3124" s="45">
        <f ca="1">INT(YEARFRAC(Table1[[#This Row],[Joining Date]],TODAY(),1))</f>
        <v>1</v>
      </c>
      <c r="M3124" s="25" t="str">
        <f t="shared" ca="1" si="48"/>
        <v>No</v>
      </c>
      <c r="N3124" s="25">
        <f>YEAR(Table1[[#This Row],[Joining Date]])</f>
        <v>2024</v>
      </c>
      <c r="O3124" s="45">
        <f>MONTH(Table1[[#This Row],[Joining Date]])</f>
        <v>12</v>
      </c>
      <c r="P3124" s="25">
        <f ca="1">NETWORKDAYS(Table1[[#This Row],[Joining Date]],TODAY())</f>
        <v>396</v>
      </c>
      <c r="Q3124" s="25" t="str">
        <f>LEFT(Table1[[#This Row],[Department]],5)&amp;"-"&amp;RIGHT(Table1[[#This Row],[Employee ID]],3)</f>
        <v>Sales-400</v>
      </c>
      <c r="R3124" s="25" t="str">
        <f>LEFT(Table1[[#This Row],[Department]],3)</f>
        <v>Sal</v>
      </c>
      <c r="S3124" s="36">
        <f>_xlfn.XLOOKUP(Table1[[#This Row],[City]],Table2[City],Table2[Bonus %])</f>
        <v>8</v>
      </c>
    </row>
    <row r="3125" spans="1:19" x14ac:dyDescent="0.35">
      <c r="A3125" s="9" t="s">
        <v>4441</v>
      </c>
      <c r="B3125" s="41" t="str">
        <f>LEFT(Table1[[#This Row],[Employee Name]],FIND(" ",Table1[[#This Row],[Employee Name]]))</f>
        <v xml:space="preserve">Krishna </v>
      </c>
      <c r="C3125" s="41" t="str">
        <f>RIGHT(Table1[[#This Row],[Employee Name]],LEN(Table1[[#This Row],[Employee Name]])-FIND(" ",Table1[[#This Row],[Employee Name]]))</f>
        <v>Chaitanya</v>
      </c>
      <c r="D3125" s="23">
        <f>Table1[[#This Row],[Basic Salary]]+Table1[[#This Row],[Bonus]]</f>
        <v>78429</v>
      </c>
      <c r="E3125" s="10">
        <v>97</v>
      </c>
      <c r="F3125" s="46">
        <v>87</v>
      </c>
      <c r="G3125" s="10" t="str" cm="1">
        <f t="array" ref="G3125">_xlfn.IFS(Table1[[#This Row],[Performance Score]]&gt;=80,"Excellent",Table1[[#This Row],[Performance Score]]&gt;=60,"Good",Table1[[#This Row],[Performance Score]]&gt;=40,"Need Improvement")</f>
        <v>Excellent</v>
      </c>
      <c r="H3125" s="30">
        <f>Table1[[#This Row],[Bonus]]/Table1[[#This Row],[Basic Salary]]</f>
        <v>0.16562383889425578</v>
      </c>
      <c r="I3125" s="10">
        <f ca="1">DATEDIF(Table1[[#This Row],[Date of Birth]],TODAY(),"y")</f>
        <v>15</v>
      </c>
      <c r="J3125" s="34">
        <v>45443</v>
      </c>
      <c r="K3125" s="33" t="str" cm="1">
        <f t="array" aca="1" ref="K3125" ca="1">_xlfn.IFS(L3125&lt;3,"Junior",L3125&lt;=7,"Mid-Level",L3125&gt;7,"Senior")</f>
        <v>Junior</v>
      </c>
      <c r="L3125" s="46">
        <f ca="1">INT(YEARFRAC(Table1[[#This Row],[Joining Date]],TODAY(),1))</f>
        <v>2</v>
      </c>
      <c r="M3125" s="25" t="str">
        <f t="shared" ca="1" si="48"/>
        <v>No</v>
      </c>
      <c r="N3125" s="26">
        <f>YEAR(Table1[[#This Row],[Joining Date]])</f>
        <v>2024</v>
      </c>
      <c r="O3125" s="46">
        <f>MONTH(Table1[[#This Row],[Joining Date]])</f>
        <v>5</v>
      </c>
      <c r="P3125" s="26">
        <f ca="1">NETWORKDAYS(Table1[[#This Row],[Joining Date]],TODAY())</f>
        <v>542</v>
      </c>
      <c r="Q3125" s="26" t="str">
        <f>LEFT(Table1[[#This Row],[Department]],5)&amp;"-"&amp;RIGHT(Table1[[#This Row],[Employee ID]],3)</f>
        <v>HR-385</v>
      </c>
      <c r="R3125" s="26" t="str">
        <f>LEFT(Table1[[#This Row],[Department]],3)</f>
        <v>HR</v>
      </c>
      <c r="S3125" s="37">
        <f>_xlfn.XLOOKUP(Table1[[#This Row],[City]],Table2[City],Table2[Bonus %])</f>
        <v>6</v>
      </c>
    </row>
    <row r="3126" spans="1:19" x14ac:dyDescent="0.35">
      <c r="A3126" s="7" t="s">
        <v>5027</v>
      </c>
      <c r="B3126" s="40" t="str">
        <f>LEFT(Table1[[#This Row],[Employee Name]],FIND(" ",Table1[[#This Row],[Employee Name]]))</f>
        <v xml:space="preserve">Krishna </v>
      </c>
      <c r="C3126" s="40" t="str">
        <f>RIGHT(Table1[[#This Row],[Employee Name]],LEN(Table1[[#This Row],[Employee Name]])-FIND(" ",Table1[[#This Row],[Employee Name]]))</f>
        <v>Chaitanya</v>
      </c>
      <c r="D3126" s="22">
        <f>Table1[[#This Row],[Basic Salary]]+Table1[[#This Row],[Bonus]]</f>
        <v>78395</v>
      </c>
      <c r="E3126" s="8">
        <v>67</v>
      </c>
      <c r="F3126" s="45">
        <v>65</v>
      </c>
      <c r="G3126" s="8" t="str" cm="1">
        <f t="array" ref="G3126">_xlfn.IFS(Table1[[#This Row],[Performance Score]]&gt;=80,"Excellent",Table1[[#This Row],[Performance Score]]&gt;=60,"Good",Table1[[#This Row],[Performance Score]]&gt;=40,"Need Improvement")</f>
        <v>Good</v>
      </c>
      <c r="H3126" s="29">
        <f>Table1[[#This Row],[Bonus]]/Table1[[#This Row],[Basic Salary]]</f>
        <v>8.1265602802642653E-2</v>
      </c>
      <c r="I3126" s="8">
        <f ca="1">DATEDIF(Table1[[#This Row],[Date of Birth]],TODAY(),"y")</f>
        <v>37</v>
      </c>
      <c r="J3126" s="33">
        <v>45939</v>
      </c>
      <c r="K3126" s="33" t="str" cm="1">
        <f t="array" aca="1" ref="K3126" ca="1">_xlfn.IFS(L3126&lt;3,"Junior",L3126&lt;=7,"Mid-Level",L3126&gt;7,"Senior")</f>
        <v>Junior</v>
      </c>
      <c r="L3126" s="45">
        <f ca="1">INT(YEARFRAC(Table1[[#This Row],[Joining Date]],TODAY(),1))</f>
        <v>0</v>
      </c>
      <c r="M3126" s="25" t="str">
        <f t="shared" ca="1" si="48"/>
        <v>No</v>
      </c>
      <c r="N3126" s="25">
        <f>YEAR(Table1[[#This Row],[Joining Date]])</f>
        <v>2025</v>
      </c>
      <c r="O3126" s="45">
        <f>MONTH(Table1[[#This Row],[Joining Date]])</f>
        <v>10</v>
      </c>
      <c r="P3126" s="25">
        <f ca="1">NETWORKDAYS(Table1[[#This Row],[Joining Date]],TODAY())</f>
        <v>188</v>
      </c>
      <c r="Q3126" s="25" t="str">
        <f>LEFT(Table1[[#This Row],[Department]],5)&amp;"-"&amp;RIGHT(Table1[[#This Row],[Employee ID]],3)</f>
        <v>Finan-971</v>
      </c>
      <c r="R3126" s="25" t="str">
        <f>LEFT(Table1[[#This Row],[Department]],3)</f>
        <v>Fin</v>
      </c>
      <c r="S3126" s="36">
        <f>_xlfn.XLOOKUP(Table1[[#This Row],[City]],Table2[City],Table2[Bonus %])</f>
        <v>6</v>
      </c>
    </row>
    <row r="3127" spans="1:19" x14ac:dyDescent="0.35">
      <c r="A3127" s="9" t="s">
        <v>1623</v>
      </c>
      <c r="B3127" s="41" t="str">
        <f>LEFT(Table1[[#This Row],[Employee Name]],FIND(" ",Table1[[#This Row],[Employee Name]]))</f>
        <v xml:space="preserve">Aditya </v>
      </c>
      <c r="C3127" s="41" t="str">
        <f>RIGHT(Table1[[#This Row],[Employee Name]],LEN(Table1[[#This Row],[Employee Name]])-FIND(" ",Table1[[#This Row],[Employee Name]]))</f>
        <v>Kapoor</v>
      </c>
      <c r="D3127" s="23">
        <f>Table1[[#This Row],[Basic Salary]]+Table1[[#This Row],[Bonus]]</f>
        <v>78391</v>
      </c>
      <c r="E3127" s="10">
        <v>87</v>
      </c>
      <c r="F3127" s="46">
        <v>90</v>
      </c>
      <c r="G3127" s="10" t="str" cm="1">
        <f t="array" ref="G3127">_xlfn.IFS(Table1[[#This Row],[Performance Score]]&gt;=80,"Excellent",Table1[[#This Row],[Performance Score]]&gt;=60,"Good",Table1[[#This Row],[Performance Score]]&gt;=40,"Need Improvement")</f>
        <v>Excellent</v>
      </c>
      <c r="H3127" s="30">
        <f>Table1[[#This Row],[Bonus]]/Table1[[#This Row],[Basic Salary]]</f>
        <v>7.4821071105382955E-2</v>
      </c>
      <c r="I3127" s="10">
        <f ca="1">DATEDIF(Table1[[#This Row],[Date of Birth]],TODAY(),"y")</f>
        <v>28</v>
      </c>
      <c r="J3127" s="34">
        <v>42616</v>
      </c>
      <c r="K3127" s="33" t="str" cm="1">
        <f t="array" aca="1" ref="K3127" ca="1">_xlfn.IFS(L3127&lt;3,"Junior",L3127&lt;=7,"Mid-Level",L3127&gt;7,"Senior")</f>
        <v>Senior</v>
      </c>
      <c r="L3127" s="46">
        <f ca="1">INT(YEARFRAC(Table1[[#This Row],[Joining Date]],TODAY(),1))</f>
        <v>9</v>
      </c>
      <c r="M3127" s="25" t="str">
        <f t="shared" ca="1" si="48"/>
        <v>Yes</v>
      </c>
      <c r="N3127" s="26">
        <f>YEAR(Table1[[#This Row],[Joining Date]])</f>
        <v>2016</v>
      </c>
      <c r="O3127" s="46">
        <f>MONTH(Table1[[#This Row],[Joining Date]])</f>
        <v>9</v>
      </c>
      <c r="P3127" s="26">
        <f ca="1">NETWORKDAYS(Table1[[#This Row],[Joining Date]],TODAY())</f>
        <v>2561</v>
      </c>
      <c r="Q3127" s="26" t="str">
        <f>LEFT(Table1[[#This Row],[Department]],5)&amp;"-"&amp;RIGHT(Table1[[#This Row],[Employee ID]],3)</f>
        <v>Suppo-567</v>
      </c>
      <c r="R3127" s="26" t="str">
        <f>LEFT(Table1[[#This Row],[Department]],3)</f>
        <v>Sup</v>
      </c>
      <c r="S3127" s="37">
        <f>_xlfn.XLOOKUP(Table1[[#This Row],[City]],Table2[City],Table2[Bonus %])</f>
        <v>5</v>
      </c>
    </row>
    <row r="3128" spans="1:19" x14ac:dyDescent="0.35">
      <c r="A3128" s="7" t="s">
        <v>2089</v>
      </c>
      <c r="B3128" s="40" t="str">
        <f>LEFT(Table1[[#This Row],[Employee Name]],FIND(" ",Table1[[#This Row],[Employee Name]]))</f>
        <v xml:space="preserve">Rahul </v>
      </c>
      <c r="C3128" s="40" t="str">
        <f>RIGHT(Table1[[#This Row],[Employee Name]],LEN(Table1[[#This Row],[Employee Name]])-FIND(" ",Table1[[#This Row],[Employee Name]]))</f>
        <v>Verma</v>
      </c>
      <c r="D3128" s="22">
        <f>Table1[[#This Row],[Basic Salary]]+Table1[[#This Row],[Bonus]]</f>
        <v>78390</v>
      </c>
      <c r="E3128" s="8">
        <v>75</v>
      </c>
      <c r="F3128" s="45">
        <v>81</v>
      </c>
      <c r="G3128" s="8" t="str" cm="1">
        <f t="array" ref="G3128">_xlfn.IFS(Table1[[#This Row],[Performance Score]]&gt;=80,"Excellent",Table1[[#This Row],[Performance Score]]&gt;=60,"Good",Table1[[#This Row],[Performance Score]]&gt;=40,"Need Improvement")</f>
        <v>Excellent</v>
      </c>
      <c r="H3128" s="29">
        <f>Table1[[#This Row],[Bonus]]/Table1[[#This Row],[Basic Salary]]</f>
        <v>0.24572917825416754</v>
      </c>
      <c r="I3128" s="8">
        <f ca="1">DATEDIF(Table1[[#This Row],[Date of Birth]],TODAY(),"y")</f>
        <v>21</v>
      </c>
      <c r="J3128" s="33">
        <v>42968</v>
      </c>
      <c r="K3128" s="33" t="str" cm="1">
        <f t="array" aca="1" ref="K3128" ca="1">_xlfn.IFS(L3128&lt;3,"Junior",L3128&lt;=7,"Mid-Level",L3128&gt;7,"Senior")</f>
        <v>Senior</v>
      </c>
      <c r="L3128" s="45">
        <f ca="1">INT(YEARFRAC(Table1[[#This Row],[Joining Date]],TODAY(),1))</f>
        <v>8</v>
      </c>
      <c r="M3128" s="25" t="str">
        <f t="shared" ca="1" si="48"/>
        <v>Yes</v>
      </c>
      <c r="N3128" s="25">
        <f>YEAR(Table1[[#This Row],[Joining Date]])</f>
        <v>2017</v>
      </c>
      <c r="O3128" s="45">
        <f>MONTH(Table1[[#This Row],[Joining Date]])</f>
        <v>8</v>
      </c>
      <c r="P3128" s="25">
        <f ca="1">NETWORKDAYS(Table1[[#This Row],[Joining Date]],TODAY())</f>
        <v>2311</v>
      </c>
      <c r="Q3128" s="25" t="str">
        <f>LEFT(Table1[[#This Row],[Department]],5)&amp;"-"&amp;RIGHT(Table1[[#This Row],[Employee ID]],3)</f>
        <v>HR-033</v>
      </c>
      <c r="R3128" s="25" t="str">
        <f>LEFT(Table1[[#This Row],[Department]],3)</f>
        <v>HR</v>
      </c>
      <c r="S3128" s="36">
        <f>_xlfn.XLOOKUP(Table1[[#This Row],[City]],Table2[City],Table2[Bonus %])</f>
        <v>5</v>
      </c>
    </row>
    <row r="3129" spans="1:19" x14ac:dyDescent="0.35">
      <c r="A3129" s="9" t="s">
        <v>2269</v>
      </c>
      <c r="B3129" s="41" t="str">
        <f>LEFT(Table1[[#This Row],[Employee Name]],FIND(" ",Table1[[#This Row],[Employee Name]]))</f>
        <v xml:space="preserve">Pooja </v>
      </c>
      <c r="C3129" s="41" t="str">
        <f>RIGHT(Table1[[#This Row],[Employee Name]],LEN(Table1[[#This Row],[Employee Name]])-FIND(" ",Table1[[#This Row],[Employee Name]]))</f>
        <v>Das</v>
      </c>
      <c r="D3129" s="23">
        <f>Table1[[#This Row],[Basic Salary]]+Table1[[#This Row],[Bonus]]</f>
        <v>78334</v>
      </c>
      <c r="E3129" s="10">
        <v>75</v>
      </c>
      <c r="F3129" s="46">
        <v>80</v>
      </c>
      <c r="G3129" s="10" t="str" cm="1">
        <f t="array" ref="G3129">_xlfn.IFS(Table1[[#This Row],[Performance Score]]&gt;=80,"Excellent",Table1[[#This Row],[Performance Score]]&gt;=60,"Good",Table1[[#This Row],[Performance Score]]&gt;=40,"Need Improvement")</f>
        <v>Excellent</v>
      </c>
      <c r="H3129" s="30">
        <f>Table1[[#This Row],[Bonus]]/Table1[[#This Row],[Basic Salary]]</f>
        <v>0.36406220070698453</v>
      </c>
      <c r="I3129" s="10">
        <f ca="1">DATEDIF(Table1[[#This Row],[Date of Birth]],TODAY(),"y")</f>
        <v>39</v>
      </c>
      <c r="J3129" s="34">
        <v>45033</v>
      </c>
      <c r="K3129" s="33" t="str" cm="1">
        <f t="array" aca="1" ref="K3129" ca="1">_xlfn.IFS(L3129&lt;3,"Junior",L3129&lt;=7,"Mid-Level",L3129&gt;7,"Senior")</f>
        <v>Mid-Level</v>
      </c>
      <c r="L3129" s="46">
        <f ca="1">INT(YEARFRAC(Table1[[#This Row],[Joining Date]],TODAY(),1))</f>
        <v>3</v>
      </c>
      <c r="M3129" s="25" t="str">
        <f t="shared" ca="1" si="48"/>
        <v>No</v>
      </c>
      <c r="N3129" s="26">
        <f>YEAR(Table1[[#This Row],[Joining Date]])</f>
        <v>2023</v>
      </c>
      <c r="O3129" s="46">
        <f>MONTH(Table1[[#This Row],[Joining Date]])</f>
        <v>4</v>
      </c>
      <c r="P3129" s="26">
        <f ca="1">NETWORKDAYS(Table1[[#This Row],[Joining Date]],TODAY())</f>
        <v>836</v>
      </c>
      <c r="Q3129" s="26" t="str">
        <f>LEFT(Table1[[#This Row],[Department]],5)&amp;"-"&amp;RIGHT(Table1[[#This Row],[Employee ID]],3)</f>
        <v>Opera-213</v>
      </c>
      <c r="R3129" s="26" t="str">
        <f>LEFT(Table1[[#This Row],[Department]],3)</f>
        <v>Ope</v>
      </c>
      <c r="S3129" s="37">
        <f>_xlfn.XLOOKUP(Table1[[#This Row],[City]],Table2[City],Table2[Bonus %])</f>
        <v>7</v>
      </c>
    </row>
    <row r="3130" spans="1:19" x14ac:dyDescent="0.35">
      <c r="A3130" s="7" t="s">
        <v>4816</v>
      </c>
      <c r="B3130" s="40" t="str">
        <f>LEFT(Table1[[#This Row],[Employee Name]],FIND(" ",Table1[[#This Row],[Employee Name]]))</f>
        <v xml:space="preserve">Priya </v>
      </c>
      <c r="C3130" s="40" t="str">
        <f>RIGHT(Table1[[#This Row],[Employee Name]],LEN(Table1[[#This Row],[Employee Name]])-FIND(" ",Table1[[#This Row],[Employee Name]]))</f>
        <v>Reddy</v>
      </c>
      <c r="D3130" s="22">
        <f>Table1[[#This Row],[Basic Salary]]+Table1[[#This Row],[Bonus]]</f>
        <v>78332</v>
      </c>
      <c r="E3130" s="8">
        <v>68</v>
      </c>
      <c r="F3130" s="45">
        <v>79</v>
      </c>
      <c r="G3130" s="8" t="str" cm="1">
        <f t="array" ref="G3130">_xlfn.IFS(Table1[[#This Row],[Performance Score]]&gt;=80,"Excellent",Table1[[#This Row],[Performance Score]]&gt;=60,"Good",Table1[[#This Row],[Performance Score]]&gt;=40,"Need Improvement")</f>
        <v>Good</v>
      </c>
      <c r="H3130" s="29">
        <f>Table1[[#This Row],[Bonus]]/Table1[[#This Row],[Basic Salary]]</f>
        <v>0.22031469076180091</v>
      </c>
      <c r="I3130" s="8">
        <f ca="1">DATEDIF(Table1[[#This Row],[Date of Birth]],TODAY(),"y")</f>
        <v>42</v>
      </c>
      <c r="J3130" s="33">
        <v>43191</v>
      </c>
      <c r="K3130" s="33" t="str" cm="1">
        <f t="array" aca="1" ref="K3130" ca="1">_xlfn.IFS(L3130&lt;3,"Junior",L3130&lt;=7,"Mid-Level",L3130&gt;7,"Senior")</f>
        <v>Senior</v>
      </c>
      <c r="L3130" s="45">
        <f ca="1">INT(YEARFRAC(Table1[[#This Row],[Joining Date]],TODAY(),1))</f>
        <v>8</v>
      </c>
      <c r="M3130" s="25" t="str">
        <f t="shared" ca="1" si="48"/>
        <v>Yes</v>
      </c>
      <c r="N3130" s="25">
        <f>YEAR(Table1[[#This Row],[Joining Date]])</f>
        <v>2018</v>
      </c>
      <c r="O3130" s="45">
        <f>MONTH(Table1[[#This Row],[Joining Date]])</f>
        <v>4</v>
      </c>
      <c r="P3130" s="25">
        <f ca="1">NETWORKDAYS(Table1[[#This Row],[Joining Date]],TODAY())</f>
        <v>2151</v>
      </c>
      <c r="Q3130" s="25" t="str">
        <f>LEFT(Table1[[#This Row],[Department]],5)&amp;"-"&amp;RIGHT(Table1[[#This Row],[Employee ID]],3)</f>
        <v>Sales-760</v>
      </c>
      <c r="R3130" s="25" t="str">
        <f>LEFT(Table1[[#This Row],[Department]],3)</f>
        <v>Sal</v>
      </c>
      <c r="S3130" s="36">
        <f>_xlfn.XLOOKUP(Table1[[#This Row],[City]],Table2[City],Table2[Bonus %])</f>
        <v>6</v>
      </c>
    </row>
    <row r="3131" spans="1:19" x14ac:dyDescent="0.35">
      <c r="A3131" s="9" t="s">
        <v>1731</v>
      </c>
      <c r="B3131" s="41" t="str">
        <f>LEFT(Table1[[#This Row],[Employee Name]],FIND(" ",Table1[[#This Row],[Employee Name]]))</f>
        <v xml:space="preserve">Kavya </v>
      </c>
      <c r="C3131" s="41" t="str">
        <f>RIGHT(Table1[[#This Row],[Employee Name]],LEN(Table1[[#This Row],[Employee Name]])-FIND(" ",Table1[[#This Row],[Employee Name]]))</f>
        <v>Nair</v>
      </c>
      <c r="D3131" s="23">
        <f>Table1[[#This Row],[Basic Salary]]+Table1[[#This Row],[Bonus]]</f>
        <v>78290</v>
      </c>
      <c r="E3131" s="10">
        <v>77</v>
      </c>
      <c r="F3131" s="46">
        <v>72</v>
      </c>
      <c r="G3131" s="10" t="str" cm="1">
        <f t="array" ref="G3131">_xlfn.IFS(Table1[[#This Row],[Performance Score]]&gt;=80,"Excellent",Table1[[#This Row],[Performance Score]]&gt;=60,"Good",Table1[[#This Row],[Performance Score]]&gt;=40,"Need Improvement")</f>
        <v>Good</v>
      </c>
      <c r="H3131" s="30">
        <f>Table1[[#This Row],[Bonus]]/Table1[[#This Row],[Basic Salary]]</f>
        <v>0.15709197321943216</v>
      </c>
      <c r="I3131" s="10">
        <f ca="1">DATEDIF(Table1[[#This Row],[Date of Birth]],TODAY(),"y")</f>
        <v>46</v>
      </c>
      <c r="J3131" s="34">
        <v>43011</v>
      </c>
      <c r="K3131" s="33" t="str" cm="1">
        <f t="array" aca="1" ref="K3131" ca="1">_xlfn.IFS(L3131&lt;3,"Junior",L3131&lt;=7,"Mid-Level",L3131&gt;7,"Senior")</f>
        <v>Senior</v>
      </c>
      <c r="L3131" s="46">
        <f ca="1">INT(YEARFRAC(Table1[[#This Row],[Joining Date]],TODAY(),1))</f>
        <v>8</v>
      </c>
      <c r="M3131" s="25" t="str">
        <f t="shared" ca="1" si="48"/>
        <v>Yes</v>
      </c>
      <c r="N3131" s="26">
        <f>YEAR(Table1[[#This Row],[Joining Date]])</f>
        <v>2017</v>
      </c>
      <c r="O3131" s="46">
        <f>MONTH(Table1[[#This Row],[Joining Date]])</f>
        <v>10</v>
      </c>
      <c r="P3131" s="26">
        <f ca="1">NETWORKDAYS(Table1[[#This Row],[Joining Date]],TODAY())</f>
        <v>2280</v>
      </c>
      <c r="Q3131" s="26" t="str">
        <f>LEFT(Table1[[#This Row],[Department]],5)&amp;"-"&amp;RIGHT(Table1[[#This Row],[Employee ID]],3)</f>
        <v>Opera-675</v>
      </c>
      <c r="R3131" s="26" t="str">
        <f>LEFT(Table1[[#This Row],[Department]],3)</f>
        <v>Ope</v>
      </c>
      <c r="S3131" s="37">
        <f>_xlfn.XLOOKUP(Table1[[#This Row],[City]],Table2[City],Table2[Bonus %])</f>
        <v>5</v>
      </c>
    </row>
    <row r="3132" spans="1:19" x14ac:dyDescent="0.35">
      <c r="A3132" s="7" t="s">
        <v>4508</v>
      </c>
      <c r="B3132" s="40" t="str">
        <f>LEFT(Table1[[#This Row],[Employee Name]],FIND(" ",Table1[[#This Row],[Employee Name]]))</f>
        <v xml:space="preserve">Swathi </v>
      </c>
      <c r="C3132" s="40" t="str">
        <f>RIGHT(Table1[[#This Row],[Employee Name]],LEN(Table1[[#This Row],[Employee Name]])-FIND(" ",Table1[[#This Row],[Employee Name]]))</f>
        <v>Ramesh</v>
      </c>
      <c r="D3132" s="22">
        <f>Table1[[#This Row],[Basic Salary]]+Table1[[#This Row],[Bonus]]</f>
        <v>78283</v>
      </c>
      <c r="E3132" s="8">
        <v>80</v>
      </c>
      <c r="F3132" s="45">
        <v>79</v>
      </c>
      <c r="G3132" s="8" t="str" cm="1">
        <f t="array" ref="G3132">_xlfn.IFS(Table1[[#This Row],[Performance Score]]&gt;=80,"Excellent",Table1[[#This Row],[Performance Score]]&gt;=60,"Good",Table1[[#This Row],[Performance Score]]&gt;=40,"Need Improvement")</f>
        <v>Good</v>
      </c>
      <c r="H3132" s="29">
        <f>Table1[[#This Row],[Bonus]]/Table1[[#This Row],[Basic Salary]]</f>
        <v>0.43722919879562311</v>
      </c>
      <c r="I3132" s="8">
        <f ca="1">DATEDIF(Table1[[#This Row],[Date of Birth]],TODAY(),"y")</f>
        <v>42</v>
      </c>
      <c r="J3132" s="33">
        <v>43701</v>
      </c>
      <c r="K3132" s="33" t="str" cm="1">
        <f t="array" aca="1" ref="K3132" ca="1">_xlfn.IFS(L3132&lt;3,"Junior",L3132&lt;=7,"Mid-Level",L3132&gt;7,"Senior")</f>
        <v>Mid-Level</v>
      </c>
      <c r="L3132" s="45">
        <f ca="1">INT(YEARFRAC(Table1[[#This Row],[Joining Date]],TODAY(),1))</f>
        <v>6</v>
      </c>
      <c r="M3132" s="25" t="str">
        <f t="shared" ca="1" si="48"/>
        <v>Yes</v>
      </c>
      <c r="N3132" s="25">
        <f>YEAR(Table1[[#This Row],[Joining Date]])</f>
        <v>2019</v>
      </c>
      <c r="O3132" s="45">
        <f>MONTH(Table1[[#This Row],[Joining Date]])</f>
        <v>8</v>
      </c>
      <c r="P3132" s="25">
        <f ca="1">NETWORKDAYS(Table1[[#This Row],[Joining Date]],TODAY())</f>
        <v>1786</v>
      </c>
      <c r="Q3132" s="25" t="str">
        <f>LEFT(Table1[[#This Row],[Department]],5)&amp;"-"&amp;RIGHT(Table1[[#This Row],[Employee ID]],3)</f>
        <v>Finan-452</v>
      </c>
      <c r="R3132" s="25" t="str">
        <f>LEFT(Table1[[#This Row],[Department]],3)</f>
        <v>Fin</v>
      </c>
      <c r="S3132" s="36">
        <f>_xlfn.XLOOKUP(Table1[[#This Row],[City]],Table2[City],Table2[Bonus %])</f>
        <v>6</v>
      </c>
    </row>
    <row r="3133" spans="1:19" x14ac:dyDescent="0.35">
      <c r="A3133" s="9" t="s">
        <v>474</v>
      </c>
      <c r="B3133" s="41" t="str">
        <f>LEFT(Table1[[#This Row],[Employee Name]],FIND(" ",Table1[[#This Row],[Employee Name]]))</f>
        <v xml:space="preserve">Kavya </v>
      </c>
      <c r="C3133" s="41" t="str">
        <f>RIGHT(Table1[[#This Row],[Employee Name]],LEN(Table1[[#This Row],[Employee Name]])-FIND(" ",Table1[[#This Row],[Employee Name]]))</f>
        <v>Nair</v>
      </c>
      <c r="D3133" s="23">
        <f>Table1[[#This Row],[Basic Salary]]+Table1[[#This Row],[Bonus]]</f>
        <v>78268</v>
      </c>
      <c r="E3133" s="10">
        <v>90</v>
      </c>
      <c r="F3133" s="46">
        <v>91</v>
      </c>
      <c r="G3133" s="10" t="str" cm="1">
        <f t="array" ref="G3133">_xlfn.IFS(Table1[[#This Row],[Performance Score]]&gt;=80,"Excellent",Table1[[#This Row],[Performance Score]]&gt;=60,"Good",Table1[[#This Row],[Performance Score]]&gt;=40,"Need Improvement")</f>
        <v>Excellent</v>
      </c>
      <c r="H3133" s="30">
        <f>Table1[[#This Row],[Bonus]]/Table1[[#This Row],[Basic Salary]]</f>
        <v>0.29093338171502087</v>
      </c>
      <c r="I3133" s="10">
        <f ca="1">DATEDIF(Table1[[#This Row],[Date of Birth]],TODAY(),"y")</f>
        <v>26</v>
      </c>
      <c r="J3133" s="34">
        <v>45946</v>
      </c>
      <c r="K3133" s="33" t="str" cm="1">
        <f t="array" aca="1" ref="K3133" ca="1">_xlfn.IFS(L3133&lt;3,"Junior",L3133&lt;=7,"Mid-Level",L3133&gt;7,"Senior")</f>
        <v>Junior</v>
      </c>
      <c r="L3133" s="46">
        <f ca="1">INT(YEARFRAC(Table1[[#This Row],[Joining Date]],TODAY(),1))</f>
        <v>0</v>
      </c>
      <c r="M3133" s="25" t="str">
        <f t="shared" ca="1" si="48"/>
        <v>No</v>
      </c>
      <c r="N3133" s="26">
        <f>YEAR(Table1[[#This Row],[Joining Date]])</f>
        <v>2025</v>
      </c>
      <c r="O3133" s="46">
        <f>MONTH(Table1[[#This Row],[Joining Date]])</f>
        <v>10</v>
      </c>
      <c r="P3133" s="26">
        <f ca="1">NETWORKDAYS(Table1[[#This Row],[Joining Date]],TODAY())</f>
        <v>183</v>
      </c>
      <c r="Q3133" s="26" t="str">
        <f>LEFT(Table1[[#This Row],[Department]],5)&amp;"-"&amp;RIGHT(Table1[[#This Row],[Employee ID]],3)</f>
        <v>IT-418</v>
      </c>
      <c r="R3133" s="26" t="str">
        <f>LEFT(Table1[[#This Row],[Department]],3)</f>
        <v>IT</v>
      </c>
      <c r="S3133" s="37">
        <f>_xlfn.XLOOKUP(Table1[[#This Row],[City]],Table2[City],Table2[Bonus %])</f>
        <v>8</v>
      </c>
    </row>
    <row r="3134" spans="1:19" x14ac:dyDescent="0.35">
      <c r="A3134" s="7" t="s">
        <v>1772</v>
      </c>
      <c r="B3134" s="40" t="str">
        <f>LEFT(Table1[[#This Row],[Employee Name]],FIND(" ",Table1[[#This Row],[Employee Name]]))</f>
        <v xml:space="preserve">Tarun </v>
      </c>
      <c r="C3134" s="40" t="str">
        <f>RIGHT(Table1[[#This Row],[Employee Name]],LEN(Table1[[#This Row],[Employee Name]])-FIND(" ",Table1[[#This Row],[Employee Name]]))</f>
        <v>Verma</v>
      </c>
      <c r="D3134" s="22">
        <f>Table1[[#This Row],[Basic Salary]]+Table1[[#This Row],[Bonus]]</f>
        <v>78262</v>
      </c>
      <c r="E3134" s="8">
        <v>98</v>
      </c>
      <c r="F3134" s="45">
        <v>71</v>
      </c>
      <c r="G3134" s="8" t="str" cm="1">
        <f t="array" ref="G3134">_xlfn.IFS(Table1[[#This Row],[Performance Score]]&gt;=80,"Excellent",Table1[[#This Row],[Performance Score]]&gt;=60,"Good",Table1[[#This Row],[Performance Score]]&gt;=40,"Need Improvement")</f>
        <v>Good</v>
      </c>
      <c r="H3134" s="29">
        <f>Table1[[#This Row],[Bonus]]/Table1[[#This Row],[Basic Salary]]</f>
        <v>0.38614948636202623</v>
      </c>
      <c r="I3134" s="8">
        <f ca="1">DATEDIF(Table1[[#This Row],[Date of Birth]],TODAY(),"y")</f>
        <v>40</v>
      </c>
      <c r="J3134" s="33">
        <v>45626</v>
      </c>
      <c r="K3134" s="33" t="str" cm="1">
        <f t="array" aca="1" ref="K3134" ca="1">_xlfn.IFS(L3134&lt;3,"Junior",L3134&lt;=7,"Mid-Level",L3134&gt;7,"Senior")</f>
        <v>Junior</v>
      </c>
      <c r="L3134" s="45">
        <f ca="1">INT(YEARFRAC(Table1[[#This Row],[Joining Date]],TODAY(),1))</f>
        <v>1</v>
      </c>
      <c r="M3134" s="25" t="str">
        <f t="shared" ca="1" si="48"/>
        <v>No</v>
      </c>
      <c r="N3134" s="25">
        <f>YEAR(Table1[[#This Row],[Joining Date]])</f>
        <v>2024</v>
      </c>
      <c r="O3134" s="45">
        <f>MONTH(Table1[[#This Row],[Joining Date]])</f>
        <v>11</v>
      </c>
      <c r="P3134" s="25">
        <f ca="1">NETWORKDAYS(Table1[[#This Row],[Joining Date]],TODAY())</f>
        <v>411</v>
      </c>
      <c r="Q3134" s="25" t="str">
        <f>LEFT(Table1[[#This Row],[Department]],5)&amp;"-"&amp;RIGHT(Table1[[#This Row],[Employee ID]],3)</f>
        <v>Finan-716</v>
      </c>
      <c r="R3134" s="25" t="str">
        <f>LEFT(Table1[[#This Row],[Department]],3)</f>
        <v>Fin</v>
      </c>
      <c r="S3134" s="36">
        <f>_xlfn.XLOOKUP(Table1[[#This Row],[City]],Table2[City],Table2[Bonus %])</f>
        <v>6</v>
      </c>
    </row>
    <row r="3135" spans="1:19" x14ac:dyDescent="0.35">
      <c r="A3135" s="9" t="s">
        <v>4361</v>
      </c>
      <c r="B3135" s="41" t="str">
        <f>LEFT(Table1[[#This Row],[Employee Name]],FIND(" ",Table1[[#This Row],[Employee Name]]))</f>
        <v xml:space="preserve">Sneha </v>
      </c>
      <c r="C3135" s="41" t="str">
        <f>RIGHT(Table1[[#This Row],[Employee Name]],LEN(Table1[[#This Row],[Employee Name]])-FIND(" ",Table1[[#This Row],[Employee Name]]))</f>
        <v>Iyer</v>
      </c>
      <c r="D3135" s="23">
        <f>Table1[[#This Row],[Basic Salary]]+Table1[[#This Row],[Bonus]]</f>
        <v>78244</v>
      </c>
      <c r="E3135" s="10">
        <v>82</v>
      </c>
      <c r="F3135" s="46">
        <v>44</v>
      </c>
      <c r="G3135" s="10" t="str" cm="1">
        <f t="array" ref="G3135">_xlfn.IFS(Table1[[#This Row],[Performance Score]]&gt;=80,"Excellent",Table1[[#This Row],[Performance Score]]&gt;=60,"Good",Table1[[#This Row],[Performance Score]]&gt;=40,"Need Improvement")</f>
        <v>Need Improvement</v>
      </c>
      <c r="H3135" s="30">
        <f>Table1[[#This Row],[Bonus]]/Table1[[#This Row],[Basic Salary]]</f>
        <v>0.41140393599942277</v>
      </c>
      <c r="I3135" s="10">
        <f ca="1">DATEDIF(Table1[[#This Row],[Date of Birth]],TODAY(),"y")</f>
        <v>35</v>
      </c>
      <c r="J3135" s="34">
        <v>43956</v>
      </c>
      <c r="K3135" s="33" t="str" cm="1">
        <f t="array" aca="1" ref="K3135" ca="1">_xlfn.IFS(L3135&lt;3,"Junior",L3135&lt;=7,"Mid-Level",L3135&gt;7,"Senior")</f>
        <v>Mid-Level</v>
      </c>
      <c r="L3135" s="46">
        <f ca="1">INT(YEARFRAC(Table1[[#This Row],[Joining Date]],TODAY(),1))</f>
        <v>6</v>
      </c>
      <c r="M3135" s="25" t="str">
        <f t="shared" ca="1" si="48"/>
        <v>Yes</v>
      </c>
      <c r="N3135" s="26">
        <f>YEAR(Table1[[#This Row],[Joining Date]])</f>
        <v>2020</v>
      </c>
      <c r="O3135" s="46">
        <f>MONTH(Table1[[#This Row],[Joining Date]])</f>
        <v>5</v>
      </c>
      <c r="P3135" s="26">
        <f ca="1">NETWORKDAYS(Table1[[#This Row],[Joining Date]],TODAY())</f>
        <v>1605</v>
      </c>
      <c r="Q3135" s="26" t="str">
        <f>LEFT(Table1[[#This Row],[Department]],5)&amp;"-"&amp;RIGHT(Table1[[#This Row],[Employee ID]],3)</f>
        <v>Marke-305</v>
      </c>
      <c r="R3135" s="26" t="str">
        <f>LEFT(Table1[[#This Row],[Department]],3)</f>
        <v>Mar</v>
      </c>
      <c r="S3135" s="37">
        <f>_xlfn.XLOOKUP(Table1[[#This Row],[City]],Table2[City],Table2[Bonus %])</f>
        <v>6</v>
      </c>
    </row>
    <row r="3136" spans="1:19" x14ac:dyDescent="0.35">
      <c r="A3136" s="7" t="s">
        <v>1517</v>
      </c>
      <c r="B3136" s="40" t="str">
        <f>LEFT(Table1[[#This Row],[Employee Name]],FIND(" ",Table1[[#This Row],[Employee Name]]))</f>
        <v xml:space="preserve">Nisha </v>
      </c>
      <c r="C3136" s="40" t="str">
        <f>RIGHT(Table1[[#This Row],[Employee Name]],LEN(Table1[[#This Row],[Employee Name]])-FIND(" ",Table1[[#This Row],[Employee Name]]))</f>
        <v>Kapoor</v>
      </c>
      <c r="D3136" s="22">
        <f>Table1[[#This Row],[Basic Salary]]+Table1[[#This Row],[Bonus]]</f>
        <v>78239</v>
      </c>
      <c r="E3136" s="8">
        <v>74</v>
      </c>
      <c r="F3136" s="45">
        <v>100</v>
      </c>
      <c r="G3136" s="8" t="str" cm="1">
        <f t="array" ref="G3136">_xlfn.IFS(Table1[[#This Row],[Performance Score]]&gt;=80,"Excellent",Table1[[#This Row],[Performance Score]]&gt;=60,"Good",Table1[[#This Row],[Performance Score]]&gt;=40,"Need Improvement")</f>
        <v>Excellent</v>
      </c>
      <c r="H3136" s="29">
        <f>Table1[[#This Row],[Bonus]]/Table1[[#This Row],[Basic Salary]]</f>
        <v>0.10307635912474622</v>
      </c>
      <c r="I3136" s="8">
        <f ca="1">DATEDIF(Table1[[#This Row],[Date of Birth]],TODAY(),"y")</f>
        <v>35</v>
      </c>
      <c r="J3136" s="33">
        <v>42797</v>
      </c>
      <c r="K3136" s="33" t="str" cm="1">
        <f t="array" aca="1" ref="K3136" ca="1">_xlfn.IFS(L3136&lt;3,"Junior",L3136&lt;=7,"Mid-Level",L3136&gt;7,"Senior")</f>
        <v>Senior</v>
      </c>
      <c r="L3136" s="45">
        <f ca="1">INT(YEARFRAC(Table1[[#This Row],[Joining Date]],TODAY(),1))</f>
        <v>9</v>
      </c>
      <c r="M3136" s="25" t="str">
        <f t="shared" ca="1" si="48"/>
        <v>Yes</v>
      </c>
      <c r="N3136" s="25">
        <f>YEAR(Table1[[#This Row],[Joining Date]])</f>
        <v>2017</v>
      </c>
      <c r="O3136" s="45">
        <f>MONTH(Table1[[#This Row],[Joining Date]])</f>
        <v>3</v>
      </c>
      <c r="P3136" s="25">
        <f ca="1">NETWORKDAYS(Table1[[#This Row],[Joining Date]],TODAY())</f>
        <v>2432</v>
      </c>
      <c r="Q3136" s="25" t="str">
        <f>LEFT(Table1[[#This Row],[Department]],5)&amp;"-"&amp;RIGHT(Table1[[#This Row],[Employee ID]],3)</f>
        <v>IT-461</v>
      </c>
      <c r="R3136" s="25" t="str">
        <f>LEFT(Table1[[#This Row],[Department]],3)</f>
        <v>IT</v>
      </c>
      <c r="S3136" s="36">
        <f>_xlfn.XLOOKUP(Table1[[#This Row],[City]],Table2[City],Table2[Bonus %])</f>
        <v>6</v>
      </c>
    </row>
    <row r="3137" spans="1:19" x14ac:dyDescent="0.35">
      <c r="A3137" s="9" t="s">
        <v>4317</v>
      </c>
      <c r="B3137" s="41" t="str">
        <f>LEFT(Table1[[#This Row],[Employee Name]],FIND(" ",Table1[[#This Row],[Employee Name]]))</f>
        <v xml:space="preserve">Ishita </v>
      </c>
      <c r="C3137" s="41" t="str">
        <f>RIGHT(Table1[[#This Row],[Employee Name]],LEN(Table1[[#This Row],[Employee Name]])-FIND(" ",Table1[[#This Row],[Employee Name]]))</f>
        <v>Roy</v>
      </c>
      <c r="D3137" s="23">
        <f>Table1[[#This Row],[Basic Salary]]+Table1[[#This Row],[Bonus]]</f>
        <v>78194</v>
      </c>
      <c r="E3137" s="10">
        <v>78</v>
      </c>
      <c r="F3137" s="46">
        <v>94</v>
      </c>
      <c r="G3137" s="10" t="str" cm="1">
        <f t="array" ref="G3137">_xlfn.IFS(Table1[[#This Row],[Performance Score]]&gt;=80,"Excellent",Table1[[#This Row],[Performance Score]]&gt;=60,"Good",Table1[[#This Row],[Performance Score]]&gt;=40,"Need Improvement")</f>
        <v>Excellent</v>
      </c>
      <c r="H3137" s="30">
        <f>Table1[[#This Row],[Bonus]]/Table1[[#This Row],[Basic Salary]]</f>
        <v>0.14616985723080531</v>
      </c>
      <c r="I3137" s="10">
        <f ca="1">DATEDIF(Table1[[#This Row],[Date of Birth]],TODAY(),"y")</f>
        <v>28</v>
      </c>
      <c r="J3137" s="34">
        <v>45519</v>
      </c>
      <c r="K3137" s="33" t="str" cm="1">
        <f t="array" aca="1" ref="K3137" ca="1">_xlfn.IFS(L3137&lt;3,"Junior",L3137&lt;=7,"Mid-Level",L3137&gt;7,"Senior")</f>
        <v>Junior</v>
      </c>
      <c r="L3137" s="46">
        <f ca="1">INT(YEARFRAC(Table1[[#This Row],[Joining Date]],TODAY(),1))</f>
        <v>1</v>
      </c>
      <c r="M3137" s="25" t="str">
        <f t="shared" ca="1" si="48"/>
        <v>No</v>
      </c>
      <c r="N3137" s="26">
        <f>YEAR(Table1[[#This Row],[Joining Date]])</f>
        <v>2024</v>
      </c>
      <c r="O3137" s="46">
        <f>MONTH(Table1[[#This Row],[Joining Date]])</f>
        <v>8</v>
      </c>
      <c r="P3137" s="26">
        <f ca="1">NETWORKDAYS(Table1[[#This Row],[Joining Date]],TODAY())</f>
        <v>488</v>
      </c>
      <c r="Q3137" s="26" t="str">
        <f>LEFT(Table1[[#This Row],[Department]],5)&amp;"-"&amp;RIGHT(Table1[[#This Row],[Employee ID]],3)</f>
        <v>Finan-261</v>
      </c>
      <c r="R3137" s="26" t="str">
        <f>LEFT(Table1[[#This Row],[Department]],3)</f>
        <v>Fin</v>
      </c>
      <c r="S3137" s="37">
        <f>_xlfn.XLOOKUP(Table1[[#This Row],[City]],Table2[City],Table2[Bonus %])</f>
        <v>5</v>
      </c>
    </row>
    <row r="3138" spans="1:19" x14ac:dyDescent="0.35">
      <c r="A3138" s="7" t="s">
        <v>2406</v>
      </c>
      <c r="B3138" s="40" t="str">
        <f>LEFT(Table1[[#This Row],[Employee Name]],FIND(" ",Table1[[#This Row],[Employee Name]]))</f>
        <v xml:space="preserve">Ravi </v>
      </c>
      <c r="C3138" s="40" t="str">
        <f>RIGHT(Table1[[#This Row],[Employee Name]],LEN(Table1[[#This Row],[Employee Name]])-FIND(" ",Table1[[#This Row],[Employee Name]]))</f>
        <v>Teja</v>
      </c>
      <c r="D3138" s="22">
        <f>Table1[[#This Row],[Basic Salary]]+Table1[[#This Row],[Bonus]]</f>
        <v>78183</v>
      </c>
      <c r="E3138" s="8">
        <v>86</v>
      </c>
      <c r="F3138" s="45">
        <v>43</v>
      </c>
      <c r="G3138" s="8" t="str" cm="1">
        <f t="array" ref="G3138">_xlfn.IFS(Table1[[#This Row],[Performance Score]]&gt;=80,"Excellent",Table1[[#This Row],[Performance Score]]&gt;=60,"Good",Table1[[#This Row],[Performance Score]]&gt;=40,"Need Improvement")</f>
        <v>Need Improvement</v>
      </c>
      <c r="H3138" s="29">
        <f>Table1[[#This Row],[Bonus]]/Table1[[#This Row],[Basic Salary]]</f>
        <v>0.19988029282217346</v>
      </c>
      <c r="I3138" s="8">
        <f ca="1">DATEDIF(Table1[[#This Row],[Date of Birth]],TODAY(),"y")</f>
        <v>34</v>
      </c>
      <c r="J3138" s="33">
        <v>43867</v>
      </c>
      <c r="K3138" s="33" t="str" cm="1">
        <f t="array" aca="1" ref="K3138" ca="1">_xlfn.IFS(L3138&lt;3,"Junior",L3138&lt;=7,"Mid-Level",L3138&gt;7,"Senior")</f>
        <v>Mid-Level</v>
      </c>
      <c r="L3138" s="45">
        <f ca="1">INT(YEARFRAC(Table1[[#This Row],[Joining Date]],TODAY(),1))</f>
        <v>6</v>
      </c>
      <c r="M3138" s="25" t="str">
        <f t="shared" ref="M3138:M3201" ca="1" si="49">IF(L3138&gt;5,"Yes","No")</f>
        <v>Yes</v>
      </c>
      <c r="N3138" s="25">
        <f>YEAR(Table1[[#This Row],[Joining Date]])</f>
        <v>2020</v>
      </c>
      <c r="O3138" s="45">
        <f>MONTH(Table1[[#This Row],[Joining Date]])</f>
        <v>2</v>
      </c>
      <c r="P3138" s="25">
        <f ca="1">NETWORKDAYS(Table1[[#This Row],[Joining Date]],TODAY())</f>
        <v>1668</v>
      </c>
      <c r="Q3138" s="25" t="str">
        <f>LEFT(Table1[[#This Row],[Department]],5)&amp;"-"&amp;RIGHT(Table1[[#This Row],[Employee ID]],3)</f>
        <v>IT-350</v>
      </c>
      <c r="R3138" s="25" t="str">
        <f>LEFT(Table1[[#This Row],[Department]],3)</f>
        <v>IT</v>
      </c>
      <c r="S3138" s="36">
        <f>_xlfn.XLOOKUP(Table1[[#This Row],[City]],Table2[City],Table2[Bonus %])</f>
        <v>7</v>
      </c>
    </row>
    <row r="3139" spans="1:19" x14ac:dyDescent="0.35">
      <c r="A3139" s="9" t="s">
        <v>2792</v>
      </c>
      <c r="B3139" s="41" t="str">
        <f>LEFT(Table1[[#This Row],[Employee Name]],FIND(" ",Table1[[#This Row],[Employee Name]]))</f>
        <v xml:space="preserve">Sneha </v>
      </c>
      <c r="C3139" s="41" t="str">
        <f>RIGHT(Table1[[#This Row],[Employee Name]],LEN(Table1[[#This Row],[Employee Name]])-FIND(" ",Table1[[#This Row],[Employee Name]]))</f>
        <v>Iyer</v>
      </c>
      <c r="D3139" s="23">
        <f>Table1[[#This Row],[Basic Salary]]+Table1[[#This Row],[Bonus]]</f>
        <v>78181</v>
      </c>
      <c r="E3139" s="10">
        <v>66</v>
      </c>
      <c r="F3139" s="46">
        <v>52</v>
      </c>
      <c r="G3139" s="10" t="str" cm="1">
        <f t="array" ref="G3139">_xlfn.IFS(Table1[[#This Row],[Performance Score]]&gt;=80,"Excellent",Table1[[#This Row],[Performance Score]]&gt;=60,"Good",Table1[[#This Row],[Performance Score]]&gt;=40,"Need Improvement")</f>
        <v>Need Improvement</v>
      </c>
      <c r="H3139" s="30">
        <f>Table1[[#This Row],[Bonus]]/Table1[[#This Row],[Basic Salary]]</f>
        <v>0.43950580913627074</v>
      </c>
      <c r="I3139" s="10">
        <f ca="1">DATEDIF(Table1[[#This Row],[Date of Birth]],TODAY(),"y")</f>
        <v>37</v>
      </c>
      <c r="J3139" s="34">
        <v>43261</v>
      </c>
      <c r="K3139" s="33" t="str" cm="1">
        <f t="array" aca="1" ref="K3139" ca="1">_xlfn.IFS(L3139&lt;3,"Junior",L3139&lt;=7,"Mid-Level",L3139&gt;7,"Senior")</f>
        <v>Senior</v>
      </c>
      <c r="L3139" s="46">
        <f ca="1">INT(YEARFRAC(Table1[[#This Row],[Joining Date]],TODAY(),1))</f>
        <v>8</v>
      </c>
      <c r="M3139" s="25" t="str">
        <f t="shared" ca="1" si="49"/>
        <v>Yes</v>
      </c>
      <c r="N3139" s="26">
        <f>YEAR(Table1[[#This Row],[Joining Date]])</f>
        <v>2018</v>
      </c>
      <c r="O3139" s="46">
        <f>MONTH(Table1[[#This Row],[Joining Date]])</f>
        <v>6</v>
      </c>
      <c r="P3139" s="26">
        <f ca="1">NETWORKDAYS(Table1[[#This Row],[Joining Date]],TODAY())</f>
        <v>2101</v>
      </c>
      <c r="Q3139" s="26" t="str">
        <f>LEFT(Table1[[#This Row],[Department]],5)&amp;"-"&amp;RIGHT(Table1[[#This Row],[Employee ID]],3)</f>
        <v>Sales-736</v>
      </c>
      <c r="R3139" s="26" t="str">
        <f>LEFT(Table1[[#This Row],[Department]],3)</f>
        <v>Sal</v>
      </c>
      <c r="S3139" s="37">
        <f>_xlfn.XLOOKUP(Table1[[#This Row],[City]],Table2[City],Table2[Bonus %])</f>
        <v>7</v>
      </c>
    </row>
    <row r="3140" spans="1:19" x14ac:dyDescent="0.35">
      <c r="A3140" s="7" t="s">
        <v>243</v>
      </c>
      <c r="B3140" s="40" t="str">
        <f>LEFT(Table1[[#This Row],[Employee Name]],FIND(" ",Table1[[#This Row],[Employee Name]]))</f>
        <v xml:space="preserve">Ravi </v>
      </c>
      <c r="C3140" s="40" t="str">
        <f>RIGHT(Table1[[#This Row],[Employee Name]],LEN(Table1[[#This Row],[Employee Name]])-FIND(" ",Table1[[#This Row],[Employee Name]]))</f>
        <v>Teja</v>
      </c>
      <c r="D3140" s="22">
        <f>Table1[[#This Row],[Basic Salary]]+Table1[[#This Row],[Bonus]]</f>
        <v>78173</v>
      </c>
      <c r="E3140" s="8">
        <v>78</v>
      </c>
      <c r="F3140" s="45">
        <v>84</v>
      </c>
      <c r="G3140" s="8" t="str" cm="1">
        <f t="array" ref="G3140">_xlfn.IFS(Table1[[#This Row],[Performance Score]]&gt;=80,"Excellent",Table1[[#This Row],[Performance Score]]&gt;=60,"Good",Table1[[#This Row],[Performance Score]]&gt;=40,"Need Improvement")</f>
        <v>Excellent</v>
      </c>
      <c r="H3140" s="29">
        <f>Table1[[#This Row],[Bonus]]/Table1[[#This Row],[Basic Salary]]</f>
        <v>0.47151946389579097</v>
      </c>
      <c r="I3140" s="8">
        <f ca="1">DATEDIF(Table1[[#This Row],[Date of Birth]],TODAY(),"y")</f>
        <v>26</v>
      </c>
      <c r="J3140" s="33">
        <v>44888</v>
      </c>
      <c r="K3140" s="33" t="str" cm="1">
        <f t="array" aca="1" ref="K3140" ca="1">_xlfn.IFS(L3140&lt;3,"Junior",L3140&lt;=7,"Mid-Level",L3140&gt;7,"Senior")</f>
        <v>Mid-Level</v>
      </c>
      <c r="L3140" s="45">
        <f ca="1">INT(YEARFRAC(Table1[[#This Row],[Joining Date]],TODAY(),1))</f>
        <v>3</v>
      </c>
      <c r="M3140" s="25" t="str">
        <f t="shared" ca="1" si="49"/>
        <v>No</v>
      </c>
      <c r="N3140" s="25">
        <f>YEAR(Table1[[#This Row],[Joining Date]])</f>
        <v>2022</v>
      </c>
      <c r="O3140" s="45">
        <f>MONTH(Table1[[#This Row],[Joining Date]])</f>
        <v>11</v>
      </c>
      <c r="P3140" s="25">
        <f ca="1">NETWORKDAYS(Table1[[#This Row],[Joining Date]],TODAY())</f>
        <v>939</v>
      </c>
      <c r="Q3140" s="25" t="str">
        <f>LEFT(Table1[[#This Row],[Department]],5)&amp;"-"&amp;RIGHT(Table1[[#This Row],[Employee ID]],3)</f>
        <v>Sales-187</v>
      </c>
      <c r="R3140" s="25" t="str">
        <f>LEFT(Table1[[#This Row],[Department]],3)</f>
        <v>Sal</v>
      </c>
      <c r="S3140" s="36">
        <f>_xlfn.XLOOKUP(Table1[[#This Row],[City]],Table2[City],Table2[Bonus %])</f>
        <v>8</v>
      </c>
    </row>
    <row r="3141" spans="1:19" x14ac:dyDescent="0.35">
      <c r="A3141" s="9" t="s">
        <v>2419</v>
      </c>
      <c r="B3141" s="41" t="str">
        <f>LEFT(Table1[[#This Row],[Employee Name]],FIND(" ",Table1[[#This Row],[Employee Name]]))</f>
        <v xml:space="preserve">Vikram </v>
      </c>
      <c r="C3141" s="41" t="str">
        <f>RIGHT(Table1[[#This Row],[Employee Name]],LEN(Table1[[#This Row],[Employee Name]])-FIND(" ",Table1[[#This Row],[Employee Name]]))</f>
        <v>Singh</v>
      </c>
      <c r="D3141" s="23">
        <f>Table1[[#This Row],[Basic Salary]]+Table1[[#This Row],[Bonus]]</f>
        <v>78171</v>
      </c>
      <c r="E3141" s="10">
        <v>93</v>
      </c>
      <c r="F3141" s="46">
        <v>66</v>
      </c>
      <c r="G3141" s="10" t="str" cm="1">
        <f t="array" ref="G3141">_xlfn.IFS(Table1[[#This Row],[Performance Score]]&gt;=80,"Excellent",Table1[[#This Row],[Performance Score]]&gt;=60,"Good",Table1[[#This Row],[Performance Score]]&gt;=40,"Need Improvement")</f>
        <v>Good</v>
      </c>
      <c r="H3141" s="30">
        <f>Table1[[#This Row],[Bonus]]/Table1[[#This Row],[Basic Salary]]</f>
        <v>0.43802428256070641</v>
      </c>
      <c r="I3141" s="10">
        <f ca="1">DATEDIF(Table1[[#This Row],[Date of Birth]],TODAY(),"y")</f>
        <v>41</v>
      </c>
      <c r="J3141" s="34">
        <v>42651</v>
      </c>
      <c r="K3141" s="33" t="str" cm="1">
        <f t="array" aca="1" ref="K3141" ca="1">_xlfn.IFS(L3141&lt;3,"Junior",L3141&lt;=7,"Mid-Level",L3141&gt;7,"Senior")</f>
        <v>Senior</v>
      </c>
      <c r="L3141" s="46">
        <f ca="1">INT(YEARFRAC(Table1[[#This Row],[Joining Date]],TODAY(),1))</f>
        <v>9</v>
      </c>
      <c r="M3141" s="25" t="str">
        <f t="shared" ca="1" si="49"/>
        <v>Yes</v>
      </c>
      <c r="N3141" s="26">
        <f>YEAR(Table1[[#This Row],[Joining Date]])</f>
        <v>2016</v>
      </c>
      <c r="O3141" s="46">
        <f>MONTH(Table1[[#This Row],[Joining Date]])</f>
        <v>10</v>
      </c>
      <c r="P3141" s="26">
        <f ca="1">NETWORKDAYS(Table1[[#This Row],[Joining Date]],TODAY())</f>
        <v>2536</v>
      </c>
      <c r="Q3141" s="26" t="str">
        <f>LEFT(Table1[[#This Row],[Department]],5)&amp;"-"&amp;RIGHT(Table1[[#This Row],[Employee ID]],3)</f>
        <v>HR-363</v>
      </c>
      <c r="R3141" s="26" t="str">
        <f>LEFT(Table1[[#This Row],[Department]],3)</f>
        <v>HR</v>
      </c>
      <c r="S3141" s="37">
        <f>_xlfn.XLOOKUP(Table1[[#This Row],[City]],Table2[City],Table2[Bonus %])</f>
        <v>6</v>
      </c>
    </row>
    <row r="3142" spans="1:19" x14ac:dyDescent="0.35">
      <c r="A3142" s="7" t="s">
        <v>219</v>
      </c>
      <c r="B3142" s="40" t="str">
        <f>LEFT(Table1[[#This Row],[Employee Name]],FIND(" ",Table1[[#This Row],[Employee Name]]))</f>
        <v xml:space="preserve">Krishna </v>
      </c>
      <c r="C3142" s="40" t="str">
        <f>RIGHT(Table1[[#This Row],[Employee Name]],LEN(Table1[[#This Row],[Employee Name]])-FIND(" ",Table1[[#This Row],[Employee Name]]))</f>
        <v>Chaitanya</v>
      </c>
      <c r="D3142" s="22">
        <f>Table1[[#This Row],[Basic Salary]]+Table1[[#This Row],[Bonus]]</f>
        <v>78169</v>
      </c>
      <c r="E3142" s="8">
        <v>75</v>
      </c>
      <c r="F3142" s="45">
        <v>59</v>
      </c>
      <c r="G3142" s="8" t="str" cm="1">
        <f t="array" ref="G3142">_xlfn.IFS(Table1[[#This Row],[Performance Score]]&gt;=80,"Excellent",Table1[[#This Row],[Performance Score]]&gt;=60,"Good",Table1[[#This Row],[Performance Score]]&gt;=40,"Need Improvement")</f>
        <v>Need Improvement</v>
      </c>
      <c r="H3142" s="29">
        <f>Table1[[#This Row],[Bonus]]/Table1[[#This Row],[Basic Salary]]</f>
        <v>0.40412422985037094</v>
      </c>
      <c r="I3142" s="8">
        <f ca="1">DATEDIF(Table1[[#This Row],[Date of Birth]],TODAY(),"y")</f>
        <v>26</v>
      </c>
      <c r="J3142" s="33">
        <v>43172</v>
      </c>
      <c r="K3142" s="33" t="str" cm="1">
        <f t="array" aca="1" ref="K3142" ca="1">_xlfn.IFS(L3142&lt;3,"Junior",L3142&lt;=7,"Mid-Level",L3142&gt;7,"Senior")</f>
        <v>Senior</v>
      </c>
      <c r="L3142" s="45">
        <f ca="1">INT(YEARFRAC(Table1[[#This Row],[Joining Date]],TODAY(),1))</f>
        <v>8</v>
      </c>
      <c r="M3142" s="25" t="str">
        <f t="shared" ca="1" si="49"/>
        <v>Yes</v>
      </c>
      <c r="N3142" s="25">
        <f>YEAR(Table1[[#This Row],[Joining Date]])</f>
        <v>2018</v>
      </c>
      <c r="O3142" s="45">
        <f>MONTH(Table1[[#This Row],[Joining Date]])</f>
        <v>3</v>
      </c>
      <c r="P3142" s="25">
        <f ca="1">NETWORKDAYS(Table1[[#This Row],[Joining Date]],TODAY())</f>
        <v>2165</v>
      </c>
      <c r="Q3142" s="25" t="str">
        <f>LEFT(Table1[[#This Row],[Department]],5)&amp;"-"&amp;RIGHT(Table1[[#This Row],[Employee ID]],3)</f>
        <v>IT-163</v>
      </c>
      <c r="R3142" s="25" t="str">
        <f>LEFT(Table1[[#This Row],[Department]],3)</f>
        <v>IT</v>
      </c>
      <c r="S3142" s="36">
        <f>_xlfn.XLOOKUP(Table1[[#This Row],[City]],Table2[City],Table2[Bonus %])</f>
        <v>5</v>
      </c>
    </row>
    <row r="3143" spans="1:19" x14ac:dyDescent="0.35">
      <c r="A3143" s="9" t="s">
        <v>4133</v>
      </c>
      <c r="B3143" s="41" t="str">
        <f>LEFT(Table1[[#This Row],[Employee Name]],FIND(" ",Table1[[#This Row],[Employee Name]]))</f>
        <v xml:space="preserve">Tarun </v>
      </c>
      <c r="C3143" s="41" t="str">
        <f>RIGHT(Table1[[#This Row],[Employee Name]],LEN(Table1[[#This Row],[Employee Name]])-FIND(" ",Table1[[#This Row],[Employee Name]]))</f>
        <v>Verma</v>
      </c>
      <c r="D3143" s="23">
        <f>Table1[[#This Row],[Basic Salary]]+Table1[[#This Row],[Bonus]]</f>
        <v>78163</v>
      </c>
      <c r="E3143" s="10">
        <v>85</v>
      </c>
      <c r="F3143" s="46">
        <v>44</v>
      </c>
      <c r="G3143" s="10" t="str" cm="1">
        <f t="array" ref="G3143">_xlfn.IFS(Table1[[#This Row],[Performance Score]]&gt;=80,"Excellent",Table1[[#This Row],[Performance Score]]&gt;=60,"Good",Table1[[#This Row],[Performance Score]]&gt;=40,"Need Improvement")</f>
        <v>Need Improvement</v>
      </c>
      <c r="H3143" s="30">
        <f>Table1[[#This Row],[Bonus]]/Table1[[#This Row],[Basic Salary]]</f>
        <v>0.33115909942436733</v>
      </c>
      <c r="I3143" s="10">
        <f ca="1">DATEDIF(Table1[[#This Row],[Date of Birth]],TODAY(),"y")</f>
        <v>31</v>
      </c>
      <c r="J3143" s="34">
        <v>43457</v>
      </c>
      <c r="K3143" s="33" t="str" cm="1">
        <f t="array" aca="1" ref="K3143" ca="1">_xlfn.IFS(L3143&lt;3,"Junior",L3143&lt;=7,"Mid-Level",L3143&gt;7,"Senior")</f>
        <v>Mid-Level</v>
      </c>
      <c r="L3143" s="46">
        <f ca="1">INT(YEARFRAC(Table1[[#This Row],[Joining Date]],TODAY(),1))</f>
        <v>7</v>
      </c>
      <c r="M3143" s="25" t="str">
        <f t="shared" ca="1" si="49"/>
        <v>Yes</v>
      </c>
      <c r="N3143" s="26">
        <f>YEAR(Table1[[#This Row],[Joining Date]])</f>
        <v>2018</v>
      </c>
      <c r="O3143" s="46">
        <f>MONTH(Table1[[#This Row],[Joining Date]])</f>
        <v>12</v>
      </c>
      <c r="P3143" s="26">
        <f ca="1">NETWORKDAYS(Table1[[#This Row],[Joining Date]],TODAY())</f>
        <v>1961</v>
      </c>
      <c r="Q3143" s="26" t="str">
        <f>LEFT(Table1[[#This Row],[Department]],5)&amp;"-"&amp;RIGHT(Table1[[#This Row],[Employee ID]],3)</f>
        <v>IT-077</v>
      </c>
      <c r="R3143" s="26" t="str">
        <f>LEFT(Table1[[#This Row],[Department]],3)</f>
        <v>IT</v>
      </c>
      <c r="S3143" s="37">
        <f>_xlfn.XLOOKUP(Table1[[#This Row],[City]],Table2[City],Table2[Bonus %])</f>
        <v>8</v>
      </c>
    </row>
    <row r="3144" spans="1:19" x14ac:dyDescent="0.35">
      <c r="A3144" s="7" t="s">
        <v>2367</v>
      </c>
      <c r="B3144" s="40" t="str">
        <f>LEFT(Table1[[#This Row],[Employee Name]],FIND(" ",Table1[[#This Row],[Employee Name]]))</f>
        <v xml:space="preserve">Aarav </v>
      </c>
      <c r="C3144" s="40" t="str">
        <f>RIGHT(Table1[[#This Row],[Employee Name]],LEN(Table1[[#This Row],[Employee Name]])-FIND(" ",Table1[[#This Row],[Employee Name]]))</f>
        <v>Sharma</v>
      </c>
      <c r="D3144" s="22">
        <f>Table1[[#This Row],[Basic Salary]]+Table1[[#This Row],[Bonus]]</f>
        <v>78129</v>
      </c>
      <c r="E3144" s="8">
        <v>68</v>
      </c>
      <c r="F3144" s="45">
        <v>83</v>
      </c>
      <c r="G3144" s="8" t="str" cm="1">
        <f t="array" ref="G3144">_xlfn.IFS(Table1[[#This Row],[Performance Score]]&gt;=80,"Excellent",Table1[[#This Row],[Performance Score]]&gt;=60,"Good",Table1[[#This Row],[Performance Score]]&gt;=40,"Need Improvement")</f>
        <v>Excellent</v>
      </c>
      <c r="H3144" s="29">
        <f>Table1[[#This Row],[Bonus]]/Table1[[#This Row],[Basic Salary]]</f>
        <v>0.17073499662845584</v>
      </c>
      <c r="I3144" s="8">
        <f ca="1">DATEDIF(Table1[[#This Row],[Date of Birth]],TODAY(),"y")</f>
        <v>16</v>
      </c>
      <c r="J3144" s="33">
        <v>45154</v>
      </c>
      <c r="K3144" s="33" t="str" cm="1">
        <f t="array" aca="1" ref="K3144" ca="1">_xlfn.IFS(L3144&lt;3,"Junior",L3144&lt;=7,"Mid-Level",L3144&gt;7,"Senior")</f>
        <v>Junior</v>
      </c>
      <c r="L3144" s="45">
        <f ca="1">INT(YEARFRAC(Table1[[#This Row],[Joining Date]],TODAY(),1))</f>
        <v>2</v>
      </c>
      <c r="M3144" s="25" t="str">
        <f t="shared" ca="1" si="49"/>
        <v>No</v>
      </c>
      <c r="N3144" s="25">
        <f>YEAR(Table1[[#This Row],[Joining Date]])</f>
        <v>2023</v>
      </c>
      <c r="O3144" s="45">
        <f>MONTH(Table1[[#This Row],[Joining Date]])</f>
        <v>8</v>
      </c>
      <c r="P3144" s="25">
        <f ca="1">NETWORKDAYS(Table1[[#This Row],[Joining Date]],TODAY())</f>
        <v>749</v>
      </c>
      <c r="Q3144" s="25" t="str">
        <f>LEFT(Table1[[#This Row],[Department]],5)&amp;"-"&amp;RIGHT(Table1[[#This Row],[Employee ID]],3)</f>
        <v>Marke-311</v>
      </c>
      <c r="R3144" s="25" t="str">
        <f>LEFT(Table1[[#This Row],[Department]],3)</f>
        <v>Mar</v>
      </c>
      <c r="S3144" s="36">
        <f>_xlfn.XLOOKUP(Table1[[#This Row],[City]],Table2[City],Table2[Bonus %])</f>
        <v>8</v>
      </c>
    </row>
    <row r="3145" spans="1:19" x14ac:dyDescent="0.35">
      <c r="A3145" s="9" t="s">
        <v>4515</v>
      </c>
      <c r="B3145" s="41" t="str">
        <f>LEFT(Table1[[#This Row],[Employee Name]],FIND(" ",Table1[[#This Row],[Employee Name]]))</f>
        <v xml:space="preserve">Aditya </v>
      </c>
      <c r="C3145" s="41" t="str">
        <f>RIGHT(Table1[[#This Row],[Employee Name]],LEN(Table1[[#This Row],[Employee Name]])-FIND(" ",Table1[[#This Row],[Employee Name]]))</f>
        <v>Kapoor</v>
      </c>
      <c r="D3145" s="23">
        <f>Table1[[#This Row],[Basic Salary]]+Table1[[#This Row],[Bonus]]</f>
        <v>78118</v>
      </c>
      <c r="E3145" s="10">
        <v>76</v>
      </c>
      <c r="F3145" s="46">
        <v>95</v>
      </c>
      <c r="G3145" s="10" t="str" cm="1">
        <f t="array" ref="G3145">_xlfn.IFS(Table1[[#This Row],[Performance Score]]&gt;=80,"Excellent",Table1[[#This Row],[Performance Score]]&gt;=60,"Good",Table1[[#This Row],[Performance Score]]&gt;=40,"Need Improvement")</f>
        <v>Excellent</v>
      </c>
      <c r="H3145" s="30">
        <f>Table1[[#This Row],[Bonus]]/Table1[[#This Row],[Basic Salary]]</f>
        <v>0.12254634286535422</v>
      </c>
      <c r="I3145" s="10">
        <f ca="1">DATEDIF(Table1[[#This Row],[Date of Birth]],TODAY(),"y")</f>
        <v>20</v>
      </c>
      <c r="J3145" s="34">
        <v>43329</v>
      </c>
      <c r="K3145" s="33" t="str" cm="1">
        <f t="array" aca="1" ref="K3145" ca="1">_xlfn.IFS(L3145&lt;3,"Junior",L3145&lt;=7,"Mid-Level",L3145&gt;7,"Senior")</f>
        <v>Mid-Level</v>
      </c>
      <c r="L3145" s="46">
        <f ca="1">INT(YEARFRAC(Table1[[#This Row],[Joining Date]],TODAY(),1))</f>
        <v>7</v>
      </c>
      <c r="M3145" s="25" t="str">
        <f t="shared" ca="1" si="49"/>
        <v>Yes</v>
      </c>
      <c r="N3145" s="26">
        <f>YEAR(Table1[[#This Row],[Joining Date]])</f>
        <v>2018</v>
      </c>
      <c r="O3145" s="46">
        <f>MONTH(Table1[[#This Row],[Joining Date]])</f>
        <v>8</v>
      </c>
      <c r="P3145" s="26">
        <f ca="1">NETWORKDAYS(Table1[[#This Row],[Joining Date]],TODAY())</f>
        <v>2052</v>
      </c>
      <c r="Q3145" s="26" t="str">
        <f>LEFT(Table1[[#This Row],[Department]],5)&amp;"-"&amp;RIGHT(Table1[[#This Row],[Employee ID]],3)</f>
        <v>Sales-459</v>
      </c>
      <c r="R3145" s="26" t="str">
        <f>LEFT(Table1[[#This Row],[Department]],3)</f>
        <v>Sal</v>
      </c>
      <c r="S3145" s="37">
        <f>_xlfn.XLOOKUP(Table1[[#This Row],[City]],Table2[City],Table2[Bonus %])</f>
        <v>4</v>
      </c>
    </row>
    <row r="3146" spans="1:19" x14ac:dyDescent="0.35">
      <c r="A3146" s="7" t="s">
        <v>3738</v>
      </c>
      <c r="B3146" s="40" t="str">
        <f>LEFT(Table1[[#This Row],[Employee Name]],FIND(" ",Table1[[#This Row],[Employee Name]]))</f>
        <v xml:space="preserve">Ravi </v>
      </c>
      <c r="C3146" s="40" t="str">
        <f>RIGHT(Table1[[#This Row],[Employee Name]],LEN(Table1[[#This Row],[Employee Name]])-FIND(" ",Table1[[#This Row],[Employee Name]]))</f>
        <v>Teja</v>
      </c>
      <c r="D3146" s="22">
        <f>Table1[[#This Row],[Basic Salary]]+Table1[[#This Row],[Bonus]]</f>
        <v>78111</v>
      </c>
      <c r="E3146" s="8">
        <v>100</v>
      </c>
      <c r="F3146" s="45">
        <v>69</v>
      </c>
      <c r="G3146" s="8" t="str" cm="1">
        <f t="array" ref="G3146">_xlfn.IFS(Table1[[#This Row],[Performance Score]]&gt;=80,"Excellent",Table1[[#This Row],[Performance Score]]&gt;=60,"Good",Table1[[#This Row],[Performance Score]]&gt;=40,"Need Improvement")</f>
        <v>Good</v>
      </c>
      <c r="H3146" s="29">
        <f>Table1[[#This Row],[Bonus]]/Table1[[#This Row],[Basic Salary]]</f>
        <v>0.53764837890509654</v>
      </c>
      <c r="I3146" s="8">
        <f ca="1">DATEDIF(Table1[[#This Row],[Date of Birth]],TODAY(),"y")</f>
        <v>15</v>
      </c>
      <c r="J3146" s="33">
        <v>43091</v>
      </c>
      <c r="K3146" s="33" t="str" cm="1">
        <f t="array" aca="1" ref="K3146" ca="1">_xlfn.IFS(L3146&lt;3,"Junior",L3146&lt;=7,"Mid-Level",L3146&gt;7,"Senior")</f>
        <v>Senior</v>
      </c>
      <c r="L3146" s="45">
        <f ca="1">INT(YEARFRAC(Table1[[#This Row],[Joining Date]],TODAY(),1))</f>
        <v>8</v>
      </c>
      <c r="M3146" s="25" t="str">
        <f t="shared" ca="1" si="49"/>
        <v>Yes</v>
      </c>
      <c r="N3146" s="25">
        <f>YEAR(Table1[[#This Row],[Joining Date]])</f>
        <v>2017</v>
      </c>
      <c r="O3146" s="45">
        <f>MONTH(Table1[[#This Row],[Joining Date]])</f>
        <v>12</v>
      </c>
      <c r="P3146" s="25">
        <f ca="1">NETWORKDAYS(Table1[[#This Row],[Joining Date]],TODAY())</f>
        <v>2222</v>
      </c>
      <c r="Q3146" s="25" t="str">
        <f>LEFT(Table1[[#This Row],[Department]],5)&amp;"-"&amp;RIGHT(Table1[[#This Row],[Employee ID]],3)</f>
        <v>Opera-682</v>
      </c>
      <c r="R3146" s="25" t="str">
        <f>LEFT(Table1[[#This Row],[Department]],3)</f>
        <v>Ope</v>
      </c>
      <c r="S3146" s="36">
        <f>_xlfn.XLOOKUP(Table1[[#This Row],[City]],Table2[City],Table2[Bonus %])</f>
        <v>5</v>
      </c>
    </row>
    <row r="3147" spans="1:19" x14ac:dyDescent="0.35">
      <c r="A3147" s="9" t="s">
        <v>2503</v>
      </c>
      <c r="B3147" s="41" t="str">
        <f>LEFT(Table1[[#This Row],[Employee Name]],FIND(" ",Table1[[#This Row],[Employee Name]]))</f>
        <v xml:space="preserve">Aarav </v>
      </c>
      <c r="C3147" s="41" t="str">
        <f>RIGHT(Table1[[#This Row],[Employee Name]],LEN(Table1[[#This Row],[Employee Name]])-FIND(" ",Table1[[#This Row],[Employee Name]]))</f>
        <v>Sharma</v>
      </c>
      <c r="D3147" s="23">
        <f>Table1[[#This Row],[Basic Salary]]+Table1[[#This Row],[Bonus]]</f>
        <v>78089</v>
      </c>
      <c r="E3147" s="10">
        <v>86</v>
      </c>
      <c r="F3147" s="46">
        <v>76</v>
      </c>
      <c r="G3147" s="10" t="str" cm="1">
        <f t="array" ref="G3147">_xlfn.IFS(Table1[[#This Row],[Performance Score]]&gt;=80,"Excellent",Table1[[#This Row],[Performance Score]]&gt;=60,"Good",Table1[[#This Row],[Performance Score]]&gt;=40,"Need Improvement")</f>
        <v>Good</v>
      </c>
      <c r="H3147" s="30">
        <f>Table1[[#This Row],[Bonus]]/Table1[[#This Row],[Basic Salary]]</f>
        <v>0.60624074378805337</v>
      </c>
      <c r="I3147" s="10">
        <f ca="1">DATEDIF(Table1[[#This Row],[Date of Birth]],TODAY(),"y")</f>
        <v>45</v>
      </c>
      <c r="J3147" s="34">
        <v>42771</v>
      </c>
      <c r="K3147" s="33" t="str" cm="1">
        <f t="array" aca="1" ref="K3147" ca="1">_xlfn.IFS(L3147&lt;3,"Junior",L3147&lt;=7,"Mid-Level",L3147&gt;7,"Senior")</f>
        <v>Senior</v>
      </c>
      <c r="L3147" s="46">
        <f ca="1">INT(YEARFRAC(Table1[[#This Row],[Joining Date]],TODAY(),1))</f>
        <v>9</v>
      </c>
      <c r="M3147" s="25" t="str">
        <f t="shared" ca="1" si="49"/>
        <v>Yes</v>
      </c>
      <c r="N3147" s="26">
        <f>YEAR(Table1[[#This Row],[Joining Date]])</f>
        <v>2017</v>
      </c>
      <c r="O3147" s="46">
        <f>MONTH(Table1[[#This Row],[Joining Date]])</f>
        <v>2</v>
      </c>
      <c r="P3147" s="26">
        <f ca="1">NETWORKDAYS(Table1[[#This Row],[Joining Date]],TODAY())</f>
        <v>2451</v>
      </c>
      <c r="Q3147" s="26" t="str">
        <f>LEFT(Table1[[#This Row],[Department]],5)&amp;"-"&amp;RIGHT(Table1[[#This Row],[Employee ID]],3)</f>
        <v>Opera-447</v>
      </c>
      <c r="R3147" s="26" t="str">
        <f>LEFT(Table1[[#This Row],[Department]],3)</f>
        <v>Ope</v>
      </c>
      <c r="S3147" s="37">
        <f>_xlfn.XLOOKUP(Table1[[#This Row],[City]],Table2[City],Table2[Bonus %])</f>
        <v>5</v>
      </c>
    </row>
    <row r="3148" spans="1:19" x14ac:dyDescent="0.35">
      <c r="A3148" s="7" t="s">
        <v>3688</v>
      </c>
      <c r="B3148" s="40" t="str">
        <f>LEFT(Table1[[#This Row],[Employee Name]],FIND(" ",Table1[[#This Row],[Employee Name]]))</f>
        <v xml:space="preserve">Arjun </v>
      </c>
      <c r="C3148" s="40" t="str">
        <f>RIGHT(Table1[[#This Row],[Employee Name]],LEN(Table1[[#This Row],[Employee Name]])-FIND(" ",Table1[[#This Row],[Employee Name]]))</f>
        <v>Mehta</v>
      </c>
      <c r="D3148" s="22">
        <f>Table1[[#This Row],[Basic Salary]]+Table1[[#This Row],[Bonus]]</f>
        <v>78068</v>
      </c>
      <c r="E3148" s="8">
        <v>95</v>
      </c>
      <c r="F3148" s="45">
        <v>52</v>
      </c>
      <c r="G3148" s="8" t="str" cm="1">
        <f t="array" ref="G3148">_xlfn.IFS(Table1[[#This Row],[Performance Score]]&gt;=80,"Excellent",Table1[[#This Row],[Performance Score]]&gt;=60,"Good",Table1[[#This Row],[Performance Score]]&gt;=40,"Need Improvement")</f>
        <v>Need Improvement</v>
      </c>
      <c r="H3148" s="29">
        <f>Table1[[#This Row],[Bonus]]/Table1[[#This Row],[Basic Salary]]</f>
        <v>0.1122540569035034</v>
      </c>
      <c r="I3148" s="8">
        <f ca="1">DATEDIF(Table1[[#This Row],[Date of Birth]],TODAY(),"y")</f>
        <v>26</v>
      </c>
      <c r="J3148" s="33">
        <v>43598</v>
      </c>
      <c r="K3148" s="33" t="str" cm="1">
        <f t="array" aca="1" ref="K3148" ca="1">_xlfn.IFS(L3148&lt;3,"Junior",L3148&lt;=7,"Mid-Level",L3148&gt;7,"Senior")</f>
        <v>Mid-Level</v>
      </c>
      <c r="L3148" s="45">
        <f ca="1">INT(YEARFRAC(Table1[[#This Row],[Joining Date]],TODAY(),1))</f>
        <v>7</v>
      </c>
      <c r="M3148" s="25" t="str">
        <f t="shared" ca="1" si="49"/>
        <v>Yes</v>
      </c>
      <c r="N3148" s="25">
        <f>YEAR(Table1[[#This Row],[Joining Date]])</f>
        <v>2019</v>
      </c>
      <c r="O3148" s="45">
        <f>MONTH(Table1[[#This Row],[Joining Date]])</f>
        <v>5</v>
      </c>
      <c r="P3148" s="25">
        <f ca="1">NETWORKDAYS(Table1[[#This Row],[Joining Date]],TODAY())</f>
        <v>1861</v>
      </c>
      <c r="Q3148" s="25" t="str">
        <f>LEFT(Table1[[#This Row],[Department]],5)&amp;"-"&amp;RIGHT(Table1[[#This Row],[Employee ID]],3)</f>
        <v>Marke-632</v>
      </c>
      <c r="R3148" s="25" t="str">
        <f>LEFT(Table1[[#This Row],[Department]],3)</f>
        <v>Mar</v>
      </c>
      <c r="S3148" s="36">
        <f>_xlfn.XLOOKUP(Table1[[#This Row],[City]],Table2[City],Table2[Bonus %])</f>
        <v>8</v>
      </c>
    </row>
    <row r="3149" spans="1:19" x14ac:dyDescent="0.35">
      <c r="A3149" s="9" t="s">
        <v>581</v>
      </c>
      <c r="B3149" s="41" t="str">
        <f>LEFT(Table1[[#This Row],[Employee Name]],FIND(" ",Table1[[#This Row],[Employee Name]]))</f>
        <v xml:space="preserve">Vikram </v>
      </c>
      <c r="C3149" s="41" t="str">
        <f>RIGHT(Table1[[#This Row],[Employee Name]],LEN(Table1[[#This Row],[Employee Name]])-FIND(" ",Table1[[#This Row],[Employee Name]]))</f>
        <v>Singh</v>
      </c>
      <c r="D3149" s="23">
        <f>Table1[[#This Row],[Basic Salary]]+Table1[[#This Row],[Bonus]]</f>
        <v>78064</v>
      </c>
      <c r="E3149" s="10">
        <v>75</v>
      </c>
      <c r="F3149" s="46">
        <v>87</v>
      </c>
      <c r="G3149" s="10" t="str" cm="1">
        <f t="array" ref="G3149">_xlfn.IFS(Table1[[#This Row],[Performance Score]]&gt;=80,"Excellent",Table1[[#This Row],[Performance Score]]&gt;=60,"Good",Table1[[#This Row],[Performance Score]]&gt;=40,"Need Improvement")</f>
        <v>Excellent</v>
      </c>
      <c r="H3149" s="30">
        <f>Table1[[#This Row],[Bonus]]/Table1[[#This Row],[Basic Salary]]</f>
        <v>0.19092587224824178</v>
      </c>
      <c r="I3149" s="10">
        <f ca="1">DATEDIF(Table1[[#This Row],[Date of Birth]],TODAY(),"y")</f>
        <v>29</v>
      </c>
      <c r="J3149" s="34">
        <v>45820</v>
      </c>
      <c r="K3149" s="33" t="str" cm="1">
        <f t="array" aca="1" ref="K3149" ca="1">_xlfn.IFS(L3149&lt;3,"Junior",L3149&lt;=7,"Mid-Level",L3149&gt;7,"Senior")</f>
        <v>Junior</v>
      </c>
      <c r="L3149" s="46">
        <f ca="1">INT(YEARFRAC(Table1[[#This Row],[Joining Date]],TODAY(),1))</f>
        <v>1</v>
      </c>
      <c r="M3149" s="25" t="str">
        <f t="shared" ca="1" si="49"/>
        <v>No</v>
      </c>
      <c r="N3149" s="26">
        <f>YEAR(Table1[[#This Row],[Joining Date]])</f>
        <v>2025</v>
      </c>
      <c r="O3149" s="46">
        <f>MONTH(Table1[[#This Row],[Joining Date]])</f>
        <v>6</v>
      </c>
      <c r="P3149" s="26">
        <f ca="1">NETWORKDAYS(Table1[[#This Row],[Joining Date]],TODAY())</f>
        <v>273</v>
      </c>
      <c r="Q3149" s="26" t="str">
        <f>LEFT(Table1[[#This Row],[Department]],5)&amp;"-"&amp;RIGHT(Table1[[#This Row],[Employee ID]],3)</f>
        <v>HR-525</v>
      </c>
      <c r="R3149" s="26" t="str">
        <f>LEFT(Table1[[#This Row],[Department]],3)</f>
        <v>HR</v>
      </c>
      <c r="S3149" s="37">
        <f>_xlfn.XLOOKUP(Table1[[#This Row],[City]],Table2[City],Table2[Bonus %])</f>
        <v>6</v>
      </c>
    </row>
    <row r="3150" spans="1:19" x14ac:dyDescent="0.35">
      <c r="A3150" s="7" t="s">
        <v>3603</v>
      </c>
      <c r="B3150" s="40" t="str">
        <f>LEFT(Table1[[#This Row],[Employee Name]],FIND(" ",Table1[[#This Row],[Employee Name]]))</f>
        <v xml:space="preserve">Aditya </v>
      </c>
      <c r="C3150" s="40" t="str">
        <f>RIGHT(Table1[[#This Row],[Employee Name]],LEN(Table1[[#This Row],[Employee Name]])-FIND(" ",Table1[[#This Row],[Employee Name]]))</f>
        <v>Kapoor</v>
      </c>
      <c r="D3150" s="22">
        <f>Table1[[#This Row],[Basic Salary]]+Table1[[#This Row],[Bonus]]</f>
        <v>78053</v>
      </c>
      <c r="E3150" s="8">
        <v>67</v>
      </c>
      <c r="F3150" s="45">
        <v>97</v>
      </c>
      <c r="G3150" s="8" t="str" cm="1">
        <f t="array" ref="G3150">_xlfn.IFS(Table1[[#This Row],[Performance Score]]&gt;=80,"Excellent",Table1[[#This Row],[Performance Score]]&gt;=60,"Good",Table1[[#This Row],[Performance Score]]&gt;=40,"Need Improvement")</f>
        <v>Excellent</v>
      </c>
      <c r="H3150" s="29">
        <f>Table1[[#This Row],[Bonus]]/Table1[[#This Row],[Basic Salary]]</f>
        <v>0.48021088164457343</v>
      </c>
      <c r="I3150" s="8">
        <f ca="1">DATEDIF(Table1[[#This Row],[Date of Birth]],TODAY(),"y")</f>
        <v>41</v>
      </c>
      <c r="J3150" s="33">
        <v>45569</v>
      </c>
      <c r="K3150" s="33" t="str" cm="1">
        <f t="array" aca="1" ref="K3150" ca="1">_xlfn.IFS(L3150&lt;3,"Junior",L3150&lt;=7,"Mid-Level",L3150&gt;7,"Senior")</f>
        <v>Junior</v>
      </c>
      <c r="L3150" s="45">
        <f ca="1">INT(YEARFRAC(Table1[[#This Row],[Joining Date]],TODAY(),1))</f>
        <v>1</v>
      </c>
      <c r="M3150" s="25" t="str">
        <f t="shared" ca="1" si="49"/>
        <v>No</v>
      </c>
      <c r="N3150" s="25">
        <f>YEAR(Table1[[#This Row],[Joining Date]])</f>
        <v>2024</v>
      </c>
      <c r="O3150" s="45">
        <f>MONTH(Table1[[#This Row],[Joining Date]])</f>
        <v>10</v>
      </c>
      <c r="P3150" s="25">
        <f ca="1">NETWORKDAYS(Table1[[#This Row],[Joining Date]],TODAY())</f>
        <v>452</v>
      </c>
      <c r="Q3150" s="25" t="str">
        <f>LEFT(Table1[[#This Row],[Department]],5)&amp;"-"&amp;RIGHT(Table1[[#This Row],[Employee ID]],3)</f>
        <v>Sales-547</v>
      </c>
      <c r="R3150" s="25" t="str">
        <f>LEFT(Table1[[#This Row],[Department]],3)</f>
        <v>Sal</v>
      </c>
      <c r="S3150" s="36">
        <f>_xlfn.XLOOKUP(Table1[[#This Row],[City]],Table2[City],Table2[Bonus %])</f>
        <v>4</v>
      </c>
    </row>
    <row r="3151" spans="1:19" x14ac:dyDescent="0.35">
      <c r="A3151" s="9" t="s">
        <v>891</v>
      </c>
      <c r="B3151" s="41" t="str">
        <f>LEFT(Table1[[#This Row],[Employee Name]],FIND(" ",Table1[[#This Row],[Employee Name]]))</f>
        <v xml:space="preserve">Rohan </v>
      </c>
      <c r="C3151" s="41" t="str">
        <f>RIGHT(Table1[[#This Row],[Employee Name]],LEN(Table1[[#This Row],[Employee Name]])-FIND(" ",Table1[[#This Row],[Employee Name]]))</f>
        <v>Gupta</v>
      </c>
      <c r="D3151" s="23">
        <f>Table1[[#This Row],[Basic Salary]]+Table1[[#This Row],[Bonus]]</f>
        <v>78052</v>
      </c>
      <c r="E3151" s="10">
        <v>81</v>
      </c>
      <c r="F3151" s="46">
        <v>98</v>
      </c>
      <c r="G3151" s="10" t="str" cm="1">
        <f t="array" ref="G3151">_xlfn.IFS(Table1[[#This Row],[Performance Score]]&gt;=80,"Excellent",Table1[[#This Row],[Performance Score]]&gt;=60,"Good",Table1[[#This Row],[Performance Score]]&gt;=40,"Need Improvement")</f>
        <v>Excellent</v>
      </c>
      <c r="H3151" s="30">
        <f>Table1[[#This Row],[Bonus]]/Table1[[#This Row],[Basic Salary]]</f>
        <v>0.45088854189902594</v>
      </c>
      <c r="I3151" s="10">
        <f ca="1">DATEDIF(Table1[[#This Row],[Date of Birth]],TODAY(),"y")</f>
        <v>23</v>
      </c>
      <c r="J3151" s="34">
        <v>42955</v>
      </c>
      <c r="K3151" s="33" t="str" cm="1">
        <f t="array" aca="1" ref="K3151" ca="1">_xlfn.IFS(L3151&lt;3,"Junior",L3151&lt;=7,"Mid-Level",L3151&gt;7,"Senior")</f>
        <v>Senior</v>
      </c>
      <c r="L3151" s="46">
        <f ca="1">INT(YEARFRAC(Table1[[#This Row],[Joining Date]],TODAY(),1))</f>
        <v>8</v>
      </c>
      <c r="M3151" s="25" t="str">
        <f t="shared" ca="1" si="49"/>
        <v>Yes</v>
      </c>
      <c r="N3151" s="26">
        <f>YEAR(Table1[[#This Row],[Joining Date]])</f>
        <v>2017</v>
      </c>
      <c r="O3151" s="46">
        <f>MONTH(Table1[[#This Row],[Joining Date]])</f>
        <v>8</v>
      </c>
      <c r="P3151" s="26">
        <f ca="1">NETWORKDAYS(Table1[[#This Row],[Joining Date]],TODAY())</f>
        <v>2320</v>
      </c>
      <c r="Q3151" s="26" t="str">
        <f>LEFT(Table1[[#This Row],[Department]],5)&amp;"-"&amp;RIGHT(Table1[[#This Row],[Employee ID]],3)</f>
        <v>Sales-835</v>
      </c>
      <c r="R3151" s="26" t="str">
        <f>LEFT(Table1[[#This Row],[Department]],3)</f>
        <v>Sal</v>
      </c>
      <c r="S3151" s="37">
        <f>_xlfn.XLOOKUP(Table1[[#This Row],[City]],Table2[City],Table2[Bonus %])</f>
        <v>4</v>
      </c>
    </row>
    <row r="3152" spans="1:19" x14ac:dyDescent="0.35">
      <c r="A3152" s="7" t="s">
        <v>2750</v>
      </c>
      <c r="B3152" s="40" t="str">
        <f>LEFT(Table1[[#This Row],[Employee Name]],FIND(" ",Table1[[#This Row],[Employee Name]]))</f>
        <v xml:space="preserve">Nisha </v>
      </c>
      <c r="C3152" s="40" t="str">
        <f>RIGHT(Table1[[#This Row],[Employee Name]],LEN(Table1[[#This Row],[Employee Name]])-FIND(" ",Table1[[#This Row],[Employee Name]]))</f>
        <v>Kapoor</v>
      </c>
      <c r="D3152" s="22">
        <f>Table1[[#This Row],[Basic Salary]]+Table1[[#This Row],[Bonus]]</f>
        <v>78024</v>
      </c>
      <c r="E3152" s="8">
        <v>90</v>
      </c>
      <c r="F3152" s="45">
        <v>76</v>
      </c>
      <c r="G3152" s="8" t="str" cm="1">
        <f t="array" ref="G3152">_xlfn.IFS(Table1[[#This Row],[Performance Score]]&gt;=80,"Excellent",Table1[[#This Row],[Performance Score]]&gt;=60,"Good",Table1[[#This Row],[Performance Score]]&gt;=40,"Need Improvement")</f>
        <v>Good</v>
      </c>
      <c r="H3152" s="29">
        <f>Table1[[#This Row],[Bonus]]/Table1[[#This Row],[Basic Salary]]</f>
        <v>0.31079900544318256</v>
      </c>
      <c r="I3152" s="8">
        <f ca="1">DATEDIF(Table1[[#This Row],[Date of Birth]],TODAY(),"y")</f>
        <v>33</v>
      </c>
      <c r="J3152" s="33">
        <v>44103</v>
      </c>
      <c r="K3152" s="33" t="str" cm="1">
        <f t="array" aca="1" ref="K3152" ca="1">_xlfn.IFS(L3152&lt;3,"Junior",L3152&lt;=7,"Mid-Level",L3152&gt;7,"Senior")</f>
        <v>Mid-Level</v>
      </c>
      <c r="L3152" s="45">
        <f ca="1">INT(YEARFRAC(Table1[[#This Row],[Joining Date]],TODAY(),1))</f>
        <v>5</v>
      </c>
      <c r="M3152" s="25" t="str">
        <f t="shared" ca="1" si="49"/>
        <v>No</v>
      </c>
      <c r="N3152" s="25">
        <f>YEAR(Table1[[#This Row],[Joining Date]])</f>
        <v>2020</v>
      </c>
      <c r="O3152" s="45">
        <f>MONTH(Table1[[#This Row],[Joining Date]])</f>
        <v>9</v>
      </c>
      <c r="P3152" s="25">
        <f ca="1">NETWORKDAYS(Table1[[#This Row],[Joining Date]],TODAY())</f>
        <v>1500</v>
      </c>
      <c r="Q3152" s="25" t="str">
        <f>LEFT(Table1[[#This Row],[Department]],5)&amp;"-"&amp;RIGHT(Table1[[#This Row],[Employee ID]],3)</f>
        <v>Sales-694</v>
      </c>
      <c r="R3152" s="25" t="str">
        <f>LEFT(Table1[[#This Row],[Department]],3)</f>
        <v>Sal</v>
      </c>
      <c r="S3152" s="36">
        <f>_xlfn.XLOOKUP(Table1[[#This Row],[City]],Table2[City],Table2[Bonus %])</f>
        <v>5</v>
      </c>
    </row>
    <row r="3153" spans="1:19" x14ac:dyDescent="0.35">
      <c r="A3153" s="9" t="s">
        <v>279</v>
      </c>
      <c r="B3153" s="41" t="str">
        <f>LEFT(Table1[[#This Row],[Employee Name]],FIND(" ",Table1[[#This Row],[Employee Name]]))</f>
        <v xml:space="preserve">Pooja </v>
      </c>
      <c r="C3153" s="41" t="str">
        <f>RIGHT(Table1[[#This Row],[Employee Name]],LEN(Table1[[#This Row],[Employee Name]])-FIND(" ",Table1[[#This Row],[Employee Name]]))</f>
        <v>Das</v>
      </c>
      <c r="D3153" s="23">
        <f>Table1[[#This Row],[Basic Salary]]+Table1[[#This Row],[Bonus]]</f>
        <v>77972</v>
      </c>
      <c r="E3153" s="10">
        <v>62</v>
      </c>
      <c r="F3153" s="46">
        <v>98</v>
      </c>
      <c r="G3153" s="10" t="str" cm="1">
        <f t="array" ref="G3153">_xlfn.IFS(Table1[[#This Row],[Performance Score]]&gt;=80,"Excellent",Table1[[#This Row],[Performance Score]]&gt;=60,"Good",Table1[[#This Row],[Performance Score]]&gt;=40,"Need Improvement")</f>
        <v>Excellent</v>
      </c>
      <c r="H3153" s="30">
        <f>Table1[[#This Row],[Bonus]]/Table1[[#This Row],[Basic Salary]]</f>
        <v>0.4064974655915724</v>
      </c>
      <c r="I3153" s="10">
        <f ca="1">DATEDIF(Table1[[#This Row],[Date of Birth]],TODAY(),"y")</f>
        <v>20</v>
      </c>
      <c r="J3153" s="34">
        <v>44676</v>
      </c>
      <c r="K3153" s="33" t="str" cm="1">
        <f t="array" aca="1" ref="K3153" ca="1">_xlfn.IFS(L3153&lt;3,"Junior",L3153&lt;=7,"Mid-Level",L3153&gt;7,"Senior")</f>
        <v>Mid-Level</v>
      </c>
      <c r="L3153" s="46">
        <f ca="1">INT(YEARFRAC(Table1[[#This Row],[Joining Date]],TODAY(),1))</f>
        <v>4</v>
      </c>
      <c r="M3153" s="25" t="str">
        <f t="shared" ca="1" si="49"/>
        <v>No</v>
      </c>
      <c r="N3153" s="26">
        <f>YEAR(Table1[[#This Row],[Joining Date]])</f>
        <v>2022</v>
      </c>
      <c r="O3153" s="46">
        <f>MONTH(Table1[[#This Row],[Joining Date]])</f>
        <v>4</v>
      </c>
      <c r="P3153" s="26">
        <f ca="1">NETWORKDAYS(Table1[[#This Row],[Joining Date]],TODAY())</f>
        <v>1091</v>
      </c>
      <c r="Q3153" s="26" t="str">
        <f>LEFT(Table1[[#This Row],[Department]],5)&amp;"-"&amp;RIGHT(Table1[[#This Row],[Employee ID]],3)</f>
        <v>Suppo-223</v>
      </c>
      <c r="R3153" s="26" t="str">
        <f>LEFT(Table1[[#This Row],[Department]],3)</f>
        <v>Sup</v>
      </c>
      <c r="S3153" s="37">
        <f>_xlfn.XLOOKUP(Table1[[#This Row],[City]],Table2[City],Table2[Bonus %])</f>
        <v>7</v>
      </c>
    </row>
    <row r="3154" spans="1:19" x14ac:dyDescent="0.35">
      <c r="A3154" s="7" t="s">
        <v>429</v>
      </c>
      <c r="B3154" s="40" t="str">
        <f>LEFT(Table1[[#This Row],[Employee Name]],FIND(" ",Table1[[#This Row],[Employee Name]]))</f>
        <v xml:space="preserve">Rahul </v>
      </c>
      <c r="C3154" s="40" t="str">
        <f>RIGHT(Table1[[#This Row],[Employee Name]],LEN(Table1[[#This Row],[Employee Name]])-FIND(" ",Table1[[#This Row],[Employee Name]]))</f>
        <v>Verma</v>
      </c>
      <c r="D3154" s="22">
        <f>Table1[[#This Row],[Basic Salary]]+Table1[[#This Row],[Bonus]]</f>
        <v>77960</v>
      </c>
      <c r="E3154" s="8">
        <v>63</v>
      </c>
      <c r="F3154" s="45">
        <v>93</v>
      </c>
      <c r="G3154" s="8" t="str" cm="1">
        <f t="array" ref="G3154">_xlfn.IFS(Table1[[#This Row],[Performance Score]]&gt;=80,"Excellent",Table1[[#This Row],[Performance Score]]&gt;=60,"Good",Table1[[#This Row],[Performance Score]]&gt;=40,"Need Improvement")</f>
        <v>Excellent</v>
      </c>
      <c r="H3154" s="29">
        <f>Table1[[#This Row],[Bonus]]/Table1[[#This Row],[Basic Salary]]</f>
        <v>0.42210871944545786</v>
      </c>
      <c r="I3154" s="8">
        <f ca="1">DATEDIF(Table1[[#This Row],[Date of Birth]],TODAY(),"y")</f>
        <v>20</v>
      </c>
      <c r="J3154" s="33">
        <v>43700</v>
      </c>
      <c r="K3154" s="33" t="str" cm="1">
        <f t="array" aca="1" ref="K3154" ca="1">_xlfn.IFS(L3154&lt;3,"Junior",L3154&lt;=7,"Mid-Level",L3154&gt;7,"Senior")</f>
        <v>Mid-Level</v>
      </c>
      <c r="L3154" s="45">
        <f ca="1">INT(YEARFRAC(Table1[[#This Row],[Joining Date]],TODAY(),1))</f>
        <v>6</v>
      </c>
      <c r="M3154" s="25" t="str">
        <f t="shared" ca="1" si="49"/>
        <v>Yes</v>
      </c>
      <c r="N3154" s="25">
        <f>YEAR(Table1[[#This Row],[Joining Date]])</f>
        <v>2019</v>
      </c>
      <c r="O3154" s="45">
        <f>MONTH(Table1[[#This Row],[Joining Date]])</f>
        <v>8</v>
      </c>
      <c r="P3154" s="25">
        <f ca="1">NETWORKDAYS(Table1[[#This Row],[Joining Date]],TODAY())</f>
        <v>1787</v>
      </c>
      <c r="Q3154" s="25" t="str">
        <f>LEFT(Table1[[#This Row],[Department]],5)&amp;"-"&amp;RIGHT(Table1[[#This Row],[Employee ID]],3)</f>
        <v>Suppo-373</v>
      </c>
      <c r="R3154" s="25" t="str">
        <f>LEFT(Table1[[#This Row],[Department]],3)</f>
        <v>Sup</v>
      </c>
      <c r="S3154" s="36">
        <f>_xlfn.XLOOKUP(Table1[[#This Row],[City]],Table2[City],Table2[Bonus %])</f>
        <v>8</v>
      </c>
    </row>
    <row r="3155" spans="1:19" x14ac:dyDescent="0.35">
      <c r="A3155" s="9" t="s">
        <v>1767</v>
      </c>
      <c r="B3155" s="41" t="str">
        <f>LEFT(Table1[[#This Row],[Employee Name]],FIND(" ",Table1[[#This Row],[Employee Name]]))</f>
        <v xml:space="preserve">Sneha </v>
      </c>
      <c r="C3155" s="41" t="str">
        <f>RIGHT(Table1[[#This Row],[Employee Name]],LEN(Table1[[#This Row],[Employee Name]])-FIND(" ",Table1[[#This Row],[Employee Name]]))</f>
        <v>Iyer</v>
      </c>
      <c r="D3155" s="23">
        <f>Table1[[#This Row],[Basic Salary]]+Table1[[#This Row],[Bonus]]</f>
        <v>77926</v>
      </c>
      <c r="E3155" s="10">
        <v>80</v>
      </c>
      <c r="F3155" s="46">
        <v>77</v>
      </c>
      <c r="G3155" s="10" t="str" cm="1">
        <f t="array" ref="G3155">_xlfn.IFS(Table1[[#This Row],[Performance Score]]&gt;=80,"Excellent",Table1[[#This Row],[Performance Score]]&gt;=60,"Good",Table1[[#This Row],[Performance Score]]&gt;=40,"Need Improvement")</f>
        <v>Good</v>
      </c>
      <c r="H3155" s="30">
        <f>Table1[[#This Row],[Bonus]]/Table1[[#This Row],[Basic Salary]]</f>
        <v>0.25638462530633305</v>
      </c>
      <c r="I3155" s="10">
        <f ca="1">DATEDIF(Table1[[#This Row],[Date of Birth]],TODAY(),"y")</f>
        <v>43</v>
      </c>
      <c r="J3155" s="34">
        <v>44965</v>
      </c>
      <c r="K3155" s="33" t="str" cm="1">
        <f t="array" aca="1" ref="K3155" ca="1">_xlfn.IFS(L3155&lt;3,"Junior",L3155&lt;=7,"Mid-Level",L3155&gt;7,"Senior")</f>
        <v>Mid-Level</v>
      </c>
      <c r="L3155" s="46">
        <f ca="1">INT(YEARFRAC(Table1[[#This Row],[Joining Date]],TODAY(),1))</f>
        <v>3</v>
      </c>
      <c r="M3155" s="25" t="str">
        <f t="shared" ca="1" si="49"/>
        <v>No</v>
      </c>
      <c r="N3155" s="26">
        <f>YEAR(Table1[[#This Row],[Joining Date]])</f>
        <v>2023</v>
      </c>
      <c r="O3155" s="46">
        <f>MONTH(Table1[[#This Row],[Joining Date]])</f>
        <v>2</v>
      </c>
      <c r="P3155" s="26">
        <f ca="1">NETWORKDAYS(Table1[[#This Row],[Joining Date]],TODAY())</f>
        <v>884</v>
      </c>
      <c r="Q3155" s="26" t="str">
        <f>LEFT(Table1[[#This Row],[Department]],5)&amp;"-"&amp;RIGHT(Table1[[#This Row],[Employee ID]],3)</f>
        <v>Finan-711</v>
      </c>
      <c r="R3155" s="26" t="str">
        <f>LEFT(Table1[[#This Row],[Department]],3)</f>
        <v>Fin</v>
      </c>
      <c r="S3155" s="37">
        <f>_xlfn.XLOOKUP(Table1[[#This Row],[City]],Table2[City],Table2[Bonus %])</f>
        <v>7</v>
      </c>
    </row>
    <row r="3156" spans="1:19" x14ac:dyDescent="0.35">
      <c r="A3156" s="7" t="s">
        <v>1921</v>
      </c>
      <c r="B3156" s="40" t="str">
        <f>LEFT(Table1[[#This Row],[Employee Name]],FIND(" ",Table1[[#This Row],[Employee Name]]))</f>
        <v xml:space="preserve">Ananya </v>
      </c>
      <c r="C3156" s="40" t="str">
        <f>RIGHT(Table1[[#This Row],[Employee Name]],LEN(Table1[[#This Row],[Employee Name]])-FIND(" ",Table1[[#This Row],[Employee Name]]))</f>
        <v>Rao</v>
      </c>
      <c r="D3156" s="22">
        <f>Table1[[#This Row],[Basic Salary]]+Table1[[#This Row],[Bonus]]</f>
        <v>77925</v>
      </c>
      <c r="E3156" s="8">
        <v>84</v>
      </c>
      <c r="F3156" s="45">
        <v>74</v>
      </c>
      <c r="G3156" s="8" t="str" cm="1">
        <f t="array" ref="G3156">_xlfn.IFS(Table1[[#This Row],[Performance Score]]&gt;=80,"Excellent",Table1[[#This Row],[Performance Score]]&gt;=60,"Good",Table1[[#This Row],[Performance Score]]&gt;=40,"Need Improvement")</f>
        <v>Good</v>
      </c>
      <c r="H3156" s="29">
        <f>Table1[[#This Row],[Bonus]]/Table1[[#This Row],[Basic Salary]]</f>
        <v>6.9634327128973814E-2</v>
      </c>
      <c r="I3156" s="8">
        <f ca="1">DATEDIF(Table1[[#This Row],[Date of Birth]],TODAY(),"y")</f>
        <v>45</v>
      </c>
      <c r="J3156" s="33">
        <v>45527</v>
      </c>
      <c r="K3156" s="33" t="str" cm="1">
        <f t="array" aca="1" ref="K3156" ca="1">_xlfn.IFS(L3156&lt;3,"Junior",L3156&lt;=7,"Mid-Level",L3156&gt;7,"Senior")</f>
        <v>Junior</v>
      </c>
      <c r="L3156" s="45">
        <f ca="1">INT(YEARFRAC(Table1[[#This Row],[Joining Date]],TODAY(),1))</f>
        <v>1</v>
      </c>
      <c r="M3156" s="25" t="str">
        <f t="shared" ca="1" si="49"/>
        <v>No</v>
      </c>
      <c r="N3156" s="25">
        <f>YEAR(Table1[[#This Row],[Joining Date]])</f>
        <v>2024</v>
      </c>
      <c r="O3156" s="45">
        <f>MONTH(Table1[[#This Row],[Joining Date]])</f>
        <v>8</v>
      </c>
      <c r="P3156" s="25">
        <f ca="1">NETWORKDAYS(Table1[[#This Row],[Joining Date]],TODAY())</f>
        <v>482</v>
      </c>
      <c r="Q3156" s="25" t="str">
        <f>LEFT(Table1[[#This Row],[Department]],5)&amp;"-"&amp;RIGHT(Table1[[#This Row],[Employee ID]],3)</f>
        <v>Opera-865</v>
      </c>
      <c r="R3156" s="25" t="str">
        <f>LEFT(Table1[[#This Row],[Department]],3)</f>
        <v>Ope</v>
      </c>
      <c r="S3156" s="36">
        <f>_xlfn.XLOOKUP(Table1[[#This Row],[City]],Table2[City],Table2[Bonus %])</f>
        <v>7</v>
      </c>
    </row>
    <row r="3157" spans="1:19" x14ac:dyDescent="0.35">
      <c r="A3157" s="9" t="s">
        <v>2539</v>
      </c>
      <c r="B3157" s="41" t="str">
        <f>LEFT(Table1[[#This Row],[Employee Name]],FIND(" ",Table1[[#This Row],[Employee Name]]))</f>
        <v xml:space="preserve">Arjun </v>
      </c>
      <c r="C3157" s="41" t="str">
        <f>RIGHT(Table1[[#This Row],[Employee Name]],LEN(Table1[[#This Row],[Employee Name]])-FIND(" ",Table1[[#This Row],[Employee Name]]))</f>
        <v>Mehta</v>
      </c>
      <c r="D3157" s="23">
        <f>Table1[[#This Row],[Basic Salary]]+Table1[[#This Row],[Bonus]]</f>
        <v>77919</v>
      </c>
      <c r="E3157" s="10">
        <v>90</v>
      </c>
      <c r="F3157" s="46">
        <v>48</v>
      </c>
      <c r="G3157" s="10" t="str" cm="1">
        <f t="array" ref="G3157">_xlfn.IFS(Table1[[#This Row],[Performance Score]]&gt;=80,"Excellent",Table1[[#This Row],[Performance Score]]&gt;=60,"Good",Table1[[#This Row],[Performance Score]]&gt;=40,"Need Improvement")</f>
        <v>Need Improvement</v>
      </c>
      <c r="H3157" s="30">
        <f>Table1[[#This Row],[Bonus]]/Table1[[#This Row],[Basic Salary]]</f>
        <v>0.30123077436916551</v>
      </c>
      <c r="I3157" s="10">
        <f ca="1">DATEDIF(Table1[[#This Row],[Date of Birth]],TODAY(),"y")</f>
        <v>23</v>
      </c>
      <c r="J3157" s="34">
        <v>42078</v>
      </c>
      <c r="K3157" s="33" t="str" cm="1">
        <f t="array" aca="1" ref="K3157" ca="1">_xlfn.IFS(L3157&lt;3,"Junior",L3157&lt;=7,"Mid-Level",L3157&gt;7,"Senior")</f>
        <v>Senior</v>
      </c>
      <c r="L3157" s="46">
        <f ca="1">INT(YEARFRAC(Table1[[#This Row],[Joining Date]],TODAY(),1))</f>
        <v>11</v>
      </c>
      <c r="M3157" s="25" t="str">
        <f t="shared" ca="1" si="49"/>
        <v>Yes</v>
      </c>
      <c r="N3157" s="26">
        <f>YEAR(Table1[[#This Row],[Joining Date]])</f>
        <v>2015</v>
      </c>
      <c r="O3157" s="46">
        <f>MONTH(Table1[[#This Row],[Joining Date]])</f>
        <v>3</v>
      </c>
      <c r="P3157" s="26">
        <f ca="1">NETWORKDAYS(Table1[[#This Row],[Joining Date]],TODAY())</f>
        <v>2946</v>
      </c>
      <c r="Q3157" s="26" t="str">
        <f>LEFT(Table1[[#This Row],[Department]],5)&amp;"-"&amp;RIGHT(Table1[[#This Row],[Employee ID]],3)</f>
        <v>Suppo-483</v>
      </c>
      <c r="R3157" s="26" t="str">
        <f>LEFT(Table1[[#This Row],[Department]],3)</f>
        <v>Sup</v>
      </c>
      <c r="S3157" s="37">
        <f>_xlfn.XLOOKUP(Table1[[#This Row],[City]],Table2[City],Table2[Bonus %])</f>
        <v>6</v>
      </c>
    </row>
    <row r="3158" spans="1:19" x14ac:dyDescent="0.35">
      <c r="A3158" s="7" t="s">
        <v>2449</v>
      </c>
      <c r="B3158" s="40" t="str">
        <f>LEFT(Table1[[#This Row],[Employee Name]],FIND(" ",Table1[[#This Row],[Employee Name]]))</f>
        <v xml:space="preserve">Krishna </v>
      </c>
      <c r="C3158" s="40" t="str">
        <f>RIGHT(Table1[[#This Row],[Employee Name]],LEN(Table1[[#This Row],[Employee Name]])-FIND(" ",Table1[[#This Row],[Employee Name]]))</f>
        <v>Chaitanya</v>
      </c>
      <c r="D3158" s="22">
        <f>Table1[[#This Row],[Basic Salary]]+Table1[[#This Row],[Bonus]]</f>
        <v>77888</v>
      </c>
      <c r="E3158" s="8">
        <v>62</v>
      </c>
      <c r="F3158" s="45">
        <v>66</v>
      </c>
      <c r="G3158" s="8" t="str" cm="1">
        <f t="array" ref="G3158">_xlfn.IFS(Table1[[#This Row],[Performance Score]]&gt;=80,"Excellent",Table1[[#This Row],[Performance Score]]&gt;=60,"Good",Table1[[#This Row],[Performance Score]]&gt;=40,"Need Improvement")</f>
        <v>Good</v>
      </c>
      <c r="H3158" s="29">
        <f>Table1[[#This Row],[Bonus]]/Table1[[#This Row],[Basic Salary]]</f>
        <v>7.5860544781479633E-2</v>
      </c>
      <c r="I3158" s="8">
        <f ca="1">DATEDIF(Table1[[#This Row],[Date of Birth]],TODAY(),"y")</f>
        <v>37</v>
      </c>
      <c r="J3158" s="33">
        <v>44622</v>
      </c>
      <c r="K3158" s="33" t="str" cm="1">
        <f t="array" aca="1" ref="K3158" ca="1">_xlfn.IFS(L3158&lt;3,"Junior",L3158&lt;=7,"Mid-Level",L3158&gt;7,"Senior")</f>
        <v>Mid-Level</v>
      </c>
      <c r="L3158" s="45">
        <f ca="1">INT(YEARFRAC(Table1[[#This Row],[Joining Date]],TODAY(),1))</f>
        <v>4</v>
      </c>
      <c r="M3158" s="25" t="str">
        <f t="shared" ca="1" si="49"/>
        <v>No</v>
      </c>
      <c r="N3158" s="25">
        <f>YEAR(Table1[[#This Row],[Joining Date]])</f>
        <v>2022</v>
      </c>
      <c r="O3158" s="45">
        <f>MONTH(Table1[[#This Row],[Joining Date]])</f>
        <v>3</v>
      </c>
      <c r="P3158" s="25">
        <f ca="1">NETWORKDAYS(Table1[[#This Row],[Joining Date]],TODAY())</f>
        <v>1129</v>
      </c>
      <c r="Q3158" s="25" t="str">
        <f>LEFT(Table1[[#This Row],[Department]],5)&amp;"-"&amp;RIGHT(Table1[[#This Row],[Employee ID]],3)</f>
        <v>Opera-393</v>
      </c>
      <c r="R3158" s="25" t="str">
        <f>LEFT(Table1[[#This Row],[Department]],3)</f>
        <v>Ope</v>
      </c>
      <c r="S3158" s="36">
        <f>_xlfn.XLOOKUP(Table1[[#This Row],[City]],Table2[City],Table2[Bonus %])</f>
        <v>5</v>
      </c>
    </row>
    <row r="3159" spans="1:19" x14ac:dyDescent="0.35">
      <c r="A3159" s="9" t="s">
        <v>245</v>
      </c>
      <c r="B3159" s="41" t="str">
        <f>LEFT(Table1[[#This Row],[Employee Name]],FIND(" ",Table1[[#This Row],[Employee Name]]))</f>
        <v xml:space="preserve">Krishna </v>
      </c>
      <c r="C3159" s="41" t="str">
        <f>RIGHT(Table1[[#This Row],[Employee Name]],LEN(Table1[[#This Row],[Employee Name]])-FIND(" ",Table1[[#This Row],[Employee Name]]))</f>
        <v>Chaitanya</v>
      </c>
      <c r="D3159" s="23">
        <f>Table1[[#This Row],[Basic Salary]]+Table1[[#This Row],[Bonus]]</f>
        <v>77886</v>
      </c>
      <c r="E3159" s="10">
        <v>70</v>
      </c>
      <c r="F3159" s="46">
        <v>85</v>
      </c>
      <c r="G3159" s="10" t="str" cm="1">
        <f t="array" ref="G3159">_xlfn.IFS(Table1[[#This Row],[Performance Score]]&gt;=80,"Excellent",Table1[[#This Row],[Performance Score]]&gt;=60,"Good",Table1[[#This Row],[Performance Score]]&gt;=40,"Need Improvement")</f>
        <v>Excellent</v>
      </c>
      <c r="H3159" s="30">
        <f>Table1[[#This Row],[Bonus]]/Table1[[#This Row],[Basic Salary]]</f>
        <v>0.23514859335849536</v>
      </c>
      <c r="I3159" s="10">
        <f ca="1">DATEDIF(Table1[[#This Row],[Date of Birth]],TODAY(),"y")</f>
        <v>22</v>
      </c>
      <c r="J3159" s="34">
        <v>44257</v>
      </c>
      <c r="K3159" s="33" t="str" cm="1">
        <f t="array" aca="1" ref="K3159" ca="1">_xlfn.IFS(L3159&lt;3,"Junior",L3159&lt;=7,"Mid-Level",L3159&gt;7,"Senior")</f>
        <v>Mid-Level</v>
      </c>
      <c r="L3159" s="46">
        <f ca="1">INT(YEARFRAC(Table1[[#This Row],[Joining Date]],TODAY(),1))</f>
        <v>5</v>
      </c>
      <c r="M3159" s="25" t="str">
        <f t="shared" ca="1" si="49"/>
        <v>No</v>
      </c>
      <c r="N3159" s="26">
        <f>YEAR(Table1[[#This Row],[Joining Date]])</f>
        <v>2021</v>
      </c>
      <c r="O3159" s="46">
        <f>MONTH(Table1[[#This Row],[Joining Date]])</f>
        <v>3</v>
      </c>
      <c r="P3159" s="26">
        <f ca="1">NETWORKDAYS(Table1[[#This Row],[Joining Date]],TODAY())</f>
        <v>1390</v>
      </c>
      <c r="Q3159" s="26" t="str">
        <f>LEFT(Table1[[#This Row],[Department]],5)&amp;"-"&amp;RIGHT(Table1[[#This Row],[Employee ID]],3)</f>
        <v>Marke-189</v>
      </c>
      <c r="R3159" s="26" t="str">
        <f>LEFT(Table1[[#This Row],[Department]],3)</f>
        <v>Mar</v>
      </c>
      <c r="S3159" s="37">
        <f>_xlfn.XLOOKUP(Table1[[#This Row],[City]],Table2[City],Table2[Bonus %])</f>
        <v>6</v>
      </c>
    </row>
    <row r="3160" spans="1:19" x14ac:dyDescent="0.35">
      <c r="A3160" s="7" t="s">
        <v>967</v>
      </c>
      <c r="B3160" s="40" t="str">
        <f>LEFT(Table1[[#This Row],[Employee Name]],FIND(" ",Table1[[#This Row],[Employee Name]]))</f>
        <v xml:space="preserve">Aditya </v>
      </c>
      <c r="C3160" s="40" t="str">
        <f>RIGHT(Table1[[#This Row],[Employee Name]],LEN(Table1[[#This Row],[Employee Name]])-FIND(" ",Table1[[#This Row],[Employee Name]]))</f>
        <v>Kapoor</v>
      </c>
      <c r="D3160" s="22">
        <f>Table1[[#This Row],[Basic Salary]]+Table1[[#This Row],[Bonus]]</f>
        <v>77879</v>
      </c>
      <c r="E3160" s="8">
        <v>64</v>
      </c>
      <c r="F3160" s="45">
        <v>62</v>
      </c>
      <c r="G3160" s="8" t="str" cm="1">
        <f t="array" ref="G3160">_xlfn.IFS(Table1[[#This Row],[Performance Score]]&gt;=80,"Excellent",Table1[[#This Row],[Performance Score]]&gt;=60,"Good",Table1[[#This Row],[Performance Score]]&gt;=40,"Need Improvement")</f>
        <v>Good</v>
      </c>
      <c r="H3160" s="29">
        <f>Table1[[#This Row],[Bonus]]/Table1[[#This Row],[Basic Salary]]</f>
        <v>7.3378816070567163E-2</v>
      </c>
      <c r="I3160" s="8">
        <f ca="1">DATEDIF(Table1[[#This Row],[Date of Birth]],TODAY(),"y")</f>
        <v>46</v>
      </c>
      <c r="J3160" s="33">
        <v>42759</v>
      </c>
      <c r="K3160" s="33" t="str" cm="1">
        <f t="array" aca="1" ref="K3160" ca="1">_xlfn.IFS(L3160&lt;3,"Junior",L3160&lt;=7,"Mid-Level",L3160&gt;7,"Senior")</f>
        <v>Senior</v>
      </c>
      <c r="L3160" s="45">
        <f ca="1">INT(YEARFRAC(Table1[[#This Row],[Joining Date]],TODAY(),1))</f>
        <v>9</v>
      </c>
      <c r="M3160" s="25" t="str">
        <f t="shared" ca="1" si="49"/>
        <v>Yes</v>
      </c>
      <c r="N3160" s="25">
        <f>YEAR(Table1[[#This Row],[Joining Date]])</f>
        <v>2017</v>
      </c>
      <c r="O3160" s="45">
        <f>MONTH(Table1[[#This Row],[Joining Date]])</f>
        <v>1</v>
      </c>
      <c r="P3160" s="25">
        <f ca="1">NETWORKDAYS(Table1[[#This Row],[Joining Date]],TODAY())</f>
        <v>2460</v>
      </c>
      <c r="Q3160" s="25" t="str">
        <f>LEFT(Table1[[#This Row],[Department]],5)&amp;"-"&amp;RIGHT(Table1[[#This Row],[Employee ID]],3)</f>
        <v>Finan-911</v>
      </c>
      <c r="R3160" s="25" t="str">
        <f>LEFT(Table1[[#This Row],[Department]],3)</f>
        <v>Fin</v>
      </c>
      <c r="S3160" s="36">
        <f>_xlfn.XLOOKUP(Table1[[#This Row],[City]],Table2[City],Table2[Bonus %])</f>
        <v>5</v>
      </c>
    </row>
    <row r="3161" spans="1:19" x14ac:dyDescent="0.35">
      <c r="A3161" s="9" t="s">
        <v>2881</v>
      </c>
      <c r="B3161" s="41" t="str">
        <f>LEFT(Table1[[#This Row],[Employee Name]],FIND(" ",Table1[[#This Row],[Employee Name]]))</f>
        <v xml:space="preserve">Aarav </v>
      </c>
      <c r="C3161" s="41" t="str">
        <f>RIGHT(Table1[[#This Row],[Employee Name]],LEN(Table1[[#This Row],[Employee Name]])-FIND(" ",Table1[[#This Row],[Employee Name]]))</f>
        <v>Sharma</v>
      </c>
      <c r="D3161" s="23">
        <f>Table1[[#This Row],[Basic Salary]]+Table1[[#This Row],[Bonus]]</f>
        <v>77871</v>
      </c>
      <c r="E3161" s="10">
        <v>99</v>
      </c>
      <c r="F3161" s="46">
        <v>84</v>
      </c>
      <c r="G3161" s="10" t="str" cm="1">
        <f t="array" ref="G3161">_xlfn.IFS(Table1[[#This Row],[Performance Score]]&gt;=80,"Excellent",Table1[[#This Row],[Performance Score]]&gt;=60,"Good",Table1[[#This Row],[Performance Score]]&gt;=40,"Need Improvement")</f>
        <v>Excellent</v>
      </c>
      <c r="H3161" s="30">
        <f>Table1[[#This Row],[Bonus]]/Table1[[#This Row],[Basic Salary]]</f>
        <v>0.53697819007204184</v>
      </c>
      <c r="I3161" s="10">
        <f ca="1">DATEDIF(Table1[[#This Row],[Date of Birth]],TODAY(),"y")</f>
        <v>30</v>
      </c>
      <c r="J3161" s="34">
        <v>45875</v>
      </c>
      <c r="K3161" s="33" t="str" cm="1">
        <f t="array" aca="1" ref="K3161" ca="1">_xlfn.IFS(L3161&lt;3,"Junior",L3161&lt;=7,"Mid-Level",L3161&gt;7,"Senior")</f>
        <v>Junior</v>
      </c>
      <c r="L3161" s="46">
        <f ca="1">INT(YEARFRAC(Table1[[#This Row],[Joining Date]],TODAY(),1))</f>
        <v>0</v>
      </c>
      <c r="M3161" s="25" t="str">
        <f t="shared" ca="1" si="49"/>
        <v>No</v>
      </c>
      <c r="N3161" s="26">
        <f>YEAR(Table1[[#This Row],[Joining Date]])</f>
        <v>2025</v>
      </c>
      <c r="O3161" s="46">
        <f>MONTH(Table1[[#This Row],[Joining Date]])</f>
        <v>8</v>
      </c>
      <c r="P3161" s="26">
        <f ca="1">NETWORKDAYS(Table1[[#This Row],[Joining Date]],TODAY())</f>
        <v>234</v>
      </c>
      <c r="Q3161" s="26" t="str">
        <f>LEFT(Table1[[#This Row],[Department]],5)&amp;"-"&amp;RIGHT(Table1[[#This Row],[Employee ID]],3)</f>
        <v>Opera-825</v>
      </c>
      <c r="R3161" s="26" t="str">
        <f>LEFT(Table1[[#This Row],[Department]],3)</f>
        <v>Ope</v>
      </c>
      <c r="S3161" s="37">
        <f>_xlfn.XLOOKUP(Table1[[#This Row],[City]],Table2[City],Table2[Bonus %])</f>
        <v>5</v>
      </c>
    </row>
    <row r="3162" spans="1:19" x14ac:dyDescent="0.35">
      <c r="A3162" s="7" t="s">
        <v>2624</v>
      </c>
      <c r="B3162" s="40" t="str">
        <f>LEFT(Table1[[#This Row],[Employee Name]],FIND(" ",Table1[[#This Row],[Employee Name]]))</f>
        <v xml:space="preserve">Tarun </v>
      </c>
      <c r="C3162" s="40" t="str">
        <f>RIGHT(Table1[[#This Row],[Employee Name]],LEN(Table1[[#This Row],[Employee Name]])-FIND(" ",Table1[[#This Row],[Employee Name]]))</f>
        <v>Verma</v>
      </c>
      <c r="D3162" s="22">
        <f>Table1[[#This Row],[Basic Salary]]+Table1[[#This Row],[Bonus]]</f>
        <v>77859</v>
      </c>
      <c r="E3162" s="8">
        <v>74</v>
      </c>
      <c r="F3162" s="45">
        <v>66</v>
      </c>
      <c r="G3162" s="8" t="str" cm="1">
        <f t="array" ref="G3162">_xlfn.IFS(Table1[[#This Row],[Performance Score]]&gt;=80,"Excellent",Table1[[#This Row],[Performance Score]]&gt;=60,"Good",Table1[[#This Row],[Performance Score]]&gt;=40,"Need Improvement")</f>
        <v>Good</v>
      </c>
      <c r="H3162" s="29">
        <f>Table1[[#This Row],[Bonus]]/Table1[[#This Row],[Basic Salary]]</f>
        <v>9.9330735343951204E-2</v>
      </c>
      <c r="I3162" s="8">
        <f ca="1">DATEDIF(Table1[[#This Row],[Date of Birth]],TODAY(),"y")</f>
        <v>24</v>
      </c>
      <c r="J3162" s="33">
        <v>42305</v>
      </c>
      <c r="K3162" s="33" t="str" cm="1">
        <f t="array" aca="1" ref="K3162" ca="1">_xlfn.IFS(L3162&lt;3,"Junior",L3162&lt;=7,"Mid-Level",L3162&gt;7,"Senior")</f>
        <v>Senior</v>
      </c>
      <c r="L3162" s="45">
        <f ca="1">INT(YEARFRAC(Table1[[#This Row],[Joining Date]],TODAY(),1))</f>
        <v>10</v>
      </c>
      <c r="M3162" s="25" t="str">
        <f t="shared" ca="1" si="49"/>
        <v>Yes</v>
      </c>
      <c r="N3162" s="25">
        <f>YEAR(Table1[[#This Row],[Joining Date]])</f>
        <v>2015</v>
      </c>
      <c r="O3162" s="45">
        <f>MONTH(Table1[[#This Row],[Joining Date]])</f>
        <v>10</v>
      </c>
      <c r="P3162" s="25">
        <f ca="1">NETWORKDAYS(Table1[[#This Row],[Joining Date]],TODAY())</f>
        <v>2784</v>
      </c>
      <c r="Q3162" s="25" t="str">
        <f>LEFT(Table1[[#This Row],[Department]],5)&amp;"-"&amp;RIGHT(Table1[[#This Row],[Employee ID]],3)</f>
        <v>Marke-568</v>
      </c>
      <c r="R3162" s="25" t="str">
        <f>LEFT(Table1[[#This Row],[Department]],3)</f>
        <v>Mar</v>
      </c>
      <c r="S3162" s="36">
        <f>_xlfn.XLOOKUP(Table1[[#This Row],[City]],Table2[City],Table2[Bonus %])</f>
        <v>5</v>
      </c>
    </row>
    <row r="3163" spans="1:19" x14ac:dyDescent="0.35">
      <c r="A3163" s="9" t="s">
        <v>3606</v>
      </c>
      <c r="B3163" s="41" t="str">
        <f>LEFT(Table1[[#This Row],[Employee Name]],FIND(" ",Table1[[#This Row],[Employee Name]]))</f>
        <v xml:space="preserve">Aarav </v>
      </c>
      <c r="C3163" s="41" t="str">
        <f>RIGHT(Table1[[#This Row],[Employee Name]],LEN(Table1[[#This Row],[Employee Name]])-FIND(" ",Table1[[#This Row],[Employee Name]]))</f>
        <v>Sharma</v>
      </c>
      <c r="D3163" s="23">
        <f>Table1[[#This Row],[Basic Salary]]+Table1[[#This Row],[Bonus]]</f>
        <v>77851</v>
      </c>
      <c r="E3163" s="10">
        <v>83</v>
      </c>
      <c r="F3163" s="46">
        <v>73</v>
      </c>
      <c r="G3163" s="10" t="str" cm="1">
        <f t="array" ref="G3163">_xlfn.IFS(Table1[[#This Row],[Performance Score]]&gt;=80,"Excellent",Table1[[#This Row],[Performance Score]]&gt;=60,"Good",Table1[[#This Row],[Performance Score]]&gt;=40,"Need Improvement")</f>
        <v>Good</v>
      </c>
      <c r="H3163" s="30">
        <f>Table1[[#This Row],[Bonus]]/Table1[[#This Row],[Basic Salary]]</f>
        <v>0.33153744847520822</v>
      </c>
      <c r="I3163" s="10">
        <f ca="1">DATEDIF(Table1[[#This Row],[Date of Birth]],TODAY(),"y")</f>
        <v>28</v>
      </c>
      <c r="J3163" s="34">
        <v>42969</v>
      </c>
      <c r="K3163" s="33" t="str" cm="1">
        <f t="array" aca="1" ref="K3163" ca="1">_xlfn.IFS(L3163&lt;3,"Junior",L3163&lt;=7,"Mid-Level",L3163&gt;7,"Senior")</f>
        <v>Senior</v>
      </c>
      <c r="L3163" s="46">
        <f ca="1">INT(YEARFRAC(Table1[[#This Row],[Joining Date]],TODAY(),1))</f>
        <v>8</v>
      </c>
      <c r="M3163" s="25" t="str">
        <f t="shared" ca="1" si="49"/>
        <v>Yes</v>
      </c>
      <c r="N3163" s="26">
        <f>YEAR(Table1[[#This Row],[Joining Date]])</f>
        <v>2017</v>
      </c>
      <c r="O3163" s="46">
        <f>MONTH(Table1[[#This Row],[Joining Date]])</f>
        <v>8</v>
      </c>
      <c r="P3163" s="26">
        <f ca="1">NETWORKDAYS(Table1[[#This Row],[Joining Date]],TODAY())</f>
        <v>2310</v>
      </c>
      <c r="Q3163" s="26" t="str">
        <f>LEFT(Table1[[#This Row],[Department]],5)&amp;"-"&amp;RIGHT(Table1[[#This Row],[Employee ID]],3)</f>
        <v>Sales-550</v>
      </c>
      <c r="R3163" s="26" t="str">
        <f>LEFT(Table1[[#This Row],[Department]],3)</f>
        <v>Sal</v>
      </c>
      <c r="S3163" s="37">
        <f>_xlfn.XLOOKUP(Table1[[#This Row],[City]],Table2[City],Table2[Bonus %])</f>
        <v>6</v>
      </c>
    </row>
    <row r="3164" spans="1:19" x14ac:dyDescent="0.35">
      <c r="A3164" s="7" t="s">
        <v>4075</v>
      </c>
      <c r="B3164" s="40" t="str">
        <f>LEFT(Table1[[#This Row],[Employee Name]],FIND(" ",Table1[[#This Row],[Employee Name]]))</f>
        <v xml:space="preserve">Sneha </v>
      </c>
      <c r="C3164" s="40" t="str">
        <f>RIGHT(Table1[[#This Row],[Employee Name]],LEN(Table1[[#This Row],[Employee Name]])-FIND(" ",Table1[[#This Row],[Employee Name]]))</f>
        <v>Iyer</v>
      </c>
      <c r="D3164" s="22">
        <f>Table1[[#This Row],[Basic Salary]]+Table1[[#This Row],[Bonus]]</f>
        <v>77835</v>
      </c>
      <c r="E3164" s="8">
        <v>95</v>
      </c>
      <c r="F3164" s="45">
        <v>57</v>
      </c>
      <c r="G3164" s="8" t="str" cm="1">
        <f t="array" ref="G3164">_xlfn.IFS(Table1[[#This Row],[Performance Score]]&gt;=80,"Excellent",Table1[[#This Row],[Performance Score]]&gt;=60,"Good",Table1[[#This Row],[Performance Score]]&gt;=40,"Need Improvement")</f>
        <v>Need Improvement</v>
      </c>
      <c r="H3164" s="29">
        <f>Table1[[#This Row],[Bonus]]/Table1[[#This Row],[Basic Salary]]</f>
        <v>0.18957374944598127</v>
      </c>
      <c r="I3164" s="8">
        <f ca="1">DATEDIF(Table1[[#This Row],[Date of Birth]],TODAY(),"y")</f>
        <v>44</v>
      </c>
      <c r="J3164" s="33">
        <v>42555</v>
      </c>
      <c r="K3164" s="33" t="str" cm="1">
        <f t="array" aca="1" ref="K3164" ca="1">_xlfn.IFS(L3164&lt;3,"Junior",L3164&lt;=7,"Mid-Level",L3164&gt;7,"Senior")</f>
        <v>Senior</v>
      </c>
      <c r="L3164" s="45">
        <f ca="1">INT(YEARFRAC(Table1[[#This Row],[Joining Date]],TODAY(),1))</f>
        <v>9</v>
      </c>
      <c r="M3164" s="25" t="str">
        <f t="shared" ca="1" si="49"/>
        <v>Yes</v>
      </c>
      <c r="N3164" s="25">
        <f>YEAR(Table1[[#This Row],[Joining Date]])</f>
        <v>2016</v>
      </c>
      <c r="O3164" s="45">
        <f>MONTH(Table1[[#This Row],[Joining Date]])</f>
        <v>7</v>
      </c>
      <c r="P3164" s="25">
        <f ca="1">NETWORKDAYS(Table1[[#This Row],[Joining Date]],TODAY())</f>
        <v>2606</v>
      </c>
      <c r="Q3164" s="25" t="str">
        <f>LEFT(Table1[[#This Row],[Department]],5)&amp;"-"&amp;RIGHT(Table1[[#This Row],[Employee ID]],3)</f>
        <v>Suppo-019</v>
      </c>
      <c r="R3164" s="25" t="str">
        <f>LEFT(Table1[[#This Row],[Department]],3)</f>
        <v>Sup</v>
      </c>
      <c r="S3164" s="36">
        <f>_xlfn.XLOOKUP(Table1[[#This Row],[City]],Table2[City],Table2[Bonus %])</f>
        <v>5</v>
      </c>
    </row>
    <row r="3165" spans="1:19" x14ac:dyDescent="0.35">
      <c r="A3165" s="9" t="s">
        <v>1385</v>
      </c>
      <c r="B3165" s="41" t="str">
        <f>LEFT(Table1[[#This Row],[Employee Name]],FIND(" ",Table1[[#This Row],[Employee Name]]))</f>
        <v xml:space="preserve">Gayathri </v>
      </c>
      <c r="C3165" s="41" t="str">
        <f>RIGHT(Table1[[#This Row],[Employee Name]],LEN(Table1[[#This Row],[Employee Name]])-FIND(" ",Table1[[#This Row],[Employee Name]]))</f>
        <v>Iyer</v>
      </c>
      <c r="D3165" s="23">
        <f>Table1[[#This Row],[Basic Salary]]+Table1[[#This Row],[Bonus]]</f>
        <v>77825</v>
      </c>
      <c r="E3165" s="10">
        <v>65</v>
      </c>
      <c r="F3165" s="46">
        <v>51</v>
      </c>
      <c r="G3165" s="10" t="str" cm="1">
        <f t="array" ref="G3165">_xlfn.IFS(Table1[[#This Row],[Performance Score]]&gt;=80,"Excellent",Table1[[#This Row],[Performance Score]]&gt;=60,"Good",Table1[[#This Row],[Performance Score]]&gt;=40,"Need Improvement")</f>
        <v>Need Improvement</v>
      </c>
      <c r="H3165" s="30">
        <f>Table1[[#This Row],[Bonus]]/Table1[[#This Row],[Basic Salary]]</f>
        <v>0.59086263286999186</v>
      </c>
      <c r="I3165" s="10">
        <f ca="1">DATEDIF(Table1[[#This Row],[Date of Birth]],TODAY(),"y")</f>
        <v>42</v>
      </c>
      <c r="J3165" s="34">
        <v>45765</v>
      </c>
      <c r="K3165" s="33" t="str" cm="1">
        <f t="array" aca="1" ref="K3165" ca="1">_xlfn.IFS(L3165&lt;3,"Junior",L3165&lt;=7,"Mid-Level",L3165&gt;7,"Senior")</f>
        <v>Junior</v>
      </c>
      <c r="L3165" s="46">
        <f ca="1">INT(YEARFRAC(Table1[[#This Row],[Joining Date]],TODAY(),1))</f>
        <v>1</v>
      </c>
      <c r="M3165" s="25" t="str">
        <f t="shared" ca="1" si="49"/>
        <v>No</v>
      </c>
      <c r="N3165" s="26">
        <f>YEAR(Table1[[#This Row],[Joining Date]])</f>
        <v>2025</v>
      </c>
      <c r="O3165" s="46">
        <f>MONTH(Table1[[#This Row],[Joining Date]])</f>
        <v>4</v>
      </c>
      <c r="P3165" s="26">
        <f ca="1">NETWORKDAYS(Table1[[#This Row],[Joining Date]],TODAY())</f>
        <v>312</v>
      </c>
      <c r="Q3165" s="26" t="str">
        <f>LEFT(Table1[[#This Row],[Department]],5)&amp;"-"&amp;RIGHT(Table1[[#This Row],[Employee ID]],3)</f>
        <v>HR-329</v>
      </c>
      <c r="R3165" s="26" t="str">
        <f>LEFT(Table1[[#This Row],[Department]],3)</f>
        <v>HR</v>
      </c>
      <c r="S3165" s="37">
        <f>_xlfn.XLOOKUP(Table1[[#This Row],[City]],Table2[City],Table2[Bonus %])</f>
        <v>6</v>
      </c>
    </row>
    <row r="3166" spans="1:19" x14ac:dyDescent="0.35">
      <c r="A3166" s="7" t="s">
        <v>4314</v>
      </c>
      <c r="B3166" s="40" t="str">
        <f>LEFT(Table1[[#This Row],[Employee Name]],FIND(" ",Table1[[#This Row],[Employee Name]]))</f>
        <v xml:space="preserve">Tarun </v>
      </c>
      <c r="C3166" s="40" t="str">
        <f>RIGHT(Table1[[#This Row],[Employee Name]],LEN(Table1[[#This Row],[Employee Name]])-FIND(" ",Table1[[#This Row],[Employee Name]]))</f>
        <v>Verma</v>
      </c>
      <c r="D3166" s="22">
        <f>Table1[[#This Row],[Basic Salary]]+Table1[[#This Row],[Bonus]]</f>
        <v>77776</v>
      </c>
      <c r="E3166" s="8">
        <v>66</v>
      </c>
      <c r="F3166" s="45">
        <v>82</v>
      </c>
      <c r="G3166" s="8" t="str" cm="1">
        <f t="array" ref="G3166">_xlfn.IFS(Table1[[#This Row],[Performance Score]]&gt;=80,"Excellent",Table1[[#This Row],[Performance Score]]&gt;=60,"Good",Table1[[#This Row],[Performance Score]]&gt;=40,"Need Improvement")</f>
        <v>Excellent</v>
      </c>
      <c r="H3166" s="29">
        <f>Table1[[#This Row],[Bonus]]/Table1[[#This Row],[Basic Salary]]</f>
        <v>0.52672594860922994</v>
      </c>
      <c r="I3166" s="8">
        <f ca="1">DATEDIF(Table1[[#This Row],[Date of Birth]],TODAY(),"y")</f>
        <v>15</v>
      </c>
      <c r="J3166" s="33">
        <v>44597</v>
      </c>
      <c r="K3166" s="33" t="str" cm="1">
        <f t="array" aca="1" ref="K3166" ca="1">_xlfn.IFS(L3166&lt;3,"Junior",L3166&lt;=7,"Mid-Level",L3166&gt;7,"Senior")</f>
        <v>Mid-Level</v>
      </c>
      <c r="L3166" s="45">
        <f ca="1">INT(YEARFRAC(Table1[[#This Row],[Joining Date]],TODAY(),1))</f>
        <v>4</v>
      </c>
      <c r="M3166" s="25" t="str">
        <f t="shared" ca="1" si="49"/>
        <v>No</v>
      </c>
      <c r="N3166" s="25">
        <f>YEAR(Table1[[#This Row],[Joining Date]])</f>
        <v>2022</v>
      </c>
      <c r="O3166" s="45">
        <f>MONTH(Table1[[#This Row],[Joining Date]])</f>
        <v>2</v>
      </c>
      <c r="P3166" s="25">
        <f ca="1">NETWORKDAYS(Table1[[#This Row],[Joining Date]],TODAY())</f>
        <v>1146</v>
      </c>
      <c r="Q3166" s="25" t="str">
        <f>LEFT(Table1[[#This Row],[Department]],5)&amp;"-"&amp;RIGHT(Table1[[#This Row],[Employee ID]],3)</f>
        <v>Finan-258</v>
      </c>
      <c r="R3166" s="25" t="str">
        <f>LEFT(Table1[[#This Row],[Department]],3)</f>
        <v>Fin</v>
      </c>
      <c r="S3166" s="36">
        <f>_xlfn.XLOOKUP(Table1[[#This Row],[City]],Table2[City],Table2[Bonus %])</f>
        <v>7</v>
      </c>
    </row>
    <row r="3167" spans="1:19" x14ac:dyDescent="0.35">
      <c r="A3167" s="9" t="s">
        <v>4914</v>
      </c>
      <c r="B3167" s="41" t="str">
        <f>LEFT(Table1[[#This Row],[Employee Name]],FIND(" ",Table1[[#This Row],[Employee Name]]))</f>
        <v xml:space="preserve">Aarav </v>
      </c>
      <c r="C3167" s="41" t="str">
        <f>RIGHT(Table1[[#This Row],[Employee Name]],LEN(Table1[[#This Row],[Employee Name]])-FIND(" ",Table1[[#This Row],[Employee Name]]))</f>
        <v>Sharma</v>
      </c>
      <c r="D3167" s="23">
        <f>Table1[[#This Row],[Basic Salary]]+Table1[[#This Row],[Bonus]]</f>
        <v>77771</v>
      </c>
      <c r="E3167" s="10">
        <v>71</v>
      </c>
      <c r="F3167" s="46">
        <v>79</v>
      </c>
      <c r="G3167" s="10" t="str" cm="1">
        <f t="array" ref="G3167">_xlfn.IFS(Table1[[#This Row],[Performance Score]]&gt;=80,"Excellent",Table1[[#This Row],[Performance Score]]&gt;=60,"Good",Table1[[#This Row],[Performance Score]]&gt;=40,"Need Improvement")</f>
        <v>Good</v>
      </c>
      <c r="H3167" s="30">
        <f>Table1[[#This Row],[Bonus]]/Table1[[#This Row],[Basic Salary]]</f>
        <v>0.23022288308524605</v>
      </c>
      <c r="I3167" s="10">
        <f ca="1">DATEDIF(Table1[[#This Row],[Date of Birth]],TODAY(),"y")</f>
        <v>21</v>
      </c>
      <c r="J3167" s="34">
        <v>43816</v>
      </c>
      <c r="K3167" s="33" t="str" cm="1">
        <f t="array" aca="1" ref="K3167" ca="1">_xlfn.IFS(L3167&lt;3,"Junior",L3167&lt;=7,"Mid-Level",L3167&gt;7,"Senior")</f>
        <v>Mid-Level</v>
      </c>
      <c r="L3167" s="46">
        <f ca="1">INT(YEARFRAC(Table1[[#This Row],[Joining Date]],TODAY(),1))</f>
        <v>6</v>
      </c>
      <c r="M3167" s="25" t="str">
        <f t="shared" ca="1" si="49"/>
        <v>Yes</v>
      </c>
      <c r="N3167" s="26">
        <f>YEAR(Table1[[#This Row],[Joining Date]])</f>
        <v>2019</v>
      </c>
      <c r="O3167" s="46">
        <f>MONTH(Table1[[#This Row],[Joining Date]])</f>
        <v>12</v>
      </c>
      <c r="P3167" s="26">
        <f ca="1">NETWORKDAYS(Table1[[#This Row],[Joining Date]],TODAY())</f>
        <v>1705</v>
      </c>
      <c r="Q3167" s="26" t="str">
        <f>LEFT(Table1[[#This Row],[Department]],5)&amp;"-"&amp;RIGHT(Table1[[#This Row],[Employee ID]],3)</f>
        <v>Opera-858</v>
      </c>
      <c r="R3167" s="26" t="str">
        <f>LEFT(Table1[[#This Row],[Department]],3)</f>
        <v>Ope</v>
      </c>
      <c r="S3167" s="37">
        <f>_xlfn.XLOOKUP(Table1[[#This Row],[City]],Table2[City],Table2[Bonus %])</f>
        <v>4</v>
      </c>
    </row>
    <row r="3168" spans="1:19" x14ac:dyDescent="0.35">
      <c r="A3168" s="7" t="s">
        <v>3755</v>
      </c>
      <c r="B3168" s="40" t="str">
        <f>LEFT(Table1[[#This Row],[Employee Name]],FIND(" ",Table1[[#This Row],[Employee Name]]))</f>
        <v xml:space="preserve">Ishita </v>
      </c>
      <c r="C3168" s="40" t="str">
        <f>RIGHT(Table1[[#This Row],[Employee Name]],LEN(Table1[[#This Row],[Employee Name]])-FIND(" ",Table1[[#This Row],[Employee Name]]))</f>
        <v>Roy</v>
      </c>
      <c r="D3168" s="22">
        <f>Table1[[#This Row],[Basic Salary]]+Table1[[#This Row],[Bonus]]</f>
        <v>77751</v>
      </c>
      <c r="E3168" s="8">
        <v>79</v>
      </c>
      <c r="F3168" s="45">
        <v>54</v>
      </c>
      <c r="G3168" s="8" t="str" cm="1">
        <f t="array" ref="G3168">_xlfn.IFS(Table1[[#This Row],[Performance Score]]&gt;=80,"Excellent",Table1[[#This Row],[Performance Score]]&gt;=60,"Good",Table1[[#This Row],[Performance Score]]&gt;=40,"Need Improvement")</f>
        <v>Need Improvement</v>
      </c>
      <c r="H3168" s="29">
        <f>Table1[[#This Row],[Bonus]]/Table1[[#This Row],[Basic Salary]]</f>
        <v>0.49512528123377497</v>
      </c>
      <c r="I3168" s="8">
        <f ca="1">DATEDIF(Table1[[#This Row],[Date of Birth]],TODAY(),"y")</f>
        <v>44</v>
      </c>
      <c r="J3168" s="33">
        <v>45077</v>
      </c>
      <c r="K3168" s="33" t="str" cm="1">
        <f t="array" aca="1" ref="K3168" ca="1">_xlfn.IFS(L3168&lt;3,"Junior",L3168&lt;=7,"Mid-Level",L3168&gt;7,"Senior")</f>
        <v>Mid-Level</v>
      </c>
      <c r="L3168" s="45">
        <f ca="1">INT(YEARFRAC(Table1[[#This Row],[Joining Date]],TODAY(),1))</f>
        <v>3</v>
      </c>
      <c r="M3168" s="25" t="str">
        <f t="shared" ca="1" si="49"/>
        <v>No</v>
      </c>
      <c r="N3168" s="25">
        <f>YEAR(Table1[[#This Row],[Joining Date]])</f>
        <v>2023</v>
      </c>
      <c r="O3168" s="45">
        <f>MONTH(Table1[[#This Row],[Joining Date]])</f>
        <v>5</v>
      </c>
      <c r="P3168" s="25">
        <f ca="1">NETWORKDAYS(Table1[[#This Row],[Joining Date]],TODAY())</f>
        <v>804</v>
      </c>
      <c r="Q3168" s="25" t="str">
        <f>LEFT(Table1[[#This Row],[Department]],5)&amp;"-"&amp;RIGHT(Table1[[#This Row],[Employee ID]],3)</f>
        <v>HR-699</v>
      </c>
      <c r="R3168" s="25" t="str">
        <f>LEFT(Table1[[#This Row],[Department]],3)</f>
        <v>HR</v>
      </c>
      <c r="S3168" s="36">
        <f>_xlfn.XLOOKUP(Table1[[#This Row],[City]],Table2[City],Table2[Bonus %])</f>
        <v>6</v>
      </c>
    </row>
    <row r="3169" spans="1:19" x14ac:dyDescent="0.35">
      <c r="A3169" s="9" t="s">
        <v>5035</v>
      </c>
      <c r="B3169" s="41" t="str">
        <f>LEFT(Table1[[#This Row],[Employee Name]],FIND(" ",Table1[[#This Row],[Employee Name]]))</f>
        <v xml:space="preserve">Neha </v>
      </c>
      <c r="C3169" s="41" t="str">
        <f>RIGHT(Table1[[#This Row],[Employee Name]],LEN(Table1[[#This Row],[Employee Name]])-FIND(" ",Table1[[#This Row],[Employee Name]]))</f>
        <v>Kulkarni</v>
      </c>
      <c r="D3169" s="23">
        <f>Table1[[#This Row],[Basic Salary]]+Table1[[#This Row],[Bonus]]</f>
        <v>77720</v>
      </c>
      <c r="E3169" s="10">
        <v>61</v>
      </c>
      <c r="F3169" s="46">
        <v>54</v>
      </c>
      <c r="G3169" s="10" t="str" cm="1">
        <f t="array" ref="G3169">_xlfn.IFS(Table1[[#This Row],[Performance Score]]&gt;=80,"Excellent",Table1[[#This Row],[Performance Score]]&gt;=60,"Good",Table1[[#This Row],[Performance Score]]&gt;=40,"Need Improvement")</f>
        <v>Need Improvement</v>
      </c>
      <c r="H3169" s="30">
        <f>Table1[[#This Row],[Bonus]]/Table1[[#This Row],[Basic Salary]]</f>
        <v>7.1379338865760519E-2</v>
      </c>
      <c r="I3169" s="10">
        <f ca="1">DATEDIF(Table1[[#This Row],[Date of Birth]],TODAY(),"y")</f>
        <v>28</v>
      </c>
      <c r="J3169" s="34">
        <v>43102</v>
      </c>
      <c r="K3169" s="33" t="str" cm="1">
        <f t="array" aca="1" ref="K3169" ca="1">_xlfn.IFS(L3169&lt;3,"Junior",L3169&lt;=7,"Mid-Level",L3169&gt;7,"Senior")</f>
        <v>Senior</v>
      </c>
      <c r="L3169" s="46">
        <f ca="1">INT(YEARFRAC(Table1[[#This Row],[Joining Date]],TODAY(),1))</f>
        <v>8</v>
      </c>
      <c r="M3169" s="25" t="str">
        <f t="shared" ca="1" si="49"/>
        <v>Yes</v>
      </c>
      <c r="N3169" s="26">
        <f>YEAR(Table1[[#This Row],[Joining Date]])</f>
        <v>2018</v>
      </c>
      <c r="O3169" s="46">
        <f>MONTH(Table1[[#This Row],[Joining Date]])</f>
        <v>1</v>
      </c>
      <c r="P3169" s="26">
        <f ca="1">NETWORKDAYS(Table1[[#This Row],[Joining Date]],TODAY())</f>
        <v>2215</v>
      </c>
      <c r="Q3169" s="26" t="str">
        <f>LEFT(Table1[[#This Row],[Department]],5)&amp;"-"&amp;RIGHT(Table1[[#This Row],[Employee ID]],3)</f>
        <v>Marke-979</v>
      </c>
      <c r="R3169" s="26" t="str">
        <f>LEFT(Table1[[#This Row],[Department]],3)</f>
        <v>Mar</v>
      </c>
      <c r="S3169" s="37">
        <f>_xlfn.XLOOKUP(Table1[[#This Row],[City]],Table2[City],Table2[Bonus %])</f>
        <v>4</v>
      </c>
    </row>
    <row r="3170" spans="1:19" x14ac:dyDescent="0.35">
      <c r="A3170" s="7" t="s">
        <v>3887</v>
      </c>
      <c r="B3170" s="40" t="str">
        <f>LEFT(Table1[[#This Row],[Employee Name]],FIND(" ",Table1[[#This Row],[Employee Name]]))</f>
        <v xml:space="preserve">Meera </v>
      </c>
      <c r="C3170" s="40" t="str">
        <f>RIGHT(Table1[[#This Row],[Employee Name]],LEN(Table1[[#This Row],[Employee Name]])-FIND(" ",Table1[[#This Row],[Employee Name]]))</f>
        <v>Joshi</v>
      </c>
      <c r="D3170" s="22">
        <f>Table1[[#This Row],[Basic Salary]]+Table1[[#This Row],[Bonus]]</f>
        <v>77705</v>
      </c>
      <c r="E3170" s="8">
        <v>80</v>
      </c>
      <c r="F3170" s="45">
        <v>61</v>
      </c>
      <c r="G3170" s="8" t="str" cm="1">
        <f t="array" ref="G3170">_xlfn.IFS(Table1[[#This Row],[Performance Score]]&gt;=80,"Excellent",Table1[[#This Row],[Performance Score]]&gt;=60,"Good",Table1[[#This Row],[Performance Score]]&gt;=40,"Need Improvement")</f>
        <v>Good</v>
      </c>
      <c r="H3170" s="29">
        <f>Table1[[#This Row],[Bonus]]/Table1[[#This Row],[Basic Salary]]</f>
        <v>0.34347066858002384</v>
      </c>
      <c r="I3170" s="8">
        <f ca="1">DATEDIF(Table1[[#This Row],[Date of Birth]],TODAY(),"y")</f>
        <v>39</v>
      </c>
      <c r="J3170" s="33">
        <v>43719</v>
      </c>
      <c r="K3170" s="33" t="str" cm="1">
        <f t="array" aca="1" ref="K3170" ca="1">_xlfn.IFS(L3170&lt;3,"Junior",L3170&lt;=7,"Mid-Level",L3170&gt;7,"Senior")</f>
        <v>Mid-Level</v>
      </c>
      <c r="L3170" s="45">
        <f ca="1">INT(YEARFRAC(Table1[[#This Row],[Joining Date]],TODAY(),1))</f>
        <v>6</v>
      </c>
      <c r="M3170" s="25" t="str">
        <f t="shared" ca="1" si="49"/>
        <v>Yes</v>
      </c>
      <c r="N3170" s="25">
        <f>YEAR(Table1[[#This Row],[Joining Date]])</f>
        <v>2019</v>
      </c>
      <c r="O3170" s="45">
        <f>MONTH(Table1[[#This Row],[Joining Date]])</f>
        <v>9</v>
      </c>
      <c r="P3170" s="25">
        <f ca="1">NETWORKDAYS(Table1[[#This Row],[Joining Date]],TODAY())</f>
        <v>1774</v>
      </c>
      <c r="Q3170" s="25" t="str">
        <f>LEFT(Table1[[#This Row],[Department]],5)&amp;"-"&amp;RIGHT(Table1[[#This Row],[Employee ID]],3)</f>
        <v>Opera-831</v>
      </c>
      <c r="R3170" s="25" t="str">
        <f>LEFT(Table1[[#This Row],[Department]],3)</f>
        <v>Ope</v>
      </c>
      <c r="S3170" s="36">
        <f>_xlfn.XLOOKUP(Table1[[#This Row],[City]],Table2[City],Table2[Bonus %])</f>
        <v>6</v>
      </c>
    </row>
    <row r="3171" spans="1:19" x14ac:dyDescent="0.35">
      <c r="A3171" s="9" t="s">
        <v>1843</v>
      </c>
      <c r="B3171" s="41" t="str">
        <f>LEFT(Table1[[#This Row],[Employee Name]],FIND(" ",Table1[[#This Row],[Employee Name]]))</f>
        <v xml:space="preserve">Krishna </v>
      </c>
      <c r="C3171" s="41" t="str">
        <f>RIGHT(Table1[[#This Row],[Employee Name]],LEN(Table1[[#This Row],[Employee Name]])-FIND(" ",Table1[[#This Row],[Employee Name]]))</f>
        <v>Chaitanya</v>
      </c>
      <c r="D3171" s="23">
        <f>Table1[[#This Row],[Basic Salary]]+Table1[[#This Row],[Bonus]]</f>
        <v>77674</v>
      </c>
      <c r="E3171" s="10">
        <v>100</v>
      </c>
      <c r="F3171" s="46">
        <v>77</v>
      </c>
      <c r="G3171" s="10" t="str" cm="1">
        <f t="array" ref="G3171">_xlfn.IFS(Table1[[#This Row],[Performance Score]]&gt;=80,"Excellent",Table1[[#This Row],[Performance Score]]&gt;=60,"Good",Table1[[#This Row],[Performance Score]]&gt;=40,"Need Improvement")</f>
        <v>Good</v>
      </c>
      <c r="H3171" s="30">
        <f>Table1[[#This Row],[Bonus]]/Table1[[#This Row],[Basic Salary]]</f>
        <v>0.15466032406719191</v>
      </c>
      <c r="I3171" s="10">
        <f ca="1">DATEDIF(Table1[[#This Row],[Date of Birth]],TODAY(),"y")</f>
        <v>42</v>
      </c>
      <c r="J3171" s="34">
        <v>42129</v>
      </c>
      <c r="K3171" s="33" t="str" cm="1">
        <f t="array" aca="1" ref="K3171" ca="1">_xlfn.IFS(L3171&lt;3,"Junior",L3171&lt;=7,"Mid-Level",L3171&gt;7,"Senior")</f>
        <v>Senior</v>
      </c>
      <c r="L3171" s="46">
        <f ca="1">INT(YEARFRAC(Table1[[#This Row],[Joining Date]],TODAY(),1))</f>
        <v>11</v>
      </c>
      <c r="M3171" s="25" t="str">
        <f t="shared" ca="1" si="49"/>
        <v>Yes</v>
      </c>
      <c r="N3171" s="26">
        <f>YEAR(Table1[[#This Row],[Joining Date]])</f>
        <v>2015</v>
      </c>
      <c r="O3171" s="46">
        <f>MONTH(Table1[[#This Row],[Joining Date]])</f>
        <v>5</v>
      </c>
      <c r="P3171" s="26">
        <f ca="1">NETWORKDAYS(Table1[[#This Row],[Joining Date]],TODAY())</f>
        <v>2910</v>
      </c>
      <c r="Q3171" s="26" t="str">
        <f>LEFT(Table1[[#This Row],[Department]],5)&amp;"-"&amp;RIGHT(Table1[[#This Row],[Employee ID]],3)</f>
        <v>Suppo-787</v>
      </c>
      <c r="R3171" s="26" t="str">
        <f>LEFT(Table1[[#This Row],[Department]],3)</f>
        <v>Sup</v>
      </c>
      <c r="S3171" s="37">
        <f>_xlfn.XLOOKUP(Table1[[#This Row],[City]],Table2[City],Table2[Bonus %])</f>
        <v>5</v>
      </c>
    </row>
    <row r="3172" spans="1:19" x14ac:dyDescent="0.35">
      <c r="A3172" s="7" t="s">
        <v>2646</v>
      </c>
      <c r="B3172" s="40" t="str">
        <f>LEFT(Table1[[#This Row],[Employee Name]],FIND(" ",Table1[[#This Row],[Employee Name]]))</f>
        <v xml:space="preserve">Ajay </v>
      </c>
      <c r="C3172" s="40" t="str">
        <f>RIGHT(Table1[[#This Row],[Employee Name]],LEN(Table1[[#This Row],[Employee Name]])-FIND(" ",Table1[[#This Row],[Employee Name]]))</f>
        <v>Singh</v>
      </c>
      <c r="D3172" s="22">
        <f>Table1[[#This Row],[Basic Salary]]+Table1[[#This Row],[Bonus]]</f>
        <v>77641</v>
      </c>
      <c r="E3172" s="8">
        <v>77</v>
      </c>
      <c r="F3172" s="45">
        <v>58</v>
      </c>
      <c r="G3172" s="8" t="str" cm="1">
        <f t="array" ref="G3172">_xlfn.IFS(Table1[[#This Row],[Performance Score]]&gt;=80,"Excellent",Table1[[#This Row],[Performance Score]]&gt;=60,"Good",Table1[[#This Row],[Performance Score]]&gt;=40,"Need Improvement")</f>
        <v>Need Improvement</v>
      </c>
      <c r="H3172" s="29">
        <f>Table1[[#This Row],[Bonus]]/Table1[[#This Row],[Basic Salary]]</f>
        <v>0.27835679591668727</v>
      </c>
      <c r="I3172" s="8">
        <f ca="1">DATEDIF(Table1[[#This Row],[Date of Birth]],TODAY(),"y")</f>
        <v>25</v>
      </c>
      <c r="J3172" s="33">
        <v>43954</v>
      </c>
      <c r="K3172" s="33" t="str" cm="1">
        <f t="array" aca="1" ref="K3172" ca="1">_xlfn.IFS(L3172&lt;3,"Junior",L3172&lt;=7,"Mid-Level",L3172&gt;7,"Senior")</f>
        <v>Mid-Level</v>
      </c>
      <c r="L3172" s="45">
        <f ca="1">INT(YEARFRAC(Table1[[#This Row],[Joining Date]],TODAY(),1))</f>
        <v>6</v>
      </c>
      <c r="M3172" s="25" t="str">
        <f t="shared" ca="1" si="49"/>
        <v>Yes</v>
      </c>
      <c r="N3172" s="25">
        <f>YEAR(Table1[[#This Row],[Joining Date]])</f>
        <v>2020</v>
      </c>
      <c r="O3172" s="45">
        <f>MONTH(Table1[[#This Row],[Joining Date]])</f>
        <v>5</v>
      </c>
      <c r="P3172" s="25">
        <f ca="1">NETWORKDAYS(Table1[[#This Row],[Joining Date]],TODAY())</f>
        <v>1606</v>
      </c>
      <c r="Q3172" s="25" t="str">
        <f>LEFT(Table1[[#This Row],[Department]],5)&amp;"-"&amp;RIGHT(Table1[[#This Row],[Employee ID]],3)</f>
        <v>Marke-590</v>
      </c>
      <c r="R3172" s="25" t="str">
        <f>LEFT(Table1[[#This Row],[Department]],3)</f>
        <v>Mar</v>
      </c>
      <c r="S3172" s="36">
        <f>_xlfn.XLOOKUP(Table1[[#This Row],[City]],Table2[City],Table2[Bonus %])</f>
        <v>8</v>
      </c>
    </row>
    <row r="3173" spans="1:19" x14ac:dyDescent="0.35">
      <c r="A3173" s="9" t="s">
        <v>408</v>
      </c>
      <c r="B3173" s="41" t="str">
        <f>LEFT(Table1[[#This Row],[Employee Name]],FIND(" ",Table1[[#This Row],[Employee Name]]))</f>
        <v xml:space="preserve">Ananya </v>
      </c>
      <c r="C3173" s="41" t="str">
        <f>RIGHT(Table1[[#This Row],[Employee Name]],LEN(Table1[[#This Row],[Employee Name]])-FIND(" ",Table1[[#This Row],[Employee Name]]))</f>
        <v>Rao</v>
      </c>
      <c r="D3173" s="23">
        <f>Table1[[#This Row],[Basic Salary]]+Table1[[#This Row],[Bonus]]</f>
        <v>77622</v>
      </c>
      <c r="E3173" s="10">
        <v>84</v>
      </c>
      <c r="F3173" s="46">
        <v>62</v>
      </c>
      <c r="G3173" s="10" t="str" cm="1">
        <f t="array" ref="G3173">_xlfn.IFS(Table1[[#This Row],[Performance Score]]&gt;=80,"Excellent",Table1[[#This Row],[Performance Score]]&gt;=60,"Good",Table1[[#This Row],[Performance Score]]&gt;=40,"Need Improvement")</f>
        <v>Good</v>
      </c>
      <c r="H3173" s="30">
        <f>Table1[[#This Row],[Bonus]]/Table1[[#This Row],[Basic Salary]]</f>
        <v>0.44391532423081215</v>
      </c>
      <c r="I3173" s="10">
        <f ca="1">DATEDIF(Table1[[#This Row],[Date of Birth]],TODAY(),"y")</f>
        <v>43</v>
      </c>
      <c r="J3173" s="34">
        <v>45348</v>
      </c>
      <c r="K3173" s="33" t="str" cm="1">
        <f t="array" aca="1" ref="K3173" ca="1">_xlfn.IFS(L3173&lt;3,"Junior",L3173&lt;=7,"Mid-Level",L3173&gt;7,"Senior")</f>
        <v>Junior</v>
      </c>
      <c r="L3173" s="46">
        <f ca="1">INT(YEARFRAC(Table1[[#This Row],[Joining Date]],TODAY(),1))</f>
        <v>2</v>
      </c>
      <c r="M3173" s="25" t="str">
        <f t="shared" ca="1" si="49"/>
        <v>No</v>
      </c>
      <c r="N3173" s="26">
        <f>YEAR(Table1[[#This Row],[Joining Date]])</f>
        <v>2024</v>
      </c>
      <c r="O3173" s="46">
        <f>MONTH(Table1[[#This Row],[Joining Date]])</f>
        <v>2</v>
      </c>
      <c r="P3173" s="26">
        <f ca="1">NETWORKDAYS(Table1[[#This Row],[Joining Date]],TODAY())</f>
        <v>611</v>
      </c>
      <c r="Q3173" s="26" t="str">
        <f>LEFT(Table1[[#This Row],[Department]],5)&amp;"-"&amp;RIGHT(Table1[[#This Row],[Employee ID]],3)</f>
        <v>Sales-352</v>
      </c>
      <c r="R3173" s="26" t="str">
        <f>LEFT(Table1[[#This Row],[Department]],3)</f>
        <v>Sal</v>
      </c>
      <c r="S3173" s="37">
        <f>_xlfn.XLOOKUP(Table1[[#This Row],[City]],Table2[City],Table2[Bonus %])</f>
        <v>5</v>
      </c>
    </row>
    <row r="3174" spans="1:19" x14ac:dyDescent="0.35">
      <c r="A3174" s="7" t="s">
        <v>2862</v>
      </c>
      <c r="B3174" s="40" t="str">
        <f>LEFT(Table1[[#This Row],[Employee Name]],FIND(" ",Table1[[#This Row],[Employee Name]]))</f>
        <v xml:space="preserve">Ajay </v>
      </c>
      <c r="C3174" s="40" t="str">
        <f>RIGHT(Table1[[#This Row],[Employee Name]],LEN(Table1[[#This Row],[Employee Name]])-FIND(" ",Table1[[#This Row],[Employee Name]]))</f>
        <v>Singh</v>
      </c>
      <c r="D3174" s="22">
        <f>Table1[[#This Row],[Basic Salary]]+Table1[[#This Row],[Bonus]]</f>
        <v>77591</v>
      </c>
      <c r="E3174" s="8">
        <v>79</v>
      </c>
      <c r="F3174" s="45">
        <v>69</v>
      </c>
      <c r="G3174" s="8" t="str" cm="1">
        <f t="array" ref="G3174">_xlfn.IFS(Table1[[#This Row],[Performance Score]]&gt;=80,"Excellent",Table1[[#This Row],[Performance Score]]&gt;=60,"Good",Table1[[#This Row],[Performance Score]]&gt;=40,"Need Improvement")</f>
        <v>Good</v>
      </c>
      <c r="H3174" s="29">
        <f>Table1[[#This Row],[Bonus]]/Table1[[#This Row],[Basic Salary]]</f>
        <v>0.21682741315768839</v>
      </c>
      <c r="I3174" s="8">
        <f ca="1">DATEDIF(Table1[[#This Row],[Date of Birth]],TODAY(),"y")</f>
        <v>28</v>
      </c>
      <c r="J3174" s="33">
        <v>45482</v>
      </c>
      <c r="K3174" s="33" t="str" cm="1">
        <f t="array" aca="1" ref="K3174" ca="1">_xlfn.IFS(L3174&lt;3,"Junior",L3174&lt;=7,"Mid-Level",L3174&gt;7,"Senior")</f>
        <v>Junior</v>
      </c>
      <c r="L3174" s="45">
        <f ca="1">INT(YEARFRAC(Table1[[#This Row],[Joining Date]],TODAY(),1))</f>
        <v>1</v>
      </c>
      <c r="M3174" s="25" t="str">
        <f t="shared" ca="1" si="49"/>
        <v>No</v>
      </c>
      <c r="N3174" s="25">
        <f>YEAR(Table1[[#This Row],[Joining Date]])</f>
        <v>2024</v>
      </c>
      <c r="O3174" s="45">
        <f>MONTH(Table1[[#This Row],[Joining Date]])</f>
        <v>7</v>
      </c>
      <c r="P3174" s="25">
        <f ca="1">NETWORKDAYS(Table1[[#This Row],[Joining Date]],TODAY())</f>
        <v>515</v>
      </c>
      <c r="Q3174" s="25" t="str">
        <f>LEFT(Table1[[#This Row],[Department]],5)&amp;"-"&amp;RIGHT(Table1[[#This Row],[Employee ID]],3)</f>
        <v>Marke-806</v>
      </c>
      <c r="R3174" s="25" t="str">
        <f>LEFT(Table1[[#This Row],[Department]],3)</f>
        <v>Mar</v>
      </c>
      <c r="S3174" s="36">
        <f>_xlfn.XLOOKUP(Table1[[#This Row],[City]],Table2[City],Table2[Bonus %])</f>
        <v>5</v>
      </c>
    </row>
    <row r="3175" spans="1:19" x14ac:dyDescent="0.35">
      <c r="A3175" s="9" t="s">
        <v>5029</v>
      </c>
      <c r="B3175" s="41" t="str">
        <f>LEFT(Table1[[#This Row],[Employee Name]],FIND(" ",Table1[[#This Row],[Employee Name]]))</f>
        <v xml:space="preserve">Ananya </v>
      </c>
      <c r="C3175" s="41" t="str">
        <f>RIGHT(Table1[[#This Row],[Employee Name]],LEN(Table1[[#This Row],[Employee Name]])-FIND(" ",Table1[[#This Row],[Employee Name]]))</f>
        <v>Rao</v>
      </c>
      <c r="D3175" s="23">
        <f>Table1[[#This Row],[Basic Salary]]+Table1[[#This Row],[Bonus]]</f>
        <v>77585</v>
      </c>
      <c r="E3175" s="10">
        <v>73</v>
      </c>
      <c r="F3175" s="46">
        <v>54</v>
      </c>
      <c r="G3175" s="10" t="str" cm="1">
        <f t="array" ref="G3175">_xlfn.IFS(Table1[[#This Row],[Performance Score]]&gt;=80,"Excellent",Table1[[#This Row],[Performance Score]]&gt;=60,"Good",Table1[[#This Row],[Performance Score]]&gt;=40,"Need Improvement")</f>
        <v>Need Improvement</v>
      </c>
      <c r="H3175" s="30">
        <f>Table1[[#This Row],[Bonus]]/Table1[[#This Row],[Basic Salary]]</f>
        <v>0.11968192576343589</v>
      </c>
      <c r="I3175" s="10">
        <f ca="1">DATEDIF(Table1[[#This Row],[Date of Birth]],TODAY(),"y")</f>
        <v>13</v>
      </c>
      <c r="J3175" s="34">
        <v>42310</v>
      </c>
      <c r="K3175" s="33" t="str" cm="1">
        <f t="array" aca="1" ref="K3175" ca="1">_xlfn.IFS(L3175&lt;3,"Junior",L3175&lt;=7,"Mid-Level",L3175&gt;7,"Senior")</f>
        <v>Senior</v>
      </c>
      <c r="L3175" s="46">
        <f ca="1">INT(YEARFRAC(Table1[[#This Row],[Joining Date]],TODAY(),1))</f>
        <v>10</v>
      </c>
      <c r="M3175" s="25" t="str">
        <f t="shared" ca="1" si="49"/>
        <v>Yes</v>
      </c>
      <c r="N3175" s="26">
        <f>YEAR(Table1[[#This Row],[Joining Date]])</f>
        <v>2015</v>
      </c>
      <c r="O3175" s="46">
        <f>MONTH(Table1[[#This Row],[Joining Date]])</f>
        <v>11</v>
      </c>
      <c r="P3175" s="26">
        <f ca="1">NETWORKDAYS(Table1[[#This Row],[Joining Date]],TODAY())</f>
        <v>2781</v>
      </c>
      <c r="Q3175" s="26" t="str">
        <f>LEFT(Table1[[#This Row],[Department]],5)&amp;"-"&amp;RIGHT(Table1[[#This Row],[Employee ID]],3)</f>
        <v>Sales-973</v>
      </c>
      <c r="R3175" s="26" t="str">
        <f>LEFT(Table1[[#This Row],[Department]],3)</f>
        <v>Sal</v>
      </c>
      <c r="S3175" s="37">
        <f>_xlfn.XLOOKUP(Table1[[#This Row],[City]],Table2[City],Table2[Bonus %])</f>
        <v>6</v>
      </c>
    </row>
    <row r="3176" spans="1:19" x14ac:dyDescent="0.35">
      <c r="A3176" s="7" t="s">
        <v>4828</v>
      </c>
      <c r="B3176" s="40" t="str">
        <f>LEFT(Table1[[#This Row],[Employee Name]],FIND(" ",Table1[[#This Row],[Employee Name]]))</f>
        <v xml:space="preserve">Nisha </v>
      </c>
      <c r="C3176" s="40" t="str">
        <f>RIGHT(Table1[[#This Row],[Employee Name]],LEN(Table1[[#This Row],[Employee Name]])-FIND(" ",Table1[[#This Row],[Employee Name]]))</f>
        <v>Kapoor</v>
      </c>
      <c r="D3176" s="22">
        <f>Table1[[#This Row],[Basic Salary]]+Table1[[#This Row],[Bonus]]</f>
        <v>77583</v>
      </c>
      <c r="E3176" s="8">
        <v>83</v>
      </c>
      <c r="F3176" s="45">
        <v>79</v>
      </c>
      <c r="G3176" s="8" t="str" cm="1">
        <f t="array" ref="G3176">_xlfn.IFS(Table1[[#This Row],[Performance Score]]&gt;=80,"Excellent",Table1[[#This Row],[Performance Score]]&gt;=60,"Good",Table1[[#This Row],[Performance Score]]&gt;=40,"Need Improvement")</f>
        <v>Good</v>
      </c>
      <c r="H3176" s="29">
        <f>Table1[[#This Row],[Bonus]]/Table1[[#This Row],[Basic Salary]]</f>
        <v>0.61090924191773421</v>
      </c>
      <c r="I3176" s="8">
        <f ca="1">DATEDIF(Table1[[#This Row],[Date of Birth]],TODAY(),"y")</f>
        <v>26</v>
      </c>
      <c r="J3176" s="33">
        <v>42653</v>
      </c>
      <c r="K3176" s="33" t="str" cm="1">
        <f t="array" aca="1" ref="K3176" ca="1">_xlfn.IFS(L3176&lt;3,"Junior",L3176&lt;=7,"Mid-Level",L3176&gt;7,"Senior")</f>
        <v>Senior</v>
      </c>
      <c r="L3176" s="45">
        <f ca="1">INT(YEARFRAC(Table1[[#This Row],[Joining Date]],TODAY(),1))</f>
        <v>9</v>
      </c>
      <c r="M3176" s="25" t="str">
        <f t="shared" ca="1" si="49"/>
        <v>Yes</v>
      </c>
      <c r="N3176" s="25">
        <f>YEAR(Table1[[#This Row],[Joining Date]])</f>
        <v>2016</v>
      </c>
      <c r="O3176" s="45">
        <f>MONTH(Table1[[#This Row],[Joining Date]])</f>
        <v>10</v>
      </c>
      <c r="P3176" s="25">
        <f ca="1">NETWORKDAYS(Table1[[#This Row],[Joining Date]],TODAY())</f>
        <v>2536</v>
      </c>
      <c r="Q3176" s="25" t="str">
        <f>LEFT(Table1[[#This Row],[Department]],5)&amp;"-"&amp;RIGHT(Table1[[#This Row],[Employee ID]],3)</f>
        <v>HR-772</v>
      </c>
      <c r="R3176" s="25" t="str">
        <f>LEFT(Table1[[#This Row],[Department]],3)</f>
        <v>HR</v>
      </c>
      <c r="S3176" s="36">
        <f>_xlfn.XLOOKUP(Table1[[#This Row],[City]],Table2[City],Table2[Bonus %])</f>
        <v>8</v>
      </c>
    </row>
    <row r="3177" spans="1:19" x14ac:dyDescent="0.35">
      <c r="A3177" s="9" t="s">
        <v>2508</v>
      </c>
      <c r="B3177" s="41" t="str">
        <f>LEFT(Table1[[#This Row],[Employee Name]],FIND(" ",Table1[[#This Row],[Employee Name]]))</f>
        <v xml:space="preserve">Ishita </v>
      </c>
      <c r="C3177" s="41" t="str">
        <f>RIGHT(Table1[[#This Row],[Employee Name]],LEN(Table1[[#This Row],[Employee Name]])-FIND(" ",Table1[[#This Row],[Employee Name]]))</f>
        <v>Roy</v>
      </c>
      <c r="D3177" s="23">
        <f>Table1[[#This Row],[Basic Salary]]+Table1[[#This Row],[Bonus]]</f>
        <v>77578</v>
      </c>
      <c r="E3177" s="10">
        <v>62</v>
      </c>
      <c r="F3177" s="46">
        <v>87</v>
      </c>
      <c r="G3177" s="10" t="str" cm="1">
        <f t="array" ref="G3177">_xlfn.IFS(Table1[[#This Row],[Performance Score]]&gt;=80,"Excellent",Table1[[#This Row],[Performance Score]]&gt;=60,"Good",Table1[[#This Row],[Performance Score]]&gt;=40,"Need Improvement")</f>
        <v>Excellent</v>
      </c>
      <c r="H3177" s="30">
        <f>Table1[[#This Row],[Bonus]]/Table1[[#This Row],[Basic Salary]]</f>
        <v>0.43302054086005615</v>
      </c>
      <c r="I3177" s="10">
        <f ca="1">DATEDIF(Table1[[#This Row],[Date of Birth]],TODAY(),"y")</f>
        <v>22</v>
      </c>
      <c r="J3177" s="34">
        <v>42026</v>
      </c>
      <c r="K3177" s="33" t="str" cm="1">
        <f t="array" aca="1" ref="K3177" ca="1">_xlfn.IFS(L3177&lt;3,"Junior",L3177&lt;=7,"Mid-Level",L3177&gt;7,"Senior")</f>
        <v>Senior</v>
      </c>
      <c r="L3177" s="46">
        <f ca="1">INT(YEARFRAC(Table1[[#This Row],[Joining Date]],TODAY(),1))</f>
        <v>11</v>
      </c>
      <c r="M3177" s="25" t="str">
        <f t="shared" ca="1" si="49"/>
        <v>Yes</v>
      </c>
      <c r="N3177" s="26">
        <f>YEAR(Table1[[#This Row],[Joining Date]])</f>
        <v>2015</v>
      </c>
      <c r="O3177" s="46">
        <f>MONTH(Table1[[#This Row],[Joining Date]])</f>
        <v>1</v>
      </c>
      <c r="P3177" s="26">
        <f ca="1">NETWORKDAYS(Table1[[#This Row],[Joining Date]],TODAY())</f>
        <v>2983</v>
      </c>
      <c r="Q3177" s="26" t="str">
        <f>LEFT(Table1[[#This Row],[Department]],5)&amp;"-"&amp;RIGHT(Table1[[#This Row],[Employee ID]],3)</f>
        <v>Finan-452</v>
      </c>
      <c r="R3177" s="26" t="str">
        <f>LEFT(Table1[[#This Row],[Department]],3)</f>
        <v>Fin</v>
      </c>
      <c r="S3177" s="37">
        <f>_xlfn.XLOOKUP(Table1[[#This Row],[City]],Table2[City],Table2[Bonus %])</f>
        <v>8</v>
      </c>
    </row>
    <row r="3178" spans="1:19" x14ac:dyDescent="0.35">
      <c r="A3178" s="7" t="s">
        <v>3247</v>
      </c>
      <c r="B3178" s="40" t="str">
        <f>LEFT(Table1[[#This Row],[Employee Name]],FIND(" ",Table1[[#This Row],[Employee Name]]))</f>
        <v xml:space="preserve">Ravi </v>
      </c>
      <c r="C3178" s="40" t="str">
        <f>RIGHT(Table1[[#This Row],[Employee Name]],LEN(Table1[[#This Row],[Employee Name]])-FIND(" ",Table1[[#This Row],[Employee Name]]))</f>
        <v>Teja</v>
      </c>
      <c r="D3178" s="22">
        <f>Table1[[#This Row],[Basic Salary]]+Table1[[#This Row],[Bonus]]</f>
        <v>77544</v>
      </c>
      <c r="E3178" s="8">
        <v>99</v>
      </c>
      <c r="F3178" s="45">
        <v>80</v>
      </c>
      <c r="G3178" s="8" t="str" cm="1">
        <f t="array" ref="G3178">_xlfn.IFS(Table1[[#This Row],[Performance Score]]&gt;=80,"Excellent",Table1[[#This Row],[Performance Score]]&gt;=60,"Good",Table1[[#This Row],[Performance Score]]&gt;=40,"Need Improvement")</f>
        <v>Excellent</v>
      </c>
      <c r="H3178" s="29">
        <f>Table1[[#This Row],[Bonus]]/Table1[[#This Row],[Basic Salary]]</f>
        <v>0.54525527081423619</v>
      </c>
      <c r="I3178" s="8">
        <f ca="1">DATEDIF(Table1[[#This Row],[Date of Birth]],TODAY(),"y")</f>
        <v>33</v>
      </c>
      <c r="J3178" s="33">
        <v>45394</v>
      </c>
      <c r="K3178" s="33" t="str" cm="1">
        <f t="array" aca="1" ref="K3178" ca="1">_xlfn.IFS(L3178&lt;3,"Junior",L3178&lt;=7,"Mid-Level",L3178&gt;7,"Senior")</f>
        <v>Junior</v>
      </c>
      <c r="L3178" s="45">
        <f ca="1">INT(YEARFRAC(Table1[[#This Row],[Joining Date]],TODAY(),1))</f>
        <v>2</v>
      </c>
      <c r="M3178" s="25" t="str">
        <f t="shared" ca="1" si="49"/>
        <v>No</v>
      </c>
      <c r="N3178" s="25">
        <f>YEAR(Table1[[#This Row],[Joining Date]])</f>
        <v>2024</v>
      </c>
      <c r="O3178" s="45">
        <f>MONTH(Table1[[#This Row],[Joining Date]])</f>
        <v>4</v>
      </c>
      <c r="P3178" s="25">
        <f ca="1">NETWORKDAYS(Table1[[#This Row],[Joining Date]],TODAY())</f>
        <v>577</v>
      </c>
      <c r="Q3178" s="25" t="str">
        <f>LEFT(Table1[[#This Row],[Department]],5)&amp;"-"&amp;RIGHT(Table1[[#This Row],[Employee ID]],3)</f>
        <v>Suppo-191</v>
      </c>
      <c r="R3178" s="25" t="str">
        <f>LEFT(Table1[[#This Row],[Department]],3)</f>
        <v>Sup</v>
      </c>
      <c r="S3178" s="36">
        <f>_xlfn.XLOOKUP(Table1[[#This Row],[City]],Table2[City],Table2[Bonus %])</f>
        <v>5</v>
      </c>
    </row>
    <row r="3179" spans="1:19" x14ac:dyDescent="0.35">
      <c r="A3179" s="9" t="s">
        <v>1796</v>
      </c>
      <c r="B3179" s="41" t="str">
        <f>LEFT(Table1[[#This Row],[Employee Name]],FIND(" ",Table1[[#This Row],[Employee Name]]))</f>
        <v xml:space="preserve">Pooja </v>
      </c>
      <c r="C3179" s="41" t="str">
        <f>RIGHT(Table1[[#This Row],[Employee Name]],LEN(Table1[[#This Row],[Employee Name]])-FIND(" ",Table1[[#This Row],[Employee Name]]))</f>
        <v>Das</v>
      </c>
      <c r="D3179" s="23">
        <f>Table1[[#This Row],[Basic Salary]]+Table1[[#This Row],[Bonus]]</f>
        <v>77542</v>
      </c>
      <c r="E3179" s="10">
        <v>65</v>
      </c>
      <c r="F3179" s="46">
        <v>95</v>
      </c>
      <c r="G3179" s="10" t="str" cm="1">
        <f t="array" ref="G3179">_xlfn.IFS(Table1[[#This Row],[Performance Score]]&gt;=80,"Excellent",Table1[[#This Row],[Performance Score]]&gt;=60,"Good",Table1[[#This Row],[Performance Score]]&gt;=40,"Need Improvement")</f>
        <v>Excellent</v>
      </c>
      <c r="H3179" s="30">
        <f>Table1[[#This Row],[Bonus]]/Table1[[#This Row],[Basic Salary]]</f>
        <v>0.57548051525864519</v>
      </c>
      <c r="I3179" s="10">
        <f ca="1">DATEDIF(Table1[[#This Row],[Date of Birth]],TODAY(),"y")</f>
        <v>31</v>
      </c>
      <c r="J3179" s="34">
        <v>43172</v>
      </c>
      <c r="K3179" s="33" t="str" cm="1">
        <f t="array" aca="1" ref="K3179" ca="1">_xlfn.IFS(L3179&lt;3,"Junior",L3179&lt;=7,"Mid-Level",L3179&gt;7,"Senior")</f>
        <v>Senior</v>
      </c>
      <c r="L3179" s="46">
        <f ca="1">INT(YEARFRAC(Table1[[#This Row],[Joining Date]],TODAY(),1))</f>
        <v>8</v>
      </c>
      <c r="M3179" s="25" t="str">
        <f t="shared" ca="1" si="49"/>
        <v>Yes</v>
      </c>
      <c r="N3179" s="26">
        <f>YEAR(Table1[[#This Row],[Joining Date]])</f>
        <v>2018</v>
      </c>
      <c r="O3179" s="46">
        <f>MONTH(Table1[[#This Row],[Joining Date]])</f>
        <v>3</v>
      </c>
      <c r="P3179" s="26">
        <f ca="1">NETWORKDAYS(Table1[[#This Row],[Joining Date]],TODAY())</f>
        <v>2165</v>
      </c>
      <c r="Q3179" s="26" t="str">
        <f>LEFT(Table1[[#This Row],[Department]],5)&amp;"-"&amp;RIGHT(Table1[[#This Row],[Employee ID]],3)</f>
        <v>HR-740</v>
      </c>
      <c r="R3179" s="26" t="str">
        <f>LEFT(Table1[[#This Row],[Department]],3)</f>
        <v>HR</v>
      </c>
      <c r="S3179" s="37">
        <f>_xlfn.XLOOKUP(Table1[[#This Row],[City]],Table2[City],Table2[Bonus %])</f>
        <v>7</v>
      </c>
    </row>
    <row r="3180" spans="1:19" x14ac:dyDescent="0.35">
      <c r="A3180" s="7" t="s">
        <v>595</v>
      </c>
      <c r="B3180" s="40" t="str">
        <f>LEFT(Table1[[#This Row],[Employee Name]],FIND(" ",Table1[[#This Row],[Employee Name]]))</f>
        <v xml:space="preserve">Swathi </v>
      </c>
      <c r="C3180" s="40" t="str">
        <f>RIGHT(Table1[[#This Row],[Employee Name]],LEN(Table1[[#This Row],[Employee Name]])-FIND(" ",Table1[[#This Row],[Employee Name]]))</f>
        <v>Ramesh</v>
      </c>
      <c r="D3180" s="22">
        <f>Table1[[#This Row],[Basic Salary]]+Table1[[#This Row],[Bonus]]</f>
        <v>77541</v>
      </c>
      <c r="E3180" s="8">
        <v>100</v>
      </c>
      <c r="F3180" s="45">
        <v>86</v>
      </c>
      <c r="G3180" s="8" t="str" cm="1">
        <f t="array" ref="G3180">_xlfn.IFS(Table1[[#This Row],[Performance Score]]&gt;=80,"Excellent",Table1[[#This Row],[Performance Score]]&gt;=60,"Good",Table1[[#This Row],[Performance Score]]&gt;=40,"Need Improvement")</f>
        <v>Excellent</v>
      </c>
      <c r="H3180" s="29">
        <f>Table1[[#This Row],[Bonus]]/Table1[[#This Row],[Basic Salary]]</f>
        <v>0.15141660727013542</v>
      </c>
      <c r="I3180" s="8">
        <f ca="1">DATEDIF(Table1[[#This Row],[Date of Birth]],TODAY(),"y")</f>
        <v>32</v>
      </c>
      <c r="J3180" s="33">
        <v>44796</v>
      </c>
      <c r="K3180" s="33" t="str" cm="1">
        <f t="array" aca="1" ref="K3180" ca="1">_xlfn.IFS(L3180&lt;3,"Junior",L3180&lt;=7,"Mid-Level",L3180&gt;7,"Senior")</f>
        <v>Mid-Level</v>
      </c>
      <c r="L3180" s="45">
        <f ca="1">INT(YEARFRAC(Table1[[#This Row],[Joining Date]],TODAY(),1))</f>
        <v>3</v>
      </c>
      <c r="M3180" s="25" t="str">
        <f t="shared" ca="1" si="49"/>
        <v>No</v>
      </c>
      <c r="N3180" s="25">
        <f>YEAR(Table1[[#This Row],[Joining Date]])</f>
        <v>2022</v>
      </c>
      <c r="O3180" s="45">
        <f>MONTH(Table1[[#This Row],[Joining Date]])</f>
        <v>8</v>
      </c>
      <c r="P3180" s="25">
        <f ca="1">NETWORKDAYS(Table1[[#This Row],[Joining Date]],TODAY())</f>
        <v>1005</v>
      </c>
      <c r="Q3180" s="25" t="str">
        <f>LEFT(Table1[[#This Row],[Department]],5)&amp;"-"&amp;RIGHT(Table1[[#This Row],[Employee ID]],3)</f>
        <v>IT-539</v>
      </c>
      <c r="R3180" s="25" t="str">
        <f>LEFT(Table1[[#This Row],[Department]],3)</f>
        <v>IT</v>
      </c>
      <c r="S3180" s="36">
        <f>_xlfn.XLOOKUP(Table1[[#This Row],[City]],Table2[City],Table2[Bonus %])</f>
        <v>5</v>
      </c>
    </row>
    <row r="3181" spans="1:19" x14ac:dyDescent="0.35">
      <c r="A3181" s="9" t="s">
        <v>1562</v>
      </c>
      <c r="B3181" s="41" t="str">
        <f>LEFT(Table1[[#This Row],[Employee Name]],FIND(" ",Table1[[#This Row],[Employee Name]]))</f>
        <v xml:space="preserve">Swathi </v>
      </c>
      <c r="C3181" s="41" t="str">
        <f>RIGHT(Table1[[#This Row],[Employee Name]],LEN(Table1[[#This Row],[Employee Name]])-FIND(" ",Table1[[#This Row],[Employee Name]]))</f>
        <v>Ramesh</v>
      </c>
      <c r="D3181" s="23">
        <f>Table1[[#This Row],[Basic Salary]]+Table1[[#This Row],[Bonus]]</f>
        <v>77531</v>
      </c>
      <c r="E3181" s="10">
        <v>68</v>
      </c>
      <c r="F3181" s="46">
        <v>68</v>
      </c>
      <c r="G3181" s="10" t="str" cm="1">
        <f t="array" ref="G3181">_xlfn.IFS(Table1[[#This Row],[Performance Score]]&gt;=80,"Excellent",Table1[[#This Row],[Performance Score]]&gt;=60,"Good",Table1[[#This Row],[Performance Score]]&gt;=40,"Need Improvement")</f>
        <v>Good</v>
      </c>
      <c r="H3181" s="30">
        <f>Table1[[#This Row],[Bonus]]/Table1[[#This Row],[Basic Salary]]</f>
        <v>0.24979447086322237</v>
      </c>
      <c r="I3181" s="10">
        <f ca="1">DATEDIF(Table1[[#This Row],[Date of Birth]],TODAY(),"y")</f>
        <v>37</v>
      </c>
      <c r="J3181" s="34">
        <v>44639</v>
      </c>
      <c r="K3181" s="33" t="str" cm="1">
        <f t="array" aca="1" ref="K3181" ca="1">_xlfn.IFS(L3181&lt;3,"Junior",L3181&lt;=7,"Mid-Level",L3181&gt;7,"Senior")</f>
        <v>Mid-Level</v>
      </c>
      <c r="L3181" s="46">
        <f ca="1">INT(YEARFRAC(Table1[[#This Row],[Joining Date]],TODAY(),1))</f>
        <v>4</v>
      </c>
      <c r="M3181" s="25" t="str">
        <f t="shared" ca="1" si="49"/>
        <v>No</v>
      </c>
      <c r="N3181" s="26">
        <f>YEAR(Table1[[#This Row],[Joining Date]])</f>
        <v>2022</v>
      </c>
      <c r="O3181" s="46">
        <f>MONTH(Table1[[#This Row],[Joining Date]])</f>
        <v>3</v>
      </c>
      <c r="P3181" s="26">
        <f ca="1">NETWORKDAYS(Table1[[#This Row],[Joining Date]],TODAY())</f>
        <v>1116</v>
      </c>
      <c r="Q3181" s="26" t="str">
        <f>LEFT(Table1[[#This Row],[Department]],5)&amp;"-"&amp;RIGHT(Table1[[#This Row],[Employee ID]],3)</f>
        <v>Suppo-506</v>
      </c>
      <c r="R3181" s="26" t="str">
        <f>LEFT(Table1[[#This Row],[Department]],3)</f>
        <v>Sup</v>
      </c>
      <c r="S3181" s="37">
        <f>_xlfn.XLOOKUP(Table1[[#This Row],[City]],Table2[City],Table2[Bonus %])</f>
        <v>5</v>
      </c>
    </row>
    <row r="3182" spans="1:19" x14ac:dyDescent="0.35">
      <c r="A3182" s="7" t="s">
        <v>4843</v>
      </c>
      <c r="B3182" s="40" t="str">
        <f>LEFT(Table1[[#This Row],[Employee Name]],FIND(" ",Table1[[#This Row],[Employee Name]]))</f>
        <v xml:space="preserve">Priya </v>
      </c>
      <c r="C3182" s="40" t="str">
        <f>RIGHT(Table1[[#This Row],[Employee Name]],LEN(Table1[[#This Row],[Employee Name]])-FIND(" ",Table1[[#This Row],[Employee Name]]))</f>
        <v>Reddy</v>
      </c>
      <c r="D3182" s="22">
        <f>Table1[[#This Row],[Basic Salary]]+Table1[[#This Row],[Bonus]]</f>
        <v>77520</v>
      </c>
      <c r="E3182" s="8">
        <v>83</v>
      </c>
      <c r="F3182" s="45">
        <v>79</v>
      </c>
      <c r="G3182" s="8" t="str" cm="1">
        <f t="array" ref="G3182">_xlfn.IFS(Table1[[#This Row],[Performance Score]]&gt;=80,"Excellent",Table1[[#This Row],[Performance Score]]&gt;=60,"Good",Table1[[#This Row],[Performance Score]]&gt;=40,"Need Improvement")</f>
        <v>Good</v>
      </c>
      <c r="H3182" s="29">
        <f>Table1[[#This Row],[Bonus]]/Table1[[#This Row],[Basic Salary]]</f>
        <v>0.35740426202524994</v>
      </c>
      <c r="I3182" s="8">
        <f ca="1">DATEDIF(Table1[[#This Row],[Date of Birth]],TODAY(),"y")</f>
        <v>15</v>
      </c>
      <c r="J3182" s="33">
        <v>45536</v>
      </c>
      <c r="K3182" s="33" t="str" cm="1">
        <f t="array" aca="1" ref="K3182" ca="1">_xlfn.IFS(L3182&lt;3,"Junior",L3182&lt;=7,"Mid-Level",L3182&gt;7,"Senior")</f>
        <v>Junior</v>
      </c>
      <c r="L3182" s="45">
        <f ca="1">INT(YEARFRAC(Table1[[#This Row],[Joining Date]],TODAY(),1))</f>
        <v>1</v>
      </c>
      <c r="M3182" s="25" t="str">
        <f t="shared" ca="1" si="49"/>
        <v>No</v>
      </c>
      <c r="N3182" s="25">
        <f>YEAR(Table1[[#This Row],[Joining Date]])</f>
        <v>2024</v>
      </c>
      <c r="O3182" s="45">
        <f>MONTH(Table1[[#This Row],[Joining Date]])</f>
        <v>9</v>
      </c>
      <c r="P3182" s="25">
        <f ca="1">NETWORKDAYS(Table1[[#This Row],[Joining Date]],TODAY())</f>
        <v>476</v>
      </c>
      <c r="Q3182" s="25" t="str">
        <f>LEFT(Table1[[#This Row],[Department]],5)&amp;"-"&amp;RIGHT(Table1[[#This Row],[Employee ID]],3)</f>
        <v>Sales-787</v>
      </c>
      <c r="R3182" s="25" t="str">
        <f>LEFT(Table1[[#This Row],[Department]],3)</f>
        <v>Sal</v>
      </c>
      <c r="S3182" s="36">
        <f>_xlfn.XLOOKUP(Table1[[#This Row],[City]],Table2[City],Table2[Bonus %])</f>
        <v>5</v>
      </c>
    </row>
    <row r="3183" spans="1:19" x14ac:dyDescent="0.35">
      <c r="A3183" s="9" t="s">
        <v>1935</v>
      </c>
      <c r="B3183" s="41" t="str">
        <f>LEFT(Table1[[#This Row],[Employee Name]],FIND(" ",Table1[[#This Row],[Employee Name]]))</f>
        <v xml:space="preserve">Krishna </v>
      </c>
      <c r="C3183" s="41" t="str">
        <f>RIGHT(Table1[[#This Row],[Employee Name]],LEN(Table1[[#This Row],[Employee Name]])-FIND(" ",Table1[[#This Row],[Employee Name]]))</f>
        <v>Chaitanya</v>
      </c>
      <c r="D3183" s="23">
        <f>Table1[[#This Row],[Basic Salary]]+Table1[[#This Row],[Bonus]]</f>
        <v>77516</v>
      </c>
      <c r="E3183" s="10">
        <v>81</v>
      </c>
      <c r="F3183" s="46">
        <v>94</v>
      </c>
      <c r="G3183" s="10" t="str" cm="1">
        <f t="array" ref="G3183">_xlfn.IFS(Table1[[#This Row],[Performance Score]]&gt;=80,"Excellent",Table1[[#This Row],[Performance Score]]&gt;=60,"Good",Table1[[#This Row],[Performance Score]]&gt;=40,"Need Improvement")</f>
        <v>Excellent</v>
      </c>
      <c r="H3183" s="30">
        <f>Table1[[#This Row],[Bonus]]/Table1[[#This Row],[Basic Salary]]</f>
        <v>0.61303479274180128</v>
      </c>
      <c r="I3183" s="10">
        <f ca="1">DATEDIF(Table1[[#This Row],[Date of Birth]],TODAY(),"y")</f>
        <v>22</v>
      </c>
      <c r="J3183" s="34">
        <v>45690</v>
      </c>
      <c r="K3183" s="33" t="str" cm="1">
        <f t="array" aca="1" ref="K3183" ca="1">_xlfn.IFS(L3183&lt;3,"Junior",L3183&lt;=7,"Mid-Level",L3183&gt;7,"Senior")</f>
        <v>Junior</v>
      </c>
      <c r="L3183" s="46">
        <f ca="1">INT(YEARFRAC(Table1[[#This Row],[Joining Date]],TODAY(),1))</f>
        <v>1</v>
      </c>
      <c r="M3183" s="25" t="str">
        <f t="shared" ca="1" si="49"/>
        <v>No</v>
      </c>
      <c r="N3183" s="26">
        <f>YEAR(Table1[[#This Row],[Joining Date]])</f>
        <v>2025</v>
      </c>
      <c r="O3183" s="46">
        <f>MONTH(Table1[[#This Row],[Joining Date]])</f>
        <v>2</v>
      </c>
      <c r="P3183" s="26">
        <f ca="1">NETWORKDAYS(Table1[[#This Row],[Joining Date]],TODAY())</f>
        <v>366</v>
      </c>
      <c r="Q3183" s="26" t="str">
        <f>LEFT(Table1[[#This Row],[Department]],5)&amp;"-"&amp;RIGHT(Table1[[#This Row],[Employee ID]],3)</f>
        <v>Finan-879</v>
      </c>
      <c r="R3183" s="26" t="str">
        <f>LEFT(Table1[[#This Row],[Department]],3)</f>
        <v>Fin</v>
      </c>
      <c r="S3183" s="37">
        <f>_xlfn.XLOOKUP(Table1[[#This Row],[City]],Table2[City],Table2[Bonus %])</f>
        <v>6</v>
      </c>
    </row>
    <row r="3184" spans="1:19" x14ac:dyDescent="0.35">
      <c r="A3184" s="7" t="s">
        <v>2256</v>
      </c>
      <c r="B3184" s="40" t="str">
        <f>LEFT(Table1[[#This Row],[Employee Name]],FIND(" ",Table1[[#This Row],[Employee Name]]))</f>
        <v xml:space="preserve">Priya </v>
      </c>
      <c r="C3184" s="40" t="str">
        <f>RIGHT(Table1[[#This Row],[Employee Name]],LEN(Table1[[#This Row],[Employee Name]])-FIND(" ",Table1[[#This Row],[Employee Name]]))</f>
        <v>Reddy</v>
      </c>
      <c r="D3184" s="22">
        <f>Table1[[#This Row],[Basic Salary]]+Table1[[#This Row],[Bonus]]</f>
        <v>77516</v>
      </c>
      <c r="E3184" s="8">
        <v>83</v>
      </c>
      <c r="F3184" s="45">
        <v>100</v>
      </c>
      <c r="G3184" s="8" t="str" cm="1">
        <f t="array" ref="G3184">_xlfn.IFS(Table1[[#This Row],[Performance Score]]&gt;=80,"Excellent",Table1[[#This Row],[Performance Score]]&gt;=60,"Good",Table1[[#This Row],[Performance Score]]&gt;=40,"Need Improvement")</f>
        <v>Excellent</v>
      </c>
      <c r="H3184" s="29">
        <f>Table1[[#This Row],[Bonus]]/Table1[[#This Row],[Basic Salary]]</f>
        <v>0.41107510831179234</v>
      </c>
      <c r="I3184" s="8">
        <f ca="1">DATEDIF(Table1[[#This Row],[Date of Birth]],TODAY(),"y")</f>
        <v>39</v>
      </c>
      <c r="J3184" s="33">
        <v>42244</v>
      </c>
      <c r="K3184" s="33" t="str" cm="1">
        <f t="array" aca="1" ref="K3184" ca="1">_xlfn.IFS(L3184&lt;3,"Junior",L3184&lt;=7,"Mid-Level",L3184&gt;7,"Senior")</f>
        <v>Senior</v>
      </c>
      <c r="L3184" s="45">
        <f ca="1">INT(YEARFRAC(Table1[[#This Row],[Joining Date]],TODAY(),1))</f>
        <v>10</v>
      </c>
      <c r="M3184" s="25" t="str">
        <f t="shared" ca="1" si="49"/>
        <v>Yes</v>
      </c>
      <c r="N3184" s="25">
        <f>YEAR(Table1[[#This Row],[Joining Date]])</f>
        <v>2015</v>
      </c>
      <c r="O3184" s="45">
        <f>MONTH(Table1[[#This Row],[Joining Date]])</f>
        <v>8</v>
      </c>
      <c r="P3184" s="25">
        <f ca="1">NETWORKDAYS(Table1[[#This Row],[Joining Date]],TODAY())</f>
        <v>2827</v>
      </c>
      <c r="Q3184" s="25" t="str">
        <f>LEFT(Table1[[#This Row],[Department]],5)&amp;"-"&amp;RIGHT(Table1[[#This Row],[Employee ID]],3)</f>
        <v>Finan-200</v>
      </c>
      <c r="R3184" s="25" t="str">
        <f>LEFT(Table1[[#This Row],[Department]],3)</f>
        <v>Fin</v>
      </c>
      <c r="S3184" s="36">
        <f>_xlfn.XLOOKUP(Table1[[#This Row],[City]],Table2[City],Table2[Bonus %])</f>
        <v>5</v>
      </c>
    </row>
    <row r="3185" spans="1:19" x14ac:dyDescent="0.35">
      <c r="A3185" s="9" t="s">
        <v>4894</v>
      </c>
      <c r="B3185" s="41" t="str">
        <f>LEFT(Table1[[#This Row],[Employee Name]],FIND(" ",Table1[[#This Row],[Employee Name]]))</f>
        <v xml:space="preserve">Tarun </v>
      </c>
      <c r="C3185" s="41" t="str">
        <f>RIGHT(Table1[[#This Row],[Employee Name]],LEN(Table1[[#This Row],[Employee Name]])-FIND(" ",Table1[[#This Row],[Employee Name]]))</f>
        <v>Verma</v>
      </c>
      <c r="D3185" s="23">
        <f>Table1[[#This Row],[Basic Salary]]+Table1[[#This Row],[Bonus]]</f>
        <v>77492</v>
      </c>
      <c r="E3185" s="10">
        <v>91</v>
      </c>
      <c r="F3185" s="46">
        <v>81</v>
      </c>
      <c r="G3185" s="10" t="str" cm="1">
        <f t="array" ref="G3185">_xlfn.IFS(Table1[[#This Row],[Performance Score]]&gt;=80,"Excellent",Table1[[#This Row],[Performance Score]]&gt;=60,"Good",Table1[[#This Row],[Performance Score]]&gt;=40,"Need Improvement")</f>
        <v>Excellent</v>
      </c>
      <c r="H3185" s="30">
        <f>Table1[[#This Row],[Bonus]]/Table1[[#This Row],[Basic Salary]]</f>
        <v>0.17565312376733319</v>
      </c>
      <c r="I3185" s="10">
        <f ca="1">DATEDIF(Table1[[#This Row],[Date of Birth]],TODAY(),"y")</f>
        <v>21</v>
      </c>
      <c r="J3185" s="34">
        <v>42217</v>
      </c>
      <c r="K3185" s="33" t="str" cm="1">
        <f t="array" aca="1" ref="K3185" ca="1">_xlfn.IFS(L3185&lt;3,"Junior",L3185&lt;=7,"Mid-Level",L3185&gt;7,"Senior")</f>
        <v>Senior</v>
      </c>
      <c r="L3185" s="46">
        <f ca="1">INT(YEARFRAC(Table1[[#This Row],[Joining Date]],TODAY(),1))</f>
        <v>10</v>
      </c>
      <c r="M3185" s="25" t="str">
        <f t="shared" ca="1" si="49"/>
        <v>Yes</v>
      </c>
      <c r="N3185" s="26">
        <f>YEAR(Table1[[#This Row],[Joining Date]])</f>
        <v>2015</v>
      </c>
      <c r="O3185" s="46">
        <f>MONTH(Table1[[#This Row],[Joining Date]])</f>
        <v>8</v>
      </c>
      <c r="P3185" s="26">
        <f ca="1">NETWORKDAYS(Table1[[#This Row],[Joining Date]],TODAY())</f>
        <v>2846</v>
      </c>
      <c r="Q3185" s="26" t="str">
        <f>LEFT(Table1[[#This Row],[Department]],5)&amp;"-"&amp;RIGHT(Table1[[#This Row],[Employee ID]],3)</f>
        <v>Marke-838</v>
      </c>
      <c r="R3185" s="26" t="str">
        <f>LEFT(Table1[[#This Row],[Department]],3)</f>
        <v>Mar</v>
      </c>
      <c r="S3185" s="37">
        <f>_xlfn.XLOOKUP(Table1[[#This Row],[City]],Table2[City],Table2[Bonus %])</f>
        <v>5</v>
      </c>
    </row>
    <row r="3186" spans="1:19" x14ac:dyDescent="0.35">
      <c r="A3186" s="7" t="s">
        <v>894</v>
      </c>
      <c r="B3186" s="40" t="str">
        <f>LEFT(Table1[[#This Row],[Employee Name]],FIND(" ",Table1[[#This Row],[Employee Name]]))</f>
        <v xml:space="preserve">Ajay </v>
      </c>
      <c r="C3186" s="40" t="str">
        <f>RIGHT(Table1[[#This Row],[Employee Name]],LEN(Table1[[#This Row],[Employee Name]])-FIND(" ",Table1[[#This Row],[Employee Name]]))</f>
        <v>Singh</v>
      </c>
      <c r="D3186" s="22">
        <f>Table1[[#This Row],[Basic Salary]]+Table1[[#This Row],[Bonus]]</f>
        <v>77491</v>
      </c>
      <c r="E3186" s="8">
        <v>73</v>
      </c>
      <c r="F3186" s="45">
        <v>75</v>
      </c>
      <c r="G3186" s="8" t="str" cm="1">
        <f t="array" ref="G3186">_xlfn.IFS(Table1[[#This Row],[Performance Score]]&gt;=80,"Excellent",Table1[[#This Row],[Performance Score]]&gt;=60,"Good",Table1[[#This Row],[Performance Score]]&gt;=40,"Need Improvement")</f>
        <v>Good</v>
      </c>
      <c r="H3186" s="29">
        <f>Table1[[#This Row],[Bonus]]/Table1[[#This Row],[Basic Salary]]</f>
        <v>0.19584876543209875</v>
      </c>
      <c r="I3186" s="8">
        <f ca="1">DATEDIF(Table1[[#This Row],[Date of Birth]],TODAY(),"y")</f>
        <v>24</v>
      </c>
      <c r="J3186" s="33">
        <v>45867</v>
      </c>
      <c r="K3186" s="33" t="str" cm="1">
        <f t="array" aca="1" ref="K3186" ca="1">_xlfn.IFS(L3186&lt;3,"Junior",L3186&lt;=7,"Mid-Level",L3186&gt;7,"Senior")</f>
        <v>Junior</v>
      </c>
      <c r="L3186" s="45">
        <f ca="1">INT(YEARFRAC(Table1[[#This Row],[Joining Date]],TODAY(),1))</f>
        <v>0</v>
      </c>
      <c r="M3186" s="25" t="str">
        <f t="shared" ca="1" si="49"/>
        <v>No</v>
      </c>
      <c r="N3186" s="25">
        <f>YEAR(Table1[[#This Row],[Joining Date]])</f>
        <v>2025</v>
      </c>
      <c r="O3186" s="45">
        <f>MONTH(Table1[[#This Row],[Joining Date]])</f>
        <v>7</v>
      </c>
      <c r="P3186" s="25">
        <f ca="1">NETWORKDAYS(Table1[[#This Row],[Joining Date]],TODAY())</f>
        <v>240</v>
      </c>
      <c r="Q3186" s="25" t="str">
        <f>LEFT(Table1[[#This Row],[Department]],5)&amp;"-"&amp;RIGHT(Table1[[#This Row],[Employee ID]],3)</f>
        <v>HR-838</v>
      </c>
      <c r="R3186" s="25" t="str">
        <f>LEFT(Table1[[#This Row],[Department]],3)</f>
        <v>HR</v>
      </c>
      <c r="S3186" s="36">
        <f>_xlfn.XLOOKUP(Table1[[#This Row],[City]],Table2[City],Table2[Bonus %])</f>
        <v>5</v>
      </c>
    </row>
    <row r="3187" spans="1:19" x14ac:dyDescent="0.35">
      <c r="A3187" s="9" t="s">
        <v>2190</v>
      </c>
      <c r="B3187" s="41" t="str">
        <f>LEFT(Table1[[#This Row],[Employee Name]],FIND(" ",Table1[[#This Row],[Employee Name]]))</f>
        <v xml:space="preserve">Kavya </v>
      </c>
      <c r="C3187" s="41" t="str">
        <f>RIGHT(Table1[[#This Row],[Employee Name]],LEN(Table1[[#This Row],[Employee Name]])-FIND(" ",Table1[[#This Row],[Employee Name]]))</f>
        <v>Nair</v>
      </c>
      <c r="D3187" s="23">
        <f>Table1[[#This Row],[Basic Salary]]+Table1[[#This Row],[Bonus]]</f>
        <v>77489</v>
      </c>
      <c r="E3187" s="10">
        <v>63</v>
      </c>
      <c r="F3187" s="46">
        <v>68</v>
      </c>
      <c r="G3187" s="10" t="str" cm="1">
        <f t="array" ref="G3187">_xlfn.IFS(Table1[[#This Row],[Performance Score]]&gt;=80,"Excellent",Table1[[#This Row],[Performance Score]]&gt;=60,"Good",Table1[[#This Row],[Performance Score]]&gt;=40,"Need Improvement")</f>
        <v>Good</v>
      </c>
      <c r="H3187" s="30">
        <f>Table1[[#This Row],[Bonus]]/Table1[[#This Row],[Basic Salary]]</f>
        <v>0.18314654777536873</v>
      </c>
      <c r="I3187" s="10">
        <f ca="1">DATEDIF(Table1[[#This Row],[Date of Birth]],TODAY(),"y")</f>
        <v>32</v>
      </c>
      <c r="J3187" s="34">
        <v>43237</v>
      </c>
      <c r="K3187" s="33" t="str" cm="1">
        <f t="array" aca="1" ref="K3187" ca="1">_xlfn.IFS(L3187&lt;3,"Junior",L3187&lt;=7,"Mid-Level",L3187&gt;7,"Senior")</f>
        <v>Senior</v>
      </c>
      <c r="L3187" s="46">
        <f ca="1">INT(YEARFRAC(Table1[[#This Row],[Joining Date]],TODAY(),1))</f>
        <v>8</v>
      </c>
      <c r="M3187" s="25" t="str">
        <f t="shared" ca="1" si="49"/>
        <v>Yes</v>
      </c>
      <c r="N3187" s="26">
        <f>YEAR(Table1[[#This Row],[Joining Date]])</f>
        <v>2018</v>
      </c>
      <c r="O3187" s="46">
        <f>MONTH(Table1[[#This Row],[Joining Date]])</f>
        <v>5</v>
      </c>
      <c r="P3187" s="26">
        <f ca="1">NETWORKDAYS(Table1[[#This Row],[Joining Date]],TODAY())</f>
        <v>2118</v>
      </c>
      <c r="Q3187" s="26" t="str">
        <f>LEFT(Table1[[#This Row],[Department]],5)&amp;"-"&amp;RIGHT(Table1[[#This Row],[Employee ID]],3)</f>
        <v>Suppo-134</v>
      </c>
      <c r="R3187" s="26" t="str">
        <f>LEFT(Table1[[#This Row],[Department]],3)</f>
        <v>Sup</v>
      </c>
      <c r="S3187" s="37">
        <f>_xlfn.XLOOKUP(Table1[[#This Row],[City]],Table2[City],Table2[Bonus %])</f>
        <v>4</v>
      </c>
    </row>
    <row r="3188" spans="1:19" x14ac:dyDescent="0.35">
      <c r="A3188" s="7" t="s">
        <v>1560</v>
      </c>
      <c r="B3188" s="40" t="str">
        <f>LEFT(Table1[[#This Row],[Employee Name]],FIND(" ",Table1[[#This Row],[Employee Name]]))</f>
        <v xml:space="preserve">Krishna </v>
      </c>
      <c r="C3188" s="40" t="str">
        <f>RIGHT(Table1[[#This Row],[Employee Name]],LEN(Table1[[#This Row],[Employee Name]])-FIND(" ",Table1[[#This Row],[Employee Name]]))</f>
        <v>Chaitanya</v>
      </c>
      <c r="D3188" s="22">
        <f>Table1[[#This Row],[Basic Salary]]+Table1[[#This Row],[Bonus]]</f>
        <v>77466</v>
      </c>
      <c r="E3188" s="8">
        <v>72</v>
      </c>
      <c r="F3188" s="45">
        <v>90</v>
      </c>
      <c r="G3188" s="8" t="str" cm="1">
        <f t="array" ref="G3188">_xlfn.IFS(Table1[[#This Row],[Performance Score]]&gt;=80,"Excellent",Table1[[#This Row],[Performance Score]]&gt;=60,"Good",Table1[[#This Row],[Performance Score]]&gt;=40,"Need Improvement")</f>
        <v>Excellent</v>
      </c>
      <c r="H3188" s="29">
        <f>Table1[[#This Row],[Bonus]]/Table1[[#This Row],[Basic Salary]]</f>
        <v>0.37387603085927107</v>
      </c>
      <c r="I3188" s="8">
        <f ca="1">DATEDIF(Table1[[#This Row],[Date of Birth]],TODAY(),"y")</f>
        <v>40</v>
      </c>
      <c r="J3188" s="33">
        <v>43502</v>
      </c>
      <c r="K3188" s="33" t="str" cm="1">
        <f t="array" aca="1" ref="K3188" ca="1">_xlfn.IFS(L3188&lt;3,"Junior",L3188&lt;=7,"Mid-Level",L3188&gt;7,"Senior")</f>
        <v>Mid-Level</v>
      </c>
      <c r="L3188" s="45">
        <f ca="1">INT(YEARFRAC(Table1[[#This Row],[Joining Date]],TODAY(),1))</f>
        <v>7</v>
      </c>
      <c r="M3188" s="25" t="str">
        <f t="shared" ca="1" si="49"/>
        <v>Yes</v>
      </c>
      <c r="N3188" s="25">
        <f>YEAR(Table1[[#This Row],[Joining Date]])</f>
        <v>2019</v>
      </c>
      <c r="O3188" s="45">
        <f>MONTH(Table1[[#This Row],[Joining Date]])</f>
        <v>2</v>
      </c>
      <c r="P3188" s="25">
        <f ca="1">NETWORKDAYS(Table1[[#This Row],[Joining Date]],TODAY())</f>
        <v>1929</v>
      </c>
      <c r="Q3188" s="25" t="str">
        <f>LEFT(Table1[[#This Row],[Department]],5)&amp;"-"&amp;RIGHT(Table1[[#This Row],[Employee ID]],3)</f>
        <v>Sales-504</v>
      </c>
      <c r="R3188" s="25" t="str">
        <f>LEFT(Table1[[#This Row],[Department]],3)</f>
        <v>Sal</v>
      </c>
      <c r="S3188" s="36">
        <f>_xlfn.XLOOKUP(Table1[[#This Row],[City]],Table2[City],Table2[Bonus %])</f>
        <v>8</v>
      </c>
    </row>
    <row r="3189" spans="1:19" x14ac:dyDescent="0.35">
      <c r="A3189" s="9" t="s">
        <v>3464</v>
      </c>
      <c r="B3189" s="41" t="str">
        <f>LEFT(Table1[[#This Row],[Employee Name]],FIND(" ",Table1[[#This Row],[Employee Name]]))</f>
        <v xml:space="preserve">Ananya </v>
      </c>
      <c r="C3189" s="41" t="str">
        <f>RIGHT(Table1[[#This Row],[Employee Name]],LEN(Table1[[#This Row],[Employee Name]])-FIND(" ",Table1[[#This Row],[Employee Name]]))</f>
        <v>Rao</v>
      </c>
      <c r="D3189" s="23">
        <f>Table1[[#This Row],[Basic Salary]]+Table1[[#This Row],[Bonus]]</f>
        <v>77461</v>
      </c>
      <c r="E3189" s="10">
        <v>93</v>
      </c>
      <c r="F3189" s="46">
        <v>61</v>
      </c>
      <c r="G3189" s="10" t="str" cm="1">
        <f t="array" ref="G3189">_xlfn.IFS(Table1[[#This Row],[Performance Score]]&gt;=80,"Excellent",Table1[[#This Row],[Performance Score]]&gt;=60,"Good",Table1[[#This Row],[Performance Score]]&gt;=40,"Need Improvement")</f>
        <v>Good</v>
      </c>
      <c r="H3189" s="30">
        <f>Table1[[#This Row],[Bonus]]/Table1[[#This Row],[Basic Salary]]</f>
        <v>0.47733297732344132</v>
      </c>
      <c r="I3189" s="10">
        <f ca="1">DATEDIF(Table1[[#This Row],[Date of Birth]],TODAY(),"y")</f>
        <v>23</v>
      </c>
      <c r="J3189" s="34">
        <v>45771</v>
      </c>
      <c r="K3189" s="33" t="str" cm="1">
        <f t="array" aca="1" ref="K3189" ca="1">_xlfn.IFS(L3189&lt;3,"Junior",L3189&lt;=7,"Mid-Level",L3189&gt;7,"Senior")</f>
        <v>Junior</v>
      </c>
      <c r="L3189" s="46">
        <f ca="1">INT(YEARFRAC(Table1[[#This Row],[Joining Date]],TODAY(),1))</f>
        <v>1</v>
      </c>
      <c r="M3189" s="25" t="str">
        <f t="shared" ca="1" si="49"/>
        <v>No</v>
      </c>
      <c r="N3189" s="26">
        <f>YEAR(Table1[[#This Row],[Joining Date]])</f>
        <v>2025</v>
      </c>
      <c r="O3189" s="46">
        <f>MONTH(Table1[[#This Row],[Joining Date]])</f>
        <v>4</v>
      </c>
      <c r="P3189" s="26">
        <f ca="1">NETWORKDAYS(Table1[[#This Row],[Joining Date]],TODAY())</f>
        <v>308</v>
      </c>
      <c r="Q3189" s="26" t="str">
        <f>LEFT(Table1[[#This Row],[Department]],5)&amp;"-"&amp;RIGHT(Table1[[#This Row],[Employee ID]],3)</f>
        <v>Opera-408</v>
      </c>
      <c r="R3189" s="26" t="str">
        <f>LEFT(Table1[[#This Row],[Department]],3)</f>
        <v>Ope</v>
      </c>
      <c r="S3189" s="37">
        <f>_xlfn.XLOOKUP(Table1[[#This Row],[City]],Table2[City],Table2[Bonus %])</f>
        <v>6</v>
      </c>
    </row>
    <row r="3190" spans="1:19" x14ac:dyDescent="0.35">
      <c r="A3190" s="7" t="s">
        <v>3954</v>
      </c>
      <c r="B3190" s="40" t="str">
        <f>LEFT(Table1[[#This Row],[Employee Name]],FIND(" ",Table1[[#This Row],[Employee Name]]))</f>
        <v xml:space="preserve">Tarun </v>
      </c>
      <c r="C3190" s="40" t="str">
        <f>RIGHT(Table1[[#This Row],[Employee Name]],LEN(Table1[[#This Row],[Employee Name]])-FIND(" ",Table1[[#This Row],[Employee Name]]))</f>
        <v>Verma</v>
      </c>
      <c r="D3190" s="22">
        <f>Table1[[#This Row],[Basic Salary]]+Table1[[#This Row],[Bonus]]</f>
        <v>77461</v>
      </c>
      <c r="E3190" s="8">
        <v>79</v>
      </c>
      <c r="F3190" s="45">
        <v>77</v>
      </c>
      <c r="G3190" s="8" t="str" cm="1">
        <f t="array" ref="G3190">_xlfn.IFS(Table1[[#This Row],[Performance Score]]&gt;=80,"Excellent",Table1[[#This Row],[Performance Score]]&gt;=60,"Good",Table1[[#This Row],[Performance Score]]&gt;=40,"Need Improvement")</f>
        <v>Good</v>
      </c>
      <c r="H3190" s="29">
        <f>Table1[[#This Row],[Bonus]]/Table1[[#This Row],[Basic Salary]]</f>
        <v>0.60414595758780654</v>
      </c>
      <c r="I3190" s="8">
        <f ca="1">DATEDIF(Table1[[#This Row],[Date of Birth]],TODAY(),"y")</f>
        <v>31</v>
      </c>
      <c r="J3190" s="33">
        <v>44888</v>
      </c>
      <c r="K3190" s="33" t="str" cm="1">
        <f t="array" aca="1" ref="K3190" ca="1">_xlfn.IFS(L3190&lt;3,"Junior",L3190&lt;=7,"Mid-Level",L3190&gt;7,"Senior")</f>
        <v>Mid-Level</v>
      </c>
      <c r="L3190" s="45">
        <f ca="1">INT(YEARFRAC(Table1[[#This Row],[Joining Date]],TODAY(),1))</f>
        <v>3</v>
      </c>
      <c r="M3190" s="25" t="str">
        <f t="shared" ca="1" si="49"/>
        <v>No</v>
      </c>
      <c r="N3190" s="25">
        <f>YEAR(Table1[[#This Row],[Joining Date]])</f>
        <v>2022</v>
      </c>
      <c r="O3190" s="45">
        <f>MONTH(Table1[[#This Row],[Joining Date]])</f>
        <v>11</v>
      </c>
      <c r="P3190" s="25">
        <f ca="1">NETWORKDAYS(Table1[[#This Row],[Joining Date]],TODAY())</f>
        <v>939</v>
      </c>
      <c r="Q3190" s="25" t="str">
        <f>LEFT(Table1[[#This Row],[Department]],5)&amp;"-"&amp;RIGHT(Table1[[#This Row],[Employee ID]],3)</f>
        <v>Opera-898</v>
      </c>
      <c r="R3190" s="25" t="str">
        <f>LEFT(Table1[[#This Row],[Department]],3)</f>
        <v>Ope</v>
      </c>
      <c r="S3190" s="36">
        <f>_xlfn.XLOOKUP(Table1[[#This Row],[City]],Table2[City],Table2[Bonus %])</f>
        <v>7</v>
      </c>
    </row>
    <row r="3191" spans="1:19" x14ac:dyDescent="0.35">
      <c r="A3191" s="9" t="s">
        <v>3295</v>
      </c>
      <c r="B3191" s="41" t="str">
        <f>LEFT(Table1[[#This Row],[Employee Name]],FIND(" ",Table1[[#This Row],[Employee Name]]))</f>
        <v xml:space="preserve">Ravi </v>
      </c>
      <c r="C3191" s="41" t="str">
        <f>RIGHT(Table1[[#This Row],[Employee Name]],LEN(Table1[[#This Row],[Employee Name]])-FIND(" ",Table1[[#This Row],[Employee Name]]))</f>
        <v>Teja</v>
      </c>
      <c r="D3191" s="23">
        <f>Table1[[#This Row],[Basic Salary]]+Table1[[#This Row],[Bonus]]</f>
        <v>77460</v>
      </c>
      <c r="E3191" s="10">
        <v>88</v>
      </c>
      <c r="F3191" s="46">
        <v>45</v>
      </c>
      <c r="G3191" s="10" t="str" cm="1">
        <f t="array" ref="G3191">_xlfn.IFS(Table1[[#This Row],[Performance Score]]&gt;=80,"Excellent",Table1[[#This Row],[Performance Score]]&gt;=60,"Good",Table1[[#This Row],[Performance Score]]&gt;=40,"Need Improvement")</f>
        <v>Need Improvement</v>
      </c>
      <c r="H3191" s="30">
        <f>Table1[[#This Row],[Bonus]]/Table1[[#This Row],[Basic Salary]]</f>
        <v>0.47102949275499933</v>
      </c>
      <c r="I3191" s="10">
        <f ca="1">DATEDIF(Table1[[#This Row],[Date of Birth]],TODAY(),"y")</f>
        <v>27</v>
      </c>
      <c r="J3191" s="34">
        <v>42321</v>
      </c>
      <c r="K3191" s="33" t="str" cm="1">
        <f t="array" aca="1" ref="K3191" ca="1">_xlfn.IFS(L3191&lt;3,"Junior",L3191&lt;=7,"Mid-Level",L3191&gt;7,"Senior")</f>
        <v>Senior</v>
      </c>
      <c r="L3191" s="46">
        <f ca="1">INT(YEARFRAC(Table1[[#This Row],[Joining Date]],TODAY(),1))</f>
        <v>10</v>
      </c>
      <c r="M3191" s="25" t="str">
        <f t="shared" ca="1" si="49"/>
        <v>Yes</v>
      </c>
      <c r="N3191" s="26">
        <f>YEAR(Table1[[#This Row],[Joining Date]])</f>
        <v>2015</v>
      </c>
      <c r="O3191" s="46">
        <f>MONTH(Table1[[#This Row],[Joining Date]])</f>
        <v>11</v>
      </c>
      <c r="P3191" s="26">
        <f ca="1">NETWORKDAYS(Table1[[#This Row],[Joining Date]],TODAY())</f>
        <v>2772</v>
      </c>
      <c r="Q3191" s="26" t="str">
        <f>LEFT(Table1[[#This Row],[Department]],5)&amp;"-"&amp;RIGHT(Table1[[#This Row],[Employee ID]],3)</f>
        <v>Sales-239</v>
      </c>
      <c r="R3191" s="26" t="str">
        <f>LEFT(Table1[[#This Row],[Department]],3)</f>
        <v>Sal</v>
      </c>
      <c r="S3191" s="37">
        <f>_xlfn.XLOOKUP(Table1[[#This Row],[City]],Table2[City],Table2[Bonus %])</f>
        <v>6</v>
      </c>
    </row>
    <row r="3192" spans="1:19" x14ac:dyDescent="0.35">
      <c r="A3192" s="7" t="s">
        <v>471</v>
      </c>
      <c r="B3192" s="40" t="str">
        <f>LEFT(Table1[[#This Row],[Employee Name]],FIND(" ",Table1[[#This Row],[Employee Name]]))</f>
        <v xml:space="preserve">Rahul </v>
      </c>
      <c r="C3192" s="40" t="str">
        <f>RIGHT(Table1[[#This Row],[Employee Name]],LEN(Table1[[#This Row],[Employee Name]])-FIND(" ",Table1[[#This Row],[Employee Name]]))</f>
        <v>Verma</v>
      </c>
      <c r="D3192" s="22">
        <f>Table1[[#This Row],[Basic Salary]]+Table1[[#This Row],[Bonus]]</f>
        <v>77454</v>
      </c>
      <c r="E3192" s="8">
        <v>89</v>
      </c>
      <c r="F3192" s="45">
        <v>43</v>
      </c>
      <c r="G3192" s="8" t="str" cm="1">
        <f t="array" ref="G3192">_xlfn.IFS(Table1[[#This Row],[Performance Score]]&gt;=80,"Excellent",Table1[[#This Row],[Performance Score]]&gt;=60,"Good",Table1[[#This Row],[Performance Score]]&gt;=40,"Need Improvement")</f>
        <v>Need Improvement</v>
      </c>
      <c r="H3192" s="29">
        <f>Table1[[#This Row],[Bonus]]/Table1[[#This Row],[Basic Salary]]</f>
        <v>0.21401253918495297</v>
      </c>
      <c r="I3192" s="8">
        <f ca="1">DATEDIF(Table1[[#This Row],[Date of Birth]],TODAY(),"y")</f>
        <v>26</v>
      </c>
      <c r="J3192" s="33">
        <v>42951</v>
      </c>
      <c r="K3192" s="33" t="str" cm="1">
        <f t="array" aca="1" ref="K3192" ca="1">_xlfn.IFS(L3192&lt;3,"Junior",L3192&lt;=7,"Mid-Level",L3192&gt;7,"Senior")</f>
        <v>Senior</v>
      </c>
      <c r="L3192" s="45">
        <f ca="1">INT(YEARFRAC(Table1[[#This Row],[Joining Date]],TODAY(),1))</f>
        <v>8</v>
      </c>
      <c r="M3192" s="25" t="str">
        <f t="shared" ca="1" si="49"/>
        <v>Yes</v>
      </c>
      <c r="N3192" s="25">
        <f>YEAR(Table1[[#This Row],[Joining Date]])</f>
        <v>2017</v>
      </c>
      <c r="O3192" s="45">
        <f>MONTH(Table1[[#This Row],[Joining Date]])</f>
        <v>8</v>
      </c>
      <c r="P3192" s="25">
        <f ca="1">NETWORKDAYS(Table1[[#This Row],[Joining Date]],TODAY())</f>
        <v>2322</v>
      </c>
      <c r="Q3192" s="25" t="str">
        <f>LEFT(Table1[[#This Row],[Department]],5)&amp;"-"&amp;RIGHT(Table1[[#This Row],[Employee ID]],3)</f>
        <v>Sales-415</v>
      </c>
      <c r="R3192" s="25" t="str">
        <f>LEFT(Table1[[#This Row],[Department]],3)</f>
        <v>Sal</v>
      </c>
      <c r="S3192" s="36">
        <f>_xlfn.XLOOKUP(Table1[[#This Row],[City]],Table2[City],Table2[Bonus %])</f>
        <v>5</v>
      </c>
    </row>
    <row r="3193" spans="1:19" x14ac:dyDescent="0.35">
      <c r="A3193" s="9" t="s">
        <v>3060</v>
      </c>
      <c r="B3193" s="41" t="str">
        <f>LEFT(Table1[[#This Row],[Employee Name]],FIND(" ",Table1[[#This Row],[Employee Name]]))</f>
        <v xml:space="preserve">Priya </v>
      </c>
      <c r="C3193" s="41" t="str">
        <f>RIGHT(Table1[[#This Row],[Employee Name]],LEN(Table1[[#This Row],[Employee Name]])-FIND(" ",Table1[[#This Row],[Employee Name]]))</f>
        <v>Reddy</v>
      </c>
      <c r="D3193" s="23">
        <f>Table1[[#This Row],[Basic Salary]]+Table1[[#This Row],[Bonus]]</f>
        <v>77411</v>
      </c>
      <c r="E3193" s="10">
        <v>70</v>
      </c>
      <c r="F3193" s="46">
        <v>78</v>
      </c>
      <c r="G3193" s="10" t="str" cm="1">
        <f t="array" ref="G3193">_xlfn.IFS(Table1[[#This Row],[Performance Score]]&gt;=80,"Excellent",Table1[[#This Row],[Performance Score]]&gt;=60,"Good",Table1[[#This Row],[Performance Score]]&gt;=40,"Need Improvement")</f>
        <v>Good</v>
      </c>
      <c r="H3193" s="30">
        <f>Table1[[#This Row],[Bonus]]/Table1[[#This Row],[Basic Salary]]</f>
        <v>0.36270177971024697</v>
      </c>
      <c r="I3193" s="10">
        <f ca="1">DATEDIF(Table1[[#This Row],[Date of Birth]],TODAY(),"y")</f>
        <v>43</v>
      </c>
      <c r="J3193" s="34">
        <v>45424</v>
      </c>
      <c r="K3193" s="33" t="str" cm="1">
        <f t="array" aca="1" ref="K3193" ca="1">_xlfn.IFS(L3193&lt;3,"Junior",L3193&lt;=7,"Mid-Level",L3193&gt;7,"Senior")</f>
        <v>Junior</v>
      </c>
      <c r="L3193" s="46">
        <f ca="1">INT(YEARFRAC(Table1[[#This Row],[Joining Date]],TODAY(),1))</f>
        <v>2</v>
      </c>
      <c r="M3193" s="25" t="str">
        <f t="shared" ca="1" si="49"/>
        <v>No</v>
      </c>
      <c r="N3193" s="26">
        <f>YEAR(Table1[[#This Row],[Joining Date]])</f>
        <v>2024</v>
      </c>
      <c r="O3193" s="46">
        <f>MONTH(Table1[[#This Row],[Joining Date]])</f>
        <v>5</v>
      </c>
      <c r="P3193" s="26">
        <f ca="1">NETWORKDAYS(Table1[[#This Row],[Joining Date]],TODAY())</f>
        <v>556</v>
      </c>
      <c r="Q3193" s="26" t="str">
        <f>LEFT(Table1[[#This Row],[Department]],5)&amp;"-"&amp;RIGHT(Table1[[#This Row],[Employee ID]],3)</f>
        <v>Marke-004</v>
      </c>
      <c r="R3193" s="26" t="str">
        <f>LEFT(Table1[[#This Row],[Department]],3)</f>
        <v>Mar</v>
      </c>
      <c r="S3193" s="37">
        <f>_xlfn.XLOOKUP(Table1[[#This Row],[City]],Table2[City],Table2[Bonus %])</f>
        <v>6</v>
      </c>
    </row>
    <row r="3194" spans="1:19" x14ac:dyDescent="0.35">
      <c r="A3194" s="7" t="s">
        <v>1769</v>
      </c>
      <c r="B3194" s="40" t="str">
        <f>LEFT(Table1[[#This Row],[Employee Name]],FIND(" ",Table1[[#This Row],[Employee Name]]))</f>
        <v xml:space="preserve">Tarun </v>
      </c>
      <c r="C3194" s="40" t="str">
        <f>RIGHT(Table1[[#This Row],[Employee Name]],LEN(Table1[[#This Row],[Employee Name]])-FIND(" ",Table1[[#This Row],[Employee Name]]))</f>
        <v>Verma</v>
      </c>
      <c r="D3194" s="22">
        <f>Table1[[#This Row],[Basic Salary]]+Table1[[#This Row],[Bonus]]</f>
        <v>77395</v>
      </c>
      <c r="E3194" s="8">
        <v>63</v>
      </c>
      <c r="F3194" s="45">
        <v>42</v>
      </c>
      <c r="G3194" s="8" t="str" cm="1">
        <f t="array" ref="G3194">_xlfn.IFS(Table1[[#This Row],[Performance Score]]&gt;=80,"Excellent",Table1[[#This Row],[Performance Score]]&gt;=60,"Good",Table1[[#This Row],[Performance Score]]&gt;=40,"Need Improvement")</f>
        <v>Need Improvement</v>
      </c>
      <c r="H3194" s="29">
        <f>Table1[[#This Row],[Bonus]]/Table1[[#This Row],[Basic Salary]]</f>
        <v>0.10200623656220188</v>
      </c>
      <c r="I3194" s="8">
        <f ca="1">DATEDIF(Table1[[#This Row],[Date of Birth]],TODAY(),"y")</f>
        <v>37</v>
      </c>
      <c r="J3194" s="33">
        <v>43605</v>
      </c>
      <c r="K3194" s="33" t="str" cm="1">
        <f t="array" aca="1" ref="K3194" ca="1">_xlfn.IFS(L3194&lt;3,"Junior",L3194&lt;=7,"Mid-Level",L3194&gt;7,"Senior")</f>
        <v>Mid-Level</v>
      </c>
      <c r="L3194" s="45">
        <f ca="1">INT(YEARFRAC(Table1[[#This Row],[Joining Date]],TODAY(),1))</f>
        <v>7</v>
      </c>
      <c r="M3194" s="25" t="str">
        <f t="shared" ca="1" si="49"/>
        <v>Yes</v>
      </c>
      <c r="N3194" s="25">
        <f>YEAR(Table1[[#This Row],[Joining Date]])</f>
        <v>2019</v>
      </c>
      <c r="O3194" s="45">
        <f>MONTH(Table1[[#This Row],[Joining Date]])</f>
        <v>5</v>
      </c>
      <c r="P3194" s="25">
        <f ca="1">NETWORKDAYS(Table1[[#This Row],[Joining Date]],TODAY())</f>
        <v>1856</v>
      </c>
      <c r="Q3194" s="25" t="str">
        <f>LEFT(Table1[[#This Row],[Department]],5)&amp;"-"&amp;RIGHT(Table1[[#This Row],[Employee ID]],3)</f>
        <v>Sales-713</v>
      </c>
      <c r="R3194" s="25" t="str">
        <f>LEFT(Table1[[#This Row],[Department]],3)</f>
        <v>Sal</v>
      </c>
      <c r="S3194" s="36">
        <f>_xlfn.XLOOKUP(Table1[[#This Row],[City]],Table2[City],Table2[Bonus %])</f>
        <v>5</v>
      </c>
    </row>
    <row r="3195" spans="1:19" x14ac:dyDescent="0.35">
      <c r="A3195" s="9" t="s">
        <v>603</v>
      </c>
      <c r="B3195" s="41" t="str">
        <f>LEFT(Table1[[#This Row],[Employee Name]],FIND(" ",Table1[[#This Row],[Employee Name]]))</f>
        <v xml:space="preserve">Ravi </v>
      </c>
      <c r="C3195" s="41" t="str">
        <f>RIGHT(Table1[[#This Row],[Employee Name]],LEN(Table1[[#This Row],[Employee Name]])-FIND(" ",Table1[[#This Row],[Employee Name]]))</f>
        <v>Teja</v>
      </c>
      <c r="D3195" s="23">
        <f>Table1[[#This Row],[Basic Salary]]+Table1[[#This Row],[Bonus]]</f>
        <v>77383</v>
      </c>
      <c r="E3195" s="10">
        <v>94</v>
      </c>
      <c r="F3195" s="46">
        <v>63</v>
      </c>
      <c r="G3195" s="10" t="str" cm="1">
        <f t="array" ref="G3195">_xlfn.IFS(Table1[[#This Row],[Performance Score]]&gt;=80,"Excellent",Table1[[#This Row],[Performance Score]]&gt;=60,"Good",Table1[[#This Row],[Performance Score]]&gt;=40,"Need Improvement")</f>
        <v>Good</v>
      </c>
      <c r="H3195" s="30">
        <f>Table1[[#This Row],[Bonus]]/Table1[[#This Row],[Basic Salary]]</f>
        <v>0.21377482197195469</v>
      </c>
      <c r="I3195" s="10">
        <f ca="1">DATEDIF(Table1[[#This Row],[Date of Birth]],TODAY(),"y")</f>
        <v>26</v>
      </c>
      <c r="J3195" s="34">
        <v>42639</v>
      </c>
      <c r="K3195" s="33" t="str" cm="1">
        <f t="array" aca="1" ref="K3195" ca="1">_xlfn.IFS(L3195&lt;3,"Junior",L3195&lt;=7,"Mid-Level",L3195&gt;7,"Senior")</f>
        <v>Senior</v>
      </c>
      <c r="L3195" s="46">
        <f ca="1">INT(YEARFRAC(Table1[[#This Row],[Joining Date]],TODAY(),1))</f>
        <v>9</v>
      </c>
      <c r="M3195" s="25" t="str">
        <f t="shared" ca="1" si="49"/>
        <v>Yes</v>
      </c>
      <c r="N3195" s="26">
        <f>YEAR(Table1[[#This Row],[Joining Date]])</f>
        <v>2016</v>
      </c>
      <c r="O3195" s="46">
        <f>MONTH(Table1[[#This Row],[Joining Date]])</f>
        <v>9</v>
      </c>
      <c r="P3195" s="26">
        <f ca="1">NETWORKDAYS(Table1[[#This Row],[Joining Date]],TODAY())</f>
        <v>2546</v>
      </c>
      <c r="Q3195" s="26" t="str">
        <f>LEFT(Table1[[#This Row],[Department]],5)&amp;"-"&amp;RIGHT(Table1[[#This Row],[Employee ID]],3)</f>
        <v>HR-547</v>
      </c>
      <c r="R3195" s="26" t="str">
        <f>LEFT(Table1[[#This Row],[Department]],3)</f>
        <v>HR</v>
      </c>
      <c r="S3195" s="37">
        <f>_xlfn.XLOOKUP(Table1[[#This Row],[City]],Table2[City],Table2[Bonus %])</f>
        <v>8</v>
      </c>
    </row>
    <row r="3196" spans="1:19" x14ac:dyDescent="0.35">
      <c r="A3196" s="7" t="s">
        <v>2141</v>
      </c>
      <c r="B3196" s="40" t="str">
        <f>LEFT(Table1[[#This Row],[Employee Name]],FIND(" ",Table1[[#This Row],[Employee Name]]))</f>
        <v xml:space="preserve">Ishita </v>
      </c>
      <c r="C3196" s="40" t="str">
        <f>RIGHT(Table1[[#This Row],[Employee Name]],LEN(Table1[[#This Row],[Employee Name]])-FIND(" ",Table1[[#This Row],[Employee Name]]))</f>
        <v>Roy</v>
      </c>
      <c r="D3196" s="22">
        <f>Table1[[#This Row],[Basic Salary]]+Table1[[#This Row],[Bonus]]</f>
        <v>77366</v>
      </c>
      <c r="E3196" s="8">
        <v>92</v>
      </c>
      <c r="F3196" s="45">
        <v>57</v>
      </c>
      <c r="G3196" s="8" t="str" cm="1">
        <f t="array" ref="G3196">_xlfn.IFS(Table1[[#This Row],[Performance Score]]&gt;=80,"Excellent",Table1[[#This Row],[Performance Score]]&gt;=60,"Good",Table1[[#This Row],[Performance Score]]&gt;=40,"Need Improvement")</f>
        <v>Need Improvement</v>
      </c>
      <c r="H3196" s="29">
        <f>Table1[[#This Row],[Bonus]]/Table1[[#This Row],[Basic Salary]]</f>
        <v>0.36517795697976035</v>
      </c>
      <c r="I3196" s="8">
        <f ca="1">DATEDIF(Table1[[#This Row],[Date of Birth]],TODAY(),"y")</f>
        <v>15</v>
      </c>
      <c r="J3196" s="33">
        <v>45192</v>
      </c>
      <c r="K3196" s="33" t="str" cm="1">
        <f t="array" aca="1" ref="K3196" ca="1">_xlfn.IFS(L3196&lt;3,"Junior",L3196&lt;=7,"Mid-Level",L3196&gt;7,"Senior")</f>
        <v>Junior</v>
      </c>
      <c r="L3196" s="45">
        <f ca="1">INT(YEARFRAC(Table1[[#This Row],[Joining Date]],TODAY(),1))</f>
        <v>2</v>
      </c>
      <c r="M3196" s="25" t="str">
        <f t="shared" ca="1" si="49"/>
        <v>No</v>
      </c>
      <c r="N3196" s="25">
        <f>YEAR(Table1[[#This Row],[Joining Date]])</f>
        <v>2023</v>
      </c>
      <c r="O3196" s="45">
        <f>MONTH(Table1[[#This Row],[Joining Date]])</f>
        <v>9</v>
      </c>
      <c r="P3196" s="25">
        <f ca="1">NETWORKDAYS(Table1[[#This Row],[Joining Date]],TODAY())</f>
        <v>721</v>
      </c>
      <c r="Q3196" s="25" t="str">
        <f>LEFT(Table1[[#This Row],[Department]],5)&amp;"-"&amp;RIGHT(Table1[[#This Row],[Employee ID]],3)</f>
        <v>Sales-085</v>
      </c>
      <c r="R3196" s="25" t="str">
        <f>LEFT(Table1[[#This Row],[Department]],3)</f>
        <v>Sal</v>
      </c>
      <c r="S3196" s="36">
        <f>_xlfn.XLOOKUP(Table1[[#This Row],[City]],Table2[City],Table2[Bonus %])</f>
        <v>6</v>
      </c>
    </row>
    <row r="3197" spans="1:19" x14ac:dyDescent="0.35">
      <c r="A3197" s="9" t="s">
        <v>2215</v>
      </c>
      <c r="B3197" s="41" t="str">
        <f>LEFT(Table1[[#This Row],[Employee Name]],FIND(" ",Table1[[#This Row],[Employee Name]]))</f>
        <v xml:space="preserve">Ananya </v>
      </c>
      <c r="C3197" s="41" t="str">
        <f>RIGHT(Table1[[#This Row],[Employee Name]],LEN(Table1[[#This Row],[Employee Name]])-FIND(" ",Table1[[#This Row],[Employee Name]]))</f>
        <v>Rao</v>
      </c>
      <c r="D3197" s="23">
        <f>Table1[[#This Row],[Basic Salary]]+Table1[[#This Row],[Bonus]]</f>
        <v>77326</v>
      </c>
      <c r="E3197" s="10">
        <v>60</v>
      </c>
      <c r="F3197" s="46">
        <v>96</v>
      </c>
      <c r="G3197" s="10" t="str" cm="1">
        <f t="array" ref="G3197">_xlfn.IFS(Table1[[#This Row],[Performance Score]]&gt;=80,"Excellent",Table1[[#This Row],[Performance Score]]&gt;=60,"Good",Table1[[#This Row],[Performance Score]]&gt;=40,"Need Improvement")</f>
        <v>Excellent</v>
      </c>
      <c r="H3197" s="30">
        <f>Table1[[#This Row],[Bonus]]/Table1[[#This Row],[Basic Salary]]</f>
        <v>0.14623263811683787</v>
      </c>
      <c r="I3197" s="10">
        <f ca="1">DATEDIF(Table1[[#This Row],[Date of Birth]],TODAY(),"y")</f>
        <v>21</v>
      </c>
      <c r="J3197" s="34">
        <v>44680</v>
      </c>
      <c r="K3197" s="33" t="str" cm="1">
        <f t="array" aca="1" ref="K3197" ca="1">_xlfn.IFS(L3197&lt;3,"Junior",L3197&lt;=7,"Mid-Level",L3197&gt;7,"Senior")</f>
        <v>Mid-Level</v>
      </c>
      <c r="L3197" s="46">
        <f ca="1">INT(YEARFRAC(Table1[[#This Row],[Joining Date]],TODAY(),1))</f>
        <v>4</v>
      </c>
      <c r="M3197" s="25" t="str">
        <f t="shared" ca="1" si="49"/>
        <v>No</v>
      </c>
      <c r="N3197" s="26">
        <f>YEAR(Table1[[#This Row],[Joining Date]])</f>
        <v>2022</v>
      </c>
      <c r="O3197" s="46">
        <f>MONTH(Table1[[#This Row],[Joining Date]])</f>
        <v>4</v>
      </c>
      <c r="P3197" s="26">
        <f ca="1">NETWORKDAYS(Table1[[#This Row],[Joining Date]],TODAY())</f>
        <v>1087</v>
      </c>
      <c r="Q3197" s="26" t="str">
        <f>LEFT(Table1[[#This Row],[Department]],5)&amp;"-"&amp;RIGHT(Table1[[#This Row],[Employee ID]],3)</f>
        <v>Suppo-159</v>
      </c>
      <c r="R3197" s="26" t="str">
        <f>LEFT(Table1[[#This Row],[Department]],3)</f>
        <v>Sup</v>
      </c>
      <c r="S3197" s="37">
        <f>_xlfn.XLOOKUP(Table1[[#This Row],[City]],Table2[City],Table2[Bonus %])</f>
        <v>6</v>
      </c>
    </row>
    <row r="3198" spans="1:19" x14ac:dyDescent="0.35">
      <c r="A3198" s="7" t="s">
        <v>1965</v>
      </c>
      <c r="B3198" s="40" t="str">
        <f>LEFT(Table1[[#This Row],[Employee Name]],FIND(" ",Table1[[#This Row],[Employee Name]]))</f>
        <v xml:space="preserve">Karan </v>
      </c>
      <c r="C3198" s="40" t="str">
        <f>RIGHT(Table1[[#This Row],[Employee Name]],LEN(Table1[[#This Row],[Employee Name]])-FIND(" ",Table1[[#This Row],[Employee Name]]))</f>
        <v>Malhotra</v>
      </c>
      <c r="D3198" s="22">
        <f>Table1[[#This Row],[Basic Salary]]+Table1[[#This Row],[Bonus]]</f>
        <v>77322</v>
      </c>
      <c r="E3198" s="8">
        <v>99</v>
      </c>
      <c r="F3198" s="45">
        <v>45</v>
      </c>
      <c r="G3198" s="8" t="str" cm="1">
        <f t="array" ref="G3198">_xlfn.IFS(Table1[[#This Row],[Performance Score]]&gt;=80,"Excellent",Table1[[#This Row],[Performance Score]]&gt;=60,"Good",Table1[[#This Row],[Performance Score]]&gt;=40,"Need Improvement")</f>
        <v>Need Improvement</v>
      </c>
      <c r="H3198" s="29">
        <f>Table1[[#This Row],[Bonus]]/Table1[[#This Row],[Basic Salary]]</f>
        <v>0.1428867046042421</v>
      </c>
      <c r="I3198" s="8">
        <f ca="1">DATEDIF(Table1[[#This Row],[Date of Birth]],TODAY(),"y")</f>
        <v>45</v>
      </c>
      <c r="J3198" s="33">
        <v>45863</v>
      </c>
      <c r="K3198" s="33" t="str" cm="1">
        <f t="array" aca="1" ref="K3198" ca="1">_xlfn.IFS(L3198&lt;3,"Junior",L3198&lt;=7,"Mid-Level",L3198&gt;7,"Senior")</f>
        <v>Junior</v>
      </c>
      <c r="L3198" s="45">
        <f ca="1">INT(YEARFRAC(Table1[[#This Row],[Joining Date]],TODAY(),1))</f>
        <v>0</v>
      </c>
      <c r="M3198" s="25" t="str">
        <f t="shared" ca="1" si="49"/>
        <v>No</v>
      </c>
      <c r="N3198" s="25">
        <f>YEAR(Table1[[#This Row],[Joining Date]])</f>
        <v>2025</v>
      </c>
      <c r="O3198" s="45">
        <f>MONTH(Table1[[#This Row],[Joining Date]])</f>
        <v>7</v>
      </c>
      <c r="P3198" s="25">
        <f ca="1">NETWORKDAYS(Table1[[#This Row],[Joining Date]],TODAY())</f>
        <v>242</v>
      </c>
      <c r="Q3198" s="25" t="str">
        <f>LEFT(Table1[[#This Row],[Department]],5)&amp;"-"&amp;RIGHT(Table1[[#This Row],[Employee ID]],3)</f>
        <v>Suppo-909</v>
      </c>
      <c r="R3198" s="25" t="str">
        <f>LEFT(Table1[[#This Row],[Department]],3)</f>
        <v>Sup</v>
      </c>
      <c r="S3198" s="36">
        <f>_xlfn.XLOOKUP(Table1[[#This Row],[City]],Table2[City],Table2[Bonus %])</f>
        <v>4</v>
      </c>
    </row>
    <row r="3199" spans="1:19" x14ac:dyDescent="0.35">
      <c r="A3199" s="9" t="s">
        <v>1219</v>
      </c>
      <c r="B3199" s="41" t="str">
        <f>LEFT(Table1[[#This Row],[Employee Name]],FIND(" ",Table1[[#This Row],[Employee Name]]))</f>
        <v xml:space="preserve">Swathi </v>
      </c>
      <c r="C3199" s="41" t="str">
        <f>RIGHT(Table1[[#This Row],[Employee Name]],LEN(Table1[[#This Row],[Employee Name]])-FIND(" ",Table1[[#This Row],[Employee Name]]))</f>
        <v>Ramesh</v>
      </c>
      <c r="D3199" s="23">
        <f>Table1[[#This Row],[Basic Salary]]+Table1[[#This Row],[Bonus]]</f>
        <v>77319</v>
      </c>
      <c r="E3199" s="10">
        <v>90</v>
      </c>
      <c r="F3199" s="46">
        <v>54</v>
      </c>
      <c r="G3199" s="10" t="str" cm="1">
        <f t="array" ref="G3199">_xlfn.IFS(Table1[[#This Row],[Performance Score]]&gt;=80,"Excellent",Table1[[#This Row],[Performance Score]]&gt;=60,"Good",Table1[[#This Row],[Performance Score]]&gt;=40,"Need Improvement")</f>
        <v>Need Improvement</v>
      </c>
      <c r="H3199" s="30">
        <f>Table1[[#This Row],[Bonus]]/Table1[[#This Row],[Basic Salary]]</f>
        <v>0.25170387398617472</v>
      </c>
      <c r="I3199" s="10">
        <f ca="1">DATEDIF(Table1[[#This Row],[Date of Birth]],TODAY(),"y")</f>
        <v>24</v>
      </c>
      <c r="J3199" s="34">
        <v>44713</v>
      </c>
      <c r="K3199" s="33" t="str" cm="1">
        <f t="array" aca="1" ref="K3199" ca="1">_xlfn.IFS(L3199&lt;3,"Junior",L3199&lt;=7,"Mid-Level",L3199&gt;7,"Senior")</f>
        <v>Mid-Level</v>
      </c>
      <c r="L3199" s="46">
        <f ca="1">INT(YEARFRAC(Table1[[#This Row],[Joining Date]],TODAY(),1))</f>
        <v>4</v>
      </c>
      <c r="M3199" s="25" t="str">
        <f t="shared" ca="1" si="49"/>
        <v>No</v>
      </c>
      <c r="N3199" s="26">
        <f>YEAR(Table1[[#This Row],[Joining Date]])</f>
        <v>2022</v>
      </c>
      <c r="O3199" s="46">
        <f>MONTH(Table1[[#This Row],[Joining Date]])</f>
        <v>6</v>
      </c>
      <c r="P3199" s="26">
        <f ca="1">NETWORKDAYS(Table1[[#This Row],[Joining Date]],TODAY())</f>
        <v>1064</v>
      </c>
      <c r="Q3199" s="26" t="str">
        <f>LEFT(Table1[[#This Row],[Department]],5)&amp;"-"&amp;RIGHT(Table1[[#This Row],[Employee ID]],3)</f>
        <v>Opera-163</v>
      </c>
      <c r="R3199" s="26" t="str">
        <f>LEFT(Table1[[#This Row],[Department]],3)</f>
        <v>Ope</v>
      </c>
      <c r="S3199" s="37">
        <f>_xlfn.XLOOKUP(Table1[[#This Row],[City]],Table2[City],Table2[Bonus %])</f>
        <v>5</v>
      </c>
    </row>
    <row r="3200" spans="1:19" x14ac:dyDescent="0.35">
      <c r="A3200" s="7" t="s">
        <v>3809</v>
      </c>
      <c r="B3200" s="40" t="str">
        <f>LEFT(Table1[[#This Row],[Employee Name]],FIND(" ",Table1[[#This Row],[Employee Name]]))</f>
        <v xml:space="preserve">Ajay </v>
      </c>
      <c r="C3200" s="40" t="str">
        <f>RIGHT(Table1[[#This Row],[Employee Name]],LEN(Table1[[#This Row],[Employee Name]])-FIND(" ",Table1[[#This Row],[Employee Name]]))</f>
        <v>Singh</v>
      </c>
      <c r="D3200" s="22">
        <f>Table1[[#This Row],[Basic Salary]]+Table1[[#This Row],[Bonus]]</f>
        <v>77305</v>
      </c>
      <c r="E3200" s="8">
        <v>67</v>
      </c>
      <c r="F3200" s="45">
        <v>48</v>
      </c>
      <c r="G3200" s="8" t="str" cm="1">
        <f t="array" ref="G3200">_xlfn.IFS(Table1[[#This Row],[Performance Score]]&gt;=80,"Excellent",Table1[[#This Row],[Performance Score]]&gt;=60,"Good",Table1[[#This Row],[Performance Score]]&gt;=40,"Need Improvement")</f>
        <v>Need Improvement</v>
      </c>
      <c r="H3200" s="29">
        <f>Table1[[#This Row],[Bonus]]/Table1[[#This Row],[Basic Salary]]</f>
        <v>0.44150443798015959</v>
      </c>
      <c r="I3200" s="8">
        <f ca="1">DATEDIF(Table1[[#This Row],[Date of Birth]],TODAY(),"y")</f>
        <v>42</v>
      </c>
      <c r="J3200" s="33">
        <v>43639</v>
      </c>
      <c r="K3200" s="33" t="str" cm="1">
        <f t="array" aca="1" ref="K3200" ca="1">_xlfn.IFS(L3200&lt;3,"Junior",L3200&lt;=7,"Mid-Level",L3200&gt;7,"Senior")</f>
        <v>Mid-Level</v>
      </c>
      <c r="L3200" s="45">
        <f ca="1">INT(YEARFRAC(Table1[[#This Row],[Joining Date]],TODAY(),1))</f>
        <v>7</v>
      </c>
      <c r="M3200" s="25" t="str">
        <f t="shared" ca="1" si="49"/>
        <v>Yes</v>
      </c>
      <c r="N3200" s="25">
        <f>YEAR(Table1[[#This Row],[Joining Date]])</f>
        <v>2019</v>
      </c>
      <c r="O3200" s="45">
        <f>MONTH(Table1[[#This Row],[Joining Date]])</f>
        <v>6</v>
      </c>
      <c r="P3200" s="25">
        <f ca="1">NETWORKDAYS(Table1[[#This Row],[Joining Date]],TODAY())</f>
        <v>1831</v>
      </c>
      <c r="Q3200" s="25" t="str">
        <f>LEFT(Table1[[#This Row],[Department]],5)&amp;"-"&amp;RIGHT(Table1[[#This Row],[Employee ID]],3)</f>
        <v>Finan-753</v>
      </c>
      <c r="R3200" s="25" t="str">
        <f>LEFT(Table1[[#This Row],[Department]],3)</f>
        <v>Fin</v>
      </c>
      <c r="S3200" s="36">
        <f>_xlfn.XLOOKUP(Table1[[#This Row],[City]],Table2[City],Table2[Bonus %])</f>
        <v>7</v>
      </c>
    </row>
    <row r="3201" spans="1:19" x14ac:dyDescent="0.35">
      <c r="A3201" s="9" t="s">
        <v>3613</v>
      </c>
      <c r="B3201" s="41" t="str">
        <f>LEFT(Table1[[#This Row],[Employee Name]],FIND(" ",Table1[[#This Row],[Employee Name]]))</f>
        <v xml:space="preserve">Aditya </v>
      </c>
      <c r="C3201" s="41" t="str">
        <f>RIGHT(Table1[[#This Row],[Employee Name]],LEN(Table1[[#This Row],[Employee Name]])-FIND(" ",Table1[[#This Row],[Employee Name]]))</f>
        <v>Kapoor</v>
      </c>
      <c r="D3201" s="23">
        <f>Table1[[#This Row],[Basic Salary]]+Table1[[#This Row],[Bonus]]</f>
        <v>77294</v>
      </c>
      <c r="E3201" s="10">
        <v>85</v>
      </c>
      <c r="F3201" s="46">
        <v>72</v>
      </c>
      <c r="G3201" s="10" t="str" cm="1">
        <f t="array" ref="G3201">_xlfn.IFS(Table1[[#This Row],[Performance Score]]&gt;=80,"Excellent",Table1[[#This Row],[Performance Score]]&gt;=60,"Good",Table1[[#This Row],[Performance Score]]&gt;=40,"Need Improvement")</f>
        <v>Good</v>
      </c>
      <c r="H3201" s="30">
        <f>Table1[[#This Row],[Bonus]]/Table1[[#This Row],[Basic Salary]]</f>
        <v>0.61042586882240191</v>
      </c>
      <c r="I3201" s="10">
        <f ca="1">DATEDIF(Table1[[#This Row],[Date of Birth]],TODAY(),"y")</f>
        <v>34</v>
      </c>
      <c r="J3201" s="34">
        <v>45731</v>
      </c>
      <c r="K3201" s="33" t="str" cm="1">
        <f t="array" aca="1" ref="K3201" ca="1">_xlfn.IFS(L3201&lt;3,"Junior",L3201&lt;=7,"Mid-Level",L3201&gt;7,"Senior")</f>
        <v>Junior</v>
      </c>
      <c r="L3201" s="46">
        <f ca="1">INT(YEARFRAC(Table1[[#This Row],[Joining Date]],TODAY(),1))</f>
        <v>1</v>
      </c>
      <c r="M3201" s="25" t="str">
        <f t="shared" ca="1" si="49"/>
        <v>No</v>
      </c>
      <c r="N3201" s="26">
        <f>YEAR(Table1[[#This Row],[Joining Date]])</f>
        <v>2025</v>
      </c>
      <c r="O3201" s="46">
        <f>MONTH(Table1[[#This Row],[Joining Date]])</f>
        <v>3</v>
      </c>
      <c r="P3201" s="26">
        <f ca="1">NETWORKDAYS(Table1[[#This Row],[Joining Date]],TODAY())</f>
        <v>336</v>
      </c>
      <c r="Q3201" s="26" t="str">
        <f>LEFT(Table1[[#This Row],[Department]],5)&amp;"-"&amp;RIGHT(Table1[[#This Row],[Employee ID]],3)</f>
        <v>IT-557</v>
      </c>
      <c r="R3201" s="26" t="str">
        <f>LEFT(Table1[[#This Row],[Department]],3)</f>
        <v>IT</v>
      </c>
      <c r="S3201" s="37">
        <f>_xlfn.XLOOKUP(Table1[[#This Row],[City]],Table2[City],Table2[Bonus %])</f>
        <v>7</v>
      </c>
    </row>
    <row r="3202" spans="1:19" x14ac:dyDescent="0.35">
      <c r="A3202" s="7" t="s">
        <v>731</v>
      </c>
      <c r="B3202" s="40" t="str">
        <f>LEFT(Table1[[#This Row],[Employee Name]],FIND(" ",Table1[[#This Row],[Employee Name]]))</f>
        <v xml:space="preserve">Arjun </v>
      </c>
      <c r="C3202" s="40" t="str">
        <f>RIGHT(Table1[[#This Row],[Employee Name]],LEN(Table1[[#This Row],[Employee Name]])-FIND(" ",Table1[[#This Row],[Employee Name]]))</f>
        <v>Mehta</v>
      </c>
      <c r="D3202" s="22">
        <f>Table1[[#This Row],[Basic Salary]]+Table1[[#This Row],[Bonus]]</f>
        <v>77289</v>
      </c>
      <c r="E3202" s="8">
        <v>84</v>
      </c>
      <c r="F3202" s="45">
        <v>44</v>
      </c>
      <c r="G3202" s="8" t="str" cm="1">
        <f t="array" ref="G3202">_xlfn.IFS(Table1[[#This Row],[Performance Score]]&gt;=80,"Excellent",Table1[[#This Row],[Performance Score]]&gt;=60,"Good",Table1[[#This Row],[Performance Score]]&gt;=40,"Need Improvement")</f>
        <v>Need Improvement</v>
      </c>
      <c r="H3202" s="29">
        <f>Table1[[#This Row],[Bonus]]/Table1[[#This Row],[Basic Salary]]</f>
        <v>0.37383127732944649</v>
      </c>
      <c r="I3202" s="8">
        <f ca="1">DATEDIF(Table1[[#This Row],[Date of Birth]],TODAY(),"y")</f>
        <v>19</v>
      </c>
      <c r="J3202" s="33">
        <v>44953</v>
      </c>
      <c r="K3202" s="33" t="str" cm="1">
        <f t="array" aca="1" ref="K3202" ca="1">_xlfn.IFS(L3202&lt;3,"Junior",L3202&lt;=7,"Mid-Level",L3202&gt;7,"Senior")</f>
        <v>Mid-Level</v>
      </c>
      <c r="L3202" s="45">
        <f ca="1">INT(YEARFRAC(Table1[[#This Row],[Joining Date]],TODAY(),1))</f>
        <v>3</v>
      </c>
      <c r="M3202" s="25" t="str">
        <f t="shared" ref="M3202:M3265" ca="1" si="50">IF(L3202&gt;5,"Yes","No")</f>
        <v>No</v>
      </c>
      <c r="N3202" s="25">
        <f>YEAR(Table1[[#This Row],[Joining Date]])</f>
        <v>2023</v>
      </c>
      <c r="O3202" s="45">
        <f>MONTH(Table1[[#This Row],[Joining Date]])</f>
        <v>1</v>
      </c>
      <c r="P3202" s="25">
        <f ca="1">NETWORKDAYS(Table1[[#This Row],[Joining Date]],TODAY())</f>
        <v>892</v>
      </c>
      <c r="Q3202" s="25" t="str">
        <f>LEFT(Table1[[#This Row],[Department]],5)&amp;"-"&amp;RIGHT(Table1[[#This Row],[Employee ID]],3)</f>
        <v>Finan-675</v>
      </c>
      <c r="R3202" s="25" t="str">
        <f>LEFT(Table1[[#This Row],[Department]],3)</f>
        <v>Fin</v>
      </c>
      <c r="S3202" s="36">
        <f>_xlfn.XLOOKUP(Table1[[#This Row],[City]],Table2[City],Table2[Bonus %])</f>
        <v>5</v>
      </c>
    </row>
    <row r="3203" spans="1:19" x14ac:dyDescent="0.35">
      <c r="A3203" s="9" t="s">
        <v>1725</v>
      </c>
      <c r="B3203" s="41" t="str">
        <f>LEFT(Table1[[#This Row],[Employee Name]],FIND(" ",Table1[[#This Row],[Employee Name]]))</f>
        <v xml:space="preserve">Neha </v>
      </c>
      <c r="C3203" s="41" t="str">
        <f>RIGHT(Table1[[#This Row],[Employee Name]],LEN(Table1[[#This Row],[Employee Name]])-FIND(" ",Table1[[#This Row],[Employee Name]]))</f>
        <v>Kulkarni</v>
      </c>
      <c r="D3203" s="23">
        <f>Table1[[#This Row],[Basic Salary]]+Table1[[#This Row],[Bonus]]</f>
        <v>77286</v>
      </c>
      <c r="E3203" s="10">
        <v>76</v>
      </c>
      <c r="F3203" s="46">
        <v>70</v>
      </c>
      <c r="G3203" s="10" t="str" cm="1">
        <f t="array" ref="G3203">_xlfn.IFS(Table1[[#This Row],[Performance Score]]&gt;=80,"Excellent",Table1[[#This Row],[Performance Score]]&gt;=60,"Good",Table1[[#This Row],[Performance Score]]&gt;=40,"Need Improvement")</f>
        <v>Good</v>
      </c>
      <c r="H3203" s="30">
        <f>Table1[[#This Row],[Bonus]]/Table1[[#This Row],[Basic Salary]]</f>
        <v>0.28224441716162857</v>
      </c>
      <c r="I3203" s="10">
        <f ca="1">DATEDIF(Table1[[#This Row],[Date of Birth]],TODAY(),"y")</f>
        <v>36</v>
      </c>
      <c r="J3203" s="34">
        <v>43431</v>
      </c>
      <c r="K3203" s="33" t="str" cm="1">
        <f t="array" aca="1" ref="K3203" ca="1">_xlfn.IFS(L3203&lt;3,"Junior",L3203&lt;=7,"Mid-Level",L3203&gt;7,"Senior")</f>
        <v>Mid-Level</v>
      </c>
      <c r="L3203" s="46">
        <f ca="1">INT(YEARFRAC(Table1[[#This Row],[Joining Date]],TODAY(),1))</f>
        <v>7</v>
      </c>
      <c r="M3203" s="25" t="str">
        <f t="shared" ca="1" si="50"/>
        <v>Yes</v>
      </c>
      <c r="N3203" s="26">
        <f>YEAR(Table1[[#This Row],[Joining Date]])</f>
        <v>2018</v>
      </c>
      <c r="O3203" s="46">
        <f>MONTH(Table1[[#This Row],[Joining Date]])</f>
        <v>11</v>
      </c>
      <c r="P3203" s="26">
        <f ca="1">NETWORKDAYS(Table1[[#This Row],[Joining Date]],TODAY())</f>
        <v>1980</v>
      </c>
      <c r="Q3203" s="26" t="str">
        <f>LEFT(Table1[[#This Row],[Department]],5)&amp;"-"&amp;RIGHT(Table1[[#This Row],[Employee ID]],3)</f>
        <v>IT-669</v>
      </c>
      <c r="R3203" s="26" t="str">
        <f>LEFT(Table1[[#This Row],[Department]],3)</f>
        <v>IT</v>
      </c>
      <c r="S3203" s="37">
        <f>_xlfn.XLOOKUP(Table1[[#This Row],[City]],Table2[City],Table2[Bonus %])</f>
        <v>7</v>
      </c>
    </row>
    <row r="3204" spans="1:19" x14ac:dyDescent="0.35">
      <c r="A3204" s="7" t="s">
        <v>2638</v>
      </c>
      <c r="B3204" s="40" t="str">
        <f>LEFT(Table1[[#This Row],[Employee Name]],FIND(" ",Table1[[#This Row],[Employee Name]]))</f>
        <v xml:space="preserve">Arjun </v>
      </c>
      <c r="C3204" s="40" t="str">
        <f>RIGHT(Table1[[#This Row],[Employee Name]],LEN(Table1[[#This Row],[Employee Name]])-FIND(" ",Table1[[#This Row],[Employee Name]]))</f>
        <v>Mehta</v>
      </c>
      <c r="D3204" s="22">
        <f>Table1[[#This Row],[Basic Salary]]+Table1[[#This Row],[Bonus]]</f>
        <v>77261</v>
      </c>
      <c r="E3204" s="8">
        <v>84</v>
      </c>
      <c r="F3204" s="45">
        <v>58</v>
      </c>
      <c r="G3204" s="8" t="str" cm="1">
        <f t="array" ref="G3204">_xlfn.IFS(Table1[[#This Row],[Performance Score]]&gt;=80,"Excellent",Table1[[#This Row],[Performance Score]]&gt;=60,"Good",Table1[[#This Row],[Performance Score]]&gt;=40,"Need Improvement")</f>
        <v>Need Improvement</v>
      </c>
      <c r="H3204" s="29">
        <f>Table1[[#This Row],[Bonus]]/Table1[[#This Row],[Basic Salary]]</f>
        <v>0.11495778916227722</v>
      </c>
      <c r="I3204" s="8">
        <f ca="1">DATEDIF(Table1[[#This Row],[Date of Birth]],TODAY(),"y")</f>
        <v>15</v>
      </c>
      <c r="J3204" s="33">
        <v>44495</v>
      </c>
      <c r="K3204" s="33" t="str" cm="1">
        <f t="array" aca="1" ref="K3204" ca="1">_xlfn.IFS(L3204&lt;3,"Junior",L3204&lt;=7,"Mid-Level",L3204&gt;7,"Senior")</f>
        <v>Mid-Level</v>
      </c>
      <c r="L3204" s="45">
        <f ca="1">INT(YEARFRAC(Table1[[#This Row],[Joining Date]],TODAY(),1))</f>
        <v>4</v>
      </c>
      <c r="M3204" s="25" t="str">
        <f t="shared" ca="1" si="50"/>
        <v>No</v>
      </c>
      <c r="N3204" s="25">
        <f>YEAR(Table1[[#This Row],[Joining Date]])</f>
        <v>2021</v>
      </c>
      <c r="O3204" s="45">
        <f>MONTH(Table1[[#This Row],[Joining Date]])</f>
        <v>10</v>
      </c>
      <c r="P3204" s="25">
        <f ca="1">NETWORKDAYS(Table1[[#This Row],[Joining Date]],TODAY())</f>
        <v>1220</v>
      </c>
      <c r="Q3204" s="25" t="str">
        <f>LEFT(Table1[[#This Row],[Department]],5)&amp;"-"&amp;RIGHT(Table1[[#This Row],[Employee ID]],3)</f>
        <v>Sales-582</v>
      </c>
      <c r="R3204" s="25" t="str">
        <f>LEFT(Table1[[#This Row],[Department]],3)</f>
        <v>Sal</v>
      </c>
      <c r="S3204" s="36">
        <f>_xlfn.XLOOKUP(Table1[[#This Row],[City]],Table2[City],Table2[Bonus %])</f>
        <v>6</v>
      </c>
    </row>
    <row r="3205" spans="1:19" x14ac:dyDescent="0.35">
      <c r="A3205" s="9" t="s">
        <v>4157</v>
      </c>
      <c r="B3205" s="41" t="str">
        <f>LEFT(Table1[[#This Row],[Employee Name]],FIND(" ",Table1[[#This Row],[Employee Name]]))</f>
        <v xml:space="preserve">Priya </v>
      </c>
      <c r="C3205" s="41" t="str">
        <f>RIGHT(Table1[[#This Row],[Employee Name]],LEN(Table1[[#This Row],[Employee Name]])-FIND(" ",Table1[[#This Row],[Employee Name]]))</f>
        <v>Reddy</v>
      </c>
      <c r="D3205" s="23">
        <f>Table1[[#This Row],[Basic Salary]]+Table1[[#This Row],[Bonus]]</f>
        <v>77236</v>
      </c>
      <c r="E3205" s="10">
        <v>63</v>
      </c>
      <c r="F3205" s="46">
        <v>51</v>
      </c>
      <c r="G3205" s="10" t="str" cm="1">
        <f t="array" ref="G3205">_xlfn.IFS(Table1[[#This Row],[Performance Score]]&gt;=80,"Excellent",Table1[[#This Row],[Performance Score]]&gt;=60,"Good",Table1[[#This Row],[Performance Score]]&gt;=40,"Need Improvement")</f>
        <v>Need Improvement</v>
      </c>
      <c r="H3205" s="30">
        <f>Table1[[#This Row],[Bonus]]/Table1[[#This Row],[Basic Salary]]</f>
        <v>0.18416533791242487</v>
      </c>
      <c r="I3205" s="10">
        <f ca="1">DATEDIF(Table1[[#This Row],[Date of Birth]],TODAY(),"y")</f>
        <v>27</v>
      </c>
      <c r="J3205" s="34">
        <v>42594</v>
      </c>
      <c r="K3205" s="33" t="str" cm="1">
        <f t="array" aca="1" ref="K3205" ca="1">_xlfn.IFS(L3205&lt;3,"Junior",L3205&lt;=7,"Mid-Level",L3205&gt;7,"Senior")</f>
        <v>Senior</v>
      </c>
      <c r="L3205" s="46">
        <f ca="1">INT(YEARFRAC(Table1[[#This Row],[Joining Date]],TODAY(),1))</f>
        <v>9</v>
      </c>
      <c r="M3205" s="25" t="str">
        <f t="shared" ca="1" si="50"/>
        <v>Yes</v>
      </c>
      <c r="N3205" s="26">
        <f>YEAR(Table1[[#This Row],[Joining Date]])</f>
        <v>2016</v>
      </c>
      <c r="O3205" s="46">
        <f>MONTH(Table1[[#This Row],[Joining Date]])</f>
        <v>8</v>
      </c>
      <c r="P3205" s="26">
        <f ca="1">NETWORKDAYS(Table1[[#This Row],[Joining Date]],TODAY())</f>
        <v>2577</v>
      </c>
      <c r="Q3205" s="26" t="str">
        <f>LEFT(Table1[[#This Row],[Department]],5)&amp;"-"&amp;RIGHT(Table1[[#This Row],[Employee ID]],3)</f>
        <v>HR-101</v>
      </c>
      <c r="R3205" s="26" t="str">
        <f>LEFT(Table1[[#This Row],[Department]],3)</f>
        <v>HR</v>
      </c>
      <c r="S3205" s="37">
        <f>_xlfn.XLOOKUP(Table1[[#This Row],[City]],Table2[City],Table2[Bonus %])</f>
        <v>4</v>
      </c>
    </row>
    <row r="3206" spans="1:19" x14ac:dyDescent="0.35">
      <c r="A3206" s="7" t="s">
        <v>4302</v>
      </c>
      <c r="B3206" s="40" t="str">
        <f>LEFT(Table1[[#This Row],[Employee Name]],FIND(" ",Table1[[#This Row],[Employee Name]]))</f>
        <v xml:space="preserve">Ajay </v>
      </c>
      <c r="C3206" s="40" t="str">
        <f>RIGHT(Table1[[#This Row],[Employee Name]],LEN(Table1[[#This Row],[Employee Name]])-FIND(" ",Table1[[#This Row],[Employee Name]]))</f>
        <v>Singh</v>
      </c>
      <c r="D3206" s="22">
        <f>Table1[[#This Row],[Basic Salary]]+Table1[[#This Row],[Bonus]]</f>
        <v>77236</v>
      </c>
      <c r="E3206" s="8">
        <v>61</v>
      </c>
      <c r="F3206" s="45">
        <v>93</v>
      </c>
      <c r="G3206" s="8" t="str" cm="1">
        <f t="array" ref="G3206">_xlfn.IFS(Table1[[#This Row],[Performance Score]]&gt;=80,"Excellent",Table1[[#This Row],[Performance Score]]&gt;=60,"Good",Table1[[#This Row],[Performance Score]]&gt;=40,"Need Improvement")</f>
        <v>Excellent</v>
      </c>
      <c r="H3206" s="29">
        <f>Table1[[#This Row],[Bonus]]/Table1[[#This Row],[Basic Salary]]</f>
        <v>0.35635009834223097</v>
      </c>
      <c r="I3206" s="8">
        <f ca="1">DATEDIF(Table1[[#This Row],[Date of Birth]],TODAY(),"y")</f>
        <v>27</v>
      </c>
      <c r="J3206" s="33">
        <v>45536</v>
      </c>
      <c r="K3206" s="33" t="str" cm="1">
        <f t="array" aca="1" ref="K3206" ca="1">_xlfn.IFS(L3206&lt;3,"Junior",L3206&lt;=7,"Mid-Level",L3206&gt;7,"Senior")</f>
        <v>Junior</v>
      </c>
      <c r="L3206" s="45">
        <f ca="1">INT(YEARFRAC(Table1[[#This Row],[Joining Date]],TODAY(),1))</f>
        <v>1</v>
      </c>
      <c r="M3206" s="25" t="str">
        <f t="shared" ca="1" si="50"/>
        <v>No</v>
      </c>
      <c r="N3206" s="25">
        <f>YEAR(Table1[[#This Row],[Joining Date]])</f>
        <v>2024</v>
      </c>
      <c r="O3206" s="45">
        <f>MONTH(Table1[[#This Row],[Joining Date]])</f>
        <v>9</v>
      </c>
      <c r="P3206" s="25">
        <f ca="1">NETWORKDAYS(Table1[[#This Row],[Joining Date]],TODAY())</f>
        <v>476</v>
      </c>
      <c r="Q3206" s="25" t="str">
        <f>LEFT(Table1[[#This Row],[Department]],5)&amp;"-"&amp;RIGHT(Table1[[#This Row],[Employee ID]],3)</f>
        <v>Opera-246</v>
      </c>
      <c r="R3206" s="25" t="str">
        <f>LEFT(Table1[[#This Row],[Department]],3)</f>
        <v>Ope</v>
      </c>
      <c r="S3206" s="36">
        <f>_xlfn.XLOOKUP(Table1[[#This Row],[City]],Table2[City],Table2[Bonus %])</f>
        <v>4</v>
      </c>
    </row>
    <row r="3207" spans="1:19" x14ac:dyDescent="0.35">
      <c r="A3207" s="9" t="s">
        <v>1284</v>
      </c>
      <c r="B3207" s="41" t="str">
        <f>LEFT(Table1[[#This Row],[Employee Name]],FIND(" ",Table1[[#This Row],[Employee Name]]))</f>
        <v xml:space="preserve">Swathi </v>
      </c>
      <c r="C3207" s="41" t="str">
        <f>RIGHT(Table1[[#This Row],[Employee Name]],LEN(Table1[[#This Row],[Employee Name]])-FIND(" ",Table1[[#This Row],[Employee Name]]))</f>
        <v>Ramesh</v>
      </c>
      <c r="D3207" s="23">
        <f>Table1[[#This Row],[Basic Salary]]+Table1[[#This Row],[Bonus]]</f>
        <v>77232</v>
      </c>
      <c r="E3207" s="10">
        <v>61</v>
      </c>
      <c r="F3207" s="46">
        <v>99</v>
      </c>
      <c r="G3207" s="10" t="str" cm="1">
        <f t="array" ref="G3207">_xlfn.IFS(Table1[[#This Row],[Performance Score]]&gt;=80,"Excellent",Table1[[#This Row],[Performance Score]]&gt;=60,"Good",Table1[[#This Row],[Performance Score]]&gt;=40,"Need Improvement")</f>
        <v>Excellent</v>
      </c>
      <c r="H3207" s="30">
        <f>Table1[[#This Row],[Bonus]]/Table1[[#This Row],[Basic Salary]]</f>
        <v>0.19242230079204559</v>
      </c>
      <c r="I3207" s="10">
        <f ca="1">DATEDIF(Table1[[#This Row],[Date of Birth]],TODAY(),"y")</f>
        <v>25</v>
      </c>
      <c r="J3207" s="34">
        <v>43772</v>
      </c>
      <c r="K3207" s="33" t="str" cm="1">
        <f t="array" aca="1" ref="K3207" ca="1">_xlfn.IFS(L3207&lt;3,"Junior",L3207&lt;=7,"Mid-Level",L3207&gt;7,"Senior")</f>
        <v>Mid-Level</v>
      </c>
      <c r="L3207" s="46">
        <f ca="1">INT(YEARFRAC(Table1[[#This Row],[Joining Date]],TODAY(),1))</f>
        <v>6</v>
      </c>
      <c r="M3207" s="25" t="str">
        <f t="shared" ca="1" si="50"/>
        <v>Yes</v>
      </c>
      <c r="N3207" s="26">
        <f>YEAR(Table1[[#This Row],[Joining Date]])</f>
        <v>2019</v>
      </c>
      <c r="O3207" s="46">
        <f>MONTH(Table1[[#This Row],[Joining Date]])</f>
        <v>11</v>
      </c>
      <c r="P3207" s="26">
        <f ca="1">NETWORKDAYS(Table1[[#This Row],[Joining Date]],TODAY())</f>
        <v>1736</v>
      </c>
      <c r="Q3207" s="26" t="str">
        <f>LEFT(Table1[[#This Row],[Department]],5)&amp;"-"&amp;RIGHT(Table1[[#This Row],[Employee ID]],3)</f>
        <v>Marke-228</v>
      </c>
      <c r="R3207" s="26" t="str">
        <f>LEFT(Table1[[#This Row],[Department]],3)</f>
        <v>Mar</v>
      </c>
      <c r="S3207" s="37">
        <f>_xlfn.XLOOKUP(Table1[[#This Row],[City]],Table2[City],Table2[Bonus %])</f>
        <v>5</v>
      </c>
    </row>
    <row r="3208" spans="1:19" x14ac:dyDescent="0.35">
      <c r="A3208" s="7" t="s">
        <v>1590</v>
      </c>
      <c r="B3208" s="40" t="str">
        <f>LEFT(Table1[[#This Row],[Employee Name]],FIND(" ",Table1[[#This Row],[Employee Name]]))</f>
        <v xml:space="preserve">Meera </v>
      </c>
      <c r="C3208" s="40" t="str">
        <f>RIGHT(Table1[[#This Row],[Employee Name]],LEN(Table1[[#This Row],[Employee Name]])-FIND(" ",Table1[[#This Row],[Employee Name]]))</f>
        <v>Joshi</v>
      </c>
      <c r="D3208" s="22">
        <f>Table1[[#This Row],[Basic Salary]]+Table1[[#This Row],[Bonus]]</f>
        <v>77221</v>
      </c>
      <c r="E3208" s="8">
        <v>85</v>
      </c>
      <c r="F3208" s="45">
        <v>49</v>
      </c>
      <c r="G3208" s="8" t="str" cm="1">
        <f t="array" ref="G3208">_xlfn.IFS(Table1[[#This Row],[Performance Score]]&gt;=80,"Excellent",Table1[[#This Row],[Performance Score]]&gt;=60,"Good",Table1[[#This Row],[Performance Score]]&gt;=40,"Need Improvement")</f>
        <v>Need Improvement</v>
      </c>
      <c r="H3208" s="29">
        <f>Table1[[#This Row],[Bonus]]/Table1[[#This Row],[Basic Salary]]</f>
        <v>0.18391720965887312</v>
      </c>
      <c r="I3208" s="8">
        <f ca="1">DATEDIF(Table1[[#This Row],[Date of Birth]],TODAY(),"y")</f>
        <v>17</v>
      </c>
      <c r="J3208" s="33">
        <v>43540</v>
      </c>
      <c r="K3208" s="33" t="str" cm="1">
        <f t="array" aca="1" ref="K3208" ca="1">_xlfn.IFS(L3208&lt;3,"Junior",L3208&lt;=7,"Mid-Level",L3208&gt;7,"Senior")</f>
        <v>Mid-Level</v>
      </c>
      <c r="L3208" s="45">
        <f ca="1">INT(YEARFRAC(Table1[[#This Row],[Joining Date]],TODAY(),1))</f>
        <v>7</v>
      </c>
      <c r="M3208" s="25" t="str">
        <f t="shared" ca="1" si="50"/>
        <v>Yes</v>
      </c>
      <c r="N3208" s="25">
        <f>YEAR(Table1[[#This Row],[Joining Date]])</f>
        <v>2019</v>
      </c>
      <c r="O3208" s="45">
        <f>MONTH(Table1[[#This Row],[Joining Date]])</f>
        <v>3</v>
      </c>
      <c r="P3208" s="25">
        <f ca="1">NETWORKDAYS(Table1[[#This Row],[Joining Date]],TODAY())</f>
        <v>1901</v>
      </c>
      <c r="Q3208" s="25" t="str">
        <f>LEFT(Table1[[#This Row],[Department]],5)&amp;"-"&amp;RIGHT(Table1[[#This Row],[Employee ID]],3)</f>
        <v>Opera-534</v>
      </c>
      <c r="R3208" s="25" t="str">
        <f>LEFT(Table1[[#This Row],[Department]],3)</f>
        <v>Ope</v>
      </c>
      <c r="S3208" s="36">
        <f>_xlfn.XLOOKUP(Table1[[#This Row],[City]],Table2[City],Table2[Bonus %])</f>
        <v>8</v>
      </c>
    </row>
    <row r="3209" spans="1:19" x14ac:dyDescent="0.35">
      <c r="A3209" s="9" t="s">
        <v>246</v>
      </c>
      <c r="B3209" s="41" t="str">
        <f>LEFT(Table1[[#This Row],[Employee Name]],FIND(" ",Table1[[#This Row],[Employee Name]]))</f>
        <v xml:space="preserve">Meera </v>
      </c>
      <c r="C3209" s="41" t="str">
        <f>RIGHT(Table1[[#This Row],[Employee Name]],LEN(Table1[[#This Row],[Employee Name]])-FIND(" ",Table1[[#This Row],[Employee Name]]))</f>
        <v>Joshi</v>
      </c>
      <c r="D3209" s="23">
        <f>Table1[[#This Row],[Basic Salary]]+Table1[[#This Row],[Bonus]]</f>
        <v>77217</v>
      </c>
      <c r="E3209" s="10">
        <v>61</v>
      </c>
      <c r="F3209" s="46">
        <v>63</v>
      </c>
      <c r="G3209" s="10" t="str" cm="1">
        <f t="array" ref="G3209">_xlfn.IFS(Table1[[#This Row],[Performance Score]]&gt;=80,"Excellent",Table1[[#This Row],[Performance Score]]&gt;=60,"Good",Table1[[#This Row],[Performance Score]]&gt;=40,"Need Improvement")</f>
        <v>Good</v>
      </c>
      <c r="H3209" s="30">
        <f>Table1[[#This Row],[Bonus]]/Table1[[#This Row],[Basic Salary]]</f>
        <v>0.37816130932195829</v>
      </c>
      <c r="I3209" s="10">
        <f ca="1">DATEDIF(Table1[[#This Row],[Date of Birth]],TODAY(),"y")</f>
        <v>40</v>
      </c>
      <c r="J3209" s="34">
        <v>45249</v>
      </c>
      <c r="K3209" s="33" t="str" cm="1">
        <f t="array" aca="1" ref="K3209" ca="1">_xlfn.IFS(L3209&lt;3,"Junior",L3209&lt;=7,"Mid-Level",L3209&gt;7,"Senior")</f>
        <v>Junior</v>
      </c>
      <c r="L3209" s="46">
        <f ca="1">INT(YEARFRAC(Table1[[#This Row],[Joining Date]],TODAY(),1))</f>
        <v>2</v>
      </c>
      <c r="M3209" s="25" t="str">
        <f t="shared" ca="1" si="50"/>
        <v>No</v>
      </c>
      <c r="N3209" s="26">
        <f>YEAR(Table1[[#This Row],[Joining Date]])</f>
        <v>2023</v>
      </c>
      <c r="O3209" s="46">
        <f>MONTH(Table1[[#This Row],[Joining Date]])</f>
        <v>11</v>
      </c>
      <c r="P3209" s="26">
        <f ca="1">NETWORKDAYS(Table1[[#This Row],[Joining Date]],TODAY())</f>
        <v>681</v>
      </c>
      <c r="Q3209" s="26" t="str">
        <f>LEFT(Table1[[#This Row],[Department]],5)&amp;"-"&amp;RIGHT(Table1[[#This Row],[Employee ID]],3)</f>
        <v>HR-190</v>
      </c>
      <c r="R3209" s="26" t="str">
        <f>LEFT(Table1[[#This Row],[Department]],3)</f>
        <v>HR</v>
      </c>
      <c r="S3209" s="37">
        <f>_xlfn.XLOOKUP(Table1[[#This Row],[City]],Table2[City],Table2[Bonus %])</f>
        <v>4</v>
      </c>
    </row>
    <row r="3210" spans="1:19" x14ac:dyDescent="0.35">
      <c r="A3210" s="7" t="s">
        <v>2279</v>
      </c>
      <c r="B3210" s="40" t="str">
        <f>LEFT(Table1[[#This Row],[Employee Name]],FIND(" ",Table1[[#This Row],[Employee Name]]))</f>
        <v xml:space="preserve">Swathi </v>
      </c>
      <c r="C3210" s="40" t="str">
        <f>RIGHT(Table1[[#This Row],[Employee Name]],LEN(Table1[[#This Row],[Employee Name]])-FIND(" ",Table1[[#This Row],[Employee Name]]))</f>
        <v>Ramesh</v>
      </c>
      <c r="D3210" s="22">
        <f>Table1[[#This Row],[Basic Salary]]+Table1[[#This Row],[Bonus]]</f>
        <v>77176</v>
      </c>
      <c r="E3210" s="8">
        <v>88</v>
      </c>
      <c r="F3210" s="45">
        <v>71</v>
      </c>
      <c r="G3210" s="8" t="str" cm="1">
        <f t="array" ref="G3210">_xlfn.IFS(Table1[[#This Row],[Performance Score]]&gt;=80,"Excellent",Table1[[#This Row],[Performance Score]]&gt;=60,"Good",Table1[[#This Row],[Performance Score]]&gt;=40,"Need Improvement")</f>
        <v>Good</v>
      </c>
      <c r="H3210" s="29">
        <f>Table1[[#This Row],[Bonus]]/Table1[[#This Row],[Basic Salary]]</f>
        <v>0.54869263339554109</v>
      </c>
      <c r="I3210" s="8">
        <f ca="1">DATEDIF(Table1[[#This Row],[Date of Birth]],TODAY(),"y")</f>
        <v>32</v>
      </c>
      <c r="J3210" s="33">
        <v>45142</v>
      </c>
      <c r="K3210" s="33" t="str" cm="1">
        <f t="array" aca="1" ref="K3210" ca="1">_xlfn.IFS(L3210&lt;3,"Junior",L3210&lt;=7,"Mid-Level",L3210&gt;7,"Senior")</f>
        <v>Junior</v>
      </c>
      <c r="L3210" s="45">
        <f ca="1">INT(YEARFRAC(Table1[[#This Row],[Joining Date]],TODAY(),1))</f>
        <v>2</v>
      </c>
      <c r="M3210" s="25" t="str">
        <f t="shared" ca="1" si="50"/>
        <v>No</v>
      </c>
      <c r="N3210" s="25">
        <f>YEAR(Table1[[#This Row],[Joining Date]])</f>
        <v>2023</v>
      </c>
      <c r="O3210" s="45">
        <f>MONTH(Table1[[#This Row],[Joining Date]])</f>
        <v>8</v>
      </c>
      <c r="P3210" s="25">
        <f ca="1">NETWORKDAYS(Table1[[#This Row],[Joining Date]],TODAY())</f>
        <v>757</v>
      </c>
      <c r="Q3210" s="25" t="str">
        <f>LEFT(Table1[[#This Row],[Department]],5)&amp;"-"&amp;RIGHT(Table1[[#This Row],[Employee ID]],3)</f>
        <v>HR-223</v>
      </c>
      <c r="R3210" s="25" t="str">
        <f>LEFT(Table1[[#This Row],[Department]],3)</f>
        <v>HR</v>
      </c>
      <c r="S3210" s="36">
        <f>_xlfn.XLOOKUP(Table1[[#This Row],[City]],Table2[City],Table2[Bonus %])</f>
        <v>6</v>
      </c>
    </row>
    <row r="3211" spans="1:19" x14ac:dyDescent="0.35">
      <c r="A3211" s="9" t="s">
        <v>5053</v>
      </c>
      <c r="B3211" s="41" t="str">
        <f>LEFT(Table1[[#This Row],[Employee Name]],FIND(" ",Table1[[#This Row],[Employee Name]]))</f>
        <v xml:space="preserve">Meera </v>
      </c>
      <c r="C3211" s="41" t="str">
        <f>RIGHT(Table1[[#This Row],[Employee Name]],LEN(Table1[[#This Row],[Employee Name]])-FIND(" ",Table1[[#This Row],[Employee Name]]))</f>
        <v>Joshi</v>
      </c>
      <c r="D3211" s="23">
        <f>Table1[[#This Row],[Basic Salary]]+Table1[[#This Row],[Bonus]]</f>
        <v>77134</v>
      </c>
      <c r="E3211" s="10">
        <v>99</v>
      </c>
      <c r="F3211" s="46">
        <v>42</v>
      </c>
      <c r="G3211" s="10" t="str" cm="1">
        <f t="array" ref="G3211">_xlfn.IFS(Table1[[#This Row],[Performance Score]]&gt;=80,"Excellent",Table1[[#This Row],[Performance Score]]&gt;=60,"Good",Table1[[#This Row],[Performance Score]]&gt;=40,"Need Improvement")</f>
        <v>Need Improvement</v>
      </c>
      <c r="H3211" s="30">
        <f>Table1[[#This Row],[Bonus]]/Table1[[#This Row],[Basic Salary]]</f>
        <v>0.34340003831617816</v>
      </c>
      <c r="I3211" s="10">
        <f ca="1">DATEDIF(Table1[[#This Row],[Date of Birth]],TODAY(),"y")</f>
        <v>29</v>
      </c>
      <c r="J3211" s="34">
        <v>42399</v>
      </c>
      <c r="K3211" s="33" t="str" cm="1">
        <f t="array" aca="1" ref="K3211" ca="1">_xlfn.IFS(L3211&lt;3,"Junior",L3211&lt;=7,"Mid-Level",L3211&gt;7,"Senior")</f>
        <v>Senior</v>
      </c>
      <c r="L3211" s="46">
        <f ca="1">INT(YEARFRAC(Table1[[#This Row],[Joining Date]],TODAY(),1))</f>
        <v>10</v>
      </c>
      <c r="M3211" s="25" t="str">
        <f t="shared" ca="1" si="50"/>
        <v>Yes</v>
      </c>
      <c r="N3211" s="26">
        <f>YEAR(Table1[[#This Row],[Joining Date]])</f>
        <v>2016</v>
      </c>
      <c r="O3211" s="46">
        <f>MONTH(Table1[[#This Row],[Joining Date]])</f>
        <v>1</v>
      </c>
      <c r="P3211" s="26">
        <f ca="1">NETWORKDAYS(Table1[[#This Row],[Joining Date]],TODAY())</f>
        <v>2716</v>
      </c>
      <c r="Q3211" s="26" t="str">
        <f>LEFT(Table1[[#This Row],[Department]],5)&amp;"-"&amp;RIGHT(Table1[[#This Row],[Employee ID]],3)</f>
        <v>Marke-997</v>
      </c>
      <c r="R3211" s="26" t="str">
        <f>LEFT(Table1[[#This Row],[Department]],3)</f>
        <v>Mar</v>
      </c>
      <c r="S3211" s="37">
        <f>_xlfn.XLOOKUP(Table1[[#This Row],[City]],Table2[City],Table2[Bonus %])</f>
        <v>6</v>
      </c>
    </row>
    <row r="3212" spans="1:19" x14ac:dyDescent="0.35">
      <c r="A3212" s="7" t="s">
        <v>5040</v>
      </c>
      <c r="B3212" s="40" t="str">
        <f>LEFT(Table1[[#This Row],[Employee Name]],FIND(" ",Table1[[#This Row],[Employee Name]]))</f>
        <v xml:space="preserve">Kavya </v>
      </c>
      <c r="C3212" s="40" t="str">
        <f>RIGHT(Table1[[#This Row],[Employee Name]],LEN(Table1[[#This Row],[Employee Name]])-FIND(" ",Table1[[#This Row],[Employee Name]]))</f>
        <v>Nair</v>
      </c>
      <c r="D3212" s="22">
        <f>Table1[[#This Row],[Basic Salary]]+Table1[[#This Row],[Bonus]]</f>
        <v>77125</v>
      </c>
      <c r="E3212" s="8">
        <v>77</v>
      </c>
      <c r="F3212" s="45">
        <v>65</v>
      </c>
      <c r="G3212" s="8" t="str" cm="1">
        <f t="array" ref="G3212">_xlfn.IFS(Table1[[#This Row],[Performance Score]]&gt;=80,"Excellent",Table1[[#This Row],[Performance Score]]&gt;=60,"Good",Table1[[#This Row],[Performance Score]]&gt;=40,"Need Improvement")</f>
        <v>Good</v>
      </c>
      <c r="H3212" s="29">
        <f>Table1[[#This Row],[Bonus]]/Table1[[#This Row],[Basic Salary]]</f>
        <v>7.9562156184823846E-2</v>
      </c>
      <c r="I3212" s="8">
        <f ca="1">DATEDIF(Table1[[#This Row],[Date of Birth]],TODAY(),"y")</f>
        <v>18</v>
      </c>
      <c r="J3212" s="33">
        <v>43943</v>
      </c>
      <c r="K3212" s="33" t="str" cm="1">
        <f t="array" aca="1" ref="K3212" ca="1">_xlfn.IFS(L3212&lt;3,"Junior",L3212&lt;=7,"Mid-Level",L3212&gt;7,"Senior")</f>
        <v>Mid-Level</v>
      </c>
      <c r="L3212" s="45">
        <f ca="1">INT(YEARFRAC(Table1[[#This Row],[Joining Date]],TODAY(),1))</f>
        <v>6</v>
      </c>
      <c r="M3212" s="25" t="str">
        <f t="shared" ca="1" si="50"/>
        <v>Yes</v>
      </c>
      <c r="N3212" s="25">
        <f>YEAR(Table1[[#This Row],[Joining Date]])</f>
        <v>2020</v>
      </c>
      <c r="O3212" s="45">
        <f>MONTH(Table1[[#This Row],[Joining Date]])</f>
        <v>4</v>
      </c>
      <c r="P3212" s="25">
        <f ca="1">NETWORKDAYS(Table1[[#This Row],[Joining Date]],TODAY())</f>
        <v>1614</v>
      </c>
      <c r="Q3212" s="25" t="str">
        <f>LEFT(Table1[[#This Row],[Department]],5)&amp;"-"&amp;RIGHT(Table1[[#This Row],[Employee ID]],3)</f>
        <v>Suppo-984</v>
      </c>
      <c r="R3212" s="25" t="str">
        <f>LEFT(Table1[[#This Row],[Department]],3)</f>
        <v>Sup</v>
      </c>
      <c r="S3212" s="36">
        <f>_xlfn.XLOOKUP(Table1[[#This Row],[City]],Table2[City],Table2[Bonus %])</f>
        <v>5</v>
      </c>
    </row>
    <row r="3213" spans="1:19" x14ac:dyDescent="0.35">
      <c r="A3213" s="9" t="s">
        <v>401</v>
      </c>
      <c r="B3213" s="41" t="str">
        <f>LEFT(Table1[[#This Row],[Employee Name]],FIND(" ",Table1[[#This Row],[Employee Name]]))</f>
        <v xml:space="preserve">Gayathri </v>
      </c>
      <c r="C3213" s="41" t="str">
        <f>RIGHT(Table1[[#This Row],[Employee Name]],LEN(Table1[[#This Row],[Employee Name]])-FIND(" ",Table1[[#This Row],[Employee Name]]))</f>
        <v>Iyer</v>
      </c>
      <c r="D3213" s="23">
        <f>Table1[[#This Row],[Basic Salary]]+Table1[[#This Row],[Bonus]]</f>
        <v>77086</v>
      </c>
      <c r="E3213" s="10">
        <v>88</v>
      </c>
      <c r="F3213" s="46">
        <v>91</v>
      </c>
      <c r="G3213" s="10" t="str" cm="1">
        <f t="array" ref="G3213">_xlfn.IFS(Table1[[#This Row],[Performance Score]]&gt;=80,"Excellent",Table1[[#This Row],[Performance Score]]&gt;=60,"Good",Table1[[#This Row],[Performance Score]]&gt;=40,"Need Improvement")</f>
        <v>Excellent</v>
      </c>
      <c r="H3213" s="30">
        <f>Table1[[#This Row],[Bonus]]/Table1[[#This Row],[Basic Salary]]</f>
        <v>0.51389461694063121</v>
      </c>
      <c r="I3213" s="10">
        <f ca="1">DATEDIF(Table1[[#This Row],[Date of Birth]],TODAY(),"y")</f>
        <v>43</v>
      </c>
      <c r="J3213" s="34">
        <v>42094</v>
      </c>
      <c r="K3213" s="33" t="str" cm="1">
        <f t="array" aca="1" ref="K3213" ca="1">_xlfn.IFS(L3213&lt;3,"Junior",L3213&lt;=7,"Mid-Level",L3213&gt;7,"Senior")</f>
        <v>Senior</v>
      </c>
      <c r="L3213" s="46">
        <f ca="1">INT(YEARFRAC(Table1[[#This Row],[Joining Date]],TODAY(),1))</f>
        <v>11</v>
      </c>
      <c r="M3213" s="25" t="str">
        <f t="shared" ca="1" si="50"/>
        <v>Yes</v>
      </c>
      <c r="N3213" s="26">
        <f>YEAR(Table1[[#This Row],[Joining Date]])</f>
        <v>2015</v>
      </c>
      <c r="O3213" s="46">
        <f>MONTH(Table1[[#This Row],[Joining Date]])</f>
        <v>3</v>
      </c>
      <c r="P3213" s="26">
        <f ca="1">NETWORKDAYS(Table1[[#This Row],[Joining Date]],TODAY())</f>
        <v>2935</v>
      </c>
      <c r="Q3213" s="26" t="str">
        <f>LEFT(Table1[[#This Row],[Department]],5)&amp;"-"&amp;RIGHT(Table1[[#This Row],[Employee ID]],3)</f>
        <v>Suppo-345</v>
      </c>
      <c r="R3213" s="26" t="str">
        <f>LEFT(Table1[[#This Row],[Department]],3)</f>
        <v>Sup</v>
      </c>
      <c r="S3213" s="37">
        <f>_xlfn.XLOOKUP(Table1[[#This Row],[City]],Table2[City],Table2[Bonus %])</f>
        <v>7</v>
      </c>
    </row>
    <row r="3214" spans="1:19" x14ac:dyDescent="0.35">
      <c r="A3214" s="7" t="s">
        <v>2058</v>
      </c>
      <c r="B3214" s="40" t="str">
        <f>LEFT(Table1[[#This Row],[Employee Name]],FIND(" ",Table1[[#This Row],[Employee Name]]))</f>
        <v xml:space="preserve">Aarav </v>
      </c>
      <c r="C3214" s="40" t="str">
        <f>RIGHT(Table1[[#This Row],[Employee Name]],LEN(Table1[[#This Row],[Employee Name]])-FIND(" ",Table1[[#This Row],[Employee Name]]))</f>
        <v>Sharma</v>
      </c>
      <c r="D3214" s="22">
        <f>Table1[[#This Row],[Basic Salary]]+Table1[[#This Row],[Bonus]]</f>
        <v>77080</v>
      </c>
      <c r="E3214" s="8">
        <v>84</v>
      </c>
      <c r="F3214" s="45">
        <v>90</v>
      </c>
      <c r="G3214" s="8" t="str" cm="1">
        <f t="array" ref="G3214">_xlfn.IFS(Table1[[#This Row],[Performance Score]]&gt;=80,"Excellent",Table1[[#This Row],[Performance Score]]&gt;=60,"Good",Table1[[#This Row],[Performance Score]]&gt;=40,"Need Improvement")</f>
        <v>Excellent</v>
      </c>
      <c r="H3214" s="29">
        <f>Table1[[#This Row],[Bonus]]/Table1[[#This Row],[Basic Salary]]</f>
        <v>0.31026042020806421</v>
      </c>
      <c r="I3214" s="8">
        <f ca="1">DATEDIF(Table1[[#This Row],[Date of Birth]],TODAY(),"y")</f>
        <v>29</v>
      </c>
      <c r="J3214" s="33">
        <v>45515</v>
      </c>
      <c r="K3214" s="33" t="str" cm="1">
        <f t="array" aca="1" ref="K3214" ca="1">_xlfn.IFS(L3214&lt;3,"Junior",L3214&lt;=7,"Mid-Level",L3214&gt;7,"Senior")</f>
        <v>Junior</v>
      </c>
      <c r="L3214" s="45">
        <f ca="1">INT(YEARFRAC(Table1[[#This Row],[Joining Date]],TODAY(),1))</f>
        <v>1</v>
      </c>
      <c r="M3214" s="25" t="str">
        <f t="shared" ca="1" si="50"/>
        <v>No</v>
      </c>
      <c r="N3214" s="25">
        <f>YEAR(Table1[[#This Row],[Joining Date]])</f>
        <v>2024</v>
      </c>
      <c r="O3214" s="45">
        <f>MONTH(Table1[[#This Row],[Joining Date]])</f>
        <v>8</v>
      </c>
      <c r="P3214" s="25">
        <f ca="1">NETWORKDAYS(Table1[[#This Row],[Joining Date]],TODAY())</f>
        <v>491</v>
      </c>
      <c r="Q3214" s="25" t="str">
        <f>LEFT(Table1[[#This Row],[Department]],5)&amp;"-"&amp;RIGHT(Table1[[#This Row],[Employee ID]],3)</f>
        <v>Finan-002</v>
      </c>
      <c r="R3214" s="25" t="str">
        <f>LEFT(Table1[[#This Row],[Department]],3)</f>
        <v>Fin</v>
      </c>
      <c r="S3214" s="36">
        <f>_xlfn.XLOOKUP(Table1[[#This Row],[City]],Table2[City],Table2[Bonus %])</f>
        <v>7</v>
      </c>
    </row>
    <row r="3215" spans="1:19" x14ac:dyDescent="0.35">
      <c r="A3215" s="9" t="s">
        <v>2472</v>
      </c>
      <c r="B3215" s="41" t="str">
        <f>LEFT(Table1[[#This Row],[Employee Name]],FIND(" ",Table1[[#This Row],[Employee Name]]))</f>
        <v xml:space="preserve">Krishna </v>
      </c>
      <c r="C3215" s="41" t="str">
        <f>RIGHT(Table1[[#This Row],[Employee Name]],LEN(Table1[[#This Row],[Employee Name]])-FIND(" ",Table1[[#This Row],[Employee Name]]))</f>
        <v>Chaitanya</v>
      </c>
      <c r="D3215" s="23">
        <f>Table1[[#This Row],[Basic Salary]]+Table1[[#This Row],[Bonus]]</f>
        <v>77078</v>
      </c>
      <c r="E3215" s="10">
        <v>90</v>
      </c>
      <c r="F3215" s="46">
        <v>41</v>
      </c>
      <c r="G3215" s="10" t="str" cm="1">
        <f t="array" ref="G3215">_xlfn.IFS(Table1[[#This Row],[Performance Score]]&gt;=80,"Excellent",Table1[[#This Row],[Performance Score]]&gt;=60,"Good",Table1[[#This Row],[Performance Score]]&gt;=40,"Need Improvement")</f>
        <v>Need Improvement</v>
      </c>
      <c r="H3215" s="30">
        <f>Table1[[#This Row],[Bonus]]/Table1[[#This Row],[Basic Salary]]</f>
        <v>0.30589770089626078</v>
      </c>
      <c r="I3215" s="10">
        <f ca="1">DATEDIF(Table1[[#This Row],[Date of Birth]],TODAY(),"y")</f>
        <v>26</v>
      </c>
      <c r="J3215" s="34">
        <v>45473</v>
      </c>
      <c r="K3215" s="33" t="str" cm="1">
        <f t="array" aca="1" ref="K3215" ca="1">_xlfn.IFS(L3215&lt;3,"Junior",L3215&lt;=7,"Mid-Level",L3215&gt;7,"Senior")</f>
        <v>Junior</v>
      </c>
      <c r="L3215" s="46">
        <f ca="1">INT(YEARFRAC(Table1[[#This Row],[Joining Date]],TODAY(),1))</f>
        <v>1</v>
      </c>
      <c r="M3215" s="25" t="str">
        <f t="shared" ca="1" si="50"/>
        <v>No</v>
      </c>
      <c r="N3215" s="26">
        <f>YEAR(Table1[[#This Row],[Joining Date]])</f>
        <v>2024</v>
      </c>
      <c r="O3215" s="46">
        <f>MONTH(Table1[[#This Row],[Joining Date]])</f>
        <v>6</v>
      </c>
      <c r="P3215" s="26">
        <f ca="1">NETWORKDAYS(Table1[[#This Row],[Joining Date]],TODAY())</f>
        <v>521</v>
      </c>
      <c r="Q3215" s="26" t="str">
        <f>LEFT(Table1[[#This Row],[Department]],5)&amp;"-"&amp;RIGHT(Table1[[#This Row],[Employee ID]],3)</f>
        <v>Opera-416</v>
      </c>
      <c r="R3215" s="26" t="str">
        <f>LEFT(Table1[[#This Row],[Department]],3)</f>
        <v>Ope</v>
      </c>
      <c r="S3215" s="37">
        <f>_xlfn.XLOOKUP(Table1[[#This Row],[City]],Table2[City],Table2[Bonus %])</f>
        <v>8</v>
      </c>
    </row>
    <row r="3216" spans="1:19" x14ac:dyDescent="0.35">
      <c r="A3216" s="7" t="s">
        <v>4795</v>
      </c>
      <c r="B3216" s="40" t="str">
        <f>LEFT(Table1[[#This Row],[Employee Name]],FIND(" ",Table1[[#This Row],[Employee Name]]))</f>
        <v xml:space="preserve">Kavya </v>
      </c>
      <c r="C3216" s="40" t="str">
        <f>RIGHT(Table1[[#This Row],[Employee Name]],LEN(Table1[[#This Row],[Employee Name]])-FIND(" ",Table1[[#This Row],[Employee Name]]))</f>
        <v>Nair</v>
      </c>
      <c r="D3216" s="22">
        <f>Table1[[#This Row],[Basic Salary]]+Table1[[#This Row],[Bonus]]</f>
        <v>77074</v>
      </c>
      <c r="E3216" s="8">
        <v>78</v>
      </c>
      <c r="F3216" s="45">
        <v>46</v>
      </c>
      <c r="G3216" s="8" t="str" cm="1">
        <f t="array" ref="G3216">_xlfn.IFS(Table1[[#This Row],[Performance Score]]&gt;=80,"Excellent",Table1[[#This Row],[Performance Score]]&gt;=60,"Good",Table1[[#This Row],[Performance Score]]&gt;=40,"Need Improvement")</f>
        <v>Need Improvement</v>
      </c>
      <c r="H3216" s="29">
        <f>Table1[[#This Row],[Bonus]]/Table1[[#This Row],[Basic Salary]]</f>
        <v>0.16619760932062339</v>
      </c>
      <c r="I3216" s="8">
        <f ca="1">DATEDIF(Table1[[#This Row],[Date of Birth]],TODAY(),"y")</f>
        <v>29</v>
      </c>
      <c r="J3216" s="33">
        <v>45925</v>
      </c>
      <c r="K3216" s="33" t="str" cm="1">
        <f t="array" aca="1" ref="K3216" ca="1">_xlfn.IFS(L3216&lt;3,"Junior",L3216&lt;=7,"Mid-Level",L3216&gt;7,"Senior")</f>
        <v>Junior</v>
      </c>
      <c r="L3216" s="45">
        <f ca="1">INT(YEARFRAC(Table1[[#This Row],[Joining Date]],TODAY(),1))</f>
        <v>0</v>
      </c>
      <c r="M3216" s="25" t="str">
        <f t="shared" ca="1" si="50"/>
        <v>No</v>
      </c>
      <c r="N3216" s="25">
        <f>YEAR(Table1[[#This Row],[Joining Date]])</f>
        <v>2025</v>
      </c>
      <c r="O3216" s="45">
        <f>MONTH(Table1[[#This Row],[Joining Date]])</f>
        <v>9</v>
      </c>
      <c r="P3216" s="25">
        <f ca="1">NETWORKDAYS(Table1[[#This Row],[Joining Date]],TODAY())</f>
        <v>198</v>
      </c>
      <c r="Q3216" s="25" t="str">
        <f>LEFT(Table1[[#This Row],[Department]],5)&amp;"-"&amp;RIGHT(Table1[[#This Row],[Employee ID]],3)</f>
        <v>Suppo-739</v>
      </c>
      <c r="R3216" s="25" t="str">
        <f>LEFT(Table1[[#This Row],[Department]],3)</f>
        <v>Sup</v>
      </c>
      <c r="S3216" s="36">
        <f>_xlfn.XLOOKUP(Table1[[#This Row],[City]],Table2[City],Table2[Bonus %])</f>
        <v>6</v>
      </c>
    </row>
    <row r="3217" spans="1:19" x14ac:dyDescent="0.35">
      <c r="A3217" s="9" t="s">
        <v>4490</v>
      </c>
      <c r="B3217" s="41" t="str">
        <f>LEFT(Table1[[#This Row],[Employee Name]],FIND(" ",Table1[[#This Row],[Employee Name]]))</f>
        <v xml:space="preserve">Tarun </v>
      </c>
      <c r="C3217" s="41" t="str">
        <f>RIGHT(Table1[[#This Row],[Employee Name]],LEN(Table1[[#This Row],[Employee Name]])-FIND(" ",Table1[[#This Row],[Employee Name]]))</f>
        <v>Verma</v>
      </c>
      <c r="D3217" s="23">
        <f>Table1[[#This Row],[Basic Salary]]+Table1[[#This Row],[Bonus]]</f>
        <v>77069</v>
      </c>
      <c r="E3217" s="10">
        <v>98</v>
      </c>
      <c r="F3217" s="46">
        <v>85</v>
      </c>
      <c r="G3217" s="10" t="str" cm="1">
        <f t="array" ref="G3217">_xlfn.IFS(Table1[[#This Row],[Performance Score]]&gt;=80,"Excellent",Table1[[#This Row],[Performance Score]]&gt;=60,"Good",Table1[[#This Row],[Performance Score]]&gt;=40,"Need Improvement")</f>
        <v>Excellent</v>
      </c>
      <c r="H3217" s="30">
        <f>Table1[[#This Row],[Bonus]]/Table1[[#This Row],[Basic Salary]]</f>
        <v>0.48260936478011618</v>
      </c>
      <c r="I3217" s="10">
        <f ca="1">DATEDIF(Table1[[#This Row],[Date of Birth]],TODAY(),"y")</f>
        <v>22</v>
      </c>
      <c r="J3217" s="34">
        <v>42507</v>
      </c>
      <c r="K3217" s="33" t="str" cm="1">
        <f t="array" aca="1" ref="K3217" ca="1">_xlfn.IFS(L3217&lt;3,"Junior",L3217&lt;=7,"Mid-Level",L3217&gt;7,"Senior")</f>
        <v>Senior</v>
      </c>
      <c r="L3217" s="46">
        <f ca="1">INT(YEARFRAC(Table1[[#This Row],[Joining Date]],TODAY(),1))</f>
        <v>10</v>
      </c>
      <c r="M3217" s="25" t="str">
        <f t="shared" ca="1" si="50"/>
        <v>Yes</v>
      </c>
      <c r="N3217" s="26">
        <f>YEAR(Table1[[#This Row],[Joining Date]])</f>
        <v>2016</v>
      </c>
      <c r="O3217" s="46">
        <f>MONTH(Table1[[#This Row],[Joining Date]])</f>
        <v>5</v>
      </c>
      <c r="P3217" s="26">
        <f ca="1">NETWORKDAYS(Table1[[#This Row],[Joining Date]],TODAY())</f>
        <v>2640</v>
      </c>
      <c r="Q3217" s="26" t="str">
        <f>LEFT(Table1[[#This Row],[Department]],5)&amp;"-"&amp;RIGHT(Table1[[#This Row],[Employee ID]],3)</f>
        <v>Finan-434</v>
      </c>
      <c r="R3217" s="26" t="str">
        <f>LEFT(Table1[[#This Row],[Department]],3)</f>
        <v>Fin</v>
      </c>
      <c r="S3217" s="37">
        <f>_xlfn.XLOOKUP(Table1[[#This Row],[City]],Table2[City],Table2[Bonus %])</f>
        <v>5</v>
      </c>
    </row>
    <row r="3218" spans="1:19" x14ac:dyDescent="0.35">
      <c r="A3218" s="7" t="s">
        <v>1129</v>
      </c>
      <c r="B3218" s="40" t="str">
        <f>LEFT(Table1[[#This Row],[Employee Name]],FIND(" ",Table1[[#This Row],[Employee Name]]))</f>
        <v xml:space="preserve">Krishna </v>
      </c>
      <c r="C3218" s="40" t="str">
        <f>RIGHT(Table1[[#This Row],[Employee Name]],LEN(Table1[[#This Row],[Employee Name]])-FIND(" ",Table1[[#This Row],[Employee Name]]))</f>
        <v>Chaitanya</v>
      </c>
      <c r="D3218" s="22">
        <f>Table1[[#This Row],[Basic Salary]]+Table1[[#This Row],[Bonus]]</f>
        <v>77055</v>
      </c>
      <c r="E3218" s="8">
        <v>85</v>
      </c>
      <c r="F3218" s="45">
        <v>46</v>
      </c>
      <c r="G3218" s="8" t="str" cm="1">
        <f t="array" ref="G3218">_xlfn.IFS(Table1[[#This Row],[Performance Score]]&gt;=80,"Excellent",Table1[[#This Row],[Performance Score]]&gt;=60,"Good",Table1[[#This Row],[Performance Score]]&gt;=40,"Need Improvement")</f>
        <v>Need Improvement</v>
      </c>
      <c r="H3218" s="29">
        <f>Table1[[#This Row],[Bonus]]/Table1[[#This Row],[Basic Salary]]</f>
        <v>0.34841193455245428</v>
      </c>
      <c r="I3218" s="8">
        <f ca="1">DATEDIF(Table1[[#This Row],[Date of Birth]],TODAY(),"y")</f>
        <v>27</v>
      </c>
      <c r="J3218" s="33">
        <v>42300</v>
      </c>
      <c r="K3218" s="33" t="str" cm="1">
        <f t="array" aca="1" ref="K3218" ca="1">_xlfn.IFS(L3218&lt;3,"Junior",L3218&lt;=7,"Mid-Level",L3218&gt;7,"Senior")</f>
        <v>Senior</v>
      </c>
      <c r="L3218" s="45">
        <f ca="1">INT(YEARFRAC(Table1[[#This Row],[Joining Date]],TODAY(),1))</f>
        <v>10</v>
      </c>
      <c r="M3218" s="25" t="str">
        <f t="shared" ca="1" si="50"/>
        <v>Yes</v>
      </c>
      <c r="N3218" s="25">
        <f>YEAR(Table1[[#This Row],[Joining Date]])</f>
        <v>2015</v>
      </c>
      <c r="O3218" s="45">
        <f>MONTH(Table1[[#This Row],[Joining Date]])</f>
        <v>10</v>
      </c>
      <c r="P3218" s="25">
        <f ca="1">NETWORKDAYS(Table1[[#This Row],[Joining Date]],TODAY())</f>
        <v>2787</v>
      </c>
      <c r="Q3218" s="25" t="str">
        <f>LEFT(Table1[[#This Row],[Department]],5)&amp;"-"&amp;RIGHT(Table1[[#This Row],[Employee ID]],3)</f>
        <v>HR-073</v>
      </c>
      <c r="R3218" s="25" t="str">
        <f>LEFT(Table1[[#This Row],[Department]],3)</f>
        <v>HR</v>
      </c>
      <c r="S3218" s="36">
        <f>_xlfn.XLOOKUP(Table1[[#This Row],[City]],Table2[City],Table2[Bonus %])</f>
        <v>6</v>
      </c>
    </row>
    <row r="3219" spans="1:19" x14ac:dyDescent="0.35">
      <c r="A3219" s="9" t="s">
        <v>19</v>
      </c>
      <c r="B3219" s="41" t="str">
        <f>LEFT(Table1[[#This Row],[Employee Name]],FIND(" ",Table1[[#This Row],[Employee Name]]))</f>
        <v xml:space="preserve">Rahul </v>
      </c>
      <c r="C3219" s="41" t="str">
        <f>RIGHT(Table1[[#This Row],[Employee Name]],LEN(Table1[[#This Row],[Employee Name]])-FIND(" ",Table1[[#This Row],[Employee Name]]))</f>
        <v>Verma</v>
      </c>
      <c r="D3219" s="23">
        <f>Table1[[#This Row],[Basic Salary]]+Table1[[#This Row],[Bonus]]</f>
        <v>77054</v>
      </c>
      <c r="E3219" s="10">
        <v>98</v>
      </c>
      <c r="F3219" s="46">
        <v>41</v>
      </c>
      <c r="G3219" s="10" t="str" cm="1">
        <f t="array" ref="G3219">_xlfn.IFS(Table1[[#This Row],[Performance Score]]&gt;=80,"Excellent",Table1[[#This Row],[Performance Score]]&gt;=60,"Good",Table1[[#This Row],[Performance Score]]&gt;=40,"Need Improvement")</f>
        <v>Need Improvement</v>
      </c>
      <c r="H3219" s="30">
        <f>Table1[[#This Row],[Bonus]]/Table1[[#This Row],[Basic Salary]]</f>
        <v>0.38848544913956212</v>
      </c>
      <c r="I3219" s="10">
        <f ca="1">DATEDIF(Table1[[#This Row],[Date of Birth]],TODAY(),"y")</f>
        <v>36</v>
      </c>
      <c r="J3219" s="34">
        <v>42388</v>
      </c>
      <c r="K3219" s="33" t="str" cm="1">
        <f t="array" aca="1" ref="K3219" ca="1">_xlfn.IFS(L3219&lt;3,"Junior",L3219&lt;=7,"Mid-Level",L3219&gt;7,"Senior")</f>
        <v>Senior</v>
      </c>
      <c r="L3219" s="46">
        <f ca="1">INT(YEARFRAC(Table1[[#This Row],[Joining Date]],TODAY(),1))</f>
        <v>10</v>
      </c>
      <c r="M3219" s="25" t="str">
        <f t="shared" ca="1" si="50"/>
        <v>Yes</v>
      </c>
      <c r="N3219" s="26">
        <f>YEAR(Table1[[#This Row],[Joining Date]])</f>
        <v>2016</v>
      </c>
      <c r="O3219" s="46">
        <f>MONTH(Table1[[#This Row],[Joining Date]])</f>
        <v>1</v>
      </c>
      <c r="P3219" s="26">
        <f ca="1">NETWORKDAYS(Table1[[#This Row],[Joining Date]],TODAY())</f>
        <v>2725</v>
      </c>
      <c r="Q3219" s="26" t="str">
        <f>LEFT(Table1[[#This Row],[Department]],5)&amp;"-"&amp;RIGHT(Table1[[#This Row],[Employee ID]],3)</f>
        <v>HR-002</v>
      </c>
      <c r="R3219" s="26" t="str">
        <f>LEFT(Table1[[#This Row],[Department]],3)</f>
        <v>HR</v>
      </c>
      <c r="S3219" s="37">
        <f>_xlfn.XLOOKUP(Table1[[#This Row],[City]],Table2[City],Table2[Bonus %])</f>
        <v>4</v>
      </c>
    </row>
    <row r="3220" spans="1:19" x14ac:dyDescent="0.35">
      <c r="A3220" s="7" t="s">
        <v>800</v>
      </c>
      <c r="B3220" s="40" t="str">
        <f>LEFT(Table1[[#This Row],[Employee Name]],FIND(" ",Table1[[#This Row],[Employee Name]]))</f>
        <v xml:space="preserve">Sneha </v>
      </c>
      <c r="C3220" s="40" t="str">
        <f>RIGHT(Table1[[#This Row],[Employee Name]],LEN(Table1[[#This Row],[Employee Name]])-FIND(" ",Table1[[#This Row],[Employee Name]]))</f>
        <v>Iyer</v>
      </c>
      <c r="D3220" s="22">
        <f>Table1[[#This Row],[Basic Salary]]+Table1[[#This Row],[Bonus]]</f>
        <v>77034</v>
      </c>
      <c r="E3220" s="8">
        <v>65</v>
      </c>
      <c r="F3220" s="45">
        <v>49</v>
      </c>
      <c r="G3220" s="8" t="str" cm="1">
        <f t="array" ref="G3220">_xlfn.IFS(Table1[[#This Row],[Performance Score]]&gt;=80,"Excellent",Table1[[#This Row],[Performance Score]]&gt;=60,"Good",Table1[[#This Row],[Performance Score]]&gt;=40,"Need Improvement")</f>
        <v>Need Improvement</v>
      </c>
      <c r="H3220" s="29">
        <f>Table1[[#This Row],[Bonus]]/Table1[[#This Row],[Basic Salary]]</f>
        <v>8.3825763970960657E-2</v>
      </c>
      <c r="I3220" s="8">
        <f ca="1">DATEDIF(Table1[[#This Row],[Date of Birth]],TODAY(),"y")</f>
        <v>16</v>
      </c>
      <c r="J3220" s="33">
        <v>42761</v>
      </c>
      <c r="K3220" s="33" t="str" cm="1">
        <f t="array" aca="1" ref="K3220" ca="1">_xlfn.IFS(L3220&lt;3,"Junior",L3220&lt;=7,"Mid-Level",L3220&gt;7,"Senior")</f>
        <v>Senior</v>
      </c>
      <c r="L3220" s="45">
        <f ca="1">INT(YEARFRAC(Table1[[#This Row],[Joining Date]],TODAY(),1))</f>
        <v>9</v>
      </c>
      <c r="M3220" s="25" t="str">
        <f t="shared" ca="1" si="50"/>
        <v>Yes</v>
      </c>
      <c r="N3220" s="25">
        <f>YEAR(Table1[[#This Row],[Joining Date]])</f>
        <v>2017</v>
      </c>
      <c r="O3220" s="45">
        <f>MONTH(Table1[[#This Row],[Joining Date]])</f>
        <v>1</v>
      </c>
      <c r="P3220" s="25">
        <f ca="1">NETWORKDAYS(Table1[[#This Row],[Joining Date]],TODAY())</f>
        <v>2458</v>
      </c>
      <c r="Q3220" s="25" t="str">
        <f>LEFT(Table1[[#This Row],[Department]],5)&amp;"-"&amp;RIGHT(Table1[[#This Row],[Employee ID]],3)</f>
        <v>Opera-744</v>
      </c>
      <c r="R3220" s="25" t="str">
        <f>LEFT(Table1[[#This Row],[Department]],3)</f>
        <v>Ope</v>
      </c>
      <c r="S3220" s="36">
        <f>_xlfn.XLOOKUP(Table1[[#This Row],[City]],Table2[City],Table2[Bonus %])</f>
        <v>5</v>
      </c>
    </row>
    <row r="3221" spans="1:19" x14ac:dyDescent="0.35">
      <c r="A3221" s="9" t="s">
        <v>4092</v>
      </c>
      <c r="B3221" s="41" t="str">
        <f>LEFT(Table1[[#This Row],[Employee Name]],FIND(" ",Table1[[#This Row],[Employee Name]]))</f>
        <v xml:space="preserve">Karan </v>
      </c>
      <c r="C3221" s="41" t="str">
        <f>RIGHT(Table1[[#This Row],[Employee Name]],LEN(Table1[[#This Row],[Employee Name]])-FIND(" ",Table1[[#This Row],[Employee Name]]))</f>
        <v>Malhotra</v>
      </c>
      <c r="D3221" s="23">
        <f>Table1[[#This Row],[Basic Salary]]+Table1[[#This Row],[Bonus]]</f>
        <v>77029</v>
      </c>
      <c r="E3221" s="10">
        <v>62</v>
      </c>
      <c r="F3221" s="46">
        <v>43</v>
      </c>
      <c r="G3221" s="10" t="str" cm="1">
        <f t="array" ref="G3221">_xlfn.IFS(Table1[[#This Row],[Performance Score]]&gt;=80,"Excellent",Table1[[#This Row],[Performance Score]]&gt;=60,"Good",Table1[[#This Row],[Performance Score]]&gt;=40,"Need Improvement")</f>
        <v>Need Improvement</v>
      </c>
      <c r="H3221" s="30">
        <f>Table1[[#This Row],[Bonus]]/Table1[[#This Row],[Basic Salary]]</f>
        <v>0.34096408613756246</v>
      </c>
      <c r="I3221" s="10">
        <f ca="1">DATEDIF(Table1[[#This Row],[Date of Birth]],TODAY(),"y")</f>
        <v>35</v>
      </c>
      <c r="J3221" s="34">
        <v>45229</v>
      </c>
      <c r="K3221" s="33" t="str" cm="1">
        <f t="array" aca="1" ref="K3221" ca="1">_xlfn.IFS(L3221&lt;3,"Junior",L3221&lt;=7,"Mid-Level",L3221&gt;7,"Senior")</f>
        <v>Junior</v>
      </c>
      <c r="L3221" s="46">
        <f ca="1">INT(YEARFRAC(Table1[[#This Row],[Joining Date]],TODAY(),1))</f>
        <v>2</v>
      </c>
      <c r="M3221" s="25" t="str">
        <f t="shared" ca="1" si="50"/>
        <v>No</v>
      </c>
      <c r="N3221" s="26">
        <f>YEAR(Table1[[#This Row],[Joining Date]])</f>
        <v>2023</v>
      </c>
      <c r="O3221" s="46">
        <f>MONTH(Table1[[#This Row],[Joining Date]])</f>
        <v>10</v>
      </c>
      <c r="P3221" s="26">
        <f ca="1">NETWORKDAYS(Table1[[#This Row],[Joining Date]],TODAY())</f>
        <v>696</v>
      </c>
      <c r="Q3221" s="26" t="str">
        <f>LEFT(Table1[[#This Row],[Department]],5)&amp;"-"&amp;RIGHT(Table1[[#This Row],[Employee ID]],3)</f>
        <v>Suppo-036</v>
      </c>
      <c r="R3221" s="26" t="str">
        <f>LEFT(Table1[[#This Row],[Department]],3)</f>
        <v>Sup</v>
      </c>
      <c r="S3221" s="37">
        <f>_xlfn.XLOOKUP(Table1[[#This Row],[City]],Table2[City],Table2[Bonus %])</f>
        <v>5</v>
      </c>
    </row>
    <row r="3222" spans="1:19" x14ac:dyDescent="0.35">
      <c r="A3222" s="7" t="s">
        <v>4706</v>
      </c>
      <c r="B3222" s="40" t="str">
        <f>LEFT(Table1[[#This Row],[Employee Name]],FIND(" ",Table1[[#This Row],[Employee Name]]))</f>
        <v xml:space="preserve">Ajay </v>
      </c>
      <c r="C3222" s="40" t="str">
        <f>RIGHT(Table1[[#This Row],[Employee Name]],LEN(Table1[[#This Row],[Employee Name]])-FIND(" ",Table1[[#This Row],[Employee Name]]))</f>
        <v>Singh</v>
      </c>
      <c r="D3222" s="22">
        <f>Table1[[#This Row],[Basic Salary]]+Table1[[#This Row],[Bonus]]</f>
        <v>77021</v>
      </c>
      <c r="E3222" s="8">
        <v>76</v>
      </c>
      <c r="F3222" s="45">
        <v>47</v>
      </c>
      <c r="G3222" s="8" t="str" cm="1">
        <f t="array" ref="G3222">_xlfn.IFS(Table1[[#This Row],[Performance Score]]&gt;=80,"Excellent",Table1[[#This Row],[Performance Score]]&gt;=60,"Good",Table1[[#This Row],[Performance Score]]&gt;=40,"Need Improvement")</f>
        <v>Need Improvement</v>
      </c>
      <c r="H3222" s="29">
        <f>Table1[[#This Row],[Bonus]]/Table1[[#This Row],[Basic Salary]]</f>
        <v>0.36914052084259175</v>
      </c>
      <c r="I3222" s="8">
        <f ca="1">DATEDIF(Table1[[#This Row],[Date of Birth]],TODAY(),"y")</f>
        <v>19</v>
      </c>
      <c r="J3222" s="33">
        <v>43804</v>
      </c>
      <c r="K3222" s="33" t="str" cm="1">
        <f t="array" aca="1" ref="K3222" ca="1">_xlfn.IFS(L3222&lt;3,"Junior",L3222&lt;=7,"Mid-Level",L3222&gt;7,"Senior")</f>
        <v>Mid-Level</v>
      </c>
      <c r="L3222" s="45">
        <f ca="1">INT(YEARFRAC(Table1[[#This Row],[Joining Date]],TODAY(),1))</f>
        <v>6</v>
      </c>
      <c r="M3222" s="25" t="str">
        <f t="shared" ca="1" si="50"/>
        <v>Yes</v>
      </c>
      <c r="N3222" s="25">
        <f>YEAR(Table1[[#This Row],[Joining Date]])</f>
        <v>2019</v>
      </c>
      <c r="O3222" s="45">
        <f>MONTH(Table1[[#This Row],[Joining Date]])</f>
        <v>12</v>
      </c>
      <c r="P3222" s="25">
        <f ca="1">NETWORKDAYS(Table1[[#This Row],[Joining Date]],TODAY())</f>
        <v>1713</v>
      </c>
      <c r="Q3222" s="25" t="str">
        <f>LEFT(Table1[[#This Row],[Department]],5)&amp;"-"&amp;RIGHT(Table1[[#This Row],[Employee ID]],3)</f>
        <v>Finan-650</v>
      </c>
      <c r="R3222" s="25" t="str">
        <f>LEFT(Table1[[#This Row],[Department]],3)</f>
        <v>Fin</v>
      </c>
      <c r="S3222" s="36">
        <f>_xlfn.XLOOKUP(Table1[[#This Row],[City]],Table2[City],Table2[Bonus %])</f>
        <v>6</v>
      </c>
    </row>
    <row r="3223" spans="1:19" x14ac:dyDescent="0.35">
      <c r="A3223" s="9" t="s">
        <v>4145</v>
      </c>
      <c r="B3223" s="41" t="str">
        <f>LEFT(Table1[[#This Row],[Employee Name]],FIND(" ",Table1[[#This Row],[Employee Name]]))</f>
        <v xml:space="preserve">Kavya </v>
      </c>
      <c r="C3223" s="41" t="str">
        <f>RIGHT(Table1[[#This Row],[Employee Name]],LEN(Table1[[#This Row],[Employee Name]])-FIND(" ",Table1[[#This Row],[Employee Name]]))</f>
        <v>Nair</v>
      </c>
      <c r="D3223" s="23">
        <f>Table1[[#This Row],[Basic Salary]]+Table1[[#This Row],[Bonus]]</f>
        <v>76981</v>
      </c>
      <c r="E3223" s="10">
        <v>89</v>
      </c>
      <c r="F3223" s="46">
        <v>72</v>
      </c>
      <c r="G3223" s="10" t="str" cm="1">
        <f t="array" ref="G3223">_xlfn.IFS(Table1[[#This Row],[Performance Score]]&gt;=80,"Excellent",Table1[[#This Row],[Performance Score]]&gt;=60,"Good",Table1[[#This Row],[Performance Score]]&gt;=40,"Need Improvement")</f>
        <v>Good</v>
      </c>
      <c r="H3223" s="30">
        <f>Table1[[#This Row],[Bonus]]/Table1[[#This Row],[Basic Salary]]</f>
        <v>0.15189286248690709</v>
      </c>
      <c r="I3223" s="10">
        <f ca="1">DATEDIF(Table1[[#This Row],[Date of Birth]],TODAY(),"y")</f>
        <v>35</v>
      </c>
      <c r="J3223" s="34">
        <v>44053</v>
      </c>
      <c r="K3223" s="33" t="str" cm="1">
        <f t="array" aca="1" ref="K3223" ca="1">_xlfn.IFS(L3223&lt;3,"Junior",L3223&lt;=7,"Mid-Level",L3223&gt;7,"Senior")</f>
        <v>Mid-Level</v>
      </c>
      <c r="L3223" s="46">
        <f ca="1">INT(YEARFRAC(Table1[[#This Row],[Joining Date]],TODAY(),1))</f>
        <v>5</v>
      </c>
      <c r="M3223" s="25" t="str">
        <f t="shared" ca="1" si="50"/>
        <v>No</v>
      </c>
      <c r="N3223" s="26">
        <f>YEAR(Table1[[#This Row],[Joining Date]])</f>
        <v>2020</v>
      </c>
      <c r="O3223" s="46">
        <f>MONTH(Table1[[#This Row],[Joining Date]])</f>
        <v>8</v>
      </c>
      <c r="P3223" s="26">
        <f ca="1">NETWORKDAYS(Table1[[#This Row],[Joining Date]],TODAY())</f>
        <v>1536</v>
      </c>
      <c r="Q3223" s="26" t="str">
        <f>LEFT(Table1[[#This Row],[Department]],5)&amp;"-"&amp;RIGHT(Table1[[#This Row],[Employee ID]],3)</f>
        <v>IT-089</v>
      </c>
      <c r="R3223" s="26" t="str">
        <f>LEFT(Table1[[#This Row],[Department]],3)</f>
        <v>IT</v>
      </c>
      <c r="S3223" s="37">
        <f>_xlfn.XLOOKUP(Table1[[#This Row],[City]],Table2[City],Table2[Bonus %])</f>
        <v>5</v>
      </c>
    </row>
    <row r="3224" spans="1:19" x14ac:dyDescent="0.35">
      <c r="A3224" s="7" t="s">
        <v>4333</v>
      </c>
      <c r="B3224" s="40" t="str">
        <f>LEFT(Table1[[#This Row],[Employee Name]],FIND(" ",Table1[[#This Row],[Employee Name]]))</f>
        <v xml:space="preserve">Rohan </v>
      </c>
      <c r="C3224" s="40" t="str">
        <f>RIGHT(Table1[[#This Row],[Employee Name]],LEN(Table1[[#This Row],[Employee Name]])-FIND(" ",Table1[[#This Row],[Employee Name]]))</f>
        <v>Gupta</v>
      </c>
      <c r="D3224" s="22">
        <f>Table1[[#This Row],[Basic Salary]]+Table1[[#This Row],[Bonus]]</f>
        <v>76977</v>
      </c>
      <c r="E3224" s="8">
        <v>88</v>
      </c>
      <c r="F3224" s="45">
        <v>52</v>
      </c>
      <c r="G3224" s="8" t="str" cm="1">
        <f t="array" ref="G3224">_xlfn.IFS(Table1[[#This Row],[Performance Score]]&gt;=80,"Excellent",Table1[[#This Row],[Performance Score]]&gt;=60,"Good",Table1[[#This Row],[Performance Score]]&gt;=40,"Need Improvement")</f>
        <v>Need Improvement</v>
      </c>
      <c r="H3224" s="29">
        <f>Table1[[#This Row],[Bonus]]/Table1[[#This Row],[Basic Salary]]</f>
        <v>0.3011223420438795</v>
      </c>
      <c r="I3224" s="8">
        <f ca="1">DATEDIF(Table1[[#This Row],[Date of Birth]],TODAY(),"y")</f>
        <v>32</v>
      </c>
      <c r="J3224" s="33">
        <v>42144</v>
      </c>
      <c r="K3224" s="33" t="str" cm="1">
        <f t="array" aca="1" ref="K3224" ca="1">_xlfn.IFS(L3224&lt;3,"Junior",L3224&lt;=7,"Mid-Level",L3224&gt;7,"Senior")</f>
        <v>Senior</v>
      </c>
      <c r="L3224" s="45">
        <f ca="1">INT(YEARFRAC(Table1[[#This Row],[Joining Date]],TODAY(),1))</f>
        <v>11</v>
      </c>
      <c r="M3224" s="25" t="str">
        <f t="shared" ca="1" si="50"/>
        <v>Yes</v>
      </c>
      <c r="N3224" s="25">
        <f>YEAR(Table1[[#This Row],[Joining Date]])</f>
        <v>2015</v>
      </c>
      <c r="O3224" s="45">
        <f>MONTH(Table1[[#This Row],[Joining Date]])</f>
        <v>5</v>
      </c>
      <c r="P3224" s="25">
        <f ca="1">NETWORKDAYS(Table1[[#This Row],[Joining Date]],TODAY())</f>
        <v>2899</v>
      </c>
      <c r="Q3224" s="25" t="str">
        <f>LEFT(Table1[[#This Row],[Department]],5)&amp;"-"&amp;RIGHT(Table1[[#This Row],[Employee ID]],3)</f>
        <v>IT-277</v>
      </c>
      <c r="R3224" s="25" t="str">
        <f>LEFT(Table1[[#This Row],[Department]],3)</f>
        <v>IT</v>
      </c>
      <c r="S3224" s="36">
        <f>_xlfn.XLOOKUP(Table1[[#This Row],[City]],Table2[City],Table2[Bonus %])</f>
        <v>4</v>
      </c>
    </row>
    <row r="3225" spans="1:19" x14ac:dyDescent="0.35">
      <c r="A3225" s="9" t="s">
        <v>4366</v>
      </c>
      <c r="B3225" s="41" t="str">
        <f>LEFT(Table1[[#This Row],[Employee Name]],FIND(" ",Table1[[#This Row],[Employee Name]]))</f>
        <v xml:space="preserve">Meera </v>
      </c>
      <c r="C3225" s="41" t="str">
        <f>RIGHT(Table1[[#This Row],[Employee Name]],LEN(Table1[[#This Row],[Employee Name]])-FIND(" ",Table1[[#This Row],[Employee Name]]))</f>
        <v>Joshi</v>
      </c>
      <c r="D3225" s="23">
        <f>Table1[[#This Row],[Basic Salary]]+Table1[[#This Row],[Bonus]]</f>
        <v>76960</v>
      </c>
      <c r="E3225" s="10">
        <v>80</v>
      </c>
      <c r="F3225" s="46">
        <v>95</v>
      </c>
      <c r="G3225" s="10" t="str" cm="1">
        <f t="array" ref="G3225">_xlfn.IFS(Table1[[#This Row],[Performance Score]]&gt;=80,"Excellent",Table1[[#This Row],[Performance Score]]&gt;=60,"Good",Table1[[#This Row],[Performance Score]]&gt;=40,"Need Improvement")</f>
        <v>Excellent</v>
      </c>
      <c r="H3225" s="30">
        <f>Table1[[#This Row],[Bonus]]/Table1[[#This Row],[Basic Salary]]</f>
        <v>0.10840666541846096</v>
      </c>
      <c r="I3225" s="10">
        <f ca="1">DATEDIF(Table1[[#This Row],[Date of Birth]],TODAY(),"y")</f>
        <v>44</v>
      </c>
      <c r="J3225" s="34">
        <v>43856</v>
      </c>
      <c r="K3225" s="33" t="str" cm="1">
        <f t="array" aca="1" ref="K3225" ca="1">_xlfn.IFS(L3225&lt;3,"Junior",L3225&lt;=7,"Mid-Level",L3225&gt;7,"Senior")</f>
        <v>Mid-Level</v>
      </c>
      <c r="L3225" s="46">
        <f ca="1">INT(YEARFRAC(Table1[[#This Row],[Joining Date]],TODAY(),1))</f>
        <v>6</v>
      </c>
      <c r="M3225" s="25" t="str">
        <f t="shared" ca="1" si="50"/>
        <v>Yes</v>
      </c>
      <c r="N3225" s="26">
        <f>YEAR(Table1[[#This Row],[Joining Date]])</f>
        <v>2020</v>
      </c>
      <c r="O3225" s="46">
        <f>MONTH(Table1[[#This Row],[Joining Date]])</f>
        <v>1</v>
      </c>
      <c r="P3225" s="26">
        <f ca="1">NETWORKDAYS(Table1[[#This Row],[Joining Date]],TODAY())</f>
        <v>1676</v>
      </c>
      <c r="Q3225" s="26" t="str">
        <f>LEFT(Table1[[#This Row],[Department]],5)&amp;"-"&amp;RIGHT(Table1[[#This Row],[Employee ID]],3)</f>
        <v>Sales-310</v>
      </c>
      <c r="R3225" s="26" t="str">
        <f>LEFT(Table1[[#This Row],[Department]],3)</f>
        <v>Sal</v>
      </c>
      <c r="S3225" s="37">
        <f>_xlfn.XLOOKUP(Table1[[#This Row],[City]],Table2[City],Table2[Bonus %])</f>
        <v>5</v>
      </c>
    </row>
    <row r="3226" spans="1:19" x14ac:dyDescent="0.35">
      <c r="A3226" s="7" t="s">
        <v>3321</v>
      </c>
      <c r="B3226" s="40" t="str">
        <f>LEFT(Table1[[#This Row],[Employee Name]],FIND(" ",Table1[[#This Row],[Employee Name]]))</f>
        <v xml:space="preserve">Rohan </v>
      </c>
      <c r="C3226" s="40" t="str">
        <f>RIGHT(Table1[[#This Row],[Employee Name]],LEN(Table1[[#This Row],[Employee Name]])-FIND(" ",Table1[[#This Row],[Employee Name]]))</f>
        <v>Gupta</v>
      </c>
      <c r="D3226" s="22">
        <f>Table1[[#This Row],[Basic Salary]]+Table1[[#This Row],[Bonus]]</f>
        <v>76929</v>
      </c>
      <c r="E3226" s="8">
        <v>80</v>
      </c>
      <c r="F3226" s="45">
        <v>98</v>
      </c>
      <c r="G3226" s="8" t="str" cm="1">
        <f t="array" ref="G3226">_xlfn.IFS(Table1[[#This Row],[Performance Score]]&gt;=80,"Excellent",Table1[[#This Row],[Performance Score]]&gt;=60,"Good",Table1[[#This Row],[Performance Score]]&gt;=40,"Need Improvement")</f>
        <v>Excellent</v>
      </c>
      <c r="H3226" s="29">
        <f>Table1[[#This Row],[Bonus]]/Table1[[#This Row],[Basic Salary]]</f>
        <v>9.1795461319027549E-2</v>
      </c>
      <c r="I3226" s="8">
        <f ca="1">DATEDIF(Table1[[#This Row],[Date of Birth]],TODAY(),"y")</f>
        <v>36</v>
      </c>
      <c r="J3226" s="33">
        <v>42995</v>
      </c>
      <c r="K3226" s="33" t="str" cm="1">
        <f t="array" aca="1" ref="K3226" ca="1">_xlfn.IFS(L3226&lt;3,"Junior",L3226&lt;=7,"Mid-Level",L3226&gt;7,"Senior")</f>
        <v>Senior</v>
      </c>
      <c r="L3226" s="45">
        <f ca="1">INT(YEARFRAC(Table1[[#This Row],[Joining Date]],TODAY(),1))</f>
        <v>8</v>
      </c>
      <c r="M3226" s="25" t="str">
        <f t="shared" ca="1" si="50"/>
        <v>Yes</v>
      </c>
      <c r="N3226" s="25">
        <f>YEAR(Table1[[#This Row],[Joining Date]])</f>
        <v>2017</v>
      </c>
      <c r="O3226" s="45">
        <f>MONTH(Table1[[#This Row],[Joining Date]])</f>
        <v>9</v>
      </c>
      <c r="P3226" s="25">
        <f ca="1">NETWORKDAYS(Table1[[#This Row],[Joining Date]],TODAY())</f>
        <v>2291</v>
      </c>
      <c r="Q3226" s="25" t="str">
        <f>LEFT(Table1[[#This Row],[Department]],5)&amp;"-"&amp;RIGHT(Table1[[#This Row],[Employee ID]],3)</f>
        <v>Finan-265</v>
      </c>
      <c r="R3226" s="25" t="str">
        <f>LEFT(Table1[[#This Row],[Department]],3)</f>
        <v>Fin</v>
      </c>
      <c r="S3226" s="36">
        <f>_xlfn.XLOOKUP(Table1[[#This Row],[City]],Table2[City],Table2[Bonus %])</f>
        <v>5</v>
      </c>
    </row>
    <row r="3227" spans="1:19" x14ac:dyDescent="0.35">
      <c r="A3227" s="9" t="s">
        <v>1362</v>
      </c>
      <c r="B3227" s="41" t="str">
        <f>LEFT(Table1[[#This Row],[Employee Name]],FIND(" ",Table1[[#This Row],[Employee Name]]))</f>
        <v xml:space="preserve">Meera </v>
      </c>
      <c r="C3227" s="41" t="str">
        <f>RIGHT(Table1[[#This Row],[Employee Name]],LEN(Table1[[#This Row],[Employee Name]])-FIND(" ",Table1[[#This Row],[Employee Name]]))</f>
        <v>Joshi</v>
      </c>
      <c r="D3227" s="23">
        <f>Table1[[#This Row],[Basic Salary]]+Table1[[#This Row],[Bonus]]</f>
        <v>76918</v>
      </c>
      <c r="E3227" s="10">
        <v>83</v>
      </c>
      <c r="F3227" s="46">
        <v>73</v>
      </c>
      <c r="G3227" s="10" t="str" cm="1">
        <f t="array" ref="G3227">_xlfn.IFS(Table1[[#This Row],[Performance Score]]&gt;=80,"Excellent",Table1[[#This Row],[Performance Score]]&gt;=60,"Good",Table1[[#This Row],[Performance Score]]&gt;=40,"Need Improvement")</f>
        <v>Good</v>
      </c>
      <c r="H3227" s="30">
        <f>Table1[[#This Row],[Bonus]]/Table1[[#This Row],[Basic Salary]]</f>
        <v>0.4849321415471341</v>
      </c>
      <c r="I3227" s="10">
        <f ca="1">DATEDIF(Table1[[#This Row],[Date of Birth]],TODAY(),"y")</f>
        <v>15</v>
      </c>
      <c r="J3227" s="34">
        <v>44148</v>
      </c>
      <c r="K3227" s="33" t="str" cm="1">
        <f t="array" aca="1" ref="K3227" ca="1">_xlfn.IFS(L3227&lt;3,"Junior",L3227&lt;=7,"Mid-Level",L3227&gt;7,"Senior")</f>
        <v>Mid-Level</v>
      </c>
      <c r="L3227" s="46">
        <f ca="1">INT(YEARFRAC(Table1[[#This Row],[Joining Date]],TODAY(),1))</f>
        <v>5</v>
      </c>
      <c r="M3227" s="25" t="str">
        <f t="shared" ca="1" si="50"/>
        <v>No</v>
      </c>
      <c r="N3227" s="26">
        <f>YEAR(Table1[[#This Row],[Joining Date]])</f>
        <v>2020</v>
      </c>
      <c r="O3227" s="46">
        <f>MONTH(Table1[[#This Row],[Joining Date]])</f>
        <v>11</v>
      </c>
      <c r="P3227" s="26">
        <f ca="1">NETWORKDAYS(Table1[[#This Row],[Joining Date]],TODAY())</f>
        <v>1467</v>
      </c>
      <c r="Q3227" s="26" t="str">
        <f>LEFT(Table1[[#This Row],[Department]],5)&amp;"-"&amp;RIGHT(Table1[[#This Row],[Employee ID]],3)</f>
        <v>Finan-306</v>
      </c>
      <c r="R3227" s="26" t="str">
        <f>LEFT(Table1[[#This Row],[Department]],3)</f>
        <v>Fin</v>
      </c>
      <c r="S3227" s="37">
        <f>_xlfn.XLOOKUP(Table1[[#This Row],[City]],Table2[City],Table2[Bonus %])</f>
        <v>4</v>
      </c>
    </row>
    <row r="3228" spans="1:19" x14ac:dyDescent="0.35">
      <c r="A3228" s="7" t="s">
        <v>3346</v>
      </c>
      <c r="B3228" s="40" t="str">
        <f>LEFT(Table1[[#This Row],[Employee Name]],FIND(" ",Table1[[#This Row],[Employee Name]]))</f>
        <v xml:space="preserve">Meera </v>
      </c>
      <c r="C3228" s="40" t="str">
        <f>RIGHT(Table1[[#This Row],[Employee Name]],LEN(Table1[[#This Row],[Employee Name]])-FIND(" ",Table1[[#This Row],[Employee Name]]))</f>
        <v>Joshi</v>
      </c>
      <c r="D3228" s="22">
        <f>Table1[[#This Row],[Basic Salary]]+Table1[[#This Row],[Bonus]]</f>
        <v>76877</v>
      </c>
      <c r="E3228" s="8">
        <v>90</v>
      </c>
      <c r="F3228" s="45">
        <v>70</v>
      </c>
      <c r="G3228" s="8" t="str" cm="1">
        <f t="array" ref="G3228">_xlfn.IFS(Table1[[#This Row],[Performance Score]]&gt;=80,"Excellent",Table1[[#This Row],[Performance Score]]&gt;=60,"Good",Table1[[#This Row],[Performance Score]]&gt;=40,"Need Improvement")</f>
        <v>Good</v>
      </c>
      <c r="H3228" s="29">
        <f>Table1[[#This Row],[Bonus]]/Table1[[#This Row],[Basic Salary]]</f>
        <v>0.36099210423821831</v>
      </c>
      <c r="I3228" s="8">
        <f ca="1">DATEDIF(Table1[[#This Row],[Date of Birth]],TODAY(),"y")</f>
        <v>36</v>
      </c>
      <c r="J3228" s="33">
        <v>45111</v>
      </c>
      <c r="K3228" s="33" t="str" cm="1">
        <f t="array" aca="1" ref="K3228" ca="1">_xlfn.IFS(L3228&lt;3,"Junior",L3228&lt;=7,"Mid-Level",L3228&gt;7,"Senior")</f>
        <v>Junior</v>
      </c>
      <c r="L3228" s="45">
        <f ca="1">INT(YEARFRAC(Table1[[#This Row],[Joining Date]],TODAY(),1))</f>
        <v>2</v>
      </c>
      <c r="M3228" s="25" t="str">
        <f t="shared" ca="1" si="50"/>
        <v>No</v>
      </c>
      <c r="N3228" s="25">
        <f>YEAR(Table1[[#This Row],[Joining Date]])</f>
        <v>2023</v>
      </c>
      <c r="O3228" s="45">
        <f>MONTH(Table1[[#This Row],[Joining Date]])</f>
        <v>7</v>
      </c>
      <c r="P3228" s="25">
        <f ca="1">NETWORKDAYS(Table1[[#This Row],[Joining Date]],TODAY())</f>
        <v>780</v>
      </c>
      <c r="Q3228" s="25" t="str">
        <f>LEFT(Table1[[#This Row],[Department]],5)&amp;"-"&amp;RIGHT(Table1[[#This Row],[Employee ID]],3)</f>
        <v>IT-290</v>
      </c>
      <c r="R3228" s="25" t="str">
        <f>LEFT(Table1[[#This Row],[Department]],3)</f>
        <v>IT</v>
      </c>
      <c r="S3228" s="36">
        <f>_xlfn.XLOOKUP(Table1[[#This Row],[City]],Table2[City],Table2[Bonus %])</f>
        <v>5</v>
      </c>
    </row>
    <row r="3229" spans="1:19" x14ac:dyDescent="0.35">
      <c r="A3229" s="9" t="s">
        <v>4781</v>
      </c>
      <c r="B3229" s="41" t="str">
        <f>LEFT(Table1[[#This Row],[Employee Name]],FIND(" ",Table1[[#This Row],[Employee Name]]))</f>
        <v xml:space="preserve">Gayathri </v>
      </c>
      <c r="C3229" s="41" t="str">
        <f>RIGHT(Table1[[#This Row],[Employee Name]],LEN(Table1[[#This Row],[Employee Name]])-FIND(" ",Table1[[#This Row],[Employee Name]]))</f>
        <v>Iyer</v>
      </c>
      <c r="D3229" s="23">
        <f>Table1[[#This Row],[Basic Salary]]+Table1[[#This Row],[Bonus]]</f>
        <v>76867</v>
      </c>
      <c r="E3229" s="10">
        <v>71</v>
      </c>
      <c r="F3229" s="46">
        <v>93</v>
      </c>
      <c r="G3229" s="10" t="str" cm="1">
        <f t="array" ref="G3229">_xlfn.IFS(Table1[[#This Row],[Performance Score]]&gt;=80,"Excellent",Table1[[#This Row],[Performance Score]]&gt;=60,"Good",Table1[[#This Row],[Performance Score]]&gt;=40,"Need Improvement")</f>
        <v>Excellent</v>
      </c>
      <c r="H3229" s="30">
        <f>Table1[[#This Row],[Bonus]]/Table1[[#This Row],[Basic Salary]]</f>
        <v>0.19590820692337613</v>
      </c>
      <c r="I3229" s="10">
        <f ca="1">DATEDIF(Table1[[#This Row],[Date of Birth]],TODAY(),"y")</f>
        <v>24</v>
      </c>
      <c r="J3229" s="34">
        <v>45883</v>
      </c>
      <c r="K3229" s="33" t="str" cm="1">
        <f t="array" aca="1" ref="K3229" ca="1">_xlfn.IFS(L3229&lt;3,"Junior",L3229&lt;=7,"Mid-Level",L3229&gt;7,"Senior")</f>
        <v>Junior</v>
      </c>
      <c r="L3229" s="46">
        <f ca="1">INT(YEARFRAC(Table1[[#This Row],[Joining Date]],TODAY(),1))</f>
        <v>0</v>
      </c>
      <c r="M3229" s="25" t="str">
        <f t="shared" ca="1" si="50"/>
        <v>No</v>
      </c>
      <c r="N3229" s="26">
        <f>YEAR(Table1[[#This Row],[Joining Date]])</f>
        <v>2025</v>
      </c>
      <c r="O3229" s="46">
        <f>MONTH(Table1[[#This Row],[Joining Date]])</f>
        <v>8</v>
      </c>
      <c r="P3229" s="26">
        <f ca="1">NETWORKDAYS(Table1[[#This Row],[Joining Date]],TODAY())</f>
        <v>228</v>
      </c>
      <c r="Q3229" s="26" t="str">
        <f>LEFT(Table1[[#This Row],[Department]],5)&amp;"-"&amp;RIGHT(Table1[[#This Row],[Employee ID]],3)</f>
        <v>Finan-725</v>
      </c>
      <c r="R3229" s="26" t="str">
        <f>LEFT(Table1[[#This Row],[Department]],3)</f>
        <v>Fin</v>
      </c>
      <c r="S3229" s="37">
        <f>_xlfn.XLOOKUP(Table1[[#This Row],[City]],Table2[City],Table2[Bonus %])</f>
        <v>8</v>
      </c>
    </row>
    <row r="3230" spans="1:19" x14ac:dyDescent="0.35">
      <c r="A3230" s="7" t="s">
        <v>448</v>
      </c>
      <c r="B3230" s="40" t="str">
        <f>LEFT(Table1[[#This Row],[Employee Name]],FIND(" ",Table1[[#This Row],[Employee Name]]))</f>
        <v xml:space="preserve">Swathi </v>
      </c>
      <c r="C3230" s="40" t="str">
        <f>RIGHT(Table1[[#This Row],[Employee Name]],LEN(Table1[[#This Row],[Employee Name]])-FIND(" ",Table1[[#This Row],[Employee Name]]))</f>
        <v>Ramesh</v>
      </c>
      <c r="D3230" s="22">
        <f>Table1[[#This Row],[Basic Salary]]+Table1[[#This Row],[Bonus]]</f>
        <v>76831</v>
      </c>
      <c r="E3230" s="8">
        <v>66</v>
      </c>
      <c r="F3230" s="45">
        <v>70</v>
      </c>
      <c r="G3230" s="8" t="str" cm="1">
        <f t="array" ref="G3230">_xlfn.IFS(Table1[[#This Row],[Performance Score]]&gt;=80,"Excellent",Table1[[#This Row],[Performance Score]]&gt;=60,"Good",Table1[[#This Row],[Performance Score]]&gt;=40,"Need Improvement")</f>
        <v>Good</v>
      </c>
      <c r="H3230" s="29">
        <f>Table1[[#This Row],[Bonus]]/Table1[[#This Row],[Basic Salary]]</f>
        <v>0.23819116533174325</v>
      </c>
      <c r="I3230" s="8">
        <f ca="1">DATEDIF(Table1[[#This Row],[Date of Birth]],TODAY(),"y")</f>
        <v>19</v>
      </c>
      <c r="J3230" s="33">
        <v>44437</v>
      </c>
      <c r="K3230" s="33" t="str" cm="1">
        <f t="array" aca="1" ref="K3230" ca="1">_xlfn.IFS(L3230&lt;3,"Junior",L3230&lt;=7,"Mid-Level",L3230&gt;7,"Senior")</f>
        <v>Mid-Level</v>
      </c>
      <c r="L3230" s="45">
        <f ca="1">INT(YEARFRAC(Table1[[#This Row],[Joining Date]],TODAY(),1))</f>
        <v>4</v>
      </c>
      <c r="M3230" s="25" t="str">
        <f t="shared" ca="1" si="50"/>
        <v>No</v>
      </c>
      <c r="N3230" s="25">
        <f>YEAR(Table1[[#This Row],[Joining Date]])</f>
        <v>2021</v>
      </c>
      <c r="O3230" s="45">
        <f>MONTH(Table1[[#This Row],[Joining Date]])</f>
        <v>8</v>
      </c>
      <c r="P3230" s="25">
        <f ca="1">NETWORKDAYS(Table1[[#This Row],[Joining Date]],TODAY())</f>
        <v>1261</v>
      </c>
      <c r="Q3230" s="25" t="str">
        <f>LEFT(Table1[[#This Row],[Department]],5)&amp;"-"&amp;RIGHT(Table1[[#This Row],[Employee ID]],3)</f>
        <v>Opera-392</v>
      </c>
      <c r="R3230" s="25" t="str">
        <f>LEFT(Table1[[#This Row],[Department]],3)</f>
        <v>Ope</v>
      </c>
      <c r="S3230" s="36">
        <f>_xlfn.XLOOKUP(Table1[[#This Row],[City]],Table2[City],Table2[Bonus %])</f>
        <v>5</v>
      </c>
    </row>
    <row r="3231" spans="1:19" x14ac:dyDescent="0.35">
      <c r="A3231" s="9" t="s">
        <v>4221</v>
      </c>
      <c r="B3231" s="41" t="str">
        <f>LEFT(Table1[[#This Row],[Employee Name]],FIND(" ",Table1[[#This Row],[Employee Name]]))</f>
        <v xml:space="preserve">Rohan </v>
      </c>
      <c r="C3231" s="41" t="str">
        <f>RIGHT(Table1[[#This Row],[Employee Name]],LEN(Table1[[#This Row],[Employee Name]])-FIND(" ",Table1[[#This Row],[Employee Name]]))</f>
        <v>Gupta</v>
      </c>
      <c r="D3231" s="23">
        <f>Table1[[#This Row],[Basic Salary]]+Table1[[#This Row],[Bonus]]</f>
        <v>76831</v>
      </c>
      <c r="E3231" s="10">
        <v>83</v>
      </c>
      <c r="F3231" s="46">
        <v>91</v>
      </c>
      <c r="G3231" s="10" t="str" cm="1">
        <f t="array" ref="G3231">_xlfn.IFS(Table1[[#This Row],[Performance Score]]&gt;=80,"Excellent",Table1[[#This Row],[Performance Score]]&gt;=60,"Good",Table1[[#This Row],[Performance Score]]&gt;=40,"Need Improvement")</f>
        <v>Excellent</v>
      </c>
      <c r="H3231" s="30">
        <f>Table1[[#This Row],[Bonus]]/Table1[[#This Row],[Basic Salary]]</f>
        <v>0.28244032715740275</v>
      </c>
      <c r="I3231" s="10">
        <f ca="1">DATEDIF(Table1[[#This Row],[Date of Birth]],TODAY(),"y")</f>
        <v>34</v>
      </c>
      <c r="J3231" s="34">
        <v>43165</v>
      </c>
      <c r="K3231" s="33" t="str" cm="1">
        <f t="array" aca="1" ref="K3231" ca="1">_xlfn.IFS(L3231&lt;3,"Junior",L3231&lt;=7,"Mid-Level",L3231&gt;7,"Senior")</f>
        <v>Senior</v>
      </c>
      <c r="L3231" s="46">
        <f ca="1">INT(YEARFRAC(Table1[[#This Row],[Joining Date]],TODAY(),1))</f>
        <v>8</v>
      </c>
      <c r="M3231" s="25" t="str">
        <f t="shared" ca="1" si="50"/>
        <v>Yes</v>
      </c>
      <c r="N3231" s="26">
        <f>YEAR(Table1[[#This Row],[Joining Date]])</f>
        <v>2018</v>
      </c>
      <c r="O3231" s="46">
        <f>MONTH(Table1[[#This Row],[Joining Date]])</f>
        <v>3</v>
      </c>
      <c r="P3231" s="26">
        <f ca="1">NETWORKDAYS(Table1[[#This Row],[Joining Date]],TODAY())</f>
        <v>2170</v>
      </c>
      <c r="Q3231" s="26" t="str">
        <f>LEFT(Table1[[#This Row],[Department]],5)&amp;"-"&amp;RIGHT(Table1[[#This Row],[Employee ID]],3)</f>
        <v>IT-165</v>
      </c>
      <c r="R3231" s="26" t="str">
        <f>LEFT(Table1[[#This Row],[Department]],3)</f>
        <v>IT</v>
      </c>
      <c r="S3231" s="37">
        <f>_xlfn.XLOOKUP(Table1[[#This Row],[City]],Table2[City],Table2[Bonus %])</f>
        <v>6</v>
      </c>
    </row>
    <row r="3232" spans="1:19" x14ac:dyDescent="0.35">
      <c r="A3232" s="7" t="s">
        <v>1335</v>
      </c>
      <c r="B3232" s="40" t="str">
        <f>LEFT(Table1[[#This Row],[Employee Name]],FIND(" ",Table1[[#This Row],[Employee Name]]))</f>
        <v xml:space="preserve">Tarun </v>
      </c>
      <c r="C3232" s="40" t="str">
        <f>RIGHT(Table1[[#This Row],[Employee Name]],LEN(Table1[[#This Row],[Employee Name]])-FIND(" ",Table1[[#This Row],[Employee Name]]))</f>
        <v>Verma</v>
      </c>
      <c r="D3232" s="22">
        <f>Table1[[#This Row],[Basic Salary]]+Table1[[#This Row],[Bonus]]</f>
        <v>76827</v>
      </c>
      <c r="E3232" s="8">
        <v>65</v>
      </c>
      <c r="F3232" s="45">
        <v>100</v>
      </c>
      <c r="G3232" s="8" t="str" cm="1">
        <f t="array" ref="G3232">_xlfn.IFS(Table1[[#This Row],[Performance Score]]&gt;=80,"Excellent",Table1[[#This Row],[Performance Score]]&gt;=60,"Good",Table1[[#This Row],[Performance Score]]&gt;=40,"Need Improvement")</f>
        <v>Excellent</v>
      </c>
      <c r="H3232" s="29">
        <f>Table1[[#This Row],[Bonus]]/Table1[[#This Row],[Basic Salary]]</f>
        <v>0.50561467458404374</v>
      </c>
      <c r="I3232" s="8">
        <f ca="1">DATEDIF(Table1[[#This Row],[Date of Birth]],TODAY(),"y")</f>
        <v>40</v>
      </c>
      <c r="J3232" s="33">
        <v>43162</v>
      </c>
      <c r="K3232" s="33" t="str" cm="1">
        <f t="array" aca="1" ref="K3232" ca="1">_xlfn.IFS(L3232&lt;3,"Junior",L3232&lt;=7,"Mid-Level",L3232&gt;7,"Senior")</f>
        <v>Senior</v>
      </c>
      <c r="L3232" s="45">
        <f ca="1">INT(YEARFRAC(Table1[[#This Row],[Joining Date]],TODAY(),1))</f>
        <v>8</v>
      </c>
      <c r="M3232" s="25" t="str">
        <f t="shared" ca="1" si="50"/>
        <v>Yes</v>
      </c>
      <c r="N3232" s="25">
        <f>YEAR(Table1[[#This Row],[Joining Date]])</f>
        <v>2018</v>
      </c>
      <c r="O3232" s="45">
        <f>MONTH(Table1[[#This Row],[Joining Date]])</f>
        <v>3</v>
      </c>
      <c r="P3232" s="25">
        <f ca="1">NETWORKDAYS(Table1[[#This Row],[Joining Date]],TODAY())</f>
        <v>2171</v>
      </c>
      <c r="Q3232" s="25" t="str">
        <f>LEFT(Table1[[#This Row],[Department]],5)&amp;"-"&amp;RIGHT(Table1[[#This Row],[Employee ID]],3)</f>
        <v>Marke-279</v>
      </c>
      <c r="R3232" s="25" t="str">
        <f>LEFT(Table1[[#This Row],[Department]],3)</f>
        <v>Mar</v>
      </c>
      <c r="S3232" s="36">
        <f>_xlfn.XLOOKUP(Table1[[#This Row],[City]],Table2[City],Table2[Bonus %])</f>
        <v>4</v>
      </c>
    </row>
    <row r="3233" spans="1:19" x14ac:dyDescent="0.35">
      <c r="A3233" s="9" t="s">
        <v>271</v>
      </c>
      <c r="B3233" s="41" t="str">
        <f>LEFT(Table1[[#This Row],[Employee Name]],FIND(" ",Table1[[#This Row],[Employee Name]]))</f>
        <v xml:space="preserve">Rohan </v>
      </c>
      <c r="C3233" s="41" t="str">
        <f>RIGHT(Table1[[#This Row],[Employee Name]],LEN(Table1[[#This Row],[Employee Name]])-FIND(" ",Table1[[#This Row],[Employee Name]]))</f>
        <v>Gupta</v>
      </c>
      <c r="D3233" s="23">
        <f>Table1[[#This Row],[Basic Salary]]+Table1[[#This Row],[Bonus]]</f>
        <v>76798</v>
      </c>
      <c r="E3233" s="10">
        <v>89</v>
      </c>
      <c r="F3233" s="46">
        <v>98</v>
      </c>
      <c r="G3233" s="10" t="str" cm="1">
        <f t="array" ref="G3233">_xlfn.IFS(Table1[[#This Row],[Performance Score]]&gt;=80,"Excellent",Table1[[#This Row],[Performance Score]]&gt;=60,"Good",Table1[[#This Row],[Performance Score]]&gt;=40,"Need Improvement")</f>
        <v>Excellent</v>
      </c>
      <c r="H3233" s="30">
        <f>Table1[[#This Row],[Bonus]]/Table1[[#This Row],[Basic Salary]]</f>
        <v>0.16142399128909321</v>
      </c>
      <c r="I3233" s="10">
        <f ca="1">DATEDIF(Table1[[#This Row],[Date of Birth]],TODAY(),"y")</f>
        <v>29</v>
      </c>
      <c r="J3233" s="34">
        <v>44157</v>
      </c>
      <c r="K3233" s="33" t="str" cm="1">
        <f t="array" aca="1" ref="K3233" ca="1">_xlfn.IFS(L3233&lt;3,"Junior",L3233&lt;=7,"Mid-Level",L3233&gt;7,"Senior")</f>
        <v>Mid-Level</v>
      </c>
      <c r="L3233" s="46">
        <f ca="1">INT(YEARFRAC(Table1[[#This Row],[Joining Date]],TODAY(),1))</f>
        <v>5</v>
      </c>
      <c r="M3233" s="25" t="str">
        <f t="shared" ca="1" si="50"/>
        <v>No</v>
      </c>
      <c r="N3233" s="26">
        <f>YEAR(Table1[[#This Row],[Joining Date]])</f>
        <v>2020</v>
      </c>
      <c r="O3233" s="46">
        <f>MONTH(Table1[[#This Row],[Joining Date]])</f>
        <v>11</v>
      </c>
      <c r="P3233" s="26">
        <f ca="1">NETWORKDAYS(Table1[[#This Row],[Joining Date]],TODAY())</f>
        <v>1461</v>
      </c>
      <c r="Q3233" s="26" t="str">
        <f>LEFT(Table1[[#This Row],[Department]],5)&amp;"-"&amp;RIGHT(Table1[[#This Row],[Employee ID]],3)</f>
        <v>Marke-215</v>
      </c>
      <c r="R3233" s="26" t="str">
        <f>LEFT(Table1[[#This Row],[Department]],3)</f>
        <v>Mar</v>
      </c>
      <c r="S3233" s="37">
        <f>_xlfn.XLOOKUP(Table1[[#This Row],[City]],Table2[City],Table2[Bonus %])</f>
        <v>4</v>
      </c>
    </row>
    <row r="3234" spans="1:19" x14ac:dyDescent="0.35">
      <c r="A3234" s="7" t="s">
        <v>2796</v>
      </c>
      <c r="B3234" s="40" t="str">
        <f>LEFT(Table1[[#This Row],[Employee Name]],FIND(" ",Table1[[#This Row],[Employee Name]]))</f>
        <v xml:space="preserve">Kavya </v>
      </c>
      <c r="C3234" s="40" t="str">
        <f>RIGHT(Table1[[#This Row],[Employee Name]],LEN(Table1[[#This Row],[Employee Name]])-FIND(" ",Table1[[#This Row],[Employee Name]]))</f>
        <v>Nair</v>
      </c>
      <c r="D3234" s="22">
        <f>Table1[[#This Row],[Basic Salary]]+Table1[[#This Row],[Bonus]]</f>
        <v>76770</v>
      </c>
      <c r="E3234" s="8">
        <v>89</v>
      </c>
      <c r="F3234" s="45">
        <v>80</v>
      </c>
      <c r="G3234" s="8" t="str" cm="1">
        <f t="array" ref="G3234">_xlfn.IFS(Table1[[#This Row],[Performance Score]]&gt;=80,"Excellent",Table1[[#This Row],[Performance Score]]&gt;=60,"Good",Table1[[#This Row],[Performance Score]]&gt;=40,"Need Improvement")</f>
        <v>Excellent</v>
      </c>
      <c r="H3234" s="29">
        <f>Table1[[#This Row],[Bonus]]/Table1[[#This Row],[Basic Salary]]</f>
        <v>0.33647853486995577</v>
      </c>
      <c r="I3234" s="8">
        <f ca="1">DATEDIF(Table1[[#This Row],[Date of Birth]],TODAY(),"y")</f>
        <v>30</v>
      </c>
      <c r="J3234" s="33">
        <v>45899</v>
      </c>
      <c r="K3234" s="33" t="str" cm="1">
        <f t="array" aca="1" ref="K3234" ca="1">_xlfn.IFS(L3234&lt;3,"Junior",L3234&lt;=7,"Mid-Level",L3234&gt;7,"Senior")</f>
        <v>Junior</v>
      </c>
      <c r="L3234" s="45">
        <f ca="1">INT(YEARFRAC(Table1[[#This Row],[Joining Date]],TODAY(),1))</f>
        <v>0</v>
      </c>
      <c r="M3234" s="25" t="str">
        <f t="shared" ca="1" si="50"/>
        <v>No</v>
      </c>
      <c r="N3234" s="25">
        <f>YEAR(Table1[[#This Row],[Joining Date]])</f>
        <v>2025</v>
      </c>
      <c r="O3234" s="45">
        <f>MONTH(Table1[[#This Row],[Joining Date]])</f>
        <v>8</v>
      </c>
      <c r="P3234" s="25">
        <f ca="1">NETWORKDAYS(Table1[[#This Row],[Joining Date]],TODAY())</f>
        <v>216</v>
      </c>
      <c r="Q3234" s="25" t="str">
        <f>LEFT(Table1[[#This Row],[Department]],5)&amp;"-"&amp;RIGHT(Table1[[#This Row],[Employee ID]],3)</f>
        <v>Marke-740</v>
      </c>
      <c r="R3234" s="25" t="str">
        <f>LEFT(Table1[[#This Row],[Department]],3)</f>
        <v>Mar</v>
      </c>
      <c r="S3234" s="36">
        <f>_xlfn.XLOOKUP(Table1[[#This Row],[City]],Table2[City],Table2[Bonus %])</f>
        <v>6</v>
      </c>
    </row>
    <row r="3235" spans="1:19" x14ac:dyDescent="0.35">
      <c r="A3235" s="9" t="s">
        <v>4756</v>
      </c>
      <c r="B3235" s="41" t="str">
        <f>LEFT(Table1[[#This Row],[Employee Name]],FIND(" ",Table1[[#This Row],[Employee Name]]))</f>
        <v xml:space="preserve">Krishna </v>
      </c>
      <c r="C3235" s="41" t="str">
        <f>RIGHT(Table1[[#This Row],[Employee Name]],LEN(Table1[[#This Row],[Employee Name]])-FIND(" ",Table1[[#This Row],[Employee Name]]))</f>
        <v>Chaitanya</v>
      </c>
      <c r="D3235" s="23">
        <f>Table1[[#This Row],[Basic Salary]]+Table1[[#This Row],[Bonus]]</f>
        <v>76708</v>
      </c>
      <c r="E3235" s="10">
        <v>75</v>
      </c>
      <c r="F3235" s="46">
        <v>96</v>
      </c>
      <c r="G3235" s="10" t="str" cm="1">
        <f t="array" ref="G3235">_xlfn.IFS(Table1[[#This Row],[Performance Score]]&gt;=80,"Excellent",Table1[[#This Row],[Performance Score]]&gt;=60,"Good",Table1[[#This Row],[Performance Score]]&gt;=40,"Need Improvement")</f>
        <v>Excellent</v>
      </c>
      <c r="H3235" s="30">
        <f>Table1[[#This Row],[Bonus]]/Table1[[#This Row],[Basic Salary]]</f>
        <v>0.3127738225629792</v>
      </c>
      <c r="I3235" s="10">
        <f ca="1">DATEDIF(Table1[[#This Row],[Date of Birth]],TODAY(),"y")</f>
        <v>22</v>
      </c>
      <c r="J3235" s="34">
        <v>45489</v>
      </c>
      <c r="K3235" s="33" t="str" cm="1">
        <f t="array" aca="1" ref="K3235" ca="1">_xlfn.IFS(L3235&lt;3,"Junior",L3235&lt;=7,"Mid-Level",L3235&gt;7,"Senior")</f>
        <v>Junior</v>
      </c>
      <c r="L3235" s="46">
        <f ca="1">INT(YEARFRAC(Table1[[#This Row],[Joining Date]],TODAY(),1))</f>
        <v>1</v>
      </c>
      <c r="M3235" s="25" t="str">
        <f t="shared" ca="1" si="50"/>
        <v>No</v>
      </c>
      <c r="N3235" s="26">
        <f>YEAR(Table1[[#This Row],[Joining Date]])</f>
        <v>2024</v>
      </c>
      <c r="O3235" s="46">
        <f>MONTH(Table1[[#This Row],[Joining Date]])</f>
        <v>7</v>
      </c>
      <c r="P3235" s="26">
        <f ca="1">NETWORKDAYS(Table1[[#This Row],[Joining Date]],TODAY())</f>
        <v>510</v>
      </c>
      <c r="Q3235" s="26" t="str">
        <f>LEFT(Table1[[#This Row],[Department]],5)&amp;"-"&amp;RIGHT(Table1[[#This Row],[Employee ID]],3)</f>
        <v>IT-700</v>
      </c>
      <c r="R3235" s="26" t="str">
        <f>LEFT(Table1[[#This Row],[Department]],3)</f>
        <v>IT</v>
      </c>
      <c r="S3235" s="37">
        <f>_xlfn.XLOOKUP(Table1[[#This Row],[City]],Table2[City],Table2[Bonus %])</f>
        <v>5</v>
      </c>
    </row>
    <row r="3236" spans="1:19" x14ac:dyDescent="0.35">
      <c r="A3236" s="7" t="s">
        <v>2545</v>
      </c>
      <c r="B3236" s="40" t="str">
        <f>LEFT(Table1[[#This Row],[Employee Name]],FIND(" ",Table1[[#This Row],[Employee Name]]))</f>
        <v xml:space="preserve">Priya </v>
      </c>
      <c r="C3236" s="40" t="str">
        <f>RIGHT(Table1[[#This Row],[Employee Name]],LEN(Table1[[#This Row],[Employee Name]])-FIND(" ",Table1[[#This Row],[Employee Name]]))</f>
        <v>Reddy</v>
      </c>
      <c r="D3236" s="22">
        <f>Table1[[#This Row],[Basic Salary]]+Table1[[#This Row],[Bonus]]</f>
        <v>76641</v>
      </c>
      <c r="E3236" s="8">
        <v>97</v>
      </c>
      <c r="F3236" s="45">
        <v>63</v>
      </c>
      <c r="G3236" s="8" t="str" cm="1">
        <f t="array" ref="G3236">_xlfn.IFS(Table1[[#This Row],[Performance Score]]&gt;=80,"Excellent",Table1[[#This Row],[Performance Score]]&gt;=60,"Good",Table1[[#This Row],[Performance Score]]&gt;=40,"Need Improvement")</f>
        <v>Good</v>
      </c>
      <c r="H3236" s="29">
        <f>Table1[[#This Row],[Bonus]]/Table1[[#This Row],[Basic Salary]]</f>
        <v>9.6171174392493952E-2</v>
      </c>
      <c r="I3236" s="8">
        <f ca="1">DATEDIF(Table1[[#This Row],[Date of Birth]],TODAY(),"y")</f>
        <v>34</v>
      </c>
      <c r="J3236" s="33">
        <v>42006</v>
      </c>
      <c r="K3236" s="33" t="str" cm="1">
        <f t="array" aca="1" ref="K3236" ca="1">_xlfn.IFS(L3236&lt;3,"Junior",L3236&lt;=7,"Mid-Level",L3236&gt;7,"Senior")</f>
        <v>Senior</v>
      </c>
      <c r="L3236" s="45">
        <f ca="1">INT(YEARFRAC(Table1[[#This Row],[Joining Date]],TODAY(),1))</f>
        <v>11</v>
      </c>
      <c r="M3236" s="25" t="str">
        <f t="shared" ca="1" si="50"/>
        <v>Yes</v>
      </c>
      <c r="N3236" s="25">
        <f>YEAR(Table1[[#This Row],[Joining Date]])</f>
        <v>2015</v>
      </c>
      <c r="O3236" s="45">
        <f>MONTH(Table1[[#This Row],[Joining Date]])</f>
        <v>1</v>
      </c>
      <c r="P3236" s="25">
        <f ca="1">NETWORKDAYS(Table1[[#This Row],[Joining Date]],TODAY())</f>
        <v>2997</v>
      </c>
      <c r="Q3236" s="25" t="str">
        <f>LEFT(Table1[[#This Row],[Department]],5)&amp;"-"&amp;RIGHT(Table1[[#This Row],[Employee ID]],3)</f>
        <v>IT-489</v>
      </c>
      <c r="R3236" s="25" t="str">
        <f>LEFT(Table1[[#This Row],[Department]],3)</f>
        <v>IT</v>
      </c>
      <c r="S3236" s="36">
        <f>_xlfn.XLOOKUP(Table1[[#This Row],[City]],Table2[City],Table2[Bonus %])</f>
        <v>8</v>
      </c>
    </row>
    <row r="3237" spans="1:19" x14ac:dyDescent="0.35">
      <c r="A3237" s="9" t="s">
        <v>1305</v>
      </c>
      <c r="B3237" s="41" t="str">
        <f>LEFT(Table1[[#This Row],[Employee Name]],FIND(" ",Table1[[#This Row],[Employee Name]]))</f>
        <v xml:space="preserve">Arjun </v>
      </c>
      <c r="C3237" s="41" t="str">
        <f>RIGHT(Table1[[#This Row],[Employee Name]],LEN(Table1[[#This Row],[Employee Name]])-FIND(" ",Table1[[#This Row],[Employee Name]]))</f>
        <v>Mehta</v>
      </c>
      <c r="D3237" s="23">
        <f>Table1[[#This Row],[Basic Salary]]+Table1[[#This Row],[Bonus]]</f>
        <v>76577</v>
      </c>
      <c r="E3237" s="10">
        <v>92</v>
      </c>
      <c r="F3237" s="46">
        <v>95</v>
      </c>
      <c r="G3237" s="10" t="str" cm="1">
        <f t="array" ref="G3237">_xlfn.IFS(Table1[[#This Row],[Performance Score]]&gt;=80,"Excellent",Table1[[#This Row],[Performance Score]]&gt;=60,"Good",Table1[[#This Row],[Performance Score]]&gt;=40,"Need Improvement")</f>
        <v>Excellent</v>
      </c>
      <c r="H3237" s="30">
        <f>Table1[[#This Row],[Bonus]]/Table1[[#This Row],[Basic Salary]]</f>
        <v>0.5580264496439471</v>
      </c>
      <c r="I3237" s="10">
        <f ca="1">DATEDIF(Table1[[#This Row],[Date of Birth]],TODAY(),"y")</f>
        <v>44</v>
      </c>
      <c r="J3237" s="34">
        <v>44686</v>
      </c>
      <c r="K3237" s="33" t="str" cm="1">
        <f t="array" aca="1" ref="K3237" ca="1">_xlfn.IFS(L3237&lt;3,"Junior",L3237&lt;=7,"Mid-Level",L3237&gt;7,"Senior")</f>
        <v>Mid-Level</v>
      </c>
      <c r="L3237" s="46">
        <f ca="1">INT(YEARFRAC(Table1[[#This Row],[Joining Date]],TODAY(),1))</f>
        <v>4</v>
      </c>
      <c r="M3237" s="25" t="str">
        <f t="shared" ca="1" si="50"/>
        <v>No</v>
      </c>
      <c r="N3237" s="26">
        <f>YEAR(Table1[[#This Row],[Joining Date]])</f>
        <v>2022</v>
      </c>
      <c r="O3237" s="46">
        <f>MONTH(Table1[[#This Row],[Joining Date]])</f>
        <v>5</v>
      </c>
      <c r="P3237" s="26">
        <f ca="1">NETWORKDAYS(Table1[[#This Row],[Joining Date]],TODAY())</f>
        <v>1083</v>
      </c>
      <c r="Q3237" s="26" t="str">
        <f>LEFT(Table1[[#This Row],[Department]],5)&amp;"-"&amp;RIGHT(Table1[[#This Row],[Employee ID]],3)</f>
        <v>Finan-249</v>
      </c>
      <c r="R3237" s="26" t="str">
        <f>LEFT(Table1[[#This Row],[Department]],3)</f>
        <v>Fin</v>
      </c>
      <c r="S3237" s="37">
        <f>_xlfn.XLOOKUP(Table1[[#This Row],[City]],Table2[City],Table2[Bonus %])</f>
        <v>8</v>
      </c>
    </row>
    <row r="3238" spans="1:19" x14ac:dyDescent="0.35">
      <c r="A3238" s="7" t="s">
        <v>1042</v>
      </c>
      <c r="B3238" s="40" t="str">
        <f>LEFT(Table1[[#This Row],[Employee Name]],FIND(" ",Table1[[#This Row],[Employee Name]]))</f>
        <v xml:space="preserve">Krishna </v>
      </c>
      <c r="C3238" s="40" t="str">
        <f>RIGHT(Table1[[#This Row],[Employee Name]],LEN(Table1[[#This Row],[Employee Name]])-FIND(" ",Table1[[#This Row],[Employee Name]]))</f>
        <v>Chaitanya</v>
      </c>
      <c r="D3238" s="22">
        <f>Table1[[#This Row],[Basic Salary]]+Table1[[#This Row],[Bonus]]</f>
        <v>76569</v>
      </c>
      <c r="E3238" s="8">
        <v>60</v>
      </c>
      <c r="F3238" s="45">
        <v>69</v>
      </c>
      <c r="G3238" s="8" t="str" cm="1">
        <f t="array" ref="G3238">_xlfn.IFS(Table1[[#This Row],[Performance Score]]&gt;=80,"Excellent",Table1[[#This Row],[Performance Score]]&gt;=60,"Good",Table1[[#This Row],[Performance Score]]&gt;=40,"Need Improvement")</f>
        <v>Good</v>
      </c>
      <c r="H3238" s="29">
        <f>Table1[[#This Row],[Bonus]]/Table1[[#This Row],[Basic Salary]]</f>
        <v>0.12128223527172083</v>
      </c>
      <c r="I3238" s="8">
        <f ca="1">DATEDIF(Table1[[#This Row],[Date of Birth]],TODAY(),"y")</f>
        <v>30</v>
      </c>
      <c r="J3238" s="33">
        <v>42239</v>
      </c>
      <c r="K3238" s="33" t="str" cm="1">
        <f t="array" aca="1" ref="K3238" ca="1">_xlfn.IFS(L3238&lt;3,"Junior",L3238&lt;=7,"Mid-Level",L3238&gt;7,"Senior")</f>
        <v>Senior</v>
      </c>
      <c r="L3238" s="45">
        <f ca="1">INT(YEARFRAC(Table1[[#This Row],[Joining Date]],TODAY(),1))</f>
        <v>10</v>
      </c>
      <c r="M3238" s="25" t="str">
        <f t="shared" ca="1" si="50"/>
        <v>Yes</v>
      </c>
      <c r="N3238" s="25">
        <f>YEAR(Table1[[#This Row],[Joining Date]])</f>
        <v>2015</v>
      </c>
      <c r="O3238" s="45">
        <f>MONTH(Table1[[#This Row],[Joining Date]])</f>
        <v>8</v>
      </c>
      <c r="P3238" s="25">
        <f ca="1">NETWORKDAYS(Table1[[#This Row],[Joining Date]],TODAY())</f>
        <v>2831</v>
      </c>
      <c r="Q3238" s="25" t="str">
        <f>LEFT(Table1[[#This Row],[Department]],5)&amp;"-"&amp;RIGHT(Table1[[#This Row],[Employee ID]],3)</f>
        <v>IT-986</v>
      </c>
      <c r="R3238" s="25" t="str">
        <f>LEFT(Table1[[#This Row],[Department]],3)</f>
        <v>IT</v>
      </c>
      <c r="S3238" s="36">
        <f>_xlfn.XLOOKUP(Table1[[#This Row],[City]],Table2[City],Table2[Bonus %])</f>
        <v>5</v>
      </c>
    </row>
    <row r="3239" spans="1:19" x14ac:dyDescent="0.35">
      <c r="A3239" s="9" t="s">
        <v>2426</v>
      </c>
      <c r="B3239" s="41" t="str">
        <f>LEFT(Table1[[#This Row],[Employee Name]],FIND(" ",Table1[[#This Row],[Employee Name]]))</f>
        <v xml:space="preserve">Pooja </v>
      </c>
      <c r="C3239" s="41" t="str">
        <f>RIGHT(Table1[[#This Row],[Employee Name]],LEN(Table1[[#This Row],[Employee Name]])-FIND(" ",Table1[[#This Row],[Employee Name]]))</f>
        <v>Das</v>
      </c>
      <c r="D3239" s="23">
        <f>Table1[[#This Row],[Basic Salary]]+Table1[[#This Row],[Bonus]]</f>
        <v>76548</v>
      </c>
      <c r="E3239" s="10">
        <v>75</v>
      </c>
      <c r="F3239" s="46">
        <v>42</v>
      </c>
      <c r="G3239" s="10" t="str" cm="1">
        <f t="array" ref="G3239">_xlfn.IFS(Table1[[#This Row],[Performance Score]]&gt;=80,"Excellent",Table1[[#This Row],[Performance Score]]&gt;=60,"Good",Table1[[#This Row],[Performance Score]]&gt;=40,"Need Improvement")</f>
        <v>Need Improvement</v>
      </c>
      <c r="H3239" s="30">
        <f>Table1[[#This Row],[Bonus]]/Table1[[#This Row],[Basic Salary]]</f>
        <v>0.30143833520350916</v>
      </c>
      <c r="I3239" s="10">
        <f ca="1">DATEDIF(Table1[[#This Row],[Date of Birth]],TODAY(),"y")</f>
        <v>24</v>
      </c>
      <c r="J3239" s="34">
        <v>43746</v>
      </c>
      <c r="K3239" s="33" t="str" cm="1">
        <f t="array" aca="1" ref="K3239" ca="1">_xlfn.IFS(L3239&lt;3,"Junior",L3239&lt;=7,"Mid-Level",L3239&gt;7,"Senior")</f>
        <v>Mid-Level</v>
      </c>
      <c r="L3239" s="46">
        <f ca="1">INT(YEARFRAC(Table1[[#This Row],[Joining Date]],TODAY(),1))</f>
        <v>6</v>
      </c>
      <c r="M3239" s="25" t="str">
        <f t="shared" ca="1" si="50"/>
        <v>Yes</v>
      </c>
      <c r="N3239" s="26">
        <f>YEAR(Table1[[#This Row],[Joining Date]])</f>
        <v>2019</v>
      </c>
      <c r="O3239" s="46">
        <f>MONTH(Table1[[#This Row],[Joining Date]])</f>
        <v>10</v>
      </c>
      <c r="P3239" s="26">
        <f ca="1">NETWORKDAYS(Table1[[#This Row],[Joining Date]],TODAY())</f>
        <v>1755</v>
      </c>
      <c r="Q3239" s="26" t="str">
        <f>LEFT(Table1[[#This Row],[Department]],5)&amp;"-"&amp;RIGHT(Table1[[#This Row],[Employee ID]],3)</f>
        <v>Suppo-370</v>
      </c>
      <c r="R3239" s="26" t="str">
        <f>LEFT(Table1[[#This Row],[Department]],3)</f>
        <v>Sup</v>
      </c>
      <c r="S3239" s="37">
        <f>_xlfn.XLOOKUP(Table1[[#This Row],[City]],Table2[City],Table2[Bonus %])</f>
        <v>5</v>
      </c>
    </row>
    <row r="3240" spans="1:19" x14ac:dyDescent="0.35">
      <c r="A3240" s="7" t="s">
        <v>1752</v>
      </c>
      <c r="B3240" s="40" t="str">
        <f>LEFT(Table1[[#This Row],[Employee Name]],FIND(" ",Table1[[#This Row],[Employee Name]]))</f>
        <v xml:space="preserve">Ajay </v>
      </c>
      <c r="C3240" s="40" t="str">
        <f>RIGHT(Table1[[#This Row],[Employee Name]],LEN(Table1[[#This Row],[Employee Name]])-FIND(" ",Table1[[#This Row],[Employee Name]]))</f>
        <v>Singh</v>
      </c>
      <c r="D3240" s="22">
        <f>Table1[[#This Row],[Basic Salary]]+Table1[[#This Row],[Bonus]]</f>
        <v>76428</v>
      </c>
      <c r="E3240" s="8">
        <v>92</v>
      </c>
      <c r="F3240" s="45">
        <v>59</v>
      </c>
      <c r="G3240" s="8" t="str" cm="1">
        <f t="array" ref="G3240">_xlfn.IFS(Table1[[#This Row],[Performance Score]]&gt;=80,"Excellent",Table1[[#This Row],[Performance Score]]&gt;=60,"Good",Table1[[#This Row],[Performance Score]]&gt;=40,"Need Improvement")</f>
        <v>Need Improvement</v>
      </c>
      <c r="H3240" s="29">
        <f>Table1[[#This Row],[Bonus]]/Table1[[#This Row],[Basic Salary]]</f>
        <v>0.25960841189267586</v>
      </c>
      <c r="I3240" s="8">
        <f ca="1">DATEDIF(Table1[[#This Row],[Date of Birth]],TODAY(),"y")</f>
        <v>24</v>
      </c>
      <c r="J3240" s="33">
        <v>43782</v>
      </c>
      <c r="K3240" s="33" t="str" cm="1">
        <f t="array" aca="1" ref="K3240" ca="1">_xlfn.IFS(L3240&lt;3,"Junior",L3240&lt;=7,"Mid-Level",L3240&gt;7,"Senior")</f>
        <v>Mid-Level</v>
      </c>
      <c r="L3240" s="45">
        <f ca="1">INT(YEARFRAC(Table1[[#This Row],[Joining Date]],TODAY(),1))</f>
        <v>6</v>
      </c>
      <c r="M3240" s="25" t="str">
        <f t="shared" ca="1" si="50"/>
        <v>Yes</v>
      </c>
      <c r="N3240" s="25">
        <f>YEAR(Table1[[#This Row],[Joining Date]])</f>
        <v>2019</v>
      </c>
      <c r="O3240" s="45">
        <f>MONTH(Table1[[#This Row],[Joining Date]])</f>
        <v>11</v>
      </c>
      <c r="P3240" s="25">
        <f ca="1">NETWORKDAYS(Table1[[#This Row],[Joining Date]],TODAY())</f>
        <v>1729</v>
      </c>
      <c r="Q3240" s="25" t="str">
        <f>LEFT(Table1[[#This Row],[Department]],5)&amp;"-"&amp;RIGHT(Table1[[#This Row],[Employee ID]],3)</f>
        <v>Finan-696</v>
      </c>
      <c r="R3240" s="25" t="str">
        <f>LEFT(Table1[[#This Row],[Department]],3)</f>
        <v>Fin</v>
      </c>
      <c r="S3240" s="36">
        <f>_xlfn.XLOOKUP(Table1[[#This Row],[City]],Table2[City],Table2[Bonus %])</f>
        <v>8</v>
      </c>
    </row>
    <row r="3241" spans="1:19" x14ac:dyDescent="0.35">
      <c r="A3241" s="9" t="s">
        <v>1951</v>
      </c>
      <c r="B3241" s="41" t="str">
        <f>LEFT(Table1[[#This Row],[Employee Name]],FIND(" ",Table1[[#This Row],[Employee Name]]))</f>
        <v xml:space="preserve">Gayathri </v>
      </c>
      <c r="C3241" s="41" t="str">
        <f>RIGHT(Table1[[#This Row],[Employee Name]],LEN(Table1[[#This Row],[Employee Name]])-FIND(" ",Table1[[#This Row],[Employee Name]]))</f>
        <v>Iyer</v>
      </c>
      <c r="D3241" s="23">
        <f>Table1[[#This Row],[Basic Salary]]+Table1[[#This Row],[Bonus]]</f>
        <v>76425</v>
      </c>
      <c r="E3241" s="10">
        <v>70</v>
      </c>
      <c r="F3241" s="46">
        <v>48</v>
      </c>
      <c r="G3241" s="10" t="str" cm="1">
        <f t="array" ref="G3241">_xlfn.IFS(Table1[[#This Row],[Performance Score]]&gt;=80,"Excellent",Table1[[#This Row],[Performance Score]]&gt;=60,"Good",Table1[[#This Row],[Performance Score]]&gt;=40,"Need Improvement")</f>
        <v>Need Improvement</v>
      </c>
      <c r="H3241" s="30">
        <f>Table1[[#This Row],[Bonus]]/Table1[[#This Row],[Basic Salary]]</f>
        <v>0.23988059507779166</v>
      </c>
      <c r="I3241" s="10">
        <f ca="1">DATEDIF(Table1[[#This Row],[Date of Birth]],TODAY(),"y")</f>
        <v>26</v>
      </c>
      <c r="J3241" s="34">
        <v>44212</v>
      </c>
      <c r="K3241" s="33" t="str" cm="1">
        <f t="array" aca="1" ref="K3241" ca="1">_xlfn.IFS(L3241&lt;3,"Junior",L3241&lt;=7,"Mid-Level",L3241&gt;7,"Senior")</f>
        <v>Mid-Level</v>
      </c>
      <c r="L3241" s="46">
        <f ca="1">INT(YEARFRAC(Table1[[#This Row],[Joining Date]],TODAY(),1))</f>
        <v>5</v>
      </c>
      <c r="M3241" s="25" t="str">
        <f t="shared" ca="1" si="50"/>
        <v>No</v>
      </c>
      <c r="N3241" s="26">
        <f>YEAR(Table1[[#This Row],[Joining Date]])</f>
        <v>2021</v>
      </c>
      <c r="O3241" s="46">
        <f>MONTH(Table1[[#This Row],[Joining Date]])</f>
        <v>1</v>
      </c>
      <c r="P3241" s="26">
        <f ca="1">NETWORKDAYS(Table1[[#This Row],[Joining Date]],TODAY())</f>
        <v>1421</v>
      </c>
      <c r="Q3241" s="26" t="str">
        <f>LEFT(Table1[[#This Row],[Department]],5)&amp;"-"&amp;RIGHT(Table1[[#This Row],[Employee ID]],3)</f>
        <v>Suppo-895</v>
      </c>
      <c r="R3241" s="26" t="str">
        <f>LEFT(Table1[[#This Row],[Department]],3)</f>
        <v>Sup</v>
      </c>
      <c r="S3241" s="37">
        <f>_xlfn.XLOOKUP(Table1[[#This Row],[City]],Table2[City],Table2[Bonus %])</f>
        <v>8</v>
      </c>
    </row>
    <row r="3242" spans="1:19" x14ac:dyDescent="0.35">
      <c r="A3242" s="7" t="s">
        <v>3359</v>
      </c>
      <c r="B3242" s="40" t="str">
        <f>LEFT(Table1[[#This Row],[Employee Name]],FIND(" ",Table1[[#This Row],[Employee Name]]))</f>
        <v xml:space="preserve">Sneha </v>
      </c>
      <c r="C3242" s="40" t="str">
        <f>RIGHT(Table1[[#This Row],[Employee Name]],LEN(Table1[[#This Row],[Employee Name]])-FIND(" ",Table1[[#This Row],[Employee Name]]))</f>
        <v>Iyer</v>
      </c>
      <c r="D3242" s="22">
        <f>Table1[[#This Row],[Basic Salary]]+Table1[[#This Row],[Bonus]]</f>
        <v>76421</v>
      </c>
      <c r="E3242" s="8">
        <v>86</v>
      </c>
      <c r="F3242" s="45">
        <v>65</v>
      </c>
      <c r="G3242" s="8" t="str" cm="1">
        <f t="array" ref="G3242">_xlfn.IFS(Table1[[#This Row],[Performance Score]]&gt;=80,"Excellent",Table1[[#This Row],[Performance Score]]&gt;=60,"Good",Table1[[#This Row],[Performance Score]]&gt;=40,"Need Improvement")</f>
        <v>Good</v>
      </c>
      <c r="H3242" s="29">
        <f>Table1[[#This Row],[Bonus]]/Table1[[#This Row],[Basic Salary]]</f>
        <v>0.10521215977786133</v>
      </c>
      <c r="I3242" s="8">
        <f ca="1">DATEDIF(Table1[[#This Row],[Date of Birth]],TODAY(),"y")</f>
        <v>45</v>
      </c>
      <c r="J3242" s="33">
        <v>45619</v>
      </c>
      <c r="K3242" s="33" t="str" cm="1">
        <f t="array" aca="1" ref="K3242" ca="1">_xlfn.IFS(L3242&lt;3,"Junior",L3242&lt;=7,"Mid-Level",L3242&gt;7,"Senior")</f>
        <v>Junior</v>
      </c>
      <c r="L3242" s="45">
        <f ca="1">INT(YEARFRAC(Table1[[#This Row],[Joining Date]],TODAY(),1))</f>
        <v>1</v>
      </c>
      <c r="M3242" s="25" t="str">
        <f t="shared" ca="1" si="50"/>
        <v>No</v>
      </c>
      <c r="N3242" s="25">
        <f>YEAR(Table1[[#This Row],[Joining Date]])</f>
        <v>2024</v>
      </c>
      <c r="O3242" s="45">
        <f>MONTH(Table1[[#This Row],[Joining Date]])</f>
        <v>11</v>
      </c>
      <c r="P3242" s="25">
        <f ca="1">NETWORKDAYS(Table1[[#This Row],[Joining Date]],TODAY())</f>
        <v>416</v>
      </c>
      <c r="Q3242" s="25" t="str">
        <f>LEFT(Table1[[#This Row],[Department]],5)&amp;"-"&amp;RIGHT(Table1[[#This Row],[Employee ID]],3)</f>
        <v>Suppo-303</v>
      </c>
      <c r="R3242" s="25" t="str">
        <f>LEFT(Table1[[#This Row],[Department]],3)</f>
        <v>Sup</v>
      </c>
      <c r="S3242" s="36">
        <f>_xlfn.XLOOKUP(Table1[[#This Row],[City]],Table2[City],Table2[Bonus %])</f>
        <v>8</v>
      </c>
    </row>
    <row r="3243" spans="1:19" x14ac:dyDescent="0.35">
      <c r="A3243" s="9" t="s">
        <v>1213</v>
      </c>
      <c r="B3243" s="41" t="str">
        <f>LEFT(Table1[[#This Row],[Employee Name]],FIND(" ",Table1[[#This Row],[Employee Name]]))</f>
        <v xml:space="preserve">Rahul </v>
      </c>
      <c r="C3243" s="41" t="str">
        <f>RIGHT(Table1[[#This Row],[Employee Name]],LEN(Table1[[#This Row],[Employee Name]])-FIND(" ",Table1[[#This Row],[Employee Name]]))</f>
        <v>Verma</v>
      </c>
      <c r="D3243" s="23">
        <f>Table1[[#This Row],[Basic Salary]]+Table1[[#This Row],[Bonus]]</f>
        <v>76395</v>
      </c>
      <c r="E3243" s="10">
        <v>82</v>
      </c>
      <c r="F3243" s="46">
        <v>65</v>
      </c>
      <c r="G3243" s="10" t="str" cm="1">
        <f t="array" ref="G3243">_xlfn.IFS(Table1[[#This Row],[Performance Score]]&gt;=80,"Excellent",Table1[[#This Row],[Performance Score]]&gt;=60,"Good",Table1[[#This Row],[Performance Score]]&gt;=40,"Need Improvement")</f>
        <v>Good</v>
      </c>
      <c r="H3243" s="30">
        <f>Table1[[#This Row],[Bonus]]/Table1[[#This Row],[Basic Salary]]</f>
        <v>0.25233598898396775</v>
      </c>
      <c r="I3243" s="10">
        <f ca="1">DATEDIF(Table1[[#This Row],[Date of Birth]],TODAY(),"y")</f>
        <v>32</v>
      </c>
      <c r="J3243" s="34">
        <v>44967</v>
      </c>
      <c r="K3243" s="33" t="str" cm="1">
        <f t="array" aca="1" ref="K3243" ca="1">_xlfn.IFS(L3243&lt;3,"Junior",L3243&lt;=7,"Mid-Level",L3243&gt;7,"Senior")</f>
        <v>Mid-Level</v>
      </c>
      <c r="L3243" s="46">
        <f ca="1">INT(YEARFRAC(Table1[[#This Row],[Joining Date]],TODAY(),1))</f>
        <v>3</v>
      </c>
      <c r="M3243" s="25" t="str">
        <f t="shared" ca="1" si="50"/>
        <v>No</v>
      </c>
      <c r="N3243" s="26">
        <f>YEAR(Table1[[#This Row],[Joining Date]])</f>
        <v>2023</v>
      </c>
      <c r="O3243" s="46">
        <f>MONTH(Table1[[#This Row],[Joining Date]])</f>
        <v>2</v>
      </c>
      <c r="P3243" s="26">
        <f ca="1">NETWORKDAYS(Table1[[#This Row],[Joining Date]],TODAY())</f>
        <v>882</v>
      </c>
      <c r="Q3243" s="26" t="str">
        <f>LEFT(Table1[[#This Row],[Department]],5)&amp;"-"&amp;RIGHT(Table1[[#This Row],[Employee ID]],3)</f>
        <v>HR-157</v>
      </c>
      <c r="R3243" s="26" t="str">
        <f>LEFT(Table1[[#This Row],[Department]],3)</f>
        <v>HR</v>
      </c>
      <c r="S3243" s="37">
        <f>_xlfn.XLOOKUP(Table1[[#This Row],[City]],Table2[City],Table2[Bonus %])</f>
        <v>5</v>
      </c>
    </row>
    <row r="3244" spans="1:19" x14ac:dyDescent="0.35">
      <c r="A3244" s="7" t="s">
        <v>2674</v>
      </c>
      <c r="B3244" s="40" t="str">
        <f>LEFT(Table1[[#This Row],[Employee Name]],FIND(" ",Table1[[#This Row],[Employee Name]]))</f>
        <v xml:space="preserve">Krishna </v>
      </c>
      <c r="C3244" s="40" t="str">
        <f>RIGHT(Table1[[#This Row],[Employee Name]],LEN(Table1[[#This Row],[Employee Name]])-FIND(" ",Table1[[#This Row],[Employee Name]]))</f>
        <v>Chaitanya</v>
      </c>
      <c r="D3244" s="22">
        <f>Table1[[#This Row],[Basic Salary]]+Table1[[#This Row],[Bonus]]</f>
        <v>76381</v>
      </c>
      <c r="E3244" s="8">
        <v>62</v>
      </c>
      <c r="F3244" s="45">
        <v>51</v>
      </c>
      <c r="G3244" s="8" t="str" cm="1">
        <f t="array" ref="G3244">_xlfn.IFS(Table1[[#This Row],[Performance Score]]&gt;=80,"Excellent",Table1[[#This Row],[Performance Score]]&gt;=60,"Good",Table1[[#This Row],[Performance Score]]&gt;=40,"Need Improvement")</f>
        <v>Need Improvement</v>
      </c>
      <c r="H3244" s="29">
        <f>Table1[[#This Row],[Bonus]]/Table1[[#This Row],[Basic Salary]]</f>
        <v>0.2144787890351714</v>
      </c>
      <c r="I3244" s="8">
        <f ca="1">DATEDIF(Table1[[#This Row],[Date of Birth]],TODAY(),"y")</f>
        <v>28</v>
      </c>
      <c r="J3244" s="33">
        <v>45530</v>
      </c>
      <c r="K3244" s="33" t="str" cm="1">
        <f t="array" aca="1" ref="K3244" ca="1">_xlfn.IFS(L3244&lt;3,"Junior",L3244&lt;=7,"Mid-Level",L3244&gt;7,"Senior")</f>
        <v>Junior</v>
      </c>
      <c r="L3244" s="45">
        <f ca="1">INT(YEARFRAC(Table1[[#This Row],[Joining Date]],TODAY(),1))</f>
        <v>1</v>
      </c>
      <c r="M3244" s="25" t="str">
        <f t="shared" ca="1" si="50"/>
        <v>No</v>
      </c>
      <c r="N3244" s="25">
        <f>YEAR(Table1[[#This Row],[Joining Date]])</f>
        <v>2024</v>
      </c>
      <c r="O3244" s="45">
        <f>MONTH(Table1[[#This Row],[Joining Date]])</f>
        <v>8</v>
      </c>
      <c r="P3244" s="25">
        <f ca="1">NETWORKDAYS(Table1[[#This Row],[Joining Date]],TODAY())</f>
        <v>481</v>
      </c>
      <c r="Q3244" s="25" t="str">
        <f>LEFT(Table1[[#This Row],[Department]],5)&amp;"-"&amp;RIGHT(Table1[[#This Row],[Employee ID]],3)</f>
        <v>Finan-618</v>
      </c>
      <c r="R3244" s="25" t="str">
        <f>LEFT(Table1[[#This Row],[Department]],3)</f>
        <v>Fin</v>
      </c>
      <c r="S3244" s="36">
        <f>_xlfn.XLOOKUP(Table1[[#This Row],[City]],Table2[City],Table2[Bonus %])</f>
        <v>5</v>
      </c>
    </row>
    <row r="3245" spans="1:19" x14ac:dyDescent="0.35">
      <c r="A3245" s="9" t="s">
        <v>1060</v>
      </c>
      <c r="B3245" s="41" t="str">
        <f>LEFT(Table1[[#This Row],[Employee Name]],FIND(" ",Table1[[#This Row],[Employee Name]]))</f>
        <v xml:space="preserve">Meera </v>
      </c>
      <c r="C3245" s="41" t="str">
        <f>RIGHT(Table1[[#This Row],[Employee Name]],LEN(Table1[[#This Row],[Employee Name]])-FIND(" ",Table1[[#This Row],[Employee Name]]))</f>
        <v>Joshi</v>
      </c>
      <c r="D3245" s="23">
        <f>Table1[[#This Row],[Basic Salary]]+Table1[[#This Row],[Bonus]]</f>
        <v>76350</v>
      </c>
      <c r="E3245" s="10">
        <v>72</v>
      </c>
      <c r="F3245" s="46">
        <v>84</v>
      </c>
      <c r="G3245" s="10" t="str" cm="1">
        <f t="array" ref="G3245">_xlfn.IFS(Table1[[#This Row],[Performance Score]]&gt;=80,"Excellent",Table1[[#This Row],[Performance Score]]&gt;=60,"Good",Table1[[#This Row],[Performance Score]]&gt;=40,"Need Improvement")</f>
        <v>Excellent</v>
      </c>
      <c r="H3245" s="30">
        <f>Table1[[#This Row],[Bonus]]/Table1[[#This Row],[Basic Salary]]</f>
        <v>0.22950819672131148</v>
      </c>
      <c r="I3245" s="10">
        <f ca="1">DATEDIF(Table1[[#This Row],[Date of Birth]],TODAY(),"y")</f>
        <v>13</v>
      </c>
      <c r="J3245" s="34">
        <v>44167</v>
      </c>
      <c r="K3245" s="33" t="str" cm="1">
        <f t="array" aca="1" ref="K3245" ca="1">_xlfn.IFS(L3245&lt;3,"Junior",L3245&lt;=7,"Mid-Level",L3245&gt;7,"Senior")</f>
        <v>Mid-Level</v>
      </c>
      <c r="L3245" s="46">
        <f ca="1">INT(YEARFRAC(Table1[[#This Row],[Joining Date]],TODAY(),1))</f>
        <v>5</v>
      </c>
      <c r="M3245" s="25" t="str">
        <f t="shared" ca="1" si="50"/>
        <v>No</v>
      </c>
      <c r="N3245" s="26">
        <f>YEAR(Table1[[#This Row],[Joining Date]])</f>
        <v>2020</v>
      </c>
      <c r="O3245" s="46">
        <f>MONTH(Table1[[#This Row],[Joining Date]])</f>
        <v>12</v>
      </c>
      <c r="P3245" s="26">
        <f ca="1">NETWORKDAYS(Table1[[#This Row],[Joining Date]],TODAY())</f>
        <v>1454</v>
      </c>
      <c r="Q3245" s="26" t="str">
        <f>LEFT(Table1[[#This Row],[Department]],5)&amp;"-"&amp;RIGHT(Table1[[#This Row],[Employee ID]],3)</f>
        <v>IT-004</v>
      </c>
      <c r="R3245" s="26" t="str">
        <f>LEFT(Table1[[#This Row],[Department]],3)</f>
        <v>IT</v>
      </c>
      <c r="S3245" s="37">
        <f>_xlfn.XLOOKUP(Table1[[#This Row],[City]],Table2[City],Table2[Bonus %])</f>
        <v>5</v>
      </c>
    </row>
    <row r="3246" spans="1:19" x14ac:dyDescent="0.35">
      <c r="A3246" s="7" t="s">
        <v>4715</v>
      </c>
      <c r="B3246" s="40" t="str">
        <f>LEFT(Table1[[#This Row],[Employee Name]],FIND(" ",Table1[[#This Row],[Employee Name]]))</f>
        <v xml:space="preserve">Tarun </v>
      </c>
      <c r="C3246" s="40" t="str">
        <f>RIGHT(Table1[[#This Row],[Employee Name]],LEN(Table1[[#This Row],[Employee Name]])-FIND(" ",Table1[[#This Row],[Employee Name]]))</f>
        <v>Verma</v>
      </c>
      <c r="D3246" s="22">
        <f>Table1[[#This Row],[Basic Salary]]+Table1[[#This Row],[Bonus]]</f>
        <v>76319</v>
      </c>
      <c r="E3246" s="8">
        <v>66</v>
      </c>
      <c r="F3246" s="45">
        <v>55</v>
      </c>
      <c r="G3246" s="8" t="str" cm="1">
        <f t="array" ref="G3246">_xlfn.IFS(Table1[[#This Row],[Performance Score]]&gt;=80,"Excellent",Table1[[#This Row],[Performance Score]]&gt;=60,"Good",Table1[[#This Row],[Performance Score]]&gt;=40,"Need Improvement")</f>
        <v>Need Improvement</v>
      </c>
      <c r="H3246" s="29">
        <f>Table1[[#This Row],[Bonus]]/Table1[[#This Row],[Basic Salary]]</f>
        <v>0.4632271176042026</v>
      </c>
      <c r="I3246" s="8">
        <f ca="1">DATEDIF(Table1[[#This Row],[Date of Birth]],TODAY(),"y")</f>
        <v>32</v>
      </c>
      <c r="J3246" s="33">
        <v>44362</v>
      </c>
      <c r="K3246" s="33" t="str" cm="1">
        <f t="array" aca="1" ref="K3246" ca="1">_xlfn.IFS(L3246&lt;3,"Junior",L3246&lt;=7,"Mid-Level",L3246&gt;7,"Senior")</f>
        <v>Mid-Level</v>
      </c>
      <c r="L3246" s="45">
        <f ca="1">INT(YEARFRAC(Table1[[#This Row],[Joining Date]],TODAY(),1))</f>
        <v>5</v>
      </c>
      <c r="M3246" s="25" t="str">
        <f t="shared" ca="1" si="50"/>
        <v>No</v>
      </c>
      <c r="N3246" s="25">
        <f>YEAR(Table1[[#This Row],[Joining Date]])</f>
        <v>2021</v>
      </c>
      <c r="O3246" s="45">
        <f>MONTH(Table1[[#This Row],[Joining Date]])</f>
        <v>6</v>
      </c>
      <c r="P3246" s="25">
        <f ca="1">NETWORKDAYS(Table1[[#This Row],[Joining Date]],TODAY())</f>
        <v>1315</v>
      </c>
      <c r="Q3246" s="25" t="str">
        <f>LEFT(Table1[[#This Row],[Department]],5)&amp;"-"&amp;RIGHT(Table1[[#This Row],[Employee ID]],3)</f>
        <v>Suppo-659</v>
      </c>
      <c r="R3246" s="25" t="str">
        <f>LEFT(Table1[[#This Row],[Department]],3)</f>
        <v>Sup</v>
      </c>
      <c r="S3246" s="36">
        <f>_xlfn.XLOOKUP(Table1[[#This Row],[City]],Table2[City],Table2[Bonus %])</f>
        <v>8</v>
      </c>
    </row>
    <row r="3247" spans="1:19" x14ac:dyDescent="0.35">
      <c r="A3247" s="9" t="s">
        <v>3253</v>
      </c>
      <c r="B3247" s="41" t="str">
        <f>LEFT(Table1[[#This Row],[Employee Name]],FIND(" ",Table1[[#This Row],[Employee Name]]))</f>
        <v xml:space="preserve">Rahul </v>
      </c>
      <c r="C3247" s="41" t="str">
        <f>RIGHT(Table1[[#This Row],[Employee Name]],LEN(Table1[[#This Row],[Employee Name]])-FIND(" ",Table1[[#This Row],[Employee Name]]))</f>
        <v>Verma</v>
      </c>
      <c r="D3247" s="23">
        <f>Table1[[#This Row],[Basic Salary]]+Table1[[#This Row],[Bonus]]</f>
        <v>76302</v>
      </c>
      <c r="E3247" s="10">
        <v>85</v>
      </c>
      <c r="F3247" s="46">
        <v>56</v>
      </c>
      <c r="G3247" s="10" t="str" cm="1">
        <f t="array" ref="G3247">_xlfn.IFS(Table1[[#This Row],[Performance Score]]&gt;=80,"Excellent",Table1[[#This Row],[Performance Score]]&gt;=60,"Good",Table1[[#This Row],[Performance Score]]&gt;=40,"Need Improvement")</f>
        <v>Need Improvement</v>
      </c>
      <c r="H3247" s="30">
        <f>Table1[[#This Row],[Bonus]]/Table1[[#This Row],[Basic Salary]]</f>
        <v>0.11801078419880436</v>
      </c>
      <c r="I3247" s="10">
        <f ca="1">DATEDIF(Table1[[#This Row],[Date of Birth]],TODAY(),"y")</f>
        <v>46</v>
      </c>
      <c r="J3247" s="34">
        <v>43569</v>
      </c>
      <c r="K3247" s="33" t="str" cm="1">
        <f t="array" aca="1" ref="K3247" ca="1">_xlfn.IFS(L3247&lt;3,"Junior",L3247&lt;=7,"Mid-Level",L3247&gt;7,"Senior")</f>
        <v>Mid-Level</v>
      </c>
      <c r="L3247" s="46">
        <f ca="1">INT(YEARFRAC(Table1[[#This Row],[Joining Date]],TODAY(),1))</f>
        <v>7</v>
      </c>
      <c r="M3247" s="25" t="str">
        <f t="shared" ca="1" si="50"/>
        <v>Yes</v>
      </c>
      <c r="N3247" s="26">
        <f>YEAR(Table1[[#This Row],[Joining Date]])</f>
        <v>2019</v>
      </c>
      <c r="O3247" s="46">
        <f>MONTH(Table1[[#This Row],[Joining Date]])</f>
        <v>4</v>
      </c>
      <c r="P3247" s="26">
        <f ca="1">NETWORKDAYS(Table1[[#This Row],[Joining Date]],TODAY())</f>
        <v>1881</v>
      </c>
      <c r="Q3247" s="26" t="str">
        <f>LEFT(Table1[[#This Row],[Department]],5)&amp;"-"&amp;RIGHT(Table1[[#This Row],[Employee ID]],3)</f>
        <v>Sales-197</v>
      </c>
      <c r="R3247" s="26" t="str">
        <f>LEFT(Table1[[#This Row],[Department]],3)</f>
        <v>Sal</v>
      </c>
      <c r="S3247" s="37">
        <f>_xlfn.XLOOKUP(Table1[[#This Row],[City]],Table2[City],Table2[Bonus %])</f>
        <v>4</v>
      </c>
    </row>
    <row r="3248" spans="1:19" x14ac:dyDescent="0.35">
      <c r="A3248" s="7" t="s">
        <v>4228</v>
      </c>
      <c r="B3248" s="40" t="str">
        <f>LEFT(Table1[[#This Row],[Employee Name]],FIND(" ",Table1[[#This Row],[Employee Name]]))</f>
        <v xml:space="preserve">Ananya </v>
      </c>
      <c r="C3248" s="40" t="str">
        <f>RIGHT(Table1[[#This Row],[Employee Name]],LEN(Table1[[#This Row],[Employee Name]])-FIND(" ",Table1[[#This Row],[Employee Name]]))</f>
        <v>Rao</v>
      </c>
      <c r="D3248" s="22">
        <f>Table1[[#This Row],[Basic Salary]]+Table1[[#This Row],[Bonus]]</f>
        <v>76298</v>
      </c>
      <c r="E3248" s="8">
        <v>64</v>
      </c>
      <c r="F3248" s="45">
        <v>91</v>
      </c>
      <c r="G3248" s="8" t="str" cm="1">
        <f t="array" ref="G3248">_xlfn.IFS(Table1[[#This Row],[Performance Score]]&gt;=80,"Excellent",Table1[[#This Row],[Performance Score]]&gt;=60,"Good",Table1[[#This Row],[Performance Score]]&gt;=40,"Need Improvement")</f>
        <v>Excellent</v>
      </c>
      <c r="H3248" s="29">
        <f>Table1[[#This Row],[Bonus]]/Table1[[#This Row],[Basic Salary]]</f>
        <v>0.2883605477786596</v>
      </c>
      <c r="I3248" s="8">
        <f ca="1">DATEDIF(Table1[[#This Row],[Date of Birth]],TODAY(),"y")</f>
        <v>41</v>
      </c>
      <c r="J3248" s="33">
        <v>43299</v>
      </c>
      <c r="K3248" s="33" t="str" cm="1">
        <f t="array" aca="1" ref="K3248" ca="1">_xlfn.IFS(L3248&lt;3,"Junior",L3248&lt;=7,"Mid-Level",L3248&gt;7,"Senior")</f>
        <v>Mid-Level</v>
      </c>
      <c r="L3248" s="45">
        <f ca="1">INT(YEARFRAC(Table1[[#This Row],[Joining Date]],TODAY(),1))</f>
        <v>7</v>
      </c>
      <c r="M3248" s="25" t="str">
        <f t="shared" ca="1" si="50"/>
        <v>Yes</v>
      </c>
      <c r="N3248" s="25">
        <f>YEAR(Table1[[#This Row],[Joining Date]])</f>
        <v>2018</v>
      </c>
      <c r="O3248" s="45">
        <f>MONTH(Table1[[#This Row],[Joining Date]])</f>
        <v>7</v>
      </c>
      <c r="P3248" s="25">
        <f ca="1">NETWORKDAYS(Table1[[#This Row],[Joining Date]],TODAY())</f>
        <v>2074</v>
      </c>
      <c r="Q3248" s="25" t="str">
        <f>LEFT(Table1[[#This Row],[Department]],5)&amp;"-"&amp;RIGHT(Table1[[#This Row],[Employee ID]],3)</f>
        <v>HR-172</v>
      </c>
      <c r="R3248" s="25" t="str">
        <f>LEFT(Table1[[#This Row],[Department]],3)</f>
        <v>HR</v>
      </c>
      <c r="S3248" s="36">
        <f>_xlfn.XLOOKUP(Table1[[#This Row],[City]],Table2[City],Table2[Bonus %])</f>
        <v>4</v>
      </c>
    </row>
    <row r="3249" spans="1:19" x14ac:dyDescent="0.35">
      <c r="A3249" s="9" t="s">
        <v>4938</v>
      </c>
      <c r="B3249" s="41" t="str">
        <f>LEFT(Table1[[#This Row],[Employee Name]],FIND(" ",Table1[[#This Row],[Employee Name]]))</f>
        <v xml:space="preserve">Aditya </v>
      </c>
      <c r="C3249" s="41" t="str">
        <f>RIGHT(Table1[[#This Row],[Employee Name]],LEN(Table1[[#This Row],[Employee Name]])-FIND(" ",Table1[[#This Row],[Employee Name]]))</f>
        <v>Kapoor</v>
      </c>
      <c r="D3249" s="23">
        <f>Table1[[#This Row],[Basic Salary]]+Table1[[#This Row],[Bonus]]</f>
        <v>76287</v>
      </c>
      <c r="E3249" s="10">
        <v>95</v>
      </c>
      <c r="F3249" s="46">
        <v>69</v>
      </c>
      <c r="G3249" s="10" t="str" cm="1">
        <f t="array" ref="G3249">_xlfn.IFS(Table1[[#This Row],[Performance Score]]&gt;=80,"Excellent",Table1[[#This Row],[Performance Score]]&gt;=60,"Good",Table1[[#This Row],[Performance Score]]&gt;=40,"Need Improvement")</f>
        <v>Good</v>
      </c>
      <c r="H3249" s="30">
        <f>Table1[[#This Row],[Bonus]]/Table1[[#This Row],[Basic Salary]]</f>
        <v>0.61075568505732569</v>
      </c>
      <c r="I3249" s="10">
        <f ca="1">DATEDIF(Table1[[#This Row],[Date of Birth]],TODAY(),"y")</f>
        <v>37</v>
      </c>
      <c r="J3249" s="34">
        <v>44454</v>
      </c>
      <c r="K3249" s="33" t="str" cm="1">
        <f t="array" aca="1" ref="K3249" ca="1">_xlfn.IFS(L3249&lt;3,"Junior",L3249&lt;=7,"Mid-Level",L3249&gt;7,"Senior")</f>
        <v>Mid-Level</v>
      </c>
      <c r="L3249" s="46">
        <f ca="1">INT(YEARFRAC(Table1[[#This Row],[Joining Date]],TODAY(),1))</f>
        <v>4</v>
      </c>
      <c r="M3249" s="25" t="str">
        <f t="shared" ca="1" si="50"/>
        <v>No</v>
      </c>
      <c r="N3249" s="26">
        <f>YEAR(Table1[[#This Row],[Joining Date]])</f>
        <v>2021</v>
      </c>
      <c r="O3249" s="46">
        <f>MONTH(Table1[[#This Row],[Joining Date]])</f>
        <v>9</v>
      </c>
      <c r="P3249" s="26">
        <f ca="1">NETWORKDAYS(Table1[[#This Row],[Joining Date]],TODAY())</f>
        <v>1249</v>
      </c>
      <c r="Q3249" s="26" t="str">
        <f>LEFT(Table1[[#This Row],[Department]],5)&amp;"-"&amp;RIGHT(Table1[[#This Row],[Employee ID]],3)</f>
        <v>IT-882</v>
      </c>
      <c r="R3249" s="26" t="str">
        <f>LEFT(Table1[[#This Row],[Department]],3)</f>
        <v>IT</v>
      </c>
      <c r="S3249" s="37">
        <f>_xlfn.XLOOKUP(Table1[[#This Row],[City]],Table2[City],Table2[Bonus %])</f>
        <v>6</v>
      </c>
    </row>
    <row r="3250" spans="1:19" x14ac:dyDescent="0.35">
      <c r="A3250" s="7" t="s">
        <v>374</v>
      </c>
      <c r="B3250" s="40" t="str">
        <f>LEFT(Table1[[#This Row],[Employee Name]],FIND(" ",Table1[[#This Row],[Employee Name]]))</f>
        <v xml:space="preserve">Ajay </v>
      </c>
      <c r="C3250" s="40" t="str">
        <f>RIGHT(Table1[[#This Row],[Employee Name]],LEN(Table1[[#This Row],[Employee Name]])-FIND(" ",Table1[[#This Row],[Employee Name]]))</f>
        <v>Singh</v>
      </c>
      <c r="D3250" s="22">
        <f>Table1[[#This Row],[Basic Salary]]+Table1[[#This Row],[Bonus]]</f>
        <v>76269</v>
      </c>
      <c r="E3250" s="8">
        <v>93</v>
      </c>
      <c r="F3250" s="45">
        <v>78</v>
      </c>
      <c r="G3250" s="8" t="str" cm="1">
        <f t="array" ref="G3250">_xlfn.IFS(Table1[[#This Row],[Performance Score]]&gt;=80,"Excellent",Table1[[#This Row],[Performance Score]]&gt;=60,"Good",Table1[[#This Row],[Performance Score]]&gt;=40,"Need Improvement")</f>
        <v>Good</v>
      </c>
      <c r="H3250" s="29">
        <f>Table1[[#This Row],[Bonus]]/Table1[[#This Row],[Basic Salary]]</f>
        <v>0.18178719184343864</v>
      </c>
      <c r="I3250" s="8">
        <f ca="1">DATEDIF(Table1[[#This Row],[Date of Birth]],TODAY(),"y")</f>
        <v>16</v>
      </c>
      <c r="J3250" s="33">
        <v>42114</v>
      </c>
      <c r="K3250" s="33" t="str" cm="1">
        <f t="array" aca="1" ref="K3250" ca="1">_xlfn.IFS(L3250&lt;3,"Junior",L3250&lt;=7,"Mid-Level",L3250&gt;7,"Senior")</f>
        <v>Senior</v>
      </c>
      <c r="L3250" s="45">
        <f ca="1">INT(YEARFRAC(Table1[[#This Row],[Joining Date]],TODAY(),1))</f>
        <v>11</v>
      </c>
      <c r="M3250" s="25" t="str">
        <f t="shared" ca="1" si="50"/>
        <v>Yes</v>
      </c>
      <c r="N3250" s="25">
        <f>YEAR(Table1[[#This Row],[Joining Date]])</f>
        <v>2015</v>
      </c>
      <c r="O3250" s="45">
        <f>MONTH(Table1[[#This Row],[Joining Date]])</f>
        <v>4</v>
      </c>
      <c r="P3250" s="25">
        <f ca="1">NETWORKDAYS(Table1[[#This Row],[Joining Date]],TODAY())</f>
        <v>2921</v>
      </c>
      <c r="Q3250" s="25" t="str">
        <f>LEFT(Table1[[#This Row],[Department]],5)&amp;"-"&amp;RIGHT(Table1[[#This Row],[Employee ID]],3)</f>
        <v>Suppo-318</v>
      </c>
      <c r="R3250" s="25" t="str">
        <f>LEFT(Table1[[#This Row],[Department]],3)</f>
        <v>Sup</v>
      </c>
      <c r="S3250" s="36">
        <f>_xlfn.XLOOKUP(Table1[[#This Row],[City]],Table2[City],Table2[Bonus %])</f>
        <v>4</v>
      </c>
    </row>
    <row r="3251" spans="1:19" x14ac:dyDescent="0.35">
      <c r="A3251" s="9" t="s">
        <v>453</v>
      </c>
      <c r="B3251" s="41" t="str">
        <f>LEFT(Table1[[#This Row],[Employee Name]],FIND(" ",Table1[[#This Row],[Employee Name]]))</f>
        <v xml:space="preserve">Tarun </v>
      </c>
      <c r="C3251" s="41" t="str">
        <f>RIGHT(Table1[[#This Row],[Employee Name]],LEN(Table1[[#This Row],[Employee Name]])-FIND(" ",Table1[[#This Row],[Employee Name]]))</f>
        <v>Verma</v>
      </c>
      <c r="D3251" s="23">
        <f>Table1[[#This Row],[Basic Salary]]+Table1[[#This Row],[Bonus]]</f>
        <v>76267</v>
      </c>
      <c r="E3251" s="10">
        <v>81</v>
      </c>
      <c r="F3251" s="46">
        <v>81</v>
      </c>
      <c r="G3251" s="10" t="str" cm="1">
        <f t="array" ref="G3251">_xlfn.IFS(Table1[[#This Row],[Performance Score]]&gt;=80,"Excellent",Table1[[#This Row],[Performance Score]]&gt;=60,"Good",Table1[[#This Row],[Performance Score]]&gt;=40,"Need Improvement")</f>
        <v>Excellent</v>
      </c>
      <c r="H3251" s="30">
        <f>Table1[[#This Row],[Bonus]]/Table1[[#This Row],[Basic Salary]]</f>
        <v>0.55662822737013984</v>
      </c>
      <c r="I3251" s="10">
        <f ca="1">DATEDIF(Table1[[#This Row],[Date of Birth]],TODAY(),"y")</f>
        <v>21</v>
      </c>
      <c r="J3251" s="34">
        <v>44975</v>
      </c>
      <c r="K3251" s="33" t="str" cm="1">
        <f t="array" aca="1" ref="K3251" ca="1">_xlfn.IFS(L3251&lt;3,"Junior",L3251&lt;=7,"Mid-Level",L3251&gt;7,"Senior")</f>
        <v>Mid-Level</v>
      </c>
      <c r="L3251" s="46">
        <f ca="1">INT(YEARFRAC(Table1[[#This Row],[Joining Date]],TODAY(),1))</f>
        <v>3</v>
      </c>
      <c r="M3251" s="25" t="str">
        <f t="shared" ca="1" si="50"/>
        <v>No</v>
      </c>
      <c r="N3251" s="26">
        <f>YEAR(Table1[[#This Row],[Joining Date]])</f>
        <v>2023</v>
      </c>
      <c r="O3251" s="46">
        <f>MONTH(Table1[[#This Row],[Joining Date]])</f>
        <v>2</v>
      </c>
      <c r="P3251" s="26">
        <f ca="1">NETWORKDAYS(Table1[[#This Row],[Joining Date]],TODAY())</f>
        <v>876</v>
      </c>
      <c r="Q3251" s="26" t="str">
        <f>LEFT(Table1[[#This Row],[Department]],5)&amp;"-"&amp;RIGHT(Table1[[#This Row],[Employee ID]],3)</f>
        <v>Marke-397</v>
      </c>
      <c r="R3251" s="26" t="str">
        <f>LEFT(Table1[[#This Row],[Department]],3)</f>
        <v>Mar</v>
      </c>
      <c r="S3251" s="37">
        <f>_xlfn.XLOOKUP(Table1[[#This Row],[City]],Table2[City],Table2[Bonus %])</f>
        <v>5</v>
      </c>
    </row>
    <row r="3252" spans="1:19" x14ac:dyDescent="0.35">
      <c r="A3252" s="7" t="s">
        <v>4910</v>
      </c>
      <c r="B3252" s="40" t="str">
        <f>LEFT(Table1[[#This Row],[Employee Name]],FIND(" ",Table1[[#This Row],[Employee Name]]))</f>
        <v xml:space="preserve">Nisha </v>
      </c>
      <c r="C3252" s="40" t="str">
        <f>RIGHT(Table1[[#This Row],[Employee Name]],LEN(Table1[[#This Row],[Employee Name]])-FIND(" ",Table1[[#This Row],[Employee Name]]))</f>
        <v>Kapoor</v>
      </c>
      <c r="D3252" s="22">
        <f>Table1[[#This Row],[Basic Salary]]+Table1[[#This Row],[Bonus]]</f>
        <v>76264</v>
      </c>
      <c r="E3252" s="8">
        <v>78</v>
      </c>
      <c r="F3252" s="45">
        <v>54</v>
      </c>
      <c r="G3252" s="8" t="str" cm="1">
        <f t="array" ref="G3252">_xlfn.IFS(Table1[[#This Row],[Performance Score]]&gt;=80,"Excellent",Table1[[#This Row],[Performance Score]]&gt;=60,"Good",Table1[[#This Row],[Performance Score]]&gt;=40,"Need Improvement")</f>
        <v>Need Improvement</v>
      </c>
      <c r="H3252" s="29">
        <f>Table1[[#This Row],[Bonus]]/Table1[[#This Row],[Basic Salary]]</f>
        <v>0.23803185013230305</v>
      </c>
      <c r="I3252" s="8">
        <f ca="1">DATEDIF(Table1[[#This Row],[Date of Birth]],TODAY(),"y")</f>
        <v>14</v>
      </c>
      <c r="J3252" s="33">
        <v>43880</v>
      </c>
      <c r="K3252" s="33" t="str" cm="1">
        <f t="array" aca="1" ref="K3252" ca="1">_xlfn.IFS(L3252&lt;3,"Junior",L3252&lt;=7,"Mid-Level",L3252&gt;7,"Senior")</f>
        <v>Mid-Level</v>
      </c>
      <c r="L3252" s="45">
        <f ca="1">INT(YEARFRAC(Table1[[#This Row],[Joining Date]],TODAY(),1))</f>
        <v>6</v>
      </c>
      <c r="M3252" s="25" t="str">
        <f t="shared" ca="1" si="50"/>
        <v>Yes</v>
      </c>
      <c r="N3252" s="25">
        <f>YEAR(Table1[[#This Row],[Joining Date]])</f>
        <v>2020</v>
      </c>
      <c r="O3252" s="45">
        <f>MONTH(Table1[[#This Row],[Joining Date]])</f>
        <v>2</v>
      </c>
      <c r="P3252" s="25">
        <f ca="1">NETWORKDAYS(Table1[[#This Row],[Joining Date]],TODAY())</f>
        <v>1659</v>
      </c>
      <c r="Q3252" s="25" t="str">
        <f>LEFT(Table1[[#This Row],[Department]],5)&amp;"-"&amp;RIGHT(Table1[[#This Row],[Employee ID]],3)</f>
        <v>Opera-854</v>
      </c>
      <c r="R3252" s="25" t="str">
        <f>LEFT(Table1[[#This Row],[Department]],3)</f>
        <v>Ope</v>
      </c>
      <c r="S3252" s="36">
        <f>_xlfn.XLOOKUP(Table1[[#This Row],[City]],Table2[City],Table2[Bonus %])</f>
        <v>7</v>
      </c>
    </row>
    <row r="3253" spans="1:19" x14ac:dyDescent="0.35">
      <c r="A3253" s="9" t="s">
        <v>2541</v>
      </c>
      <c r="B3253" s="41" t="str">
        <f>LEFT(Table1[[#This Row],[Employee Name]],FIND(" ",Table1[[#This Row],[Employee Name]]))</f>
        <v xml:space="preserve">Karan </v>
      </c>
      <c r="C3253" s="41" t="str">
        <f>RIGHT(Table1[[#This Row],[Employee Name]],LEN(Table1[[#This Row],[Employee Name]])-FIND(" ",Table1[[#This Row],[Employee Name]]))</f>
        <v>Malhotra</v>
      </c>
      <c r="D3253" s="23">
        <f>Table1[[#This Row],[Basic Salary]]+Table1[[#This Row],[Bonus]]</f>
        <v>76204</v>
      </c>
      <c r="E3253" s="10">
        <v>66</v>
      </c>
      <c r="F3253" s="46">
        <v>74</v>
      </c>
      <c r="G3253" s="10" t="str" cm="1">
        <f t="array" ref="G3253">_xlfn.IFS(Table1[[#This Row],[Performance Score]]&gt;=80,"Excellent",Table1[[#This Row],[Performance Score]]&gt;=60,"Good",Table1[[#This Row],[Performance Score]]&gt;=40,"Need Improvement")</f>
        <v>Good</v>
      </c>
      <c r="H3253" s="30">
        <f>Table1[[#This Row],[Bonus]]/Table1[[#This Row],[Basic Salary]]</f>
        <v>7.4476185104762976E-2</v>
      </c>
      <c r="I3253" s="10">
        <f ca="1">DATEDIF(Table1[[#This Row],[Date of Birth]],TODAY(),"y")</f>
        <v>38</v>
      </c>
      <c r="J3253" s="34">
        <v>42712</v>
      </c>
      <c r="K3253" s="33" t="str" cm="1">
        <f t="array" aca="1" ref="K3253" ca="1">_xlfn.IFS(L3253&lt;3,"Junior",L3253&lt;=7,"Mid-Level",L3253&gt;7,"Senior")</f>
        <v>Senior</v>
      </c>
      <c r="L3253" s="46">
        <f ca="1">INT(YEARFRAC(Table1[[#This Row],[Joining Date]],TODAY(),1))</f>
        <v>9</v>
      </c>
      <c r="M3253" s="25" t="str">
        <f t="shared" ca="1" si="50"/>
        <v>Yes</v>
      </c>
      <c r="N3253" s="26">
        <f>YEAR(Table1[[#This Row],[Joining Date]])</f>
        <v>2016</v>
      </c>
      <c r="O3253" s="46">
        <f>MONTH(Table1[[#This Row],[Joining Date]])</f>
        <v>12</v>
      </c>
      <c r="P3253" s="26">
        <f ca="1">NETWORKDAYS(Table1[[#This Row],[Joining Date]],TODAY())</f>
        <v>2493</v>
      </c>
      <c r="Q3253" s="26" t="str">
        <f>LEFT(Table1[[#This Row],[Department]],5)&amp;"-"&amp;RIGHT(Table1[[#This Row],[Employee ID]],3)</f>
        <v>Opera-485</v>
      </c>
      <c r="R3253" s="26" t="str">
        <f>LEFT(Table1[[#This Row],[Department]],3)</f>
        <v>Ope</v>
      </c>
      <c r="S3253" s="37">
        <f>_xlfn.XLOOKUP(Table1[[#This Row],[City]],Table2[City],Table2[Bonus %])</f>
        <v>7</v>
      </c>
    </row>
    <row r="3254" spans="1:19" x14ac:dyDescent="0.35">
      <c r="A3254" s="7" t="s">
        <v>3353</v>
      </c>
      <c r="B3254" s="40" t="str">
        <f>LEFT(Table1[[#This Row],[Employee Name]],FIND(" ",Table1[[#This Row],[Employee Name]]))</f>
        <v xml:space="preserve">Aarav </v>
      </c>
      <c r="C3254" s="40" t="str">
        <f>RIGHT(Table1[[#This Row],[Employee Name]],LEN(Table1[[#This Row],[Employee Name]])-FIND(" ",Table1[[#This Row],[Employee Name]]))</f>
        <v>Sharma</v>
      </c>
      <c r="D3254" s="22">
        <f>Table1[[#This Row],[Basic Salary]]+Table1[[#This Row],[Bonus]]</f>
        <v>76165</v>
      </c>
      <c r="E3254" s="8">
        <v>99</v>
      </c>
      <c r="F3254" s="45">
        <v>59</v>
      </c>
      <c r="G3254" s="8" t="str" cm="1">
        <f t="array" ref="G3254">_xlfn.IFS(Table1[[#This Row],[Performance Score]]&gt;=80,"Excellent",Table1[[#This Row],[Performance Score]]&gt;=60,"Good",Table1[[#This Row],[Performance Score]]&gt;=40,"Need Improvement")</f>
        <v>Need Improvement</v>
      </c>
      <c r="H3254" s="29">
        <f>Table1[[#This Row],[Bonus]]/Table1[[#This Row],[Basic Salary]]</f>
        <v>0.1538752878438977</v>
      </c>
      <c r="I3254" s="8">
        <f ca="1">DATEDIF(Table1[[#This Row],[Date of Birth]],TODAY(),"y")</f>
        <v>36</v>
      </c>
      <c r="J3254" s="33">
        <v>43197</v>
      </c>
      <c r="K3254" s="33" t="str" cm="1">
        <f t="array" aca="1" ref="K3254" ca="1">_xlfn.IFS(L3254&lt;3,"Junior",L3254&lt;=7,"Mid-Level",L3254&gt;7,"Senior")</f>
        <v>Senior</v>
      </c>
      <c r="L3254" s="45">
        <f ca="1">INT(YEARFRAC(Table1[[#This Row],[Joining Date]],TODAY(),1))</f>
        <v>8</v>
      </c>
      <c r="M3254" s="25" t="str">
        <f t="shared" ca="1" si="50"/>
        <v>Yes</v>
      </c>
      <c r="N3254" s="25">
        <f>YEAR(Table1[[#This Row],[Joining Date]])</f>
        <v>2018</v>
      </c>
      <c r="O3254" s="45">
        <f>MONTH(Table1[[#This Row],[Joining Date]])</f>
        <v>4</v>
      </c>
      <c r="P3254" s="25">
        <f ca="1">NETWORKDAYS(Table1[[#This Row],[Joining Date]],TODAY())</f>
        <v>2146</v>
      </c>
      <c r="Q3254" s="25" t="str">
        <f>LEFT(Table1[[#This Row],[Department]],5)&amp;"-"&amp;RIGHT(Table1[[#This Row],[Employee ID]],3)</f>
        <v>Opera-297</v>
      </c>
      <c r="R3254" s="25" t="str">
        <f>LEFT(Table1[[#This Row],[Department]],3)</f>
        <v>Ope</v>
      </c>
      <c r="S3254" s="36">
        <f>_xlfn.XLOOKUP(Table1[[#This Row],[City]],Table2[City],Table2[Bonus %])</f>
        <v>4</v>
      </c>
    </row>
    <row r="3255" spans="1:19" x14ac:dyDescent="0.35">
      <c r="A3255" s="9" t="s">
        <v>2145</v>
      </c>
      <c r="B3255" s="41" t="str">
        <f>LEFT(Table1[[#This Row],[Employee Name]],FIND(" ",Table1[[#This Row],[Employee Name]]))</f>
        <v xml:space="preserve">Ravi </v>
      </c>
      <c r="C3255" s="41" t="str">
        <f>RIGHT(Table1[[#This Row],[Employee Name]],LEN(Table1[[#This Row],[Employee Name]])-FIND(" ",Table1[[#This Row],[Employee Name]]))</f>
        <v>Teja</v>
      </c>
      <c r="D3255" s="23">
        <f>Table1[[#This Row],[Basic Salary]]+Table1[[#This Row],[Bonus]]</f>
        <v>76155</v>
      </c>
      <c r="E3255" s="10">
        <v>96</v>
      </c>
      <c r="F3255" s="46">
        <v>84</v>
      </c>
      <c r="G3255" s="10" t="str" cm="1">
        <f t="array" ref="G3255">_xlfn.IFS(Table1[[#This Row],[Performance Score]]&gt;=80,"Excellent",Table1[[#This Row],[Performance Score]]&gt;=60,"Good",Table1[[#This Row],[Performance Score]]&gt;=40,"Need Improvement")</f>
        <v>Excellent</v>
      </c>
      <c r="H3255" s="30">
        <f>Table1[[#This Row],[Bonus]]/Table1[[#This Row],[Basic Salary]]</f>
        <v>0.53910670978173003</v>
      </c>
      <c r="I3255" s="10">
        <f ca="1">DATEDIF(Table1[[#This Row],[Date of Birth]],TODAY(),"y")</f>
        <v>18</v>
      </c>
      <c r="J3255" s="34">
        <v>42255</v>
      </c>
      <c r="K3255" s="33" t="str" cm="1">
        <f t="array" aca="1" ref="K3255" ca="1">_xlfn.IFS(L3255&lt;3,"Junior",L3255&lt;=7,"Mid-Level",L3255&gt;7,"Senior")</f>
        <v>Senior</v>
      </c>
      <c r="L3255" s="46">
        <f ca="1">INT(YEARFRAC(Table1[[#This Row],[Joining Date]],TODAY(),1))</f>
        <v>10</v>
      </c>
      <c r="M3255" s="25" t="str">
        <f t="shared" ca="1" si="50"/>
        <v>Yes</v>
      </c>
      <c r="N3255" s="26">
        <f>YEAR(Table1[[#This Row],[Joining Date]])</f>
        <v>2015</v>
      </c>
      <c r="O3255" s="46">
        <f>MONTH(Table1[[#This Row],[Joining Date]])</f>
        <v>9</v>
      </c>
      <c r="P3255" s="26">
        <f ca="1">NETWORKDAYS(Table1[[#This Row],[Joining Date]],TODAY())</f>
        <v>2820</v>
      </c>
      <c r="Q3255" s="26" t="str">
        <f>LEFT(Table1[[#This Row],[Department]],5)&amp;"-"&amp;RIGHT(Table1[[#This Row],[Employee ID]],3)</f>
        <v>Finan-089</v>
      </c>
      <c r="R3255" s="26" t="str">
        <f>LEFT(Table1[[#This Row],[Department]],3)</f>
        <v>Fin</v>
      </c>
      <c r="S3255" s="37">
        <f>_xlfn.XLOOKUP(Table1[[#This Row],[City]],Table2[City],Table2[Bonus %])</f>
        <v>5</v>
      </c>
    </row>
    <row r="3256" spans="1:19" x14ac:dyDescent="0.35">
      <c r="A3256" s="7" t="s">
        <v>4920</v>
      </c>
      <c r="B3256" s="40" t="str">
        <f>LEFT(Table1[[#This Row],[Employee Name]],FIND(" ",Table1[[#This Row],[Employee Name]]))</f>
        <v xml:space="preserve">Rahul </v>
      </c>
      <c r="C3256" s="40" t="str">
        <f>RIGHT(Table1[[#This Row],[Employee Name]],LEN(Table1[[#This Row],[Employee Name]])-FIND(" ",Table1[[#This Row],[Employee Name]]))</f>
        <v>Verma</v>
      </c>
      <c r="D3256" s="22">
        <f>Table1[[#This Row],[Basic Salary]]+Table1[[#This Row],[Bonus]]</f>
        <v>76153</v>
      </c>
      <c r="E3256" s="8">
        <v>80</v>
      </c>
      <c r="F3256" s="45">
        <v>99</v>
      </c>
      <c r="G3256" s="8" t="str" cm="1">
        <f t="array" ref="G3256">_xlfn.IFS(Table1[[#This Row],[Performance Score]]&gt;=80,"Excellent",Table1[[#This Row],[Performance Score]]&gt;=60,"Good",Table1[[#This Row],[Performance Score]]&gt;=40,"Need Improvement")</f>
        <v>Excellent</v>
      </c>
      <c r="H3256" s="29">
        <f>Table1[[#This Row],[Bonus]]/Table1[[#This Row],[Basic Salary]]</f>
        <v>0.20242211801114743</v>
      </c>
      <c r="I3256" s="8">
        <f ca="1">DATEDIF(Table1[[#This Row],[Date of Birth]],TODAY(),"y")</f>
        <v>17</v>
      </c>
      <c r="J3256" s="33">
        <v>44504</v>
      </c>
      <c r="K3256" s="33" t="str" cm="1">
        <f t="array" aca="1" ref="K3256" ca="1">_xlfn.IFS(L3256&lt;3,"Junior",L3256&lt;=7,"Mid-Level",L3256&gt;7,"Senior")</f>
        <v>Mid-Level</v>
      </c>
      <c r="L3256" s="45">
        <f ca="1">INT(YEARFRAC(Table1[[#This Row],[Joining Date]],TODAY(),1))</f>
        <v>4</v>
      </c>
      <c r="M3256" s="25" t="str">
        <f t="shared" ca="1" si="50"/>
        <v>No</v>
      </c>
      <c r="N3256" s="25">
        <f>YEAR(Table1[[#This Row],[Joining Date]])</f>
        <v>2021</v>
      </c>
      <c r="O3256" s="45">
        <f>MONTH(Table1[[#This Row],[Joining Date]])</f>
        <v>11</v>
      </c>
      <c r="P3256" s="25">
        <f ca="1">NETWORKDAYS(Table1[[#This Row],[Joining Date]],TODAY())</f>
        <v>1213</v>
      </c>
      <c r="Q3256" s="25" t="str">
        <f>LEFT(Table1[[#This Row],[Department]],5)&amp;"-"&amp;RIGHT(Table1[[#This Row],[Employee ID]],3)</f>
        <v>Opera-864</v>
      </c>
      <c r="R3256" s="25" t="str">
        <f>LEFT(Table1[[#This Row],[Department]],3)</f>
        <v>Ope</v>
      </c>
      <c r="S3256" s="36">
        <f>_xlfn.XLOOKUP(Table1[[#This Row],[City]],Table2[City],Table2[Bonus %])</f>
        <v>8</v>
      </c>
    </row>
    <row r="3257" spans="1:19" x14ac:dyDescent="0.35">
      <c r="A3257" s="9" t="s">
        <v>4927</v>
      </c>
      <c r="B3257" s="41" t="str">
        <f>LEFT(Table1[[#This Row],[Employee Name]],FIND(" ",Table1[[#This Row],[Employee Name]]))</f>
        <v xml:space="preserve">Priya </v>
      </c>
      <c r="C3257" s="41" t="str">
        <f>RIGHT(Table1[[#This Row],[Employee Name]],LEN(Table1[[#This Row],[Employee Name]])-FIND(" ",Table1[[#This Row],[Employee Name]]))</f>
        <v>Reddy</v>
      </c>
      <c r="D3257" s="23">
        <f>Table1[[#This Row],[Basic Salary]]+Table1[[#This Row],[Bonus]]</f>
        <v>76117</v>
      </c>
      <c r="E3257" s="10">
        <v>98</v>
      </c>
      <c r="F3257" s="46">
        <v>99</v>
      </c>
      <c r="G3257" s="10" t="str" cm="1">
        <f t="array" ref="G3257">_xlfn.IFS(Table1[[#This Row],[Performance Score]]&gt;=80,"Excellent",Table1[[#This Row],[Performance Score]]&gt;=60,"Good",Table1[[#This Row],[Performance Score]]&gt;=40,"Need Improvement")</f>
        <v>Excellent</v>
      </c>
      <c r="H3257" s="30">
        <f>Table1[[#This Row],[Bonus]]/Table1[[#This Row],[Basic Salary]]</f>
        <v>0.34318586881716634</v>
      </c>
      <c r="I3257" s="10">
        <f ca="1">DATEDIF(Table1[[#This Row],[Date of Birth]],TODAY(),"y")</f>
        <v>17</v>
      </c>
      <c r="J3257" s="34">
        <v>45245</v>
      </c>
      <c r="K3257" s="33" t="str" cm="1">
        <f t="array" aca="1" ref="K3257" ca="1">_xlfn.IFS(L3257&lt;3,"Junior",L3257&lt;=7,"Mid-Level",L3257&gt;7,"Senior")</f>
        <v>Junior</v>
      </c>
      <c r="L3257" s="46">
        <f ca="1">INT(YEARFRAC(Table1[[#This Row],[Joining Date]],TODAY(),1))</f>
        <v>2</v>
      </c>
      <c r="M3257" s="25" t="str">
        <f t="shared" ca="1" si="50"/>
        <v>No</v>
      </c>
      <c r="N3257" s="26">
        <f>YEAR(Table1[[#This Row],[Joining Date]])</f>
        <v>2023</v>
      </c>
      <c r="O3257" s="46">
        <f>MONTH(Table1[[#This Row],[Joining Date]])</f>
        <v>11</v>
      </c>
      <c r="P3257" s="26">
        <f ca="1">NETWORKDAYS(Table1[[#This Row],[Joining Date]],TODAY())</f>
        <v>684</v>
      </c>
      <c r="Q3257" s="26" t="str">
        <f>LEFT(Table1[[#This Row],[Department]],5)&amp;"-"&amp;RIGHT(Table1[[#This Row],[Employee ID]],3)</f>
        <v>Opera-871</v>
      </c>
      <c r="R3257" s="26" t="str">
        <f>LEFT(Table1[[#This Row],[Department]],3)</f>
        <v>Ope</v>
      </c>
      <c r="S3257" s="37">
        <f>_xlfn.XLOOKUP(Table1[[#This Row],[City]],Table2[City],Table2[Bonus %])</f>
        <v>4</v>
      </c>
    </row>
    <row r="3258" spans="1:19" x14ac:dyDescent="0.35">
      <c r="A3258" s="7" t="s">
        <v>3210</v>
      </c>
      <c r="B3258" s="40" t="str">
        <f>LEFT(Table1[[#This Row],[Employee Name]],FIND(" ",Table1[[#This Row],[Employee Name]]))</f>
        <v xml:space="preserve">Ishita </v>
      </c>
      <c r="C3258" s="40" t="str">
        <f>RIGHT(Table1[[#This Row],[Employee Name]],LEN(Table1[[#This Row],[Employee Name]])-FIND(" ",Table1[[#This Row],[Employee Name]]))</f>
        <v>Roy</v>
      </c>
      <c r="D3258" s="22">
        <f>Table1[[#This Row],[Basic Salary]]+Table1[[#This Row],[Bonus]]</f>
        <v>76101</v>
      </c>
      <c r="E3258" s="8">
        <v>97</v>
      </c>
      <c r="F3258" s="45">
        <v>68</v>
      </c>
      <c r="G3258" s="8" t="str" cm="1">
        <f t="array" ref="G3258">_xlfn.IFS(Table1[[#This Row],[Performance Score]]&gt;=80,"Excellent",Table1[[#This Row],[Performance Score]]&gt;=60,"Good",Table1[[#This Row],[Performance Score]]&gt;=40,"Need Improvement")</f>
        <v>Good</v>
      </c>
      <c r="H3258" s="29">
        <f>Table1[[#This Row],[Bonus]]/Table1[[#This Row],[Basic Salary]]</f>
        <v>0.31253880648499482</v>
      </c>
      <c r="I3258" s="8">
        <f ca="1">DATEDIF(Table1[[#This Row],[Date of Birth]],TODAY(),"y")</f>
        <v>41</v>
      </c>
      <c r="J3258" s="33">
        <v>43909</v>
      </c>
      <c r="K3258" s="33" t="str" cm="1">
        <f t="array" aca="1" ref="K3258" ca="1">_xlfn.IFS(L3258&lt;3,"Junior",L3258&lt;=7,"Mid-Level",L3258&gt;7,"Senior")</f>
        <v>Mid-Level</v>
      </c>
      <c r="L3258" s="45">
        <f ca="1">INT(YEARFRAC(Table1[[#This Row],[Joining Date]],TODAY(),1))</f>
        <v>6</v>
      </c>
      <c r="M3258" s="25" t="str">
        <f t="shared" ca="1" si="50"/>
        <v>Yes</v>
      </c>
      <c r="N3258" s="25">
        <f>YEAR(Table1[[#This Row],[Joining Date]])</f>
        <v>2020</v>
      </c>
      <c r="O3258" s="45">
        <f>MONTH(Table1[[#This Row],[Joining Date]])</f>
        <v>3</v>
      </c>
      <c r="P3258" s="25">
        <f ca="1">NETWORKDAYS(Table1[[#This Row],[Joining Date]],TODAY())</f>
        <v>1638</v>
      </c>
      <c r="Q3258" s="25" t="str">
        <f>LEFT(Table1[[#This Row],[Department]],5)&amp;"-"&amp;RIGHT(Table1[[#This Row],[Employee ID]],3)</f>
        <v>Sales-154</v>
      </c>
      <c r="R3258" s="25" t="str">
        <f>LEFT(Table1[[#This Row],[Department]],3)</f>
        <v>Sal</v>
      </c>
      <c r="S3258" s="36">
        <f>_xlfn.XLOOKUP(Table1[[#This Row],[City]],Table2[City],Table2[Bonus %])</f>
        <v>6</v>
      </c>
    </row>
    <row r="3259" spans="1:19" x14ac:dyDescent="0.35">
      <c r="A3259" s="9" t="s">
        <v>2601</v>
      </c>
      <c r="B3259" s="41" t="str">
        <f>LEFT(Table1[[#This Row],[Employee Name]],FIND(" ",Table1[[#This Row],[Employee Name]]))</f>
        <v xml:space="preserve">Aarav </v>
      </c>
      <c r="C3259" s="41" t="str">
        <f>RIGHT(Table1[[#This Row],[Employee Name]],LEN(Table1[[#This Row],[Employee Name]])-FIND(" ",Table1[[#This Row],[Employee Name]]))</f>
        <v>Sharma</v>
      </c>
      <c r="D3259" s="23">
        <f>Table1[[#This Row],[Basic Salary]]+Table1[[#This Row],[Bonus]]</f>
        <v>76069</v>
      </c>
      <c r="E3259" s="10">
        <v>79</v>
      </c>
      <c r="F3259" s="46">
        <v>42</v>
      </c>
      <c r="G3259" s="10" t="str" cm="1">
        <f t="array" ref="G3259">_xlfn.IFS(Table1[[#This Row],[Performance Score]]&gt;=80,"Excellent",Table1[[#This Row],[Performance Score]]&gt;=60,"Good",Table1[[#This Row],[Performance Score]]&gt;=40,"Need Improvement")</f>
        <v>Need Improvement</v>
      </c>
      <c r="H3259" s="30">
        <f>Table1[[#This Row],[Bonus]]/Table1[[#This Row],[Basic Salary]]</f>
        <v>0.14024253144064874</v>
      </c>
      <c r="I3259" s="10">
        <f ca="1">DATEDIF(Table1[[#This Row],[Date of Birth]],TODAY(),"y")</f>
        <v>29</v>
      </c>
      <c r="J3259" s="34">
        <v>42997</v>
      </c>
      <c r="K3259" s="33" t="str" cm="1">
        <f t="array" aca="1" ref="K3259" ca="1">_xlfn.IFS(L3259&lt;3,"Junior",L3259&lt;=7,"Mid-Level",L3259&gt;7,"Senior")</f>
        <v>Senior</v>
      </c>
      <c r="L3259" s="46">
        <f ca="1">INT(YEARFRAC(Table1[[#This Row],[Joining Date]],TODAY(),1))</f>
        <v>8</v>
      </c>
      <c r="M3259" s="25" t="str">
        <f t="shared" ca="1" si="50"/>
        <v>Yes</v>
      </c>
      <c r="N3259" s="26">
        <f>YEAR(Table1[[#This Row],[Joining Date]])</f>
        <v>2017</v>
      </c>
      <c r="O3259" s="46">
        <f>MONTH(Table1[[#This Row],[Joining Date]])</f>
        <v>9</v>
      </c>
      <c r="P3259" s="26">
        <f ca="1">NETWORKDAYS(Table1[[#This Row],[Joining Date]],TODAY())</f>
        <v>2290</v>
      </c>
      <c r="Q3259" s="26" t="str">
        <f>LEFT(Table1[[#This Row],[Department]],5)&amp;"-"&amp;RIGHT(Table1[[#This Row],[Employee ID]],3)</f>
        <v>Suppo-545</v>
      </c>
      <c r="R3259" s="26" t="str">
        <f>LEFT(Table1[[#This Row],[Department]],3)</f>
        <v>Sup</v>
      </c>
      <c r="S3259" s="37">
        <f>_xlfn.XLOOKUP(Table1[[#This Row],[City]],Table2[City],Table2[Bonus %])</f>
        <v>6</v>
      </c>
    </row>
    <row r="3260" spans="1:19" x14ac:dyDescent="0.35">
      <c r="A3260" s="7" t="s">
        <v>308</v>
      </c>
      <c r="B3260" s="40" t="str">
        <f>LEFT(Table1[[#This Row],[Employee Name]],FIND(" ",Table1[[#This Row],[Employee Name]]))</f>
        <v xml:space="preserve">Karan </v>
      </c>
      <c r="C3260" s="40" t="str">
        <f>RIGHT(Table1[[#This Row],[Employee Name]],LEN(Table1[[#This Row],[Employee Name]])-FIND(" ",Table1[[#This Row],[Employee Name]]))</f>
        <v>Malhotra</v>
      </c>
      <c r="D3260" s="22">
        <f>Table1[[#This Row],[Basic Salary]]+Table1[[#This Row],[Bonus]]</f>
        <v>76067</v>
      </c>
      <c r="E3260" s="8">
        <v>92</v>
      </c>
      <c r="F3260" s="45">
        <v>96</v>
      </c>
      <c r="G3260" s="8" t="str" cm="1">
        <f t="array" ref="G3260">_xlfn.IFS(Table1[[#This Row],[Performance Score]]&gt;=80,"Excellent",Table1[[#This Row],[Performance Score]]&gt;=60,"Good",Table1[[#This Row],[Performance Score]]&gt;=40,"Need Improvement")</f>
        <v>Excellent</v>
      </c>
      <c r="H3260" s="29">
        <f>Table1[[#This Row],[Bonus]]/Table1[[#This Row],[Basic Salary]]</f>
        <v>0.28311657642157112</v>
      </c>
      <c r="I3260" s="8">
        <f ca="1">DATEDIF(Table1[[#This Row],[Date of Birth]],TODAY(),"y")</f>
        <v>32</v>
      </c>
      <c r="J3260" s="33">
        <v>43476</v>
      </c>
      <c r="K3260" s="33" t="str" cm="1">
        <f t="array" aca="1" ref="K3260" ca="1">_xlfn.IFS(L3260&lt;3,"Junior",L3260&lt;=7,"Mid-Level",L3260&gt;7,"Senior")</f>
        <v>Mid-Level</v>
      </c>
      <c r="L3260" s="45">
        <f ca="1">INT(YEARFRAC(Table1[[#This Row],[Joining Date]],TODAY(),1))</f>
        <v>7</v>
      </c>
      <c r="M3260" s="25" t="str">
        <f t="shared" ca="1" si="50"/>
        <v>Yes</v>
      </c>
      <c r="N3260" s="25">
        <f>YEAR(Table1[[#This Row],[Joining Date]])</f>
        <v>2019</v>
      </c>
      <c r="O3260" s="45">
        <f>MONTH(Table1[[#This Row],[Joining Date]])</f>
        <v>1</v>
      </c>
      <c r="P3260" s="25">
        <f ca="1">NETWORKDAYS(Table1[[#This Row],[Joining Date]],TODAY())</f>
        <v>1947</v>
      </c>
      <c r="Q3260" s="25" t="str">
        <f>LEFT(Table1[[#This Row],[Department]],5)&amp;"-"&amp;RIGHT(Table1[[#This Row],[Employee ID]],3)</f>
        <v>Opera-252</v>
      </c>
      <c r="R3260" s="25" t="str">
        <f>LEFT(Table1[[#This Row],[Department]],3)</f>
        <v>Ope</v>
      </c>
      <c r="S3260" s="36">
        <f>_xlfn.XLOOKUP(Table1[[#This Row],[City]],Table2[City],Table2[Bonus %])</f>
        <v>8</v>
      </c>
    </row>
    <row r="3261" spans="1:19" x14ac:dyDescent="0.35">
      <c r="A3261" s="9" t="s">
        <v>1438</v>
      </c>
      <c r="B3261" s="41" t="str">
        <f>LEFT(Table1[[#This Row],[Employee Name]],FIND(" ",Table1[[#This Row],[Employee Name]]))</f>
        <v xml:space="preserve">Aditya </v>
      </c>
      <c r="C3261" s="41" t="str">
        <f>RIGHT(Table1[[#This Row],[Employee Name]],LEN(Table1[[#This Row],[Employee Name]])-FIND(" ",Table1[[#This Row],[Employee Name]]))</f>
        <v>Kapoor</v>
      </c>
      <c r="D3261" s="23">
        <f>Table1[[#This Row],[Basic Salary]]+Table1[[#This Row],[Bonus]]</f>
        <v>76058</v>
      </c>
      <c r="E3261" s="10">
        <v>89</v>
      </c>
      <c r="F3261" s="46">
        <v>69</v>
      </c>
      <c r="G3261" s="10" t="str" cm="1">
        <f t="array" ref="G3261">_xlfn.IFS(Table1[[#This Row],[Performance Score]]&gt;=80,"Excellent",Table1[[#This Row],[Performance Score]]&gt;=60,"Good",Table1[[#This Row],[Performance Score]]&gt;=40,"Need Improvement")</f>
        <v>Good</v>
      </c>
      <c r="H3261" s="30">
        <f>Table1[[#This Row],[Bonus]]/Table1[[#This Row],[Basic Salary]]</f>
        <v>0.45895035678661861</v>
      </c>
      <c r="I3261" s="10">
        <f ca="1">DATEDIF(Table1[[#This Row],[Date of Birth]],TODAY(),"y")</f>
        <v>45</v>
      </c>
      <c r="J3261" s="34">
        <v>45668</v>
      </c>
      <c r="K3261" s="33" t="str" cm="1">
        <f t="array" aca="1" ref="K3261" ca="1">_xlfn.IFS(L3261&lt;3,"Junior",L3261&lt;=7,"Mid-Level",L3261&gt;7,"Senior")</f>
        <v>Junior</v>
      </c>
      <c r="L3261" s="46">
        <f ca="1">INT(YEARFRAC(Table1[[#This Row],[Joining Date]],TODAY(),1))</f>
        <v>1</v>
      </c>
      <c r="M3261" s="25" t="str">
        <f t="shared" ca="1" si="50"/>
        <v>No</v>
      </c>
      <c r="N3261" s="26">
        <f>YEAR(Table1[[#This Row],[Joining Date]])</f>
        <v>2025</v>
      </c>
      <c r="O3261" s="46">
        <f>MONTH(Table1[[#This Row],[Joining Date]])</f>
        <v>1</v>
      </c>
      <c r="P3261" s="26">
        <f ca="1">NETWORKDAYS(Table1[[#This Row],[Joining Date]],TODAY())</f>
        <v>381</v>
      </c>
      <c r="Q3261" s="26" t="str">
        <f>LEFT(Table1[[#This Row],[Department]],5)&amp;"-"&amp;RIGHT(Table1[[#This Row],[Employee ID]],3)</f>
        <v>Sales-382</v>
      </c>
      <c r="R3261" s="26" t="str">
        <f>LEFT(Table1[[#This Row],[Department]],3)</f>
        <v>Sal</v>
      </c>
      <c r="S3261" s="37">
        <f>_xlfn.XLOOKUP(Table1[[#This Row],[City]],Table2[City],Table2[Bonus %])</f>
        <v>7</v>
      </c>
    </row>
    <row r="3262" spans="1:19" x14ac:dyDescent="0.35">
      <c r="A3262" s="7" t="s">
        <v>2962</v>
      </c>
      <c r="B3262" s="40" t="str">
        <f>LEFT(Table1[[#This Row],[Employee Name]],FIND(" ",Table1[[#This Row],[Employee Name]]))</f>
        <v xml:space="preserve">Sneha </v>
      </c>
      <c r="C3262" s="40" t="str">
        <f>RIGHT(Table1[[#This Row],[Employee Name]],LEN(Table1[[#This Row],[Employee Name]])-FIND(" ",Table1[[#This Row],[Employee Name]]))</f>
        <v>Iyer</v>
      </c>
      <c r="D3262" s="22">
        <f>Table1[[#This Row],[Basic Salary]]+Table1[[#This Row],[Bonus]]</f>
        <v>76055</v>
      </c>
      <c r="E3262" s="8">
        <v>86</v>
      </c>
      <c r="F3262" s="45">
        <v>86</v>
      </c>
      <c r="G3262" s="8" t="str" cm="1">
        <f t="array" ref="G3262">_xlfn.IFS(Table1[[#This Row],[Performance Score]]&gt;=80,"Excellent",Table1[[#This Row],[Performance Score]]&gt;=60,"Good",Table1[[#This Row],[Performance Score]]&gt;=40,"Need Improvement")</f>
        <v>Excellent</v>
      </c>
      <c r="H3262" s="29">
        <f>Table1[[#This Row],[Bonus]]/Table1[[#This Row],[Basic Salary]]</f>
        <v>0.37008881122660375</v>
      </c>
      <c r="I3262" s="8">
        <f ca="1">DATEDIF(Table1[[#This Row],[Date of Birth]],TODAY(),"y")</f>
        <v>19</v>
      </c>
      <c r="J3262" s="33">
        <v>43734</v>
      </c>
      <c r="K3262" s="33" t="str" cm="1">
        <f t="array" aca="1" ref="K3262" ca="1">_xlfn.IFS(L3262&lt;3,"Junior",L3262&lt;=7,"Mid-Level",L3262&gt;7,"Senior")</f>
        <v>Mid-Level</v>
      </c>
      <c r="L3262" s="45">
        <f ca="1">INT(YEARFRAC(Table1[[#This Row],[Joining Date]],TODAY(),1))</f>
        <v>6</v>
      </c>
      <c r="M3262" s="25" t="str">
        <f t="shared" ca="1" si="50"/>
        <v>Yes</v>
      </c>
      <c r="N3262" s="25">
        <f>YEAR(Table1[[#This Row],[Joining Date]])</f>
        <v>2019</v>
      </c>
      <c r="O3262" s="45">
        <f>MONTH(Table1[[#This Row],[Joining Date]])</f>
        <v>9</v>
      </c>
      <c r="P3262" s="25">
        <f ca="1">NETWORKDAYS(Table1[[#This Row],[Joining Date]],TODAY())</f>
        <v>1763</v>
      </c>
      <c r="Q3262" s="25" t="str">
        <f>LEFT(Table1[[#This Row],[Department]],5)&amp;"-"&amp;RIGHT(Table1[[#This Row],[Employee ID]],3)</f>
        <v>Finan-906</v>
      </c>
      <c r="R3262" s="25" t="str">
        <f>LEFT(Table1[[#This Row],[Department]],3)</f>
        <v>Fin</v>
      </c>
      <c r="S3262" s="36">
        <f>_xlfn.XLOOKUP(Table1[[#This Row],[City]],Table2[City],Table2[Bonus %])</f>
        <v>5</v>
      </c>
    </row>
    <row r="3263" spans="1:19" x14ac:dyDescent="0.35">
      <c r="A3263" s="9" t="s">
        <v>2127</v>
      </c>
      <c r="B3263" s="41" t="str">
        <f>LEFT(Table1[[#This Row],[Employee Name]],FIND(" ",Table1[[#This Row],[Employee Name]]))</f>
        <v xml:space="preserve">Kavya </v>
      </c>
      <c r="C3263" s="41" t="str">
        <f>RIGHT(Table1[[#This Row],[Employee Name]],LEN(Table1[[#This Row],[Employee Name]])-FIND(" ",Table1[[#This Row],[Employee Name]]))</f>
        <v>Nair</v>
      </c>
      <c r="D3263" s="23">
        <f>Table1[[#This Row],[Basic Salary]]+Table1[[#This Row],[Bonus]]</f>
        <v>76049</v>
      </c>
      <c r="E3263" s="10">
        <v>62</v>
      </c>
      <c r="F3263" s="46">
        <v>71</v>
      </c>
      <c r="G3263" s="10" t="str" cm="1">
        <f t="array" ref="G3263">_xlfn.IFS(Table1[[#This Row],[Performance Score]]&gt;=80,"Excellent",Table1[[#This Row],[Performance Score]]&gt;=60,"Good",Table1[[#This Row],[Performance Score]]&gt;=40,"Need Improvement")</f>
        <v>Good</v>
      </c>
      <c r="H3263" s="30">
        <f>Table1[[#This Row],[Bonus]]/Table1[[#This Row],[Basic Salary]]</f>
        <v>0.12600127333836747</v>
      </c>
      <c r="I3263" s="10">
        <f ca="1">DATEDIF(Table1[[#This Row],[Date of Birth]],TODAY(),"y")</f>
        <v>31</v>
      </c>
      <c r="J3263" s="34">
        <v>44220</v>
      </c>
      <c r="K3263" s="33" t="str" cm="1">
        <f t="array" aca="1" ref="K3263" ca="1">_xlfn.IFS(L3263&lt;3,"Junior",L3263&lt;=7,"Mid-Level",L3263&gt;7,"Senior")</f>
        <v>Mid-Level</v>
      </c>
      <c r="L3263" s="46">
        <f ca="1">INT(YEARFRAC(Table1[[#This Row],[Joining Date]],TODAY(),1))</f>
        <v>5</v>
      </c>
      <c r="M3263" s="25" t="str">
        <f t="shared" ca="1" si="50"/>
        <v>No</v>
      </c>
      <c r="N3263" s="26">
        <f>YEAR(Table1[[#This Row],[Joining Date]])</f>
        <v>2021</v>
      </c>
      <c r="O3263" s="46">
        <f>MONTH(Table1[[#This Row],[Joining Date]])</f>
        <v>1</v>
      </c>
      <c r="P3263" s="26">
        <f ca="1">NETWORKDAYS(Table1[[#This Row],[Joining Date]],TODAY())</f>
        <v>1416</v>
      </c>
      <c r="Q3263" s="26" t="str">
        <f>LEFT(Table1[[#This Row],[Department]],5)&amp;"-"&amp;RIGHT(Table1[[#This Row],[Employee ID]],3)</f>
        <v>Opera-071</v>
      </c>
      <c r="R3263" s="26" t="str">
        <f>LEFT(Table1[[#This Row],[Department]],3)</f>
        <v>Ope</v>
      </c>
      <c r="S3263" s="37">
        <f>_xlfn.XLOOKUP(Table1[[#This Row],[City]],Table2[City],Table2[Bonus %])</f>
        <v>6</v>
      </c>
    </row>
    <row r="3264" spans="1:19" x14ac:dyDescent="0.35">
      <c r="A3264" s="7" t="s">
        <v>2693</v>
      </c>
      <c r="B3264" s="40" t="str">
        <f>LEFT(Table1[[#This Row],[Employee Name]],FIND(" ",Table1[[#This Row],[Employee Name]]))</f>
        <v xml:space="preserve">Krishna </v>
      </c>
      <c r="C3264" s="40" t="str">
        <f>RIGHT(Table1[[#This Row],[Employee Name]],LEN(Table1[[#This Row],[Employee Name]])-FIND(" ",Table1[[#This Row],[Employee Name]]))</f>
        <v>Chaitanya</v>
      </c>
      <c r="D3264" s="22">
        <f>Table1[[#This Row],[Basic Salary]]+Table1[[#This Row],[Bonus]]</f>
        <v>75968</v>
      </c>
      <c r="E3264" s="8">
        <v>68</v>
      </c>
      <c r="F3264" s="45">
        <v>48</v>
      </c>
      <c r="G3264" s="8" t="str" cm="1">
        <f t="array" ref="G3264">_xlfn.IFS(Table1[[#This Row],[Performance Score]]&gt;=80,"Excellent",Table1[[#This Row],[Performance Score]]&gt;=60,"Good",Table1[[#This Row],[Performance Score]]&gt;=40,"Need Improvement")</f>
        <v>Need Improvement</v>
      </c>
      <c r="H3264" s="29">
        <f>Table1[[#This Row],[Bonus]]/Table1[[#This Row],[Basic Salary]]</f>
        <v>0.18932289628180038</v>
      </c>
      <c r="I3264" s="8">
        <f ca="1">DATEDIF(Table1[[#This Row],[Date of Birth]],TODAY(),"y")</f>
        <v>26</v>
      </c>
      <c r="J3264" s="33">
        <v>45179</v>
      </c>
      <c r="K3264" s="33" t="str" cm="1">
        <f t="array" aca="1" ref="K3264" ca="1">_xlfn.IFS(L3264&lt;3,"Junior",L3264&lt;=7,"Mid-Level",L3264&gt;7,"Senior")</f>
        <v>Junior</v>
      </c>
      <c r="L3264" s="45">
        <f ca="1">INT(YEARFRAC(Table1[[#This Row],[Joining Date]],TODAY(),1))</f>
        <v>2</v>
      </c>
      <c r="M3264" s="25" t="str">
        <f t="shared" ca="1" si="50"/>
        <v>No</v>
      </c>
      <c r="N3264" s="25">
        <f>YEAR(Table1[[#This Row],[Joining Date]])</f>
        <v>2023</v>
      </c>
      <c r="O3264" s="45">
        <f>MONTH(Table1[[#This Row],[Joining Date]])</f>
        <v>9</v>
      </c>
      <c r="P3264" s="25">
        <f ca="1">NETWORKDAYS(Table1[[#This Row],[Joining Date]],TODAY())</f>
        <v>731</v>
      </c>
      <c r="Q3264" s="25" t="str">
        <f>LEFT(Table1[[#This Row],[Department]],5)&amp;"-"&amp;RIGHT(Table1[[#This Row],[Employee ID]],3)</f>
        <v>Finan-637</v>
      </c>
      <c r="R3264" s="25" t="str">
        <f>LEFT(Table1[[#This Row],[Department]],3)</f>
        <v>Fin</v>
      </c>
      <c r="S3264" s="36">
        <f>_xlfn.XLOOKUP(Table1[[#This Row],[City]],Table2[City],Table2[Bonus %])</f>
        <v>6</v>
      </c>
    </row>
    <row r="3265" spans="1:19" x14ac:dyDescent="0.35">
      <c r="A3265" s="9" t="s">
        <v>3373</v>
      </c>
      <c r="B3265" s="41" t="str">
        <f>LEFT(Table1[[#This Row],[Employee Name]],FIND(" ",Table1[[#This Row],[Employee Name]]))</f>
        <v xml:space="preserve">Rohan </v>
      </c>
      <c r="C3265" s="41" t="str">
        <f>RIGHT(Table1[[#This Row],[Employee Name]],LEN(Table1[[#This Row],[Employee Name]])-FIND(" ",Table1[[#This Row],[Employee Name]]))</f>
        <v>Gupta</v>
      </c>
      <c r="D3265" s="23">
        <f>Table1[[#This Row],[Basic Salary]]+Table1[[#This Row],[Bonus]]</f>
        <v>75932</v>
      </c>
      <c r="E3265" s="10">
        <v>90</v>
      </c>
      <c r="F3265" s="46">
        <v>48</v>
      </c>
      <c r="G3265" s="10" t="str" cm="1">
        <f t="array" ref="G3265">_xlfn.IFS(Table1[[#This Row],[Performance Score]]&gt;=80,"Excellent",Table1[[#This Row],[Performance Score]]&gt;=60,"Good",Table1[[#This Row],[Performance Score]]&gt;=40,"Need Improvement")</f>
        <v>Need Improvement</v>
      </c>
      <c r="H3265" s="30">
        <f>Table1[[#This Row],[Bonus]]/Table1[[#This Row],[Basic Salary]]</f>
        <v>0.25258990432200595</v>
      </c>
      <c r="I3265" s="10">
        <f ca="1">DATEDIF(Table1[[#This Row],[Date of Birth]],TODAY(),"y")</f>
        <v>29</v>
      </c>
      <c r="J3265" s="34">
        <v>45129</v>
      </c>
      <c r="K3265" s="33" t="str" cm="1">
        <f t="array" aca="1" ref="K3265" ca="1">_xlfn.IFS(L3265&lt;3,"Junior",L3265&lt;=7,"Mid-Level",L3265&gt;7,"Senior")</f>
        <v>Junior</v>
      </c>
      <c r="L3265" s="46">
        <f ca="1">INT(YEARFRAC(Table1[[#This Row],[Joining Date]],TODAY(),1))</f>
        <v>2</v>
      </c>
      <c r="M3265" s="25" t="str">
        <f t="shared" ca="1" si="50"/>
        <v>No</v>
      </c>
      <c r="N3265" s="26">
        <f>YEAR(Table1[[#This Row],[Joining Date]])</f>
        <v>2023</v>
      </c>
      <c r="O3265" s="46">
        <f>MONTH(Table1[[#This Row],[Joining Date]])</f>
        <v>7</v>
      </c>
      <c r="P3265" s="26">
        <f ca="1">NETWORKDAYS(Table1[[#This Row],[Joining Date]],TODAY())</f>
        <v>766</v>
      </c>
      <c r="Q3265" s="26" t="str">
        <f>LEFT(Table1[[#This Row],[Department]],5)&amp;"-"&amp;RIGHT(Table1[[#This Row],[Employee ID]],3)</f>
        <v>Sales-317</v>
      </c>
      <c r="R3265" s="26" t="str">
        <f>LEFT(Table1[[#This Row],[Department]],3)</f>
        <v>Sal</v>
      </c>
      <c r="S3265" s="37">
        <f>_xlfn.XLOOKUP(Table1[[#This Row],[City]],Table2[City],Table2[Bonus %])</f>
        <v>5</v>
      </c>
    </row>
    <row r="3266" spans="1:19" x14ac:dyDescent="0.35">
      <c r="A3266" s="7" t="s">
        <v>880</v>
      </c>
      <c r="B3266" s="40" t="str">
        <f>LEFT(Table1[[#This Row],[Employee Name]],FIND(" ",Table1[[#This Row],[Employee Name]]))</f>
        <v xml:space="preserve">Aditya </v>
      </c>
      <c r="C3266" s="40" t="str">
        <f>RIGHT(Table1[[#This Row],[Employee Name]],LEN(Table1[[#This Row],[Employee Name]])-FIND(" ",Table1[[#This Row],[Employee Name]]))</f>
        <v>Kapoor</v>
      </c>
      <c r="D3266" s="22">
        <f>Table1[[#This Row],[Basic Salary]]+Table1[[#This Row],[Bonus]]</f>
        <v>75927</v>
      </c>
      <c r="E3266" s="8">
        <v>71</v>
      </c>
      <c r="F3266" s="45">
        <v>53</v>
      </c>
      <c r="G3266" s="8" t="str" cm="1">
        <f t="array" ref="G3266">_xlfn.IFS(Table1[[#This Row],[Performance Score]]&gt;=80,"Excellent",Table1[[#This Row],[Performance Score]]&gt;=60,"Good",Table1[[#This Row],[Performance Score]]&gt;=40,"Need Improvement")</f>
        <v>Need Improvement</v>
      </c>
      <c r="H3266" s="29">
        <f>Table1[[#This Row],[Bonus]]/Table1[[#This Row],[Basic Salary]]</f>
        <v>0.27089366118206315</v>
      </c>
      <c r="I3266" s="8">
        <f ca="1">DATEDIF(Table1[[#This Row],[Date of Birth]],TODAY(),"y")</f>
        <v>18</v>
      </c>
      <c r="J3266" s="33">
        <v>43847</v>
      </c>
      <c r="K3266" s="33" t="str" cm="1">
        <f t="array" aca="1" ref="K3266" ca="1">_xlfn.IFS(L3266&lt;3,"Junior",L3266&lt;=7,"Mid-Level",L3266&gt;7,"Senior")</f>
        <v>Mid-Level</v>
      </c>
      <c r="L3266" s="45">
        <f ca="1">INT(YEARFRAC(Table1[[#This Row],[Joining Date]],TODAY(),1))</f>
        <v>6</v>
      </c>
      <c r="M3266" s="25" t="str">
        <f t="shared" ref="M3266:M3329" ca="1" si="51">IF(L3266&gt;5,"Yes","No")</f>
        <v>Yes</v>
      </c>
      <c r="N3266" s="25">
        <f>YEAR(Table1[[#This Row],[Joining Date]])</f>
        <v>2020</v>
      </c>
      <c r="O3266" s="45">
        <f>MONTH(Table1[[#This Row],[Joining Date]])</f>
        <v>1</v>
      </c>
      <c r="P3266" s="25">
        <f ca="1">NETWORKDAYS(Table1[[#This Row],[Joining Date]],TODAY())</f>
        <v>1682</v>
      </c>
      <c r="Q3266" s="25" t="str">
        <f>LEFT(Table1[[#This Row],[Department]],5)&amp;"-"&amp;RIGHT(Table1[[#This Row],[Employee ID]],3)</f>
        <v>Suppo-824</v>
      </c>
      <c r="R3266" s="25" t="str">
        <f>LEFT(Table1[[#This Row],[Department]],3)</f>
        <v>Sup</v>
      </c>
      <c r="S3266" s="36">
        <f>_xlfn.XLOOKUP(Table1[[#This Row],[City]],Table2[City],Table2[Bonus %])</f>
        <v>7</v>
      </c>
    </row>
    <row r="3267" spans="1:19" x14ac:dyDescent="0.35">
      <c r="A3267" s="9" t="s">
        <v>4087</v>
      </c>
      <c r="B3267" s="41" t="str">
        <f>LEFT(Table1[[#This Row],[Employee Name]],FIND(" ",Table1[[#This Row],[Employee Name]]))</f>
        <v xml:space="preserve">Meera </v>
      </c>
      <c r="C3267" s="41" t="str">
        <f>RIGHT(Table1[[#This Row],[Employee Name]],LEN(Table1[[#This Row],[Employee Name]])-FIND(" ",Table1[[#This Row],[Employee Name]]))</f>
        <v>Joshi</v>
      </c>
      <c r="D3267" s="23">
        <f>Table1[[#This Row],[Basic Salary]]+Table1[[#This Row],[Bonus]]</f>
        <v>75919</v>
      </c>
      <c r="E3267" s="10">
        <v>81</v>
      </c>
      <c r="F3267" s="46">
        <v>89</v>
      </c>
      <c r="G3267" s="10" t="str" cm="1">
        <f t="array" ref="G3267">_xlfn.IFS(Table1[[#This Row],[Performance Score]]&gt;=80,"Excellent",Table1[[#This Row],[Performance Score]]&gt;=60,"Good",Table1[[#This Row],[Performance Score]]&gt;=40,"Need Improvement")</f>
        <v>Excellent</v>
      </c>
      <c r="H3267" s="30">
        <f>Table1[[#This Row],[Bonus]]/Table1[[#This Row],[Basic Salary]]</f>
        <v>0.16855990641546609</v>
      </c>
      <c r="I3267" s="10">
        <f ca="1">DATEDIF(Table1[[#This Row],[Date of Birth]],TODAY(),"y")</f>
        <v>14</v>
      </c>
      <c r="J3267" s="34">
        <v>42586</v>
      </c>
      <c r="K3267" s="33" t="str" cm="1">
        <f t="array" aca="1" ref="K3267" ca="1">_xlfn.IFS(L3267&lt;3,"Junior",L3267&lt;=7,"Mid-Level",L3267&gt;7,"Senior")</f>
        <v>Senior</v>
      </c>
      <c r="L3267" s="46">
        <f ca="1">INT(YEARFRAC(Table1[[#This Row],[Joining Date]],TODAY(),1))</f>
        <v>9</v>
      </c>
      <c r="M3267" s="25" t="str">
        <f t="shared" ca="1" si="51"/>
        <v>Yes</v>
      </c>
      <c r="N3267" s="26">
        <f>YEAR(Table1[[#This Row],[Joining Date]])</f>
        <v>2016</v>
      </c>
      <c r="O3267" s="46">
        <f>MONTH(Table1[[#This Row],[Joining Date]])</f>
        <v>8</v>
      </c>
      <c r="P3267" s="26">
        <f ca="1">NETWORKDAYS(Table1[[#This Row],[Joining Date]],TODAY())</f>
        <v>2583</v>
      </c>
      <c r="Q3267" s="26" t="str">
        <f>LEFT(Table1[[#This Row],[Department]],5)&amp;"-"&amp;RIGHT(Table1[[#This Row],[Employee ID]],3)</f>
        <v>Sales-031</v>
      </c>
      <c r="R3267" s="26" t="str">
        <f>LEFT(Table1[[#This Row],[Department]],3)</f>
        <v>Sal</v>
      </c>
      <c r="S3267" s="37">
        <f>_xlfn.XLOOKUP(Table1[[#This Row],[City]],Table2[City],Table2[Bonus %])</f>
        <v>8</v>
      </c>
    </row>
    <row r="3268" spans="1:19" x14ac:dyDescent="0.35">
      <c r="A3268" s="7" t="s">
        <v>2034</v>
      </c>
      <c r="B3268" s="40" t="str">
        <f>LEFT(Table1[[#This Row],[Employee Name]],FIND(" ",Table1[[#This Row],[Employee Name]]))</f>
        <v xml:space="preserve">Ajay </v>
      </c>
      <c r="C3268" s="40" t="str">
        <f>RIGHT(Table1[[#This Row],[Employee Name]],LEN(Table1[[#This Row],[Employee Name]])-FIND(" ",Table1[[#This Row],[Employee Name]]))</f>
        <v>Singh</v>
      </c>
      <c r="D3268" s="22">
        <f>Table1[[#This Row],[Basic Salary]]+Table1[[#This Row],[Bonus]]</f>
        <v>75916</v>
      </c>
      <c r="E3268" s="8">
        <v>64</v>
      </c>
      <c r="F3268" s="45">
        <v>68</v>
      </c>
      <c r="G3268" s="8" t="str" cm="1">
        <f t="array" ref="G3268">_xlfn.IFS(Table1[[#This Row],[Performance Score]]&gt;=80,"Excellent",Table1[[#This Row],[Performance Score]]&gt;=60,"Good",Table1[[#This Row],[Performance Score]]&gt;=40,"Need Improvement")</f>
        <v>Good</v>
      </c>
      <c r="H3268" s="29">
        <f>Table1[[#This Row],[Bonus]]/Table1[[#This Row],[Basic Salary]]</f>
        <v>0.15118430230794894</v>
      </c>
      <c r="I3268" s="8">
        <f ca="1">DATEDIF(Table1[[#This Row],[Date of Birth]],TODAY(),"y")</f>
        <v>23</v>
      </c>
      <c r="J3268" s="33">
        <v>43860</v>
      </c>
      <c r="K3268" s="33" t="str" cm="1">
        <f t="array" aca="1" ref="K3268" ca="1">_xlfn.IFS(L3268&lt;3,"Junior",L3268&lt;=7,"Mid-Level",L3268&gt;7,"Senior")</f>
        <v>Mid-Level</v>
      </c>
      <c r="L3268" s="45">
        <f ca="1">INT(YEARFRAC(Table1[[#This Row],[Joining Date]],TODAY(),1))</f>
        <v>6</v>
      </c>
      <c r="M3268" s="25" t="str">
        <f t="shared" ca="1" si="51"/>
        <v>Yes</v>
      </c>
      <c r="N3268" s="25">
        <f>YEAR(Table1[[#This Row],[Joining Date]])</f>
        <v>2020</v>
      </c>
      <c r="O3268" s="45">
        <f>MONTH(Table1[[#This Row],[Joining Date]])</f>
        <v>1</v>
      </c>
      <c r="P3268" s="25">
        <f ca="1">NETWORKDAYS(Table1[[#This Row],[Joining Date]],TODAY())</f>
        <v>1673</v>
      </c>
      <c r="Q3268" s="25" t="str">
        <f>LEFT(Table1[[#This Row],[Department]],5)&amp;"-"&amp;RIGHT(Table1[[#This Row],[Employee ID]],3)</f>
        <v>HR-978</v>
      </c>
      <c r="R3268" s="25" t="str">
        <f>LEFT(Table1[[#This Row],[Department]],3)</f>
        <v>HR</v>
      </c>
      <c r="S3268" s="36">
        <f>_xlfn.XLOOKUP(Table1[[#This Row],[City]],Table2[City],Table2[Bonus %])</f>
        <v>5</v>
      </c>
    </row>
    <row r="3269" spans="1:19" x14ac:dyDescent="0.35">
      <c r="A3269" s="9" t="s">
        <v>490</v>
      </c>
      <c r="B3269" s="41" t="str">
        <f>LEFT(Table1[[#This Row],[Employee Name]],FIND(" ",Table1[[#This Row],[Employee Name]]))</f>
        <v xml:space="preserve">Priya </v>
      </c>
      <c r="C3269" s="41" t="str">
        <f>RIGHT(Table1[[#This Row],[Employee Name]],LEN(Table1[[#This Row],[Employee Name]])-FIND(" ",Table1[[#This Row],[Employee Name]]))</f>
        <v>Reddy</v>
      </c>
      <c r="D3269" s="23">
        <f>Table1[[#This Row],[Basic Salary]]+Table1[[#This Row],[Bonus]]</f>
        <v>75895</v>
      </c>
      <c r="E3269" s="10">
        <v>97</v>
      </c>
      <c r="F3269" s="46">
        <v>51</v>
      </c>
      <c r="G3269" s="10" t="str" cm="1">
        <f t="array" ref="G3269">_xlfn.IFS(Table1[[#This Row],[Performance Score]]&gt;=80,"Excellent",Table1[[#This Row],[Performance Score]]&gt;=60,"Good",Table1[[#This Row],[Performance Score]]&gt;=40,"Need Improvement")</f>
        <v>Need Improvement</v>
      </c>
      <c r="H3269" s="30">
        <f>Table1[[#This Row],[Bonus]]/Table1[[#This Row],[Basic Salary]]</f>
        <v>0.57373615891842578</v>
      </c>
      <c r="I3269" s="10">
        <f ca="1">DATEDIF(Table1[[#This Row],[Date of Birth]],TODAY(),"y")</f>
        <v>23</v>
      </c>
      <c r="J3269" s="34">
        <v>43983</v>
      </c>
      <c r="K3269" s="33" t="str" cm="1">
        <f t="array" aca="1" ref="K3269" ca="1">_xlfn.IFS(L3269&lt;3,"Junior",L3269&lt;=7,"Mid-Level",L3269&gt;7,"Senior")</f>
        <v>Mid-Level</v>
      </c>
      <c r="L3269" s="46">
        <f ca="1">INT(YEARFRAC(Table1[[#This Row],[Joining Date]],TODAY(),1))</f>
        <v>6</v>
      </c>
      <c r="M3269" s="25" t="str">
        <f t="shared" ca="1" si="51"/>
        <v>Yes</v>
      </c>
      <c r="N3269" s="26">
        <f>YEAR(Table1[[#This Row],[Joining Date]])</f>
        <v>2020</v>
      </c>
      <c r="O3269" s="46">
        <f>MONTH(Table1[[#This Row],[Joining Date]])</f>
        <v>6</v>
      </c>
      <c r="P3269" s="26">
        <f ca="1">NETWORKDAYS(Table1[[#This Row],[Joining Date]],TODAY())</f>
        <v>1586</v>
      </c>
      <c r="Q3269" s="26" t="str">
        <f>LEFT(Table1[[#This Row],[Department]],5)&amp;"-"&amp;RIGHT(Table1[[#This Row],[Employee ID]],3)</f>
        <v>Suppo-434</v>
      </c>
      <c r="R3269" s="26" t="str">
        <f>LEFT(Table1[[#This Row],[Department]],3)</f>
        <v>Sup</v>
      </c>
      <c r="S3269" s="37">
        <f>_xlfn.XLOOKUP(Table1[[#This Row],[City]],Table2[City],Table2[Bonus %])</f>
        <v>6</v>
      </c>
    </row>
    <row r="3270" spans="1:19" x14ac:dyDescent="0.35">
      <c r="A3270" s="7" t="s">
        <v>1981</v>
      </c>
      <c r="B3270" s="40" t="str">
        <f>LEFT(Table1[[#This Row],[Employee Name]],FIND(" ",Table1[[#This Row],[Employee Name]]))</f>
        <v xml:space="preserve">Rohan </v>
      </c>
      <c r="C3270" s="40" t="str">
        <f>RIGHT(Table1[[#This Row],[Employee Name]],LEN(Table1[[#This Row],[Employee Name]])-FIND(" ",Table1[[#This Row],[Employee Name]]))</f>
        <v>Gupta</v>
      </c>
      <c r="D3270" s="22">
        <f>Table1[[#This Row],[Basic Salary]]+Table1[[#This Row],[Bonus]]</f>
        <v>75863</v>
      </c>
      <c r="E3270" s="8">
        <v>97</v>
      </c>
      <c r="F3270" s="45">
        <v>87</v>
      </c>
      <c r="G3270" s="8" t="str" cm="1">
        <f t="array" ref="G3270">_xlfn.IFS(Table1[[#This Row],[Performance Score]]&gt;=80,"Excellent",Table1[[#This Row],[Performance Score]]&gt;=60,"Good",Table1[[#This Row],[Performance Score]]&gt;=40,"Need Improvement")</f>
        <v>Excellent</v>
      </c>
      <c r="H3270" s="29">
        <f>Table1[[#This Row],[Bonus]]/Table1[[#This Row],[Basic Salary]]</f>
        <v>0.61579093097058635</v>
      </c>
      <c r="I3270" s="8">
        <f ca="1">DATEDIF(Table1[[#This Row],[Date of Birth]],TODAY(),"y")</f>
        <v>20</v>
      </c>
      <c r="J3270" s="33">
        <v>44638</v>
      </c>
      <c r="K3270" s="33" t="str" cm="1">
        <f t="array" aca="1" ref="K3270" ca="1">_xlfn.IFS(L3270&lt;3,"Junior",L3270&lt;=7,"Mid-Level",L3270&gt;7,"Senior")</f>
        <v>Mid-Level</v>
      </c>
      <c r="L3270" s="45">
        <f ca="1">INT(YEARFRAC(Table1[[#This Row],[Joining Date]],TODAY(),1))</f>
        <v>4</v>
      </c>
      <c r="M3270" s="25" t="str">
        <f t="shared" ca="1" si="51"/>
        <v>No</v>
      </c>
      <c r="N3270" s="25">
        <f>YEAR(Table1[[#This Row],[Joining Date]])</f>
        <v>2022</v>
      </c>
      <c r="O3270" s="45">
        <f>MONTH(Table1[[#This Row],[Joining Date]])</f>
        <v>3</v>
      </c>
      <c r="P3270" s="25">
        <f ca="1">NETWORKDAYS(Table1[[#This Row],[Joining Date]],TODAY())</f>
        <v>1117</v>
      </c>
      <c r="Q3270" s="25" t="str">
        <f>LEFT(Table1[[#This Row],[Department]],5)&amp;"-"&amp;RIGHT(Table1[[#This Row],[Employee ID]],3)</f>
        <v>HR-925</v>
      </c>
      <c r="R3270" s="25" t="str">
        <f>LEFT(Table1[[#This Row],[Department]],3)</f>
        <v>HR</v>
      </c>
      <c r="S3270" s="36">
        <f>_xlfn.XLOOKUP(Table1[[#This Row],[City]],Table2[City],Table2[Bonus %])</f>
        <v>6</v>
      </c>
    </row>
    <row r="3271" spans="1:19" x14ac:dyDescent="0.35">
      <c r="A3271" s="9" t="s">
        <v>531</v>
      </c>
      <c r="B3271" s="41" t="str">
        <f>LEFT(Table1[[#This Row],[Employee Name]],FIND(" ",Table1[[#This Row],[Employee Name]]))</f>
        <v xml:space="preserve">Karan </v>
      </c>
      <c r="C3271" s="41" t="str">
        <f>RIGHT(Table1[[#This Row],[Employee Name]],LEN(Table1[[#This Row],[Employee Name]])-FIND(" ",Table1[[#This Row],[Employee Name]]))</f>
        <v>Malhotra</v>
      </c>
      <c r="D3271" s="23">
        <f>Table1[[#This Row],[Basic Salary]]+Table1[[#This Row],[Bonus]]</f>
        <v>75858</v>
      </c>
      <c r="E3271" s="10">
        <v>93</v>
      </c>
      <c r="F3271" s="46">
        <v>80</v>
      </c>
      <c r="G3271" s="10" t="str" cm="1">
        <f t="array" ref="G3271">_xlfn.IFS(Table1[[#This Row],[Performance Score]]&gt;=80,"Excellent",Table1[[#This Row],[Performance Score]]&gt;=60,"Good",Table1[[#This Row],[Performance Score]]&gt;=40,"Need Improvement")</f>
        <v>Excellent</v>
      </c>
      <c r="H3271" s="30">
        <f>Table1[[#This Row],[Bonus]]/Table1[[#This Row],[Basic Salary]]</f>
        <v>0.1242219455806509</v>
      </c>
      <c r="I3271" s="10">
        <f ca="1">DATEDIF(Table1[[#This Row],[Date of Birth]],TODAY(),"y")</f>
        <v>17</v>
      </c>
      <c r="J3271" s="34">
        <v>42168</v>
      </c>
      <c r="K3271" s="33" t="str" cm="1">
        <f t="array" aca="1" ref="K3271" ca="1">_xlfn.IFS(L3271&lt;3,"Junior",L3271&lt;=7,"Mid-Level",L3271&gt;7,"Senior")</f>
        <v>Senior</v>
      </c>
      <c r="L3271" s="46">
        <f ca="1">INT(YEARFRAC(Table1[[#This Row],[Joining Date]],TODAY(),1))</f>
        <v>11</v>
      </c>
      <c r="M3271" s="25" t="str">
        <f t="shared" ca="1" si="51"/>
        <v>Yes</v>
      </c>
      <c r="N3271" s="26">
        <f>YEAR(Table1[[#This Row],[Joining Date]])</f>
        <v>2015</v>
      </c>
      <c r="O3271" s="46">
        <f>MONTH(Table1[[#This Row],[Joining Date]])</f>
        <v>6</v>
      </c>
      <c r="P3271" s="26">
        <f ca="1">NETWORKDAYS(Table1[[#This Row],[Joining Date]],TODAY())</f>
        <v>2881</v>
      </c>
      <c r="Q3271" s="26" t="str">
        <f>LEFT(Table1[[#This Row],[Department]],5)&amp;"-"&amp;RIGHT(Table1[[#This Row],[Employee ID]],3)</f>
        <v>IT-475</v>
      </c>
      <c r="R3271" s="26" t="str">
        <f>LEFT(Table1[[#This Row],[Department]],3)</f>
        <v>IT</v>
      </c>
      <c r="S3271" s="37">
        <f>_xlfn.XLOOKUP(Table1[[#This Row],[City]],Table2[City],Table2[Bonus %])</f>
        <v>5</v>
      </c>
    </row>
    <row r="3272" spans="1:19" x14ac:dyDescent="0.35">
      <c r="A3272" s="7" t="s">
        <v>2117</v>
      </c>
      <c r="B3272" s="40" t="str">
        <f>LEFT(Table1[[#This Row],[Employee Name]],FIND(" ",Table1[[#This Row],[Employee Name]]))</f>
        <v xml:space="preserve">Swathi </v>
      </c>
      <c r="C3272" s="40" t="str">
        <f>RIGHT(Table1[[#This Row],[Employee Name]],LEN(Table1[[#This Row],[Employee Name]])-FIND(" ",Table1[[#This Row],[Employee Name]]))</f>
        <v>Ramesh</v>
      </c>
      <c r="D3272" s="22">
        <f>Table1[[#This Row],[Basic Salary]]+Table1[[#This Row],[Bonus]]</f>
        <v>75846</v>
      </c>
      <c r="E3272" s="8">
        <v>69</v>
      </c>
      <c r="F3272" s="45">
        <v>91</v>
      </c>
      <c r="G3272" s="8" t="str" cm="1">
        <f t="array" ref="G3272">_xlfn.IFS(Table1[[#This Row],[Performance Score]]&gt;=80,"Excellent",Table1[[#This Row],[Performance Score]]&gt;=60,"Good",Table1[[#This Row],[Performance Score]]&gt;=40,"Need Improvement")</f>
        <v>Excellent</v>
      </c>
      <c r="H3272" s="29">
        <f>Table1[[#This Row],[Bonus]]/Table1[[#This Row],[Basic Salary]]</f>
        <v>0.19615821347464044</v>
      </c>
      <c r="I3272" s="8">
        <f ca="1">DATEDIF(Table1[[#This Row],[Date of Birth]],TODAY(),"y")</f>
        <v>15</v>
      </c>
      <c r="J3272" s="33">
        <v>43345</v>
      </c>
      <c r="K3272" s="33" t="str" cm="1">
        <f t="array" aca="1" ref="K3272" ca="1">_xlfn.IFS(L3272&lt;3,"Junior",L3272&lt;=7,"Mid-Level",L3272&gt;7,"Senior")</f>
        <v>Mid-Level</v>
      </c>
      <c r="L3272" s="45">
        <f ca="1">INT(YEARFRAC(Table1[[#This Row],[Joining Date]],TODAY(),1))</f>
        <v>7</v>
      </c>
      <c r="M3272" s="25" t="str">
        <f t="shared" ca="1" si="51"/>
        <v>Yes</v>
      </c>
      <c r="N3272" s="25">
        <f>YEAR(Table1[[#This Row],[Joining Date]])</f>
        <v>2018</v>
      </c>
      <c r="O3272" s="45">
        <f>MONTH(Table1[[#This Row],[Joining Date]])</f>
        <v>9</v>
      </c>
      <c r="P3272" s="25">
        <f ca="1">NETWORKDAYS(Table1[[#This Row],[Joining Date]],TODAY())</f>
        <v>2041</v>
      </c>
      <c r="Q3272" s="25" t="str">
        <f>LEFT(Table1[[#This Row],[Department]],5)&amp;"-"&amp;RIGHT(Table1[[#This Row],[Employee ID]],3)</f>
        <v>Opera-061</v>
      </c>
      <c r="R3272" s="25" t="str">
        <f>LEFT(Table1[[#This Row],[Department]],3)</f>
        <v>Ope</v>
      </c>
      <c r="S3272" s="36">
        <f>_xlfn.XLOOKUP(Table1[[#This Row],[City]],Table2[City],Table2[Bonus %])</f>
        <v>4</v>
      </c>
    </row>
    <row r="3273" spans="1:19" x14ac:dyDescent="0.35">
      <c r="A3273" s="9" t="s">
        <v>340</v>
      </c>
      <c r="B3273" s="41" t="str">
        <f>LEFT(Table1[[#This Row],[Employee Name]],FIND(" ",Table1[[#This Row],[Employee Name]]))</f>
        <v xml:space="preserve">Aditya </v>
      </c>
      <c r="C3273" s="41" t="str">
        <f>RIGHT(Table1[[#This Row],[Employee Name]],LEN(Table1[[#This Row],[Employee Name]])-FIND(" ",Table1[[#This Row],[Employee Name]]))</f>
        <v>Kapoor</v>
      </c>
      <c r="D3273" s="23">
        <f>Table1[[#This Row],[Basic Salary]]+Table1[[#This Row],[Bonus]]</f>
        <v>75831</v>
      </c>
      <c r="E3273" s="10">
        <v>93</v>
      </c>
      <c r="F3273" s="46">
        <v>75</v>
      </c>
      <c r="G3273" s="10" t="str" cm="1">
        <f t="array" ref="G3273">_xlfn.IFS(Table1[[#This Row],[Performance Score]]&gt;=80,"Excellent",Table1[[#This Row],[Performance Score]]&gt;=60,"Good",Table1[[#This Row],[Performance Score]]&gt;=40,"Need Improvement")</f>
        <v>Good</v>
      </c>
      <c r="H3273" s="30">
        <f>Table1[[#This Row],[Bonus]]/Table1[[#This Row],[Basic Salary]]</f>
        <v>0.40173389034714779</v>
      </c>
      <c r="I3273" s="10">
        <f ca="1">DATEDIF(Table1[[#This Row],[Date of Birth]],TODAY(),"y")</f>
        <v>34</v>
      </c>
      <c r="J3273" s="34">
        <v>42408</v>
      </c>
      <c r="K3273" s="33" t="str" cm="1">
        <f t="array" aca="1" ref="K3273" ca="1">_xlfn.IFS(L3273&lt;3,"Junior",L3273&lt;=7,"Mid-Level",L3273&gt;7,"Senior")</f>
        <v>Senior</v>
      </c>
      <c r="L3273" s="46">
        <f ca="1">INT(YEARFRAC(Table1[[#This Row],[Joining Date]],TODAY(),1))</f>
        <v>10</v>
      </c>
      <c r="M3273" s="25" t="str">
        <f t="shared" ca="1" si="51"/>
        <v>Yes</v>
      </c>
      <c r="N3273" s="26">
        <f>YEAR(Table1[[#This Row],[Joining Date]])</f>
        <v>2016</v>
      </c>
      <c r="O3273" s="46">
        <f>MONTH(Table1[[#This Row],[Joining Date]])</f>
        <v>2</v>
      </c>
      <c r="P3273" s="26">
        <f ca="1">NETWORKDAYS(Table1[[#This Row],[Joining Date]],TODAY())</f>
        <v>2711</v>
      </c>
      <c r="Q3273" s="26" t="str">
        <f>LEFT(Table1[[#This Row],[Department]],5)&amp;"-"&amp;RIGHT(Table1[[#This Row],[Employee ID]],3)</f>
        <v>HR-284</v>
      </c>
      <c r="R3273" s="26" t="str">
        <f>LEFT(Table1[[#This Row],[Department]],3)</f>
        <v>HR</v>
      </c>
      <c r="S3273" s="37">
        <f>_xlfn.XLOOKUP(Table1[[#This Row],[City]],Table2[City],Table2[Bonus %])</f>
        <v>4</v>
      </c>
    </row>
    <row r="3274" spans="1:19" x14ac:dyDescent="0.35">
      <c r="A3274" s="7" t="s">
        <v>4195</v>
      </c>
      <c r="B3274" s="40" t="str">
        <f>LEFT(Table1[[#This Row],[Employee Name]],FIND(" ",Table1[[#This Row],[Employee Name]]))</f>
        <v xml:space="preserve">Rahul </v>
      </c>
      <c r="C3274" s="40" t="str">
        <f>RIGHT(Table1[[#This Row],[Employee Name]],LEN(Table1[[#This Row],[Employee Name]])-FIND(" ",Table1[[#This Row],[Employee Name]]))</f>
        <v>Verma</v>
      </c>
      <c r="D3274" s="22">
        <f>Table1[[#This Row],[Basic Salary]]+Table1[[#This Row],[Bonus]]</f>
        <v>75820</v>
      </c>
      <c r="E3274" s="8">
        <v>88</v>
      </c>
      <c r="F3274" s="45">
        <v>60</v>
      </c>
      <c r="G3274" s="8" t="str" cm="1">
        <f t="array" ref="G3274">_xlfn.IFS(Table1[[#This Row],[Performance Score]]&gt;=80,"Excellent",Table1[[#This Row],[Performance Score]]&gt;=60,"Good",Table1[[#This Row],[Performance Score]]&gt;=40,"Need Improvement")</f>
        <v>Good</v>
      </c>
      <c r="H3274" s="29">
        <f>Table1[[#This Row],[Bonus]]/Table1[[#This Row],[Basic Salary]]</f>
        <v>8.438215102974829E-2</v>
      </c>
      <c r="I3274" s="8">
        <f ca="1">DATEDIF(Table1[[#This Row],[Date of Birth]],TODAY(),"y")</f>
        <v>16</v>
      </c>
      <c r="J3274" s="33">
        <v>42253</v>
      </c>
      <c r="K3274" s="33" t="str" cm="1">
        <f t="array" aca="1" ref="K3274" ca="1">_xlfn.IFS(L3274&lt;3,"Junior",L3274&lt;=7,"Mid-Level",L3274&gt;7,"Senior")</f>
        <v>Senior</v>
      </c>
      <c r="L3274" s="45">
        <f ca="1">INT(YEARFRAC(Table1[[#This Row],[Joining Date]],TODAY(),1))</f>
        <v>10</v>
      </c>
      <c r="M3274" s="25" t="str">
        <f t="shared" ca="1" si="51"/>
        <v>Yes</v>
      </c>
      <c r="N3274" s="25">
        <f>YEAR(Table1[[#This Row],[Joining Date]])</f>
        <v>2015</v>
      </c>
      <c r="O3274" s="45">
        <f>MONTH(Table1[[#This Row],[Joining Date]])</f>
        <v>9</v>
      </c>
      <c r="P3274" s="25">
        <f ca="1">NETWORKDAYS(Table1[[#This Row],[Joining Date]],TODAY())</f>
        <v>2821</v>
      </c>
      <c r="Q3274" s="25" t="str">
        <f>LEFT(Table1[[#This Row],[Department]],5)&amp;"-"&amp;RIGHT(Table1[[#This Row],[Employee ID]],3)</f>
        <v>Suppo-139</v>
      </c>
      <c r="R3274" s="25" t="str">
        <f>LEFT(Table1[[#This Row],[Department]],3)</f>
        <v>Sup</v>
      </c>
      <c r="S3274" s="36">
        <f>_xlfn.XLOOKUP(Table1[[#This Row],[City]],Table2[City],Table2[Bonus %])</f>
        <v>5</v>
      </c>
    </row>
    <row r="3275" spans="1:19" x14ac:dyDescent="0.35">
      <c r="A3275" s="9" t="s">
        <v>770</v>
      </c>
      <c r="B3275" s="41" t="str">
        <f>LEFT(Table1[[#This Row],[Employee Name]],FIND(" ",Table1[[#This Row],[Employee Name]]))</f>
        <v xml:space="preserve">Ravi </v>
      </c>
      <c r="C3275" s="41" t="str">
        <f>RIGHT(Table1[[#This Row],[Employee Name]],LEN(Table1[[#This Row],[Employee Name]])-FIND(" ",Table1[[#This Row],[Employee Name]]))</f>
        <v>Teja</v>
      </c>
      <c r="D3275" s="23">
        <f>Table1[[#This Row],[Basic Salary]]+Table1[[#This Row],[Bonus]]</f>
        <v>75799</v>
      </c>
      <c r="E3275" s="10">
        <v>76</v>
      </c>
      <c r="F3275" s="46">
        <v>54</v>
      </c>
      <c r="G3275" s="10" t="str" cm="1">
        <f t="array" ref="G3275">_xlfn.IFS(Table1[[#This Row],[Performance Score]]&gt;=80,"Excellent",Table1[[#This Row],[Performance Score]]&gt;=60,"Good",Table1[[#This Row],[Performance Score]]&gt;=40,"Need Improvement")</f>
        <v>Need Improvement</v>
      </c>
      <c r="H3275" s="30">
        <f>Table1[[#This Row],[Bonus]]/Table1[[#This Row],[Basic Salary]]</f>
        <v>0.16306082366660529</v>
      </c>
      <c r="I3275" s="10">
        <f ca="1">DATEDIF(Table1[[#This Row],[Date of Birth]],TODAY(),"y")</f>
        <v>40</v>
      </c>
      <c r="J3275" s="34">
        <v>44328</v>
      </c>
      <c r="K3275" s="33" t="str" cm="1">
        <f t="array" aca="1" ref="K3275" ca="1">_xlfn.IFS(L3275&lt;3,"Junior",L3275&lt;=7,"Mid-Level",L3275&gt;7,"Senior")</f>
        <v>Mid-Level</v>
      </c>
      <c r="L3275" s="46">
        <f ca="1">INT(YEARFRAC(Table1[[#This Row],[Joining Date]],TODAY(),1))</f>
        <v>5</v>
      </c>
      <c r="M3275" s="25" t="str">
        <f t="shared" ca="1" si="51"/>
        <v>No</v>
      </c>
      <c r="N3275" s="26">
        <f>YEAR(Table1[[#This Row],[Joining Date]])</f>
        <v>2021</v>
      </c>
      <c r="O3275" s="46">
        <f>MONTH(Table1[[#This Row],[Joining Date]])</f>
        <v>5</v>
      </c>
      <c r="P3275" s="26">
        <f ca="1">NETWORKDAYS(Table1[[#This Row],[Joining Date]],TODAY())</f>
        <v>1339</v>
      </c>
      <c r="Q3275" s="26" t="str">
        <f>LEFT(Table1[[#This Row],[Department]],5)&amp;"-"&amp;RIGHT(Table1[[#This Row],[Employee ID]],3)</f>
        <v>IT-714</v>
      </c>
      <c r="R3275" s="26" t="str">
        <f>LEFT(Table1[[#This Row],[Department]],3)</f>
        <v>IT</v>
      </c>
      <c r="S3275" s="37">
        <f>_xlfn.XLOOKUP(Table1[[#This Row],[City]],Table2[City],Table2[Bonus %])</f>
        <v>8</v>
      </c>
    </row>
    <row r="3276" spans="1:19" x14ac:dyDescent="0.35">
      <c r="A3276" s="7" t="s">
        <v>4155</v>
      </c>
      <c r="B3276" s="40" t="str">
        <f>LEFT(Table1[[#This Row],[Employee Name]],FIND(" ",Table1[[#This Row],[Employee Name]]))</f>
        <v xml:space="preserve">Rahul </v>
      </c>
      <c r="C3276" s="40" t="str">
        <f>RIGHT(Table1[[#This Row],[Employee Name]],LEN(Table1[[#This Row],[Employee Name]])-FIND(" ",Table1[[#This Row],[Employee Name]]))</f>
        <v>Verma</v>
      </c>
      <c r="D3276" s="22">
        <f>Table1[[#This Row],[Basic Salary]]+Table1[[#This Row],[Bonus]]</f>
        <v>75771</v>
      </c>
      <c r="E3276" s="8">
        <v>76</v>
      </c>
      <c r="F3276" s="45">
        <v>61</v>
      </c>
      <c r="G3276" s="8" t="str" cm="1">
        <f t="array" ref="G3276">_xlfn.IFS(Table1[[#This Row],[Performance Score]]&gt;=80,"Excellent",Table1[[#This Row],[Performance Score]]&gt;=60,"Good",Table1[[#This Row],[Performance Score]]&gt;=40,"Need Improvement")</f>
        <v>Good</v>
      </c>
      <c r="H3276" s="29">
        <f>Table1[[#This Row],[Bonus]]/Table1[[#This Row],[Basic Salary]]</f>
        <v>0.11858927042428179</v>
      </c>
      <c r="I3276" s="8">
        <f ca="1">DATEDIF(Table1[[#This Row],[Date of Birth]],TODAY(),"y")</f>
        <v>40</v>
      </c>
      <c r="J3276" s="33">
        <v>42758</v>
      </c>
      <c r="K3276" s="33" t="str" cm="1">
        <f t="array" aca="1" ref="K3276" ca="1">_xlfn.IFS(L3276&lt;3,"Junior",L3276&lt;=7,"Mid-Level",L3276&gt;7,"Senior")</f>
        <v>Senior</v>
      </c>
      <c r="L3276" s="45">
        <f ca="1">INT(YEARFRAC(Table1[[#This Row],[Joining Date]],TODAY(),1))</f>
        <v>9</v>
      </c>
      <c r="M3276" s="25" t="str">
        <f t="shared" ca="1" si="51"/>
        <v>Yes</v>
      </c>
      <c r="N3276" s="25">
        <f>YEAR(Table1[[#This Row],[Joining Date]])</f>
        <v>2017</v>
      </c>
      <c r="O3276" s="45">
        <f>MONTH(Table1[[#This Row],[Joining Date]])</f>
        <v>1</v>
      </c>
      <c r="P3276" s="25">
        <f ca="1">NETWORKDAYS(Table1[[#This Row],[Joining Date]],TODAY())</f>
        <v>2461</v>
      </c>
      <c r="Q3276" s="25" t="str">
        <f>LEFT(Table1[[#This Row],[Department]],5)&amp;"-"&amp;RIGHT(Table1[[#This Row],[Employee ID]],3)</f>
        <v>Opera-099</v>
      </c>
      <c r="R3276" s="25" t="str">
        <f>LEFT(Table1[[#This Row],[Department]],3)</f>
        <v>Ope</v>
      </c>
      <c r="S3276" s="36">
        <f>_xlfn.XLOOKUP(Table1[[#This Row],[City]],Table2[City],Table2[Bonus %])</f>
        <v>6</v>
      </c>
    </row>
    <row r="3277" spans="1:19" x14ac:dyDescent="0.35">
      <c r="A3277" s="9" t="s">
        <v>3675</v>
      </c>
      <c r="B3277" s="41" t="str">
        <f>LEFT(Table1[[#This Row],[Employee Name]],FIND(" ",Table1[[#This Row],[Employee Name]]))</f>
        <v xml:space="preserve">Gayathri </v>
      </c>
      <c r="C3277" s="41" t="str">
        <f>RIGHT(Table1[[#This Row],[Employee Name]],LEN(Table1[[#This Row],[Employee Name]])-FIND(" ",Table1[[#This Row],[Employee Name]]))</f>
        <v>Iyer</v>
      </c>
      <c r="D3277" s="23">
        <f>Table1[[#This Row],[Basic Salary]]+Table1[[#This Row],[Bonus]]</f>
        <v>75755</v>
      </c>
      <c r="E3277" s="10">
        <v>86</v>
      </c>
      <c r="F3277" s="46">
        <v>54</v>
      </c>
      <c r="G3277" s="10" t="str" cm="1">
        <f t="array" ref="G3277">_xlfn.IFS(Table1[[#This Row],[Performance Score]]&gt;=80,"Excellent",Table1[[#This Row],[Performance Score]]&gt;=60,"Good",Table1[[#This Row],[Performance Score]]&gt;=40,"Need Improvement")</f>
        <v>Need Improvement</v>
      </c>
      <c r="H3277" s="30">
        <f>Table1[[#This Row],[Bonus]]/Table1[[#This Row],[Basic Salary]]</f>
        <v>0.45719122088214359</v>
      </c>
      <c r="I3277" s="10">
        <f ca="1">DATEDIF(Table1[[#This Row],[Date of Birth]],TODAY(),"y")</f>
        <v>33</v>
      </c>
      <c r="J3277" s="34">
        <v>43814</v>
      </c>
      <c r="K3277" s="33" t="str" cm="1">
        <f t="array" aca="1" ref="K3277" ca="1">_xlfn.IFS(L3277&lt;3,"Junior",L3277&lt;=7,"Mid-Level",L3277&gt;7,"Senior")</f>
        <v>Mid-Level</v>
      </c>
      <c r="L3277" s="46">
        <f ca="1">INT(YEARFRAC(Table1[[#This Row],[Joining Date]],TODAY(),1))</f>
        <v>6</v>
      </c>
      <c r="M3277" s="25" t="str">
        <f t="shared" ca="1" si="51"/>
        <v>Yes</v>
      </c>
      <c r="N3277" s="26">
        <f>YEAR(Table1[[#This Row],[Joining Date]])</f>
        <v>2019</v>
      </c>
      <c r="O3277" s="46">
        <f>MONTH(Table1[[#This Row],[Joining Date]])</f>
        <v>12</v>
      </c>
      <c r="P3277" s="26">
        <f ca="1">NETWORKDAYS(Table1[[#This Row],[Joining Date]],TODAY())</f>
        <v>1706</v>
      </c>
      <c r="Q3277" s="26" t="str">
        <f>LEFT(Table1[[#This Row],[Department]],5)&amp;"-"&amp;RIGHT(Table1[[#This Row],[Employee ID]],3)</f>
        <v>Finan-619</v>
      </c>
      <c r="R3277" s="26" t="str">
        <f>LEFT(Table1[[#This Row],[Department]],3)</f>
        <v>Fin</v>
      </c>
      <c r="S3277" s="37">
        <f>_xlfn.XLOOKUP(Table1[[#This Row],[City]],Table2[City],Table2[Bonus %])</f>
        <v>4</v>
      </c>
    </row>
    <row r="3278" spans="1:19" x14ac:dyDescent="0.35">
      <c r="A3278" s="7" t="s">
        <v>2941</v>
      </c>
      <c r="B3278" s="40" t="str">
        <f>LEFT(Table1[[#This Row],[Employee Name]],FIND(" ",Table1[[#This Row],[Employee Name]]))</f>
        <v xml:space="preserve">Aarav </v>
      </c>
      <c r="C3278" s="40" t="str">
        <f>RIGHT(Table1[[#This Row],[Employee Name]],LEN(Table1[[#This Row],[Employee Name]])-FIND(" ",Table1[[#This Row],[Employee Name]]))</f>
        <v>Sharma</v>
      </c>
      <c r="D3278" s="22">
        <f>Table1[[#This Row],[Basic Salary]]+Table1[[#This Row],[Bonus]]</f>
        <v>75688</v>
      </c>
      <c r="E3278" s="8">
        <v>63</v>
      </c>
      <c r="F3278" s="45">
        <v>88</v>
      </c>
      <c r="G3278" s="8" t="str" cm="1">
        <f t="array" ref="G3278">_xlfn.IFS(Table1[[#This Row],[Performance Score]]&gt;=80,"Excellent",Table1[[#This Row],[Performance Score]]&gt;=60,"Good",Table1[[#This Row],[Performance Score]]&gt;=40,"Need Improvement")</f>
        <v>Excellent</v>
      </c>
      <c r="H3278" s="29">
        <f>Table1[[#This Row],[Bonus]]/Table1[[#This Row],[Basic Salary]]</f>
        <v>0.33061425406982875</v>
      </c>
      <c r="I3278" s="8">
        <f ca="1">DATEDIF(Table1[[#This Row],[Date of Birth]],TODAY(),"y")</f>
        <v>16</v>
      </c>
      <c r="J3278" s="33">
        <v>43963</v>
      </c>
      <c r="K3278" s="33" t="str" cm="1">
        <f t="array" aca="1" ref="K3278" ca="1">_xlfn.IFS(L3278&lt;3,"Junior",L3278&lt;=7,"Mid-Level",L3278&gt;7,"Senior")</f>
        <v>Mid-Level</v>
      </c>
      <c r="L3278" s="45">
        <f ca="1">INT(YEARFRAC(Table1[[#This Row],[Joining Date]],TODAY(),1))</f>
        <v>6</v>
      </c>
      <c r="M3278" s="25" t="str">
        <f t="shared" ca="1" si="51"/>
        <v>Yes</v>
      </c>
      <c r="N3278" s="25">
        <f>YEAR(Table1[[#This Row],[Joining Date]])</f>
        <v>2020</v>
      </c>
      <c r="O3278" s="45">
        <f>MONTH(Table1[[#This Row],[Joining Date]])</f>
        <v>5</v>
      </c>
      <c r="P3278" s="25">
        <f ca="1">NETWORKDAYS(Table1[[#This Row],[Joining Date]],TODAY())</f>
        <v>1600</v>
      </c>
      <c r="Q3278" s="25" t="str">
        <f>LEFT(Table1[[#This Row],[Department]],5)&amp;"-"&amp;RIGHT(Table1[[#This Row],[Employee ID]],3)</f>
        <v>Marke-885</v>
      </c>
      <c r="R3278" s="25" t="str">
        <f>LEFT(Table1[[#This Row],[Department]],3)</f>
        <v>Mar</v>
      </c>
      <c r="S3278" s="36">
        <f>_xlfn.XLOOKUP(Table1[[#This Row],[City]],Table2[City],Table2[Bonus %])</f>
        <v>5</v>
      </c>
    </row>
    <row r="3279" spans="1:19" x14ac:dyDescent="0.35">
      <c r="A3279" s="9" t="s">
        <v>120</v>
      </c>
      <c r="B3279" s="41" t="str">
        <f>LEFT(Table1[[#This Row],[Employee Name]],FIND(" ",Table1[[#This Row],[Employee Name]]))</f>
        <v xml:space="preserve">Tarun </v>
      </c>
      <c r="C3279" s="41" t="str">
        <f>RIGHT(Table1[[#This Row],[Employee Name]],LEN(Table1[[#This Row],[Employee Name]])-FIND(" ",Table1[[#This Row],[Employee Name]]))</f>
        <v>Verma</v>
      </c>
      <c r="D3279" s="23">
        <f>Table1[[#This Row],[Basic Salary]]+Table1[[#This Row],[Bonus]]</f>
        <v>75673</v>
      </c>
      <c r="E3279" s="10">
        <v>70</v>
      </c>
      <c r="F3279" s="46">
        <v>78</v>
      </c>
      <c r="G3279" s="10" t="str" cm="1">
        <f t="array" ref="G3279">_xlfn.IFS(Table1[[#This Row],[Performance Score]]&gt;=80,"Excellent",Table1[[#This Row],[Performance Score]]&gt;=60,"Good",Table1[[#This Row],[Performance Score]]&gt;=40,"Need Improvement")</f>
        <v>Good</v>
      </c>
      <c r="H3279" s="30">
        <f>Table1[[#This Row],[Bonus]]/Table1[[#This Row],[Basic Salary]]</f>
        <v>0.29165670979414876</v>
      </c>
      <c r="I3279" s="10">
        <f ca="1">DATEDIF(Table1[[#This Row],[Date of Birth]],TODAY(),"y")</f>
        <v>15</v>
      </c>
      <c r="J3279" s="34">
        <v>43909</v>
      </c>
      <c r="K3279" s="33" t="str" cm="1">
        <f t="array" aca="1" ref="K3279" ca="1">_xlfn.IFS(L3279&lt;3,"Junior",L3279&lt;=7,"Mid-Level",L3279&gt;7,"Senior")</f>
        <v>Mid-Level</v>
      </c>
      <c r="L3279" s="46">
        <f ca="1">INT(YEARFRAC(Table1[[#This Row],[Joining Date]],TODAY(),1))</f>
        <v>6</v>
      </c>
      <c r="M3279" s="25" t="str">
        <f t="shared" ca="1" si="51"/>
        <v>Yes</v>
      </c>
      <c r="N3279" s="26">
        <f>YEAR(Table1[[#This Row],[Joining Date]])</f>
        <v>2020</v>
      </c>
      <c r="O3279" s="46">
        <f>MONTH(Table1[[#This Row],[Joining Date]])</f>
        <v>3</v>
      </c>
      <c r="P3279" s="26">
        <f ca="1">NETWORKDAYS(Table1[[#This Row],[Joining Date]],TODAY())</f>
        <v>1638</v>
      </c>
      <c r="Q3279" s="26" t="str">
        <f>LEFT(Table1[[#This Row],[Department]],5)&amp;"-"&amp;RIGHT(Table1[[#This Row],[Employee ID]],3)</f>
        <v>Opera-065</v>
      </c>
      <c r="R3279" s="26" t="str">
        <f>LEFT(Table1[[#This Row],[Department]],3)</f>
        <v>Ope</v>
      </c>
      <c r="S3279" s="37">
        <f>_xlfn.XLOOKUP(Table1[[#This Row],[City]],Table2[City],Table2[Bonus %])</f>
        <v>4</v>
      </c>
    </row>
    <row r="3280" spans="1:19" x14ac:dyDescent="0.35">
      <c r="A3280" s="7" t="s">
        <v>2991</v>
      </c>
      <c r="B3280" s="40" t="str">
        <f>LEFT(Table1[[#This Row],[Employee Name]],FIND(" ",Table1[[#This Row],[Employee Name]]))</f>
        <v xml:space="preserve">Ajay </v>
      </c>
      <c r="C3280" s="40" t="str">
        <f>RIGHT(Table1[[#This Row],[Employee Name]],LEN(Table1[[#This Row],[Employee Name]])-FIND(" ",Table1[[#This Row],[Employee Name]]))</f>
        <v>Singh</v>
      </c>
      <c r="D3280" s="22">
        <f>Table1[[#This Row],[Basic Salary]]+Table1[[#This Row],[Bonus]]</f>
        <v>75663</v>
      </c>
      <c r="E3280" s="8">
        <v>60</v>
      </c>
      <c r="F3280" s="45">
        <v>43</v>
      </c>
      <c r="G3280" s="8" t="str" cm="1">
        <f t="array" ref="G3280">_xlfn.IFS(Table1[[#This Row],[Performance Score]]&gt;=80,"Excellent",Table1[[#This Row],[Performance Score]]&gt;=60,"Good",Table1[[#This Row],[Performance Score]]&gt;=40,"Need Improvement")</f>
        <v>Need Improvement</v>
      </c>
      <c r="H3280" s="29">
        <f>Table1[[#This Row],[Bonus]]/Table1[[#This Row],[Basic Salary]]</f>
        <v>0.62189449315127221</v>
      </c>
      <c r="I3280" s="8">
        <f ca="1">DATEDIF(Table1[[#This Row],[Date of Birth]],TODAY(),"y")</f>
        <v>25</v>
      </c>
      <c r="J3280" s="33">
        <v>43647</v>
      </c>
      <c r="K3280" s="33" t="str" cm="1">
        <f t="array" aca="1" ref="K3280" ca="1">_xlfn.IFS(L3280&lt;3,"Junior",L3280&lt;=7,"Mid-Level",L3280&gt;7,"Senior")</f>
        <v>Mid-Level</v>
      </c>
      <c r="L3280" s="45">
        <f ca="1">INT(YEARFRAC(Table1[[#This Row],[Joining Date]],TODAY(),1))</f>
        <v>6</v>
      </c>
      <c r="M3280" s="25" t="str">
        <f t="shared" ca="1" si="51"/>
        <v>Yes</v>
      </c>
      <c r="N3280" s="25">
        <f>YEAR(Table1[[#This Row],[Joining Date]])</f>
        <v>2019</v>
      </c>
      <c r="O3280" s="45">
        <f>MONTH(Table1[[#This Row],[Joining Date]])</f>
        <v>7</v>
      </c>
      <c r="P3280" s="25">
        <f ca="1">NETWORKDAYS(Table1[[#This Row],[Joining Date]],TODAY())</f>
        <v>1826</v>
      </c>
      <c r="Q3280" s="25" t="str">
        <f>LEFT(Table1[[#This Row],[Department]],5)&amp;"-"&amp;RIGHT(Table1[[#This Row],[Employee ID]],3)</f>
        <v>Opera-935</v>
      </c>
      <c r="R3280" s="25" t="str">
        <f>LEFT(Table1[[#This Row],[Department]],3)</f>
        <v>Ope</v>
      </c>
      <c r="S3280" s="36">
        <f>_xlfn.XLOOKUP(Table1[[#This Row],[City]],Table2[City],Table2[Bonus %])</f>
        <v>8</v>
      </c>
    </row>
    <row r="3281" spans="1:19" x14ac:dyDescent="0.35">
      <c r="A3281" s="9" t="s">
        <v>1714</v>
      </c>
      <c r="B3281" s="41" t="str">
        <f>LEFT(Table1[[#This Row],[Employee Name]],FIND(" ",Table1[[#This Row],[Employee Name]]))</f>
        <v xml:space="preserve">Priya </v>
      </c>
      <c r="C3281" s="41" t="str">
        <f>RIGHT(Table1[[#This Row],[Employee Name]],LEN(Table1[[#This Row],[Employee Name]])-FIND(" ",Table1[[#This Row],[Employee Name]]))</f>
        <v>Reddy</v>
      </c>
      <c r="D3281" s="23">
        <f>Table1[[#This Row],[Basic Salary]]+Table1[[#This Row],[Bonus]]</f>
        <v>75641</v>
      </c>
      <c r="E3281" s="10">
        <v>87</v>
      </c>
      <c r="F3281" s="46">
        <v>55</v>
      </c>
      <c r="G3281" s="10" t="str" cm="1">
        <f t="array" ref="G3281">_xlfn.IFS(Table1[[#This Row],[Performance Score]]&gt;=80,"Excellent",Table1[[#This Row],[Performance Score]]&gt;=60,"Good",Table1[[#This Row],[Performance Score]]&gt;=40,"Need Improvement")</f>
        <v>Need Improvement</v>
      </c>
      <c r="H3281" s="30">
        <f>Table1[[#This Row],[Bonus]]/Table1[[#This Row],[Basic Salary]]</f>
        <v>0.23336431378303901</v>
      </c>
      <c r="I3281" s="10">
        <f ca="1">DATEDIF(Table1[[#This Row],[Date of Birth]],TODAY(),"y")</f>
        <v>14</v>
      </c>
      <c r="J3281" s="34">
        <v>44562</v>
      </c>
      <c r="K3281" s="33" t="str" cm="1">
        <f t="array" aca="1" ref="K3281" ca="1">_xlfn.IFS(L3281&lt;3,"Junior",L3281&lt;=7,"Mid-Level",L3281&gt;7,"Senior")</f>
        <v>Mid-Level</v>
      </c>
      <c r="L3281" s="46">
        <f ca="1">INT(YEARFRAC(Table1[[#This Row],[Joining Date]],TODAY(),1))</f>
        <v>4</v>
      </c>
      <c r="M3281" s="25" t="str">
        <f t="shared" ca="1" si="51"/>
        <v>No</v>
      </c>
      <c r="N3281" s="26">
        <f>YEAR(Table1[[#This Row],[Joining Date]])</f>
        <v>2022</v>
      </c>
      <c r="O3281" s="46">
        <f>MONTH(Table1[[#This Row],[Joining Date]])</f>
        <v>1</v>
      </c>
      <c r="P3281" s="26">
        <f ca="1">NETWORKDAYS(Table1[[#This Row],[Joining Date]],TODAY())</f>
        <v>1171</v>
      </c>
      <c r="Q3281" s="26" t="str">
        <f>LEFT(Table1[[#This Row],[Department]],5)&amp;"-"&amp;RIGHT(Table1[[#This Row],[Employee ID]],3)</f>
        <v>HR-658</v>
      </c>
      <c r="R3281" s="26" t="str">
        <f>LEFT(Table1[[#This Row],[Department]],3)</f>
        <v>HR</v>
      </c>
      <c r="S3281" s="37">
        <f>_xlfn.XLOOKUP(Table1[[#This Row],[City]],Table2[City],Table2[Bonus %])</f>
        <v>7</v>
      </c>
    </row>
    <row r="3282" spans="1:19" x14ac:dyDescent="0.35">
      <c r="A3282" s="7" t="s">
        <v>3521</v>
      </c>
      <c r="B3282" s="40" t="str">
        <f>LEFT(Table1[[#This Row],[Employee Name]],FIND(" ",Table1[[#This Row],[Employee Name]]))</f>
        <v xml:space="preserve">Pooja </v>
      </c>
      <c r="C3282" s="40" t="str">
        <f>RIGHT(Table1[[#This Row],[Employee Name]],LEN(Table1[[#This Row],[Employee Name]])-FIND(" ",Table1[[#This Row],[Employee Name]]))</f>
        <v>Das</v>
      </c>
      <c r="D3282" s="22">
        <f>Table1[[#This Row],[Basic Salary]]+Table1[[#This Row],[Bonus]]</f>
        <v>75639</v>
      </c>
      <c r="E3282" s="8">
        <v>61</v>
      </c>
      <c r="F3282" s="45">
        <v>76</v>
      </c>
      <c r="G3282" s="8" t="str" cm="1">
        <f t="array" ref="G3282">_xlfn.IFS(Table1[[#This Row],[Performance Score]]&gt;=80,"Excellent",Table1[[#This Row],[Performance Score]]&gt;=60,"Good",Table1[[#This Row],[Performance Score]]&gt;=40,"Need Improvement")</f>
        <v>Good</v>
      </c>
      <c r="H3282" s="29">
        <f>Table1[[#This Row],[Bonus]]/Table1[[#This Row],[Basic Salary]]</f>
        <v>0.26480276909185158</v>
      </c>
      <c r="I3282" s="8">
        <f ca="1">DATEDIF(Table1[[#This Row],[Date of Birth]],TODAY(),"y")</f>
        <v>35</v>
      </c>
      <c r="J3282" s="33">
        <v>43824</v>
      </c>
      <c r="K3282" s="33" t="str" cm="1">
        <f t="array" aca="1" ref="K3282" ca="1">_xlfn.IFS(L3282&lt;3,"Junior",L3282&lt;=7,"Mid-Level",L3282&gt;7,"Senior")</f>
        <v>Mid-Level</v>
      </c>
      <c r="L3282" s="45">
        <f ca="1">INT(YEARFRAC(Table1[[#This Row],[Joining Date]],TODAY(),1))</f>
        <v>6</v>
      </c>
      <c r="M3282" s="25" t="str">
        <f t="shared" ca="1" si="51"/>
        <v>Yes</v>
      </c>
      <c r="N3282" s="25">
        <f>YEAR(Table1[[#This Row],[Joining Date]])</f>
        <v>2019</v>
      </c>
      <c r="O3282" s="45">
        <f>MONTH(Table1[[#This Row],[Joining Date]])</f>
        <v>12</v>
      </c>
      <c r="P3282" s="25">
        <f ca="1">NETWORKDAYS(Table1[[#This Row],[Joining Date]],TODAY())</f>
        <v>1699</v>
      </c>
      <c r="Q3282" s="25" t="str">
        <f>LEFT(Table1[[#This Row],[Department]],5)&amp;"-"&amp;RIGHT(Table1[[#This Row],[Employee ID]],3)</f>
        <v>Marke-465</v>
      </c>
      <c r="R3282" s="25" t="str">
        <f>LEFT(Table1[[#This Row],[Department]],3)</f>
        <v>Mar</v>
      </c>
      <c r="S3282" s="36">
        <f>_xlfn.XLOOKUP(Table1[[#This Row],[City]],Table2[City],Table2[Bonus %])</f>
        <v>4</v>
      </c>
    </row>
    <row r="3283" spans="1:19" x14ac:dyDescent="0.35">
      <c r="A3283" s="9" t="s">
        <v>3078</v>
      </c>
      <c r="B3283" s="41" t="str">
        <f>LEFT(Table1[[#This Row],[Employee Name]],FIND(" ",Table1[[#This Row],[Employee Name]]))</f>
        <v xml:space="preserve">Priya </v>
      </c>
      <c r="C3283" s="41" t="str">
        <f>RIGHT(Table1[[#This Row],[Employee Name]],LEN(Table1[[#This Row],[Employee Name]])-FIND(" ",Table1[[#This Row],[Employee Name]]))</f>
        <v>Reddy</v>
      </c>
      <c r="D3283" s="23">
        <f>Table1[[#This Row],[Basic Salary]]+Table1[[#This Row],[Bonus]]</f>
        <v>75628</v>
      </c>
      <c r="E3283" s="10">
        <v>100</v>
      </c>
      <c r="F3283" s="46">
        <v>79</v>
      </c>
      <c r="G3283" s="10" t="str" cm="1">
        <f t="array" ref="G3283">_xlfn.IFS(Table1[[#This Row],[Performance Score]]&gt;=80,"Excellent",Table1[[#This Row],[Performance Score]]&gt;=60,"Good",Table1[[#This Row],[Performance Score]]&gt;=40,"Need Improvement")</f>
        <v>Good</v>
      </c>
      <c r="H3283" s="30">
        <f>Table1[[#This Row],[Bonus]]/Table1[[#This Row],[Basic Salary]]</f>
        <v>0.11925410685215332</v>
      </c>
      <c r="I3283" s="10">
        <f ca="1">DATEDIF(Table1[[#This Row],[Date of Birth]],TODAY(),"y")</f>
        <v>33</v>
      </c>
      <c r="J3283" s="34">
        <v>42554</v>
      </c>
      <c r="K3283" s="33" t="str" cm="1">
        <f t="array" aca="1" ref="K3283" ca="1">_xlfn.IFS(L3283&lt;3,"Junior",L3283&lt;=7,"Mid-Level",L3283&gt;7,"Senior")</f>
        <v>Senior</v>
      </c>
      <c r="L3283" s="46">
        <f ca="1">INT(YEARFRAC(Table1[[#This Row],[Joining Date]],TODAY(),1))</f>
        <v>9</v>
      </c>
      <c r="M3283" s="25" t="str">
        <f t="shared" ca="1" si="51"/>
        <v>Yes</v>
      </c>
      <c r="N3283" s="26">
        <f>YEAR(Table1[[#This Row],[Joining Date]])</f>
        <v>2016</v>
      </c>
      <c r="O3283" s="46">
        <f>MONTH(Table1[[#This Row],[Joining Date]])</f>
        <v>7</v>
      </c>
      <c r="P3283" s="26">
        <f ca="1">NETWORKDAYS(Table1[[#This Row],[Joining Date]],TODAY())</f>
        <v>2606</v>
      </c>
      <c r="Q3283" s="26" t="str">
        <f>LEFT(Table1[[#This Row],[Department]],5)&amp;"-"&amp;RIGHT(Table1[[#This Row],[Employee ID]],3)</f>
        <v>Sales-022</v>
      </c>
      <c r="R3283" s="26" t="str">
        <f>LEFT(Table1[[#This Row],[Department]],3)</f>
        <v>Sal</v>
      </c>
      <c r="S3283" s="37">
        <f>_xlfn.XLOOKUP(Table1[[#This Row],[City]],Table2[City],Table2[Bonus %])</f>
        <v>5</v>
      </c>
    </row>
    <row r="3284" spans="1:19" x14ac:dyDescent="0.35">
      <c r="A3284" s="7" t="s">
        <v>1980</v>
      </c>
      <c r="B3284" s="40" t="str">
        <f>LEFT(Table1[[#This Row],[Employee Name]],FIND(" ",Table1[[#This Row],[Employee Name]]))</f>
        <v xml:space="preserve">Karan </v>
      </c>
      <c r="C3284" s="40" t="str">
        <f>RIGHT(Table1[[#This Row],[Employee Name]],LEN(Table1[[#This Row],[Employee Name]])-FIND(" ",Table1[[#This Row],[Employee Name]]))</f>
        <v>Malhotra</v>
      </c>
      <c r="D3284" s="22">
        <f>Table1[[#This Row],[Basic Salary]]+Table1[[#This Row],[Bonus]]</f>
        <v>75626</v>
      </c>
      <c r="E3284" s="8">
        <v>89</v>
      </c>
      <c r="F3284" s="45">
        <v>44</v>
      </c>
      <c r="G3284" s="8" t="str" cm="1">
        <f t="array" ref="G3284">_xlfn.IFS(Table1[[#This Row],[Performance Score]]&gt;=80,"Excellent",Table1[[#This Row],[Performance Score]]&gt;=60,"Good",Table1[[#This Row],[Performance Score]]&gt;=40,"Need Improvement")</f>
        <v>Need Improvement</v>
      </c>
      <c r="H3284" s="29">
        <f>Table1[[#This Row],[Bonus]]/Table1[[#This Row],[Basic Salary]]</f>
        <v>0.12808961947523084</v>
      </c>
      <c r="I3284" s="8">
        <f ca="1">DATEDIF(Table1[[#This Row],[Date of Birth]],TODAY(),"y")</f>
        <v>20</v>
      </c>
      <c r="J3284" s="33">
        <v>45507</v>
      </c>
      <c r="K3284" s="33" t="str" cm="1">
        <f t="array" aca="1" ref="K3284" ca="1">_xlfn.IFS(L3284&lt;3,"Junior",L3284&lt;=7,"Mid-Level",L3284&gt;7,"Senior")</f>
        <v>Junior</v>
      </c>
      <c r="L3284" s="45">
        <f ca="1">INT(YEARFRAC(Table1[[#This Row],[Joining Date]],TODAY(),1))</f>
        <v>1</v>
      </c>
      <c r="M3284" s="25" t="str">
        <f t="shared" ca="1" si="51"/>
        <v>No</v>
      </c>
      <c r="N3284" s="25">
        <f>YEAR(Table1[[#This Row],[Joining Date]])</f>
        <v>2024</v>
      </c>
      <c r="O3284" s="45">
        <f>MONTH(Table1[[#This Row],[Joining Date]])</f>
        <v>8</v>
      </c>
      <c r="P3284" s="25">
        <f ca="1">NETWORKDAYS(Table1[[#This Row],[Joining Date]],TODAY())</f>
        <v>496</v>
      </c>
      <c r="Q3284" s="25" t="str">
        <f>LEFT(Table1[[#This Row],[Department]],5)&amp;"-"&amp;RIGHT(Table1[[#This Row],[Employee ID]],3)</f>
        <v>Suppo-924</v>
      </c>
      <c r="R3284" s="25" t="str">
        <f>LEFT(Table1[[#This Row],[Department]],3)</f>
        <v>Sup</v>
      </c>
      <c r="S3284" s="36">
        <f>_xlfn.XLOOKUP(Table1[[#This Row],[City]],Table2[City],Table2[Bonus %])</f>
        <v>6</v>
      </c>
    </row>
    <row r="3285" spans="1:19" x14ac:dyDescent="0.35">
      <c r="A3285" s="9" t="s">
        <v>1501</v>
      </c>
      <c r="B3285" s="41" t="str">
        <f>LEFT(Table1[[#This Row],[Employee Name]],FIND(" ",Table1[[#This Row],[Employee Name]]))</f>
        <v xml:space="preserve">Tarun </v>
      </c>
      <c r="C3285" s="41" t="str">
        <f>RIGHT(Table1[[#This Row],[Employee Name]],LEN(Table1[[#This Row],[Employee Name]])-FIND(" ",Table1[[#This Row],[Employee Name]]))</f>
        <v>Verma</v>
      </c>
      <c r="D3285" s="23">
        <f>Table1[[#This Row],[Basic Salary]]+Table1[[#This Row],[Bonus]]</f>
        <v>75611</v>
      </c>
      <c r="E3285" s="10">
        <v>68</v>
      </c>
      <c r="F3285" s="46">
        <v>91</v>
      </c>
      <c r="G3285" s="10" t="str" cm="1">
        <f t="array" ref="G3285">_xlfn.IFS(Table1[[#This Row],[Performance Score]]&gt;=80,"Excellent",Table1[[#This Row],[Performance Score]]&gt;=60,"Good",Table1[[#This Row],[Performance Score]]&gt;=40,"Need Improvement")</f>
        <v>Excellent</v>
      </c>
      <c r="H3285" s="30">
        <f>Table1[[#This Row],[Bonus]]/Table1[[#This Row],[Basic Salary]]</f>
        <v>0.40684714857196019</v>
      </c>
      <c r="I3285" s="10">
        <f ca="1">DATEDIF(Table1[[#This Row],[Date of Birth]],TODAY(),"y")</f>
        <v>40</v>
      </c>
      <c r="J3285" s="34">
        <v>42808</v>
      </c>
      <c r="K3285" s="33" t="str" cm="1">
        <f t="array" aca="1" ref="K3285" ca="1">_xlfn.IFS(L3285&lt;3,"Junior",L3285&lt;=7,"Mid-Level",L3285&gt;7,"Senior")</f>
        <v>Senior</v>
      </c>
      <c r="L3285" s="46">
        <f ca="1">INT(YEARFRAC(Table1[[#This Row],[Joining Date]],TODAY(),1))</f>
        <v>9</v>
      </c>
      <c r="M3285" s="25" t="str">
        <f t="shared" ca="1" si="51"/>
        <v>Yes</v>
      </c>
      <c r="N3285" s="26">
        <f>YEAR(Table1[[#This Row],[Joining Date]])</f>
        <v>2017</v>
      </c>
      <c r="O3285" s="46">
        <f>MONTH(Table1[[#This Row],[Joining Date]])</f>
        <v>3</v>
      </c>
      <c r="P3285" s="26">
        <f ca="1">NETWORKDAYS(Table1[[#This Row],[Joining Date]],TODAY())</f>
        <v>2425</v>
      </c>
      <c r="Q3285" s="26" t="str">
        <f>LEFT(Table1[[#This Row],[Department]],5)&amp;"-"&amp;RIGHT(Table1[[#This Row],[Employee ID]],3)</f>
        <v>Marke-445</v>
      </c>
      <c r="R3285" s="26" t="str">
        <f>LEFT(Table1[[#This Row],[Department]],3)</f>
        <v>Mar</v>
      </c>
      <c r="S3285" s="37">
        <f>_xlfn.XLOOKUP(Table1[[#This Row],[City]],Table2[City],Table2[Bonus %])</f>
        <v>7</v>
      </c>
    </row>
    <row r="3286" spans="1:19" x14ac:dyDescent="0.35">
      <c r="A3286" s="7" t="s">
        <v>1195</v>
      </c>
      <c r="B3286" s="40" t="str">
        <f>LEFT(Table1[[#This Row],[Employee Name]],FIND(" ",Table1[[#This Row],[Employee Name]]))</f>
        <v xml:space="preserve">Sneha </v>
      </c>
      <c r="C3286" s="40" t="str">
        <f>RIGHT(Table1[[#This Row],[Employee Name]],LEN(Table1[[#This Row],[Employee Name]])-FIND(" ",Table1[[#This Row],[Employee Name]]))</f>
        <v>Iyer</v>
      </c>
      <c r="D3286" s="22">
        <f>Table1[[#This Row],[Basic Salary]]+Table1[[#This Row],[Bonus]]</f>
        <v>75607</v>
      </c>
      <c r="E3286" s="8">
        <v>71</v>
      </c>
      <c r="F3286" s="45">
        <v>45</v>
      </c>
      <c r="G3286" s="8" t="str" cm="1">
        <f t="array" ref="G3286">_xlfn.IFS(Table1[[#This Row],[Performance Score]]&gt;=80,"Excellent",Table1[[#This Row],[Performance Score]]&gt;=60,"Good",Table1[[#This Row],[Performance Score]]&gt;=40,"Need Improvement")</f>
        <v>Need Improvement</v>
      </c>
      <c r="H3286" s="29">
        <f>Table1[[#This Row],[Bonus]]/Table1[[#This Row],[Basic Salary]]</f>
        <v>0.21903518106478345</v>
      </c>
      <c r="I3286" s="8">
        <f ca="1">DATEDIF(Table1[[#This Row],[Date of Birth]],TODAY(),"y")</f>
        <v>40</v>
      </c>
      <c r="J3286" s="33">
        <v>42443</v>
      </c>
      <c r="K3286" s="33" t="str" cm="1">
        <f t="array" aca="1" ref="K3286" ca="1">_xlfn.IFS(L3286&lt;3,"Junior",L3286&lt;=7,"Mid-Level",L3286&gt;7,"Senior")</f>
        <v>Senior</v>
      </c>
      <c r="L3286" s="45">
        <f ca="1">INT(YEARFRAC(Table1[[#This Row],[Joining Date]],TODAY(),1))</f>
        <v>10</v>
      </c>
      <c r="M3286" s="25" t="str">
        <f t="shared" ca="1" si="51"/>
        <v>Yes</v>
      </c>
      <c r="N3286" s="25">
        <f>YEAR(Table1[[#This Row],[Joining Date]])</f>
        <v>2016</v>
      </c>
      <c r="O3286" s="45">
        <f>MONTH(Table1[[#This Row],[Joining Date]])</f>
        <v>3</v>
      </c>
      <c r="P3286" s="25">
        <f ca="1">NETWORKDAYS(Table1[[#This Row],[Joining Date]],TODAY())</f>
        <v>2686</v>
      </c>
      <c r="Q3286" s="25" t="str">
        <f>LEFT(Table1[[#This Row],[Department]],5)&amp;"-"&amp;RIGHT(Table1[[#This Row],[Employee ID]],3)</f>
        <v>Opera-139</v>
      </c>
      <c r="R3286" s="25" t="str">
        <f>LEFT(Table1[[#This Row],[Department]],3)</f>
        <v>Ope</v>
      </c>
      <c r="S3286" s="36">
        <f>_xlfn.XLOOKUP(Table1[[#This Row],[City]],Table2[City],Table2[Bonus %])</f>
        <v>5</v>
      </c>
    </row>
    <row r="3287" spans="1:19" x14ac:dyDescent="0.35">
      <c r="A3287" s="9" t="s">
        <v>3869</v>
      </c>
      <c r="B3287" s="41" t="str">
        <f>LEFT(Table1[[#This Row],[Employee Name]],FIND(" ",Table1[[#This Row],[Employee Name]]))</f>
        <v xml:space="preserve">Swathi </v>
      </c>
      <c r="C3287" s="41" t="str">
        <f>RIGHT(Table1[[#This Row],[Employee Name]],LEN(Table1[[#This Row],[Employee Name]])-FIND(" ",Table1[[#This Row],[Employee Name]]))</f>
        <v>Ramesh</v>
      </c>
      <c r="D3287" s="23">
        <f>Table1[[#This Row],[Basic Salary]]+Table1[[#This Row],[Bonus]]</f>
        <v>75602</v>
      </c>
      <c r="E3287" s="10">
        <v>80</v>
      </c>
      <c r="F3287" s="46">
        <v>77</v>
      </c>
      <c r="G3287" s="10" t="str" cm="1">
        <f t="array" ref="G3287">_xlfn.IFS(Table1[[#This Row],[Performance Score]]&gt;=80,"Excellent",Table1[[#This Row],[Performance Score]]&gt;=60,"Good",Table1[[#This Row],[Performance Score]]&gt;=40,"Need Improvement")</f>
        <v>Good</v>
      </c>
      <c r="H3287" s="30">
        <f>Table1[[#This Row],[Bonus]]/Table1[[#This Row],[Basic Salary]]</f>
        <v>0.26426863325473671</v>
      </c>
      <c r="I3287" s="10">
        <f ca="1">DATEDIF(Table1[[#This Row],[Date of Birth]],TODAY(),"y")</f>
        <v>44</v>
      </c>
      <c r="J3287" s="34">
        <v>43006</v>
      </c>
      <c r="K3287" s="33" t="str" cm="1">
        <f t="array" aca="1" ref="K3287" ca="1">_xlfn.IFS(L3287&lt;3,"Junior",L3287&lt;=7,"Mid-Level",L3287&gt;7,"Senior")</f>
        <v>Senior</v>
      </c>
      <c r="L3287" s="46">
        <f ca="1">INT(YEARFRAC(Table1[[#This Row],[Joining Date]],TODAY(),1))</f>
        <v>8</v>
      </c>
      <c r="M3287" s="25" t="str">
        <f t="shared" ca="1" si="51"/>
        <v>Yes</v>
      </c>
      <c r="N3287" s="26">
        <f>YEAR(Table1[[#This Row],[Joining Date]])</f>
        <v>2017</v>
      </c>
      <c r="O3287" s="46">
        <f>MONTH(Table1[[#This Row],[Joining Date]])</f>
        <v>9</v>
      </c>
      <c r="P3287" s="26">
        <f ca="1">NETWORKDAYS(Table1[[#This Row],[Joining Date]],TODAY())</f>
        <v>2283</v>
      </c>
      <c r="Q3287" s="26" t="str">
        <f>LEFT(Table1[[#This Row],[Department]],5)&amp;"-"&amp;RIGHT(Table1[[#This Row],[Employee ID]],3)</f>
        <v>IT-813</v>
      </c>
      <c r="R3287" s="26" t="str">
        <f>LEFT(Table1[[#This Row],[Department]],3)</f>
        <v>IT</v>
      </c>
      <c r="S3287" s="37">
        <f>_xlfn.XLOOKUP(Table1[[#This Row],[City]],Table2[City],Table2[Bonus %])</f>
        <v>8</v>
      </c>
    </row>
    <row r="3288" spans="1:19" x14ac:dyDescent="0.35">
      <c r="A3288" s="7" t="s">
        <v>2133</v>
      </c>
      <c r="B3288" s="40" t="str">
        <f>LEFT(Table1[[#This Row],[Employee Name]],FIND(" ",Table1[[#This Row],[Employee Name]]))</f>
        <v xml:space="preserve">Meera </v>
      </c>
      <c r="C3288" s="40" t="str">
        <f>RIGHT(Table1[[#This Row],[Employee Name]],LEN(Table1[[#This Row],[Employee Name]])-FIND(" ",Table1[[#This Row],[Employee Name]]))</f>
        <v>Joshi</v>
      </c>
      <c r="D3288" s="22">
        <f>Table1[[#This Row],[Basic Salary]]+Table1[[#This Row],[Bonus]]</f>
        <v>75584</v>
      </c>
      <c r="E3288" s="8">
        <v>88</v>
      </c>
      <c r="F3288" s="45">
        <v>58</v>
      </c>
      <c r="G3288" s="8" t="str" cm="1">
        <f t="array" ref="G3288">_xlfn.IFS(Table1[[#This Row],[Performance Score]]&gt;=80,"Excellent",Table1[[#This Row],[Performance Score]]&gt;=60,"Good",Table1[[#This Row],[Performance Score]]&gt;=40,"Need Improvement")</f>
        <v>Need Improvement</v>
      </c>
      <c r="H3288" s="29">
        <f>Table1[[#This Row],[Bonus]]/Table1[[#This Row],[Basic Salary]]</f>
        <v>8.6976530142659922E-2</v>
      </c>
      <c r="I3288" s="8">
        <f ca="1">DATEDIF(Table1[[#This Row],[Date of Birth]],TODAY(),"y")</f>
        <v>18</v>
      </c>
      <c r="J3288" s="33">
        <v>45652</v>
      </c>
      <c r="K3288" s="33" t="str" cm="1">
        <f t="array" aca="1" ref="K3288" ca="1">_xlfn.IFS(L3288&lt;3,"Junior",L3288&lt;=7,"Mid-Level",L3288&gt;7,"Senior")</f>
        <v>Junior</v>
      </c>
      <c r="L3288" s="45">
        <f ca="1">INT(YEARFRAC(Table1[[#This Row],[Joining Date]],TODAY(),1))</f>
        <v>1</v>
      </c>
      <c r="M3288" s="25" t="str">
        <f t="shared" ca="1" si="51"/>
        <v>No</v>
      </c>
      <c r="N3288" s="25">
        <f>YEAR(Table1[[#This Row],[Joining Date]])</f>
        <v>2024</v>
      </c>
      <c r="O3288" s="45">
        <f>MONTH(Table1[[#This Row],[Joining Date]])</f>
        <v>12</v>
      </c>
      <c r="P3288" s="25">
        <f ca="1">NETWORKDAYS(Table1[[#This Row],[Joining Date]],TODAY())</f>
        <v>393</v>
      </c>
      <c r="Q3288" s="25" t="str">
        <f>LEFT(Table1[[#This Row],[Department]],5)&amp;"-"&amp;RIGHT(Table1[[#This Row],[Employee ID]],3)</f>
        <v>IT-077</v>
      </c>
      <c r="R3288" s="25" t="str">
        <f>LEFT(Table1[[#This Row],[Department]],3)</f>
        <v>IT</v>
      </c>
      <c r="S3288" s="36">
        <f>_xlfn.XLOOKUP(Table1[[#This Row],[City]],Table2[City],Table2[Bonus %])</f>
        <v>5</v>
      </c>
    </row>
    <row r="3289" spans="1:19" x14ac:dyDescent="0.35">
      <c r="A3289" s="9" t="s">
        <v>4143</v>
      </c>
      <c r="B3289" s="41" t="str">
        <f>LEFT(Table1[[#This Row],[Employee Name]],FIND(" ",Table1[[#This Row],[Employee Name]]))</f>
        <v xml:space="preserve">Rohan </v>
      </c>
      <c r="C3289" s="41" t="str">
        <f>RIGHT(Table1[[#This Row],[Employee Name]],LEN(Table1[[#This Row],[Employee Name]])-FIND(" ",Table1[[#This Row],[Employee Name]]))</f>
        <v>Gupta</v>
      </c>
      <c r="D3289" s="23">
        <f>Table1[[#This Row],[Basic Salary]]+Table1[[#This Row],[Bonus]]</f>
        <v>75553</v>
      </c>
      <c r="E3289" s="10">
        <v>96</v>
      </c>
      <c r="F3289" s="46">
        <v>91</v>
      </c>
      <c r="G3289" s="10" t="str" cm="1">
        <f t="array" ref="G3289">_xlfn.IFS(Table1[[#This Row],[Performance Score]]&gt;=80,"Excellent",Table1[[#This Row],[Performance Score]]&gt;=60,"Good",Table1[[#This Row],[Performance Score]]&gt;=40,"Need Improvement")</f>
        <v>Excellent</v>
      </c>
      <c r="H3289" s="30">
        <f>Table1[[#This Row],[Bonus]]/Table1[[#This Row],[Basic Salary]]</f>
        <v>0.64177839587996266</v>
      </c>
      <c r="I3289" s="10">
        <f ca="1">DATEDIF(Table1[[#This Row],[Date of Birth]],TODAY(),"y")</f>
        <v>37</v>
      </c>
      <c r="J3289" s="34">
        <v>43033</v>
      </c>
      <c r="K3289" s="33" t="str" cm="1">
        <f t="array" aca="1" ref="K3289" ca="1">_xlfn.IFS(L3289&lt;3,"Junior",L3289&lt;=7,"Mid-Level",L3289&gt;7,"Senior")</f>
        <v>Senior</v>
      </c>
      <c r="L3289" s="46">
        <f ca="1">INT(YEARFRAC(Table1[[#This Row],[Joining Date]],TODAY(),1))</f>
        <v>8</v>
      </c>
      <c r="M3289" s="25" t="str">
        <f t="shared" ca="1" si="51"/>
        <v>Yes</v>
      </c>
      <c r="N3289" s="26">
        <f>YEAR(Table1[[#This Row],[Joining Date]])</f>
        <v>2017</v>
      </c>
      <c r="O3289" s="46">
        <f>MONTH(Table1[[#This Row],[Joining Date]])</f>
        <v>10</v>
      </c>
      <c r="P3289" s="26">
        <f ca="1">NETWORKDAYS(Table1[[#This Row],[Joining Date]],TODAY())</f>
        <v>2264</v>
      </c>
      <c r="Q3289" s="26" t="str">
        <f>LEFT(Table1[[#This Row],[Department]],5)&amp;"-"&amp;RIGHT(Table1[[#This Row],[Employee ID]],3)</f>
        <v>Sales-087</v>
      </c>
      <c r="R3289" s="26" t="str">
        <f>LEFT(Table1[[#This Row],[Department]],3)</f>
        <v>Sal</v>
      </c>
      <c r="S3289" s="37">
        <f>_xlfn.XLOOKUP(Table1[[#This Row],[City]],Table2[City],Table2[Bonus %])</f>
        <v>5</v>
      </c>
    </row>
    <row r="3290" spans="1:19" x14ac:dyDescent="0.35">
      <c r="A3290" s="7" t="s">
        <v>3444</v>
      </c>
      <c r="B3290" s="40" t="str">
        <f>LEFT(Table1[[#This Row],[Employee Name]],FIND(" ",Table1[[#This Row],[Employee Name]]))</f>
        <v xml:space="preserve">Tarun </v>
      </c>
      <c r="C3290" s="40" t="str">
        <f>RIGHT(Table1[[#This Row],[Employee Name]],LEN(Table1[[#This Row],[Employee Name]])-FIND(" ",Table1[[#This Row],[Employee Name]]))</f>
        <v>Verma</v>
      </c>
      <c r="D3290" s="22">
        <f>Table1[[#This Row],[Basic Salary]]+Table1[[#This Row],[Bonus]]</f>
        <v>75537</v>
      </c>
      <c r="E3290" s="8">
        <v>83</v>
      </c>
      <c r="F3290" s="45">
        <v>42</v>
      </c>
      <c r="G3290" s="8" t="str" cm="1">
        <f t="array" ref="G3290">_xlfn.IFS(Table1[[#This Row],[Performance Score]]&gt;=80,"Excellent",Table1[[#This Row],[Performance Score]]&gt;=60,"Good",Table1[[#This Row],[Performance Score]]&gt;=40,"Need Improvement")</f>
        <v>Need Improvement</v>
      </c>
      <c r="H3290" s="29">
        <f>Table1[[#This Row],[Bonus]]/Table1[[#This Row],[Basic Salary]]</f>
        <v>0.48071117732387186</v>
      </c>
      <c r="I3290" s="8">
        <f ca="1">DATEDIF(Table1[[#This Row],[Date of Birth]],TODAY(),"y")</f>
        <v>16</v>
      </c>
      <c r="J3290" s="33">
        <v>45061</v>
      </c>
      <c r="K3290" s="33" t="str" cm="1">
        <f t="array" aca="1" ref="K3290" ca="1">_xlfn.IFS(L3290&lt;3,"Junior",L3290&lt;=7,"Mid-Level",L3290&gt;7,"Senior")</f>
        <v>Mid-Level</v>
      </c>
      <c r="L3290" s="45">
        <f ca="1">INT(YEARFRAC(Table1[[#This Row],[Joining Date]],TODAY(),1))</f>
        <v>3</v>
      </c>
      <c r="M3290" s="25" t="str">
        <f t="shared" ca="1" si="51"/>
        <v>No</v>
      </c>
      <c r="N3290" s="25">
        <f>YEAR(Table1[[#This Row],[Joining Date]])</f>
        <v>2023</v>
      </c>
      <c r="O3290" s="45">
        <f>MONTH(Table1[[#This Row],[Joining Date]])</f>
        <v>5</v>
      </c>
      <c r="P3290" s="25">
        <f ca="1">NETWORKDAYS(Table1[[#This Row],[Joining Date]],TODAY())</f>
        <v>816</v>
      </c>
      <c r="Q3290" s="25" t="str">
        <f>LEFT(Table1[[#This Row],[Department]],5)&amp;"-"&amp;RIGHT(Table1[[#This Row],[Employee ID]],3)</f>
        <v>Finan-388</v>
      </c>
      <c r="R3290" s="25" t="str">
        <f>LEFT(Table1[[#This Row],[Department]],3)</f>
        <v>Fin</v>
      </c>
      <c r="S3290" s="36">
        <f>_xlfn.XLOOKUP(Table1[[#This Row],[City]],Table2[City],Table2[Bonus %])</f>
        <v>5</v>
      </c>
    </row>
    <row r="3291" spans="1:19" x14ac:dyDescent="0.35">
      <c r="A3291" s="9" t="s">
        <v>675</v>
      </c>
      <c r="B3291" s="41" t="str">
        <f>LEFT(Table1[[#This Row],[Employee Name]],FIND(" ",Table1[[#This Row],[Employee Name]]))</f>
        <v xml:space="preserve">Tarun </v>
      </c>
      <c r="C3291" s="41" t="str">
        <f>RIGHT(Table1[[#This Row],[Employee Name]],LEN(Table1[[#This Row],[Employee Name]])-FIND(" ",Table1[[#This Row],[Employee Name]]))</f>
        <v>Verma</v>
      </c>
      <c r="D3291" s="23">
        <f>Table1[[#This Row],[Basic Salary]]+Table1[[#This Row],[Bonus]]</f>
        <v>75535</v>
      </c>
      <c r="E3291" s="10">
        <v>79</v>
      </c>
      <c r="F3291" s="46">
        <v>51</v>
      </c>
      <c r="G3291" s="10" t="str" cm="1">
        <f t="array" ref="G3291">_xlfn.IFS(Table1[[#This Row],[Performance Score]]&gt;=80,"Excellent",Table1[[#This Row],[Performance Score]]&gt;=60,"Good",Table1[[#This Row],[Performance Score]]&gt;=40,"Need Improvement")</f>
        <v>Need Improvement</v>
      </c>
      <c r="H3291" s="30">
        <f>Table1[[#This Row],[Bonus]]/Table1[[#This Row],[Basic Salary]]</f>
        <v>0.4163963322019914</v>
      </c>
      <c r="I3291" s="10">
        <f ca="1">DATEDIF(Table1[[#This Row],[Date of Birth]],TODAY(),"y")</f>
        <v>32</v>
      </c>
      <c r="J3291" s="34">
        <v>45402</v>
      </c>
      <c r="K3291" s="33" t="str" cm="1">
        <f t="array" aca="1" ref="K3291" ca="1">_xlfn.IFS(L3291&lt;3,"Junior",L3291&lt;=7,"Mid-Level",L3291&gt;7,"Senior")</f>
        <v>Junior</v>
      </c>
      <c r="L3291" s="46">
        <f ca="1">INT(YEARFRAC(Table1[[#This Row],[Joining Date]],TODAY(),1))</f>
        <v>2</v>
      </c>
      <c r="M3291" s="25" t="str">
        <f t="shared" ca="1" si="51"/>
        <v>No</v>
      </c>
      <c r="N3291" s="26">
        <f>YEAR(Table1[[#This Row],[Joining Date]])</f>
        <v>2024</v>
      </c>
      <c r="O3291" s="46">
        <f>MONTH(Table1[[#This Row],[Joining Date]])</f>
        <v>4</v>
      </c>
      <c r="P3291" s="26">
        <f ca="1">NETWORKDAYS(Table1[[#This Row],[Joining Date]],TODAY())</f>
        <v>571</v>
      </c>
      <c r="Q3291" s="26" t="str">
        <f>LEFT(Table1[[#This Row],[Department]],5)&amp;"-"&amp;RIGHT(Table1[[#This Row],[Employee ID]],3)</f>
        <v>Sales-619</v>
      </c>
      <c r="R3291" s="26" t="str">
        <f>LEFT(Table1[[#This Row],[Department]],3)</f>
        <v>Sal</v>
      </c>
      <c r="S3291" s="37">
        <f>_xlfn.XLOOKUP(Table1[[#This Row],[City]],Table2[City],Table2[Bonus %])</f>
        <v>5</v>
      </c>
    </row>
    <row r="3292" spans="1:19" x14ac:dyDescent="0.35">
      <c r="A3292" s="7" t="s">
        <v>3133</v>
      </c>
      <c r="B3292" s="40" t="str">
        <f>LEFT(Table1[[#This Row],[Employee Name]],FIND(" ",Table1[[#This Row],[Employee Name]]))</f>
        <v xml:space="preserve">Pooja </v>
      </c>
      <c r="C3292" s="40" t="str">
        <f>RIGHT(Table1[[#This Row],[Employee Name]],LEN(Table1[[#This Row],[Employee Name]])-FIND(" ",Table1[[#This Row],[Employee Name]]))</f>
        <v>Das</v>
      </c>
      <c r="D3292" s="22">
        <f>Table1[[#This Row],[Basic Salary]]+Table1[[#This Row],[Bonus]]</f>
        <v>75479</v>
      </c>
      <c r="E3292" s="8">
        <v>74</v>
      </c>
      <c r="F3292" s="45">
        <v>90</v>
      </c>
      <c r="G3292" s="8" t="str" cm="1">
        <f t="array" ref="G3292">_xlfn.IFS(Table1[[#This Row],[Performance Score]]&gt;=80,"Excellent",Table1[[#This Row],[Performance Score]]&gt;=60,"Good",Table1[[#This Row],[Performance Score]]&gt;=40,"Need Improvement")</f>
        <v>Excellent</v>
      </c>
      <c r="H3292" s="29">
        <f>Table1[[#This Row],[Bonus]]/Table1[[#This Row],[Basic Salary]]</f>
        <v>0.61207577796287993</v>
      </c>
      <c r="I3292" s="8">
        <f ca="1">DATEDIF(Table1[[#This Row],[Date of Birth]],TODAY(),"y")</f>
        <v>16</v>
      </c>
      <c r="J3292" s="33">
        <v>45583</v>
      </c>
      <c r="K3292" s="33" t="str" cm="1">
        <f t="array" aca="1" ref="K3292" ca="1">_xlfn.IFS(L3292&lt;3,"Junior",L3292&lt;=7,"Mid-Level",L3292&gt;7,"Senior")</f>
        <v>Junior</v>
      </c>
      <c r="L3292" s="45">
        <f ca="1">INT(YEARFRAC(Table1[[#This Row],[Joining Date]],TODAY(),1))</f>
        <v>1</v>
      </c>
      <c r="M3292" s="25" t="str">
        <f t="shared" ca="1" si="51"/>
        <v>No</v>
      </c>
      <c r="N3292" s="25">
        <f>YEAR(Table1[[#This Row],[Joining Date]])</f>
        <v>2024</v>
      </c>
      <c r="O3292" s="45">
        <f>MONTH(Table1[[#This Row],[Joining Date]])</f>
        <v>10</v>
      </c>
      <c r="P3292" s="25">
        <f ca="1">NETWORKDAYS(Table1[[#This Row],[Joining Date]],TODAY())</f>
        <v>442</v>
      </c>
      <c r="Q3292" s="25" t="str">
        <f>LEFT(Table1[[#This Row],[Department]],5)&amp;"-"&amp;RIGHT(Table1[[#This Row],[Employee ID]],3)</f>
        <v>HR-077</v>
      </c>
      <c r="R3292" s="25" t="str">
        <f>LEFT(Table1[[#This Row],[Department]],3)</f>
        <v>HR</v>
      </c>
      <c r="S3292" s="36">
        <f>_xlfn.XLOOKUP(Table1[[#This Row],[City]],Table2[City],Table2[Bonus %])</f>
        <v>4</v>
      </c>
    </row>
    <row r="3293" spans="1:19" x14ac:dyDescent="0.35">
      <c r="A3293" s="9" t="s">
        <v>966</v>
      </c>
      <c r="B3293" s="41" t="str">
        <f>LEFT(Table1[[#This Row],[Employee Name]],FIND(" ",Table1[[#This Row],[Employee Name]]))</f>
        <v xml:space="preserve">Tarun </v>
      </c>
      <c r="C3293" s="41" t="str">
        <f>RIGHT(Table1[[#This Row],[Employee Name]],LEN(Table1[[#This Row],[Employee Name]])-FIND(" ",Table1[[#This Row],[Employee Name]]))</f>
        <v>Verma</v>
      </c>
      <c r="D3293" s="23">
        <f>Table1[[#This Row],[Basic Salary]]+Table1[[#This Row],[Bonus]]</f>
        <v>75469</v>
      </c>
      <c r="E3293" s="10">
        <v>99</v>
      </c>
      <c r="F3293" s="46">
        <v>53</v>
      </c>
      <c r="G3293" s="10" t="str" cm="1">
        <f t="array" ref="G3293">_xlfn.IFS(Table1[[#This Row],[Performance Score]]&gt;=80,"Excellent",Table1[[#This Row],[Performance Score]]&gt;=60,"Good",Table1[[#This Row],[Performance Score]]&gt;=40,"Need Improvement")</f>
        <v>Need Improvement</v>
      </c>
      <c r="H3293" s="30">
        <f>Table1[[#This Row],[Bonus]]/Table1[[#This Row],[Basic Salary]]</f>
        <v>0.36763799789786522</v>
      </c>
      <c r="I3293" s="10">
        <f ca="1">DATEDIF(Table1[[#This Row],[Date of Birth]],TODAY(),"y")</f>
        <v>15</v>
      </c>
      <c r="J3293" s="34">
        <v>42918</v>
      </c>
      <c r="K3293" s="33" t="str" cm="1">
        <f t="array" aca="1" ref="K3293" ca="1">_xlfn.IFS(L3293&lt;3,"Junior",L3293&lt;=7,"Mid-Level",L3293&gt;7,"Senior")</f>
        <v>Senior</v>
      </c>
      <c r="L3293" s="46">
        <f ca="1">INT(YEARFRAC(Table1[[#This Row],[Joining Date]],TODAY(),1))</f>
        <v>8</v>
      </c>
      <c r="M3293" s="25" t="str">
        <f t="shared" ca="1" si="51"/>
        <v>Yes</v>
      </c>
      <c r="N3293" s="26">
        <f>YEAR(Table1[[#This Row],[Joining Date]])</f>
        <v>2017</v>
      </c>
      <c r="O3293" s="46">
        <f>MONTH(Table1[[#This Row],[Joining Date]])</f>
        <v>7</v>
      </c>
      <c r="P3293" s="26">
        <f ca="1">NETWORKDAYS(Table1[[#This Row],[Joining Date]],TODAY())</f>
        <v>2346</v>
      </c>
      <c r="Q3293" s="26" t="str">
        <f>LEFT(Table1[[#This Row],[Department]],5)&amp;"-"&amp;RIGHT(Table1[[#This Row],[Employee ID]],3)</f>
        <v>HR-910</v>
      </c>
      <c r="R3293" s="26" t="str">
        <f>LEFT(Table1[[#This Row],[Department]],3)</f>
        <v>HR</v>
      </c>
      <c r="S3293" s="37">
        <f>_xlfn.XLOOKUP(Table1[[#This Row],[City]],Table2[City],Table2[Bonus %])</f>
        <v>7</v>
      </c>
    </row>
    <row r="3294" spans="1:19" x14ac:dyDescent="0.35">
      <c r="A3294" s="7" t="s">
        <v>3219</v>
      </c>
      <c r="B3294" s="40" t="str">
        <f>LEFT(Table1[[#This Row],[Employee Name]],FIND(" ",Table1[[#This Row],[Employee Name]]))</f>
        <v xml:space="preserve">Rahul </v>
      </c>
      <c r="C3294" s="40" t="str">
        <f>RIGHT(Table1[[#This Row],[Employee Name]],LEN(Table1[[#This Row],[Employee Name]])-FIND(" ",Table1[[#This Row],[Employee Name]]))</f>
        <v>Verma</v>
      </c>
      <c r="D3294" s="22">
        <f>Table1[[#This Row],[Basic Salary]]+Table1[[#This Row],[Bonus]]</f>
        <v>75465</v>
      </c>
      <c r="E3294" s="8">
        <v>60</v>
      </c>
      <c r="F3294" s="45">
        <v>44</v>
      </c>
      <c r="G3294" s="8" t="str" cm="1">
        <f t="array" ref="G3294">_xlfn.IFS(Table1[[#This Row],[Performance Score]]&gt;=80,"Excellent",Table1[[#This Row],[Performance Score]]&gt;=60,"Good",Table1[[#This Row],[Performance Score]]&gt;=40,"Need Improvement")</f>
        <v>Need Improvement</v>
      </c>
      <c r="H3294" s="29">
        <f>Table1[[#This Row],[Bonus]]/Table1[[#This Row],[Basic Salary]]</f>
        <v>0.49708379622282178</v>
      </c>
      <c r="I3294" s="8">
        <f ca="1">DATEDIF(Table1[[#This Row],[Date of Birth]],TODAY(),"y")</f>
        <v>41</v>
      </c>
      <c r="J3294" s="33">
        <v>45364</v>
      </c>
      <c r="K3294" s="33" t="str" cm="1">
        <f t="array" aca="1" ref="K3294" ca="1">_xlfn.IFS(L3294&lt;3,"Junior",L3294&lt;=7,"Mid-Level",L3294&gt;7,"Senior")</f>
        <v>Junior</v>
      </c>
      <c r="L3294" s="45">
        <f ca="1">INT(YEARFRAC(Table1[[#This Row],[Joining Date]],TODAY(),1))</f>
        <v>2</v>
      </c>
      <c r="M3294" s="25" t="str">
        <f t="shared" ca="1" si="51"/>
        <v>No</v>
      </c>
      <c r="N3294" s="25">
        <f>YEAR(Table1[[#This Row],[Joining Date]])</f>
        <v>2024</v>
      </c>
      <c r="O3294" s="45">
        <f>MONTH(Table1[[#This Row],[Joining Date]])</f>
        <v>3</v>
      </c>
      <c r="P3294" s="25">
        <f ca="1">NETWORKDAYS(Table1[[#This Row],[Joining Date]],TODAY())</f>
        <v>599</v>
      </c>
      <c r="Q3294" s="25" t="str">
        <f>LEFT(Table1[[#This Row],[Department]],5)&amp;"-"&amp;RIGHT(Table1[[#This Row],[Employee ID]],3)</f>
        <v>Finan-163</v>
      </c>
      <c r="R3294" s="25" t="str">
        <f>LEFT(Table1[[#This Row],[Department]],3)</f>
        <v>Fin</v>
      </c>
      <c r="S3294" s="36">
        <f>_xlfn.XLOOKUP(Table1[[#This Row],[City]],Table2[City],Table2[Bonus %])</f>
        <v>6</v>
      </c>
    </row>
    <row r="3295" spans="1:19" x14ac:dyDescent="0.35">
      <c r="A3295" s="9" t="s">
        <v>4997</v>
      </c>
      <c r="B3295" s="41" t="str">
        <f>LEFT(Table1[[#This Row],[Employee Name]],FIND(" ",Table1[[#This Row],[Employee Name]]))</f>
        <v xml:space="preserve">Swathi </v>
      </c>
      <c r="C3295" s="41" t="str">
        <f>RIGHT(Table1[[#This Row],[Employee Name]],LEN(Table1[[#This Row],[Employee Name]])-FIND(" ",Table1[[#This Row],[Employee Name]]))</f>
        <v>Ramesh</v>
      </c>
      <c r="D3295" s="23">
        <f>Table1[[#This Row],[Basic Salary]]+Table1[[#This Row],[Bonus]]</f>
        <v>75385</v>
      </c>
      <c r="E3295" s="10">
        <v>97</v>
      </c>
      <c r="F3295" s="46">
        <v>77</v>
      </c>
      <c r="G3295" s="10" t="str" cm="1">
        <f t="array" ref="G3295">_xlfn.IFS(Table1[[#This Row],[Performance Score]]&gt;=80,"Excellent",Table1[[#This Row],[Performance Score]]&gt;=60,"Good",Table1[[#This Row],[Performance Score]]&gt;=40,"Need Improvement")</f>
        <v>Good</v>
      </c>
      <c r="H3295" s="30">
        <f>Table1[[#This Row],[Bonus]]/Table1[[#This Row],[Basic Salary]]</f>
        <v>0.34661760240081457</v>
      </c>
      <c r="I3295" s="10">
        <f ca="1">DATEDIF(Table1[[#This Row],[Date of Birth]],TODAY(),"y")</f>
        <v>42</v>
      </c>
      <c r="J3295" s="34">
        <v>44002</v>
      </c>
      <c r="K3295" s="33" t="str" cm="1">
        <f t="array" aca="1" ref="K3295" ca="1">_xlfn.IFS(L3295&lt;3,"Junior",L3295&lt;=7,"Mid-Level",L3295&gt;7,"Senior")</f>
        <v>Mid-Level</v>
      </c>
      <c r="L3295" s="46">
        <f ca="1">INT(YEARFRAC(Table1[[#This Row],[Joining Date]],TODAY(),1))</f>
        <v>6</v>
      </c>
      <c r="M3295" s="25" t="str">
        <f t="shared" ca="1" si="51"/>
        <v>Yes</v>
      </c>
      <c r="N3295" s="26">
        <f>YEAR(Table1[[#This Row],[Joining Date]])</f>
        <v>2020</v>
      </c>
      <c r="O3295" s="46">
        <f>MONTH(Table1[[#This Row],[Joining Date]])</f>
        <v>6</v>
      </c>
      <c r="P3295" s="26">
        <f ca="1">NETWORKDAYS(Table1[[#This Row],[Joining Date]],TODAY())</f>
        <v>1571</v>
      </c>
      <c r="Q3295" s="26" t="str">
        <f>LEFT(Table1[[#This Row],[Department]],5)&amp;"-"&amp;RIGHT(Table1[[#This Row],[Employee ID]],3)</f>
        <v>Finan-941</v>
      </c>
      <c r="R3295" s="26" t="str">
        <f>LEFT(Table1[[#This Row],[Department]],3)</f>
        <v>Fin</v>
      </c>
      <c r="S3295" s="37">
        <f>_xlfn.XLOOKUP(Table1[[#This Row],[City]],Table2[City],Table2[Bonus %])</f>
        <v>4</v>
      </c>
    </row>
    <row r="3296" spans="1:19" x14ac:dyDescent="0.35">
      <c r="A3296" s="7" t="s">
        <v>4626</v>
      </c>
      <c r="B3296" s="40" t="str">
        <f>LEFT(Table1[[#This Row],[Employee Name]],FIND(" ",Table1[[#This Row],[Employee Name]]))</f>
        <v xml:space="preserve">Karan </v>
      </c>
      <c r="C3296" s="40" t="str">
        <f>RIGHT(Table1[[#This Row],[Employee Name]],LEN(Table1[[#This Row],[Employee Name]])-FIND(" ",Table1[[#This Row],[Employee Name]]))</f>
        <v>Malhotra</v>
      </c>
      <c r="D3296" s="22">
        <f>Table1[[#This Row],[Basic Salary]]+Table1[[#This Row],[Bonus]]</f>
        <v>75377</v>
      </c>
      <c r="E3296" s="8">
        <v>60</v>
      </c>
      <c r="F3296" s="45">
        <v>68</v>
      </c>
      <c r="G3296" s="8" t="str" cm="1">
        <f t="array" ref="G3296">_xlfn.IFS(Table1[[#This Row],[Performance Score]]&gt;=80,"Excellent",Table1[[#This Row],[Performance Score]]&gt;=60,"Good",Table1[[#This Row],[Performance Score]]&gt;=40,"Need Improvement")</f>
        <v>Good</v>
      </c>
      <c r="H3296" s="29">
        <f>Table1[[#This Row],[Bonus]]/Table1[[#This Row],[Basic Salary]]</f>
        <v>0.58574914797828925</v>
      </c>
      <c r="I3296" s="8">
        <f ca="1">DATEDIF(Table1[[#This Row],[Date of Birth]],TODAY(),"y")</f>
        <v>22</v>
      </c>
      <c r="J3296" s="33">
        <v>44656</v>
      </c>
      <c r="K3296" s="33" t="str" cm="1">
        <f t="array" aca="1" ref="K3296" ca="1">_xlfn.IFS(L3296&lt;3,"Junior",L3296&lt;=7,"Mid-Level",L3296&gt;7,"Senior")</f>
        <v>Mid-Level</v>
      </c>
      <c r="L3296" s="45">
        <f ca="1">INT(YEARFRAC(Table1[[#This Row],[Joining Date]],TODAY(),1))</f>
        <v>4</v>
      </c>
      <c r="M3296" s="25" t="str">
        <f t="shared" ca="1" si="51"/>
        <v>No</v>
      </c>
      <c r="N3296" s="25">
        <f>YEAR(Table1[[#This Row],[Joining Date]])</f>
        <v>2022</v>
      </c>
      <c r="O3296" s="45">
        <f>MONTH(Table1[[#This Row],[Joining Date]])</f>
        <v>4</v>
      </c>
      <c r="P3296" s="25">
        <f ca="1">NETWORKDAYS(Table1[[#This Row],[Joining Date]],TODAY())</f>
        <v>1105</v>
      </c>
      <c r="Q3296" s="25" t="str">
        <f>LEFT(Table1[[#This Row],[Department]],5)&amp;"-"&amp;RIGHT(Table1[[#This Row],[Employee ID]],3)</f>
        <v>Opera-570</v>
      </c>
      <c r="R3296" s="25" t="str">
        <f>LEFT(Table1[[#This Row],[Department]],3)</f>
        <v>Ope</v>
      </c>
      <c r="S3296" s="36">
        <f>_xlfn.XLOOKUP(Table1[[#This Row],[City]],Table2[City],Table2[Bonus %])</f>
        <v>7</v>
      </c>
    </row>
    <row r="3297" spans="1:19" x14ac:dyDescent="0.35">
      <c r="A3297" s="9" t="s">
        <v>3036</v>
      </c>
      <c r="B3297" s="41" t="str">
        <f>LEFT(Table1[[#This Row],[Employee Name]],FIND(" ",Table1[[#This Row],[Employee Name]]))</f>
        <v xml:space="preserve">Sneha </v>
      </c>
      <c r="C3297" s="41" t="str">
        <f>RIGHT(Table1[[#This Row],[Employee Name]],LEN(Table1[[#This Row],[Employee Name]])-FIND(" ",Table1[[#This Row],[Employee Name]]))</f>
        <v>Iyer</v>
      </c>
      <c r="D3297" s="23">
        <f>Table1[[#This Row],[Basic Salary]]+Table1[[#This Row],[Bonus]]</f>
        <v>75366</v>
      </c>
      <c r="E3297" s="10">
        <v>88</v>
      </c>
      <c r="F3297" s="46">
        <v>86</v>
      </c>
      <c r="G3297" s="10" t="str" cm="1">
        <f t="array" ref="G3297">_xlfn.IFS(Table1[[#This Row],[Performance Score]]&gt;=80,"Excellent",Table1[[#This Row],[Performance Score]]&gt;=60,"Good",Table1[[#This Row],[Performance Score]]&gt;=40,"Need Improvement")</f>
        <v>Excellent</v>
      </c>
      <c r="H3297" s="30">
        <f>Table1[[#This Row],[Bonus]]/Table1[[#This Row],[Basic Salary]]</f>
        <v>0.34642251004912905</v>
      </c>
      <c r="I3297" s="10">
        <f ca="1">DATEDIF(Table1[[#This Row],[Date of Birth]],TODAY(),"y")</f>
        <v>42</v>
      </c>
      <c r="J3297" s="34">
        <v>44046</v>
      </c>
      <c r="K3297" s="33" t="str" cm="1">
        <f t="array" aca="1" ref="K3297" ca="1">_xlfn.IFS(L3297&lt;3,"Junior",L3297&lt;=7,"Mid-Level",L3297&gt;7,"Senior")</f>
        <v>Mid-Level</v>
      </c>
      <c r="L3297" s="46">
        <f ca="1">INT(YEARFRAC(Table1[[#This Row],[Joining Date]],TODAY(),1))</f>
        <v>5</v>
      </c>
      <c r="M3297" s="25" t="str">
        <f t="shared" ca="1" si="51"/>
        <v>No</v>
      </c>
      <c r="N3297" s="26">
        <f>YEAR(Table1[[#This Row],[Joining Date]])</f>
        <v>2020</v>
      </c>
      <c r="O3297" s="46">
        <f>MONTH(Table1[[#This Row],[Joining Date]])</f>
        <v>8</v>
      </c>
      <c r="P3297" s="26">
        <f ca="1">NETWORKDAYS(Table1[[#This Row],[Joining Date]],TODAY())</f>
        <v>1541</v>
      </c>
      <c r="Q3297" s="26" t="str">
        <f>LEFT(Table1[[#This Row],[Department]],5)&amp;"-"&amp;RIGHT(Table1[[#This Row],[Employee ID]],3)</f>
        <v>IT-980</v>
      </c>
      <c r="R3297" s="26" t="str">
        <f>LEFT(Table1[[#This Row],[Department]],3)</f>
        <v>IT</v>
      </c>
      <c r="S3297" s="37">
        <f>_xlfn.XLOOKUP(Table1[[#This Row],[City]],Table2[City],Table2[Bonus %])</f>
        <v>6</v>
      </c>
    </row>
    <row r="3298" spans="1:19" x14ac:dyDescent="0.35">
      <c r="A3298" s="7" t="s">
        <v>4734</v>
      </c>
      <c r="B3298" s="40" t="str">
        <f>LEFT(Table1[[#This Row],[Employee Name]],FIND(" ",Table1[[#This Row],[Employee Name]]))</f>
        <v xml:space="preserve">Ishita </v>
      </c>
      <c r="C3298" s="40" t="str">
        <f>RIGHT(Table1[[#This Row],[Employee Name]],LEN(Table1[[#This Row],[Employee Name]])-FIND(" ",Table1[[#This Row],[Employee Name]]))</f>
        <v>Roy</v>
      </c>
      <c r="D3298" s="22">
        <f>Table1[[#This Row],[Basic Salary]]+Table1[[#This Row],[Bonus]]</f>
        <v>75339</v>
      </c>
      <c r="E3298" s="8">
        <v>62</v>
      </c>
      <c r="F3298" s="45">
        <v>79</v>
      </c>
      <c r="G3298" s="8" t="str" cm="1">
        <f t="array" ref="G3298">_xlfn.IFS(Table1[[#This Row],[Performance Score]]&gt;=80,"Excellent",Table1[[#This Row],[Performance Score]]&gt;=60,"Good",Table1[[#This Row],[Performance Score]]&gt;=40,"Need Improvement")</f>
        <v>Good</v>
      </c>
      <c r="H3298" s="29">
        <f>Table1[[#This Row],[Bonus]]/Table1[[#This Row],[Basic Salary]]</f>
        <v>0.6439512961508248</v>
      </c>
      <c r="I3298" s="8">
        <f ca="1">DATEDIF(Table1[[#This Row],[Date of Birth]],TODAY(),"y")</f>
        <v>26</v>
      </c>
      <c r="J3298" s="33">
        <v>45340</v>
      </c>
      <c r="K3298" s="33" t="str" cm="1">
        <f t="array" aca="1" ref="K3298" ca="1">_xlfn.IFS(L3298&lt;3,"Junior",L3298&lt;=7,"Mid-Level",L3298&gt;7,"Senior")</f>
        <v>Junior</v>
      </c>
      <c r="L3298" s="45">
        <f ca="1">INT(YEARFRAC(Table1[[#This Row],[Joining Date]],TODAY(),1))</f>
        <v>2</v>
      </c>
      <c r="M3298" s="25" t="str">
        <f t="shared" ca="1" si="51"/>
        <v>No</v>
      </c>
      <c r="N3298" s="25">
        <f>YEAR(Table1[[#This Row],[Joining Date]])</f>
        <v>2024</v>
      </c>
      <c r="O3298" s="45">
        <f>MONTH(Table1[[#This Row],[Joining Date]])</f>
        <v>2</v>
      </c>
      <c r="P3298" s="25">
        <f ca="1">NETWORKDAYS(Table1[[#This Row],[Joining Date]],TODAY())</f>
        <v>616</v>
      </c>
      <c r="Q3298" s="25" t="str">
        <f>LEFT(Table1[[#This Row],[Department]],5)&amp;"-"&amp;RIGHT(Table1[[#This Row],[Employee ID]],3)</f>
        <v>Finan-678</v>
      </c>
      <c r="R3298" s="25" t="str">
        <f>LEFT(Table1[[#This Row],[Department]],3)</f>
        <v>Fin</v>
      </c>
      <c r="S3298" s="36">
        <f>_xlfn.XLOOKUP(Table1[[#This Row],[City]],Table2[City],Table2[Bonus %])</f>
        <v>6</v>
      </c>
    </row>
    <row r="3299" spans="1:19" x14ac:dyDescent="0.35">
      <c r="A3299" s="9" t="s">
        <v>4928</v>
      </c>
      <c r="B3299" s="41" t="str">
        <f>LEFT(Table1[[#This Row],[Employee Name]],FIND(" ",Table1[[#This Row],[Employee Name]]))</f>
        <v xml:space="preserve">Tarun </v>
      </c>
      <c r="C3299" s="41" t="str">
        <f>RIGHT(Table1[[#This Row],[Employee Name]],LEN(Table1[[#This Row],[Employee Name]])-FIND(" ",Table1[[#This Row],[Employee Name]]))</f>
        <v>Verma</v>
      </c>
      <c r="D3299" s="23">
        <f>Table1[[#This Row],[Basic Salary]]+Table1[[#This Row],[Bonus]]</f>
        <v>75336</v>
      </c>
      <c r="E3299" s="10">
        <v>97</v>
      </c>
      <c r="F3299" s="46">
        <v>79</v>
      </c>
      <c r="G3299" s="10" t="str" cm="1">
        <f t="array" ref="G3299">_xlfn.IFS(Table1[[#This Row],[Performance Score]]&gt;=80,"Excellent",Table1[[#This Row],[Performance Score]]&gt;=60,"Good",Table1[[#This Row],[Performance Score]]&gt;=40,"Need Improvement")</f>
        <v>Good</v>
      </c>
      <c r="H3299" s="30">
        <f>Table1[[#This Row],[Bonus]]/Table1[[#This Row],[Basic Salary]]</f>
        <v>0.50641871625674861</v>
      </c>
      <c r="I3299" s="10">
        <f ca="1">DATEDIF(Table1[[#This Row],[Date of Birth]],TODAY(),"y")</f>
        <v>17</v>
      </c>
      <c r="J3299" s="34">
        <v>45980</v>
      </c>
      <c r="K3299" s="33" t="str" cm="1">
        <f t="array" aca="1" ref="K3299" ca="1">_xlfn.IFS(L3299&lt;3,"Junior",L3299&lt;=7,"Mid-Level",L3299&gt;7,"Senior")</f>
        <v>Junior</v>
      </c>
      <c r="L3299" s="46">
        <f ca="1">INT(YEARFRAC(Table1[[#This Row],[Joining Date]],TODAY(),1))</f>
        <v>0</v>
      </c>
      <c r="M3299" s="25" t="str">
        <f t="shared" ca="1" si="51"/>
        <v>No</v>
      </c>
      <c r="N3299" s="26">
        <f>YEAR(Table1[[#This Row],[Joining Date]])</f>
        <v>2025</v>
      </c>
      <c r="O3299" s="46">
        <f>MONTH(Table1[[#This Row],[Joining Date]])</f>
        <v>11</v>
      </c>
      <c r="P3299" s="26">
        <f ca="1">NETWORKDAYS(Table1[[#This Row],[Joining Date]],TODAY())</f>
        <v>159</v>
      </c>
      <c r="Q3299" s="26" t="str">
        <f>LEFT(Table1[[#This Row],[Department]],5)&amp;"-"&amp;RIGHT(Table1[[#This Row],[Employee ID]],3)</f>
        <v>Finan-872</v>
      </c>
      <c r="R3299" s="26" t="str">
        <f>LEFT(Table1[[#This Row],[Department]],3)</f>
        <v>Fin</v>
      </c>
      <c r="S3299" s="37">
        <f>_xlfn.XLOOKUP(Table1[[#This Row],[City]],Table2[City],Table2[Bonus %])</f>
        <v>8</v>
      </c>
    </row>
    <row r="3300" spans="1:19" x14ac:dyDescent="0.35">
      <c r="A3300" s="7" t="s">
        <v>773</v>
      </c>
      <c r="B3300" s="40" t="str">
        <f>LEFT(Table1[[#This Row],[Employee Name]],FIND(" ",Table1[[#This Row],[Employee Name]]))</f>
        <v xml:space="preserve">Gayathri </v>
      </c>
      <c r="C3300" s="40" t="str">
        <f>RIGHT(Table1[[#This Row],[Employee Name]],LEN(Table1[[#This Row],[Employee Name]])-FIND(" ",Table1[[#This Row],[Employee Name]]))</f>
        <v>Iyer</v>
      </c>
      <c r="D3300" s="22">
        <f>Table1[[#This Row],[Basic Salary]]+Table1[[#This Row],[Bonus]]</f>
        <v>75321</v>
      </c>
      <c r="E3300" s="8">
        <v>62</v>
      </c>
      <c r="F3300" s="45">
        <v>82</v>
      </c>
      <c r="G3300" s="8" t="str" cm="1">
        <f t="array" ref="G3300">_xlfn.IFS(Table1[[#This Row],[Performance Score]]&gt;=80,"Excellent",Table1[[#This Row],[Performance Score]]&gt;=60,"Good",Table1[[#This Row],[Performance Score]]&gt;=40,"Need Improvement")</f>
        <v>Excellent</v>
      </c>
      <c r="H3300" s="29">
        <f>Table1[[#This Row],[Bonus]]/Table1[[#This Row],[Basic Salary]]</f>
        <v>0.45155135864328388</v>
      </c>
      <c r="I3300" s="8">
        <f ca="1">DATEDIF(Table1[[#This Row],[Date of Birth]],TODAY(),"y")</f>
        <v>38</v>
      </c>
      <c r="J3300" s="33">
        <v>43519</v>
      </c>
      <c r="K3300" s="33" t="str" cm="1">
        <f t="array" aca="1" ref="K3300" ca="1">_xlfn.IFS(L3300&lt;3,"Junior",L3300&lt;=7,"Mid-Level",L3300&gt;7,"Senior")</f>
        <v>Mid-Level</v>
      </c>
      <c r="L3300" s="45">
        <f ca="1">INT(YEARFRAC(Table1[[#This Row],[Joining Date]],TODAY(),1))</f>
        <v>7</v>
      </c>
      <c r="M3300" s="25" t="str">
        <f t="shared" ca="1" si="51"/>
        <v>Yes</v>
      </c>
      <c r="N3300" s="25">
        <f>YEAR(Table1[[#This Row],[Joining Date]])</f>
        <v>2019</v>
      </c>
      <c r="O3300" s="45">
        <f>MONTH(Table1[[#This Row],[Joining Date]])</f>
        <v>2</v>
      </c>
      <c r="P3300" s="25">
        <f ca="1">NETWORKDAYS(Table1[[#This Row],[Joining Date]],TODAY())</f>
        <v>1916</v>
      </c>
      <c r="Q3300" s="25" t="str">
        <f>LEFT(Table1[[#This Row],[Department]],5)&amp;"-"&amp;RIGHT(Table1[[#This Row],[Employee ID]],3)</f>
        <v>IT-717</v>
      </c>
      <c r="R3300" s="25" t="str">
        <f>LEFT(Table1[[#This Row],[Department]],3)</f>
        <v>IT</v>
      </c>
      <c r="S3300" s="36">
        <f>_xlfn.XLOOKUP(Table1[[#This Row],[City]],Table2[City],Table2[Bonus %])</f>
        <v>6</v>
      </c>
    </row>
    <row r="3301" spans="1:19" x14ac:dyDescent="0.35">
      <c r="A3301" s="9" t="s">
        <v>1366</v>
      </c>
      <c r="B3301" s="41" t="str">
        <f>LEFT(Table1[[#This Row],[Employee Name]],FIND(" ",Table1[[#This Row],[Employee Name]]))</f>
        <v xml:space="preserve">Ananya </v>
      </c>
      <c r="C3301" s="41" t="str">
        <f>RIGHT(Table1[[#This Row],[Employee Name]],LEN(Table1[[#This Row],[Employee Name]])-FIND(" ",Table1[[#This Row],[Employee Name]]))</f>
        <v>Rao</v>
      </c>
      <c r="D3301" s="23">
        <f>Table1[[#This Row],[Basic Salary]]+Table1[[#This Row],[Bonus]]</f>
        <v>75301</v>
      </c>
      <c r="E3301" s="10">
        <v>87</v>
      </c>
      <c r="F3301" s="46">
        <v>77</v>
      </c>
      <c r="G3301" s="10" t="str" cm="1">
        <f t="array" ref="G3301">_xlfn.IFS(Table1[[#This Row],[Performance Score]]&gt;=80,"Excellent",Table1[[#This Row],[Performance Score]]&gt;=60,"Good",Table1[[#This Row],[Performance Score]]&gt;=40,"Need Improvement")</f>
        <v>Good</v>
      </c>
      <c r="H3301" s="30">
        <f>Table1[[#This Row],[Bonus]]/Table1[[#This Row],[Basic Salary]]</f>
        <v>0.23466526750725542</v>
      </c>
      <c r="I3301" s="10">
        <f ca="1">DATEDIF(Table1[[#This Row],[Date of Birth]],TODAY(),"y")</f>
        <v>37</v>
      </c>
      <c r="J3301" s="34">
        <v>45805</v>
      </c>
      <c r="K3301" s="33" t="str" cm="1">
        <f t="array" aca="1" ref="K3301" ca="1">_xlfn.IFS(L3301&lt;3,"Junior",L3301&lt;=7,"Mid-Level",L3301&gt;7,"Senior")</f>
        <v>Junior</v>
      </c>
      <c r="L3301" s="46">
        <f ca="1">INT(YEARFRAC(Table1[[#This Row],[Joining Date]],TODAY(),1))</f>
        <v>1</v>
      </c>
      <c r="M3301" s="25" t="str">
        <f t="shared" ca="1" si="51"/>
        <v>No</v>
      </c>
      <c r="N3301" s="26">
        <f>YEAR(Table1[[#This Row],[Joining Date]])</f>
        <v>2025</v>
      </c>
      <c r="O3301" s="46">
        <f>MONTH(Table1[[#This Row],[Joining Date]])</f>
        <v>5</v>
      </c>
      <c r="P3301" s="26">
        <f ca="1">NETWORKDAYS(Table1[[#This Row],[Joining Date]],TODAY())</f>
        <v>284</v>
      </c>
      <c r="Q3301" s="26" t="str">
        <f>LEFT(Table1[[#This Row],[Department]],5)&amp;"-"&amp;RIGHT(Table1[[#This Row],[Employee ID]],3)</f>
        <v>Marke-310</v>
      </c>
      <c r="R3301" s="26" t="str">
        <f>LEFT(Table1[[#This Row],[Department]],3)</f>
        <v>Mar</v>
      </c>
      <c r="S3301" s="37">
        <f>_xlfn.XLOOKUP(Table1[[#This Row],[City]],Table2[City],Table2[Bonus %])</f>
        <v>6</v>
      </c>
    </row>
    <row r="3302" spans="1:19" x14ac:dyDescent="0.35">
      <c r="A3302" s="7" t="s">
        <v>2318</v>
      </c>
      <c r="B3302" s="40" t="str">
        <f>LEFT(Table1[[#This Row],[Employee Name]],FIND(" ",Table1[[#This Row],[Employee Name]]))</f>
        <v xml:space="preserve">Krishna </v>
      </c>
      <c r="C3302" s="40" t="str">
        <f>RIGHT(Table1[[#This Row],[Employee Name]],LEN(Table1[[#This Row],[Employee Name]])-FIND(" ",Table1[[#This Row],[Employee Name]]))</f>
        <v>Chaitanya</v>
      </c>
      <c r="D3302" s="22">
        <f>Table1[[#This Row],[Basic Salary]]+Table1[[#This Row],[Bonus]]</f>
        <v>75298</v>
      </c>
      <c r="E3302" s="8">
        <v>92</v>
      </c>
      <c r="F3302" s="45">
        <v>94</v>
      </c>
      <c r="G3302" s="8" t="str" cm="1">
        <f t="array" ref="G3302">_xlfn.IFS(Table1[[#This Row],[Performance Score]]&gt;=80,"Excellent",Table1[[#This Row],[Performance Score]]&gt;=60,"Good",Table1[[#This Row],[Performance Score]]&gt;=40,"Need Improvement")</f>
        <v>Excellent</v>
      </c>
      <c r="H3302" s="29">
        <f>Table1[[#This Row],[Bonus]]/Table1[[#This Row],[Basic Salary]]</f>
        <v>0.49498679691067565</v>
      </c>
      <c r="I3302" s="8">
        <f ca="1">DATEDIF(Table1[[#This Row],[Date of Birth]],TODAY(),"y")</f>
        <v>23</v>
      </c>
      <c r="J3302" s="33">
        <v>42313</v>
      </c>
      <c r="K3302" s="33" t="str" cm="1">
        <f t="array" aca="1" ref="K3302" ca="1">_xlfn.IFS(L3302&lt;3,"Junior",L3302&lt;=7,"Mid-Level",L3302&gt;7,"Senior")</f>
        <v>Senior</v>
      </c>
      <c r="L3302" s="45">
        <f ca="1">INT(YEARFRAC(Table1[[#This Row],[Joining Date]],TODAY(),1))</f>
        <v>10</v>
      </c>
      <c r="M3302" s="25" t="str">
        <f t="shared" ca="1" si="51"/>
        <v>Yes</v>
      </c>
      <c r="N3302" s="25">
        <f>YEAR(Table1[[#This Row],[Joining Date]])</f>
        <v>2015</v>
      </c>
      <c r="O3302" s="45">
        <f>MONTH(Table1[[#This Row],[Joining Date]])</f>
        <v>11</v>
      </c>
      <c r="P3302" s="25">
        <f ca="1">NETWORKDAYS(Table1[[#This Row],[Joining Date]],TODAY())</f>
        <v>2778</v>
      </c>
      <c r="Q3302" s="25" t="str">
        <f>LEFT(Table1[[#This Row],[Department]],5)&amp;"-"&amp;RIGHT(Table1[[#This Row],[Employee ID]],3)</f>
        <v>IT-262</v>
      </c>
      <c r="R3302" s="25" t="str">
        <f>LEFT(Table1[[#This Row],[Department]],3)</f>
        <v>IT</v>
      </c>
      <c r="S3302" s="36">
        <f>_xlfn.XLOOKUP(Table1[[#This Row],[City]],Table2[City],Table2[Bonus %])</f>
        <v>6</v>
      </c>
    </row>
    <row r="3303" spans="1:19" x14ac:dyDescent="0.35">
      <c r="A3303" s="9" t="s">
        <v>3088</v>
      </c>
      <c r="B3303" s="41" t="str">
        <f>LEFT(Table1[[#This Row],[Employee Name]],FIND(" ",Table1[[#This Row],[Employee Name]]))</f>
        <v xml:space="preserve">Aditya </v>
      </c>
      <c r="C3303" s="41" t="str">
        <f>RIGHT(Table1[[#This Row],[Employee Name]],LEN(Table1[[#This Row],[Employee Name]])-FIND(" ",Table1[[#This Row],[Employee Name]]))</f>
        <v>Kapoor</v>
      </c>
      <c r="D3303" s="23">
        <f>Table1[[#This Row],[Basic Salary]]+Table1[[#This Row],[Bonus]]</f>
        <v>75278</v>
      </c>
      <c r="E3303" s="10">
        <v>96</v>
      </c>
      <c r="F3303" s="46">
        <v>95</v>
      </c>
      <c r="G3303" s="10" t="str" cm="1">
        <f t="array" ref="G3303">_xlfn.IFS(Table1[[#This Row],[Performance Score]]&gt;=80,"Excellent",Table1[[#This Row],[Performance Score]]&gt;=60,"Good",Table1[[#This Row],[Performance Score]]&gt;=40,"Need Improvement")</f>
        <v>Excellent</v>
      </c>
      <c r="H3303" s="30">
        <f>Table1[[#This Row],[Bonus]]/Table1[[#This Row],[Basic Salary]]</f>
        <v>8.2093521353515317E-2</v>
      </c>
      <c r="I3303" s="10">
        <f ca="1">DATEDIF(Table1[[#This Row],[Date of Birth]],TODAY(),"y")</f>
        <v>37</v>
      </c>
      <c r="J3303" s="34">
        <v>43106</v>
      </c>
      <c r="K3303" s="33" t="str" cm="1">
        <f t="array" aca="1" ref="K3303" ca="1">_xlfn.IFS(L3303&lt;3,"Junior",L3303&lt;=7,"Mid-Level",L3303&gt;7,"Senior")</f>
        <v>Senior</v>
      </c>
      <c r="L3303" s="46">
        <f ca="1">INT(YEARFRAC(Table1[[#This Row],[Joining Date]],TODAY(),1))</f>
        <v>8</v>
      </c>
      <c r="M3303" s="25" t="str">
        <f t="shared" ca="1" si="51"/>
        <v>Yes</v>
      </c>
      <c r="N3303" s="26">
        <f>YEAR(Table1[[#This Row],[Joining Date]])</f>
        <v>2018</v>
      </c>
      <c r="O3303" s="46">
        <f>MONTH(Table1[[#This Row],[Joining Date]])</f>
        <v>1</v>
      </c>
      <c r="P3303" s="26">
        <f ca="1">NETWORKDAYS(Table1[[#This Row],[Joining Date]],TODAY())</f>
        <v>2211</v>
      </c>
      <c r="Q3303" s="26" t="str">
        <f>LEFT(Table1[[#This Row],[Department]],5)&amp;"-"&amp;RIGHT(Table1[[#This Row],[Employee ID]],3)</f>
        <v>HR-032</v>
      </c>
      <c r="R3303" s="26" t="str">
        <f>LEFT(Table1[[#This Row],[Department]],3)</f>
        <v>HR</v>
      </c>
      <c r="S3303" s="37">
        <f>_xlfn.XLOOKUP(Table1[[#This Row],[City]],Table2[City],Table2[Bonus %])</f>
        <v>6</v>
      </c>
    </row>
    <row r="3304" spans="1:19" x14ac:dyDescent="0.35">
      <c r="A3304" s="7" t="s">
        <v>1193</v>
      </c>
      <c r="B3304" s="40" t="str">
        <f>LEFT(Table1[[#This Row],[Employee Name]],FIND(" ",Table1[[#This Row],[Employee Name]]))</f>
        <v xml:space="preserve">Ishita </v>
      </c>
      <c r="C3304" s="40" t="str">
        <f>RIGHT(Table1[[#This Row],[Employee Name]],LEN(Table1[[#This Row],[Employee Name]])-FIND(" ",Table1[[#This Row],[Employee Name]]))</f>
        <v>Roy</v>
      </c>
      <c r="D3304" s="22">
        <f>Table1[[#This Row],[Basic Salary]]+Table1[[#This Row],[Bonus]]</f>
        <v>75269</v>
      </c>
      <c r="E3304" s="8">
        <v>94</v>
      </c>
      <c r="F3304" s="45">
        <v>93</v>
      </c>
      <c r="G3304" s="8" t="str" cm="1">
        <f t="array" ref="G3304">_xlfn.IFS(Table1[[#This Row],[Performance Score]]&gt;=80,"Excellent",Table1[[#This Row],[Performance Score]]&gt;=60,"Good",Table1[[#This Row],[Performance Score]]&gt;=40,"Need Improvement")</f>
        <v>Excellent</v>
      </c>
      <c r="H3304" s="29">
        <f>Table1[[#This Row],[Bonus]]/Table1[[#This Row],[Basic Salary]]</f>
        <v>0.17758690822616477</v>
      </c>
      <c r="I3304" s="8">
        <f ca="1">DATEDIF(Table1[[#This Row],[Date of Birth]],TODAY(),"y")</f>
        <v>36</v>
      </c>
      <c r="J3304" s="33">
        <v>44677</v>
      </c>
      <c r="K3304" s="33" t="str" cm="1">
        <f t="array" aca="1" ref="K3304" ca="1">_xlfn.IFS(L3304&lt;3,"Junior",L3304&lt;=7,"Mid-Level",L3304&gt;7,"Senior")</f>
        <v>Mid-Level</v>
      </c>
      <c r="L3304" s="45">
        <f ca="1">INT(YEARFRAC(Table1[[#This Row],[Joining Date]],TODAY(),1))</f>
        <v>4</v>
      </c>
      <c r="M3304" s="25" t="str">
        <f t="shared" ca="1" si="51"/>
        <v>No</v>
      </c>
      <c r="N3304" s="25">
        <f>YEAR(Table1[[#This Row],[Joining Date]])</f>
        <v>2022</v>
      </c>
      <c r="O3304" s="45">
        <f>MONTH(Table1[[#This Row],[Joining Date]])</f>
        <v>4</v>
      </c>
      <c r="P3304" s="25">
        <f ca="1">NETWORKDAYS(Table1[[#This Row],[Joining Date]],TODAY())</f>
        <v>1090</v>
      </c>
      <c r="Q3304" s="25" t="str">
        <f>LEFT(Table1[[#This Row],[Department]],5)&amp;"-"&amp;RIGHT(Table1[[#This Row],[Employee ID]],3)</f>
        <v>Finan-137</v>
      </c>
      <c r="R3304" s="25" t="str">
        <f>LEFT(Table1[[#This Row],[Department]],3)</f>
        <v>Fin</v>
      </c>
      <c r="S3304" s="36">
        <f>_xlfn.XLOOKUP(Table1[[#This Row],[City]],Table2[City],Table2[Bonus %])</f>
        <v>7</v>
      </c>
    </row>
    <row r="3305" spans="1:19" x14ac:dyDescent="0.35">
      <c r="A3305" s="9" t="s">
        <v>849</v>
      </c>
      <c r="B3305" s="41" t="str">
        <f>LEFT(Table1[[#This Row],[Employee Name]],FIND(" ",Table1[[#This Row],[Employee Name]]))</f>
        <v xml:space="preserve">Aditya </v>
      </c>
      <c r="C3305" s="41" t="str">
        <f>RIGHT(Table1[[#This Row],[Employee Name]],LEN(Table1[[#This Row],[Employee Name]])-FIND(" ",Table1[[#This Row],[Employee Name]]))</f>
        <v>Kapoor</v>
      </c>
      <c r="D3305" s="23">
        <f>Table1[[#This Row],[Basic Salary]]+Table1[[#This Row],[Bonus]]</f>
        <v>75264</v>
      </c>
      <c r="E3305" s="10">
        <v>97</v>
      </c>
      <c r="F3305" s="46">
        <v>92</v>
      </c>
      <c r="G3305" s="10" t="str" cm="1">
        <f t="array" ref="G3305">_xlfn.IFS(Table1[[#This Row],[Performance Score]]&gt;=80,"Excellent",Table1[[#This Row],[Performance Score]]&gt;=60,"Good",Table1[[#This Row],[Performance Score]]&gt;=40,"Need Improvement")</f>
        <v>Excellent</v>
      </c>
      <c r="H3305" s="30">
        <f>Table1[[#This Row],[Bonus]]/Table1[[#This Row],[Basic Salary]]</f>
        <v>0.57660563911349449</v>
      </c>
      <c r="I3305" s="10">
        <f ca="1">DATEDIF(Table1[[#This Row],[Date of Birth]],TODAY(),"y")</f>
        <v>34</v>
      </c>
      <c r="J3305" s="34">
        <v>42551</v>
      </c>
      <c r="K3305" s="33" t="str" cm="1">
        <f t="array" aca="1" ref="K3305" ca="1">_xlfn.IFS(L3305&lt;3,"Junior",L3305&lt;=7,"Mid-Level",L3305&gt;7,"Senior")</f>
        <v>Senior</v>
      </c>
      <c r="L3305" s="46">
        <f ca="1">INT(YEARFRAC(Table1[[#This Row],[Joining Date]],TODAY(),1))</f>
        <v>9</v>
      </c>
      <c r="M3305" s="25" t="str">
        <f t="shared" ca="1" si="51"/>
        <v>Yes</v>
      </c>
      <c r="N3305" s="26">
        <f>YEAR(Table1[[#This Row],[Joining Date]])</f>
        <v>2016</v>
      </c>
      <c r="O3305" s="46">
        <f>MONTH(Table1[[#This Row],[Joining Date]])</f>
        <v>6</v>
      </c>
      <c r="P3305" s="26">
        <f ca="1">NETWORKDAYS(Table1[[#This Row],[Joining Date]],TODAY())</f>
        <v>2608</v>
      </c>
      <c r="Q3305" s="26" t="str">
        <f>LEFT(Table1[[#This Row],[Department]],5)&amp;"-"&amp;RIGHT(Table1[[#This Row],[Employee ID]],3)</f>
        <v>IT-793</v>
      </c>
      <c r="R3305" s="26" t="str">
        <f>LEFT(Table1[[#This Row],[Department]],3)</f>
        <v>IT</v>
      </c>
      <c r="S3305" s="37">
        <f>_xlfn.XLOOKUP(Table1[[#This Row],[City]],Table2[City],Table2[Bonus %])</f>
        <v>6</v>
      </c>
    </row>
    <row r="3306" spans="1:19" x14ac:dyDescent="0.35">
      <c r="A3306" s="7" t="s">
        <v>4847</v>
      </c>
      <c r="B3306" s="40" t="str">
        <f>LEFT(Table1[[#This Row],[Employee Name]],FIND(" ",Table1[[#This Row],[Employee Name]]))</f>
        <v xml:space="preserve">Sneha </v>
      </c>
      <c r="C3306" s="40" t="str">
        <f>RIGHT(Table1[[#This Row],[Employee Name]],LEN(Table1[[#This Row],[Employee Name]])-FIND(" ",Table1[[#This Row],[Employee Name]]))</f>
        <v>Iyer</v>
      </c>
      <c r="D3306" s="22">
        <f>Table1[[#This Row],[Basic Salary]]+Table1[[#This Row],[Bonus]]</f>
        <v>75256</v>
      </c>
      <c r="E3306" s="8">
        <v>92</v>
      </c>
      <c r="F3306" s="45">
        <v>89</v>
      </c>
      <c r="G3306" s="8" t="str" cm="1">
        <f t="array" ref="G3306">_xlfn.IFS(Table1[[#This Row],[Performance Score]]&gt;=80,"Excellent",Table1[[#This Row],[Performance Score]]&gt;=60,"Good",Table1[[#This Row],[Performance Score]]&gt;=40,"Need Improvement")</f>
        <v>Excellent</v>
      </c>
      <c r="H3306" s="29">
        <f>Table1[[#This Row],[Bonus]]/Table1[[#This Row],[Basic Salary]]</f>
        <v>0.43366608245065913</v>
      </c>
      <c r="I3306" s="8">
        <f ca="1">DATEDIF(Table1[[#This Row],[Date of Birth]],TODAY(),"y")</f>
        <v>24</v>
      </c>
      <c r="J3306" s="33">
        <v>43228</v>
      </c>
      <c r="K3306" s="33" t="str" cm="1">
        <f t="array" aca="1" ref="K3306" ca="1">_xlfn.IFS(L3306&lt;3,"Junior",L3306&lt;=7,"Mid-Level",L3306&gt;7,"Senior")</f>
        <v>Senior</v>
      </c>
      <c r="L3306" s="45">
        <f ca="1">INT(YEARFRAC(Table1[[#This Row],[Joining Date]],TODAY(),1))</f>
        <v>8</v>
      </c>
      <c r="M3306" s="25" t="str">
        <f t="shared" ca="1" si="51"/>
        <v>Yes</v>
      </c>
      <c r="N3306" s="25">
        <f>YEAR(Table1[[#This Row],[Joining Date]])</f>
        <v>2018</v>
      </c>
      <c r="O3306" s="45">
        <f>MONTH(Table1[[#This Row],[Joining Date]])</f>
        <v>5</v>
      </c>
      <c r="P3306" s="25">
        <f ca="1">NETWORKDAYS(Table1[[#This Row],[Joining Date]],TODAY())</f>
        <v>2125</v>
      </c>
      <c r="Q3306" s="25" t="str">
        <f>LEFT(Table1[[#This Row],[Department]],5)&amp;"-"&amp;RIGHT(Table1[[#This Row],[Employee ID]],3)</f>
        <v>IT-791</v>
      </c>
      <c r="R3306" s="25" t="str">
        <f>LEFT(Table1[[#This Row],[Department]],3)</f>
        <v>IT</v>
      </c>
      <c r="S3306" s="36">
        <f>_xlfn.XLOOKUP(Table1[[#This Row],[City]],Table2[City],Table2[Bonus %])</f>
        <v>5</v>
      </c>
    </row>
    <row r="3307" spans="1:19" x14ac:dyDescent="0.35">
      <c r="A3307" s="9" t="s">
        <v>1842</v>
      </c>
      <c r="B3307" s="41" t="str">
        <f>LEFT(Table1[[#This Row],[Employee Name]],FIND(" ",Table1[[#This Row],[Employee Name]]))</f>
        <v xml:space="preserve">Rahul </v>
      </c>
      <c r="C3307" s="41" t="str">
        <f>RIGHT(Table1[[#This Row],[Employee Name]],LEN(Table1[[#This Row],[Employee Name]])-FIND(" ",Table1[[#This Row],[Employee Name]]))</f>
        <v>Verma</v>
      </c>
      <c r="D3307" s="23">
        <f>Table1[[#This Row],[Basic Salary]]+Table1[[#This Row],[Bonus]]</f>
        <v>75241</v>
      </c>
      <c r="E3307" s="10">
        <v>62</v>
      </c>
      <c r="F3307" s="46">
        <v>88</v>
      </c>
      <c r="G3307" s="10" t="str" cm="1">
        <f t="array" ref="G3307">_xlfn.IFS(Table1[[#This Row],[Performance Score]]&gt;=80,"Excellent",Table1[[#This Row],[Performance Score]]&gt;=60,"Good",Table1[[#This Row],[Performance Score]]&gt;=40,"Need Improvement")</f>
        <v>Excellent</v>
      </c>
      <c r="H3307" s="30">
        <f>Table1[[#This Row],[Bonus]]/Table1[[#This Row],[Basic Salary]]</f>
        <v>8.6355760900952927E-2</v>
      </c>
      <c r="I3307" s="10">
        <f ca="1">DATEDIF(Table1[[#This Row],[Date of Birth]],TODAY(),"y")</f>
        <v>34</v>
      </c>
      <c r="J3307" s="34">
        <v>44795</v>
      </c>
      <c r="K3307" s="33" t="str" cm="1">
        <f t="array" aca="1" ref="K3307" ca="1">_xlfn.IFS(L3307&lt;3,"Junior",L3307&lt;=7,"Mid-Level",L3307&gt;7,"Senior")</f>
        <v>Mid-Level</v>
      </c>
      <c r="L3307" s="46">
        <f ca="1">INT(YEARFRAC(Table1[[#This Row],[Joining Date]],TODAY(),1))</f>
        <v>3</v>
      </c>
      <c r="M3307" s="25" t="str">
        <f t="shared" ca="1" si="51"/>
        <v>No</v>
      </c>
      <c r="N3307" s="26">
        <f>YEAR(Table1[[#This Row],[Joining Date]])</f>
        <v>2022</v>
      </c>
      <c r="O3307" s="46">
        <f>MONTH(Table1[[#This Row],[Joining Date]])</f>
        <v>8</v>
      </c>
      <c r="P3307" s="26">
        <f ca="1">NETWORKDAYS(Table1[[#This Row],[Joining Date]],TODAY())</f>
        <v>1006</v>
      </c>
      <c r="Q3307" s="26" t="str">
        <f>LEFT(Table1[[#This Row],[Department]],5)&amp;"-"&amp;RIGHT(Table1[[#This Row],[Employee ID]],3)</f>
        <v>IT-786</v>
      </c>
      <c r="R3307" s="26" t="str">
        <f>LEFT(Table1[[#This Row],[Department]],3)</f>
        <v>IT</v>
      </c>
      <c r="S3307" s="37">
        <f>_xlfn.XLOOKUP(Table1[[#This Row],[City]],Table2[City],Table2[Bonus %])</f>
        <v>5</v>
      </c>
    </row>
    <row r="3308" spans="1:19" x14ac:dyDescent="0.35">
      <c r="A3308" s="7" t="s">
        <v>403</v>
      </c>
      <c r="B3308" s="40" t="str">
        <f>LEFT(Table1[[#This Row],[Employee Name]],FIND(" ",Table1[[#This Row],[Employee Name]]))</f>
        <v xml:space="preserve">Krishna </v>
      </c>
      <c r="C3308" s="40" t="str">
        <f>RIGHT(Table1[[#This Row],[Employee Name]],LEN(Table1[[#This Row],[Employee Name]])-FIND(" ",Table1[[#This Row],[Employee Name]]))</f>
        <v>Chaitanya</v>
      </c>
      <c r="D3308" s="22">
        <f>Table1[[#This Row],[Basic Salary]]+Table1[[#This Row],[Bonus]]</f>
        <v>75212</v>
      </c>
      <c r="E3308" s="8">
        <v>88</v>
      </c>
      <c r="F3308" s="45">
        <v>96</v>
      </c>
      <c r="G3308" s="8" t="str" cm="1">
        <f t="array" ref="G3308">_xlfn.IFS(Table1[[#This Row],[Performance Score]]&gt;=80,"Excellent",Table1[[#This Row],[Performance Score]]&gt;=60,"Good",Table1[[#This Row],[Performance Score]]&gt;=40,"Need Improvement")</f>
        <v>Excellent</v>
      </c>
      <c r="H3308" s="29">
        <f>Table1[[#This Row],[Bonus]]/Table1[[#This Row],[Basic Salary]]</f>
        <v>0.23213525113856034</v>
      </c>
      <c r="I3308" s="8">
        <f ca="1">DATEDIF(Table1[[#This Row],[Date of Birth]],TODAY(),"y")</f>
        <v>38</v>
      </c>
      <c r="J3308" s="33">
        <v>42884</v>
      </c>
      <c r="K3308" s="33" t="str" cm="1">
        <f t="array" aca="1" ref="K3308" ca="1">_xlfn.IFS(L3308&lt;3,"Junior",L3308&lt;=7,"Mid-Level",L3308&gt;7,"Senior")</f>
        <v>Senior</v>
      </c>
      <c r="L3308" s="45">
        <f ca="1">INT(YEARFRAC(Table1[[#This Row],[Joining Date]],TODAY(),1))</f>
        <v>9</v>
      </c>
      <c r="M3308" s="25" t="str">
        <f t="shared" ca="1" si="51"/>
        <v>Yes</v>
      </c>
      <c r="N3308" s="25">
        <f>YEAR(Table1[[#This Row],[Joining Date]])</f>
        <v>2017</v>
      </c>
      <c r="O3308" s="45">
        <f>MONTH(Table1[[#This Row],[Joining Date]])</f>
        <v>5</v>
      </c>
      <c r="P3308" s="25">
        <f ca="1">NETWORKDAYS(Table1[[#This Row],[Joining Date]],TODAY())</f>
        <v>2371</v>
      </c>
      <c r="Q3308" s="25" t="str">
        <f>LEFT(Table1[[#This Row],[Department]],5)&amp;"-"&amp;RIGHT(Table1[[#This Row],[Employee ID]],3)</f>
        <v>Finan-347</v>
      </c>
      <c r="R3308" s="25" t="str">
        <f>LEFT(Table1[[#This Row],[Department]],3)</f>
        <v>Fin</v>
      </c>
      <c r="S3308" s="36">
        <f>_xlfn.XLOOKUP(Table1[[#This Row],[City]],Table2[City],Table2[Bonus %])</f>
        <v>7</v>
      </c>
    </row>
    <row r="3309" spans="1:19" x14ac:dyDescent="0.35">
      <c r="A3309" s="9" t="s">
        <v>4241</v>
      </c>
      <c r="B3309" s="41" t="str">
        <f>LEFT(Table1[[#This Row],[Employee Name]],FIND(" ",Table1[[#This Row],[Employee Name]]))</f>
        <v xml:space="preserve">Arjun </v>
      </c>
      <c r="C3309" s="41" t="str">
        <f>RIGHT(Table1[[#This Row],[Employee Name]],LEN(Table1[[#This Row],[Employee Name]])-FIND(" ",Table1[[#This Row],[Employee Name]]))</f>
        <v>Mehta</v>
      </c>
      <c r="D3309" s="23">
        <f>Table1[[#This Row],[Basic Salary]]+Table1[[#This Row],[Bonus]]</f>
        <v>75208</v>
      </c>
      <c r="E3309" s="10">
        <v>70</v>
      </c>
      <c r="F3309" s="46">
        <v>55</v>
      </c>
      <c r="G3309" s="10" t="str" cm="1">
        <f t="array" ref="G3309">_xlfn.IFS(Table1[[#This Row],[Performance Score]]&gt;=80,"Excellent",Table1[[#This Row],[Performance Score]]&gt;=60,"Good",Table1[[#This Row],[Performance Score]]&gt;=40,"Need Improvement")</f>
        <v>Need Improvement</v>
      </c>
      <c r="H3309" s="30">
        <f>Table1[[#This Row],[Bonus]]/Table1[[#This Row],[Basic Salary]]</f>
        <v>0.38742228863430922</v>
      </c>
      <c r="I3309" s="10">
        <f ca="1">DATEDIF(Table1[[#This Row],[Date of Birth]],TODAY(),"y")</f>
        <v>25</v>
      </c>
      <c r="J3309" s="34">
        <v>44633</v>
      </c>
      <c r="K3309" s="33" t="str" cm="1">
        <f t="array" aca="1" ref="K3309" ca="1">_xlfn.IFS(L3309&lt;3,"Junior",L3309&lt;=7,"Mid-Level",L3309&gt;7,"Senior")</f>
        <v>Mid-Level</v>
      </c>
      <c r="L3309" s="46">
        <f ca="1">INT(YEARFRAC(Table1[[#This Row],[Joining Date]],TODAY(),1))</f>
        <v>4</v>
      </c>
      <c r="M3309" s="25" t="str">
        <f t="shared" ca="1" si="51"/>
        <v>No</v>
      </c>
      <c r="N3309" s="26">
        <f>YEAR(Table1[[#This Row],[Joining Date]])</f>
        <v>2022</v>
      </c>
      <c r="O3309" s="46">
        <f>MONTH(Table1[[#This Row],[Joining Date]])</f>
        <v>3</v>
      </c>
      <c r="P3309" s="26">
        <f ca="1">NETWORKDAYS(Table1[[#This Row],[Joining Date]],TODAY())</f>
        <v>1121</v>
      </c>
      <c r="Q3309" s="26" t="str">
        <f>LEFT(Table1[[#This Row],[Department]],5)&amp;"-"&amp;RIGHT(Table1[[#This Row],[Employee ID]],3)</f>
        <v>IT-185</v>
      </c>
      <c r="R3309" s="26" t="str">
        <f>LEFT(Table1[[#This Row],[Department]],3)</f>
        <v>IT</v>
      </c>
      <c r="S3309" s="37">
        <f>_xlfn.XLOOKUP(Table1[[#This Row],[City]],Table2[City],Table2[Bonus %])</f>
        <v>6</v>
      </c>
    </row>
    <row r="3310" spans="1:19" x14ac:dyDescent="0.35">
      <c r="A3310" s="7" t="s">
        <v>1314</v>
      </c>
      <c r="B3310" s="40" t="str">
        <f>LEFT(Table1[[#This Row],[Employee Name]],FIND(" ",Table1[[#This Row],[Employee Name]]))</f>
        <v xml:space="preserve">Pooja </v>
      </c>
      <c r="C3310" s="40" t="str">
        <f>RIGHT(Table1[[#This Row],[Employee Name]],LEN(Table1[[#This Row],[Employee Name]])-FIND(" ",Table1[[#This Row],[Employee Name]]))</f>
        <v>Das</v>
      </c>
      <c r="D3310" s="22">
        <f>Table1[[#This Row],[Basic Salary]]+Table1[[#This Row],[Bonus]]</f>
        <v>75199</v>
      </c>
      <c r="E3310" s="8">
        <v>80</v>
      </c>
      <c r="F3310" s="45">
        <v>87</v>
      </c>
      <c r="G3310" s="8" t="str" cm="1">
        <f t="array" ref="G3310">_xlfn.IFS(Table1[[#This Row],[Performance Score]]&gt;=80,"Excellent",Table1[[#This Row],[Performance Score]]&gt;=60,"Good",Table1[[#This Row],[Performance Score]]&gt;=40,"Need Improvement")</f>
        <v>Excellent</v>
      </c>
      <c r="H3310" s="29">
        <f>Table1[[#This Row],[Bonus]]/Table1[[#This Row],[Basic Salary]]</f>
        <v>0.36074769737437345</v>
      </c>
      <c r="I3310" s="8">
        <f ca="1">DATEDIF(Table1[[#This Row],[Date of Birth]],TODAY(),"y")</f>
        <v>30</v>
      </c>
      <c r="J3310" s="33">
        <v>45277</v>
      </c>
      <c r="K3310" s="33" t="str" cm="1">
        <f t="array" aca="1" ref="K3310" ca="1">_xlfn.IFS(L3310&lt;3,"Junior",L3310&lt;=7,"Mid-Level",L3310&gt;7,"Senior")</f>
        <v>Junior</v>
      </c>
      <c r="L3310" s="45">
        <f ca="1">INT(YEARFRAC(Table1[[#This Row],[Joining Date]],TODAY(),1))</f>
        <v>2</v>
      </c>
      <c r="M3310" s="25" t="str">
        <f t="shared" ca="1" si="51"/>
        <v>No</v>
      </c>
      <c r="N3310" s="25">
        <f>YEAR(Table1[[#This Row],[Joining Date]])</f>
        <v>2023</v>
      </c>
      <c r="O3310" s="45">
        <f>MONTH(Table1[[#This Row],[Joining Date]])</f>
        <v>12</v>
      </c>
      <c r="P3310" s="25">
        <f ca="1">NETWORKDAYS(Table1[[#This Row],[Joining Date]],TODAY())</f>
        <v>661</v>
      </c>
      <c r="Q3310" s="25" t="str">
        <f>LEFT(Table1[[#This Row],[Department]],5)&amp;"-"&amp;RIGHT(Table1[[#This Row],[Employee ID]],3)</f>
        <v>Sales-258</v>
      </c>
      <c r="R3310" s="25" t="str">
        <f>LEFT(Table1[[#This Row],[Department]],3)</f>
        <v>Sal</v>
      </c>
      <c r="S3310" s="36">
        <f>_xlfn.XLOOKUP(Table1[[#This Row],[City]],Table2[City],Table2[Bonus %])</f>
        <v>5</v>
      </c>
    </row>
    <row r="3311" spans="1:19" x14ac:dyDescent="0.35">
      <c r="A3311" s="9" t="s">
        <v>3230</v>
      </c>
      <c r="B3311" s="41" t="str">
        <f>LEFT(Table1[[#This Row],[Employee Name]],FIND(" ",Table1[[#This Row],[Employee Name]]))</f>
        <v xml:space="preserve">Rohan </v>
      </c>
      <c r="C3311" s="41" t="str">
        <f>RIGHT(Table1[[#This Row],[Employee Name]],LEN(Table1[[#This Row],[Employee Name]])-FIND(" ",Table1[[#This Row],[Employee Name]]))</f>
        <v>Gupta</v>
      </c>
      <c r="D3311" s="23">
        <f>Table1[[#This Row],[Basic Salary]]+Table1[[#This Row],[Bonus]]</f>
        <v>75118</v>
      </c>
      <c r="E3311" s="10">
        <v>94</v>
      </c>
      <c r="F3311" s="46">
        <v>46</v>
      </c>
      <c r="G3311" s="10" t="str" cm="1">
        <f t="array" ref="G3311">_xlfn.IFS(Table1[[#This Row],[Performance Score]]&gt;=80,"Excellent",Table1[[#This Row],[Performance Score]]&gt;=60,"Good",Table1[[#This Row],[Performance Score]]&gt;=40,"Need Improvement")</f>
        <v>Need Improvement</v>
      </c>
      <c r="H3311" s="30">
        <f>Table1[[#This Row],[Bonus]]/Table1[[#This Row],[Basic Salary]]</f>
        <v>0.44429917323591617</v>
      </c>
      <c r="I3311" s="10">
        <f ca="1">DATEDIF(Table1[[#This Row],[Date of Birth]],TODAY(),"y")</f>
        <v>43</v>
      </c>
      <c r="J3311" s="34">
        <v>42596</v>
      </c>
      <c r="K3311" s="33" t="str" cm="1">
        <f t="array" aca="1" ref="K3311" ca="1">_xlfn.IFS(L3311&lt;3,"Junior",L3311&lt;=7,"Mid-Level",L3311&gt;7,"Senior")</f>
        <v>Senior</v>
      </c>
      <c r="L3311" s="46">
        <f ca="1">INT(YEARFRAC(Table1[[#This Row],[Joining Date]],TODAY(),1))</f>
        <v>9</v>
      </c>
      <c r="M3311" s="25" t="str">
        <f t="shared" ca="1" si="51"/>
        <v>Yes</v>
      </c>
      <c r="N3311" s="26">
        <f>YEAR(Table1[[#This Row],[Joining Date]])</f>
        <v>2016</v>
      </c>
      <c r="O3311" s="46">
        <f>MONTH(Table1[[#This Row],[Joining Date]])</f>
        <v>8</v>
      </c>
      <c r="P3311" s="26">
        <f ca="1">NETWORKDAYS(Table1[[#This Row],[Joining Date]],TODAY())</f>
        <v>2576</v>
      </c>
      <c r="Q3311" s="26" t="str">
        <f>LEFT(Table1[[#This Row],[Department]],5)&amp;"-"&amp;RIGHT(Table1[[#This Row],[Employee ID]],3)</f>
        <v>Marke-174</v>
      </c>
      <c r="R3311" s="26" t="str">
        <f>LEFT(Table1[[#This Row],[Department]],3)</f>
        <v>Mar</v>
      </c>
      <c r="S3311" s="37">
        <f>_xlfn.XLOOKUP(Table1[[#This Row],[City]],Table2[City],Table2[Bonus %])</f>
        <v>6</v>
      </c>
    </row>
    <row r="3312" spans="1:19" x14ac:dyDescent="0.35">
      <c r="A3312" s="7" t="s">
        <v>4268</v>
      </c>
      <c r="B3312" s="40" t="str">
        <f>LEFT(Table1[[#This Row],[Employee Name]],FIND(" ",Table1[[#This Row],[Employee Name]]))</f>
        <v xml:space="preserve">Priya </v>
      </c>
      <c r="C3312" s="40" t="str">
        <f>RIGHT(Table1[[#This Row],[Employee Name]],LEN(Table1[[#This Row],[Employee Name]])-FIND(" ",Table1[[#This Row],[Employee Name]]))</f>
        <v>Reddy</v>
      </c>
      <c r="D3312" s="22">
        <f>Table1[[#This Row],[Basic Salary]]+Table1[[#This Row],[Bonus]]</f>
        <v>75110</v>
      </c>
      <c r="E3312" s="8">
        <v>91</v>
      </c>
      <c r="F3312" s="45">
        <v>86</v>
      </c>
      <c r="G3312" s="8" t="str" cm="1">
        <f t="array" ref="G3312">_xlfn.IFS(Table1[[#This Row],[Performance Score]]&gt;=80,"Excellent",Table1[[#This Row],[Performance Score]]&gt;=60,"Good",Table1[[#This Row],[Performance Score]]&gt;=40,"Need Improvement")</f>
        <v>Excellent</v>
      </c>
      <c r="H3312" s="29">
        <f>Table1[[#This Row],[Bonus]]/Table1[[#This Row],[Basic Salary]]</f>
        <v>0.32949818568014866</v>
      </c>
      <c r="I3312" s="8">
        <f ca="1">DATEDIF(Table1[[#This Row],[Date of Birth]],TODAY(),"y")</f>
        <v>20</v>
      </c>
      <c r="J3312" s="33">
        <v>42133</v>
      </c>
      <c r="K3312" s="33" t="str" cm="1">
        <f t="array" aca="1" ref="K3312" ca="1">_xlfn.IFS(L3312&lt;3,"Junior",L3312&lt;=7,"Mid-Level",L3312&gt;7,"Senior")</f>
        <v>Senior</v>
      </c>
      <c r="L3312" s="45">
        <f ca="1">INT(YEARFRAC(Table1[[#This Row],[Joining Date]],TODAY(),1))</f>
        <v>11</v>
      </c>
      <c r="M3312" s="25" t="str">
        <f t="shared" ca="1" si="51"/>
        <v>Yes</v>
      </c>
      <c r="N3312" s="25">
        <f>YEAR(Table1[[#This Row],[Joining Date]])</f>
        <v>2015</v>
      </c>
      <c r="O3312" s="45">
        <f>MONTH(Table1[[#This Row],[Joining Date]])</f>
        <v>5</v>
      </c>
      <c r="P3312" s="25">
        <f ca="1">NETWORKDAYS(Table1[[#This Row],[Joining Date]],TODAY())</f>
        <v>2906</v>
      </c>
      <c r="Q3312" s="25" t="str">
        <f>LEFT(Table1[[#This Row],[Department]],5)&amp;"-"&amp;RIGHT(Table1[[#This Row],[Employee ID]],3)</f>
        <v>Marke-212</v>
      </c>
      <c r="R3312" s="25" t="str">
        <f>LEFT(Table1[[#This Row],[Department]],3)</f>
        <v>Mar</v>
      </c>
      <c r="S3312" s="36">
        <f>_xlfn.XLOOKUP(Table1[[#This Row],[City]],Table2[City],Table2[Bonus %])</f>
        <v>6</v>
      </c>
    </row>
    <row r="3313" spans="1:19" x14ac:dyDescent="0.35">
      <c r="A3313" s="9" t="s">
        <v>4929</v>
      </c>
      <c r="B3313" s="41" t="str">
        <f>LEFT(Table1[[#This Row],[Employee Name]],FIND(" ",Table1[[#This Row],[Employee Name]]))</f>
        <v xml:space="preserve">Karan </v>
      </c>
      <c r="C3313" s="41" t="str">
        <f>RIGHT(Table1[[#This Row],[Employee Name]],LEN(Table1[[#This Row],[Employee Name]])-FIND(" ",Table1[[#This Row],[Employee Name]]))</f>
        <v>Malhotra</v>
      </c>
      <c r="D3313" s="23">
        <f>Table1[[#This Row],[Basic Salary]]+Table1[[#This Row],[Bonus]]</f>
        <v>75093</v>
      </c>
      <c r="E3313" s="10">
        <v>66</v>
      </c>
      <c r="F3313" s="46">
        <v>95</v>
      </c>
      <c r="G3313" s="10" t="str" cm="1">
        <f t="array" ref="G3313">_xlfn.IFS(Table1[[#This Row],[Performance Score]]&gt;=80,"Excellent",Table1[[#This Row],[Performance Score]]&gt;=60,"Good",Table1[[#This Row],[Performance Score]]&gt;=40,"Need Improvement")</f>
        <v>Excellent</v>
      </c>
      <c r="H3313" s="30">
        <f>Table1[[#This Row],[Bonus]]/Table1[[#This Row],[Basic Salary]]</f>
        <v>0.22458864010697804</v>
      </c>
      <c r="I3313" s="10">
        <f ca="1">DATEDIF(Table1[[#This Row],[Date of Birth]],TODAY(),"y")</f>
        <v>30</v>
      </c>
      <c r="J3313" s="34">
        <v>43236</v>
      </c>
      <c r="K3313" s="33" t="str" cm="1">
        <f t="array" aca="1" ref="K3313" ca="1">_xlfn.IFS(L3313&lt;3,"Junior",L3313&lt;=7,"Mid-Level",L3313&gt;7,"Senior")</f>
        <v>Senior</v>
      </c>
      <c r="L3313" s="46">
        <f ca="1">INT(YEARFRAC(Table1[[#This Row],[Joining Date]],TODAY(),1))</f>
        <v>8</v>
      </c>
      <c r="M3313" s="25" t="str">
        <f t="shared" ca="1" si="51"/>
        <v>Yes</v>
      </c>
      <c r="N3313" s="26">
        <f>YEAR(Table1[[#This Row],[Joining Date]])</f>
        <v>2018</v>
      </c>
      <c r="O3313" s="46">
        <f>MONTH(Table1[[#This Row],[Joining Date]])</f>
        <v>5</v>
      </c>
      <c r="P3313" s="26">
        <f ca="1">NETWORKDAYS(Table1[[#This Row],[Joining Date]],TODAY())</f>
        <v>2119</v>
      </c>
      <c r="Q3313" s="26" t="str">
        <f>LEFT(Table1[[#This Row],[Department]],5)&amp;"-"&amp;RIGHT(Table1[[#This Row],[Employee ID]],3)</f>
        <v>Suppo-873</v>
      </c>
      <c r="R3313" s="26" t="str">
        <f>LEFT(Table1[[#This Row],[Department]],3)</f>
        <v>Sup</v>
      </c>
      <c r="S3313" s="37">
        <f>_xlfn.XLOOKUP(Table1[[#This Row],[City]],Table2[City],Table2[Bonus %])</f>
        <v>6</v>
      </c>
    </row>
    <row r="3314" spans="1:19" x14ac:dyDescent="0.35">
      <c r="A3314" s="7" t="s">
        <v>1122</v>
      </c>
      <c r="B3314" s="40" t="str">
        <f>LEFT(Table1[[#This Row],[Employee Name]],FIND(" ",Table1[[#This Row],[Employee Name]]))</f>
        <v xml:space="preserve">Arjun </v>
      </c>
      <c r="C3314" s="40" t="str">
        <f>RIGHT(Table1[[#This Row],[Employee Name]],LEN(Table1[[#This Row],[Employee Name]])-FIND(" ",Table1[[#This Row],[Employee Name]]))</f>
        <v>Mehta</v>
      </c>
      <c r="D3314" s="22">
        <f>Table1[[#This Row],[Basic Salary]]+Table1[[#This Row],[Bonus]]</f>
        <v>75038</v>
      </c>
      <c r="E3314" s="8">
        <v>67</v>
      </c>
      <c r="F3314" s="45">
        <v>40</v>
      </c>
      <c r="G3314" s="8" t="str" cm="1">
        <f t="array" ref="G3314">_xlfn.IFS(Table1[[#This Row],[Performance Score]]&gt;=80,"Excellent",Table1[[#This Row],[Performance Score]]&gt;=60,"Good",Table1[[#This Row],[Performance Score]]&gt;=40,"Need Improvement")</f>
        <v>Need Improvement</v>
      </c>
      <c r="H3314" s="29">
        <f>Table1[[#This Row],[Bonus]]/Table1[[#This Row],[Basic Salary]]</f>
        <v>0.42872374859579976</v>
      </c>
      <c r="I3314" s="8">
        <f ca="1">DATEDIF(Table1[[#This Row],[Date of Birth]],TODAY(),"y")</f>
        <v>35</v>
      </c>
      <c r="J3314" s="33">
        <v>44636</v>
      </c>
      <c r="K3314" s="33" t="str" cm="1">
        <f t="array" aca="1" ref="K3314" ca="1">_xlfn.IFS(L3314&lt;3,"Junior",L3314&lt;=7,"Mid-Level",L3314&gt;7,"Senior")</f>
        <v>Mid-Level</v>
      </c>
      <c r="L3314" s="45">
        <f ca="1">INT(YEARFRAC(Table1[[#This Row],[Joining Date]],TODAY(),1))</f>
        <v>4</v>
      </c>
      <c r="M3314" s="25" t="str">
        <f t="shared" ca="1" si="51"/>
        <v>No</v>
      </c>
      <c r="N3314" s="25">
        <f>YEAR(Table1[[#This Row],[Joining Date]])</f>
        <v>2022</v>
      </c>
      <c r="O3314" s="45">
        <f>MONTH(Table1[[#This Row],[Joining Date]])</f>
        <v>3</v>
      </c>
      <c r="P3314" s="25">
        <f ca="1">NETWORKDAYS(Table1[[#This Row],[Joining Date]],TODAY())</f>
        <v>1119</v>
      </c>
      <c r="Q3314" s="25" t="str">
        <f>LEFT(Table1[[#This Row],[Department]],5)&amp;"-"&amp;RIGHT(Table1[[#This Row],[Employee ID]],3)</f>
        <v>Suppo-066</v>
      </c>
      <c r="R3314" s="25" t="str">
        <f>LEFT(Table1[[#This Row],[Department]],3)</f>
        <v>Sup</v>
      </c>
      <c r="S3314" s="36">
        <f>_xlfn.XLOOKUP(Table1[[#This Row],[City]],Table2[City],Table2[Bonus %])</f>
        <v>6</v>
      </c>
    </row>
    <row r="3315" spans="1:19" x14ac:dyDescent="0.35">
      <c r="A3315" s="9" t="s">
        <v>2651</v>
      </c>
      <c r="B3315" s="41" t="str">
        <f>LEFT(Table1[[#This Row],[Employee Name]],FIND(" ",Table1[[#This Row],[Employee Name]]))</f>
        <v xml:space="preserve">Aarav </v>
      </c>
      <c r="C3315" s="41" t="str">
        <f>RIGHT(Table1[[#This Row],[Employee Name]],LEN(Table1[[#This Row],[Employee Name]])-FIND(" ",Table1[[#This Row],[Employee Name]]))</f>
        <v>Sharma</v>
      </c>
      <c r="D3315" s="23">
        <f>Table1[[#This Row],[Basic Salary]]+Table1[[#This Row],[Bonus]]</f>
        <v>75036</v>
      </c>
      <c r="E3315" s="10">
        <v>85</v>
      </c>
      <c r="F3315" s="46">
        <v>55</v>
      </c>
      <c r="G3315" s="10" t="str" cm="1">
        <f t="array" ref="G3315">_xlfn.IFS(Table1[[#This Row],[Performance Score]]&gt;=80,"Excellent",Table1[[#This Row],[Performance Score]]&gt;=60,"Good",Table1[[#This Row],[Performance Score]]&gt;=40,"Need Improvement")</f>
        <v>Need Improvement</v>
      </c>
      <c r="H3315" s="30">
        <f>Table1[[#This Row],[Bonus]]/Table1[[#This Row],[Basic Salary]]</f>
        <v>9.8012818636776022E-2</v>
      </c>
      <c r="I3315" s="10">
        <f ca="1">DATEDIF(Table1[[#This Row],[Date of Birth]],TODAY(),"y")</f>
        <v>44</v>
      </c>
      <c r="J3315" s="34">
        <v>43648</v>
      </c>
      <c r="K3315" s="33" t="str" cm="1">
        <f t="array" aca="1" ref="K3315" ca="1">_xlfn.IFS(L3315&lt;3,"Junior",L3315&lt;=7,"Mid-Level",L3315&gt;7,"Senior")</f>
        <v>Mid-Level</v>
      </c>
      <c r="L3315" s="46">
        <f ca="1">INT(YEARFRAC(Table1[[#This Row],[Joining Date]],TODAY(),1))</f>
        <v>6</v>
      </c>
      <c r="M3315" s="25" t="str">
        <f t="shared" ca="1" si="51"/>
        <v>Yes</v>
      </c>
      <c r="N3315" s="26">
        <f>YEAR(Table1[[#This Row],[Joining Date]])</f>
        <v>2019</v>
      </c>
      <c r="O3315" s="46">
        <f>MONTH(Table1[[#This Row],[Joining Date]])</f>
        <v>7</v>
      </c>
      <c r="P3315" s="26">
        <f ca="1">NETWORKDAYS(Table1[[#This Row],[Joining Date]],TODAY())</f>
        <v>1825</v>
      </c>
      <c r="Q3315" s="26" t="str">
        <f>LEFT(Table1[[#This Row],[Department]],5)&amp;"-"&amp;RIGHT(Table1[[#This Row],[Employee ID]],3)</f>
        <v>IT-595</v>
      </c>
      <c r="R3315" s="26" t="str">
        <f>LEFT(Table1[[#This Row],[Department]],3)</f>
        <v>IT</v>
      </c>
      <c r="S3315" s="37">
        <f>_xlfn.XLOOKUP(Table1[[#This Row],[City]],Table2[City],Table2[Bonus %])</f>
        <v>5</v>
      </c>
    </row>
    <row r="3316" spans="1:19" x14ac:dyDescent="0.35">
      <c r="A3316" s="7" t="s">
        <v>3289</v>
      </c>
      <c r="B3316" s="40" t="str">
        <f>LEFT(Table1[[#This Row],[Employee Name]],FIND(" ",Table1[[#This Row],[Employee Name]]))</f>
        <v xml:space="preserve">Nisha </v>
      </c>
      <c r="C3316" s="40" t="str">
        <f>RIGHT(Table1[[#This Row],[Employee Name]],LEN(Table1[[#This Row],[Employee Name]])-FIND(" ",Table1[[#This Row],[Employee Name]]))</f>
        <v>Kapoor</v>
      </c>
      <c r="D3316" s="22">
        <f>Table1[[#This Row],[Basic Salary]]+Table1[[#This Row],[Bonus]]</f>
        <v>75024</v>
      </c>
      <c r="E3316" s="8">
        <v>88</v>
      </c>
      <c r="F3316" s="45">
        <v>78</v>
      </c>
      <c r="G3316" s="8" t="str" cm="1">
        <f t="array" ref="G3316">_xlfn.IFS(Table1[[#This Row],[Performance Score]]&gt;=80,"Excellent",Table1[[#This Row],[Performance Score]]&gt;=60,"Good",Table1[[#This Row],[Performance Score]]&gt;=40,"Need Improvement")</f>
        <v>Good</v>
      </c>
      <c r="H3316" s="29">
        <f>Table1[[#This Row],[Bonus]]/Table1[[#This Row],[Basic Salary]]</f>
        <v>0.27099003862573695</v>
      </c>
      <c r="I3316" s="8">
        <f ca="1">DATEDIF(Table1[[#This Row],[Date of Birth]],TODAY(),"y")</f>
        <v>42</v>
      </c>
      <c r="J3316" s="33">
        <v>45263</v>
      </c>
      <c r="K3316" s="33" t="str" cm="1">
        <f t="array" aca="1" ref="K3316" ca="1">_xlfn.IFS(L3316&lt;3,"Junior",L3316&lt;=7,"Mid-Level",L3316&gt;7,"Senior")</f>
        <v>Junior</v>
      </c>
      <c r="L3316" s="45">
        <f ca="1">INT(YEARFRAC(Table1[[#This Row],[Joining Date]],TODAY(),1))</f>
        <v>2</v>
      </c>
      <c r="M3316" s="25" t="str">
        <f t="shared" ca="1" si="51"/>
        <v>No</v>
      </c>
      <c r="N3316" s="25">
        <f>YEAR(Table1[[#This Row],[Joining Date]])</f>
        <v>2023</v>
      </c>
      <c r="O3316" s="45">
        <f>MONTH(Table1[[#This Row],[Joining Date]])</f>
        <v>12</v>
      </c>
      <c r="P3316" s="25">
        <f ca="1">NETWORKDAYS(Table1[[#This Row],[Joining Date]],TODAY())</f>
        <v>671</v>
      </c>
      <c r="Q3316" s="25" t="str">
        <f>LEFT(Table1[[#This Row],[Department]],5)&amp;"-"&amp;RIGHT(Table1[[#This Row],[Employee ID]],3)</f>
        <v>IT-233</v>
      </c>
      <c r="R3316" s="25" t="str">
        <f>LEFT(Table1[[#This Row],[Department]],3)</f>
        <v>IT</v>
      </c>
      <c r="S3316" s="36">
        <f>_xlfn.XLOOKUP(Table1[[#This Row],[City]],Table2[City],Table2[Bonus %])</f>
        <v>7</v>
      </c>
    </row>
    <row r="3317" spans="1:19" x14ac:dyDescent="0.35">
      <c r="A3317" s="9" t="s">
        <v>1135</v>
      </c>
      <c r="B3317" s="41" t="str">
        <f>LEFT(Table1[[#This Row],[Employee Name]],FIND(" ",Table1[[#This Row],[Employee Name]]))</f>
        <v xml:space="preserve">Ananya </v>
      </c>
      <c r="C3317" s="41" t="str">
        <f>RIGHT(Table1[[#This Row],[Employee Name]],LEN(Table1[[#This Row],[Employee Name]])-FIND(" ",Table1[[#This Row],[Employee Name]]))</f>
        <v>Rao</v>
      </c>
      <c r="D3317" s="23">
        <f>Table1[[#This Row],[Basic Salary]]+Table1[[#This Row],[Bonus]]</f>
        <v>74998</v>
      </c>
      <c r="E3317" s="10">
        <v>84</v>
      </c>
      <c r="F3317" s="46">
        <v>83</v>
      </c>
      <c r="G3317" s="10" t="str" cm="1">
        <f t="array" ref="G3317">_xlfn.IFS(Table1[[#This Row],[Performance Score]]&gt;=80,"Excellent",Table1[[#This Row],[Performance Score]]&gt;=60,"Good",Table1[[#This Row],[Performance Score]]&gt;=40,"Need Improvement")</f>
        <v>Excellent</v>
      </c>
      <c r="H3317" s="30">
        <f>Table1[[#This Row],[Bonus]]/Table1[[#This Row],[Basic Salary]]</f>
        <v>0.19810853555282201</v>
      </c>
      <c r="I3317" s="10">
        <f ca="1">DATEDIF(Table1[[#This Row],[Date of Birth]],TODAY(),"y")</f>
        <v>17</v>
      </c>
      <c r="J3317" s="34">
        <v>43452</v>
      </c>
      <c r="K3317" s="33" t="str" cm="1">
        <f t="array" aca="1" ref="K3317" ca="1">_xlfn.IFS(L3317&lt;3,"Junior",L3317&lt;=7,"Mid-Level",L3317&gt;7,"Senior")</f>
        <v>Mid-Level</v>
      </c>
      <c r="L3317" s="46">
        <f ca="1">INT(YEARFRAC(Table1[[#This Row],[Joining Date]],TODAY(),1))</f>
        <v>7</v>
      </c>
      <c r="M3317" s="25" t="str">
        <f t="shared" ca="1" si="51"/>
        <v>Yes</v>
      </c>
      <c r="N3317" s="26">
        <f>YEAR(Table1[[#This Row],[Joining Date]])</f>
        <v>2018</v>
      </c>
      <c r="O3317" s="46">
        <f>MONTH(Table1[[#This Row],[Joining Date]])</f>
        <v>12</v>
      </c>
      <c r="P3317" s="26">
        <f ca="1">NETWORKDAYS(Table1[[#This Row],[Joining Date]],TODAY())</f>
        <v>1965</v>
      </c>
      <c r="Q3317" s="26" t="str">
        <f>LEFT(Table1[[#This Row],[Department]],5)&amp;"-"&amp;RIGHT(Table1[[#This Row],[Employee ID]],3)</f>
        <v>IT-079</v>
      </c>
      <c r="R3317" s="26" t="str">
        <f>LEFT(Table1[[#This Row],[Department]],3)</f>
        <v>IT</v>
      </c>
      <c r="S3317" s="37">
        <f>_xlfn.XLOOKUP(Table1[[#This Row],[City]],Table2[City],Table2[Bonus %])</f>
        <v>6</v>
      </c>
    </row>
    <row r="3318" spans="1:19" x14ac:dyDescent="0.35">
      <c r="A3318" s="7" t="s">
        <v>896</v>
      </c>
      <c r="B3318" s="40" t="str">
        <f>LEFT(Table1[[#This Row],[Employee Name]],FIND(" ",Table1[[#This Row],[Employee Name]]))</f>
        <v xml:space="preserve">Ajay </v>
      </c>
      <c r="C3318" s="40" t="str">
        <f>RIGHT(Table1[[#This Row],[Employee Name]],LEN(Table1[[#This Row],[Employee Name]])-FIND(" ",Table1[[#This Row],[Employee Name]]))</f>
        <v>Singh</v>
      </c>
      <c r="D3318" s="22">
        <f>Table1[[#This Row],[Basic Salary]]+Table1[[#This Row],[Bonus]]</f>
        <v>74944</v>
      </c>
      <c r="E3318" s="8">
        <v>82</v>
      </c>
      <c r="F3318" s="45">
        <v>89</v>
      </c>
      <c r="G3318" s="8" t="str" cm="1">
        <f t="array" ref="G3318">_xlfn.IFS(Table1[[#This Row],[Performance Score]]&gt;=80,"Excellent",Table1[[#This Row],[Performance Score]]&gt;=60,"Good",Table1[[#This Row],[Performance Score]]&gt;=40,"Need Improvement")</f>
        <v>Excellent</v>
      </c>
      <c r="H3318" s="29">
        <f>Table1[[#This Row],[Bonus]]/Table1[[#This Row],[Basic Salary]]</f>
        <v>0.27470957426904563</v>
      </c>
      <c r="I3318" s="8">
        <f ca="1">DATEDIF(Table1[[#This Row],[Date of Birth]],TODAY(),"y")</f>
        <v>24</v>
      </c>
      <c r="J3318" s="33">
        <v>42922</v>
      </c>
      <c r="K3318" s="33" t="str" cm="1">
        <f t="array" aca="1" ref="K3318" ca="1">_xlfn.IFS(L3318&lt;3,"Junior",L3318&lt;=7,"Mid-Level",L3318&gt;7,"Senior")</f>
        <v>Senior</v>
      </c>
      <c r="L3318" s="45">
        <f ca="1">INT(YEARFRAC(Table1[[#This Row],[Joining Date]],TODAY(),1))</f>
        <v>8</v>
      </c>
      <c r="M3318" s="25" t="str">
        <f t="shared" ca="1" si="51"/>
        <v>Yes</v>
      </c>
      <c r="N3318" s="25">
        <f>YEAR(Table1[[#This Row],[Joining Date]])</f>
        <v>2017</v>
      </c>
      <c r="O3318" s="45">
        <f>MONTH(Table1[[#This Row],[Joining Date]])</f>
        <v>7</v>
      </c>
      <c r="P3318" s="25">
        <f ca="1">NETWORKDAYS(Table1[[#This Row],[Joining Date]],TODAY())</f>
        <v>2343</v>
      </c>
      <c r="Q3318" s="25" t="str">
        <f>LEFT(Table1[[#This Row],[Department]],5)&amp;"-"&amp;RIGHT(Table1[[#This Row],[Employee ID]],3)</f>
        <v>HR-840</v>
      </c>
      <c r="R3318" s="25" t="str">
        <f>LEFT(Table1[[#This Row],[Department]],3)</f>
        <v>HR</v>
      </c>
      <c r="S3318" s="36">
        <f>_xlfn.XLOOKUP(Table1[[#This Row],[City]],Table2[City],Table2[Bonus %])</f>
        <v>5</v>
      </c>
    </row>
    <row r="3319" spans="1:19" x14ac:dyDescent="0.35">
      <c r="A3319" s="9" t="s">
        <v>3604</v>
      </c>
      <c r="B3319" s="41" t="str">
        <f>LEFT(Table1[[#This Row],[Employee Name]],FIND(" ",Table1[[#This Row],[Employee Name]]))</f>
        <v xml:space="preserve">Aarav </v>
      </c>
      <c r="C3319" s="41" t="str">
        <f>RIGHT(Table1[[#This Row],[Employee Name]],LEN(Table1[[#This Row],[Employee Name]])-FIND(" ",Table1[[#This Row],[Employee Name]]))</f>
        <v>Sharma</v>
      </c>
      <c r="D3319" s="23">
        <f>Table1[[#This Row],[Basic Salary]]+Table1[[#This Row],[Bonus]]</f>
        <v>74865</v>
      </c>
      <c r="E3319" s="10">
        <v>91</v>
      </c>
      <c r="F3319" s="46">
        <v>74</v>
      </c>
      <c r="G3319" s="10" t="str" cm="1">
        <f t="array" ref="G3319">_xlfn.IFS(Table1[[#This Row],[Performance Score]]&gt;=80,"Excellent",Table1[[#This Row],[Performance Score]]&gt;=60,"Good",Table1[[#This Row],[Performance Score]]&gt;=40,"Need Improvement")</f>
        <v>Good</v>
      </c>
      <c r="H3319" s="30">
        <f>Table1[[#This Row],[Bonus]]/Table1[[#This Row],[Basic Salary]]</f>
        <v>0.34096974690573001</v>
      </c>
      <c r="I3319" s="10">
        <f ca="1">DATEDIF(Table1[[#This Row],[Date of Birth]],TODAY(),"y")</f>
        <v>39</v>
      </c>
      <c r="J3319" s="34">
        <v>45535</v>
      </c>
      <c r="K3319" s="33" t="str" cm="1">
        <f t="array" aca="1" ref="K3319" ca="1">_xlfn.IFS(L3319&lt;3,"Junior",L3319&lt;=7,"Mid-Level",L3319&gt;7,"Senior")</f>
        <v>Junior</v>
      </c>
      <c r="L3319" s="46">
        <f ca="1">INT(YEARFRAC(Table1[[#This Row],[Joining Date]],TODAY(),1))</f>
        <v>1</v>
      </c>
      <c r="M3319" s="25" t="str">
        <f t="shared" ca="1" si="51"/>
        <v>No</v>
      </c>
      <c r="N3319" s="26">
        <f>YEAR(Table1[[#This Row],[Joining Date]])</f>
        <v>2024</v>
      </c>
      <c r="O3319" s="46">
        <f>MONTH(Table1[[#This Row],[Joining Date]])</f>
        <v>8</v>
      </c>
      <c r="P3319" s="26">
        <f ca="1">NETWORKDAYS(Table1[[#This Row],[Joining Date]],TODAY())</f>
        <v>476</v>
      </c>
      <c r="Q3319" s="26" t="str">
        <f>LEFT(Table1[[#This Row],[Department]],5)&amp;"-"&amp;RIGHT(Table1[[#This Row],[Employee ID]],3)</f>
        <v>Sales-548</v>
      </c>
      <c r="R3319" s="26" t="str">
        <f>LEFT(Table1[[#This Row],[Department]],3)</f>
        <v>Sal</v>
      </c>
      <c r="S3319" s="37">
        <f>_xlfn.XLOOKUP(Table1[[#This Row],[City]],Table2[City],Table2[Bonus %])</f>
        <v>4</v>
      </c>
    </row>
    <row r="3320" spans="1:19" x14ac:dyDescent="0.35">
      <c r="A3320" s="7" t="s">
        <v>878</v>
      </c>
      <c r="B3320" s="40" t="str">
        <f>LEFT(Table1[[#This Row],[Employee Name]],FIND(" ",Table1[[#This Row],[Employee Name]]))</f>
        <v xml:space="preserve">Neha </v>
      </c>
      <c r="C3320" s="40" t="str">
        <f>RIGHT(Table1[[#This Row],[Employee Name]],LEN(Table1[[#This Row],[Employee Name]])-FIND(" ",Table1[[#This Row],[Employee Name]]))</f>
        <v>Kulkarni</v>
      </c>
      <c r="D3320" s="22">
        <f>Table1[[#This Row],[Basic Salary]]+Table1[[#This Row],[Bonus]]</f>
        <v>74858</v>
      </c>
      <c r="E3320" s="8">
        <v>76</v>
      </c>
      <c r="F3320" s="45">
        <v>77</v>
      </c>
      <c r="G3320" s="8" t="str" cm="1">
        <f t="array" ref="G3320">_xlfn.IFS(Table1[[#This Row],[Performance Score]]&gt;=80,"Excellent",Table1[[#This Row],[Performance Score]]&gt;=60,"Good",Table1[[#This Row],[Performance Score]]&gt;=40,"Need Improvement")</f>
        <v>Good</v>
      </c>
      <c r="H3320" s="29">
        <f>Table1[[#This Row],[Bonus]]/Table1[[#This Row],[Basic Salary]]</f>
        <v>0.28597687722251808</v>
      </c>
      <c r="I3320" s="8">
        <f ca="1">DATEDIF(Table1[[#This Row],[Date of Birth]],TODAY(),"y")</f>
        <v>20</v>
      </c>
      <c r="J3320" s="33">
        <v>44955</v>
      </c>
      <c r="K3320" s="33" t="str" cm="1">
        <f t="array" aca="1" ref="K3320" ca="1">_xlfn.IFS(L3320&lt;3,"Junior",L3320&lt;=7,"Mid-Level",L3320&gt;7,"Senior")</f>
        <v>Mid-Level</v>
      </c>
      <c r="L3320" s="45">
        <f ca="1">INT(YEARFRAC(Table1[[#This Row],[Joining Date]],TODAY(),1))</f>
        <v>3</v>
      </c>
      <c r="M3320" s="25" t="str">
        <f t="shared" ca="1" si="51"/>
        <v>No</v>
      </c>
      <c r="N3320" s="25">
        <f>YEAR(Table1[[#This Row],[Joining Date]])</f>
        <v>2023</v>
      </c>
      <c r="O3320" s="45">
        <f>MONTH(Table1[[#This Row],[Joining Date]])</f>
        <v>1</v>
      </c>
      <c r="P3320" s="25">
        <f ca="1">NETWORKDAYS(Table1[[#This Row],[Joining Date]],TODAY())</f>
        <v>891</v>
      </c>
      <c r="Q3320" s="25" t="str">
        <f>LEFT(Table1[[#This Row],[Department]],5)&amp;"-"&amp;RIGHT(Table1[[#This Row],[Employee ID]],3)</f>
        <v>IT-822</v>
      </c>
      <c r="R3320" s="25" t="str">
        <f>LEFT(Table1[[#This Row],[Department]],3)</f>
        <v>IT</v>
      </c>
      <c r="S3320" s="36">
        <f>_xlfn.XLOOKUP(Table1[[#This Row],[City]],Table2[City],Table2[Bonus %])</f>
        <v>5</v>
      </c>
    </row>
    <row r="3321" spans="1:19" x14ac:dyDescent="0.35">
      <c r="A3321" s="9" t="s">
        <v>2464</v>
      </c>
      <c r="B3321" s="41" t="str">
        <f>LEFT(Table1[[#This Row],[Employee Name]],FIND(" ",Table1[[#This Row],[Employee Name]]))</f>
        <v xml:space="preserve">Rohan </v>
      </c>
      <c r="C3321" s="41" t="str">
        <f>RIGHT(Table1[[#This Row],[Employee Name]],LEN(Table1[[#This Row],[Employee Name]])-FIND(" ",Table1[[#This Row],[Employee Name]]))</f>
        <v>Gupta</v>
      </c>
      <c r="D3321" s="23">
        <f>Table1[[#This Row],[Basic Salary]]+Table1[[#This Row],[Bonus]]</f>
        <v>74850</v>
      </c>
      <c r="E3321" s="10">
        <v>67</v>
      </c>
      <c r="F3321" s="46">
        <v>41</v>
      </c>
      <c r="G3321" s="10" t="str" cm="1">
        <f t="array" ref="G3321">_xlfn.IFS(Table1[[#This Row],[Performance Score]]&gt;=80,"Excellent",Table1[[#This Row],[Performance Score]]&gt;=60,"Good",Table1[[#This Row],[Performance Score]]&gt;=40,"Need Improvement")</f>
        <v>Need Improvement</v>
      </c>
      <c r="H3321" s="30">
        <f>Table1[[#This Row],[Bonus]]/Table1[[#This Row],[Basic Salary]]</f>
        <v>0.60240628545738695</v>
      </c>
      <c r="I3321" s="10">
        <f ca="1">DATEDIF(Table1[[#This Row],[Date of Birth]],TODAY(),"y")</f>
        <v>22</v>
      </c>
      <c r="J3321" s="34">
        <v>43388</v>
      </c>
      <c r="K3321" s="33" t="str" cm="1">
        <f t="array" aca="1" ref="K3321" ca="1">_xlfn.IFS(L3321&lt;3,"Junior",L3321&lt;=7,"Mid-Level",L3321&gt;7,"Senior")</f>
        <v>Mid-Level</v>
      </c>
      <c r="L3321" s="46">
        <f ca="1">INT(YEARFRAC(Table1[[#This Row],[Joining Date]],TODAY(),1))</f>
        <v>7</v>
      </c>
      <c r="M3321" s="25" t="str">
        <f t="shared" ca="1" si="51"/>
        <v>Yes</v>
      </c>
      <c r="N3321" s="26">
        <f>YEAR(Table1[[#This Row],[Joining Date]])</f>
        <v>2018</v>
      </c>
      <c r="O3321" s="46">
        <f>MONTH(Table1[[#This Row],[Joining Date]])</f>
        <v>10</v>
      </c>
      <c r="P3321" s="26">
        <f ca="1">NETWORKDAYS(Table1[[#This Row],[Joining Date]],TODAY())</f>
        <v>2011</v>
      </c>
      <c r="Q3321" s="26" t="str">
        <f>LEFT(Table1[[#This Row],[Department]],5)&amp;"-"&amp;RIGHT(Table1[[#This Row],[Employee ID]],3)</f>
        <v>Sales-408</v>
      </c>
      <c r="R3321" s="26" t="str">
        <f>LEFT(Table1[[#This Row],[Department]],3)</f>
        <v>Sal</v>
      </c>
      <c r="S3321" s="37">
        <f>_xlfn.XLOOKUP(Table1[[#This Row],[City]],Table2[City],Table2[Bonus %])</f>
        <v>8</v>
      </c>
    </row>
    <row r="3322" spans="1:19" x14ac:dyDescent="0.35">
      <c r="A3322" s="7" t="s">
        <v>4616</v>
      </c>
      <c r="B3322" s="40" t="str">
        <f>LEFT(Table1[[#This Row],[Employee Name]],FIND(" ",Table1[[#This Row],[Employee Name]]))</f>
        <v xml:space="preserve">Vikram </v>
      </c>
      <c r="C3322" s="40" t="str">
        <f>RIGHT(Table1[[#This Row],[Employee Name]],LEN(Table1[[#This Row],[Employee Name]])-FIND(" ",Table1[[#This Row],[Employee Name]]))</f>
        <v>Singh</v>
      </c>
      <c r="D3322" s="22">
        <f>Table1[[#This Row],[Basic Salary]]+Table1[[#This Row],[Bonus]]</f>
        <v>74850</v>
      </c>
      <c r="E3322" s="8">
        <v>76</v>
      </c>
      <c r="F3322" s="45">
        <v>56</v>
      </c>
      <c r="G3322" s="8" t="str" cm="1">
        <f t="array" ref="G3322">_xlfn.IFS(Table1[[#This Row],[Performance Score]]&gt;=80,"Excellent",Table1[[#This Row],[Performance Score]]&gt;=60,"Good",Table1[[#This Row],[Performance Score]]&gt;=40,"Need Improvement")</f>
        <v>Need Improvement</v>
      </c>
      <c r="H3322" s="29">
        <f>Table1[[#This Row],[Bonus]]/Table1[[#This Row],[Basic Salary]]</f>
        <v>9.0440255237318259E-2</v>
      </c>
      <c r="I3322" s="8">
        <f ca="1">DATEDIF(Table1[[#This Row],[Date of Birth]],TODAY(),"y")</f>
        <v>27</v>
      </c>
      <c r="J3322" s="33">
        <v>45677</v>
      </c>
      <c r="K3322" s="33" t="str" cm="1">
        <f t="array" aca="1" ref="K3322" ca="1">_xlfn.IFS(L3322&lt;3,"Junior",L3322&lt;=7,"Mid-Level",L3322&gt;7,"Senior")</f>
        <v>Junior</v>
      </c>
      <c r="L3322" s="45">
        <f ca="1">INT(YEARFRAC(Table1[[#This Row],[Joining Date]],TODAY(),1))</f>
        <v>1</v>
      </c>
      <c r="M3322" s="25" t="str">
        <f t="shared" ca="1" si="51"/>
        <v>No</v>
      </c>
      <c r="N3322" s="25">
        <f>YEAR(Table1[[#This Row],[Joining Date]])</f>
        <v>2025</v>
      </c>
      <c r="O3322" s="45">
        <f>MONTH(Table1[[#This Row],[Joining Date]])</f>
        <v>1</v>
      </c>
      <c r="P3322" s="25">
        <f ca="1">NETWORKDAYS(Table1[[#This Row],[Joining Date]],TODAY())</f>
        <v>376</v>
      </c>
      <c r="Q3322" s="25" t="str">
        <f>LEFT(Table1[[#This Row],[Department]],5)&amp;"-"&amp;RIGHT(Table1[[#This Row],[Employee ID]],3)</f>
        <v>IT-560</v>
      </c>
      <c r="R3322" s="25" t="str">
        <f>LEFT(Table1[[#This Row],[Department]],3)</f>
        <v>IT</v>
      </c>
      <c r="S3322" s="36">
        <f>_xlfn.XLOOKUP(Table1[[#This Row],[City]],Table2[City],Table2[Bonus %])</f>
        <v>5</v>
      </c>
    </row>
    <row r="3323" spans="1:19" x14ac:dyDescent="0.35">
      <c r="A3323" s="9" t="s">
        <v>738</v>
      </c>
      <c r="B3323" s="41" t="str">
        <f>LEFT(Table1[[#This Row],[Employee Name]],FIND(" ",Table1[[#This Row],[Employee Name]]))</f>
        <v xml:space="preserve">Rahul </v>
      </c>
      <c r="C3323" s="41" t="str">
        <f>RIGHT(Table1[[#This Row],[Employee Name]],LEN(Table1[[#This Row],[Employee Name]])-FIND(" ",Table1[[#This Row],[Employee Name]]))</f>
        <v>Verma</v>
      </c>
      <c r="D3323" s="23">
        <f>Table1[[#This Row],[Basic Salary]]+Table1[[#This Row],[Bonus]]</f>
        <v>74842</v>
      </c>
      <c r="E3323" s="10">
        <v>83</v>
      </c>
      <c r="F3323" s="46">
        <v>75</v>
      </c>
      <c r="G3323" s="10" t="str" cm="1">
        <f t="array" ref="G3323">_xlfn.IFS(Table1[[#This Row],[Performance Score]]&gt;=80,"Excellent",Table1[[#This Row],[Performance Score]]&gt;=60,"Good",Table1[[#This Row],[Performance Score]]&gt;=40,"Need Improvement")</f>
        <v>Good</v>
      </c>
      <c r="H3323" s="30">
        <f>Table1[[#This Row],[Bonus]]/Table1[[#This Row],[Basic Salary]]</f>
        <v>0.59150257304469867</v>
      </c>
      <c r="I3323" s="10">
        <f ca="1">DATEDIF(Table1[[#This Row],[Date of Birth]],TODAY(),"y")</f>
        <v>27</v>
      </c>
      <c r="J3323" s="34">
        <v>45107</v>
      </c>
      <c r="K3323" s="33" t="str" cm="1">
        <f t="array" aca="1" ref="K3323" ca="1">_xlfn.IFS(L3323&lt;3,"Junior",L3323&lt;=7,"Mid-Level",L3323&gt;7,"Senior")</f>
        <v>Junior</v>
      </c>
      <c r="L3323" s="46">
        <f ca="1">INT(YEARFRAC(Table1[[#This Row],[Joining Date]],TODAY(),1))</f>
        <v>2</v>
      </c>
      <c r="M3323" s="25" t="str">
        <f t="shared" ca="1" si="51"/>
        <v>No</v>
      </c>
      <c r="N3323" s="26">
        <f>YEAR(Table1[[#This Row],[Joining Date]])</f>
        <v>2023</v>
      </c>
      <c r="O3323" s="46">
        <f>MONTH(Table1[[#This Row],[Joining Date]])</f>
        <v>6</v>
      </c>
      <c r="P3323" s="26">
        <f ca="1">NETWORKDAYS(Table1[[#This Row],[Joining Date]],TODAY())</f>
        <v>782</v>
      </c>
      <c r="Q3323" s="26" t="str">
        <f>LEFT(Table1[[#This Row],[Department]],5)&amp;"-"&amp;RIGHT(Table1[[#This Row],[Employee ID]],3)</f>
        <v>Sales-682</v>
      </c>
      <c r="R3323" s="26" t="str">
        <f>LEFT(Table1[[#This Row],[Department]],3)</f>
        <v>Sal</v>
      </c>
      <c r="S3323" s="37">
        <f>_xlfn.XLOOKUP(Table1[[#This Row],[City]],Table2[City],Table2[Bonus %])</f>
        <v>7</v>
      </c>
    </row>
    <row r="3324" spans="1:19" x14ac:dyDescent="0.35">
      <c r="A3324" s="7" t="s">
        <v>3794</v>
      </c>
      <c r="B3324" s="40" t="str">
        <f>LEFT(Table1[[#This Row],[Employee Name]],FIND(" ",Table1[[#This Row],[Employee Name]]))</f>
        <v xml:space="preserve">Ajay </v>
      </c>
      <c r="C3324" s="40" t="str">
        <f>RIGHT(Table1[[#This Row],[Employee Name]],LEN(Table1[[#This Row],[Employee Name]])-FIND(" ",Table1[[#This Row],[Employee Name]]))</f>
        <v>Singh</v>
      </c>
      <c r="D3324" s="22">
        <f>Table1[[#This Row],[Basic Salary]]+Table1[[#This Row],[Bonus]]</f>
        <v>74812</v>
      </c>
      <c r="E3324" s="8">
        <v>61</v>
      </c>
      <c r="F3324" s="45">
        <v>55</v>
      </c>
      <c r="G3324" s="8" t="str" cm="1">
        <f t="array" ref="G3324">_xlfn.IFS(Table1[[#This Row],[Performance Score]]&gt;=80,"Excellent",Table1[[#This Row],[Performance Score]]&gt;=60,"Good",Table1[[#This Row],[Performance Score]]&gt;=40,"Need Improvement")</f>
        <v>Need Improvement</v>
      </c>
      <c r="H3324" s="29">
        <f>Table1[[#This Row],[Bonus]]/Table1[[#This Row],[Basic Salary]]</f>
        <v>0.26998030827731379</v>
      </c>
      <c r="I3324" s="8">
        <f ca="1">DATEDIF(Table1[[#This Row],[Date of Birth]],TODAY(),"y")</f>
        <v>18</v>
      </c>
      <c r="J3324" s="33">
        <v>44633</v>
      </c>
      <c r="K3324" s="33" t="str" cm="1">
        <f t="array" aca="1" ref="K3324" ca="1">_xlfn.IFS(L3324&lt;3,"Junior",L3324&lt;=7,"Mid-Level",L3324&gt;7,"Senior")</f>
        <v>Mid-Level</v>
      </c>
      <c r="L3324" s="45">
        <f ca="1">INT(YEARFRAC(Table1[[#This Row],[Joining Date]],TODAY(),1))</f>
        <v>4</v>
      </c>
      <c r="M3324" s="25" t="str">
        <f t="shared" ca="1" si="51"/>
        <v>No</v>
      </c>
      <c r="N3324" s="25">
        <f>YEAR(Table1[[#This Row],[Joining Date]])</f>
        <v>2022</v>
      </c>
      <c r="O3324" s="45">
        <f>MONTH(Table1[[#This Row],[Joining Date]])</f>
        <v>3</v>
      </c>
      <c r="P3324" s="25">
        <f ca="1">NETWORKDAYS(Table1[[#This Row],[Joining Date]],TODAY())</f>
        <v>1121</v>
      </c>
      <c r="Q3324" s="25" t="str">
        <f>LEFT(Table1[[#This Row],[Department]],5)&amp;"-"&amp;RIGHT(Table1[[#This Row],[Employee ID]],3)</f>
        <v>Sales-738</v>
      </c>
      <c r="R3324" s="25" t="str">
        <f>LEFT(Table1[[#This Row],[Department]],3)</f>
        <v>Sal</v>
      </c>
      <c r="S3324" s="36">
        <f>_xlfn.XLOOKUP(Table1[[#This Row],[City]],Table2[City],Table2[Bonus %])</f>
        <v>8</v>
      </c>
    </row>
    <row r="3325" spans="1:19" x14ac:dyDescent="0.35">
      <c r="A3325" s="9" t="s">
        <v>3111</v>
      </c>
      <c r="B3325" s="41" t="str">
        <f>LEFT(Table1[[#This Row],[Employee Name]],FIND(" ",Table1[[#This Row],[Employee Name]]))</f>
        <v xml:space="preserve">Vikram </v>
      </c>
      <c r="C3325" s="41" t="str">
        <f>RIGHT(Table1[[#This Row],[Employee Name]],LEN(Table1[[#This Row],[Employee Name]])-FIND(" ",Table1[[#This Row],[Employee Name]]))</f>
        <v>Singh</v>
      </c>
      <c r="D3325" s="23">
        <f>Table1[[#This Row],[Basic Salary]]+Table1[[#This Row],[Bonus]]</f>
        <v>74808</v>
      </c>
      <c r="E3325" s="10">
        <v>86</v>
      </c>
      <c r="F3325" s="46">
        <v>96</v>
      </c>
      <c r="G3325" s="10" t="str" cm="1">
        <f t="array" ref="G3325">_xlfn.IFS(Table1[[#This Row],[Performance Score]]&gt;=80,"Excellent",Table1[[#This Row],[Performance Score]]&gt;=60,"Good",Table1[[#This Row],[Performance Score]]&gt;=40,"Need Improvement")</f>
        <v>Excellent</v>
      </c>
      <c r="H3325" s="30">
        <f>Table1[[#This Row],[Bonus]]/Table1[[#This Row],[Basic Salary]]</f>
        <v>0.5688610196506092</v>
      </c>
      <c r="I3325" s="10">
        <f ca="1">DATEDIF(Table1[[#This Row],[Date of Birth]],TODAY(),"y")</f>
        <v>27</v>
      </c>
      <c r="J3325" s="34">
        <v>45634</v>
      </c>
      <c r="K3325" s="33" t="str" cm="1">
        <f t="array" aca="1" ref="K3325" ca="1">_xlfn.IFS(L3325&lt;3,"Junior",L3325&lt;=7,"Mid-Level",L3325&gt;7,"Senior")</f>
        <v>Junior</v>
      </c>
      <c r="L3325" s="46">
        <f ca="1">INT(YEARFRAC(Table1[[#This Row],[Joining Date]],TODAY(),1))</f>
        <v>1</v>
      </c>
      <c r="M3325" s="25" t="str">
        <f t="shared" ca="1" si="51"/>
        <v>No</v>
      </c>
      <c r="N3325" s="26">
        <f>YEAR(Table1[[#This Row],[Joining Date]])</f>
        <v>2024</v>
      </c>
      <c r="O3325" s="46">
        <f>MONTH(Table1[[#This Row],[Joining Date]])</f>
        <v>12</v>
      </c>
      <c r="P3325" s="26">
        <f ca="1">NETWORKDAYS(Table1[[#This Row],[Joining Date]],TODAY())</f>
        <v>406</v>
      </c>
      <c r="Q3325" s="26" t="str">
        <f>LEFT(Table1[[#This Row],[Department]],5)&amp;"-"&amp;RIGHT(Table1[[#This Row],[Employee ID]],3)</f>
        <v>IT-055</v>
      </c>
      <c r="R3325" s="26" t="str">
        <f>LEFT(Table1[[#This Row],[Department]],3)</f>
        <v>IT</v>
      </c>
      <c r="S3325" s="37">
        <f>_xlfn.XLOOKUP(Table1[[#This Row],[City]],Table2[City],Table2[Bonus %])</f>
        <v>7</v>
      </c>
    </row>
    <row r="3326" spans="1:19" x14ac:dyDescent="0.35">
      <c r="A3326" s="7" t="s">
        <v>4159</v>
      </c>
      <c r="B3326" s="40" t="str">
        <f>LEFT(Table1[[#This Row],[Employee Name]],FIND(" ",Table1[[#This Row],[Employee Name]]))</f>
        <v xml:space="preserve">Rohan </v>
      </c>
      <c r="C3326" s="40" t="str">
        <f>RIGHT(Table1[[#This Row],[Employee Name]],LEN(Table1[[#This Row],[Employee Name]])-FIND(" ",Table1[[#This Row],[Employee Name]]))</f>
        <v>Gupta</v>
      </c>
      <c r="D3326" s="22">
        <f>Table1[[#This Row],[Basic Salary]]+Table1[[#This Row],[Bonus]]</f>
        <v>74789</v>
      </c>
      <c r="E3326" s="8">
        <v>69</v>
      </c>
      <c r="F3326" s="45">
        <v>50</v>
      </c>
      <c r="G3326" s="8" t="str" cm="1">
        <f t="array" ref="G3326">_xlfn.IFS(Table1[[#This Row],[Performance Score]]&gt;=80,"Excellent",Table1[[#This Row],[Performance Score]]&gt;=60,"Good",Table1[[#This Row],[Performance Score]]&gt;=40,"Need Improvement")</f>
        <v>Need Improvement</v>
      </c>
      <c r="H3326" s="29">
        <f>Table1[[#This Row],[Bonus]]/Table1[[#This Row],[Basic Salary]]</f>
        <v>0.497937029322224</v>
      </c>
      <c r="I3326" s="8">
        <f ca="1">DATEDIF(Table1[[#This Row],[Date of Birth]],TODAY(),"y")</f>
        <v>16</v>
      </c>
      <c r="J3326" s="33">
        <v>43280</v>
      </c>
      <c r="K3326" s="33" t="str" cm="1">
        <f t="array" aca="1" ref="K3326" ca="1">_xlfn.IFS(L3326&lt;3,"Junior",L3326&lt;=7,"Mid-Level",L3326&gt;7,"Senior")</f>
        <v>Senior</v>
      </c>
      <c r="L3326" s="45">
        <f ca="1">INT(YEARFRAC(Table1[[#This Row],[Joining Date]],TODAY(),1))</f>
        <v>8</v>
      </c>
      <c r="M3326" s="25" t="str">
        <f t="shared" ca="1" si="51"/>
        <v>Yes</v>
      </c>
      <c r="N3326" s="25">
        <f>YEAR(Table1[[#This Row],[Joining Date]])</f>
        <v>2018</v>
      </c>
      <c r="O3326" s="45">
        <f>MONTH(Table1[[#This Row],[Joining Date]])</f>
        <v>6</v>
      </c>
      <c r="P3326" s="25">
        <f ca="1">NETWORKDAYS(Table1[[#This Row],[Joining Date]],TODAY())</f>
        <v>2087</v>
      </c>
      <c r="Q3326" s="25" t="str">
        <f>LEFT(Table1[[#This Row],[Department]],5)&amp;"-"&amp;RIGHT(Table1[[#This Row],[Employee ID]],3)</f>
        <v>Marke-103</v>
      </c>
      <c r="R3326" s="25" t="str">
        <f>LEFT(Table1[[#This Row],[Department]],3)</f>
        <v>Mar</v>
      </c>
      <c r="S3326" s="36">
        <f>_xlfn.XLOOKUP(Table1[[#This Row],[City]],Table2[City],Table2[Bonus %])</f>
        <v>4</v>
      </c>
    </row>
    <row r="3327" spans="1:19" x14ac:dyDescent="0.35">
      <c r="A3327" s="9" t="s">
        <v>1639</v>
      </c>
      <c r="B3327" s="41" t="str">
        <f>LEFT(Table1[[#This Row],[Employee Name]],FIND(" ",Table1[[#This Row],[Employee Name]]))</f>
        <v xml:space="preserve">Nisha </v>
      </c>
      <c r="C3327" s="41" t="str">
        <f>RIGHT(Table1[[#This Row],[Employee Name]],LEN(Table1[[#This Row],[Employee Name]])-FIND(" ",Table1[[#This Row],[Employee Name]]))</f>
        <v>Kapoor</v>
      </c>
      <c r="D3327" s="23">
        <f>Table1[[#This Row],[Basic Salary]]+Table1[[#This Row],[Bonus]]</f>
        <v>74698</v>
      </c>
      <c r="E3327" s="10">
        <v>77</v>
      </c>
      <c r="F3327" s="46">
        <v>69</v>
      </c>
      <c r="G3327" s="10" t="str" cm="1">
        <f t="array" ref="G3327">_xlfn.IFS(Table1[[#This Row],[Performance Score]]&gt;=80,"Excellent",Table1[[#This Row],[Performance Score]]&gt;=60,"Good",Table1[[#This Row],[Performance Score]]&gt;=40,"Need Improvement")</f>
        <v>Good</v>
      </c>
      <c r="H3327" s="30">
        <f>Table1[[#This Row],[Bonus]]/Table1[[#This Row],[Basic Salary]]</f>
        <v>0.12891427880546488</v>
      </c>
      <c r="I3327" s="10">
        <f ca="1">DATEDIF(Table1[[#This Row],[Date of Birth]],TODAY(),"y")</f>
        <v>26</v>
      </c>
      <c r="J3327" s="34">
        <v>44437</v>
      </c>
      <c r="K3327" s="33" t="str" cm="1">
        <f t="array" aca="1" ref="K3327" ca="1">_xlfn.IFS(L3327&lt;3,"Junior",L3327&lt;=7,"Mid-Level",L3327&gt;7,"Senior")</f>
        <v>Mid-Level</v>
      </c>
      <c r="L3327" s="46">
        <f ca="1">INT(YEARFRAC(Table1[[#This Row],[Joining Date]],TODAY(),1))</f>
        <v>4</v>
      </c>
      <c r="M3327" s="25" t="str">
        <f t="shared" ca="1" si="51"/>
        <v>No</v>
      </c>
      <c r="N3327" s="26">
        <f>YEAR(Table1[[#This Row],[Joining Date]])</f>
        <v>2021</v>
      </c>
      <c r="O3327" s="46">
        <f>MONTH(Table1[[#This Row],[Joining Date]])</f>
        <v>8</v>
      </c>
      <c r="P3327" s="26">
        <f ca="1">NETWORKDAYS(Table1[[#This Row],[Joining Date]],TODAY())</f>
        <v>1261</v>
      </c>
      <c r="Q3327" s="26" t="str">
        <f>LEFT(Table1[[#This Row],[Department]],5)&amp;"-"&amp;RIGHT(Table1[[#This Row],[Employee ID]],3)</f>
        <v>Opera-583</v>
      </c>
      <c r="R3327" s="26" t="str">
        <f>LEFT(Table1[[#This Row],[Department]],3)</f>
        <v>Ope</v>
      </c>
      <c r="S3327" s="37">
        <f>_xlfn.XLOOKUP(Table1[[#This Row],[City]],Table2[City],Table2[Bonus %])</f>
        <v>6</v>
      </c>
    </row>
    <row r="3328" spans="1:19" x14ac:dyDescent="0.35">
      <c r="A3328" s="7" t="s">
        <v>1304</v>
      </c>
      <c r="B3328" s="40" t="str">
        <f>LEFT(Table1[[#This Row],[Employee Name]],FIND(" ",Table1[[#This Row],[Employee Name]]))</f>
        <v xml:space="preserve">Ajay </v>
      </c>
      <c r="C3328" s="40" t="str">
        <f>RIGHT(Table1[[#This Row],[Employee Name]],LEN(Table1[[#This Row],[Employee Name]])-FIND(" ",Table1[[#This Row],[Employee Name]]))</f>
        <v>Singh</v>
      </c>
      <c r="D3328" s="22">
        <f>Table1[[#This Row],[Basic Salary]]+Table1[[#This Row],[Bonus]]</f>
        <v>74698</v>
      </c>
      <c r="E3328" s="8">
        <v>91</v>
      </c>
      <c r="F3328" s="45">
        <v>48</v>
      </c>
      <c r="G3328" s="8" t="str" cm="1">
        <f t="array" ref="G3328">_xlfn.IFS(Table1[[#This Row],[Performance Score]]&gt;=80,"Excellent",Table1[[#This Row],[Performance Score]]&gt;=60,"Good",Table1[[#This Row],[Performance Score]]&gt;=40,"Need Improvement")</f>
        <v>Need Improvement</v>
      </c>
      <c r="H3328" s="29">
        <f>Table1[[#This Row],[Bonus]]/Table1[[#This Row],[Basic Salary]]</f>
        <v>0.22067522959767297</v>
      </c>
      <c r="I3328" s="8">
        <f ca="1">DATEDIF(Table1[[#This Row],[Date of Birth]],TODAY(),"y")</f>
        <v>34</v>
      </c>
      <c r="J3328" s="33">
        <v>42741</v>
      </c>
      <c r="K3328" s="33" t="str" cm="1">
        <f t="array" aca="1" ref="K3328" ca="1">_xlfn.IFS(L3328&lt;3,"Junior",L3328&lt;=7,"Mid-Level",L3328&gt;7,"Senior")</f>
        <v>Senior</v>
      </c>
      <c r="L3328" s="45">
        <f ca="1">INT(YEARFRAC(Table1[[#This Row],[Joining Date]],TODAY(),1))</f>
        <v>9</v>
      </c>
      <c r="M3328" s="25" t="str">
        <f t="shared" ca="1" si="51"/>
        <v>Yes</v>
      </c>
      <c r="N3328" s="25">
        <f>YEAR(Table1[[#This Row],[Joining Date]])</f>
        <v>2017</v>
      </c>
      <c r="O3328" s="45">
        <f>MONTH(Table1[[#This Row],[Joining Date]])</f>
        <v>1</v>
      </c>
      <c r="P3328" s="25">
        <f ca="1">NETWORKDAYS(Table1[[#This Row],[Joining Date]],TODAY())</f>
        <v>2472</v>
      </c>
      <c r="Q3328" s="25" t="str">
        <f>LEFT(Table1[[#This Row],[Department]],5)&amp;"-"&amp;RIGHT(Table1[[#This Row],[Employee ID]],3)</f>
        <v>HR-248</v>
      </c>
      <c r="R3328" s="25" t="str">
        <f>LEFT(Table1[[#This Row],[Department]],3)</f>
        <v>HR</v>
      </c>
      <c r="S3328" s="36">
        <f>_xlfn.XLOOKUP(Table1[[#This Row],[City]],Table2[City],Table2[Bonus %])</f>
        <v>7</v>
      </c>
    </row>
    <row r="3329" spans="1:19" x14ac:dyDescent="0.35">
      <c r="A3329" s="9" t="s">
        <v>2123</v>
      </c>
      <c r="B3329" s="41" t="str">
        <f>LEFT(Table1[[#This Row],[Employee Name]],FIND(" ",Table1[[#This Row],[Employee Name]]))</f>
        <v xml:space="preserve">Ravi </v>
      </c>
      <c r="C3329" s="41" t="str">
        <f>RIGHT(Table1[[#This Row],[Employee Name]],LEN(Table1[[#This Row],[Employee Name]])-FIND(" ",Table1[[#This Row],[Employee Name]]))</f>
        <v>Teja</v>
      </c>
      <c r="D3329" s="23">
        <f>Table1[[#This Row],[Basic Salary]]+Table1[[#This Row],[Bonus]]</f>
        <v>74672</v>
      </c>
      <c r="E3329" s="10">
        <v>95</v>
      </c>
      <c r="F3329" s="46">
        <v>54</v>
      </c>
      <c r="G3329" s="10" t="str" cm="1">
        <f t="array" ref="G3329">_xlfn.IFS(Table1[[#This Row],[Performance Score]]&gt;=80,"Excellent",Table1[[#This Row],[Performance Score]]&gt;=60,"Good",Table1[[#This Row],[Performance Score]]&gt;=40,"Need Improvement")</f>
        <v>Need Improvement</v>
      </c>
      <c r="H3329" s="30">
        <f>Table1[[#This Row],[Bonus]]/Table1[[#This Row],[Basic Salary]]</f>
        <v>0.48170489721406462</v>
      </c>
      <c r="I3329" s="10">
        <f ca="1">DATEDIF(Table1[[#This Row],[Date of Birth]],TODAY(),"y")</f>
        <v>26</v>
      </c>
      <c r="J3329" s="34">
        <v>43763</v>
      </c>
      <c r="K3329" s="33" t="str" cm="1">
        <f t="array" aca="1" ref="K3329" ca="1">_xlfn.IFS(L3329&lt;3,"Junior",L3329&lt;=7,"Mid-Level",L3329&gt;7,"Senior")</f>
        <v>Mid-Level</v>
      </c>
      <c r="L3329" s="46">
        <f ca="1">INT(YEARFRAC(Table1[[#This Row],[Joining Date]],TODAY(),1))</f>
        <v>6</v>
      </c>
      <c r="M3329" s="25" t="str">
        <f t="shared" ca="1" si="51"/>
        <v>Yes</v>
      </c>
      <c r="N3329" s="26">
        <f>YEAR(Table1[[#This Row],[Joining Date]])</f>
        <v>2019</v>
      </c>
      <c r="O3329" s="46">
        <f>MONTH(Table1[[#This Row],[Joining Date]])</f>
        <v>10</v>
      </c>
      <c r="P3329" s="26">
        <f ca="1">NETWORKDAYS(Table1[[#This Row],[Joining Date]],TODAY())</f>
        <v>1742</v>
      </c>
      <c r="Q3329" s="26" t="str">
        <f>LEFT(Table1[[#This Row],[Department]],5)&amp;"-"&amp;RIGHT(Table1[[#This Row],[Employee ID]],3)</f>
        <v>HR-067</v>
      </c>
      <c r="R3329" s="26" t="str">
        <f>LEFT(Table1[[#This Row],[Department]],3)</f>
        <v>HR</v>
      </c>
      <c r="S3329" s="37">
        <f>_xlfn.XLOOKUP(Table1[[#This Row],[City]],Table2[City],Table2[Bonus %])</f>
        <v>6</v>
      </c>
    </row>
    <row r="3330" spans="1:19" x14ac:dyDescent="0.35">
      <c r="A3330" s="7" t="s">
        <v>2166</v>
      </c>
      <c r="B3330" s="40" t="str">
        <f>LEFT(Table1[[#This Row],[Employee Name]],FIND(" ",Table1[[#This Row],[Employee Name]]))</f>
        <v xml:space="preserve">Krishna </v>
      </c>
      <c r="C3330" s="40" t="str">
        <f>RIGHT(Table1[[#This Row],[Employee Name]],LEN(Table1[[#This Row],[Employee Name]])-FIND(" ",Table1[[#This Row],[Employee Name]]))</f>
        <v>Chaitanya</v>
      </c>
      <c r="D3330" s="22">
        <f>Table1[[#This Row],[Basic Salary]]+Table1[[#This Row],[Bonus]]</f>
        <v>74668</v>
      </c>
      <c r="E3330" s="8">
        <v>89</v>
      </c>
      <c r="F3330" s="45">
        <v>69</v>
      </c>
      <c r="G3330" s="8" t="str" cm="1">
        <f t="array" ref="G3330">_xlfn.IFS(Table1[[#This Row],[Performance Score]]&gt;=80,"Excellent",Table1[[#This Row],[Performance Score]]&gt;=60,"Good",Table1[[#This Row],[Performance Score]]&gt;=40,"Need Improvement")</f>
        <v>Good</v>
      </c>
      <c r="H3330" s="29">
        <f>Table1[[#This Row],[Bonus]]/Table1[[#This Row],[Basic Salary]]</f>
        <v>0.35140809382465793</v>
      </c>
      <c r="I3330" s="8">
        <f ca="1">DATEDIF(Table1[[#This Row],[Date of Birth]],TODAY(),"y")</f>
        <v>19</v>
      </c>
      <c r="J3330" s="33">
        <v>45253</v>
      </c>
      <c r="K3330" s="33" t="str" cm="1">
        <f t="array" aca="1" ref="K3330" ca="1">_xlfn.IFS(L3330&lt;3,"Junior",L3330&lt;=7,"Mid-Level",L3330&gt;7,"Senior")</f>
        <v>Junior</v>
      </c>
      <c r="L3330" s="45">
        <f ca="1">INT(YEARFRAC(Table1[[#This Row],[Joining Date]],TODAY(),1))</f>
        <v>2</v>
      </c>
      <c r="M3330" s="25" t="str">
        <f t="shared" ref="M3330:M3393" ca="1" si="52">IF(L3330&gt;5,"Yes","No")</f>
        <v>No</v>
      </c>
      <c r="N3330" s="25">
        <f>YEAR(Table1[[#This Row],[Joining Date]])</f>
        <v>2023</v>
      </c>
      <c r="O3330" s="45">
        <f>MONTH(Table1[[#This Row],[Joining Date]])</f>
        <v>11</v>
      </c>
      <c r="P3330" s="25">
        <f ca="1">NETWORKDAYS(Table1[[#This Row],[Joining Date]],TODAY())</f>
        <v>678</v>
      </c>
      <c r="Q3330" s="25" t="str">
        <f>LEFT(Table1[[#This Row],[Department]],5)&amp;"-"&amp;RIGHT(Table1[[#This Row],[Employee ID]],3)</f>
        <v>Sales-110</v>
      </c>
      <c r="R3330" s="25" t="str">
        <f>LEFT(Table1[[#This Row],[Department]],3)</f>
        <v>Sal</v>
      </c>
      <c r="S3330" s="36">
        <f>_xlfn.XLOOKUP(Table1[[#This Row],[City]],Table2[City],Table2[Bonus %])</f>
        <v>6</v>
      </c>
    </row>
    <row r="3331" spans="1:19" x14ac:dyDescent="0.35">
      <c r="A3331" s="9" t="s">
        <v>4737</v>
      </c>
      <c r="B3331" s="41" t="str">
        <f>LEFT(Table1[[#This Row],[Employee Name]],FIND(" ",Table1[[#This Row],[Employee Name]]))</f>
        <v xml:space="preserve">Ravi </v>
      </c>
      <c r="C3331" s="41" t="str">
        <f>RIGHT(Table1[[#This Row],[Employee Name]],LEN(Table1[[#This Row],[Employee Name]])-FIND(" ",Table1[[#This Row],[Employee Name]]))</f>
        <v>Teja</v>
      </c>
      <c r="D3331" s="23">
        <f>Table1[[#This Row],[Basic Salary]]+Table1[[#This Row],[Bonus]]</f>
        <v>74666</v>
      </c>
      <c r="E3331" s="10">
        <v>62</v>
      </c>
      <c r="F3331" s="46">
        <v>60</v>
      </c>
      <c r="G3331" s="10" t="str" cm="1">
        <f t="array" ref="G3331">_xlfn.IFS(Table1[[#This Row],[Performance Score]]&gt;=80,"Excellent",Table1[[#This Row],[Performance Score]]&gt;=60,"Good",Table1[[#This Row],[Performance Score]]&gt;=40,"Need Improvement")</f>
        <v>Good</v>
      </c>
      <c r="H3331" s="30">
        <f>Table1[[#This Row],[Bonus]]/Table1[[#This Row],[Basic Salary]]</f>
        <v>0.174178329926089</v>
      </c>
      <c r="I3331" s="10">
        <f ca="1">DATEDIF(Table1[[#This Row],[Date of Birth]],TODAY(),"y")</f>
        <v>34</v>
      </c>
      <c r="J3331" s="34">
        <v>43836</v>
      </c>
      <c r="K3331" s="33" t="str" cm="1">
        <f t="array" aca="1" ref="K3331" ca="1">_xlfn.IFS(L3331&lt;3,"Junior",L3331&lt;=7,"Mid-Level",L3331&gt;7,"Senior")</f>
        <v>Mid-Level</v>
      </c>
      <c r="L3331" s="46">
        <f ca="1">INT(YEARFRAC(Table1[[#This Row],[Joining Date]],TODAY(),1))</f>
        <v>6</v>
      </c>
      <c r="M3331" s="25" t="str">
        <f t="shared" ca="1" si="52"/>
        <v>Yes</v>
      </c>
      <c r="N3331" s="26">
        <f>YEAR(Table1[[#This Row],[Joining Date]])</f>
        <v>2020</v>
      </c>
      <c r="O3331" s="46">
        <f>MONTH(Table1[[#This Row],[Joining Date]])</f>
        <v>1</v>
      </c>
      <c r="P3331" s="26">
        <f ca="1">NETWORKDAYS(Table1[[#This Row],[Joining Date]],TODAY())</f>
        <v>1691</v>
      </c>
      <c r="Q3331" s="26" t="str">
        <f>LEFT(Table1[[#This Row],[Department]],5)&amp;"-"&amp;RIGHT(Table1[[#This Row],[Employee ID]],3)</f>
        <v>Suppo-681</v>
      </c>
      <c r="R3331" s="26" t="str">
        <f>LEFT(Table1[[#This Row],[Department]],3)</f>
        <v>Sup</v>
      </c>
      <c r="S3331" s="37">
        <f>_xlfn.XLOOKUP(Table1[[#This Row],[City]],Table2[City],Table2[Bonus %])</f>
        <v>6</v>
      </c>
    </row>
    <row r="3332" spans="1:19" x14ac:dyDescent="0.35">
      <c r="A3332" s="7" t="s">
        <v>4943</v>
      </c>
      <c r="B3332" s="40" t="str">
        <f>LEFT(Table1[[#This Row],[Employee Name]],FIND(" ",Table1[[#This Row],[Employee Name]]))</f>
        <v xml:space="preserve">Aditya </v>
      </c>
      <c r="C3332" s="40" t="str">
        <f>RIGHT(Table1[[#This Row],[Employee Name]],LEN(Table1[[#This Row],[Employee Name]])-FIND(" ",Table1[[#This Row],[Employee Name]]))</f>
        <v>Kapoor</v>
      </c>
      <c r="D3332" s="22">
        <f>Table1[[#This Row],[Basic Salary]]+Table1[[#This Row],[Bonus]]</f>
        <v>74659</v>
      </c>
      <c r="E3332" s="8">
        <v>77</v>
      </c>
      <c r="F3332" s="45">
        <v>40</v>
      </c>
      <c r="G3332" s="8" t="str" cm="1">
        <f t="array" ref="G3332">_xlfn.IFS(Table1[[#This Row],[Performance Score]]&gt;=80,"Excellent",Table1[[#This Row],[Performance Score]]&gt;=60,"Good",Table1[[#This Row],[Performance Score]]&gt;=40,"Need Improvement")</f>
        <v>Need Improvement</v>
      </c>
      <c r="H3332" s="29">
        <f>Table1[[#This Row],[Bonus]]/Table1[[#This Row],[Basic Salary]]</f>
        <v>0.44847990997807657</v>
      </c>
      <c r="I3332" s="8">
        <f ca="1">DATEDIF(Table1[[#This Row],[Date of Birth]],TODAY(),"y")</f>
        <v>16</v>
      </c>
      <c r="J3332" s="33">
        <v>43081</v>
      </c>
      <c r="K3332" s="33" t="str" cm="1">
        <f t="array" aca="1" ref="K3332" ca="1">_xlfn.IFS(L3332&lt;3,"Junior",L3332&lt;=7,"Mid-Level",L3332&gt;7,"Senior")</f>
        <v>Senior</v>
      </c>
      <c r="L3332" s="45">
        <f ca="1">INT(YEARFRAC(Table1[[#This Row],[Joining Date]],TODAY(),1))</f>
        <v>8</v>
      </c>
      <c r="M3332" s="25" t="str">
        <f t="shared" ca="1" si="52"/>
        <v>Yes</v>
      </c>
      <c r="N3332" s="25">
        <f>YEAR(Table1[[#This Row],[Joining Date]])</f>
        <v>2017</v>
      </c>
      <c r="O3332" s="45">
        <f>MONTH(Table1[[#This Row],[Joining Date]])</f>
        <v>12</v>
      </c>
      <c r="P3332" s="25">
        <f ca="1">NETWORKDAYS(Table1[[#This Row],[Joining Date]],TODAY())</f>
        <v>2230</v>
      </c>
      <c r="Q3332" s="25" t="str">
        <f>LEFT(Table1[[#This Row],[Department]],5)&amp;"-"&amp;RIGHT(Table1[[#This Row],[Employee ID]],3)</f>
        <v>Finan-887</v>
      </c>
      <c r="R3332" s="25" t="str">
        <f>LEFT(Table1[[#This Row],[Department]],3)</f>
        <v>Fin</v>
      </c>
      <c r="S3332" s="36">
        <f>_xlfn.XLOOKUP(Table1[[#This Row],[City]],Table2[City],Table2[Bonus %])</f>
        <v>4</v>
      </c>
    </row>
    <row r="3333" spans="1:19" x14ac:dyDescent="0.35">
      <c r="A3333" s="9" t="s">
        <v>1398</v>
      </c>
      <c r="B3333" s="41" t="str">
        <f>LEFT(Table1[[#This Row],[Employee Name]],FIND(" ",Table1[[#This Row],[Employee Name]]))</f>
        <v xml:space="preserve">Kavya </v>
      </c>
      <c r="C3333" s="41" t="str">
        <f>RIGHT(Table1[[#This Row],[Employee Name]],LEN(Table1[[#This Row],[Employee Name]])-FIND(" ",Table1[[#This Row],[Employee Name]]))</f>
        <v>Nair</v>
      </c>
      <c r="D3333" s="23">
        <f>Table1[[#This Row],[Basic Salary]]+Table1[[#This Row],[Bonus]]</f>
        <v>74623</v>
      </c>
      <c r="E3333" s="10">
        <v>68</v>
      </c>
      <c r="F3333" s="46">
        <v>48</v>
      </c>
      <c r="G3333" s="10" t="str" cm="1">
        <f t="array" ref="G3333">_xlfn.IFS(Table1[[#This Row],[Performance Score]]&gt;=80,"Excellent",Table1[[#This Row],[Performance Score]]&gt;=60,"Good",Table1[[#This Row],[Performance Score]]&gt;=40,"Need Improvement")</f>
        <v>Need Improvement</v>
      </c>
      <c r="H3333" s="30">
        <f>Table1[[#This Row],[Bonus]]/Table1[[#This Row],[Basic Salary]]</f>
        <v>0.46285187798949268</v>
      </c>
      <c r="I3333" s="10">
        <f ca="1">DATEDIF(Table1[[#This Row],[Date of Birth]],TODAY(),"y")</f>
        <v>22</v>
      </c>
      <c r="J3333" s="34">
        <v>45866</v>
      </c>
      <c r="K3333" s="33" t="str" cm="1">
        <f t="array" aca="1" ref="K3333" ca="1">_xlfn.IFS(L3333&lt;3,"Junior",L3333&lt;=7,"Mid-Level",L3333&gt;7,"Senior")</f>
        <v>Junior</v>
      </c>
      <c r="L3333" s="46">
        <f ca="1">INT(YEARFRAC(Table1[[#This Row],[Joining Date]],TODAY(),1))</f>
        <v>0</v>
      </c>
      <c r="M3333" s="25" t="str">
        <f t="shared" ca="1" si="52"/>
        <v>No</v>
      </c>
      <c r="N3333" s="26">
        <f>YEAR(Table1[[#This Row],[Joining Date]])</f>
        <v>2025</v>
      </c>
      <c r="O3333" s="46">
        <f>MONTH(Table1[[#This Row],[Joining Date]])</f>
        <v>7</v>
      </c>
      <c r="P3333" s="26">
        <f ca="1">NETWORKDAYS(Table1[[#This Row],[Joining Date]],TODAY())</f>
        <v>241</v>
      </c>
      <c r="Q3333" s="26" t="str">
        <f>LEFT(Table1[[#This Row],[Department]],5)&amp;"-"&amp;RIGHT(Table1[[#This Row],[Employee ID]],3)</f>
        <v>Opera-342</v>
      </c>
      <c r="R3333" s="26" t="str">
        <f>LEFT(Table1[[#This Row],[Department]],3)</f>
        <v>Ope</v>
      </c>
      <c r="S3333" s="37">
        <f>_xlfn.XLOOKUP(Table1[[#This Row],[City]],Table2[City],Table2[Bonus %])</f>
        <v>6</v>
      </c>
    </row>
    <row r="3334" spans="1:19" x14ac:dyDescent="0.35">
      <c r="A3334" s="7" t="s">
        <v>1652</v>
      </c>
      <c r="B3334" s="40" t="str">
        <f>LEFT(Table1[[#This Row],[Employee Name]],FIND(" ",Table1[[#This Row],[Employee Name]]))</f>
        <v xml:space="preserve">Meera </v>
      </c>
      <c r="C3334" s="40" t="str">
        <f>RIGHT(Table1[[#This Row],[Employee Name]],LEN(Table1[[#This Row],[Employee Name]])-FIND(" ",Table1[[#This Row],[Employee Name]]))</f>
        <v>Joshi</v>
      </c>
      <c r="D3334" s="22">
        <f>Table1[[#This Row],[Basic Salary]]+Table1[[#This Row],[Bonus]]</f>
        <v>74550</v>
      </c>
      <c r="E3334" s="8">
        <v>72</v>
      </c>
      <c r="F3334" s="45">
        <v>60</v>
      </c>
      <c r="G3334" s="8" t="str" cm="1">
        <f t="array" ref="G3334">_xlfn.IFS(Table1[[#This Row],[Performance Score]]&gt;=80,"Excellent",Table1[[#This Row],[Performance Score]]&gt;=60,"Good",Table1[[#This Row],[Performance Score]]&gt;=40,"Need Improvement")</f>
        <v>Good</v>
      </c>
      <c r="H3334" s="29">
        <f>Table1[[#This Row],[Bonus]]/Table1[[#This Row],[Basic Salary]]</f>
        <v>0.27240143369175629</v>
      </c>
      <c r="I3334" s="8">
        <f ca="1">DATEDIF(Table1[[#This Row],[Date of Birth]],TODAY(),"y")</f>
        <v>19</v>
      </c>
      <c r="J3334" s="33">
        <v>45094</v>
      </c>
      <c r="K3334" s="33" t="str" cm="1">
        <f t="array" aca="1" ref="K3334" ca="1">_xlfn.IFS(L3334&lt;3,"Junior",L3334&lt;=7,"Mid-Level",L3334&gt;7,"Senior")</f>
        <v>Mid-Level</v>
      </c>
      <c r="L3334" s="45">
        <f ca="1">INT(YEARFRAC(Table1[[#This Row],[Joining Date]],TODAY(),1))</f>
        <v>3</v>
      </c>
      <c r="M3334" s="25" t="str">
        <f t="shared" ca="1" si="52"/>
        <v>No</v>
      </c>
      <c r="N3334" s="25">
        <f>YEAR(Table1[[#This Row],[Joining Date]])</f>
        <v>2023</v>
      </c>
      <c r="O3334" s="45">
        <f>MONTH(Table1[[#This Row],[Joining Date]])</f>
        <v>6</v>
      </c>
      <c r="P3334" s="25">
        <f ca="1">NETWORKDAYS(Table1[[#This Row],[Joining Date]],TODAY())</f>
        <v>791</v>
      </c>
      <c r="Q3334" s="25" t="str">
        <f>LEFT(Table1[[#This Row],[Department]],5)&amp;"-"&amp;RIGHT(Table1[[#This Row],[Employee ID]],3)</f>
        <v>Finan-596</v>
      </c>
      <c r="R3334" s="25" t="str">
        <f>LEFT(Table1[[#This Row],[Department]],3)</f>
        <v>Fin</v>
      </c>
      <c r="S3334" s="36">
        <f>_xlfn.XLOOKUP(Table1[[#This Row],[City]],Table2[City],Table2[Bonus %])</f>
        <v>6</v>
      </c>
    </row>
    <row r="3335" spans="1:19" x14ac:dyDescent="0.35">
      <c r="A3335" s="9" t="s">
        <v>1294</v>
      </c>
      <c r="B3335" s="41" t="str">
        <f>LEFT(Table1[[#This Row],[Employee Name]],FIND(" ",Table1[[#This Row],[Employee Name]]))</f>
        <v xml:space="preserve">Nisha </v>
      </c>
      <c r="C3335" s="41" t="str">
        <f>RIGHT(Table1[[#This Row],[Employee Name]],LEN(Table1[[#This Row],[Employee Name]])-FIND(" ",Table1[[#This Row],[Employee Name]]))</f>
        <v>Kapoor</v>
      </c>
      <c r="D3335" s="23">
        <f>Table1[[#This Row],[Basic Salary]]+Table1[[#This Row],[Bonus]]</f>
        <v>74536</v>
      </c>
      <c r="E3335" s="10">
        <v>97</v>
      </c>
      <c r="F3335" s="46">
        <v>64</v>
      </c>
      <c r="G3335" s="10" t="str" cm="1">
        <f t="array" ref="G3335">_xlfn.IFS(Table1[[#This Row],[Performance Score]]&gt;=80,"Excellent",Table1[[#This Row],[Performance Score]]&gt;=60,"Good",Table1[[#This Row],[Performance Score]]&gt;=40,"Need Improvement")</f>
        <v>Good</v>
      </c>
      <c r="H3335" s="30">
        <f>Table1[[#This Row],[Bonus]]/Table1[[#This Row],[Basic Salary]]</f>
        <v>0.23346792877474018</v>
      </c>
      <c r="I3335" s="10">
        <f ca="1">DATEDIF(Table1[[#This Row],[Date of Birth]],TODAY(),"y")</f>
        <v>44</v>
      </c>
      <c r="J3335" s="34">
        <v>44048</v>
      </c>
      <c r="K3335" s="33" t="str" cm="1">
        <f t="array" aca="1" ref="K3335" ca="1">_xlfn.IFS(L3335&lt;3,"Junior",L3335&lt;=7,"Mid-Level",L3335&gt;7,"Senior")</f>
        <v>Mid-Level</v>
      </c>
      <c r="L3335" s="46">
        <f ca="1">INT(YEARFRAC(Table1[[#This Row],[Joining Date]],TODAY(),1))</f>
        <v>5</v>
      </c>
      <c r="M3335" s="25" t="str">
        <f t="shared" ca="1" si="52"/>
        <v>No</v>
      </c>
      <c r="N3335" s="26">
        <f>YEAR(Table1[[#This Row],[Joining Date]])</f>
        <v>2020</v>
      </c>
      <c r="O3335" s="46">
        <f>MONTH(Table1[[#This Row],[Joining Date]])</f>
        <v>8</v>
      </c>
      <c r="P3335" s="26">
        <f ca="1">NETWORKDAYS(Table1[[#This Row],[Joining Date]],TODAY())</f>
        <v>1539</v>
      </c>
      <c r="Q3335" s="26" t="str">
        <f>LEFT(Table1[[#This Row],[Department]],5)&amp;"-"&amp;RIGHT(Table1[[#This Row],[Employee ID]],3)</f>
        <v>HR-238</v>
      </c>
      <c r="R3335" s="26" t="str">
        <f>LEFT(Table1[[#This Row],[Department]],3)</f>
        <v>HR</v>
      </c>
      <c r="S3335" s="37">
        <f>_xlfn.XLOOKUP(Table1[[#This Row],[City]],Table2[City],Table2[Bonus %])</f>
        <v>6</v>
      </c>
    </row>
    <row r="3336" spans="1:19" x14ac:dyDescent="0.35">
      <c r="A3336" s="7" t="s">
        <v>1777</v>
      </c>
      <c r="B3336" s="40" t="str">
        <f>LEFT(Table1[[#This Row],[Employee Name]],FIND(" ",Table1[[#This Row],[Employee Name]]))</f>
        <v xml:space="preserve">Ishita </v>
      </c>
      <c r="C3336" s="40" t="str">
        <f>RIGHT(Table1[[#This Row],[Employee Name]],LEN(Table1[[#This Row],[Employee Name]])-FIND(" ",Table1[[#This Row],[Employee Name]]))</f>
        <v>Roy</v>
      </c>
      <c r="D3336" s="22">
        <f>Table1[[#This Row],[Basic Salary]]+Table1[[#This Row],[Bonus]]</f>
        <v>74533</v>
      </c>
      <c r="E3336" s="8">
        <v>62</v>
      </c>
      <c r="F3336" s="45">
        <v>92</v>
      </c>
      <c r="G3336" s="8" t="str" cm="1">
        <f t="array" ref="G3336">_xlfn.IFS(Table1[[#This Row],[Performance Score]]&gt;=80,"Excellent",Table1[[#This Row],[Performance Score]]&gt;=60,"Good",Table1[[#This Row],[Performance Score]]&gt;=40,"Need Improvement")</f>
        <v>Excellent</v>
      </c>
      <c r="H3336" s="29">
        <f>Table1[[#This Row],[Bonus]]/Table1[[#This Row],[Basic Salary]]</f>
        <v>0.2485844473481422</v>
      </c>
      <c r="I3336" s="8">
        <f ca="1">DATEDIF(Table1[[#This Row],[Date of Birth]],TODAY(),"y")</f>
        <v>26</v>
      </c>
      <c r="J3336" s="33">
        <v>42917</v>
      </c>
      <c r="K3336" s="33" t="str" cm="1">
        <f t="array" aca="1" ref="K3336" ca="1">_xlfn.IFS(L3336&lt;3,"Junior",L3336&lt;=7,"Mid-Level",L3336&gt;7,"Senior")</f>
        <v>Senior</v>
      </c>
      <c r="L3336" s="45">
        <f ca="1">INT(YEARFRAC(Table1[[#This Row],[Joining Date]],TODAY(),1))</f>
        <v>8</v>
      </c>
      <c r="M3336" s="25" t="str">
        <f t="shared" ca="1" si="52"/>
        <v>Yes</v>
      </c>
      <c r="N3336" s="25">
        <f>YEAR(Table1[[#This Row],[Joining Date]])</f>
        <v>2017</v>
      </c>
      <c r="O3336" s="45">
        <f>MONTH(Table1[[#This Row],[Joining Date]])</f>
        <v>7</v>
      </c>
      <c r="P3336" s="25">
        <f ca="1">NETWORKDAYS(Table1[[#This Row],[Joining Date]],TODAY())</f>
        <v>2346</v>
      </c>
      <c r="Q3336" s="25" t="str">
        <f>LEFT(Table1[[#This Row],[Department]],5)&amp;"-"&amp;RIGHT(Table1[[#This Row],[Employee ID]],3)</f>
        <v>Sales-721</v>
      </c>
      <c r="R3336" s="25" t="str">
        <f>LEFT(Table1[[#This Row],[Department]],3)</f>
        <v>Sal</v>
      </c>
      <c r="S3336" s="36">
        <f>_xlfn.XLOOKUP(Table1[[#This Row],[City]],Table2[City],Table2[Bonus %])</f>
        <v>7</v>
      </c>
    </row>
    <row r="3337" spans="1:19" x14ac:dyDescent="0.35">
      <c r="A3337" s="9" t="s">
        <v>4805</v>
      </c>
      <c r="B3337" s="41" t="str">
        <f>LEFT(Table1[[#This Row],[Employee Name]],FIND(" ",Table1[[#This Row],[Employee Name]]))</f>
        <v xml:space="preserve">Krishna </v>
      </c>
      <c r="C3337" s="41" t="str">
        <f>RIGHT(Table1[[#This Row],[Employee Name]],LEN(Table1[[#This Row],[Employee Name]])-FIND(" ",Table1[[#This Row],[Employee Name]]))</f>
        <v>Chaitanya</v>
      </c>
      <c r="D3337" s="23">
        <f>Table1[[#This Row],[Basic Salary]]+Table1[[#This Row],[Bonus]]</f>
        <v>74533</v>
      </c>
      <c r="E3337" s="10">
        <v>84</v>
      </c>
      <c r="F3337" s="46">
        <v>61</v>
      </c>
      <c r="G3337" s="10" t="str" cm="1">
        <f t="array" ref="G3337">_xlfn.IFS(Table1[[#This Row],[Performance Score]]&gt;=80,"Excellent",Table1[[#This Row],[Performance Score]]&gt;=60,"Good",Table1[[#This Row],[Performance Score]]&gt;=40,"Need Improvement")</f>
        <v>Good</v>
      </c>
      <c r="H3337" s="30">
        <f>Table1[[#This Row],[Bonus]]/Table1[[#This Row],[Basic Salary]]</f>
        <v>0.4235808694323478</v>
      </c>
      <c r="I3337" s="10">
        <f ca="1">DATEDIF(Table1[[#This Row],[Date of Birth]],TODAY(),"y")</f>
        <v>43</v>
      </c>
      <c r="J3337" s="34">
        <v>43708</v>
      </c>
      <c r="K3337" s="33" t="str" cm="1">
        <f t="array" aca="1" ref="K3337" ca="1">_xlfn.IFS(L3337&lt;3,"Junior",L3337&lt;=7,"Mid-Level",L3337&gt;7,"Senior")</f>
        <v>Mid-Level</v>
      </c>
      <c r="L3337" s="46">
        <f ca="1">INT(YEARFRAC(Table1[[#This Row],[Joining Date]],TODAY(),1))</f>
        <v>6</v>
      </c>
      <c r="M3337" s="25" t="str">
        <f t="shared" ca="1" si="52"/>
        <v>Yes</v>
      </c>
      <c r="N3337" s="26">
        <f>YEAR(Table1[[#This Row],[Joining Date]])</f>
        <v>2019</v>
      </c>
      <c r="O3337" s="46">
        <f>MONTH(Table1[[#This Row],[Joining Date]])</f>
        <v>8</v>
      </c>
      <c r="P3337" s="26">
        <f ca="1">NETWORKDAYS(Table1[[#This Row],[Joining Date]],TODAY())</f>
        <v>1781</v>
      </c>
      <c r="Q3337" s="26" t="str">
        <f>LEFT(Table1[[#This Row],[Department]],5)&amp;"-"&amp;RIGHT(Table1[[#This Row],[Employee ID]],3)</f>
        <v>HR-749</v>
      </c>
      <c r="R3337" s="26" t="str">
        <f>LEFT(Table1[[#This Row],[Department]],3)</f>
        <v>HR</v>
      </c>
      <c r="S3337" s="37">
        <f>_xlfn.XLOOKUP(Table1[[#This Row],[City]],Table2[City],Table2[Bonus %])</f>
        <v>6</v>
      </c>
    </row>
    <row r="3338" spans="1:19" x14ac:dyDescent="0.35">
      <c r="A3338" s="7" t="s">
        <v>2740</v>
      </c>
      <c r="B3338" s="40" t="str">
        <f>LEFT(Table1[[#This Row],[Employee Name]],FIND(" ",Table1[[#This Row],[Employee Name]]))</f>
        <v xml:space="preserve">Priya </v>
      </c>
      <c r="C3338" s="40" t="str">
        <f>RIGHT(Table1[[#This Row],[Employee Name]],LEN(Table1[[#This Row],[Employee Name]])-FIND(" ",Table1[[#This Row],[Employee Name]]))</f>
        <v>Reddy</v>
      </c>
      <c r="D3338" s="22">
        <f>Table1[[#This Row],[Basic Salary]]+Table1[[#This Row],[Bonus]]</f>
        <v>74525</v>
      </c>
      <c r="E3338" s="8">
        <v>69</v>
      </c>
      <c r="F3338" s="45">
        <v>77</v>
      </c>
      <c r="G3338" s="8" t="str" cm="1">
        <f t="array" ref="G3338">_xlfn.IFS(Table1[[#This Row],[Performance Score]]&gt;=80,"Excellent",Table1[[#This Row],[Performance Score]]&gt;=60,"Good",Table1[[#This Row],[Performance Score]]&gt;=40,"Need Improvement")</f>
        <v>Good</v>
      </c>
      <c r="H3338" s="29">
        <f>Table1[[#This Row],[Bonus]]/Table1[[#This Row],[Basic Salary]]</f>
        <v>0.38617636664620653</v>
      </c>
      <c r="I3338" s="8">
        <f ca="1">DATEDIF(Table1[[#This Row],[Date of Birth]],TODAY(),"y")</f>
        <v>40</v>
      </c>
      <c r="J3338" s="33">
        <v>44405</v>
      </c>
      <c r="K3338" s="33" t="str" cm="1">
        <f t="array" aca="1" ref="K3338" ca="1">_xlfn.IFS(L3338&lt;3,"Junior",L3338&lt;=7,"Mid-Level",L3338&gt;7,"Senior")</f>
        <v>Mid-Level</v>
      </c>
      <c r="L3338" s="45">
        <f ca="1">INT(YEARFRAC(Table1[[#This Row],[Joining Date]],TODAY(),1))</f>
        <v>4</v>
      </c>
      <c r="M3338" s="25" t="str">
        <f t="shared" ca="1" si="52"/>
        <v>No</v>
      </c>
      <c r="N3338" s="25">
        <f>YEAR(Table1[[#This Row],[Joining Date]])</f>
        <v>2021</v>
      </c>
      <c r="O3338" s="45">
        <f>MONTH(Table1[[#This Row],[Joining Date]])</f>
        <v>7</v>
      </c>
      <c r="P3338" s="25">
        <f ca="1">NETWORKDAYS(Table1[[#This Row],[Joining Date]],TODAY())</f>
        <v>1284</v>
      </c>
      <c r="Q3338" s="25" t="str">
        <f>LEFT(Table1[[#This Row],[Department]],5)&amp;"-"&amp;RIGHT(Table1[[#This Row],[Employee ID]],3)</f>
        <v>HR-684</v>
      </c>
      <c r="R3338" s="25" t="str">
        <f>LEFT(Table1[[#This Row],[Department]],3)</f>
        <v>HR</v>
      </c>
      <c r="S3338" s="36">
        <f>_xlfn.XLOOKUP(Table1[[#This Row],[City]],Table2[City],Table2[Bonus %])</f>
        <v>4</v>
      </c>
    </row>
    <row r="3339" spans="1:19" x14ac:dyDescent="0.35">
      <c r="A3339" s="9" t="s">
        <v>3936</v>
      </c>
      <c r="B3339" s="41" t="str">
        <f>LEFT(Table1[[#This Row],[Employee Name]],FIND(" ",Table1[[#This Row],[Employee Name]]))</f>
        <v xml:space="preserve">Karan </v>
      </c>
      <c r="C3339" s="41" t="str">
        <f>RIGHT(Table1[[#This Row],[Employee Name]],LEN(Table1[[#This Row],[Employee Name]])-FIND(" ",Table1[[#This Row],[Employee Name]]))</f>
        <v>Malhotra</v>
      </c>
      <c r="D3339" s="23">
        <f>Table1[[#This Row],[Basic Salary]]+Table1[[#This Row],[Bonus]]</f>
        <v>74485</v>
      </c>
      <c r="E3339" s="10">
        <v>76</v>
      </c>
      <c r="F3339" s="46">
        <v>52</v>
      </c>
      <c r="G3339" s="10" t="str" cm="1">
        <f t="array" ref="G3339">_xlfn.IFS(Table1[[#This Row],[Performance Score]]&gt;=80,"Excellent",Table1[[#This Row],[Performance Score]]&gt;=60,"Good",Table1[[#This Row],[Performance Score]]&gt;=40,"Need Improvement")</f>
        <v>Need Improvement</v>
      </c>
      <c r="H3339" s="30">
        <f>Table1[[#This Row],[Bonus]]/Table1[[#This Row],[Basic Salary]]</f>
        <v>0.50663457259597877</v>
      </c>
      <c r="I3339" s="10">
        <f ca="1">DATEDIF(Table1[[#This Row],[Date of Birth]],TODAY(),"y")</f>
        <v>27</v>
      </c>
      <c r="J3339" s="34">
        <v>43448</v>
      </c>
      <c r="K3339" s="33" t="str" cm="1">
        <f t="array" aca="1" ref="K3339" ca="1">_xlfn.IFS(L3339&lt;3,"Junior",L3339&lt;=7,"Mid-Level",L3339&gt;7,"Senior")</f>
        <v>Mid-Level</v>
      </c>
      <c r="L3339" s="46">
        <f ca="1">INT(YEARFRAC(Table1[[#This Row],[Joining Date]],TODAY(),1))</f>
        <v>7</v>
      </c>
      <c r="M3339" s="25" t="str">
        <f t="shared" ca="1" si="52"/>
        <v>Yes</v>
      </c>
      <c r="N3339" s="26">
        <f>YEAR(Table1[[#This Row],[Joining Date]])</f>
        <v>2018</v>
      </c>
      <c r="O3339" s="46">
        <f>MONTH(Table1[[#This Row],[Joining Date]])</f>
        <v>12</v>
      </c>
      <c r="P3339" s="26">
        <f ca="1">NETWORKDAYS(Table1[[#This Row],[Joining Date]],TODAY())</f>
        <v>1967</v>
      </c>
      <c r="Q3339" s="26" t="str">
        <f>LEFT(Table1[[#This Row],[Department]],5)&amp;"-"&amp;RIGHT(Table1[[#This Row],[Employee ID]],3)</f>
        <v>IT-880</v>
      </c>
      <c r="R3339" s="26" t="str">
        <f>LEFT(Table1[[#This Row],[Department]],3)</f>
        <v>IT</v>
      </c>
      <c r="S3339" s="37">
        <f>_xlfn.XLOOKUP(Table1[[#This Row],[City]],Table2[City],Table2[Bonus %])</f>
        <v>7</v>
      </c>
    </row>
    <row r="3340" spans="1:19" x14ac:dyDescent="0.35">
      <c r="A3340" s="7" t="s">
        <v>2833</v>
      </c>
      <c r="B3340" s="40" t="str">
        <f>LEFT(Table1[[#This Row],[Employee Name]],FIND(" ",Table1[[#This Row],[Employee Name]]))</f>
        <v xml:space="preserve">Krishna </v>
      </c>
      <c r="C3340" s="40" t="str">
        <f>RIGHT(Table1[[#This Row],[Employee Name]],LEN(Table1[[#This Row],[Employee Name]])-FIND(" ",Table1[[#This Row],[Employee Name]]))</f>
        <v>Chaitanya</v>
      </c>
      <c r="D3340" s="22">
        <f>Table1[[#This Row],[Basic Salary]]+Table1[[#This Row],[Bonus]]</f>
        <v>74481</v>
      </c>
      <c r="E3340" s="8">
        <v>81</v>
      </c>
      <c r="F3340" s="45">
        <v>50</v>
      </c>
      <c r="G3340" s="8" t="str" cm="1">
        <f t="array" ref="G3340">_xlfn.IFS(Table1[[#This Row],[Performance Score]]&gt;=80,"Excellent",Table1[[#This Row],[Performance Score]]&gt;=60,"Good",Table1[[#This Row],[Performance Score]]&gt;=40,"Need Improvement")</f>
        <v>Need Improvement</v>
      </c>
      <c r="H3340" s="29">
        <f>Table1[[#This Row],[Bonus]]/Table1[[#This Row],[Basic Salary]]</f>
        <v>0.27983022888171011</v>
      </c>
      <c r="I3340" s="8">
        <f ca="1">DATEDIF(Table1[[#This Row],[Date of Birth]],TODAY(),"y")</f>
        <v>21</v>
      </c>
      <c r="J3340" s="33">
        <v>43670</v>
      </c>
      <c r="K3340" s="33" t="str" cm="1">
        <f t="array" aca="1" ref="K3340" ca="1">_xlfn.IFS(L3340&lt;3,"Junior",L3340&lt;=7,"Mid-Level",L3340&gt;7,"Senior")</f>
        <v>Mid-Level</v>
      </c>
      <c r="L3340" s="45">
        <f ca="1">INT(YEARFRAC(Table1[[#This Row],[Joining Date]],TODAY(),1))</f>
        <v>6</v>
      </c>
      <c r="M3340" s="25" t="str">
        <f t="shared" ca="1" si="52"/>
        <v>Yes</v>
      </c>
      <c r="N3340" s="25">
        <f>YEAR(Table1[[#This Row],[Joining Date]])</f>
        <v>2019</v>
      </c>
      <c r="O3340" s="45">
        <f>MONTH(Table1[[#This Row],[Joining Date]])</f>
        <v>7</v>
      </c>
      <c r="P3340" s="25">
        <f ca="1">NETWORKDAYS(Table1[[#This Row],[Joining Date]],TODAY())</f>
        <v>1809</v>
      </c>
      <c r="Q3340" s="25" t="str">
        <f>LEFT(Table1[[#This Row],[Department]],5)&amp;"-"&amp;RIGHT(Table1[[#This Row],[Employee ID]],3)</f>
        <v>IT-777</v>
      </c>
      <c r="R3340" s="25" t="str">
        <f>LEFT(Table1[[#This Row],[Department]],3)</f>
        <v>IT</v>
      </c>
      <c r="S3340" s="36">
        <f>_xlfn.XLOOKUP(Table1[[#This Row],[City]],Table2[City],Table2[Bonus %])</f>
        <v>6</v>
      </c>
    </row>
    <row r="3341" spans="1:19" x14ac:dyDescent="0.35">
      <c r="A3341" s="9" t="s">
        <v>4525</v>
      </c>
      <c r="B3341" s="41" t="str">
        <f>LEFT(Table1[[#This Row],[Employee Name]],FIND(" ",Table1[[#This Row],[Employee Name]]))</f>
        <v xml:space="preserve">Ajay </v>
      </c>
      <c r="C3341" s="41" t="str">
        <f>RIGHT(Table1[[#This Row],[Employee Name]],LEN(Table1[[#This Row],[Employee Name]])-FIND(" ",Table1[[#This Row],[Employee Name]]))</f>
        <v>Singh</v>
      </c>
      <c r="D3341" s="23">
        <f>Table1[[#This Row],[Basic Salary]]+Table1[[#This Row],[Bonus]]</f>
        <v>74440</v>
      </c>
      <c r="E3341" s="10">
        <v>65</v>
      </c>
      <c r="F3341" s="46">
        <v>69</v>
      </c>
      <c r="G3341" s="10" t="str" cm="1">
        <f t="array" ref="G3341">_xlfn.IFS(Table1[[#This Row],[Performance Score]]&gt;=80,"Excellent",Table1[[#This Row],[Performance Score]]&gt;=60,"Good",Table1[[#This Row],[Performance Score]]&gt;=40,"Need Improvement")</f>
        <v>Good</v>
      </c>
      <c r="H3341" s="30">
        <f>Table1[[#This Row],[Bonus]]/Table1[[#This Row],[Basic Salary]]</f>
        <v>0.65919982168728408</v>
      </c>
      <c r="I3341" s="10">
        <f ca="1">DATEDIF(Table1[[#This Row],[Date of Birth]],TODAY(),"y")</f>
        <v>25</v>
      </c>
      <c r="J3341" s="34">
        <v>43123</v>
      </c>
      <c r="K3341" s="33" t="str" cm="1">
        <f t="array" aca="1" ref="K3341" ca="1">_xlfn.IFS(L3341&lt;3,"Junior",L3341&lt;=7,"Mid-Level",L3341&gt;7,"Senior")</f>
        <v>Senior</v>
      </c>
      <c r="L3341" s="46">
        <f ca="1">INT(YEARFRAC(Table1[[#This Row],[Joining Date]],TODAY(),1))</f>
        <v>8</v>
      </c>
      <c r="M3341" s="25" t="str">
        <f t="shared" ca="1" si="52"/>
        <v>Yes</v>
      </c>
      <c r="N3341" s="26">
        <f>YEAR(Table1[[#This Row],[Joining Date]])</f>
        <v>2018</v>
      </c>
      <c r="O3341" s="46">
        <f>MONTH(Table1[[#This Row],[Joining Date]])</f>
        <v>1</v>
      </c>
      <c r="P3341" s="26">
        <f ca="1">NETWORKDAYS(Table1[[#This Row],[Joining Date]],TODAY())</f>
        <v>2200</v>
      </c>
      <c r="Q3341" s="26" t="str">
        <f>LEFT(Table1[[#This Row],[Department]],5)&amp;"-"&amp;RIGHT(Table1[[#This Row],[Employee ID]],3)</f>
        <v>Suppo-469</v>
      </c>
      <c r="R3341" s="26" t="str">
        <f>LEFT(Table1[[#This Row],[Department]],3)</f>
        <v>Sup</v>
      </c>
      <c r="S3341" s="37">
        <f>_xlfn.XLOOKUP(Table1[[#This Row],[City]],Table2[City],Table2[Bonus %])</f>
        <v>5</v>
      </c>
    </row>
    <row r="3342" spans="1:19" x14ac:dyDescent="0.35">
      <c r="A3342" s="7" t="s">
        <v>2232</v>
      </c>
      <c r="B3342" s="40" t="str">
        <f>LEFT(Table1[[#This Row],[Employee Name]],FIND(" ",Table1[[#This Row],[Employee Name]]))</f>
        <v xml:space="preserve">Karan </v>
      </c>
      <c r="C3342" s="40" t="str">
        <f>RIGHT(Table1[[#This Row],[Employee Name]],LEN(Table1[[#This Row],[Employee Name]])-FIND(" ",Table1[[#This Row],[Employee Name]]))</f>
        <v>Malhotra</v>
      </c>
      <c r="D3342" s="22">
        <f>Table1[[#This Row],[Basic Salary]]+Table1[[#This Row],[Bonus]]</f>
        <v>74417</v>
      </c>
      <c r="E3342" s="8">
        <v>61</v>
      </c>
      <c r="F3342" s="45">
        <v>66</v>
      </c>
      <c r="G3342" s="8" t="str" cm="1">
        <f t="array" ref="G3342">_xlfn.IFS(Table1[[#This Row],[Performance Score]]&gt;=80,"Excellent",Table1[[#This Row],[Performance Score]]&gt;=60,"Good",Table1[[#This Row],[Performance Score]]&gt;=40,"Need Improvement")</f>
        <v>Good</v>
      </c>
      <c r="H3342" s="29">
        <f>Table1[[#This Row],[Bonus]]/Table1[[#This Row],[Basic Salary]]</f>
        <v>8.9002707251042659E-2</v>
      </c>
      <c r="I3342" s="8">
        <f ca="1">DATEDIF(Table1[[#This Row],[Date of Birth]],TODAY(),"y")</f>
        <v>34</v>
      </c>
      <c r="J3342" s="33">
        <v>42143</v>
      </c>
      <c r="K3342" s="33" t="str" cm="1">
        <f t="array" aca="1" ref="K3342" ca="1">_xlfn.IFS(L3342&lt;3,"Junior",L3342&lt;=7,"Mid-Level",L3342&gt;7,"Senior")</f>
        <v>Senior</v>
      </c>
      <c r="L3342" s="45">
        <f ca="1">INT(YEARFRAC(Table1[[#This Row],[Joining Date]],TODAY(),1))</f>
        <v>11</v>
      </c>
      <c r="M3342" s="25" t="str">
        <f t="shared" ca="1" si="52"/>
        <v>Yes</v>
      </c>
      <c r="N3342" s="25">
        <f>YEAR(Table1[[#This Row],[Joining Date]])</f>
        <v>2015</v>
      </c>
      <c r="O3342" s="45">
        <f>MONTH(Table1[[#This Row],[Joining Date]])</f>
        <v>5</v>
      </c>
      <c r="P3342" s="25">
        <f ca="1">NETWORKDAYS(Table1[[#This Row],[Joining Date]],TODAY())</f>
        <v>2900</v>
      </c>
      <c r="Q3342" s="25" t="str">
        <f>LEFT(Table1[[#This Row],[Department]],5)&amp;"-"&amp;RIGHT(Table1[[#This Row],[Employee ID]],3)</f>
        <v>IT-176</v>
      </c>
      <c r="R3342" s="25" t="str">
        <f>LEFT(Table1[[#This Row],[Department]],3)</f>
        <v>IT</v>
      </c>
      <c r="S3342" s="36">
        <f>_xlfn.XLOOKUP(Table1[[#This Row],[City]],Table2[City],Table2[Bonus %])</f>
        <v>7</v>
      </c>
    </row>
    <row r="3343" spans="1:19" x14ac:dyDescent="0.35">
      <c r="A3343" s="9" t="s">
        <v>3026</v>
      </c>
      <c r="B3343" s="41" t="str">
        <f>LEFT(Table1[[#This Row],[Employee Name]],FIND(" ",Table1[[#This Row],[Employee Name]]))</f>
        <v xml:space="preserve">Krishna </v>
      </c>
      <c r="C3343" s="41" t="str">
        <f>RIGHT(Table1[[#This Row],[Employee Name]],LEN(Table1[[#This Row],[Employee Name]])-FIND(" ",Table1[[#This Row],[Employee Name]]))</f>
        <v>Chaitanya</v>
      </c>
      <c r="D3343" s="23">
        <f>Table1[[#This Row],[Basic Salary]]+Table1[[#This Row],[Bonus]]</f>
        <v>74381</v>
      </c>
      <c r="E3343" s="10">
        <v>75</v>
      </c>
      <c r="F3343" s="46">
        <v>55</v>
      </c>
      <c r="G3343" s="10" t="str" cm="1">
        <f t="array" ref="G3343">_xlfn.IFS(Table1[[#This Row],[Performance Score]]&gt;=80,"Excellent",Table1[[#This Row],[Performance Score]]&gt;=60,"Good",Table1[[#This Row],[Performance Score]]&gt;=40,"Need Improvement")</f>
        <v>Need Improvement</v>
      </c>
      <c r="H3343" s="30">
        <f>Table1[[#This Row],[Bonus]]/Table1[[#This Row],[Basic Salary]]</f>
        <v>0.12527987897125567</v>
      </c>
      <c r="I3343" s="10">
        <f ca="1">DATEDIF(Table1[[#This Row],[Date of Birth]],TODAY(),"y")</f>
        <v>44</v>
      </c>
      <c r="J3343" s="34">
        <v>42298</v>
      </c>
      <c r="K3343" s="33" t="str" cm="1">
        <f t="array" aca="1" ref="K3343" ca="1">_xlfn.IFS(L3343&lt;3,"Junior",L3343&lt;=7,"Mid-Level",L3343&gt;7,"Senior")</f>
        <v>Senior</v>
      </c>
      <c r="L3343" s="46">
        <f ca="1">INT(YEARFRAC(Table1[[#This Row],[Joining Date]],TODAY(),1))</f>
        <v>10</v>
      </c>
      <c r="M3343" s="25" t="str">
        <f t="shared" ca="1" si="52"/>
        <v>Yes</v>
      </c>
      <c r="N3343" s="26">
        <f>YEAR(Table1[[#This Row],[Joining Date]])</f>
        <v>2015</v>
      </c>
      <c r="O3343" s="46">
        <f>MONTH(Table1[[#This Row],[Joining Date]])</f>
        <v>10</v>
      </c>
      <c r="P3343" s="26">
        <f ca="1">NETWORKDAYS(Table1[[#This Row],[Joining Date]],TODAY())</f>
        <v>2789</v>
      </c>
      <c r="Q3343" s="26" t="str">
        <f>LEFT(Table1[[#This Row],[Department]],5)&amp;"-"&amp;RIGHT(Table1[[#This Row],[Employee ID]],3)</f>
        <v>IT-970</v>
      </c>
      <c r="R3343" s="26" t="str">
        <f>LEFT(Table1[[#This Row],[Department]],3)</f>
        <v>IT</v>
      </c>
      <c r="S3343" s="37">
        <f>_xlfn.XLOOKUP(Table1[[#This Row],[City]],Table2[City],Table2[Bonus %])</f>
        <v>6</v>
      </c>
    </row>
    <row r="3344" spans="1:19" x14ac:dyDescent="0.35">
      <c r="A3344" s="7" t="s">
        <v>4951</v>
      </c>
      <c r="B3344" s="40" t="str">
        <f>LEFT(Table1[[#This Row],[Employee Name]],FIND(" ",Table1[[#This Row],[Employee Name]]))</f>
        <v xml:space="preserve">Gayathri </v>
      </c>
      <c r="C3344" s="40" t="str">
        <f>RIGHT(Table1[[#This Row],[Employee Name]],LEN(Table1[[#This Row],[Employee Name]])-FIND(" ",Table1[[#This Row],[Employee Name]]))</f>
        <v>Iyer</v>
      </c>
      <c r="D3344" s="22">
        <f>Table1[[#This Row],[Basic Salary]]+Table1[[#This Row],[Bonus]]</f>
        <v>74332</v>
      </c>
      <c r="E3344" s="8">
        <v>87</v>
      </c>
      <c r="F3344" s="45">
        <v>73</v>
      </c>
      <c r="G3344" s="8" t="str" cm="1">
        <f t="array" ref="G3344">_xlfn.IFS(Table1[[#This Row],[Performance Score]]&gt;=80,"Excellent",Table1[[#This Row],[Performance Score]]&gt;=60,"Good",Table1[[#This Row],[Performance Score]]&gt;=40,"Need Improvement")</f>
        <v>Good</v>
      </c>
      <c r="H3344" s="29">
        <f>Table1[[#This Row],[Bonus]]/Table1[[#This Row],[Basic Salary]]</f>
        <v>7.3479290624458432E-2</v>
      </c>
      <c r="I3344" s="8">
        <f ca="1">DATEDIF(Table1[[#This Row],[Date of Birth]],TODAY(),"y")</f>
        <v>43</v>
      </c>
      <c r="J3344" s="33">
        <v>42347</v>
      </c>
      <c r="K3344" s="33" t="str" cm="1">
        <f t="array" aca="1" ref="K3344" ca="1">_xlfn.IFS(L3344&lt;3,"Junior",L3344&lt;=7,"Mid-Level",L3344&gt;7,"Senior")</f>
        <v>Senior</v>
      </c>
      <c r="L3344" s="45">
        <f ca="1">INT(YEARFRAC(Table1[[#This Row],[Joining Date]],TODAY(),1))</f>
        <v>10</v>
      </c>
      <c r="M3344" s="25" t="str">
        <f t="shared" ca="1" si="52"/>
        <v>Yes</v>
      </c>
      <c r="N3344" s="25">
        <f>YEAR(Table1[[#This Row],[Joining Date]])</f>
        <v>2015</v>
      </c>
      <c r="O3344" s="45">
        <f>MONTH(Table1[[#This Row],[Joining Date]])</f>
        <v>12</v>
      </c>
      <c r="P3344" s="25">
        <f ca="1">NETWORKDAYS(Table1[[#This Row],[Joining Date]],TODAY())</f>
        <v>2754</v>
      </c>
      <c r="Q3344" s="25" t="str">
        <f>LEFT(Table1[[#This Row],[Department]],5)&amp;"-"&amp;RIGHT(Table1[[#This Row],[Employee ID]],3)</f>
        <v>IT-895</v>
      </c>
      <c r="R3344" s="25" t="str">
        <f>LEFT(Table1[[#This Row],[Department]],3)</f>
        <v>IT</v>
      </c>
      <c r="S3344" s="36">
        <f>_xlfn.XLOOKUP(Table1[[#This Row],[City]],Table2[City],Table2[Bonus %])</f>
        <v>6</v>
      </c>
    </row>
    <row r="3345" spans="1:19" x14ac:dyDescent="0.35">
      <c r="A3345" s="9" t="s">
        <v>2924</v>
      </c>
      <c r="B3345" s="41" t="str">
        <f>LEFT(Table1[[#This Row],[Employee Name]],FIND(" ",Table1[[#This Row],[Employee Name]]))</f>
        <v xml:space="preserve">Aditya </v>
      </c>
      <c r="C3345" s="41" t="str">
        <f>RIGHT(Table1[[#This Row],[Employee Name]],LEN(Table1[[#This Row],[Employee Name]])-FIND(" ",Table1[[#This Row],[Employee Name]]))</f>
        <v>Kapoor</v>
      </c>
      <c r="D3345" s="23">
        <f>Table1[[#This Row],[Basic Salary]]+Table1[[#This Row],[Bonus]]</f>
        <v>74314</v>
      </c>
      <c r="E3345" s="10">
        <v>75</v>
      </c>
      <c r="F3345" s="46">
        <v>55</v>
      </c>
      <c r="G3345" s="10" t="str" cm="1">
        <f t="array" ref="G3345">_xlfn.IFS(Table1[[#This Row],[Performance Score]]&gt;=80,"Excellent",Table1[[#This Row],[Performance Score]]&gt;=60,"Good",Table1[[#This Row],[Performance Score]]&gt;=40,"Need Improvement")</f>
        <v>Need Improvement</v>
      </c>
      <c r="H3345" s="30">
        <f>Table1[[#This Row],[Bonus]]/Table1[[#This Row],[Basic Salary]]</f>
        <v>0.29550407056813627</v>
      </c>
      <c r="I3345" s="10">
        <f ca="1">DATEDIF(Table1[[#This Row],[Date of Birth]],TODAY(),"y")</f>
        <v>29</v>
      </c>
      <c r="J3345" s="34">
        <v>44239</v>
      </c>
      <c r="K3345" s="33" t="str" cm="1">
        <f t="array" aca="1" ref="K3345" ca="1">_xlfn.IFS(L3345&lt;3,"Junior",L3345&lt;=7,"Mid-Level",L3345&gt;7,"Senior")</f>
        <v>Mid-Level</v>
      </c>
      <c r="L3345" s="46">
        <f ca="1">INT(YEARFRAC(Table1[[#This Row],[Joining Date]],TODAY(),1))</f>
        <v>5</v>
      </c>
      <c r="M3345" s="25" t="str">
        <f t="shared" ca="1" si="52"/>
        <v>No</v>
      </c>
      <c r="N3345" s="26">
        <f>YEAR(Table1[[#This Row],[Joining Date]])</f>
        <v>2021</v>
      </c>
      <c r="O3345" s="46">
        <f>MONTH(Table1[[#This Row],[Joining Date]])</f>
        <v>2</v>
      </c>
      <c r="P3345" s="26">
        <f ca="1">NETWORKDAYS(Table1[[#This Row],[Joining Date]],TODAY())</f>
        <v>1402</v>
      </c>
      <c r="Q3345" s="26" t="str">
        <f>LEFT(Table1[[#This Row],[Department]],5)&amp;"-"&amp;RIGHT(Table1[[#This Row],[Employee ID]],3)</f>
        <v>Marke-868</v>
      </c>
      <c r="R3345" s="26" t="str">
        <f>LEFT(Table1[[#This Row],[Department]],3)</f>
        <v>Mar</v>
      </c>
      <c r="S3345" s="37">
        <f>_xlfn.XLOOKUP(Table1[[#This Row],[City]],Table2[City],Table2[Bonus %])</f>
        <v>4</v>
      </c>
    </row>
    <row r="3346" spans="1:19" x14ac:dyDescent="0.35">
      <c r="A3346" s="7" t="s">
        <v>432</v>
      </c>
      <c r="B3346" s="40" t="str">
        <f>LEFT(Table1[[#This Row],[Employee Name]],FIND(" ",Table1[[#This Row],[Employee Name]]))</f>
        <v xml:space="preserve">Krishna </v>
      </c>
      <c r="C3346" s="40" t="str">
        <f>RIGHT(Table1[[#This Row],[Employee Name]],LEN(Table1[[#This Row],[Employee Name]])-FIND(" ",Table1[[#This Row],[Employee Name]]))</f>
        <v>Chaitanya</v>
      </c>
      <c r="D3346" s="22">
        <f>Table1[[#This Row],[Basic Salary]]+Table1[[#This Row],[Bonus]]</f>
        <v>74278</v>
      </c>
      <c r="E3346" s="8">
        <v>64</v>
      </c>
      <c r="F3346" s="45">
        <v>45</v>
      </c>
      <c r="G3346" s="8" t="str" cm="1">
        <f t="array" ref="G3346">_xlfn.IFS(Table1[[#This Row],[Performance Score]]&gt;=80,"Excellent",Table1[[#This Row],[Performance Score]]&gt;=60,"Good",Table1[[#This Row],[Performance Score]]&gt;=40,"Need Improvement")</f>
        <v>Need Improvement</v>
      </c>
      <c r="H3346" s="29">
        <f>Table1[[#This Row],[Bonus]]/Table1[[#This Row],[Basic Salary]]</f>
        <v>0.26320980935698374</v>
      </c>
      <c r="I3346" s="8">
        <f ca="1">DATEDIF(Table1[[#This Row],[Date of Birth]],TODAY(),"y")</f>
        <v>19</v>
      </c>
      <c r="J3346" s="33">
        <v>42610</v>
      </c>
      <c r="K3346" s="33" t="str" cm="1">
        <f t="array" aca="1" ref="K3346" ca="1">_xlfn.IFS(L3346&lt;3,"Junior",L3346&lt;=7,"Mid-Level",L3346&gt;7,"Senior")</f>
        <v>Senior</v>
      </c>
      <c r="L3346" s="45">
        <f ca="1">INT(YEARFRAC(Table1[[#This Row],[Joining Date]],TODAY(),1))</f>
        <v>9</v>
      </c>
      <c r="M3346" s="25" t="str">
        <f t="shared" ca="1" si="52"/>
        <v>Yes</v>
      </c>
      <c r="N3346" s="25">
        <f>YEAR(Table1[[#This Row],[Joining Date]])</f>
        <v>2016</v>
      </c>
      <c r="O3346" s="45">
        <f>MONTH(Table1[[#This Row],[Joining Date]])</f>
        <v>8</v>
      </c>
      <c r="P3346" s="25">
        <f ca="1">NETWORKDAYS(Table1[[#This Row],[Joining Date]],TODAY())</f>
        <v>2566</v>
      </c>
      <c r="Q3346" s="25" t="str">
        <f>LEFT(Table1[[#This Row],[Department]],5)&amp;"-"&amp;RIGHT(Table1[[#This Row],[Employee ID]],3)</f>
        <v>Finan-376</v>
      </c>
      <c r="R3346" s="25" t="str">
        <f>LEFT(Table1[[#This Row],[Department]],3)</f>
        <v>Fin</v>
      </c>
      <c r="S3346" s="36">
        <f>_xlfn.XLOOKUP(Table1[[#This Row],[City]],Table2[City],Table2[Bonus %])</f>
        <v>8</v>
      </c>
    </row>
    <row r="3347" spans="1:19" x14ac:dyDescent="0.35">
      <c r="A3347" s="9" t="s">
        <v>876</v>
      </c>
      <c r="B3347" s="41" t="str">
        <f>LEFT(Table1[[#This Row],[Employee Name]],FIND(" ",Table1[[#This Row],[Employee Name]]))</f>
        <v xml:space="preserve">Pooja </v>
      </c>
      <c r="C3347" s="41" t="str">
        <f>RIGHT(Table1[[#This Row],[Employee Name]],LEN(Table1[[#This Row],[Employee Name]])-FIND(" ",Table1[[#This Row],[Employee Name]]))</f>
        <v>Das</v>
      </c>
      <c r="D3347" s="23">
        <f>Table1[[#This Row],[Basic Salary]]+Table1[[#This Row],[Bonus]]</f>
        <v>74242</v>
      </c>
      <c r="E3347" s="10">
        <v>68</v>
      </c>
      <c r="F3347" s="46">
        <v>83</v>
      </c>
      <c r="G3347" s="10" t="str" cm="1">
        <f t="array" ref="G3347">_xlfn.IFS(Table1[[#This Row],[Performance Score]]&gt;=80,"Excellent",Table1[[#This Row],[Performance Score]]&gt;=60,"Good",Table1[[#This Row],[Performance Score]]&gt;=40,"Need Improvement")</f>
        <v>Excellent</v>
      </c>
      <c r="H3347" s="30">
        <f>Table1[[#This Row],[Bonus]]/Table1[[#This Row],[Basic Salary]]</f>
        <v>0.15330961738617122</v>
      </c>
      <c r="I3347" s="10">
        <f ca="1">DATEDIF(Table1[[#This Row],[Date of Birth]],TODAY(),"y")</f>
        <v>25</v>
      </c>
      <c r="J3347" s="34">
        <v>45720</v>
      </c>
      <c r="K3347" s="33" t="str" cm="1">
        <f t="array" aca="1" ref="K3347" ca="1">_xlfn.IFS(L3347&lt;3,"Junior",L3347&lt;=7,"Mid-Level",L3347&gt;7,"Senior")</f>
        <v>Junior</v>
      </c>
      <c r="L3347" s="46">
        <f ca="1">INT(YEARFRAC(Table1[[#This Row],[Joining Date]],TODAY(),1))</f>
        <v>1</v>
      </c>
      <c r="M3347" s="25" t="str">
        <f t="shared" ca="1" si="52"/>
        <v>No</v>
      </c>
      <c r="N3347" s="26">
        <f>YEAR(Table1[[#This Row],[Joining Date]])</f>
        <v>2025</v>
      </c>
      <c r="O3347" s="46">
        <f>MONTH(Table1[[#This Row],[Joining Date]])</f>
        <v>3</v>
      </c>
      <c r="P3347" s="26">
        <f ca="1">NETWORKDAYS(Table1[[#This Row],[Joining Date]],TODAY())</f>
        <v>345</v>
      </c>
      <c r="Q3347" s="26" t="str">
        <f>LEFT(Table1[[#This Row],[Department]],5)&amp;"-"&amp;RIGHT(Table1[[#This Row],[Employee ID]],3)</f>
        <v>IT-820</v>
      </c>
      <c r="R3347" s="26" t="str">
        <f>LEFT(Table1[[#This Row],[Department]],3)</f>
        <v>IT</v>
      </c>
      <c r="S3347" s="37">
        <f>_xlfn.XLOOKUP(Table1[[#This Row],[City]],Table2[City],Table2[Bonus %])</f>
        <v>6</v>
      </c>
    </row>
    <row r="3348" spans="1:19" x14ac:dyDescent="0.35">
      <c r="A3348" s="7" t="s">
        <v>3574</v>
      </c>
      <c r="B3348" s="40" t="str">
        <f>LEFT(Table1[[#This Row],[Employee Name]],FIND(" ",Table1[[#This Row],[Employee Name]]))</f>
        <v xml:space="preserve">Nisha </v>
      </c>
      <c r="C3348" s="40" t="str">
        <f>RIGHT(Table1[[#This Row],[Employee Name]],LEN(Table1[[#This Row],[Employee Name]])-FIND(" ",Table1[[#This Row],[Employee Name]]))</f>
        <v>Kapoor</v>
      </c>
      <c r="D3348" s="22">
        <f>Table1[[#This Row],[Basic Salary]]+Table1[[#This Row],[Bonus]]</f>
        <v>74223</v>
      </c>
      <c r="E3348" s="8">
        <v>64</v>
      </c>
      <c r="F3348" s="45">
        <v>79</v>
      </c>
      <c r="G3348" s="8" t="str" cm="1">
        <f t="array" ref="G3348">_xlfn.IFS(Table1[[#This Row],[Performance Score]]&gt;=80,"Excellent",Table1[[#This Row],[Performance Score]]&gt;=60,"Good",Table1[[#This Row],[Performance Score]]&gt;=40,"Need Improvement")</f>
        <v>Good</v>
      </c>
      <c r="H3348" s="29">
        <f>Table1[[#This Row],[Bonus]]/Table1[[#This Row],[Basic Salary]]</f>
        <v>0.12341642827952595</v>
      </c>
      <c r="I3348" s="8">
        <f ca="1">DATEDIF(Table1[[#This Row],[Date of Birth]],TODAY(),"y")</f>
        <v>17</v>
      </c>
      <c r="J3348" s="33">
        <v>43620</v>
      </c>
      <c r="K3348" s="33" t="str" cm="1">
        <f t="array" aca="1" ref="K3348" ca="1">_xlfn.IFS(L3348&lt;3,"Junior",L3348&lt;=7,"Mid-Level",L3348&gt;7,"Senior")</f>
        <v>Mid-Level</v>
      </c>
      <c r="L3348" s="45">
        <f ca="1">INT(YEARFRAC(Table1[[#This Row],[Joining Date]],TODAY(),1))</f>
        <v>7</v>
      </c>
      <c r="M3348" s="25" t="str">
        <f t="shared" ca="1" si="52"/>
        <v>Yes</v>
      </c>
      <c r="N3348" s="25">
        <f>YEAR(Table1[[#This Row],[Joining Date]])</f>
        <v>2019</v>
      </c>
      <c r="O3348" s="45">
        <f>MONTH(Table1[[#This Row],[Joining Date]])</f>
        <v>6</v>
      </c>
      <c r="P3348" s="25">
        <f ca="1">NETWORKDAYS(Table1[[#This Row],[Joining Date]],TODAY())</f>
        <v>1845</v>
      </c>
      <c r="Q3348" s="25" t="str">
        <f>LEFT(Table1[[#This Row],[Department]],5)&amp;"-"&amp;RIGHT(Table1[[#This Row],[Employee ID]],3)</f>
        <v>Suppo-518</v>
      </c>
      <c r="R3348" s="25" t="str">
        <f>LEFT(Table1[[#This Row],[Department]],3)</f>
        <v>Sup</v>
      </c>
      <c r="S3348" s="36">
        <f>_xlfn.XLOOKUP(Table1[[#This Row],[City]],Table2[City],Table2[Bonus %])</f>
        <v>6</v>
      </c>
    </row>
    <row r="3349" spans="1:19" x14ac:dyDescent="0.35">
      <c r="A3349" s="9" t="s">
        <v>3083</v>
      </c>
      <c r="B3349" s="41" t="str">
        <f>LEFT(Table1[[#This Row],[Employee Name]],FIND(" ",Table1[[#This Row],[Employee Name]]))</f>
        <v xml:space="preserve">Ajay </v>
      </c>
      <c r="C3349" s="41" t="str">
        <f>RIGHT(Table1[[#This Row],[Employee Name]],LEN(Table1[[#This Row],[Employee Name]])-FIND(" ",Table1[[#This Row],[Employee Name]]))</f>
        <v>Singh</v>
      </c>
      <c r="D3349" s="23">
        <f>Table1[[#This Row],[Basic Salary]]+Table1[[#This Row],[Bonus]]</f>
        <v>74203</v>
      </c>
      <c r="E3349" s="10">
        <v>77</v>
      </c>
      <c r="F3349" s="46">
        <v>81</v>
      </c>
      <c r="G3349" s="10" t="str" cm="1">
        <f t="array" ref="G3349">_xlfn.IFS(Table1[[#This Row],[Performance Score]]&gt;=80,"Excellent",Table1[[#This Row],[Performance Score]]&gt;=60,"Good",Table1[[#This Row],[Performance Score]]&gt;=40,"Need Improvement")</f>
        <v>Excellent</v>
      </c>
      <c r="H3349" s="30">
        <f>Table1[[#This Row],[Bonus]]/Table1[[#This Row],[Basic Salary]]</f>
        <v>0.14074222112901241</v>
      </c>
      <c r="I3349" s="10">
        <f ca="1">DATEDIF(Table1[[#This Row],[Date of Birth]],TODAY(),"y")</f>
        <v>36</v>
      </c>
      <c r="J3349" s="34">
        <v>45253</v>
      </c>
      <c r="K3349" s="33" t="str" cm="1">
        <f t="array" aca="1" ref="K3349" ca="1">_xlfn.IFS(L3349&lt;3,"Junior",L3349&lt;=7,"Mid-Level",L3349&gt;7,"Senior")</f>
        <v>Junior</v>
      </c>
      <c r="L3349" s="46">
        <f ca="1">INT(YEARFRAC(Table1[[#This Row],[Joining Date]],TODAY(),1))</f>
        <v>2</v>
      </c>
      <c r="M3349" s="25" t="str">
        <f t="shared" ca="1" si="52"/>
        <v>No</v>
      </c>
      <c r="N3349" s="26">
        <f>YEAR(Table1[[#This Row],[Joining Date]])</f>
        <v>2023</v>
      </c>
      <c r="O3349" s="46">
        <f>MONTH(Table1[[#This Row],[Joining Date]])</f>
        <v>11</v>
      </c>
      <c r="P3349" s="26">
        <f ca="1">NETWORKDAYS(Table1[[#This Row],[Joining Date]],TODAY())</f>
        <v>678</v>
      </c>
      <c r="Q3349" s="26" t="str">
        <f>LEFT(Table1[[#This Row],[Department]],5)&amp;"-"&amp;RIGHT(Table1[[#This Row],[Employee ID]],3)</f>
        <v>Suppo-027</v>
      </c>
      <c r="R3349" s="26" t="str">
        <f>LEFT(Table1[[#This Row],[Department]],3)</f>
        <v>Sup</v>
      </c>
      <c r="S3349" s="37">
        <f>_xlfn.XLOOKUP(Table1[[#This Row],[City]],Table2[City],Table2[Bonus %])</f>
        <v>6</v>
      </c>
    </row>
    <row r="3350" spans="1:19" x14ac:dyDescent="0.35">
      <c r="A3350" s="7" t="s">
        <v>83</v>
      </c>
      <c r="B3350" s="40" t="str">
        <f>LEFT(Table1[[#This Row],[Employee Name]],FIND(" ",Table1[[#This Row],[Employee Name]]))</f>
        <v xml:space="preserve">Swathi </v>
      </c>
      <c r="C3350" s="40" t="str">
        <f>RIGHT(Table1[[#This Row],[Employee Name]],LEN(Table1[[#This Row],[Employee Name]])-FIND(" ",Table1[[#This Row],[Employee Name]]))</f>
        <v>Ramesh</v>
      </c>
      <c r="D3350" s="22">
        <f>Table1[[#This Row],[Basic Salary]]+Table1[[#This Row],[Bonus]]</f>
        <v>74126</v>
      </c>
      <c r="E3350" s="8">
        <v>78</v>
      </c>
      <c r="F3350" s="45">
        <v>50</v>
      </c>
      <c r="G3350" s="8" t="str" cm="1">
        <f t="array" ref="G3350">_xlfn.IFS(Table1[[#This Row],[Performance Score]]&gt;=80,"Excellent",Table1[[#This Row],[Performance Score]]&gt;=60,"Good",Table1[[#This Row],[Performance Score]]&gt;=40,"Need Improvement")</f>
        <v>Need Improvement</v>
      </c>
      <c r="H3350" s="29">
        <f>Table1[[#This Row],[Bonus]]/Table1[[#This Row],[Basic Salary]]</f>
        <v>0.30004559963520294</v>
      </c>
      <c r="I3350" s="8">
        <f ca="1">DATEDIF(Table1[[#This Row],[Date of Birth]],TODAY(),"y")</f>
        <v>43</v>
      </c>
      <c r="J3350" s="33">
        <v>45613</v>
      </c>
      <c r="K3350" s="33" t="str" cm="1">
        <f t="array" aca="1" ref="K3350" ca="1">_xlfn.IFS(L3350&lt;3,"Junior",L3350&lt;=7,"Mid-Level",L3350&gt;7,"Senior")</f>
        <v>Junior</v>
      </c>
      <c r="L3350" s="45">
        <f ca="1">INT(YEARFRAC(Table1[[#This Row],[Joining Date]],TODAY(),1))</f>
        <v>1</v>
      </c>
      <c r="M3350" s="25" t="str">
        <f t="shared" ca="1" si="52"/>
        <v>No</v>
      </c>
      <c r="N3350" s="25">
        <f>YEAR(Table1[[#This Row],[Joining Date]])</f>
        <v>2024</v>
      </c>
      <c r="O3350" s="45">
        <f>MONTH(Table1[[#This Row],[Joining Date]])</f>
        <v>11</v>
      </c>
      <c r="P3350" s="25">
        <f ca="1">NETWORKDAYS(Table1[[#This Row],[Joining Date]],TODAY())</f>
        <v>421</v>
      </c>
      <c r="Q3350" s="25" t="str">
        <f>LEFT(Table1[[#This Row],[Department]],5)&amp;"-"&amp;RIGHT(Table1[[#This Row],[Employee ID]],3)</f>
        <v>Finan-033</v>
      </c>
      <c r="R3350" s="25" t="str">
        <f>LEFT(Table1[[#This Row],[Department]],3)</f>
        <v>Fin</v>
      </c>
      <c r="S3350" s="36">
        <f>_xlfn.XLOOKUP(Table1[[#This Row],[City]],Table2[City],Table2[Bonus %])</f>
        <v>8</v>
      </c>
    </row>
    <row r="3351" spans="1:19" x14ac:dyDescent="0.35">
      <c r="A3351" s="9" t="s">
        <v>2694</v>
      </c>
      <c r="B3351" s="41" t="str">
        <f>LEFT(Table1[[#This Row],[Employee Name]],FIND(" ",Table1[[#This Row],[Employee Name]]))</f>
        <v xml:space="preserve">Gayathri </v>
      </c>
      <c r="C3351" s="41" t="str">
        <f>RIGHT(Table1[[#This Row],[Employee Name]],LEN(Table1[[#This Row],[Employee Name]])-FIND(" ",Table1[[#This Row],[Employee Name]]))</f>
        <v>Iyer</v>
      </c>
      <c r="D3351" s="23">
        <f>Table1[[#This Row],[Basic Salary]]+Table1[[#This Row],[Bonus]]</f>
        <v>74118</v>
      </c>
      <c r="E3351" s="10">
        <v>95</v>
      </c>
      <c r="F3351" s="46">
        <v>77</v>
      </c>
      <c r="G3351" s="10" t="str" cm="1">
        <f t="array" ref="G3351">_xlfn.IFS(Table1[[#This Row],[Performance Score]]&gt;=80,"Excellent",Table1[[#This Row],[Performance Score]]&gt;=60,"Good",Table1[[#This Row],[Performance Score]]&gt;=40,"Need Improvement")</f>
        <v>Good</v>
      </c>
      <c r="H3351" s="30">
        <f>Table1[[#This Row],[Bonus]]/Table1[[#This Row],[Basic Salary]]</f>
        <v>0.62642908867481517</v>
      </c>
      <c r="I3351" s="10">
        <f ca="1">DATEDIF(Table1[[#This Row],[Date of Birth]],TODAY(),"y")</f>
        <v>41</v>
      </c>
      <c r="J3351" s="34">
        <v>42540</v>
      </c>
      <c r="K3351" s="33" t="str" cm="1">
        <f t="array" aca="1" ref="K3351" ca="1">_xlfn.IFS(L3351&lt;3,"Junior",L3351&lt;=7,"Mid-Level",L3351&gt;7,"Senior")</f>
        <v>Senior</v>
      </c>
      <c r="L3351" s="46">
        <f ca="1">INT(YEARFRAC(Table1[[#This Row],[Joining Date]],TODAY(),1))</f>
        <v>10</v>
      </c>
      <c r="M3351" s="25" t="str">
        <f t="shared" ca="1" si="52"/>
        <v>Yes</v>
      </c>
      <c r="N3351" s="26">
        <f>YEAR(Table1[[#This Row],[Joining Date]])</f>
        <v>2016</v>
      </c>
      <c r="O3351" s="46">
        <f>MONTH(Table1[[#This Row],[Joining Date]])</f>
        <v>6</v>
      </c>
      <c r="P3351" s="26">
        <f ca="1">NETWORKDAYS(Table1[[#This Row],[Joining Date]],TODAY())</f>
        <v>2616</v>
      </c>
      <c r="Q3351" s="26" t="str">
        <f>LEFT(Table1[[#This Row],[Department]],5)&amp;"-"&amp;RIGHT(Table1[[#This Row],[Employee ID]],3)</f>
        <v>IT-638</v>
      </c>
      <c r="R3351" s="26" t="str">
        <f>LEFT(Table1[[#This Row],[Department]],3)</f>
        <v>IT</v>
      </c>
      <c r="S3351" s="37">
        <f>_xlfn.XLOOKUP(Table1[[#This Row],[City]],Table2[City],Table2[Bonus %])</f>
        <v>6</v>
      </c>
    </row>
    <row r="3352" spans="1:19" x14ac:dyDescent="0.35">
      <c r="A3352" s="7" t="s">
        <v>638</v>
      </c>
      <c r="B3352" s="40" t="str">
        <f>LEFT(Table1[[#This Row],[Employee Name]],FIND(" ",Table1[[#This Row],[Employee Name]]))</f>
        <v xml:space="preserve">Nisha </v>
      </c>
      <c r="C3352" s="40" t="str">
        <f>RIGHT(Table1[[#This Row],[Employee Name]],LEN(Table1[[#This Row],[Employee Name]])-FIND(" ",Table1[[#This Row],[Employee Name]]))</f>
        <v>Kapoor</v>
      </c>
      <c r="D3352" s="22">
        <f>Table1[[#This Row],[Basic Salary]]+Table1[[#This Row],[Bonus]]</f>
        <v>74116</v>
      </c>
      <c r="E3352" s="8">
        <v>69</v>
      </c>
      <c r="F3352" s="45">
        <v>61</v>
      </c>
      <c r="G3352" s="8" t="str" cm="1">
        <f t="array" ref="G3352">_xlfn.IFS(Table1[[#This Row],[Performance Score]]&gt;=80,"Excellent",Table1[[#This Row],[Performance Score]]&gt;=60,"Good",Table1[[#This Row],[Performance Score]]&gt;=40,"Need Improvement")</f>
        <v>Good</v>
      </c>
      <c r="H3352" s="29">
        <f>Table1[[#This Row],[Bonus]]/Table1[[#This Row],[Basic Salary]]</f>
        <v>0.20074524098825436</v>
      </c>
      <c r="I3352" s="8">
        <f ca="1">DATEDIF(Table1[[#This Row],[Date of Birth]],TODAY(),"y")</f>
        <v>21</v>
      </c>
      <c r="J3352" s="33">
        <v>45872</v>
      </c>
      <c r="K3352" s="33" t="str" cm="1">
        <f t="array" aca="1" ref="K3352" ca="1">_xlfn.IFS(L3352&lt;3,"Junior",L3352&lt;=7,"Mid-Level",L3352&gt;7,"Senior")</f>
        <v>Junior</v>
      </c>
      <c r="L3352" s="45">
        <f ca="1">INT(YEARFRAC(Table1[[#This Row],[Joining Date]],TODAY(),1))</f>
        <v>0</v>
      </c>
      <c r="M3352" s="25" t="str">
        <f t="shared" ca="1" si="52"/>
        <v>No</v>
      </c>
      <c r="N3352" s="25">
        <f>YEAR(Table1[[#This Row],[Joining Date]])</f>
        <v>2025</v>
      </c>
      <c r="O3352" s="45">
        <f>MONTH(Table1[[#This Row],[Joining Date]])</f>
        <v>8</v>
      </c>
      <c r="P3352" s="25">
        <f ca="1">NETWORKDAYS(Table1[[#This Row],[Joining Date]],TODAY())</f>
        <v>236</v>
      </c>
      <c r="Q3352" s="25" t="str">
        <f>LEFT(Table1[[#This Row],[Department]],5)&amp;"-"&amp;RIGHT(Table1[[#This Row],[Employee ID]],3)</f>
        <v>IT-582</v>
      </c>
      <c r="R3352" s="25" t="str">
        <f>LEFT(Table1[[#This Row],[Department]],3)</f>
        <v>IT</v>
      </c>
      <c r="S3352" s="36">
        <f>_xlfn.XLOOKUP(Table1[[#This Row],[City]],Table2[City],Table2[Bonus %])</f>
        <v>8</v>
      </c>
    </row>
    <row r="3353" spans="1:19" x14ac:dyDescent="0.35">
      <c r="A3353" s="9" t="s">
        <v>484</v>
      </c>
      <c r="B3353" s="41" t="str">
        <f>LEFT(Table1[[#This Row],[Employee Name]],FIND(" ",Table1[[#This Row],[Employee Name]]))</f>
        <v xml:space="preserve">Rohan </v>
      </c>
      <c r="C3353" s="41" t="str">
        <f>RIGHT(Table1[[#This Row],[Employee Name]],LEN(Table1[[#This Row],[Employee Name]])-FIND(" ",Table1[[#This Row],[Employee Name]]))</f>
        <v>Gupta</v>
      </c>
      <c r="D3353" s="23">
        <f>Table1[[#This Row],[Basic Salary]]+Table1[[#This Row],[Bonus]]</f>
        <v>74109</v>
      </c>
      <c r="E3353" s="10">
        <v>81</v>
      </c>
      <c r="F3353" s="46">
        <v>75</v>
      </c>
      <c r="G3353" s="10" t="str" cm="1">
        <f t="array" ref="G3353">_xlfn.IFS(Table1[[#This Row],[Performance Score]]&gt;=80,"Excellent",Table1[[#This Row],[Performance Score]]&gt;=60,"Good",Table1[[#This Row],[Performance Score]]&gt;=40,"Need Improvement")</f>
        <v>Good</v>
      </c>
      <c r="H3353" s="30">
        <f>Table1[[#This Row],[Bonus]]/Table1[[#This Row],[Basic Salary]]</f>
        <v>0.36687078092146519</v>
      </c>
      <c r="I3353" s="10">
        <f ca="1">DATEDIF(Table1[[#This Row],[Date of Birth]],TODAY(),"y")</f>
        <v>44</v>
      </c>
      <c r="J3353" s="34">
        <v>45385</v>
      </c>
      <c r="K3353" s="33" t="str" cm="1">
        <f t="array" aca="1" ref="K3353" ca="1">_xlfn.IFS(L3353&lt;3,"Junior",L3353&lt;=7,"Mid-Level",L3353&gt;7,"Senior")</f>
        <v>Junior</v>
      </c>
      <c r="L3353" s="46">
        <f ca="1">INT(YEARFRAC(Table1[[#This Row],[Joining Date]],TODAY(),1))</f>
        <v>2</v>
      </c>
      <c r="M3353" s="25" t="str">
        <f t="shared" ca="1" si="52"/>
        <v>No</v>
      </c>
      <c r="N3353" s="26">
        <f>YEAR(Table1[[#This Row],[Joining Date]])</f>
        <v>2024</v>
      </c>
      <c r="O3353" s="46">
        <f>MONTH(Table1[[#This Row],[Joining Date]])</f>
        <v>4</v>
      </c>
      <c r="P3353" s="26">
        <f ca="1">NETWORKDAYS(Table1[[#This Row],[Joining Date]],TODAY())</f>
        <v>584</v>
      </c>
      <c r="Q3353" s="26" t="str">
        <f>LEFT(Table1[[#This Row],[Department]],5)&amp;"-"&amp;RIGHT(Table1[[#This Row],[Employee ID]],3)</f>
        <v>Sales-428</v>
      </c>
      <c r="R3353" s="26" t="str">
        <f>LEFT(Table1[[#This Row],[Department]],3)</f>
        <v>Sal</v>
      </c>
      <c r="S3353" s="37">
        <f>_xlfn.XLOOKUP(Table1[[#This Row],[City]],Table2[City],Table2[Bonus %])</f>
        <v>5</v>
      </c>
    </row>
    <row r="3354" spans="1:19" x14ac:dyDescent="0.35">
      <c r="A3354" s="7" t="s">
        <v>2735</v>
      </c>
      <c r="B3354" s="40" t="str">
        <f>LEFT(Table1[[#This Row],[Employee Name]],FIND(" ",Table1[[#This Row],[Employee Name]]))</f>
        <v xml:space="preserve">Meera </v>
      </c>
      <c r="C3354" s="40" t="str">
        <f>RIGHT(Table1[[#This Row],[Employee Name]],LEN(Table1[[#This Row],[Employee Name]])-FIND(" ",Table1[[#This Row],[Employee Name]]))</f>
        <v>Joshi</v>
      </c>
      <c r="D3354" s="22">
        <f>Table1[[#This Row],[Basic Salary]]+Table1[[#This Row],[Bonus]]</f>
        <v>74102</v>
      </c>
      <c r="E3354" s="8">
        <v>76</v>
      </c>
      <c r="F3354" s="45">
        <v>75</v>
      </c>
      <c r="G3354" s="8" t="str" cm="1">
        <f t="array" ref="G3354">_xlfn.IFS(Table1[[#This Row],[Performance Score]]&gt;=80,"Excellent",Table1[[#This Row],[Performance Score]]&gt;=60,"Good",Table1[[#This Row],[Performance Score]]&gt;=40,"Need Improvement")</f>
        <v>Good</v>
      </c>
      <c r="H3354" s="29">
        <f>Table1[[#This Row],[Bonus]]/Table1[[#This Row],[Basic Salary]]</f>
        <v>0.41047261929687651</v>
      </c>
      <c r="I3354" s="8">
        <f ca="1">DATEDIF(Table1[[#This Row],[Date of Birth]],TODAY(),"y")</f>
        <v>21</v>
      </c>
      <c r="J3354" s="33">
        <v>45391</v>
      </c>
      <c r="K3354" s="33" t="str" cm="1">
        <f t="array" aca="1" ref="K3354" ca="1">_xlfn.IFS(L3354&lt;3,"Junior",L3354&lt;=7,"Mid-Level",L3354&gt;7,"Senior")</f>
        <v>Junior</v>
      </c>
      <c r="L3354" s="45">
        <f ca="1">INT(YEARFRAC(Table1[[#This Row],[Joining Date]],TODAY(),1))</f>
        <v>2</v>
      </c>
      <c r="M3354" s="25" t="str">
        <f t="shared" ca="1" si="52"/>
        <v>No</v>
      </c>
      <c r="N3354" s="25">
        <f>YEAR(Table1[[#This Row],[Joining Date]])</f>
        <v>2024</v>
      </c>
      <c r="O3354" s="45">
        <f>MONTH(Table1[[#This Row],[Joining Date]])</f>
        <v>4</v>
      </c>
      <c r="P3354" s="25">
        <f ca="1">NETWORKDAYS(Table1[[#This Row],[Joining Date]],TODAY())</f>
        <v>580</v>
      </c>
      <c r="Q3354" s="25" t="str">
        <f>LEFT(Table1[[#This Row],[Department]],5)&amp;"-"&amp;RIGHT(Table1[[#This Row],[Employee ID]],3)</f>
        <v>Finan-679</v>
      </c>
      <c r="R3354" s="25" t="str">
        <f>LEFT(Table1[[#This Row],[Department]],3)</f>
        <v>Fin</v>
      </c>
      <c r="S3354" s="36">
        <f>_xlfn.XLOOKUP(Table1[[#This Row],[City]],Table2[City],Table2[Bonus %])</f>
        <v>4</v>
      </c>
    </row>
    <row r="3355" spans="1:19" x14ac:dyDescent="0.35">
      <c r="A3355" s="9" t="s">
        <v>626</v>
      </c>
      <c r="B3355" s="41" t="str">
        <f>LEFT(Table1[[#This Row],[Employee Name]],FIND(" ",Table1[[#This Row],[Employee Name]]))</f>
        <v xml:space="preserve">Ravi </v>
      </c>
      <c r="C3355" s="41" t="str">
        <f>RIGHT(Table1[[#This Row],[Employee Name]],LEN(Table1[[#This Row],[Employee Name]])-FIND(" ",Table1[[#This Row],[Employee Name]]))</f>
        <v>Teja</v>
      </c>
      <c r="D3355" s="23">
        <f>Table1[[#This Row],[Basic Salary]]+Table1[[#This Row],[Bonus]]</f>
        <v>74091</v>
      </c>
      <c r="E3355" s="10">
        <v>99</v>
      </c>
      <c r="F3355" s="46">
        <v>87</v>
      </c>
      <c r="G3355" s="10" t="str" cm="1">
        <f t="array" ref="G3355">_xlfn.IFS(Table1[[#This Row],[Performance Score]]&gt;=80,"Excellent",Table1[[#This Row],[Performance Score]]&gt;=60,"Good",Table1[[#This Row],[Performance Score]]&gt;=40,"Need Improvement")</f>
        <v>Excellent</v>
      </c>
      <c r="H3355" s="30">
        <f>Table1[[#This Row],[Bonus]]/Table1[[#This Row],[Basic Salary]]</f>
        <v>0.46127448079995265</v>
      </c>
      <c r="I3355" s="10">
        <f ca="1">DATEDIF(Table1[[#This Row],[Date of Birth]],TODAY(),"y")</f>
        <v>20</v>
      </c>
      <c r="J3355" s="34">
        <v>44676</v>
      </c>
      <c r="K3355" s="33" t="str" cm="1">
        <f t="array" aca="1" ref="K3355" ca="1">_xlfn.IFS(L3355&lt;3,"Junior",L3355&lt;=7,"Mid-Level",L3355&gt;7,"Senior")</f>
        <v>Mid-Level</v>
      </c>
      <c r="L3355" s="46">
        <f ca="1">INT(YEARFRAC(Table1[[#This Row],[Joining Date]],TODAY(),1))</f>
        <v>4</v>
      </c>
      <c r="M3355" s="25" t="str">
        <f t="shared" ca="1" si="52"/>
        <v>No</v>
      </c>
      <c r="N3355" s="26">
        <f>YEAR(Table1[[#This Row],[Joining Date]])</f>
        <v>2022</v>
      </c>
      <c r="O3355" s="46">
        <f>MONTH(Table1[[#This Row],[Joining Date]])</f>
        <v>4</v>
      </c>
      <c r="P3355" s="26">
        <f ca="1">NETWORKDAYS(Table1[[#This Row],[Joining Date]],TODAY())</f>
        <v>1091</v>
      </c>
      <c r="Q3355" s="26" t="str">
        <f>LEFT(Table1[[#This Row],[Department]],5)&amp;"-"&amp;RIGHT(Table1[[#This Row],[Employee ID]],3)</f>
        <v>IT-570</v>
      </c>
      <c r="R3355" s="26" t="str">
        <f>LEFT(Table1[[#This Row],[Department]],3)</f>
        <v>IT</v>
      </c>
      <c r="S3355" s="37">
        <f>_xlfn.XLOOKUP(Table1[[#This Row],[City]],Table2[City],Table2[Bonus %])</f>
        <v>4</v>
      </c>
    </row>
    <row r="3356" spans="1:19" x14ac:dyDescent="0.35">
      <c r="A3356" s="7" t="s">
        <v>3314</v>
      </c>
      <c r="B3356" s="40" t="str">
        <f>LEFT(Table1[[#This Row],[Employee Name]],FIND(" ",Table1[[#This Row],[Employee Name]]))</f>
        <v xml:space="preserve">Aditya </v>
      </c>
      <c r="C3356" s="40" t="str">
        <f>RIGHT(Table1[[#This Row],[Employee Name]],LEN(Table1[[#This Row],[Employee Name]])-FIND(" ",Table1[[#This Row],[Employee Name]]))</f>
        <v>Kapoor</v>
      </c>
      <c r="D3356" s="22">
        <f>Table1[[#This Row],[Basic Salary]]+Table1[[#This Row],[Bonus]]</f>
        <v>74087</v>
      </c>
      <c r="E3356" s="8">
        <v>75</v>
      </c>
      <c r="F3356" s="45">
        <v>47</v>
      </c>
      <c r="G3356" s="8" t="str" cm="1">
        <f t="array" ref="G3356">_xlfn.IFS(Table1[[#This Row],[Performance Score]]&gt;=80,"Excellent",Table1[[#This Row],[Performance Score]]&gt;=60,"Good",Table1[[#This Row],[Performance Score]]&gt;=40,"Need Improvement")</f>
        <v>Need Improvement</v>
      </c>
      <c r="H3356" s="29">
        <f>Table1[[#This Row],[Bonus]]/Table1[[#This Row],[Basic Salary]]</f>
        <v>0.54113535664510226</v>
      </c>
      <c r="I3356" s="8">
        <f ca="1">DATEDIF(Table1[[#This Row],[Date of Birth]],TODAY(),"y")</f>
        <v>33</v>
      </c>
      <c r="J3356" s="33">
        <v>44931</v>
      </c>
      <c r="K3356" s="33" t="str" cm="1">
        <f t="array" aca="1" ref="K3356" ca="1">_xlfn.IFS(L3356&lt;3,"Junior",L3356&lt;=7,"Mid-Level",L3356&gt;7,"Senior")</f>
        <v>Mid-Level</v>
      </c>
      <c r="L3356" s="45">
        <f ca="1">INT(YEARFRAC(Table1[[#This Row],[Joining Date]],TODAY(),1))</f>
        <v>3</v>
      </c>
      <c r="M3356" s="25" t="str">
        <f t="shared" ca="1" si="52"/>
        <v>No</v>
      </c>
      <c r="N3356" s="25">
        <f>YEAR(Table1[[#This Row],[Joining Date]])</f>
        <v>2023</v>
      </c>
      <c r="O3356" s="45">
        <f>MONTH(Table1[[#This Row],[Joining Date]])</f>
        <v>1</v>
      </c>
      <c r="P3356" s="25">
        <f ca="1">NETWORKDAYS(Table1[[#This Row],[Joining Date]],TODAY())</f>
        <v>908</v>
      </c>
      <c r="Q3356" s="25" t="str">
        <f>LEFT(Table1[[#This Row],[Department]],5)&amp;"-"&amp;RIGHT(Table1[[#This Row],[Employee ID]],3)</f>
        <v>Marke-258</v>
      </c>
      <c r="R3356" s="25" t="str">
        <f>LEFT(Table1[[#This Row],[Department]],3)</f>
        <v>Mar</v>
      </c>
      <c r="S3356" s="36">
        <f>_xlfn.XLOOKUP(Table1[[#This Row],[City]],Table2[City],Table2[Bonus %])</f>
        <v>8</v>
      </c>
    </row>
    <row r="3357" spans="1:19" x14ac:dyDescent="0.35">
      <c r="A3357" s="9" t="s">
        <v>3386</v>
      </c>
      <c r="B3357" s="41" t="str">
        <f>LEFT(Table1[[#This Row],[Employee Name]],FIND(" ",Table1[[#This Row],[Employee Name]]))</f>
        <v xml:space="preserve">Meera </v>
      </c>
      <c r="C3357" s="41" t="str">
        <f>RIGHT(Table1[[#This Row],[Employee Name]],LEN(Table1[[#This Row],[Employee Name]])-FIND(" ",Table1[[#This Row],[Employee Name]]))</f>
        <v>Joshi</v>
      </c>
      <c r="D3357" s="23">
        <f>Table1[[#This Row],[Basic Salary]]+Table1[[#This Row],[Bonus]]</f>
        <v>74063</v>
      </c>
      <c r="E3357" s="10">
        <v>74</v>
      </c>
      <c r="F3357" s="46">
        <v>54</v>
      </c>
      <c r="G3357" s="10" t="str" cm="1">
        <f t="array" ref="G3357">_xlfn.IFS(Table1[[#This Row],[Performance Score]]&gt;=80,"Excellent",Table1[[#This Row],[Performance Score]]&gt;=60,"Good",Table1[[#This Row],[Performance Score]]&gt;=40,"Need Improvement")</f>
        <v>Need Improvement</v>
      </c>
      <c r="H3357" s="30">
        <f>Table1[[#This Row],[Bonus]]/Table1[[#This Row],[Basic Salary]]</f>
        <v>0.20212627820159065</v>
      </c>
      <c r="I3357" s="10">
        <f ca="1">DATEDIF(Table1[[#This Row],[Date of Birth]],TODAY(),"y")</f>
        <v>26</v>
      </c>
      <c r="J3357" s="34">
        <v>43737</v>
      </c>
      <c r="K3357" s="33" t="str" cm="1">
        <f t="array" aca="1" ref="K3357" ca="1">_xlfn.IFS(L3357&lt;3,"Junior",L3357&lt;=7,"Mid-Level",L3357&gt;7,"Senior")</f>
        <v>Mid-Level</v>
      </c>
      <c r="L3357" s="46">
        <f ca="1">INT(YEARFRAC(Table1[[#This Row],[Joining Date]],TODAY(),1))</f>
        <v>6</v>
      </c>
      <c r="M3357" s="25" t="str">
        <f t="shared" ca="1" si="52"/>
        <v>Yes</v>
      </c>
      <c r="N3357" s="26">
        <f>YEAR(Table1[[#This Row],[Joining Date]])</f>
        <v>2019</v>
      </c>
      <c r="O3357" s="46">
        <f>MONTH(Table1[[#This Row],[Joining Date]])</f>
        <v>9</v>
      </c>
      <c r="P3357" s="26">
        <f ca="1">NETWORKDAYS(Table1[[#This Row],[Joining Date]],TODAY())</f>
        <v>1761</v>
      </c>
      <c r="Q3357" s="26" t="str">
        <f>LEFT(Table1[[#This Row],[Department]],5)&amp;"-"&amp;RIGHT(Table1[[#This Row],[Employee ID]],3)</f>
        <v>Suppo-330</v>
      </c>
      <c r="R3357" s="26" t="str">
        <f>LEFT(Table1[[#This Row],[Department]],3)</f>
        <v>Sup</v>
      </c>
      <c r="S3357" s="37">
        <f>_xlfn.XLOOKUP(Table1[[#This Row],[City]],Table2[City],Table2[Bonus %])</f>
        <v>6</v>
      </c>
    </row>
    <row r="3358" spans="1:19" x14ac:dyDescent="0.35">
      <c r="A3358" s="7" t="s">
        <v>1821</v>
      </c>
      <c r="B3358" s="40" t="str">
        <f>LEFT(Table1[[#This Row],[Employee Name]],FIND(" ",Table1[[#This Row],[Employee Name]]))</f>
        <v xml:space="preserve">Karan </v>
      </c>
      <c r="C3358" s="40" t="str">
        <f>RIGHT(Table1[[#This Row],[Employee Name]],LEN(Table1[[#This Row],[Employee Name]])-FIND(" ",Table1[[#This Row],[Employee Name]]))</f>
        <v>Malhotra</v>
      </c>
      <c r="D3358" s="22">
        <f>Table1[[#This Row],[Basic Salary]]+Table1[[#This Row],[Bonus]]</f>
        <v>74061</v>
      </c>
      <c r="E3358" s="8">
        <v>81</v>
      </c>
      <c r="F3358" s="45">
        <v>62</v>
      </c>
      <c r="G3358" s="8" t="str" cm="1">
        <f t="array" ref="G3358">_xlfn.IFS(Table1[[#This Row],[Performance Score]]&gt;=80,"Excellent",Table1[[#This Row],[Performance Score]]&gt;=60,"Good",Table1[[#This Row],[Performance Score]]&gt;=40,"Need Improvement")</f>
        <v>Good</v>
      </c>
      <c r="H3358" s="29">
        <f>Table1[[#This Row],[Bonus]]/Table1[[#This Row],[Basic Salary]]</f>
        <v>9.6209351548970562E-2</v>
      </c>
      <c r="I3358" s="8">
        <f ca="1">DATEDIF(Table1[[#This Row],[Date of Birth]],TODAY(),"y")</f>
        <v>35</v>
      </c>
      <c r="J3358" s="33">
        <v>45651</v>
      </c>
      <c r="K3358" s="33" t="str" cm="1">
        <f t="array" aca="1" ref="K3358" ca="1">_xlfn.IFS(L3358&lt;3,"Junior",L3358&lt;=7,"Mid-Level",L3358&gt;7,"Senior")</f>
        <v>Junior</v>
      </c>
      <c r="L3358" s="45">
        <f ca="1">INT(YEARFRAC(Table1[[#This Row],[Joining Date]],TODAY(),1))</f>
        <v>1</v>
      </c>
      <c r="M3358" s="25" t="str">
        <f t="shared" ca="1" si="52"/>
        <v>No</v>
      </c>
      <c r="N3358" s="25">
        <f>YEAR(Table1[[#This Row],[Joining Date]])</f>
        <v>2024</v>
      </c>
      <c r="O3358" s="45">
        <f>MONTH(Table1[[#This Row],[Joining Date]])</f>
        <v>12</v>
      </c>
      <c r="P3358" s="25">
        <f ca="1">NETWORKDAYS(Table1[[#This Row],[Joining Date]],TODAY())</f>
        <v>394</v>
      </c>
      <c r="Q3358" s="25" t="str">
        <f>LEFT(Table1[[#This Row],[Department]],5)&amp;"-"&amp;RIGHT(Table1[[#This Row],[Employee ID]],3)</f>
        <v>Opera-765</v>
      </c>
      <c r="R3358" s="25" t="str">
        <f>LEFT(Table1[[#This Row],[Department]],3)</f>
        <v>Ope</v>
      </c>
      <c r="S3358" s="36">
        <f>_xlfn.XLOOKUP(Table1[[#This Row],[City]],Table2[City],Table2[Bonus %])</f>
        <v>8</v>
      </c>
    </row>
    <row r="3359" spans="1:19" x14ac:dyDescent="0.35">
      <c r="A3359" s="9" t="s">
        <v>1696</v>
      </c>
      <c r="B3359" s="41" t="str">
        <f>LEFT(Table1[[#This Row],[Employee Name]],FIND(" ",Table1[[#This Row],[Employee Name]]))</f>
        <v xml:space="preserve">Rahul </v>
      </c>
      <c r="C3359" s="41" t="str">
        <f>RIGHT(Table1[[#This Row],[Employee Name]],LEN(Table1[[#This Row],[Employee Name]])-FIND(" ",Table1[[#This Row],[Employee Name]]))</f>
        <v>Verma</v>
      </c>
      <c r="D3359" s="23">
        <f>Table1[[#This Row],[Basic Salary]]+Table1[[#This Row],[Bonus]]</f>
        <v>73978</v>
      </c>
      <c r="E3359" s="10">
        <v>64</v>
      </c>
      <c r="F3359" s="46">
        <v>70</v>
      </c>
      <c r="G3359" s="10" t="str" cm="1">
        <f t="array" ref="G3359">_xlfn.IFS(Table1[[#This Row],[Performance Score]]&gt;=80,"Excellent",Table1[[#This Row],[Performance Score]]&gt;=60,"Good",Table1[[#This Row],[Performance Score]]&gt;=40,"Need Improvement")</f>
        <v>Good</v>
      </c>
      <c r="H3359" s="30">
        <f>Table1[[#This Row],[Bonus]]/Table1[[#This Row],[Basic Salary]]</f>
        <v>0.67910481637841025</v>
      </c>
      <c r="I3359" s="10">
        <f ca="1">DATEDIF(Table1[[#This Row],[Date of Birth]],TODAY(),"y")</f>
        <v>23</v>
      </c>
      <c r="J3359" s="34">
        <v>45518</v>
      </c>
      <c r="K3359" s="33" t="str" cm="1">
        <f t="array" aca="1" ref="K3359" ca="1">_xlfn.IFS(L3359&lt;3,"Junior",L3359&lt;=7,"Mid-Level",L3359&gt;7,"Senior")</f>
        <v>Junior</v>
      </c>
      <c r="L3359" s="46">
        <f ca="1">INT(YEARFRAC(Table1[[#This Row],[Joining Date]],TODAY(),1))</f>
        <v>1</v>
      </c>
      <c r="M3359" s="25" t="str">
        <f t="shared" ca="1" si="52"/>
        <v>No</v>
      </c>
      <c r="N3359" s="26">
        <f>YEAR(Table1[[#This Row],[Joining Date]])</f>
        <v>2024</v>
      </c>
      <c r="O3359" s="46">
        <f>MONTH(Table1[[#This Row],[Joining Date]])</f>
        <v>8</v>
      </c>
      <c r="P3359" s="26">
        <f ca="1">NETWORKDAYS(Table1[[#This Row],[Joining Date]],TODAY())</f>
        <v>489</v>
      </c>
      <c r="Q3359" s="26" t="str">
        <f>LEFT(Table1[[#This Row],[Department]],5)&amp;"-"&amp;RIGHT(Table1[[#This Row],[Employee ID]],3)</f>
        <v>Marke-640</v>
      </c>
      <c r="R3359" s="26" t="str">
        <f>LEFT(Table1[[#This Row],[Department]],3)</f>
        <v>Mar</v>
      </c>
      <c r="S3359" s="37">
        <f>_xlfn.XLOOKUP(Table1[[#This Row],[City]],Table2[City],Table2[Bonus %])</f>
        <v>4</v>
      </c>
    </row>
    <row r="3360" spans="1:19" x14ac:dyDescent="0.35">
      <c r="A3360" s="7" t="s">
        <v>4725</v>
      </c>
      <c r="B3360" s="40" t="str">
        <f>LEFT(Table1[[#This Row],[Employee Name]],FIND(" ",Table1[[#This Row],[Employee Name]]))</f>
        <v xml:space="preserve">Kavya </v>
      </c>
      <c r="C3360" s="40" t="str">
        <f>RIGHT(Table1[[#This Row],[Employee Name]],LEN(Table1[[#This Row],[Employee Name]])-FIND(" ",Table1[[#This Row],[Employee Name]]))</f>
        <v>Nair</v>
      </c>
      <c r="D3360" s="22">
        <f>Table1[[#This Row],[Basic Salary]]+Table1[[#This Row],[Bonus]]</f>
        <v>73948</v>
      </c>
      <c r="E3360" s="8">
        <v>64</v>
      </c>
      <c r="F3360" s="45">
        <v>63</v>
      </c>
      <c r="G3360" s="8" t="str" cm="1">
        <f t="array" ref="G3360">_xlfn.IFS(Table1[[#This Row],[Performance Score]]&gt;=80,"Excellent",Table1[[#This Row],[Performance Score]]&gt;=60,"Good",Table1[[#This Row],[Performance Score]]&gt;=40,"Need Improvement")</f>
        <v>Good</v>
      </c>
      <c r="H3360" s="29">
        <f>Table1[[#This Row],[Bonus]]/Table1[[#This Row],[Basic Salary]]</f>
        <v>0.37634008338296604</v>
      </c>
      <c r="I3360" s="8">
        <f ca="1">DATEDIF(Table1[[#This Row],[Date of Birth]],TODAY(),"y")</f>
        <v>30</v>
      </c>
      <c r="J3360" s="33">
        <v>45020</v>
      </c>
      <c r="K3360" s="33" t="str" cm="1">
        <f t="array" aca="1" ref="K3360" ca="1">_xlfn.IFS(L3360&lt;3,"Junior",L3360&lt;=7,"Mid-Level",L3360&gt;7,"Senior")</f>
        <v>Mid-Level</v>
      </c>
      <c r="L3360" s="45">
        <f ca="1">INT(YEARFRAC(Table1[[#This Row],[Joining Date]],TODAY(),1))</f>
        <v>3</v>
      </c>
      <c r="M3360" s="25" t="str">
        <f t="shared" ca="1" si="52"/>
        <v>No</v>
      </c>
      <c r="N3360" s="25">
        <f>YEAR(Table1[[#This Row],[Joining Date]])</f>
        <v>2023</v>
      </c>
      <c r="O3360" s="45">
        <f>MONTH(Table1[[#This Row],[Joining Date]])</f>
        <v>4</v>
      </c>
      <c r="P3360" s="25">
        <f ca="1">NETWORKDAYS(Table1[[#This Row],[Joining Date]],TODAY())</f>
        <v>845</v>
      </c>
      <c r="Q3360" s="25" t="str">
        <f>LEFT(Table1[[#This Row],[Department]],5)&amp;"-"&amp;RIGHT(Table1[[#This Row],[Employee ID]],3)</f>
        <v>Opera-669</v>
      </c>
      <c r="R3360" s="25" t="str">
        <f>LEFT(Table1[[#This Row],[Department]],3)</f>
        <v>Ope</v>
      </c>
      <c r="S3360" s="36">
        <f>_xlfn.XLOOKUP(Table1[[#This Row],[City]],Table2[City],Table2[Bonus %])</f>
        <v>8</v>
      </c>
    </row>
    <row r="3361" spans="1:19" x14ac:dyDescent="0.35">
      <c r="A3361" s="9" t="s">
        <v>992</v>
      </c>
      <c r="B3361" s="41" t="str">
        <f>LEFT(Table1[[#This Row],[Employee Name]],FIND(" ",Table1[[#This Row],[Employee Name]]))</f>
        <v xml:space="preserve">Tarun </v>
      </c>
      <c r="C3361" s="41" t="str">
        <f>RIGHT(Table1[[#This Row],[Employee Name]],LEN(Table1[[#This Row],[Employee Name]])-FIND(" ",Table1[[#This Row],[Employee Name]]))</f>
        <v>Verma</v>
      </c>
      <c r="D3361" s="23">
        <f>Table1[[#This Row],[Basic Salary]]+Table1[[#This Row],[Bonus]]</f>
        <v>73946</v>
      </c>
      <c r="E3361" s="10">
        <v>74</v>
      </c>
      <c r="F3361" s="46">
        <v>58</v>
      </c>
      <c r="G3361" s="10" t="str" cm="1">
        <f t="array" ref="G3361">_xlfn.IFS(Table1[[#This Row],[Performance Score]]&gt;=80,"Excellent",Table1[[#This Row],[Performance Score]]&gt;=60,"Good",Table1[[#This Row],[Performance Score]]&gt;=40,"Need Improvement")</f>
        <v>Need Improvement</v>
      </c>
      <c r="H3361" s="30">
        <f>Table1[[#This Row],[Bonus]]/Table1[[#This Row],[Basic Salary]]</f>
        <v>0.18884244372990353</v>
      </c>
      <c r="I3361" s="10">
        <f ca="1">DATEDIF(Table1[[#This Row],[Date of Birth]],TODAY(),"y")</f>
        <v>29</v>
      </c>
      <c r="J3361" s="34">
        <v>42289</v>
      </c>
      <c r="K3361" s="33" t="str" cm="1">
        <f t="array" aca="1" ref="K3361" ca="1">_xlfn.IFS(L3361&lt;3,"Junior",L3361&lt;=7,"Mid-Level",L3361&gt;7,"Senior")</f>
        <v>Senior</v>
      </c>
      <c r="L3361" s="46">
        <f ca="1">INT(YEARFRAC(Table1[[#This Row],[Joining Date]],TODAY(),1))</f>
        <v>10</v>
      </c>
      <c r="M3361" s="25" t="str">
        <f t="shared" ca="1" si="52"/>
        <v>Yes</v>
      </c>
      <c r="N3361" s="26">
        <f>YEAR(Table1[[#This Row],[Joining Date]])</f>
        <v>2015</v>
      </c>
      <c r="O3361" s="46">
        <f>MONTH(Table1[[#This Row],[Joining Date]])</f>
        <v>10</v>
      </c>
      <c r="P3361" s="26">
        <f ca="1">NETWORKDAYS(Table1[[#This Row],[Joining Date]],TODAY())</f>
        <v>2796</v>
      </c>
      <c r="Q3361" s="26" t="str">
        <f>LEFT(Table1[[#This Row],[Department]],5)&amp;"-"&amp;RIGHT(Table1[[#This Row],[Employee ID]],3)</f>
        <v>Finan-936</v>
      </c>
      <c r="R3361" s="26" t="str">
        <f>LEFT(Table1[[#This Row],[Department]],3)</f>
        <v>Fin</v>
      </c>
      <c r="S3361" s="37">
        <f>_xlfn.XLOOKUP(Table1[[#This Row],[City]],Table2[City],Table2[Bonus %])</f>
        <v>6</v>
      </c>
    </row>
    <row r="3362" spans="1:19" x14ac:dyDescent="0.35">
      <c r="A3362" s="7" t="s">
        <v>1913</v>
      </c>
      <c r="B3362" s="40" t="str">
        <f>LEFT(Table1[[#This Row],[Employee Name]],FIND(" ",Table1[[#This Row],[Employee Name]]))</f>
        <v xml:space="preserve">Gayathri </v>
      </c>
      <c r="C3362" s="40" t="str">
        <f>RIGHT(Table1[[#This Row],[Employee Name]],LEN(Table1[[#This Row],[Employee Name]])-FIND(" ",Table1[[#This Row],[Employee Name]]))</f>
        <v>Iyer</v>
      </c>
      <c r="D3362" s="22">
        <f>Table1[[#This Row],[Basic Salary]]+Table1[[#This Row],[Bonus]]</f>
        <v>73904</v>
      </c>
      <c r="E3362" s="8">
        <v>69</v>
      </c>
      <c r="F3362" s="45">
        <v>95</v>
      </c>
      <c r="G3362" s="8" t="str" cm="1">
        <f t="array" ref="G3362">_xlfn.IFS(Table1[[#This Row],[Performance Score]]&gt;=80,"Excellent",Table1[[#This Row],[Performance Score]]&gt;=60,"Good",Table1[[#This Row],[Performance Score]]&gt;=40,"Need Improvement")</f>
        <v>Excellent</v>
      </c>
      <c r="H3362" s="29">
        <f>Table1[[#This Row],[Bonus]]/Table1[[#This Row],[Basic Salary]]</f>
        <v>9.7491795244954632E-2</v>
      </c>
      <c r="I3362" s="8">
        <f ca="1">DATEDIF(Table1[[#This Row],[Date of Birth]],TODAY(),"y")</f>
        <v>20</v>
      </c>
      <c r="J3362" s="33">
        <v>45546</v>
      </c>
      <c r="K3362" s="33" t="str" cm="1">
        <f t="array" aca="1" ref="K3362" ca="1">_xlfn.IFS(L3362&lt;3,"Junior",L3362&lt;=7,"Mid-Level",L3362&gt;7,"Senior")</f>
        <v>Junior</v>
      </c>
      <c r="L3362" s="45">
        <f ca="1">INT(YEARFRAC(Table1[[#This Row],[Joining Date]],TODAY(),1))</f>
        <v>1</v>
      </c>
      <c r="M3362" s="25" t="str">
        <f t="shared" ca="1" si="52"/>
        <v>No</v>
      </c>
      <c r="N3362" s="25">
        <f>YEAR(Table1[[#This Row],[Joining Date]])</f>
        <v>2024</v>
      </c>
      <c r="O3362" s="45">
        <f>MONTH(Table1[[#This Row],[Joining Date]])</f>
        <v>9</v>
      </c>
      <c r="P3362" s="25">
        <f ca="1">NETWORKDAYS(Table1[[#This Row],[Joining Date]],TODAY())</f>
        <v>469</v>
      </c>
      <c r="Q3362" s="25" t="str">
        <f>LEFT(Table1[[#This Row],[Department]],5)&amp;"-"&amp;RIGHT(Table1[[#This Row],[Employee ID]],3)</f>
        <v>Marke-857</v>
      </c>
      <c r="R3362" s="25" t="str">
        <f>LEFT(Table1[[#This Row],[Department]],3)</f>
        <v>Mar</v>
      </c>
      <c r="S3362" s="36">
        <f>_xlfn.XLOOKUP(Table1[[#This Row],[City]],Table2[City],Table2[Bonus %])</f>
        <v>8</v>
      </c>
    </row>
    <row r="3363" spans="1:19" x14ac:dyDescent="0.35">
      <c r="A3363" s="9" t="s">
        <v>2238</v>
      </c>
      <c r="B3363" s="41" t="str">
        <f>LEFT(Table1[[#This Row],[Employee Name]],FIND(" ",Table1[[#This Row],[Employee Name]]))</f>
        <v xml:space="preserve">Neha </v>
      </c>
      <c r="C3363" s="41" t="str">
        <f>RIGHT(Table1[[#This Row],[Employee Name]],LEN(Table1[[#This Row],[Employee Name]])-FIND(" ",Table1[[#This Row],[Employee Name]]))</f>
        <v>Kulkarni</v>
      </c>
      <c r="D3363" s="23">
        <f>Table1[[#This Row],[Basic Salary]]+Table1[[#This Row],[Bonus]]</f>
        <v>73877</v>
      </c>
      <c r="E3363" s="10">
        <v>74</v>
      </c>
      <c r="F3363" s="46">
        <v>59</v>
      </c>
      <c r="G3363" s="10" t="str" cm="1">
        <f t="array" ref="G3363">_xlfn.IFS(Table1[[#This Row],[Performance Score]]&gt;=80,"Excellent",Table1[[#This Row],[Performance Score]]&gt;=60,"Good",Table1[[#This Row],[Performance Score]]&gt;=40,"Need Improvement")</f>
        <v>Need Improvement</v>
      </c>
      <c r="H3363" s="30">
        <f>Table1[[#This Row],[Bonus]]/Table1[[#This Row],[Basic Salary]]</f>
        <v>0.24573384594631054</v>
      </c>
      <c r="I3363" s="10">
        <f ca="1">DATEDIF(Table1[[#This Row],[Date of Birth]],TODAY(),"y")</f>
        <v>31</v>
      </c>
      <c r="J3363" s="34">
        <v>45987</v>
      </c>
      <c r="K3363" s="33" t="str" cm="1">
        <f t="array" aca="1" ref="K3363" ca="1">_xlfn.IFS(L3363&lt;3,"Junior",L3363&lt;=7,"Mid-Level",L3363&gt;7,"Senior")</f>
        <v>Junior</v>
      </c>
      <c r="L3363" s="46">
        <f ca="1">INT(YEARFRAC(Table1[[#This Row],[Joining Date]],TODAY(),1))</f>
        <v>0</v>
      </c>
      <c r="M3363" s="25" t="str">
        <f t="shared" ca="1" si="52"/>
        <v>No</v>
      </c>
      <c r="N3363" s="26">
        <f>YEAR(Table1[[#This Row],[Joining Date]])</f>
        <v>2025</v>
      </c>
      <c r="O3363" s="46">
        <f>MONTH(Table1[[#This Row],[Joining Date]])</f>
        <v>11</v>
      </c>
      <c r="P3363" s="26">
        <f ca="1">NETWORKDAYS(Table1[[#This Row],[Joining Date]],TODAY())</f>
        <v>154</v>
      </c>
      <c r="Q3363" s="26" t="str">
        <f>LEFT(Table1[[#This Row],[Department]],5)&amp;"-"&amp;RIGHT(Table1[[#This Row],[Employee ID]],3)</f>
        <v>Finan-182</v>
      </c>
      <c r="R3363" s="26" t="str">
        <f>LEFT(Table1[[#This Row],[Department]],3)</f>
        <v>Fin</v>
      </c>
      <c r="S3363" s="37">
        <f>_xlfn.XLOOKUP(Table1[[#This Row],[City]],Table2[City],Table2[Bonus %])</f>
        <v>6</v>
      </c>
    </row>
    <row r="3364" spans="1:19" x14ac:dyDescent="0.35">
      <c r="A3364" s="7" t="s">
        <v>2870</v>
      </c>
      <c r="B3364" s="40" t="str">
        <f>LEFT(Table1[[#This Row],[Employee Name]],FIND(" ",Table1[[#This Row],[Employee Name]]))</f>
        <v xml:space="preserve">Ajay </v>
      </c>
      <c r="C3364" s="40" t="str">
        <f>RIGHT(Table1[[#This Row],[Employee Name]],LEN(Table1[[#This Row],[Employee Name]])-FIND(" ",Table1[[#This Row],[Employee Name]]))</f>
        <v>Singh</v>
      </c>
      <c r="D3364" s="22">
        <f>Table1[[#This Row],[Basic Salary]]+Table1[[#This Row],[Bonus]]</f>
        <v>73873</v>
      </c>
      <c r="E3364" s="8">
        <v>98</v>
      </c>
      <c r="F3364" s="45">
        <v>48</v>
      </c>
      <c r="G3364" s="8" t="str" cm="1">
        <f t="array" ref="G3364">_xlfn.IFS(Table1[[#This Row],[Performance Score]]&gt;=80,"Excellent",Table1[[#This Row],[Performance Score]]&gt;=60,"Good",Table1[[#This Row],[Performance Score]]&gt;=40,"Need Improvement")</f>
        <v>Need Improvement</v>
      </c>
      <c r="H3364" s="29">
        <f>Table1[[#This Row],[Bonus]]/Table1[[#This Row],[Basic Salary]]</f>
        <v>0.15915581358857681</v>
      </c>
      <c r="I3364" s="8">
        <f ca="1">DATEDIF(Table1[[#This Row],[Date of Birth]],TODAY(),"y")</f>
        <v>24</v>
      </c>
      <c r="J3364" s="33">
        <v>42411</v>
      </c>
      <c r="K3364" s="33" t="str" cm="1">
        <f t="array" aca="1" ref="K3364" ca="1">_xlfn.IFS(L3364&lt;3,"Junior",L3364&lt;=7,"Mid-Level",L3364&gt;7,"Senior")</f>
        <v>Senior</v>
      </c>
      <c r="L3364" s="45">
        <f ca="1">INT(YEARFRAC(Table1[[#This Row],[Joining Date]],TODAY(),1))</f>
        <v>10</v>
      </c>
      <c r="M3364" s="25" t="str">
        <f t="shared" ca="1" si="52"/>
        <v>Yes</v>
      </c>
      <c r="N3364" s="25">
        <f>YEAR(Table1[[#This Row],[Joining Date]])</f>
        <v>2016</v>
      </c>
      <c r="O3364" s="45">
        <f>MONTH(Table1[[#This Row],[Joining Date]])</f>
        <v>2</v>
      </c>
      <c r="P3364" s="25">
        <f ca="1">NETWORKDAYS(Table1[[#This Row],[Joining Date]],TODAY())</f>
        <v>2708</v>
      </c>
      <c r="Q3364" s="25" t="str">
        <f>LEFT(Table1[[#This Row],[Department]],5)&amp;"-"&amp;RIGHT(Table1[[#This Row],[Employee ID]],3)</f>
        <v>IT-814</v>
      </c>
      <c r="R3364" s="25" t="str">
        <f>LEFT(Table1[[#This Row],[Department]],3)</f>
        <v>IT</v>
      </c>
      <c r="S3364" s="36">
        <f>_xlfn.XLOOKUP(Table1[[#This Row],[City]],Table2[City],Table2[Bonus %])</f>
        <v>5</v>
      </c>
    </row>
    <row r="3365" spans="1:19" x14ac:dyDescent="0.35">
      <c r="A3365" s="9" t="s">
        <v>1120</v>
      </c>
      <c r="B3365" s="41" t="str">
        <f>LEFT(Table1[[#This Row],[Employee Name]],FIND(" ",Table1[[#This Row],[Employee Name]]))</f>
        <v xml:space="preserve">Aarav </v>
      </c>
      <c r="C3365" s="41" t="str">
        <f>RIGHT(Table1[[#This Row],[Employee Name]],LEN(Table1[[#This Row],[Employee Name]])-FIND(" ",Table1[[#This Row],[Employee Name]]))</f>
        <v>Sharma</v>
      </c>
      <c r="D3365" s="23">
        <f>Table1[[#This Row],[Basic Salary]]+Table1[[#This Row],[Bonus]]</f>
        <v>73867</v>
      </c>
      <c r="E3365" s="10">
        <v>74</v>
      </c>
      <c r="F3365" s="46">
        <v>58</v>
      </c>
      <c r="G3365" s="10" t="str" cm="1">
        <f t="array" ref="G3365">_xlfn.IFS(Table1[[#This Row],[Performance Score]]&gt;=80,"Excellent",Table1[[#This Row],[Performance Score]]&gt;=60,"Good",Table1[[#This Row],[Performance Score]]&gt;=40,"Need Improvement")</f>
        <v>Need Improvement</v>
      </c>
      <c r="H3365" s="30">
        <f>Table1[[#This Row],[Bonus]]/Table1[[#This Row],[Basic Salary]]</f>
        <v>0.25357658039881203</v>
      </c>
      <c r="I3365" s="10">
        <f ca="1">DATEDIF(Table1[[#This Row],[Date of Birth]],TODAY(),"y")</f>
        <v>22</v>
      </c>
      <c r="J3365" s="34">
        <v>44956</v>
      </c>
      <c r="K3365" s="33" t="str" cm="1">
        <f t="array" aca="1" ref="K3365" ca="1">_xlfn.IFS(L3365&lt;3,"Junior",L3365&lt;=7,"Mid-Level",L3365&gt;7,"Senior")</f>
        <v>Mid-Level</v>
      </c>
      <c r="L3365" s="46">
        <f ca="1">INT(YEARFRAC(Table1[[#This Row],[Joining Date]],TODAY(),1))</f>
        <v>3</v>
      </c>
      <c r="M3365" s="25" t="str">
        <f t="shared" ca="1" si="52"/>
        <v>No</v>
      </c>
      <c r="N3365" s="26">
        <f>YEAR(Table1[[#This Row],[Joining Date]])</f>
        <v>2023</v>
      </c>
      <c r="O3365" s="46">
        <f>MONTH(Table1[[#This Row],[Joining Date]])</f>
        <v>1</v>
      </c>
      <c r="P3365" s="26">
        <f ca="1">NETWORKDAYS(Table1[[#This Row],[Joining Date]],TODAY())</f>
        <v>891</v>
      </c>
      <c r="Q3365" s="26" t="str">
        <f>LEFT(Table1[[#This Row],[Department]],5)&amp;"-"&amp;RIGHT(Table1[[#This Row],[Employee ID]],3)</f>
        <v>Opera-064</v>
      </c>
      <c r="R3365" s="26" t="str">
        <f>LEFT(Table1[[#This Row],[Department]],3)</f>
        <v>Ope</v>
      </c>
      <c r="S3365" s="37">
        <f>_xlfn.XLOOKUP(Table1[[#This Row],[City]],Table2[City],Table2[Bonus %])</f>
        <v>6</v>
      </c>
    </row>
    <row r="3366" spans="1:19" x14ac:dyDescent="0.35">
      <c r="A3366" s="7" t="s">
        <v>1625</v>
      </c>
      <c r="B3366" s="40" t="str">
        <f>LEFT(Table1[[#This Row],[Employee Name]],FIND(" ",Table1[[#This Row],[Employee Name]]))</f>
        <v xml:space="preserve">Tarun </v>
      </c>
      <c r="C3366" s="40" t="str">
        <f>RIGHT(Table1[[#This Row],[Employee Name]],LEN(Table1[[#This Row],[Employee Name]])-FIND(" ",Table1[[#This Row],[Employee Name]]))</f>
        <v>Verma</v>
      </c>
      <c r="D3366" s="22">
        <f>Table1[[#This Row],[Basic Salary]]+Table1[[#This Row],[Bonus]]</f>
        <v>73856</v>
      </c>
      <c r="E3366" s="8">
        <v>72</v>
      </c>
      <c r="F3366" s="45">
        <v>71</v>
      </c>
      <c r="G3366" s="8" t="str" cm="1">
        <f t="array" ref="G3366">_xlfn.IFS(Table1[[#This Row],[Performance Score]]&gt;=80,"Excellent",Table1[[#This Row],[Performance Score]]&gt;=60,"Good",Table1[[#This Row],[Performance Score]]&gt;=40,"Need Improvement")</f>
        <v>Good</v>
      </c>
      <c r="H3366" s="29">
        <f>Table1[[#This Row],[Bonus]]/Table1[[#This Row],[Basic Salary]]</f>
        <v>0.20298400495162394</v>
      </c>
      <c r="I3366" s="8">
        <f ca="1">DATEDIF(Table1[[#This Row],[Date of Birth]],TODAY(),"y")</f>
        <v>21</v>
      </c>
      <c r="J3366" s="33">
        <v>45403</v>
      </c>
      <c r="K3366" s="33" t="str" cm="1">
        <f t="array" aca="1" ref="K3366" ca="1">_xlfn.IFS(L3366&lt;3,"Junior",L3366&lt;=7,"Mid-Level",L3366&gt;7,"Senior")</f>
        <v>Junior</v>
      </c>
      <c r="L3366" s="45">
        <f ca="1">INT(YEARFRAC(Table1[[#This Row],[Joining Date]],TODAY(),1))</f>
        <v>2</v>
      </c>
      <c r="M3366" s="25" t="str">
        <f t="shared" ca="1" si="52"/>
        <v>No</v>
      </c>
      <c r="N3366" s="25">
        <f>YEAR(Table1[[#This Row],[Joining Date]])</f>
        <v>2024</v>
      </c>
      <c r="O3366" s="45">
        <f>MONTH(Table1[[#This Row],[Joining Date]])</f>
        <v>4</v>
      </c>
      <c r="P3366" s="25">
        <f ca="1">NETWORKDAYS(Table1[[#This Row],[Joining Date]],TODAY())</f>
        <v>571</v>
      </c>
      <c r="Q3366" s="25" t="str">
        <f>LEFT(Table1[[#This Row],[Department]],5)&amp;"-"&amp;RIGHT(Table1[[#This Row],[Employee ID]],3)</f>
        <v>Finan-569</v>
      </c>
      <c r="R3366" s="25" t="str">
        <f>LEFT(Table1[[#This Row],[Department]],3)</f>
        <v>Fin</v>
      </c>
      <c r="S3366" s="36">
        <f>_xlfn.XLOOKUP(Table1[[#This Row],[City]],Table2[City],Table2[Bonus %])</f>
        <v>4</v>
      </c>
    </row>
    <row r="3367" spans="1:19" x14ac:dyDescent="0.35">
      <c r="A3367" s="9" t="s">
        <v>2474</v>
      </c>
      <c r="B3367" s="41" t="str">
        <f>LEFT(Table1[[#This Row],[Employee Name]],FIND(" ",Table1[[#This Row],[Employee Name]]))</f>
        <v xml:space="preserve">Rahul </v>
      </c>
      <c r="C3367" s="41" t="str">
        <f>RIGHT(Table1[[#This Row],[Employee Name]],LEN(Table1[[#This Row],[Employee Name]])-FIND(" ",Table1[[#This Row],[Employee Name]]))</f>
        <v>Verma</v>
      </c>
      <c r="D3367" s="23">
        <f>Table1[[#This Row],[Basic Salary]]+Table1[[#This Row],[Bonus]]</f>
        <v>73841</v>
      </c>
      <c r="E3367" s="10">
        <v>84</v>
      </c>
      <c r="F3367" s="46">
        <v>44</v>
      </c>
      <c r="G3367" s="10" t="str" cm="1">
        <f t="array" ref="G3367">_xlfn.IFS(Table1[[#This Row],[Performance Score]]&gt;=80,"Excellent",Table1[[#This Row],[Performance Score]]&gt;=60,"Good",Table1[[#This Row],[Performance Score]]&gt;=40,"Need Improvement")</f>
        <v>Need Improvement</v>
      </c>
      <c r="H3367" s="30">
        <f>Table1[[#This Row],[Bonus]]/Table1[[#This Row],[Basic Salary]]</f>
        <v>0.15225329255352349</v>
      </c>
      <c r="I3367" s="10">
        <f ca="1">DATEDIF(Table1[[#This Row],[Date of Birth]],TODAY(),"y")</f>
        <v>28</v>
      </c>
      <c r="J3367" s="34">
        <v>42477</v>
      </c>
      <c r="K3367" s="33" t="str" cm="1">
        <f t="array" aca="1" ref="K3367" ca="1">_xlfn.IFS(L3367&lt;3,"Junior",L3367&lt;=7,"Mid-Level",L3367&gt;7,"Senior")</f>
        <v>Senior</v>
      </c>
      <c r="L3367" s="46">
        <f ca="1">INT(YEARFRAC(Table1[[#This Row],[Joining Date]],TODAY(),1))</f>
        <v>10</v>
      </c>
      <c r="M3367" s="25" t="str">
        <f t="shared" ca="1" si="52"/>
        <v>Yes</v>
      </c>
      <c r="N3367" s="26">
        <f>YEAR(Table1[[#This Row],[Joining Date]])</f>
        <v>2016</v>
      </c>
      <c r="O3367" s="46">
        <f>MONTH(Table1[[#This Row],[Joining Date]])</f>
        <v>4</v>
      </c>
      <c r="P3367" s="26">
        <f ca="1">NETWORKDAYS(Table1[[#This Row],[Joining Date]],TODAY())</f>
        <v>2661</v>
      </c>
      <c r="Q3367" s="26" t="str">
        <f>LEFT(Table1[[#This Row],[Department]],5)&amp;"-"&amp;RIGHT(Table1[[#This Row],[Employee ID]],3)</f>
        <v>HR-418</v>
      </c>
      <c r="R3367" s="26" t="str">
        <f>LEFT(Table1[[#This Row],[Department]],3)</f>
        <v>HR</v>
      </c>
      <c r="S3367" s="37">
        <f>_xlfn.XLOOKUP(Table1[[#This Row],[City]],Table2[City],Table2[Bonus %])</f>
        <v>5</v>
      </c>
    </row>
    <row r="3368" spans="1:19" x14ac:dyDescent="0.35">
      <c r="A3368" s="7" t="s">
        <v>452</v>
      </c>
      <c r="B3368" s="40" t="str">
        <f>LEFT(Table1[[#This Row],[Employee Name]],FIND(" ",Table1[[#This Row],[Employee Name]]))</f>
        <v xml:space="preserve">Ananya </v>
      </c>
      <c r="C3368" s="40" t="str">
        <f>RIGHT(Table1[[#This Row],[Employee Name]],LEN(Table1[[#This Row],[Employee Name]])-FIND(" ",Table1[[#This Row],[Employee Name]]))</f>
        <v>Rao</v>
      </c>
      <c r="D3368" s="22">
        <f>Table1[[#This Row],[Basic Salary]]+Table1[[#This Row],[Bonus]]</f>
        <v>73828</v>
      </c>
      <c r="E3368" s="8">
        <v>95</v>
      </c>
      <c r="F3368" s="45">
        <v>51</v>
      </c>
      <c r="G3368" s="8" t="str" cm="1">
        <f t="array" ref="G3368">_xlfn.IFS(Table1[[#This Row],[Performance Score]]&gt;=80,"Excellent",Table1[[#This Row],[Performance Score]]&gt;=60,"Good",Table1[[#This Row],[Performance Score]]&gt;=40,"Need Improvement")</f>
        <v>Need Improvement</v>
      </c>
      <c r="H3368" s="29">
        <f>Table1[[#This Row],[Bonus]]/Table1[[#This Row],[Basic Salary]]</f>
        <v>0.56150592216582063</v>
      </c>
      <c r="I3368" s="8">
        <f ca="1">DATEDIF(Table1[[#This Row],[Date of Birth]],TODAY(),"y")</f>
        <v>33</v>
      </c>
      <c r="J3368" s="33">
        <v>44082</v>
      </c>
      <c r="K3368" s="33" t="str" cm="1">
        <f t="array" aca="1" ref="K3368" ca="1">_xlfn.IFS(L3368&lt;3,"Junior",L3368&lt;=7,"Mid-Level",L3368&gt;7,"Senior")</f>
        <v>Mid-Level</v>
      </c>
      <c r="L3368" s="45">
        <f ca="1">INT(YEARFRAC(Table1[[#This Row],[Joining Date]],TODAY(),1))</f>
        <v>5</v>
      </c>
      <c r="M3368" s="25" t="str">
        <f t="shared" ca="1" si="52"/>
        <v>No</v>
      </c>
      <c r="N3368" s="25">
        <f>YEAR(Table1[[#This Row],[Joining Date]])</f>
        <v>2020</v>
      </c>
      <c r="O3368" s="45">
        <f>MONTH(Table1[[#This Row],[Joining Date]])</f>
        <v>9</v>
      </c>
      <c r="P3368" s="25">
        <f ca="1">NETWORKDAYS(Table1[[#This Row],[Joining Date]],TODAY())</f>
        <v>1515</v>
      </c>
      <c r="Q3368" s="25" t="str">
        <f>LEFT(Table1[[#This Row],[Department]],5)&amp;"-"&amp;RIGHT(Table1[[#This Row],[Employee ID]],3)</f>
        <v>Marke-396</v>
      </c>
      <c r="R3368" s="25" t="str">
        <f>LEFT(Table1[[#This Row],[Department]],3)</f>
        <v>Mar</v>
      </c>
      <c r="S3368" s="36">
        <f>_xlfn.XLOOKUP(Table1[[#This Row],[City]],Table2[City],Table2[Bonus %])</f>
        <v>6</v>
      </c>
    </row>
    <row r="3369" spans="1:19" x14ac:dyDescent="0.35">
      <c r="A3369" s="9" t="s">
        <v>1419</v>
      </c>
      <c r="B3369" s="41" t="str">
        <f>LEFT(Table1[[#This Row],[Employee Name]],FIND(" ",Table1[[#This Row],[Employee Name]]))</f>
        <v xml:space="preserve">Nisha </v>
      </c>
      <c r="C3369" s="41" t="str">
        <f>RIGHT(Table1[[#This Row],[Employee Name]],LEN(Table1[[#This Row],[Employee Name]])-FIND(" ",Table1[[#This Row],[Employee Name]]))</f>
        <v>Kapoor</v>
      </c>
      <c r="D3369" s="23">
        <f>Table1[[#This Row],[Basic Salary]]+Table1[[#This Row],[Bonus]]</f>
        <v>73826</v>
      </c>
      <c r="E3369" s="10">
        <v>76</v>
      </c>
      <c r="F3369" s="46">
        <v>59</v>
      </c>
      <c r="G3369" s="10" t="str" cm="1">
        <f t="array" ref="G3369">_xlfn.IFS(Table1[[#This Row],[Performance Score]]&gt;=80,"Excellent",Table1[[#This Row],[Performance Score]]&gt;=60,"Good",Table1[[#This Row],[Performance Score]]&gt;=40,"Need Improvement")</f>
        <v>Need Improvement</v>
      </c>
      <c r="H3369" s="30">
        <f>Table1[[#This Row],[Bonus]]/Table1[[#This Row],[Basic Salary]]</f>
        <v>0.47301422614178257</v>
      </c>
      <c r="I3369" s="10">
        <f ca="1">DATEDIF(Table1[[#This Row],[Date of Birth]],TODAY(),"y")</f>
        <v>41</v>
      </c>
      <c r="J3369" s="34">
        <v>45958</v>
      </c>
      <c r="K3369" s="33" t="str" cm="1">
        <f t="array" aca="1" ref="K3369" ca="1">_xlfn.IFS(L3369&lt;3,"Junior",L3369&lt;=7,"Mid-Level",L3369&gt;7,"Senior")</f>
        <v>Junior</v>
      </c>
      <c r="L3369" s="46">
        <f ca="1">INT(YEARFRAC(Table1[[#This Row],[Joining Date]],TODAY(),1))</f>
        <v>0</v>
      </c>
      <c r="M3369" s="25" t="str">
        <f t="shared" ca="1" si="52"/>
        <v>No</v>
      </c>
      <c r="N3369" s="26">
        <f>YEAR(Table1[[#This Row],[Joining Date]])</f>
        <v>2025</v>
      </c>
      <c r="O3369" s="46">
        <f>MONTH(Table1[[#This Row],[Joining Date]])</f>
        <v>10</v>
      </c>
      <c r="P3369" s="26">
        <f ca="1">NETWORKDAYS(Table1[[#This Row],[Joining Date]],TODAY())</f>
        <v>175</v>
      </c>
      <c r="Q3369" s="26" t="str">
        <f>LEFT(Table1[[#This Row],[Department]],5)&amp;"-"&amp;RIGHT(Table1[[#This Row],[Employee ID]],3)</f>
        <v>Suppo-363</v>
      </c>
      <c r="R3369" s="26" t="str">
        <f>LEFT(Table1[[#This Row],[Department]],3)</f>
        <v>Sup</v>
      </c>
      <c r="S3369" s="37">
        <f>_xlfn.XLOOKUP(Table1[[#This Row],[City]],Table2[City],Table2[Bonus %])</f>
        <v>4</v>
      </c>
    </row>
    <row r="3370" spans="1:19" x14ac:dyDescent="0.35">
      <c r="A3370" s="7" t="s">
        <v>4806</v>
      </c>
      <c r="B3370" s="40" t="str">
        <f>LEFT(Table1[[#This Row],[Employee Name]],FIND(" ",Table1[[#This Row],[Employee Name]]))</f>
        <v xml:space="preserve">Neha </v>
      </c>
      <c r="C3370" s="40" t="str">
        <f>RIGHT(Table1[[#This Row],[Employee Name]],LEN(Table1[[#This Row],[Employee Name]])-FIND(" ",Table1[[#This Row],[Employee Name]]))</f>
        <v>Kulkarni</v>
      </c>
      <c r="D3370" s="22">
        <f>Table1[[#This Row],[Basic Salary]]+Table1[[#This Row],[Bonus]]</f>
        <v>73822</v>
      </c>
      <c r="E3370" s="8">
        <v>77</v>
      </c>
      <c r="F3370" s="45">
        <v>55</v>
      </c>
      <c r="G3370" s="8" t="str" cm="1">
        <f t="array" ref="G3370">_xlfn.IFS(Table1[[#This Row],[Performance Score]]&gt;=80,"Excellent",Table1[[#This Row],[Performance Score]]&gt;=60,"Good",Table1[[#This Row],[Performance Score]]&gt;=40,"Need Improvement")</f>
        <v>Need Improvement</v>
      </c>
      <c r="H3370" s="29">
        <f>Table1[[#This Row],[Bonus]]/Table1[[#This Row],[Basic Salary]]</f>
        <v>0.11788845647137211</v>
      </c>
      <c r="I3370" s="8">
        <f ca="1">DATEDIF(Table1[[#This Row],[Date of Birth]],TODAY(),"y")</f>
        <v>17</v>
      </c>
      <c r="J3370" s="33">
        <v>45755</v>
      </c>
      <c r="K3370" s="33" t="str" cm="1">
        <f t="array" aca="1" ref="K3370" ca="1">_xlfn.IFS(L3370&lt;3,"Junior",L3370&lt;=7,"Mid-Level",L3370&gt;7,"Senior")</f>
        <v>Junior</v>
      </c>
      <c r="L3370" s="45">
        <f ca="1">INT(YEARFRAC(Table1[[#This Row],[Joining Date]],TODAY(),1))</f>
        <v>1</v>
      </c>
      <c r="M3370" s="25" t="str">
        <f t="shared" ca="1" si="52"/>
        <v>No</v>
      </c>
      <c r="N3370" s="25">
        <f>YEAR(Table1[[#This Row],[Joining Date]])</f>
        <v>2025</v>
      </c>
      <c r="O3370" s="45">
        <f>MONTH(Table1[[#This Row],[Joining Date]])</f>
        <v>4</v>
      </c>
      <c r="P3370" s="25">
        <f ca="1">NETWORKDAYS(Table1[[#This Row],[Joining Date]],TODAY())</f>
        <v>320</v>
      </c>
      <c r="Q3370" s="25" t="str">
        <f>LEFT(Table1[[#This Row],[Department]],5)&amp;"-"&amp;RIGHT(Table1[[#This Row],[Employee ID]],3)</f>
        <v>HR-750</v>
      </c>
      <c r="R3370" s="25" t="str">
        <f>LEFT(Table1[[#This Row],[Department]],3)</f>
        <v>HR</v>
      </c>
      <c r="S3370" s="36">
        <f>_xlfn.XLOOKUP(Table1[[#This Row],[City]],Table2[City],Table2[Bonus %])</f>
        <v>6</v>
      </c>
    </row>
    <row r="3371" spans="1:19" x14ac:dyDescent="0.35">
      <c r="A3371" s="9" t="s">
        <v>2553</v>
      </c>
      <c r="B3371" s="41" t="str">
        <f>LEFT(Table1[[#This Row],[Employee Name]],FIND(" ",Table1[[#This Row],[Employee Name]]))</f>
        <v xml:space="preserve">Vikram </v>
      </c>
      <c r="C3371" s="41" t="str">
        <f>RIGHT(Table1[[#This Row],[Employee Name]],LEN(Table1[[#This Row],[Employee Name]])-FIND(" ",Table1[[#This Row],[Employee Name]]))</f>
        <v>Singh</v>
      </c>
      <c r="D3371" s="23">
        <f>Table1[[#This Row],[Basic Salary]]+Table1[[#This Row],[Bonus]]</f>
        <v>73774</v>
      </c>
      <c r="E3371" s="10">
        <v>72</v>
      </c>
      <c r="F3371" s="46">
        <v>85</v>
      </c>
      <c r="G3371" s="10" t="str" cm="1">
        <f t="array" ref="G3371">_xlfn.IFS(Table1[[#This Row],[Performance Score]]&gt;=80,"Excellent",Table1[[#This Row],[Performance Score]]&gt;=60,"Good",Table1[[#This Row],[Performance Score]]&gt;=40,"Need Improvement")</f>
        <v>Excellent</v>
      </c>
      <c r="H3371" s="30">
        <f>Table1[[#This Row],[Bonus]]/Table1[[#This Row],[Basic Salary]]</f>
        <v>0.14773328354958151</v>
      </c>
      <c r="I3371" s="10">
        <f ca="1">DATEDIF(Table1[[#This Row],[Date of Birth]],TODAY(),"y")</f>
        <v>26</v>
      </c>
      <c r="J3371" s="34">
        <v>45957</v>
      </c>
      <c r="K3371" s="33" t="str" cm="1">
        <f t="array" aca="1" ref="K3371" ca="1">_xlfn.IFS(L3371&lt;3,"Junior",L3371&lt;=7,"Mid-Level",L3371&gt;7,"Senior")</f>
        <v>Junior</v>
      </c>
      <c r="L3371" s="46">
        <f ca="1">INT(YEARFRAC(Table1[[#This Row],[Joining Date]],TODAY(),1))</f>
        <v>0</v>
      </c>
      <c r="M3371" s="25" t="str">
        <f t="shared" ca="1" si="52"/>
        <v>No</v>
      </c>
      <c r="N3371" s="26">
        <f>YEAR(Table1[[#This Row],[Joining Date]])</f>
        <v>2025</v>
      </c>
      <c r="O3371" s="46">
        <f>MONTH(Table1[[#This Row],[Joining Date]])</f>
        <v>10</v>
      </c>
      <c r="P3371" s="26">
        <f ca="1">NETWORKDAYS(Table1[[#This Row],[Joining Date]],TODAY())</f>
        <v>176</v>
      </c>
      <c r="Q3371" s="26" t="str">
        <f>LEFT(Table1[[#This Row],[Department]],5)&amp;"-"&amp;RIGHT(Table1[[#This Row],[Employee ID]],3)</f>
        <v>Marke-497</v>
      </c>
      <c r="R3371" s="26" t="str">
        <f>LEFT(Table1[[#This Row],[Department]],3)</f>
        <v>Mar</v>
      </c>
      <c r="S3371" s="37">
        <f>_xlfn.XLOOKUP(Table1[[#This Row],[City]],Table2[City],Table2[Bonus %])</f>
        <v>5</v>
      </c>
    </row>
    <row r="3372" spans="1:19" x14ac:dyDescent="0.35">
      <c r="A3372" s="7" t="s">
        <v>3720</v>
      </c>
      <c r="B3372" s="40" t="str">
        <f>LEFT(Table1[[#This Row],[Employee Name]],FIND(" ",Table1[[#This Row],[Employee Name]]))</f>
        <v xml:space="preserve">Priya </v>
      </c>
      <c r="C3372" s="40" t="str">
        <f>RIGHT(Table1[[#This Row],[Employee Name]],LEN(Table1[[#This Row],[Employee Name]])-FIND(" ",Table1[[#This Row],[Employee Name]]))</f>
        <v>Reddy</v>
      </c>
      <c r="D3372" s="22">
        <f>Table1[[#This Row],[Basic Salary]]+Table1[[#This Row],[Bonus]]</f>
        <v>73743</v>
      </c>
      <c r="E3372" s="8">
        <v>96</v>
      </c>
      <c r="F3372" s="45">
        <v>96</v>
      </c>
      <c r="G3372" s="8" t="str" cm="1">
        <f t="array" ref="G3372">_xlfn.IFS(Table1[[#This Row],[Performance Score]]&gt;=80,"Excellent",Table1[[#This Row],[Performance Score]]&gt;=60,"Good",Table1[[#This Row],[Performance Score]]&gt;=40,"Need Improvement")</f>
        <v>Excellent</v>
      </c>
      <c r="H3372" s="29">
        <f>Table1[[#This Row],[Bonus]]/Table1[[#This Row],[Basic Salary]]</f>
        <v>0.23829594304137561</v>
      </c>
      <c r="I3372" s="8">
        <f ca="1">DATEDIF(Table1[[#This Row],[Date of Birth]],TODAY(),"y")</f>
        <v>31</v>
      </c>
      <c r="J3372" s="33">
        <v>44314</v>
      </c>
      <c r="K3372" s="33" t="str" cm="1">
        <f t="array" aca="1" ref="K3372" ca="1">_xlfn.IFS(L3372&lt;3,"Junior",L3372&lt;=7,"Mid-Level",L3372&gt;7,"Senior")</f>
        <v>Mid-Level</v>
      </c>
      <c r="L3372" s="45">
        <f ca="1">INT(YEARFRAC(Table1[[#This Row],[Joining Date]],TODAY(),1))</f>
        <v>5</v>
      </c>
      <c r="M3372" s="25" t="str">
        <f t="shared" ca="1" si="52"/>
        <v>No</v>
      </c>
      <c r="N3372" s="25">
        <f>YEAR(Table1[[#This Row],[Joining Date]])</f>
        <v>2021</v>
      </c>
      <c r="O3372" s="45">
        <f>MONTH(Table1[[#This Row],[Joining Date]])</f>
        <v>4</v>
      </c>
      <c r="P3372" s="25">
        <f ca="1">NETWORKDAYS(Table1[[#This Row],[Joining Date]],TODAY())</f>
        <v>1349</v>
      </c>
      <c r="Q3372" s="25" t="str">
        <f>LEFT(Table1[[#This Row],[Department]],5)&amp;"-"&amp;RIGHT(Table1[[#This Row],[Employee ID]],3)</f>
        <v>Sales-664</v>
      </c>
      <c r="R3372" s="25" t="str">
        <f>LEFT(Table1[[#This Row],[Department]],3)</f>
        <v>Sal</v>
      </c>
      <c r="S3372" s="36">
        <f>_xlfn.XLOOKUP(Table1[[#This Row],[City]],Table2[City],Table2[Bonus %])</f>
        <v>6</v>
      </c>
    </row>
    <row r="3373" spans="1:19" x14ac:dyDescent="0.35">
      <c r="A3373" s="9" t="s">
        <v>4967</v>
      </c>
      <c r="B3373" s="41" t="str">
        <f>LEFT(Table1[[#This Row],[Employee Name]],FIND(" ",Table1[[#This Row],[Employee Name]]))</f>
        <v xml:space="preserve">Aditya </v>
      </c>
      <c r="C3373" s="41" t="str">
        <f>RIGHT(Table1[[#This Row],[Employee Name]],LEN(Table1[[#This Row],[Employee Name]])-FIND(" ",Table1[[#This Row],[Employee Name]]))</f>
        <v>Kapoor</v>
      </c>
      <c r="D3373" s="23">
        <f>Table1[[#This Row],[Basic Salary]]+Table1[[#This Row],[Bonus]]</f>
        <v>73731</v>
      </c>
      <c r="E3373" s="10">
        <v>73</v>
      </c>
      <c r="F3373" s="46">
        <v>82</v>
      </c>
      <c r="G3373" s="10" t="str" cm="1">
        <f t="array" ref="G3373">_xlfn.IFS(Table1[[#This Row],[Performance Score]]&gt;=80,"Excellent",Table1[[#This Row],[Performance Score]]&gt;=60,"Good",Table1[[#This Row],[Performance Score]]&gt;=40,"Need Improvement")</f>
        <v>Excellent</v>
      </c>
      <c r="H3373" s="30">
        <f>Table1[[#This Row],[Bonus]]/Table1[[#This Row],[Basic Salary]]</f>
        <v>0.56954615122615804</v>
      </c>
      <c r="I3373" s="10">
        <f ca="1">DATEDIF(Table1[[#This Row],[Date of Birth]],TODAY(),"y")</f>
        <v>17</v>
      </c>
      <c r="J3373" s="34">
        <v>44749</v>
      </c>
      <c r="K3373" s="33" t="str" cm="1">
        <f t="array" aca="1" ref="K3373" ca="1">_xlfn.IFS(L3373&lt;3,"Junior",L3373&lt;=7,"Mid-Level",L3373&gt;7,"Senior")</f>
        <v>Mid-Level</v>
      </c>
      <c r="L3373" s="46">
        <f ca="1">INT(YEARFRAC(Table1[[#This Row],[Joining Date]],TODAY(),1))</f>
        <v>3</v>
      </c>
      <c r="M3373" s="25" t="str">
        <f t="shared" ca="1" si="52"/>
        <v>No</v>
      </c>
      <c r="N3373" s="26">
        <f>YEAR(Table1[[#This Row],[Joining Date]])</f>
        <v>2022</v>
      </c>
      <c r="O3373" s="46">
        <f>MONTH(Table1[[#This Row],[Joining Date]])</f>
        <v>7</v>
      </c>
      <c r="P3373" s="26">
        <f ca="1">NETWORKDAYS(Table1[[#This Row],[Joining Date]],TODAY())</f>
        <v>1038</v>
      </c>
      <c r="Q3373" s="26" t="str">
        <f>LEFT(Table1[[#This Row],[Department]],5)&amp;"-"&amp;RIGHT(Table1[[#This Row],[Employee ID]],3)</f>
        <v>Opera-911</v>
      </c>
      <c r="R3373" s="26" t="str">
        <f>LEFT(Table1[[#This Row],[Department]],3)</f>
        <v>Ope</v>
      </c>
      <c r="S3373" s="37">
        <f>_xlfn.XLOOKUP(Table1[[#This Row],[City]],Table2[City],Table2[Bonus %])</f>
        <v>5</v>
      </c>
    </row>
    <row r="3374" spans="1:19" x14ac:dyDescent="0.35">
      <c r="A3374" s="7" t="s">
        <v>4139</v>
      </c>
      <c r="B3374" s="40" t="str">
        <f>LEFT(Table1[[#This Row],[Employee Name]],FIND(" ",Table1[[#This Row],[Employee Name]]))</f>
        <v xml:space="preserve">Rahul </v>
      </c>
      <c r="C3374" s="40" t="str">
        <f>RIGHT(Table1[[#This Row],[Employee Name]],LEN(Table1[[#This Row],[Employee Name]])-FIND(" ",Table1[[#This Row],[Employee Name]]))</f>
        <v>Verma</v>
      </c>
      <c r="D3374" s="22">
        <f>Table1[[#This Row],[Basic Salary]]+Table1[[#This Row],[Bonus]]</f>
        <v>73716</v>
      </c>
      <c r="E3374" s="8">
        <v>67</v>
      </c>
      <c r="F3374" s="45">
        <v>84</v>
      </c>
      <c r="G3374" s="8" t="str" cm="1">
        <f t="array" ref="G3374">_xlfn.IFS(Table1[[#This Row],[Performance Score]]&gt;=80,"Excellent",Table1[[#This Row],[Performance Score]]&gt;=60,"Good",Table1[[#This Row],[Performance Score]]&gt;=40,"Need Improvement")</f>
        <v>Excellent</v>
      </c>
      <c r="H3374" s="29">
        <f>Table1[[#This Row],[Bonus]]/Table1[[#This Row],[Basic Salary]]</f>
        <v>0.36579400811516871</v>
      </c>
      <c r="I3374" s="8">
        <f ca="1">DATEDIF(Table1[[#This Row],[Date of Birth]],TODAY(),"y")</f>
        <v>44</v>
      </c>
      <c r="J3374" s="33">
        <v>45546</v>
      </c>
      <c r="K3374" s="33" t="str" cm="1">
        <f t="array" aca="1" ref="K3374" ca="1">_xlfn.IFS(L3374&lt;3,"Junior",L3374&lt;=7,"Mid-Level",L3374&gt;7,"Senior")</f>
        <v>Junior</v>
      </c>
      <c r="L3374" s="45">
        <f ca="1">INT(YEARFRAC(Table1[[#This Row],[Joining Date]],TODAY(),1))</f>
        <v>1</v>
      </c>
      <c r="M3374" s="25" t="str">
        <f t="shared" ca="1" si="52"/>
        <v>No</v>
      </c>
      <c r="N3374" s="25">
        <f>YEAR(Table1[[#This Row],[Joining Date]])</f>
        <v>2024</v>
      </c>
      <c r="O3374" s="45">
        <f>MONTH(Table1[[#This Row],[Joining Date]])</f>
        <v>9</v>
      </c>
      <c r="P3374" s="25">
        <f ca="1">NETWORKDAYS(Table1[[#This Row],[Joining Date]],TODAY())</f>
        <v>469</v>
      </c>
      <c r="Q3374" s="25" t="str">
        <f>LEFT(Table1[[#This Row],[Department]],5)&amp;"-"&amp;RIGHT(Table1[[#This Row],[Employee ID]],3)</f>
        <v>Opera-083</v>
      </c>
      <c r="R3374" s="25" t="str">
        <f>LEFT(Table1[[#This Row],[Department]],3)</f>
        <v>Ope</v>
      </c>
      <c r="S3374" s="36">
        <f>_xlfn.XLOOKUP(Table1[[#This Row],[City]],Table2[City],Table2[Bonus %])</f>
        <v>4</v>
      </c>
    </row>
    <row r="3375" spans="1:19" x14ac:dyDescent="0.35">
      <c r="A3375" s="9" t="s">
        <v>391</v>
      </c>
      <c r="B3375" s="41" t="str">
        <f>LEFT(Table1[[#This Row],[Employee Name]],FIND(" ",Table1[[#This Row],[Employee Name]]))</f>
        <v xml:space="preserve">Aditya </v>
      </c>
      <c r="C3375" s="41" t="str">
        <f>RIGHT(Table1[[#This Row],[Employee Name]],LEN(Table1[[#This Row],[Employee Name]])-FIND(" ",Table1[[#This Row],[Employee Name]]))</f>
        <v>Kapoor</v>
      </c>
      <c r="D3375" s="23">
        <f>Table1[[#This Row],[Basic Salary]]+Table1[[#This Row],[Bonus]]</f>
        <v>73712</v>
      </c>
      <c r="E3375" s="10">
        <v>73</v>
      </c>
      <c r="F3375" s="46">
        <v>73</v>
      </c>
      <c r="G3375" s="10" t="str" cm="1">
        <f t="array" ref="G3375">_xlfn.IFS(Table1[[#This Row],[Performance Score]]&gt;=80,"Excellent",Table1[[#This Row],[Performance Score]]&gt;=60,"Good",Table1[[#This Row],[Performance Score]]&gt;=40,"Need Improvement")</f>
        <v>Good</v>
      </c>
      <c r="H3375" s="30">
        <f>Table1[[#This Row],[Bonus]]/Table1[[#This Row],[Basic Salary]]</f>
        <v>0.12871711634459315</v>
      </c>
      <c r="I3375" s="10">
        <f ca="1">DATEDIF(Table1[[#This Row],[Date of Birth]],TODAY(),"y")</f>
        <v>13</v>
      </c>
      <c r="J3375" s="34">
        <v>43546</v>
      </c>
      <c r="K3375" s="33" t="str" cm="1">
        <f t="array" aca="1" ref="K3375" ca="1">_xlfn.IFS(L3375&lt;3,"Junior",L3375&lt;=7,"Mid-Level",L3375&gt;7,"Senior")</f>
        <v>Mid-Level</v>
      </c>
      <c r="L3375" s="46">
        <f ca="1">INT(YEARFRAC(Table1[[#This Row],[Joining Date]],TODAY(),1))</f>
        <v>7</v>
      </c>
      <c r="M3375" s="25" t="str">
        <f t="shared" ca="1" si="52"/>
        <v>Yes</v>
      </c>
      <c r="N3375" s="26">
        <f>YEAR(Table1[[#This Row],[Joining Date]])</f>
        <v>2019</v>
      </c>
      <c r="O3375" s="46">
        <f>MONTH(Table1[[#This Row],[Joining Date]])</f>
        <v>3</v>
      </c>
      <c r="P3375" s="26">
        <f ca="1">NETWORKDAYS(Table1[[#This Row],[Joining Date]],TODAY())</f>
        <v>1897</v>
      </c>
      <c r="Q3375" s="26" t="str">
        <f>LEFT(Table1[[#This Row],[Department]],5)&amp;"-"&amp;RIGHT(Table1[[#This Row],[Employee ID]],3)</f>
        <v>Suppo-335</v>
      </c>
      <c r="R3375" s="26" t="str">
        <f>LEFT(Table1[[#This Row],[Department]],3)</f>
        <v>Sup</v>
      </c>
      <c r="S3375" s="37">
        <f>_xlfn.XLOOKUP(Table1[[#This Row],[City]],Table2[City],Table2[Bonus %])</f>
        <v>7</v>
      </c>
    </row>
    <row r="3376" spans="1:19" x14ac:dyDescent="0.35">
      <c r="A3376" s="7" t="s">
        <v>1448</v>
      </c>
      <c r="B3376" s="40" t="str">
        <f>LEFT(Table1[[#This Row],[Employee Name]],FIND(" ",Table1[[#This Row],[Employee Name]]))</f>
        <v xml:space="preserve">Kavya </v>
      </c>
      <c r="C3376" s="40" t="str">
        <f>RIGHT(Table1[[#This Row],[Employee Name]],LEN(Table1[[#This Row],[Employee Name]])-FIND(" ",Table1[[#This Row],[Employee Name]]))</f>
        <v>Nair</v>
      </c>
      <c r="D3376" s="22">
        <f>Table1[[#This Row],[Basic Salary]]+Table1[[#This Row],[Bonus]]</f>
        <v>73710</v>
      </c>
      <c r="E3376" s="8">
        <v>68</v>
      </c>
      <c r="F3376" s="45">
        <v>49</v>
      </c>
      <c r="G3376" s="8" t="str" cm="1">
        <f t="array" ref="G3376">_xlfn.IFS(Table1[[#This Row],[Performance Score]]&gt;=80,"Excellent",Table1[[#This Row],[Performance Score]]&gt;=60,"Good",Table1[[#This Row],[Performance Score]]&gt;=40,"Need Improvement")</f>
        <v>Need Improvement</v>
      </c>
      <c r="H3376" s="29">
        <f>Table1[[#This Row],[Bonus]]/Table1[[#This Row],[Basic Salary]]</f>
        <v>0.15805184603299294</v>
      </c>
      <c r="I3376" s="8">
        <f ca="1">DATEDIF(Table1[[#This Row],[Date of Birth]],TODAY(),"y")</f>
        <v>16</v>
      </c>
      <c r="J3376" s="33">
        <v>43806</v>
      </c>
      <c r="K3376" s="33" t="str" cm="1">
        <f t="array" aca="1" ref="K3376" ca="1">_xlfn.IFS(L3376&lt;3,"Junior",L3376&lt;=7,"Mid-Level",L3376&gt;7,"Senior")</f>
        <v>Mid-Level</v>
      </c>
      <c r="L3376" s="45">
        <f ca="1">INT(YEARFRAC(Table1[[#This Row],[Joining Date]],TODAY(),1))</f>
        <v>6</v>
      </c>
      <c r="M3376" s="25" t="str">
        <f t="shared" ca="1" si="52"/>
        <v>Yes</v>
      </c>
      <c r="N3376" s="25">
        <f>YEAR(Table1[[#This Row],[Joining Date]])</f>
        <v>2019</v>
      </c>
      <c r="O3376" s="45">
        <f>MONTH(Table1[[#This Row],[Joining Date]])</f>
        <v>12</v>
      </c>
      <c r="P3376" s="25">
        <f ca="1">NETWORKDAYS(Table1[[#This Row],[Joining Date]],TODAY())</f>
        <v>1711</v>
      </c>
      <c r="Q3376" s="25" t="str">
        <f>LEFT(Table1[[#This Row],[Department]],5)&amp;"-"&amp;RIGHT(Table1[[#This Row],[Employee ID]],3)</f>
        <v>IT-392</v>
      </c>
      <c r="R3376" s="25" t="str">
        <f>LEFT(Table1[[#This Row],[Department]],3)</f>
        <v>IT</v>
      </c>
      <c r="S3376" s="36">
        <f>_xlfn.XLOOKUP(Table1[[#This Row],[City]],Table2[City],Table2[Bonus %])</f>
        <v>4</v>
      </c>
    </row>
    <row r="3377" spans="1:19" x14ac:dyDescent="0.35">
      <c r="A3377" s="9" t="s">
        <v>2783</v>
      </c>
      <c r="B3377" s="41" t="str">
        <f>LEFT(Table1[[#This Row],[Employee Name]],FIND(" ",Table1[[#This Row],[Employee Name]]))</f>
        <v xml:space="preserve">Krishna </v>
      </c>
      <c r="C3377" s="41" t="str">
        <f>RIGHT(Table1[[#This Row],[Employee Name]],LEN(Table1[[#This Row],[Employee Name]])-FIND(" ",Table1[[#This Row],[Employee Name]]))</f>
        <v>Chaitanya</v>
      </c>
      <c r="D3377" s="23">
        <f>Table1[[#This Row],[Basic Salary]]+Table1[[#This Row],[Bonus]]</f>
        <v>73699</v>
      </c>
      <c r="E3377" s="10">
        <v>81</v>
      </c>
      <c r="F3377" s="46">
        <v>88</v>
      </c>
      <c r="G3377" s="10" t="str" cm="1">
        <f t="array" ref="G3377">_xlfn.IFS(Table1[[#This Row],[Performance Score]]&gt;=80,"Excellent",Table1[[#This Row],[Performance Score]]&gt;=60,"Good",Table1[[#This Row],[Performance Score]]&gt;=40,"Need Improvement")</f>
        <v>Excellent</v>
      </c>
      <c r="H3377" s="30">
        <f>Table1[[#This Row],[Bonus]]/Table1[[#This Row],[Basic Salary]]</f>
        <v>0.14302774632814802</v>
      </c>
      <c r="I3377" s="10">
        <f ca="1">DATEDIF(Table1[[#This Row],[Date of Birth]],TODAY(),"y")</f>
        <v>27</v>
      </c>
      <c r="J3377" s="34">
        <v>43316</v>
      </c>
      <c r="K3377" s="33" t="str" cm="1">
        <f t="array" aca="1" ref="K3377" ca="1">_xlfn.IFS(L3377&lt;3,"Junior",L3377&lt;=7,"Mid-Level",L3377&gt;7,"Senior")</f>
        <v>Mid-Level</v>
      </c>
      <c r="L3377" s="46">
        <f ca="1">INT(YEARFRAC(Table1[[#This Row],[Joining Date]],TODAY(),1))</f>
        <v>7</v>
      </c>
      <c r="M3377" s="25" t="str">
        <f t="shared" ca="1" si="52"/>
        <v>Yes</v>
      </c>
      <c r="N3377" s="26">
        <f>YEAR(Table1[[#This Row],[Joining Date]])</f>
        <v>2018</v>
      </c>
      <c r="O3377" s="46">
        <f>MONTH(Table1[[#This Row],[Joining Date]])</f>
        <v>8</v>
      </c>
      <c r="P3377" s="26">
        <f ca="1">NETWORKDAYS(Table1[[#This Row],[Joining Date]],TODAY())</f>
        <v>2061</v>
      </c>
      <c r="Q3377" s="26" t="str">
        <f>LEFT(Table1[[#This Row],[Department]],5)&amp;"-"&amp;RIGHT(Table1[[#This Row],[Employee ID]],3)</f>
        <v>Marke-727</v>
      </c>
      <c r="R3377" s="26" t="str">
        <f>LEFT(Table1[[#This Row],[Department]],3)</f>
        <v>Mar</v>
      </c>
      <c r="S3377" s="37">
        <f>_xlfn.XLOOKUP(Table1[[#This Row],[City]],Table2[City],Table2[Bonus %])</f>
        <v>8</v>
      </c>
    </row>
    <row r="3378" spans="1:19" x14ac:dyDescent="0.35">
      <c r="A3378" s="7" t="s">
        <v>345</v>
      </c>
      <c r="B3378" s="40" t="str">
        <f>LEFT(Table1[[#This Row],[Employee Name]],FIND(" ",Table1[[#This Row],[Employee Name]]))</f>
        <v xml:space="preserve">Kavya </v>
      </c>
      <c r="C3378" s="40" t="str">
        <f>RIGHT(Table1[[#This Row],[Employee Name]],LEN(Table1[[#This Row],[Employee Name]])-FIND(" ",Table1[[#This Row],[Employee Name]]))</f>
        <v>Nair</v>
      </c>
      <c r="D3378" s="22">
        <f>Table1[[#This Row],[Basic Salary]]+Table1[[#This Row],[Bonus]]</f>
        <v>73661</v>
      </c>
      <c r="E3378" s="8">
        <v>100</v>
      </c>
      <c r="F3378" s="45">
        <v>51</v>
      </c>
      <c r="G3378" s="8" t="str" cm="1">
        <f t="array" ref="G3378">_xlfn.IFS(Table1[[#This Row],[Performance Score]]&gt;=80,"Excellent",Table1[[#This Row],[Performance Score]]&gt;=60,"Good",Table1[[#This Row],[Performance Score]]&gt;=40,"Need Improvement")</f>
        <v>Need Improvement</v>
      </c>
      <c r="H3378" s="29">
        <f>Table1[[#This Row],[Bonus]]/Table1[[#This Row],[Basic Salary]]</f>
        <v>0.32988499521565656</v>
      </c>
      <c r="I3378" s="8">
        <f ca="1">DATEDIF(Table1[[#This Row],[Date of Birth]],TODAY(),"y")</f>
        <v>25</v>
      </c>
      <c r="J3378" s="33">
        <v>45930</v>
      </c>
      <c r="K3378" s="33" t="str" cm="1">
        <f t="array" aca="1" ref="K3378" ca="1">_xlfn.IFS(L3378&lt;3,"Junior",L3378&lt;=7,"Mid-Level",L3378&gt;7,"Senior")</f>
        <v>Junior</v>
      </c>
      <c r="L3378" s="45">
        <f ca="1">INT(YEARFRAC(Table1[[#This Row],[Joining Date]],TODAY(),1))</f>
        <v>0</v>
      </c>
      <c r="M3378" s="25" t="str">
        <f t="shared" ca="1" si="52"/>
        <v>No</v>
      </c>
      <c r="N3378" s="25">
        <f>YEAR(Table1[[#This Row],[Joining Date]])</f>
        <v>2025</v>
      </c>
      <c r="O3378" s="45">
        <f>MONTH(Table1[[#This Row],[Joining Date]])</f>
        <v>9</v>
      </c>
      <c r="P3378" s="25">
        <f ca="1">NETWORKDAYS(Table1[[#This Row],[Joining Date]],TODAY())</f>
        <v>195</v>
      </c>
      <c r="Q3378" s="25" t="str">
        <f>LEFT(Table1[[#This Row],[Department]],5)&amp;"-"&amp;RIGHT(Table1[[#This Row],[Employee ID]],3)</f>
        <v>Opera-289</v>
      </c>
      <c r="R3378" s="25" t="str">
        <f>LEFT(Table1[[#This Row],[Department]],3)</f>
        <v>Ope</v>
      </c>
      <c r="S3378" s="36">
        <f>_xlfn.XLOOKUP(Table1[[#This Row],[City]],Table2[City],Table2[Bonus %])</f>
        <v>7</v>
      </c>
    </row>
    <row r="3379" spans="1:19" x14ac:dyDescent="0.35">
      <c r="A3379" s="9" t="s">
        <v>2847</v>
      </c>
      <c r="B3379" s="41" t="str">
        <f>LEFT(Table1[[#This Row],[Employee Name]],FIND(" ",Table1[[#This Row],[Employee Name]]))</f>
        <v xml:space="preserve">Sneha </v>
      </c>
      <c r="C3379" s="41" t="str">
        <f>RIGHT(Table1[[#This Row],[Employee Name]],LEN(Table1[[#This Row],[Employee Name]])-FIND(" ",Table1[[#This Row],[Employee Name]]))</f>
        <v>Iyer</v>
      </c>
      <c r="D3379" s="23">
        <f>Table1[[#This Row],[Basic Salary]]+Table1[[#This Row],[Bonus]]</f>
        <v>73650</v>
      </c>
      <c r="E3379" s="10">
        <v>61</v>
      </c>
      <c r="F3379" s="46">
        <v>92</v>
      </c>
      <c r="G3379" s="10" t="str" cm="1">
        <f t="array" ref="G3379">_xlfn.IFS(Table1[[#This Row],[Performance Score]]&gt;=80,"Excellent",Table1[[#This Row],[Performance Score]]&gt;=60,"Good",Table1[[#This Row],[Performance Score]]&gt;=40,"Need Improvement")</f>
        <v>Excellent</v>
      </c>
      <c r="H3379" s="30">
        <f>Table1[[#This Row],[Bonus]]/Table1[[#This Row],[Basic Salary]]</f>
        <v>0.28581155397266012</v>
      </c>
      <c r="I3379" s="10">
        <f ca="1">DATEDIF(Table1[[#This Row],[Date of Birth]],TODAY(),"y")</f>
        <v>41</v>
      </c>
      <c r="J3379" s="34">
        <v>44890</v>
      </c>
      <c r="K3379" s="33" t="str" cm="1">
        <f t="array" aca="1" ref="K3379" ca="1">_xlfn.IFS(L3379&lt;3,"Junior",L3379&lt;=7,"Mid-Level",L3379&gt;7,"Senior")</f>
        <v>Mid-Level</v>
      </c>
      <c r="L3379" s="46">
        <f ca="1">INT(YEARFRAC(Table1[[#This Row],[Joining Date]],TODAY(),1))</f>
        <v>3</v>
      </c>
      <c r="M3379" s="25" t="str">
        <f t="shared" ca="1" si="52"/>
        <v>No</v>
      </c>
      <c r="N3379" s="26">
        <f>YEAR(Table1[[#This Row],[Joining Date]])</f>
        <v>2022</v>
      </c>
      <c r="O3379" s="46">
        <f>MONTH(Table1[[#This Row],[Joining Date]])</f>
        <v>11</v>
      </c>
      <c r="P3379" s="26">
        <f ca="1">NETWORKDAYS(Table1[[#This Row],[Joining Date]],TODAY())</f>
        <v>937</v>
      </c>
      <c r="Q3379" s="26" t="str">
        <f>LEFT(Table1[[#This Row],[Department]],5)&amp;"-"&amp;RIGHT(Table1[[#This Row],[Employee ID]],3)</f>
        <v>Sales-791</v>
      </c>
      <c r="R3379" s="26" t="str">
        <f>LEFT(Table1[[#This Row],[Department]],3)</f>
        <v>Sal</v>
      </c>
      <c r="S3379" s="37">
        <f>_xlfn.XLOOKUP(Table1[[#This Row],[City]],Table2[City],Table2[Bonus %])</f>
        <v>5</v>
      </c>
    </row>
    <row r="3380" spans="1:19" x14ac:dyDescent="0.35">
      <c r="A3380" s="7" t="s">
        <v>4093</v>
      </c>
      <c r="B3380" s="40" t="str">
        <f>LEFT(Table1[[#This Row],[Employee Name]],FIND(" ",Table1[[#This Row],[Employee Name]]))</f>
        <v xml:space="preserve">Gayathri </v>
      </c>
      <c r="C3380" s="40" t="str">
        <f>RIGHT(Table1[[#This Row],[Employee Name]],LEN(Table1[[#This Row],[Employee Name]])-FIND(" ",Table1[[#This Row],[Employee Name]]))</f>
        <v>Iyer</v>
      </c>
      <c r="D3380" s="22">
        <f>Table1[[#This Row],[Basic Salary]]+Table1[[#This Row],[Bonus]]</f>
        <v>73640</v>
      </c>
      <c r="E3380" s="8">
        <v>84</v>
      </c>
      <c r="F3380" s="45">
        <v>75</v>
      </c>
      <c r="G3380" s="8" t="str" cm="1">
        <f t="array" ref="G3380">_xlfn.IFS(Table1[[#This Row],[Performance Score]]&gt;=80,"Excellent",Table1[[#This Row],[Performance Score]]&gt;=60,"Good",Table1[[#This Row],[Performance Score]]&gt;=40,"Need Improvement")</f>
        <v>Good</v>
      </c>
      <c r="H3380" s="29">
        <f>Table1[[#This Row],[Bonus]]/Table1[[#This Row],[Basic Salary]]</f>
        <v>0.18418936738172578</v>
      </c>
      <c r="I3380" s="8">
        <f ca="1">DATEDIF(Table1[[#This Row],[Date of Birth]],TODAY(),"y")</f>
        <v>32</v>
      </c>
      <c r="J3380" s="33">
        <v>44004</v>
      </c>
      <c r="K3380" s="33" t="str" cm="1">
        <f t="array" aca="1" ref="K3380" ca="1">_xlfn.IFS(L3380&lt;3,"Junior",L3380&lt;=7,"Mid-Level",L3380&gt;7,"Senior")</f>
        <v>Mid-Level</v>
      </c>
      <c r="L3380" s="45">
        <f ca="1">INT(YEARFRAC(Table1[[#This Row],[Joining Date]],TODAY(),1))</f>
        <v>6</v>
      </c>
      <c r="M3380" s="25" t="str">
        <f t="shared" ca="1" si="52"/>
        <v>Yes</v>
      </c>
      <c r="N3380" s="25">
        <f>YEAR(Table1[[#This Row],[Joining Date]])</f>
        <v>2020</v>
      </c>
      <c r="O3380" s="45">
        <f>MONTH(Table1[[#This Row],[Joining Date]])</f>
        <v>6</v>
      </c>
      <c r="P3380" s="25">
        <f ca="1">NETWORKDAYS(Table1[[#This Row],[Joining Date]],TODAY())</f>
        <v>1571</v>
      </c>
      <c r="Q3380" s="25" t="str">
        <f>LEFT(Table1[[#This Row],[Department]],5)&amp;"-"&amp;RIGHT(Table1[[#This Row],[Employee ID]],3)</f>
        <v>Marke-037</v>
      </c>
      <c r="R3380" s="25" t="str">
        <f>LEFT(Table1[[#This Row],[Department]],3)</f>
        <v>Mar</v>
      </c>
      <c r="S3380" s="36">
        <f>_xlfn.XLOOKUP(Table1[[#This Row],[City]],Table2[City],Table2[Bonus %])</f>
        <v>8</v>
      </c>
    </row>
    <row r="3381" spans="1:19" x14ac:dyDescent="0.35">
      <c r="A3381" s="9" t="s">
        <v>2769</v>
      </c>
      <c r="B3381" s="41" t="str">
        <f>LEFT(Table1[[#This Row],[Employee Name]],FIND(" ",Table1[[#This Row],[Employee Name]]))</f>
        <v xml:space="preserve">Vikram </v>
      </c>
      <c r="C3381" s="41" t="str">
        <f>RIGHT(Table1[[#This Row],[Employee Name]],LEN(Table1[[#This Row],[Employee Name]])-FIND(" ",Table1[[#This Row],[Employee Name]]))</f>
        <v>Singh</v>
      </c>
      <c r="D3381" s="23">
        <f>Table1[[#This Row],[Basic Salary]]+Table1[[#This Row],[Bonus]]</f>
        <v>73636</v>
      </c>
      <c r="E3381" s="10">
        <v>64</v>
      </c>
      <c r="F3381" s="46">
        <v>69</v>
      </c>
      <c r="G3381" s="10" t="str" cm="1">
        <f t="array" ref="G3381">_xlfn.IFS(Table1[[#This Row],[Performance Score]]&gt;=80,"Excellent",Table1[[#This Row],[Performance Score]]&gt;=60,"Good",Table1[[#This Row],[Performance Score]]&gt;=40,"Need Improvement")</f>
        <v>Good</v>
      </c>
      <c r="H3381" s="30">
        <f>Table1[[#This Row],[Bonus]]/Table1[[#This Row],[Basic Salary]]</f>
        <v>0.28840130876769371</v>
      </c>
      <c r="I3381" s="10">
        <f ca="1">DATEDIF(Table1[[#This Row],[Date of Birth]],TODAY(),"y")</f>
        <v>37</v>
      </c>
      <c r="J3381" s="34">
        <v>42677</v>
      </c>
      <c r="K3381" s="33" t="str" cm="1">
        <f t="array" aca="1" ref="K3381" ca="1">_xlfn.IFS(L3381&lt;3,"Junior",L3381&lt;=7,"Mid-Level",L3381&gt;7,"Senior")</f>
        <v>Senior</v>
      </c>
      <c r="L3381" s="46">
        <f ca="1">INT(YEARFRAC(Table1[[#This Row],[Joining Date]],TODAY(),1))</f>
        <v>9</v>
      </c>
      <c r="M3381" s="25" t="str">
        <f t="shared" ca="1" si="52"/>
        <v>Yes</v>
      </c>
      <c r="N3381" s="26">
        <f>YEAR(Table1[[#This Row],[Joining Date]])</f>
        <v>2016</v>
      </c>
      <c r="O3381" s="46">
        <f>MONTH(Table1[[#This Row],[Joining Date]])</f>
        <v>11</v>
      </c>
      <c r="P3381" s="26">
        <f ca="1">NETWORKDAYS(Table1[[#This Row],[Joining Date]],TODAY())</f>
        <v>2518</v>
      </c>
      <c r="Q3381" s="26" t="str">
        <f>LEFT(Table1[[#This Row],[Department]],5)&amp;"-"&amp;RIGHT(Table1[[#This Row],[Employee ID]],3)</f>
        <v>HR-713</v>
      </c>
      <c r="R3381" s="26" t="str">
        <f>LEFT(Table1[[#This Row],[Department]],3)</f>
        <v>HR</v>
      </c>
      <c r="S3381" s="37">
        <f>_xlfn.XLOOKUP(Table1[[#This Row],[City]],Table2[City],Table2[Bonus %])</f>
        <v>6</v>
      </c>
    </row>
    <row r="3382" spans="1:19" x14ac:dyDescent="0.35">
      <c r="A3382" s="7" t="s">
        <v>4694</v>
      </c>
      <c r="B3382" s="40" t="str">
        <f>LEFT(Table1[[#This Row],[Employee Name]],FIND(" ",Table1[[#This Row],[Employee Name]]))</f>
        <v xml:space="preserve">Aditya </v>
      </c>
      <c r="C3382" s="40" t="str">
        <f>RIGHT(Table1[[#This Row],[Employee Name]],LEN(Table1[[#This Row],[Employee Name]])-FIND(" ",Table1[[#This Row],[Employee Name]]))</f>
        <v>Kapoor</v>
      </c>
      <c r="D3382" s="22">
        <f>Table1[[#This Row],[Basic Salary]]+Table1[[#This Row],[Bonus]]</f>
        <v>73608</v>
      </c>
      <c r="E3382" s="8">
        <v>61</v>
      </c>
      <c r="F3382" s="45">
        <v>45</v>
      </c>
      <c r="G3382" s="8" t="str" cm="1">
        <f t="array" ref="G3382">_xlfn.IFS(Table1[[#This Row],[Performance Score]]&gt;=80,"Excellent",Table1[[#This Row],[Performance Score]]&gt;=60,"Good",Table1[[#This Row],[Performance Score]]&gt;=40,"Need Improvement")</f>
        <v>Need Improvement</v>
      </c>
      <c r="H3382" s="29">
        <f>Table1[[#This Row],[Bonus]]/Table1[[#This Row],[Basic Salary]]</f>
        <v>0.38663250697008517</v>
      </c>
      <c r="I3382" s="8">
        <f ca="1">DATEDIF(Table1[[#This Row],[Date of Birth]],TODAY(),"y")</f>
        <v>21</v>
      </c>
      <c r="J3382" s="33">
        <v>45261</v>
      </c>
      <c r="K3382" s="33" t="str" cm="1">
        <f t="array" aca="1" ref="K3382" ca="1">_xlfn.IFS(L3382&lt;3,"Junior",L3382&lt;=7,"Mid-Level",L3382&gt;7,"Senior")</f>
        <v>Junior</v>
      </c>
      <c r="L3382" s="45">
        <f ca="1">INT(YEARFRAC(Table1[[#This Row],[Joining Date]],TODAY(),1))</f>
        <v>2</v>
      </c>
      <c r="M3382" s="25" t="str">
        <f t="shared" ca="1" si="52"/>
        <v>No</v>
      </c>
      <c r="N3382" s="25">
        <f>YEAR(Table1[[#This Row],[Joining Date]])</f>
        <v>2023</v>
      </c>
      <c r="O3382" s="45">
        <f>MONTH(Table1[[#This Row],[Joining Date]])</f>
        <v>12</v>
      </c>
      <c r="P3382" s="25">
        <f ca="1">NETWORKDAYS(Table1[[#This Row],[Joining Date]],TODAY())</f>
        <v>672</v>
      </c>
      <c r="Q3382" s="25" t="str">
        <f>LEFT(Table1[[#This Row],[Department]],5)&amp;"-"&amp;RIGHT(Table1[[#This Row],[Employee ID]],3)</f>
        <v>Sales-638</v>
      </c>
      <c r="R3382" s="25" t="str">
        <f>LEFT(Table1[[#This Row],[Department]],3)</f>
        <v>Sal</v>
      </c>
      <c r="S3382" s="36">
        <f>_xlfn.XLOOKUP(Table1[[#This Row],[City]],Table2[City],Table2[Bonus %])</f>
        <v>6</v>
      </c>
    </row>
    <row r="3383" spans="1:19" x14ac:dyDescent="0.35">
      <c r="A3383" s="9" t="s">
        <v>1111</v>
      </c>
      <c r="B3383" s="41" t="str">
        <f>LEFT(Table1[[#This Row],[Employee Name]],FIND(" ",Table1[[#This Row],[Employee Name]]))</f>
        <v xml:space="preserve">Neha </v>
      </c>
      <c r="C3383" s="41" t="str">
        <f>RIGHT(Table1[[#This Row],[Employee Name]],LEN(Table1[[#This Row],[Employee Name]])-FIND(" ",Table1[[#This Row],[Employee Name]]))</f>
        <v>Kulkarni</v>
      </c>
      <c r="D3383" s="23">
        <f>Table1[[#This Row],[Basic Salary]]+Table1[[#This Row],[Bonus]]</f>
        <v>73546</v>
      </c>
      <c r="E3383" s="10">
        <v>66</v>
      </c>
      <c r="F3383" s="46">
        <v>82</v>
      </c>
      <c r="G3383" s="10" t="str" cm="1">
        <f t="array" ref="G3383">_xlfn.IFS(Table1[[#This Row],[Performance Score]]&gt;=80,"Excellent",Table1[[#This Row],[Performance Score]]&gt;=60,"Good",Table1[[#This Row],[Performance Score]]&gt;=40,"Need Improvement")</f>
        <v>Excellent</v>
      </c>
      <c r="H3383" s="30">
        <f>Table1[[#This Row],[Bonus]]/Table1[[#This Row],[Basic Salary]]</f>
        <v>0.13336004438143376</v>
      </c>
      <c r="I3383" s="10">
        <f ca="1">DATEDIF(Table1[[#This Row],[Date of Birth]],TODAY(),"y")</f>
        <v>31</v>
      </c>
      <c r="J3383" s="34">
        <v>43494</v>
      </c>
      <c r="K3383" s="33" t="str" cm="1">
        <f t="array" aca="1" ref="K3383" ca="1">_xlfn.IFS(L3383&lt;3,"Junior",L3383&lt;=7,"Mid-Level",L3383&gt;7,"Senior")</f>
        <v>Mid-Level</v>
      </c>
      <c r="L3383" s="46">
        <f ca="1">INT(YEARFRAC(Table1[[#This Row],[Joining Date]],TODAY(),1))</f>
        <v>7</v>
      </c>
      <c r="M3383" s="25" t="str">
        <f t="shared" ca="1" si="52"/>
        <v>Yes</v>
      </c>
      <c r="N3383" s="26">
        <f>YEAR(Table1[[#This Row],[Joining Date]])</f>
        <v>2019</v>
      </c>
      <c r="O3383" s="46">
        <f>MONTH(Table1[[#This Row],[Joining Date]])</f>
        <v>1</v>
      </c>
      <c r="P3383" s="26">
        <f ca="1">NETWORKDAYS(Table1[[#This Row],[Joining Date]],TODAY())</f>
        <v>1935</v>
      </c>
      <c r="Q3383" s="26" t="str">
        <f>LEFT(Table1[[#This Row],[Department]],5)&amp;"-"&amp;RIGHT(Table1[[#This Row],[Employee ID]],3)</f>
        <v>Sales-055</v>
      </c>
      <c r="R3383" s="26" t="str">
        <f>LEFT(Table1[[#This Row],[Department]],3)</f>
        <v>Sal</v>
      </c>
      <c r="S3383" s="37">
        <f>_xlfn.XLOOKUP(Table1[[#This Row],[City]],Table2[City],Table2[Bonus %])</f>
        <v>5</v>
      </c>
    </row>
    <row r="3384" spans="1:19" x14ac:dyDescent="0.35">
      <c r="A3384" s="7" t="s">
        <v>3299</v>
      </c>
      <c r="B3384" s="40" t="str">
        <f>LEFT(Table1[[#This Row],[Employee Name]],FIND(" ",Table1[[#This Row],[Employee Name]]))</f>
        <v xml:space="preserve">Nisha </v>
      </c>
      <c r="C3384" s="40" t="str">
        <f>RIGHT(Table1[[#This Row],[Employee Name]],LEN(Table1[[#This Row],[Employee Name]])-FIND(" ",Table1[[#This Row],[Employee Name]]))</f>
        <v>Kapoor</v>
      </c>
      <c r="D3384" s="22">
        <f>Table1[[#This Row],[Basic Salary]]+Table1[[#This Row],[Bonus]]</f>
        <v>73535</v>
      </c>
      <c r="E3384" s="8">
        <v>72</v>
      </c>
      <c r="F3384" s="45">
        <v>80</v>
      </c>
      <c r="G3384" s="8" t="str" cm="1">
        <f t="array" ref="G3384">_xlfn.IFS(Table1[[#This Row],[Performance Score]]&gt;=80,"Excellent",Table1[[#This Row],[Performance Score]]&gt;=60,"Good",Table1[[#This Row],[Performance Score]]&gt;=40,"Need Improvement")</f>
        <v>Excellent</v>
      </c>
      <c r="H3384" s="29">
        <f>Table1[[#This Row],[Bonus]]/Table1[[#This Row],[Basic Salary]]</f>
        <v>0.25057396983044505</v>
      </c>
      <c r="I3384" s="8">
        <f ca="1">DATEDIF(Table1[[#This Row],[Date of Birth]],TODAY(),"y")</f>
        <v>38</v>
      </c>
      <c r="J3384" s="33">
        <v>43971</v>
      </c>
      <c r="K3384" s="33" t="str" cm="1">
        <f t="array" aca="1" ref="K3384" ca="1">_xlfn.IFS(L3384&lt;3,"Junior",L3384&lt;=7,"Mid-Level",L3384&gt;7,"Senior")</f>
        <v>Mid-Level</v>
      </c>
      <c r="L3384" s="45">
        <f ca="1">INT(YEARFRAC(Table1[[#This Row],[Joining Date]],TODAY(),1))</f>
        <v>6</v>
      </c>
      <c r="M3384" s="25" t="str">
        <f t="shared" ca="1" si="52"/>
        <v>Yes</v>
      </c>
      <c r="N3384" s="25">
        <f>YEAR(Table1[[#This Row],[Joining Date]])</f>
        <v>2020</v>
      </c>
      <c r="O3384" s="45">
        <f>MONTH(Table1[[#This Row],[Joining Date]])</f>
        <v>5</v>
      </c>
      <c r="P3384" s="25">
        <f ca="1">NETWORKDAYS(Table1[[#This Row],[Joining Date]],TODAY())</f>
        <v>1594</v>
      </c>
      <c r="Q3384" s="25" t="str">
        <f>LEFT(Table1[[#This Row],[Department]],5)&amp;"-"&amp;RIGHT(Table1[[#This Row],[Employee ID]],3)</f>
        <v>Marke-243</v>
      </c>
      <c r="R3384" s="25" t="str">
        <f>LEFT(Table1[[#This Row],[Department]],3)</f>
        <v>Mar</v>
      </c>
      <c r="S3384" s="36">
        <f>_xlfn.XLOOKUP(Table1[[#This Row],[City]],Table2[City],Table2[Bonus %])</f>
        <v>6</v>
      </c>
    </row>
    <row r="3385" spans="1:19" x14ac:dyDescent="0.35">
      <c r="A3385" s="9" t="s">
        <v>4823</v>
      </c>
      <c r="B3385" s="41" t="str">
        <f>LEFT(Table1[[#This Row],[Employee Name]],FIND(" ",Table1[[#This Row],[Employee Name]]))</f>
        <v xml:space="preserve">Vikram </v>
      </c>
      <c r="C3385" s="41" t="str">
        <f>RIGHT(Table1[[#This Row],[Employee Name]],LEN(Table1[[#This Row],[Employee Name]])-FIND(" ",Table1[[#This Row],[Employee Name]]))</f>
        <v>Singh</v>
      </c>
      <c r="D3385" s="23">
        <f>Table1[[#This Row],[Basic Salary]]+Table1[[#This Row],[Bonus]]</f>
        <v>73500</v>
      </c>
      <c r="E3385" s="10">
        <v>61</v>
      </c>
      <c r="F3385" s="46">
        <v>90</v>
      </c>
      <c r="G3385" s="10" t="str" cm="1">
        <f t="array" ref="G3385">_xlfn.IFS(Table1[[#This Row],[Performance Score]]&gt;=80,"Excellent",Table1[[#This Row],[Performance Score]]&gt;=60,"Good",Table1[[#This Row],[Performance Score]]&gt;=40,"Need Improvement")</f>
        <v>Excellent</v>
      </c>
      <c r="H3385" s="30">
        <f>Table1[[#This Row],[Bonus]]/Table1[[#This Row],[Basic Salary]]</f>
        <v>9.2725569778332809E-2</v>
      </c>
      <c r="I3385" s="10">
        <f ca="1">DATEDIF(Table1[[#This Row],[Date of Birth]],TODAY(),"y")</f>
        <v>42</v>
      </c>
      <c r="J3385" s="34">
        <v>45213</v>
      </c>
      <c r="K3385" s="33" t="str" cm="1">
        <f t="array" aca="1" ref="K3385" ca="1">_xlfn.IFS(L3385&lt;3,"Junior",L3385&lt;=7,"Mid-Level",L3385&gt;7,"Senior")</f>
        <v>Junior</v>
      </c>
      <c r="L3385" s="46">
        <f ca="1">INT(YEARFRAC(Table1[[#This Row],[Joining Date]],TODAY(),1))</f>
        <v>2</v>
      </c>
      <c r="M3385" s="25" t="str">
        <f t="shared" ca="1" si="52"/>
        <v>No</v>
      </c>
      <c r="N3385" s="26">
        <f>YEAR(Table1[[#This Row],[Joining Date]])</f>
        <v>2023</v>
      </c>
      <c r="O3385" s="46">
        <f>MONTH(Table1[[#This Row],[Joining Date]])</f>
        <v>10</v>
      </c>
      <c r="P3385" s="26">
        <f ca="1">NETWORKDAYS(Table1[[#This Row],[Joining Date]],TODAY())</f>
        <v>706</v>
      </c>
      <c r="Q3385" s="26" t="str">
        <f>LEFT(Table1[[#This Row],[Department]],5)&amp;"-"&amp;RIGHT(Table1[[#This Row],[Employee ID]],3)</f>
        <v>Suppo-767</v>
      </c>
      <c r="R3385" s="26" t="str">
        <f>LEFT(Table1[[#This Row],[Department]],3)</f>
        <v>Sup</v>
      </c>
      <c r="S3385" s="37">
        <f>_xlfn.XLOOKUP(Table1[[#This Row],[City]],Table2[City],Table2[Bonus %])</f>
        <v>8</v>
      </c>
    </row>
    <row r="3386" spans="1:19" x14ac:dyDescent="0.35">
      <c r="A3386" s="7" t="s">
        <v>735</v>
      </c>
      <c r="B3386" s="40" t="str">
        <f>LEFT(Table1[[#This Row],[Employee Name]],FIND(" ",Table1[[#This Row],[Employee Name]]))</f>
        <v xml:space="preserve">Ananya </v>
      </c>
      <c r="C3386" s="40" t="str">
        <f>RIGHT(Table1[[#This Row],[Employee Name]],LEN(Table1[[#This Row],[Employee Name]])-FIND(" ",Table1[[#This Row],[Employee Name]]))</f>
        <v>Rao</v>
      </c>
      <c r="D3386" s="22">
        <f>Table1[[#This Row],[Basic Salary]]+Table1[[#This Row],[Bonus]]</f>
        <v>73471</v>
      </c>
      <c r="E3386" s="8">
        <v>89</v>
      </c>
      <c r="F3386" s="45">
        <v>79</v>
      </c>
      <c r="G3386" s="8" t="str" cm="1">
        <f t="array" ref="G3386">_xlfn.IFS(Table1[[#This Row],[Performance Score]]&gt;=80,"Excellent",Table1[[#This Row],[Performance Score]]&gt;=60,"Good",Table1[[#This Row],[Performance Score]]&gt;=40,"Need Improvement")</f>
        <v>Good</v>
      </c>
      <c r="H3386" s="29">
        <f>Table1[[#This Row],[Bonus]]/Table1[[#This Row],[Basic Salary]]</f>
        <v>0.12542315763675077</v>
      </c>
      <c r="I3386" s="8">
        <f ca="1">DATEDIF(Table1[[#This Row],[Date of Birth]],TODAY(),"y")</f>
        <v>44</v>
      </c>
      <c r="J3386" s="33">
        <v>44596</v>
      </c>
      <c r="K3386" s="33" t="str" cm="1">
        <f t="array" aca="1" ref="K3386" ca="1">_xlfn.IFS(L3386&lt;3,"Junior",L3386&lt;=7,"Mid-Level",L3386&gt;7,"Senior")</f>
        <v>Mid-Level</v>
      </c>
      <c r="L3386" s="45">
        <f ca="1">INT(YEARFRAC(Table1[[#This Row],[Joining Date]],TODAY(),1))</f>
        <v>4</v>
      </c>
      <c r="M3386" s="25" t="str">
        <f t="shared" ca="1" si="52"/>
        <v>No</v>
      </c>
      <c r="N3386" s="25">
        <f>YEAR(Table1[[#This Row],[Joining Date]])</f>
        <v>2022</v>
      </c>
      <c r="O3386" s="45">
        <f>MONTH(Table1[[#This Row],[Joining Date]])</f>
        <v>2</v>
      </c>
      <c r="P3386" s="25">
        <f ca="1">NETWORKDAYS(Table1[[#This Row],[Joining Date]],TODAY())</f>
        <v>1147</v>
      </c>
      <c r="Q3386" s="25" t="str">
        <f>LEFT(Table1[[#This Row],[Department]],5)&amp;"-"&amp;RIGHT(Table1[[#This Row],[Employee ID]],3)</f>
        <v>HR-679</v>
      </c>
      <c r="R3386" s="25" t="str">
        <f>LEFT(Table1[[#This Row],[Department]],3)</f>
        <v>HR</v>
      </c>
      <c r="S3386" s="36">
        <f>_xlfn.XLOOKUP(Table1[[#This Row],[City]],Table2[City],Table2[Bonus %])</f>
        <v>7</v>
      </c>
    </row>
    <row r="3387" spans="1:19" x14ac:dyDescent="0.35">
      <c r="A3387" s="9" t="s">
        <v>2628</v>
      </c>
      <c r="B3387" s="41" t="str">
        <f>LEFT(Table1[[#This Row],[Employee Name]],FIND(" ",Table1[[#This Row],[Employee Name]]))</f>
        <v xml:space="preserve">Ishita </v>
      </c>
      <c r="C3387" s="41" t="str">
        <f>RIGHT(Table1[[#This Row],[Employee Name]],LEN(Table1[[#This Row],[Employee Name]])-FIND(" ",Table1[[#This Row],[Employee Name]]))</f>
        <v>Roy</v>
      </c>
      <c r="D3387" s="23">
        <f>Table1[[#This Row],[Basic Salary]]+Table1[[#This Row],[Bonus]]</f>
        <v>73467</v>
      </c>
      <c r="E3387" s="10">
        <v>60</v>
      </c>
      <c r="F3387" s="46">
        <v>84</v>
      </c>
      <c r="G3387" s="10" t="str" cm="1">
        <f t="array" ref="G3387">_xlfn.IFS(Table1[[#This Row],[Performance Score]]&gt;=80,"Excellent",Table1[[#This Row],[Performance Score]]&gt;=60,"Good",Table1[[#This Row],[Performance Score]]&gt;=40,"Need Improvement")</f>
        <v>Excellent</v>
      </c>
      <c r="H3387" s="30">
        <f>Table1[[#This Row],[Bonus]]/Table1[[#This Row],[Basic Salary]]</f>
        <v>0.10784890296313052</v>
      </c>
      <c r="I3387" s="10">
        <f ca="1">DATEDIF(Table1[[#This Row],[Date of Birth]],TODAY(),"y")</f>
        <v>36</v>
      </c>
      <c r="J3387" s="34">
        <v>45177</v>
      </c>
      <c r="K3387" s="33" t="str" cm="1">
        <f t="array" aca="1" ref="K3387" ca="1">_xlfn.IFS(L3387&lt;3,"Junior",L3387&lt;=7,"Mid-Level",L3387&gt;7,"Senior")</f>
        <v>Junior</v>
      </c>
      <c r="L3387" s="46">
        <f ca="1">INT(YEARFRAC(Table1[[#This Row],[Joining Date]],TODAY(),1))</f>
        <v>2</v>
      </c>
      <c r="M3387" s="25" t="str">
        <f t="shared" ca="1" si="52"/>
        <v>No</v>
      </c>
      <c r="N3387" s="26">
        <f>YEAR(Table1[[#This Row],[Joining Date]])</f>
        <v>2023</v>
      </c>
      <c r="O3387" s="46">
        <f>MONTH(Table1[[#This Row],[Joining Date]])</f>
        <v>9</v>
      </c>
      <c r="P3387" s="26">
        <f ca="1">NETWORKDAYS(Table1[[#This Row],[Joining Date]],TODAY())</f>
        <v>732</v>
      </c>
      <c r="Q3387" s="26" t="str">
        <f>LEFT(Table1[[#This Row],[Department]],5)&amp;"-"&amp;RIGHT(Table1[[#This Row],[Employee ID]],3)</f>
        <v>Suppo-572</v>
      </c>
      <c r="R3387" s="26" t="str">
        <f>LEFT(Table1[[#This Row],[Department]],3)</f>
        <v>Sup</v>
      </c>
      <c r="S3387" s="37">
        <f>_xlfn.XLOOKUP(Table1[[#This Row],[City]],Table2[City],Table2[Bonus %])</f>
        <v>5</v>
      </c>
    </row>
    <row r="3388" spans="1:19" x14ac:dyDescent="0.35">
      <c r="A3388" s="7" t="s">
        <v>2972</v>
      </c>
      <c r="B3388" s="40" t="str">
        <f>LEFT(Table1[[#This Row],[Employee Name]],FIND(" ",Table1[[#This Row],[Employee Name]]))</f>
        <v xml:space="preserve">Sneha </v>
      </c>
      <c r="C3388" s="40" t="str">
        <f>RIGHT(Table1[[#This Row],[Employee Name]],LEN(Table1[[#This Row],[Employee Name]])-FIND(" ",Table1[[#This Row],[Employee Name]]))</f>
        <v>Iyer</v>
      </c>
      <c r="D3388" s="22">
        <f>Table1[[#This Row],[Basic Salary]]+Table1[[#This Row],[Bonus]]</f>
        <v>73435</v>
      </c>
      <c r="E3388" s="8">
        <v>64</v>
      </c>
      <c r="F3388" s="45">
        <v>92</v>
      </c>
      <c r="G3388" s="8" t="str" cm="1">
        <f t="array" ref="G3388">_xlfn.IFS(Table1[[#This Row],[Performance Score]]&gt;=80,"Excellent",Table1[[#This Row],[Performance Score]]&gt;=60,"Good",Table1[[#This Row],[Performance Score]]&gt;=40,"Need Improvement")</f>
        <v>Excellent</v>
      </c>
      <c r="H3388" s="29">
        <f>Table1[[#This Row],[Bonus]]/Table1[[#This Row],[Basic Salary]]</f>
        <v>0.47747620867955659</v>
      </c>
      <c r="I3388" s="8">
        <f ca="1">DATEDIF(Table1[[#This Row],[Date of Birth]],TODAY(),"y")</f>
        <v>20</v>
      </c>
      <c r="J3388" s="33">
        <v>44263</v>
      </c>
      <c r="K3388" s="33" t="str" cm="1">
        <f t="array" aca="1" ref="K3388" ca="1">_xlfn.IFS(L3388&lt;3,"Junior",L3388&lt;=7,"Mid-Level",L3388&gt;7,"Senior")</f>
        <v>Mid-Level</v>
      </c>
      <c r="L3388" s="45">
        <f ca="1">INT(YEARFRAC(Table1[[#This Row],[Joining Date]],TODAY(),1))</f>
        <v>5</v>
      </c>
      <c r="M3388" s="25" t="str">
        <f t="shared" ca="1" si="52"/>
        <v>No</v>
      </c>
      <c r="N3388" s="25">
        <f>YEAR(Table1[[#This Row],[Joining Date]])</f>
        <v>2021</v>
      </c>
      <c r="O3388" s="45">
        <f>MONTH(Table1[[#This Row],[Joining Date]])</f>
        <v>3</v>
      </c>
      <c r="P3388" s="25">
        <f ca="1">NETWORKDAYS(Table1[[#This Row],[Joining Date]],TODAY())</f>
        <v>1386</v>
      </c>
      <c r="Q3388" s="25" t="str">
        <f>LEFT(Table1[[#This Row],[Department]],5)&amp;"-"&amp;RIGHT(Table1[[#This Row],[Employee ID]],3)</f>
        <v>Sales-916</v>
      </c>
      <c r="R3388" s="25" t="str">
        <f>LEFT(Table1[[#This Row],[Department]],3)</f>
        <v>Sal</v>
      </c>
      <c r="S3388" s="36">
        <f>_xlfn.XLOOKUP(Table1[[#This Row],[City]],Table2[City],Table2[Bonus %])</f>
        <v>7</v>
      </c>
    </row>
    <row r="3389" spans="1:19" x14ac:dyDescent="0.35">
      <c r="A3389" s="9" t="s">
        <v>707</v>
      </c>
      <c r="B3389" s="41" t="str">
        <f>LEFT(Table1[[#This Row],[Employee Name]],FIND(" ",Table1[[#This Row],[Employee Name]]))</f>
        <v xml:space="preserve">Gayathri </v>
      </c>
      <c r="C3389" s="41" t="str">
        <f>RIGHT(Table1[[#This Row],[Employee Name]],LEN(Table1[[#This Row],[Employee Name]])-FIND(" ",Table1[[#This Row],[Employee Name]]))</f>
        <v>Iyer</v>
      </c>
      <c r="D3389" s="23">
        <f>Table1[[#This Row],[Basic Salary]]+Table1[[#This Row],[Bonus]]</f>
        <v>73395</v>
      </c>
      <c r="E3389" s="10">
        <v>62</v>
      </c>
      <c r="F3389" s="46">
        <v>84</v>
      </c>
      <c r="G3389" s="10" t="str" cm="1">
        <f t="array" ref="G3389">_xlfn.IFS(Table1[[#This Row],[Performance Score]]&gt;=80,"Excellent",Table1[[#This Row],[Performance Score]]&gt;=60,"Good",Table1[[#This Row],[Performance Score]]&gt;=40,"Need Improvement")</f>
        <v>Excellent</v>
      </c>
      <c r="H3389" s="30">
        <f>Table1[[#This Row],[Bonus]]/Table1[[#This Row],[Basic Salary]]</f>
        <v>0.16672230435404645</v>
      </c>
      <c r="I3389" s="10">
        <f ca="1">DATEDIF(Table1[[#This Row],[Date of Birth]],TODAY(),"y")</f>
        <v>33</v>
      </c>
      <c r="J3389" s="34">
        <v>45939</v>
      </c>
      <c r="K3389" s="33" t="str" cm="1">
        <f t="array" aca="1" ref="K3389" ca="1">_xlfn.IFS(L3389&lt;3,"Junior",L3389&lt;=7,"Mid-Level",L3389&gt;7,"Senior")</f>
        <v>Junior</v>
      </c>
      <c r="L3389" s="46">
        <f ca="1">INT(YEARFRAC(Table1[[#This Row],[Joining Date]],TODAY(),1))</f>
        <v>0</v>
      </c>
      <c r="M3389" s="25" t="str">
        <f t="shared" ca="1" si="52"/>
        <v>No</v>
      </c>
      <c r="N3389" s="26">
        <f>YEAR(Table1[[#This Row],[Joining Date]])</f>
        <v>2025</v>
      </c>
      <c r="O3389" s="46">
        <f>MONTH(Table1[[#This Row],[Joining Date]])</f>
        <v>10</v>
      </c>
      <c r="P3389" s="26">
        <f ca="1">NETWORKDAYS(Table1[[#This Row],[Joining Date]],TODAY())</f>
        <v>188</v>
      </c>
      <c r="Q3389" s="26" t="str">
        <f>LEFT(Table1[[#This Row],[Department]],5)&amp;"-"&amp;RIGHT(Table1[[#This Row],[Employee ID]],3)</f>
        <v>IT-651</v>
      </c>
      <c r="R3389" s="26" t="str">
        <f>LEFT(Table1[[#This Row],[Department]],3)</f>
        <v>IT</v>
      </c>
      <c r="S3389" s="37">
        <f>_xlfn.XLOOKUP(Table1[[#This Row],[City]],Table2[City],Table2[Bonus %])</f>
        <v>4</v>
      </c>
    </row>
    <row r="3390" spans="1:19" x14ac:dyDescent="0.35">
      <c r="A3390" s="7" t="s">
        <v>1692</v>
      </c>
      <c r="B3390" s="40" t="str">
        <f>LEFT(Table1[[#This Row],[Employee Name]],FIND(" ",Table1[[#This Row],[Employee Name]]))</f>
        <v xml:space="preserve">Ravi </v>
      </c>
      <c r="C3390" s="40" t="str">
        <f>RIGHT(Table1[[#This Row],[Employee Name]],LEN(Table1[[#This Row],[Employee Name]])-FIND(" ",Table1[[#This Row],[Employee Name]]))</f>
        <v>Teja</v>
      </c>
      <c r="D3390" s="22">
        <f>Table1[[#This Row],[Basic Salary]]+Table1[[#This Row],[Bonus]]</f>
        <v>73389</v>
      </c>
      <c r="E3390" s="8">
        <v>86</v>
      </c>
      <c r="F3390" s="45">
        <v>47</v>
      </c>
      <c r="G3390" s="8" t="str" cm="1">
        <f t="array" ref="G3390">_xlfn.IFS(Table1[[#This Row],[Performance Score]]&gt;=80,"Excellent",Table1[[#This Row],[Performance Score]]&gt;=60,"Good",Table1[[#This Row],[Performance Score]]&gt;=40,"Need Improvement")</f>
        <v>Need Improvement</v>
      </c>
      <c r="H3390" s="29">
        <f>Table1[[#This Row],[Bonus]]/Table1[[#This Row],[Basic Salary]]</f>
        <v>0.48816790023319478</v>
      </c>
      <c r="I3390" s="8">
        <f ca="1">DATEDIF(Table1[[#This Row],[Date of Birth]],TODAY(),"y")</f>
        <v>17</v>
      </c>
      <c r="J3390" s="33">
        <v>45981</v>
      </c>
      <c r="K3390" s="33" t="str" cm="1">
        <f t="array" aca="1" ref="K3390" ca="1">_xlfn.IFS(L3390&lt;3,"Junior",L3390&lt;=7,"Mid-Level",L3390&gt;7,"Senior")</f>
        <v>Junior</v>
      </c>
      <c r="L3390" s="45">
        <f ca="1">INT(YEARFRAC(Table1[[#This Row],[Joining Date]],TODAY(),1))</f>
        <v>0</v>
      </c>
      <c r="M3390" s="25" t="str">
        <f t="shared" ca="1" si="52"/>
        <v>No</v>
      </c>
      <c r="N3390" s="25">
        <f>YEAR(Table1[[#This Row],[Joining Date]])</f>
        <v>2025</v>
      </c>
      <c r="O3390" s="45">
        <f>MONTH(Table1[[#This Row],[Joining Date]])</f>
        <v>11</v>
      </c>
      <c r="P3390" s="25">
        <f ca="1">NETWORKDAYS(Table1[[#This Row],[Joining Date]],TODAY())</f>
        <v>158</v>
      </c>
      <c r="Q3390" s="25" t="str">
        <f>LEFT(Table1[[#This Row],[Department]],5)&amp;"-"&amp;RIGHT(Table1[[#This Row],[Employee ID]],3)</f>
        <v>IT-636</v>
      </c>
      <c r="R3390" s="25" t="str">
        <f>LEFT(Table1[[#This Row],[Department]],3)</f>
        <v>IT</v>
      </c>
      <c r="S3390" s="36">
        <f>_xlfn.XLOOKUP(Table1[[#This Row],[City]],Table2[City],Table2[Bonus %])</f>
        <v>4</v>
      </c>
    </row>
    <row r="3391" spans="1:19" x14ac:dyDescent="0.35">
      <c r="A3391" s="9" t="s">
        <v>2069</v>
      </c>
      <c r="B3391" s="41" t="str">
        <f>LEFT(Table1[[#This Row],[Employee Name]],FIND(" ",Table1[[#This Row],[Employee Name]]))</f>
        <v xml:space="preserve">Meera </v>
      </c>
      <c r="C3391" s="41" t="str">
        <f>RIGHT(Table1[[#This Row],[Employee Name]],LEN(Table1[[#This Row],[Employee Name]])-FIND(" ",Table1[[#This Row],[Employee Name]]))</f>
        <v>Joshi</v>
      </c>
      <c r="D3391" s="23">
        <f>Table1[[#This Row],[Basic Salary]]+Table1[[#This Row],[Bonus]]</f>
        <v>73363</v>
      </c>
      <c r="E3391" s="10">
        <v>83</v>
      </c>
      <c r="F3391" s="46">
        <v>58</v>
      </c>
      <c r="G3391" s="10" t="str" cm="1">
        <f t="array" ref="G3391">_xlfn.IFS(Table1[[#This Row],[Performance Score]]&gt;=80,"Excellent",Table1[[#This Row],[Performance Score]]&gt;=60,"Good",Table1[[#This Row],[Performance Score]]&gt;=40,"Need Improvement")</f>
        <v>Need Improvement</v>
      </c>
      <c r="H3391" s="30">
        <f>Table1[[#This Row],[Bonus]]/Table1[[#This Row],[Basic Salary]]</f>
        <v>0.25722756327866603</v>
      </c>
      <c r="I3391" s="10">
        <f ca="1">DATEDIF(Table1[[#This Row],[Date of Birth]],TODAY(),"y")</f>
        <v>27</v>
      </c>
      <c r="J3391" s="34">
        <v>44773</v>
      </c>
      <c r="K3391" s="33" t="str" cm="1">
        <f t="array" aca="1" ref="K3391" ca="1">_xlfn.IFS(L3391&lt;3,"Junior",L3391&lt;=7,"Mid-Level",L3391&gt;7,"Senior")</f>
        <v>Mid-Level</v>
      </c>
      <c r="L3391" s="46">
        <f ca="1">INT(YEARFRAC(Table1[[#This Row],[Joining Date]],TODAY(),1))</f>
        <v>3</v>
      </c>
      <c r="M3391" s="25" t="str">
        <f t="shared" ca="1" si="52"/>
        <v>No</v>
      </c>
      <c r="N3391" s="26">
        <f>YEAR(Table1[[#This Row],[Joining Date]])</f>
        <v>2022</v>
      </c>
      <c r="O3391" s="46">
        <f>MONTH(Table1[[#This Row],[Joining Date]])</f>
        <v>7</v>
      </c>
      <c r="P3391" s="26">
        <f ca="1">NETWORKDAYS(Table1[[#This Row],[Joining Date]],TODAY())</f>
        <v>1021</v>
      </c>
      <c r="Q3391" s="26" t="str">
        <f>LEFT(Table1[[#This Row],[Department]],5)&amp;"-"&amp;RIGHT(Table1[[#This Row],[Employee ID]],3)</f>
        <v>HR-013</v>
      </c>
      <c r="R3391" s="26" t="str">
        <f>LEFT(Table1[[#This Row],[Department]],3)</f>
        <v>HR</v>
      </c>
      <c r="S3391" s="37">
        <f>_xlfn.XLOOKUP(Table1[[#This Row],[City]],Table2[City],Table2[Bonus %])</f>
        <v>6</v>
      </c>
    </row>
    <row r="3392" spans="1:19" x14ac:dyDescent="0.35">
      <c r="A3392" s="7" t="s">
        <v>3419</v>
      </c>
      <c r="B3392" s="40" t="str">
        <f>LEFT(Table1[[#This Row],[Employee Name]],FIND(" ",Table1[[#This Row],[Employee Name]]))</f>
        <v xml:space="preserve">Aditya </v>
      </c>
      <c r="C3392" s="40" t="str">
        <f>RIGHT(Table1[[#This Row],[Employee Name]],LEN(Table1[[#This Row],[Employee Name]])-FIND(" ",Table1[[#This Row],[Employee Name]]))</f>
        <v>Kapoor</v>
      </c>
      <c r="D3392" s="22">
        <f>Table1[[#This Row],[Basic Salary]]+Table1[[#This Row],[Bonus]]</f>
        <v>73362</v>
      </c>
      <c r="E3392" s="8">
        <v>80</v>
      </c>
      <c r="F3392" s="45">
        <v>62</v>
      </c>
      <c r="G3392" s="8" t="str" cm="1">
        <f t="array" ref="G3392">_xlfn.IFS(Table1[[#This Row],[Performance Score]]&gt;=80,"Excellent",Table1[[#This Row],[Performance Score]]&gt;=60,"Good",Table1[[#This Row],[Performance Score]]&gt;=40,"Need Improvement")</f>
        <v>Good</v>
      </c>
      <c r="H3392" s="29">
        <f>Table1[[#This Row],[Bonus]]/Table1[[#This Row],[Basic Salary]]</f>
        <v>0.52949025330970501</v>
      </c>
      <c r="I3392" s="8">
        <f ca="1">DATEDIF(Table1[[#This Row],[Date of Birth]],TODAY(),"y")</f>
        <v>46</v>
      </c>
      <c r="J3392" s="33">
        <v>45266</v>
      </c>
      <c r="K3392" s="33" t="str" cm="1">
        <f t="array" aca="1" ref="K3392" ca="1">_xlfn.IFS(L3392&lt;3,"Junior",L3392&lt;=7,"Mid-Level",L3392&gt;7,"Senior")</f>
        <v>Junior</v>
      </c>
      <c r="L3392" s="45">
        <f ca="1">INT(YEARFRAC(Table1[[#This Row],[Joining Date]],TODAY(),1))</f>
        <v>2</v>
      </c>
      <c r="M3392" s="25" t="str">
        <f t="shared" ca="1" si="52"/>
        <v>No</v>
      </c>
      <c r="N3392" s="25">
        <f>YEAR(Table1[[#This Row],[Joining Date]])</f>
        <v>2023</v>
      </c>
      <c r="O3392" s="45">
        <f>MONTH(Table1[[#This Row],[Joining Date]])</f>
        <v>12</v>
      </c>
      <c r="P3392" s="25">
        <f ca="1">NETWORKDAYS(Table1[[#This Row],[Joining Date]],TODAY())</f>
        <v>669</v>
      </c>
      <c r="Q3392" s="25" t="str">
        <f>LEFT(Table1[[#This Row],[Department]],5)&amp;"-"&amp;RIGHT(Table1[[#This Row],[Employee ID]],3)</f>
        <v>HR-363</v>
      </c>
      <c r="R3392" s="25" t="str">
        <f>LEFT(Table1[[#This Row],[Department]],3)</f>
        <v>HR</v>
      </c>
      <c r="S3392" s="36">
        <f>_xlfn.XLOOKUP(Table1[[#This Row],[City]],Table2[City],Table2[Bonus %])</f>
        <v>6</v>
      </c>
    </row>
    <row r="3393" spans="1:19" x14ac:dyDescent="0.35">
      <c r="A3393" s="9" t="s">
        <v>4940</v>
      </c>
      <c r="B3393" s="41" t="str">
        <f>LEFT(Table1[[#This Row],[Employee Name]],FIND(" ",Table1[[#This Row],[Employee Name]]))</f>
        <v xml:space="preserve">Tarun </v>
      </c>
      <c r="C3393" s="41" t="str">
        <f>RIGHT(Table1[[#This Row],[Employee Name]],LEN(Table1[[#This Row],[Employee Name]])-FIND(" ",Table1[[#This Row],[Employee Name]]))</f>
        <v>Verma</v>
      </c>
      <c r="D3393" s="23">
        <f>Table1[[#This Row],[Basic Salary]]+Table1[[#This Row],[Bonus]]</f>
        <v>73331</v>
      </c>
      <c r="E3393" s="10">
        <v>76</v>
      </c>
      <c r="F3393" s="46">
        <v>88</v>
      </c>
      <c r="G3393" s="10" t="str" cm="1">
        <f t="array" ref="G3393">_xlfn.IFS(Table1[[#This Row],[Performance Score]]&gt;=80,"Excellent",Table1[[#This Row],[Performance Score]]&gt;=60,"Good",Table1[[#This Row],[Performance Score]]&gt;=40,"Need Improvement")</f>
        <v>Excellent</v>
      </c>
      <c r="H3393" s="30">
        <f>Table1[[#This Row],[Bonus]]/Table1[[#This Row],[Basic Salary]]</f>
        <v>0.57932029634734661</v>
      </c>
      <c r="I3393" s="10">
        <f ca="1">DATEDIF(Table1[[#This Row],[Date of Birth]],TODAY(),"y")</f>
        <v>30</v>
      </c>
      <c r="J3393" s="34">
        <v>42319</v>
      </c>
      <c r="K3393" s="33" t="str" cm="1">
        <f t="array" aca="1" ref="K3393" ca="1">_xlfn.IFS(L3393&lt;3,"Junior",L3393&lt;=7,"Mid-Level",L3393&gt;7,"Senior")</f>
        <v>Senior</v>
      </c>
      <c r="L3393" s="46">
        <f ca="1">INT(YEARFRAC(Table1[[#This Row],[Joining Date]],TODAY(),1))</f>
        <v>10</v>
      </c>
      <c r="M3393" s="25" t="str">
        <f t="shared" ca="1" si="52"/>
        <v>Yes</v>
      </c>
      <c r="N3393" s="26">
        <f>YEAR(Table1[[#This Row],[Joining Date]])</f>
        <v>2015</v>
      </c>
      <c r="O3393" s="46">
        <f>MONTH(Table1[[#This Row],[Joining Date]])</f>
        <v>11</v>
      </c>
      <c r="P3393" s="26">
        <f ca="1">NETWORKDAYS(Table1[[#This Row],[Joining Date]],TODAY())</f>
        <v>2774</v>
      </c>
      <c r="Q3393" s="26" t="str">
        <f>LEFT(Table1[[#This Row],[Department]],5)&amp;"-"&amp;RIGHT(Table1[[#This Row],[Employee ID]],3)</f>
        <v>Finan-884</v>
      </c>
      <c r="R3393" s="26" t="str">
        <f>LEFT(Table1[[#This Row],[Department]],3)</f>
        <v>Fin</v>
      </c>
      <c r="S3393" s="37">
        <f>_xlfn.XLOOKUP(Table1[[#This Row],[City]],Table2[City],Table2[Bonus %])</f>
        <v>5</v>
      </c>
    </row>
    <row r="3394" spans="1:19" x14ac:dyDescent="0.35">
      <c r="A3394" s="7" t="s">
        <v>548</v>
      </c>
      <c r="B3394" s="40" t="str">
        <f>LEFT(Table1[[#This Row],[Employee Name]],FIND(" ",Table1[[#This Row],[Employee Name]]))</f>
        <v xml:space="preserve">Tarun </v>
      </c>
      <c r="C3394" s="40" t="str">
        <f>RIGHT(Table1[[#This Row],[Employee Name]],LEN(Table1[[#This Row],[Employee Name]])-FIND(" ",Table1[[#This Row],[Employee Name]]))</f>
        <v>Verma</v>
      </c>
      <c r="D3394" s="22">
        <f>Table1[[#This Row],[Basic Salary]]+Table1[[#This Row],[Bonus]]</f>
        <v>73311</v>
      </c>
      <c r="E3394" s="8">
        <v>96</v>
      </c>
      <c r="F3394" s="45">
        <v>62</v>
      </c>
      <c r="G3394" s="8" t="str" cm="1">
        <f t="array" ref="G3394">_xlfn.IFS(Table1[[#This Row],[Performance Score]]&gt;=80,"Excellent",Table1[[#This Row],[Performance Score]]&gt;=60,"Good",Table1[[#This Row],[Performance Score]]&gt;=40,"Need Improvement")</f>
        <v>Good</v>
      </c>
      <c r="H3394" s="29">
        <f>Table1[[#This Row],[Bonus]]/Table1[[#This Row],[Basic Salary]]</f>
        <v>0.25827712270222952</v>
      </c>
      <c r="I3394" s="8">
        <f ca="1">DATEDIF(Table1[[#This Row],[Date of Birth]],TODAY(),"y")</f>
        <v>24</v>
      </c>
      <c r="J3394" s="33">
        <v>44277</v>
      </c>
      <c r="K3394" s="33" t="str" cm="1">
        <f t="array" aca="1" ref="K3394" ca="1">_xlfn.IFS(L3394&lt;3,"Junior",L3394&lt;=7,"Mid-Level",L3394&gt;7,"Senior")</f>
        <v>Mid-Level</v>
      </c>
      <c r="L3394" s="45">
        <f ca="1">INT(YEARFRAC(Table1[[#This Row],[Joining Date]],TODAY(),1))</f>
        <v>5</v>
      </c>
      <c r="M3394" s="25" t="str">
        <f t="shared" ref="M3394:M3457" ca="1" si="53">IF(L3394&gt;5,"Yes","No")</f>
        <v>No</v>
      </c>
      <c r="N3394" s="25">
        <f>YEAR(Table1[[#This Row],[Joining Date]])</f>
        <v>2021</v>
      </c>
      <c r="O3394" s="45">
        <f>MONTH(Table1[[#This Row],[Joining Date]])</f>
        <v>3</v>
      </c>
      <c r="P3394" s="25">
        <f ca="1">NETWORKDAYS(Table1[[#This Row],[Joining Date]],TODAY())</f>
        <v>1376</v>
      </c>
      <c r="Q3394" s="25" t="str">
        <f>LEFT(Table1[[#This Row],[Department]],5)&amp;"-"&amp;RIGHT(Table1[[#This Row],[Employee ID]],3)</f>
        <v>Sales-492</v>
      </c>
      <c r="R3394" s="25" t="str">
        <f>LEFT(Table1[[#This Row],[Department]],3)</f>
        <v>Sal</v>
      </c>
      <c r="S3394" s="36">
        <f>_xlfn.XLOOKUP(Table1[[#This Row],[City]],Table2[City],Table2[Bonus %])</f>
        <v>5</v>
      </c>
    </row>
    <row r="3395" spans="1:19" x14ac:dyDescent="0.35">
      <c r="A3395" s="9" t="s">
        <v>3448</v>
      </c>
      <c r="B3395" s="41" t="str">
        <f>LEFT(Table1[[#This Row],[Employee Name]],FIND(" ",Table1[[#This Row],[Employee Name]]))</f>
        <v xml:space="preserve">Neha </v>
      </c>
      <c r="C3395" s="41" t="str">
        <f>RIGHT(Table1[[#This Row],[Employee Name]],LEN(Table1[[#This Row],[Employee Name]])-FIND(" ",Table1[[#This Row],[Employee Name]]))</f>
        <v>Kulkarni</v>
      </c>
      <c r="D3395" s="23">
        <f>Table1[[#This Row],[Basic Salary]]+Table1[[#This Row],[Bonus]]</f>
        <v>73302</v>
      </c>
      <c r="E3395" s="10">
        <v>74</v>
      </c>
      <c r="F3395" s="46">
        <v>63</v>
      </c>
      <c r="G3395" s="10" t="str" cm="1">
        <f t="array" ref="G3395">_xlfn.IFS(Table1[[#This Row],[Performance Score]]&gt;=80,"Excellent",Table1[[#This Row],[Performance Score]]&gt;=60,"Good",Table1[[#This Row],[Performance Score]]&gt;=40,"Need Improvement")</f>
        <v>Good</v>
      </c>
      <c r="H3395" s="30">
        <f>Table1[[#This Row],[Bonus]]/Table1[[#This Row],[Basic Salary]]</f>
        <v>0.51632121136899589</v>
      </c>
      <c r="I3395" s="10">
        <f ca="1">DATEDIF(Table1[[#This Row],[Date of Birth]],TODAY(),"y")</f>
        <v>40</v>
      </c>
      <c r="J3395" s="34">
        <v>45391</v>
      </c>
      <c r="K3395" s="33" t="str" cm="1">
        <f t="array" aca="1" ref="K3395" ca="1">_xlfn.IFS(L3395&lt;3,"Junior",L3395&lt;=7,"Mid-Level",L3395&gt;7,"Senior")</f>
        <v>Junior</v>
      </c>
      <c r="L3395" s="46">
        <f ca="1">INT(YEARFRAC(Table1[[#This Row],[Joining Date]],TODAY(),1))</f>
        <v>2</v>
      </c>
      <c r="M3395" s="25" t="str">
        <f t="shared" ca="1" si="53"/>
        <v>No</v>
      </c>
      <c r="N3395" s="26">
        <f>YEAR(Table1[[#This Row],[Joining Date]])</f>
        <v>2024</v>
      </c>
      <c r="O3395" s="46">
        <f>MONTH(Table1[[#This Row],[Joining Date]])</f>
        <v>4</v>
      </c>
      <c r="P3395" s="26">
        <f ca="1">NETWORKDAYS(Table1[[#This Row],[Joining Date]],TODAY())</f>
        <v>580</v>
      </c>
      <c r="Q3395" s="26" t="str">
        <f>LEFT(Table1[[#This Row],[Department]],5)&amp;"-"&amp;RIGHT(Table1[[#This Row],[Employee ID]],3)</f>
        <v>Suppo-392</v>
      </c>
      <c r="R3395" s="26" t="str">
        <f>LEFT(Table1[[#This Row],[Department]],3)</f>
        <v>Sup</v>
      </c>
      <c r="S3395" s="37">
        <f>_xlfn.XLOOKUP(Table1[[#This Row],[City]],Table2[City],Table2[Bonus %])</f>
        <v>6</v>
      </c>
    </row>
    <row r="3396" spans="1:19" x14ac:dyDescent="0.35">
      <c r="A3396" s="7" t="s">
        <v>52</v>
      </c>
      <c r="B3396" s="40" t="str">
        <f>LEFT(Table1[[#This Row],[Employee Name]],FIND(" ",Table1[[#This Row],[Employee Name]]))</f>
        <v xml:space="preserve">Rahul </v>
      </c>
      <c r="C3396" s="40" t="str">
        <f>RIGHT(Table1[[#This Row],[Employee Name]],LEN(Table1[[#This Row],[Employee Name]])-FIND(" ",Table1[[#This Row],[Employee Name]]))</f>
        <v>Verma</v>
      </c>
      <c r="D3396" s="22">
        <f>Table1[[#This Row],[Basic Salary]]+Table1[[#This Row],[Bonus]]</f>
        <v>73267</v>
      </c>
      <c r="E3396" s="8">
        <v>87</v>
      </c>
      <c r="F3396" s="45">
        <v>78</v>
      </c>
      <c r="G3396" s="8" t="str" cm="1">
        <f t="array" ref="G3396">_xlfn.IFS(Table1[[#This Row],[Performance Score]]&gt;=80,"Excellent",Table1[[#This Row],[Performance Score]]&gt;=60,"Good",Table1[[#This Row],[Performance Score]]&gt;=40,"Need Improvement")</f>
        <v>Good</v>
      </c>
      <c r="H3396" s="29">
        <f>Table1[[#This Row],[Bonus]]/Table1[[#This Row],[Basic Salary]]</f>
        <v>0.59383497574452349</v>
      </c>
      <c r="I3396" s="8">
        <f ca="1">DATEDIF(Table1[[#This Row],[Date of Birth]],TODAY(),"y")</f>
        <v>18</v>
      </c>
      <c r="J3396" s="33">
        <v>42631</v>
      </c>
      <c r="K3396" s="33" t="str" cm="1">
        <f t="array" aca="1" ref="K3396" ca="1">_xlfn.IFS(L3396&lt;3,"Junior",L3396&lt;=7,"Mid-Level",L3396&gt;7,"Senior")</f>
        <v>Senior</v>
      </c>
      <c r="L3396" s="45">
        <f ca="1">INT(YEARFRAC(Table1[[#This Row],[Joining Date]],TODAY(),1))</f>
        <v>9</v>
      </c>
      <c r="M3396" s="25" t="str">
        <f t="shared" ca="1" si="53"/>
        <v>Yes</v>
      </c>
      <c r="N3396" s="25">
        <f>YEAR(Table1[[#This Row],[Joining Date]])</f>
        <v>2016</v>
      </c>
      <c r="O3396" s="45">
        <f>MONTH(Table1[[#This Row],[Joining Date]])</f>
        <v>9</v>
      </c>
      <c r="P3396" s="25">
        <f ca="1">NETWORKDAYS(Table1[[#This Row],[Joining Date]],TODAY())</f>
        <v>2551</v>
      </c>
      <c r="Q3396" s="25" t="str">
        <f>LEFT(Table1[[#This Row],[Department]],5)&amp;"-"&amp;RIGHT(Table1[[#This Row],[Employee ID]],3)</f>
        <v>Suppo-012</v>
      </c>
      <c r="R3396" s="25" t="str">
        <f>LEFT(Table1[[#This Row],[Department]],3)</f>
        <v>Sup</v>
      </c>
      <c r="S3396" s="36">
        <f>_xlfn.XLOOKUP(Table1[[#This Row],[City]],Table2[City],Table2[Bonus %])</f>
        <v>5</v>
      </c>
    </row>
    <row r="3397" spans="1:19" x14ac:dyDescent="0.35">
      <c r="A3397" s="9" t="s">
        <v>3984</v>
      </c>
      <c r="B3397" s="41" t="str">
        <f>LEFT(Table1[[#This Row],[Employee Name]],FIND(" ",Table1[[#This Row],[Employee Name]]))</f>
        <v xml:space="preserve">Pooja </v>
      </c>
      <c r="C3397" s="41" t="str">
        <f>RIGHT(Table1[[#This Row],[Employee Name]],LEN(Table1[[#This Row],[Employee Name]])-FIND(" ",Table1[[#This Row],[Employee Name]]))</f>
        <v>Das</v>
      </c>
      <c r="D3397" s="23">
        <f>Table1[[#This Row],[Basic Salary]]+Table1[[#This Row],[Bonus]]</f>
        <v>73234</v>
      </c>
      <c r="E3397" s="10">
        <v>82</v>
      </c>
      <c r="F3397" s="46">
        <v>86</v>
      </c>
      <c r="G3397" s="10" t="str" cm="1">
        <f t="array" ref="G3397">_xlfn.IFS(Table1[[#This Row],[Performance Score]]&gt;=80,"Excellent",Table1[[#This Row],[Performance Score]]&gt;=60,"Good",Table1[[#This Row],[Performance Score]]&gt;=40,"Need Improvement")</f>
        <v>Excellent</v>
      </c>
      <c r="H3397" s="30">
        <f>Table1[[#This Row],[Bonus]]/Table1[[#This Row],[Basic Salary]]</f>
        <v>0.3299555071279397</v>
      </c>
      <c r="I3397" s="10">
        <f ca="1">DATEDIF(Table1[[#This Row],[Date of Birth]],TODAY(),"y")</f>
        <v>27</v>
      </c>
      <c r="J3397" s="34">
        <v>42948</v>
      </c>
      <c r="K3397" s="33" t="str" cm="1">
        <f t="array" aca="1" ref="K3397" ca="1">_xlfn.IFS(L3397&lt;3,"Junior",L3397&lt;=7,"Mid-Level",L3397&gt;7,"Senior")</f>
        <v>Senior</v>
      </c>
      <c r="L3397" s="46">
        <f ca="1">INT(YEARFRAC(Table1[[#This Row],[Joining Date]],TODAY(),1))</f>
        <v>8</v>
      </c>
      <c r="M3397" s="25" t="str">
        <f t="shared" ca="1" si="53"/>
        <v>Yes</v>
      </c>
      <c r="N3397" s="26">
        <f>YEAR(Table1[[#This Row],[Joining Date]])</f>
        <v>2017</v>
      </c>
      <c r="O3397" s="46">
        <f>MONTH(Table1[[#This Row],[Joining Date]])</f>
        <v>8</v>
      </c>
      <c r="P3397" s="26">
        <f ca="1">NETWORKDAYS(Table1[[#This Row],[Joining Date]],TODAY())</f>
        <v>2325</v>
      </c>
      <c r="Q3397" s="26" t="str">
        <f>LEFT(Table1[[#This Row],[Department]],5)&amp;"-"&amp;RIGHT(Table1[[#This Row],[Employee ID]],3)</f>
        <v>HR-928</v>
      </c>
      <c r="R3397" s="26" t="str">
        <f>LEFT(Table1[[#This Row],[Department]],3)</f>
        <v>HR</v>
      </c>
      <c r="S3397" s="37">
        <f>_xlfn.XLOOKUP(Table1[[#This Row],[City]],Table2[City],Table2[Bonus %])</f>
        <v>4</v>
      </c>
    </row>
    <row r="3398" spans="1:19" x14ac:dyDescent="0.35">
      <c r="A3398" s="7" t="s">
        <v>1891</v>
      </c>
      <c r="B3398" s="40" t="str">
        <f>LEFT(Table1[[#This Row],[Employee Name]],FIND(" ",Table1[[#This Row],[Employee Name]]))</f>
        <v xml:space="preserve">Kavya </v>
      </c>
      <c r="C3398" s="40" t="str">
        <f>RIGHT(Table1[[#This Row],[Employee Name]],LEN(Table1[[#This Row],[Employee Name]])-FIND(" ",Table1[[#This Row],[Employee Name]]))</f>
        <v>Nair</v>
      </c>
      <c r="D3398" s="22">
        <f>Table1[[#This Row],[Basic Salary]]+Table1[[#This Row],[Bonus]]</f>
        <v>73220</v>
      </c>
      <c r="E3398" s="8">
        <v>87</v>
      </c>
      <c r="F3398" s="45">
        <v>65</v>
      </c>
      <c r="G3398" s="8" t="str" cm="1">
        <f t="array" ref="G3398">_xlfn.IFS(Table1[[#This Row],[Performance Score]]&gt;=80,"Excellent",Table1[[#This Row],[Performance Score]]&gt;=60,"Good",Table1[[#This Row],[Performance Score]]&gt;=40,"Need Improvement")</f>
        <v>Good</v>
      </c>
      <c r="H3398" s="29">
        <f>Table1[[#This Row],[Bonus]]/Table1[[#This Row],[Basic Salary]]</f>
        <v>0.151420798540674</v>
      </c>
      <c r="I3398" s="8">
        <f ca="1">DATEDIF(Table1[[#This Row],[Date of Birth]],TODAY(),"y")</f>
        <v>36</v>
      </c>
      <c r="J3398" s="33">
        <v>45442</v>
      </c>
      <c r="K3398" s="33" t="str" cm="1">
        <f t="array" aca="1" ref="K3398" ca="1">_xlfn.IFS(L3398&lt;3,"Junior",L3398&lt;=7,"Mid-Level",L3398&gt;7,"Senior")</f>
        <v>Junior</v>
      </c>
      <c r="L3398" s="45">
        <f ca="1">INT(YEARFRAC(Table1[[#This Row],[Joining Date]],TODAY(),1))</f>
        <v>2</v>
      </c>
      <c r="M3398" s="25" t="str">
        <f t="shared" ca="1" si="53"/>
        <v>No</v>
      </c>
      <c r="N3398" s="25">
        <f>YEAR(Table1[[#This Row],[Joining Date]])</f>
        <v>2024</v>
      </c>
      <c r="O3398" s="45">
        <f>MONTH(Table1[[#This Row],[Joining Date]])</f>
        <v>5</v>
      </c>
      <c r="P3398" s="25">
        <f ca="1">NETWORKDAYS(Table1[[#This Row],[Joining Date]],TODAY())</f>
        <v>543</v>
      </c>
      <c r="Q3398" s="25" t="str">
        <f>LEFT(Table1[[#This Row],[Department]],5)&amp;"-"&amp;RIGHT(Table1[[#This Row],[Employee ID]],3)</f>
        <v>HR-835</v>
      </c>
      <c r="R3398" s="25" t="str">
        <f>LEFT(Table1[[#This Row],[Department]],3)</f>
        <v>HR</v>
      </c>
      <c r="S3398" s="36">
        <f>_xlfn.XLOOKUP(Table1[[#This Row],[City]],Table2[City],Table2[Bonus %])</f>
        <v>4</v>
      </c>
    </row>
    <row r="3399" spans="1:19" x14ac:dyDescent="0.35">
      <c r="A3399" s="9" t="s">
        <v>1933</v>
      </c>
      <c r="B3399" s="41" t="str">
        <f>LEFT(Table1[[#This Row],[Employee Name]],FIND(" ",Table1[[#This Row],[Employee Name]]))</f>
        <v xml:space="preserve">Aarav </v>
      </c>
      <c r="C3399" s="41" t="str">
        <f>RIGHT(Table1[[#This Row],[Employee Name]],LEN(Table1[[#This Row],[Employee Name]])-FIND(" ",Table1[[#This Row],[Employee Name]]))</f>
        <v>Sharma</v>
      </c>
      <c r="D3399" s="23">
        <f>Table1[[#This Row],[Basic Salary]]+Table1[[#This Row],[Bonus]]</f>
        <v>73207</v>
      </c>
      <c r="E3399" s="10">
        <v>63</v>
      </c>
      <c r="F3399" s="46">
        <v>84</v>
      </c>
      <c r="G3399" s="10" t="str" cm="1">
        <f t="array" ref="G3399">_xlfn.IFS(Table1[[#This Row],[Performance Score]]&gt;=80,"Excellent",Table1[[#This Row],[Performance Score]]&gt;=60,"Good",Table1[[#This Row],[Performance Score]]&gt;=40,"Need Improvement")</f>
        <v>Excellent</v>
      </c>
      <c r="H3399" s="30">
        <f>Table1[[#This Row],[Bonus]]/Table1[[#This Row],[Basic Salary]]</f>
        <v>0.30430986869064802</v>
      </c>
      <c r="I3399" s="10">
        <f ca="1">DATEDIF(Table1[[#This Row],[Date of Birth]],TODAY(),"y")</f>
        <v>18</v>
      </c>
      <c r="J3399" s="34">
        <v>44799</v>
      </c>
      <c r="K3399" s="33" t="str" cm="1">
        <f t="array" aca="1" ref="K3399" ca="1">_xlfn.IFS(L3399&lt;3,"Junior",L3399&lt;=7,"Mid-Level",L3399&gt;7,"Senior")</f>
        <v>Mid-Level</v>
      </c>
      <c r="L3399" s="46">
        <f ca="1">INT(YEARFRAC(Table1[[#This Row],[Joining Date]],TODAY(),1))</f>
        <v>3</v>
      </c>
      <c r="M3399" s="25" t="str">
        <f t="shared" ca="1" si="53"/>
        <v>No</v>
      </c>
      <c r="N3399" s="26">
        <f>YEAR(Table1[[#This Row],[Joining Date]])</f>
        <v>2022</v>
      </c>
      <c r="O3399" s="46">
        <f>MONTH(Table1[[#This Row],[Joining Date]])</f>
        <v>8</v>
      </c>
      <c r="P3399" s="26">
        <f ca="1">NETWORKDAYS(Table1[[#This Row],[Joining Date]],TODAY())</f>
        <v>1002</v>
      </c>
      <c r="Q3399" s="26" t="str">
        <f>LEFT(Table1[[#This Row],[Department]],5)&amp;"-"&amp;RIGHT(Table1[[#This Row],[Employee ID]],3)</f>
        <v>Marke-877</v>
      </c>
      <c r="R3399" s="26" t="str">
        <f>LEFT(Table1[[#This Row],[Department]],3)</f>
        <v>Mar</v>
      </c>
      <c r="S3399" s="37">
        <f>_xlfn.XLOOKUP(Table1[[#This Row],[City]],Table2[City],Table2[Bonus %])</f>
        <v>6</v>
      </c>
    </row>
    <row r="3400" spans="1:19" x14ac:dyDescent="0.35">
      <c r="A3400" s="7" t="s">
        <v>782</v>
      </c>
      <c r="B3400" s="40" t="str">
        <f>LEFT(Table1[[#This Row],[Employee Name]],FIND(" ",Table1[[#This Row],[Employee Name]]))</f>
        <v xml:space="preserve">Rohan </v>
      </c>
      <c r="C3400" s="40" t="str">
        <f>RIGHT(Table1[[#This Row],[Employee Name]],LEN(Table1[[#This Row],[Employee Name]])-FIND(" ",Table1[[#This Row],[Employee Name]]))</f>
        <v>Gupta</v>
      </c>
      <c r="D3400" s="22">
        <f>Table1[[#This Row],[Basic Salary]]+Table1[[#This Row],[Bonus]]</f>
        <v>73198</v>
      </c>
      <c r="E3400" s="8">
        <v>87</v>
      </c>
      <c r="F3400" s="45">
        <v>86</v>
      </c>
      <c r="G3400" s="8" t="str" cm="1">
        <f t="array" ref="G3400">_xlfn.IFS(Table1[[#This Row],[Performance Score]]&gt;=80,"Excellent",Table1[[#This Row],[Performance Score]]&gt;=60,"Good",Table1[[#This Row],[Performance Score]]&gt;=40,"Need Improvement")</f>
        <v>Excellent</v>
      </c>
      <c r="H3400" s="29">
        <f>Table1[[#This Row],[Bonus]]/Table1[[#This Row],[Basic Salary]]</f>
        <v>0.16499816969330425</v>
      </c>
      <c r="I3400" s="8">
        <f ca="1">DATEDIF(Table1[[#This Row],[Date of Birth]],TODAY(),"y")</f>
        <v>26</v>
      </c>
      <c r="J3400" s="33">
        <v>45296</v>
      </c>
      <c r="K3400" s="33" t="str" cm="1">
        <f t="array" aca="1" ref="K3400" ca="1">_xlfn.IFS(L3400&lt;3,"Junior",L3400&lt;=7,"Mid-Level",L3400&gt;7,"Senior")</f>
        <v>Junior</v>
      </c>
      <c r="L3400" s="45">
        <f ca="1">INT(YEARFRAC(Table1[[#This Row],[Joining Date]],TODAY(),1))</f>
        <v>2</v>
      </c>
      <c r="M3400" s="25" t="str">
        <f t="shared" ca="1" si="53"/>
        <v>No</v>
      </c>
      <c r="N3400" s="25">
        <f>YEAR(Table1[[#This Row],[Joining Date]])</f>
        <v>2024</v>
      </c>
      <c r="O3400" s="45">
        <f>MONTH(Table1[[#This Row],[Joining Date]])</f>
        <v>1</v>
      </c>
      <c r="P3400" s="25">
        <f ca="1">NETWORKDAYS(Table1[[#This Row],[Joining Date]],TODAY())</f>
        <v>647</v>
      </c>
      <c r="Q3400" s="25" t="str">
        <f>LEFT(Table1[[#This Row],[Department]],5)&amp;"-"&amp;RIGHT(Table1[[#This Row],[Employee ID]],3)</f>
        <v>Marke-726</v>
      </c>
      <c r="R3400" s="25" t="str">
        <f>LEFT(Table1[[#This Row],[Department]],3)</f>
        <v>Mar</v>
      </c>
      <c r="S3400" s="36">
        <f>_xlfn.XLOOKUP(Table1[[#This Row],[City]],Table2[City],Table2[Bonus %])</f>
        <v>8</v>
      </c>
    </row>
    <row r="3401" spans="1:19" x14ac:dyDescent="0.35">
      <c r="A3401" s="9" t="s">
        <v>2589</v>
      </c>
      <c r="B3401" s="41" t="str">
        <f>LEFT(Table1[[#This Row],[Employee Name]],FIND(" ",Table1[[#This Row],[Employee Name]]))</f>
        <v xml:space="preserve">Gayathri </v>
      </c>
      <c r="C3401" s="41" t="str">
        <f>RIGHT(Table1[[#This Row],[Employee Name]],LEN(Table1[[#This Row],[Employee Name]])-FIND(" ",Table1[[#This Row],[Employee Name]]))</f>
        <v>Iyer</v>
      </c>
      <c r="D3401" s="23">
        <f>Table1[[#This Row],[Basic Salary]]+Table1[[#This Row],[Bonus]]</f>
        <v>73114</v>
      </c>
      <c r="E3401" s="10">
        <v>72</v>
      </c>
      <c r="F3401" s="46">
        <v>100</v>
      </c>
      <c r="G3401" s="10" t="str" cm="1">
        <f t="array" ref="G3401">_xlfn.IFS(Table1[[#This Row],[Performance Score]]&gt;=80,"Excellent",Table1[[#This Row],[Performance Score]]&gt;=60,"Good",Table1[[#This Row],[Performance Score]]&gt;=40,"Need Improvement")</f>
        <v>Excellent</v>
      </c>
      <c r="H3401" s="30">
        <f>Table1[[#This Row],[Bonus]]/Table1[[#This Row],[Basic Salary]]</f>
        <v>7.4163312079452301E-2</v>
      </c>
      <c r="I3401" s="10">
        <f ca="1">DATEDIF(Table1[[#This Row],[Date of Birth]],TODAY(),"y")</f>
        <v>42</v>
      </c>
      <c r="J3401" s="34">
        <v>44098</v>
      </c>
      <c r="K3401" s="33" t="str" cm="1">
        <f t="array" aca="1" ref="K3401" ca="1">_xlfn.IFS(L3401&lt;3,"Junior",L3401&lt;=7,"Mid-Level",L3401&gt;7,"Senior")</f>
        <v>Mid-Level</v>
      </c>
      <c r="L3401" s="46">
        <f ca="1">INT(YEARFRAC(Table1[[#This Row],[Joining Date]],TODAY(),1))</f>
        <v>5</v>
      </c>
      <c r="M3401" s="25" t="str">
        <f t="shared" ca="1" si="53"/>
        <v>No</v>
      </c>
      <c r="N3401" s="26">
        <f>YEAR(Table1[[#This Row],[Joining Date]])</f>
        <v>2020</v>
      </c>
      <c r="O3401" s="46">
        <f>MONTH(Table1[[#This Row],[Joining Date]])</f>
        <v>9</v>
      </c>
      <c r="P3401" s="26">
        <f ca="1">NETWORKDAYS(Table1[[#This Row],[Joining Date]],TODAY())</f>
        <v>1503</v>
      </c>
      <c r="Q3401" s="26" t="str">
        <f>LEFT(Table1[[#This Row],[Department]],5)&amp;"-"&amp;RIGHT(Table1[[#This Row],[Employee ID]],3)</f>
        <v>Suppo-533</v>
      </c>
      <c r="R3401" s="26" t="str">
        <f>LEFT(Table1[[#This Row],[Department]],3)</f>
        <v>Sup</v>
      </c>
      <c r="S3401" s="37">
        <f>_xlfn.XLOOKUP(Table1[[#This Row],[City]],Table2[City],Table2[Bonus %])</f>
        <v>8</v>
      </c>
    </row>
    <row r="3402" spans="1:19" x14ac:dyDescent="0.35">
      <c r="A3402" s="7" t="s">
        <v>4433</v>
      </c>
      <c r="B3402" s="40" t="str">
        <f>LEFT(Table1[[#This Row],[Employee Name]],FIND(" ",Table1[[#This Row],[Employee Name]]))</f>
        <v xml:space="preserve">Ishita </v>
      </c>
      <c r="C3402" s="40" t="str">
        <f>RIGHT(Table1[[#This Row],[Employee Name]],LEN(Table1[[#This Row],[Employee Name]])-FIND(" ",Table1[[#This Row],[Employee Name]]))</f>
        <v>Roy</v>
      </c>
      <c r="D3402" s="22">
        <f>Table1[[#This Row],[Basic Salary]]+Table1[[#This Row],[Bonus]]</f>
        <v>73048</v>
      </c>
      <c r="E3402" s="8">
        <v>86</v>
      </c>
      <c r="F3402" s="45">
        <v>53</v>
      </c>
      <c r="G3402" s="8" t="str" cm="1">
        <f t="array" ref="G3402">_xlfn.IFS(Table1[[#This Row],[Performance Score]]&gt;=80,"Excellent",Table1[[#This Row],[Performance Score]]&gt;=60,"Good",Table1[[#This Row],[Performance Score]]&gt;=40,"Need Improvement")</f>
        <v>Need Improvement</v>
      </c>
      <c r="H3402" s="29">
        <f>Table1[[#This Row],[Bonus]]/Table1[[#This Row],[Basic Salary]]</f>
        <v>0.37528005271580533</v>
      </c>
      <c r="I3402" s="8">
        <f ca="1">DATEDIF(Table1[[#This Row],[Date of Birth]],TODAY(),"y")</f>
        <v>34</v>
      </c>
      <c r="J3402" s="33">
        <v>45260</v>
      </c>
      <c r="K3402" s="33" t="str" cm="1">
        <f t="array" aca="1" ref="K3402" ca="1">_xlfn.IFS(L3402&lt;3,"Junior",L3402&lt;=7,"Mid-Level",L3402&gt;7,"Senior")</f>
        <v>Junior</v>
      </c>
      <c r="L3402" s="45">
        <f ca="1">INT(YEARFRAC(Table1[[#This Row],[Joining Date]],TODAY(),1))</f>
        <v>2</v>
      </c>
      <c r="M3402" s="25" t="str">
        <f t="shared" ca="1" si="53"/>
        <v>No</v>
      </c>
      <c r="N3402" s="25">
        <f>YEAR(Table1[[#This Row],[Joining Date]])</f>
        <v>2023</v>
      </c>
      <c r="O3402" s="45">
        <f>MONTH(Table1[[#This Row],[Joining Date]])</f>
        <v>11</v>
      </c>
      <c r="P3402" s="25">
        <f ca="1">NETWORKDAYS(Table1[[#This Row],[Joining Date]],TODAY())</f>
        <v>673</v>
      </c>
      <c r="Q3402" s="25" t="str">
        <f>LEFT(Table1[[#This Row],[Department]],5)&amp;"-"&amp;RIGHT(Table1[[#This Row],[Employee ID]],3)</f>
        <v>HR-377</v>
      </c>
      <c r="R3402" s="25" t="str">
        <f>LEFT(Table1[[#This Row],[Department]],3)</f>
        <v>HR</v>
      </c>
      <c r="S3402" s="36">
        <f>_xlfn.XLOOKUP(Table1[[#This Row],[City]],Table2[City],Table2[Bonus %])</f>
        <v>5</v>
      </c>
    </row>
    <row r="3403" spans="1:19" x14ac:dyDescent="0.35">
      <c r="A3403" s="9" t="s">
        <v>2018</v>
      </c>
      <c r="B3403" s="41" t="str">
        <f>LEFT(Table1[[#This Row],[Employee Name]],FIND(" ",Table1[[#This Row],[Employee Name]]))</f>
        <v xml:space="preserve">Tarun </v>
      </c>
      <c r="C3403" s="41" t="str">
        <f>RIGHT(Table1[[#This Row],[Employee Name]],LEN(Table1[[#This Row],[Employee Name]])-FIND(" ",Table1[[#This Row],[Employee Name]]))</f>
        <v>Verma</v>
      </c>
      <c r="D3403" s="23">
        <f>Table1[[#This Row],[Basic Salary]]+Table1[[#This Row],[Bonus]]</f>
        <v>73021</v>
      </c>
      <c r="E3403" s="10">
        <v>74</v>
      </c>
      <c r="F3403" s="46">
        <v>93</v>
      </c>
      <c r="G3403" s="10" t="str" cm="1">
        <f t="array" ref="G3403">_xlfn.IFS(Table1[[#This Row],[Performance Score]]&gt;=80,"Excellent",Table1[[#This Row],[Performance Score]]&gt;=60,"Good",Table1[[#This Row],[Performance Score]]&gt;=40,"Need Improvement")</f>
        <v>Excellent</v>
      </c>
      <c r="H3403" s="30">
        <f>Table1[[#This Row],[Bonus]]/Table1[[#This Row],[Basic Salary]]</f>
        <v>0.21931303955783393</v>
      </c>
      <c r="I3403" s="10">
        <f ca="1">DATEDIF(Table1[[#This Row],[Date of Birth]],TODAY(),"y")</f>
        <v>20</v>
      </c>
      <c r="J3403" s="34">
        <v>43970</v>
      </c>
      <c r="K3403" s="33" t="str" cm="1">
        <f t="array" aca="1" ref="K3403" ca="1">_xlfn.IFS(L3403&lt;3,"Junior",L3403&lt;=7,"Mid-Level",L3403&gt;7,"Senior")</f>
        <v>Mid-Level</v>
      </c>
      <c r="L3403" s="46">
        <f ca="1">INT(YEARFRAC(Table1[[#This Row],[Joining Date]],TODAY(),1))</f>
        <v>6</v>
      </c>
      <c r="M3403" s="25" t="str">
        <f t="shared" ca="1" si="53"/>
        <v>Yes</v>
      </c>
      <c r="N3403" s="26">
        <f>YEAR(Table1[[#This Row],[Joining Date]])</f>
        <v>2020</v>
      </c>
      <c r="O3403" s="46">
        <f>MONTH(Table1[[#This Row],[Joining Date]])</f>
        <v>5</v>
      </c>
      <c r="P3403" s="26">
        <f ca="1">NETWORKDAYS(Table1[[#This Row],[Joining Date]],TODAY())</f>
        <v>1595</v>
      </c>
      <c r="Q3403" s="26" t="str">
        <f>LEFT(Table1[[#This Row],[Department]],5)&amp;"-"&amp;RIGHT(Table1[[#This Row],[Employee ID]],3)</f>
        <v>HR-962</v>
      </c>
      <c r="R3403" s="26" t="str">
        <f>LEFT(Table1[[#This Row],[Department]],3)</f>
        <v>HR</v>
      </c>
      <c r="S3403" s="37">
        <f>_xlfn.XLOOKUP(Table1[[#This Row],[City]],Table2[City],Table2[Bonus %])</f>
        <v>7</v>
      </c>
    </row>
    <row r="3404" spans="1:19" x14ac:dyDescent="0.35">
      <c r="A3404" s="7" t="s">
        <v>3045</v>
      </c>
      <c r="B3404" s="40" t="str">
        <f>LEFT(Table1[[#This Row],[Employee Name]],FIND(" ",Table1[[#This Row],[Employee Name]]))</f>
        <v xml:space="preserve">Ananya </v>
      </c>
      <c r="C3404" s="40" t="str">
        <f>RIGHT(Table1[[#This Row],[Employee Name]],LEN(Table1[[#This Row],[Employee Name]])-FIND(" ",Table1[[#This Row],[Employee Name]]))</f>
        <v>Rao</v>
      </c>
      <c r="D3404" s="22">
        <f>Table1[[#This Row],[Basic Salary]]+Table1[[#This Row],[Bonus]]</f>
        <v>73021</v>
      </c>
      <c r="E3404" s="8">
        <v>74</v>
      </c>
      <c r="F3404" s="45">
        <v>84</v>
      </c>
      <c r="G3404" s="8" t="str" cm="1">
        <f t="array" ref="G3404">_xlfn.IFS(Table1[[#This Row],[Performance Score]]&gt;=80,"Excellent",Table1[[#This Row],[Performance Score]]&gt;=60,"Good",Table1[[#This Row],[Performance Score]]&gt;=40,"Need Improvement")</f>
        <v>Excellent</v>
      </c>
      <c r="H3404" s="29">
        <f>Table1[[#This Row],[Bonus]]/Table1[[#This Row],[Basic Salary]]</f>
        <v>0.33096987040446202</v>
      </c>
      <c r="I3404" s="8">
        <f ca="1">DATEDIF(Table1[[#This Row],[Date of Birth]],TODAY(),"y")</f>
        <v>17</v>
      </c>
      <c r="J3404" s="33">
        <v>45775</v>
      </c>
      <c r="K3404" s="33" t="str" cm="1">
        <f t="array" aca="1" ref="K3404" ca="1">_xlfn.IFS(L3404&lt;3,"Junior",L3404&lt;=7,"Mid-Level",L3404&gt;7,"Senior")</f>
        <v>Junior</v>
      </c>
      <c r="L3404" s="45">
        <f ca="1">INT(YEARFRAC(Table1[[#This Row],[Joining Date]],TODAY(),1))</f>
        <v>1</v>
      </c>
      <c r="M3404" s="25" t="str">
        <f t="shared" ca="1" si="53"/>
        <v>No</v>
      </c>
      <c r="N3404" s="25">
        <f>YEAR(Table1[[#This Row],[Joining Date]])</f>
        <v>2025</v>
      </c>
      <c r="O3404" s="45">
        <f>MONTH(Table1[[#This Row],[Joining Date]])</f>
        <v>4</v>
      </c>
      <c r="P3404" s="25">
        <f ca="1">NETWORKDAYS(Table1[[#This Row],[Joining Date]],TODAY())</f>
        <v>306</v>
      </c>
      <c r="Q3404" s="25" t="str">
        <f>LEFT(Table1[[#This Row],[Department]],5)&amp;"-"&amp;RIGHT(Table1[[#This Row],[Employee ID]],3)</f>
        <v>Marke-989</v>
      </c>
      <c r="R3404" s="25" t="str">
        <f>LEFT(Table1[[#This Row],[Department]],3)</f>
        <v>Mar</v>
      </c>
      <c r="S3404" s="36">
        <f>_xlfn.XLOOKUP(Table1[[#This Row],[City]],Table2[City],Table2[Bonus %])</f>
        <v>5</v>
      </c>
    </row>
    <row r="3405" spans="1:19" x14ac:dyDescent="0.35">
      <c r="A3405" s="9" t="s">
        <v>283</v>
      </c>
      <c r="B3405" s="41" t="str">
        <f>LEFT(Table1[[#This Row],[Employee Name]],FIND(" ",Table1[[#This Row],[Employee Name]]))</f>
        <v xml:space="preserve">Aditya </v>
      </c>
      <c r="C3405" s="41" t="str">
        <f>RIGHT(Table1[[#This Row],[Employee Name]],LEN(Table1[[#This Row],[Employee Name]])-FIND(" ",Table1[[#This Row],[Employee Name]]))</f>
        <v>Kapoor</v>
      </c>
      <c r="D3405" s="23">
        <f>Table1[[#This Row],[Basic Salary]]+Table1[[#This Row],[Bonus]]</f>
        <v>73021</v>
      </c>
      <c r="E3405" s="10">
        <v>100</v>
      </c>
      <c r="F3405" s="46">
        <v>97</v>
      </c>
      <c r="G3405" s="10" t="str" cm="1">
        <f t="array" ref="G3405">_xlfn.IFS(Table1[[#This Row],[Performance Score]]&gt;=80,"Excellent",Table1[[#This Row],[Performance Score]]&gt;=60,"Good",Table1[[#This Row],[Performance Score]]&gt;=40,"Need Improvement")</f>
        <v>Excellent</v>
      </c>
      <c r="H3405" s="30">
        <f>Table1[[#This Row],[Bonus]]/Table1[[#This Row],[Basic Salary]]</f>
        <v>0.52120744968959631</v>
      </c>
      <c r="I3405" s="10">
        <f ca="1">DATEDIF(Table1[[#This Row],[Date of Birth]],TODAY(),"y")</f>
        <v>37</v>
      </c>
      <c r="J3405" s="34">
        <v>45106</v>
      </c>
      <c r="K3405" s="33" t="str" cm="1">
        <f t="array" aca="1" ref="K3405" ca="1">_xlfn.IFS(L3405&lt;3,"Junior",L3405&lt;=7,"Mid-Level",L3405&gt;7,"Senior")</f>
        <v>Mid-Level</v>
      </c>
      <c r="L3405" s="46">
        <f ca="1">INT(YEARFRAC(Table1[[#This Row],[Joining Date]],TODAY(),1))</f>
        <v>3</v>
      </c>
      <c r="M3405" s="25" t="str">
        <f t="shared" ca="1" si="53"/>
        <v>No</v>
      </c>
      <c r="N3405" s="26">
        <f>YEAR(Table1[[#This Row],[Joining Date]])</f>
        <v>2023</v>
      </c>
      <c r="O3405" s="46">
        <f>MONTH(Table1[[#This Row],[Joining Date]])</f>
        <v>6</v>
      </c>
      <c r="P3405" s="26">
        <f ca="1">NETWORKDAYS(Table1[[#This Row],[Joining Date]],TODAY())</f>
        <v>783</v>
      </c>
      <c r="Q3405" s="26" t="str">
        <f>LEFT(Table1[[#This Row],[Department]],5)&amp;"-"&amp;RIGHT(Table1[[#This Row],[Employee ID]],3)</f>
        <v>Opera-227</v>
      </c>
      <c r="R3405" s="26" t="str">
        <f>LEFT(Table1[[#This Row],[Department]],3)</f>
        <v>Ope</v>
      </c>
      <c r="S3405" s="37">
        <f>_xlfn.XLOOKUP(Table1[[#This Row],[City]],Table2[City],Table2[Bonus %])</f>
        <v>8</v>
      </c>
    </row>
    <row r="3406" spans="1:19" x14ac:dyDescent="0.35">
      <c r="A3406" s="7" t="s">
        <v>76</v>
      </c>
      <c r="B3406" s="40" t="str">
        <f>LEFT(Table1[[#This Row],[Employee Name]],FIND(" ",Table1[[#This Row],[Employee Name]]))</f>
        <v xml:space="preserve">Rohan </v>
      </c>
      <c r="C3406" s="40" t="str">
        <f>RIGHT(Table1[[#This Row],[Employee Name]],LEN(Table1[[#This Row],[Employee Name]])-FIND(" ",Table1[[#This Row],[Employee Name]]))</f>
        <v>Gupta</v>
      </c>
      <c r="D3406" s="22">
        <f>Table1[[#This Row],[Basic Salary]]+Table1[[#This Row],[Bonus]]</f>
        <v>72977</v>
      </c>
      <c r="E3406" s="8">
        <v>63</v>
      </c>
      <c r="F3406" s="45">
        <v>77</v>
      </c>
      <c r="G3406" s="8" t="str" cm="1">
        <f t="array" ref="G3406">_xlfn.IFS(Table1[[#This Row],[Performance Score]]&gt;=80,"Excellent",Table1[[#This Row],[Performance Score]]&gt;=60,"Good",Table1[[#This Row],[Performance Score]]&gt;=40,"Need Improvement")</f>
        <v>Good</v>
      </c>
      <c r="H3406" s="29">
        <f>Table1[[#This Row],[Bonus]]/Table1[[#This Row],[Basic Salary]]</f>
        <v>0.10397252813748033</v>
      </c>
      <c r="I3406" s="8">
        <f ca="1">DATEDIF(Table1[[#This Row],[Date of Birth]],TODAY(),"y")</f>
        <v>43</v>
      </c>
      <c r="J3406" s="33">
        <v>44225</v>
      </c>
      <c r="K3406" s="33" t="str" cm="1">
        <f t="array" aca="1" ref="K3406" ca="1">_xlfn.IFS(L3406&lt;3,"Junior",L3406&lt;=7,"Mid-Level",L3406&gt;7,"Senior")</f>
        <v>Mid-Level</v>
      </c>
      <c r="L3406" s="45">
        <f ca="1">INT(YEARFRAC(Table1[[#This Row],[Joining Date]],TODAY(),1))</f>
        <v>5</v>
      </c>
      <c r="M3406" s="25" t="str">
        <f t="shared" ca="1" si="53"/>
        <v>No</v>
      </c>
      <c r="N3406" s="25">
        <f>YEAR(Table1[[#This Row],[Joining Date]])</f>
        <v>2021</v>
      </c>
      <c r="O3406" s="45">
        <f>MONTH(Table1[[#This Row],[Joining Date]])</f>
        <v>1</v>
      </c>
      <c r="P3406" s="25">
        <f ca="1">NETWORKDAYS(Table1[[#This Row],[Joining Date]],TODAY())</f>
        <v>1412</v>
      </c>
      <c r="Q3406" s="25" t="str">
        <f>LEFT(Table1[[#This Row],[Department]],5)&amp;"-"&amp;RIGHT(Table1[[#This Row],[Employee ID]],3)</f>
        <v>Opera-028</v>
      </c>
      <c r="R3406" s="25" t="str">
        <f>LEFT(Table1[[#This Row],[Department]],3)</f>
        <v>Ope</v>
      </c>
      <c r="S3406" s="36">
        <f>_xlfn.XLOOKUP(Table1[[#This Row],[City]],Table2[City],Table2[Bonus %])</f>
        <v>8</v>
      </c>
    </row>
    <row r="3407" spans="1:19" x14ac:dyDescent="0.35">
      <c r="A3407" s="9" t="s">
        <v>1022</v>
      </c>
      <c r="B3407" s="41" t="str">
        <f>LEFT(Table1[[#This Row],[Employee Name]],FIND(" ",Table1[[#This Row],[Employee Name]]))</f>
        <v xml:space="preserve">Pooja </v>
      </c>
      <c r="C3407" s="41" t="str">
        <f>RIGHT(Table1[[#This Row],[Employee Name]],LEN(Table1[[#This Row],[Employee Name]])-FIND(" ",Table1[[#This Row],[Employee Name]]))</f>
        <v>Das</v>
      </c>
      <c r="D3407" s="23">
        <f>Table1[[#This Row],[Basic Salary]]+Table1[[#This Row],[Bonus]]</f>
        <v>72977</v>
      </c>
      <c r="E3407" s="10">
        <v>75</v>
      </c>
      <c r="F3407" s="46">
        <v>59</v>
      </c>
      <c r="G3407" s="10" t="str" cm="1">
        <f t="array" ref="G3407">_xlfn.IFS(Table1[[#This Row],[Performance Score]]&gt;=80,"Excellent",Table1[[#This Row],[Performance Score]]&gt;=60,"Good",Table1[[#This Row],[Performance Score]]&gt;=40,"Need Improvement")</f>
        <v>Need Improvement</v>
      </c>
      <c r="H3407" s="30">
        <f>Table1[[#This Row],[Bonus]]/Table1[[#This Row],[Basic Salary]]</f>
        <v>0.51640519480519476</v>
      </c>
      <c r="I3407" s="10">
        <f ca="1">DATEDIF(Table1[[#This Row],[Date of Birth]],TODAY(),"y")</f>
        <v>27</v>
      </c>
      <c r="J3407" s="34">
        <v>43008</v>
      </c>
      <c r="K3407" s="33" t="str" cm="1">
        <f t="array" aca="1" ref="K3407" ca="1">_xlfn.IFS(L3407&lt;3,"Junior",L3407&lt;=7,"Mid-Level",L3407&gt;7,"Senior")</f>
        <v>Senior</v>
      </c>
      <c r="L3407" s="46">
        <f ca="1">INT(YEARFRAC(Table1[[#This Row],[Joining Date]],TODAY(),1))</f>
        <v>8</v>
      </c>
      <c r="M3407" s="25" t="str">
        <f t="shared" ca="1" si="53"/>
        <v>Yes</v>
      </c>
      <c r="N3407" s="26">
        <f>YEAR(Table1[[#This Row],[Joining Date]])</f>
        <v>2017</v>
      </c>
      <c r="O3407" s="46">
        <f>MONTH(Table1[[#This Row],[Joining Date]])</f>
        <v>9</v>
      </c>
      <c r="P3407" s="26">
        <f ca="1">NETWORKDAYS(Table1[[#This Row],[Joining Date]],TODAY())</f>
        <v>2281</v>
      </c>
      <c r="Q3407" s="26" t="str">
        <f>LEFT(Table1[[#This Row],[Department]],5)&amp;"-"&amp;RIGHT(Table1[[#This Row],[Employee ID]],3)</f>
        <v>Marke-966</v>
      </c>
      <c r="R3407" s="26" t="str">
        <f>LEFT(Table1[[#This Row],[Department]],3)</f>
        <v>Mar</v>
      </c>
      <c r="S3407" s="37">
        <f>_xlfn.XLOOKUP(Table1[[#This Row],[City]],Table2[City],Table2[Bonus %])</f>
        <v>6</v>
      </c>
    </row>
    <row r="3408" spans="1:19" x14ac:dyDescent="0.35">
      <c r="A3408" s="7" t="s">
        <v>576</v>
      </c>
      <c r="B3408" s="40" t="str">
        <f>LEFT(Table1[[#This Row],[Employee Name]],FIND(" ",Table1[[#This Row],[Employee Name]]))</f>
        <v xml:space="preserve">Ajay </v>
      </c>
      <c r="C3408" s="40" t="str">
        <f>RIGHT(Table1[[#This Row],[Employee Name]],LEN(Table1[[#This Row],[Employee Name]])-FIND(" ",Table1[[#This Row],[Employee Name]]))</f>
        <v>Singh</v>
      </c>
      <c r="D3408" s="22">
        <f>Table1[[#This Row],[Basic Salary]]+Table1[[#This Row],[Bonus]]</f>
        <v>72954</v>
      </c>
      <c r="E3408" s="8">
        <v>81</v>
      </c>
      <c r="F3408" s="45">
        <v>66</v>
      </c>
      <c r="G3408" s="8" t="str" cm="1">
        <f t="array" ref="G3408">_xlfn.IFS(Table1[[#This Row],[Performance Score]]&gt;=80,"Excellent",Table1[[#This Row],[Performance Score]]&gt;=60,"Good",Table1[[#This Row],[Performance Score]]&gt;=40,"Need Improvement")</f>
        <v>Good</v>
      </c>
      <c r="H3408" s="29">
        <f>Table1[[#This Row],[Bonus]]/Table1[[#This Row],[Basic Salary]]</f>
        <v>0.55340260625159698</v>
      </c>
      <c r="I3408" s="8">
        <f ca="1">DATEDIF(Table1[[#This Row],[Date of Birth]],TODAY(),"y")</f>
        <v>39</v>
      </c>
      <c r="J3408" s="33">
        <v>45923</v>
      </c>
      <c r="K3408" s="33" t="str" cm="1">
        <f t="array" aca="1" ref="K3408" ca="1">_xlfn.IFS(L3408&lt;3,"Junior",L3408&lt;=7,"Mid-Level",L3408&gt;7,"Senior")</f>
        <v>Junior</v>
      </c>
      <c r="L3408" s="45">
        <f ca="1">INT(YEARFRAC(Table1[[#This Row],[Joining Date]],TODAY(),1))</f>
        <v>0</v>
      </c>
      <c r="M3408" s="25" t="str">
        <f t="shared" ca="1" si="53"/>
        <v>No</v>
      </c>
      <c r="N3408" s="25">
        <f>YEAR(Table1[[#This Row],[Joining Date]])</f>
        <v>2025</v>
      </c>
      <c r="O3408" s="45">
        <f>MONTH(Table1[[#This Row],[Joining Date]])</f>
        <v>9</v>
      </c>
      <c r="P3408" s="25">
        <f ca="1">NETWORKDAYS(Table1[[#This Row],[Joining Date]],TODAY())</f>
        <v>200</v>
      </c>
      <c r="Q3408" s="25" t="str">
        <f>LEFT(Table1[[#This Row],[Department]],5)&amp;"-"&amp;RIGHT(Table1[[#This Row],[Employee ID]],3)</f>
        <v>IT-520</v>
      </c>
      <c r="R3408" s="25" t="str">
        <f>LEFT(Table1[[#This Row],[Department]],3)</f>
        <v>IT</v>
      </c>
      <c r="S3408" s="36">
        <f>_xlfn.XLOOKUP(Table1[[#This Row],[City]],Table2[City],Table2[Bonus %])</f>
        <v>6</v>
      </c>
    </row>
    <row r="3409" spans="1:19" x14ac:dyDescent="0.35">
      <c r="A3409" s="9" t="s">
        <v>1587</v>
      </c>
      <c r="B3409" s="41" t="str">
        <f>LEFT(Table1[[#This Row],[Employee Name]],FIND(" ",Table1[[#This Row],[Employee Name]]))</f>
        <v xml:space="preserve">Arjun </v>
      </c>
      <c r="C3409" s="41" t="str">
        <f>RIGHT(Table1[[#This Row],[Employee Name]],LEN(Table1[[#This Row],[Employee Name]])-FIND(" ",Table1[[#This Row],[Employee Name]]))</f>
        <v>Mehta</v>
      </c>
      <c r="D3409" s="23">
        <f>Table1[[#This Row],[Basic Salary]]+Table1[[#This Row],[Bonus]]</f>
        <v>72931</v>
      </c>
      <c r="E3409" s="10">
        <v>68</v>
      </c>
      <c r="F3409" s="46">
        <v>93</v>
      </c>
      <c r="G3409" s="10" t="str" cm="1">
        <f t="array" ref="G3409">_xlfn.IFS(Table1[[#This Row],[Performance Score]]&gt;=80,"Excellent",Table1[[#This Row],[Performance Score]]&gt;=60,"Good",Table1[[#This Row],[Performance Score]]&gt;=40,"Need Improvement")</f>
        <v>Excellent</v>
      </c>
      <c r="H3409" s="30">
        <f>Table1[[#This Row],[Bonus]]/Table1[[#This Row],[Basic Salary]]</f>
        <v>0.33204872970356708</v>
      </c>
      <c r="I3409" s="10">
        <f ca="1">DATEDIF(Table1[[#This Row],[Date of Birth]],TODAY(),"y")</f>
        <v>22</v>
      </c>
      <c r="J3409" s="34">
        <v>44915</v>
      </c>
      <c r="K3409" s="33" t="str" cm="1">
        <f t="array" aca="1" ref="K3409" ca="1">_xlfn.IFS(L3409&lt;3,"Junior",L3409&lt;=7,"Mid-Level",L3409&gt;7,"Senior")</f>
        <v>Mid-Level</v>
      </c>
      <c r="L3409" s="46">
        <f ca="1">INT(YEARFRAC(Table1[[#This Row],[Joining Date]],TODAY(),1))</f>
        <v>3</v>
      </c>
      <c r="M3409" s="25" t="str">
        <f t="shared" ca="1" si="53"/>
        <v>No</v>
      </c>
      <c r="N3409" s="26">
        <f>YEAR(Table1[[#This Row],[Joining Date]])</f>
        <v>2022</v>
      </c>
      <c r="O3409" s="46">
        <f>MONTH(Table1[[#This Row],[Joining Date]])</f>
        <v>12</v>
      </c>
      <c r="P3409" s="26">
        <f ca="1">NETWORKDAYS(Table1[[#This Row],[Joining Date]],TODAY())</f>
        <v>920</v>
      </c>
      <c r="Q3409" s="26" t="str">
        <f>LEFT(Table1[[#This Row],[Department]],5)&amp;"-"&amp;RIGHT(Table1[[#This Row],[Employee ID]],3)</f>
        <v>IT-531</v>
      </c>
      <c r="R3409" s="26" t="str">
        <f>LEFT(Table1[[#This Row],[Department]],3)</f>
        <v>IT</v>
      </c>
      <c r="S3409" s="37">
        <f>_xlfn.XLOOKUP(Table1[[#This Row],[City]],Table2[City],Table2[Bonus %])</f>
        <v>6</v>
      </c>
    </row>
    <row r="3410" spans="1:19" x14ac:dyDescent="0.35">
      <c r="A3410" s="7" t="s">
        <v>2932</v>
      </c>
      <c r="B3410" s="40" t="str">
        <f>LEFT(Table1[[#This Row],[Employee Name]],FIND(" ",Table1[[#This Row],[Employee Name]]))</f>
        <v xml:space="preserve">Tarun </v>
      </c>
      <c r="C3410" s="40" t="str">
        <f>RIGHT(Table1[[#This Row],[Employee Name]],LEN(Table1[[#This Row],[Employee Name]])-FIND(" ",Table1[[#This Row],[Employee Name]]))</f>
        <v>Verma</v>
      </c>
      <c r="D3410" s="22">
        <f>Table1[[#This Row],[Basic Salary]]+Table1[[#This Row],[Bonus]]</f>
        <v>72931</v>
      </c>
      <c r="E3410" s="8">
        <v>80</v>
      </c>
      <c r="F3410" s="45">
        <v>48</v>
      </c>
      <c r="G3410" s="8" t="str" cm="1">
        <f t="array" ref="G3410">_xlfn.IFS(Table1[[#This Row],[Performance Score]]&gt;=80,"Excellent",Table1[[#This Row],[Performance Score]]&gt;=60,"Good",Table1[[#This Row],[Performance Score]]&gt;=40,"Need Improvement")</f>
        <v>Need Improvement</v>
      </c>
      <c r="H3410" s="29">
        <f>Table1[[#This Row],[Bonus]]/Table1[[#This Row],[Basic Salary]]</f>
        <v>0.15147544089552711</v>
      </c>
      <c r="I3410" s="8">
        <f ca="1">DATEDIF(Table1[[#This Row],[Date of Birth]],TODAY(),"y")</f>
        <v>24</v>
      </c>
      <c r="J3410" s="33">
        <v>42500</v>
      </c>
      <c r="K3410" s="33" t="str" cm="1">
        <f t="array" aca="1" ref="K3410" ca="1">_xlfn.IFS(L3410&lt;3,"Junior",L3410&lt;=7,"Mid-Level",L3410&gt;7,"Senior")</f>
        <v>Senior</v>
      </c>
      <c r="L3410" s="45">
        <f ca="1">INT(YEARFRAC(Table1[[#This Row],[Joining Date]],TODAY(),1))</f>
        <v>10</v>
      </c>
      <c r="M3410" s="25" t="str">
        <f t="shared" ca="1" si="53"/>
        <v>Yes</v>
      </c>
      <c r="N3410" s="25">
        <f>YEAR(Table1[[#This Row],[Joining Date]])</f>
        <v>2016</v>
      </c>
      <c r="O3410" s="45">
        <f>MONTH(Table1[[#This Row],[Joining Date]])</f>
        <v>5</v>
      </c>
      <c r="P3410" s="25">
        <f ca="1">NETWORKDAYS(Table1[[#This Row],[Joining Date]],TODAY())</f>
        <v>2645</v>
      </c>
      <c r="Q3410" s="25" t="str">
        <f>LEFT(Table1[[#This Row],[Department]],5)&amp;"-"&amp;RIGHT(Table1[[#This Row],[Employee ID]],3)</f>
        <v>Marke-876</v>
      </c>
      <c r="R3410" s="25" t="str">
        <f>LEFT(Table1[[#This Row],[Department]],3)</f>
        <v>Mar</v>
      </c>
      <c r="S3410" s="36">
        <f>_xlfn.XLOOKUP(Table1[[#This Row],[City]],Table2[City],Table2[Bonus %])</f>
        <v>6</v>
      </c>
    </row>
    <row r="3411" spans="1:19" x14ac:dyDescent="0.35">
      <c r="A3411" s="9" t="s">
        <v>3512</v>
      </c>
      <c r="B3411" s="41" t="str">
        <f>LEFT(Table1[[#This Row],[Employee Name]],FIND(" ",Table1[[#This Row],[Employee Name]]))</f>
        <v xml:space="preserve">Krishna </v>
      </c>
      <c r="C3411" s="41" t="str">
        <f>RIGHT(Table1[[#This Row],[Employee Name]],LEN(Table1[[#This Row],[Employee Name]])-FIND(" ",Table1[[#This Row],[Employee Name]]))</f>
        <v>Chaitanya</v>
      </c>
      <c r="D3411" s="23">
        <f>Table1[[#This Row],[Basic Salary]]+Table1[[#This Row],[Bonus]]</f>
        <v>72882</v>
      </c>
      <c r="E3411" s="10">
        <v>90</v>
      </c>
      <c r="F3411" s="46">
        <v>63</v>
      </c>
      <c r="G3411" s="10" t="str" cm="1">
        <f t="array" ref="G3411">_xlfn.IFS(Table1[[#This Row],[Performance Score]]&gt;=80,"Excellent",Table1[[#This Row],[Performance Score]]&gt;=60,"Good",Table1[[#This Row],[Performance Score]]&gt;=40,"Need Improvement")</f>
        <v>Good</v>
      </c>
      <c r="H3411" s="30">
        <f>Table1[[#This Row],[Bonus]]/Table1[[#This Row],[Basic Salary]]</f>
        <v>0.53232554716901792</v>
      </c>
      <c r="I3411" s="10">
        <f ca="1">DATEDIF(Table1[[#This Row],[Date of Birth]],TODAY(),"y")</f>
        <v>16</v>
      </c>
      <c r="J3411" s="34">
        <v>42053</v>
      </c>
      <c r="K3411" s="33" t="str" cm="1">
        <f t="array" aca="1" ref="K3411" ca="1">_xlfn.IFS(L3411&lt;3,"Junior",L3411&lt;=7,"Mid-Level",L3411&gt;7,"Senior")</f>
        <v>Senior</v>
      </c>
      <c r="L3411" s="46">
        <f ca="1">INT(YEARFRAC(Table1[[#This Row],[Joining Date]],TODAY(),1))</f>
        <v>11</v>
      </c>
      <c r="M3411" s="25" t="str">
        <f t="shared" ca="1" si="53"/>
        <v>Yes</v>
      </c>
      <c r="N3411" s="26">
        <f>YEAR(Table1[[#This Row],[Joining Date]])</f>
        <v>2015</v>
      </c>
      <c r="O3411" s="46">
        <f>MONTH(Table1[[#This Row],[Joining Date]])</f>
        <v>2</v>
      </c>
      <c r="P3411" s="26">
        <f ca="1">NETWORKDAYS(Table1[[#This Row],[Joining Date]],TODAY())</f>
        <v>2964</v>
      </c>
      <c r="Q3411" s="26" t="str">
        <f>LEFT(Table1[[#This Row],[Department]],5)&amp;"-"&amp;RIGHT(Table1[[#This Row],[Employee ID]],3)</f>
        <v>HR-456</v>
      </c>
      <c r="R3411" s="26" t="str">
        <f>LEFT(Table1[[#This Row],[Department]],3)</f>
        <v>HR</v>
      </c>
      <c r="S3411" s="37">
        <f>_xlfn.XLOOKUP(Table1[[#This Row],[City]],Table2[City],Table2[Bonus %])</f>
        <v>4</v>
      </c>
    </row>
    <row r="3412" spans="1:19" x14ac:dyDescent="0.35">
      <c r="A3412" s="7" t="s">
        <v>1640</v>
      </c>
      <c r="B3412" s="40" t="str">
        <f>LEFT(Table1[[#This Row],[Employee Name]],FIND(" ",Table1[[#This Row],[Employee Name]]))</f>
        <v xml:space="preserve">Ajay </v>
      </c>
      <c r="C3412" s="40" t="str">
        <f>RIGHT(Table1[[#This Row],[Employee Name]],LEN(Table1[[#This Row],[Employee Name]])-FIND(" ",Table1[[#This Row],[Employee Name]]))</f>
        <v>Singh</v>
      </c>
      <c r="D3412" s="22">
        <f>Table1[[#This Row],[Basic Salary]]+Table1[[#This Row],[Bonus]]</f>
        <v>72865</v>
      </c>
      <c r="E3412" s="8">
        <v>67</v>
      </c>
      <c r="F3412" s="45">
        <v>43</v>
      </c>
      <c r="G3412" s="8" t="str" cm="1">
        <f t="array" ref="G3412">_xlfn.IFS(Table1[[#This Row],[Performance Score]]&gt;=80,"Excellent",Table1[[#This Row],[Performance Score]]&gt;=60,"Good",Table1[[#This Row],[Performance Score]]&gt;=40,"Need Improvement")</f>
        <v>Need Improvement</v>
      </c>
      <c r="H3412" s="29">
        <f>Table1[[#This Row],[Bonus]]/Table1[[#This Row],[Basic Salary]]</f>
        <v>8.252859901946219E-2</v>
      </c>
      <c r="I3412" s="8">
        <f ca="1">DATEDIF(Table1[[#This Row],[Date of Birth]],TODAY(),"y")</f>
        <v>40</v>
      </c>
      <c r="J3412" s="33">
        <v>44407</v>
      </c>
      <c r="K3412" s="33" t="str" cm="1">
        <f t="array" aca="1" ref="K3412" ca="1">_xlfn.IFS(L3412&lt;3,"Junior",L3412&lt;=7,"Mid-Level",L3412&gt;7,"Senior")</f>
        <v>Mid-Level</v>
      </c>
      <c r="L3412" s="45">
        <f ca="1">INT(YEARFRAC(Table1[[#This Row],[Joining Date]],TODAY(),1))</f>
        <v>4</v>
      </c>
      <c r="M3412" s="25" t="str">
        <f t="shared" ca="1" si="53"/>
        <v>No</v>
      </c>
      <c r="N3412" s="25">
        <f>YEAR(Table1[[#This Row],[Joining Date]])</f>
        <v>2021</v>
      </c>
      <c r="O3412" s="45">
        <f>MONTH(Table1[[#This Row],[Joining Date]])</f>
        <v>7</v>
      </c>
      <c r="P3412" s="25">
        <f ca="1">NETWORKDAYS(Table1[[#This Row],[Joining Date]],TODAY())</f>
        <v>1282</v>
      </c>
      <c r="Q3412" s="25" t="str">
        <f>LEFT(Table1[[#This Row],[Department]],5)&amp;"-"&amp;RIGHT(Table1[[#This Row],[Employee ID]],3)</f>
        <v>Sales-584</v>
      </c>
      <c r="R3412" s="25" t="str">
        <f>LEFT(Table1[[#This Row],[Department]],3)</f>
        <v>Sal</v>
      </c>
      <c r="S3412" s="36">
        <f>_xlfn.XLOOKUP(Table1[[#This Row],[City]],Table2[City],Table2[Bonus %])</f>
        <v>5</v>
      </c>
    </row>
    <row r="3413" spans="1:19" x14ac:dyDescent="0.35">
      <c r="A3413" s="9" t="s">
        <v>4787</v>
      </c>
      <c r="B3413" s="41" t="str">
        <f>LEFT(Table1[[#This Row],[Employee Name]],FIND(" ",Table1[[#This Row],[Employee Name]]))</f>
        <v xml:space="preserve">Rohan </v>
      </c>
      <c r="C3413" s="41" t="str">
        <f>RIGHT(Table1[[#This Row],[Employee Name]],LEN(Table1[[#This Row],[Employee Name]])-FIND(" ",Table1[[#This Row],[Employee Name]]))</f>
        <v>Gupta</v>
      </c>
      <c r="D3413" s="23">
        <f>Table1[[#This Row],[Basic Salary]]+Table1[[#This Row],[Bonus]]</f>
        <v>72826</v>
      </c>
      <c r="E3413" s="10">
        <v>93</v>
      </c>
      <c r="F3413" s="46">
        <v>72</v>
      </c>
      <c r="G3413" s="10" t="str" cm="1">
        <f t="array" ref="G3413">_xlfn.IFS(Table1[[#This Row],[Performance Score]]&gt;=80,"Excellent",Table1[[#This Row],[Performance Score]]&gt;=60,"Good",Table1[[#This Row],[Performance Score]]&gt;=40,"Need Improvement")</f>
        <v>Good</v>
      </c>
      <c r="H3413" s="30">
        <f>Table1[[#This Row],[Bonus]]/Table1[[#This Row],[Basic Salary]]</f>
        <v>0.16305736552957711</v>
      </c>
      <c r="I3413" s="10">
        <f ca="1">DATEDIF(Table1[[#This Row],[Date of Birth]],TODAY(),"y")</f>
        <v>16</v>
      </c>
      <c r="J3413" s="34">
        <v>43468</v>
      </c>
      <c r="K3413" s="33" t="str" cm="1">
        <f t="array" aca="1" ref="K3413" ca="1">_xlfn.IFS(L3413&lt;3,"Junior",L3413&lt;=7,"Mid-Level",L3413&gt;7,"Senior")</f>
        <v>Mid-Level</v>
      </c>
      <c r="L3413" s="46">
        <f ca="1">INT(YEARFRAC(Table1[[#This Row],[Joining Date]],TODAY(),1))</f>
        <v>7</v>
      </c>
      <c r="M3413" s="25" t="str">
        <f t="shared" ca="1" si="53"/>
        <v>Yes</v>
      </c>
      <c r="N3413" s="26">
        <f>YEAR(Table1[[#This Row],[Joining Date]])</f>
        <v>2019</v>
      </c>
      <c r="O3413" s="46">
        <f>MONTH(Table1[[#This Row],[Joining Date]])</f>
        <v>1</v>
      </c>
      <c r="P3413" s="26">
        <f ca="1">NETWORKDAYS(Table1[[#This Row],[Joining Date]],TODAY())</f>
        <v>1953</v>
      </c>
      <c r="Q3413" s="26" t="str">
        <f>LEFT(Table1[[#This Row],[Department]],5)&amp;"-"&amp;RIGHT(Table1[[#This Row],[Employee ID]],3)</f>
        <v>Marke-731</v>
      </c>
      <c r="R3413" s="26" t="str">
        <f>LEFT(Table1[[#This Row],[Department]],3)</f>
        <v>Mar</v>
      </c>
      <c r="S3413" s="37">
        <f>_xlfn.XLOOKUP(Table1[[#This Row],[City]],Table2[City],Table2[Bonus %])</f>
        <v>6</v>
      </c>
    </row>
    <row r="3414" spans="1:19" x14ac:dyDescent="0.35">
      <c r="A3414" s="7" t="s">
        <v>1622</v>
      </c>
      <c r="B3414" s="40" t="str">
        <f>LEFT(Table1[[#This Row],[Employee Name]],FIND(" ",Table1[[#This Row],[Employee Name]]))</f>
        <v xml:space="preserve">Karan </v>
      </c>
      <c r="C3414" s="40" t="str">
        <f>RIGHT(Table1[[#This Row],[Employee Name]],LEN(Table1[[#This Row],[Employee Name]])-FIND(" ",Table1[[#This Row],[Employee Name]]))</f>
        <v>Malhotra</v>
      </c>
      <c r="D3414" s="22">
        <f>Table1[[#This Row],[Basic Salary]]+Table1[[#This Row],[Bonus]]</f>
        <v>72801</v>
      </c>
      <c r="E3414" s="8">
        <v>84</v>
      </c>
      <c r="F3414" s="45">
        <v>66</v>
      </c>
      <c r="G3414" s="8" t="str" cm="1">
        <f t="array" ref="G3414">_xlfn.IFS(Table1[[#This Row],[Performance Score]]&gt;=80,"Excellent",Table1[[#This Row],[Performance Score]]&gt;=60,"Good",Table1[[#This Row],[Performance Score]]&gt;=40,"Need Improvement")</f>
        <v>Good</v>
      </c>
      <c r="H3414" s="29">
        <f>Table1[[#This Row],[Bonus]]/Table1[[#This Row],[Basic Salary]]</f>
        <v>0.66886734062306585</v>
      </c>
      <c r="I3414" s="8">
        <f ca="1">DATEDIF(Table1[[#This Row],[Date of Birth]],TODAY(),"y")</f>
        <v>39</v>
      </c>
      <c r="J3414" s="33">
        <v>43857</v>
      </c>
      <c r="K3414" s="33" t="str" cm="1">
        <f t="array" aca="1" ref="K3414" ca="1">_xlfn.IFS(L3414&lt;3,"Junior",L3414&lt;=7,"Mid-Level",L3414&gt;7,"Senior")</f>
        <v>Mid-Level</v>
      </c>
      <c r="L3414" s="45">
        <f ca="1">INT(YEARFRAC(Table1[[#This Row],[Joining Date]],TODAY(),1))</f>
        <v>6</v>
      </c>
      <c r="M3414" s="25" t="str">
        <f t="shared" ca="1" si="53"/>
        <v>Yes</v>
      </c>
      <c r="N3414" s="25">
        <f>YEAR(Table1[[#This Row],[Joining Date]])</f>
        <v>2020</v>
      </c>
      <c r="O3414" s="45">
        <f>MONTH(Table1[[#This Row],[Joining Date]])</f>
        <v>1</v>
      </c>
      <c r="P3414" s="25">
        <f ca="1">NETWORKDAYS(Table1[[#This Row],[Joining Date]],TODAY())</f>
        <v>1676</v>
      </c>
      <c r="Q3414" s="25" t="str">
        <f>LEFT(Table1[[#This Row],[Department]],5)&amp;"-"&amp;RIGHT(Table1[[#This Row],[Employee ID]],3)</f>
        <v>Suppo-566</v>
      </c>
      <c r="R3414" s="25" t="str">
        <f>LEFT(Table1[[#This Row],[Department]],3)</f>
        <v>Sup</v>
      </c>
      <c r="S3414" s="36">
        <f>_xlfn.XLOOKUP(Table1[[#This Row],[City]],Table2[City],Table2[Bonus %])</f>
        <v>5</v>
      </c>
    </row>
    <row r="3415" spans="1:19" x14ac:dyDescent="0.35">
      <c r="A3415" s="9" t="s">
        <v>3805</v>
      </c>
      <c r="B3415" s="41" t="str">
        <f>LEFT(Table1[[#This Row],[Employee Name]],FIND(" ",Table1[[#This Row],[Employee Name]]))</f>
        <v xml:space="preserve">Rohan </v>
      </c>
      <c r="C3415" s="41" t="str">
        <f>RIGHT(Table1[[#This Row],[Employee Name]],LEN(Table1[[#This Row],[Employee Name]])-FIND(" ",Table1[[#This Row],[Employee Name]]))</f>
        <v>Gupta</v>
      </c>
      <c r="D3415" s="23">
        <f>Table1[[#This Row],[Basic Salary]]+Table1[[#This Row],[Bonus]]</f>
        <v>72792</v>
      </c>
      <c r="E3415" s="10">
        <v>73</v>
      </c>
      <c r="F3415" s="46">
        <v>96</v>
      </c>
      <c r="G3415" s="10" t="str" cm="1">
        <f t="array" ref="G3415">_xlfn.IFS(Table1[[#This Row],[Performance Score]]&gt;=80,"Excellent",Table1[[#This Row],[Performance Score]]&gt;=60,"Good",Table1[[#This Row],[Performance Score]]&gt;=40,"Need Improvement")</f>
        <v>Excellent</v>
      </c>
      <c r="H3415" s="30">
        <f>Table1[[#This Row],[Bonus]]/Table1[[#This Row],[Basic Salary]]</f>
        <v>0.22240881305837307</v>
      </c>
      <c r="I3415" s="10">
        <f ca="1">DATEDIF(Table1[[#This Row],[Date of Birth]],TODAY(),"y")</f>
        <v>42</v>
      </c>
      <c r="J3415" s="34">
        <v>43754</v>
      </c>
      <c r="K3415" s="33" t="str" cm="1">
        <f t="array" aca="1" ref="K3415" ca="1">_xlfn.IFS(L3415&lt;3,"Junior",L3415&lt;=7,"Mid-Level",L3415&gt;7,"Senior")</f>
        <v>Mid-Level</v>
      </c>
      <c r="L3415" s="46">
        <f ca="1">INT(YEARFRAC(Table1[[#This Row],[Joining Date]],TODAY(),1))</f>
        <v>6</v>
      </c>
      <c r="M3415" s="25" t="str">
        <f t="shared" ca="1" si="53"/>
        <v>Yes</v>
      </c>
      <c r="N3415" s="26">
        <f>YEAR(Table1[[#This Row],[Joining Date]])</f>
        <v>2019</v>
      </c>
      <c r="O3415" s="46">
        <f>MONTH(Table1[[#This Row],[Joining Date]])</f>
        <v>10</v>
      </c>
      <c r="P3415" s="26">
        <f ca="1">NETWORKDAYS(Table1[[#This Row],[Joining Date]],TODAY())</f>
        <v>1749</v>
      </c>
      <c r="Q3415" s="26" t="str">
        <f>LEFT(Table1[[#This Row],[Department]],5)&amp;"-"&amp;RIGHT(Table1[[#This Row],[Employee ID]],3)</f>
        <v>Finan-749</v>
      </c>
      <c r="R3415" s="26" t="str">
        <f>LEFT(Table1[[#This Row],[Department]],3)</f>
        <v>Fin</v>
      </c>
      <c r="S3415" s="37">
        <f>_xlfn.XLOOKUP(Table1[[#This Row],[City]],Table2[City],Table2[Bonus %])</f>
        <v>6</v>
      </c>
    </row>
    <row r="3416" spans="1:19" x14ac:dyDescent="0.35">
      <c r="A3416" s="7" t="s">
        <v>4821</v>
      </c>
      <c r="B3416" s="40" t="str">
        <f>LEFT(Table1[[#This Row],[Employee Name]],FIND(" ",Table1[[#This Row],[Employee Name]]))</f>
        <v xml:space="preserve">Priya </v>
      </c>
      <c r="C3416" s="40" t="str">
        <f>RIGHT(Table1[[#This Row],[Employee Name]],LEN(Table1[[#This Row],[Employee Name]])-FIND(" ",Table1[[#This Row],[Employee Name]]))</f>
        <v>Reddy</v>
      </c>
      <c r="D3416" s="22">
        <f>Table1[[#This Row],[Basic Salary]]+Table1[[#This Row],[Bonus]]</f>
        <v>72788</v>
      </c>
      <c r="E3416" s="8">
        <v>83</v>
      </c>
      <c r="F3416" s="45">
        <v>76</v>
      </c>
      <c r="G3416" s="8" t="str" cm="1">
        <f t="array" ref="G3416">_xlfn.IFS(Table1[[#This Row],[Performance Score]]&gt;=80,"Excellent",Table1[[#This Row],[Performance Score]]&gt;=60,"Good",Table1[[#This Row],[Performance Score]]&gt;=40,"Need Improvement")</f>
        <v>Good</v>
      </c>
      <c r="H3416" s="29">
        <f>Table1[[#This Row],[Bonus]]/Table1[[#This Row],[Basic Salary]]</f>
        <v>0.35215767866099462</v>
      </c>
      <c r="I3416" s="8">
        <f ca="1">DATEDIF(Table1[[#This Row],[Date of Birth]],TODAY(),"y")</f>
        <v>34</v>
      </c>
      <c r="J3416" s="33">
        <v>45698</v>
      </c>
      <c r="K3416" s="33" t="str" cm="1">
        <f t="array" aca="1" ref="K3416" ca="1">_xlfn.IFS(L3416&lt;3,"Junior",L3416&lt;=7,"Mid-Level",L3416&gt;7,"Senior")</f>
        <v>Junior</v>
      </c>
      <c r="L3416" s="45">
        <f ca="1">INT(YEARFRAC(Table1[[#This Row],[Joining Date]],TODAY(),1))</f>
        <v>1</v>
      </c>
      <c r="M3416" s="25" t="str">
        <f t="shared" ca="1" si="53"/>
        <v>No</v>
      </c>
      <c r="N3416" s="25">
        <f>YEAR(Table1[[#This Row],[Joining Date]])</f>
        <v>2025</v>
      </c>
      <c r="O3416" s="45">
        <f>MONTH(Table1[[#This Row],[Joining Date]])</f>
        <v>2</v>
      </c>
      <c r="P3416" s="25">
        <f ca="1">NETWORKDAYS(Table1[[#This Row],[Joining Date]],TODAY())</f>
        <v>361</v>
      </c>
      <c r="Q3416" s="25" t="str">
        <f>LEFT(Table1[[#This Row],[Department]],5)&amp;"-"&amp;RIGHT(Table1[[#This Row],[Employee ID]],3)</f>
        <v>Opera-765</v>
      </c>
      <c r="R3416" s="25" t="str">
        <f>LEFT(Table1[[#This Row],[Department]],3)</f>
        <v>Ope</v>
      </c>
      <c r="S3416" s="36">
        <f>_xlfn.XLOOKUP(Table1[[#This Row],[City]],Table2[City],Table2[Bonus %])</f>
        <v>8</v>
      </c>
    </row>
    <row r="3417" spans="1:19" x14ac:dyDescent="0.35">
      <c r="A3417" s="9" t="s">
        <v>3623</v>
      </c>
      <c r="B3417" s="41" t="str">
        <f>LEFT(Table1[[#This Row],[Employee Name]],FIND(" ",Table1[[#This Row],[Employee Name]]))</f>
        <v xml:space="preserve">Aditya </v>
      </c>
      <c r="C3417" s="41" t="str">
        <f>RIGHT(Table1[[#This Row],[Employee Name]],LEN(Table1[[#This Row],[Employee Name]])-FIND(" ",Table1[[#This Row],[Employee Name]]))</f>
        <v>Kapoor</v>
      </c>
      <c r="D3417" s="23">
        <f>Table1[[#This Row],[Basic Salary]]+Table1[[#This Row],[Bonus]]</f>
        <v>72775</v>
      </c>
      <c r="E3417" s="10">
        <v>99</v>
      </c>
      <c r="F3417" s="46">
        <v>87</v>
      </c>
      <c r="G3417" s="10" t="str" cm="1">
        <f t="array" ref="G3417">_xlfn.IFS(Table1[[#This Row],[Performance Score]]&gt;=80,"Excellent",Table1[[#This Row],[Performance Score]]&gt;=60,"Good",Table1[[#This Row],[Performance Score]]&gt;=40,"Need Improvement")</f>
        <v>Excellent</v>
      </c>
      <c r="H3417" s="30">
        <f>Table1[[#This Row],[Bonus]]/Table1[[#This Row],[Basic Salary]]</f>
        <v>0.24542218571379676</v>
      </c>
      <c r="I3417" s="10">
        <f ca="1">DATEDIF(Table1[[#This Row],[Date of Birth]],TODAY(),"y")</f>
        <v>30</v>
      </c>
      <c r="J3417" s="34">
        <v>44437</v>
      </c>
      <c r="K3417" s="33" t="str" cm="1">
        <f t="array" aca="1" ref="K3417" ca="1">_xlfn.IFS(L3417&lt;3,"Junior",L3417&lt;=7,"Mid-Level",L3417&gt;7,"Senior")</f>
        <v>Mid-Level</v>
      </c>
      <c r="L3417" s="46">
        <f ca="1">INT(YEARFRAC(Table1[[#This Row],[Joining Date]],TODAY(),1))</f>
        <v>4</v>
      </c>
      <c r="M3417" s="25" t="str">
        <f t="shared" ca="1" si="53"/>
        <v>No</v>
      </c>
      <c r="N3417" s="26">
        <f>YEAR(Table1[[#This Row],[Joining Date]])</f>
        <v>2021</v>
      </c>
      <c r="O3417" s="46">
        <f>MONTH(Table1[[#This Row],[Joining Date]])</f>
        <v>8</v>
      </c>
      <c r="P3417" s="26">
        <f ca="1">NETWORKDAYS(Table1[[#This Row],[Joining Date]],TODAY())</f>
        <v>1261</v>
      </c>
      <c r="Q3417" s="26" t="str">
        <f>LEFT(Table1[[#This Row],[Department]],5)&amp;"-"&amp;RIGHT(Table1[[#This Row],[Employee ID]],3)</f>
        <v>Sales-567</v>
      </c>
      <c r="R3417" s="26" t="str">
        <f>LEFT(Table1[[#This Row],[Department]],3)</f>
        <v>Sal</v>
      </c>
      <c r="S3417" s="37">
        <f>_xlfn.XLOOKUP(Table1[[#This Row],[City]],Table2[City],Table2[Bonus %])</f>
        <v>8</v>
      </c>
    </row>
    <row r="3418" spans="1:19" x14ac:dyDescent="0.35">
      <c r="A3418" s="7" t="s">
        <v>4212</v>
      </c>
      <c r="B3418" s="40" t="str">
        <f>LEFT(Table1[[#This Row],[Employee Name]],FIND(" ",Table1[[#This Row],[Employee Name]]))</f>
        <v xml:space="preserve">Ravi </v>
      </c>
      <c r="C3418" s="40" t="str">
        <f>RIGHT(Table1[[#This Row],[Employee Name]],LEN(Table1[[#This Row],[Employee Name]])-FIND(" ",Table1[[#This Row],[Employee Name]]))</f>
        <v>Teja</v>
      </c>
      <c r="D3418" s="22">
        <f>Table1[[#This Row],[Basic Salary]]+Table1[[#This Row],[Bonus]]</f>
        <v>72717</v>
      </c>
      <c r="E3418" s="8">
        <v>92</v>
      </c>
      <c r="F3418" s="45">
        <v>71</v>
      </c>
      <c r="G3418" s="8" t="str" cm="1">
        <f t="array" ref="G3418">_xlfn.IFS(Table1[[#This Row],[Performance Score]]&gt;=80,"Excellent",Table1[[#This Row],[Performance Score]]&gt;=60,"Good",Table1[[#This Row],[Performance Score]]&gt;=40,"Need Improvement")</f>
        <v>Good</v>
      </c>
      <c r="H3418" s="29">
        <f>Table1[[#This Row],[Bonus]]/Table1[[#This Row],[Basic Salary]]</f>
        <v>0.30093387720051523</v>
      </c>
      <c r="I3418" s="8">
        <f ca="1">DATEDIF(Table1[[#This Row],[Date of Birth]],TODAY(),"y")</f>
        <v>25</v>
      </c>
      <c r="J3418" s="33">
        <v>44280</v>
      </c>
      <c r="K3418" s="33" t="str" cm="1">
        <f t="array" aca="1" ref="K3418" ca="1">_xlfn.IFS(L3418&lt;3,"Junior",L3418&lt;=7,"Mid-Level",L3418&gt;7,"Senior")</f>
        <v>Mid-Level</v>
      </c>
      <c r="L3418" s="45">
        <f ca="1">INT(YEARFRAC(Table1[[#This Row],[Joining Date]],TODAY(),1))</f>
        <v>5</v>
      </c>
      <c r="M3418" s="25" t="str">
        <f t="shared" ca="1" si="53"/>
        <v>No</v>
      </c>
      <c r="N3418" s="25">
        <f>YEAR(Table1[[#This Row],[Joining Date]])</f>
        <v>2021</v>
      </c>
      <c r="O3418" s="45">
        <f>MONTH(Table1[[#This Row],[Joining Date]])</f>
        <v>3</v>
      </c>
      <c r="P3418" s="25">
        <f ca="1">NETWORKDAYS(Table1[[#This Row],[Joining Date]],TODAY())</f>
        <v>1373</v>
      </c>
      <c r="Q3418" s="25" t="str">
        <f>LEFT(Table1[[#This Row],[Department]],5)&amp;"-"&amp;RIGHT(Table1[[#This Row],[Employee ID]],3)</f>
        <v>Opera-156</v>
      </c>
      <c r="R3418" s="25" t="str">
        <f>LEFT(Table1[[#This Row],[Department]],3)</f>
        <v>Ope</v>
      </c>
      <c r="S3418" s="36">
        <f>_xlfn.XLOOKUP(Table1[[#This Row],[City]],Table2[City],Table2[Bonus %])</f>
        <v>7</v>
      </c>
    </row>
    <row r="3419" spans="1:19" x14ac:dyDescent="0.35">
      <c r="A3419" s="9" t="s">
        <v>3231</v>
      </c>
      <c r="B3419" s="41" t="str">
        <f>LEFT(Table1[[#This Row],[Employee Name]],FIND(" ",Table1[[#This Row],[Employee Name]]))</f>
        <v xml:space="preserve">Rohan </v>
      </c>
      <c r="C3419" s="41" t="str">
        <f>RIGHT(Table1[[#This Row],[Employee Name]],LEN(Table1[[#This Row],[Employee Name]])-FIND(" ",Table1[[#This Row],[Employee Name]]))</f>
        <v>Gupta</v>
      </c>
      <c r="D3419" s="23">
        <f>Table1[[#This Row],[Basic Salary]]+Table1[[#This Row],[Bonus]]</f>
        <v>72707</v>
      </c>
      <c r="E3419" s="10">
        <v>94</v>
      </c>
      <c r="F3419" s="46">
        <v>89</v>
      </c>
      <c r="G3419" s="10" t="str" cm="1">
        <f t="array" ref="G3419">_xlfn.IFS(Table1[[#This Row],[Performance Score]]&gt;=80,"Excellent",Table1[[#This Row],[Performance Score]]&gt;=60,"Good",Table1[[#This Row],[Performance Score]]&gt;=40,"Need Improvement")</f>
        <v>Excellent</v>
      </c>
      <c r="H3419" s="30">
        <f>Table1[[#This Row],[Bonus]]/Table1[[#This Row],[Basic Salary]]</f>
        <v>0.12828988206083178</v>
      </c>
      <c r="I3419" s="10">
        <f ca="1">DATEDIF(Table1[[#This Row],[Date of Birth]],TODAY(),"y")</f>
        <v>23</v>
      </c>
      <c r="J3419" s="34">
        <v>43761</v>
      </c>
      <c r="K3419" s="33" t="str" cm="1">
        <f t="array" aca="1" ref="K3419" ca="1">_xlfn.IFS(L3419&lt;3,"Junior",L3419&lt;=7,"Mid-Level",L3419&gt;7,"Senior")</f>
        <v>Mid-Level</v>
      </c>
      <c r="L3419" s="46">
        <f ca="1">INT(YEARFRAC(Table1[[#This Row],[Joining Date]],TODAY(),1))</f>
        <v>6</v>
      </c>
      <c r="M3419" s="25" t="str">
        <f t="shared" ca="1" si="53"/>
        <v>Yes</v>
      </c>
      <c r="N3419" s="26">
        <f>YEAR(Table1[[#This Row],[Joining Date]])</f>
        <v>2019</v>
      </c>
      <c r="O3419" s="46">
        <f>MONTH(Table1[[#This Row],[Joining Date]])</f>
        <v>10</v>
      </c>
      <c r="P3419" s="26">
        <f ca="1">NETWORKDAYS(Table1[[#This Row],[Joining Date]],TODAY())</f>
        <v>1744</v>
      </c>
      <c r="Q3419" s="26" t="str">
        <f>LEFT(Table1[[#This Row],[Department]],5)&amp;"-"&amp;RIGHT(Table1[[#This Row],[Employee ID]],3)</f>
        <v>Suppo-175</v>
      </c>
      <c r="R3419" s="26" t="str">
        <f>LEFT(Table1[[#This Row],[Department]],3)</f>
        <v>Sup</v>
      </c>
      <c r="S3419" s="37">
        <f>_xlfn.XLOOKUP(Table1[[#This Row],[City]],Table2[City],Table2[Bonus %])</f>
        <v>6</v>
      </c>
    </row>
    <row r="3420" spans="1:19" x14ac:dyDescent="0.35">
      <c r="A3420" s="7" t="s">
        <v>4428</v>
      </c>
      <c r="B3420" s="40" t="str">
        <f>LEFT(Table1[[#This Row],[Employee Name]],FIND(" ",Table1[[#This Row],[Employee Name]]))</f>
        <v xml:space="preserve">Swathi </v>
      </c>
      <c r="C3420" s="40" t="str">
        <f>RIGHT(Table1[[#This Row],[Employee Name]],LEN(Table1[[#This Row],[Employee Name]])-FIND(" ",Table1[[#This Row],[Employee Name]]))</f>
        <v>Ramesh</v>
      </c>
      <c r="D3420" s="22">
        <f>Table1[[#This Row],[Basic Salary]]+Table1[[#This Row],[Bonus]]</f>
        <v>72694</v>
      </c>
      <c r="E3420" s="8">
        <v>67</v>
      </c>
      <c r="F3420" s="45">
        <v>42</v>
      </c>
      <c r="G3420" s="8" t="str" cm="1">
        <f t="array" ref="G3420">_xlfn.IFS(Table1[[#This Row],[Performance Score]]&gt;=80,"Excellent",Table1[[#This Row],[Performance Score]]&gt;=60,"Good",Table1[[#This Row],[Performance Score]]&gt;=40,"Need Improvement")</f>
        <v>Need Improvement</v>
      </c>
      <c r="H3420" s="29">
        <f>Table1[[#This Row],[Bonus]]/Table1[[#This Row],[Basic Salary]]</f>
        <v>0.11159703957428589</v>
      </c>
      <c r="I3420" s="8">
        <f ca="1">DATEDIF(Table1[[#This Row],[Date of Birth]],TODAY(),"y")</f>
        <v>35</v>
      </c>
      <c r="J3420" s="33">
        <v>43685</v>
      </c>
      <c r="K3420" s="33" t="str" cm="1">
        <f t="array" aca="1" ref="K3420" ca="1">_xlfn.IFS(L3420&lt;3,"Junior",L3420&lt;=7,"Mid-Level",L3420&gt;7,"Senior")</f>
        <v>Mid-Level</v>
      </c>
      <c r="L3420" s="45">
        <f ca="1">INT(YEARFRAC(Table1[[#This Row],[Joining Date]],TODAY(),1))</f>
        <v>6</v>
      </c>
      <c r="M3420" s="25" t="str">
        <f t="shared" ca="1" si="53"/>
        <v>Yes</v>
      </c>
      <c r="N3420" s="25">
        <f>YEAR(Table1[[#This Row],[Joining Date]])</f>
        <v>2019</v>
      </c>
      <c r="O3420" s="45">
        <f>MONTH(Table1[[#This Row],[Joining Date]])</f>
        <v>8</v>
      </c>
      <c r="P3420" s="25">
        <f ca="1">NETWORKDAYS(Table1[[#This Row],[Joining Date]],TODAY())</f>
        <v>1798</v>
      </c>
      <c r="Q3420" s="25" t="str">
        <f>LEFT(Table1[[#This Row],[Department]],5)&amp;"-"&amp;RIGHT(Table1[[#This Row],[Employee ID]],3)</f>
        <v>Finan-372</v>
      </c>
      <c r="R3420" s="25" t="str">
        <f>LEFT(Table1[[#This Row],[Department]],3)</f>
        <v>Fin</v>
      </c>
      <c r="S3420" s="36">
        <f>_xlfn.XLOOKUP(Table1[[#This Row],[City]],Table2[City],Table2[Bonus %])</f>
        <v>6</v>
      </c>
    </row>
    <row r="3421" spans="1:19" x14ac:dyDescent="0.35">
      <c r="A3421" s="9" t="s">
        <v>4031</v>
      </c>
      <c r="B3421" s="41" t="str">
        <f>LEFT(Table1[[#This Row],[Employee Name]],FIND(" ",Table1[[#This Row],[Employee Name]]))</f>
        <v xml:space="preserve">Arjun </v>
      </c>
      <c r="C3421" s="41" t="str">
        <f>RIGHT(Table1[[#This Row],[Employee Name]],LEN(Table1[[#This Row],[Employee Name]])-FIND(" ",Table1[[#This Row],[Employee Name]]))</f>
        <v>Mehta</v>
      </c>
      <c r="D3421" s="23">
        <f>Table1[[#This Row],[Basic Salary]]+Table1[[#This Row],[Bonus]]</f>
        <v>72681</v>
      </c>
      <c r="E3421" s="10">
        <v>87</v>
      </c>
      <c r="F3421" s="46">
        <v>90</v>
      </c>
      <c r="G3421" s="10" t="str" cm="1">
        <f t="array" ref="G3421">_xlfn.IFS(Table1[[#This Row],[Performance Score]]&gt;=80,"Excellent",Table1[[#This Row],[Performance Score]]&gt;=60,"Good",Table1[[#This Row],[Performance Score]]&gt;=40,"Need Improvement")</f>
        <v>Excellent</v>
      </c>
      <c r="H3421" s="30">
        <f>Table1[[#This Row],[Bonus]]/Table1[[#This Row],[Basic Salary]]</f>
        <v>0.56340209511927553</v>
      </c>
      <c r="I3421" s="10">
        <f ca="1">DATEDIF(Table1[[#This Row],[Date of Birth]],TODAY(),"y")</f>
        <v>34</v>
      </c>
      <c r="J3421" s="34">
        <v>43271</v>
      </c>
      <c r="K3421" s="33" t="str" cm="1">
        <f t="array" aca="1" ref="K3421" ca="1">_xlfn.IFS(L3421&lt;3,"Junior",L3421&lt;=7,"Mid-Level",L3421&gt;7,"Senior")</f>
        <v>Senior</v>
      </c>
      <c r="L3421" s="46">
        <f ca="1">INT(YEARFRAC(Table1[[#This Row],[Joining Date]],TODAY(),1))</f>
        <v>8</v>
      </c>
      <c r="M3421" s="25" t="str">
        <f t="shared" ca="1" si="53"/>
        <v>Yes</v>
      </c>
      <c r="N3421" s="26">
        <f>YEAR(Table1[[#This Row],[Joining Date]])</f>
        <v>2018</v>
      </c>
      <c r="O3421" s="46">
        <f>MONTH(Table1[[#This Row],[Joining Date]])</f>
        <v>6</v>
      </c>
      <c r="P3421" s="26">
        <f ca="1">NETWORKDAYS(Table1[[#This Row],[Joining Date]],TODAY())</f>
        <v>2094</v>
      </c>
      <c r="Q3421" s="26" t="str">
        <f>LEFT(Table1[[#This Row],[Department]],5)&amp;"-"&amp;RIGHT(Table1[[#This Row],[Employee ID]],3)</f>
        <v>HR-975</v>
      </c>
      <c r="R3421" s="26" t="str">
        <f>LEFT(Table1[[#This Row],[Department]],3)</f>
        <v>HR</v>
      </c>
      <c r="S3421" s="37">
        <f>_xlfn.XLOOKUP(Table1[[#This Row],[City]],Table2[City],Table2[Bonus %])</f>
        <v>8</v>
      </c>
    </row>
    <row r="3422" spans="1:19" x14ac:dyDescent="0.35">
      <c r="A3422" s="7" t="s">
        <v>2848</v>
      </c>
      <c r="B3422" s="40" t="str">
        <f>LEFT(Table1[[#This Row],[Employee Name]],FIND(" ",Table1[[#This Row],[Employee Name]]))</f>
        <v xml:space="preserve">Rohan </v>
      </c>
      <c r="C3422" s="40" t="str">
        <f>RIGHT(Table1[[#This Row],[Employee Name]],LEN(Table1[[#This Row],[Employee Name]])-FIND(" ",Table1[[#This Row],[Employee Name]]))</f>
        <v>Gupta</v>
      </c>
      <c r="D3422" s="22">
        <f>Table1[[#This Row],[Basic Salary]]+Table1[[#This Row],[Bonus]]</f>
        <v>72665</v>
      </c>
      <c r="E3422" s="8">
        <v>93</v>
      </c>
      <c r="F3422" s="45">
        <v>77</v>
      </c>
      <c r="G3422" s="8" t="str" cm="1">
        <f t="array" ref="G3422">_xlfn.IFS(Table1[[#This Row],[Performance Score]]&gt;=80,"Excellent",Table1[[#This Row],[Performance Score]]&gt;=60,"Good",Table1[[#This Row],[Performance Score]]&gt;=40,"Need Improvement")</f>
        <v>Good</v>
      </c>
      <c r="H3422" s="29">
        <f>Table1[[#This Row],[Bonus]]/Table1[[#This Row],[Basic Salary]]</f>
        <v>0.55963598119808544</v>
      </c>
      <c r="I3422" s="8">
        <f ca="1">DATEDIF(Table1[[#This Row],[Date of Birth]],TODAY(),"y")</f>
        <v>39</v>
      </c>
      <c r="J3422" s="33">
        <v>45804</v>
      </c>
      <c r="K3422" s="33" t="str" cm="1">
        <f t="array" aca="1" ref="K3422" ca="1">_xlfn.IFS(L3422&lt;3,"Junior",L3422&lt;=7,"Mid-Level",L3422&gt;7,"Senior")</f>
        <v>Junior</v>
      </c>
      <c r="L3422" s="45">
        <f ca="1">INT(YEARFRAC(Table1[[#This Row],[Joining Date]],TODAY(),1))</f>
        <v>1</v>
      </c>
      <c r="M3422" s="25" t="str">
        <f t="shared" ca="1" si="53"/>
        <v>No</v>
      </c>
      <c r="N3422" s="25">
        <f>YEAR(Table1[[#This Row],[Joining Date]])</f>
        <v>2025</v>
      </c>
      <c r="O3422" s="45">
        <f>MONTH(Table1[[#This Row],[Joining Date]])</f>
        <v>5</v>
      </c>
      <c r="P3422" s="25">
        <f ca="1">NETWORKDAYS(Table1[[#This Row],[Joining Date]],TODAY())</f>
        <v>285</v>
      </c>
      <c r="Q3422" s="25" t="str">
        <f>LEFT(Table1[[#This Row],[Department]],5)&amp;"-"&amp;RIGHT(Table1[[#This Row],[Employee ID]],3)</f>
        <v>Suppo-792</v>
      </c>
      <c r="R3422" s="25" t="str">
        <f>LEFT(Table1[[#This Row],[Department]],3)</f>
        <v>Sup</v>
      </c>
      <c r="S3422" s="36">
        <f>_xlfn.XLOOKUP(Table1[[#This Row],[City]],Table2[City],Table2[Bonus %])</f>
        <v>7</v>
      </c>
    </row>
    <row r="3423" spans="1:19" x14ac:dyDescent="0.35">
      <c r="A3423" s="9" t="s">
        <v>669</v>
      </c>
      <c r="B3423" s="41" t="str">
        <f>LEFT(Table1[[#This Row],[Employee Name]],FIND(" ",Table1[[#This Row],[Employee Name]]))</f>
        <v xml:space="preserve">Vikram </v>
      </c>
      <c r="C3423" s="41" t="str">
        <f>RIGHT(Table1[[#This Row],[Employee Name]],LEN(Table1[[#This Row],[Employee Name]])-FIND(" ",Table1[[#This Row],[Employee Name]]))</f>
        <v>Singh</v>
      </c>
      <c r="D3423" s="23">
        <f>Table1[[#This Row],[Basic Salary]]+Table1[[#This Row],[Bonus]]</f>
        <v>72657</v>
      </c>
      <c r="E3423" s="10">
        <v>67</v>
      </c>
      <c r="F3423" s="46">
        <v>83</v>
      </c>
      <c r="G3423" s="10" t="str" cm="1">
        <f t="array" ref="G3423">_xlfn.IFS(Table1[[#This Row],[Performance Score]]&gt;=80,"Excellent",Table1[[#This Row],[Performance Score]]&gt;=60,"Good",Table1[[#This Row],[Performance Score]]&gt;=40,"Need Improvement")</f>
        <v>Excellent</v>
      </c>
      <c r="H3423" s="30">
        <f>Table1[[#This Row],[Bonus]]/Table1[[#This Row],[Basic Salary]]</f>
        <v>7.7086143765658116E-2</v>
      </c>
      <c r="I3423" s="10">
        <f ca="1">DATEDIF(Table1[[#This Row],[Date of Birth]],TODAY(),"y")</f>
        <v>21</v>
      </c>
      <c r="J3423" s="34">
        <v>44080</v>
      </c>
      <c r="K3423" s="33" t="str" cm="1">
        <f t="array" aca="1" ref="K3423" ca="1">_xlfn.IFS(L3423&lt;3,"Junior",L3423&lt;=7,"Mid-Level",L3423&gt;7,"Senior")</f>
        <v>Mid-Level</v>
      </c>
      <c r="L3423" s="46">
        <f ca="1">INT(YEARFRAC(Table1[[#This Row],[Joining Date]],TODAY(),1))</f>
        <v>5</v>
      </c>
      <c r="M3423" s="25" t="str">
        <f t="shared" ca="1" si="53"/>
        <v>No</v>
      </c>
      <c r="N3423" s="26">
        <f>YEAR(Table1[[#This Row],[Joining Date]])</f>
        <v>2020</v>
      </c>
      <c r="O3423" s="46">
        <f>MONTH(Table1[[#This Row],[Joining Date]])</f>
        <v>9</v>
      </c>
      <c r="P3423" s="26">
        <f ca="1">NETWORKDAYS(Table1[[#This Row],[Joining Date]],TODAY())</f>
        <v>1516</v>
      </c>
      <c r="Q3423" s="26" t="str">
        <f>LEFT(Table1[[#This Row],[Department]],5)&amp;"-"&amp;RIGHT(Table1[[#This Row],[Employee ID]],3)</f>
        <v>Sales-613</v>
      </c>
      <c r="R3423" s="26" t="str">
        <f>LEFT(Table1[[#This Row],[Department]],3)</f>
        <v>Sal</v>
      </c>
      <c r="S3423" s="37">
        <f>_xlfn.XLOOKUP(Table1[[#This Row],[City]],Table2[City],Table2[Bonus %])</f>
        <v>6</v>
      </c>
    </row>
    <row r="3424" spans="1:19" x14ac:dyDescent="0.35">
      <c r="A3424" s="7" t="s">
        <v>4482</v>
      </c>
      <c r="B3424" s="40" t="str">
        <f>LEFT(Table1[[#This Row],[Employee Name]],FIND(" ",Table1[[#This Row],[Employee Name]]))</f>
        <v xml:space="preserve">Karan </v>
      </c>
      <c r="C3424" s="40" t="str">
        <f>RIGHT(Table1[[#This Row],[Employee Name]],LEN(Table1[[#This Row],[Employee Name]])-FIND(" ",Table1[[#This Row],[Employee Name]]))</f>
        <v>Malhotra</v>
      </c>
      <c r="D3424" s="22">
        <f>Table1[[#This Row],[Basic Salary]]+Table1[[#This Row],[Bonus]]</f>
        <v>72623</v>
      </c>
      <c r="E3424" s="8">
        <v>96</v>
      </c>
      <c r="F3424" s="45">
        <v>96</v>
      </c>
      <c r="G3424" s="8" t="str" cm="1">
        <f t="array" ref="G3424">_xlfn.IFS(Table1[[#This Row],[Performance Score]]&gt;=80,"Excellent",Table1[[#This Row],[Performance Score]]&gt;=60,"Good",Table1[[#This Row],[Performance Score]]&gt;=40,"Need Improvement")</f>
        <v>Excellent</v>
      </c>
      <c r="H3424" s="29">
        <f>Table1[[#This Row],[Bonus]]/Table1[[#This Row],[Basic Salary]]</f>
        <v>0.65443320575906694</v>
      </c>
      <c r="I3424" s="8">
        <f ca="1">DATEDIF(Table1[[#This Row],[Date of Birth]],TODAY(),"y")</f>
        <v>29</v>
      </c>
      <c r="J3424" s="33">
        <v>44169</v>
      </c>
      <c r="K3424" s="33" t="str" cm="1">
        <f t="array" aca="1" ref="K3424" ca="1">_xlfn.IFS(L3424&lt;3,"Junior",L3424&lt;=7,"Mid-Level",L3424&gt;7,"Senior")</f>
        <v>Mid-Level</v>
      </c>
      <c r="L3424" s="45">
        <f ca="1">INT(YEARFRAC(Table1[[#This Row],[Joining Date]],TODAY(),1))</f>
        <v>5</v>
      </c>
      <c r="M3424" s="25" t="str">
        <f t="shared" ca="1" si="53"/>
        <v>No</v>
      </c>
      <c r="N3424" s="25">
        <f>YEAR(Table1[[#This Row],[Joining Date]])</f>
        <v>2020</v>
      </c>
      <c r="O3424" s="45">
        <f>MONTH(Table1[[#This Row],[Joining Date]])</f>
        <v>12</v>
      </c>
      <c r="P3424" s="25">
        <f ca="1">NETWORKDAYS(Table1[[#This Row],[Joining Date]],TODAY())</f>
        <v>1452</v>
      </c>
      <c r="Q3424" s="25" t="str">
        <f>LEFT(Table1[[#This Row],[Department]],5)&amp;"-"&amp;RIGHT(Table1[[#This Row],[Employee ID]],3)</f>
        <v>Sales-426</v>
      </c>
      <c r="R3424" s="25" t="str">
        <f>LEFT(Table1[[#This Row],[Department]],3)</f>
        <v>Sal</v>
      </c>
      <c r="S3424" s="36">
        <f>_xlfn.XLOOKUP(Table1[[#This Row],[City]],Table2[City],Table2[Bonus %])</f>
        <v>6</v>
      </c>
    </row>
    <row r="3425" spans="1:19" x14ac:dyDescent="0.35">
      <c r="A3425" s="9" t="s">
        <v>2408</v>
      </c>
      <c r="B3425" s="41" t="str">
        <f>LEFT(Table1[[#This Row],[Employee Name]],FIND(" ",Table1[[#This Row],[Employee Name]]))</f>
        <v xml:space="preserve">Kavya </v>
      </c>
      <c r="C3425" s="41" t="str">
        <f>RIGHT(Table1[[#This Row],[Employee Name]],LEN(Table1[[#This Row],[Employee Name]])-FIND(" ",Table1[[#This Row],[Employee Name]]))</f>
        <v>Nair</v>
      </c>
      <c r="D3425" s="23">
        <f>Table1[[#This Row],[Basic Salary]]+Table1[[#This Row],[Bonus]]</f>
        <v>72605</v>
      </c>
      <c r="E3425" s="10">
        <v>61</v>
      </c>
      <c r="F3425" s="46">
        <v>77</v>
      </c>
      <c r="G3425" s="10" t="str" cm="1">
        <f t="array" ref="G3425">_xlfn.IFS(Table1[[#This Row],[Performance Score]]&gt;=80,"Excellent",Table1[[#This Row],[Performance Score]]&gt;=60,"Good",Table1[[#This Row],[Performance Score]]&gt;=40,"Need Improvement")</f>
        <v>Good</v>
      </c>
      <c r="H3425" s="30">
        <f>Table1[[#This Row],[Bonus]]/Table1[[#This Row],[Basic Salary]]</f>
        <v>0.66521410059402308</v>
      </c>
      <c r="I3425" s="10">
        <f ca="1">DATEDIF(Table1[[#This Row],[Date of Birth]],TODAY(),"y")</f>
        <v>42</v>
      </c>
      <c r="J3425" s="34">
        <v>45098</v>
      </c>
      <c r="K3425" s="33" t="str" cm="1">
        <f t="array" aca="1" ref="K3425" ca="1">_xlfn.IFS(L3425&lt;3,"Junior",L3425&lt;=7,"Mid-Level",L3425&gt;7,"Senior")</f>
        <v>Mid-Level</v>
      </c>
      <c r="L3425" s="46">
        <f ca="1">INT(YEARFRAC(Table1[[#This Row],[Joining Date]],TODAY(),1))</f>
        <v>3</v>
      </c>
      <c r="M3425" s="25" t="str">
        <f t="shared" ca="1" si="53"/>
        <v>No</v>
      </c>
      <c r="N3425" s="26">
        <f>YEAR(Table1[[#This Row],[Joining Date]])</f>
        <v>2023</v>
      </c>
      <c r="O3425" s="46">
        <f>MONTH(Table1[[#This Row],[Joining Date]])</f>
        <v>6</v>
      </c>
      <c r="P3425" s="26">
        <f ca="1">NETWORKDAYS(Table1[[#This Row],[Joining Date]],TODAY())</f>
        <v>789</v>
      </c>
      <c r="Q3425" s="26" t="str">
        <f>LEFT(Table1[[#This Row],[Department]],5)&amp;"-"&amp;RIGHT(Table1[[#This Row],[Employee ID]],3)</f>
        <v>Opera-352</v>
      </c>
      <c r="R3425" s="26" t="str">
        <f>LEFT(Table1[[#This Row],[Department]],3)</f>
        <v>Ope</v>
      </c>
      <c r="S3425" s="37">
        <f>_xlfn.XLOOKUP(Table1[[#This Row],[City]],Table2[City],Table2[Bonus %])</f>
        <v>6</v>
      </c>
    </row>
    <row r="3426" spans="1:19" x14ac:dyDescent="0.35">
      <c r="A3426" s="7" t="s">
        <v>4716</v>
      </c>
      <c r="B3426" s="40" t="str">
        <f>LEFT(Table1[[#This Row],[Employee Name]],FIND(" ",Table1[[#This Row],[Employee Name]]))</f>
        <v xml:space="preserve">Swathi </v>
      </c>
      <c r="C3426" s="40" t="str">
        <f>RIGHT(Table1[[#This Row],[Employee Name]],LEN(Table1[[#This Row],[Employee Name]])-FIND(" ",Table1[[#This Row],[Employee Name]]))</f>
        <v>Ramesh</v>
      </c>
      <c r="D3426" s="22">
        <f>Table1[[#This Row],[Basic Salary]]+Table1[[#This Row],[Bonus]]</f>
        <v>72602</v>
      </c>
      <c r="E3426" s="8">
        <v>99</v>
      </c>
      <c r="F3426" s="45">
        <v>50</v>
      </c>
      <c r="G3426" s="8" t="str" cm="1">
        <f t="array" ref="G3426">_xlfn.IFS(Table1[[#This Row],[Performance Score]]&gt;=80,"Excellent",Table1[[#This Row],[Performance Score]]&gt;=60,"Good",Table1[[#This Row],[Performance Score]]&gt;=40,"Need Improvement")</f>
        <v>Need Improvement</v>
      </c>
      <c r="H3426" s="29">
        <f>Table1[[#This Row],[Bonus]]/Table1[[#This Row],[Basic Salary]]</f>
        <v>0.39934082454753966</v>
      </c>
      <c r="I3426" s="8">
        <f ca="1">DATEDIF(Table1[[#This Row],[Date of Birth]],TODAY(),"y")</f>
        <v>23</v>
      </c>
      <c r="J3426" s="33">
        <v>45932</v>
      </c>
      <c r="K3426" s="33" t="str" cm="1">
        <f t="array" aca="1" ref="K3426" ca="1">_xlfn.IFS(L3426&lt;3,"Junior",L3426&lt;=7,"Mid-Level",L3426&gt;7,"Senior")</f>
        <v>Junior</v>
      </c>
      <c r="L3426" s="45">
        <f ca="1">INT(YEARFRAC(Table1[[#This Row],[Joining Date]],TODAY(),1))</f>
        <v>0</v>
      </c>
      <c r="M3426" s="25" t="str">
        <f t="shared" ca="1" si="53"/>
        <v>No</v>
      </c>
      <c r="N3426" s="25">
        <f>YEAR(Table1[[#This Row],[Joining Date]])</f>
        <v>2025</v>
      </c>
      <c r="O3426" s="45">
        <f>MONTH(Table1[[#This Row],[Joining Date]])</f>
        <v>10</v>
      </c>
      <c r="P3426" s="25">
        <f ca="1">NETWORKDAYS(Table1[[#This Row],[Joining Date]],TODAY())</f>
        <v>193</v>
      </c>
      <c r="Q3426" s="25" t="str">
        <f>LEFT(Table1[[#This Row],[Department]],5)&amp;"-"&amp;RIGHT(Table1[[#This Row],[Employee ID]],3)</f>
        <v>Opera-660</v>
      </c>
      <c r="R3426" s="25" t="str">
        <f>LEFT(Table1[[#This Row],[Department]],3)</f>
        <v>Ope</v>
      </c>
      <c r="S3426" s="36">
        <f>_xlfn.XLOOKUP(Table1[[#This Row],[City]],Table2[City],Table2[Bonus %])</f>
        <v>5</v>
      </c>
    </row>
    <row r="3427" spans="1:19" x14ac:dyDescent="0.35">
      <c r="A3427" s="9" t="s">
        <v>802</v>
      </c>
      <c r="B3427" s="41" t="str">
        <f>LEFT(Table1[[#This Row],[Employee Name]],FIND(" ",Table1[[#This Row],[Employee Name]]))</f>
        <v xml:space="preserve">Gayathri </v>
      </c>
      <c r="C3427" s="41" t="str">
        <f>RIGHT(Table1[[#This Row],[Employee Name]],LEN(Table1[[#This Row],[Employee Name]])-FIND(" ",Table1[[#This Row],[Employee Name]]))</f>
        <v>Iyer</v>
      </c>
      <c r="D3427" s="23">
        <f>Table1[[#This Row],[Basic Salary]]+Table1[[#This Row],[Bonus]]</f>
        <v>72571</v>
      </c>
      <c r="E3427" s="10">
        <v>94</v>
      </c>
      <c r="F3427" s="46">
        <v>40</v>
      </c>
      <c r="G3427" s="10" t="str" cm="1">
        <f t="array" ref="G3427">_xlfn.IFS(Table1[[#This Row],[Performance Score]]&gt;=80,"Excellent",Table1[[#This Row],[Performance Score]]&gt;=60,"Good",Table1[[#This Row],[Performance Score]]&gt;=40,"Need Improvement")</f>
        <v>Need Improvement</v>
      </c>
      <c r="H3427" s="30">
        <f>Table1[[#This Row],[Bonus]]/Table1[[#This Row],[Basic Salary]]</f>
        <v>0.17157709507127519</v>
      </c>
      <c r="I3427" s="10">
        <f ca="1">DATEDIF(Table1[[#This Row],[Date of Birth]],TODAY(),"y")</f>
        <v>37</v>
      </c>
      <c r="J3427" s="34">
        <v>44936</v>
      </c>
      <c r="K3427" s="33" t="str" cm="1">
        <f t="array" aca="1" ref="K3427" ca="1">_xlfn.IFS(L3427&lt;3,"Junior",L3427&lt;=7,"Mid-Level",L3427&gt;7,"Senior")</f>
        <v>Mid-Level</v>
      </c>
      <c r="L3427" s="46">
        <f ca="1">INT(YEARFRAC(Table1[[#This Row],[Joining Date]],TODAY(),1))</f>
        <v>3</v>
      </c>
      <c r="M3427" s="25" t="str">
        <f t="shared" ca="1" si="53"/>
        <v>No</v>
      </c>
      <c r="N3427" s="26">
        <f>YEAR(Table1[[#This Row],[Joining Date]])</f>
        <v>2023</v>
      </c>
      <c r="O3427" s="46">
        <f>MONTH(Table1[[#This Row],[Joining Date]])</f>
        <v>1</v>
      </c>
      <c r="P3427" s="26">
        <f ca="1">NETWORKDAYS(Table1[[#This Row],[Joining Date]],TODAY())</f>
        <v>905</v>
      </c>
      <c r="Q3427" s="26" t="str">
        <f>LEFT(Table1[[#This Row],[Department]],5)&amp;"-"&amp;RIGHT(Table1[[#This Row],[Employee ID]],3)</f>
        <v>Opera-746</v>
      </c>
      <c r="R3427" s="26" t="str">
        <f>LEFT(Table1[[#This Row],[Department]],3)</f>
        <v>Ope</v>
      </c>
      <c r="S3427" s="37">
        <f>_xlfn.XLOOKUP(Table1[[#This Row],[City]],Table2[City],Table2[Bonus %])</f>
        <v>6</v>
      </c>
    </row>
    <row r="3428" spans="1:19" x14ac:dyDescent="0.35">
      <c r="A3428" s="7" t="s">
        <v>417</v>
      </c>
      <c r="B3428" s="40" t="str">
        <f>LEFT(Table1[[#This Row],[Employee Name]],FIND(" ",Table1[[#This Row],[Employee Name]]))</f>
        <v xml:space="preserve">Sneha </v>
      </c>
      <c r="C3428" s="40" t="str">
        <f>RIGHT(Table1[[#This Row],[Employee Name]],LEN(Table1[[#This Row],[Employee Name]])-FIND(" ",Table1[[#This Row],[Employee Name]]))</f>
        <v>Iyer</v>
      </c>
      <c r="D3428" s="22">
        <f>Table1[[#This Row],[Basic Salary]]+Table1[[#This Row],[Bonus]]</f>
        <v>72558</v>
      </c>
      <c r="E3428" s="8">
        <v>80</v>
      </c>
      <c r="F3428" s="45">
        <v>50</v>
      </c>
      <c r="G3428" s="8" t="str" cm="1">
        <f t="array" ref="G3428">_xlfn.IFS(Table1[[#This Row],[Performance Score]]&gt;=80,"Excellent",Table1[[#This Row],[Performance Score]]&gt;=60,"Good",Table1[[#This Row],[Performance Score]]&gt;=40,"Need Improvement")</f>
        <v>Need Improvement</v>
      </c>
      <c r="H3428" s="29">
        <f>Table1[[#This Row],[Bonus]]/Table1[[#This Row],[Basic Salary]]</f>
        <v>0.29120546677581238</v>
      </c>
      <c r="I3428" s="8">
        <f ca="1">DATEDIF(Table1[[#This Row],[Date of Birth]],TODAY(),"y")</f>
        <v>43</v>
      </c>
      <c r="J3428" s="33">
        <v>45057</v>
      </c>
      <c r="K3428" s="33" t="str" cm="1">
        <f t="array" aca="1" ref="K3428" ca="1">_xlfn.IFS(L3428&lt;3,"Junior",L3428&lt;=7,"Mid-Level",L3428&gt;7,"Senior")</f>
        <v>Mid-Level</v>
      </c>
      <c r="L3428" s="45">
        <f ca="1">INT(YEARFRAC(Table1[[#This Row],[Joining Date]],TODAY(),1))</f>
        <v>3</v>
      </c>
      <c r="M3428" s="25" t="str">
        <f t="shared" ca="1" si="53"/>
        <v>No</v>
      </c>
      <c r="N3428" s="25">
        <f>YEAR(Table1[[#This Row],[Joining Date]])</f>
        <v>2023</v>
      </c>
      <c r="O3428" s="45">
        <f>MONTH(Table1[[#This Row],[Joining Date]])</f>
        <v>5</v>
      </c>
      <c r="P3428" s="25">
        <f ca="1">NETWORKDAYS(Table1[[#This Row],[Joining Date]],TODAY())</f>
        <v>818</v>
      </c>
      <c r="Q3428" s="25" t="str">
        <f>LEFT(Table1[[#This Row],[Department]],5)&amp;"-"&amp;RIGHT(Table1[[#This Row],[Employee ID]],3)</f>
        <v>Finan-361</v>
      </c>
      <c r="R3428" s="25" t="str">
        <f>LEFT(Table1[[#This Row],[Department]],3)</f>
        <v>Fin</v>
      </c>
      <c r="S3428" s="36">
        <f>_xlfn.XLOOKUP(Table1[[#This Row],[City]],Table2[City],Table2[Bonus %])</f>
        <v>6</v>
      </c>
    </row>
    <row r="3429" spans="1:19" x14ac:dyDescent="0.35">
      <c r="A3429" s="9" t="s">
        <v>2773</v>
      </c>
      <c r="B3429" s="41" t="str">
        <f>LEFT(Table1[[#This Row],[Employee Name]],FIND(" ",Table1[[#This Row],[Employee Name]]))</f>
        <v xml:space="preserve">Ajay </v>
      </c>
      <c r="C3429" s="41" t="str">
        <f>RIGHT(Table1[[#This Row],[Employee Name]],LEN(Table1[[#This Row],[Employee Name]])-FIND(" ",Table1[[#This Row],[Employee Name]]))</f>
        <v>Singh</v>
      </c>
      <c r="D3429" s="23">
        <f>Table1[[#This Row],[Basic Salary]]+Table1[[#This Row],[Bonus]]</f>
        <v>72466</v>
      </c>
      <c r="E3429" s="10">
        <v>71</v>
      </c>
      <c r="F3429" s="46">
        <v>87</v>
      </c>
      <c r="G3429" s="10" t="str" cm="1">
        <f t="array" ref="G3429">_xlfn.IFS(Table1[[#This Row],[Performance Score]]&gt;=80,"Excellent",Table1[[#This Row],[Performance Score]]&gt;=60,"Good",Table1[[#This Row],[Performance Score]]&gt;=40,"Need Improvement")</f>
        <v>Excellent</v>
      </c>
      <c r="H3429" s="30">
        <f>Table1[[#This Row],[Bonus]]/Table1[[#This Row],[Basic Salary]]</f>
        <v>7.5402537656748536E-2</v>
      </c>
      <c r="I3429" s="10">
        <f ca="1">DATEDIF(Table1[[#This Row],[Date of Birth]],TODAY(),"y")</f>
        <v>21</v>
      </c>
      <c r="J3429" s="34">
        <v>45803</v>
      </c>
      <c r="K3429" s="33" t="str" cm="1">
        <f t="array" aca="1" ref="K3429" ca="1">_xlfn.IFS(L3429&lt;3,"Junior",L3429&lt;=7,"Mid-Level",L3429&gt;7,"Senior")</f>
        <v>Junior</v>
      </c>
      <c r="L3429" s="46">
        <f ca="1">INT(YEARFRAC(Table1[[#This Row],[Joining Date]],TODAY(),1))</f>
        <v>1</v>
      </c>
      <c r="M3429" s="25" t="str">
        <f t="shared" ca="1" si="53"/>
        <v>No</v>
      </c>
      <c r="N3429" s="26">
        <f>YEAR(Table1[[#This Row],[Joining Date]])</f>
        <v>2025</v>
      </c>
      <c r="O3429" s="46">
        <f>MONTH(Table1[[#This Row],[Joining Date]])</f>
        <v>5</v>
      </c>
      <c r="P3429" s="26">
        <f ca="1">NETWORKDAYS(Table1[[#This Row],[Joining Date]],TODAY())</f>
        <v>286</v>
      </c>
      <c r="Q3429" s="26" t="str">
        <f>LEFT(Table1[[#This Row],[Department]],5)&amp;"-"&amp;RIGHT(Table1[[#This Row],[Employee ID]],3)</f>
        <v>HR-717</v>
      </c>
      <c r="R3429" s="26" t="str">
        <f>LEFT(Table1[[#This Row],[Department]],3)</f>
        <v>HR</v>
      </c>
      <c r="S3429" s="37">
        <f>_xlfn.XLOOKUP(Table1[[#This Row],[City]],Table2[City],Table2[Bonus %])</f>
        <v>5</v>
      </c>
    </row>
    <row r="3430" spans="1:19" x14ac:dyDescent="0.35">
      <c r="A3430" s="7" t="s">
        <v>3305</v>
      </c>
      <c r="B3430" s="40" t="str">
        <f>LEFT(Table1[[#This Row],[Employee Name]],FIND(" ",Table1[[#This Row],[Employee Name]]))</f>
        <v xml:space="preserve">Arjun </v>
      </c>
      <c r="C3430" s="40" t="str">
        <f>RIGHT(Table1[[#This Row],[Employee Name]],LEN(Table1[[#This Row],[Employee Name]])-FIND(" ",Table1[[#This Row],[Employee Name]]))</f>
        <v>Mehta</v>
      </c>
      <c r="D3430" s="22">
        <f>Table1[[#This Row],[Basic Salary]]+Table1[[#This Row],[Bonus]]</f>
        <v>72462</v>
      </c>
      <c r="E3430" s="8">
        <v>98</v>
      </c>
      <c r="F3430" s="45">
        <v>54</v>
      </c>
      <c r="G3430" s="8" t="str" cm="1">
        <f t="array" ref="G3430">_xlfn.IFS(Table1[[#This Row],[Performance Score]]&gt;=80,"Excellent",Table1[[#This Row],[Performance Score]]&gt;=60,"Good",Table1[[#This Row],[Performance Score]]&gt;=40,"Need Improvement")</f>
        <v>Need Improvement</v>
      </c>
      <c r="H3430" s="29">
        <f>Table1[[#This Row],[Bonus]]/Table1[[#This Row],[Basic Salary]]</f>
        <v>0.34330682386964018</v>
      </c>
      <c r="I3430" s="8">
        <f ca="1">DATEDIF(Table1[[#This Row],[Date of Birth]],TODAY(),"y")</f>
        <v>45</v>
      </c>
      <c r="J3430" s="33">
        <v>42634</v>
      </c>
      <c r="K3430" s="33" t="str" cm="1">
        <f t="array" aca="1" ref="K3430" ca="1">_xlfn.IFS(L3430&lt;3,"Junior",L3430&lt;=7,"Mid-Level",L3430&gt;7,"Senior")</f>
        <v>Senior</v>
      </c>
      <c r="L3430" s="45">
        <f ca="1">INT(YEARFRAC(Table1[[#This Row],[Joining Date]],TODAY(),1))</f>
        <v>9</v>
      </c>
      <c r="M3430" s="25" t="str">
        <f t="shared" ca="1" si="53"/>
        <v>Yes</v>
      </c>
      <c r="N3430" s="25">
        <f>YEAR(Table1[[#This Row],[Joining Date]])</f>
        <v>2016</v>
      </c>
      <c r="O3430" s="45">
        <f>MONTH(Table1[[#This Row],[Joining Date]])</f>
        <v>9</v>
      </c>
      <c r="P3430" s="25">
        <f ca="1">NETWORKDAYS(Table1[[#This Row],[Joining Date]],TODAY())</f>
        <v>2549</v>
      </c>
      <c r="Q3430" s="25" t="str">
        <f>LEFT(Table1[[#This Row],[Department]],5)&amp;"-"&amp;RIGHT(Table1[[#This Row],[Employee ID]],3)</f>
        <v>Sales-249</v>
      </c>
      <c r="R3430" s="25" t="str">
        <f>LEFT(Table1[[#This Row],[Department]],3)</f>
        <v>Sal</v>
      </c>
      <c r="S3430" s="36">
        <f>_xlfn.XLOOKUP(Table1[[#This Row],[City]],Table2[City],Table2[Bonus %])</f>
        <v>5</v>
      </c>
    </row>
    <row r="3431" spans="1:19" x14ac:dyDescent="0.35">
      <c r="A3431" s="9" t="s">
        <v>1352</v>
      </c>
      <c r="B3431" s="41" t="str">
        <f>LEFT(Table1[[#This Row],[Employee Name]],FIND(" ",Table1[[#This Row],[Employee Name]]))</f>
        <v xml:space="preserve">Vikram </v>
      </c>
      <c r="C3431" s="41" t="str">
        <f>RIGHT(Table1[[#This Row],[Employee Name]],LEN(Table1[[#This Row],[Employee Name]])-FIND(" ",Table1[[#This Row],[Employee Name]]))</f>
        <v>Singh</v>
      </c>
      <c r="D3431" s="23">
        <f>Table1[[#This Row],[Basic Salary]]+Table1[[#This Row],[Bonus]]</f>
        <v>72445</v>
      </c>
      <c r="E3431" s="10">
        <v>95</v>
      </c>
      <c r="F3431" s="46">
        <v>57</v>
      </c>
      <c r="G3431" s="10" t="str" cm="1">
        <f t="array" ref="G3431">_xlfn.IFS(Table1[[#This Row],[Performance Score]]&gt;=80,"Excellent",Table1[[#This Row],[Performance Score]]&gt;=60,"Good",Table1[[#This Row],[Performance Score]]&gt;=40,"Need Improvement")</f>
        <v>Need Improvement</v>
      </c>
      <c r="H3431" s="30">
        <f>Table1[[#This Row],[Bonus]]/Table1[[#This Row],[Basic Salary]]</f>
        <v>0.33832739095896991</v>
      </c>
      <c r="I3431" s="10">
        <f ca="1">DATEDIF(Table1[[#This Row],[Date of Birth]],TODAY(),"y")</f>
        <v>42</v>
      </c>
      <c r="J3431" s="34">
        <v>43764</v>
      </c>
      <c r="K3431" s="33" t="str" cm="1">
        <f t="array" aca="1" ref="K3431" ca="1">_xlfn.IFS(L3431&lt;3,"Junior",L3431&lt;=7,"Mid-Level",L3431&gt;7,"Senior")</f>
        <v>Mid-Level</v>
      </c>
      <c r="L3431" s="46">
        <f ca="1">INT(YEARFRAC(Table1[[#This Row],[Joining Date]],TODAY(),1))</f>
        <v>6</v>
      </c>
      <c r="M3431" s="25" t="str">
        <f t="shared" ca="1" si="53"/>
        <v>Yes</v>
      </c>
      <c r="N3431" s="26">
        <f>YEAR(Table1[[#This Row],[Joining Date]])</f>
        <v>2019</v>
      </c>
      <c r="O3431" s="46">
        <f>MONTH(Table1[[#This Row],[Joining Date]])</f>
        <v>10</v>
      </c>
      <c r="P3431" s="26">
        <f ca="1">NETWORKDAYS(Table1[[#This Row],[Joining Date]],TODAY())</f>
        <v>1741</v>
      </c>
      <c r="Q3431" s="26" t="str">
        <f>LEFT(Table1[[#This Row],[Department]],5)&amp;"-"&amp;RIGHT(Table1[[#This Row],[Employee ID]],3)</f>
        <v>IT-296</v>
      </c>
      <c r="R3431" s="26" t="str">
        <f>LEFT(Table1[[#This Row],[Department]],3)</f>
        <v>IT</v>
      </c>
      <c r="S3431" s="37">
        <f>_xlfn.XLOOKUP(Table1[[#This Row],[City]],Table2[City],Table2[Bonus %])</f>
        <v>8</v>
      </c>
    </row>
    <row r="3432" spans="1:19" x14ac:dyDescent="0.35">
      <c r="A3432" s="7" t="s">
        <v>4552</v>
      </c>
      <c r="B3432" s="40" t="str">
        <f>LEFT(Table1[[#This Row],[Employee Name]],FIND(" ",Table1[[#This Row],[Employee Name]]))</f>
        <v xml:space="preserve">Vikram </v>
      </c>
      <c r="C3432" s="40" t="str">
        <f>RIGHT(Table1[[#This Row],[Employee Name]],LEN(Table1[[#This Row],[Employee Name]])-FIND(" ",Table1[[#This Row],[Employee Name]]))</f>
        <v>Singh</v>
      </c>
      <c r="D3432" s="22">
        <f>Table1[[#This Row],[Basic Salary]]+Table1[[#This Row],[Bonus]]</f>
        <v>72438</v>
      </c>
      <c r="E3432" s="8">
        <v>94</v>
      </c>
      <c r="F3432" s="45">
        <v>91</v>
      </c>
      <c r="G3432" s="8" t="str" cm="1">
        <f t="array" ref="G3432">_xlfn.IFS(Table1[[#This Row],[Performance Score]]&gt;=80,"Excellent",Table1[[#This Row],[Performance Score]]&gt;=60,"Good",Table1[[#This Row],[Performance Score]]&gt;=40,"Need Improvement")</f>
        <v>Excellent</v>
      </c>
      <c r="H3432" s="29">
        <f>Table1[[#This Row],[Bonus]]/Table1[[#This Row],[Basic Salary]]</f>
        <v>0.37177593455289171</v>
      </c>
      <c r="I3432" s="8">
        <f ca="1">DATEDIF(Table1[[#This Row],[Date of Birth]],TODAY(),"y")</f>
        <v>20</v>
      </c>
      <c r="J3432" s="33">
        <v>42330</v>
      </c>
      <c r="K3432" s="33" t="str" cm="1">
        <f t="array" aca="1" ref="K3432" ca="1">_xlfn.IFS(L3432&lt;3,"Junior",L3432&lt;=7,"Mid-Level",L3432&gt;7,"Senior")</f>
        <v>Senior</v>
      </c>
      <c r="L3432" s="45">
        <f ca="1">INT(YEARFRAC(Table1[[#This Row],[Joining Date]],TODAY(),1))</f>
        <v>10</v>
      </c>
      <c r="M3432" s="25" t="str">
        <f t="shared" ca="1" si="53"/>
        <v>Yes</v>
      </c>
      <c r="N3432" s="25">
        <f>YEAR(Table1[[#This Row],[Joining Date]])</f>
        <v>2015</v>
      </c>
      <c r="O3432" s="45">
        <f>MONTH(Table1[[#This Row],[Joining Date]])</f>
        <v>11</v>
      </c>
      <c r="P3432" s="25">
        <f ca="1">NETWORKDAYS(Table1[[#This Row],[Joining Date]],TODAY())</f>
        <v>2766</v>
      </c>
      <c r="Q3432" s="25" t="str">
        <f>LEFT(Table1[[#This Row],[Department]],5)&amp;"-"&amp;RIGHT(Table1[[#This Row],[Employee ID]],3)</f>
        <v>IT-496</v>
      </c>
      <c r="R3432" s="25" t="str">
        <f>LEFT(Table1[[#This Row],[Department]],3)</f>
        <v>IT</v>
      </c>
      <c r="S3432" s="36">
        <f>_xlfn.XLOOKUP(Table1[[#This Row],[City]],Table2[City],Table2[Bonus %])</f>
        <v>5</v>
      </c>
    </row>
    <row r="3433" spans="1:19" x14ac:dyDescent="0.35">
      <c r="A3433" s="9" t="s">
        <v>610</v>
      </c>
      <c r="B3433" s="41" t="str">
        <f>LEFT(Table1[[#This Row],[Employee Name]],FIND(" ",Table1[[#This Row],[Employee Name]]))</f>
        <v xml:space="preserve">Ajay </v>
      </c>
      <c r="C3433" s="41" t="str">
        <f>RIGHT(Table1[[#This Row],[Employee Name]],LEN(Table1[[#This Row],[Employee Name]])-FIND(" ",Table1[[#This Row],[Employee Name]]))</f>
        <v>Singh</v>
      </c>
      <c r="D3433" s="23">
        <f>Table1[[#This Row],[Basic Salary]]+Table1[[#This Row],[Bonus]]</f>
        <v>72386</v>
      </c>
      <c r="E3433" s="10">
        <v>73</v>
      </c>
      <c r="F3433" s="46">
        <v>73</v>
      </c>
      <c r="G3433" s="10" t="str" cm="1">
        <f t="array" ref="G3433">_xlfn.IFS(Table1[[#This Row],[Performance Score]]&gt;=80,"Excellent",Table1[[#This Row],[Performance Score]]&gt;=60,"Good",Table1[[#This Row],[Performance Score]]&gt;=40,"Need Improvement")</f>
        <v>Good</v>
      </c>
      <c r="H3433" s="30">
        <f>Table1[[#This Row],[Bonus]]/Table1[[#This Row],[Basic Salary]]</f>
        <v>0.11649931362114972</v>
      </c>
      <c r="I3433" s="10">
        <f ca="1">DATEDIF(Table1[[#This Row],[Date of Birth]],TODAY(),"y")</f>
        <v>43</v>
      </c>
      <c r="J3433" s="34">
        <v>45012</v>
      </c>
      <c r="K3433" s="33" t="str" cm="1">
        <f t="array" aca="1" ref="K3433" ca="1">_xlfn.IFS(L3433&lt;3,"Junior",L3433&lt;=7,"Mid-Level",L3433&gt;7,"Senior")</f>
        <v>Mid-Level</v>
      </c>
      <c r="L3433" s="46">
        <f ca="1">INT(YEARFRAC(Table1[[#This Row],[Joining Date]],TODAY(),1))</f>
        <v>3</v>
      </c>
      <c r="M3433" s="25" t="str">
        <f t="shared" ca="1" si="53"/>
        <v>No</v>
      </c>
      <c r="N3433" s="26">
        <f>YEAR(Table1[[#This Row],[Joining Date]])</f>
        <v>2023</v>
      </c>
      <c r="O3433" s="46">
        <f>MONTH(Table1[[#This Row],[Joining Date]])</f>
        <v>3</v>
      </c>
      <c r="P3433" s="26">
        <f ca="1">NETWORKDAYS(Table1[[#This Row],[Joining Date]],TODAY())</f>
        <v>851</v>
      </c>
      <c r="Q3433" s="26" t="str">
        <f>LEFT(Table1[[#This Row],[Department]],5)&amp;"-"&amp;RIGHT(Table1[[#This Row],[Employee ID]],3)</f>
        <v>Opera-554</v>
      </c>
      <c r="R3433" s="26" t="str">
        <f>LEFT(Table1[[#This Row],[Department]],3)</f>
        <v>Ope</v>
      </c>
      <c r="S3433" s="37">
        <f>_xlfn.XLOOKUP(Table1[[#This Row],[City]],Table2[City],Table2[Bonus %])</f>
        <v>5</v>
      </c>
    </row>
    <row r="3434" spans="1:19" x14ac:dyDescent="0.35">
      <c r="A3434" s="7" t="s">
        <v>3955</v>
      </c>
      <c r="B3434" s="40" t="str">
        <f>LEFT(Table1[[#This Row],[Employee Name]],FIND(" ",Table1[[#This Row],[Employee Name]]))</f>
        <v xml:space="preserve">Rahul </v>
      </c>
      <c r="C3434" s="40" t="str">
        <f>RIGHT(Table1[[#This Row],[Employee Name]],LEN(Table1[[#This Row],[Employee Name]])-FIND(" ",Table1[[#This Row],[Employee Name]]))</f>
        <v>Verma</v>
      </c>
      <c r="D3434" s="22">
        <f>Table1[[#This Row],[Basic Salary]]+Table1[[#This Row],[Bonus]]</f>
        <v>72354</v>
      </c>
      <c r="E3434" s="8">
        <v>96</v>
      </c>
      <c r="F3434" s="45">
        <v>77</v>
      </c>
      <c r="G3434" s="8" t="str" cm="1">
        <f t="array" ref="G3434">_xlfn.IFS(Table1[[#This Row],[Performance Score]]&gt;=80,"Excellent",Table1[[#This Row],[Performance Score]]&gt;=60,"Good",Table1[[#This Row],[Performance Score]]&gt;=40,"Need Improvement")</f>
        <v>Good</v>
      </c>
      <c r="H3434" s="29">
        <f>Table1[[#This Row],[Bonus]]/Table1[[#This Row],[Basic Salary]]</f>
        <v>0.16491442739611342</v>
      </c>
      <c r="I3434" s="8">
        <f ca="1">DATEDIF(Table1[[#This Row],[Date of Birth]],TODAY(),"y")</f>
        <v>17</v>
      </c>
      <c r="J3434" s="33">
        <v>42425</v>
      </c>
      <c r="K3434" s="33" t="str" cm="1">
        <f t="array" aca="1" ref="K3434" ca="1">_xlfn.IFS(L3434&lt;3,"Junior",L3434&lt;=7,"Mid-Level",L3434&gt;7,"Senior")</f>
        <v>Senior</v>
      </c>
      <c r="L3434" s="45">
        <f ca="1">INT(YEARFRAC(Table1[[#This Row],[Joining Date]],TODAY(),1))</f>
        <v>10</v>
      </c>
      <c r="M3434" s="25" t="str">
        <f t="shared" ca="1" si="53"/>
        <v>Yes</v>
      </c>
      <c r="N3434" s="25">
        <f>YEAR(Table1[[#This Row],[Joining Date]])</f>
        <v>2016</v>
      </c>
      <c r="O3434" s="45">
        <f>MONTH(Table1[[#This Row],[Joining Date]])</f>
        <v>2</v>
      </c>
      <c r="P3434" s="25">
        <f ca="1">NETWORKDAYS(Table1[[#This Row],[Joining Date]],TODAY())</f>
        <v>2698</v>
      </c>
      <c r="Q3434" s="25" t="str">
        <f>LEFT(Table1[[#This Row],[Department]],5)&amp;"-"&amp;RIGHT(Table1[[#This Row],[Employee ID]],3)</f>
        <v>Marke-899</v>
      </c>
      <c r="R3434" s="25" t="str">
        <f>LEFT(Table1[[#This Row],[Department]],3)</f>
        <v>Mar</v>
      </c>
      <c r="S3434" s="36">
        <f>_xlfn.XLOOKUP(Table1[[#This Row],[City]],Table2[City],Table2[Bonus %])</f>
        <v>4</v>
      </c>
    </row>
    <row r="3435" spans="1:19" x14ac:dyDescent="0.35">
      <c r="A3435" s="9" t="s">
        <v>4857</v>
      </c>
      <c r="B3435" s="41" t="str">
        <f>LEFT(Table1[[#This Row],[Employee Name]],FIND(" ",Table1[[#This Row],[Employee Name]]))</f>
        <v xml:space="preserve">Ishita </v>
      </c>
      <c r="C3435" s="41" t="str">
        <f>RIGHT(Table1[[#This Row],[Employee Name]],LEN(Table1[[#This Row],[Employee Name]])-FIND(" ",Table1[[#This Row],[Employee Name]]))</f>
        <v>Roy</v>
      </c>
      <c r="D3435" s="23">
        <f>Table1[[#This Row],[Basic Salary]]+Table1[[#This Row],[Bonus]]</f>
        <v>72320</v>
      </c>
      <c r="E3435" s="10">
        <v>73</v>
      </c>
      <c r="F3435" s="46">
        <v>79</v>
      </c>
      <c r="G3435" s="10" t="str" cm="1">
        <f t="array" ref="G3435">_xlfn.IFS(Table1[[#This Row],[Performance Score]]&gt;=80,"Excellent",Table1[[#This Row],[Performance Score]]&gt;=60,"Good",Table1[[#This Row],[Performance Score]]&gt;=40,"Need Improvement")</f>
        <v>Good</v>
      </c>
      <c r="H3435" s="30">
        <f>Table1[[#This Row],[Bonus]]/Table1[[#This Row],[Basic Salary]]</f>
        <v>0.39927250212831822</v>
      </c>
      <c r="I3435" s="10">
        <f ca="1">DATEDIF(Table1[[#This Row],[Date of Birth]],TODAY(),"y")</f>
        <v>40</v>
      </c>
      <c r="J3435" s="34">
        <v>45402</v>
      </c>
      <c r="K3435" s="33" t="str" cm="1">
        <f t="array" aca="1" ref="K3435" ca="1">_xlfn.IFS(L3435&lt;3,"Junior",L3435&lt;=7,"Mid-Level",L3435&gt;7,"Senior")</f>
        <v>Junior</v>
      </c>
      <c r="L3435" s="46">
        <f ca="1">INT(YEARFRAC(Table1[[#This Row],[Joining Date]],TODAY(),1))</f>
        <v>2</v>
      </c>
      <c r="M3435" s="25" t="str">
        <f t="shared" ca="1" si="53"/>
        <v>No</v>
      </c>
      <c r="N3435" s="26">
        <f>YEAR(Table1[[#This Row],[Joining Date]])</f>
        <v>2024</v>
      </c>
      <c r="O3435" s="46">
        <f>MONTH(Table1[[#This Row],[Joining Date]])</f>
        <v>4</v>
      </c>
      <c r="P3435" s="26">
        <f ca="1">NETWORKDAYS(Table1[[#This Row],[Joining Date]],TODAY())</f>
        <v>571</v>
      </c>
      <c r="Q3435" s="26" t="str">
        <f>LEFT(Table1[[#This Row],[Department]],5)&amp;"-"&amp;RIGHT(Table1[[#This Row],[Employee ID]],3)</f>
        <v>Finan-801</v>
      </c>
      <c r="R3435" s="26" t="str">
        <f>LEFT(Table1[[#This Row],[Department]],3)</f>
        <v>Fin</v>
      </c>
      <c r="S3435" s="37">
        <f>_xlfn.XLOOKUP(Table1[[#This Row],[City]],Table2[City],Table2[Bonus %])</f>
        <v>5</v>
      </c>
    </row>
    <row r="3436" spans="1:19" x14ac:dyDescent="0.35">
      <c r="A3436" s="7" t="s">
        <v>3895</v>
      </c>
      <c r="B3436" s="40" t="str">
        <f>LEFT(Table1[[#This Row],[Employee Name]],FIND(" ",Table1[[#This Row],[Employee Name]]))</f>
        <v xml:space="preserve">Aditya </v>
      </c>
      <c r="C3436" s="40" t="str">
        <f>RIGHT(Table1[[#This Row],[Employee Name]],LEN(Table1[[#This Row],[Employee Name]])-FIND(" ",Table1[[#This Row],[Employee Name]]))</f>
        <v>Kapoor</v>
      </c>
      <c r="D3436" s="22">
        <f>Table1[[#This Row],[Basic Salary]]+Table1[[#This Row],[Bonus]]</f>
        <v>72318</v>
      </c>
      <c r="E3436" s="8">
        <v>62</v>
      </c>
      <c r="F3436" s="45">
        <v>59</v>
      </c>
      <c r="G3436" s="8" t="str" cm="1">
        <f t="array" ref="G3436">_xlfn.IFS(Table1[[#This Row],[Performance Score]]&gt;=80,"Excellent",Table1[[#This Row],[Performance Score]]&gt;=60,"Good",Table1[[#This Row],[Performance Score]]&gt;=40,"Need Improvement")</f>
        <v>Need Improvement</v>
      </c>
      <c r="H3436" s="29">
        <f>Table1[[#This Row],[Bonus]]/Table1[[#This Row],[Basic Salary]]</f>
        <v>0.65483627376947895</v>
      </c>
      <c r="I3436" s="8">
        <f ca="1">DATEDIF(Table1[[#This Row],[Date of Birth]],TODAY(),"y")</f>
        <v>45</v>
      </c>
      <c r="J3436" s="33">
        <v>44354</v>
      </c>
      <c r="K3436" s="33" t="str" cm="1">
        <f t="array" aca="1" ref="K3436" ca="1">_xlfn.IFS(L3436&lt;3,"Junior",L3436&lt;=7,"Mid-Level",L3436&gt;7,"Senior")</f>
        <v>Mid-Level</v>
      </c>
      <c r="L3436" s="45">
        <f ca="1">INT(YEARFRAC(Table1[[#This Row],[Joining Date]],TODAY(),1))</f>
        <v>5</v>
      </c>
      <c r="M3436" s="25" t="str">
        <f t="shared" ca="1" si="53"/>
        <v>No</v>
      </c>
      <c r="N3436" s="25">
        <f>YEAR(Table1[[#This Row],[Joining Date]])</f>
        <v>2021</v>
      </c>
      <c r="O3436" s="45">
        <f>MONTH(Table1[[#This Row],[Joining Date]])</f>
        <v>6</v>
      </c>
      <c r="P3436" s="25">
        <f ca="1">NETWORKDAYS(Table1[[#This Row],[Joining Date]],TODAY())</f>
        <v>1321</v>
      </c>
      <c r="Q3436" s="25" t="str">
        <f>LEFT(Table1[[#This Row],[Department]],5)&amp;"-"&amp;RIGHT(Table1[[#This Row],[Employee ID]],3)</f>
        <v>Marke-839</v>
      </c>
      <c r="R3436" s="25" t="str">
        <f>LEFT(Table1[[#This Row],[Department]],3)</f>
        <v>Mar</v>
      </c>
      <c r="S3436" s="36">
        <f>_xlfn.XLOOKUP(Table1[[#This Row],[City]],Table2[City],Table2[Bonus %])</f>
        <v>5</v>
      </c>
    </row>
    <row r="3437" spans="1:19" x14ac:dyDescent="0.35">
      <c r="A3437" s="9" t="s">
        <v>4876</v>
      </c>
      <c r="B3437" s="41" t="str">
        <f>LEFT(Table1[[#This Row],[Employee Name]],FIND(" ",Table1[[#This Row],[Employee Name]]))</f>
        <v xml:space="preserve">Vikram </v>
      </c>
      <c r="C3437" s="41" t="str">
        <f>RIGHT(Table1[[#This Row],[Employee Name]],LEN(Table1[[#This Row],[Employee Name]])-FIND(" ",Table1[[#This Row],[Employee Name]]))</f>
        <v>Singh</v>
      </c>
      <c r="D3437" s="23">
        <f>Table1[[#This Row],[Basic Salary]]+Table1[[#This Row],[Bonus]]</f>
        <v>72313</v>
      </c>
      <c r="E3437" s="10">
        <v>93</v>
      </c>
      <c r="F3437" s="46">
        <v>69</v>
      </c>
      <c r="G3437" s="10" t="str" cm="1">
        <f t="array" ref="G3437">_xlfn.IFS(Table1[[#This Row],[Performance Score]]&gt;=80,"Excellent",Table1[[#This Row],[Performance Score]]&gt;=60,"Good",Table1[[#This Row],[Performance Score]]&gt;=40,"Need Improvement")</f>
        <v>Good</v>
      </c>
      <c r="H3437" s="30">
        <f>Table1[[#This Row],[Bonus]]/Table1[[#This Row],[Basic Salary]]</f>
        <v>0.22816284243957949</v>
      </c>
      <c r="I3437" s="10">
        <f ca="1">DATEDIF(Table1[[#This Row],[Date of Birth]],TODAY(),"y")</f>
        <v>30</v>
      </c>
      <c r="J3437" s="34">
        <v>45749</v>
      </c>
      <c r="K3437" s="33" t="str" cm="1">
        <f t="array" aca="1" ref="K3437" ca="1">_xlfn.IFS(L3437&lt;3,"Junior",L3437&lt;=7,"Mid-Level",L3437&gt;7,"Senior")</f>
        <v>Junior</v>
      </c>
      <c r="L3437" s="46">
        <f ca="1">INT(YEARFRAC(Table1[[#This Row],[Joining Date]],TODAY(),1))</f>
        <v>1</v>
      </c>
      <c r="M3437" s="25" t="str">
        <f t="shared" ca="1" si="53"/>
        <v>No</v>
      </c>
      <c r="N3437" s="26">
        <f>YEAR(Table1[[#This Row],[Joining Date]])</f>
        <v>2025</v>
      </c>
      <c r="O3437" s="46">
        <f>MONTH(Table1[[#This Row],[Joining Date]])</f>
        <v>4</v>
      </c>
      <c r="P3437" s="26">
        <f ca="1">NETWORKDAYS(Table1[[#This Row],[Joining Date]],TODAY())</f>
        <v>324</v>
      </c>
      <c r="Q3437" s="26" t="str">
        <f>LEFT(Table1[[#This Row],[Department]],5)&amp;"-"&amp;RIGHT(Table1[[#This Row],[Employee ID]],3)</f>
        <v>Opera-820</v>
      </c>
      <c r="R3437" s="26" t="str">
        <f>LEFT(Table1[[#This Row],[Department]],3)</f>
        <v>Ope</v>
      </c>
      <c r="S3437" s="37">
        <f>_xlfn.XLOOKUP(Table1[[#This Row],[City]],Table2[City],Table2[Bonus %])</f>
        <v>4</v>
      </c>
    </row>
    <row r="3438" spans="1:19" x14ac:dyDescent="0.35">
      <c r="A3438" s="7" t="s">
        <v>3522</v>
      </c>
      <c r="B3438" s="40" t="str">
        <f>LEFT(Table1[[#This Row],[Employee Name]],FIND(" ",Table1[[#This Row],[Employee Name]]))</f>
        <v xml:space="preserve">Ravi </v>
      </c>
      <c r="C3438" s="40" t="str">
        <f>RIGHT(Table1[[#This Row],[Employee Name]],LEN(Table1[[#This Row],[Employee Name]])-FIND(" ",Table1[[#This Row],[Employee Name]]))</f>
        <v>Teja</v>
      </c>
      <c r="D3438" s="22">
        <f>Table1[[#This Row],[Basic Salary]]+Table1[[#This Row],[Bonus]]</f>
        <v>72312</v>
      </c>
      <c r="E3438" s="8">
        <v>69</v>
      </c>
      <c r="F3438" s="45">
        <v>68</v>
      </c>
      <c r="G3438" s="8" t="str" cm="1">
        <f t="array" ref="G3438">_xlfn.IFS(Table1[[#This Row],[Performance Score]]&gt;=80,"Excellent",Table1[[#This Row],[Performance Score]]&gt;=60,"Good",Table1[[#This Row],[Performance Score]]&gt;=40,"Need Improvement")</f>
        <v>Good</v>
      </c>
      <c r="H3438" s="29">
        <f>Table1[[#This Row],[Bonus]]/Table1[[#This Row],[Basic Salary]]</f>
        <v>0.27054854693045649</v>
      </c>
      <c r="I3438" s="8">
        <f ca="1">DATEDIF(Table1[[#This Row],[Date of Birth]],TODAY(),"y")</f>
        <v>29</v>
      </c>
      <c r="J3438" s="33">
        <v>43063</v>
      </c>
      <c r="K3438" s="33" t="str" cm="1">
        <f t="array" aca="1" ref="K3438" ca="1">_xlfn.IFS(L3438&lt;3,"Junior",L3438&lt;=7,"Mid-Level",L3438&gt;7,"Senior")</f>
        <v>Senior</v>
      </c>
      <c r="L3438" s="45">
        <f ca="1">INT(YEARFRAC(Table1[[#This Row],[Joining Date]],TODAY(),1))</f>
        <v>8</v>
      </c>
      <c r="M3438" s="25" t="str">
        <f t="shared" ca="1" si="53"/>
        <v>Yes</v>
      </c>
      <c r="N3438" s="25">
        <f>YEAR(Table1[[#This Row],[Joining Date]])</f>
        <v>2017</v>
      </c>
      <c r="O3438" s="45">
        <f>MONTH(Table1[[#This Row],[Joining Date]])</f>
        <v>11</v>
      </c>
      <c r="P3438" s="25">
        <f ca="1">NETWORKDAYS(Table1[[#This Row],[Joining Date]],TODAY())</f>
        <v>2242</v>
      </c>
      <c r="Q3438" s="25" t="str">
        <f>LEFT(Table1[[#This Row],[Department]],5)&amp;"-"&amp;RIGHT(Table1[[#This Row],[Employee ID]],3)</f>
        <v>Finan-466</v>
      </c>
      <c r="R3438" s="25" t="str">
        <f>LEFT(Table1[[#This Row],[Department]],3)</f>
        <v>Fin</v>
      </c>
      <c r="S3438" s="36">
        <f>_xlfn.XLOOKUP(Table1[[#This Row],[City]],Table2[City],Table2[Bonus %])</f>
        <v>6</v>
      </c>
    </row>
    <row r="3439" spans="1:19" x14ac:dyDescent="0.35">
      <c r="A3439" s="9" t="s">
        <v>3701</v>
      </c>
      <c r="B3439" s="41" t="str">
        <f>LEFT(Table1[[#This Row],[Employee Name]],FIND(" ",Table1[[#This Row],[Employee Name]]))</f>
        <v xml:space="preserve">Aarav </v>
      </c>
      <c r="C3439" s="41" t="str">
        <f>RIGHT(Table1[[#This Row],[Employee Name]],LEN(Table1[[#This Row],[Employee Name]])-FIND(" ",Table1[[#This Row],[Employee Name]]))</f>
        <v>Sharma</v>
      </c>
      <c r="D3439" s="23">
        <f>Table1[[#This Row],[Basic Salary]]+Table1[[#This Row],[Bonus]]</f>
        <v>72294</v>
      </c>
      <c r="E3439" s="10">
        <v>60</v>
      </c>
      <c r="F3439" s="46">
        <v>46</v>
      </c>
      <c r="G3439" s="10" t="str" cm="1">
        <f t="array" ref="G3439">_xlfn.IFS(Table1[[#This Row],[Performance Score]]&gt;=80,"Excellent",Table1[[#This Row],[Performance Score]]&gt;=60,"Good",Table1[[#This Row],[Performance Score]]&gt;=40,"Need Improvement")</f>
        <v>Need Improvement</v>
      </c>
      <c r="H3439" s="30">
        <f>Table1[[#This Row],[Bonus]]/Table1[[#This Row],[Basic Salary]]</f>
        <v>0.43728503548778308</v>
      </c>
      <c r="I3439" s="10">
        <f ca="1">DATEDIF(Table1[[#This Row],[Date of Birth]],TODAY(),"y")</f>
        <v>24</v>
      </c>
      <c r="J3439" s="34">
        <v>43392</v>
      </c>
      <c r="K3439" s="33" t="str" cm="1">
        <f t="array" aca="1" ref="K3439" ca="1">_xlfn.IFS(L3439&lt;3,"Junior",L3439&lt;=7,"Mid-Level",L3439&gt;7,"Senior")</f>
        <v>Mid-Level</v>
      </c>
      <c r="L3439" s="46">
        <f ca="1">INT(YEARFRAC(Table1[[#This Row],[Joining Date]],TODAY(),1))</f>
        <v>7</v>
      </c>
      <c r="M3439" s="25" t="str">
        <f t="shared" ca="1" si="53"/>
        <v>Yes</v>
      </c>
      <c r="N3439" s="26">
        <f>YEAR(Table1[[#This Row],[Joining Date]])</f>
        <v>2018</v>
      </c>
      <c r="O3439" s="46">
        <f>MONTH(Table1[[#This Row],[Joining Date]])</f>
        <v>10</v>
      </c>
      <c r="P3439" s="26">
        <f ca="1">NETWORKDAYS(Table1[[#This Row],[Joining Date]],TODAY())</f>
        <v>2007</v>
      </c>
      <c r="Q3439" s="26" t="str">
        <f>LEFT(Table1[[#This Row],[Department]],5)&amp;"-"&amp;RIGHT(Table1[[#This Row],[Employee ID]],3)</f>
        <v>Finan-645</v>
      </c>
      <c r="R3439" s="26" t="str">
        <f>LEFT(Table1[[#This Row],[Department]],3)</f>
        <v>Fin</v>
      </c>
      <c r="S3439" s="37">
        <f>_xlfn.XLOOKUP(Table1[[#This Row],[City]],Table2[City],Table2[Bonus %])</f>
        <v>5</v>
      </c>
    </row>
    <row r="3440" spans="1:19" x14ac:dyDescent="0.35">
      <c r="A3440" s="7" t="s">
        <v>1388</v>
      </c>
      <c r="B3440" s="40" t="str">
        <f>LEFT(Table1[[#This Row],[Employee Name]],FIND(" ",Table1[[#This Row],[Employee Name]]))</f>
        <v xml:space="preserve">Gayathri </v>
      </c>
      <c r="C3440" s="40" t="str">
        <f>RIGHT(Table1[[#This Row],[Employee Name]],LEN(Table1[[#This Row],[Employee Name]])-FIND(" ",Table1[[#This Row],[Employee Name]]))</f>
        <v>Iyer</v>
      </c>
      <c r="D3440" s="22">
        <f>Table1[[#This Row],[Basic Salary]]+Table1[[#This Row],[Bonus]]</f>
        <v>72284</v>
      </c>
      <c r="E3440" s="8">
        <v>71</v>
      </c>
      <c r="F3440" s="45">
        <v>58</v>
      </c>
      <c r="G3440" s="8" t="str" cm="1">
        <f t="array" ref="G3440">_xlfn.IFS(Table1[[#This Row],[Performance Score]]&gt;=80,"Excellent",Table1[[#This Row],[Performance Score]]&gt;=60,"Good",Table1[[#This Row],[Performance Score]]&gt;=40,"Need Improvement")</f>
        <v>Need Improvement</v>
      </c>
      <c r="H3440" s="29">
        <f>Table1[[#This Row],[Bonus]]/Table1[[#This Row],[Basic Salary]]</f>
        <v>0.18974257686483639</v>
      </c>
      <c r="I3440" s="8">
        <f ca="1">DATEDIF(Table1[[#This Row],[Date of Birth]],TODAY(),"y")</f>
        <v>38</v>
      </c>
      <c r="J3440" s="33">
        <v>45426</v>
      </c>
      <c r="K3440" s="33" t="str" cm="1">
        <f t="array" aca="1" ref="K3440" ca="1">_xlfn.IFS(L3440&lt;3,"Junior",L3440&lt;=7,"Mid-Level",L3440&gt;7,"Senior")</f>
        <v>Junior</v>
      </c>
      <c r="L3440" s="45">
        <f ca="1">INT(YEARFRAC(Table1[[#This Row],[Joining Date]],TODAY(),1))</f>
        <v>2</v>
      </c>
      <c r="M3440" s="25" t="str">
        <f t="shared" ca="1" si="53"/>
        <v>No</v>
      </c>
      <c r="N3440" s="25">
        <f>YEAR(Table1[[#This Row],[Joining Date]])</f>
        <v>2024</v>
      </c>
      <c r="O3440" s="45">
        <f>MONTH(Table1[[#This Row],[Joining Date]])</f>
        <v>5</v>
      </c>
      <c r="P3440" s="25">
        <f ca="1">NETWORKDAYS(Table1[[#This Row],[Joining Date]],TODAY())</f>
        <v>555</v>
      </c>
      <c r="Q3440" s="25" t="str">
        <f>LEFT(Table1[[#This Row],[Department]],5)&amp;"-"&amp;RIGHT(Table1[[#This Row],[Employee ID]],3)</f>
        <v>IT-332</v>
      </c>
      <c r="R3440" s="25" t="str">
        <f>LEFT(Table1[[#This Row],[Department]],3)</f>
        <v>IT</v>
      </c>
      <c r="S3440" s="36">
        <f>_xlfn.XLOOKUP(Table1[[#This Row],[City]],Table2[City],Table2[Bonus %])</f>
        <v>6</v>
      </c>
    </row>
    <row r="3441" spans="1:19" x14ac:dyDescent="0.35">
      <c r="A3441" s="9" t="s">
        <v>710</v>
      </c>
      <c r="B3441" s="41" t="str">
        <f>LEFT(Table1[[#This Row],[Employee Name]],FIND(" ",Table1[[#This Row],[Employee Name]]))</f>
        <v xml:space="preserve">Vikram </v>
      </c>
      <c r="C3441" s="41" t="str">
        <f>RIGHT(Table1[[#This Row],[Employee Name]],LEN(Table1[[#This Row],[Employee Name]])-FIND(" ",Table1[[#This Row],[Employee Name]]))</f>
        <v>Singh</v>
      </c>
      <c r="D3441" s="23">
        <f>Table1[[#This Row],[Basic Salary]]+Table1[[#This Row],[Bonus]]</f>
        <v>72277</v>
      </c>
      <c r="E3441" s="10">
        <v>69</v>
      </c>
      <c r="F3441" s="46">
        <v>82</v>
      </c>
      <c r="G3441" s="10" t="str" cm="1">
        <f t="array" ref="G3441">_xlfn.IFS(Table1[[#This Row],[Performance Score]]&gt;=80,"Excellent",Table1[[#This Row],[Performance Score]]&gt;=60,"Good",Table1[[#This Row],[Performance Score]]&gt;=40,"Need Improvement")</f>
        <v>Excellent</v>
      </c>
      <c r="H3441" s="30">
        <f>Table1[[#This Row],[Bonus]]/Table1[[#This Row],[Basic Salary]]</f>
        <v>0.50935555277116484</v>
      </c>
      <c r="I3441" s="10">
        <f ca="1">DATEDIF(Table1[[#This Row],[Date of Birth]],TODAY(),"y")</f>
        <v>19</v>
      </c>
      <c r="J3441" s="34">
        <v>42461</v>
      </c>
      <c r="K3441" s="33" t="str" cm="1">
        <f t="array" aca="1" ref="K3441" ca="1">_xlfn.IFS(L3441&lt;3,"Junior",L3441&lt;=7,"Mid-Level",L3441&gt;7,"Senior")</f>
        <v>Senior</v>
      </c>
      <c r="L3441" s="46">
        <f ca="1">INT(YEARFRAC(Table1[[#This Row],[Joining Date]],TODAY(),1))</f>
        <v>10</v>
      </c>
      <c r="M3441" s="25" t="str">
        <f t="shared" ca="1" si="53"/>
        <v>Yes</v>
      </c>
      <c r="N3441" s="26">
        <f>YEAR(Table1[[#This Row],[Joining Date]])</f>
        <v>2016</v>
      </c>
      <c r="O3441" s="46">
        <f>MONTH(Table1[[#This Row],[Joining Date]])</f>
        <v>4</v>
      </c>
      <c r="P3441" s="26">
        <f ca="1">NETWORKDAYS(Table1[[#This Row],[Joining Date]],TODAY())</f>
        <v>2672</v>
      </c>
      <c r="Q3441" s="26" t="str">
        <f>LEFT(Table1[[#This Row],[Department]],5)&amp;"-"&amp;RIGHT(Table1[[#This Row],[Employee ID]],3)</f>
        <v>HR-654</v>
      </c>
      <c r="R3441" s="26" t="str">
        <f>LEFT(Table1[[#This Row],[Department]],3)</f>
        <v>HR</v>
      </c>
      <c r="S3441" s="37">
        <f>_xlfn.XLOOKUP(Table1[[#This Row],[City]],Table2[City],Table2[Bonus %])</f>
        <v>8</v>
      </c>
    </row>
    <row r="3442" spans="1:19" x14ac:dyDescent="0.35">
      <c r="A3442" s="7" t="s">
        <v>1751</v>
      </c>
      <c r="B3442" s="40" t="str">
        <f>LEFT(Table1[[#This Row],[Employee Name]],FIND(" ",Table1[[#This Row],[Employee Name]]))</f>
        <v xml:space="preserve">Gayathri </v>
      </c>
      <c r="C3442" s="40" t="str">
        <f>RIGHT(Table1[[#This Row],[Employee Name]],LEN(Table1[[#This Row],[Employee Name]])-FIND(" ",Table1[[#This Row],[Employee Name]]))</f>
        <v>Iyer</v>
      </c>
      <c r="D3442" s="22">
        <f>Table1[[#This Row],[Basic Salary]]+Table1[[#This Row],[Bonus]]</f>
        <v>72274</v>
      </c>
      <c r="E3442" s="8">
        <v>97</v>
      </c>
      <c r="F3442" s="45">
        <v>73</v>
      </c>
      <c r="G3442" s="8" t="str" cm="1">
        <f t="array" ref="G3442">_xlfn.IFS(Table1[[#This Row],[Performance Score]]&gt;=80,"Excellent",Table1[[#This Row],[Performance Score]]&gt;=60,"Good",Table1[[#This Row],[Performance Score]]&gt;=40,"Need Improvement")</f>
        <v>Good</v>
      </c>
      <c r="H3442" s="29">
        <f>Table1[[#This Row],[Bonus]]/Table1[[#This Row],[Basic Salary]]</f>
        <v>0.59214874212450985</v>
      </c>
      <c r="I3442" s="8">
        <f ca="1">DATEDIF(Table1[[#This Row],[Date of Birth]],TODAY(),"y")</f>
        <v>22</v>
      </c>
      <c r="J3442" s="33">
        <v>43342</v>
      </c>
      <c r="K3442" s="33" t="str" cm="1">
        <f t="array" aca="1" ref="K3442" ca="1">_xlfn.IFS(L3442&lt;3,"Junior",L3442&lt;=7,"Mid-Level",L3442&gt;7,"Senior")</f>
        <v>Mid-Level</v>
      </c>
      <c r="L3442" s="45">
        <f ca="1">INT(YEARFRAC(Table1[[#This Row],[Joining Date]],TODAY(),1))</f>
        <v>7</v>
      </c>
      <c r="M3442" s="25" t="str">
        <f t="shared" ca="1" si="53"/>
        <v>Yes</v>
      </c>
      <c r="N3442" s="25">
        <f>YEAR(Table1[[#This Row],[Joining Date]])</f>
        <v>2018</v>
      </c>
      <c r="O3442" s="45">
        <f>MONTH(Table1[[#This Row],[Joining Date]])</f>
        <v>8</v>
      </c>
      <c r="P3442" s="25">
        <f ca="1">NETWORKDAYS(Table1[[#This Row],[Joining Date]],TODAY())</f>
        <v>2043</v>
      </c>
      <c r="Q3442" s="25" t="str">
        <f>LEFT(Table1[[#This Row],[Department]],5)&amp;"-"&amp;RIGHT(Table1[[#This Row],[Employee ID]],3)</f>
        <v>Marke-695</v>
      </c>
      <c r="R3442" s="25" t="str">
        <f>LEFT(Table1[[#This Row],[Department]],3)</f>
        <v>Mar</v>
      </c>
      <c r="S3442" s="36">
        <f>_xlfn.XLOOKUP(Table1[[#This Row],[City]],Table2[City],Table2[Bonus %])</f>
        <v>6</v>
      </c>
    </row>
    <row r="3443" spans="1:19" x14ac:dyDescent="0.35">
      <c r="A3443" s="9" t="s">
        <v>3443</v>
      </c>
      <c r="B3443" s="41" t="str">
        <f>LEFT(Table1[[#This Row],[Employee Name]],FIND(" ",Table1[[#This Row],[Employee Name]]))</f>
        <v xml:space="preserve">Rohan </v>
      </c>
      <c r="C3443" s="41" t="str">
        <f>RIGHT(Table1[[#This Row],[Employee Name]],LEN(Table1[[#This Row],[Employee Name]])-FIND(" ",Table1[[#This Row],[Employee Name]]))</f>
        <v>Gupta</v>
      </c>
      <c r="D3443" s="23">
        <f>Table1[[#This Row],[Basic Salary]]+Table1[[#This Row],[Bonus]]</f>
        <v>72266</v>
      </c>
      <c r="E3443" s="10">
        <v>77</v>
      </c>
      <c r="F3443" s="46">
        <v>87</v>
      </c>
      <c r="G3443" s="10" t="str" cm="1">
        <f t="array" ref="G3443">_xlfn.IFS(Table1[[#This Row],[Performance Score]]&gt;=80,"Excellent",Table1[[#This Row],[Performance Score]]&gt;=60,"Good",Table1[[#This Row],[Performance Score]]&gt;=40,"Need Improvement")</f>
        <v>Excellent</v>
      </c>
      <c r="H3443" s="30">
        <f>Table1[[#This Row],[Bonus]]/Table1[[#This Row],[Basic Salary]]</f>
        <v>0.29501998100460547</v>
      </c>
      <c r="I3443" s="10">
        <f ca="1">DATEDIF(Table1[[#This Row],[Date of Birth]],TODAY(),"y")</f>
        <v>32</v>
      </c>
      <c r="J3443" s="34">
        <v>44609</v>
      </c>
      <c r="K3443" s="33" t="str" cm="1">
        <f t="array" aca="1" ref="K3443" ca="1">_xlfn.IFS(L3443&lt;3,"Junior",L3443&lt;=7,"Mid-Level",L3443&gt;7,"Senior")</f>
        <v>Mid-Level</v>
      </c>
      <c r="L3443" s="46">
        <f ca="1">INT(YEARFRAC(Table1[[#This Row],[Joining Date]],TODAY(),1))</f>
        <v>4</v>
      </c>
      <c r="M3443" s="25" t="str">
        <f t="shared" ca="1" si="53"/>
        <v>No</v>
      </c>
      <c r="N3443" s="26">
        <f>YEAR(Table1[[#This Row],[Joining Date]])</f>
        <v>2022</v>
      </c>
      <c r="O3443" s="46">
        <f>MONTH(Table1[[#This Row],[Joining Date]])</f>
        <v>2</v>
      </c>
      <c r="P3443" s="26">
        <f ca="1">NETWORKDAYS(Table1[[#This Row],[Joining Date]],TODAY())</f>
        <v>1138</v>
      </c>
      <c r="Q3443" s="26" t="str">
        <f>LEFT(Table1[[#This Row],[Department]],5)&amp;"-"&amp;RIGHT(Table1[[#This Row],[Employee ID]],3)</f>
        <v>Marke-387</v>
      </c>
      <c r="R3443" s="26" t="str">
        <f>LEFT(Table1[[#This Row],[Department]],3)</f>
        <v>Mar</v>
      </c>
      <c r="S3443" s="37">
        <f>_xlfn.XLOOKUP(Table1[[#This Row],[City]],Table2[City],Table2[Bonus %])</f>
        <v>5</v>
      </c>
    </row>
    <row r="3444" spans="1:19" x14ac:dyDescent="0.35">
      <c r="A3444" s="7" t="s">
        <v>3584</v>
      </c>
      <c r="B3444" s="40" t="str">
        <f>LEFT(Table1[[#This Row],[Employee Name]],FIND(" ",Table1[[#This Row],[Employee Name]]))</f>
        <v xml:space="preserve">Ravi </v>
      </c>
      <c r="C3444" s="40" t="str">
        <f>RIGHT(Table1[[#This Row],[Employee Name]],LEN(Table1[[#This Row],[Employee Name]])-FIND(" ",Table1[[#This Row],[Employee Name]]))</f>
        <v>Teja</v>
      </c>
      <c r="D3444" s="22">
        <f>Table1[[#This Row],[Basic Salary]]+Table1[[#This Row],[Bonus]]</f>
        <v>72265</v>
      </c>
      <c r="E3444" s="8">
        <v>67</v>
      </c>
      <c r="F3444" s="45">
        <v>89</v>
      </c>
      <c r="G3444" s="8" t="str" cm="1">
        <f t="array" ref="G3444">_xlfn.IFS(Table1[[#This Row],[Performance Score]]&gt;=80,"Excellent",Table1[[#This Row],[Performance Score]]&gt;=60,"Good",Table1[[#This Row],[Performance Score]]&gt;=40,"Need Improvement")</f>
        <v>Excellent</v>
      </c>
      <c r="H3444" s="29">
        <f>Table1[[#This Row],[Bonus]]/Table1[[#This Row],[Basic Salary]]</f>
        <v>0.14602661084415688</v>
      </c>
      <c r="I3444" s="8">
        <f ca="1">DATEDIF(Table1[[#This Row],[Date of Birth]],TODAY(),"y")</f>
        <v>35</v>
      </c>
      <c r="J3444" s="33">
        <v>44026</v>
      </c>
      <c r="K3444" s="33" t="str" cm="1">
        <f t="array" aca="1" ref="K3444" ca="1">_xlfn.IFS(L3444&lt;3,"Junior",L3444&lt;=7,"Mid-Level",L3444&gt;7,"Senior")</f>
        <v>Mid-Level</v>
      </c>
      <c r="L3444" s="45">
        <f ca="1">INT(YEARFRAC(Table1[[#This Row],[Joining Date]],TODAY(),1))</f>
        <v>5</v>
      </c>
      <c r="M3444" s="25" t="str">
        <f t="shared" ca="1" si="53"/>
        <v>No</v>
      </c>
      <c r="N3444" s="25">
        <f>YEAR(Table1[[#This Row],[Joining Date]])</f>
        <v>2020</v>
      </c>
      <c r="O3444" s="45">
        <f>MONTH(Table1[[#This Row],[Joining Date]])</f>
        <v>7</v>
      </c>
      <c r="P3444" s="25">
        <f ca="1">NETWORKDAYS(Table1[[#This Row],[Joining Date]],TODAY())</f>
        <v>1555</v>
      </c>
      <c r="Q3444" s="25" t="str">
        <f>LEFT(Table1[[#This Row],[Department]],5)&amp;"-"&amp;RIGHT(Table1[[#This Row],[Employee ID]],3)</f>
        <v>HR-528</v>
      </c>
      <c r="R3444" s="25" t="str">
        <f>LEFT(Table1[[#This Row],[Department]],3)</f>
        <v>HR</v>
      </c>
      <c r="S3444" s="36">
        <f>_xlfn.XLOOKUP(Table1[[#This Row],[City]],Table2[City],Table2[Bonus %])</f>
        <v>5</v>
      </c>
    </row>
    <row r="3445" spans="1:19" x14ac:dyDescent="0.35">
      <c r="A3445" s="9" t="s">
        <v>2879</v>
      </c>
      <c r="B3445" s="41" t="str">
        <f>LEFT(Table1[[#This Row],[Employee Name]],FIND(" ",Table1[[#This Row],[Employee Name]]))</f>
        <v xml:space="preserve">Aarav </v>
      </c>
      <c r="C3445" s="41" t="str">
        <f>RIGHT(Table1[[#This Row],[Employee Name]],LEN(Table1[[#This Row],[Employee Name]])-FIND(" ",Table1[[#This Row],[Employee Name]]))</f>
        <v>Sharma</v>
      </c>
      <c r="D3445" s="23">
        <f>Table1[[#This Row],[Basic Salary]]+Table1[[#This Row],[Bonus]]</f>
        <v>72262</v>
      </c>
      <c r="E3445" s="10">
        <v>74</v>
      </c>
      <c r="F3445" s="46">
        <v>45</v>
      </c>
      <c r="G3445" s="10" t="str" cm="1">
        <f t="array" ref="G3445">_xlfn.IFS(Table1[[#This Row],[Performance Score]]&gt;=80,"Excellent",Table1[[#This Row],[Performance Score]]&gt;=60,"Good",Table1[[#This Row],[Performance Score]]&gt;=40,"Need Improvement")</f>
        <v>Need Improvement</v>
      </c>
      <c r="H3445" s="30">
        <f>Table1[[#This Row],[Bonus]]/Table1[[#This Row],[Basic Salary]]</f>
        <v>0.68368321722314129</v>
      </c>
      <c r="I3445" s="10">
        <f ca="1">DATEDIF(Table1[[#This Row],[Date of Birth]],TODAY(),"y")</f>
        <v>36</v>
      </c>
      <c r="J3445" s="34">
        <v>44982</v>
      </c>
      <c r="K3445" s="33" t="str" cm="1">
        <f t="array" aca="1" ref="K3445" ca="1">_xlfn.IFS(L3445&lt;3,"Junior",L3445&lt;=7,"Mid-Level",L3445&gt;7,"Senior")</f>
        <v>Mid-Level</v>
      </c>
      <c r="L3445" s="46">
        <f ca="1">INT(YEARFRAC(Table1[[#This Row],[Joining Date]],TODAY(),1))</f>
        <v>3</v>
      </c>
      <c r="M3445" s="25" t="str">
        <f t="shared" ca="1" si="53"/>
        <v>No</v>
      </c>
      <c r="N3445" s="26">
        <f>YEAR(Table1[[#This Row],[Joining Date]])</f>
        <v>2023</v>
      </c>
      <c r="O3445" s="46">
        <f>MONTH(Table1[[#This Row],[Joining Date]])</f>
        <v>2</v>
      </c>
      <c r="P3445" s="26">
        <f ca="1">NETWORKDAYS(Table1[[#This Row],[Joining Date]],TODAY())</f>
        <v>871</v>
      </c>
      <c r="Q3445" s="26" t="str">
        <f>LEFT(Table1[[#This Row],[Department]],5)&amp;"-"&amp;RIGHT(Table1[[#This Row],[Employee ID]],3)</f>
        <v>Suppo-823</v>
      </c>
      <c r="R3445" s="26" t="str">
        <f>LEFT(Table1[[#This Row],[Department]],3)</f>
        <v>Sup</v>
      </c>
      <c r="S3445" s="37">
        <f>_xlfn.XLOOKUP(Table1[[#This Row],[City]],Table2[City],Table2[Bonus %])</f>
        <v>8</v>
      </c>
    </row>
    <row r="3446" spans="1:19" x14ac:dyDescent="0.35">
      <c r="A3446" s="7" t="s">
        <v>1898</v>
      </c>
      <c r="B3446" s="40" t="str">
        <f>LEFT(Table1[[#This Row],[Employee Name]],FIND(" ",Table1[[#This Row],[Employee Name]]))</f>
        <v xml:space="preserve">Neha </v>
      </c>
      <c r="C3446" s="40" t="str">
        <f>RIGHT(Table1[[#This Row],[Employee Name]],LEN(Table1[[#This Row],[Employee Name]])-FIND(" ",Table1[[#This Row],[Employee Name]]))</f>
        <v>Kulkarni</v>
      </c>
      <c r="D3446" s="22">
        <f>Table1[[#This Row],[Basic Salary]]+Table1[[#This Row],[Bonus]]</f>
        <v>72259</v>
      </c>
      <c r="E3446" s="8">
        <v>80</v>
      </c>
      <c r="F3446" s="45">
        <v>76</v>
      </c>
      <c r="G3446" s="8" t="str" cm="1">
        <f t="array" ref="G3446">_xlfn.IFS(Table1[[#This Row],[Performance Score]]&gt;=80,"Excellent",Table1[[#This Row],[Performance Score]]&gt;=60,"Good",Table1[[#This Row],[Performance Score]]&gt;=40,"Need Improvement")</f>
        <v>Good</v>
      </c>
      <c r="H3446" s="29">
        <f>Table1[[#This Row],[Bonus]]/Table1[[#This Row],[Basic Salary]]</f>
        <v>0.44688732704591416</v>
      </c>
      <c r="I3446" s="8">
        <f ca="1">DATEDIF(Table1[[#This Row],[Date of Birth]],TODAY(),"y")</f>
        <v>39</v>
      </c>
      <c r="J3446" s="33">
        <v>45618</v>
      </c>
      <c r="K3446" s="33" t="str" cm="1">
        <f t="array" aca="1" ref="K3446" ca="1">_xlfn.IFS(L3446&lt;3,"Junior",L3446&lt;=7,"Mid-Level",L3446&gt;7,"Senior")</f>
        <v>Junior</v>
      </c>
      <c r="L3446" s="45">
        <f ca="1">INT(YEARFRAC(Table1[[#This Row],[Joining Date]],TODAY(),1))</f>
        <v>1</v>
      </c>
      <c r="M3446" s="25" t="str">
        <f t="shared" ca="1" si="53"/>
        <v>No</v>
      </c>
      <c r="N3446" s="25">
        <f>YEAR(Table1[[#This Row],[Joining Date]])</f>
        <v>2024</v>
      </c>
      <c r="O3446" s="45">
        <f>MONTH(Table1[[#This Row],[Joining Date]])</f>
        <v>11</v>
      </c>
      <c r="P3446" s="25">
        <f ca="1">NETWORKDAYS(Table1[[#This Row],[Joining Date]],TODAY())</f>
        <v>417</v>
      </c>
      <c r="Q3446" s="25" t="str">
        <f>LEFT(Table1[[#This Row],[Department]],5)&amp;"-"&amp;RIGHT(Table1[[#This Row],[Employee ID]],3)</f>
        <v>Marke-842</v>
      </c>
      <c r="R3446" s="25" t="str">
        <f>LEFT(Table1[[#This Row],[Department]],3)</f>
        <v>Mar</v>
      </c>
      <c r="S3446" s="36">
        <f>_xlfn.XLOOKUP(Table1[[#This Row],[City]],Table2[City],Table2[Bonus %])</f>
        <v>6</v>
      </c>
    </row>
    <row r="3447" spans="1:19" x14ac:dyDescent="0.35">
      <c r="A3447" s="9" t="s">
        <v>3440</v>
      </c>
      <c r="B3447" s="41" t="str">
        <f>LEFT(Table1[[#This Row],[Employee Name]],FIND(" ",Table1[[#This Row],[Employee Name]]))</f>
        <v xml:space="preserve">Arjun </v>
      </c>
      <c r="C3447" s="41" t="str">
        <f>RIGHT(Table1[[#This Row],[Employee Name]],LEN(Table1[[#This Row],[Employee Name]])-FIND(" ",Table1[[#This Row],[Employee Name]]))</f>
        <v>Mehta</v>
      </c>
      <c r="D3447" s="23">
        <f>Table1[[#This Row],[Basic Salary]]+Table1[[#This Row],[Bonus]]</f>
        <v>72256</v>
      </c>
      <c r="E3447" s="10">
        <v>99</v>
      </c>
      <c r="F3447" s="46">
        <v>91</v>
      </c>
      <c r="G3447" s="10" t="str" cm="1">
        <f t="array" ref="G3447">_xlfn.IFS(Table1[[#This Row],[Performance Score]]&gt;=80,"Excellent",Table1[[#This Row],[Performance Score]]&gt;=60,"Good",Table1[[#This Row],[Performance Score]]&gt;=40,"Need Improvement")</f>
        <v>Excellent</v>
      </c>
      <c r="H3447" s="30">
        <f>Table1[[#This Row],[Bonus]]/Table1[[#This Row],[Basic Salary]]</f>
        <v>8.3932134231409675E-2</v>
      </c>
      <c r="I3447" s="10">
        <f ca="1">DATEDIF(Table1[[#This Row],[Date of Birth]],TODAY(),"y")</f>
        <v>46</v>
      </c>
      <c r="J3447" s="34">
        <v>43474</v>
      </c>
      <c r="K3447" s="33" t="str" cm="1">
        <f t="array" aca="1" ref="K3447" ca="1">_xlfn.IFS(L3447&lt;3,"Junior",L3447&lt;=7,"Mid-Level",L3447&gt;7,"Senior")</f>
        <v>Mid-Level</v>
      </c>
      <c r="L3447" s="46">
        <f ca="1">INT(YEARFRAC(Table1[[#This Row],[Joining Date]],TODAY(),1))</f>
        <v>7</v>
      </c>
      <c r="M3447" s="25" t="str">
        <f t="shared" ca="1" si="53"/>
        <v>Yes</v>
      </c>
      <c r="N3447" s="26">
        <f>YEAR(Table1[[#This Row],[Joining Date]])</f>
        <v>2019</v>
      </c>
      <c r="O3447" s="46">
        <f>MONTH(Table1[[#This Row],[Joining Date]])</f>
        <v>1</v>
      </c>
      <c r="P3447" s="26">
        <f ca="1">NETWORKDAYS(Table1[[#This Row],[Joining Date]],TODAY())</f>
        <v>1949</v>
      </c>
      <c r="Q3447" s="26" t="str">
        <f>LEFT(Table1[[#This Row],[Department]],5)&amp;"-"&amp;RIGHT(Table1[[#This Row],[Employee ID]],3)</f>
        <v>HR-384</v>
      </c>
      <c r="R3447" s="26" t="str">
        <f>LEFT(Table1[[#This Row],[Department]],3)</f>
        <v>HR</v>
      </c>
      <c r="S3447" s="37">
        <f>_xlfn.XLOOKUP(Table1[[#This Row],[City]],Table2[City],Table2[Bonus %])</f>
        <v>8</v>
      </c>
    </row>
    <row r="3448" spans="1:19" x14ac:dyDescent="0.35">
      <c r="A3448" s="7" t="s">
        <v>678</v>
      </c>
      <c r="B3448" s="40" t="str">
        <f>LEFT(Table1[[#This Row],[Employee Name]],FIND(" ",Table1[[#This Row],[Employee Name]]))</f>
        <v xml:space="preserve">Ishita </v>
      </c>
      <c r="C3448" s="40" t="str">
        <f>RIGHT(Table1[[#This Row],[Employee Name]],LEN(Table1[[#This Row],[Employee Name]])-FIND(" ",Table1[[#This Row],[Employee Name]]))</f>
        <v>Roy</v>
      </c>
      <c r="D3448" s="22">
        <f>Table1[[#This Row],[Basic Salary]]+Table1[[#This Row],[Bonus]]</f>
        <v>72202</v>
      </c>
      <c r="E3448" s="8">
        <v>98</v>
      </c>
      <c r="F3448" s="45">
        <v>95</v>
      </c>
      <c r="G3448" s="8" t="str" cm="1">
        <f t="array" ref="G3448">_xlfn.IFS(Table1[[#This Row],[Performance Score]]&gt;=80,"Excellent",Table1[[#This Row],[Performance Score]]&gt;=60,"Good",Table1[[#This Row],[Performance Score]]&gt;=40,"Need Improvement")</f>
        <v>Excellent</v>
      </c>
      <c r="H3448" s="29">
        <f>Table1[[#This Row],[Bonus]]/Table1[[#This Row],[Basic Salary]]</f>
        <v>9.7962287104622875E-2</v>
      </c>
      <c r="I3448" s="8">
        <f ca="1">DATEDIF(Table1[[#This Row],[Date of Birth]],TODAY(),"y")</f>
        <v>46</v>
      </c>
      <c r="J3448" s="33">
        <v>42479</v>
      </c>
      <c r="K3448" s="33" t="str" cm="1">
        <f t="array" aca="1" ref="K3448" ca="1">_xlfn.IFS(L3448&lt;3,"Junior",L3448&lt;=7,"Mid-Level",L3448&gt;7,"Senior")</f>
        <v>Senior</v>
      </c>
      <c r="L3448" s="45">
        <f ca="1">INT(YEARFRAC(Table1[[#This Row],[Joining Date]],TODAY(),1))</f>
        <v>10</v>
      </c>
      <c r="M3448" s="25" t="str">
        <f t="shared" ca="1" si="53"/>
        <v>Yes</v>
      </c>
      <c r="N3448" s="25">
        <f>YEAR(Table1[[#This Row],[Joining Date]])</f>
        <v>2016</v>
      </c>
      <c r="O3448" s="45">
        <f>MONTH(Table1[[#This Row],[Joining Date]])</f>
        <v>4</v>
      </c>
      <c r="P3448" s="25">
        <f ca="1">NETWORKDAYS(Table1[[#This Row],[Joining Date]],TODAY())</f>
        <v>2660</v>
      </c>
      <c r="Q3448" s="25" t="str">
        <f>LEFT(Table1[[#This Row],[Department]],5)&amp;"-"&amp;RIGHT(Table1[[#This Row],[Employee ID]],3)</f>
        <v>Marke-622</v>
      </c>
      <c r="R3448" s="25" t="str">
        <f>LEFT(Table1[[#This Row],[Department]],3)</f>
        <v>Mar</v>
      </c>
      <c r="S3448" s="36">
        <f>_xlfn.XLOOKUP(Table1[[#This Row],[City]],Table2[City],Table2[Bonus %])</f>
        <v>5</v>
      </c>
    </row>
    <row r="3449" spans="1:19" x14ac:dyDescent="0.35">
      <c r="A3449" s="9" t="s">
        <v>1538</v>
      </c>
      <c r="B3449" s="41" t="str">
        <f>LEFT(Table1[[#This Row],[Employee Name]],FIND(" ",Table1[[#This Row],[Employee Name]]))</f>
        <v xml:space="preserve">Aditya </v>
      </c>
      <c r="C3449" s="41" t="str">
        <f>RIGHT(Table1[[#This Row],[Employee Name]],LEN(Table1[[#This Row],[Employee Name]])-FIND(" ",Table1[[#This Row],[Employee Name]]))</f>
        <v>Kapoor</v>
      </c>
      <c r="D3449" s="23">
        <f>Table1[[#This Row],[Basic Salary]]+Table1[[#This Row],[Bonus]]</f>
        <v>72190</v>
      </c>
      <c r="E3449" s="10">
        <v>77</v>
      </c>
      <c r="F3449" s="46">
        <v>41</v>
      </c>
      <c r="G3449" s="10" t="str" cm="1">
        <f t="array" ref="G3449">_xlfn.IFS(Table1[[#This Row],[Performance Score]]&gt;=80,"Excellent",Table1[[#This Row],[Performance Score]]&gt;=60,"Good",Table1[[#This Row],[Performance Score]]&gt;=40,"Need Improvement")</f>
        <v>Need Improvement</v>
      </c>
      <c r="H3449" s="30">
        <f>Table1[[#This Row],[Bonus]]/Table1[[#This Row],[Basic Salary]]</f>
        <v>0.59300041926870706</v>
      </c>
      <c r="I3449" s="10">
        <f ca="1">DATEDIF(Table1[[#This Row],[Date of Birth]],TODAY(),"y")</f>
        <v>21</v>
      </c>
      <c r="J3449" s="34">
        <v>43012</v>
      </c>
      <c r="K3449" s="33" t="str" cm="1">
        <f t="array" aca="1" ref="K3449" ca="1">_xlfn.IFS(L3449&lt;3,"Junior",L3449&lt;=7,"Mid-Level",L3449&gt;7,"Senior")</f>
        <v>Senior</v>
      </c>
      <c r="L3449" s="46">
        <f ca="1">INT(YEARFRAC(Table1[[#This Row],[Joining Date]],TODAY(),1))</f>
        <v>8</v>
      </c>
      <c r="M3449" s="25" t="str">
        <f t="shared" ca="1" si="53"/>
        <v>Yes</v>
      </c>
      <c r="N3449" s="26">
        <f>YEAR(Table1[[#This Row],[Joining Date]])</f>
        <v>2017</v>
      </c>
      <c r="O3449" s="46">
        <f>MONTH(Table1[[#This Row],[Joining Date]])</f>
        <v>10</v>
      </c>
      <c r="P3449" s="26">
        <f ca="1">NETWORKDAYS(Table1[[#This Row],[Joining Date]],TODAY())</f>
        <v>2279</v>
      </c>
      <c r="Q3449" s="26" t="str">
        <f>LEFT(Table1[[#This Row],[Department]],5)&amp;"-"&amp;RIGHT(Table1[[#This Row],[Employee ID]],3)</f>
        <v>IT-482</v>
      </c>
      <c r="R3449" s="26" t="str">
        <f>LEFT(Table1[[#This Row],[Department]],3)</f>
        <v>IT</v>
      </c>
      <c r="S3449" s="37">
        <f>_xlfn.XLOOKUP(Table1[[#This Row],[City]],Table2[City],Table2[Bonus %])</f>
        <v>8</v>
      </c>
    </row>
    <row r="3450" spans="1:19" x14ac:dyDescent="0.35">
      <c r="A3450" s="7" t="s">
        <v>1867</v>
      </c>
      <c r="B3450" s="40" t="str">
        <f>LEFT(Table1[[#This Row],[Employee Name]],FIND(" ",Table1[[#This Row],[Employee Name]]))</f>
        <v xml:space="preserve">Rohan </v>
      </c>
      <c r="C3450" s="40" t="str">
        <f>RIGHT(Table1[[#This Row],[Employee Name]],LEN(Table1[[#This Row],[Employee Name]])-FIND(" ",Table1[[#This Row],[Employee Name]]))</f>
        <v>Gupta</v>
      </c>
      <c r="D3450" s="22">
        <f>Table1[[#This Row],[Basic Salary]]+Table1[[#This Row],[Bonus]]</f>
        <v>72090</v>
      </c>
      <c r="E3450" s="8">
        <v>73</v>
      </c>
      <c r="F3450" s="45">
        <v>48</v>
      </c>
      <c r="G3450" s="8" t="str" cm="1">
        <f t="array" ref="G3450">_xlfn.IFS(Table1[[#This Row],[Performance Score]]&gt;=80,"Excellent",Table1[[#This Row],[Performance Score]]&gt;=60,"Good",Table1[[#This Row],[Performance Score]]&gt;=40,"Need Improvement")</f>
        <v>Need Improvement</v>
      </c>
      <c r="H3450" s="29">
        <f>Table1[[#This Row],[Bonus]]/Table1[[#This Row],[Basic Salary]]</f>
        <v>0.41491658488714428</v>
      </c>
      <c r="I3450" s="8">
        <f ca="1">DATEDIF(Table1[[#This Row],[Date of Birth]],TODAY(),"y")</f>
        <v>16</v>
      </c>
      <c r="J3450" s="33">
        <v>44589</v>
      </c>
      <c r="K3450" s="33" t="str" cm="1">
        <f t="array" aca="1" ref="K3450" ca="1">_xlfn.IFS(L3450&lt;3,"Junior",L3450&lt;=7,"Mid-Level",L3450&gt;7,"Senior")</f>
        <v>Mid-Level</v>
      </c>
      <c r="L3450" s="45">
        <f ca="1">INT(YEARFRAC(Table1[[#This Row],[Joining Date]],TODAY(),1))</f>
        <v>4</v>
      </c>
      <c r="M3450" s="25" t="str">
        <f t="shared" ca="1" si="53"/>
        <v>No</v>
      </c>
      <c r="N3450" s="25">
        <f>YEAR(Table1[[#This Row],[Joining Date]])</f>
        <v>2022</v>
      </c>
      <c r="O3450" s="45">
        <f>MONTH(Table1[[#This Row],[Joining Date]])</f>
        <v>1</v>
      </c>
      <c r="P3450" s="25">
        <f ca="1">NETWORKDAYS(Table1[[#This Row],[Joining Date]],TODAY())</f>
        <v>1152</v>
      </c>
      <c r="Q3450" s="25" t="str">
        <f>LEFT(Table1[[#This Row],[Department]],5)&amp;"-"&amp;RIGHT(Table1[[#This Row],[Employee ID]],3)</f>
        <v>Opera-811</v>
      </c>
      <c r="R3450" s="25" t="str">
        <f>LEFT(Table1[[#This Row],[Department]],3)</f>
        <v>Ope</v>
      </c>
      <c r="S3450" s="36">
        <f>_xlfn.XLOOKUP(Table1[[#This Row],[City]],Table2[City],Table2[Bonus %])</f>
        <v>8</v>
      </c>
    </row>
    <row r="3451" spans="1:19" x14ac:dyDescent="0.35">
      <c r="A3451" s="9" t="s">
        <v>771</v>
      </c>
      <c r="B3451" s="41" t="str">
        <f>LEFT(Table1[[#This Row],[Employee Name]],FIND(" ",Table1[[#This Row],[Employee Name]]))</f>
        <v xml:space="preserve">Pooja </v>
      </c>
      <c r="C3451" s="41" t="str">
        <f>RIGHT(Table1[[#This Row],[Employee Name]],LEN(Table1[[#This Row],[Employee Name]])-FIND(" ",Table1[[#This Row],[Employee Name]]))</f>
        <v>Das</v>
      </c>
      <c r="D3451" s="23">
        <f>Table1[[#This Row],[Basic Salary]]+Table1[[#This Row],[Bonus]]</f>
        <v>72076</v>
      </c>
      <c r="E3451" s="10">
        <v>70</v>
      </c>
      <c r="F3451" s="46">
        <v>85</v>
      </c>
      <c r="G3451" s="10" t="str" cm="1">
        <f t="array" ref="G3451">_xlfn.IFS(Table1[[#This Row],[Performance Score]]&gt;=80,"Excellent",Table1[[#This Row],[Performance Score]]&gt;=60,"Good",Table1[[#This Row],[Performance Score]]&gt;=40,"Need Improvement")</f>
        <v>Excellent</v>
      </c>
      <c r="H3451" s="30">
        <f>Table1[[#This Row],[Bonus]]/Table1[[#This Row],[Basic Salary]]</f>
        <v>0.53992094861660078</v>
      </c>
      <c r="I3451" s="10">
        <f ca="1">DATEDIF(Table1[[#This Row],[Date of Birth]],TODAY(),"y")</f>
        <v>26</v>
      </c>
      <c r="J3451" s="34">
        <v>43169</v>
      </c>
      <c r="K3451" s="33" t="str" cm="1">
        <f t="array" aca="1" ref="K3451" ca="1">_xlfn.IFS(L3451&lt;3,"Junior",L3451&lt;=7,"Mid-Level",L3451&gt;7,"Senior")</f>
        <v>Senior</v>
      </c>
      <c r="L3451" s="46">
        <f ca="1">INT(YEARFRAC(Table1[[#This Row],[Joining Date]],TODAY(),1))</f>
        <v>8</v>
      </c>
      <c r="M3451" s="25" t="str">
        <f t="shared" ca="1" si="53"/>
        <v>Yes</v>
      </c>
      <c r="N3451" s="26">
        <f>YEAR(Table1[[#This Row],[Joining Date]])</f>
        <v>2018</v>
      </c>
      <c r="O3451" s="46">
        <f>MONTH(Table1[[#This Row],[Joining Date]])</f>
        <v>3</v>
      </c>
      <c r="P3451" s="26">
        <f ca="1">NETWORKDAYS(Table1[[#This Row],[Joining Date]],TODAY())</f>
        <v>2166</v>
      </c>
      <c r="Q3451" s="26" t="str">
        <f>LEFT(Table1[[#This Row],[Department]],5)&amp;"-"&amp;RIGHT(Table1[[#This Row],[Employee ID]],3)</f>
        <v>Finan-715</v>
      </c>
      <c r="R3451" s="26" t="str">
        <f>LEFT(Table1[[#This Row],[Department]],3)</f>
        <v>Fin</v>
      </c>
      <c r="S3451" s="37">
        <f>_xlfn.XLOOKUP(Table1[[#This Row],[City]],Table2[City],Table2[Bonus %])</f>
        <v>4</v>
      </c>
    </row>
    <row r="3452" spans="1:19" x14ac:dyDescent="0.35">
      <c r="A3452" s="7" t="s">
        <v>3567</v>
      </c>
      <c r="B3452" s="40" t="str">
        <f>LEFT(Table1[[#This Row],[Employee Name]],FIND(" ",Table1[[#This Row],[Employee Name]]))</f>
        <v xml:space="preserve">Priya </v>
      </c>
      <c r="C3452" s="40" t="str">
        <f>RIGHT(Table1[[#This Row],[Employee Name]],LEN(Table1[[#This Row],[Employee Name]])-FIND(" ",Table1[[#This Row],[Employee Name]]))</f>
        <v>Reddy</v>
      </c>
      <c r="D3452" s="22">
        <f>Table1[[#This Row],[Basic Salary]]+Table1[[#This Row],[Bonus]]</f>
        <v>72069</v>
      </c>
      <c r="E3452" s="8">
        <v>77</v>
      </c>
      <c r="F3452" s="45">
        <v>93</v>
      </c>
      <c r="G3452" s="8" t="str" cm="1">
        <f t="array" ref="G3452">_xlfn.IFS(Table1[[#This Row],[Performance Score]]&gt;=80,"Excellent",Table1[[#This Row],[Performance Score]]&gt;=60,"Good",Table1[[#This Row],[Performance Score]]&gt;=40,"Need Improvement")</f>
        <v>Excellent</v>
      </c>
      <c r="H3452" s="29">
        <f>Table1[[#This Row],[Bonus]]/Table1[[#This Row],[Basic Salary]]</f>
        <v>0.38346802833394122</v>
      </c>
      <c r="I3452" s="8">
        <f ca="1">DATEDIF(Table1[[#This Row],[Date of Birth]],TODAY(),"y")</f>
        <v>36</v>
      </c>
      <c r="J3452" s="33">
        <v>45358</v>
      </c>
      <c r="K3452" s="33" t="str" cm="1">
        <f t="array" aca="1" ref="K3452" ca="1">_xlfn.IFS(L3452&lt;3,"Junior",L3452&lt;=7,"Mid-Level",L3452&gt;7,"Senior")</f>
        <v>Junior</v>
      </c>
      <c r="L3452" s="45">
        <f ca="1">INT(YEARFRAC(Table1[[#This Row],[Joining Date]],TODAY(),1))</f>
        <v>2</v>
      </c>
      <c r="M3452" s="25" t="str">
        <f t="shared" ca="1" si="53"/>
        <v>No</v>
      </c>
      <c r="N3452" s="25">
        <f>YEAR(Table1[[#This Row],[Joining Date]])</f>
        <v>2024</v>
      </c>
      <c r="O3452" s="45">
        <f>MONTH(Table1[[#This Row],[Joining Date]])</f>
        <v>3</v>
      </c>
      <c r="P3452" s="25">
        <f ca="1">NETWORKDAYS(Table1[[#This Row],[Joining Date]],TODAY())</f>
        <v>603</v>
      </c>
      <c r="Q3452" s="25" t="str">
        <f>LEFT(Table1[[#This Row],[Department]],5)&amp;"-"&amp;RIGHT(Table1[[#This Row],[Employee ID]],3)</f>
        <v>HR-511</v>
      </c>
      <c r="R3452" s="25" t="str">
        <f>LEFT(Table1[[#This Row],[Department]],3)</f>
        <v>HR</v>
      </c>
      <c r="S3452" s="36">
        <f>_xlfn.XLOOKUP(Table1[[#This Row],[City]],Table2[City],Table2[Bonus %])</f>
        <v>5</v>
      </c>
    </row>
    <row r="3453" spans="1:19" x14ac:dyDescent="0.35">
      <c r="A3453" s="9" t="s">
        <v>855</v>
      </c>
      <c r="B3453" s="41" t="str">
        <f>LEFT(Table1[[#This Row],[Employee Name]],FIND(" ",Table1[[#This Row],[Employee Name]]))</f>
        <v xml:space="preserve">Neha </v>
      </c>
      <c r="C3453" s="41" t="str">
        <f>RIGHT(Table1[[#This Row],[Employee Name]],LEN(Table1[[#This Row],[Employee Name]])-FIND(" ",Table1[[#This Row],[Employee Name]]))</f>
        <v>Kulkarni</v>
      </c>
      <c r="D3453" s="23">
        <f>Table1[[#This Row],[Basic Salary]]+Table1[[#This Row],[Bonus]]</f>
        <v>72030</v>
      </c>
      <c r="E3453" s="10">
        <v>99</v>
      </c>
      <c r="F3453" s="46">
        <v>68</v>
      </c>
      <c r="G3453" s="10" t="str" cm="1">
        <f t="array" ref="G3453">_xlfn.IFS(Table1[[#This Row],[Performance Score]]&gt;=80,"Excellent",Table1[[#This Row],[Performance Score]]&gt;=60,"Good",Table1[[#This Row],[Performance Score]]&gt;=40,"Need Improvement")</f>
        <v>Good</v>
      </c>
      <c r="H3453" s="30">
        <f>Table1[[#This Row],[Bonus]]/Table1[[#This Row],[Basic Salary]]</f>
        <v>0.21438446235290151</v>
      </c>
      <c r="I3453" s="10">
        <f ca="1">DATEDIF(Table1[[#This Row],[Date of Birth]],TODAY(),"y")</f>
        <v>33</v>
      </c>
      <c r="J3453" s="34">
        <v>42122</v>
      </c>
      <c r="K3453" s="33" t="str" cm="1">
        <f t="array" aca="1" ref="K3453" ca="1">_xlfn.IFS(L3453&lt;3,"Junior",L3453&lt;=7,"Mid-Level",L3453&gt;7,"Senior")</f>
        <v>Senior</v>
      </c>
      <c r="L3453" s="46">
        <f ca="1">INT(YEARFRAC(Table1[[#This Row],[Joining Date]],TODAY(),1))</f>
        <v>11</v>
      </c>
      <c r="M3453" s="25" t="str">
        <f t="shared" ca="1" si="53"/>
        <v>Yes</v>
      </c>
      <c r="N3453" s="26">
        <f>YEAR(Table1[[#This Row],[Joining Date]])</f>
        <v>2015</v>
      </c>
      <c r="O3453" s="46">
        <f>MONTH(Table1[[#This Row],[Joining Date]])</f>
        <v>4</v>
      </c>
      <c r="P3453" s="26">
        <f ca="1">NETWORKDAYS(Table1[[#This Row],[Joining Date]],TODAY())</f>
        <v>2915</v>
      </c>
      <c r="Q3453" s="26" t="str">
        <f>LEFT(Table1[[#This Row],[Department]],5)&amp;"-"&amp;RIGHT(Table1[[#This Row],[Employee ID]],3)</f>
        <v>IT-799</v>
      </c>
      <c r="R3453" s="26" t="str">
        <f>LEFT(Table1[[#This Row],[Department]],3)</f>
        <v>IT</v>
      </c>
      <c r="S3453" s="37">
        <f>_xlfn.XLOOKUP(Table1[[#This Row],[City]],Table2[City],Table2[Bonus %])</f>
        <v>7</v>
      </c>
    </row>
    <row r="3454" spans="1:19" x14ac:dyDescent="0.35">
      <c r="A3454" s="7" t="s">
        <v>513</v>
      </c>
      <c r="B3454" s="40" t="str">
        <f>LEFT(Table1[[#This Row],[Employee Name]],FIND(" ",Table1[[#This Row],[Employee Name]]))</f>
        <v xml:space="preserve">Neha </v>
      </c>
      <c r="C3454" s="40" t="str">
        <f>RIGHT(Table1[[#This Row],[Employee Name]],LEN(Table1[[#This Row],[Employee Name]])-FIND(" ",Table1[[#This Row],[Employee Name]]))</f>
        <v>Kulkarni</v>
      </c>
      <c r="D3454" s="22">
        <f>Table1[[#This Row],[Basic Salary]]+Table1[[#This Row],[Bonus]]</f>
        <v>72024</v>
      </c>
      <c r="E3454" s="8">
        <v>84</v>
      </c>
      <c r="F3454" s="45">
        <v>83</v>
      </c>
      <c r="G3454" s="8" t="str" cm="1">
        <f t="array" ref="G3454">_xlfn.IFS(Table1[[#This Row],[Performance Score]]&gt;=80,"Excellent",Table1[[#This Row],[Performance Score]]&gt;=60,"Good",Table1[[#This Row],[Performance Score]]&gt;=40,"Need Improvement")</f>
        <v>Excellent</v>
      </c>
      <c r="H3454" s="29">
        <f>Table1[[#This Row],[Bonus]]/Table1[[#This Row],[Basic Salary]]</f>
        <v>8.354019045899716E-2</v>
      </c>
      <c r="I3454" s="8">
        <f ca="1">DATEDIF(Table1[[#This Row],[Date of Birth]],TODAY(),"y")</f>
        <v>27</v>
      </c>
      <c r="J3454" s="33">
        <v>43661</v>
      </c>
      <c r="K3454" s="33" t="str" cm="1">
        <f t="array" aca="1" ref="K3454" ca="1">_xlfn.IFS(L3454&lt;3,"Junior",L3454&lt;=7,"Mid-Level",L3454&gt;7,"Senior")</f>
        <v>Mid-Level</v>
      </c>
      <c r="L3454" s="45">
        <f ca="1">INT(YEARFRAC(Table1[[#This Row],[Joining Date]],TODAY(),1))</f>
        <v>6</v>
      </c>
      <c r="M3454" s="25" t="str">
        <f t="shared" ca="1" si="53"/>
        <v>Yes</v>
      </c>
      <c r="N3454" s="25">
        <f>YEAR(Table1[[#This Row],[Joining Date]])</f>
        <v>2019</v>
      </c>
      <c r="O3454" s="45">
        <f>MONTH(Table1[[#This Row],[Joining Date]])</f>
        <v>7</v>
      </c>
      <c r="P3454" s="25">
        <f ca="1">NETWORKDAYS(Table1[[#This Row],[Joining Date]],TODAY())</f>
        <v>1816</v>
      </c>
      <c r="Q3454" s="25" t="str">
        <f>LEFT(Table1[[#This Row],[Department]],5)&amp;"-"&amp;RIGHT(Table1[[#This Row],[Employee ID]],3)</f>
        <v>IT-457</v>
      </c>
      <c r="R3454" s="25" t="str">
        <f>LEFT(Table1[[#This Row],[Department]],3)</f>
        <v>IT</v>
      </c>
      <c r="S3454" s="36">
        <f>_xlfn.XLOOKUP(Table1[[#This Row],[City]],Table2[City],Table2[Bonus %])</f>
        <v>5</v>
      </c>
    </row>
    <row r="3455" spans="1:19" x14ac:dyDescent="0.35">
      <c r="A3455" s="9" t="s">
        <v>744</v>
      </c>
      <c r="B3455" s="41" t="str">
        <f>LEFT(Table1[[#This Row],[Employee Name]],FIND(" ",Table1[[#This Row],[Employee Name]]))</f>
        <v xml:space="preserve">Nisha </v>
      </c>
      <c r="C3455" s="41" t="str">
        <f>RIGHT(Table1[[#This Row],[Employee Name]],LEN(Table1[[#This Row],[Employee Name]])-FIND(" ",Table1[[#This Row],[Employee Name]]))</f>
        <v>Kapoor</v>
      </c>
      <c r="D3455" s="23">
        <f>Table1[[#This Row],[Basic Salary]]+Table1[[#This Row],[Bonus]]</f>
        <v>72012</v>
      </c>
      <c r="E3455" s="10">
        <v>90</v>
      </c>
      <c r="F3455" s="46">
        <v>71</v>
      </c>
      <c r="G3455" s="10" t="str" cm="1">
        <f t="array" ref="G3455">_xlfn.IFS(Table1[[#This Row],[Performance Score]]&gt;=80,"Excellent",Table1[[#This Row],[Performance Score]]&gt;=60,"Good",Table1[[#This Row],[Performance Score]]&gt;=40,"Need Improvement")</f>
        <v>Good</v>
      </c>
      <c r="H3455" s="30">
        <f>Table1[[#This Row],[Bonus]]/Table1[[#This Row],[Basic Salary]]</f>
        <v>0.61614076035728715</v>
      </c>
      <c r="I3455" s="10">
        <f ca="1">DATEDIF(Table1[[#This Row],[Date of Birth]],TODAY(),"y")</f>
        <v>41</v>
      </c>
      <c r="J3455" s="34">
        <v>42798</v>
      </c>
      <c r="K3455" s="33" t="str" cm="1">
        <f t="array" aca="1" ref="K3455" ca="1">_xlfn.IFS(L3455&lt;3,"Junior",L3455&lt;=7,"Mid-Level",L3455&gt;7,"Senior")</f>
        <v>Senior</v>
      </c>
      <c r="L3455" s="46">
        <f ca="1">INT(YEARFRAC(Table1[[#This Row],[Joining Date]],TODAY(),1))</f>
        <v>9</v>
      </c>
      <c r="M3455" s="25" t="str">
        <f t="shared" ca="1" si="53"/>
        <v>Yes</v>
      </c>
      <c r="N3455" s="26">
        <f>YEAR(Table1[[#This Row],[Joining Date]])</f>
        <v>2017</v>
      </c>
      <c r="O3455" s="46">
        <f>MONTH(Table1[[#This Row],[Joining Date]])</f>
        <v>3</v>
      </c>
      <c r="P3455" s="26">
        <f ca="1">NETWORKDAYS(Table1[[#This Row],[Joining Date]],TODAY())</f>
        <v>2431</v>
      </c>
      <c r="Q3455" s="26" t="str">
        <f>LEFT(Table1[[#This Row],[Department]],5)&amp;"-"&amp;RIGHT(Table1[[#This Row],[Employee ID]],3)</f>
        <v>Sales-688</v>
      </c>
      <c r="R3455" s="26" t="str">
        <f>LEFT(Table1[[#This Row],[Department]],3)</f>
        <v>Sal</v>
      </c>
      <c r="S3455" s="37">
        <f>_xlfn.XLOOKUP(Table1[[#This Row],[City]],Table2[City],Table2[Bonus %])</f>
        <v>7</v>
      </c>
    </row>
    <row r="3456" spans="1:19" x14ac:dyDescent="0.35">
      <c r="A3456" s="7" t="s">
        <v>1627</v>
      </c>
      <c r="B3456" s="40" t="str">
        <f>LEFT(Table1[[#This Row],[Employee Name]],FIND(" ",Table1[[#This Row],[Employee Name]]))</f>
        <v xml:space="preserve">Ajay </v>
      </c>
      <c r="C3456" s="40" t="str">
        <f>RIGHT(Table1[[#This Row],[Employee Name]],LEN(Table1[[#This Row],[Employee Name]])-FIND(" ",Table1[[#This Row],[Employee Name]]))</f>
        <v>Singh</v>
      </c>
      <c r="D3456" s="22">
        <f>Table1[[#This Row],[Basic Salary]]+Table1[[#This Row],[Bonus]]</f>
        <v>72006</v>
      </c>
      <c r="E3456" s="8">
        <v>91</v>
      </c>
      <c r="F3456" s="45">
        <v>40</v>
      </c>
      <c r="G3456" s="8" t="str" cm="1">
        <f t="array" ref="G3456">_xlfn.IFS(Table1[[#This Row],[Performance Score]]&gt;=80,"Excellent",Table1[[#This Row],[Performance Score]]&gt;=60,"Good",Table1[[#This Row],[Performance Score]]&gt;=40,"Need Improvement")</f>
        <v>Need Improvement</v>
      </c>
      <c r="H3456" s="29">
        <f>Table1[[#This Row],[Bonus]]/Table1[[#This Row],[Basic Salary]]</f>
        <v>0.34933663143692378</v>
      </c>
      <c r="I3456" s="8">
        <f ca="1">DATEDIF(Table1[[#This Row],[Date of Birth]],TODAY(),"y")</f>
        <v>24</v>
      </c>
      <c r="J3456" s="33">
        <v>44129</v>
      </c>
      <c r="K3456" s="33" t="str" cm="1">
        <f t="array" aca="1" ref="K3456" ca="1">_xlfn.IFS(L3456&lt;3,"Junior",L3456&lt;=7,"Mid-Level",L3456&gt;7,"Senior")</f>
        <v>Mid-Level</v>
      </c>
      <c r="L3456" s="45">
        <f ca="1">INT(YEARFRAC(Table1[[#This Row],[Joining Date]],TODAY(),1))</f>
        <v>5</v>
      </c>
      <c r="M3456" s="25" t="str">
        <f t="shared" ca="1" si="53"/>
        <v>No</v>
      </c>
      <c r="N3456" s="25">
        <f>YEAR(Table1[[#This Row],[Joining Date]])</f>
        <v>2020</v>
      </c>
      <c r="O3456" s="45">
        <f>MONTH(Table1[[#This Row],[Joining Date]])</f>
        <v>10</v>
      </c>
      <c r="P3456" s="25">
        <f ca="1">NETWORKDAYS(Table1[[#This Row],[Joining Date]],TODAY())</f>
        <v>1481</v>
      </c>
      <c r="Q3456" s="25" t="str">
        <f>LEFT(Table1[[#This Row],[Department]],5)&amp;"-"&amp;RIGHT(Table1[[#This Row],[Employee ID]],3)</f>
        <v>Finan-571</v>
      </c>
      <c r="R3456" s="25" t="str">
        <f>LEFT(Table1[[#This Row],[Department]],3)</f>
        <v>Fin</v>
      </c>
      <c r="S3456" s="36">
        <f>_xlfn.XLOOKUP(Table1[[#This Row],[City]],Table2[City],Table2[Bonus %])</f>
        <v>6</v>
      </c>
    </row>
    <row r="3457" spans="1:19" x14ac:dyDescent="0.35">
      <c r="A3457" s="9" t="s">
        <v>1303</v>
      </c>
      <c r="B3457" s="41" t="str">
        <f>LEFT(Table1[[#This Row],[Employee Name]],FIND(" ",Table1[[#This Row],[Employee Name]]))</f>
        <v xml:space="preserve">Priya </v>
      </c>
      <c r="C3457" s="41" t="str">
        <f>RIGHT(Table1[[#This Row],[Employee Name]],LEN(Table1[[#This Row],[Employee Name]])-FIND(" ",Table1[[#This Row],[Employee Name]]))</f>
        <v>Reddy</v>
      </c>
      <c r="D3457" s="23">
        <f>Table1[[#This Row],[Basic Salary]]+Table1[[#This Row],[Bonus]]</f>
        <v>71942</v>
      </c>
      <c r="E3457" s="10">
        <v>63</v>
      </c>
      <c r="F3457" s="46">
        <v>77</v>
      </c>
      <c r="G3457" s="10" t="str" cm="1">
        <f t="array" ref="G3457">_xlfn.IFS(Table1[[#This Row],[Performance Score]]&gt;=80,"Excellent",Table1[[#This Row],[Performance Score]]&gt;=60,"Good",Table1[[#This Row],[Performance Score]]&gt;=40,"Need Improvement")</f>
        <v>Good</v>
      </c>
      <c r="H3457" s="30">
        <f>Table1[[#This Row],[Bonus]]/Table1[[#This Row],[Basic Salary]]</f>
        <v>0.34337945586615126</v>
      </c>
      <c r="I3457" s="10">
        <f ca="1">DATEDIF(Table1[[#This Row],[Date of Birth]],TODAY(),"y")</f>
        <v>21</v>
      </c>
      <c r="J3457" s="34">
        <v>45463</v>
      </c>
      <c r="K3457" s="33" t="str" cm="1">
        <f t="array" aca="1" ref="K3457" ca="1">_xlfn.IFS(L3457&lt;3,"Junior",L3457&lt;=7,"Mid-Level",L3457&gt;7,"Senior")</f>
        <v>Junior</v>
      </c>
      <c r="L3457" s="46">
        <f ca="1">INT(YEARFRAC(Table1[[#This Row],[Joining Date]],TODAY(),1))</f>
        <v>2</v>
      </c>
      <c r="M3457" s="25" t="str">
        <f t="shared" ca="1" si="53"/>
        <v>No</v>
      </c>
      <c r="N3457" s="26">
        <f>YEAR(Table1[[#This Row],[Joining Date]])</f>
        <v>2024</v>
      </c>
      <c r="O3457" s="46">
        <f>MONTH(Table1[[#This Row],[Joining Date]])</f>
        <v>6</v>
      </c>
      <c r="P3457" s="26">
        <f ca="1">NETWORKDAYS(Table1[[#This Row],[Joining Date]],TODAY())</f>
        <v>528</v>
      </c>
      <c r="Q3457" s="26" t="str">
        <f>LEFT(Table1[[#This Row],[Department]],5)&amp;"-"&amp;RIGHT(Table1[[#This Row],[Employee ID]],3)</f>
        <v>IT-247</v>
      </c>
      <c r="R3457" s="26" t="str">
        <f>LEFT(Table1[[#This Row],[Department]],3)</f>
        <v>IT</v>
      </c>
      <c r="S3457" s="37">
        <f>_xlfn.XLOOKUP(Table1[[#This Row],[City]],Table2[City],Table2[Bonus %])</f>
        <v>5</v>
      </c>
    </row>
    <row r="3458" spans="1:19" x14ac:dyDescent="0.35">
      <c r="A3458" s="7" t="s">
        <v>3975</v>
      </c>
      <c r="B3458" s="40" t="str">
        <f>LEFT(Table1[[#This Row],[Employee Name]],FIND(" ",Table1[[#This Row],[Employee Name]]))</f>
        <v xml:space="preserve">Swathi </v>
      </c>
      <c r="C3458" s="40" t="str">
        <f>RIGHT(Table1[[#This Row],[Employee Name]],LEN(Table1[[#This Row],[Employee Name]])-FIND(" ",Table1[[#This Row],[Employee Name]]))</f>
        <v>Ramesh</v>
      </c>
      <c r="D3458" s="22">
        <f>Table1[[#This Row],[Basic Salary]]+Table1[[#This Row],[Bonus]]</f>
        <v>71858</v>
      </c>
      <c r="E3458" s="8">
        <v>74</v>
      </c>
      <c r="F3458" s="45">
        <v>62</v>
      </c>
      <c r="G3458" s="8" t="str" cm="1">
        <f t="array" ref="G3458">_xlfn.IFS(Table1[[#This Row],[Performance Score]]&gt;=80,"Excellent",Table1[[#This Row],[Performance Score]]&gt;=60,"Good",Table1[[#This Row],[Performance Score]]&gt;=40,"Need Improvement")</f>
        <v>Good</v>
      </c>
      <c r="H3458" s="29">
        <f>Table1[[#This Row],[Bonus]]/Table1[[#This Row],[Basic Salary]]</f>
        <v>0.17917917917917917</v>
      </c>
      <c r="I3458" s="8">
        <f ca="1">DATEDIF(Table1[[#This Row],[Date of Birth]],TODAY(),"y")</f>
        <v>44</v>
      </c>
      <c r="J3458" s="33">
        <v>45767</v>
      </c>
      <c r="K3458" s="33" t="str" cm="1">
        <f t="array" aca="1" ref="K3458" ca="1">_xlfn.IFS(L3458&lt;3,"Junior",L3458&lt;=7,"Mid-Level",L3458&gt;7,"Senior")</f>
        <v>Junior</v>
      </c>
      <c r="L3458" s="45">
        <f ca="1">INT(YEARFRAC(Table1[[#This Row],[Joining Date]],TODAY(),1))</f>
        <v>1</v>
      </c>
      <c r="M3458" s="25" t="str">
        <f t="shared" ref="M3458:M3521" ca="1" si="54">IF(L3458&gt;5,"Yes","No")</f>
        <v>No</v>
      </c>
      <c r="N3458" s="25">
        <f>YEAR(Table1[[#This Row],[Joining Date]])</f>
        <v>2025</v>
      </c>
      <c r="O3458" s="45">
        <f>MONTH(Table1[[#This Row],[Joining Date]])</f>
        <v>4</v>
      </c>
      <c r="P3458" s="25">
        <f ca="1">NETWORKDAYS(Table1[[#This Row],[Joining Date]],TODAY())</f>
        <v>311</v>
      </c>
      <c r="Q3458" s="25" t="str">
        <f>LEFT(Table1[[#This Row],[Department]],5)&amp;"-"&amp;RIGHT(Table1[[#This Row],[Employee ID]],3)</f>
        <v>IT-919</v>
      </c>
      <c r="R3458" s="25" t="str">
        <f>LEFT(Table1[[#This Row],[Department]],3)</f>
        <v>IT</v>
      </c>
      <c r="S3458" s="36">
        <f>_xlfn.XLOOKUP(Table1[[#This Row],[City]],Table2[City],Table2[Bonus %])</f>
        <v>8</v>
      </c>
    </row>
    <row r="3459" spans="1:19" x14ac:dyDescent="0.35">
      <c r="A3459" s="9" t="s">
        <v>2940</v>
      </c>
      <c r="B3459" s="41" t="str">
        <f>LEFT(Table1[[#This Row],[Employee Name]],FIND(" ",Table1[[#This Row],[Employee Name]]))</f>
        <v xml:space="preserve">Rohan </v>
      </c>
      <c r="C3459" s="41" t="str">
        <f>RIGHT(Table1[[#This Row],[Employee Name]],LEN(Table1[[#This Row],[Employee Name]])-FIND(" ",Table1[[#This Row],[Employee Name]]))</f>
        <v>Gupta</v>
      </c>
      <c r="D3459" s="23">
        <f>Table1[[#This Row],[Basic Salary]]+Table1[[#This Row],[Bonus]]</f>
        <v>71856</v>
      </c>
      <c r="E3459" s="10">
        <v>99</v>
      </c>
      <c r="F3459" s="46">
        <v>85</v>
      </c>
      <c r="G3459" s="10" t="str" cm="1">
        <f t="array" ref="G3459">_xlfn.IFS(Table1[[#This Row],[Performance Score]]&gt;=80,"Excellent",Table1[[#This Row],[Performance Score]]&gt;=60,"Good",Table1[[#This Row],[Performance Score]]&gt;=40,"Need Improvement")</f>
        <v>Excellent</v>
      </c>
      <c r="H3459" s="30">
        <f>Table1[[#This Row],[Bonus]]/Table1[[#This Row],[Basic Salary]]</f>
        <v>0.22069141255414931</v>
      </c>
      <c r="I3459" s="10">
        <f ca="1">DATEDIF(Table1[[#This Row],[Date of Birth]],TODAY(),"y")</f>
        <v>43</v>
      </c>
      <c r="J3459" s="34">
        <v>44378</v>
      </c>
      <c r="K3459" s="33" t="str" cm="1">
        <f t="array" aca="1" ref="K3459" ca="1">_xlfn.IFS(L3459&lt;3,"Junior",L3459&lt;=7,"Mid-Level",L3459&gt;7,"Senior")</f>
        <v>Mid-Level</v>
      </c>
      <c r="L3459" s="46">
        <f ca="1">INT(YEARFRAC(Table1[[#This Row],[Joining Date]],TODAY(),1))</f>
        <v>4</v>
      </c>
      <c r="M3459" s="25" t="str">
        <f t="shared" ca="1" si="54"/>
        <v>No</v>
      </c>
      <c r="N3459" s="26">
        <f>YEAR(Table1[[#This Row],[Joining Date]])</f>
        <v>2021</v>
      </c>
      <c r="O3459" s="46">
        <f>MONTH(Table1[[#This Row],[Joining Date]])</f>
        <v>7</v>
      </c>
      <c r="P3459" s="26">
        <f ca="1">NETWORKDAYS(Table1[[#This Row],[Joining Date]],TODAY())</f>
        <v>1303</v>
      </c>
      <c r="Q3459" s="26" t="str">
        <f>LEFT(Table1[[#This Row],[Department]],5)&amp;"-"&amp;RIGHT(Table1[[#This Row],[Employee ID]],3)</f>
        <v>Finan-884</v>
      </c>
      <c r="R3459" s="26" t="str">
        <f>LEFT(Table1[[#This Row],[Department]],3)</f>
        <v>Fin</v>
      </c>
      <c r="S3459" s="37">
        <f>_xlfn.XLOOKUP(Table1[[#This Row],[City]],Table2[City],Table2[Bonus %])</f>
        <v>5</v>
      </c>
    </row>
    <row r="3460" spans="1:19" x14ac:dyDescent="0.35">
      <c r="A3460" s="7" t="s">
        <v>1946</v>
      </c>
      <c r="B3460" s="40" t="str">
        <f>LEFT(Table1[[#This Row],[Employee Name]],FIND(" ",Table1[[#This Row],[Employee Name]]))</f>
        <v xml:space="preserve">Sneha </v>
      </c>
      <c r="C3460" s="40" t="str">
        <f>RIGHT(Table1[[#This Row],[Employee Name]],LEN(Table1[[#This Row],[Employee Name]])-FIND(" ",Table1[[#This Row],[Employee Name]]))</f>
        <v>Iyer</v>
      </c>
      <c r="D3460" s="22">
        <f>Table1[[#This Row],[Basic Salary]]+Table1[[#This Row],[Bonus]]</f>
        <v>71855</v>
      </c>
      <c r="E3460" s="8">
        <v>90</v>
      </c>
      <c r="F3460" s="45">
        <v>86</v>
      </c>
      <c r="G3460" s="8" t="str" cm="1">
        <f t="array" ref="G3460">_xlfn.IFS(Table1[[#This Row],[Performance Score]]&gt;=80,"Excellent",Table1[[#This Row],[Performance Score]]&gt;=60,"Good",Table1[[#This Row],[Performance Score]]&gt;=40,"Need Improvement")</f>
        <v>Excellent</v>
      </c>
      <c r="H3460" s="29">
        <f>Table1[[#This Row],[Bonus]]/Table1[[#This Row],[Basic Salary]]</f>
        <v>0.35294671436640934</v>
      </c>
      <c r="I3460" s="8">
        <f ca="1">DATEDIF(Table1[[#This Row],[Date of Birth]],TODAY(),"y")</f>
        <v>18</v>
      </c>
      <c r="J3460" s="33">
        <v>43504</v>
      </c>
      <c r="K3460" s="33" t="str" cm="1">
        <f t="array" aca="1" ref="K3460" ca="1">_xlfn.IFS(L3460&lt;3,"Junior",L3460&lt;=7,"Mid-Level",L3460&gt;7,"Senior")</f>
        <v>Mid-Level</v>
      </c>
      <c r="L3460" s="45">
        <f ca="1">INT(YEARFRAC(Table1[[#This Row],[Joining Date]],TODAY(),1))</f>
        <v>7</v>
      </c>
      <c r="M3460" s="25" t="str">
        <f t="shared" ca="1" si="54"/>
        <v>Yes</v>
      </c>
      <c r="N3460" s="25">
        <f>YEAR(Table1[[#This Row],[Joining Date]])</f>
        <v>2019</v>
      </c>
      <c r="O3460" s="45">
        <f>MONTH(Table1[[#This Row],[Joining Date]])</f>
        <v>2</v>
      </c>
      <c r="P3460" s="25">
        <f ca="1">NETWORKDAYS(Table1[[#This Row],[Joining Date]],TODAY())</f>
        <v>1927</v>
      </c>
      <c r="Q3460" s="25" t="str">
        <f>LEFT(Table1[[#This Row],[Department]],5)&amp;"-"&amp;RIGHT(Table1[[#This Row],[Employee ID]],3)</f>
        <v>Marke-890</v>
      </c>
      <c r="R3460" s="25" t="str">
        <f>LEFT(Table1[[#This Row],[Department]],3)</f>
        <v>Mar</v>
      </c>
      <c r="S3460" s="36">
        <f>_xlfn.XLOOKUP(Table1[[#This Row],[City]],Table2[City],Table2[Bonus %])</f>
        <v>5</v>
      </c>
    </row>
    <row r="3461" spans="1:19" x14ac:dyDescent="0.35">
      <c r="A3461" s="9" t="s">
        <v>1011</v>
      </c>
      <c r="B3461" s="41" t="str">
        <f>LEFT(Table1[[#This Row],[Employee Name]],FIND(" ",Table1[[#This Row],[Employee Name]]))</f>
        <v xml:space="preserve">Meera </v>
      </c>
      <c r="C3461" s="41" t="str">
        <f>RIGHT(Table1[[#This Row],[Employee Name]],LEN(Table1[[#This Row],[Employee Name]])-FIND(" ",Table1[[#This Row],[Employee Name]]))</f>
        <v>Joshi</v>
      </c>
      <c r="D3461" s="23">
        <f>Table1[[#This Row],[Basic Salary]]+Table1[[#This Row],[Bonus]]</f>
        <v>71842</v>
      </c>
      <c r="E3461" s="10">
        <v>84</v>
      </c>
      <c r="F3461" s="46">
        <v>53</v>
      </c>
      <c r="G3461" s="10" t="str" cm="1">
        <f t="array" ref="G3461">_xlfn.IFS(Table1[[#This Row],[Performance Score]]&gt;=80,"Excellent",Table1[[#This Row],[Performance Score]]&gt;=60,"Good",Table1[[#This Row],[Performance Score]]&gt;=40,"Need Improvement")</f>
        <v>Need Improvement</v>
      </c>
      <c r="H3461" s="30">
        <f>Table1[[#This Row],[Bonus]]/Table1[[#This Row],[Basic Salary]]</f>
        <v>8.1143717080511657E-2</v>
      </c>
      <c r="I3461" s="10">
        <f ca="1">DATEDIF(Table1[[#This Row],[Date of Birth]],TODAY(),"y")</f>
        <v>17</v>
      </c>
      <c r="J3461" s="34">
        <v>43652</v>
      </c>
      <c r="K3461" s="33" t="str" cm="1">
        <f t="array" aca="1" ref="K3461" ca="1">_xlfn.IFS(L3461&lt;3,"Junior",L3461&lt;=7,"Mid-Level",L3461&gt;7,"Senior")</f>
        <v>Mid-Level</v>
      </c>
      <c r="L3461" s="46">
        <f ca="1">INT(YEARFRAC(Table1[[#This Row],[Joining Date]],TODAY(),1))</f>
        <v>6</v>
      </c>
      <c r="M3461" s="25" t="str">
        <f t="shared" ca="1" si="54"/>
        <v>Yes</v>
      </c>
      <c r="N3461" s="26">
        <f>YEAR(Table1[[#This Row],[Joining Date]])</f>
        <v>2019</v>
      </c>
      <c r="O3461" s="46">
        <f>MONTH(Table1[[#This Row],[Joining Date]])</f>
        <v>7</v>
      </c>
      <c r="P3461" s="26">
        <f ca="1">NETWORKDAYS(Table1[[#This Row],[Joining Date]],TODAY())</f>
        <v>1821</v>
      </c>
      <c r="Q3461" s="26" t="str">
        <f>LEFT(Table1[[#This Row],[Department]],5)&amp;"-"&amp;RIGHT(Table1[[#This Row],[Employee ID]],3)</f>
        <v>Finan-955</v>
      </c>
      <c r="R3461" s="26" t="str">
        <f>LEFT(Table1[[#This Row],[Department]],3)</f>
        <v>Fin</v>
      </c>
      <c r="S3461" s="37">
        <f>_xlfn.XLOOKUP(Table1[[#This Row],[City]],Table2[City],Table2[Bonus %])</f>
        <v>8</v>
      </c>
    </row>
    <row r="3462" spans="1:19" x14ac:dyDescent="0.35">
      <c r="A3462" s="7" t="s">
        <v>3578</v>
      </c>
      <c r="B3462" s="40" t="str">
        <f>LEFT(Table1[[#This Row],[Employee Name]],FIND(" ",Table1[[#This Row],[Employee Name]]))</f>
        <v xml:space="preserve">Kavya </v>
      </c>
      <c r="C3462" s="40" t="str">
        <f>RIGHT(Table1[[#This Row],[Employee Name]],LEN(Table1[[#This Row],[Employee Name]])-FIND(" ",Table1[[#This Row],[Employee Name]]))</f>
        <v>Nair</v>
      </c>
      <c r="D3462" s="22">
        <f>Table1[[#This Row],[Basic Salary]]+Table1[[#This Row],[Bonus]]</f>
        <v>71753</v>
      </c>
      <c r="E3462" s="8">
        <v>72</v>
      </c>
      <c r="F3462" s="45">
        <v>89</v>
      </c>
      <c r="G3462" s="8" t="str" cm="1">
        <f t="array" ref="G3462">_xlfn.IFS(Table1[[#This Row],[Performance Score]]&gt;=80,"Excellent",Table1[[#This Row],[Performance Score]]&gt;=60,"Good",Table1[[#This Row],[Performance Score]]&gt;=40,"Need Improvement")</f>
        <v>Excellent</v>
      </c>
      <c r="H3462" s="29">
        <f>Table1[[#This Row],[Bonus]]/Table1[[#This Row],[Basic Salary]]</f>
        <v>0.50558143438667169</v>
      </c>
      <c r="I3462" s="8">
        <f ca="1">DATEDIF(Table1[[#This Row],[Date of Birth]],TODAY(),"y")</f>
        <v>14</v>
      </c>
      <c r="J3462" s="33">
        <v>45022</v>
      </c>
      <c r="K3462" s="33" t="str" cm="1">
        <f t="array" aca="1" ref="K3462" ca="1">_xlfn.IFS(L3462&lt;3,"Junior",L3462&lt;=7,"Mid-Level",L3462&gt;7,"Senior")</f>
        <v>Mid-Level</v>
      </c>
      <c r="L3462" s="45">
        <f ca="1">INT(YEARFRAC(Table1[[#This Row],[Joining Date]],TODAY(),1))</f>
        <v>3</v>
      </c>
      <c r="M3462" s="25" t="str">
        <f t="shared" ca="1" si="54"/>
        <v>No</v>
      </c>
      <c r="N3462" s="25">
        <f>YEAR(Table1[[#This Row],[Joining Date]])</f>
        <v>2023</v>
      </c>
      <c r="O3462" s="45">
        <f>MONTH(Table1[[#This Row],[Joining Date]])</f>
        <v>4</v>
      </c>
      <c r="P3462" s="25">
        <f ca="1">NETWORKDAYS(Table1[[#This Row],[Joining Date]],TODAY())</f>
        <v>843</v>
      </c>
      <c r="Q3462" s="25" t="str">
        <f>LEFT(Table1[[#This Row],[Department]],5)&amp;"-"&amp;RIGHT(Table1[[#This Row],[Employee ID]],3)</f>
        <v>Sales-522</v>
      </c>
      <c r="R3462" s="25" t="str">
        <f>LEFT(Table1[[#This Row],[Department]],3)</f>
        <v>Sal</v>
      </c>
      <c r="S3462" s="36">
        <f>_xlfn.XLOOKUP(Table1[[#This Row],[City]],Table2[City],Table2[Bonus %])</f>
        <v>8</v>
      </c>
    </row>
    <row r="3463" spans="1:19" x14ac:dyDescent="0.35">
      <c r="A3463" s="9" t="s">
        <v>4057</v>
      </c>
      <c r="B3463" s="41" t="str">
        <f>LEFT(Table1[[#This Row],[Employee Name]],FIND(" ",Table1[[#This Row],[Employee Name]]))</f>
        <v xml:space="preserve">Kavya </v>
      </c>
      <c r="C3463" s="41" t="str">
        <f>RIGHT(Table1[[#This Row],[Employee Name]],LEN(Table1[[#This Row],[Employee Name]])-FIND(" ",Table1[[#This Row],[Employee Name]]))</f>
        <v>Nair</v>
      </c>
      <c r="D3463" s="23">
        <f>Table1[[#This Row],[Basic Salary]]+Table1[[#This Row],[Bonus]]</f>
        <v>71752</v>
      </c>
      <c r="E3463" s="10">
        <v>73</v>
      </c>
      <c r="F3463" s="46">
        <v>79</v>
      </c>
      <c r="G3463" s="10" t="str" cm="1">
        <f t="array" ref="G3463">_xlfn.IFS(Table1[[#This Row],[Performance Score]]&gt;=80,"Excellent",Table1[[#This Row],[Performance Score]]&gt;=60,"Good",Table1[[#This Row],[Performance Score]]&gt;=40,"Need Improvement")</f>
        <v>Good</v>
      </c>
      <c r="H3463" s="30">
        <f>Table1[[#This Row],[Bonus]]/Table1[[#This Row],[Basic Salary]]</f>
        <v>0.1807141681750864</v>
      </c>
      <c r="I3463" s="10">
        <f ca="1">DATEDIF(Table1[[#This Row],[Date of Birth]],TODAY(),"y")</f>
        <v>24</v>
      </c>
      <c r="J3463" s="34">
        <v>44013</v>
      </c>
      <c r="K3463" s="33" t="str" cm="1">
        <f t="array" aca="1" ref="K3463" ca="1">_xlfn.IFS(L3463&lt;3,"Junior",L3463&lt;=7,"Mid-Level",L3463&gt;7,"Senior")</f>
        <v>Mid-Level</v>
      </c>
      <c r="L3463" s="46">
        <f ca="1">INT(YEARFRAC(Table1[[#This Row],[Joining Date]],TODAY(),1))</f>
        <v>5</v>
      </c>
      <c r="M3463" s="25" t="str">
        <f t="shared" ca="1" si="54"/>
        <v>No</v>
      </c>
      <c r="N3463" s="26">
        <f>YEAR(Table1[[#This Row],[Joining Date]])</f>
        <v>2020</v>
      </c>
      <c r="O3463" s="46">
        <f>MONTH(Table1[[#This Row],[Joining Date]])</f>
        <v>7</v>
      </c>
      <c r="P3463" s="26">
        <f ca="1">NETWORKDAYS(Table1[[#This Row],[Joining Date]],TODAY())</f>
        <v>1564</v>
      </c>
      <c r="Q3463" s="26" t="str">
        <f>LEFT(Table1[[#This Row],[Department]],5)&amp;"-"&amp;RIGHT(Table1[[#This Row],[Employee ID]],3)</f>
        <v>IT-001</v>
      </c>
      <c r="R3463" s="26" t="str">
        <f>LEFT(Table1[[#This Row],[Department]],3)</f>
        <v>IT</v>
      </c>
      <c r="S3463" s="37">
        <f>_xlfn.XLOOKUP(Table1[[#This Row],[City]],Table2[City],Table2[Bonus %])</f>
        <v>7</v>
      </c>
    </row>
    <row r="3464" spans="1:19" x14ac:dyDescent="0.35">
      <c r="A3464" s="7" t="s">
        <v>2718</v>
      </c>
      <c r="B3464" s="40" t="str">
        <f>LEFT(Table1[[#This Row],[Employee Name]],FIND(" ",Table1[[#This Row],[Employee Name]]))</f>
        <v xml:space="preserve">Arjun </v>
      </c>
      <c r="C3464" s="40" t="str">
        <f>RIGHT(Table1[[#This Row],[Employee Name]],LEN(Table1[[#This Row],[Employee Name]])-FIND(" ",Table1[[#This Row],[Employee Name]]))</f>
        <v>Mehta</v>
      </c>
      <c r="D3464" s="22">
        <f>Table1[[#This Row],[Basic Salary]]+Table1[[#This Row],[Bonus]]</f>
        <v>71751</v>
      </c>
      <c r="E3464" s="8">
        <v>69</v>
      </c>
      <c r="F3464" s="45">
        <v>81</v>
      </c>
      <c r="G3464" s="8" t="str" cm="1">
        <f t="array" ref="G3464">_xlfn.IFS(Table1[[#This Row],[Performance Score]]&gt;=80,"Excellent",Table1[[#This Row],[Performance Score]]&gt;=60,"Good",Table1[[#This Row],[Performance Score]]&gt;=40,"Need Improvement")</f>
        <v>Excellent</v>
      </c>
      <c r="H3464" s="29">
        <f>Table1[[#This Row],[Bonus]]/Table1[[#This Row],[Basic Salary]]</f>
        <v>0.23932982122808533</v>
      </c>
      <c r="I3464" s="8">
        <f ca="1">DATEDIF(Table1[[#This Row],[Date of Birth]],TODAY(),"y")</f>
        <v>18</v>
      </c>
      <c r="J3464" s="33">
        <v>44942</v>
      </c>
      <c r="K3464" s="33" t="str" cm="1">
        <f t="array" aca="1" ref="K3464" ca="1">_xlfn.IFS(L3464&lt;3,"Junior",L3464&lt;=7,"Mid-Level",L3464&gt;7,"Senior")</f>
        <v>Mid-Level</v>
      </c>
      <c r="L3464" s="45">
        <f ca="1">INT(YEARFRAC(Table1[[#This Row],[Joining Date]],TODAY(),1))</f>
        <v>3</v>
      </c>
      <c r="M3464" s="25" t="str">
        <f t="shared" ca="1" si="54"/>
        <v>No</v>
      </c>
      <c r="N3464" s="25">
        <f>YEAR(Table1[[#This Row],[Joining Date]])</f>
        <v>2023</v>
      </c>
      <c r="O3464" s="45">
        <f>MONTH(Table1[[#This Row],[Joining Date]])</f>
        <v>1</v>
      </c>
      <c r="P3464" s="25">
        <f ca="1">NETWORKDAYS(Table1[[#This Row],[Joining Date]],TODAY())</f>
        <v>901</v>
      </c>
      <c r="Q3464" s="25" t="str">
        <f>LEFT(Table1[[#This Row],[Department]],5)&amp;"-"&amp;RIGHT(Table1[[#This Row],[Employee ID]],3)</f>
        <v>HR-662</v>
      </c>
      <c r="R3464" s="25" t="str">
        <f>LEFT(Table1[[#This Row],[Department]],3)</f>
        <v>HR</v>
      </c>
      <c r="S3464" s="36">
        <f>_xlfn.XLOOKUP(Table1[[#This Row],[City]],Table2[City],Table2[Bonus %])</f>
        <v>5</v>
      </c>
    </row>
    <row r="3465" spans="1:19" x14ac:dyDescent="0.35">
      <c r="A3465" s="9" t="s">
        <v>4904</v>
      </c>
      <c r="B3465" s="41" t="str">
        <f>LEFT(Table1[[#This Row],[Employee Name]],FIND(" ",Table1[[#This Row],[Employee Name]]))</f>
        <v xml:space="preserve">Neha </v>
      </c>
      <c r="C3465" s="41" t="str">
        <f>RIGHT(Table1[[#This Row],[Employee Name]],LEN(Table1[[#This Row],[Employee Name]])-FIND(" ",Table1[[#This Row],[Employee Name]]))</f>
        <v>Kulkarni</v>
      </c>
      <c r="D3465" s="23">
        <f>Table1[[#This Row],[Basic Salary]]+Table1[[#This Row],[Bonus]]</f>
        <v>71750</v>
      </c>
      <c r="E3465" s="10">
        <v>79</v>
      </c>
      <c r="F3465" s="46">
        <v>93</v>
      </c>
      <c r="G3465" s="10" t="str" cm="1">
        <f t="array" ref="G3465">_xlfn.IFS(Table1[[#This Row],[Performance Score]]&gt;=80,"Excellent",Table1[[#This Row],[Performance Score]]&gt;=60,"Good",Table1[[#This Row],[Performance Score]]&gt;=40,"Need Improvement")</f>
        <v>Excellent</v>
      </c>
      <c r="H3465" s="30">
        <f>Table1[[#This Row],[Bonus]]/Table1[[#This Row],[Basic Salary]]</f>
        <v>0.22198378636146876</v>
      </c>
      <c r="I3465" s="10">
        <f ca="1">DATEDIF(Table1[[#This Row],[Date of Birth]],TODAY(),"y")</f>
        <v>27</v>
      </c>
      <c r="J3465" s="34">
        <v>43882</v>
      </c>
      <c r="K3465" s="33" t="str" cm="1">
        <f t="array" aca="1" ref="K3465" ca="1">_xlfn.IFS(L3465&lt;3,"Junior",L3465&lt;=7,"Mid-Level",L3465&gt;7,"Senior")</f>
        <v>Mid-Level</v>
      </c>
      <c r="L3465" s="46">
        <f ca="1">INT(YEARFRAC(Table1[[#This Row],[Joining Date]],TODAY(),1))</f>
        <v>6</v>
      </c>
      <c r="M3465" s="25" t="str">
        <f t="shared" ca="1" si="54"/>
        <v>Yes</v>
      </c>
      <c r="N3465" s="26">
        <f>YEAR(Table1[[#This Row],[Joining Date]])</f>
        <v>2020</v>
      </c>
      <c r="O3465" s="46">
        <f>MONTH(Table1[[#This Row],[Joining Date]])</f>
        <v>2</v>
      </c>
      <c r="P3465" s="26">
        <f ca="1">NETWORKDAYS(Table1[[#This Row],[Joining Date]],TODAY())</f>
        <v>1657</v>
      </c>
      <c r="Q3465" s="26" t="str">
        <f>LEFT(Table1[[#This Row],[Department]],5)&amp;"-"&amp;RIGHT(Table1[[#This Row],[Employee ID]],3)</f>
        <v>Finan-848</v>
      </c>
      <c r="R3465" s="26" t="str">
        <f>LEFT(Table1[[#This Row],[Department]],3)</f>
        <v>Fin</v>
      </c>
      <c r="S3465" s="37">
        <f>_xlfn.XLOOKUP(Table1[[#This Row],[City]],Table2[City],Table2[Bonus %])</f>
        <v>4</v>
      </c>
    </row>
    <row r="3466" spans="1:19" x14ac:dyDescent="0.35">
      <c r="A3466" s="7" t="s">
        <v>5008</v>
      </c>
      <c r="B3466" s="40" t="str">
        <f>LEFT(Table1[[#This Row],[Employee Name]],FIND(" ",Table1[[#This Row],[Employee Name]]))</f>
        <v xml:space="preserve">Nisha </v>
      </c>
      <c r="C3466" s="40" t="str">
        <f>RIGHT(Table1[[#This Row],[Employee Name]],LEN(Table1[[#This Row],[Employee Name]])-FIND(" ",Table1[[#This Row],[Employee Name]]))</f>
        <v>Kapoor</v>
      </c>
      <c r="D3466" s="22">
        <f>Table1[[#This Row],[Basic Salary]]+Table1[[#This Row],[Bonus]]</f>
        <v>71734</v>
      </c>
      <c r="E3466" s="8">
        <v>68</v>
      </c>
      <c r="F3466" s="45">
        <v>53</v>
      </c>
      <c r="G3466" s="8" t="str" cm="1">
        <f t="array" ref="G3466">_xlfn.IFS(Table1[[#This Row],[Performance Score]]&gt;=80,"Excellent",Table1[[#This Row],[Performance Score]]&gt;=60,"Good",Table1[[#This Row],[Performance Score]]&gt;=40,"Need Improvement")</f>
        <v>Need Improvement</v>
      </c>
      <c r="H3466" s="29">
        <f>Table1[[#This Row],[Bonus]]/Table1[[#This Row],[Basic Salary]]</f>
        <v>0.11505937946900453</v>
      </c>
      <c r="I3466" s="8">
        <f ca="1">DATEDIF(Table1[[#This Row],[Date of Birth]],TODAY(),"y")</f>
        <v>18</v>
      </c>
      <c r="J3466" s="33">
        <v>43575</v>
      </c>
      <c r="K3466" s="33" t="str" cm="1">
        <f t="array" aca="1" ref="K3466" ca="1">_xlfn.IFS(L3466&lt;3,"Junior",L3466&lt;=7,"Mid-Level",L3466&gt;7,"Senior")</f>
        <v>Mid-Level</v>
      </c>
      <c r="L3466" s="45">
        <f ca="1">INT(YEARFRAC(Table1[[#This Row],[Joining Date]],TODAY(),1))</f>
        <v>7</v>
      </c>
      <c r="M3466" s="25" t="str">
        <f t="shared" ca="1" si="54"/>
        <v>Yes</v>
      </c>
      <c r="N3466" s="25">
        <f>YEAR(Table1[[#This Row],[Joining Date]])</f>
        <v>2019</v>
      </c>
      <c r="O3466" s="45">
        <f>MONTH(Table1[[#This Row],[Joining Date]])</f>
        <v>4</v>
      </c>
      <c r="P3466" s="25">
        <f ca="1">NETWORKDAYS(Table1[[#This Row],[Joining Date]],TODAY())</f>
        <v>1876</v>
      </c>
      <c r="Q3466" s="25" t="str">
        <f>LEFT(Table1[[#This Row],[Department]],5)&amp;"-"&amp;RIGHT(Table1[[#This Row],[Employee ID]],3)</f>
        <v>Marke-952</v>
      </c>
      <c r="R3466" s="25" t="str">
        <f>LEFT(Table1[[#This Row],[Department]],3)</f>
        <v>Mar</v>
      </c>
      <c r="S3466" s="36">
        <f>_xlfn.XLOOKUP(Table1[[#This Row],[City]],Table2[City],Table2[Bonus %])</f>
        <v>6</v>
      </c>
    </row>
    <row r="3467" spans="1:19" x14ac:dyDescent="0.35">
      <c r="A3467" s="9" t="s">
        <v>4120</v>
      </c>
      <c r="B3467" s="41" t="str">
        <f>LEFT(Table1[[#This Row],[Employee Name]],FIND(" ",Table1[[#This Row],[Employee Name]]))</f>
        <v xml:space="preserve">Gayathri </v>
      </c>
      <c r="C3467" s="41" t="str">
        <f>RIGHT(Table1[[#This Row],[Employee Name]],LEN(Table1[[#This Row],[Employee Name]])-FIND(" ",Table1[[#This Row],[Employee Name]]))</f>
        <v>Iyer</v>
      </c>
      <c r="D3467" s="23">
        <f>Table1[[#This Row],[Basic Salary]]+Table1[[#This Row],[Bonus]]</f>
        <v>71719</v>
      </c>
      <c r="E3467" s="10">
        <v>87</v>
      </c>
      <c r="F3467" s="46">
        <v>73</v>
      </c>
      <c r="G3467" s="10" t="str" cm="1">
        <f t="array" ref="G3467">_xlfn.IFS(Table1[[#This Row],[Performance Score]]&gt;=80,"Excellent",Table1[[#This Row],[Performance Score]]&gt;=60,"Good",Table1[[#This Row],[Performance Score]]&gt;=40,"Need Improvement")</f>
        <v>Good</v>
      </c>
      <c r="H3467" s="30">
        <f>Table1[[#This Row],[Bonus]]/Table1[[#This Row],[Basic Salary]]</f>
        <v>0.15270500498248096</v>
      </c>
      <c r="I3467" s="10">
        <f ca="1">DATEDIF(Table1[[#This Row],[Date of Birth]],TODAY(),"y")</f>
        <v>22</v>
      </c>
      <c r="J3467" s="34">
        <v>45838</v>
      </c>
      <c r="K3467" s="33" t="str" cm="1">
        <f t="array" aca="1" ref="K3467" ca="1">_xlfn.IFS(L3467&lt;3,"Junior",L3467&lt;=7,"Mid-Level",L3467&gt;7,"Senior")</f>
        <v>Junior</v>
      </c>
      <c r="L3467" s="46">
        <f ca="1">INT(YEARFRAC(Table1[[#This Row],[Joining Date]],TODAY(),1))</f>
        <v>0</v>
      </c>
      <c r="M3467" s="25" t="str">
        <f t="shared" ca="1" si="54"/>
        <v>No</v>
      </c>
      <c r="N3467" s="26">
        <f>YEAR(Table1[[#This Row],[Joining Date]])</f>
        <v>2025</v>
      </c>
      <c r="O3467" s="46">
        <f>MONTH(Table1[[#This Row],[Joining Date]])</f>
        <v>6</v>
      </c>
      <c r="P3467" s="26">
        <f ca="1">NETWORKDAYS(Table1[[#This Row],[Joining Date]],TODAY())</f>
        <v>261</v>
      </c>
      <c r="Q3467" s="26" t="str">
        <f>LEFT(Table1[[#This Row],[Department]],5)&amp;"-"&amp;RIGHT(Table1[[#This Row],[Employee ID]],3)</f>
        <v>IT-064</v>
      </c>
      <c r="R3467" s="26" t="str">
        <f>LEFT(Table1[[#This Row],[Department]],3)</f>
        <v>IT</v>
      </c>
      <c r="S3467" s="37">
        <f>_xlfn.XLOOKUP(Table1[[#This Row],[City]],Table2[City],Table2[Bonus %])</f>
        <v>5</v>
      </c>
    </row>
    <row r="3468" spans="1:19" x14ac:dyDescent="0.35">
      <c r="A3468" s="7" t="s">
        <v>745</v>
      </c>
      <c r="B3468" s="40" t="str">
        <f>LEFT(Table1[[#This Row],[Employee Name]],FIND(" ",Table1[[#This Row],[Employee Name]]))</f>
        <v xml:space="preserve">Krishna </v>
      </c>
      <c r="C3468" s="40" t="str">
        <f>RIGHT(Table1[[#This Row],[Employee Name]],LEN(Table1[[#This Row],[Employee Name]])-FIND(" ",Table1[[#This Row],[Employee Name]]))</f>
        <v>Chaitanya</v>
      </c>
      <c r="D3468" s="22">
        <f>Table1[[#This Row],[Basic Salary]]+Table1[[#This Row],[Bonus]]</f>
        <v>71714</v>
      </c>
      <c r="E3468" s="8">
        <v>76</v>
      </c>
      <c r="F3468" s="45">
        <v>61</v>
      </c>
      <c r="G3468" s="8" t="str" cm="1">
        <f t="array" ref="G3468">_xlfn.IFS(Table1[[#This Row],[Performance Score]]&gt;=80,"Excellent",Table1[[#This Row],[Performance Score]]&gt;=60,"Good",Table1[[#This Row],[Performance Score]]&gt;=40,"Need Improvement")</f>
        <v>Good</v>
      </c>
      <c r="H3468" s="29">
        <f>Table1[[#This Row],[Bonus]]/Table1[[#This Row],[Basic Salary]]</f>
        <v>0.36673591126527033</v>
      </c>
      <c r="I3468" s="8">
        <f ca="1">DATEDIF(Table1[[#This Row],[Date of Birth]],TODAY(),"y")</f>
        <v>33</v>
      </c>
      <c r="J3468" s="33">
        <v>43496</v>
      </c>
      <c r="K3468" s="33" t="str" cm="1">
        <f t="array" aca="1" ref="K3468" ca="1">_xlfn.IFS(L3468&lt;3,"Junior",L3468&lt;=7,"Mid-Level",L3468&gt;7,"Senior")</f>
        <v>Mid-Level</v>
      </c>
      <c r="L3468" s="45">
        <f ca="1">INT(YEARFRAC(Table1[[#This Row],[Joining Date]],TODAY(),1))</f>
        <v>7</v>
      </c>
      <c r="M3468" s="25" t="str">
        <f t="shared" ca="1" si="54"/>
        <v>Yes</v>
      </c>
      <c r="N3468" s="25">
        <f>YEAR(Table1[[#This Row],[Joining Date]])</f>
        <v>2019</v>
      </c>
      <c r="O3468" s="45">
        <f>MONTH(Table1[[#This Row],[Joining Date]])</f>
        <v>1</v>
      </c>
      <c r="P3468" s="25">
        <f ca="1">NETWORKDAYS(Table1[[#This Row],[Joining Date]],TODAY())</f>
        <v>1933</v>
      </c>
      <c r="Q3468" s="25" t="str">
        <f>LEFT(Table1[[#This Row],[Department]],5)&amp;"-"&amp;RIGHT(Table1[[#This Row],[Employee ID]],3)</f>
        <v>HR-689</v>
      </c>
      <c r="R3468" s="25" t="str">
        <f>LEFT(Table1[[#This Row],[Department]],3)</f>
        <v>HR</v>
      </c>
      <c r="S3468" s="36">
        <f>_xlfn.XLOOKUP(Table1[[#This Row],[City]],Table2[City],Table2[Bonus %])</f>
        <v>4</v>
      </c>
    </row>
    <row r="3469" spans="1:19" x14ac:dyDescent="0.35">
      <c r="A3469" s="9" t="s">
        <v>1763</v>
      </c>
      <c r="B3469" s="41" t="str">
        <f>LEFT(Table1[[#This Row],[Employee Name]],FIND(" ",Table1[[#This Row],[Employee Name]]))</f>
        <v xml:space="preserve">Arjun </v>
      </c>
      <c r="C3469" s="41" t="str">
        <f>RIGHT(Table1[[#This Row],[Employee Name]],LEN(Table1[[#This Row],[Employee Name]])-FIND(" ",Table1[[#This Row],[Employee Name]]))</f>
        <v>Mehta</v>
      </c>
      <c r="D3469" s="23">
        <f>Table1[[#This Row],[Basic Salary]]+Table1[[#This Row],[Bonus]]</f>
        <v>71714</v>
      </c>
      <c r="E3469" s="10">
        <v>92</v>
      </c>
      <c r="F3469" s="46">
        <v>46</v>
      </c>
      <c r="G3469" s="10" t="str" cm="1">
        <f t="array" ref="G3469">_xlfn.IFS(Table1[[#This Row],[Performance Score]]&gt;=80,"Excellent",Table1[[#This Row],[Performance Score]]&gt;=60,"Good",Table1[[#This Row],[Performance Score]]&gt;=40,"Need Improvement")</f>
        <v>Need Improvement</v>
      </c>
      <c r="H3469" s="30">
        <f>Table1[[#This Row],[Bonus]]/Table1[[#This Row],[Basic Salary]]</f>
        <v>0.57167590786561173</v>
      </c>
      <c r="I3469" s="10">
        <f ca="1">DATEDIF(Table1[[#This Row],[Date of Birth]],TODAY(),"y")</f>
        <v>34</v>
      </c>
      <c r="J3469" s="34">
        <v>45496</v>
      </c>
      <c r="K3469" s="33" t="str" cm="1">
        <f t="array" aca="1" ref="K3469" ca="1">_xlfn.IFS(L3469&lt;3,"Junior",L3469&lt;=7,"Mid-Level",L3469&gt;7,"Senior")</f>
        <v>Junior</v>
      </c>
      <c r="L3469" s="46">
        <f ca="1">INT(YEARFRAC(Table1[[#This Row],[Joining Date]],TODAY(),1))</f>
        <v>1</v>
      </c>
      <c r="M3469" s="25" t="str">
        <f t="shared" ca="1" si="54"/>
        <v>No</v>
      </c>
      <c r="N3469" s="26">
        <f>YEAR(Table1[[#This Row],[Joining Date]])</f>
        <v>2024</v>
      </c>
      <c r="O3469" s="46">
        <f>MONTH(Table1[[#This Row],[Joining Date]])</f>
        <v>7</v>
      </c>
      <c r="P3469" s="26">
        <f ca="1">NETWORKDAYS(Table1[[#This Row],[Joining Date]],TODAY())</f>
        <v>505</v>
      </c>
      <c r="Q3469" s="26" t="str">
        <f>LEFT(Table1[[#This Row],[Department]],5)&amp;"-"&amp;RIGHT(Table1[[#This Row],[Employee ID]],3)</f>
        <v>IT-707</v>
      </c>
      <c r="R3469" s="26" t="str">
        <f>LEFT(Table1[[#This Row],[Department]],3)</f>
        <v>IT</v>
      </c>
      <c r="S3469" s="37">
        <f>_xlfn.XLOOKUP(Table1[[#This Row],[City]],Table2[City],Table2[Bonus %])</f>
        <v>8</v>
      </c>
    </row>
    <row r="3470" spans="1:19" x14ac:dyDescent="0.35">
      <c r="A3470" s="7" t="s">
        <v>2908</v>
      </c>
      <c r="B3470" s="40" t="str">
        <f>LEFT(Table1[[#This Row],[Employee Name]],FIND(" ",Table1[[#This Row],[Employee Name]]))</f>
        <v xml:space="preserve">Karan </v>
      </c>
      <c r="C3470" s="40" t="str">
        <f>RIGHT(Table1[[#This Row],[Employee Name]],LEN(Table1[[#This Row],[Employee Name]])-FIND(" ",Table1[[#This Row],[Employee Name]]))</f>
        <v>Malhotra</v>
      </c>
      <c r="D3470" s="22">
        <f>Table1[[#This Row],[Basic Salary]]+Table1[[#This Row],[Bonus]]</f>
        <v>71710</v>
      </c>
      <c r="E3470" s="8">
        <v>88</v>
      </c>
      <c r="F3470" s="45">
        <v>83</v>
      </c>
      <c r="G3470" s="8" t="str" cm="1">
        <f t="array" ref="G3470">_xlfn.IFS(Table1[[#This Row],[Performance Score]]&gt;=80,"Excellent",Table1[[#This Row],[Performance Score]]&gt;=60,"Good",Table1[[#This Row],[Performance Score]]&gt;=40,"Need Improvement")</f>
        <v>Excellent</v>
      </c>
      <c r="H3470" s="29">
        <f>Table1[[#This Row],[Bonus]]/Table1[[#This Row],[Basic Salary]]</f>
        <v>0.35675634767472658</v>
      </c>
      <c r="I3470" s="8">
        <f ca="1">DATEDIF(Table1[[#This Row],[Date of Birth]],TODAY(),"y")</f>
        <v>37</v>
      </c>
      <c r="J3470" s="33">
        <v>42838</v>
      </c>
      <c r="K3470" s="33" t="str" cm="1">
        <f t="array" aca="1" ref="K3470" ca="1">_xlfn.IFS(L3470&lt;3,"Junior",L3470&lt;=7,"Mid-Level",L3470&gt;7,"Senior")</f>
        <v>Senior</v>
      </c>
      <c r="L3470" s="45">
        <f ca="1">INT(YEARFRAC(Table1[[#This Row],[Joining Date]],TODAY(),1))</f>
        <v>9</v>
      </c>
      <c r="M3470" s="25" t="str">
        <f t="shared" ca="1" si="54"/>
        <v>Yes</v>
      </c>
      <c r="N3470" s="25">
        <f>YEAR(Table1[[#This Row],[Joining Date]])</f>
        <v>2017</v>
      </c>
      <c r="O3470" s="45">
        <f>MONTH(Table1[[#This Row],[Joining Date]])</f>
        <v>4</v>
      </c>
      <c r="P3470" s="25">
        <f ca="1">NETWORKDAYS(Table1[[#This Row],[Joining Date]],TODAY())</f>
        <v>2403</v>
      </c>
      <c r="Q3470" s="25" t="str">
        <f>LEFT(Table1[[#This Row],[Department]],5)&amp;"-"&amp;RIGHT(Table1[[#This Row],[Employee ID]],3)</f>
        <v>Suppo-852</v>
      </c>
      <c r="R3470" s="25" t="str">
        <f>LEFT(Table1[[#This Row],[Department]],3)</f>
        <v>Sup</v>
      </c>
      <c r="S3470" s="36">
        <f>_xlfn.XLOOKUP(Table1[[#This Row],[City]],Table2[City],Table2[Bonus %])</f>
        <v>4</v>
      </c>
    </row>
    <row r="3471" spans="1:19" x14ac:dyDescent="0.35">
      <c r="A3471" s="9" t="s">
        <v>2341</v>
      </c>
      <c r="B3471" s="41" t="str">
        <f>LEFT(Table1[[#This Row],[Employee Name]],FIND(" ",Table1[[#This Row],[Employee Name]]))</f>
        <v xml:space="preserve">Kavya </v>
      </c>
      <c r="C3471" s="41" t="str">
        <f>RIGHT(Table1[[#This Row],[Employee Name]],LEN(Table1[[#This Row],[Employee Name]])-FIND(" ",Table1[[#This Row],[Employee Name]]))</f>
        <v>Nair</v>
      </c>
      <c r="D3471" s="23">
        <f>Table1[[#This Row],[Basic Salary]]+Table1[[#This Row],[Bonus]]</f>
        <v>71699</v>
      </c>
      <c r="E3471" s="10">
        <v>80</v>
      </c>
      <c r="F3471" s="46">
        <v>46</v>
      </c>
      <c r="G3471" s="10" t="str" cm="1">
        <f t="array" ref="G3471">_xlfn.IFS(Table1[[#This Row],[Performance Score]]&gt;=80,"Excellent",Table1[[#This Row],[Performance Score]]&gt;=60,"Good",Table1[[#This Row],[Performance Score]]&gt;=40,"Need Improvement")</f>
        <v>Need Improvement</v>
      </c>
      <c r="H3471" s="30">
        <f>Table1[[#This Row],[Bonus]]/Table1[[#This Row],[Basic Salary]]</f>
        <v>0.65426145540122749</v>
      </c>
      <c r="I3471" s="10">
        <f ca="1">DATEDIF(Table1[[#This Row],[Date of Birth]],TODAY(),"y")</f>
        <v>30</v>
      </c>
      <c r="J3471" s="34">
        <v>45452</v>
      </c>
      <c r="K3471" s="33" t="str" cm="1">
        <f t="array" aca="1" ref="K3471" ca="1">_xlfn.IFS(L3471&lt;3,"Junior",L3471&lt;=7,"Mid-Level",L3471&gt;7,"Senior")</f>
        <v>Junior</v>
      </c>
      <c r="L3471" s="46">
        <f ca="1">INT(YEARFRAC(Table1[[#This Row],[Joining Date]],TODAY(),1))</f>
        <v>2</v>
      </c>
      <c r="M3471" s="25" t="str">
        <f t="shared" ca="1" si="54"/>
        <v>No</v>
      </c>
      <c r="N3471" s="26">
        <f>YEAR(Table1[[#This Row],[Joining Date]])</f>
        <v>2024</v>
      </c>
      <c r="O3471" s="46">
        <f>MONTH(Table1[[#This Row],[Joining Date]])</f>
        <v>6</v>
      </c>
      <c r="P3471" s="26">
        <f ca="1">NETWORKDAYS(Table1[[#This Row],[Joining Date]],TODAY())</f>
        <v>536</v>
      </c>
      <c r="Q3471" s="26" t="str">
        <f>LEFT(Table1[[#This Row],[Department]],5)&amp;"-"&amp;RIGHT(Table1[[#This Row],[Employee ID]],3)</f>
        <v>Finan-285</v>
      </c>
      <c r="R3471" s="26" t="str">
        <f>LEFT(Table1[[#This Row],[Department]],3)</f>
        <v>Fin</v>
      </c>
      <c r="S3471" s="37">
        <f>_xlfn.XLOOKUP(Table1[[#This Row],[City]],Table2[City],Table2[Bonus %])</f>
        <v>8</v>
      </c>
    </row>
    <row r="3472" spans="1:19" x14ac:dyDescent="0.35">
      <c r="A3472" s="7" t="s">
        <v>679</v>
      </c>
      <c r="B3472" s="40" t="str">
        <f>LEFT(Table1[[#This Row],[Employee Name]],FIND(" ",Table1[[#This Row],[Employee Name]]))</f>
        <v xml:space="preserve">Ishita </v>
      </c>
      <c r="C3472" s="40" t="str">
        <f>RIGHT(Table1[[#This Row],[Employee Name]],LEN(Table1[[#This Row],[Employee Name]])-FIND(" ",Table1[[#This Row],[Employee Name]]))</f>
        <v>Roy</v>
      </c>
      <c r="D3472" s="22">
        <f>Table1[[#This Row],[Basic Salary]]+Table1[[#This Row],[Bonus]]</f>
        <v>71693</v>
      </c>
      <c r="E3472" s="8">
        <v>96</v>
      </c>
      <c r="F3472" s="45">
        <v>88</v>
      </c>
      <c r="G3472" s="8" t="str" cm="1">
        <f t="array" ref="G3472">_xlfn.IFS(Table1[[#This Row],[Performance Score]]&gt;=80,"Excellent",Table1[[#This Row],[Performance Score]]&gt;=60,"Good",Table1[[#This Row],[Performance Score]]&gt;=40,"Need Improvement")</f>
        <v>Excellent</v>
      </c>
      <c r="H3472" s="29">
        <f>Table1[[#This Row],[Bonus]]/Table1[[#This Row],[Basic Salary]]</f>
        <v>8.6965750413147955E-2</v>
      </c>
      <c r="I3472" s="8">
        <f ca="1">DATEDIF(Table1[[#This Row],[Date of Birth]],TODAY(),"y")</f>
        <v>16</v>
      </c>
      <c r="J3472" s="33">
        <v>45143</v>
      </c>
      <c r="K3472" s="33" t="str" cm="1">
        <f t="array" aca="1" ref="K3472" ca="1">_xlfn.IFS(L3472&lt;3,"Junior",L3472&lt;=7,"Mid-Level",L3472&gt;7,"Senior")</f>
        <v>Junior</v>
      </c>
      <c r="L3472" s="45">
        <f ca="1">INT(YEARFRAC(Table1[[#This Row],[Joining Date]],TODAY(),1))</f>
        <v>2</v>
      </c>
      <c r="M3472" s="25" t="str">
        <f t="shared" ca="1" si="54"/>
        <v>No</v>
      </c>
      <c r="N3472" s="25">
        <f>YEAR(Table1[[#This Row],[Joining Date]])</f>
        <v>2023</v>
      </c>
      <c r="O3472" s="45">
        <f>MONTH(Table1[[#This Row],[Joining Date]])</f>
        <v>8</v>
      </c>
      <c r="P3472" s="25">
        <f ca="1">NETWORKDAYS(Table1[[#This Row],[Joining Date]],TODAY())</f>
        <v>756</v>
      </c>
      <c r="Q3472" s="25" t="str">
        <f>LEFT(Table1[[#This Row],[Department]],5)&amp;"-"&amp;RIGHT(Table1[[#This Row],[Employee ID]],3)</f>
        <v>HR-623</v>
      </c>
      <c r="R3472" s="25" t="str">
        <f>LEFT(Table1[[#This Row],[Department]],3)</f>
        <v>HR</v>
      </c>
      <c r="S3472" s="36">
        <f>_xlfn.XLOOKUP(Table1[[#This Row],[City]],Table2[City],Table2[Bonus %])</f>
        <v>6</v>
      </c>
    </row>
    <row r="3473" spans="1:19" x14ac:dyDescent="0.35">
      <c r="A3473" s="9" t="s">
        <v>1094</v>
      </c>
      <c r="B3473" s="41" t="str">
        <f>LEFT(Table1[[#This Row],[Employee Name]],FIND(" ",Table1[[#This Row],[Employee Name]]))</f>
        <v xml:space="preserve">Ravi </v>
      </c>
      <c r="C3473" s="41" t="str">
        <f>RIGHT(Table1[[#This Row],[Employee Name]],LEN(Table1[[#This Row],[Employee Name]])-FIND(" ",Table1[[#This Row],[Employee Name]]))</f>
        <v>Teja</v>
      </c>
      <c r="D3473" s="23">
        <f>Table1[[#This Row],[Basic Salary]]+Table1[[#This Row],[Bonus]]</f>
        <v>71682</v>
      </c>
      <c r="E3473" s="10">
        <v>60</v>
      </c>
      <c r="F3473" s="46">
        <v>87</v>
      </c>
      <c r="G3473" s="10" t="str" cm="1">
        <f t="array" ref="G3473">_xlfn.IFS(Table1[[#This Row],[Performance Score]]&gt;=80,"Excellent",Table1[[#This Row],[Performance Score]]&gt;=60,"Good",Table1[[#This Row],[Performance Score]]&gt;=40,"Need Improvement")</f>
        <v>Excellent</v>
      </c>
      <c r="H3473" s="30">
        <f>Table1[[#This Row],[Bonus]]/Table1[[#This Row],[Basic Salary]]</f>
        <v>0.2006834056380965</v>
      </c>
      <c r="I3473" s="10">
        <f ca="1">DATEDIF(Table1[[#This Row],[Date of Birth]],TODAY(),"y")</f>
        <v>33</v>
      </c>
      <c r="J3473" s="34">
        <v>43983</v>
      </c>
      <c r="K3473" s="33" t="str" cm="1">
        <f t="array" aca="1" ref="K3473" ca="1">_xlfn.IFS(L3473&lt;3,"Junior",L3473&lt;=7,"Mid-Level",L3473&gt;7,"Senior")</f>
        <v>Mid-Level</v>
      </c>
      <c r="L3473" s="46">
        <f ca="1">INT(YEARFRAC(Table1[[#This Row],[Joining Date]],TODAY(),1))</f>
        <v>6</v>
      </c>
      <c r="M3473" s="25" t="str">
        <f t="shared" ca="1" si="54"/>
        <v>Yes</v>
      </c>
      <c r="N3473" s="26">
        <f>YEAR(Table1[[#This Row],[Joining Date]])</f>
        <v>2020</v>
      </c>
      <c r="O3473" s="46">
        <f>MONTH(Table1[[#This Row],[Joining Date]])</f>
        <v>6</v>
      </c>
      <c r="P3473" s="26">
        <f ca="1">NETWORKDAYS(Table1[[#This Row],[Joining Date]],TODAY())</f>
        <v>1586</v>
      </c>
      <c r="Q3473" s="26" t="str">
        <f>LEFT(Table1[[#This Row],[Department]],5)&amp;"-"&amp;RIGHT(Table1[[#This Row],[Employee ID]],3)</f>
        <v>Sales-038</v>
      </c>
      <c r="R3473" s="26" t="str">
        <f>LEFT(Table1[[#This Row],[Department]],3)</f>
        <v>Sal</v>
      </c>
      <c r="S3473" s="37">
        <f>_xlfn.XLOOKUP(Table1[[#This Row],[City]],Table2[City],Table2[Bonus %])</f>
        <v>6</v>
      </c>
    </row>
    <row r="3474" spans="1:19" x14ac:dyDescent="0.35">
      <c r="A3474" s="7" t="s">
        <v>4610</v>
      </c>
      <c r="B3474" s="40" t="str">
        <f>LEFT(Table1[[#This Row],[Employee Name]],FIND(" ",Table1[[#This Row],[Employee Name]]))</f>
        <v xml:space="preserve">Nisha </v>
      </c>
      <c r="C3474" s="40" t="str">
        <f>RIGHT(Table1[[#This Row],[Employee Name]],LEN(Table1[[#This Row],[Employee Name]])-FIND(" ",Table1[[#This Row],[Employee Name]]))</f>
        <v>Kapoor</v>
      </c>
      <c r="D3474" s="22">
        <f>Table1[[#This Row],[Basic Salary]]+Table1[[#This Row],[Bonus]]</f>
        <v>71681</v>
      </c>
      <c r="E3474" s="8">
        <v>66</v>
      </c>
      <c r="F3474" s="45">
        <v>63</v>
      </c>
      <c r="G3474" s="8" t="str" cm="1">
        <f t="array" ref="G3474">_xlfn.IFS(Table1[[#This Row],[Performance Score]]&gt;=80,"Excellent",Table1[[#This Row],[Performance Score]]&gt;=60,"Good",Table1[[#This Row],[Performance Score]]&gt;=40,"Need Improvement")</f>
        <v>Good</v>
      </c>
      <c r="H3474" s="29">
        <f>Table1[[#This Row],[Bonus]]/Table1[[#This Row],[Basic Salary]]</f>
        <v>0.47264509501797636</v>
      </c>
      <c r="I3474" s="8">
        <f ca="1">DATEDIF(Table1[[#This Row],[Date of Birth]],TODAY(),"y")</f>
        <v>16</v>
      </c>
      <c r="J3474" s="33">
        <v>42449</v>
      </c>
      <c r="K3474" s="33" t="str" cm="1">
        <f t="array" aca="1" ref="K3474" ca="1">_xlfn.IFS(L3474&lt;3,"Junior",L3474&lt;=7,"Mid-Level",L3474&gt;7,"Senior")</f>
        <v>Senior</v>
      </c>
      <c r="L3474" s="45">
        <f ca="1">INT(YEARFRAC(Table1[[#This Row],[Joining Date]],TODAY(),1))</f>
        <v>10</v>
      </c>
      <c r="M3474" s="25" t="str">
        <f t="shared" ca="1" si="54"/>
        <v>Yes</v>
      </c>
      <c r="N3474" s="25">
        <f>YEAR(Table1[[#This Row],[Joining Date]])</f>
        <v>2016</v>
      </c>
      <c r="O3474" s="45">
        <f>MONTH(Table1[[#This Row],[Joining Date]])</f>
        <v>3</v>
      </c>
      <c r="P3474" s="25">
        <f ca="1">NETWORKDAYS(Table1[[#This Row],[Joining Date]],TODAY())</f>
        <v>2681</v>
      </c>
      <c r="Q3474" s="25" t="str">
        <f>LEFT(Table1[[#This Row],[Department]],5)&amp;"-"&amp;RIGHT(Table1[[#This Row],[Employee ID]],3)</f>
        <v>IT-554</v>
      </c>
      <c r="R3474" s="25" t="str">
        <f>LEFT(Table1[[#This Row],[Department]],3)</f>
        <v>IT</v>
      </c>
      <c r="S3474" s="36">
        <f>_xlfn.XLOOKUP(Table1[[#This Row],[City]],Table2[City],Table2[Bonus %])</f>
        <v>5</v>
      </c>
    </row>
    <row r="3475" spans="1:19" x14ac:dyDescent="0.35">
      <c r="A3475" s="9" t="s">
        <v>2851</v>
      </c>
      <c r="B3475" s="41" t="str">
        <f>LEFT(Table1[[#This Row],[Employee Name]],FIND(" ",Table1[[#This Row],[Employee Name]]))</f>
        <v xml:space="preserve">Ajay </v>
      </c>
      <c r="C3475" s="41" t="str">
        <f>RIGHT(Table1[[#This Row],[Employee Name]],LEN(Table1[[#This Row],[Employee Name]])-FIND(" ",Table1[[#This Row],[Employee Name]]))</f>
        <v>Singh</v>
      </c>
      <c r="D3475" s="23">
        <f>Table1[[#This Row],[Basic Salary]]+Table1[[#This Row],[Bonus]]</f>
        <v>71668</v>
      </c>
      <c r="E3475" s="10">
        <v>64</v>
      </c>
      <c r="F3475" s="46">
        <v>79</v>
      </c>
      <c r="G3475" s="10" t="str" cm="1">
        <f t="array" ref="G3475">_xlfn.IFS(Table1[[#This Row],[Performance Score]]&gt;=80,"Excellent",Table1[[#This Row],[Performance Score]]&gt;=60,"Good",Table1[[#This Row],[Performance Score]]&gt;=40,"Need Improvement")</f>
        <v>Good</v>
      </c>
      <c r="H3475" s="30">
        <f>Table1[[#This Row],[Bonus]]/Table1[[#This Row],[Basic Salary]]</f>
        <v>0.2618494260159166</v>
      </c>
      <c r="I3475" s="10">
        <f ca="1">DATEDIF(Table1[[#This Row],[Date of Birth]],TODAY(),"y")</f>
        <v>31</v>
      </c>
      <c r="J3475" s="34">
        <v>45868</v>
      </c>
      <c r="K3475" s="33" t="str" cm="1">
        <f t="array" aca="1" ref="K3475" ca="1">_xlfn.IFS(L3475&lt;3,"Junior",L3475&lt;=7,"Mid-Level",L3475&gt;7,"Senior")</f>
        <v>Junior</v>
      </c>
      <c r="L3475" s="46">
        <f ca="1">INT(YEARFRAC(Table1[[#This Row],[Joining Date]],TODAY(),1))</f>
        <v>0</v>
      </c>
      <c r="M3475" s="25" t="str">
        <f t="shared" ca="1" si="54"/>
        <v>No</v>
      </c>
      <c r="N3475" s="26">
        <f>YEAR(Table1[[#This Row],[Joining Date]])</f>
        <v>2025</v>
      </c>
      <c r="O3475" s="46">
        <f>MONTH(Table1[[#This Row],[Joining Date]])</f>
        <v>7</v>
      </c>
      <c r="P3475" s="26">
        <f ca="1">NETWORKDAYS(Table1[[#This Row],[Joining Date]],TODAY())</f>
        <v>239</v>
      </c>
      <c r="Q3475" s="26" t="str">
        <f>LEFT(Table1[[#This Row],[Department]],5)&amp;"-"&amp;RIGHT(Table1[[#This Row],[Employee ID]],3)</f>
        <v>Suppo-795</v>
      </c>
      <c r="R3475" s="26" t="str">
        <f>LEFT(Table1[[#This Row],[Department]],3)</f>
        <v>Sup</v>
      </c>
      <c r="S3475" s="37">
        <f>_xlfn.XLOOKUP(Table1[[#This Row],[City]],Table2[City],Table2[Bonus %])</f>
        <v>6</v>
      </c>
    </row>
    <row r="3476" spans="1:19" x14ac:dyDescent="0.35">
      <c r="A3476" s="7" t="s">
        <v>3817</v>
      </c>
      <c r="B3476" s="40" t="str">
        <f>LEFT(Table1[[#This Row],[Employee Name]],FIND(" ",Table1[[#This Row],[Employee Name]]))</f>
        <v xml:space="preserve">Ravi </v>
      </c>
      <c r="C3476" s="40" t="str">
        <f>RIGHT(Table1[[#This Row],[Employee Name]],LEN(Table1[[#This Row],[Employee Name]])-FIND(" ",Table1[[#This Row],[Employee Name]]))</f>
        <v>Teja</v>
      </c>
      <c r="D3476" s="22">
        <f>Table1[[#This Row],[Basic Salary]]+Table1[[#This Row],[Bonus]]</f>
        <v>71648</v>
      </c>
      <c r="E3476" s="8">
        <v>65</v>
      </c>
      <c r="F3476" s="45">
        <v>67</v>
      </c>
      <c r="G3476" s="8" t="str" cm="1">
        <f t="array" ref="G3476">_xlfn.IFS(Table1[[#This Row],[Performance Score]]&gt;=80,"Excellent",Table1[[#This Row],[Performance Score]]&gt;=60,"Good",Table1[[#This Row],[Performance Score]]&gt;=40,"Need Improvement")</f>
        <v>Good</v>
      </c>
      <c r="H3476" s="29">
        <f>Table1[[#This Row],[Bonus]]/Table1[[#This Row],[Basic Salary]]</f>
        <v>0.22272471286925952</v>
      </c>
      <c r="I3476" s="8">
        <f ca="1">DATEDIF(Table1[[#This Row],[Date of Birth]],TODAY(),"y")</f>
        <v>29</v>
      </c>
      <c r="J3476" s="33">
        <v>45223</v>
      </c>
      <c r="K3476" s="33" t="str" cm="1">
        <f t="array" aca="1" ref="K3476" ca="1">_xlfn.IFS(L3476&lt;3,"Junior",L3476&lt;=7,"Mid-Level",L3476&gt;7,"Senior")</f>
        <v>Junior</v>
      </c>
      <c r="L3476" s="45">
        <f ca="1">INT(YEARFRAC(Table1[[#This Row],[Joining Date]],TODAY(),1))</f>
        <v>2</v>
      </c>
      <c r="M3476" s="25" t="str">
        <f t="shared" ca="1" si="54"/>
        <v>No</v>
      </c>
      <c r="N3476" s="25">
        <f>YEAR(Table1[[#This Row],[Joining Date]])</f>
        <v>2023</v>
      </c>
      <c r="O3476" s="45">
        <f>MONTH(Table1[[#This Row],[Joining Date]])</f>
        <v>10</v>
      </c>
      <c r="P3476" s="25">
        <f ca="1">NETWORKDAYS(Table1[[#This Row],[Joining Date]],TODAY())</f>
        <v>700</v>
      </c>
      <c r="Q3476" s="25" t="str">
        <f>LEFT(Table1[[#This Row],[Department]],5)&amp;"-"&amp;RIGHT(Table1[[#This Row],[Employee ID]],3)</f>
        <v>Suppo-761</v>
      </c>
      <c r="R3476" s="25" t="str">
        <f>LEFT(Table1[[#This Row],[Department]],3)</f>
        <v>Sup</v>
      </c>
      <c r="S3476" s="36">
        <f>_xlfn.XLOOKUP(Table1[[#This Row],[City]],Table2[City],Table2[Bonus %])</f>
        <v>8</v>
      </c>
    </row>
    <row r="3477" spans="1:19" x14ac:dyDescent="0.35">
      <c r="A3477" s="9" t="s">
        <v>5044</v>
      </c>
      <c r="B3477" s="41" t="str">
        <f>LEFT(Table1[[#This Row],[Employee Name]],FIND(" ",Table1[[#This Row],[Employee Name]]))</f>
        <v xml:space="preserve">Krishna </v>
      </c>
      <c r="C3477" s="41" t="str">
        <f>RIGHT(Table1[[#This Row],[Employee Name]],LEN(Table1[[#This Row],[Employee Name]])-FIND(" ",Table1[[#This Row],[Employee Name]]))</f>
        <v>Chaitanya</v>
      </c>
      <c r="D3477" s="23">
        <f>Table1[[#This Row],[Basic Salary]]+Table1[[#This Row],[Bonus]]</f>
        <v>71608</v>
      </c>
      <c r="E3477" s="10">
        <v>76</v>
      </c>
      <c r="F3477" s="46">
        <v>58</v>
      </c>
      <c r="G3477" s="10" t="str" cm="1">
        <f t="array" ref="G3477">_xlfn.IFS(Table1[[#This Row],[Performance Score]]&gt;=80,"Excellent",Table1[[#This Row],[Performance Score]]&gt;=60,"Good",Table1[[#This Row],[Performance Score]]&gt;=40,"Need Improvement")</f>
        <v>Need Improvement</v>
      </c>
      <c r="H3477" s="30">
        <f>Table1[[#This Row],[Bonus]]/Table1[[#This Row],[Basic Salary]]</f>
        <v>0.12393269713711702</v>
      </c>
      <c r="I3477" s="10">
        <f ca="1">DATEDIF(Table1[[#This Row],[Date of Birth]],TODAY(),"y")</f>
        <v>29</v>
      </c>
      <c r="J3477" s="34">
        <v>44003</v>
      </c>
      <c r="K3477" s="33" t="str" cm="1">
        <f t="array" aca="1" ref="K3477" ca="1">_xlfn.IFS(L3477&lt;3,"Junior",L3477&lt;=7,"Mid-Level",L3477&gt;7,"Senior")</f>
        <v>Mid-Level</v>
      </c>
      <c r="L3477" s="46">
        <f ca="1">INT(YEARFRAC(Table1[[#This Row],[Joining Date]],TODAY(),1))</f>
        <v>6</v>
      </c>
      <c r="M3477" s="25" t="str">
        <f t="shared" ca="1" si="54"/>
        <v>Yes</v>
      </c>
      <c r="N3477" s="26">
        <f>YEAR(Table1[[#This Row],[Joining Date]])</f>
        <v>2020</v>
      </c>
      <c r="O3477" s="46">
        <f>MONTH(Table1[[#This Row],[Joining Date]])</f>
        <v>6</v>
      </c>
      <c r="P3477" s="26">
        <f ca="1">NETWORKDAYS(Table1[[#This Row],[Joining Date]],TODAY())</f>
        <v>1571</v>
      </c>
      <c r="Q3477" s="26" t="str">
        <f>LEFT(Table1[[#This Row],[Department]],5)&amp;"-"&amp;RIGHT(Table1[[#This Row],[Employee ID]],3)</f>
        <v>Finan-988</v>
      </c>
      <c r="R3477" s="26" t="str">
        <f>LEFT(Table1[[#This Row],[Department]],3)</f>
        <v>Fin</v>
      </c>
      <c r="S3477" s="37">
        <f>_xlfn.XLOOKUP(Table1[[#This Row],[City]],Table2[City],Table2[Bonus %])</f>
        <v>5</v>
      </c>
    </row>
    <row r="3478" spans="1:19" x14ac:dyDescent="0.35">
      <c r="A3478" s="7" t="s">
        <v>3283</v>
      </c>
      <c r="B3478" s="40" t="str">
        <f>LEFT(Table1[[#This Row],[Employee Name]],FIND(" ",Table1[[#This Row],[Employee Name]]))</f>
        <v xml:space="preserve">Pooja </v>
      </c>
      <c r="C3478" s="40" t="str">
        <f>RIGHT(Table1[[#This Row],[Employee Name]],LEN(Table1[[#This Row],[Employee Name]])-FIND(" ",Table1[[#This Row],[Employee Name]]))</f>
        <v>Das</v>
      </c>
      <c r="D3478" s="22">
        <f>Table1[[#This Row],[Basic Salary]]+Table1[[#This Row],[Bonus]]</f>
        <v>71603</v>
      </c>
      <c r="E3478" s="8">
        <v>70</v>
      </c>
      <c r="F3478" s="45">
        <v>86</v>
      </c>
      <c r="G3478" s="8" t="str" cm="1">
        <f t="array" ref="G3478">_xlfn.IFS(Table1[[#This Row],[Performance Score]]&gt;=80,"Excellent",Table1[[#This Row],[Performance Score]]&gt;=60,"Good",Table1[[#This Row],[Performance Score]]&gt;=40,"Need Improvement")</f>
        <v>Excellent</v>
      </c>
      <c r="H3478" s="29">
        <f>Table1[[#This Row],[Bonus]]/Table1[[#This Row],[Basic Salary]]</f>
        <v>0.61686801400022584</v>
      </c>
      <c r="I3478" s="8">
        <f ca="1">DATEDIF(Table1[[#This Row],[Date of Birth]],TODAY(),"y")</f>
        <v>45</v>
      </c>
      <c r="J3478" s="33">
        <v>42619</v>
      </c>
      <c r="K3478" s="33" t="str" cm="1">
        <f t="array" aca="1" ref="K3478" ca="1">_xlfn.IFS(L3478&lt;3,"Junior",L3478&lt;=7,"Mid-Level",L3478&gt;7,"Senior")</f>
        <v>Senior</v>
      </c>
      <c r="L3478" s="45">
        <f ca="1">INT(YEARFRAC(Table1[[#This Row],[Joining Date]],TODAY(),1))</f>
        <v>9</v>
      </c>
      <c r="M3478" s="25" t="str">
        <f t="shared" ca="1" si="54"/>
        <v>Yes</v>
      </c>
      <c r="N3478" s="25">
        <f>YEAR(Table1[[#This Row],[Joining Date]])</f>
        <v>2016</v>
      </c>
      <c r="O3478" s="45">
        <f>MONTH(Table1[[#This Row],[Joining Date]])</f>
        <v>9</v>
      </c>
      <c r="P3478" s="25">
        <f ca="1">NETWORKDAYS(Table1[[#This Row],[Joining Date]],TODAY())</f>
        <v>2560</v>
      </c>
      <c r="Q3478" s="25" t="str">
        <f>LEFT(Table1[[#This Row],[Department]],5)&amp;"-"&amp;RIGHT(Table1[[#This Row],[Employee ID]],3)</f>
        <v>Marke-227</v>
      </c>
      <c r="R3478" s="25" t="str">
        <f>LEFT(Table1[[#This Row],[Department]],3)</f>
        <v>Mar</v>
      </c>
      <c r="S3478" s="36">
        <f>_xlfn.XLOOKUP(Table1[[#This Row],[City]],Table2[City],Table2[Bonus %])</f>
        <v>6</v>
      </c>
    </row>
    <row r="3479" spans="1:19" x14ac:dyDescent="0.35">
      <c r="A3479" s="9" t="s">
        <v>2064</v>
      </c>
      <c r="B3479" s="41" t="str">
        <f>LEFT(Table1[[#This Row],[Employee Name]],FIND(" ",Table1[[#This Row],[Employee Name]]))</f>
        <v xml:space="preserve">Tarun </v>
      </c>
      <c r="C3479" s="41" t="str">
        <f>RIGHT(Table1[[#This Row],[Employee Name]],LEN(Table1[[#This Row],[Employee Name]])-FIND(" ",Table1[[#This Row],[Employee Name]]))</f>
        <v>Verma</v>
      </c>
      <c r="D3479" s="23">
        <f>Table1[[#This Row],[Basic Salary]]+Table1[[#This Row],[Bonus]]</f>
        <v>71594</v>
      </c>
      <c r="E3479" s="10">
        <v>98</v>
      </c>
      <c r="F3479" s="46">
        <v>96</v>
      </c>
      <c r="G3479" s="10" t="str" cm="1">
        <f t="array" ref="G3479">_xlfn.IFS(Table1[[#This Row],[Performance Score]]&gt;=80,"Excellent",Table1[[#This Row],[Performance Score]]&gt;=60,"Good",Table1[[#This Row],[Performance Score]]&gt;=40,"Need Improvement")</f>
        <v>Excellent</v>
      </c>
      <c r="H3479" s="30">
        <f>Table1[[#This Row],[Bonus]]/Table1[[#This Row],[Basic Salary]]</f>
        <v>0.50218212337389845</v>
      </c>
      <c r="I3479" s="10">
        <f ca="1">DATEDIF(Table1[[#This Row],[Date of Birth]],TODAY(),"y")</f>
        <v>42</v>
      </c>
      <c r="J3479" s="34">
        <v>42807</v>
      </c>
      <c r="K3479" s="33" t="str" cm="1">
        <f t="array" aca="1" ref="K3479" ca="1">_xlfn.IFS(L3479&lt;3,"Junior",L3479&lt;=7,"Mid-Level",L3479&gt;7,"Senior")</f>
        <v>Senior</v>
      </c>
      <c r="L3479" s="46">
        <f ca="1">INT(YEARFRAC(Table1[[#This Row],[Joining Date]],TODAY(),1))</f>
        <v>9</v>
      </c>
      <c r="M3479" s="25" t="str">
        <f t="shared" ca="1" si="54"/>
        <v>Yes</v>
      </c>
      <c r="N3479" s="26">
        <f>YEAR(Table1[[#This Row],[Joining Date]])</f>
        <v>2017</v>
      </c>
      <c r="O3479" s="46">
        <f>MONTH(Table1[[#This Row],[Joining Date]])</f>
        <v>3</v>
      </c>
      <c r="P3479" s="26">
        <f ca="1">NETWORKDAYS(Table1[[#This Row],[Joining Date]],TODAY())</f>
        <v>2426</v>
      </c>
      <c r="Q3479" s="26" t="str">
        <f>LEFT(Table1[[#This Row],[Department]],5)&amp;"-"&amp;RIGHT(Table1[[#This Row],[Employee ID]],3)</f>
        <v>Opera-008</v>
      </c>
      <c r="R3479" s="26" t="str">
        <f>LEFT(Table1[[#This Row],[Department]],3)</f>
        <v>Ope</v>
      </c>
      <c r="S3479" s="37">
        <f>_xlfn.XLOOKUP(Table1[[#This Row],[City]],Table2[City],Table2[Bonus %])</f>
        <v>6</v>
      </c>
    </row>
    <row r="3480" spans="1:19" x14ac:dyDescent="0.35">
      <c r="A3480" s="7" t="s">
        <v>477</v>
      </c>
      <c r="B3480" s="40" t="str">
        <f>LEFT(Table1[[#This Row],[Employee Name]],FIND(" ",Table1[[#This Row],[Employee Name]]))</f>
        <v xml:space="preserve">Neha </v>
      </c>
      <c r="C3480" s="40" t="str">
        <f>RIGHT(Table1[[#This Row],[Employee Name]],LEN(Table1[[#This Row],[Employee Name]])-FIND(" ",Table1[[#This Row],[Employee Name]]))</f>
        <v>Kulkarni</v>
      </c>
      <c r="D3480" s="22">
        <f>Table1[[#This Row],[Basic Salary]]+Table1[[#This Row],[Bonus]]</f>
        <v>71592</v>
      </c>
      <c r="E3480" s="8">
        <v>93</v>
      </c>
      <c r="F3480" s="45">
        <v>89</v>
      </c>
      <c r="G3480" s="8" t="str" cm="1">
        <f t="array" ref="G3480">_xlfn.IFS(Table1[[#This Row],[Performance Score]]&gt;=80,"Excellent",Table1[[#This Row],[Performance Score]]&gt;=60,"Good",Table1[[#This Row],[Performance Score]]&gt;=40,"Need Improvement")</f>
        <v>Excellent</v>
      </c>
      <c r="H3480" s="29">
        <f>Table1[[#This Row],[Bonus]]/Table1[[#This Row],[Basic Salary]]</f>
        <v>8.166256213455815E-2</v>
      </c>
      <c r="I3480" s="8">
        <f ca="1">DATEDIF(Table1[[#This Row],[Date of Birth]],TODAY(),"y")</f>
        <v>17</v>
      </c>
      <c r="J3480" s="33">
        <v>43076</v>
      </c>
      <c r="K3480" s="33" t="str" cm="1">
        <f t="array" aca="1" ref="K3480" ca="1">_xlfn.IFS(L3480&lt;3,"Junior",L3480&lt;=7,"Mid-Level",L3480&gt;7,"Senior")</f>
        <v>Senior</v>
      </c>
      <c r="L3480" s="45">
        <f ca="1">INT(YEARFRAC(Table1[[#This Row],[Joining Date]],TODAY(),1))</f>
        <v>8</v>
      </c>
      <c r="M3480" s="25" t="str">
        <f t="shared" ca="1" si="54"/>
        <v>Yes</v>
      </c>
      <c r="N3480" s="25">
        <f>YEAR(Table1[[#This Row],[Joining Date]])</f>
        <v>2017</v>
      </c>
      <c r="O3480" s="45">
        <f>MONTH(Table1[[#This Row],[Joining Date]])</f>
        <v>12</v>
      </c>
      <c r="P3480" s="25">
        <f ca="1">NETWORKDAYS(Table1[[#This Row],[Joining Date]],TODAY())</f>
        <v>2233</v>
      </c>
      <c r="Q3480" s="25" t="str">
        <f>LEFT(Table1[[#This Row],[Department]],5)&amp;"-"&amp;RIGHT(Table1[[#This Row],[Employee ID]],3)</f>
        <v>HR-421</v>
      </c>
      <c r="R3480" s="25" t="str">
        <f>LEFT(Table1[[#This Row],[Department]],3)</f>
        <v>HR</v>
      </c>
      <c r="S3480" s="36">
        <f>_xlfn.XLOOKUP(Table1[[#This Row],[City]],Table2[City],Table2[Bonus %])</f>
        <v>6</v>
      </c>
    </row>
    <row r="3481" spans="1:19" x14ac:dyDescent="0.35">
      <c r="A3481" s="9" t="s">
        <v>3586</v>
      </c>
      <c r="B3481" s="41" t="str">
        <f>LEFT(Table1[[#This Row],[Employee Name]],FIND(" ",Table1[[#This Row],[Employee Name]]))</f>
        <v xml:space="preserve">Rahul </v>
      </c>
      <c r="C3481" s="41" t="str">
        <f>RIGHT(Table1[[#This Row],[Employee Name]],LEN(Table1[[#This Row],[Employee Name]])-FIND(" ",Table1[[#This Row],[Employee Name]]))</f>
        <v>Verma</v>
      </c>
      <c r="D3481" s="23">
        <f>Table1[[#This Row],[Basic Salary]]+Table1[[#This Row],[Bonus]]</f>
        <v>71585</v>
      </c>
      <c r="E3481" s="10">
        <v>93</v>
      </c>
      <c r="F3481" s="46">
        <v>100</v>
      </c>
      <c r="G3481" s="10" t="str" cm="1">
        <f t="array" ref="G3481">_xlfn.IFS(Table1[[#This Row],[Performance Score]]&gt;=80,"Excellent",Table1[[#This Row],[Performance Score]]&gt;=60,"Good",Table1[[#This Row],[Performance Score]]&gt;=40,"Need Improvement")</f>
        <v>Excellent</v>
      </c>
      <c r="H3481" s="30">
        <f>Table1[[#This Row],[Bonus]]/Table1[[#This Row],[Basic Salary]]</f>
        <v>0.54501111518787904</v>
      </c>
      <c r="I3481" s="10">
        <f ca="1">DATEDIF(Table1[[#This Row],[Date of Birth]],TODAY(),"y")</f>
        <v>44</v>
      </c>
      <c r="J3481" s="34">
        <v>44300</v>
      </c>
      <c r="K3481" s="33" t="str" cm="1">
        <f t="array" aca="1" ref="K3481" ca="1">_xlfn.IFS(L3481&lt;3,"Junior",L3481&lt;=7,"Mid-Level",L3481&gt;7,"Senior")</f>
        <v>Mid-Level</v>
      </c>
      <c r="L3481" s="46">
        <f ca="1">INT(YEARFRAC(Table1[[#This Row],[Joining Date]],TODAY(),1))</f>
        <v>5</v>
      </c>
      <c r="M3481" s="25" t="str">
        <f t="shared" ca="1" si="54"/>
        <v>No</v>
      </c>
      <c r="N3481" s="26">
        <f>YEAR(Table1[[#This Row],[Joining Date]])</f>
        <v>2021</v>
      </c>
      <c r="O3481" s="46">
        <f>MONTH(Table1[[#This Row],[Joining Date]])</f>
        <v>4</v>
      </c>
      <c r="P3481" s="26">
        <f ca="1">NETWORKDAYS(Table1[[#This Row],[Joining Date]],TODAY())</f>
        <v>1359</v>
      </c>
      <c r="Q3481" s="26" t="str">
        <f>LEFT(Table1[[#This Row],[Department]],5)&amp;"-"&amp;RIGHT(Table1[[#This Row],[Employee ID]],3)</f>
        <v>Opera-530</v>
      </c>
      <c r="R3481" s="26" t="str">
        <f>LEFT(Table1[[#This Row],[Department]],3)</f>
        <v>Ope</v>
      </c>
      <c r="S3481" s="37">
        <f>_xlfn.XLOOKUP(Table1[[#This Row],[City]],Table2[City],Table2[Bonus %])</f>
        <v>4</v>
      </c>
    </row>
    <row r="3482" spans="1:19" x14ac:dyDescent="0.35">
      <c r="A3482" s="7" t="s">
        <v>589</v>
      </c>
      <c r="B3482" s="40" t="str">
        <f>LEFT(Table1[[#This Row],[Employee Name]],FIND(" ",Table1[[#This Row],[Employee Name]]))</f>
        <v xml:space="preserve">Vikram </v>
      </c>
      <c r="C3482" s="40" t="str">
        <f>RIGHT(Table1[[#This Row],[Employee Name]],LEN(Table1[[#This Row],[Employee Name]])-FIND(" ",Table1[[#This Row],[Employee Name]]))</f>
        <v>Singh</v>
      </c>
      <c r="D3482" s="22">
        <f>Table1[[#This Row],[Basic Salary]]+Table1[[#This Row],[Bonus]]</f>
        <v>71573</v>
      </c>
      <c r="E3482" s="8">
        <v>100</v>
      </c>
      <c r="F3482" s="45">
        <v>69</v>
      </c>
      <c r="G3482" s="8" t="str" cm="1">
        <f t="array" ref="G3482">_xlfn.IFS(Table1[[#This Row],[Performance Score]]&gt;=80,"Excellent",Table1[[#This Row],[Performance Score]]&gt;=60,"Good",Table1[[#This Row],[Performance Score]]&gt;=40,"Need Improvement")</f>
        <v>Good</v>
      </c>
      <c r="H3482" s="29">
        <f>Table1[[#This Row],[Bonus]]/Table1[[#This Row],[Basic Salary]]</f>
        <v>0.13685531394443826</v>
      </c>
      <c r="I3482" s="8">
        <f ca="1">DATEDIF(Table1[[#This Row],[Date of Birth]],TODAY(),"y")</f>
        <v>40</v>
      </c>
      <c r="J3482" s="33">
        <v>42752</v>
      </c>
      <c r="K3482" s="33" t="str" cm="1">
        <f t="array" aca="1" ref="K3482" ca="1">_xlfn.IFS(L3482&lt;3,"Junior",L3482&lt;=7,"Mid-Level",L3482&gt;7,"Senior")</f>
        <v>Senior</v>
      </c>
      <c r="L3482" s="45">
        <f ca="1">INT(YEARFRAC(Table1[[#This Row],[Joining Date]],TODAY(),1))</f>
        <v>9</v>
      </c>
      <c r="M3482" s="25" t="str">
        <f t="shared" ca="1" si="54"/>
        <v>Yes</v>
      </c>
      <c r="N3482" s="25">
        <f>YEAR(Table1[[#This Row],[Joining Date]])</f>
        <v>2017</v>
      </c>
      <c r="O3482" s="45">
        <f>MONTH(Table1[[#This Row],[Joining Date]])</f>
        <v>1</v>
      </c>
      <c r="P3482" s="25">
        <f ca="1">NETWORKDAYS(Table1[[#This Row],[Joining Date]],TODAY())</f>
        <v>2465</v>
      </c>
      <c r="Q3482" s="25" t="str">
        <f>LEFT(Table1[[#This Row],[Department]],5)&amp;"-"&amp;RIGHT(Table1[[#This Row],[Employee ID]],3)</f>
        <v>Finan-533</v>
      </c>
      <c r="R3482" s="25" t="str">
        <f>LEFT(Table1[[#This Row],[Department]],3)</f>
        <v>Fin</v>
      </c>
      <c r="S3482" s="36">
        <f>_xlfn.XLOOKUP(Table1[[#This Row],[City]],Table2[City],Table2[Bonus %])</f>
        <v>4</v>
      </c>
    </row>
    <row r="3483" spans="1:19" x14ac:dyDescent="0.35">
      <c r="A3483" s="9" t="s">
        <v>373</v>
      </c>
      <c r="B3483" s="41" t="str">
        <f>LEFT(Table1[[#This Row],[Employee Name]],FIND(" ",Table1[[#This Row],[Employee Name]]))</f>
        <v xml:space="preserve">Gayathri </v>
      </c>
      <c r="C3483" s="41" t="str">
        <f>RIGHT(Table1[[#This Row],[Employee Name]],LEN(Table1[[#This Row],[Employee Name]])-FIND(" ",Table1[[#This Row],[Employee Name]]))</f>
        <v>Iyer</v>
      </c>
      <c r="D3483" s="23">
        <f>Table1[[#This Row],[Basic Salary]]+Table1[[#This Row],[Bonus]]</f>
        <v>71552</v>
      </c>
      <c r="E3483" s="10">
        <v>65</v>
      </c>
      <c r="F3483" s="46">
        <v>55</v>
      </c>
      <c r="G3483" s="10" t="str" cm="1">
        <f t="array" ref="G3483">_xlfn.IFS(Table1[[#This Row],[Performance Score]]&gt;=80,"Excellent",Table1[[#This Row],[Performance Score]]&gt;=60,"Good",Table1[[#This Row],[Performance Score]]&gt;=40,"Need Improvement")</f>
        <v>Need Improvement</v>
      </c>
      <c r="H3483" s="30">
        <f>Table1[[#This Row],[Bonus]]/Table1[[#This Row],[Basic Salary]]</f>
        <v>0.24488056092002017</v>
      </c>
      <c r="I3483" s="10">
        <f ca="1">DATEDIF(Table1[[#This Row],[Date of Birth]],TODAY(),"y")</f>
        <v>40</v>
      </c>
      <c r="J3483" s="34">
        <v>43293</v>
      </c>
      <c r="K3483" s="33" t="str" cm="1">
        <f t="array" aca="1" ref="K3483" ca="1">_xlfn.IFS(L3483&lt;3,"Junior",L3483&lt;=7,"Mid-Level",L3483&gt;7,"Senior")</f>
        <v>Mid-Level</v>
      </c>
      <c r="L3483" s="46">
        <f ca="1">INT(YEARFRAC(Table1[[#This Row],[Joining Date]],TODAY(),1))</f>
        <v>7</v>
      </c>
      <c r="M3483" s="25" t="str">
        <f t="shared" ca="1" si="54"/>
        <v>Yes</v>
      </c>
      <c r="N3483" s="26">
        <f>YEAR(Table1[[#This Row],[Joining Date]])</f>
        <v>2018</v>
      </c>
      <c r="O3483" s="46">
        <f>MONTH(Table1[[#This Row],[Joining Date]])</f>
        <v>7</v>
      </c>
      <c r="P3483" s="26">
        <f ca="1">NETWORKDAYS(Table1[[#This Row],[Joining Date]],TODAY())</f>
        <v>2078</v>
      </c>
      <c r="Q3483" s="26" t="str">
        <f>LEFT(Table1[[#This Row],[Department]],5)&amp;"-"&amp;RIGHT(Table1[[#This Row],[Employee ID]],3)</f>
        <v>Sales-317</v>
      </c>
      <c r="R3483" s="26" t="str">
        <f>LEFT(Table1[[#This Row],[Department]],3)</f>
        <v>Sal</v>
      </c>
      <c r="S3483" s="37">
        <f>_xlfn.XLOOKUP(Table1[[#This Row],[City]],Table2[City],Table2[Bonus %])</f>
        <v>4</v>
      </c>
    </row>
    <row r="3484" spans="1:19" x14ac:dyDescent="0.35">
      <c r="A3484" s="7" t="s">
        <v>4036</v>
      </c>
      <c r="B3484" s="40" t="str">
        <f>LEFT(Table1[[#This Row],[Employee Name]],FIND(" ",Table1[[#This Row],[Employee Name]]))</f>
        <v xml:space="preserve">Arjun </v>
      </c>
      <c r="C3484" s="40" t="str">
        <f>RIGHT(Table1[[#This Row],[Employee Name]],LEN(Table1[[#This Row],[Employee Name]])-FIND(" ",Table1[[#This Row],[Employee Name]]))</f>
        <v>Mehta</v>
      </c>
      <c r="D3484" s="22">
        <f>Table1[[#This Row],[Basic Salary]]+Table1[[#This Row],[Bonus]]</f>
        <v>71542</v>
      </c>
      <c r="E3484" s="8">
        <v>92</v>
      </c>
      <c r="F3484" s="45">
        <v>43</v>
      </c>
      <c r="G3484" s="8" t="str" cm="1">
        <f t="array" ref="G3484">_xlfn.IFS(Table1[[#This Row],[Performance Score]]&gt;=80,"Excellent",Table1[[#This Row],[Performance Score]]&gt;=60,"Good",Table1[[#This Row],[Performance Score]]&gt;=40,"Need Improvement")</f>
        <v>Need Improvement</v>
      </c>
      <c r="H3484" s="29">
        <f>Table1[[#This Row],[Bonus]]/Table1[[#This Row],[Basic Salary]]</f>
        <v>0.29734336748571949</v>
      </c>
      <c r="I3484" s="8">
        <f ca="1">DATEDIF(Table1[[#This Row],[Date of Birth]],TODAY(),"y")</f>
        <v>19</v>
      </c>
      <c r="J3484" s="33">
        <v>43522</v>
      </c>
      <c r="K3484" s="33" t="str" cm="1">
        <f t="array" aca="1" ref="K3484" ca="1">_xlfn.IFS(L3484&lt;3,"Junior",L3484&lt;=7,"Mid-Level",L3484&gt;7,"Senior")</f>
        <v>Mid-Level</v>
      </c>
      <c r="L3484" s="45">
        <f ca="1">INT(YEARFRAC(Table1[[#This Row],[Joining Date]],TODAY(),1))</f>
        <v>7</v>
      </c>
      <c r="M3484" s="25" t="str">
        <f t="shared" ca="1" si="54"/>
        <v>Yes</v>
      </c>
      <c r="N3484" s="25">
        <f>YEAR(Table1[[#This Row],[Joining Date]])</f>
        <v>2019</v>
      </c>
      <c r="O3484" s="45">
        <f>MONTH(Table1[[#This Row],[Joining Date]])</f>
        <v>2</v>
      </c>
      <c r="P3484" s="25">
        <f ca="1">NETWORKDAYS(Table1[[#This Row],[Joining Date]],TODAY())</f>
        <v>1915</v>
      </c>
      <c r="Q3484" s="25" t="str">
        <f>LEFT(Table1[[#This Row],[Department]],5)&amp;"-"&amp;RIGHT(Table1[[#This Row],[Employee ID]],3)</f>
        <v>Sales-980</v>
      </c>
      <c r="R3484" s="25" t="str">
        <f>LEFT(Table1[[#This Row],[Department]],3)</f>
        <v>Sal</v>
      </c>
      <c r="S3484" s="36">
        <f>_xlfn.XLOOKUP(Table1[[#This Row],[City]],Table2[City],Table2[Bonus %])</f>
        <v>6</v>
      </c>
    </row>
    <row r="3485" spans="1:19" x14ac:dyDescent="0.35">
      <c r="A3485" s="9" t="s">
        <v>3534</v>
      </c>
      <c r="B3485" s="41" t="str">
        <f>LEFT(Table1[[#This Row],[Employee Name]],FIND(" ",Table1[[#This Row],[Employee Name]]))</f>
        <v xml:space="preserve">Rahul </v>
      </c>
      <c r="C3485" s="41" t="str">
        <f>RIGHT(Table1[[#This Row],[Employee Name]],LEN(Table1[[#This Row],[Employee Name]])-FIND(" ",Table1[[#This Row],[Employee Name]]))</f>
        <v>Verma</v>
      </c>
      <c r="D3485" s="23">
        <f>Table1[[#This Row],[Basic Salary]]+Table1[[#This Row],[Bonus]]</f>
        <v>71510</v>
      </c>
      <c r="E3485" s="10">
        <v>97</v>
      </c>
      <c r="F3485" s="46">
        <v>84</v>
      </c>
      <c r="G3485" s="10" t="str" cm="1">
        <f t="array" ref="G3485">_xlfn.IFS(Table1[[#This Row],[Performance Score]]&gt;=80,"Excellent",Table1[[#This Row],[Performance Score]]&gt;=60,"Good",Table1[[#This Row],[Performance Score]]&gt;=40,"Need Improvement")</f>
        <v>Excellent</v>
      </c>
      <c r="H3485" s="30">
        <f>Table1[[#This Row],[Bonus]]/Table1[[#This Row],[Basic Salary]]</f>
        <v>0.66880586217357818</v>
      </c>
      <c r="I3485" s="10">
        <f ca="1">DATEDIF(Table1[[#This Row],[Date of Birth]],TODAY(),"y")</f>
        <v>19</v>
      </c>
      <c r="J3485" s="34">
        <v>42478</v>
      </c>
      <c r="K3485" s="33" t="str" cm="1">
        <f t="array" aca="1" ref="K3485" ca="1">_xlfn.IFS(L3485&lt;3,"Junior",L3485&lt;=7,"Mid-Level",L3485&gt;7,"Senior")</f>
        <v>Senior</v>
      </c>
      <c r="L3485" s="46">
        <f ca="1">INT(YEARFRAC(Table1[[#This Row],[Joining Date]],TODAY(),1))</f>
        <v>10</v>
      </c>
      <c r="M3485" s="25" t="str">
        <f t="shared" ca="1" si="54"/>
        <v>Yes</v>
      </c>
      <c r="N3485" s="26">
        <f>YEAR(Table1[[#This Row],[Joining Date]])</f>
        <v>2016</v>
      </c>
      <c r="O3485" s="46">
        <f>MONTH(Table1[[#This Row],[Joining Date]])</f>
        <v>4</v>
      </c>
      <c r="P3485" s="26">
        <f ca="1">NETWORKDAYS(Table1[[#This Row],[Joining Date]],TODAY())</f>
        <v>2661</v>
      </c>
      <c r="Q3485" s="26" t="str">
        <f>LEFT(Table1[[#This Row],[Department]],5)&amp;"-"&amp;RIGHT(Table1[[#This Row],[Employee ID]],3)</f>
        <v>Sales-478</v>
      </c>
      <c r="R3485" s="26" t="str">
        <f>LEFT(Table1[[#This Row],[Department]],3)</f>
        <v>Sal</v>
      </c>
      <c r="S3485" s="37">
        <f>_xlfn.XLOOKUP(Table1[[#This Row],[City]],Table2[City],Table2[Bonus %])</f>
        <v>7</v>
      </c>
    </row>
    <row r="3486" spans="1:19" x14ac:dyDescent="0.35">
      <c r="A3486" s="7" t="s">
        <v>4655</v>
      </c>
      <c r="B3486" s="40" t="str">
        <f>LEFT(Table1[[#This Row],[Employee Name]],FIND(" ",Table1[[#This Row],[Employee Name]]))</f>
        <v xml:space="preserve">Nisha </v>
      </c>
      <c r="C3486" s="40" t="str">
        <f>RIGHT(Table1[[#This Row],[Employee Name]],LEN(Table1[[#This Row],[Employee Name]])-FIND(" ",Table1[[#This Row],[Employee Name]]))</f>
        <v>Kapoor</v>
      </c>
      <c r="D3486" s="22">
        <f>Table1[[#This Row],[Basic Salary]]+Table1[[#This Row],[Bonus]]</f>
        <v>71501</v>
      </c>
      <c r="E3486" s="8">
        <v>86</v>
      </c>
      <c r="F3486" s="45">
        <v>78</v>
      </c>
      <c r="G3486" s="8" t="str" cm="1">
        <f t="array" ref="G3486">_xlfn.IFS(Table1[[#This Row],[Performance Score]]&gt;=80,"Excellent",Table1[[#This Row],[Performance Score]]&gt;=60,"Good",Table1[[#This Row],[Performance Score]]&gt;=40,"Need Improvement")</f>
        <v>Good</v>
      </c>
      <c r="H3486" s="29">
        <f>Table1[[#This Row],[Bonus]]/Table1[[#This Row],[Basic Salary]]</f>
        <v>0.33894496357746112</v>
      </c>
      <c r="I3486" s="8">
        <f ca="1">DATEDIF(Table1[[#This Row],[Date of Birth]],TODAY(),"y")</f>
        <v>27</v>
      </c>
      <c r="J3486" s="33">
        <v>45091</v>
      </c>
      <c r="K3486" s="33" t="str" cm="1">
        <f t="array" aca="1" ref="K3486" ca="1">_xlfn.IFS(L3486&lt;3,"Junior",L3486&lt;=7,"Mid-Level",L3486&gt;7,"Senior")</f>
        <v>Mid-Level</v>
      </c>
      <c r="L3486" s="45">
        <f ca="1">INT(YEARFRAC(Table1[[#This Row],[Joining Date]],TODAY(),1))</f>
        <v>3</v>
      </c>
      <c r="M3486" s="25" t="str">
        <f t="shared" ca="1" si="54"/>
        <v>No</v>
      </c>
      <c r="N3486" s="25">
        <f>YEAR(Table1[[#This Row],[Joining Date]])</f>
        <v>2023</v>
      </c>
      <c r="O3486" s="45">
        <f>MONTH(Table1[[#This Row],[Joining Date]])</f>
        <v>6</v>
      </c>
      <c r="P3486" s="25">
        <f ca="1">NETWORKDAYS(Table1[[#This Row],[Joining Date]],TODAY())</f>
        <v>794</v>
      </c>
      <c r="Q3486" s="25" t="str">
        <f>LEFT(Table1[[#This Row],[Department]],5)&amp;"-"&amp;RIGHT(Table1[[#This Row],[Employee ID]],3)</f>
        <v>Marke-599</v>
      </c>
      <c r="R3486" s="25" t="str">
        <f>LEFT(Table1[[#This Row],[Department]],3)</f>
        <v>Mar</v>
      </c>
      <c r="S3486" s="36">
        <f>_xlfn.XLOOKUP(Table1[[#This Row],[City]],Table2[City],Table2[Bonus %])</f>
        <v>5</v>
      </c>
    </row>
    <row r="3487" spans="1:19" x14ac:dyDescent="0.35">
      <c r="A3487" s="9" t="s">
        <v>1358</v>
      </c>
      <c r="B3487" s="41" t="str">
        <f>LEFT(Table1[[#This Row],[Employee Name]],FIND(" ",Table1[[#This Row],[Employee Name]]))</f>
        <v xml:space="preserve">Ravi </v>
      </c>
      <c r="C3487" s="41" t="str">
        <f>RIGHT(Table1[[#This Row],[Employee Name]],LEN(Table1[[#This Row],[Employee Name]])-FIND(" ",Table1[[#This Row],[Employee Name]]))</f>
        <v>Teja</v>
      </c>
      <c r="D3487" s="23">
        <f>Table1[[#This Row],[Basic Salary]]+Table1[[#This Row],[Bonus]]</f>
        <v>71443</v>
      </c>
      <c r="E3487" s="10">
        <v>89</v>
      </c>
      <c r="F3487" s="46">
        <v>85</v>
      </c>
      <c r="G3487" s="10" t="str" cm="1">
        <f t="array" ref="G3487">_xlfn.IFS(Table1[[#This Row],[Performance Score]]&gt;=80,"Excellent",Table1[[#This Row],[Performance Score]]&gt;=60,"Good",Table1[[#This Row],[Performance Score]]&gt;=40,"Need Improvement")</f>
        <v>Excellent</v>
      </c>
      <c r="H3487" s="30">
        <f>Table1[[#This Row],[Bonus]]/Table1[[#This Row],[Basic Salary]]</f>
        <v>0.27809581738165945</v>
      </c>
      <c r="I3487" s="10">
        <f ca="1">DATEDIF(Table1[[#This Row],[Date of Birth]],TODAY(),"y")</f>
        <v>17</v>
      </c>
      <c r="J3487" s="34">
        <v>43287</v>
      </c>
      <c r="K3487" s="33" t="str" cm="1">
        <f t="array" aca="1" ref="K3487" ca="1">_xlfn.IFS(L3487&lt;3,"Junior",L3487&lt;=7,"Mid-Level",L3487&gt;7,"Senior")</f>
        <v>Mid-Level</v>
      </c>
      <c r="L3487" s="46">
        <f ca="1">INT(YEARFRAC(Table1[[#This Row],[Joining Date]],TODAY(),1))</f>
        <v>7</v>
      </c>
      <c r="M3487" s="25" t="str">
        <f t="shared" ca="1" si="54"/>
        <v>Yes</v>
      </c>
      <c r="N3487" s="26">
        <f>YEAR(Table1[[#This Row],[Joining Date]])</f>
        <v>2018</v>
      </c>
      <c r="O3487" s="46">
        <f>MONTH(Table1[[#This Row],[Joining Date]])</f>
        <v>7</v>
      </c>
      <c r="P3487" s="26">
        <f ca="1">NETWORKDAYS(Table1[[#This Row],[Joining Date]],TODAY())</f>
        <v>2082</v>
      </c>
      <c r="Q3487" s="26" t="str">
        <f>LEFT(Table1[[#This Row],[Department]],5)&amp;"-"&amp;RIGHT(Table1[[#This Row],[Employee ID]],3)</f>
        <v>Opera-302</v>
      </c>
      <c r="R3487" s="26" t="str">
        <f>LEFT(Table1[[#This Row],[Department]],3)</f>
        <v>Ope</v>
      </c>
      <c r="S3487" s="37">
        <f>_xlfn.XLOOKUP(Table1[[#This Row],[City]],Table2[City],Table2[Bonus %])</f>
        <v>8</v>
      </c>
    </row>
    <row r="3488" spans="1:19" x14ac:dyDescent="0.35">
      <c r="A3488" s="7" t="s">
        <v>1548</v>
      </c>
      <c r="B3488" s="40" t="str">
        <f>LEFT(Table1[[#This Row],[Employee Name]],FIND(" ",Table1[[#This Row],[Employee Name]]))</f>
        <v xml:space="preserve">Swathi </v>
      </c>
      <c r="C3488" s="40" t="str">
        <f>RIGHT(Table1[[#This Row],[Employee Name]],LEN(Table1[[#This Row],[Employee Name]])-FIND(" ",Table1[[#This Row],[Employee Name]]))</f>
        <v>Ramesh</v>
      </c>
      <c r="D3488" s="22">
        <f>Table1[[#This Row],[Basic Salary]]+Table1[[#This Row],[Bonus]]</f>
        <v>71438</v>
      </c>
      <c r="E3488" s="8">
        <v>99</v>
      </c>
      <c r="F3488" s="45">
        <v>43</v>
      </c>
      <c r="G3488" s="8" t="str" cm="1">
        <f t="array" ref="G3488">_xlfn.IFS(Table1[[#This Row],[Performance Score]]&gt;=80,"Excellent",Table1[[#This Row],[Performance Score]]&gt;=60,"Good",Table1[[#This Row],[Performance Score]]&gt;=40,"Need Improvement")</f>
        <v>Need Improvement</v>
      </c>
      <c r="H3488" s="29">
        <f>Table1[[#This Row],[Bonus]]/Table1[[#This Row],[Basic Salary]]</f>
        <v>7.8863114655068262E-2</v>
      </c>
      <c r="I3488" s="8">
        <f ca="1">DATEDIF(Table1[[#This Row],[Date of Birth]],TODAY(),"y")</f>
        <v>20</v>
      </c>
      <c r="J3488" s="33">
        <v>44795</v>
      </c>
      <c r="K3488" s="33" t="str" cm="1">
        <f t="array" aca="1" ref="K3488" ca="1">_xlfn.IFS(L3488&lt;3,"Junior",L3488&lt;=7,"Mid-Level",L3488&gt;7,"Senior")</f>
        <v>Mid-Level</v>
      </c>
      <c r="L3488" s="45">
        <f ca="1">INT(YEARFRAC(Table1[[#This Row],[Joining Date]],TODAY(),1))</f>
        <v>3</v>
      </c>
      <c r="M3488" s="25" t="str">
        <f t="shared" ca="1" si="54"/>
        <v>No</v>
      </c>
      <c r="N3488" s="25">
        <f>YEAR(Table1[[#This Row],[Joining Date]])</f>
        <v>2022</v>
      </c>
      <c r="O3488" s="45">
        <f>MONTH(Table1[[#This Row],[Joining Date]])</f>
        <v>8</v>
      </c>
      <c r="P3488" s="25">
        <f ca="1">NETWORKDAYS(Table1[[#This Row],[Joining Date]],TODAY())</f>
        <v>1006</v>
      </c>
      <c r="Q3488" s="25" t="str">
        <f>LEFT(Table1[[#This Row],[Department]],5)&amp;"-"&amp;RIGHT(Table1[[#This Row],[Employee ID]],3)</f>
        <v>Finan-492</v>
      </c>
      <c r="R3488" s="25" t="str">
        <f>LEFT(Table1[[#This Row],[Department]],3)</f>
        <v>Fin</v>
      </c>
      <c r="S3488" s="36">
        <f>_xlfn.XLOOKUP(Table1[[#This Row],[City]],Table2[City],Table2[Bonus %])</f>
        <v>6</v>
      </c>
    </row>
    <row r="3489" spans="1:19" x14ac:dyDescent="0.35">
      <c r="A3489" s="9" t="s">
        <v>3549</v>
      </c>
      <c r="B3489" s="41" t="str">
        <f>LEFT(Table1[[#This Row],[Employee Name]],FIND(" ",Table1[[#This Row],[Employee Name]]))</f>
        <v xml:space="preserve">Rahul </v>
      </c>
      <c r="C3489" s="41" t="str">
        <f>RIGHT(Table1[[#This Row],[Employee Name]],LEN(Table1[[#This Row],[Employee Name]])-FIND(" ",Table1[[#This Row],[Employee Name]]))</f>
        <v>Verma</v>
      </c>
      <c r="D3489" s="23">
        <f>Table1[[#This Row],[Basic Salary]]+Table1[[#This Row],[Bonus]]</f>
        <v>71436</v>
      </c>
      <c r="E3489" s="10">
        <v>84</v>
      </c>
      <c r="F3489" s="46">
        <v>73</v>
      </c>
      <c r="G3489" s="10" t="str" cm="1">
        <f t="array" ref="G3489">_xlfn.IFS(Table1[[#This Row],[Performance Score]]&gt;=80,"Excellent",Table1[[#This Row],[Performance Score]]&gt;=60,"Good",Table1[[#This Row],[Performance Score]]&gt;=40,"Need Improvement")</f>
        <v>Good</v>
      </c>
      <c r="H3489" s="30">
        <f>Table1[[#This Row],[Bonus]]/Table1[[#This Row],[Basic Salary]]</f>
        <v>0.36690840205889669</v>
      </c>
      <c r="I3489" s="10">
        <f ca="1">DATEDIF(Table1[[#This Row],[Date of Birth]],TODAY(),"y")</f>
        <v>45</v>
      </c>
      <c r="J3489" s="34">
        <v>42657</v>
      </c>
      <c r="K3489" s="33" t="str" cm="1">
        <f t="array" aca="1" ref="K3489" ca="1">_xlfn.IFS(L3489&lt;3,"Junior",L3489&lt;=7,"Mid-Level",L3489&gt;7,"Senior")</f>
        <v>Senior</v>
      </c>
      <c r="L3489" s="46">
        <f ca="1">INT(YEARFRAC(Table1[[#This Row],[Joining Date]],TODAY(),1))</f>
        <v>9</v>
      </c>
      <c r="M3489" s="25" t="str">
        <f t="shared" ca="1" si="54"/>
        <v>Yes</v>
      </c>
      <c r="N3489" s="26">
        <f>YEAR(Table1[[#This Row],[Joining Date]])</f>
        <v>2016</v>
      </c>
      <c r="O3489" s="46">
        <f>MONTH(Table1[[#This Row],[Joining Date]])</f>
        <v>10</v>
      </c>
      <c r="P3489" s="26">
        <f ca="1">NETWORKDAYS(Table1[[#This Row],[Joining Date]],TODAY())</f>
        <v>2532</v>
      </c>
      <c r="Q3489" s="26" t="str">
        <f>LEFT(Table1[[#This Row],[Department]],5)&amp;"-"&amp;RIGHT(Table1[[#This Row],[Employee ID]],3)</f>
        <v>Finan-493</v>
      </c>
      <c r="R3489" s="26" t="str">
        <f>LEFT(Table1[[#This Row],[Department]],3)</f>
        <v>Fin</v>
      </c>
      <c r="S3489" s="37">
        <f>_xlfn.XLOOKUP(Table1[[#This Row],[City]],Table2[City],Table2[Bonus %])</f>
        <v>8</v>
      </c>
    </row>
    <row r="3490" spans="1:19" x14ac:dyDescent="0.35">
      <c r="A3490" s="7" t="s">
        <v>377</v>
      </c>
      <c r="B3490" s="40" t="str">
        <f>LEFT(Table1[[#This Row],[Employee Name]],FIND(" ",Table1[[#This Row],[Employee Name]]))</f>
        <v xml:space="preserve">Tarun </v>
      </c>
      <c r="C3490" s="40" t="str">
        <f>RIGHT(Table1[[#This Row],[Employee Name]],LEN(Table1[[#This Row],[Employee Name]])-FIND(" ",Table1[[#This Row],[Employee Name]]))</f>
        <v>Verma</v>
      </c>
      <c r="D3490" s="22">
        <f>Table1[[#This Row],[Basic Salary]]+Table1[[#This Row],[Bonus]]</f>
        <v>71434</v>
      </c>
      <c r="E3490" s="8">
        <v>62</v>
      </c>
      <c r="F3490" s="45">
        <v>99</v>
      </c>
      <c r="G3490" s="8" t="str" cm="1">
        <f t="array" ref="G3490">_xlfn.IFS(Table1[[#This Row],[Performance Score]]&gt;=80,"Excellent",Table1[[#This Row],[Performance Score]]&gt;=60,"Good",Table1[[#This Row],[Performance Score]]&gt;=40,"Need Improvement")</f>
        <v>Excellent</v>
      </c>
      <c r="H3490" s="29">
        <f>Table1[[#This Row],[Bonus]]/Table1[[#This Row],[Basic Salary]]</f>
        <v>0.20330160869199024</v>
      </c>
      <c r="I3490" s="8">
        <f ca="1">DATEDIF(Table1[[#This Row],[Date of Birth]],TODAY(),"y")</f>
        <v>45</v>
      </c>
      <c r="J3490" s="33">
        <v>42281</v>
      </c>
      <c r="K3490" s="33" t="str" cm="1">
        <f t="array" aca="1" ref="K3490" ca="1">_xlfn.IFS(L3490&lt;3,"Junior",L3490&lt;=7,"Mid-Level",L3490&gt;7,"Senior")</f>
        <v>Senior</v>
      </c>
      <c r="L3490" s="45">
        <f ca="1">INT(YEARFRAC(Table1[[#This Row],[Joining Date]],TODAY(),1))</f>
        <v>10</v>
      </c>
      <c r="M3490" s="25" t="str">
        <f t="shared" ca="1" si="54"/>
        <v>Yes</v>
      </c>
      <c r="N3490" s="25">
        <f>YEAR(Table1[[#This Row],[Joining Date]])</f>
        <v>2015</v>
      </c>
      <c r="O3490" s="45">
        <f>MONTH(Table1[[#This Row],[Joining Date]])</f>
        <v>10</v>
      </c>
      <c r="P3490" s="25">
        <f ca="1">NETWORKDAYS(Table1[[#This Row],[Joining Date]],TODAY())</f>
        <v>2801</v>
      </c>
      <c r="Q3490" s="25" t="str">
        <f>LEFT(Table1[[#This Row],[Department]],5)&amp;"-"&amp;RIGHT(Table1[[#This Row],[Employee ID]],3)</f>
        <v>HR-321</v>
      </c>
      <c r="R3490" s="25" t="str">
        <f>LEFT(Table1[[#This Row],[Department]],3)</f>
        <v>HR</v>
      </c>
      <c r="S3490" s="36">
        <f>_xlfn.XLOOKUP(Table1[[#This Row],[City]],Table2[City],Table2[Bonus %])</f>
        <v>5</v>
      </c>
    </row>
    <row r="3491" spans="1:19" x14ac:dyDescent="0.35">
      <c r="A3491" s="9" t="s">
        <v>2295</v>
      </c>
      <c r="B3491" s="41" t="str">
        <f>LEFT(Table1[[#This Row],[Employee Name]],FIND(" ",Table1[[#This Row],[Employee Name]]))</f>
        <v xml:space="preserve">Aarav </v>
      </c>
      <c r="C3491" s="41" t="str">
        <f>RIGHT(Table1[[#This Row],[Employee Name]],LEN(Table1[[#This Row],[Employee Name]])-FIND(" ",Table1[[#This Row],[Employee Name]]))</f>
        <v>Sharma</v>
      </c>
      <c r="D3491" s="23">
        <f>Table1[[#This Row],[Basic Salary]]+Table1[[#This Row],[Bonus]]</f>
        <v>71422</v>
      </c>
      <c r="E3491" s="10">
        <v>76</v>
      </c>
      <c r="F3491" s="46">
        <v>74</v>
      </c>
      <c r="G3491" s="10" t="str" cm="1">
        <f t="array" ref="G3491">_xlfn.IFS(Table1[[#This Row],[Performance Score]]&gt;=80,"Excellent",Table1[[#This Row],[Performance Score]]&gt;=60,"Good",Table1[[#This Row],[Performance Score]]&gt;=40,"Need Improvement")</f>
        <v>Good</v>
      </c>
      <c r="H3491" s="30">
        <f>Table1[[#This Row],[Bonus]]/Table1[[#This Row],[Basic Salary]]</f>
        <v>0.54003061862561186</v>
      </c>
      <c r="I3491" s="10">
        <f ca="1">DATEDIF(Table1[[#This Row],[Date of Birth]],TODAY(),"y")</f>
        <v>33</v>
      </c>
      <c r="J3491" s="34">
        <v>42191</v>
      </c>
      <c r="K3491" s="33" t="str" cm="1">
        <f t="array" aca="1" ref="K3491" ca="1">_xlfn.IFS(L3491&lt;3,"Junior",L3491&lt;=7,"Mid-Level",L3491&gt;7,"Senior")</f>
        <v>Senior</v>
      </c>
      <c r="L3491" s="46">
        <f ca="1">INT(YEARFRAC(Table1[[#This Row],[Joining Date]],TODAY(),1))</f>
        <v>10</v>
      </c>
      <c r="M3491" s="25" t="str">
        <f t="shared" ca="1" si="54"/>
        <v>Yes</v>
      </c>
      <c r="N3491" s="26">
        <f>YEAR(Table1[[#This Row],[Joining Date]])</f>
        <v>2015</v>
      </c>
      <c r="O3491" s="46">
        <f>MONTH(Table1[[#This Row],[Joining Date]])</f>
        <v>7</v>
      </c>
      <c r="P3491" s="26">
        <f ca="1">NETWORKDAYS(Table1[[#This Row],[Joining Date]],TODAY())</f>
        <v>2866</v>
      </c>
      <c r="Q3491" s="26" t="str">
        <f>LEFT(Table1[[#This Row],[Department]],5)&amp;"-"&amp;RIGHT(Table1[[#This Row],[Employee ID]],3)</f>
        <v>Marke-239</v>
      </c>
      <c r="R3491" s="26" t="str">
        <f>LEFT(Table1[[#This Row],[Department]],3)</f>
        <v>Mar</v>
      </c>
      <c r="S3491" s="37">
        <f>_xlfn.XLOOKUP(Table1[[#This Row],[City]],Table2[City],Table2[Bonus %])</f>
        <v>7</v>
      </c>
    </row>
    <row r="3492" spans="1:19" x14ac:dyDescent="0.35">
      <c r="A3492" s="7" t="s">
        <v>653</v>
      </c>
      <c r="B3492" s="40" t="str">
        <f>LEFT(Table1[[#This Row],[Employee Name]],FIND(" ",Table1[[#This Row],[Employee Name]]))</f>
        <v xml:space="preserve">Aarav </v>
      </c>
      <c r="C3492" s="40" t="str">
        <f>RIGHT(Table1[[#This Row],[Employee Name]],LEN(Table1[[#This Row],[Employee Name]])-FIND(" ",Table1[[#This Row],[Employee Name]]))</f>
        <v>Sharma</v>
      </c>
      <c r="D3492" s="22">
        <f>Table1[[#This Row],[Basic Salary]]+Table1[[#This Row],[Bonus]]</f>
        <v>71366</v>
      </c>
      <c r="E3492" s="8">
        <v>65</v>
      </c>
      <c r="F3492" s="45">
        <v>56</v>
      </c>
      <c r="G3492" s="8" t="str" cm="1">
        <f t="array" ref="G3492">_xlfn.IFS(Table1[[#This Row],[Performance Score]]&gt;=80,"Excellent",Table1[[#This Row],[Performance Score]]&gt;=60,"Good",Table1[[#This Row],[Performance Score]]&gt;=40,"Need Improvement")</f>
        <v>Need Improvement</v>
      </c>
      <c r="H3492" s="29">
        <f>Table1[[#This Row],[Bonus]]/Table1[[#This Row],[Basic Salary]]</f>
        <v>0.38663609691647077</v>
      </c>
      <c r="I3492" s="8">
        <f ca="1">DATEDIF(Table1[[#This Row],[Date of Birth]],TODAY(),"y")</f>
        <v>14</v>
      </c>
      <c r="J3492" s="33">
        <v>45677</v>
      </c>
      <c r="K3492" s="33" t="str" cm="1">
        <f t="array" aca="1" ref="K3492" ca="1">_xlfn.IFS(L3492&lt;3,"Junior",L3492&lt;=7,"Mid-Level",L3492&gt;7,"Senior")</f>
        <v>Junior</v>
      </c>
      <c r="L3492" s="45">
        <f ca="1">INT(YEARFRAC(Table1[[#This Row],[Joining Date]],TODAY(),1))</f>
        <v>1</v>
      </c>
      <c r="M3492" s="25" t="str">
        <f t="shared" ca="1" si="54"/>
        <v>No</v>
      </c>
      <c r="N3492" s="25">
        <f>YEAR(Table1[[#This Row],[Joining Date]])</f>
        <v>2025</v>
      </c>
      <c r="O3492" s="45">
        <f>MONTH(Table1[[#This Row],[Joining Date]])</f>
        <v>1</v>
      </c>
      <c r="P3492" s="25">
        <f ca="1">NETWORKDAYS(Table1[[#This Row],[Joining Date]],TODAY())</f>
        <v>376</v>
      </c>
      <c r="Q3492" s="25" t="str">
        <f>LEFT(Table1[[#This Row],[Department]],5)&amp;"-"&amp;RIGHT(Table1[[#This Row],[Employee ID]],3)</f>
        <v>IT-597</v>
      </c>
      <c r="R3492" s="25" t="str">
        <f>LEFT(Table1[[#This Row],[Department]],3)</f>
        <v>IT</v>
      </c>
      <c r="S3492" s="36">
        <f>_xlfn.XLOOKUP(Table1[[#This Row],[City]],Table2[City],Table2[Bonus %])</f>
        <v>6</v>
      </c>
    </row>
    <row r="3493" spans="1:19" x14ac:dyDescent="0.35">
      <c r="A3493" s="9" t="s">
        <v>264</v>
      </c>
      <c r="B3493" s="41" t="str">
        <f>LEFT(Table1[[#This Row],[Employee Name]],FIND(" ",Table1[[#This Row],[Employee Name]]))</f>
        <v xml:space="preserve">Ajay </v>
      </c>
      <c r="C3493" s="41" t="str">
        <f>RIGHT(Table1[[#This Row],[Employee Name]],LEN(Table1[[#This Row],[Employee Name]])-FIND(" ",Table1[[#This Row],[Employee Name]]))</f>
        <v>Singh</v>
      </c>
      <c r="D3493" s="23">
        <f>Table1[[#This Row],[Basic Salary]]+Table1[[#This Row],[Bonus]]</f>
        <v>71343</v>
      </c>
      <c r="E3493" s="10">
        <v>81</v>
      </c>
      <c r="F3493" s="46">
        <v>91</v>
      </c>
      <c r="G3493" s="10" t="str" cm="1">
        <f t="array" ref="G3493">_xlfn.IFS(Table1[[#This Row],[Performance Score]]&gt;=80,"Excellent",Table1[[#This Row],[Performance Score]]&gt;=60,"Good",Table1[[#This Row],[Performance Score]]&gt;=40,"Need Improvement")</f>
        <v>Excellent</v>
      </c>
      <c r="H3493" s="30">
        <f>Table1[[#This Row],[Bonus]]/Table1[[#This Row],[Basic Salary]]</f>
        <v>0.66064570191569094</v>
      </c>
      <c r="I3493" s="10">
        <f ca="1">DATEDIF(Table1[[#This Row],[Date of Birth]],TODAY(),"y")</f>
        <v>44</v>
      </c>
      <c r="J3493" s="34">
        <v>42190</v>
      </c>
      <c r="K3493" s="33" t="str" cm="1">
        <f t="array" aca="1" ref="K3493" ca="1">_xlfn.IFS(L3493&lt;3,"Junior",L3493&lt;=7,"Mid-Level",L3493&gt;7,"Senior")</f>
        <v>Senior</v>
      </c>
      <c r="L3493" s="46">
        <f ca="1">INT(YEARFRAC(Table1[[#This Row],[Joining Date]],TODAY(),1))</f>
        <v>10</v>
      </c>
      <c r="M3493" s="25" t="str">
        <f t="shared" ca="1" si="54"/>
        <v>Yes</v>
      </c>
      <c r="N3493" s="26">
        <f>YEAR(Table1[[#This Row],[Joining Date]])</f>
        <v>2015</v>
      </c>
      <c r="O3493" s="46">
        <f>MONTH(Table1[[#This Row],[Joining Date]])</f>
        <v>7</v>
      </c>
      <c r="P3493" s="26">
        <f ca="1">NETWORKDAYS(Table1[[#This Row],[Joining Date]],TODAY())</f>
        <v>2866</v>
      </c>
      <c r="Q3493" s="26" t="str">
        <f>LEFT(Table1[[#This Row],[Department]],5)&amp;"-"&amp;RIGHT(Table1[[#This Row],[Employee ID]],3)</f>
        <v>Opera-208</v>
      </c>
      <c r="R3493" s="26" t="str">
        <f>LEFT(Table1[[#This Row],[Department]],3)</f>
        <v>Ope</v>
      </c>
      <c r="S3493" s="37">
        <f>_xlfn.XLOOKUP(Table1[[#This Row],[City]],Table2[City],Table2[Bonus %])</f>
        <v>8</v>
      </c>
    </row>
    <row r="3494" spans="1:19" x14ac:dyDescent="0.35">
      <c r="A3494" s="7" t="s">
        <v>729</v>
      </c>
      <c r="B3494" s="40" t="str">
        <f>LEFT(Table1[[#This Row],[Employee Name]],FIND(" ",Table1[[#This Row],[Employee Name]]))</f>
        <v xml:space="preserve">Rahul </v>
      </c>
      <c r="C3494" s="40" t="str">
        <f>RIGHT(Table1[[#This Row],[Employee Name]],LEN(Table1[[#This Row],[Employee Name]])-FIND(" ",Table1[[#This Row],[Employee Name]]))</f>
        <v>Verma</v>
      </c>
      <c r="D3494" s="22">
        <f>Table1[[#This Row],[Basic Salary]]+Table1[[#This Row],[Bonus]]</f>
        <v>71318</v>
      </c>
      <c r="E3494" s="8">
        <v>62</v>
      </c>
      <c r="F3494" s="45">
        <v>64</v>
      </c>
      <c r="G3494" s="8" t="str" cm="1">
        <f t="array" ref="G3494">_xlfn.IFS(Table1[[#This Row],[Performance Score]]&gt;=80,"Excellent",Table1[[#This Row],[Performance Score]]&gt;=60,"Good",Table1[[#This Row],[Performance Score]]&gt;=40,"Need Improvement")</f>
        <v>Good</v>
      </c>
      <c r="H3494" s="29">
        <f>Table1[[#This Row],[Bonus]]/Table1[[#This Row],[Basic Salary]]</f>
        <v>0.48119379426363995</v>
      </c>
      <c r="I3494" s="8">
        <f ca="1">DATEDIF(Table1[[#This Row],[Date of Birth]],TODAY(),"y")</f>
        <v>37</v>
      </c>
      <c r="J3494" s="33">
        <v>44658</v>
      </c>
      <c r="K3494" s="33" t="str" cm="1">
        <f t="array" aca="1" ref="K3494" ca="1">_xlfn.IFS(L3494&lt;3,"Junior",L3494&lt;=7,"Mid-Level",L3494&gt;7,"Senior")</f>
        <v>Mid-Level</v>
      </c>
      <c r="L3494" s="45">
        <f ca="1">INT(YEARFRAC(Table1[[#This Row],[Joining Date]],TODAY(),1))</f>
        <v>4</v>
      </c>
      <c r="M3494" s="25" t="str">
        <f t="shared" ca="1" si="54"/>
        <v>No</v>
      </c>
      <c r="N3494" s="25">
        <f>YEAR(Table1[[#This Row],[Joining Date]])</f>
        <v>2022</v>
      </c>
      <c r="O3494" s="45">
        <f>MONTH(Table1[[#This Row],[Joining Date]])</f>
        <v>4</v>
      </c>
      <c r="P3494" s="25">
        <f ca="1">NETWORKDAYS(Table1[[#This Row],[Joining Date]],TODAY())</f>
        <v>1103</v>
      </c>
      <c r="Q3494" s="25" t="str">
        <f>LEFT(Table1[[#This Row],[Department]],5)&amp;"-"&amp;RIGHT(Table1[[#This Row],[Employee ID]],3)</f>
        <v>Suppo-673</v>
      </c>
      <c r="R3494" s="25" t="str">
        <f>LEFT(Table1[[#This Row],[Department]],3)</f>
        <v>Sup</v>
      </c>
      <c r="S3494" s="36">
        <f>_xlfn.XLOOKUP(Table1[[#This Row],[City]],Table2[City],Table2[Bonus %])</f>
        <v>6</v>
      </c>
    </row>
    <row r="3495" spans="1:19" x14ac:dyDescent="0.35">
      <c r="A3495" s="9" t="s">
        <v>2386</v>
      </c>
      <c r="B3495" s="41" t="str">
        <f>LEFT(Table1[[#This Row],[Employee Name]],FIND(" ",Table1[[#This Row],[Employee Name]]))</f>
        <v xml:space="preserve">Aditya </v>
      </c>
      <c r="C3495" s="41" t="str">
        <f>RIGHT(Table1[[#This Row],[Employee Name]],LEN(Table1[[#This Row],[Employee Name]])-FIND(" ",Table1[[#This Row],[Employee Name]]))</f>
        <v>Kapoor</v>
      </c>
      <c r="D3495" s="23">
        <f>Table1[[#This Row],[Basic Salary]]+Table1[[#This Row],[Bonus]]</f>
        <v>71289</v>
      </c>
      <c r="E3495" s="10">
        <v>61</v>
      </c>
      <c r="F3495" s="46">
        <v>81</v>
      </c>
      <c r="G3495" s="10" t="str" cm="1">
        <f t="array" ref="G3495">_xlfn.IFS(Table1[[#This Row],[Performance Score]]&gt;=80,"Excellent",Table1[[#This Row],[Performance Score]]&gt;=60,"Good",Table1[[#This Row],[Performance Score]]&gt;=40,"Need Improvement")</f>
        <v>Excellent</v>
      </c>
      <c r="H3495" s="30">
        <f>Table1[[#This Row],[Bonus]]/Table1[[#This Row],[Basic Salary]]</f>
        <v>0.19114772176644557</v>
      </c>
      <c r="I3495" s="10">
        <f ca="1">DATEDIF(Table1[[#This Row],[Date of Birth]],TODAY(),"y")</f>
        <v>26</v>
      </c>
      <c r="J3495" s="34">
        <v>42509</v>
      </c>
      <c r="K3495" s="33" t="str" cm="1">
        <f t="array" aca="1" ref="K3495" ca="1">_xlfn.IFS(L3495&lt;3,"Junior",L3495&lt;=7,"Mid-Level",L3495&gt;7,"Senior")</f>
        <v>Senior</v>
      </c>
      <c r="L3495" s="46">
        <f ca="1">INT(YEARFRAC(Table1[[#This Row],[Joining Date]],TODAY(),1))</f>
        <v>10</v>
      </c>
      <c r="M3495" s="25" t="str">
        <f t="shared" ca="1" si="54"/>
        <v>Yes</v>
      </c>
      <c r="N3495" s="26">
        <f>YEAR(Table1[[#This Row],[Joining Date]])</f>
        <v>2016</v>
      </c>
      <c r="O3495" s="46">
        <f>MONTH(Table1[[#This Row],[Joining Date]])</f>
        <v>5</v>
      </c>
      <c r="P3495" s="26">
        <f ca="1">NETWORKDAYS(Table1[[#This Row],[Joining Date]],TODAY())</f>
        <v>2638</v>
      </c>
      <c r="Q3495" s="26" t="str">
        <f>LEFT(Table1[[#This Row],[Department]],5)&amp;"-"&amp;RIGHT(Table1[[#This Row],[Employee ID]],3)</f>
        <v>Finan-330</v>
      </c>
      <c r="R3495" s="26" t="str">
        <f>LEFT(Table1[[#This Row],[Department]],3)</f>
        <v>Fin</v>
      </c>
      <c r="S3495" s="37">
        <f>_xlfn.XLOOKUP(Table1[[#This Row],[City]],Table2[City],Table2[Bonus %])</f>
        <v>8</v>
      </c>
    </row>
    <row r="3496" spans="1:19" x14ac:dyDescent="0.35">
      <c r="A3496" s="7" t="s">
        <v>1917</v>
      </c>
      <c r="B3496" s="40" t="str">
        <f>LEFT(Table1[[#This Row],[Employee Name]],FIND(" ",Table1[[#This Row],[Employee Name]]))</f>
        <v xml:space="preserve">Nisha </v>
      </c>
      <c r="C3496" s="40" t="str">
        <f>RIGHT(Table1[[#This Row],[Employee Name]],LEN(Table1[[#This Row],[Employee Name]])-FIND(" ",Table1[[#This Row],[Employee Name]]))</f>
        <v>Kapoor</v>
      </c>
      <c r="D3496" s="22">
        <f>Table1[[#This Row],[Basic Salary]]+Table1[[#This Row],[Bonus]]</f>
        <v>71254</v>
      </c>
      <c r="E3496" s="8">
        <v>94</v>
      </c>
      <c r="F3496" s="45">
        <v>61</v>
      </c>
      <c r="G3496" s="8" t="str" cm="1">
        <f t="array" ref="G3496">_xlfn.IFS(Table1[[#This Row],[Performance Score]]&gt;=80,"Excellent",Table1[[#This Row],[Performance Score]]&gt;=60,"Good",Table1[[#This Row],[Performance Score]]&gt;=40,"Need Improvement")</f>
        <v>Good</v>
      </c>
      <c r="H3496" s="29">
        <f>Table1[[#This Row],[Bonus]]/Table1[[#This Row],[Basic Salary]]</f>
        <v>0.50027371878553084</v>
      </c>
      <c r="I3496" s="8">
        <f ca="1">DATEDIF(Table1[[#This Row],[Date of Birth]],TODAY(),"y")</f>
        <v>27</v>
      </c>
      <c r="J3496" s="33">
        <v>45816</v>
      </c>
      <c r="K3496" s="33" t="str" cm="1">
        <f t="array" aca="1" ref="K3496" ca="1">_xlfn.IFS(L3496&lt;3,"Junior",L3496&lt;=7,"Mid-Level",L3496&gt;7,"Senior")</f>
        <v>Junior</v>
      </c>
      <c r="L3496" s="45">
        <f ca="1">INT(YEARFRAC(Table1[[#This Row],[Joining Date]],TODAY(),1))</f>
        <v>1</v>
      </c>
      <c r="M3496" s="25" t="str">
        <f t="shared" ca="1" si="54"/>
        <v>No</v>
      </c>
      <c r="N3496" s="25">
        <f>YEAR(Table1[[#This Row],[Joining Date]])</f>
        <v>2025</v>
      </c>
      <c r="O3496" s="45">
        <f>MONTH(Table1[[#This Row],[Joining Date]])</f>
        <v>6</v>
      </c>
      <c r="P3496" s="25">
        <f ca="1">NETWORKDAYS(Table1[[#This Row],[Joining Date]],TODAY())</f>
        <v>276</v>
      </c>
      <c r="Q3496" s="25" t="str">
        <f>LEFT(Table1[[#This Row],[Department]],5)&amp;"-"&amp;RIGHT(Table1[[#This Row],[Employee ID]],3)</f>
        <v>Sales-861</v>
      </c>
      <c r="R3496" s="25" t="str">
        <f>LEFT(Table1[[#This Row],[Department]],3)</f>
        <v>Sal</v>
      </c>
      <c r="S3496" s="36">
        <f>_xlfn.XLOOKUP(Table1[[#This Row],[City]],Table2[City],Table2[Bonus %])</f>
        <v>6</v>
      </c>
    </row>
    <row r="3497" spans="1:19" x14ac:dyDescent="0.35">
      <c r="A3497" s="9" t="s">
        <v>2488</v>
      </c>
      <c r="B3497" s="41" t="str">
        <f>LEFT(Table1[[#This Row],[Employee Name]],FIND(" ",Table1[[#This Row],[Employee Name]]))</f>
        <v xml:space="preserve">Swathi </v>
      </c>
      <c r="C3497" s="41" t="str">
        <f>RIGHT(Table1[[#This Row],[Employee Name]],LEN(Table1[[#This Row],[Employee Name]])-FIND(" ",Table1[[#This Row],[Employee Name]]))</f>
        <v>Ramesh</v>
      </c>
      <c r="D3497" s="23">
        <f>Table1[[#This Row],[Basic Salary]]+Table1[[#This Row],[Bonus]]</f>
        <v>71251</v>
      </c>
      <c r="E3497" s="10">
        <v>79</v>
      </c>
      <c r="F3497" s="46">
        <v>72</v>
      </c>
      <c r="G3497" s="10" t="str" cm="1">
        <f t="array" ref="G3497">_xlfn.IFS(Table1[[#This Row],[Performance Score]]&gt;=80,"Excellent",Table1[[#This Row],[Performance Score]]&gt;=60,"Good",Table1[[#This Row],[Performance Score]]&gt;=40,"Need Improvement")</f>
        <v>Good</v>
      </c>
      <c r="H3497" s="30">
        <f>Table1[[#This Row],[Bonus]]/Table1[[#This Row],[Basic Salary]]</f>
        <v>0.1156851384996007</v>
      </c>
      <c r="I3497" s="10">
        <f ca="1">DATEDIF(Table1[[#This Row],[Date of Birth]],TODAY(),"y")</f>
        <v>26</v>
      </c>
      <c r="J3497" s="34">
        <v>45644</v>
      </c>
      <c r="K3497" s="33" t="str" cm="1">
        <f t="array" aca="1" ref="K3497" ca="1">_xlfn.IFS(L3497&lt;3,"Junior",L3497&lt;=7,"Mid-Level",L3497&gt;7,"Senior")</f>
        <v>Junior</v>
      </c>
      <c r="L3497" s="46">
        <f ca="1">INT(YEARFRAC(Table1[[#This Row],[Joining Date]],TODAY(),1))</f>
        <v>1</v>
      </c>
      <c r="M3497" s="25" t="str">
        <f t="shared" ca="1" si="54"/>
        <v>No</v>
      </c>
      <c r="N3497" s="26">
        <f>YEAR(Table1[[#This Row],[Joining Date]])</f>
        <v>2024</v>
      </c>
      <c r="O3497" s="46">
        <f>MONTH(Table1[[#This Row],[Joining Date]])</f>
        <v>12</v>
      </c>
      <c r="P3497" s="26">
        <f ca="1">NETWORKDAYS(Table1[[#This Row],[Joining Date]],TODAY())</f>
        <v>399</v>
      </c>
      <c r="Q3497" s="26" t="str">
        <f>LEFT(Table1[[#This Row],[Department]],5)&amp;"-"&amp;RIGHT(Table1[[#This Row],[Employee ID]],3)</f>
        <v>Suppo-432</v>
      </c>
      <c r="R3497" s="26" t="str">
        <f>LEFT(Table1[[#This Row],[Department]],3)</f>
        <v>Sup</v>
      </c>
      <c r="S3497" s="37">
        <f>_xlfn.XLOOKUP(Table1[[#This Row],[City]],Table2[City],Table2[Bonus %])</f>
        <v>5</v>
      </c>
    </row>
    <row r="3498" spans="1:19" x14ac:dyDescent="0.35">
      <c r="A3498" s="7" t="s">
        <v>1140</v>
      </c>
      <c r="B3498" s="40" t="str">
        <f>LEFT(Table1[[#This Row],[Employee Name]],FIND(" ",Table1[[#This Row],[Employee Name]]))</f>
        <v xml:space="preserve">Rahul </v>
      </c>
      <c r="C3498" s="40" t="str">
        <f>RIGHT(Table1[[#This Row],[Employee Name]],LEN(Table1[[#This Row],[Employee Name]])-FIND(" ",Table1[[#This Row],[Employee Name]]))</f>
        <v>Verma</v>
      </c>
      <c r="D3498" s="22">
        <f>Table1[[#This Row],[Basic Salary]]+Table1[[#This Row],[Bonus]]</f>
        <v>71240</v>
      </c>
      <c r="E3498" s="8">
        <v>65</v>
      </c>
      <c r="F3498" s="45">
        <v>60</v>
      </c>
      <c r="G3498" s="8" t="str" cm="1">
        <f t="array" ref="G3498">_xlfn.IFS(Table1[[#This Row],[Performance Score]]&gt;=80,"Excellent",Table1[[#This Row],[Performance Score]]&gt;=60,"Good",Table1[[#This Row],[Performance Score]]&gt;=40,"Need Improvement")</f>
        <v>Good</v>
      </c>
      <c r="H3498" s="29">
        <f>Table1[[#This Row],[Bonus]]/Table1[[#This Row],[Basic Salary]]</f>
        <v>0.15837398373983741</v>
      </c>
      <c r="I3498" s="8">
        <f ca="1">DATEDIF(Table1[[#This Row],[Date of Birth]],TODAY(),"y")</f>
        <v>13</v>
      </c>
      <c r="J3498" s="33">
        <v>45935</v>
      </c>
      <c r="K3498" s="33" t="str" cm="1">
        <f t="array" aca="1" ref="K3498" ca="1">_xlfn.IFS(L3498&lt;3,"Junior",L3498&lt;=7,"Mid-Level",L3498&gt;7,"Senior")</f>
        <v>Junior</v>
      </c>
      <c r="L3498" s="45">
        <f ca="1">INT(YEARFRAC(Table1[[#This Row],[Joining Date]],TODAY(),1))</f>
        <v>0</v>
      </c>
      <c r="M3498" s="25" t="str">
        <f t="shared" ca="1" si="54"/>
        <v>No</v>
      </c>
      <c r="N3498" s="25">
        <f>YEAR(Table1[[#This Row],[Joining Date]])</f>
        <v>2025</v>
      </c>
      <c r="O3498" s="45">
        <f>MONTH(Table1[[#This Row],[Joining Date]])</f>
        <v>10</v>
      </c>
      <c r="P3498" s="25">
        <f ca="1">NETWORKDAYS(Table1[[#This Row],[Joining Date]],TODAY())</f>
        <v>191</v>
      </c>
      <c r="Q3498" s="25" t="str">
        <f>LEFT(Table1[[#This Row],[Department]],5)&amp;"-"&amp;RIGHT(Table1[[#This Row],[Employee ID]],3)</f>
        <v>Opera-084</v>
      </c>
      <c r="R3498" s="25" t="str">
        <f>LEFT(Table1[[#This Row],[Department]],3)</f>
        <v>Ope</v>
      </c>
      <c r="S3498" s="36">
        <f>_xlfn.XLOOKUP(Table1[[#This Row],[City]],Table2[City],Table2[Bonus %])</f>
        <v>7</v>
      </c>
    </row>
    <row r="3499" spans="1:19" x14ac:dyDescent="0.35">
      <c r="A3499" s="9" t="s">
        <v>4874</v>
      </c>
      <c r="B3499" s="41" t="str">
        <f>LEFT(Table1[[#This Row],[Employee Name]],FIND(" ",Table1[[#This Row],[Employee Name]]))</f>
        <v xml:space="preserve">Ravi </v>
      </c>
      <c r="C3499" s="41" t="str">
        <f>RIGHT(Table1[[#This Row],[Employee Name]],LEN(Table1[[#This Row],[Employee Name]])-FIND(" ",Table1[[#This Row],[Employee Name]]))</f>
        <v>Teja</v>
      </c>
      <c r="D3499" s="23">
        <f>Table1[[#This Row],[Basic Salary]]+Table1[[#This Row],[Bonus]]</f>
        <v>71235</v>
      </c>
      <c r="E3499" s="10">
        <v>78</v>
      </c>
      <c r="F3499" s="46">
        <v>46</v>
      </c>
      <c r="G3499" s="10" t="str" cm="1">
        <f t="array" ref="G3499">_xlfn.IFS(Table1[[#This Row],[Performance Score]]&gt;=80,"Excellent",Table1[[#This Row],[Performance Score]]&gt;=60,"Good",Table1[[#This Row],[Performance Score]]&gt;=40,"Need Improvement")</f>
        <v>Need Improvement</v>
      </c>
      <c r="H3499" s="30">
        <f>Table1[[#This Row],[Bonus]]/Table1[[#This Row],[Basic Salary]]</f>
        <v>0.5639201738786801</v>
      </c>
      <c r="I3499" s="10">
        <f ca="1">DATEDIF(Table1[[#This Row],[Date of Birth]],TODAY(),"y")</f>
        <v>40</v>
      </c>
      <c r="J3499" s="34">
        <v>44449</v>
      </c>
      <c r="K3499" s="33" t="str" cm="1">
        <f t="array" aca="1" ref="K3499" ca="1">_xlfn.IFS(L3499&lt;3,"Junior",L3499&lt;=7,"Mid-Level",L3499&gt;7,"Senior")</f>
        <v>Mid-Level</v>
      </c>
      <c r="L3499" s="46">
        <f ca="1">INT(YEARFRAC(Table1[[#This Row],[Joining Date]],TODAY(),1))</f>
        <v>4</v>
      </c>
      <c r="M3499" s="25" t="str">
        <f t="shared" ca="1" si="54"/>
        <v>No</v>
      </c>
      <c r="N3499" s="26">
        <f>YEAR(Table1[[#This Row],[Joining Date]])</f>
        <v>2021</v>
      </c>
      <c r="O3499" s="46">
        <f>MONTH(Table1[[#This Row],[Joining Date]])</f>
        <v>9</v>
      </c>
      <c r="P3499" s="26">
        <f ca="1">NETWORKDAYS(Table1[[#This Row],[Joining Date]],TODAY())</f>
        <v>1252</v>
      </c>
      <c r="Q3499" s="26" t="str">
        <f>LEFT(Table1[[#This Row],[Department]],5)&amp;"-"&amp;RIGHT(Table1[[#This Row],[Employee ID]],3)</f>
        <v>Marke-818</v>
      </c>
      <c r="R3499" s="26" t="str">
        <f>LEFT(Table1[[#This Row],[Department]],3)</f>
        <v>Mar</v>
      </c>
      <c r="S3499" s="37">
        <f>_xlfn.XLOOKUP(Table1[[#This Row],[City]],Table2[City],Table2[Bonus %])</f>
        <v>6</v>
      </c>
    </row>
    <row r="3500" spans="1:19" x14ac:dyDescent="0.35">
      <c r="A3500" s="7" t="s">
        <v>2016</v>
      </c>
      <c r="B3500" s="40" t="str">
        <f>LEFT(Table1[[#This Row],[Employee Name]],FIND(" ",Table1[[#This Row],[Employee Name]]))</f>
        <v xml:space="preserve">Ajay </v>
      </c>
      <c r="C3500" s="40" t="str">
        <f>RIGHT(Table1[[#This Row],[Employee Name]],LEN(Table1[[#This Row],[Employee Name]])-FIND(" ",Table1[[#This Row],[Employee Name]]))</f>
        <v>Singh</v>
      </c>
      <c r="D3500" s="22">
        <f>Table1[[#This Row],[Basic Salary]]+Table1[[#This Row],[Bonus]]</f>
        <v>71218</v>
      </c>
      <c r="E3500" s="8">
        <v>97</v>
      </c>
      <c r="F3500" s="45">
        <v>68</v>
      </c>
      <c r="G3500" s="8" t="str" cm="1">
        <f t="array" ref="G3500">_xlfn.IFS(Table1[[#This Row],[Performance Score]]&gt;=80,"Excellent",Table1[[#This Row],[Performance Score]]&gt;=60,"Good",Table1[[#This Row],[Performance Score]]&gt;=40,"Need Improvement")</f>
        <v>Good</v>
      </c>
      <c r="H3500" s="29">
        <f>Table1[[#This Row],[Bonus]]/Table1[[#This Row],[Basic Salary]]</f>
        <v>0.39536432923842552</v>
      </c>
      <c r="I3500" s="8">
        <f ca="1">DATEDIF(Table1[[#This Row],[Date of Birth]],TODAY(),"y")</f>
        <v>43</v>
      </c>
      <c r="J3500" s="33">
        <v>44659</v>
      </c>
      <c r="K3500" s="33" t="str" cm="1">
        <f t="array" aca="1" ref="K3500" ca="1">_xlfn.IFS(L3500&lt;3,"Junior",L3500&lt;=7,"Mid-Level",L3500&gt;7,"Senior")</f>
        <v>Mid-Level</v>
      </c>
      <c r="L3500" s="45">
        <f ca="1">INT(YEARFRAC(Table1[[#This Row],[Joining Date]],TODAY(),1))</f>
        <v>4</v>
      </c>
      <c r="M3500" s="25" t="str">
        <f t="shared" ca="1" si="54"/>
        <v>No</v>
      </c>
      <c r="N3500" s="25">
        <f>YEAR(Table1[[#This Row],[Joining Date]])</f>
        <v>2022</v>
      </c>
      <c r="O3500" s="45">
        <f>MONTH(Table1[[#This Row],[Joining Date]])</f>
        <v>4</v>
      </c>
      <c r="P3500" s="25">
        <f ca="1">NETWORKDAYS(Table1[[#This Row],[Joining Date]],TODAY())</f>
        <v>1102</v>
      </c>
      <c r="Q3500" s="25" t="str">
        <f>LEFT(Table1[[#This Row],[Department]],5)&amp;"-"&amp;RIGHT(Table1[[#This Row],[Employee ID]],3)</f>
        <v>Marke-960</v>
      </c>
      <c r="R3500" s="25" t="str">
        <f>LEFT(Table1[[#This Row],[Department]],3)</f>
        <v>Mar</v>
      </c>
      <c r="S3500" s="36">
        <f>_xlfn.XLOOKUP(Table1[[#This Row],[City]],Table2[City],Table2[Bonus %])</f>
        <v>6</v>
      </c>
    </row>
    <row r="3501" spans="1:19" x14ac:dyDescent="0.35">
      <c r="A3501" s="9" t="s">
        <v>752</v>
      </c>
      <c r="B3501" s="41" t="str">
        <f>LEFT(Table1[[#This Row],[Employee Name]],FIND(" ",Table1[[#This Row],[Employee Name]]))</f>
        <v xml:space="preserve">Pooja </v>
      </c>
      <c r="C3501" s="41" t="str">
        <f>RIGHT(Table1[[#This Row],[Employee Name]],LEN(Table1[[#This Row],[Employee Name]])-FIND(" ",Table1[[#This Row],[Employee Name]]))</f>
        <v>Das</v>
      </c>
      <c r="D3501" s="23">
        <f>Table1[[#This Row],[Basic Salary]]+Table1[[#This Row],[Bonus]]</f>
        <v>71216</v>
      </c>
      <c r="E3501" s="10">
        <v>95</v>
      </c>
      <c r="F3501" s="46">
        <v>94</v>
      </c>
      <c r="G3501" s="10" t="str" cm="1">
        <f t="array" ref="G3501">_xlfn.IFS(Table1[[#This Row],[Performance Score]]&gt;=80,"Excellent",Table1[[#This Row],[Performance Score]]&gt;=60,"Good",Table1[[#This Row],[Performance Score]]&gt;=40,"Need Improvement")</f>
        <v>Excellent</v>
      </c>
      <c r="H3501" s="30">
        <f>Table1[[#This Row],[Bonus]]/Table1[[#This Row],[Basic Salary]]</f>
        <v>0.50648361644067441</v>
      </c>
      <c r="I3501" s="10">
        <f ca="1">DATEDIF(Table1[[#This Row],[Date of Birth]],TODAY(),"y")</f>
        <v>19</v>
      </c>
      <c r="J3501" s="34">
        <v>45907</v>
      </c>
      <c r="K3501" s="33" t="str" cm="1">
        <f t="array" aca="1" ref="K3501" ca="1">_xlfn.IFS(L3501&lt;3,"Junior",L3501&lt;=7,"Mid-Level",L3501&gt;7,"Senior")</f>
        <v>Junior</v>
      </c>
      <c r="L3501" s="46">
        <f ca="1">INT(YEARFRAC(Table1[[#This Row],[Joining Date]],TODAY(),1))</f>
        <v>0</v>
      </c>
      <c r="M3501" s="25" t="str">
        <f t="shared" ca="1" si="54"/>
        <v>No</v>
      </c>
      <c r="N3501" s="26">
        <f>YEAR(Table1[[#This Row],[Joining Date]])</f>
        <v>2025</v>
      </c>
      <c r="O3501" s="46">
        <f>MONTH(Table1[[#This Row],[Joining Date]])</f>
        <v>9</v>
      </c>
      <c r="P3501" s="26">
        <f ca="1">NETWORKDAYS(Table1[[#This Row],[Joining Date]],TODAY())</f>
        <v>211</v>
      </c>
      <c r="Q3501" s="26" t="str">
        <f>LEFT(Table1[[#This Row],[Department]],5)&amp;"-"&amp;RIGHT(Table1[[#This Row],[Employee ID]],3)</f>
        <v>Suppo-696</v>
      </c>
      <c r="R3501" s="26" t="str">
        <f>LEFT(Table1[[#This Row],[Department]],3)</f>
        <v>Sup</v>
      </c>
      <c r="S3501" s="37">
        <f>_xlfn.XLOOKUP(Table1[[#This Row],[City]],Table2[City],Table2[Bonus %])</f>
        <v>7</v>
      </c>
    </row>
    <row r="3502" spans="1:19" x14ac:dyDescent="0.35">
      <c r="A3502" s="7" t="s">
        <v>3422</v>
      </c>
      <c r="B3502" s="40" t="str">
        <f>LEFT(Table1[[#This Row],[Employee Name]],FIND(" ",Table1[[#This Row],[Employee Name]]))</f>
        <v xml:space="preserve">Krishna </v>
      </c>
      <c r="C3502" s="40" t="str">
        <f>RIGHT(Table1[[#This Row],[Employee Name]],LEN(Table1[[#This Row],[Employee Name]])-FIND(" ",Table1[[#This Row],[Employee Name]]))</f>
        <v>Chaitanya</v>
      </c>
      <c r="D3502" s="22">
        <f>Table1[[#This Row],[Basic Salary]]+Table1[[#This Row],[Bonus]]</f>
        <v>71215</v>
      </c>
      <c r="E3502" s="8">
        <v>89</v>
      </c>
      <c r="F3502" s="45">
        <v>40</v>
      </c>
      <c r="G3502" s="8" t="str" cm="1">
        <f t="array" ref="G3502">_xlfn.IFS(Table1[[#This Row],[Performance Score]]&gt;=80,"Excellent",Table1[[#This Row],[Performance Score]]&gt;=60,"Good",Table1[[#This Row],[Performance Score]]&gt;=40,"Need Improvement")</f>
        <v>Need Improvement</v>
      </c>
      <c r="H3502" s="29">
        <f>Table1[[#This Row],[Bonus]]/Table1[[#This Row],[Basic Salary]]</f>
        <v>0.33396396058891842</v>
      </c>
      <c r="I3502" s="8">
        <f ca="1">DATEDIF(Table1[[#This Row],[Date of Birth]],TODAY(),"y")</f>
        <v>16</v>
      </c>
      <c r="J3502" s="33">
        <v>43968</v>
      </c>
      <c r="K3502" s="33" t="str" cm="1">
        <f t="array" aca="1" ref="K3502" ca="1">_xlfn.IFS(L3502&lt;3,"Junior",L3502&lt;=7,"Mid-Level",L3502&gt;7,"Senior")</f>
        <v>Mid-Level</v>
      </c>
      <c r="L3502" s="45">
        <f ca="1">INT(YEARFRAC(Table1[[#This Row],[Joining Date]],TODAY(),1))</f>
        <v>6</v>
      </c>
      <c r="M3502" s="25" t="str">
        <f t="shared" ca="1" si="54"/>
        <v>Yes</v>
      </c>
      <c r="N3502" s="25">
        <f>YEAR(Table1[[#This Row],[Joining Date]])</f>
        <v>2020</v>
      </c>
      <c r="O3502" s="45">
        <f>MONTH(Table1[[#This Row],[Joining Date]])</f>
        <v>5</v>
      </c>
      <c r="P3502" s="25">
        <f ca="1">NETWORKDAYS(Table1[[#This Row],[Joining Date]],TODAY())</f>
        <v>1596</v>
      </c>
      <c r="Q3502" s="25" t="str">
        <f>LEFT(Table1[[#This Row],[Department]],5)&amp;"-"&amp;RIGHT(Table1[[#This Row],[Employee ID]],3)</f>
        <v>HR-366</v>
      </c>
      <c r="R3502" s="25" t="str">
        <f>LEFT(Table1[[#This Row],[Department]],3)</f>
        <v>HR</v>
      </c>
      <c r="S3502" s="36">
        <f>_xlfn.XLOOKUP(Table1[[#This Row],[City]],Table2[City],Table2[Bonus %])</f>
        <v>7</v>
      </c>
    </row>
    <row r="3503" spans="1:19" x14ac:dyDescent="0.35">
      <c r="A3503" s="9" t="s">
        <v>4859</v>
      </c>
      <c r="B3503" s="41" t="str">
        <f>LEFT(Table1[[#This Row],[Employee Name]],FIND(" ",Table1[[#This Row],[Employee Name]]))</f>
        <v xml:space="preserve">Gayathri </v>
      </c>
      <c r="C3503" s="41" t="str">
        <f>RIGHT(Table1[[#This Row],[Employee Name]],LEN(Table1[[#This Row],[Employee Name]])-FIND(" ",Table1[[#This Row],[Employee Name]]))</f>
        <v>Iyer</v>
      </c>
      <c r="D3503" s="23">
        <f>Table1[[#This Row],[Basic Salary]]+Table1[[#This Row],[Bonus]]</f>
        <v>71214</v>
      </c>
      <c r="E3503" s="10">
        <v>82</v>
      </c>
      <c r="F3503" s="46">
        <v>83</v>
      </c>
      <c r="G3503" s="10" t="str" cm="1">
        <f t="array" ref="G3503">_xlfn.IFS(Table1[[#This Row],[Performance Score]]&gt;=80,"Excellent",Table1[[#This Row],[Performance Score]]&gt;=60,"Good",Table1[[#This Row],[Performance Score]]&gt;=40,"Need Improvement")</f>
        <v>Excellent</v>
      </c>
      <c r="H3503" s="30">
        <f>Table1[[#This Row],[Bonus]]/Table1[[#This Row],[Basic Salary]]</f>
        <v>0.36412221051623406</v>
      </c>
      <c r="I3503" s="10">
        <f ca="1">DATEDIF(Table1[[#This Row],[Date of Birth]],TODAY(),"y")</f>
        <v>33</v>
      </c>
      <c r="J3503" s="34">
        <v>43769</v>
      </c>
      <c r="K3503" s="33" t="str" cm="1">
        <f t="array" aca="1" ref="K3503" ca="1">_xlfn.IFS(L3503&lt;3,"Junior",L3503&lt;=7,"Mid-Level",L3503&gt;7,"Senior")</f>
        <v>Mid-Level</v>
      </c>
      <c r="L3503" s="46">
        <f ca="1">INT(YEARFRAC(Table1[[#This Row],[Joining Date]],TODAY(),1))</f>
        <v>6</v>
      </c>
      <c r="M3503" s="25" t="str">
        <f t="shared" ca="1" si="54"/>
        <v>Yes</v>
      </c>
      <c r="N3503" s="26">
        <f>YEAR(Table1[[#This Row],[Joining Date]])</f>
        <v>2019</v>
      </c>
      <c r="O3503" s="46">
        <f>MONTH(Table1[[#This Row],[Joining Date]])</f>
        <v>10</v>
      </c>
      <c r="P3503" s="26">
        <f ca="1">NETWORKDAYS(Table1[[#This Row],[Joining Date]],TODAY())</f>
        <v>1738</v>
      </c>
      <c r="Q3503" s="26" t="str">
        <f>LEFT(Table1[[#This Row],[Department]],5)&amp;"-"&amp;RIGHT(Table1[[#This Row],[Employee ID]],3)</f>
        <v>Suppo-803</v>
      </c>
      <c r="R3503" s="26" t="str">
        <f>LEFT(Table1[[#This Row],[Department]],3)</f>
        <v>Sup</v>
      </c>
      <c r="S3503" s="37">
        <f>_xlfn.XLOOKUP(Table1[[#This Row],[City]],Table2[City],Table2[Bonus %])</f>
        <v>6</v>
      </c>
    </row>
    <row r="3504" spans="1:19" x14ac:dyDescent="0.35">
      <c r="A3504" s="7" t="s">
        <v>3746</v>
      </c>
      <c r="B3504" s="40" t="str">
        <f>LEFT(Table1[[#This Row],[Employee Name]],FIND(" ",Table1[[#This Row],[Employee Name]]))</f>
        <v xml:space="preserve">Aditya </v>
      </c>
      <c r="C3504" s="40" t="str">
        <f>RIGHT(Table1[[#This Row],[Employee Name]],LEN(Table1[[#This Row],[Employee Name]])-FIND(" ",Table1[[#This Row],[Employee Name]]))</f>
        <v>Kapoor</v>
      </c>
      <c r="D3504" s="22">
        <f>Table1[[#This Row],[Basic Salary]]+Table1[[#This Row],[Bonus]]</f>
        <v>71206</v>
      </c>
      <c r="E3504" s="8">
        <v>90</v>
      </c>
      <c r="F3504" s="45">
        <v>50</v>
      </c>
      <c r="G3504" s="8" t="str" cm="1">
        <f t="array" ref="G3504">_xlfn.IFS(Table1[[#This Row],[Performance Score]]&gt;=80,"Excellent",Table1[[#This Row],[Performance Score]]&gt;=60,"Good",Table1[[#This Row],[Performance Score]]&gt;=40,"Need Improvement")</f>
        <v>Need Improvement</v>
      </c>
      <c r="H3504" s="29">
        <f>Table1[[#This Row],[Bonus]]/Table1[[#This Row],[Basic Salary]]</f>
        <v>0.43940649699812001</v>
      </c>
      <c r="I3504" s="8">
        <f ca="1">DATEDIF(Table1[[#This Row],[Date of Birth]],TODAY(),"y")</f>
        <v>22</v>
      </c>
      <c r="J3504" s="33">
        <v>45020</v>
      </c>
      <c r="K3504" s="33" t="str" cm="1">
        <f t="array" aca="1" ref="K3504" ca="1">_xlfn.IFS(L3504&lt;3,"Junior",L3504&lt;=7,"Mid-Level",L3504&gt;7,"Senior")</f>
        <v>Mid-Level</v>
      </c>
      <c r="L3504" s="45">
        <f ca="1">INT(YEARFRAC(Table1[[#This Row],[Joining Date]],TODAY(),1))</f>
        <v>3</v>
      </c>
      <c r="M3504" s="25" t="str">
        <f t="shared" ca="1" si="54"/>
        <v>No</v>
      </c>
      <c r="N3504" s="25">
        <f>YEAR(Table1[[#This Row],[Joining Date]])</f>
        <v>2023</v>
      </c>
      <c r="O3504" s="45">
        <f>MONTH(Table1[[#This Row],[Joining Date]])</f>
        <v>4</v>
      </c>
      <c r="P3504" s="25">
        <f ca="1">NETWORKDAYS(Table1[[#This Row],[Joining Date]],TODAY())</f>
        <v>845</v>
      </c>
      <c r="Q3504" s="25" t="str">
        <f>LEFT(Table1[[#This Row],[Department]],5)&amp;"-"&amp;RIGHT(Table1[[#This Row],[Employee ID]],3)</f>
        <v>Finan-690</v>
      </c>
      <c r="R3504" s="25" t="str">
        <f>LEFT(Table1[[#This Row],[Department]],3)</f>
        <v>Fin</v>
      </c>
      <c r="S3504" s="36">
        <f>_xlfn.XLOOKUP(Table1[[#This Row],[City]],Table2[City],Table2[Bonus %])</f>
        <v>5</v>
      </c>
    </row>
    <row r="3505" spans="1:19" x14ac:dyDescent="0.35">
      <c r="A3505" s="9" t="s">
        <v>777</v>
      </c>
      <c r="B3505" s="41" t="str">
        <f>LEFT(Table1[[#This Row],[Employee Name]],FIND(" ",Table1[[#This Row],[Employee Name]]))</f>
        <v xml:space="preserve">Tarun </v>
      </c>
      <c r="C3505" s="41" t="str">
        <f>RIGHT(Table1[[#This Row],[Employee Name]],LEN(Table1[[#This Row],[Employee Name]])-FIND(" ",Table1[[#This Row],[Employee Name]]))</f>
        <v>Verma</v>
      </c>
      <c r="D3505" s="23">
        <f>Table1[[#This Row],[Basic Salary]]+Table1[[#This Row],[Bonus]]</f>
        <v>71192</v>
      </c>
      <c r="E3505" s="10">
        <v>85</v>
      </c>
      <c r="F3505" s="46">
        <v>79</v>
      </c>
      <c r="G3505" s="10" t="str" cm="1">
        <f t="array" ref="G3505">_xlfn.IFS(Table1[[#This Row],[Performance Score]]&gt;=80,"Excellent",Table1[[#This Row],[Performance Score]]&gt;=60,"Good",Table1[[#This Row],[Performance Score]]&gt;=40,"Need Improvement")</f>
        <v>Good</v>
      </c>
      <c r="H3505" s="30">
        <f>Table1[[#This Row],[Bonus]]/Table1[[#This Row],[Basic Salary]]</f>
        <v>8.8895686754359132E-2</v>
      </c>
      <c r="I3505" s="10">
        <f ca="1">DATEDIF(Table1[[#This Row],[Date of Birth]],TODAY(),"y")</f>
        <v>41</v>
      </c>
      <c r="J3505" s="34">
        <v>44261</v>
      </c>
      <c r="K3505" s="33" t="str" cm="1">
        <f t="array" aca="1" ref="K3505" ca="1">_xlfn.IFS(L3505&lt;3,"Junior",L3505&lt;=7,"Mid-Level",L3505&gt;7,"Senior")</f>
        <v>Mid-Level</v>
      </c>
      <c r="L3505" s="46">
        <f ca="1">INT(YEARFRAC(Table1[[#This Row],[Joining Date]],TODAY(),1))</f>
        <v>5</v>
      </c>
      <c r="M3505" s="25" t="str">
        <f t="shared" ca="1" si="54"/>
        <v>No</v>
      </c>
      <c r="N3505" s="26">
        <f>YEAR(Table1[[#This Row],[Joining Date]])</f>
        <v>2021</v>
      </c>
      <c r="O3505" s="46">
        <f>MONTH(Table1[[#This Row],[Joining Date]])</f>
        <v>3</v>
      </c>
      <c r="P3505" s="26">
        <f ca="1">NETWORKDAYS(Table1[[#This Row],[Joining Date]],TODAY())</f>
        <v>1386</v>
      </c>
      <c r="Q3505" s="26" t="str">
        <f>LEFT(Table1[[#This Row],[Department]],5)&amp;"-"&amp;RIGHT(Table1[[#This Row],[Employee ID]],3)</f>
        <v>Finan-721</v>
      </c>
      <c r="R3505" s="26" t="str">
        <f>LEFT(Table1[[#This Row],[Department]],3)</f>
        <v>Fin</v>
      </c>
      <c r="S3505" s="37">
        <f>_xlfn.XLOOKUP(Table1[[#This Row],[City]],Table2[City],Table2[Bonus %])</f>
        <v>5</v>
      </c>
    </row>
    <row r="3506" spans="1:19" x14ac:dyDescent="0.35">
      <c r="A3506" s="7" t="s">
        <v>3610</v>
      </c>
      <c r="B3506" s="40" t="str">
        <f>LEFT(Table1[[#This Row],[Employee Name]],FIND(" ",Table1[[#This Row],[Employee Name]]))</f>
        <v xml:space="preserve">Sneha </v>
      </c>
      <c r="C3506" s="40" t="str">
        <f>RIGHT(Table1[[#This Row],[Employee Name]],LEN(Table1[[#This Row],[Employee Name]])-FIND(" ",Table1[[#This Row],[Employee Name]]))</f>
        <v>Iyer</v>
      </c>
      <c r="D3506" s="22">
        <f>Table1[[#This Row],[Basic Salary]]+Table1[[#This Row],[Bonus]]</f>
        <v>71192</v>
      </c>
      <c r="E3506" s="8">
        <v>67</v>
      </c>
      <c r="F3506" s="45">
        <v>85</v>
      </c>
      <c r="G3506" s="8" t="str" cm="1">
        <f t="array" ref="G3506">_xlfn.IFS(Table1[[#This Row],[Performance Score]]&gt;=80,"Excellent",Table1[[#This Row],[Performance Score]]&gt;=60,"Good",Table1[[#This Row],[Performance Score]]&gt;=40,"Need Improvement")</f>
        <v>Excellent</v>
      </c>
      <c r="H3506" s="29">
        <f>Table1[[#This Row],[Bonus]]/Table1[[#This Row],[Basic Salary]]</f>
        <v>0.47197353458079189</v>
      </c>
      <c r="I3506" s="8">
        <f ca="1">DATEDIF(Table1[[#This Row],[Date of Birth]],TODAY(),"y")</f>
        <v>26</v>
      </c>
      <c r="J3506" s="33">
        <v>43519</v>
      </c>
      <c r="K3506" s="33" t="str" cm="1">
        <f t="array" aca="1" ref="K3506" ca="1">_xlfn.IFS(L3506&lt;3,"Junior",L3506&lt;=7,"Mid-Level",L3506&gt;7,"Senior")</f>
        <v>Mid-Level</v>
      </c>
      <c r="L3506" s="45">
        <f ca="1">INT(YEARFRAC(Table1[[#This Row],[Joining Date]],TODAY(),1))</f>
        <v>7</v>
      </c>
      <c r="M3506" s="25" t="str">
        <f t="shared" ca="1" si="54"/>
        <v>Yes</v>
      </c>
      <c r="N3506" s="25">
        <f>YEAR(Table1[[#This Row],[Joining Date]])</f>
        <v>2019</v>
      </c>
      <c r="O3506" s="45">
        <f>MONTH(Table1[[#This Row],[Joining Date]])</f>
        <v>2</v>
      </c>
      <c r="P3506" s="25">
        <f ca="1">NETWORKDAYS(Table1[[#This Row],[Joining Date]],TODAY())</f>
        <v>1916</v>
      </c>
      <c r="Q3506" s="25" t="str">
        <f>LEFT(Table1[[#This Row],[Department]],5)&amp;"-"&amp;RIGHT(Table1[[#This Row],[Employee ID]],3)</f>
        <v>Sales-554</v>
      </c>
      <c r="R3506" s="25" t="str">
        <f>LEFT(Table1[[#This Row],[Department]],3)</f>
        <v>Sal</v>
      </c>
      <c r="S3506" s="36">
        <f>_xlfn.XLOOKUP(Table1[[#This Row],[City]],Table2[City],Table2[Bonus %])</f>
        <v>6</v>
      </c>
    </row>
    <row r="3507" spans="1:19" x14ac:dyDescent="0.35">
      <c r="A3507" s="9" t="s">
        <v>2543</v>
      </c>
      <c r="B3507" s="41" t="str">
        <f>LEFT(Table1[[#This Row],[Employee Name]],FIND(" ",Table1[[#This Row],[Employee Name]]))</f>
        <v xml:space="preserve">Kavya </v>
      </c>
      <c r="C3507" s="41" t="str">
        <f>RIGHT(Table1[[#This Row],[Employee Name]],LEN(Table1[[#This Row],[Employee Name]])-FIND(" ",Table1[[#This Row],[Employee Name]]))</f>
        <v>Nair</v>
      </c>
      <c r="D3507" s="23">
        <f>Table1[[#This Row],[Basic Salary]]+Table1[[#This Row],[Bonus]]</f>
        <v>71164</v>
      </c>
      <c r="E3507" s="10">
        <v>65</v>
      </c>
      <c r="F3507" s="46">
        <v>58</v>
      </c>
      <c r="G3507" s="10" t="str" cm="1">
        <f t="array" ref="G3507">_xlfn.IFS(Table1[[#This Row],[Performance Score]]&gt;=80,"Excellent",Table1[[#This Row],[Performance Score]]&gt;=60,"Good",Table1[[#This Row],[Performance Score]]&gt;=40,"Need Improvement")</f>
        <v>Need Improvement</v>
      </c>
      <c r="H3507" s="30">
        <f>Table1[[#This Row],[Bonus]]/Table1[[#This Row],[Basic Salary]]</f>
        <v>0.24408237474214189</v>
      </c>
      <c r="I3507" s="10">
        <f ca="1">DATEDIF(Table1[[#This Row],[Date of Birth]],TODAY(),"y")</f>
        <v>39</v>
      </c>
      <c r="J3507" s="34">
        <v>45252</v>
      </c>
      <c r="K3507" s="33" t="str" cm="1">
        <f t="array" aca="1" ref="K3507" ca="1">_xlfn.IFS(L3507&lt;3,"Junior",L3507&lt;=7,"Mid-Level",L3507&gt;7,"Senior")</f>
        <v>Junior</v>
      </c>
      <c r="L3507" s="46">
        <f ca="1">INT(YEARFRAC(Table1[[#This Row],[Joining Date]],TODAY(),1))</f>
        <v>2</v>
      </c>
      <c r="M3507" s="25" t="str">
        <f t="shared" ca="1" si="54"/>
        <v>No</v>
      </c>
      <c r="N3507" s="26">
        <f>YEAR(Table1[[#This Row],[Joining Date]])</f>
        <v>2023</v>
      </c>
      <c r="O3507" s="46">
        <f>MONTH(Table1[[#This Row],[Joining Date]])</f>
        <v>11</v>
      </c>
      <c r="P3507" s="26">
        <f ca="1">NETWORKDAYS(Table1[[#This Row],[Joining Date]],TODAY())</f>
        <v>679</v>
      </c>
      <c r="Q3507" s="26" t="str">
        <f>LEFT(Table1[[#This Row],[Department]],5)&amp;"-"&amp;RIGHT(Table1[[#This Row],[Employee ID]],3)</f>
        <v>HR-487</v>
      </c>
      <c r="R3507" s="26" t="str">
        <f>LEFT(Table1[[#This Row],[Department]],3)</f>
        <v>HR</v>
      </c>
      <c r="S3507" s="37">
        <f>_xlfn.XLOOKUP(Table1[[#This Row],[City]],Table2[City],Table2[Bonus %])</f>
        <v>4</v>
      </c>
    </row>
    <row r="3508" spans="1:19" x14ac:dyDescent="0.35">
      <c r="A3508" s="7" t="s">
        <v>2179</v>
      </c>
      <c r="B3508" s="40" t="str">
        <f>LEFT(Table1[[#This Row],[Employee Name]],FIND(" ",Table1[[#This Row],[Employee Name]]))</f>
        <v xml:space="preserve">Vikram </v>
      </c>
      <c r="C3508" s="40" t="str">
        <f>RIGHT(Table1[[#This Row],[Employee Name]],LEN(Table1[[#This Row],[Employee Name]])-FIND(" ",Table1[[#This Row],[Employee Name]]))</f>
        <v>Singh</v>
      </c>
      <c r="D3508" s="22">
        <f>Table1[[#This Row],[Basic Salary]]+Table1[[#This Row],[Bonus]]</f>
        <v>71158</v>
      </c>
      <c r="E3508" s="8">
        <v>78</v>
      </c>
      <c r="F3508" s="45">
        <v>100</v>
      </c>
      <c r="G3508" s="8" t="str" cm="1">
        <f t="array" ref="G3508">_xlfn.IFS(Table1[[#This Row],[Performance Score]]&gt;=80,"Excellent",Table1[[#This Row],[Performance Score]]&gt;=60,"Good",Table1[[#This Row],[Performance Score]]&gt;=40,"Need Improvement")</f>
        <v>Excellent</v>
      </c>
      <c r="H3508" s="29">
        <f>Table1[[#This Row],[Bonus]]/Table1[[#This Row],[Basic Salary]]</f>
        <v>0.67194548872180448</v>
      </c>
      <c r="I3508" s="8">
        <f ca="1">DATEDIF(Table1[[#This Row],[Date of Birth]],TODAY(),"y")</f>
        <v>35</v>
      </c>
      <c r="J3508" s="33">
        <v>43392</v>
      </c>
      <c r="K3508" s="33" t="str" cm="1">
        <f t="array" aca="1" ref="K3508" ca="1">_xlfn.IFS(L3508&lt;3,"Junior",L3508&lt;=7,"Mid-Level",L3508&gt;7,"Senior")</f>
        <v>Mid-Level</v>
      </c>
      <c r="L3508" s="45">
        <f ca="1">INT(YEARFRAC(Table1[[#This Row],[Joining Date]],TODAY(),1))</f>
        <v>7</v>
      </c>
      <c r="M3508" s="25" t="str">
        <f t="shared" ca="1" si="54"/>
        <v>Yes</v>
      </c>
      <c r="N3508" s="25">
        <f>YEAR(Table1[[#This Row],[Joining Date]])</f>
        <v>2018</v>
      </c>
      <c r="O3508" s="45">
        <f>MONTH(Table1[[#This Row],[Joining Date]])</f>
        <v>10</v>
      </c>
      <c r="P3508" s="25">
        <f ca="1">NETWORKDAYS(Table1[[#This Row],[Joining Date]],TODAY())</f>
        <v>2007</v>
      </c>
      <c r="Q3508" s="25" t="str">
        <f>LEFT(Table1[[#This Row],[Department]],5)&amp;"-"&amp;RIGHT(Table1[[#This Row],[Employee ID]],3)</f>
        <v>Finan-123</v>
      </c>
      <c r="R3508" s="25" t="str">
        <f>LEFT(Table1[[#This Row],[Department]],3)</f>
        <v>Fin</v>
      </c>
      <c r="S3508" s="36">
        <f>_xlfn.XLOOKUP(Table1[[#This Row],[City]],Table2[City],Table2[Bonus %])</f>
        <v>8</v>
      </c>
    </row>
    <row r="3509" spans="1:19" x14ac:dyDescent="0.35">
      <c r="A3509" s="9" t="s">
        <v>4348</v>
      </c>
      <c r="B3509" s="41" t="str">
        <f>LEFT(Table1[[#This Row],[Employee Name]],FIND(" ",Table1[[#This Row],[Employee Name]]))</f>
        <v xml:space="preserve">Swathi </v>
      </c>
      <c r="C3509" s="41" t="str">
        <f>RIGHT(Table1[[#This Row],[Employee Name]],LEN(Table1[[#This Row],[Employee Name]])-FIND(" ",Table1[[#This Row],[Employee Name]]))</f>
        <v>Ramesh</v>
      </c>
      <c r="D3509" s="23">
        <f>Table1[[#This Row],[Basic Salary]]+Table1[[#This Row],[Bonus]]</f>
        <v>71145</v>
      </c>
      <c r="E3509" s="10">
        <v>73</v>
      </c>
      <c r="F3509" s="46">
        <v>76</v>
      </c>
      <c r="G3509" s="10" t="str" cm="1">
        <f t="array" ref="G3509">_xlfn.IFS(Table1[[#This Row],[Performance Score]]&gt;=80,"Excellent",Table1[[#This Row],[Performance Score]]&gt;=60,"Good",Table1[[#This Row],[Performance Score]]&gt;=40,"Need Improvement")</f>
        <v>Good</v>
      </c>
      <c r="H3509" s="30">
        <f>Table1[[#This Row],[Bonus]]/Table1[[#This Row],[Basic Salary]]</f>
        <v>8.4560504893441871E-2</v>
      </c>
      <c r="I3509" s="10">
        <f ca="1">DATEDIF(Table1[[#This Row],[Date of Birth]],TODAY(),"y")</f>
        <v>37</v>
      </c>
      <c r="J3509" s="34">
        <v>45667</v>
      </c>
      <c r="K3509" s="33" t="str" cm="1">
        <f t="array" aca="1" ref="K3509" ca="1">_xlfn.IFS(L3509&lt;3,"Junior",L3509&lt;=7,"Mid-Level",L3509&gt;7,"Senior")</f>
        <v>Junior</v>
      </c>
      <c r="L3509" s="46">
        <f ca="1">INT(YEARFRAC(Table1[[#This Row],[Joining Date]],TODAY(),1))</f>
        <v>1</v>
      </c>
      <c r="M3509" s="25" t="str">
        <f t="shared" ca="1" si="54"/>
        <v>No</v>
      </c>
      <c r="N3509" s="26">
        <f>YEAR(Table1[[#This Row],[Joining Date]])</f>
        <v>2025</v>
      </c>
      <c r="O3509" s="46">
        <f>MONTH(Table1[[#This Row],[Joining Date]])</f>
        <v>1</v>
      </c>
      <c r="P3509" s="26">
        <f ca="1">NETWORKDAYS(Table1[[#This Row],[Joining Date]],TODAY())</f>
        <v>382</v>
      </c>
      <c r="Q3509" s="26" t="str">
        <f>LEFT(Table1[[#This Row],[Department]],5)&amp;"-"&amp;RIGHT(Table1[[#This Row],[Employee ID]],3)</f>
        <v>Suppo-292</v>
      </c>
      <c r="R3509" s="26" t="str">
        <f>LEFT(Table1[[#This Row],[Department]],3)</f>
        <v>Sup</v>
      </c>
      <c r="S3509" s="37">
        <f>_xlfn.XLOOKUP(Table1[[#This Row],[City]],Table2[City],Table2[Bonus %])</f>
        <v>4</v>
      </c>
    </row>
    <row r="3510" spans="1:19" x14ac:dyDescent="0.35">
      <c r="A3510" s="7" t="s">
        <v>4454</v>
      </c>
      <c r="B3510" s="40" t="str">
        <f>LEFT(Table1[[#This Row],[Employee Name]],FIND(" ",Table1[[#This Row],[Employee Name]]))</f>
        <v xml:space="preserve">Aditya </v>
      </c>
      <c r="C3510" s="40" t="str">
        <f>RIGHT(Table1[[#This Row],[Employee Name]],LEN(Table1[[#This Row],[Employee Name]])-FIND(" ",Table1[[#This Row],[Employee Name]]))</f>
        <v>Kapoor</v>
      </c>
      <c r="D3510" s="22">
        <f>Table1[[#This Row],[Basic Salary]]+Table1[[#This Row],[Bonus]]</f>
        <v>71100</v>
      </c>
      <c r="E3510" s="8">
        <v>67</v>
      </c>
      <c r="F3510" s="45">
        <v>84</v>
      </c>
      <c r="G3510" s="8" t="str" cm="1">
        <f t="array" ref="G3510">_xlfn.IFS(Table1[[#This Row],[Performance Score]]&gt;=80,"Excellent",Table1[[#This Row],[Performance Score]]&gt;=60,"Good",Table1[[#This Row],[Performance Score]]&gt;=40,"Need Improvement")</f>
        <v>Excellent</v>
      </c>
      <c r="H3510" s="29">
        <f>Table1[[#This Row],[Bonus]]/Table1[[#This Row],[Basic Salary]]</f>
        <v>0.56099060331957495</v>
      </c>
      <c r="I3510" s="8">
        <f ca="1">DATEDIF(Table1[[#This Row],[Date of Birth]],TODAY(),"y")</f>
        <v>34</v>
      </c>
      <c r="J3510" s="33">
        <v>42737</v>
      </c>
      <c r="K3510" s="33" t="str" cm="1">
        <f t="array" aca="1" ref="K3510" ca="1">_xlfn.IFS(L3510&lt;3,"Junior",L3510&lt;=7,"Mid-Level",L3510&gt;7,"Senior")</f>
        <v>Senior</v>
      </c>
      <c r="L3510" s="45">
        <f ca="1">INT(YEARFRAC(Table1[[#This Row],[Joining Date]],TODAY(),1))</f>
        <v>9</v>
      </c>
      <c r="M3510" s="25" t="str">
        <f t="shared" ca="1" si="54"/>
        <v>Yes</v>
      </c>
      <c r="N3510" s="25">
        <f>YEAR(Table1[[#This Row],[Joining Date]])</f>
        <v>2017</v>
      </c>
      <c r="O3510" s="45">
        <f>MONTH(Table1[[#This Row],[Joining Date]])</f>
        <v>1</v>
      </c>
      <c r="P3510" s="25">
        <f ca="1">NETWORKDAYS(Table1[[#This Row],[Joining Date]],TODAY())</f>
        <v>2476</v>
      </c>
      <c r="Q3510" s="25" t="str">
        <f>LEFT(Table1[[#This Row],[Department]],5)&amp;"-"&amp;RIGHT(Table1[[#This Row],[Employee ID]],3)</f>
        <v>Marke-398</v>
      </c>
      <c r="R3510" s="25" t="str">
        <f>LEFT(Table1[[#This Row],[Department]],3)</f>
        <v>Mar</v>
      </c>
      <c r="S3510" s="36">
        <f>_xlfn.XLOOKUP(Table1[[#This Row],[City]],Table2[City],Table2[Bonus %])</f>
        <v>5</v>
      </c>
    </row>
    <row r="3511" spans="1:19" x14ac:dyDescent="0.35">
      <c r="A3511" s="9" t="s">
        <v>4026</v>
      </c>
      <c r="B3511" s="41" t="str">
        <f>LEFT(Table1[[#This Row],[Employee Name]],FIND(" ",Table1[[#This Row],[Employee Name]]))</f>
        <v xml:space="preserve">Ajay </v>
      </c>
      <c r="C3511" s="41" t="str">
        <f>RIGHT(Table1[[#This Row],[Employee Name]],LEN(Table1[[#This Row],[Employee Name]])-FIND(" ",Table1[[#This Row],[Employee Name]]))</f>
        <v>Singh</v>
      </c>
      <c r="D3511" s="23">
        <f>Table1[[#This Row],[Basic Salary]]+Table1[[#This Row],[Bonus]]</f>
        <v>71095</v>
      </c>
      <c r="E3511" s="10">
        <v>75</v>
      </c>
      <c r="F3511" s="46">
        <v>97</v>
      </c>
      <c r="G3511" s="10" t="str" cm="1">
        <f t="array" ref="G3511">_xlfn.IFS(Table1[[#This Row],[Performance Score]]&gt;=80,"Excellent",Table1[[#This Row],[Performance Score]]&gt;=60,"Good",Table1[[#This Row],[Performance Score]]&gt;=40,"Need Improvement")</f>
        <v>Excellent</v>
      </c>
      <c r="H3511" s="30">
        <f>Table1[[#This Row],[Bonus]]/Table1[[#This Row],[Basic Salary]]</f>
        <v>0.24274576982240245</v>
      </c>
      <c r="I3511" s="10">
        <f ca="1">DATEDIF(Table1[[#This Row],[Date of Birth]],TODAY(),"y")</f>
        <v>45</v>
      </c>
      <c r="J3511" s="34">
        <v>42237</v>
      </c>
      <c r="K3511" s="33" t="str" cm="1">
        <f t="array" aca="1" ref="K3511" ca="1">_xlfn.IFS(L3511&lt;3,"Junior",L3511&lt;=7,"Mid-Level",L3511&gt;7,"Senior")</f>
        <v>Senior</v>
      </c>
      <c r="L3511" s="46">
        <f ca="1">INT(YEARFRAC(Table1[[#This Row],[Joining Date]],TODAY(),1))</f>
        <v>10</v>
      </c>
      <c r="M3511" s="25" t="str">
        <f t="shared" ca="1" si="54"/>
        <v>Yes</v>
      </c>
      <c r="N3511" s="26">
        <f>YEAR(Table1[[#This Row],[Joining Date]])</f>
        <v>2015</v>
      </c>
      <c r="O3511" s="46">
        <f>MONTH(Table1[[#This Row],[Joining Date]])</f>
        <v>8</v>
      </c>
      <c r="P3511" s="26">
        <f ca="1">NETWORKDAYS(Table1[[#This Row],[Joining Date]],TODAY())</f>
        <v>2832</v>
      </c>
      <c r="Q3511" s="26" t="str">
        <f>LEFT(Table1[[#This Row],[Department]],5)&amp;"-"&amp;RIGHT(Table1[[#This Row],[Employee ID]],3)</f>
        <v>Suppo-970</v>
      </c>
      <c r="R3511" s="26" t="str">
        <f>LEFT(Table1[[#This Row],[Department]],3)</f>
        <v>Sup</v>
      </c>
      <c r="S3511" s="37">
        <f>_xlfn.XLOOKUP(Table1[[#This Row],[City]],Table2[City],Table2[Bonus %])</f>
        <v>5</v>
      </c>
    </row>
    <row r="3512" spans="1:19" x14ac:dyDescent="0.35">
      <c r="A3512" s="7" t="s">
        <v>841</v>
      </c>
      <c r="B3512" s="40" t="str">
        <f>LEFT(Table1[[#This Row],[Employee Name]],FIND(" ",Table1[[#This Row],[Employee Name]]))</f>
        <v xml:space="preserve">Vikram </v>
      </c>
      <c r="C3512" s="40" t="str">
        <f>RIGHT(Table1[[#This Row],[Employee Name]],LEN(Table1[[#This Row],[Employee Name]])-FIND(" ",Table1[[#This Row],[Employee Name]]))</f>
        <v>Singh</v>
      </c>
      <c r="D3512" s="22">
        <f>Table1[[#This Row],[Basic Salary]]+Table1[[#This Row],[Bonus]]</f>
        <v>71082</v>
      </c>
      <c r="E3512" s="8">
        <v>98</v>
      </c>
      <c r="F3512" s="45">
        <v>42</v>
      </c>
      <c r="G3512" s="8" t="str" cm="1">
        <f t="array" ref="G3512">_xlfn.IFS(Table1[[#This Row],[Performance Score]]&gt;=80,"Excellent",Table1[[#This Row],[Performance Score]]&gt;=60,"Good",Table1[[#This Row],[Performance Score]]&gt;=40,"Need Improvement")</f>
        <v>Need Improvement</v>
      </c>
      <c r="H3512" s="29">
        <f>Table1[[#This Row],[Bonus]]/Table1[[#This Row],[Basic Salary]]</f>
        <v>8.7013701981893815E-2</v>
      </c>
      <c r="I3512" s="8">
        <f ca="1">DATEDIF(Table1[[#This Row],[Date of Birth]],TODAY(),"y")</f>
        <v>29</v>
      </c>
      <c r="J3512" s="33">
        <v>44936</v>
      </c>
      <c r="K3512" s="33" t="str" cm="1">
        <f t="array" aca="1" ref="K3512" ca="1">_xlfn.IFS(L3512&lt;3,"Junior",L3512&lt;=7,"Mid-Level",L3512&gt;7,"Senior")</f>
        <v>Mid-Level</v>
      </c>
      <c r="L3512" s="45">
        <f ca="1">INT(YEARFRAC(Table1[[#This Row],[Joining Date]],TODAY(),1))</f>
        <v>3</v>
      </c>
      <c r="M3512" s="25" t="str">
        <f t="shared" ca="1" si="54"/>
        <v>No</v>
      </c>
      <c r="N3512" s="25">
        <f>YEAR(Table1[[#This Row],[Joining Date]])</f>
        <v>2023</v>
      </c>
      <c r="O3512" s="45">
        <f>MONTH(Table1[[#This Row],[Joining Date]])</f>
        <v>1</v>
      </c>
      <c r="P3512" s="25">
        <f ca="1">NETWORKDAYS(Table1[[#This Row],[Joining Date]],TODAY())</f>
        <v>905</v>
      </c>
      <c r="Q3512" s="25" t="str">
        <f>LEFT(Table1[[#This Row],[Department]],5)&amp;"-"&amp;RIGHT(Table1[[#This Row],[Employee ID]],3)</f>
        <v>Sales-785</v>
      </c>
      <c r="R3512" s="25" t="str">
        <f>LEFT(Table1[[#This Row],[Department]],3)</f>
        <v>Sal</v>
      </c>
      <c r="S3512" s="36">
        <f>_xlfn.XLOOKUP(Table1[[#This Row],[City]],Table2[City],Table2[Bonus %])</f>
        <v>5</v>
      </c>
    </row>
    <row r="3513" spans="1:19" x14ac:dyDescent="0.35">
      <c r="A3513" s="9" t="s">
        <v>4540</v>
      </c>
      <c r="B3513" s="41" t="str">
        <f>LEFT(Table1[[#This Row],[Employee Name]],FIND(" ",Table1[[#This Row],[Employee Name]]))</f>
        <v xml:space="preserve">Sneha </v>
      </c>
      <c r="C3513" s="41" t="str">
        <f>RIGHT(Table1[[#This Row],[Employee Name]],LEN(Table1[[#This Row],[Employee Name]])-FIND(" ",Table1[[#This Row],[Employee Name]]))</f>
        <v>Iyer</v>
      </c>
      <c r="D3513" s="23">
        <f>Table1[[#This Row],[Basic Salary]]+Table1[[#This Row],[Bonus]]</f>
        <v>70995</v>
      </c>
      <c r="E3513" s="10">
        <v>76</v>
      </c>
      <c r="F3513" s="46">
        <v>66</v>
      </c>
      <c r="G3513" s="10" t="str" cm="1">
        <f t="array" ref="G3513">_xlfn.IFS(Table1[[#This Row],[Performance Score]]&gt;=80,"Excellent",Table1[[#This Row],[Performance Score]]&gt;=60,"Good",Table1[[#This Row],[Performance Score]]&gt;=40,"Need Improvement")</f>
        <v>Good</v>
      </c>
      <c r="H3513" s="30">
        <f>Table1[[#This Row],[Bonus]]/Table1[[#This Row],[Basic Salary]]</f>
        <v>0.40408994719458891</v>
      </c>
      <c r="I3513" s="10">
        <f ca="1">DATEDIF(Table1[[#This Row],[Date of Birth]],TODAY(),"y")</f>
        <v>20</v>
      </c>
      <c r="J3513" s="34">
        <v>44091</v>
      </c>
      <c r="K3513" s="33" t="str" cm="1">
        <f t="array" aca="1" ref="K3513" ca="1">_xlfn.IFS(L3513&lt;3,"Junior",L3513&lt;=7,"Mid-Level",L3513&gt;7,"Senior")</f>
        <v>Mid-Level</v>
      </c>
      <c r="L3513" s="46">
        <f ca="1">INT(YEARFRAC(Table1[[#This Row],[Joining Date]],TODAY(),1))</f>
        <v>5</v>
      </c>
      <c r="M3513" s="25" t="str">
        <f t="shared" ca="1" si="54"/>
        <v>No</v>
      </c>
      <c r="N3513" s="26">
        <f>YEAR(Table1[[#This Row],[Joining Date]])</f>
        <v>2020</v>
      </c>
      <c r="O3513" s="46">
        <f>MONTH(Table1[[#This Row],[Joining Date]])</f>
        <v>9</v>
      </c>
      <c r="P3513" s="26">
        <f ca="1">NETWORKDAYS(Table1[[#This Row],[Joining Date]],TODAY())</f>
        <v>1508</v>
      </c>
      <c r="Q3513" s="26" t="str">
        <f>LEFT(Table1[[#This Row],[Department]],5)&amp;"-"&amp;RIGHT(Table1[[#This Row],[Employee ID]],3)</f>
        <v>Finan-484</v>
      </c>
      <c r="R3513" s="26" t="str">
        <f>LEFT(Table1[[#This Row],[Department]],3)</f>
        <v>Fin</v>
      </c>
      <c r="S3513" s="37">
        <f>_xlfn.XLOOKUP(Table1[[#This Row],[City]],Table2[City],Table2[Bonus %])</f>
        <v>5</v>
      </c>
    </row>
    <row r="3514" spans="1:19" x14ac:dyDescent="0.35">
      <c r="A3514" s="7" t="s">
        <v>711</v>
      </c>
      <c r="B3514" s="40" t="str">
        <f>LEFT(Table1[[#This Row],[Employee Name]],FIND(" ",Table1[[#This Row],[Employee Name]]))</f>
        <v xml:space="preserve">Kavya </v>
      </c>
      <c r="C3514" s="40" t="str">
        <f>RIGHT(Table1[[#This Row],[Employee Name]],LEN(Table1[[#This Row],[Employee Name]])-FIND(" ",Table1[[#This Row],[Employee Name]]))</f>
        <v>Nair</v>
      </c>
      <c r="D3514" s="22">
        <f>Table1[[#This Row],[Basic Salary]]+Table1[[#This Row],[Bonus]]</f>
        <v>70980</v>
      </c>
      <c r="E3514" s="8">
        <v>62</v>
      </c>
      <c r="F3514" s="45">
        <v>61</v>
      </c>
      <c r="G3514" s="8" t="str" cm="1">
        <f t="array" ref="G3514">_xlfn.IFS(Table1[[#This Row],[Performance Score]]&gt;=80,"Excellent",Table1[[#This Row],[Performance Score]]&gt;=60,"Good",Table1[[#This Row],[Performance Score]]&gt;=40,"Need Improvement")</f>
        <v>Good</v>
      </c>
      <c r="H3514" s="29">
        <f>Table1[[#This Row],[Bonus]]/Table1[[#This Row],[Basic Salary]]</f>
        <v>0.45752479517033207</v>
      </c>
      <c r="I3514" s="8">
        <f ca="1">DATEDIF(Table1[[#This Row],[Date of Birth]],TODAY(),"y")</f>
        <v>24</v>
      </c>
      <c r="J3514" s="33">
        <v>42972</v>
      </c>
      <c r="K3514" s="33" t="str" cm="1">
        <f t="array" aca="1" ref="K3514" ca="1">_xlfn.IFS(L3514&lt;3,"Junior",L3514&lt;=7,"Mid-Level",L3514&gt;7,"Senior")</f>
        <v>Senior</v>
      </c>
      <c r="L3514" s="45">
        <f ca="1">INT(YEARFRAC(Table1[[#This Row],[Joining Date]],TODAY(),1))</f>
        <v>8</v>
      </c>
      <c r="M3514" s="25" t="str">
        <f t="shared" ca="1" si="54"/>
        <v>Yes</v>
      </c>
      <c r="N3514" s="25">
        <f>YEAR(Table1[[#This Row],[Joining Date]])</f>
        <v>2017</v>
      </c>
      <c r="O3514" s="45">
        <f>MONTH(Table1[[#This Row],[Joining Date]])</f>
        <v>8</v>
      </c>
      <c r="P3514" s="25">
        <f ca="1">NETWORKDAYS(Table1[[#This Row],[Joining Date]],TODAY())</f>
        <v>2307</v>
      </c>
      <c r="Q3514" s="25" t="str">
        <f>LEFT(Table1[[#This Row],[Department]],5)&amp;"-"&amp;RIGHT(Table1[[#This Row],[Employee ID]],3)</f>
        <v>Suppo-655</v>
      </c>
      <c r="R3514" s="25" t="str">
        <f>LEFT(Table1[[#This Row],[Department]],3)</f>
        <v>Sup</v>
      </c>
      <c r="S3514" s="36">
        <f>_xlfn.XLOOKUP(Table1[[#This Row],[City]],Table2[City],Table2[Bonus %])</f>
        <v>5</v>
      </c>
    </row>
    <row r="3515" spans="1:19" x14ac:dyDescent="0.35">
      <c r="A3515" s="9" t="s">
        <v>4469</v>
      </c>
      <c r="B3515" s="41" t="str">
        <f>LEFT(Table1[[#This Row],[Employee Name]],FIND(" ",Table1[[#This Row],[Employee Name]]))</f>
        <v xml:space="preserve">Ajay </v>
      </c>
      <c r="C3515" s="41" t="str">
        <f>RIGHT(Table1[[#This Row],[Employee Name]],LEN(Table1[[#This Row],[Employee Name]])-FIND(" ",Table1[[#This Row],[Employee Name]]))</f>
        <v>Singh</v>
      </c>
      <c r="D3515" s="23">
        <f>Table1[[#This Row],[Basic Salary]]+Table1[[#This Row],[Bonus]]</f>
        <v>70977</v>
      </c>
      <c r="E3515" s="10">
        <v>88</v>
      </c>
      <c r="F3515" s="46">
        <v>89</v>
      </c>
      <c r="G3515" s="10" t="str" cm="1">
        <f t="array" ref="G3515">_xlfn.IFS(Table1[[#This Row],[Performance Score]]&gt;=80,"Excellent",Table1[[#This Row],[Performance Score]]&gt;=60,"Good",Table1[[#This Row],[Performance Score]]&gt;=40,"Need Improvement")</f>
        <v>Excellent</v>
      </c>
      <c r="H3515" s="30">
        <f>Table1[[#This Row],[Bonus]]/Table1[[#This Row],[Basic Salary]]</f>
        <v>0.22568557021482352</v>
      </c>
      <c r="I3515" s="10">
        <f ca="1">DATEDIF(Table1[[#This Row],[Date of Birth]],TODAY(),"y")</f>
        <v>16</v>
      </c>
      <c r="J3515" s="34">
        <v>44467</v>
      </c>
      <c r="K3515" s="33" t="str" cm="1">
        <f t="array" aca="1" ref="K3515" ca="1">_xlfn.IFS(L3515&lt;3,"Junior",L3515&lt;=7,"Mid-Level",L3515&gt;7,"Senior")</f>
        <v>Mid-Level</v>
      </c>
      <c r="L3515" s="46">
        <f ca="1">INT(YEARFRAC(Table1[[#This Row],[Joining Date]],TODAY(),1))</f>
        <v>4</v>
      </c>
      <c r="M3515" s="25" t="str">
        <f t="shared" ca="1" si="54"/>
        <v>No</v>
      </c>
      <c r="N3515" s="26">
        <f>YEAR(Table1[[#This Row],[Joining Date]])</f>
        <v>2021</v>
      </c>
      <c r="O3515" s="46">
        <f>MONTH(Table1[[#This Row],[Joining Date]])</f>
        <v>9</v>
      </c>
      <c r="P3515" s="26">
        <f ca="1">NETWORKDAYS(Table1[[#This Row],[Joining Date]],TODAY())</f>
        <v>1240</v>
      </c>
      <c r="Q3515" s="26" t="str">
        <f>LEFT(Table1[[#This Row],[Department]],5)&amp;"-"&amp;RIGHT(Table1[[#This Row],[Employee ID]],3)</f>
        <v>HR-413</v>
      </c>
      <c r="R3515" s="26" t="str">
        <f>LEFT(Table1[[#This Row],[Department]],3)</f>
        <v>HR</v>
      </c>
      <c r="S3515" s="37">
        <f>_xlfn.XLOOKUP(Table1[[#This Row],[City]],Table2[City],Table2[Bonus %])</f>
        <v>5</v>
      </c>
    </row>
    <row r="3516" spans="1:19" x14ac:dyDescent="0.35">
      <c r="A3516" s="7" t="s">
        <v>2130</v>
      </c>
      <c r="B3516" s="40" t="str">
        <f>LEFT(Table1[[#This Row],[Employee Name]],FIND(" ",Table1[[#This Row],[Employee Name]]))</f>
        <v xml:space="preserve">Kavya </v>
      </c>
      <c r="C3516" s="40" t="str">
        <f>RIGHT(Table1[[#This Row],[Employee Name]],LEN(Table1[[#This Row],[Employee Name]])-FIND(" ",Table1[[#This Row],[Employee Name]]))</f>
        <v>Nair</v>
      </c>
      <c r="D3516" s="22">
        <f>Table1[[#This Row],[Basic Salary]]+Table1[[#This Row],[Bonus]]</f>
        <v>70971</v>
      </c>
      <c r="E3516" s="8">
        <v>77</v>
      </c>
      <c r="F3516" s="45">
        <v>84</v>
      </c>
      <c r="G3516" s="8" t="str" cm="1">
        <f t="array" ref="G3516">_xlfn.IFS(Table1[[#This Row],[Performance Score]]&gt;=80,"Excellent",Table1[[#This Row],[Performance Score]]&gt;=60,"Good",Table1[[#This Row],[Performance Score]]&gt;=40,"Need Improvement")</f>
        <v>Excellent</v>
      </c>
      <c r="H3516" s="29">
        <f>Table1[[#This Row],[Bonus]]/Table1[[#This Row],[Basic Salary]]</f>
        <v>0.27542456644801872</v>
      </c>
      <c r="I3516" s="8">
        <f ca="1">DATEDIF(Table1[[#This Row],[Date of Birth]],TODAY(),"y")</f>
        <v>29</v>
      </c>
      <c r="J3516" s="33">
        <v>44548</v>
      </c>
      <c r="K3516" s="33" t="str" cm="1">
        <f t="array" aca="1" ref="K3516" ca="1">_xlfn.IFS(L3516&lt;3,"Junior",L3516&lt;=7,"Mid-Level",L3516&gt;7,"Senior")</f>
        <v>Mid-Level</v>
      </c>
      <c r="L3516" s="45">
        <f ca="1">INT(YEARFRAC(Table1[[#This Row],[Joining Date]],TODAY(),1))</f>
        <v>4</v>
      </c>
      <c r="M3516" s="25" t="str">
        <f t="shared" ca="1" si="54"/>
        <v>No</v>
      </c>
      <c r="N3516" s="25">
        <f>YEAR(Table1[[#This Row],[Joining Date]])</f>
        <v>2021</v>
      </c>
      <c r="O3516" s="45">
        <f>MONTH(Table1[[#This Row],[Joining Date]])</f>
        <v>12</v>
      </c>
      <c r="P3516" s="25">
        <f ca="1">NETWORKDAYS(Table1[[#This Row],[Joining Date]],TODAY())</f>
        <v>1181</v>
      </c>
      <c r="Q3516" s="25" t="str">
        <f>LEFT(Table1[[#This Row],[Department]],5)&amp;"-"&amp;RIGHT(Table1[[#This Row],[Employee ID]],3)</f>
        <v>IT-074</v>
      </c>
      <c r="R3516" s="25" t="str">
        <f>LEFT(Table1[[#This Row],[Department]],3)</f>
        <v>IT</v>
      </c>
      <c r="S3516" s="36">
        <f>_xlfn.XLOOKUP(Table1[[#This Row],[City]],Table2[City],Table2[Bonus %])</f>
        <v>5</v>
      </c>
    </row>
    <row r="3517" spans="1:19" x14ac:dyDescent="0.35">
      <c r="A3517" s="9" t="s">
        <v>708</v>
      </c>
      <c r="B3517" s="41" t="str">
        <f>LEFT(Table1[[#This Row],[Employee Name]],FIND(" ",Table1[[#This Row],[Employee Name]]))</f>
        <v xml:space="preserve">Gayathri </v>
      </c>
      <c r="C3517" s="41" t="str">
        <f>RIGHT(Table1[[#This Row],[Employee Name]],LEN(Table1[[#This Row],[Employee Name]])-FIND(" ",Table1[[#This Row],[Employee Name]]))</f>
        <v>Iyer</v>
      </c>
      <c r="D3517" s="23">
        <f>Table1[[#This Row],[Basic Salary]]+Table1[[#This Row],[Bonus]]</f>
        <v>70932</v>
      </c>
      <c r="E3517" s="10">
        <v>63</v>
      </c>
      <c r="F3517" s="46">
        <v>82</v>
      </c>
      <c r="G3517" s="10" t="str" cm="1">
        <f t="array" ref="G3517">_xlfn.IFS(Table1[[#This Row],[Performance Score]]&gt;=80,"Excellent",Table1[[#This Row],[Performance Score]]&gt;=60,"Good",Table1[[#This Row],[Performance Score]]&gt;=40,"Need Improvement")</f>
        <v>Excellent</v>
      </c>
      <c r="H3517" s="30">
        <f>Table1[[#This Row],[Bonus]]/Table1[[#This Row],[Basic Salary]]</f>
        <v>0.50403935455143023</v>
      </c>
      <c r="I3517" s="10">
        <f ca="1">DATEDIF(Table1[[#This Row],[Date of Birth]],TODAY(),"y")</f>
        <v>20</v>
      </c>
      <c r="J3517" s="34">
        <v>43943</v>
      </c>
      <c r="K3517" s="33" t="str" cm="1">
        <f t="array" aca="1" ref="K3517" ca="1">_xlfn.IFS(L3517&lt;3,"Junior",L3517&lt;=7,"Mid-Level",L3517&gt;7,"Senior")</f>
        <v>Mid-Level</v>
      </c>
      <c r="L3517" s="46">
        <f ca="1">INT(YEARFRAC(Table1[[#This Row],[Joining Date]],TODAY(),1))</f>
        <v>6</v>
      </c>
      <c r="M3517" s="25" t="str">
        <f t="shared" ca="1" si="54"/>
        <v>Yes</v>
      </c>
      <c r="N3517" s="26">
        <f>YEAR(Table1[[#This Row],[Joining Date]])</f>
        <v>2020</v>
      </c>
      <c r="O3517" s="46">
        <f>MONTH(Table1[[#This Row],[Joining Date]])</f>
        <v>4</v>
      </c>
      <c r="P3517" s="26">
        <f ca="1">NETWORKDAYS(Table1[[#This Row],[Joining Date]],TODAY())</f>
        <v>1614</v>
      </c>
      <c r="Q3517" s="26" t="str">
        <f>LEFT(Table1[[#This Row],[Department]],5)&amp;"-"&amp;RIGHT(Table1[[#This Row],[Employee ID]],3)</f>
        <v>HR-652</v>
      </c>
      <c r="R3517" s="26" t="str">
        <f>LEFT(Table1[[#This Row],[Department]],3)</f>
        <v>HR</v>
      </c>
      <c r="S3517" s="37">
        <f>_xlfn.XLOOKUP(Table1[[#This Row],[City]],Table2[City],Table2[Bonus %])</f>
        <v>6</v>
      </c>
    </row>
    <row r="3518" spans="1:19" x14ac:dyDescent="0.35">
      <c r="A3518" s="7" t="s">
        <v>953</v>
      </c>
      <c r="B3518" s="40" t="str">
        <f>LEFT(Table1[[#This Row],[Employee Name]],FIND(" ",Table1[[#This Row],[Employee Name]]))</f>
        <v xml:space="preserve">Neha </v>
      </c>
      <c r="C3518" s="40" t="str">
        <f>RIGHT(Table1[[#This Row],[Employee Name]],LEN(Table1[[#This Row],[Employee Name]])-FIND(" ",Table1[[#This Row],[Employee Name]]))</f>
        <v>Kulkarni</v>
      </c>
      <c r="D3518" s="22">
        <f>Table1[[#This Row],[Basic Salary]]+Table1[[#This Row],[Bonus]]</f>
        <v>70919</v>
      </c>
      <c r="E3518" s="8">
        <v>66</v>
      </c>
      <c r="F3518" s="45">
        <v>70</v>
      </c>
      <c r="G3518" s="8" t="str" cm="1">
        <f t="array" ref="G3518">_xlfn.IFS(Table1[[#This Row],[Performance Score]]&gt;=80,"Excellent",Table1[[#This Row],[Performance Score]]&gt;=60,"Good",Table1[[#This Row],[Performance Score]]&gt;=40,"Need Improvement")</f>
        <v>Good</v>
      </c>
      <c r="H3518" s="29">
        <f>Table1[[#This Row],[Bonus]]/Table1[[#This Row],[Basic Salary]]</f>
        <v>0.22652669445357224</v>
      </c>
      <c r="I3518" s="8">
        <f ca="1">DATEDIF(Table1[[#This Row],[Date of Birth]],TODAY(),"y")</f>
        <v>31</v>
      </c>
      <c r="J3518" s="33">
        <v>45835</v>
      </c>
      <c r="K3518" s="33" t="str" cm="1">
        <f t="array" aca="1" ref="K3518" ca="1">_xlfn.IFS(L3518&lt;3,"Junior",L3518&lt;=7,"Mid-Level",L3518&gt;7,"Senior")</f>
        <v>Junior</v>
      </c>
      <c r="L3518" s="45">
        <f ca="1">INT(YEARFRAC(Table1[[#This Row],[Joining Date]],TODAY(),1))</f>
        <v>1</v>
      </c>
      <c r="M3518" s="25" t="str">
        <f t="shared" ca="1" si="54"/>
        <v>No</v>
      </c>
      <c r="N3518" s="25">
        <f>YEAR(Table1[[#This Row],[Joining Date]])</f>
        <v>2025</v>
      </c>
      <c r="O3518" s="45">
        <f>MONTH(Table1[[#This Row],[Joining Date]])</f>
        <v>6</v>
      </c>
      <c r="P3518" s="25">
        <f ca="1">NETWORKDAYS(Table1[[#This Row],[Joining Date]],TODAY())</f>
        <v>262</v>
      </c>
      <c r="Q3518" s="25" t="str">
        <f>LEFT(Table1[[#This Row],[Department]],5)&amp;"-"&amp;RIGHT(Table1[[#This Row],[Employee ID]],3)</f>
        <v>Opera-897</v>
      </c>
      <c r="R3518" s="25" t="str">
        <f>LEFT(Table1[[#This Row],[Department]],3)</f>
        <v>Ope</v>
      </c>
      <c r="S3518" s="36">
        <f>_xlfn.XLOOKUP(Table1[[#This Row],[City]],Table2[City],Table2[Bonus %])</f>
        <v>7</v>
      </c>
    </row>
    <row r="3519" spans="1:19" x14ac:dyDescent="0.35">
      <c r="A3519" s="9" t="s">
        <v>4536</v>
      </c>
      <c r="B3519" s="41" t="str">
        <f>LEFT(Table1[[#This Row],[Employee Name]],FIND(" ",Table1[[#This Row],[Employee Name]]))</f>
        <v xml:space="preserve">Ajay </v>
      </c>
      <c r="C3519" s="41" t="str">
        <f>RIGHT(Table1[[#This Row],[Employee Name]],LEN(Table1[[#This Row],[Employee Name]])-FIND(" ",Table1[[#This Row],[Employee Name]]))</f>
        <v>Singh</v>
      </c>
      <c r="D3519" s="23">
        <f>Table1[[#This Row],[Basic Salary]]+Table1[[#This Row],[Bonus]]</f>
        <v>70908</v>
      </c>
      <c r="E3519" s="10">
        <v>80</v>
      </c>
      <c r="F3519" s="46">
        <v>77</v>
      </c>
      <c r="G3519" s="10" t="str" cm="1">
        <f t="array" ref="G3519">_xlfn.IFS(Table1[[#This Row],[Performance Score]]&gt;=80,"Excellent",Table1[[#This Row],[Performance Score]]&gt;=60,"Good",Table1[[#This Row],[Performance Score]]&gt;=40,"Need Improvement")</f>
        <v>Good</v>
      </c>
      <c r="H3519" s="30">
        <f>Table1[[#This Row],[Bonus]]/Table1[[#This Row],[Basic Salary]]</f>
        <v>0.52855202742029361</v>
      </c>
      <c r="I3519" s="10">
        <f ca="1">DATEDIF(Table1[[#This Row],[Date of Birth]],TODAY(),"y")</f>
        <v>18</v>
      </c>
      <c r="J3519" s="34">
        <v>43982</v>
      </c>
      <c r="K3519" s="33" t="str" cm="1">
        <f t="array" aca="1" ref="K3519" ca="1">_xlfn.IFS(L3519&lt;3,"Junior",L3519&lt;=7,"Mid-Level",L3519&gt;7,"Senior")</f>
        <v>Mid-Level</v>
      </c>
      <c r="L3519" s="46">
        <f ca="1">INT(YEARFRAC(Table1[[#This Row],[Joining Date]],TODAY(),1))</f>
        <v>6</v>
      </c>
      <c r="M3519" s="25" t="str">
        <f t="shared" ca="1" si="54"/>
        <v>Yes</v>
      </c>
      <c r="N3519" s="26">
        <f>YEAR(Table1[[#This Row],[Joining Date]])</f>
        <v>2020</v>
      </c>
      <c r="O3519" s="46">
        <f>MONTH(Table1[[#This Row],[Joining Date]])</f>
        <v>5</v>
      </c>
      <c r="P3519" s="26">
        <f ca="1">NETWORKDAYS(Table1[[#This Row],[Joining Date]],TODAY())</f>
        <v>1586</v>
      </c>
      <c r="Q3519" s="26" t="str">
        <f>LEFT(Table1[[#This Row],[Department]],5)&amp;"-"&amp;RIGHT(Table1[[#This Row],[Employee ID]],3)</f>
        <v>Sales-480</v>
      </c>
      <c r="R3519" s="26" t="str">
        <f>LEFT(Table1[[#This Row],[Department]],3)</f>
        <v>Sal</v>
      </c>
      <c r="S3519" s="37">
        <f>_xlfn.XLOOKUP(Table1[[#This Row],[City]],Table2[City],Table2[Bonus %])</f>
        <v>6</v>
      </c>
    </row>
    <row r="3520" spans="1:19" x14ac:dyDescent="0.35">
      <c r="A3520" s="7" t="s">
        <v>725</v>
      </c>
      <c r="B3520" s="40" t="str">
        <f>LEFT(Table1[[#This Row],[Employee Name]],FIND(" ",Table1[[#This Row],[Employee Name]]))</f>
        <v xml:space="preserve">Rahul </v>
      </c>
      <c r="C3520" s="40" t="str">
        <f>RIGHT(Table1[[#This Row],[Employee Name]],LEN(Table1[[#This Row],[Employee Name]])-FIND(" ",Table1[[#This Row],[Employee Name]]))</f>
        <v>Verma</v>
      </c>
      <c r="D3520" s="22">
        <f>Table1[[#This Row],[Basic Salary]]+Table1[[#This Row],[Bonus]]</f>
        <v>70903</v>
      </c>
      <c r="E3520" s="8">
        <v>100</v>
      </c>
      <c r="F3520" s="45">
        <v>40</v>
      </c>
      <c r="G3520" s="8" t="str" cm="1">
        <f t="array" ref="G3520">_xlfn.IFS(Table1[[#This Row],[Performance Score]]&gt;=80,"Excellent",Table1[[#This Row],[Performance Score]]&gt;=60,"Good",Table1[[#This Row],[Performance Score]]&gt;=40,"Need Improvement")</f>
        <v>Need Improvement</v>
      </c>
      <c r="H3520" s="29">
        <f>Table1[[#This Row],[Bonus]]/Table1[[#This Row],[Basic Salary]]</f>
        <v>0.59296787238822735</v>
      </c>
      <c r="I3520" s="8">
        <f ca="1">DATEDIF(Table1[[#This Row],[Date of Birth]],TODAY(),"y")</f>
        <v>24</v>
      </c>
      <c r="J3520" s="33">
        <v>42081</v>
      </c>
      <c r="K3520" s="33" t="str" cm="1">
        <f t="array" aca="1" ref="K3520" ca="1">_xlfn.IFS(L3520&lt;3,"Junior",L3520&lt;=7,"Mid-Level",L3520&gt;7,"Senior")</f>
        <v>Senior</v>
      </c>
      <c r="L3520" s="45">
        <f ca="1">INT(YEARFRAC(Table1[[#This Row],[Joining Date]],TODAY(),1))</f>
        <v>11</v>
      </c>
      <c r="M3520" s="25" t="str">
        <f t="shared" ca="1" si="54"/>
        <v>Yes</v>
      </c>
      <c r="N3520" s="25">
        <f>YEAR(Table1[[#This Row],[Joining Date]])</f>
        <v>2015</v>
      </c>
      <c r="O3520" s="45">
        <f>MONTH(Table1[[#This Row],[Joining Date]])</f>
        <v>3</v>
      </c>
      <c r="P3520" s="25">
        <f ca="1">NETWORKDAYS(Table1[[#This Row],[Joining Date]],TODAY())</f>
        <v>2944</v>
      </c>
      <c r="Q3520" s="25" t="str">
        <f>LEFT(Table1[[#This Row],[Department]],5)&amp;"-"&amp;RIGHT(Table1[[#This Row],[Employee ID]],3)</f>
        <v>Suppo-669</v>
      </c>
      <c r="R3520" s="25" t="str">
        <f>LEFT(Table1[[#This Row],[Department]],3)</f>
        <v>Sup</v>
      </c>
      <c r="S3520" s="36">
        <f>_xlfn.XLOOKUP(Table1[[#This Row],[City]],Table2[City],Table2[Bonus %])</f>
        <v>5</v>
      </c>
    </row>
    <row r="3521" spans="1:19" x14ac:dyDescent="0.35">
      <c r="A3521" s="9" t="s">
        <v>4517</v>
      </c>
      <c r="B3521" s="41" t="str">
        <f>LEFT(Table1[[#This Row],[Employee Name]],FIND(" ",Table1[[#This Row],[Employee Name]]))</f>
        <v xml:space="preserve">Nisha </v>
      </c>
      <c r="C3521" s="41" t="str">
        <f>RIGHT(Table1[[#This Row],[Employee Name]],LEN(Table1[[#This Row],[Employee Name]])-FIND(" ",Table1[[#This Row],[Employee Name]]))</f>
        <v>Kapoor</v>
      </c>
      <c r="D3521" s="23">
        <f>Table1[[#This Row],[Basic Salary]]+Table1[[#This Row],[Bonus]]</f>
        <v>70901</v>
      </c>
      <c r="E3521" s="10">
        <v>71</v>
      </c>
      <c r="F3521" s="46">
        <v>70</v>
      </c>
      <c r="G3521" s="10" t="str" cm="1">
        <f t="array" ref="G3521">_xlfn.IFS(Table1[[#This Row],[Performance Score]]&gt;=80,"Excellent",Table1[[#This Row],[Performance Score]]&gt;=60,"Good",Table1[[#This Row],[Performance Score]]&gt;=40,"Need Improvement")</f>
        <v>Good</v>
      </c>
      <c r="H3521" s="30">
        <f>Table1[[#This Row],[Bonus]]/Table1[[#This Row],[Basic Salary]]</f>
        <v>0.16672974707498889</v>
      </c>
      <c r="I3521" s="10">
        <f ca="1">DATEDIF(Table1[[#This Row],[Date of Birth]],TODAY(),"y")</f>
        <v>38</v>
      </c>
      <c r="J3521" s="34">
        <v>43986</v>
      </c>
      <c r="K3521" s="33" t="str" cm="1">
        <f t="array" aca="1" ref="K3521" ca="1">_xlfn.IFS(L3521&lt;3,"Junior",L3521&lt;=7,"Mid-Level",L3521&gt;7,"Senior")</f>
        <v>Mid-Level</v>
      </c>
      <c r="L3521" s="46">
        <f ca="1">INT(YEARFRAC(Table1[[#This Row],[Joining Date]],TODAY(),1))</f>
        <v>6</v>
      </c>
      <c r="M3521" s="25" t="str">
        <f t="shared" ca="1" si="54"/>
        <v>Yes</v>
      </c>
      <c r="N3521" s="26">
        <f>YEAR(Table1[[#This Row],[Joining Date]])</f>
        <v>2020</v>
      </c>
      <c r="O3521" s="46">
        <f>MONTH(Table1[[#This Row],[Joining Date]])</f>
        <v>6</v>
      </c>
      <c r="P3521" s="26">
        <f ca="1">NETWORKDAYS(Table1[[#This Row],[Joining Date]],TODAY())</f>
        <v>1583</v>
      </c>
      <c r="Q3521" s="26" t="str">
        <f>LEFT(Table1[[#This Row],[Department]],5)&amp;"-"&amp;RIGHT(Table1[[#This Row],[Employee ID]],3)</f>
        <v>Opera-461</v>
      </c>
      <c r="R3521" s="26" t="str">
        <f>LEFT(Table1[[#This Row],[Department]],3)</f>
        <v>Ope</v>
      </c>
      <c r="S3521" s="37">
        <f>_xlfn.XLOOKUP(Table1[[#This Row],[City]],Table2[City],Table2[Bonus %])</f>
        <v>5</v>
      </c>
    </row>
    <row r="3522" spans="1:19" x14ac:dyDescent="0.35">
      <c r="A3522" s="7" t="s">
        <v>4392</v>
      </c>
      <c r="B3522" s="40" t="str">
        <f>LEFT(Table1[[#This Row],[Employee Name]],FIND(" ",Table1[[#This Row],[Employee Name]]))</f>
        <v xml:space="preserve">Meera </v>
      </c>
      <c r="C3522" s="40" t="str">
        <f>RIGHT(Table1[[#This Row],[Employee Name]],LEN(Table1[[#This Row],[Employee Name]])-FIND(" ",Table1[[#This Row],[Employee Name]]))</f>
        <v>Joshi</v>
      </c>
      <c r="D3522" s="22">
        <f>Table1[[#This Row],[Basic Salary]]+Table1[[#This Row],[Bonus]]</f>
        <v>70897</v>
      </c>
      <c r="E3522" s="8">
        <v>73</v>
      </c>
      <c r="F3522" s="45">
        <v>89</v>
      </c>
      <c r="G3522" s="8" t="str" cm="1">
        <f t="array" ref="G3522">_xlfn.IFS(Table1[[#This Row],[Performance Score]]&gt;=80,"Excellent",Table1[[#This Row],[Performance Score]]&gt;=60,"Good",Table1[[#This Row],[Performance Score]]&gt;=40,"Need Improvement")</f>
        <v>Excellent</v>
      </c>
      <c r="H3522" s="29">
        <f>Table1[[#This Row],[Bonus]]/Table1[[#This Row],[Basic Salary]]</f>
        <v>0.16438378662462225</v>
      </c>
      <c r="I3522" s="8">
        <f ca="1">DATEDIF(Table1[[#This Row],[Date of Birth]],TODAY(),"y")</f>
        <v>15</v>
      </c>
      <c r="J3522" s="33">
        <v>45737</v>
      </c>
      <c r="K3522" s="33" t="str" cm="1">
        <f t="array" aca="1" ref="K3522" ca="1">_xlfn.IFS(L3522&lt;3,"Junior",L3522&lt;=7,"Mid-Level",L3522&gt;7,"Senior")</f>
        <v>Junior</v>
      </c>
      <c r="L3522" s="45">
        <f ca="1">INT(YEARFRAC(Table1[[#This Row],[Joining Date]],TODAY(),1))</f>
        <v>1</v>
      </c>
      <c r="M3522" s="25" t="str">
        <f t="shared" ref="M3522:M3585" ca="1" si="55">IF(L3522&gt;5,"Yes","No")</f>
        <v>No</v>
      </c>
      <c r="N3522" s="25">
        <f>YEAR(Table1[[#This Row],[Joining Date]])</f>
        <v>2025</v>
      </c>
      <c r="O3522" s="45">
        <f>MONTH(Table1[[#This Row],[Joining Date]])</f>
        <v>3</v>
      </c>
      <c r="P3522" s="25">
        <f ca="1">NETWORKDAYS(Table1[[#This Row],[Joining Date]],TODAY())</f>
        <v>332</v>
      </c>
      <c r="Q3522" s="25" t="str">
        <f>LEFT(Table1[[#This Row],[Department]],5)&amp;"-"&amp;RIGHT(Table1[[#This Row],[Employee ID]],3)</f>
        <v>Suppo-336</v>
      </c>
      <c r="R3522" s="25" t="str">
        <f>LEFT(Table1[[#This Row],[Department]],3)</f>
        <v>Sup</v>
      </c>
      <c r="S3522" s="36">
        <f>_xlfn.XLOOKUP(Table1[[#This Row],[City]],Table2[City],Table2[Bonus %])</f>
        <v>4</v>
      </c>
    </row>
    <row r="3523" spans="1:19" x14ac:dyDescent="0.35">
      <c r="A3523" s="9" t="s">
        <v>2652</v>
      </c>
      <c r="B3523" s="41" t="str">
        <f>LEFT(Table1[[#This Row],[Employee Name]],FIND(" ",Table1[[#This Row],[Employee Name]]))</f>
        <v xml:space="preserve">Karan </v>
      </c>
      <c r="C3523" s="41" t="str">
        <f>RIGHT(Table1[[#This Row],[Employee Name]],LEN(Table1[[#This Row],[Employee Name]])-FIND(" ",Table1[[#This Row],[Employee Name]]))</f>
        <v>Malhotra</v>
      </c>
      <c r="D3523" s="23">
        <f>Table1[[#This Row],[Basic Salary]]+Table1[[#This Row],[Bonus]]</f>
        <v>70894</v>
      </c>
      <c r="E3523" s="10">
        <v>93</v>
      </c>
      <c r="F3523" s="46">
        <v>96</v>
      </c>
      <c r="G3523" s="10" t="str" cm="1">
        <f t="array" ref="G3523">_xlfn.IFS(Table1[[#This Row],[Performance Score]]&gt;=80,"Excellent",Table1[[#This Row],[Performance Score]]&gt;=60,"Good",Table1[[#This Row],[Performance Score]]&gt;=40,"Need Improvement")</f>
        <v>Excellent</v>
      </c>
      <c r="H3523" s="30">
        <f>Table1[[#This Row],[Bonus]]/Table1[[#This Row],[Basic Salary]]</f>
        <v>0.69024628662708909</v>
      </c>
      <c r="I3523" s="10">
        <f ca="1">DATEDIF(Table1[[#This Row],[Date of Birth]],TODAY(),"y")</f>
        <v>44</v>
      </c>
      <c r="J3523" s="34">
        <v>43524</v>
      </c>
      <c r="K3523" s="33" t="str" cm="1">
        <f t="array" aca="1" ref="K3523" ca="1">_xlfn.IFS(L3523&lt;3,"Junior",L3523&lt;=7,"Mid-Level",L3523&gt;7,"Senior")</f>
        <v>Mid-Level</v>
      </c>
      <c r="L3523" s="46">
        <f ca="1">INT(YEARFRAC(Table1[[#This Row],[Joining Date]],TODAY(),1))</f>
        <v>7</v>
      </c>
      <c r="M3523" s="25" t="str">
        <f t="shared" ca="1" si="55"/>
        <v>Yes</v>
      </c>
      <c r="N3523" s="26">
        <f>YEAR(Table1[[#This Row],[Joining Date]])</f>
        <v>2019</v>
      </c>
      <c r="O3523" s="46">
        <f>MONTH(Table1[[#This Row],[Joining Date]])</f>
        <v>2</v>
      </c>
      <c r="P3523" s="26">
        <f ca="1">NETWORKDAYS(Table1[[#This Row],[Joining Date]],TODAY())</f>
        <v>1913</v>
      </c>
      <c r="Q3523" s="26" t="str">
        <f>LEFT(Table1[[#This Row],[Department]],5)&amp;"-"&amp;RIGHT(Table1[[#This Row],[Employee ID]],3)</f>
        <v>IT-596</v>
      </c>
      <c r="R3523" s="26" t="str">
        <f>LEFT(Table1[[#This Row],[Department]],3)</f>
        <v>IT</v>
      </c>
      <c r="S3523" s="37">
        <f>_xlfn.XLOOKUP(Table1[[#This Row],[City]],Table2[City],Table2[Bonus %])</f>
        <v>6</v>
      </c>
    </row>
    <row r="3524" spans="1:19" x14ac:dyDescent="0.35">
      <c r="A3524" s="7" t="s">
        <v>852</v>
      </c>
      <c r="B3524" s="40" t="str">
        <f>LEFT(Table1[[#This Row],[Employee Name]],FIND(" ",Table1[[#This Row],[Employee Name]]))</f>
        <v xml:space="preserve">Ajay </v>
      </c>
      <c r="C3524" s="40" t="str">
        <f>RIGHT(Table1[[#This Row],[Employee Name]],LEN(Table1[[#This Row],[Employee Name]])-FIND(" ",Table1[[#This Row],[Employee Name]]))</f>
        <v>Singh</v>
      </c>
      <c r="D3524" s="22">
        <f>Table1[[#This Row],[Basic Salary]]+Table1[[#This Row],[Bonus]]</f>
        <v>70885</v>
      </c>
      <c r="E3524" s="8">
        <v>67</v>
      </c>
      <c r="F3524" s="45">
        <v>40</v>
      </c>
      <c r="G3524" s="8" t="str" cm="1">
        <f t="array" ref="G3524">_xlfn.IFS(Table1[[#This Row],[Performance Score]]&gt;=80,"Excellent",Table1[[#This Row],[Performance Score]]&gt;=60,"Good",Table1[[#This Row],[Performance Score]]&gt;=40,"Need Improvement")</f>
        <v>Need Improvement</v>
      </c>
      <c r="H3524" s="29">
        <f>Table1[[#This Row],[Bonus]]/Table1[[#This Row],[Basic Salary]]</f>
        <v>0.49868916233244537</v>
      </c>
      <c r="I3524" s="8">
        <f ca="1">DATEDIF(Table1[[#This Row],[Date of Birth]],TODAY(),"y")</f>
        <v>29</v>
      </c>
      <c r="J3524" s="33">
        <v>45929</v>
      </c>
      <c r="K3524" s="33" t="str" cm="1">
        <f t="array" aca="1" ref="K3524" ca="1">_xlfn.IFS(L3524&lt;3,"Junior",L3524&lt;=7,"Mid-Level",L3524&gt;7,"Senior")</f>
        <v>Junior</v>
      </c>
      <c r="L3524" s="45">
        <f ca="1">INT(YEARFRAC(Table1[[#This Row],[Joining Date]],TODAY(),1))</f>
        <v>0</v>
      </c>
      <c r="M3524" s="25" t="str">
        <f t="shared" ca="1" si="55"/>
        <v>No</v>
      </c>
      <c r="N3524" s="25">
        <f>YEAR(Table1[[#This Row],[Joining Date]])</f>
        <v>2025</v>
      </c>
      <c r="O3524" s="45">
        <f>MONTH(Table1[[#This Row],[Joining Date]])</f>
        <v>9</v>
      </c>
      <c r="P3524" s="25">
        <f ca="1">NETWORKDAYS(Table1[[#This Row],[Joining Date]],TODAY())</f>
        <v>196</v>
      </c>
      <c r="Q3524" s="25" t="str">
        <f>LEFT(Table1[[#This Row],[Department]],5)&amp;"-"&amp;RIGHT(Table1[[#This Row],[Employee ID]],3)</f>
        <v>Finan-796</v>
      </c>
      <c r="R3524" s="25" t="str">
        <f>LEFT(Table1[[#This Row],[Department]],3)</f>
        <v>Fin</v>
      </c>
      <c r="S3524" s="36">
        <f>_xlfn.XLOOKUP(Table1[[#This Row],[City]],Table2[City],Table2[Bonus %])</f>
        <v>6</v>
      </c>
    </row>
    <row r="3525" spans="1:19" x14ac:dyDescent="0.35">
      <c r="A3525" s="9" t="s">
        <v>2501</v>
      </c>
      <c r="B3525" s="41" t="str">
        <f>LEFT(Table1[[#This Row],[Employee Name]],FIND(" ",Table1[[#This Row],[Employee Name]]))</f>
        <v xml:space="preserve">Tarun </v>
      </c>
      <c r="C3525" s="41" t="str">
        <f>RIGHT(Table1[[#This Row],[Employee Name]],LEN(Table1[[#This Row],[Employee Name]])-FIND(" ",Table1[[#This Row],[Employee Name]]))</f>
        <v>Verma</v>
      </c>
      <c r="D3525" s="23">
        <f>Table1[[#This Row],[Basic Salary]]+Table1[[#This Row],[Bonus]]</f>
        <v>70868</v>
      </c>
      <c r="E3525" s="10">
        <v>94</v>
      </c>
      <c r="F3525" s="46">
        <v>63</v>
      </c>
      <c r="G3525" s="10" t="str" cm="1">
        <f t="array" ref="G3525">_xlfn.IFS(Table1[[#This Row],[Performance Score]]&gt;=80,"Excellent",Table1[[#This Row],[Performance Score]]&gt;=60,"Good",Table1[[#This Row],[Performance Score]]&gt;=40,"Need Improvement")</f>
        <v>Good</v>
      </c>
      <c r="H3525" s="30">
        <f>Table1[[#This Row],[Bonus]]/Table1[[#This Row],[Basic Salary]]</f>
        <v>0.55214858294274827</v>
      </c>
      <c r="I3525" s="10">
        <f ca="1">DATEDIF(Table1[[#This Row],[Date of Birth]],TODAY(),"y")</f>
        <v>33</v>
      </c>
      <c r="J3525" s="34">
        <v>42239</v>
      </c>
      <c r="K3525" s="33" t="str" cm="1">
        <f t="array" aca="1" ref="K3525" ca="1">_xlfn.IFS(L3525&lt;3,"Junior",L3525&lt;=7,"Mid-Level",L3525&gt;7,"Senior")</f>
        <v>Senior</v>
      </c>
      <c r="L3525" s="46">
        <f ca="1">INT(YEARFRAC(Table1[[#This Row],[Joining Date]],TODAY(),1))</f>
        <v>10</v>
      </c>
      <c r="M3525" s="25" t="str">
        <f t="shared" ca="1" si="55"/>
        <v>Yes</v>
      </c>
      <c r="N3525" s="26">
        <f>YEAR(Table1[[#This Row],[Joining Date]])</f>
        <v>2015</v>
      </c>
      <c r="O3525" s="46">
        <f>MONTH(Table1[[#This Row],[Joining Date]])</f>
        <v>8</v>
      </c>
      <c r="P3525" s="26">
        <f ca="1">NETWORKDAYS(Table1[[#This Row],[Joining Date]],TODAY())</f>
        <v>2831</v>
      </c>
      <c r="Q3525" s="26" t="str">
        <f>LEFT(Table1[[#This Row],[Department]],5)&amp;"-"&amp;RIGHT(Table1[[#This Row],[Employee ID]],3)</f>
        <v>IT-445</v>
      </c>
      <c r="R3525" s="26" t="str">
        <f>LEFT(Table1[[#This Row],[Department]],3)</f>
        <v>IT</v>
      </c>
      <c r="S3525" s="37">
        <f>_xlfn.XLOOKUP(Table1[[#This Row],[City]],Table2[City],Table2[Bonus %])</f>
        <v>5</v>
      </c>
    </row>
    <row r="3526" spans="1:19" x14ac:dyDescent="0.35">
      <c r="A3526" s="7" t="s">
        <v>643</v>
      </c>
      <c r="B3526" s="40" t="str">
        <f>LEFT(Table1[[#This Row],[Employee Name]],FIND(" ",Table1[[#This Row],[Employee Name]]))</f>
        <v xml:space="preserve">Aditya </v>
      </c>
      <c r="C3526" s="40" t="str">
        <f>RIGHT(Table1[[#This Row],[Employee Name]],LEN(Table1[[#This Row],[Employee Name]])-FIND(" ",Table1[[#This Row],[Employee Name]]))</f>
        <v>Kapoor</v>
      </c>
      <c r="D3526" s="22">
        <f>Table1[[#This Row],[Basic Salary]]+Table1[[#This Row],[Bonus]]</f>
        <v>70866</v>
      </c>
      <c r="E3526" s="8">
        <v>72</v>
      </c>
      <c r="F3526" s="45">
        <v>46</v>
      </c>
      <c r="G3526" s="8" t="str" cm="1">
        <f t="array" ref="G3526">_xlfn.IFS(Table1[[#This Row],[Performance Score]]&gt;=80,"Excellent",Table1[[#This Row],[Performance Score]]&gt;=60,"Good",Table1[[#This Row],[Performance Score]]&gt;=40,"Need Improvement")</f>
        <v>Need Improvement</v>
      </c>
      <c r="H3526" s="29">
        <f>Table1[[#This Row],[Bonus]]/Table1[[#This Row],[Basic Salary]]</f>
        <v>0.16389377042718478</v>
      </c>
      <c r="I3526" s="8">
        <f ca="1">DATEDIF(Table1[[#This Row],[Date of Birth]],TODAY(),"y")</f>
        <v>17</v>
      </c>
      <c r="J3526" s="33">
        <v>43819</v>
      </c>
      <c r="K3526" s="33" t="str" cm="1">
        <f t="array" aca="1" ref="K3526" ca="1">_xlfn.IFS(L3526&lt;3,"Junior",L3526&lt;=7,"Mid-Level",L3526&gt;7,"Senior")</f>
        <v>Mid-Level</v>
      </c>
      <c r="L3526" s="45">
        <f ca="1">INT(YEARFRAC(Table1[[#This Row],[Joining Date]],TODAY(),1))</f>
        <v>6</v>
      </c>
      <c r="M3526" s="25" t="str">
        <f t="shared" ca="1" si="55"/>
        <v>Yes</v>
      </c>
      <c r="N3526" s="25">
        <f>YEAR(Table1[[#This Row],[Joining Date]])</f>
        <v>2019</v>
      </c>
      <c r="O3526" s="45">
        <f>MONTH(Table1[[#This Row],[Joining Date]])</f>
        <v>12</v>
      </c>
      <c r="P3526" s="25">
        <f ca="1">NETWORKDAYS(Table1[[#This Row],[Joining Date]],TODAY())</f>
        <v>1702</v>
      </c>
      <c r="Q3526" s="25" t="str">
        <f>LEFT(Table1[[#This Row],[Department]],5)&amp;"-"&amp;RIGHT(Table1[[#This Row],[Employee ID]],3)</f>
        <v>IT-587</v>
      </c>
      <c r="R3526" s="25" t="str">
        <f>LEFT(Table1[[#This Row],[Department]],3)</f>
        <v>IT</v>
      </c>
      <c r="S3526" s="36">
        <f>_xlfn.XLOOKUP(Table1[[#This Row],[City]],Table2[City],Table2[Bonus %])</f>
        <v>7</v>
      </c>
    </row>
    <row r="3527" spans="1:19" x14ac:dyDescent="0.35">
      <c r="A3527" s="9" t="s">
        <v>4042</v>
      </c>
      <c r="B3527" s="41" t="str">
        <f>LEFT(Table1[[#This Row],[Employee Name]],FIND(" ",Table1[[#This Row],[Employee Name]]))</f>
        <v xml:space="preserve">Swathi </v>
      </c>
      <c r="C3527" s="41" t="str">
        <f>RIGHT(Table1[[#This Row],[Employee Name]],LEN(Table1[[#This Row],[Employee Name]])-FIND(" ",Table1[[#This Row],[Employee Name]]))</f>
        <v>Ramesh</v>
      </c>
      <c r="D3527" s="23">
        <f>Table1[[#This Row],[Basic Salary]]+Table1[[#This Row],[Bonus]]</f>
        <v>70806</v>
      </c>
      <c r="E3527" s="10">
        <v>89</v>
      </c>
      <c r="F3527" s="46">
        <v>63</v>
      </c>
      <c r="G3527" s="10" t="str" cm="1">
        <f t="array" ref="G3527">_xlfn.IFS(Table1[[#This Row],[Performance Score]]&gt;=80,"Excellent",Table1[[#This Row],[Performance Score]]&gt;=60,"Good",Table1[[#This Row],[Performance Score]]&gt;=40,"Need Improvement")</f>
        <v>Good</v>
      </c>
      <c r="H3527" s="30">
        <f>Table1[[#This Row],[Bonus]]/Table1[[#This Row],[Basic Salary]]</f>
        <v>0.70608645366488365</v>
      </c>
      <c r="I3527" s="10">
        <f ca="1">DATEDIF(Table1[[#This Row],[Date of Birth]],TODAY(),"y")</f>
        <v>27</v>
      </c>
      <c r="J3527" s="34">
        <v>44242</v>
      </c>
      <c r="K3527" s="33" t="str" cm="1">
        <f t="array" aca="1" ref="K3527" ca="1">_xlfn.IFS(L3527&lt;3,"Junior",L3527&lt;=7,"Mid-Level",L3527&gt;7,"Senior")</f>
        <v>Mid-Level</v>
      </c>
      <c r="L3527" s="46">
        <f ca="1">INT(YEARFRAC(Table1[[#This Row],[Joining Date]],TODAY(),1))</f>
        <v>5</v>
      </c>
      <c r="M3527" s="25" t="str">
        <f t="shared" ca="1" si="55"/>
        <v>No</v>
      </c>
      <c r="N3527" s="26">
        <f>YEAR(Table1[[#This Row],[Joining Date]])</f>
        <v>2021</v>
      </c>
      <c r="O3527" s="46">
        <f>MONTH(Table1[[#This Row],[Joining Date]])</f>
        <v>2</v>
      </c>
      <c r="P3527" s="26">
        <f ca="1">NETWORKDAYS(Table1[[#This Row],[Joining Date]],TODAY())</f>
        <v>1401</v>
      </c>
      <c r="Q3527" s="26" t="str">
        <f>LEFT(Table1[[#This Row],[Department]],5)&amp;"-"&amp;RIGHT(Table1[[#This Row],[Employee ID]],3)</f>
        <v>IT-986</v>
      </c>
      <c r="R3527" s="26" t="str">
        <f>LEFT(Table1[[#This Row],[Department]],3)</f>
        <v>IT</v>
      </c>
      <c r="S3527" s="37">
        <f>_xlfn.XLOOKUP(Table1[[#This Row],[City]],Table2[City],Table2[Bonus %])</f>
        <v>5</v>
      </c>
    </row>
    <row r="3528" spans="1:19" x14ac:dyDescent="0.35">
      <c r="A3528" s="7" t="s">
        <v>1121</v>
      </c>
      <c r="B3528" s="40" t="str">
        <f>LEFT(Table1[[#This Row],[Employee Name]],FIND(" ",Table1[[#This Row],[Employee Name]]))</f>
        <v xml:space="preserve">Ravi </v>
      </c>
      <c r="C3528" s="40" t="str">
        <f>RIGHT(Table1[[#This Row],[Employee Name]],LEN(Table1[[#This Row],[Employee Name]])-FIND(" ",Table1[[#This Row],[Employee Name]]))</f>
        <v>Teja</v>
      </c>
      <c r="D3528" s="22">
        <f>Table1[[#This Row],[Basic Salary]]+Table1[[#This Row],[Bonus]]</f>
        <v>70786</v>
      </c>
      <c r="E3528" s="8">
        <v>62</v>
      </c>
      <c r="F3528" s="45">
        <v>80</v>
      </c>
      <c r="G3528" s="8" t="str" cm="1">
        <f t="array" ref="G3528">_xlfn.IFS(Table1[[#This Row],[Performance Score]]&gt;=80,"Excellent",Table1[[#This Row],[Performance Score]]&gt;=60,"Good",Table1[[#This Row],[Performance Score]]&gt;=40,"Need Improvement")</f>
        <v>Excellent</v>
      </c>
      <c r="H3528" s="29">
        <f>Table1[[#This Row],[Bonus]]/Table1[[#This Row],[Basic Salary]]</f>
        <v>0.25902210838980488</v>
      </c>
      <c r="I3528" s="8">
        <f ca="1">DATEDIF(Table1[[#This Row],[Date of Birth]],TODAY(),"y")</f>
        <v>22</v>
      </c>
      <c r="J3528" s="33">
        <v>42191</v>
      </c>
      <c r="K3528" s="33" t="str" cm="1">
        <f t="array" aca="1" ref="K3528" ca="1">_xlfn.IFS(L3528&lt;3,"Junior",L3528&lt;=7,"Mid-Level",L3528&gt;7,"Senior")</f>
        <v>Senior</v>
      </c>
      <c r="L3528" s="45">
        <f ca="1">INT(YEARFRAC(Table1[[#This Row],[Joining Date]],TODAY(),1))</f>
        <v>10</v>
      </c>
      <c r="M3528" s="25" t="str">
        <f t="shared" ca="1" si="55"/>
        <v>Yes</v>
      </c>
      <c r="N3528" s="25">
        <f>YEAR(Table1[[#This Row],[Joining Date]])</f>
        <v>2015</v>
      </c>
      <c r="O3528" s="45">
        <f>MONTH(Table1[[#This Row],[Joining Date]])</f>
        <v>7</v>
      </c>
      <c r="P3528" s="25">
        <f ca="1">NETWORKDAYS(Table1[[#This Row],[Joining Date]],TODAY())</f>
        <v>2866</v>
      </c>
      <c r="Q3528" s="25" t="str">
        <f>LEFT(Table1[[#This Row],[Department]],5)&amp;"-"&amp;RIGHT(Table1[[#This Row],[Employee ID]],3)</f>
        <v>Finan-065</v>
      </c>
      <c r="R3528" s="25" t="str">
        <f>LEFT(Table1[[#This Row],[Department]],3)</f>
        <v>Fin</v>
      </c>
      <c r="S3528" s="36">
        <f>_xlfn.XLOOKUP(Table1[[#This Row],[City]],Table2[City],Table2[Bonus %])</f>
        <v>7</v>
      </c>
    </row>
    <row r="3529" spans="1:19" x14ac:dyDescent="0.35">
      <c r="A3529" s="9" t="s">
        <v>3376</v>
      </c>
      <c r="B3529" s="41" t="str">
        <f>LEFT(Table1[[#This Row],[Employee Name]],FIND(" ",Table1[[#This Row],[Employee Name]]))</f>
        <v xml:space="preserve">Ananya </v>
      </c>
      <c r="C3529" s="41" t="str">
        <f>RIGHT(Table1[[#This Row],[Employee Name]],LEN(Table1[[#This Row],[Employee Name]])-FIND(" ",Table1[[#This Row],[Employee Name]]))</f>
        <v>Rao</v>
      </c>
      <c r="D3529" s="23">
        <f>Table1[[#This Row],[Basic Salary]]+Table1[[#This Row],[Bonus]]</f>
        <v>70785</v>
      </c>
      <c r="E3529" s="10">
        <v>71</v>
      </c>
      <c r="F3529" s="46">
        <v>92</v>
      </c>
      <c r="G3529" s="10" t="str" cm="1">
        <f t="array" ref="G3529">_xlfn.IFS(Table1[[#This Row],[Performance Score]]&gt;=80,"Excellent",Table1[[#This Row],[Performance Score]]&gt;=60,"Good",Table1[[#This Row],[Performance Score]]&gt;=40,"Need Improvement")</f>
        <v>Excellent</v>
      </c>
      <c r="H3529" s="30">
        <f>Table1[[#This Row],[Bonus]]/Table1[[#This Row],[Basic Salary]]</f>
        <v>0.1258947033561317</v>
      </c>
      <c r="I3529" s="10">
        <f ca="1">DATEDIF(Table1[[#This Row],[Date of Birth]],TODAY(),"y")</f>
        <v>18</v>
      </c>
      <c r="J3529" s="34">
        <v>43615</v>
      </c>
      <c r="K3529" s="33" t="str" cm="1">
        <f t="array" aca="1" ref="K3529" ca="1">_xlfn.IFS(L3529&lt;3,"Junior",L3529&lt;=7,"Mid-Level",L3529&gt;7,"Senior")</f>
        <v>Mid-Level</v>
      </c>
      <c r="L3529" s="46">
        <f ca="1">INT(YEARFRAC(Table1[[#This Row],[Joining Date]],TODAY(),1))</f>
        <v>7</v>
      </c>
      <c r="M3529" s="25" t="str">
        <f t="shared" ca="1" si="55"/>
        <v>Yes</v>
      </c>
      <c r="N3529" s="26">
        <f>YEAR(Table1[[#This Row],[Joining Date]])</f>
        <v>2019</v>
      </c>
      <c r="O3529" s="46">
        <f>MONTH(Table1[[#This Row],[Joining Date]])</f>
        <v>5</v>
      </c>
      <c r="P3529" s="26">
        <f ca="1">NETWORKDAYS(Table1[[#This Row],[Joining Date]],TODAY())</f>
        <v>1848</v>
      </c>
      <c r="Q3529" s="26" t="str">
        <f>LEFT(Table1[[#This Row],[Department]],5)&amp;"-"&amp;RIGHT(Table1[[#This Row],[Employee ID]],3)</f>
        <v>Marke-320</v>
      </c>
      <c r="R3529" s="26" t="str">
        <f>LEFT(Table1[[#This Row],[Department]],3)</f>
        <v>Mar</v>
      </c>
      <c r="S3529" s="37">
        <f>_xlfn.XLOOKUP(Table1[[#This Row],[City]],Table2[City],Table2[Bonus %])</f>
        <v>6</v>
      </c>
    </row>
    <row r="3530" spans="1:19" x14ac:dyDescent="0.35">
      <c r="A3530" s="7" t="s">
        <v>1156</v>
      </c>
      <c r="B3530" s="40" t="str">
        <f>LEFT(Table1[[#This Row],[Employee Name]],FIND(" ",Table1[[#This Row],[Employee Name]]))</f>
        <v xml:space="preserve">Gayathri </v>
      </c>
      <c r="C3530" s="40" t="str">
        <f>RIGHT(Table1[[#This Row],[Employee Name]],LEN(Table1[[#This Row],[Employee Name]])-FIND(" ",Table1[[#This Row],[Employee Name]]))</f>
        <v>Iyer</v>
      </c>
      <c r="D3530" s="22">
        <f>Table1[[#This Row],[Basic Salary]]+Table1[[#This Row],[Bonus]]</f>
        <v>70726</v>
      </c>
      <c r="E3530" s="8">
        <v>82</v>
      </c>
      <c r="F3530" s="45">
        <v>88</v>
      </c>
      <c r="G3530" s="8" t="str" cm="1">
        <f t="array" ref="G3530">_xlfn.IFS(Table1[[#This Row],[Performance Score]]&gt;=80,"Excellent",Table1[[#This Row],[Performance Score]]&gt;=60,"Good",Table1[[#This Row],[Performance Score]]&gt;=40,"Need Improvement")</f>
        <v>Excellent</v>
      </c>
      <c r="H3530" s="29">
        <f>Table1[[#This Row],[Bonus]]/Table1[[#This Row],[Basic Salary]]</f>
        <v>8.0627664288224418E-2</v>
      </c>
      <c r="I3530" s="8">
        <f ca="1">DATEDIF(Table1[[#This Row],[Date of Birth]],TODAY(),"y")</f>
        <v>42</v>
      </c>
      <c r="J3530" s="33">
        <v>43293</v>
      </c>
      <c r="K3530" s="33" t="str" cm="1">
        <f t="array" aca="1" ref="K3530" ca="1">_xlfn.IFS(L3530&lt;3,"Junior",L3530&lt;=7,"Mid-Level",L3530&gt;7,"Senior")</f>
        <v>Mid-Level</v>
      </c>
      <c r="L3530" s="45">
        <f ca="1">INT(YEARFRAC(Table1[[#This Row],[Joining Date]],TODAY(),1))</f>
        <v>7</v>
      </c>
      <c r="M3530" s="25" t="str">
        <f t="shared" ca="1" si="55"/>
        <v>Yes</v>
      </c>
      <c r="N3530" s="25">
        <f>YEAR(Table1[[#This Row],[Joining Date]])</f>
        <v>2018</v>
      </c>
      <c r="O3530" s="45">
        <f>MONTH(Table1[[#This Row],[Joining Date]])</f>
        <v>7</v>
      </c>
      <c r="P3530" s="25">
        <f ca="1">NETWORKDAYS(Table1[[#This Row],[Joining Date]],TODAY())</f>
        <v>2078</v>
      </c>
      <c r="Q3530" s="25" t="str">
        <f>LEFT(Table1[[#This Row],[Department]],5)&amp;"-"&amp;RIGHT(Table1[[#This Row],[Employee ID]],3)</f>
        <v>HR-100</v>
      </c>
      <c r="R3530" s="25" t="str">
        <f>LEFT(Table1[[#This Row],[Department]],3)</f>
        <v>HR</v>
      </c>
      <c r="S3530" s="36">
        <f>_xlfn.XLOOKUP(Table1[[#This Row],[City]],Table2[City],Table2[Bonus %])</f>
        <v>6</v>
      </c>
    </row>
    <row r="3531" spans="1:19" x14ac:dyDescent="0.35">
      <c r="A3531" s="9" t="s">
        <v>2180</v>
      </c>
      <c r="B3531" s="41" t="str">
        <f>LEFT(Table1[[#This Row],[Employee Name]],FIND(" ",Table1[[#This Row],[Employee Name]]))</f>
        <v xml:space="preserve">Meera </v>
      </c>
      <c r="C3531" s="41" t="str">
        <f>RIGHT(Table1[[#This Row],[Employee Name]],LEN(Table1[[#This Row],[Employee Name]])-FIND(" ",Table1[[#This Row],[Employee Name]]))</f>
        <v>Joshi</v>
      </c>
      <c r="D3531" s="23">
        <f>Table1[[#This Row],[Basic Salary]]+Table1[[#This Row],[Bonus]]</f>
        <v>70724</v>
      </c>
      <c r="E3531" s="10">
        <v>72</v>
      </c>
      <c r="F3531" s="46">
        <v>100</v>
      </c>
      <c r="G3531" s="10" t="str" cm="1">
        <f t="array" ref="G3531">_xlfn.IFS(Table1[[#This Row],[Performance Score]]&gt;=80,"Excellent",Table1[[#This Row],[Performance Score]]&gt;=60,"Good",Table1[[#This Row],[Performance Score]]&gt;=40,"Need Improvement")</f>
        <v>Excellent</v>
      </c>
      <c r="H3531" s="30">
        <f>Table1[[#This Row],[Bonus]]/Table1[[#This Row],[Basic Salary]]</f>
        <v>0.23684440635875553</v>
      </c>
      <c r="I3531" s="10">
        <f ca="1">DATEDIF(Table1[[#This Row],[Date of Birth]],TODAY(),"y")</f>
        <v>36</v>
      </c>
      <c r="J3531" s="34">
        <v>42971</v>
      </c>
      <c r="K3531" s="33" t="str" cm="1">
        <f t="array" aca="1" ref="K3531" ca="1">_xlfn.IFS(L3531&lt;3,"Junior",L3531&lt;=7,"Mid-Level",L3531&gt;7,"Senior")</f>
        <v>Senior</v>
      </c>
      <c r="L3531" s="46">
        <f ca="1">INT(YEARFRAC(Table1[[#This Row],[Joining Date]],TODAY(),1))</f>
        <v>8</v>
      </c>
      <c r="M3531" s="25" t="str">
        <f t="shared" ca="1" si="55"/>
        <v>Yes</v>
      </c>
      <c r="N3531" s="26">
        <f>YEAR(Table1[[#This Row],[Joining Date]])</f>
        <v>2017</v>
      </c>
      <c r="O3531" s="46">
        <f>MONTH(Table1[[#This Row],[Joining Date]])</f>
        <v>8</v>
      </c>
      <c r="P3531" s="26">
        <f ca="1">NETWORKDAYS(Table1[[#This Row],[Joining Date]],TODAY())</f>
        <v>2308</v>
      </c>
      <c r="Q3531" s="26" t="str">
        <f>LEFT(Table1[[#This Row],[Department]],5)&amp;"-"&amp;RIGHT(Table1[[#This Row],[Employee ID]],3)</f>
        <v>Sales-124</v>
      </c>
      <c r="R3531" s="26" t="str">
        <f>LEFT(Table1[[#This Row],[Department]],3)</f>
        <v>Sal</v>
      </c>
      <c r="S3531" s="37">
        <f>_xlfn.XLOOKUP(Table1[[#This Row],[City]],Table2[City],Table2[Bonus %])</f>
        <v>5</v>
      </c>
    </row>
    <row r="3532" spans="1:19" x14ac:dyDescent="0.35">
      <c r="A3532" s="7" t="s">
        <v>3161</v>
      </c>
      <c r="B3532" s="40" t="str">
        <f>LEFT(Table1[[#This Row],[Employee Name]],FIND(" ",Table1[[#This Row],[Employee Name]]))</f>
        <v xml:space="preserve">Nisha </v>
      </c>
      <c r="C3532" s="40" t="str">
        <f>RIGHT(Table1[[#This Row],[Employee Name]],LEN(Table1[[#This Row],[Employee Name]])-FIND(" ",Table1[[#This Row],[Employee Name]]))</f>
        <v>Kapoor</v>
      </c>
      <c r="D3532" s="22">
        <f>Table1[[#This Row],[Basic Salary]]+Table1[[#This Row],[Bonus]]</f>
        <v>70716</v>
      </c>
      <c r="E3532" s="8">
        <v>62</v>
      </c>
      <c r="F3532" s="45">
        <v>46</v>
      </c>
      <c r="G3532" s="8" t="str" cm="1">
        <f t="array" ref="G3532">_xlfn.IFS(Table1[[#This Row],[Performance Score]]&gt;=80,"Excellent",Table1[[#This Row],[Performance Score]]&gt;=60,"Good",Table1[[#This Row],[Performance Score]]&gt;=40,"Need Improvement")</f>
        <v>Need Improvement</v>
      </c>
      <c r="H3532" s="29">
        <f>Table1[[#This Row],[Bonus]]/Table1[[#This Row],[Basic Salary]]</f>
        <v>0.19808891298454867</v>
      </c>
      <c r="I3532" s="8">
        <f ca="1">DATEDIF(Table1[[#This Row],[Date of Birth]],TODAY(),"y")</f>
        <v>15</v>
      </c>
      <c r="J3532" s="33">
        <v>45949</v>
      </c>
      <c r="K3532" s="33" t="str" cm="1">
        <f t="array" aca="1" ref="K3532" ca="1">_xlfn.IFS(L3532&lt;3,"Junior",L3532&lt;=7,"Mid-Level",L3532&gt;7,"Senior")</f>
        <v>Junior</v>
      </c>
      <c r="L3532" s="45">
        <f ca="1">INT(YEARFRAC(Table1[[#This Row],[Joining Date]],TODAY(),1))</f>
        <v>0</v>
      </c>
      <c r="M3532" s="25" t="str">
        <f t="shared" ca="1" si="55"/>
        <v>No</v>
      </c>
      <c r="N3532" s="25">
        <f>YEAR(Table1[[#This Row],[Joining Date]])</f>
        <v>2025</v>
      </c>
      <c r="O3532" s="45">
        <f>MONTH(Table1[[#This Row],[Joining Date]])</f>
        <v>10</v>
      </c>
      <c r="P3532" s="25">
        <f ca="1">NETWORKDAYS(Table1[[#This Row],[Joining Date]],TODAY())</f>
        <v>181</v>
      </c>
      <c r="Q3532" s="25" t="str">
        <f>LEFT(Table1[[#This Row],[Department]],5)&amp;"-"&amp;RIGHT(Table1[[#This Row],[Employee ID]],3)</f>
        <v>IT-105</v>
      </c>
      <c r="R3532" s="25" t="str">
        <f>LEFT(Table1[[#This Row],[Department]],3)</f>
        <v>IT</v>
      </c>
      <c r="S3532" s="36">
        <f>_xlfn.XLOOKUP(Table1[[#This Row],[City]],Table2[City],Table2[Bonus %])</f>
        <v>8</v>
      </c>
    </row>
    <row r="3533" spans="1:19" x14ac:dyDescent="0.35">
      <c r="A3533" s="9" t="s">
        <v>1466</v>
      </c>
      <c r="B3533" s="41" t="str">
        <f>LEFT(Table1[[#This Row],[Employee Name]],FIND(" ",Table1[[#This Row],[Employee Name]]))</f>
        <v xml:space="preserve">Aditya </v>
      </c>
      <c r="C3533" s="41" t="str">
        <f>RIGHT(Table1[[#This Row],[Employee Name]],LEN(Table1[[#This Row],[Employee Name]])-FIND(" ",Table1[[#This Row],[Employee Name]]))</f>
        <v>Kapoor</v>
      </c>
      <c r="D3533" s="23">
        <f>Table1[[#This Row],[Basic Salary]]+Table1[[#This Row],[Bonus]]</f>
        <v>70693</v>
      </c>
      <c r="E3533" s="10">
        <v>70</v>
      </c>
      <c r="F3533" s="46">
        <v>60</v>
      </c>
      <c r="G3533" s="10" t="str" cm="1">
        <f t="array" ref="G3533">_xlfn.IFS(Table1[[#This Row],[Performance Score]]&gt;=80,"Excellent",Table1[[#This Row],[Performance Score]]&gt;=60,"Good",Table1[[#This Row],[Performance Score]]&gt;=40,"Need Improvement")</f>
        <v>Good</v>
      </c>
      <c r="H3533" s="30">
        <f>Table1[[#This Row],[Bonus]]/Table1[[#This Row],[Basic Salary]]</f>
        <v>0.54685893087678605</v>
      </c>
      <c r="I3533" s="10">
        <f ca="1">DATEDIF(Table1[[#This Row],[Date of Birth]],TODAY(),"y")</f>
        <v>38</v>
      </c>
      <c r="J3533" s="34">
        <v>45223</v>
      </c>
      <c r="K3533" s="33" t="str" cm="1">
        <f t="array" aca="1" ref="K3533" ca="1">_xlfn.IFS(L3533&lt;3,"Junior",L3533&lt;=7,"Mid-Level",L3533&gt;7,"Senior")</f>
        <v>Junior</v>
      </c>
      <c r="L3533" s="46">
        <f ca="1">INT(YEARFRAC(Table1[[#This Row],[Joining Date]],TODAY(),1))</f>
        <v>2</v>
      </c>
      <c r="M3533" s="25" t="str">
        <f t="shared" ca="1" si="55"/>
        <v>No</v>
      </c>
      <c r="N3533" s="26">
        <f>YEAR(Table1[[#This Row],[Joining Date]])</f>
        <v>2023</v>
      </c>
      <c r="O3533" s="46">
        <f>MONTH(Table1[[#This Row],[Joining Date]])</f>
        <v>10</v>
      </c>
      <c r="P3533" s="26">
        <f ca="1">NETWORKDAYS(Table1[[#This Row],[Joining Date]],TODAY())</f>
        <v>700</v>
      </c>
      <c r="Q3533" s="26" t="str">
        <f>LEFT(Table1[[#This Row],[Department]],5)&amp;"-"&amp;RIGHT(Table1[[#This Row],[Employee ID]],3)</f>
        <v>Finan-410</v>
      </c>
      <c r="R3533" s="26" t="str">
        <f>LEFT(Table1[[#This Row],[Department]],3)</f>
        <v>Fin</v>
      </c>
      <c r="S3533" s="37">
        <f>_xlfn.XLOOKUP(Table1[[#This Row],[City]],Table2[City],Table2[Bonus %])</f>
        <v>4</v>
      </c>
    </row>
    <row r="3534" spans="1:19" x14ac:dyDescent="0.35">
      <c r="A3534" s="7" t="s">
        <v>3734</v>
      </c>
      <c r="B3534" s="40" t="str">
        <f>LEFT(Table1[[#This Row],[Employee Name]],FIND(" ",Table1[[#This Row],[Employee Name]]))</f>
        <v xml:space="preserve">Aditya </v>
      </c>
      <c r="C3534" s="40" t="str">
        <f>RIGHT(Table1[[#This Row],[Employee Name]],LEN(Table1[[#This Row],[Employee Name]])-FIND(" ",Table1[[#This Row],[Employee Name]]))</f>
        <v>Kapoor</v>
      </c>
      <c r="D3534" s="22">
        <f>Table1[[#This Row],[Basic Salary]]+Table1[[#This Row],[Bonus]]</f>
        <v>70668</v>
      </c>
      <c r="E3534" s="8">
        <v>72</v>
      </c>
      <c r="F3534" s="45">
        <v>89</v>
      </c>
      <c r="G3534" s="8" t="str" cm="1">
        <f t="array" ref="G3534">_xlfn.IFS(Table1[[#This Row],[Performance Score]]&gt;=80,"Excellent",Table1[[#This Row],[Performance Score]]&gt;=60,"Good",Table1[[#This Row],[Performance Score]]&gt;=40,"Need Improvement")</f>
        <v>Excellent</v>
      </c>
      <c r="H3534" s="29">
        <f>Table1[[#This Row],[Bonus]]/Table1[[#This Row],[Basic Salary]]</f>
        <v>0.28862144420131292</v>
      </c>
      <c r="I3534" s="8">
        <f ca="1">DATEDIF(Table1[[#This Row],[Date of Birth]],TODAY(),"y")</f>
        <v>13</v>
      </c>
      <c r="J3534" s="33">
        <v>43479</v>
      </c>
      <c r="K3534" s="33" t="str" cm="1">
        <f t="array" aca="1" ref="K3534" ca="1">_xlfn.IFS(L3534&lt;3,"Junior",L3534&lt;=7,"Mid-Level",L3534&gt;7,"Senior")</f>
        <v>Mid-Level</v>
      </c>
      <c r="L3534" s="45">
        <f ca="1">INT(YEARFRAC(Table1[[#This Row],[Joining Date]],TODAY(),1))</f>
        <v>7</v>
      </c>
      <c r="M3534" s="25" t="str">
        <f t="shared" ca="1" si="55"/>
        <v>Yes</v>
      </c>
      <c r="N3534" s="25">
        <f>YEAR(Table1[[#This Row],[Joining Date]])</f>
        <v>2019</v>
      </c>
      <c r="O3534" s="45">
        <f>MONTH(Table1[[#This Row],[Joining Date]])</f>
        <v>1</v>
      </c>
      <c r="P3534" s="25">
        <f ca="1">NETWORKDAYS(Table1[[#This Row],[Joining Date]],TODAY())</f>
        <v>1946</v>
      </c>
      <c r="Q3534" s="25" t="str">
        <f>LEFT(Table1[[#This Row],[Department]],5)&amp;"-"&amp;RIGHT(Table1[[#This Row],[Employee ID]],3)</f>
        <v>HR-678</v>
      </c>
      <c r="R3534" s="25" t="str">
        <f>LEFT(Table1[[#This Row],[Department]],3)</f>
        <v>HR</v>
      </c>
      <c r="S3534" s="36">
        <f>_xlfn.XLOOKUP(Table1[[#This Row],[City]],Table2[City],Table2[Bonus %])</f>
        <v>5</v>
      </c>
    </row>
    <row r="3535" spans="1:19" x14ac:dyDescent="0.35">
      <c r="A3535" s="9" t="s">
        <v>2479</v>
      </c>
      <c r="B3535" s="41" t="str">
        <f>LEFT(Table1[[#This Row],[Employee Name]],FIND(" ",Table1[[#This Row],[Employee Name]]))</f>
        <v xml:space="preserve">Ananya </v>
      </c>
      <c r="C3535" s="41" t="str">
        <f>RIGHT(Table1[[#This Row],[Employee Name]],LEN(Table1[[#This Row],[Employee Name]])-FIND(" ",Table1[[#This Row],[Employee Name]]))</f>
        <v>Rao</v>
      </c>
      <c r="D3535" s="23">
        <f>Table1[[#This Row],[Basic Salary]]+Table1[[#This Row],[Bonus]]</f>
        <v>70649</v>
      </c>
      <c r="E3535" s="10">
        <v>95</v>
      </c>
      <c r="F3535" s="46">
        <v>45</v>
      </c>
      <c r="G3535" s="10" t="str" cm="1">
        <f t="array" ref="G3535">_xlfn.IFS(Table1[[#This Row],[Performance Score]]&gt;=80,"Excellent",Table1[[#This Row],[Performance Score]]&gt;=60,"Good",Table1[[#This Row],[Performance Score]]&gt;=40,"Need Improvement")</f>
        <v>Need Improvement</v>
      </c>
      <c r="H3535" s="30">
        <f>Table1[[#This Row],[Bonus]]/Table1[[#This Row],[Basic Salary]]</f>
        <v>0.27304670606890585</v>
      </c>
      <c r="I3535" s="10">
        <f ca="1">DATEDIF(Table1[[#This Row],[Date of Birth]],TODAY(),"y")</f>
        <v>31</v>
      </c>
      <c r="J3535" s="34">
        <v>45537</v>
      </c>
      <c r="K3535" s="33" t="str" cm="1">
        <f t="array" aca="1" ref="K3535" ca="1">_xlfn.IFS(L3535&lt;3,"Junior",L3535&lt;=7,"Mid-Level",L3535&gt;7,"Senior")</f>
        <v>Junior</v>
      </c>
      <c r="L3535" s="46">
        <f ca="1">INT(YEARFRAC(Table1[[#This Row],[Joining Date]],TODAY(),1))</f>
        <v>1</v>
      </c>
      <c r="M3535" s="25" t="str">
        <f t="shared" ca="1" si="55"/>
        <v>No</v>
      </c>
      <c r="N3535" s="26">
        <f>YEAR(Table1[[#This Row],[Joining Date]])</f>
        <v>2024</v>
      </c>
      <c r="O3535" s="46">
        <f>MONTH(Table1[[#This Row],[Joining Date]])</f>
        <v>9</v>
      </c>
      <c r="P3535" s="26">
        <f ca="1">NETWORKDAYS(Table1[[#This Row],[Joining Date]],TODAY())</f>
        <v>476</v>
      </c>
      <c r="Q3535" s="26" t="str">
        <f>LEFT(Table1[[#This Row],[Department]],5)&amp;"-"&amp;RIGHT(Table1[[#This Row],[Employee ID]],3)</f>
        <v>Marke-423</v>
      </c>
      <c r="R3535" s="26" t="str">
        <f>LEFT(Table1[[#This Row],[Department]],3)</f>
        <v>Mar</v>
      </c>
      <c r="S3535" s="37">
        <f>_xlfn.XLOOKUP(Table1[[#This Row],[City]],Table2[City],Table2[Bonus %])</f>
        <v>5</v>
      </c>
    </row>
    <row r="3536" spans="1:19" x14ac:dyDescent="0.35">
      <c r="A3536" s="7" t="s">
        <v>2765</v>
      </c>
      <c r="B3536" s="40" t="str">
        <f>LEFT(Table1[[#This Row],[Employee Name]],FIND(" ",Table1[[#This Row],[Employee Name]]))</f>
        <v xml:space="preserve">Rahul </v>
      </c>
      <c r="C3536" s="40" t="str">
        <f>RIGHT(Table1[[#This Row],[Employee Name]],LEN(Table1[[#This Row],[Employee Name]])-FIND(" ",Table1[[#This Row],[Employee Name]]))</f>
        <v>Verma</v>
      </c>
      <c r="D3536" s="22">
        <f>Table1[[#This Row],[Basic Salary]]+Table1[[#This Row],[Bonus]]</f>
        <v>70629</v>
      </c>
      <c r="E3536" s="8">
        <v>71</v>
      </c>
      <c r="F3536" s="45">
        <v>91</v>
      </c>
      <c r="G3536" s="8" t="str" cm="1">
        <f t="array" ref="G3536">_xlfn.IFS(Table1[[#This Row],[Performance Score]]&gt;=80,"Excellent",Table1[[#This Row],[Performance Score]]&gt;=60,"Good",Table1[[#This Row],[Performance Score]]&gt;=40,"Need Improvement")</f>
        <v>Excellent</v>
      </c>
      <c r="H3536" s="29">
        <f>Table1[[#This Row],[Bonus]]/Table1[[#This Row],[Basic Salary]]</f>
        <v>0.24954001839926404</v>
      </c>
      <c r="I3536" s="8">
        <f ca="1">DATEDIF(Table1[[#This Row],[Date of Birth]],TODAY(),"y")</f>
        <v>28</v>
      </c>
      <c r="J3536" s="33">
        <v>45063</v>
      </c>
      <c r="K3536" s="33" t="str" cm="1">
        <f t="array" aca="1" ref="K3536" ca="1">_xlfn.IFS(L3536&lt;3,"Junior",L3536&lt;=7,"Mid-Level",L3536&gt;7,"Senior")</f>
        <v>Mid-Level</v>
      </c>
      <c r="L3536" s="45">
        <f ca="1">INT(YEARFRAC(Table1[[#This Row],[Joining Date]],TODAY(),1))</f>
        <v>3</v>
      </c>
      <c r="M3536" s="25" t="str">
        <f t="shared" ca="1" si="55"/>
        <v>No</v>
      </c>
      <c r="N3536" s="25">
        <f>YEAR(Table1[[#This Row],[Joining Date]])</f>
        <v>2023</v>
      </c>
      <c r="O3536" s="45">
        <f>MONTH(Table1[[#This Row],[Joining Date]])</f>
        <v>5</v>
      </c>
      <c r="P3536" s="25">
        <f ca="1">NETWORKDAYS(Table1[[#This Row],[Joining Date]],TODAY())</f>
        <v>814</v>
      </c>
      <c r="Q3536" s="25" t="str">
        <f>LEFT(Table1[[#This Row],[Department]],5)&amp;"-"&amp;RIGHT(Table1[[#This Row],[Employee ID]],3)</f>
        <v>Finan-709</v>
      </c>
      <c r="R3536" s="25" t="str">
        <f>LEFT(Table1[[#This Row],[Department]],3)</f>
        <v>Fin</v>
      </c>
      <c r="S3536" s="36">
        <f>_xlfn.XLOOKUP(Table1[[#This Row],[City]],Table2[City],Table2[Bonus %])</f>
        <v>5</v>
      </c>
    </row>
    <row r="3537" spans="1:19" x14ac:dyDescent="0.35">
      <c r="A3537" s="9" t="s">
        <v>3656</v>
      </c>
      <c r="B3537" s="41" t="str">
        <f>LEFT(Table1[[#This Row],[Employee Name]],FIND(" ",Table1[[#This Row],[Employee Name]]))</f>
        <v xml:space="preserve">Gayathri </v>
      </c>
      <c r="C3537" s="41" t="str">
        <f>RIGHT(Table1[[#This Row],[Employee Name]],LEN(Table1[[#This Row],[Employee Name]])-FIND(" ",Table1[[#This Row],[Employee Name]]))</f>
        <v>Iyer</v>
      </c>
      <c r="D3537" s="23">
        <f>Table1[[#This Row],[Basic Salary]]+Table1[[#This Row],[Bonus]]</f>
        <v>70605</v>
      </c>
      <c r="E3537" s="10">
        <v>86</v>
      </c>
      <c r="F3537" s="46">
        <v>78</v>
      </c>
      <c r="G3537" s="10" t="str" cm="1">
        <f t="array" ref="G3537">_xlfn.IFS(Table1[[#This Row],[Performance Score]]&gt;=80,"Excellent",Table1[[#This Row],[Performance Score]]&gt;=60,"Good",Table1[[#This Row],[Performance Score]]&gt;=40,"Need Improvement")</f>
        <v>Good</v>
      </c>
      <c r="H3537" s="30">
        <f>Table1[[#This Row],[Bonus]]/Table1[[#This Row],[Basic Salary]]</f>
        <v>0.34442180627225472</v>
      </c>
      <c r="I3537" s="10">
        <f ca="1">DATEDIF(Table1[[#This Row],[Date of Birth]],TODAY(),"y")</f>
        <v>30</v>
      </c>
      <c r="J3537" s="34">
        <v>45275</v>
      </c>
      <c r="K3537" s="33" t="str" cm="1">
        <f t="array" aca="1" ref="K3537" ca="1">_xlfn.IFS(L3537&lt;3,"Junior",L3537&lt;=7,"Mid-Level",L3537&gt;7,"Senior")</f>
        <v>Junior</v>
      </c>
      <c r="L3537" s="46">
        <f ca="1">INT(YEARFRAC(Table1[[#This Row],[Joining Date]],TODAY(),1))</f>
        <v>2</v>
      </c>
      <c r="M3537" s="25" t="str">
        <f t="shared" ca="1" si="55"/>
        <v>No</v>
      </c>
      <c r="N3537" s="26">
        <f>YEAR(Table1[[#This Row],[Joining Date]])</f>
        <v>2023</v>
      </c>
      <c r="O3537" s="46">
        <f>MONTH(Table1[[#This Row],[Joining Date]])</f>
        <v>12</v>
      </c>
      <c r="P3537" s="26">
        <f ca="1">NETWORKDAYS(Table1[[#This Row],[Joining Date]],TODAY())</f>
        <v>662</v>
      </c>
      <c r="Q3537" s="26" t="str">
        <f>LEFT(Table1[[#This Row],[Department]],5)&amp;"-"&amp;RIGHT(Table1[[#This Row],[Employee ID]],3)</f>
        <v>HR-600</v>
      </c>
      <c r="R3537" s="26" t="str">
        <f>LEFT(Table1[[#This Row],[Department]],3)</f>
        <v>HR</v>
      </c>
      <c r="S3537" s="37">
        <f>_xlfn.XLOOKUP(Table1[[#This Row],[City]],Table2[City],Table2[Bonus %])</f>
        <v>7</v>
      </c>
    </row>
    <row r="3538" spans="1:19" x14ac:dyDescent="0.35">
      <c r="A3538" s="7" t="s">
        <v>4681</v>
      </c>
      <c r="B3538" s="40" t="str">
        <f>LEFT(Table1[[#This Row],[Employee Name]],FIND(" ",Table1[[#This Row],[Employee Name]]))</f>
        <v xml:space="preserve">Karan </v>
      </c>
      <c r="C3538" s="40" t="str">
        <f>RIGHT(Table1[[#This Row],[Employee Name]],LEN(Table1[[#This Row],[Employee Name]])-FIND(" ",Table1[[#This Row],[Employee Name]]))</f>
        <v>Malhotra</v>
      </c>
      <c r="D3538" s="22">
        <f>Table1[[#This Row],[Basic Salary]]+Table1[[#This Row],[Bonus]]</f>
        <v>70590</v>
      </c>
      <c r="E3538" s="8">
        <v>67</v>
      </c>
      <c r="F3538" s="45">
        <v>66</v>
      </c>
      <c r="G3538" s="8" t="str" cm="1">
        <f t="array" ref="G3538">_xlfn.IFS(Table1[[#This Row],[Performance Score]]&gt;=80,"Excellent",Table1[[#This Row],[Performance Score]]&gt;=60,"Good",Table1[[#This Row],[Performance Score]]&gt;=40,"Need Improvement")</f>
        <v>Good</v>
      </c>
      <c r="H3538" s="29">
        <f>Table1[[#This Row],[Bonus]]/Table1[[#This Row],[Basic Salary]]</f>
        <v>0.11818657035593784</v>
      </c>
      <c r="I3538" s="8">
        <f ca="1">DATEDIF(Table1[[#This Row],[Date of Birth]],TODAY(),"y")</f>
        <v>39</v>
      </c>
      <c r="J3538" s="33">
        <v>44269</v>
      </c>
      <c r="K3538" s="33" t="str" cm="1">
        <f t="array" aca="1" ref="K3538" ca="1">_xlfn.IFS(L3538&lt;3,"Junior",L3538&lt;=7,"Mid-Level",L3538&gt;7,"Senior")</f>
        <v>Mid-Level</v>
      </c>
      <c r="L3538" s="45">
        <f ca="1">INT(YEARFRAC(Table1[[#This Row],[Joining Date]],TODAY(),1))</f>
        <v>5</v>
      </c>
      <c r="M3538" s="25" t="str">
        <f t="shared" ca="1" si="55"/>
        <v>No</v>
      </c>
      <c r="N3538" s="25">
        <f>YEAR(Table1[[#This Row],[Joining Date]])</f>
        <v>2021</v>
      </c>
      <c r="O3538" s="45">
        <f>MONTH(Table1[[#This Row],[Joining Date]])</f>
        <v>3</v>
      </c>
      <c r="P3538" s="25">
        <f ca="1">NETWORKDAYS(Table1[[#This Row],[Joining Date]],TODAY())</f>
        <v>1381</v>
      </c>
      <c r="Q3538" s="25" t="str">
        <f>LEFT(Table1[[#This Row],[Department]],5)&amp;"-"&amp;RIGHT(Table1[[#This Row],[Employee ID]],3)</f>
        <v>Marke-625</v>
      </c>
      <c r="R3538" s="25" t="str">
        <f>LEFT(Table1[[#This Row],[Department]],3)</f>
        <v>Mar</v>
      </c>
      <c r="S3538" s="36">
        <f>_xlfn.XLOOKUP(Table1[[#This Row],[City]],Table2[City],Table2[Bonus %])</f>
        <v>5</v>
      </c>
    </row>
    <row r="3539" spans="1:19" x14ac:dyDescent="0.35">
      <c r="A3539" s="9" t="s">
        <v>4403</v>
      </c>
      <c r="B3539" s="41" t="str">
        <f>LEFT(Table1[[#This Row],[Employee Name]],FIND(" ",Table1[[#This Row],[Employee Name]]))</f>
        <v xml:space="preserve">Priya </v>
      </c>
      <c r="C3539" s="41" t="str">
        <f>RIGHT(Table1[[#This Row],[Employee Name]],LEN(Table1[[#This Row],[Employee Name]])-FIND(" ",Table1[[#This Row],[Employee Name]]))</f>
        <v>Reddy</v>
      </c>
      <c r="D3539" s="23">
        <f>Table1[[#This Row],[Basic Salary]]+Table1[[#This Row],[Bonus]]</f>
        <v>70568</v>
      </c>
      <c r="E3539" s="10">
        <v>98</v>
      </c>
      <c r="F3539" s="46">
        <v>77</v>
      </c>
      <c r="G3539" s="10" t="str" cm="1">
        <f t="array" ref="G3539">_xlfn.IFS(Table1[[#This Row],[Performance Score]]&gt;=80,"Excellent",Table1[[#This Row],[Performance Score]]&gt;=60,"Good",Table1[[#This Row],[Performance Score]]&gt;=40,"Need Improvement")</f>
        <v>Good</v>
      </c>
      <c r="H3539" s="30">
        <f>Table1[[#This Row],[Bonus]]/Table1[[#This Row],[Basic Salary]]</f>
        <v>0.20277479504354792</v>
      </c>
      <c r="I3539" s="10">
        <f ca="1">DATEDIF(Table1[[#This Row],[Date of Birth]],TODAY(),"y")</f>
        <v>30</v>
      </c>
      <c r="J3539" s="34">
        <v>43614</v>
      </c>
      <c r="K3539" s="33" t="str" cm="1">
        <f t="array" aca="1" ref="K3539" ca="1">_xlfn.IFS(L3539&lt;3,"Junior",L3539&lt;=7,"Mid-Level",L3539&gt;7,"Senior")</f>
        <v>Mid-Level</v>
      </c>
      <c r="L3539" s="46">
        <f ca="1">INT(YEARFRAC(Table1[[#This Row],[Joining Date]],TODAY(),1))</f>
        <v>7</v>
      </c>
      <c r="M3539" s="25" t="str">
        <f t="shared" ca="1" si="55"/>
        <v>Yes</v>
      </c>
      <c r="N3539" s="26">
        <f>YEAR(Table1[[#This Row],[Joining Date]])</f>
        <v>2019</v>
      </c>
      <c r="O3539" s="46">
        <f>MONTH(Table1[[#This Row],[Joining Date]])</f>
        <v>5</v>
      </c>
      <c r="P3539" s="26">
        <f ca="1">NETWORKDAYS(Table1[[#This Row],[Joining Date]],TODAY())</f>
        <v>1849</v>
      </c>
      <c r="Q3539" s="26" t="str">
        <f>LEFT(Table1[[#This Row],[Department]],5)&amp;"-"&amp;RIGHT(Table1[[#This Row],[Employee ID]],3)</f>
        <v>IT-347</v>
      </c>
      <c r="R3539" s="26" t="str">
        <f>LEFT(Table1[[#This Row],[Department]],3)</f>
        <v>IT</v>
      </c>
      <c r="S3539" s="37">
        <f>_xlfn.XLOOKUP(Table1[[#This Row],[City]],Table2[City],Table2[Bonus %])</f>
        <v>4</v>
      </c>
    </row>
    <row r="3540" spans="1:19" x14ac:dyDescent="0.35">
      <c r="A3540" s="7" t="s">
        <v>2280</v>
      </c>
      <c r="B3540" s="40" t="str">
        <f>LEFT(Table1[[#This Row],[Employee Name]],FIND(" ",Table1[[#This Row],[Employee Name]]))</f>
        <v xml:space="preserve">Kavya </v>
      </c>
      <c r="C3540" s="40" t="str">
        <f>RIGHT(Table1[[#This Row],[Employee Name]],LEN(Table1[[#This Row],[Employee Name]])-FIND(" ",Table1[[#This Row],[Employee Name]]))</f>
        <v>Nair</v>
      </c>
      <c r="D3540" s="22">
        <f>Table1[[#This Row],[Basic Salary]]+Table1[[#This Row],[Bonus]]</f>
        <v>70552</v>
      </c>
      <c r="E3540" s="8">
        <v>80</v>
      </c>
      <c r="F3540" s="45">
        <v>66</v>
      </c>
      <c r="G3540" s="8" t="str" cm="1">
        <f t="array" ref="G3540">_xlfn.IFS(Table1[[#This Row],[Performance Score]]&gt;=80,"Excellent",Table1[[#This Row],[Performance Score]]&gt;=60,"Good",Table1[[#This Row],[Performance Score]]&gt;=40,"Need Improvement")</f>
        <v>Good</v>
      </c>
      <c r="H3540" s="29">
        <f>Table1[[#This Row],[Bonus]]/Table1[[#This Row],[Basic Salary]]</f>
        <v>0.5348736022277335</v>
      </c>
      <c r="I3540" s="8">
        <f ca="1">DATEDIF(Table1[[#This Row],[Date of Birth]],TODAY(),"y")</f>
        <v>37</v>
      </c>
      <c r="J3540" s="33">
        <v>44699</v>
      </c>
      <c r="K3540" s="33" t="str" cm="1">
        <f t="array" aca="1" ref="K3540" ca="1">_xlfn.IFS(L3540&lt;3,"Junior",L3540&lt;=7,"Mid-Level",L3540&gt;7,"Senior")</f>
        <v>Mid-Level</v>
      </c>
      <c r="L3540" s="45">
        <f ca="1">INT(YEARFRAC(Table1[[#This Row],[Joining Date]],TODAY(),1))</f>
        <v>4</v>
      </c>
      <c r="M3540" s="25" t="str">
        <f t="shared" ca="1" si="55"/>
        <v>No</v>
      </c>
      <c r="N3540" s="25">
        <f>YEAR(Table1[[#This Row],[Joining Date]])</f>
        <v>2022</v>
      </c>
      <c r="O3540" s="45">
        <f>MONTH(Table1[[#This Row],[Joining Date]])</f>
        <v>5</v>
      </c>
      <c r="P3540" s="25">
        <f ca="1">NETWORKDAYS(Table1[[#This Row],[Joining Date]],TODAY())</f>
        <v>1074</v>
      </c>
      <c r="Q3540" s="25" t="str">
        <f>LEFT(Table1[[#This Row],[Department]],5)&amp;"-"&amp;RIGHT(Table1[[#This Row],[Employee ID]],3)</f>
        <v>IT-224</v>
      </c>
      <c r="R3540" s="25" t="str">
        <f>LEFT(Table1[[#This Row],[Department]],3)</f>
        <v>IT</v>
      </c>
      <c r="S3540" s="36">
        <f>_xlfn.XLOOKUP(Table1[[#This Row],[City]],Table2[City],Table2[Bonus %])</f>
        <v>7</v>
      </c>
    </row>
    <row r="3541" spans="1:19" x14ac:dyDescent="0.35">
      <c r="A3541" s="9" t="s">
        <v>4599</v>
      </c>
      <c r="B3541" s="41" t="str">
        <f>LEFT(Table1[[#This Row],[Employee Name]],FIND(" ",Table1[[#This Row],[Employee Name]]))</f>
        <v xml:space="preserve">Priya </v>
      </c>
      <c r="C3541" s="41" t="str">
        <f>RIGHT(Table1[[#This Row],[Employee Name]],LEN(Table1[[#This Row],[Employee Name]])-FIND(" ",Table1[[#This Row],[Employee Name]]))</f>
        <v>Reddy</v>
      </c>
      <c r="D3541" s="23">
        <f>Table1[[#This Row],[Basic Salary]]+Table1[[#This Row],[Bonus]]</f>
        <v>70546</v>
      </c>
      <c r="E3541" s="10">
        <v>95</v>
      </c>
      <c r="F3541" s="46">
        <v>77</v>
      </c>
      <c r="G3541" s="10" t="str" cm="1">
        <f t="array" ref="G3541">_xlfn.IFS(Table1[[#This Row],[Performance Score]]&gt;=80,"Excellent",Table1[[#This Row],[Performance Score]]&gt;=60,"Good",Table1[[#This Row],[Performance Score]]&gt;=40,"Need Improvement")</f>
        <v>Good</v>
      </c>
      <c r="H3541" s="30">
        <f>Table1[[#This Row],[Bonus]]/Table1[[#This Row],[Basic Salary]]</f>
        <v>9.4839760999456818E-2</v>
      </c>
      <c r="I3541" s="10">
        <f ca="1">DATEDIF(Table1[[#This Row],[Date of Birth]],TODAY(),"y")</f>
        <v>21</v>
      </c>
      <c r="J3541" s="34">
        <v>43380</v>
      </c>
      <c r="K3541" s="33" t="str" cm="1">
        <f t="array" aca="1" ref="K3541" ca="1">_xlfn.IFS(L3541&lt;3,"Junior",L3541&lt;=7,"Mid-Level",L3541&gt;7,"Senior")</f>
        <v>Mid-Level</v>
      </c>
      <c r="L3541" s="46">
        <f ca="1">INT(YEARFRAC(Table1[[#This Row],[Joining Date]],TODAY(),1))</f>
        <v>7</v>
      </c>
      <c r="M3541" s="25" t="str">
        <f t="shared" ca="1" si="55"/>
        <v>Yes</v>
      </c>
      <c r="N3541" s="26">
        <f>YEAR(Table1[[#This Row],[Joining Date]])</f>
        <v>2018</v>
      </c>
      <c r="O3541" s="46">
        <f>MONTH(Table1[[#This Row],[Joining Date]])</f>
        <v>10</v>
      </c>
      <c r="P3541" s="26">
        <f ca="1">NETWORKDAYS(Table1[[#This Row],[Joining Date]],TODAY())</f>
        <v>2016</v>
      </c>
      <c r="Q3541" s="26" t="str">
        <f>LEFT(Table1[[#This Row],[Department]],5)&amp;"-"&amp;RIGHT(Table1[[#This Row],[Employee ID]],3)</f>
        <v>HR-543</v>
      </c>
      <c r="R3541" s="26" t="str">
        <f>LEFT(Table1[[#This Row],[Department]],3)</f>
        <v>HR</v>
      </c>
      <c r="S3541" s="37">
        <f>_xlfn.XLOOKUP(Table1[[#This Row],[City]],Table2[City],Table2[Bonus %])</f>
        <v>7</v>
      </c>
    </row>
    <row r="3542" spans="1:19" x14ac:dyDescent="0.35">
      <c r="A3542" s="7" t="s">
        <v>1455</v>
      </c>
      <c r="B3542" s="40" t="str">
        <f>LEFT(Table1[[#This Row],[Employee Name]],FIND(" ",Table1[[#This Row],[Employee Name]]))</f>
        <v xml:space="preserve">Rahul </v>
      </c>
      <c r="C3542" s="40" t="str">
        <f>RIGHT(Table1[[#This Row],[Employee Name]],LEN(Table1[[#This Row],[Employee Name]])-FIND(" ",Table1[[#This Row],[Employee Name]]))</f>
        <v>Verma</v>
      </c>
      <c r="D3542" s="22">
        <f>Table1[[#This Row],[Basic Salary]]+Table1[[#This Row],[Bonus]]</f>
        <v>70462</v>
      </c>
      <c r="E3542" s="8">
        <v>71</v>
      </c>
      <c r="F3542" s="45">
        <v>84</v>
      </c>
      <c r="G3542" s="8" t="str" cm="1">
        <f t="array" ref="G3542">_xlfn.IFS(Table1[[#This Row],[Performance Score]]&gt;=80,"Excellent",Table1[[#This Row],[Performance Score]]&gt;=60,"Good",Table1[[#This Row],[Performance Score]]&gt;=40,"Need Improvement")</f>
        <v>Excellent</v>
      </c>
      <c r="H3542" s="29">
        <f>Table1[[#This Row],[Bonus]]/Table1[[#This Row],[Basic Salary]]</f>
        <v>0.23461592374544435</v>
      </c>
      <c r="I3542" s="8">
        <f ca="1">DATEDIF(Table1[[#This Row],[Date of Birth]],TODAY(),"y")</f>
        <v>35</v>
      </c>
      <c r="J3542" s="33">
        <v>44146</v>
      </c>
      <c r="K3542" s="33" t="str" cm="1">
        <f t="array" aca="1" ref="K3542" ca="1">_xlfn.IFS(L3542&lt;3,"Junior",L3542&lt;=7,"Mid-Level",L3542&gt;7,"Senior")</f>
        <v>Mid-Level</v>
      </c>
      <c r="L3542" s="45">
        <f ca="1">INT(YEARFRAC(Table1[[#This Row],[Joining Date]],TODAY(),1))</f>
        <v>5</v>
      </c>
      <c r="M3542" s="25" t="str">
        <f t="shared" ca="1" si="55"/>
        <v>No</v>
      </c>
      <c r="N3542" s="25">
        <f>YEAR(Table1[[#This Row],[Joining Date]])</f>
        <v>2020</v>
      </c>
      <c r="O3542" s="45">
        <f>MONTH(Table1[[#This Row],[Joining Date]])</f>
        <v>11</v>
      </c>
      <c r="P3542" s="25">
        <f ca="1">NETWORKDAYS(Table1[[#This Row],[Joining Date]],TODAY())</f>
        <v>1469</v>
      </c>
      <c r="Q3542" s="25" t="str">
        <f>LEFT(Table1[[#This Row],[Department]],5)&amp;"-"&amp;RIGHT(Table1[[#This Row],[Employee ID]],3)</f>
        <v>IT-399</v>
      </c>
      <c r="R3542" s="25" t="str">
        <f>LEFT(Table1[[#This Row],[Department]],3)</f>
        <v>IT</v>
      </c>
      <c r="S3542" s="36">
        <f>_xlfn.XLOOKUP(Table1[[#This Row],[City]],Table2[City],Table2[Bonus %])</f>
        <v>6</v>
      </c>
    </row>
    <row r="3543" spans="1:19" x14ac:dyDescent="0.35">
      <c r="A3543" s="9" t="s">
        <v>3877</v>
      </c>
      <c r="B3543" s="41" t="str">
        <f>LEFT(Table1[[#This Row],[Employee Name]],FIND(" ",Table1[[#This Row],[Employee Name]]))</f>
        <v xml:space="preserve">Kavya </v>
      </c>
      <c r="C3543" s="41" t="str">
        <f>RIGHT(Table1[[#This Row],[Employee Name]],LEN(Table1[[#This Row],[Employee Name]])-FIND(" ",Table1[[#This Row],[Employee Name]]))</f>
        <v>Nair</v>
      </c>
      <c r="D3543" s="23">
        <f>Table1[[#This Row],[Basic Salary]]+Table1[[#This Row],[Bonus]]</f>
        <v>70456</v>
      </c>
      <c r="E3543" s="10">
        <v>97</v>
      </c>
      <c r="F3543" s="46">
        <v>84</v>
      </c>
      <c r="G3543" s="10" t="str" cm="1">
        <f t="array" ref="G3543">_xlfn.IFS(Table1[[#This Row],[Performance Score]]&gt;=80,"Excellent",Table1[[#This Row],[Performance Score]]&gt;=60,"Good",Table1[[#This Row],[Performance Score]]&gt;=40,"Need Improvement")</f>
        <v>Excellent</v>
      </c>
      <c r="H3543" s="30">
        <f>Table1[[#This Row],[Bonus]]/Table1[[#This Row],[Basic Salary]]</f>
        <v>0.4262059472480314</v>
      </c>
      <c r="I3543" s="10">
        <f ca="1">DATEDIF(Table1[[#This Row],[Date of Birth]],TODAY(),"y")</f>
        <v>37</v>
      </c>
      <c r="J3543" s="34">
        <v>44914</v>
      </c>
      <c r="K3543" s="33" t="str" cm="1">
        <f t="array" aca="1" ref="K3543" ca="1">_xlfn.IFS(L3543&lt;3,"Junior",L3543&lt;=7,"Mid-Level",L3543&gt;7,"Senior")</f>
        <v>Mid-Level</v>
      </c>
      <c r="L3543" s="46">
        <f ca="1">INT(YEARFRAC(Table1[[#This Row],[Joining Date]],TODAY(),1))</f>
        <v>3</v>
      </c>
      <c r="M3543" s="25" t="str">
        <f t="shared" ca="1" si="55"/>
        <v>No</v>
      </c>
      <c r="N3543" s="26">
        <f>YEAR(Table1[[#This Row],[Joining Date]])</f>
        <v>2022</v>
      </c>
      <c r="O3543" s="46">
        <f>MONTH(Table1[[#This Row],[Joining Date]])</f>
        <v>12</v>
      </c>
      <c r="P3543" s="26">
        <f ca="1">NETWORKDAYS(Table1[[#This Row],[Joining Date]],TODAY())</f>
        <v>921</v>
      </c>
      <c r="Q3543" s="26" t="str">
        <f>LEFT(Table1[[#This Row],[Department]],5)&amp;"-"&amp;RIGHT(Table1[[#This Row],[Employee ID]],3)</f>
        <v>IT-821</v>
      </c>
      <c r="R3543" s="26" t="str">
        <f>LEFT(Table1[[#This Row],[Department]],3)</f>
        <v>IT</v>
      </c>
      <c r="S3543" s="37">
        <f>_xlfn.XLOOKUP(Table1[[#This Row],[City]],Table2[City],Table2[Bonus %])</f>
        <v>6</v>
      </c>
    </row>
    <row r="3544" spans="1:19" x14ac:dyDescent="0.35">
      <c r="A3544" s="7" t="s">
        <v>3367</v>
      </c>
      <c r="B3544" s="40" t="str">
        <f>LEFT(Table1[[#This Row],[Employee Name]],FIND(" ",Table1[[#This Row],[Employee Name]]))</f>
        <v xml:space="preserve">Sneha </v>
      </c>
      <c r="C3544" s="40" t="str">
        <f>RIGHT(Table1[[#This Row],[Employee Name]],LEN(Table1[[#This Row],[Employee Name]])-FIND(" ",Table1[[#This Row],[Employee Name]]))</f>
        <v>Iyer</v>
      </c>
      <c r="D3544" s="22">
        <f>Table1[[#This Row],[Basic Salary]]+Table1[[#This Row],[Bonus]]</f>
        <v>70448</v>
      </c>
      <c r="E3544" s="8">
        <v>80</v>
      </c>
      <c r="F3544" s="45">
        <v>94</v>
      </c>
      <c r="G3544" s="8" t="str" cm="1">
        <f t="array" ref="G3544">_xlfn.IFS(Table1[[#This Row],[Performance Score]]&gt;=80,"Excellent",Table1[[#This Row],[Performance Score]]&gt;=60,"Good",Table1[[#This Row],[Performance Score]]&gt;=40,"Need Improvement")</f>
        <v>Excellent</v>
      </c>
      <c r="H3544" s="29">
        <f>Table1[[#This Row],[Bonus]]/Table1[[#This Row],[Basic Salary]]</f>
        <v>0.70127267019247019</v>
      </c>
      <c r="I3544" s="8">
        <f ca="1">DATEDIF(Table1[[#This Row],[Date of Birth]],TODAY(),"y")</f>
        <v>18</v>
      </c>
      <c r="J3544" s="33">
        <v>45299</v>
      </c>
      <c r="K3544" s="33" t="str" cm="1">
        <f t="array" aca="1" ref="K3544" ca="1">_xlfn.IFS(L3544&lt;3,"Junior",L3544&lt;=7,"Mid-Level",L3544&gt;7,"Senior")</f>
        <v>Junior</v>
      </c>
      <c r="L3544" s="45">
        <f ca="1">INT(YEARFRAC(Table1[[#This Row],[Joining Date]],TODAY(),1))</f>
        <v>2</v>
      </c>
      <c r="M3544" s="25" t="str">
        <f t="shared" ca="1" si="55"/>
        <v>No</v>
      </c>
      <c r="N3544" s="25">
        <f>YEAR(Table1[[#This Row],[Joining Date]])</f>
        <v>2024</v>
      </c>
      <c r="O3544" s="45">
        <f>MONTH(Table1[[#This Row],[Joining Date]])</f>
        <v>1</v>
      </c>
      <c r="P3544" s="25">
        <f ca="1">NETWORKDAYS(Table1[[#This Row],[Joining Date]],TODAY())</f>
        <v>646</v>
      </c>
      <c r="Q3544" s="25" t="str">
        <f>LEFT(Table1[[#This Row],[Department]],5)&amp;"-"&amp;RIGHT(Table1[[#This Row],[Employee ID]],3)</f>
        <v>Suppo-311</v>
      </c>
      <c r="R3544" s="25" t="str">
        <f>LEFT(Table1[[#This Row],[Department]],3)</f>
        <v>Sup</v>
      </c>
      <c r="S3544" s="36">
        <f>_xlfn.XLOOKUP(Table1[[#This Row],[City]],Table2[City],Table2[Bonus %])</f>
        <v>8</v>
      </c>
    </row>
    <row r="3545" spans="1:19" x14ac:dyDescent="0.35">
      <c r="A3545" s="9" t="s">
        <v>3914</v>
      </c>
      <c r="B3545" s="41" t="str">
        <f>LEFT(Table1[[#This Row],[Employee Name]],FIND(" ",Table1[[#This Row],[Employee Name]]))</f>
        <v xml:space="preserve">Priya </v>
      </c>
      <c r="C3545" s="41" t="str">
        <f>RIGHT(Table1[[#This Row],[Employee Name]],LEN(Table1[[#This Row],[Employee Name]])-FIND(" ",Table1[[#This Row],[Employee Name]]))</f>
        <v>Reddy</v>
      </c>
      <c r="D3545" s="23">
        <f>Table1[[#This Row],[Basic Salary]]+Table1[[#This Row],[Bonus]]</f>
        <v>70440</v>
      </c>
      <c r="E3545" s="10">
        <v>84</v>
      </c>
      <c r="F3545" s="46">
        <v>72</v>
      </c>
      <c r="G3545" s="10" t="str" cm="1">
        <f t="array" ref="G3545">_xlfn.IFS(Table1[[#This Row],[Performance Score]]&gt;=80,"Excellent",Table1[[#This Row],[Performance Score]]&gt;=60,"Good",Table1[[#This Row],[Performance Score]]&gt;=40,"Need Improvement")</f>
        <v>Good</v>
      </c>
      <c r="H3545" s="30">
        <f>Table1[[#This Row],[Bonus]]/Table1[[#This Row],[Basic Salary]]</f>
        <v>0.65429779239079378</v>
      </c>
      <c r="I3545" s="10">
        <f ca="1">DATEDIF(Table1[[#This Row],[Date of Birth]],TODAY(),"y")</f>
        <v>25</v>
      </c>
      <c r="J3545" s="34">
        <v>44416</v>
      </c>
      <c r="K3545" s="33" t="str" cm="1">
        <f t="array" aca="1" ref="K3545" ca="1">_xlfn.IFS(L3545&lt;3,"Junior",L3545&lt;=7,"Mid-Level",L3545&gt;7,"Senior")</f>
        <v>Mid-Level</v>
      </c>
      <c r="L3545" s="46">
        <f ca="1">INT(YEARFRAC(Table1[[#This Row],[Joining Date]],TODAY(),1))</f>
        <v>4</v>
      </c>
      <c r="M3545" s="25" t="str">
        <f t="shared" ca="1" si="55"/>
        <v>No</v>
      </c>
      <c r="N3545" s="26">
        <f>YEAR(Table1[[#This Row],[Joining Date]])</f>
        <v>2021</v>
      </c>
      <c r="O3545" s="46">
        <f>MONTH(Table1[[#This Row],[Joining Date]])</f>
        <v>8</v>
      </c>
      <c r="P3545" s="26">
        <f ca="1">NETWORKDAYS(Table1[[#This Row],[Joining Date]],TODAY())</f>
        <v>1276</v>
      </c>
      <c r="Q3545" s="26" t="str">
        <f>LEFT(Table1[[#This Row],[Department]],5)&amp;"-"&amp;RIGHT(Table1[[#This Row],[Employee ID]],3)</f>
        <v>Sales-858</v>
      </c>
      <c r="R3545" s="26" t="str">
        <f>LEFT(Table1[[#This Row],[Department]],3)</f>
        <v>Sal</v>
      </c>
      <c r="S3545" s="37">
        <f>_xlfn.XLOOKUP(Table1[[#This Row],[City]],Table2[City],Table2[Bonus %])</f>
        <v>7</v>
      </c>
    </row>
    <row r="3546" spans="1:19" x14ac:dyDescent="0.35">
      <c r="A3546" s="7" t="s">
        <v>2066</v>
      </c>
      <c r="B3546" s="40" t="str">
        <f>LEFT(Table1[[#This Row],[Employee Name]],FIND(" ",Table1[[#This Row],[Employee Name]]))</f>
        <v xml:space="preserve">Arjun </v>
      </c>
      <c r="C3546" s="40" t="str">
        <f>RIGHT(Table1[[#This Row],[Employee Name]],LEN(Table1[[#This Row],[Employee Name]])-FIND(" ",Table1[[#This Row],[Employee Name]]))</f>
        <v>Mehta</v>
      </c>
      <c r="D3546" s="22">
        <f>Table1[[#This Row],[Basic Salary]]+Table1[[#This Row],[Bonus]]</f>
        <v>70426</v>
      </c>
      <c r="E3546" s="8">
        <v>90</v>
      </c>
      <c r="F3546" s="45">
        <v>61</v>
      </c>
      <c r="G3546" s="8" t="str" cm="1">
        <f t="array" ref="G3546">_xlfn.IFS(Table1[[#This Row],[Performance Score]]&gt;=80,"Excellent",Table1[[#This Row],[Performance Score]]&gt;=60,"Good",Table1[[#This Row],[Performance Score]]&gt;=40,"Need Improvement")</f>
        <v>Good</v>
      </c>
      <c r="H3546" s="29">
        <f>Table1[[#This Row],[Bonus]]/Table1[[#This Row],[Basic Salary]]</f>
        <v>0.21572960002762001</v>
      </c>
      <c r="I3546" s="8">
        <f ca="1">DATEDIF(Table1[[#This Row],[Date of Birth]],TODAY(),"y")</f>
        <v>22</v>
      </c>
      <c r="J3546" s="33">
        <v>42840</v>
      </c>
      <c r="K3546" s="33" t="str" cm="1">
        <f t="array" aca="1" ref="K3546" ca="1">_xlfn.IFS(L3546&lt;3,"Junior",L3546&lt;=7,"Mid-Level",L3546&gt;7,"Senior")</f>
        <v>Senior</v>
      </c>
      <c r="L3546" s="45">
        <f ca="1">INT(YEARFRAC(Table1[[#This Row],[Joining Date]],TODAY(),1))</f>
        <v>9</v>
      </c>
      <c r="M3546" s="25" t="str">
        <f t="shared" ca="1" si="55"/>
        <v>Yes</v>
      </c>
      <c r="N3546" s="25">
        <f>YEAR(Table1[[#This Row],[Joining Date]])</f>
        <v>2017</v>
      </c>
      <c r="O3546" s="45">
        <f>MONTH(Table1[[#This Row],[Joining Date]])</f>
        <v>4</v>
      </c>
      <c r="P3546" s="25">
        <f ca="1">NETWORKDAYS(Table1[[#This Row],[Joining Date]],TODAY())</f>
        <v>2401</v>
      </c>
      <c r="Q3546" s="25" t="str">
        <f>LEFT(Table1[[#This Row],[Department]],5)&amp;"-"&amp;RIGHT(Table1[[#This Row],[Employee ID]],3)</f>
        <v>Finan-010</v>
      </c>
      <c r="R3546" s="25" t="str">
        <f>LEFT(Table1[[#This Row],[Department]],3)</f>
        <v>Fin</v>
      </c>
      <c r="S3546" s="36">
        <f>_xlfn.XLOOKUP(Table1[[#This Row],[City]],Table2[City],Table2[Bonus %])</f>
        <v>7</v>
      </c>
    </row>
    <row r="3547" spans="1:19" x14ac:dyDescent="0.35">
      <c r="A3547" s="9" t="s">
        <v>556</v>
      </c>
      <c r="B3547" s="41" t="str">
        <f>LEFT(Table1[[#This Row],[Employee Name]],FIND(" ",Table1[[#This Row],[Employee Name]]))</f>
        <v xml:space="preserve">Gayathri </v>
      </c>
      <c r="C3547" s="41" t="str">
        <f>RIGHT(Table1[[#This Row],[Employee Name]],LEN(Table1[[#This Row],[Employee Name]])-FIND(" ",Table1[[#This Row],[Employee Name]]))</f>
        <v>Iyer</v>
      </c>
      <c r="D3547" s="23">
        <f>Table1[[#This Row],[Basic Salary]]+Table1[[#This Row],[Bonus]]</f>
        <v>70397</v>
      </c>
      <c r="E3547" s="10">
        <v>85</v>
      </c>
      <c r="F3547" s="46">
        <v>76</v>
      </c>
      <c r="G3547" s="10" t="str" cm="1">
        <f t="array" ref="G3547">_xlfn.IFS(Table1[[#This Row],[Performance Score]]&gt;=80,"Excellent",Table1[[#This Row],[Performance Score]]&gt;=60,"Good",Table1[[#This Row],[Performance Score]]&gt;=40,"Need Improvement")</f>
        <v>Good</v>
      </c>
      <c r="H3547" s="30">
        <f>Table1[[#This Row],[Bonus]]/Table1[[#This Row],[Basic Salary]]</f>
        <v>0.39411042458808621</v>
      </c>
      <c r="I3547" s="10">
        <f ca="1">DATEDIF(Table1[[#This Row],[Date of Birth]],TODAY(),"y")</f>
        <v>19</v>
      </c>
      <c r="J3547" s="34">
        <v>42931</v>
      </c>
      <c r="K3547" s="33" t="str" cm="1">
        <f t="array" aca="1" ref="K3547" ca="1">_xlfn.IFS(L3547&lt;3,"Junior",L3547&lt;=7,"Mid-Level",L3547&gt;7,"Senior")</f>
        <v>Senior</v>
      </c>
      <c r="L3547" s="46">
        <f ca="1">INT(YEARFRAC(Table1[[#This Row],[Joining Date]],TODAY(),1))</f>
        <v>8</v>
      </c>
      <c r="M3547" s="25" t="str">
        <f t="shared" ca="1" si="55"/>
        <v>Yes</v>
      </c>
      <c r="N3547" s="26">
        <f>YEAR(Table1[[#This Row],[Joining Date]])</f>
        <v>2017</v>
      </c>
      <c r="O3547" s="46">
        <f>MONTH(Table1[[#This Row],[Joining Date]])</f>
        <v>7</v>
      </c>
      <c r="P3547" s="26">
        <f ca="1">NETWORKDAYS(Table1[[#This Row],[Joining Date]],TODAY())</f>
        <v>2336</v>
      </c>
      <c r="Q3547" s="26" t="str">
        <f>LEFT(Table1[[#This Row],[Department]],5)&amp;"-"&amp;RIGHT(Table1[[#This Row],[Employee ID]],3)</f>
        <v>Sales-500</v>
      </c>
      <c r="R3547" s="26" t="str">
        <f>LEFT(Table1[[#This Row],[Department]],3)</f>
        <v>Sal</v>
      </c>
      <c r="S3547" s="37">
        <f>_xlfn.XLOOKUP(Table1[[#This Row],[City]],Table2[City],Table2[Bonus %])</f>
        <v>5</v>
      </c>
    </row>
    <row r="3548" spans="1:19" x14ac:dyDescent="0.35">
      <c r="A3548" s="7" t="s">
        <v>3782</v>
      </c>
      <c r="B3548" s="40" t="str">
        <f>LEFT(Table1[[#This Row],[Employee Name]],FIND(" ",Table1[[#This Row],[Employee Name]]))</f>
        <v xml:space="preserve">Priya </v>
      </c>
      <c r="C3548" s="40" t="str">
        <f>RIGHT(Table1[[#This Row],[Employee Name]],LEN(Table1[[#This Row],[Employee Name]])-FIND(" ",Table1[[#This Row],[Employee Name]]))</f>
        <v>Reddy</v>
      </c>
      <c r="D3548" s="22">
        <f>Table1[[#This Row],[Basic Salary]]+Table1[[#This Row],[Bonus]]</f>
        <v>70394</v>
      </c>
      <c r="E3548" s="8">
        <v>71</v>
      </c>
      <c r="F3548" s="45">
        <v>67</v>
      </c>
      <c r="G3548" s="8" t="str" cm="1">
        <f t="array" ref="G3548">_xlfn.IFS(Table1[[#This Row],[Performance Score]]&gt;=80,"Excellent",Table1[[#This Row],[Performance Score]]&gt;=60,"Good",Table1[[#This Row],[Performance Score]]&gt;=40,"Need Improvement")</f>
        <v>Good</v>
      </c>
      <c r="H3548" s="29">
        <f>Table1[[#This Row],[Bonus]]/Table1[[#This Row],[Basic Salary]]</f>
        <v>0.3971498888536043</v>
      </c>
      <c r="I3548" s="8">
        <f ca="1">DATEDIF(Table1[[#This Row],[Date of Birth]],TODAY(),"y")</f>
        <v>38</v>
      </c>
      <c r="J3548" s="33">
        <v>45285</v>
      </c>
      <c r="K3548" s="33" t="str" cm="1">
        <f t="array" aca="1" ref="K3548" ca="1">_xlfn.IFS(L3548&lt;3,"Junior",L3548&lt;=7,"Mid-Level",L3548&gt;7,"Senior")</f>
        <v>Junior</v>
      </c>
      <c r="L3548" s="45">
        <f ca="1">INT(YEARFRAC(Table1[[#This Row],[Joining Date]],TODAY(),1))</f>
        <v>2</v>
      </c>
      <c r="M3548" s="25" t="str">
        <f t="shared" ca="1" si="55"/>
        <v>No</v>
      </c>
      <c r="N3548" s="25">
        <f>YEAR(Table1[[#This Row],[Joining Date]])</f>
        <v>2023</v>
      </c>
      <c r="O3548" s="45">
        <f>MONTH(Table1[[#This Row],[Joining Date]])</f>
        <v>12</v>
      </c>
      <c r="P3548" s="25">
        <f ca="1">NETWORKDAYS(Table1[[#This Row],[Joining Date]],TODAY())</f>
        <v>656</v>
      </c>
      <c r="Q3548" s="25" t="str">
        <f>LEFT(Table1[[#This Row],[Department]],5)&amp;"-"&amp;RIGHT(Table1[[#This Row],[Employee ID]],3)</f>
        <v>HR-726</v>
      </c>
      <c r="R3548" s="25" t="str">
        <f>LEFT(Table1[[#This Row],[Department]],3)</f>
        <v>HR</v>
      </c>
      <c r="S3548" s="36">
        <f>_xlfn.XLOOKUP(Table1[[#This Row],[City]],Table2[City],Table2[Bonus %])</f>
        <v>6</v>
      </c>
    </row>
    <row r="3549" spans="1:19" x14ac:dyDescent="0.35">
      <c r="A3549" s="9" t="s">
        <v>1155</v>
      </c>
      <c r="B3549" s="41" t="str">
        <f>LEFT(Table1[[#This Row],[Employee Name]],FIND(" ",Table1[[#This Row],[Employee Name]]))</f>
        <v xml:space="preserve">Pooja </v>
      </c>
      <c r="C3549" s="41" t="str">
        <f>RIGHT(Table1[[#This Row],[Employee Name]],LEN(Table1[[#This Row],[Employee Name]])-FIND(" ",Table1[[#This Row],[Employee Name]]))</f>
        <v>Das</v>
      </c>
      <c r="D3549" s="23">
        <f>Table1[[#This Row],[Basic Salary]]+Table1[[#This Row],[Bonus]]</f>
        <v>70321</v>
      </c>
      <c r="E3549" s="10">
        <v>65</v>
      </c>
      <c r="F3549" s="46">
        <v>76</v>
      </c>
      <c r="G3549" s="10" t="str" cm="1">
        <f t="array" ref="G3549">_xlfn.IFS(Table1[[#This Row],[Performance Score]]&gt;=80,"Excellent",Table1[[#This Row],[Performance Score]]&gt;=60,"Good",Table1[[#This Row],[Performance Score]]&gt;=40,"Need Improvement")</f>
        <v>Good</v>
      </c>
      <c r="H3549" s="30">
        <f>Table1[[#This Row],[Bonus]]/Table1[[#This Row],[Basic Salary]]</f>
        <v>0.24459744075326101</v>
      </c>
      <c r="I3549" s="10">
        <f ca="1">DATEDIF(Table1[[#This Row],[Date of Birth]],TODAY(),"y")</f>
        <v>45</v>
      </c>
      <c r="J3549" s="34">
        <v>44619</v>
      </c>
      <c r="K3549" s="33" t="str" cm="1">
        <f t="array" aca="1" ref="K3549" ca="1">_xlfn.IFS(L3549&lt;3,"Junior",L3549&lt;=7,"Mid-Level",L3549&gt;7,"Senior")</f>
        <v>Mid-Level</v>
      </c>
      <c r="L3549" s="46">
        <f ca="1">INT(YEARFRAC(Table1[[#This Row],[Joining Date]],TODAY(),1))</f>
        <v>4</v>
      </c>
      <c r="M3549" s="25" t="str">
        <f t="shared" ca="1" si="55"/>
        <v>No</v>
      </c>
      <c r="N3549" s="26">
        <f>YEAR(Table1[[#This Row],[Joining Date]])</f>
        <v>2022</v>
      </c>
      <c r="O3549" s="46">
        <f>MONTH(Table1[[#This Row],[Joining Date]])</f>
        <v>2</v>
      </c>
      <c r="P3549" s="26">
        <f ca="1">NETWORKDAYS(Table1[[#This Row],[Joining Date]],TODAY())</f>
        <v>1131</v>
      </c>
      <c r="Q3549" s="26" t="str">
        <f>LEFT(Table1[[#This Row],[Department]],5)&amp;"-"&amp;RIGHT(Table1[[#This Row],[Employee ID]],3)</f>
        <v>Opera-099</v>
      </c>
      <c r="R3549" s="26" t="str">
        <f>LEFT(Table1[[#This Row],[Department]],3)</f>
        <v>Ope</v>
      </c>
      <c r="S3549" s="37">
        <f>_xlfn.XLOOKUP(Table1[[#This Row],[City]],Table2[City],Table2[Bonus %])</f>
        <v>4</v>
      </c>
    </row>
    <row r="3550" spans="1:19" x14ac:dyDescent="0.35">
      <c r="A3550" s="7" t="s">
        <v>2781</v>
      </c>
      <c r="B3550" s="40" t="str">
        <f>LEFT(Table1[[#This Row],[Employee Name]],FIND(" ",Table1[[#This Row],[Employee Name]]))</f>
        <v xml:space="preserve">Gayathri </v>
      </c>
      <c r="C3550" s="40" t="str">
        <f>RIGHT(Table1[[#This Row],[Employee Name]],LEN(Table1[[#This Row],[Employee Name]])-FIND(" ",Table1[[#This Row],[Employee Name]]))</f>
        <v>Iyer</v>
      </c>
      <c r="D3550" s="22">
        <f>Table1[[#This Row],[Basic Salary]]+Table1[[#This Row],[Bonus]]</f>
        <v>70288</v>
      </c>
      <c r="E3550" s="8">
        <v>87</v>
      </c>
      <c r="F3550" s="45">
        <v>70</v>
      </c>
      <c r="G3550" s="8" t="str" cm="1">
        <f t="array" ref="G3550">_xlfn.IFS(Table1[[#This Row],[Performance Score]]&gt;=80,"Excellent",Table1[[#This Row],[Performance Score]]&gt;=60,"Good",Table1[[#This Row],[Performance Score]]&gt;=40,"Need Improvement")</f>
        <v>Good</v>
      </c>
      <c r="H3550" s="29">
        <f>Table1[[#This Row],[Bonus]]/Table1[[#This Row],[Basic Salary]]</f>
        <v>0.21626578992905346</v>
      </c>
      <c r="I3550" s="8">
        <f ca="1">DATEDIF(Table1[[#This Row],[Date of Birth]],TODAY(),"y")</f>
        <v>43</v>
      </c>
      <c r="J3550" s="33">
        <v>45848</v>
      </c>
      <c r="K3550" s="33" t="str" cm="1">
        <f t="array" aca="1" ref="K3550" ca="1">_xlfn.IFS(L3550&lt;3,"Junior",L3550&lt;=7,"Mid-Level",L3550&gt;7,"Senior")</f>
        <v>Junior</v>
      </c>
      <c r="L3550" s="45">
        <f ca="1">INT(YEARFRAC(Table1[[#This Row],[Joining Date]],TODAY(),1))</f>
        <v>0</v>
      </c>
      <c r="M3550" s="25" t="str">
        <f t="shared" ca="1" si="55"/>
        <v>No</v>
      </c>
      <c r="N3550" s="25">
        <f>YEAR(Table1[[#This Row],[Joining Date]])</f>
        <v>2025</v>
      </c>
      <c r="O3550" s="45">
        <f>MONTH(Table1[[#This Row],[Joining Date]])</f>
        <v>7</v>
      </c>
      <c r="P3550" s="25">
        <f ca="1">NETWORKDAYS(Table1[[#This Row],[Joining Date]],TODAY())</f>
        <v>253</v>
      </c>
      <c r="Q3550" s="25" t="str">
        <f>LEFT(Table1[[#This Row],[Department]],5)&amp;"-"&amp;RIGHT(Table1[[#This Row],[Employee ID]],3)</f>
        <v>Sales-725</v>
      </c>
      <c r="R3550" s="25" t="str">
        <f>LEFT(Table1[[#This Row],[Department]],3)</f>
        <v>Sal</v>
      </c>
      <c r="S3550" s="36">
        <f>_xlfn.XLOOKUP(Table1[[#This Row],[City]],Table2[City],Table2[Bonus %])</f>
        <v>4</v>
      </c>
    </row>
    <row r="3551" spans="1:19" x14ac:dyDescent="0.35">
      <c r="A3551" s="9" t="s">
        <v>306</v>
      </c>
      <c r="B3551" s="41" t="str">
        <f>LEFT(Table1[[#This Row],[Employee Name]],FIND(" ",Table1[[#This Row],[Employee Name]]))</f>
        <v xml:space="preserve">Krishna </v>
      </c>
      <c r="C3551" s="41" t="str">
        <f>RIGHT(Table1[[#This Row],[Employee Name]],LEN(Table1[[#This Row],[Employee Name]])-FIND(" ",Table1[[#This Row],[Employee Name]]))</f>
        <v>Chaitanya</v>
      </c>
      <c r="D3551" s="23">
        <f>Table1[[#This Row],[Basic Salary]]+Table1[[#This Row],[Bonus]]</f>
        <v>70241</v>
      </c>
      <c r="E3551" s="10">
        <v>73</v>
      </c>
      <c r="F3551" s="46">
        <v>99</v>
      </c>
      <c r="G3551" s="10" t="str" cm="1">
        <f t="array" ref="G3551">_xlfn.IFS(Table1[[#This Row],[Performance Score]]&gt;=80,"Excellent",Table1[[#This Row],[Performance Score]]&gt;=60,"Good",Table1[[#This Row],[Performance Score]]&gt;=40,"Need Improvement")</f>
        <v>Excellent</v>
      </c>
      <c r="H3551" s="30">
        <f>Table1[[#This Row],[Bonus]]/Table1[[#This Row],[Basic Salary]]</f>
        <v>8.4987410988739395E-2</v>
      </c>
      <c r="I3551" s="10">
        <f ca="1">DATEDIF(Table1[[#This Row],[Date of Birth]],TODAY(),"y")</f>
        <v>31</v>
      </c>
      <c r="J3551" s="34">
        <v>45566</v>
      </c>
      <c r="K3551" s="33" t="str" cm="1">
        <f t="array" aca="1" ref="K3551" ca="1">_xlfn.IFS(L3551&lt;3,"Junior",L3551&lt;=7,"Mid-Level",L3551&gt;7,"Senior")</f>
        <v>Junior</v>
      </c>
      <c r="L3551" s="46">
        <f ca="1">INT(YEARFRAC(Table1[[#This Row],[Joining Date]],TODAY(),1))</f>
        <v>1</v>
      </c>
      <c r="M3551" s="25" t="str">
        <f t="shared" ca="1" si="55"/>
        <v>No</v>
      </c>
      <c r="N3551" s="26">
        <f>YEAR(Table1[[#This Row],[Joining Date]])</f>
        <v>2024</v>
      </c>
      <c r="O3551" s="46">
        <f>MONTH(Table1[[#This Row],[Joining Date]])</f>
        <v>10</v>
      </c>
      <c r="P3551" s="26">
        <f ca="1">NETWORKDAYS(Table1[[#This Row],[Joining Date]],TODAY())</f>
        <v>455</v>
      </c>
      <c r="Q3551" s="26" t="str">
        <f>LEFT(Table1[[#This Row],[Department]],5)&amp;"-"&amp;RIGHT(Table1[[#This Row],[Employee ID]],3)</f>
        <v>IT-250</v>
      </c>
      <c r="R3551" s="26" t="str">
        <f>LEFT(Table1[[#This Row],[Department]],3)</f>
        <v>IT</v>
      </c>
      <c r="S3551" s="37">
        <f>_xlfn.XLOOKUP(Table1[[#This Row],[City]],Table2[City],Table2[Bonus %])</f>
        <v>7</v>
      </c>
    </row>
    <row r="3552" spans="1:19" x14ac:dyDescent="0.35">
      <c r="A3552" s="7" t="s">
        <v>2699</v>
      </c>
      <c r="B3552" s="40" t="str">
        <f>LEFT(Table1[[#This Row],[Employee Name]],FIND(" ",Table1[[#This Row],[Employee Name]]))</f>
        <v xml:space="preserve">Nisha </v>
      </c>
      <c r="C3552" s="40" t="str">
        <f>RIGHT(Table1[[#This Row],[Employee Name]],LEN(Table1[[#This Row],[Employee Name]])-FIND(" ",Table1[[#This Row],[Employee Name]]))</f>
        <v>Kapoor</v>
      </c>
      <c r="D3552" s="22">
        <f>Table1[[#This Row],[Basic Salary]]+Table1[[#This Row],[Bonus]]</f>
        <v>70235</v>
      </c>
      <c r="E3552" s="8">
        <v>84</v>
      </c>
      <c r="F3552" s="45">
        <v>73</v>
      </c>
      <c r="G3552" s="8" t="str" cm="1">
        <f t="array" ref="G3552">_xlfn.IFS(Table1[[#This Row],[Performance Score]]&gt;=80,"Excellent",Table1[[#This Row],[Performance Score]]&gt;=60,"Good",Table1[[#This Row],[Performance Score]]&gt;=40,"Need Improvement")</f>
        <v>Good</v>
      </c>
      <c r="H3552" s="29">
        <f>Table1[[#This Row],[Bonus]]/Table1[[#This Row],[Basic Salary]]</f>
        <v>0.11436368540466785</v>
      </c>
      <c r="I3552" s="8">
        <f ca="1">DATEDIF(Table1[[#This Row],[Date of Birth]],TODAY(),"y")</f>
        <v>21</v>
      </c>
      <c r="J3552" s="33">
        <v>44697</v>
      </c>
      <c r="K3552" s="33" t="str" cm="1">
        <f t="array" aca="1" ref="K3552" ca="1">_xlfn.IFS(L3552&lt;3,"Junior",L3552&lt;=7,"Mid-Level",L3552&gt;7,"Senior")</f>
        <v>Mid-Level</v>
      </c>
      <c r="L3552" s="45">
        <f ca="1">INT(YEARFRAC(Table1[[#This Row],[Joining Date]],TODAY(),1))</f>
        <v>4</v>
      </c>
      <c r="M3552" s="25" t="str">
        <f t="shared" ca="1" si="55"/>
        <v>No</v>
      </c>
      <c r="N3552" s="25">
        <f>YEAR(Table1[[#This Row],[Joining Date]])</f>
        <v>2022</v>
      </c>
      <c r="O3552" s="45">
        <f>MONTH(Table1[[#This Row],[Joining Date]])</f>
        <v>5</v>
      </c>
      <c r="P3552" s="25">
        <f ca="1">NETWORKDAYS(Table1[[#This Row],[Joining Date]],TODAY())</f>
        <v>1076</v>
      </c>
      <c r="Q3552" s="25" t="str">
        <f>LEFT(Table1[[#This Row],[Department]],5)&amp;"-"&amp;RIGHT(Table1[[#This Row],[Employee ID]],3)</f>
        <v>HR-643</v>
      </c>
      <c r="R3552" s="25" t="str">
        <f>LEFT(Table1[[#This Row],[Department]],3)</f>
        <v>HR</v>
      </c>
      <c r="S3552" s="36">
        <f>_xlfn.XLOOKUP(Table1[[#This Row],[City]],Table2[City],Table2[Bonus %])</f>
        <v>5</v>
      </c>
    </row>
    <row r="3553" spans="1:19" x14ac:dyDescent="0.35">
      <c r="A3553" s="9" t="s">
        <v>1757</v>
      </c>
      <c r="B3553" s="41" t="str">
        <f>LEFT(Table1[[#This Row],[Employee Name]],FIND(" ",Table1[[#This Row],[Employee Name]]))</f>
        <v xml:space="preserve">Tarun </v>
      </c>
      <c r="C3553" s="41" t="str">
        <f>RIGHT(Table1[[#This Row],[Employee Name]],LEN(Table1[[#This Row],[Employee Name]])-FIND(" ",Table1[[#This Row],[Employee Name]]))</f>
        <v>Verma</v>
      </c>
      <c r="D3553" s="23">
        <f>Table1[[#This Row],[Basic Salary]]+Table1[[#This Row],[Bonus]]</f>
        <v>70202</v>
      </c>
      <c r="E3553" s="10">
        <v>75</v>
      </c>
      <c r="F3553" s="46">
        <v>79</v>
      </c>
      <c r="G3553" s="10" t="str" cm="1">
        <f t="array" ref="G3553">_xlfn.IFS(Table1[[#This Row],[Performance Score]]&gt;=80,"Excellent",Table1[[#This Row],[Performance Score]]&gt;=60,"Good",Table1[[#This Row],[Performance Score]]&gt;=40,"Need Improvement")</f>
        <v>Good</v>
      </c>
      <c r="H3553" s="30">
        <f>Table1[[#This Row],[Bonus]]/Table1[[#This Row],[Basic Salary]]</f>
        <v>0.25773971621040564</v>
      </c>
      <c r="I3553" s="10">
        <f ca="1">DATEDIF(Table1[[#This Row],[Date of Birth]],TODAY(),"y")</f>
        <v>27</v>
      </c>
      <c r="J3553" s="34">
        <v>43665</v>
      </c>
      <c r="K3553" s="33" t="str" cm="1">
        <f t="array" aca="1" ref="K3553" ca="1">_xlfn.IFS(L3553&lt;3,"Junior",L3553&lt;=7,"Mid-Level",L3553&gt;7,"Senior")</f>
        <v>Mid-Level</v>
      </c>
      <c r="L3553" s="46">
        <f ca="1">INT(YEARFRAC(Table1[[#This Row],[Joining Date]],TODAY(),1))</f>
        <v>6</v>
      </c>
      <c r="M3553" s="25" t="str">
        <f t="shared" ca="1" si="55"/>
        <v>Yes</v>
      </c>
      <c r="N3553" s="26">
        <f>YEAR(Table1[[#This Row],[Joining Date]])</f>
        <v>2019</v>
      </c>
      <c r="O3553" s="46">
        <f>MONTH(Table1[[#This Row],[Joining Date]])</f>
        <v>7</v>
      </c>
      <c r="P3553" s="26">
        <f ca="1">NETWORKDAYS(Table1[[#This Row],[Joining Date]],TODAY())</f>
        <v>1812</v>
      </c>
      <c r="Q3553" s="26" t="str">
        <f>LEFT(Table1[[#This Row],[Department]],5)&amp;"-"&amp;RIGHT(Table1[[#This Row],[Employee ID]],3)</f>
        <v>Opera-701</v>
      </c>
      <c r="R3553" s="26" t="str">
        <f>LEFT(Table1[[#This Row],[Department]],3)</f>
        <v>Ope</v>
      </c>
      <c r="S3553" s="37">
        <f>_xlfn.XLOOKUP(Table1[[#This Row],[City]],Table2[City],Table2[Bonus %])</f>
        <v>5</v>
      </c>
    </row>
    <row r="3554" spans="1:19" x14ac:dyDescent="0.35">
      <c r="A3554" s="7" t="s">
        <v>1532</v>
      </c>
      <c r="B3554" s="40" t="str">
        <f>LEFT(Table1[[#This Row],[Employee Name]],FIND(" ",Table1[[#This Row],[Employee Name]]))</f>
        <v xml:space="preserve">Tarun </v>
      </c>
      <c r="C3554" s="40" t="str">
        <f>RIGHT(Table1[[#This Row],[Employee Name]],LEN(Table1[[#This Row],[Employee Name]])-FIND(" ",Table1[[#This Row],[Employee Name]]))</f>
        <v>Verma</v>
      </c>
      <c r="D3554" s="22">
        <f>Table1[[#This Row],[Basic Salary]]+Table1[[#This Row],[Bonus]]</f>
        <v>70200</v>
      </c>
      <c r="E3554" s="8">
        <v>79</v>
      </c>
      <c r="F3554" s="45">
        <v>46</v>
      </c>
      <c r="G3554" s="8" t="str" cm="1">
        <f t="array" ref="G3554">_xlfn.IFS(Table1[[#This Row],[Performance Score]]&gt;=80,"Excellent",Table1[[#This Row],[Performance Score]]&gt;=60,"Good",Table1[[#This Row],[Performance Score]]&gt;=40,"Need Improvement")</f>
        <v>Need Improvement</v>
      </c>
      <c r="H3554" s="29">
        <f>Table1[[#This Row],[Bonus]]/Table1[[#This Row],[Basic Salary]]</f>
        <v>0.28036769533814837</v>
      </c>
      <c r="I3554" s="8">
        <f ca="1">DATEDIF(Table1[[#This Row],[Date of Birth]],TODAY(),"y")</f>
        <v>22</v>
      </c>
      <c r="J3554" s="33">
        <v>44529</v>
      </c>
      <c r="K3554" s="33" t="str" cm="1">
        <f t="array" aca="1" ref="K3554" ca="1">_xlfn.IFS(L3554&lt;3,"Junior",L3554&lt;=7,"Mid-Level",L3554&gt;7,"Senior")</f>
        <v>Mid-Level</v>
      </c>
      <c r="L3554" s="45">
        <f ca="1">INT(YEARFRAC(Table1[[#This Row],[Joining Date]],TODAY(),1))</f>
        <v>4</v>
      </c>
      <c r="M3554" s="25" t="str">
        <f t="shared" ca="1" si="55"/>
        <v>No</v>
      </c>
      <c r="N3554" s="25">
        <f>YEAR(Table1[[#This Row],[Joining Date]])</f>
        <v>2021</v>
      </c>
      <c r="O3554" s="45">
        <f>MONTH(Table1[[#This Row],[Joining Date]])</f>
        <v>11</v>
      </c>
      <c r="P3554" s="25">
        <f ca="1">NETWORKDAYS(Table1[[#This Row],[Joining Date]],TODAY())</f>
        <v>1196</v>
      </c>
      <c r="Q3554" s="25" t="str">
        <f>LEFT(Table1[[#This Row],[Department]],5)&amp;"-"&amp;RIGHT(Table1[[#This Row],[Employee ID]],3)</f>
        <v>Sales-476</v>
      </c>
      <c r="R3554" s="25" t="str">
        <f>LEFT(Table1[[#This Row],[Department]],3)</f>
        <v>Sal</v>
      </c>
      <c r="S3554" s="36">
        <f>_xlfn.XLOOKUP(Table1[[#This Row],[City]],Table2[City],Table2[Bonus %])</f>
        <v>6</v>
      </c>
    </row>
    <row r="3555" spans="1:19" x14ac:dyDescent="0.35">
      <c r="A3555" s="9" t="s">
        <v>2371</v>
      </c>
      <c r="B3555" s="41" t="str">
        <f>LEFT(Table1[[#This Row],[Employee Name]],FIND(" ",Table1[[#This Row],[Employee Name]]))</f>
        <v xml:space="preserve">Priya </v>
      </c>
      <c r="C3555" s="41" t="str">
        <f>RIGHT(Table1[[#This Row],[Employee Name]],LEN(Table1[[#This Row],[Employee Name]])-FIND(" ",Table1[[#This Row],[Employee Name]]))</f>
        <v>Reddy</v>
      </c>
      <c r="D3555" s="23">
        <f>Table1[[#This Row],[Basic Salary]]+Table1[[#This Row],[Bonus]]</f>
        <v>70199</v>
      </c>
      <c r="E3555" s="10">
        <v>64</v>
      </c>
      <c r="F3555" s="46">
        <v>97</v>
      </c>
      <c r="G3555" s="10" t="str" cm="1">
        <f t="array" ref="G3555">_xlfn.IFS(Table1[[#This Row],[Performance Score]]&gt;=80,"Excellent",Table1[[#This Row],[Performance Score]]&gt;=60,"Good",Table1[[#This Row],[Performance Score]]&gt;=40,"Need Improvement")</f>
        <v>Excellent</v>
      </c>
      <c r="H3555" s="30">
        <f>Table1[[#This Row],[Bonus]]/Table1[[#This Row],[Basic Salary]]</f>
        <v>0.34798471494133687</v>
      </c>
      <c r="I3555" s="10">
        <f ca="1">DATEDIF(Table1[[#This Row],[Date of Birth]],TODAY(),"y")</f>
        <v>25</v>
      </c>
      <c r="J3555" s="34">
        <v>44932</v>
      </c>
      <c r="K3555" s="33" t="str" cm="1">
        <f t="array" aca="1" ref="K3555" ca="1">_xlfn.IFS(L3555&lt;3,"Junior",L3555&lt;=7,"Mid-Level",L3555&gt;7,"Senior")</f>
        <v>Mid-Level</v>
      </c>
      <c r="L3555" s="46">
        <f ca="1">INT(YEARFRAC(Table1[[#This Row],[Joining Date]],TODAY(),1))</f>
        <v>3</v>
      </c>
      <c r="M3555" s="25" t="str">
        <f t="shared" ca="1" si="55"/>
        <v>No</v>
      </c>
      <c r="N3555" s="26">
        <f>YEAR(Table1[[#This Row],[Joining Date]])</f>
        <v>2023</v>
      </c>
      <c r="O3555" s="46">
        <f>MONTH(Table1[[#This Row],[Joining Date]])</f>
        <v>1</v>
      </c>
      <c r="P3555" s="26">
        <f ca="1">NETWORKDAYS(Table1[[#This Row],[Joining Date]],TODAY())</f>
        <v>907</v>
      </c>
      <c r="Q3555" s="26" t="str">
        <f>LEFT(Table1[[#This Row],[Department]],5)&amp;"-"&amp;RIGHT(Table1[[#This Row],[Employee ID]],3)</f>
        <v>Sales-315</v>
      </c>
      <c r="R3555" s="26" t="str">
        <f>LEFT(Table1[[#This Row],[Department]],3)</f>
        <v>Sal</v>
      </c>
      <c r="S3555" s="37">
        <f>_xlfn.XLOOKUP(Table1[[#This Row],[City]],Table2[City],Table2[Bonus %])</f>
        <v>6</v>
      </c>
    </row>
    <row r="3556" spans="1:19" x14ac:dyDescent="0.35">
      <c r="A3556" s="7" t="s">
        <v>1255</v>
      </c>
      <c r="B3556" s="40" t="str">
        <f>LEFT(Table1[[#This Row],[Employee Name]],FIND(" ",Table1[[#This Row],[Employee Name]]))</f>
        <v xml:space="preserve">Gayathri </v>
      </c>
      <c r="C3556" s="40" t="str">
        <f>RIGHT(Table1[[#This Row],[Employee Name]],LEN(Table1[[#This Row],[Employee Name]])-FIND(" ",Table1[[#This Row],[Employee Name]]))</f>
        <v>Iyer</v>
      </c>
      <c r="D3556" s="22">
        <f>Table1[[#This Row],[Basic Salary]]+Table1[[#This Row],[Bonus]]</f>
        <v>70180</v>
      </c>
      <c r="E3556" s="8">
        <v>97</v>
      </c>
      <c r="F3556" s="45">
        <v>83</v>
      </c>
      <c r="G3556" s="8" t="str" cm="1">
        <f t="array" ref="G3556">_xlfn.IFS(Table1[[#This Row],[Performance Score]]&gt;=80,"Excellent",Table1[[#This Row],[Performance Score]]&gt;=60,"Good",Table1[[#This Row],[Performance Score]]&gt;=40,"Need Improvement")</f>
        <v>Excellent</v>
      </c>
      <c r="H3556" s="29">
        <f>Table1[[#This Row],[Bonus]]/Table1[[#This Row],[Basic Salary]]</f>
        <v>0.71517950973922817</v>
      </c>
      <c r="I3556" s="8">
        <f ca="1">DATEDIF(Table1[[#This Row],[Date of Birth]],TODAY(),"y")</f>
        <v>43</v>
      </c>
      <c r="J3556" s="33">
        <v>45545</v>
      </c>
      <c r="K3556" s="33" t="str" cm="1">
        <f t="array" aca="1" ref="K3556" ca="1">_xlfn.IFS(L3556&lt;3,"Junior",L3556&lt;=7,"Mid-Level",L3556&gt;7,"Senior")</f>
        <v>Junior</v>
      </c>
      <c r="L3556" s="45">
        <f ca="1">INT(YEARFRAC(Table1[[#This Row],[Joining Date]],TODAY(),1))</f>
        <v>1</v>
      </c>
      <c r="M3556" s="25" t="str">
        <f t="shared" ca="1" si="55"/>
        <v>No</v>
      </c>
      <c r="N3556" s="25">
        <f>YEAR(Table1[[#This Row],[Joining Date]])</f>
        <v>2024</v>
      </c>
      <c r="O3556" s="45">
        <f>MONTH(Table1[[#This Row],[Joining Date]])</f>
        <v>9</v>
      </c>
      <c r="P3556" s="25">
        <f ca="1">NETWORKDAYS(Table1[[#This Row],[Joining Date]],TODAY())</f>
        <v>470</v>
      </c>
      <c r="Q3556" s="25" t="str">
        <f>LEFT(Table1[[#This Row],[Department]],5)&amp;"-"&amp;RIGHT(Table1[[#This Row],[Employee ID]],3)</f>
        <v>Marke-199</v>
      </c>
      <c r="R3556" s="25" t="str">
        <f>LEFT(Table1[[#This Row],[Department]],3)</f>
        <v>Mar</v>
      </c>
      <c r="S3556" s="36">
        <f>_xlfn.XLOOKUP(Table1[[#This Row],[City]],Table2[City],Table2[Bonus %])</f>
        <v>4</v>
      </c>
    </row>
    <row r="3557" spans="1:19" x14ac:dyDescent="0.35">
      <c r="A3557" s="9" t="s">
        <v>3727</v>
      </c>
      <c r="B3557" s="41" t="str">
        <f>LEFT(Table1[[#This Row],[Employee Name]],FIND(" ",Table1[[#This Row],[Employee Name]]))</f>
        <v xml:space="preserve">Krishna </v>
      </c>
      <c r="C3557" s="41" t="str">
        <f>RIGHT(Table1[[#This Row],[Employee Name]],LEN(Table1[[#This Row],[Employee Name]])-FIND(" ",Table1[[#This Row],[Employee Name]]))</f>
        <v>Chaitanya</v>
      </c>
      <c r="D3557" s="23">
        <f>Table1[[#This Row],[Basic Salary]]+Table1[[#This Row],[Bonus]]</f>
        <v>70153</v>
      </c>
      <c r="E3557" s="10">
        <v>84</v>
      </c>
      <c r="F3557" s="46">
        <v>48</v>
      </c>
      <c r="G3557" s="10" t="str" cm="1">
        <f t="array" ref="G3557">_xlfn.IFS(Table1[[#This Row],[Performance Score]]&gt;=80,"Excellent",Table1[[#This Row],[Performance Score]]&gt;=60,"Good",Table1[[#This Row],[Performance Score]]&gt;=40,"Need Improvement")</f>
        <v>Need Improvement</v>
      </c>
      <c r="H3557" s="30">
        <f>Table1[[#This Row],[Bonus]]/Table1[[#This Row],[Basic Salary]]</f>
        <v>0.6443907927429563</v>
      </c>
      <c r="I3557" s="10">
        <f ca="1">DATEDIF(Table1[[#This Row],[Date of Birth]],TODAY(),"y")</f>
        <v>45</v>
      </c>
      <c r="J3557" s="34">
        <v>44390</v>
      </c>
      <c r="K3557" s="33" t="str" cm="1">
        <f t="array" aca="1" ref="K3557" ca="1">_xlfn.IFS(L3557&lt;3,"Junior",L3557&lt;=7,"Mid-Level",L3557&gt;7,"Senior")</f>
        <v>Mid-Level</v>
      </c>
      <c r="L3557" s="46">
        <f ca="1">INT(YEARFRAC(Table1[[#This Row],[Joining Date]],TODAY(),1))</f>
        <v>4</v>
      </c>
      <c r="M3557" s="25" t="str">
        <f t="shared" ca="1" si="55"/>
        <v>No</v>
      </c>
      <c r="N3557" s="26">
        <f>YEAR(Table1[[#This Row],[Joining Date]])</f>
        <v>2021</v>
      </c>
      <c r="O3557" s="46">
        <f>MONTH(Table1[[#This Row],[Joining Date]])</f>
        <v>7</v>
      </c>
      <c r="P3557" s="26">
        <f ca="1">NETWORKDAYS(Table1[[#This Row],[Joining Date]],TODAY())</f>
        <v>1295</v>
      </c>
      <c r="Q3557" s="26" t="str">
        <f>LEFT(Table1[[#This Row],[Department]],5)&amp;"-"&amp;RIGHT(Table1[[#This Row],[Employee ID]],3)</f>
        <v>Opera-671</v>
      </c>
      <c r="R3557" s="26" t="str">
        <f>LEFT(Table1[[#This Row],[Department]],3)</f>
        <v>Ope</v>
      </c>
      <c r="S3557" s="37">
        <f>_xlfn.XLOOKUP(Table1[[#This Row],[City]],Table2[City],Table2[Bonus %])</f>
        <v>4</v>
      </c>
    </row>
    <row r="3558" spans="1:19" x14ac:dyDescent="0.35">
      <c r="A3558" s="7" t="s">
        <v>1704</v>
      </c>
      <c r="B3558" s="40" t="str">
        <f>LEFT(Table1[[#This Row],[Employee Name]],FIND(" ",Table1[[#This Row],[Employee Name]]))</f>
        <v xml:space="preserve">Vikram </v>
      </c>
      <c r="C3558" s="40" t="str">
        <f>RIGHT(Table1[[#This Row],[Employee Name]],LEN(Table1[[#This Row],[Employee Name]])-FIND(" ",Table1[[#This Row],[Employee Name]]))</f>
        <v>Singh</v>
      </c>
      <c r="D3558" s="22">
        <f>Table1[[#This Row],[Basic Salary]]+Table1[[#This Row],[Bonus]]</f>
        <v>70121</v>
      </c>
      <c r="E3558" s="8">
        <v>80</v>
      </c>
      <c r="F3558" s="45">
        <v>98</v>
      </c>
      <c r="G3558" s="8" t="str" cm="1">
        <f t="array" ref="G3558">_xlfn.IFS(Table1[[#This Row],[Performance Score]]&gt;=80,"Excellent",Table1[[#This Row],[Performance Score]]&gt;=60,"Good",Table1[[#This Row],[Performance Score]]&gt;=40,"Need Improvement")</f>
        <v>Excellent</v>
      </c>
      <c r="H3558" s="29">
        <f>Table1[[#This Row],[Bonus]]/Table1[[#This Row],[Basic Salary]]</f>
        <v>0.27811093086415251</v>
      </c>
      <c r="I3558" s="8">
        <f ca="1">DATEDIF(Table1[[#This Row],[Date of Birth]],TODAY(),"y")</f>
        <v>23</v>
      </c>
      <c r="J3558" s="33">
        <v>44439</v>
      </c>
      <c r="K3558" s="33" t="str" cm="1">
        <f t="array" aca="1" ref="K3558" ca="1">_xlfn.IFS(L3558&lt;3,"Junior",L3558&lt;=7,"Mid-Level",L3558&gt;7,"Senior")</f>
        <v>Mid-Level</v>
      </c>
      <c r="L3558" s="45">
        <f ca="1">INT(YEARFRAC(Table1[[#This Row],[Joining Date]],TODAY(),1))</f>
        <v>4</v>
      </c>
      <c r="M3558" s="25" t="str">
        <f t="shared" ca="1" si="55"/>
        <v>No</v>
      </c>
      <c r="N3558" s="25">
        <f>YEAR(Table1[[#This Row],[Joining Date]])</f>
        <v>2021</v>
      </c>
      <c r="O3558" s="45">
        <f>MONTH(Table1[[#This Row],[Joining Date]])</f>
        <v>8</v>
      </c>
      <c r="P3558" s="25">
        <f ca="1">NETWORKDAYS(Table1[[#This Row],[Joining Date]],TODAY())</f>
        <v>1260</v>
      </c>
      <c r="Q3558" s="25" t="str">
        <f>LEFT(Table1[[#This Row],[Department]],5)&amp;"-"&amp;RIGHT(Table1[[#This Row],[Employee ID]],3)</f>
        <v>Sales-648</v>
      </c>
      <c r="R3558" s="25" t="str">
        <f>LEFT(Table1[[#This Row],[Department]],3)</f>
        <v>Sal</v>
      </c>
      <c r="S3558" s="36">
        <f>_xlfn.XLOOKUP(Table1[[#This Row],[City]],Table2[City],Table2[Bonus %])</f>
        <v>7</v>
      </c>
    </row>
    <row r="3559" spans="1:19" x14ac:dyDescent="0.35">
      <c r="A3559" s="9" t="s">
        <v>1487</v>
      </c>
      <c r="B3559" s="41" t="str">
        <f>LEFT(Table1[[#This Row],[Employee Name]],FIND(" ",Table1[[#This Row],[Employee Name]]))</f>
        <v xml:space="preserve">Rohan </v>
      </c>
      <c r="C3559" s="41" t="str">
        <f>RIGHT(Table1[[#This Row],[Employee Name]],LEN(Table1[[#This Row],[Employee Name]])-FIND(" ",Table1[[#This Row],[Employee Name]]))</f>
        <v>Gupta</v>
      </c>
      <c r="D3559" s="23">
        <f>Table1[[#This Row],[Basic Salary]]+Table1[[#This Row],[Bonus]]</f>
        <v>70116</v>
      </c>
      <c r="E3559" s="10">
        <v>61</v>
      </c>
      <c r="F3559" s="46">
        <v>48</v>
      </c>
      <c r="G3559" s="10" t="str" cm="1">
        <f t="array" ref="G3559">_xlfn.IFS(Table1[[#This Row],[Performance Score]]&gt;=80,"Excellent",Table1[[#This Row],[Performance Score]]&gt;=60,"Good",Table1[[#This Row],[Performance Score]]&gt;=40,"Need Improvement")</f>
        <v>Need Improvement</v>
      </c>
      <c r="H3559" s="30">
        <f>Table1[[#This Row],[Bonus]]/Table1[[#This Row],[Basic Salary]]</f>
        <v>0.31124118714117405</v>
      </c>
      <c r="I3559" s="10">
        <f ca="1">DATEDIF(Table1[[#This Row],[Date of Birth]],TODAY(),"y")</f>
        <v>36</v>
      </c>
      <c r="J3559" s="34">
        <v>43115</v>
      </c>
      <c r="K3559" s="33" t="str" cm="1">
        <f t="array" aca="1" ref="K3559" ca="1">_xlfn.IFS(L3559&lt;3,"Junior",L3559&lt;=7,"Mid-Level",L3559&gt;7,"Senior")</f>
        <v>Senior</v>
      </c>
      <c r="L3559" s="46">
        <f ca="1">INT(YEARFRAC(Table1[[#This Row],[Joining Date]],TODAY(),1))</f>
        <v>8</v>
      </c>
      <c r="M3559" s="25" t="str">
        <f t="shared" ca="1" si="55"/>
        <v>Yes</v>
      </c>
      <c r="N3559" s="26">
        <f>YEAR(Table1[[#This Row],[Joining Date]])</f>
        <v>2018</v>
      </c>
      <c r="O3559" s="46">
        <f>MONTH(Table1[[#This Row],[Joining Date]])</f>
        <v>1</v>
      </c>
      <c r="P3559" s="26">
        <f ca="1">NETWORKDAYS(Table1[[#This Row],[Joining Date]],TODAY())</f>
        <v>2206</v>
      </c>
      <c r="Q3559" s="26" t="str">
        <f>LEFT(Table1[[#This Row],[Department]],5)&amp;"-"&amp;RIGHT(Table1[[#This Row],[Employee ID]],3)</f>
        <v>Finan-431</v>
      </c>
      <c r="R3559" s="26" t="str">
        <f>LEFT(Table1[[#This Row],[Department]],3)</f>
        <v>Fin</v>
      </c>
      <c r="S3559" s="37">
        <f>_xlfn.XLOOKUP(Table1[[#This Row],[City]],Table2[City],Table2[Bonus %])</f>
        <v>8</v>
      </c>
    </row>
    <row r="3560" spans="1:19" x14ac:dyDescent="0.35">
      <c r="A3560" s="7" t="s">
        <v>4541</v>
      </c>
      <c r="B3560" s="40" t="str">
        <f>LEFT(Table1[[#This Row],[Employee Name]],FIND(" ",Table1[[#This Row],[Employee Name]]))</f>
        <v xml:space="preserve">Rahul </v>
      </c>
      <c r="C3560" s="40" t="str">
        <f>RIGHT(Table1[[#This Row],[Employee Name]],LEN(Table1[[#This Row],[Employee Name]])-FIND(" ",Table1[[#This Row],[Employee Name]]))</f>
        <v>Verma</v>
      </c>
      <c r="D3560" s="22">
        <f>Table1[[#This Row],[Basic Salary]]+Table1[[#This Row],[Bonus]]</f>
        <v>70115</v>
      </c>
      <c r="E3560" s="8">
        <v>83</v>
      </c>
      <c r="F3560" s="45">
        <v>71</v>
      </c>
      <c r="G3560" s="8" t="str" cm="1">
        <f t="array" ref="G3560">_xlfn.IFS(Table1[[#This Row],[Performance Score]]&gt;=80,"Excellent",Table1[[#This Row],[Performance Score]]&gt;=60,"Good",Table1[[#This Row],[Performance Score]]&gt;=40,"Need Improvement")</f>
        <v>Good</v>
      </c>
      <c r="H3560" s="29">
        <f>Table1[[#This Row],[Bonus]]/Table1[[#This Row],[Basic Salary]]</f>
        <v>0.11943992080978383</v>
      </c>
      <c r="I3560" s="8">
        <f ca="1">DATEDIF(Table1[[#This Row],[Date of Birth]],TODAY(),"y")</f>
        <v>22</v>
      </c>
      <c r="J3560" s="33">
        <v>45463</v>
      </c>
      <c r="K3560" s="33" t="str" cm="1">
        <f t="array" aca="1" ref="K3560" ca="1">_xlfn.IFS(L3560&lt;3,"Junior",L3560&lt;=7,"Mid-Level",L3560&gt;7,"Senior")</f>
        <v>Junior</v>
      </c>
      <c r="L3560" s="45">
        <f ca="1">INT(YEARFRAC(Table1[[#This Row],[Joining Date]],TODAY(),1))</f>
        <v>2</v>
      </c>
      <c r="M3560" s="25" t="str">
        <f t="shared" ca="1" si="55"/>
        <v>No</v>
      </c>
      <c r="N3560" s="25">
        <f>YEAR(Table1[[#This Row],[Joining Date]])</f>
        <v>2024</v>
      </c>
      <c r="O3560" s="45">
        <f>MONTH(Table1[[#This Row],[Joining Date]])</f>
        <v>6</v>
      </c>
      <c r="P3560" s="25">
        <f ca="1">NETWORKDAYS(Table1[[#This Row],[Joining Date]],TODAY())</f>
        <v>528</v>
      </c>
      <c r="Q3560" s="25" t="str">
        <f>LEFT(Table1[[#This Row],[Department]],5)&amp;"-"&amp;RIGHT(Table1[[#This Row],[Employee ID]],3)</f>
        <v>IT-485</v>
      </c>
      <c r="R3560" s="25" t="str">
        <f>LEFT(Table1[[#This Row],[Department]],3)</f>
        <v>IT</v>
      </c>
      <c r="S3560" s="36">
        <f>_xlfn.XLOOKUP(Table1[[#This Row],[City]],Table2[City],Table2[Bonus %])</f>
        <v>8</v>
      </c>
    </row>
    <row r="3561" spans="1:19" x14ac:dyDescent="0.35">
      <c r="A3561" s="9" t="s">
        <v>251</v>
      </c>
      <c r="B3561" s="41" t="str">
        <f>LEFT(Table1[[#This Row],[Employee Name]],FIND(" ",Table1[[#This Row],[Employee Name]]))</f>
        <v xml:space="preserve">Rahul </v>
      </c>
      <c r="C3561" s="41" t="str">
        <f>RIGHT(Table1[[#This Row],[Employee Name]],LEN(Table1[[#This Row],[Employee Name]])-FIND(" ",Table1[[#This Row],[Employee Name]]))</f>
        <v>Verma</v>
      </c>
      <c r="D3561" s="23">
        <f>Table1[[#This Row],[Basic Salary]]+Table1[[#This Row],[Bonus]]</f>
        <v>70073</v>
      </c>
      <c r="E3561" s="10">
        <v>100</v>
      </c>
      <c r="F3561" s="46">
        <v>59</v>
      </c>
      <c r="G3561" s="10" t="str" cm="1">
        <f t="array" ref="G3561">_xlfn.IFS(Table1[[#This Row],[Performance Score]]&gt;=80,"Excellent",Table1[[#This Row],[Performance Score]]&gt;=60,"Good",Table1[[#This Row],[Performance Score]]&gt;=40,"Need Improvement")</f>
        <v>Need Improvement</v>
      </c>
      <c r="H3561" s="30">
        <f>Table1[[#This Row],[Bonus]]/Table1[[#This Row],[Basic Salary]]</f>
        <v>0.14926523650200091</v>
      </c>
      <c r="I3561" s="10">
        <f ca="1">DATEDIF(Table1[[#This Row],[Date of Birth]],TODAY(),"y")</f>
        <v>21</v>
      </c>
      <c r="J3561" s="34">
        <v>45922</v>
      </c>
      <c r="K3561" s="33" t="str" cm="1">
        <f t="array" aca="1" ref="K3561" ca="1">_xlfn.IFS(L3561&lt;3,"Junior",L3561&lt;=7,"Mid-Level",L3561&gt;7,"Senior")</f>
        <v>Junior</v>
      </c>
      <c r="L3561" s="46">
        <f ca="1">INT(YEARFRAC(Table1[[#This Row],[Joining Date]],TODAY(),1))</f>
        <v>0</v>
      </c>
      <c r="M3561" s="25" t="str">
        <f t="shared" ca="1" si="55"/>
        <v>No</v>
      </c>
      <c r="N3561" s="26">
        <f>YEAR(Table1[[#This Row],[Joining Date]])</f>
        <v>2025</v>
      </c>
      <c r="O3561" s="46">
        <f>MONTH(Table1[[#This Row],[Joining Date]])</f>
        <v>9</v>
      </c>
      <c r="P3561" s="26">
        <f ca="1">NETWORKDAYS(Table1[[#This Row],[Joining Date]],TODAY())</f>
        <v>201</v>
      </c>
      <c r="Q3561" s="26" t="str">
        <f>LEFT(Table1[[#This Row],[Department]],5)&amp;"-"&amp;RIGHT(Table1[[#This Row],[Employee ID]],3)</f>
        <v>Finan-195</v>
      </c>
      <c r="R3561" s="26" t="str">
        <f>LEFT(Table1[[#This Row],[Department]],3)</f>
        <v>Fin</v>
      </c>
      <c r="S3561" s="37">
        <f>_xlfn.XLOOKUP(Table1[[#This Row],[City]],Table2[City],Table2[Bonus %])</f>
        <v>4</v>
      </c>
    </row>
    <row r="3562" spans="1:19" x14ac:dyDescent="0.35">
      <c r="A3562" s="7" t="s">
        <v>567</v>
      </c>
      <c r="B3562" s="40" t="str">
        <f>LEFT(Table1[[#This Row],[Employee Name]],FIND(" ",Table1[[#This Row],[Employee Name]]))</f>
        <v xml:space="preserve">Ishita </v>
      </c>
      <c r="C3562" s="40" t="str">
        <f>RIGHT(Table1[[#This Row],[Employee Name]],LEN(Table1[[#This Row],[Employee Name]])-FIND(" ",Table1[[#This Row],[Employee Name]]))</f>
        <v>Roy</v>
      </c>
      <c r="D3562" s="22">
        <f>Table1[[#This Row],[Basic Salary]]+Table1[[#This Row],[Bonus]]</f>
        <v>70056</v>
      </c>
      <c r="E3562" s="8">
        <v>97</v>
      </c>
      <c r="F3562" s="45">
        <v>46</v>
      </c>
      <c r="G3562" s="8" t="str" cm="1">
        <f t="array" ref="G3562">_xlfn.IFS(Table1[[#This Row],[Performance Score]]&gt;=80,"Excellent",Table1[[#This Row],[Performance Score]]&gt;=60,"Good",Table1[[#This Row],[Performance Score]]&gt;=40,"Need Improvement")</f>
        <v>Need Improvement</v>
      </c>
      <c r="H3562" s="29">
        <f>Table1[[#This Row],[Bonus]]/Table1[[#This Row],[Basic Salary]]</f>
        <v>0.33128099880280487</v>
      </c>
      <c r="I3562" s="8">
        <f ca="1">DATEDIF(Table1[[#This Row],[Date of Birth]],TODAY(),"y")</f>
        <v>16</v>
      </c>
      <c r="J3562" s="33">
        <v>42053</v>
      </c>
      <c r="K3562" s="33" t="str" cm="1">
        <f t="array" aca="1" ref="K3562" ca="1">_xlfn.IFS(L3562&lt;3,"Junior",L3562&lt;=7,"Mid-Level",L3562&gt;7,"Senior")</f>
        <v>Senior</v>
      </c>
      <c r="L3562" s="45">
        <f ca="1">INT(YEARFRAC(Table1[[#This Row],[Joining Date]],TODAY(),1))</f>
        <v>11</v>
      </c>
      <c r="M3562" s="25" t="str">
        <f t="shared" ca="1" si="55"/>
        <v>Yes</v>
      </c>
      <c r="N3562" s="25">
        <f>YEAR(Table1[[#This Row],[Joining Date]])</f>
        <v>2015</v>
      </c>
      <c r="O3562" s="45">
        <f>MONTH(Table1[[#This Row],[Joining Date]])</f>
        <v>2</v>
      </c>
      <c r="P3562" s="25">
        <f ca="1">NETWORKDAYS(Table1[[#This Row],[Joining Date]],TODAY())</f>
        <v>2964</v>
      </c>
      <c r="Q3562" s="25" t="str">
        <f>LEFT(Table1[[#This Row],[Department]],5)&amp;"-"&amp;RIGHT(Table1[[#This Row],[Employee ID]],3)</f>
        <v>Marke-511</v>
      </c>
      <c r="R3562" s="25" t="str">
        <f>LEFT(Table1[[#This Row],[Department]],3)</f>
        <v>Mar</v>
      </c>
      <c r="S3562" s="36">
        <f>_xlfn.XLOOKUP(Table1[[#This Row],[City]],Table2[City],Table2[Bonus %])</f>
        <v>6</v>
      </c>
    </row>
    <row r="3563" spans="1:19" x14ac:dyDescent="0.35">
      <c r="A3563" s="9" t="s">
        <v>2804</v>
      </c>
      <c r="B3563" s="41" t="str">
        <f>LEFT(Table1[[#This Row],[Employee Name]],FIND(" ",Table1[[#This Row],[Employee Name]]))</f>
        <v xml:space="preserve">Nisha </v>
      </c>
      <c r="C3563" s="41" t="str">
        <f>RIGHT(Table1[[#This Row],[Employee Name]],LEN(Table1[[#This Row],[Employee Name]])-FIND(" ",Table1[[#This Row],[Employee Name]]))</f>
        <v>Kapoor</v>
      </c>
      <c r="D3563" s="23">
        <f>Table1[[#This Row],[Basic Salary]]+Table1[[#This Row],[Bonus]]</f>
        <v>70055</v>
      </c>
      <c r="E3563" s="10">
        <v>77</v>
      </c>
      <c r="F3563" s="46">
        <v>53</v>
      </c>
      <c r="G3563" s="10" t="str" cm="1">
        <f t="array" ref="G3563">_xlfn.IFS(Table1[[#This Row],[Performance Score]]&gt;=80,"Excellent",Table1[[#This Row],[Performance Score]]&gt;=60,"Good",Table1[[#This Row],[Performance Score]]&gt;=40,"Need Improvement")</f>
        <v>Need Improvement</v>
      </c>
      <c r="H3563" s="30">
        <f>Table1[[#This Row],[Bonus]]/Table1[[#This Row],[Basic Salary]]</f>
        <v>0.28685317511342973</v>
      </c>
      <c r="I3563" s="10">
        <f ca="1">DATEDIF(Table1[[#This Row],[Date of Birth]],TODAY(),"y")</f>
        <v>21</v>
      </c>
      <c r="J3563" s="34">
        <v>44566</v>
      </c>
      <c r="K3563" s="33" t="str" cm="1">
        <f t="array" aca="1" ref="K3563" ca="1">_xlfn.IFS(L3563&lt;3,"Junior",L3563&lt;=7,"Mid-Level",L3563&gt;7,"Senior")</f>
        <v>Mid-Level</v>
      </c>
      <c r="L3563" s="46">
        <f ca="1">INT(YEARFRAC(Table1[[#This Row],[Joining Date]],TODAY(),1))</f>
        <v>4</v>
      </c>
      <c r="M3563" s="25" t="str">
        <f t="shared" ca="1" si="55"/>
        <v>No</v>
      </c>
      <c r="N3563" s="26">
        <f>YEAR(Table1[[#This Row],[Joining Date]])</f>
        <v>2022</v>
      </c>
      <c r="O3563" s="46">
        <f>MONTH(Table1[[#This Row],[Joining Date]])</f>
        <v>1</v>
      </c>
      <c r="P3563" s="26">
        <f ca="1">NETWORKDAYS(Table1[[#This Row],[Joining Date]],TODAY())</f>
        <v>1169</v>
      </c>
      <c r="Q3563" s="26" t="str">
        <f>LEFT(Table1[[#This Row],[Department]],5)&amp;"-"&amp;RIGHT(Table1[[#This Row],[Employee ID]],3)</f>
        <v>Finan-748</v>
      </c>
      <c r="R3563" s="26" t="str">
        <f>LEFT(Table1[[#This Row],[Department]],3)</f>
        <v>Fin</v>
      </c>
      <c r="S3563" s="37">
        <f>_xlfn.XLOOKUP(Table1[[#This Row],[City]],Table2[City],Table2[Bonus %])</f>
        <v>6</v>
      </c>
    </row>
    <row r="3564" spans="1:19" x14ac:dyDescent="0.35">
      <c r="A3564" s="7" t="s">
        <v>2020</v>
      </c>
      <c r="B3564" s="40" t="str">
        <f>LEFT(Table1[[#This Row],[Employee Name]],FIND(" ",Table1[[#This Row],[Employee Name]]))</f>
        <v xml:space="preserve">Sneha </v>
      </c>
      <c r="C3564" s="40" t="str">
        <f>RIGHT(Table1[[#This Row],[Employee Name]],LEN(Table1[[#This Row],[Employee Name]])-FIND(" ",Table1[[#This Row],[Employee Name]]))</f>
        <v>Iyer</v>
      </c>
      <c r="D3564" s="22">
        <f>Table1[[#This Row],[Basic Salary]]+Table1[[#This Row],[Bonus]]</f>
        <v>70028</v>
      </c>
      <c r="E3564" s="8">
        <v>87</v>
      </c>
      <c r="F3564" s="45">
        <v>94</v>
      </c>
      <c r="G3564" s="8" t="str" cm="1">
        <f t="array" ref="G3564">_xlfn.IFS(Table1[[#This Row],[Performance Score]]&gt;=80,"Excellent",Table1[[#This Row],[Performance Score]]&gt;=60,"Good",Table1[[#This Row],[Performance Score]]&gt;=40,"Need Improvement")</f>
        <v>Excellent</v>
      </c>
      <c r="H3564" s="29">
        <f>Table1[[#This Row],[Bonus]]/Table1[[#This Row],[Basic Salary]]</f>
        <v>0.17463139708472417</v>
      </c>
      <c r="I3564" s="8">
        <f ca="1">DATEDIF(Table1[[#This Row],[Date of Birth]],TODAY(),"y")</f>
        <v>14</v>
      </c>
      <c r="J3564" s="33">
        <v>42279</v>
      </c>
      <c r="K3564" s="33" t="str" cm="1">
        <f t="array" aca="1" ref="K3564" ca="1">_xlfn.IFS(L3564&lt;3,"Junior",L3564&lt;=7,"Mid-Level",L3564&gt;7,"Senior")</f>
        <v>Senior</v>
      </c>
      <c r="L3564" s="45">
        <f ca="1">INT(YEARFRAC(Table1[[#This Row],[Joining Date]],TODAY(),1))</f>
        <v>10</v>
      </c>
      <c r="M3564" s="25" t="str">
        <f t="shared" ca="1" si="55"/>
        <v>Yes</v>
      </c>
      <c r="N3564" s="25">
        <f>YEAR(Table1[[#This Row],[Joining Date]])</f>
        <v>2015</v>
      </c>
      <c r="O3564" s="45">
        <f>MONTH(Table1[[#This Row],[Joining Date]])</f>
        <v>10</v>
      </c>
      <c r="P3564" s="25">
        <f ca="1">NETWORKDAYS(Table1[[#This Row],[Joining Date]],TODAY())</f>
        <v>2802</v>
      </c>
      <c r="Q3564" s="25" t="str">
        <f>LEFT(Table1[[#This Row],[Department]],5)&amp;"-"&amp;RIGHT(Table1[[#This Row],[Employee ID]],3)</f>
        <v>Suppo-964</v>
      </c>
      <c r="R3564" s="25" t="str">
        <f>LEFT(Table1[[#This Row],[Department]],3)</f>
        <v>Sup</v>
      </c>
      <c r="S3564" s="36">
        <f>_xlfn.XLOOKUP(Table1[[#This Row],[City]],Table2[City],Table2[Bonus %])</f>
        <v>6</v>
      </c>
    </row>
    <row r="3565" spans="1:19" x14ac:dyDescent="0.35">
      <c r="A3565" s="9" t="s">
        <v>1392</v>
      </c>
      <c r="B3565" s="41" t="str">
        <f>LEFT(Table1[[#This Row],[Employee Name]],FIND(" ",Table1[[#This Row],[Employee Name]]))</f>
        <v xml:space="preserve">Vikram </v>
      </c>
      <c r="C3565" s="41" t="str">
        <f>RIGHT(Table1[[#This Row],[Employee Name]],LEN(Table1[[#This Row],[Employee Name]])-FIND(" ",Table1[[#This Row],[Employee Name]]))</f>
        <v>Singh</v>
      </c>
      <c r="D3565" s="23">
        <f>Table1[[#This Row],[Basic Salary]]+Table1[[#This Row],[Bonus]]</f>
        <v>70006</v>
      </c>
      <c r="E3565" s="10">
        <v>68</v>
      </c>
      <c r="F3565" s="46">
        <v>69</v>
      </c>
      <c r="G3565" s="10" t="str" cm="1">
        <f t="array" ref="G3565">_xlfn.IFS(Table1[[#This Row],[Performance Score]]&gt;=80,"Excellent",Table1[[#This Row],[Performance Score]]&gt;=60,"Good",Table1[[#This Row],[Performance Score]]&gt;=40,"Need Improvement")</f>
        <v>Good</v>
      </c>
      <c r="H3565" s="30">
        <f>Table1[[#This Row],[Bonus]]/Table1[[#This Row],[Basic Salary]]</f>
        <v>0.41612218064124606</v>
      </c>
      <c r="I3565" s="10">
        <f ca="1">DATEDIF(Table1[[#This Row],[Date of Birth]],TODAY(),"y")</f>
        <v>18</v>
      </c>
      <c r="J3565" s="34">
        <v>44701</v>
      </c>
      <c r="K3565" s="33" t="str" cm="1">
        <f t="array" aca="1" ref="K3565" ca="1">_xlfn.IFS(L3565&lt;3,"Junior",L3565&lt;=7,"Mid-Level",L3565&gt;7,"Senior")</f>
        <v>Mid-Level</v>
      </c>
      <c r="L3565" s="46">
        <f ca="1">INT(YEARFRAC(Table1[[#This Row],[Joining Date]],TODAY(),1))</f>
        <v>4</v>
      </c>
      <c r="M3565" s="25" t="str">
        <f t="shared" ca="1" si="55"/>
        <v>No</v>
      </c>
      <c r="N3565" s="26">
        <f>YEAR(Table1[[#This Row],[Joining Date]])</f>
        <v>2022</v>
      </c>
      <c r="O3565" s="46">
        <f>MONTH(Table1[[#This Row],[Joining Date]])</f>
        <v>5</v>
      </c>
      <c r="P3565" s="26">
        <f ca="1">NETWORKDAYS(Table1[[#This Row],[Joining Date]],TODAY())</f>
        <v>1072</v>
      </c>
      <c r="Q3565" s="26" t="str">
        <f>LEFT(Table1[[#This Row],[Department]],5)&amp;"-"&amp;RIGHT(Table1[[#This Row],[Employee ID]],3)</f>
        <v>HR-336</v>
      </c>
      <c r="R3565" s="26" t="str">
        <f>LEFT(Table1[[#This Row],[Department]],3)</f>
        <v>HR</v>
      </c>
      <c r="S3565" s="37">
        <f>_xlfn.XLOOKUP(Table1[[#This Row],[City]],Table2[City],Table2[Bonus %])</f>
        <v>4</v>
      </c>
    </row>
    <row r="3566" spans="1:19" x14ac:dyDescent="0.35">
      <c r="A3566" s="7" t="s">
        <v>1157</v>
      </c>
      <c r="B3566" s="40" t="str">
        <f>LEFT(Table1[[#This Row],[Employee Name]],FIND(" ",Table1[[#This Row],[Employee Name]]))</f>
        <v xml:space="preserve">Swathi </v>
      </c>
      <c r="C3566" s="40" t="str">
        <f>RIGHT(Table1[[#This Row],[Employee Name]],LEN(Table1[[#This Row],[Employee Name]])-FIND(" ",Table1[[#This Row],[Employee Name]]))</f>
        <v>Ramesh</v>
      </c>
      <c r="D3566" s="22">
        <f>Table1[[#This Row],[Basic Salary]]+Table1[[#This Row],[Bonus]]</f>
        <v>70000</v>
      </c>
      <c r="E3566" s="8">
        <v>66</v>
      </c>
      <c r="F3566" s="45">
        <v>61</v>
      </c>
      <c r="G3566" s="8" t="str" cm="1">
        <f t="array" ref="G3566">_xlfn.IFS(Table1[[#This Row],[Performance Score]]&gt;=80,"Excellent",Table1[[#This Row],[Performance Score]]&gt;=60,"Good",Table1[[#This Row],[Performance Score]]&gt;=40,"Need Improvement")</f>
        <v>Good</v>
      </c>
      <c r="H3566" s="29">
        <f>Table1[[#This Row],[Bonus]]/Table1[[#This Row],[Basic Salary]]</f>
        <v>0.66761959214789401</v>
      </c>
      <c r="I3566" s="8">
        <f ca="1">DATEDIF(Table1[[#This Row],[Date of Birth]],TODAY(),"y")</f>
        <v>30</v>
      </c>
      <c r="J3566" s="33">
        <v>44977</v>
      </c>
      <c r="K3566" s="33" t="str" cm="1">
        <f t="array" aca="1" ref="K3566" ca="1">_xlfn.IFS(L3566&lt;3,"Junior",L3566&lt;=7,"Mid-Level",L3566&gt;7,"Senior")</f>
        <v>Mid-Level</v>
      </c>
      <c r="L3566" s="45">
        <f ca="1">INT(YEARFRAC(Table1[[#This Row],[Joining Date]],TODAY(),1))</f>
        <v>3</v>
      </c>
      <c r="M3566" s="25" t="str">
        <f t="shared" ca="1" si="55"/>
        <v>No</v>
      </c>
      <c r="N3566" s="25">
        <f>YEAR(Table1[[#This Row],[Joining Date]])</f>
        <v>2023</v>
      </c>
      <c r="O3566" s="45">
        <f>MONTH(Table1[[#This Row],[Joining Date]])</f>
        <v>2</v>
      </c>
      <c r="P3566" s="25">
        <f ca="1">NETWORKDAYS(Table1[[#This Row],[Joining Date]],TODAY())</f>
        <v>876</v>
      </c>
      <c r="Q3566" s="25" t="str">
        <f>LEFT(Table1[[#This Row],[Department]],5)&amp;"-"&amp;RIGHT(Table1[[#This Row],[Employee ID]],3)</f>
        <v>Sales-101</v>
      </c>
      <c r="R3566" s="25" t="str">
        <f>LEFT(Table1[[#This Row],[Department]],3)</f>
        <v>Sal</v>
      </c>
      <c r="S3566" s="36">
        <f>_xlfn.XLOOKUP(Table1[[#This Row],[City]],Table2[City],Table2[Bonus %])</f>
        <v>8</v>
      </c>
    </row>
    <row r="3567" spans="1:19" x14ac:dyDescent="0.35">
      <c r="A3567" s="9" t="s">
        <v>3217</v>
      </c>
      <c r="B3567" s="41" t="str">
        <f>LEFT(Table1[[#This Row],[Employee Name]],FIND(" ",Table1[[#This Row],[Employee Name]]))</f>
        <v xml:space="preserve">Neha </v>
      </c>
      <c r="C3567" s="41" t="str">
        <f>RIGHT(Table1[[#This Row],[Employee Name]],LEN(Table1[[#This Row],[Employee Name]])-FIND(" ",Table1[[#This Row],[Employee Name]]))</f>
        <v>Kulkarni</v>
      </c>
      <c r="D3567" s="23">
        <f>Table1[[#This Row],[Basic Salary]]+Table1[[#This Row],[Bonus]]</f>
        <v>69983</v>
      </c>
      <c r="E3567" s="10">
        <v>91</v>
      </c>
      <c r="F3567" s="46">
        <v>55</v>
      </c>
      <c r="G3567" s="10" t="str" cm="1">
        <f t="array" ref="G3567">_xlfn.IFS(Table1[[#This Row],[Performance Score]]&gt;=80,"Excellent",Table1[[#This Row],[Performance Score]]&gt;=60,"Good",Table1[[#This Row],[Performance Score]]&gt;=40,"Need Improvement")</f>
        <v>Need Improvement</v>
      </c>
      <c r="H3567" s="30">
        <f>Table1[[#This Row],[Bonus]]/Table1[[#This Row],[Basic Salary]]</f>
        <v>0.37372408919597988</v>
      </c>
      <c r="I3567" s="10">
        <f ca="1">DATEDIF(Table1[[#This Row],[Date of Birth]],TODAY(),"y")</f>
        <v>30</v>
      </c>
      <c r="J3567" s="34">
        <v>43028</v>
      </c>
      <c r="K3567" s="33" t="str" cm="1">
        <f t="array" aca="1" ref="K3567" ca="1">_xlfn.IFS(L3567&lt;3,"Junior",L3567&lt;=7,"Mid-Level",L3567&gt;7,"Senior")</f>
        <v>Senior</v>
      </c>
      <c r="L3567" s="46">
        <f ca="1">INT(YEARFRAC(Table1[[#This Row],[Joining Date]],TODAY(),1))</f>
        <v>8</v>
      </c>
      <c r="M3567" s="25" t="str">
        <f t="shared" ca="1" si="55"/>
        <v>Yes</v>
      </c>
      <c r="N3567" s="26">
        <f>YEAR(Table1[[#This Row],[Joining Date]])</f>
        <v>2017</v>
      </c>
      <c r="O3567" s="46">
        <f>MONTH(Table1[[#This Row],[Joining Date]])</f>
        <v>10</v>
      </c>
      <c r="P3567" s="26">
        <f ca="1">NETWORKDAYS(Table1[[#This Row],[Joining Date]],TODAY())</f>
        <v>2267</v>
      </c>
      <c r="Q3567" s="26" t="str">
        <f>LEFT(Table1[[#This Row],[Department]],5)&amp;"-"&amp;RIGHT(Table1[[#This Row],[Employee ID]],3)</f>
        <v>IT-161</v>
      </c>
      <c r="R3567" s="26" t="str">
        <f>LEFT(Table1[[#This Row],[Department]],3)</f>
        <v>IT</v>
      </c>
      <c r="S3567" s="37">
        <f>_xlfn.XLOOKUP(Table1[[#This Row],[City]],Table2[City],Table2[Bonus %])</f>
        <v>6</v>
      </c>
    </row>
    <row r="3568" spans="1:19" x14ac:dyDescent="0.35">
      <c r="A3568" s="7" t="s">
        <v>2274</v>
      </c>
      <c r="B3568" s="40" t="str">
        <f>LEFT(Table1[[#This Row],[Employee Name]],FIND(" ",Table1[[#This Row],[Employee Name]]))</f>
        <v xml:space="preserve">Kavya </v>
      </c>
      <c r="C3568" s="40" t="str">
        <f>RIGHT(Table1[[#This Row],[Employee Name]],LEN(Table1[[#This Row],[Employee Name]])-FIND(" ",Table1[[#This Row],[Employee Name]]))</f>
        <v>Nair</v>
      </c>
      <c r="D3568" s="22">
        <f>Table1[[#This Row],[Basic Salary]]+Table1[[#This Row],[Bonus]]</f>
        <v>69957</v>
      </c>
      <c r="E3568" s="8">
        <v>95</v>
      </c>
      <c r="F3568" s="45">
        <v>69</v>
      </c>
      <c r="G3568" s="8" t="str" cm="1">
        <f t="array" ref="G3568">_xlfn.IFS(Table1[[#This Row],[Performance Score]]&gt;=80,"Excellent",Table1[[#This Row],[Performance Score]]&gt;=60,"Good",Table1[[#This Row],[Performance Score]]&gt;=40,"Need Improvement")</f>
        <v>Good</v>
      </c>
      <c r="H3568" s="29">
        <f>Table1[[#This Row],[Bonus]]/Table1[[#This Row],[Basic Salary]]</f>
        <v>0.21162839031487063</v>
      </c>
      <c r="I3568" s="8">
        <f ca="1">DATEDIF(Table1[[#This Row],[Date of Birth]],TODAY(),"y")</f>
        <v>35</v>
      </c>
      <c r="J3568" s="33">
        <v>45070</v>
      </c>
      <c r="K3568" s="33" t="str" cm="1">
        <f t="array" aca="1" ref="K3568" ca="1">_xlfn.IFS(L3568&lt;3,"Junior",L3568&lt;=7,"Mid-Level",L3568&gt;7,"Senior")</f>
        <v>Mid-Level</v>
      </c>
      <c r="L3568" s="45">
        <f ca="1">INT(YEARFRAC(Table1[[#This Row],[Joining Date]],TODAY(),1))</f>
        <v>3</v>
      </c>
      <c r="M3568" s="25" t="str">
        <f t="shared" ca="1" si="55"/>
        <v>No</v>
      </c>
      <c r="N3568" s="25">
        <f>YEAR(Table1[[#This Row],[Joining Date]])</f>
        <v>2023</v>
      </c>
      <c r="O3568" s="45">
        <f>MONTH(Table1[[#This Row],[Joining Date]])</f>
        <v>5</v>
      </c>
      <c r="P3568" s="25">
        <f ca="1">NETWORKDAYS(Table1[[#This Row],[Joining Date]],TODAY())</f>
        <v>809</v>
      </c>
      <c r="Q3568" s="25" t="str">
        <f>LEFT(Table1[[#This Row],[Department]],5)&amp;"-"&amp;RIGHT(Table1[[#This Row],[Employee ID]],3)</f>
        <v>IT-218</v>
      </c>
      <c r="R3568" s="25" t="str">
        <f>LEFT(Table1[[#This Row],[Department]],3)</f>
        <v>IT</v>
      </c>
      <c r="S3568" s="36">
        <f>_xlfn.XLOOKUP(Table1[[#This Row],[City]],Table2[City],Table2[Bonus %])</f>
        <v>7</v>
      </c>
    </row>
    <row r="3569" spans="1:19" x14ac:dyDescent="0.35">
      <c r="A3569" s="9" t="s">
        <v>203</v>
      </c>
      <c r="B3569" s="41" t="str">
        <f>LEFT(Table1[[#This Row],[Employee Name]],FIND(" ",Table1[[#This Row],[Employee Name]]))</f>
        <v xml:space="preserve">Karan </v>
      </c>
      <c r="C3569" s="41" t="str">
        <f>RIGHT(Table1[[#This Row],[Employee Name]],LEN(Table1[[#This Row],[Employee Name]])-FIND(" ",Table1[[#This Row],[Employee Name]]))</f>
        <v>Malhotra</v>
      </c>
      <c r="D3569" s="23">
        <f>Table1[[#This Row],[Basic Salary]]+Table1[[#This Row],[Bonus]]</f>
        <v>69954</v>
      </c>
      <c r="E3569" s="10">
        <v>70</v>
      </c>
      <c r="F3569" s="46">
        <v>44</v>
      </c>
      <c r="G3569" s="10" t="str" cm="1">
        <f t="array" ref="G3569">_xlfn.IFS(Table1[[#This Row],[Performance Score]]&gt;=80,"Excellent",Table1[[#This Row],[Performance Score]]&gt;=60,"Good",Table1[[#This Row],[Performance Score]]&gt;=40,"Need Improvement")</f>
        <v>Need Improvement</v>
      </c>
      <c r="H3569" s="30">
        <f>Table1[[#This Row],[Bonus]]/Table1[[#This Row],[Basic Salary]]</f>
        <v>0.29446161247941377</v>
      </c>
      <c r="I3569" s="10">
        <f ca="1">DATEDIF(Table1[[#This Row],[Date of Birth]],TODAY(),"y")</f>
        <v>31</v>
      </c>
      <c r="J3569" s="34">
        <v>45059</v>
      </c>
      <c r="K3569" s="33" t="str" cm="1">
        <f t="array" aca="1" ref="K3569" ca="1">_xlfn.IFS(L3569&lt;3,"Junior",L3569&lt;=7,"Mid-Level",L3569&gt;7,"Senior")</f>
        <v>Mid-Level</v>
      </c>
      <c r="L3569" s="46">
        <f ca="1">INT(YEARFRAC(Table1[[#This Row],[Joining Date]],TODAY(),1))</f>
        <v>3</v>
      </c>
      <c r="M3569" s="25" t="str">
        <f t="shared" ca="1" si="55"/>
        <v>No</v>
      </c>
      <c r="N3569" s="26">
        <f>YEAR(Table1[[#This Row],[Joining Date]])</f>
        <v>2023</v>
      </c>
      <c r="O3569" s="46">
        <f>MONTH(Table1[[#This Row],[Joining Date]])</f>
        <v>5</v>
      </c>
      <c r="P3569" s="26">
        <f ca="1">NETWORKDAYS(Table1[[#This Row],[Joining Date]],TODAY())</f>
        <v>816</v>
      </c>
      <c r="Q3569" s="26" t="str">
        <f>LEFT(Table1[[#This Row],[Department]],5)&amp;"-"&amp;RIGHT(Table1[[#This Row],[Employee ID]],3)</f>
        <v>IT-147</v>
      </c>
      <c r="R3569" s="26" t="str">
        <f>LEFT(Table1[[#This Row],[Department]],3)</f>
        <v>IT</v>
      </c>
      <c r="S3569" s="37">
        <f>_xlfn.XLOOKUP(Table1[[#This Row],[City]],Table2[City],Table2[Bonus %])</f>
        <v>4</v>
      </c>
    </row>
    <row r="3570" spans="1:19" x14ac:dyDescent="0.35">
      <c r="A3570" s="7" t="s">
        <v>2065</v>
      </c>
      <c r="B3570" s="40" t="str">
        <f>LEFT(Table1[[#This Row],[Employee Name]],FIND(" ",Table1[[#This Row],[Employee Name]]))</f>
        <v xml:space="preserve">Aarav </v>
      </c>
      <c r="C3570" s="40" t="str">
        <f>RIGHT(Table1[[#This Row],[Employee Name]],LEN(Table1[[#This Row],[Employee Name]])-FIND(" ",Table1[[#This Row],[Employee Name]]))</f>
        <v>Sharma</v>
      </c>
      <c r="D3570" s="22">
        <f>Table1[[#This Row],[Basic Salary]]+Table1[[#This Row],[Bonus]]</f>
        <v>69864</v>
      </c>
      <c r="E3570" s="8">
        <v>100</v>
      </c>
      <c r="F3570" s="45">
        <v>91</v>
      </c>
      <c r="G3570" s="8" t="str" cm="1">
        <f t="array" ref="G3570">_xlfn.IFS(Table1[[#This Row],[Performance Score]]&gt;=80,"Excellent",Table1[[#This Row],[Performance Score]]&gt;=60,"Good",Table1[[#This Row],[Performance Score]]&gt;=40,"Need Improvement")</f>
        <v>Excellent</v>
      </c>
      <c r="H3570" s="29">
        <f>Table1[[#This Row],[Bonus]]/Table1[[#This Row],[Basic Salary]]</f>
        <v>0.17444147460789752</v>
      </c>
      <c r="I3570" s="8">
        <f ca="1">DATEDIF(Table1[[#This Row],[Date of Birth]],TODAY(),"y")</f>
        <v>28</v>
      </c>
      <c r="J3570" s="33">
        <v>44947</v>
      </c>
      <c r="K3570" s="33" t="str" cm="1">
        <f t="array" aca="1" ref="K3570" ca="1">_xlfn.IFS(L3570&lt;3,"Junior",L3570&lt;=7,"Mid-Level",L3570&gt;7,"Senior")</f>
        <v>Mid-Level</v>
      </c>
      <c r="L3570" s="45">
        <f ca="1">INT(YEARFRAC(Table1[[#This Row],[Joining Date]],TODAY(),1))</f>
        <v>3</v>
      </c>
      <c r="M3570" s="25" t="str">
        <f t="shared" ca="1" si="55"/>
        <v>No</v>
      </c>
      <c r="N3570" s="25">
        <f>YEAR(Table1[[#This Row],[Joining Date]])</f>
        <v>2023</v>
      </c>
      <c r="O3570" s="45">
        <f>MONTH(Table1[[#This Row],[Joining Date]])</f>
        <v>1</v>
      </c>
      <c r="P3570" s="25">
        <f ca="1">NETWORKDAYS(Table1[[#This Row],[Joining Date]],TODAY())</f>
        <v>896</v>
      </c>
      <c r="Q3570" s="25" t="str">
        <f>LEFT(Table1[[#This Row],[Department]],5)&amp;"-"&amp;RIGHT(Table1[[#This Row],[Employee ID]],3)</f>
        <v>IT-009</v>
      </c>
      <c r="R3570" s="25" t="str">
        <f>LEFT(Table1[[#This Row],[Department]],3)</f>
        <v>IT</v>
      </c>
      <c r="S3570" s="36">
        <f>_xlfn.XLOOKUP(Table1[[#This Row],[City]],Table2[City],Table2[Bonus %])</f>
        <v>8</v>
      </c>
    </row>
    <row r="3571" spans="1:19" x14ac:dyDescent="0.35">
      <c r="A3571" s="9" t="s">
        <v>63</v>
      </c>
      <c r="B3571" s="41" t="str">
        <f>LEFT(Table1[[#This Row],[Employee Name]],FIND(" ",Table1[[#This Row],[Employee Name]]))</f>
        <v xml:space="preserve">Krishna </v>
      </c>
      <c r="C3571" s="41" t="str">
        <f>RIGHT(Table1[[#This Row],[Employee Name]],LEN(Table1[[#This Row],[Employee Name]])-FIND(" ",Table1[[#This Row],[Employee Name]]))</f>
        <v>Chaitanya</v>
      </c>
      <c r="D3571" s="23">
        <f>Table1[[#This Row],[Basic Salary]]+Table1[[#This Row],[Bonus]]</f>
        <v>69855</v>
      </c>
      <c r="E3571" s="10">
        <v>64</v>
      </c>
      <c r="F3571" s="46">
        <v>61</v>
      </c>
      <c r="G3571" s="10" t="str" cm="1">
        <f t="array" ref="G3571">_xlfn.IFS(Table1[[#This Row],[Performance Score]]&gt;=80,"Excellent",Table1[[#This Row],[Performance Score]]&gt;=60,"Good",Table1[[#This Row],[Performance Score]]&gt;=40,"Need Improvement")</f>
        <v>Good</v>
      </c>
      <c r="H3571" s="30">
        <f>Table1[[#This Row],[Bonus]]/Table1[[#This Row],[Basic Salary]]</f>
        <v>0.21501748038891691</v>
      </c>
      <c r="I3571" s="10">
        <f ca="1">DATEDIF(Table1[[#This Row],[Date of Birth]],TODAY(),"y")</f>
        <v>41</v>
      </c>
      <c r="J3571" s="34">
        <v>43854</v>
      </c>
      <c r="K3571" s="33" t="str" cm="1">
        <f t="array" aca="1" ref="K3571" ca="1">_xlfn.IFS(L3571&lt;3,"Junior",L3571&lt;=7,"Mid-Level",L3571&gt;7,"Senior")</f>
        <v>Mid-Level</v>
      </c>
      <c r="L3571" s="46">
        <f ca="1">INT(YEARFRAC(Table1[[#This Row],[Joining Date]],TODAY(),1))</f>
        <v>6</v>
      </c>
      <c r="M3571" s="25" t="str">
        <f t="shared" ca="1" si="55"/>
        <v>Yes</v>
      </c>
      <c r="N3571" s="26">
        <f>YEAR(Table1[[#This Row],[Joining Date]])</f>
        <v>2020</v>
      </c>
      <c r="O3571" s="46">
        <f>MONTH(Table1[[#This Row],[Joining Date]])</f>
        <v>1</v>
      </c>
      <c r="P3571" s="26">
        <f ca="1">NETWORKDAYS(Table1[[#This Row],[Joining Date]],TODAY())</f>
        <v>1677</v>
      </c>
      <c r="Q3571" s="26" t="str">
        <f>LEFT(Table1[[#This Row],[Department]],5)&amp;"-"&amp;RIGHT(Table1[[#This Row],[Employee ID]],3)</f>
        <v>IT-019</v>
      </c>
      <c r="R3571" s="26" t="str">
        <f>LEFT(Table1[[#This Row],[Department]],3)</f>
        <v>IT</v>
      </c>
      <c r="S3571" s="37">
        <f>_xlfn.XLOOKUP(Table1[[#This Row],[City]],Table2[City],Table2[Bonus %])</f>
        <v>5</v>
      </c>
    </row>
    <row r="3572" spans="1:19" x14ac:dyDescent="0.35">
      <c r="A3572" s="7" t="s">
        <v>1841</v>
      </c>
      <c r="B3572" s="40" t="str">
        <f>LEFT(Table1[[#This Row],[Employee Name]],FIND(" ",Table1[[#This Row],[Employee Name]]))</f>
        <v xml:space="preserve">Arjun </v>
      </c>
      <c r="C3572" s="40" t="str">
        <f>RIGHT(Table1[[#This Row],[Employee Name]],LEN(Table1[[#This Row],[Employee Name]])-FIND(" ",Table1[[#This Row],[Employee Name]]))</f>
        <v>Mehta</v>
      </c>
      <c r="D3572" s="22">
        <f>Table1[[#This Row],[Basic Salary]]+Table1[[#This Row],[Bonus]]</f>
        <v>69849</v>
      </c>
      <c r="E3572" s="8">
        <v>88</v>
      </c>
      <c r="F3572" s="45">
        <v>44</v>
      </c>
      <c r="G3572" s="8" t="str" cm="1">
        <f t="array" ref="G3572">_xlfn.IFS(Table1[[#This Row],[Performance Score]]&gt;=80,"Excellent",Table1[[#This Row],[Performance Score]]&gt;=60,"Good",Table1[[#This Row],[Performance Score]]&gt;=40,"Need Improvement")</f>
        <v>Need Improvement</v>
      </c>
      <c r="H3572" s="29">
        <f>Table1[[#This Row],[Bonus]]/Table1[[#This Row],[Basic Salary]]</f>
        <v>0.57406197183098595</v>
      </c>
      <c r="I3572" s="8">
        <f ca="1">DATEDIF(Table1[[#This Row],[Date of Birth]],TODAY(),"y")</f>
        <v>23</v>
      </c>
      <c r="J3572" s="33">
        <v>42371</v>
      </c>
      <c r="K3572" s="33" t="str" cm="1">
        <f t="array" aca="1" ref="K3572" ca="1">_xlfn.IFS(L3572&lt;3,"Junior",L3572&lt;=7,"Mid-Level",L3572&gt;7,"Senior")</f>
        <v>Senior</v>
      </c>
      <c r="L3572" s="45">
        <f ca="1">INT(YEARFRAC(Table1[[#This Row],[Joining Date]],TODAY(),1))</f>
        <v>10</v>
      </c>
      <c r="M3572" s="25" t="str">
        <f t="shared" ca="1" si="55"/>
        <v>Yes</v>
      </c>
      <c r="N3572" s="25">
        <f>YEAR(Table1[[#This Row],[Joining Date]])</f>
        <v>2016</v>
      </c>
      <c r="O3572" s="45">
        <f>MONTH(Table1[[#This Row],[Joining Date]])</f>
        <v>1</v>
      </c>
      <c r="P3572" s="25">
        <f ca="1">NETWORKDAYS(Table1[[#This Row],[Joining Date]],TODAY())</f>
        <v>2736</v>
      </c>
      <c r="Q3572" s="25" t="str">
        <f>LEFT(Table1[[#This Row],[Department]],5)&amp;"-"&amp;RIGHT(Table1[[#This Row],[Employee ID]],3)</f>
        <v>Marke-785</v>
      </c>
      <c r="R3572" s="25" t="str">
        <f>LEFT(Table1[[#This Row],[Department]],3)</f>
        <v>Mar</v>
      </c>
      <c r="S3572" s="36">
        <f>_xlfn.XLOOKUP(Table1[[#This Row],[City]],Table2[City],Table2[Bonus %])</f>
        <v>8</v>
      </c>
    </row>
    <row r="3573" spans="1:19" x14ac:dyDescent="0.35">
      <c r="A3573" s="9" t="s">
        <v>2888</v>
      </c>
      <c r="B3573" s="41" t="str">
        <f>LEFT(Table1[[#This Row],[Employee Name]],FIND(" ",Table1[[#This Row],[Employee Name]]))</f>
        <v xml:space="preserve">Neha </v>
      </c>
      <c r="C3573" s="41" t="str">
        <f>RIGHT(Table1[[#This Row],[Employee Name]],LEN(Table1[[#This Row],[Employee Name]])-FIND(" ",Table1[[#This Row],[Employee Name]]))</f>
        <v>Kulkarni</v>
      </c>
      <c r="D3573" s="23">
        <f>Table1[[#This Row],[Basic Salary]]+Table1[[#This Row],[Bonus]]</f>
        <v>69818</v>
      </c>
      <c r="E3573" s="10">
        <v>79</v>
      </c>
      <c r="F3573" s="46">
        <v>52</v>
      </c>
      <c r="G3573" s="10" t="str" cm="1">
        <f t="array" ref="G3573">_xlfn.IFS(Table1[[#This Row],[Performance Score]]&gt;=80,"Excellent",Table1[[#This Row],[Performance Score]]&gt;=60,"Good",Table1[[#This Row],[Performance Score]]&gt;=40,"Need Improvement")</f>
        <v>Need Improvement</v>
      </c>
      <c r="H3573" s="30">
        <f>Table1[[#This Row],[Bonus]]/Table1[[#This Row],[Basic Salary]]</f>
        <v>0.55316782345613102</v>
      </c>
      <c r="I3573" s="10">
        <f ca="1">DATEDIF(Table1[[#This Row],[Date of Birth]],TODAY(),"y")</f>
        <v>33</v>
      </c>
      <c r="J3573" s="34">
        <v>42345</v>
      </c>
      <c r="K3573" s="33" t="str" cm="1">
        <f t="array" aca="1" ref="K3573" ca="1">_xlfn.IFS(L3573&lt;3,"Junior",L3573&lt;=7,"Mid-Level",L3573&gt;7,"Senior")</f>
        <v>Senior</v>
      </c>
      <c r="L3573" s="46">
        <f ca="1">INT(YEARFRAC(Table1[[#This Row],[Joining Date]],TODAY(),1))</f>
        <v>10</v>
      </c>
      <c r="M3573" s="25" t="str">
        <f t="shared" ca="1" si="55"/>
        <v>Yes</v>
      </c>
      <c r="N3573" s="26">
        <f>YEAR(Table1[[#This Row],[Joining Date]])</f>
        <v>2015</v>
      </c>
      <c r="O3573" s="46">
        <f>MONTH(Table1[[#This Row],[Joining Date]])</f>
        <v>12</v>
      </c>
      <c r="P3573" s="26">
        <f ca="1">NETWORKDAYS(Table1[[#This Row],[Joining Date]],TODAY())</f>
        <v>2756</v>
      </c>
      <c r="Q3573" s="26" t="str">
        <f>LEFT(Table1[[#This Row],[Department]],5)&amp;"-"&amp;RIGHT(Table1[[#This Row],[Employee ID]],3)</f>
        <v>IT-832</v>
      </c>
      <c r="R3573" s="26" t="str">
        <f>LEFT(Table1[[#This Row],[Department]],3)</f>
        <v>IT</v>
      </c>
      <c r="S3573" s="37">
        <f>_xlfn.XLOOKUP(Table1[[#This Row],[City]],Table2[City],Table2[Bonus %])</f>
        <v>5</v>
      </c>
    </row>
    <row r="3574" spans="1:19" x14ac:dyDescent="0.35">
      <c r="A3574" s="7" t="s">
        <v>494</v>
      </c>
      <c r="B3574" s="40" t="str">
        <f>LEFT(Table1[[#This Row],[Employee Name]],FIND(" ",Table1[[#This Row],[Employee Name]]))</f>
        <v xml:space="preserve">Krishna </v>
      </c>
      <c r="C3574" s="40" t="str">
        <f>RIGHT(Table1[[#This Row],[Employee Name]],LEN(Table1[[#This Row],[Employee Name]])-FIND(" ",Table1[[#This Row],[Employee Name]]))</f>
        <v>Chaitanya</v>
      </c>
      <c r="D3574" s="22">
        <f>Table1[[#This Row],[Basic Salary]]+Table1[[#This Row],[Bonus]]</f>
        <v>69817</v>
      </c>
      <c r="E3574" s="8">
        <v>94</v>
      </c>
      <c r="F3574" s="45">
        <v>84</v>
      </c>
      <c r="G3574" s="8" t="str" cm="1">
        <f t="array" ref="G3574">_xlfn.IFS(Table1[[#This Row],[Performance Score]]&gt;=80,"Excellent",Table1[[#This Row],[Performance Score]]&gt;=60,"Good",Table1[[#This Row],[Performance Score]]&gt;=40,"Need Improvement")</f>
        <v>Excellent</v>
      </c>
      <c r="H3574" s="29">
        <f>Table1[[#This Row],[Bonus]]/Table1[[#This Row],[Basic Salary]]</f>
        <v>0.44530700120067901</v>
      </c>
      <c r="I3574" s="8">
        <f ca="1">DATEDIF(Table1[[#This Row],[Date of Birth]],TODAY(),"y")</f>
        <v>17</v>
      </c>
      <c r="J3574" s="33">
        <v>44914</v>
      </c>
      <c r="K3574" s="33" t="str" cm="1">
        <f t="array" aca="1" ref="K3574" ca="1">_xlfn.IFS(L3574&lt;3,"Junior",L3574&lt;=7,"Mid-Level",L3574&gt;7,"Senior")</f>
        <v>Mid-Level</v>
      </c>
      <c r="L3574" s="45">
        <f ca="1">INT(YEARFRAC(Table1[[#This Row],[Joining Date]],TODAY(),1))</f>
        <v>3</v>
      </c>
      <c r="M3574" s="25" t="str">
        <f t="shared" ca="1" si="55"/>
        <v>No</v>
      </c>
      <c r="N3574" s="25">
        <f>YEAR(Table1[[#This Row],[Joining Date]])</f>
        <v>2022</v>
      </c>
      <c r="O3574" s="45">
        <f>MONTH(Table1[[#This Row],[Joining Date]])</f>
        <v>12</v>
      </c>
      <c r="P3574" s="25">
        <f ca="1">NETWORKDAYS(Table1[[#This Row],[Joining Date]],TODAY())</f>
        <v>921</v>
      </c>
      <c r="Q3574" s="25" t="str">
        <f>LEFT(Table1[[#This Row],[Department]],5)&amp;"-"&amp;RIGHT(Table1[[#This Row],[Employee ID]],3)</f>
        <v>Marke-438</v>
      </c>
      <c r="R3574" s="25" t="str">
        <f>LEFT(Table1[[#This Row],[Department]],3)</f>
        <v>Mar</v>
      </c>
      <c r="S3574" s="36">
        <f>_xlfn.XLOOKUP(Table1[[#This Row],[City]],Table2[City],Table2[Bonus %])</f>
        <v>6</v>
      </c>
    </row>
    <row r="3575" spans="1:19" x14ac:dyDescent="0.35">
      <c r="A3575" s="9" t="s">
        <v>3455</v>
      </c>
      <c r="B3575" s="41" t="str">
        <f>LEFT(Table1[[#This Row],[Employee Name]],FIND(" ",Table1[[#This Row],[Employee Name]]))</f>
        <v xml:space="preserve">Aarav </v>
      </c>
      <c r="C3575" s="41" t="str">
        <f>RIGHT(Table1[[#This Row],[Employee Name]],LEN(Table1[[#This Row],[Employee Name]])-FIND(" ",Table1[[#This Row],[Employee Name]]))</f>
        <v>Sharma</v>
      </c>
      <c r="D3575" s="23">
        <f>Table1[[#This Row],[Basic Salary]]+Table1[[#This Row],[Bonus]]</f>
        <v>69813</v>
      </c>
      <c r="E3575" s="10">
        <v>75</v>
      </c>
      <c r="F3575" s="46">
        <v>86</v>
      </c>
      <c r="G3575" s="10" t="str" cm="1">
        <f t="array" ref="G3575">_xlfn.IFS(Table1[[#This Row],[Performance Score]]&gt;=80,"Excellent",Table1[[#This Row],[Performance Score]]&gt;=60,"Good",Table1[[#This Row],[Performance Score]]&gt;=40,"Need Improvement")</f>
        <v>Excellent</v>
      </c>
      <c r="H3575" s="30">
        <f>Table1[[#This Row],[Bonus]]/Table1[[#This Row],[Basic Salary]]</f>
        <v>0.73177386947138645</v>
      </c>
      <c r="I3575" s="10">
        <f ca="1">DATEDIF(Table1[[#This Row],[Date of Birth]],TODAY(),"y")</f>
        <v>41</v>
      </c>
      <c r="J3575" s="34">
        <v>45701</v>
      </c>
      <c r="K3575" s="33" t="str" cm="1">
        <f t="array" aca="1" ref="K3575" ca="1">_xlfn.IFS(L3575&lt;3,"Junior",L3575&lt;=7,"Mid-Level",L3575&gt;7,"Senior")</f>
        <v>Junior</v>
      </c>
      <c r="L3575" s="46">
        <f ca="1">INT(YEARFRAC(Table1[[#This Row],[Joining Date]],TODAY(),1))</f>
        <v>1</v>
      </c>
      <c r="M3575" s="25" t="str">
        <f t="shared" ca="1" si="55"/>
        <v>No</v>
      </c>
      <c r="N3575" s="26">
        <f>YEAR(Table1[[#This Row],[Joining Date]])</f>
        <v>2025</v>
      </c>
      <c r="O3575" s="46">
        <f>MONTH(Table1[[#This Row],[Joining Date]])</f>
        <v>2</v>
      </c>
      <c r="P3575" s="26">
        <f ca="1">NETWORKDAYS(Table1[[#This Row],[Joining Date]],TODAY())</f>
        <v>358</v>
      </c>
      <c r="Q3575" s="26" t="str">
        <f>LEFT(Table1[[#This Row],[Department]],5)&amp;"-"&amp;RIGHT(Table1[[#This Row],[Employee ID]],3)</f>
        <v>Sales-399</v>
      </c>
      <c r="R3575" s="26" t="str">
        <f>LEFT(Table1[[#This Row],[Department]],3)</f>
        <v>Sal</v>
      </c>
      <c r="S3575" s="37">
        <f>_xlfn.XLOOKUP(Table1[[#This Row],[City]],Table2[City],Table2[Bonus %])</f>
        <v>5</v>
      </c>
    </row>
    <row r="3576" spans="1:19" x14ac:dyDescent="0.35">
      <c r="A3576" s="7" t="s">
        <v>2751</v>
      </c>
      <c r="B3576" s="40" t="str">
        <f>LEFT(Table1[[#This Row],[Employee Name]],FIND(" ",Table1[[#This Row],[Employee Name]]))</f>
        <v xml:space="preserve">Aarav </v>
      </c>
      <c r="C3576" s="40" t="str">
        <f>RIGHT(Table1[[#This Row],[Employee Name]],LEN(Table1[[#This Row],[Employee Name]])-FIND(" ",Table1[[#This Row],[Employee Name]]))</f>
        <v>Sharma</v>
      </c>
      <c r="D3576" s="22">
        <f>Table1[[#This Row],[Basic Salary]]+Table1[[#This Row],[Bonus]]</f>
        <v>69789</v>
      </c>
      <c r="E3576" s="8">
        <v>64</v>
      </c>
      <c r="F3576" s="45">
        <v>67</v>
      </c>
      <c r="G3576" s="8" t="str" cm="1">
        <f t="array" ref="G3576">_xlfn.IFS(Table1[[#This Row],[Performance Score]]&gt;=80,"Excellent",Table1[[#This Row],[Performance Score]]&gt;=60,"Good",Table1[[#This Row],[Performance Score]]&gt;=40,"Need Improvement")</f>
        <v>Good</v>
      </c>
      <c r="H3576" s="29">
        <f>Table1[[#This Row],[Bonus]]/Table1[[#This Row],[Basic Salary]]</f>
        <v>8.9091760299625469E-2</v>
      </c>
      <c r="I3576" s="8">
        <f ca="1">DATEDIF(Table1[[#This Row],[Date of Birth]],TODAY(),"y")</f>
        <v>27</v>
      </c>
      <c r="J3576" s="33">
        <v>44977</v>
      </c>
      <c r="K3576" s="33" t="str" cm="1">
        <f t="array" aca="1" ref="K3576" ca="1">_xlfn.IFS(L3576&lt;3,"Junior",L3576&lt;=7,"Mid-Level",L3576&gt;7,"Senior")</f>
        <v>Mid-Level</v>
      </c>
      <c r="L3576" s="45">
        <f ca="1">INT(YEARFRAC(Table1[[#This Row],[Joining Date]],TODAY(),1))</f>
        <v>3</v>
      </c>
      <c r="M3576" s="25" t="str">
        <f t="shared" ca="1" si="55"/>
        <v>No</v>
      </c>
      <c r="N3576" s="25">
        <f>YEAR(Table1[[#This Row],[Joining Date]])</f>
        <v>2023</v>
      </c>
      <c r="O3576" s="45">
        <f>MONTH(Table1[[#This Row],[Joining Date]])</f>
        <v>2</v>
      </c>
      <c r="P3576" s="25">
        <f ca="1">NETWORKDAYS(Table1[[#This Row],[Joining Date]],TODAY())</f>
        <v>876</v>
      </c>
      <c r="Q3576" s="25" t="str">
        <f>LEFT(Table1[[#This Row],[Department]],5)&amp;"-"&amp;RIGHT(Table1[[#This Row],[Employee ID]],3)</f>
        <v>Suppo-695</v>
      </c>
      <c r="R3576" s="25" t="str">
        <f>LEFT(Table1[[#This Row],[Department]],3)</f>
        <v>Sup</v>
      </c>
      <c r="S3576" s="36">
        <f>_xlfn.XLOOKUP(Table1[[#This Row],[City]],Table2[City],Table2[Bonus %])</f>
        <v>7</v>
      </c>
    </row>
    <row r="3577" spans="1:19" x14ac:dyDescent="0.35">
      <c r="A3577" s="9" t="s">
        <v>797</v>
      </c>
      <c r="B3577" s="41" t="str">
        <f>LEFT(Table1[[#This Row],[Employee Name]],FIND(" ",Table1[[#This Row],[Employee Name]]))</f>
        <v xml:space="preserve">Sneha </v>
      </c>
      <c r="C3577" s="41" t="str">
        <f>RIGHT(Table1[[#This Row],[Employee Name]],LEN(Table1[[#This Row],[Employee Name]])-FIND(" ",Table1[[#This Row],[Employee Name]]))</f>
        <v>Iyer</v>
      </c>
      <c r="D3577" s="23">
        <f>Table1[[#This Row],[Basic Salary]]+Table1[[#This Row],[Bonus]]</f>
        <v>69770</v>
      </c>
      <c r="E3577" s="10">
        <v>68</v>
      </c>
      <c r="F3577" s="46">
        <v>53</v>
      </c>
      <c r="G3577" s="10" t="str" cm="1">
        <f t="array" ref="G3577">_xlfn.IFS(Table1[[#This Row],[Performance Score]]&gt;=80,"Excellent",Table1[[#This Row],[Performance Score]]&gt;=60,"Good",Table1[[#This Row],[Performance Score]]&gt;=40,"Need Improvement")</f>
        <v>Need Improvement</v>
      </c>
      <c r="H3577" s="30">
        <f>Table1[[#This Row],[Bonus]]/Table1[[#This Row],[Basic Salary]]</f>
        <v>0.27557270051373933</v>
      </c>
      <c r="I3577" s="10">
        <f ca="1">DATEDIF(Table1[[#This Row],[Date of Birth]],TODAY(),"y")</f>
        <v>15</v>
      </c>
      <c r="J3577" s="34">
        <v>42588</v>
      </c>
      <c r="K3577" s="33" t="str" cm="1">
        <f t="array" aca="1" ref="K3577" ca="1">_xlfn.IFS(L3577&lt;3,"Junior",L3577&lt;=7,"Mid-Level",L3577&gt;7,"Senior")</f>
        <v>Senior</v>
      </c>
      <c r="L3577" s="46">
        <f ca="1">INT(YEARFRAC(Table1[[#This Row],[Joining Date]],TODAY(),1))</f>
        <v>9</v>
      </c>
      <c r="M3577" s="25" t="str">
        <f t="shared" ca="1" si="55"/>
        <v>Yes</v>
      </c>
      <c r="N3577" s="26">
        <f>YEAR(Table1[[#This Row],[Joining Date]])</f>
        <v>2016</v>
      </c>
      <c r="O3577" s="46">
        <f>MONTH(Table1[[#This Row],[Joining Date]])</f>
        <v>8</v>
      </c>
      <c r="P3577" s="26">
        <f ca="1">NETWORKDAYS(Table1[[#This Row],[Joining Date]],TODAY())</f>
        <v>2581</v>
      </c>
      <c r="Q3577" s="26" t="str">
        <f>LEFT(Table1[[#This Row],[Department]],5)&amp;"-"&amp;RIGHT(Table1[[#This Row],[Employee ID]],3)</f>
        <v>Finan-741</v>
      </c>
      <c r="R3577" s="26" t="str">
        <f>LEFT(Table1[[#This Row],[Department]],3)</f>
        <v>Fin</v>
      </c>
      <c r="S3577" s="37">
        <f>_xlfn.XLOOKUP(Table1[[#This Row],[City]],Table2[City],Table2[Bonus %])</f>
        <v>7</v>
      </c>
    </row>
    <row r="3578" spans="1:19" x14ac:dyDescent="0.35">
      <c r="A3578" s="7" t="s">
        <v>4074</v>
      </c>
      <c r="B3578" s="40" t="str">
        <f>LEFT(Table1[[#This Row],[Employee Name]],FIND(" ",Table1[[#This Row],[Employee Name]]))</f>
        <v xml:space="preserve">Neha </v>
      </c>
      <c r="C3578" s="40" t="str">
        <f>RIGHT(Table1[[#This Row],[Employee Name]],LEN(Table1[[#This Row],[Employee Name]])-FIND(" ",Table1[[#This Row],[Employee Name]]))</f>
        <v>Kulkarni</v>
      </c>
      <c r="D3578" s="22">
        <f>Table1[[#This Row],[Basic Salary]]+Table1[[#This Row],[Bonus]]</f>
        <v>69767</v>
      </c>
      <c r="E3578" s="8">
        <v>87</v>
      </c>
      <c r="F3578" s="45">
        <v>61</v>
      </c>
      <c r="G3578" s="8" t="str" cm="1">
        <f t="array" ref="G3578">_xlfn.IFS(Table1[[#This Row],[Performance Score]]&gt;=80,"Excellent",Table1[[#This Row],[Performance Score]]&gt;=60,"Good",Table1[[#This Row],[Performance Score]]&gt;=40,"Need Improvement")</f>
        <v>Good</v>
      </c>
      <c r="H3578" s="29">
        <f>Table1[[#This Row],[Bonus]]/Table1[[#This Row],[Basic Salary]]</f>
        <v>0.44361446780334379</v>
      </c>
      <c r="I3578" s="8">
        <f ca="1">DATEDIF(Table1[[#This Row],[Date of Birth]],TODAY(),"y")</f>
        <v>26</v>
      </c>
      <c r="J3578" s="33">
        <v>42529</v>
      </c>
      <c r="K3578" s="33" t="str" cm="1">
        <f t="array" aca="1" ref="K3578" ca="1">_xlfn.IFS(L3578&lt;3,"Junior",L3578&lt;=7,"Mid-Level",L3578&gt;7,"Senior")</f>
        <v>Senior</v>
      </c>
      <c r="L3578" s="45">
        <f ca="1">INT(YEARFRAC(Table1[[#This Row],[Joining Date]],TODAY(),1))</f>
        <v>10</v>
      </c>
      <c r="M3578" s="25" t="str">
        <f t="shared" ca="1" si="55"/>
        <v>Yes</v>
      </c>
      <c r="N3578" s="25">
        <f>YEAR(Table1[[#This Row],[Joining Date]])</f>
        <v>2016</v>
      </c>
      <c r="O3578" s="45">
        <f>MONTH(Table1[[#This Row],[Joining Date]])</f>
        <v>6</v>
      </c>
      <c r="P3578" s="25">
        <f ca="1">NETWORKDAYS(Table1[[#This Row],[Joining Date]],TODAY())</f>
        <v>2624</v>
      </c>
      <c r="Q3578" s="25" t="str">
        <f>LEFT(Table1[[#This Row],[Department]],5)&amp;"-"&amp;RIGHT(Table1[[#This Row],[Employee ID]],3)</f>
        <v>Marke-018</v>
      </c>
      <c r="R3578" s="25" t="str">
        <f>LEFT(Table1[[#This Row],[Department]],3)</f>
        <v>Mar</v>
      </c>
      <c r="S3578" s="36">
        <f>_xlfn.XLOOKUP(Table1[[#This Row],[City]],Table2[City],Table2[Bonus %])</f>
        <v>5</v>
      </c>
    </row>
    <row r="3579" spans="1:19" x14ac:dyDescent="0.35">
      <c r="A3579" s="9" t="s">
        <v>4620</v>
      </c>
      <c r="B3579" s="41" t="str">
        <f>LEFT(Table1[[#This Row],[Employee Name]],FIND(" ",Table1[[#This Row],[Employee Name]]))</f>
        <v xml:space="preserve">Arjun </v>
      </c>
      <c r="C3579" s="41" t="str">
        <f>RIGHT(Table1[[#This Row],[Employee Name]],LEN(Table1[[#This Row],[Employee Name]])-FIND(" ",Table1[[#This Row],[Employee Name]]))</f>
        <v>Mehta</v>
      </c>
      <c r="D3579" s="23">
        <f>Table1[[#This Row],[Basic Salary]]+Table1[[#This Row],[Bonus]]</f>
        <v>69765</v>
      </c>
      <c r="E3579" s="10">
        <v>75</v>
      </c>
      <c r="F3579" s="46">
        <v>78</v>
      </c>
      <c r="G3579" s="10" t="str" cm="1">
        <f t="array" ref="G3579">_xlfn.IFS(Table1[[#This Row],[Performance Score]]&gt;=80,"Excellent",Table1[[#This Row],[Performance Score]]&gt;=60,"Good",Table1[[#This Row],[Performance Score]]&gt;=40,"Need Improvement")</f>
        <v>Good</v>
      </c>
      <c r="H3579" s="30">
        <f>Table1[[#This Row],[Bonus]]/Table1[[#This Row],[Basic Salary]]</f>
        <v>0.38949192375868869</v>
      </c>
      <c r="I3579" s="10">
        <f ca="1">DATEDIF(Table1[[#This Row],[Date of Birth]],TODAY(),"y")</f>
        <v>21</v>
      </c>
      <c r="J3579" s="34">
        <v>45325</v>
      </c>
      <c r="K3579" s="33" t="str" cm="1">
        <f t="array" aca="1" ref="K3579" ca="1">_xlfn.IFS(L3579&lt;3,"Junior",L3579&lt;=7,"Mid-Level",L3579&gt;7,"Senior")</f>
        <v>Junior</v>
      </c>
      <c r="L3579" s="46">
        <f ca="1">INT(YEARFRAC(Table1[[#This Row],[Joining Date]],TODAY(),1))</f>
        <v>2</v>
      </c>
      <c r="M3579" s="25" t="str">
        <f t="shared" ca="1" si="55"/>
        <v>No</v>
      </c>
      <c r="N3579" s="26">
        <f>YEAR(Table1[[#This Row],[Joining Date]])</f>
        <v>2024</v>
      </c>
      <c r="O3579" s="46">
        <f>MONTH(Table1[[#This Row],[Joining Date]])</f>
        <v>2</v>
      </c>
      <c r="P3579" s="26">
        <f ca="1">NETWORKDAYS(Table1[[#This Row],[Joining Date]],TODAY())</f>
        <v>626</v>
      </c>
      <c r="Q3579" s="26" t="str">
        <f>LEFT(Table1[[#This Row],[Department]],5)&amp;"-"&amp;RIGHT(Table1[[#This Row],[Employee ID]],3)</f>
        <v>Opera-564</v>
      </c>
      <c r="R3579" s="26" t="str">
        <f>LEFT(Table1[[#This Row],[Department]],3)</f>
        <v>Ope</v>
      </c>
      <c r="S3579" s="37">
        <f>_xlfn.XLOOKUP(Table1[[#This Row],[City]],Table2[City],Table2[Bonus %])</f>
        <v>8</v>
      </c>
    </row>
    <row r="3580" spans="1:19" x14ac:dyDescent="0.35">
      <c r="A3580" s="7" t="s">
        <v>4220</v>
      </c>
      <c r="B3580" s="40" t="str">
        <f>LEFT(Table1[[#This Row],[Employee Name]],FIND(" ",Table1[[#This Row],[Employee Name]]))</f>
        <v xml:space="preserve">Aditya </v>
      </c>
      <c r="C3580" s="40" t="str">
        <f>RIGHT(Table1[[#This Row],[Employee Name]],LEN(Table1[[#This Row],[Employee Name]])-FIND(" ",Table1[[#This Row],[Employee Name]]))</f>
        <v>Kapoor</v>
      </c>
      <c r="D3580" s="22">
        <f>Table1[[#This Row],[Basic Salary]]+Table1[[#This Row],[Bonus]]</f>
        <v>69763</v>
      </c>
      <c r="E3580" s="8">
        <v>95</v>
      </c>
      <c r="F3580" s="45">
        <v>66</v>
      </c>
      <c r="G3580" s="8" t="str" cm="1">
        <f t="array" ref="G3580">_xlfn.IFS(Table1[[#This Row],[Performance Score]]&gt;=80,"Excellent",Table1[[#This Row],[Performance Score]]&gt;=60,"Good",Table1[[#This Row],[Performance Score]]&gt;=40,"Need Improvement")</f>
        <v>Good</v>
      </c>
      <c r="H3580" s="29">
        <f>Table1[[#This Row],[Bonus]]/Table1[[#This Row],[Basic Salary]]</f>
        <v>0.47005647336480105</v>
      </c>
      <c r="I3580" s="8">
        <f ca="1">DATEDIF(Table1[[#This Row],[Date of Birth]],TODAY(),"y")</f>
        <v>28</v>
      </c>
      <c r="J3580" s="33">
        <v>42872</v>
      </c>
      <c r="K3580" s="33" t="str" cm="1">
        <f t="array" aca="1" ref="K3580" ca="1">_xlfn.IFS(L3580&lt;3,"Junior",L3580&lt;=7,"Mid-Level",L3580&gt;7,"Senior")</f>
        <v>Senior</v>
      </c>
      <c r="L3580" s="45">
        <f ca="1">INT(YEARFRAC(Table1[[#This Row],[Joining Date]],TODAY(),1))</f>
        <v>9</v>
      </c>
      <c r="M3580" s="25" t="str">
        <f t="shared" ca="1" si="55"/>
        <v>Yes</v>
      </c>
      <c r="N3580" s="25">
        <f>YEAR(Table1[[#This Row],[Joining Date]])</f>
        <v>2017</v>
      </c>
      <c r="O3580" s="45">
        <f>MONTH(Table1[[#This Row],[Joining Date]])</f>
        <v>5</v>
      </c>
      <c r="P3580" s="25">
        <f ca="1">NETWORKDAYS(Table1[[#This Row],[Joining Date]],TODAY())</f>
        <v>2379</v>
      </c>
      <c r="Q3580" s="25" t="str">
        <f>LEFT(Table1[[#This Row],[Department]],5)&amp;"-"&amp;RIGHT(Table1[[#This Row],[Employee ID]],3)</f>
        <v>Suppo-164</v>
      </c>
      <c r="R3580" s="25" t="str">
        <f>LEFT(Table1[[#This Row],[Department]],3)</f>
        <v>Sup</v>
      </c>
      <c r="S3580" s="36">
        <f>_xlfn.XLOOKUP(Table1[[#This Row],[City]],Table2[City],Table2[Bonus %])</f>
        <v>7</v>
      </c>
    </row>
    <row r="3581" spans="1:19" x14ac:dyDescent="0.35">
      <c r="A3581" s="9" t="s">
        <v>1944</v>
      </c>
      <c r="B3581" s="41" t="str">
        <f>LEFT(Table1[[#This Row],[Employee Name]],FIND(" ",Table1[[#This Row],[Employee Name]]))</f>
        <v xml:space="preserve">Priya </v>
      </c>
      <c r="C3581" s="41" t="str">
        <f>RIGHT(Table1[[#This Row],[Employee Name]],LEN(Table1[[#This Row],[Employee Name]])-FIND(" ",Table1[[#This Row],[Employee Name]]))</f>
        <v>Reddy</v>
      </c>
      <c r="D3581" s="23">
        <f>Table1[[#This Row],[Basic Salary]]+Table1[[#This Row],[Bonus]]</f>
        <v>69753</v>
      </c>
      <c r="E3581" s="10">
        <v>62</v>
      </c>
      <c r="F3581" s="46">
        <v>45</v>
      </c>
      <c r="G3581" s="10" t="str" cm="1">
        <f t="array" ref="G3581">_xlfn.IFS(Table1[[#This Row],[Performance Score]]&gt;=80,"Excellent",Table1[[#This Row],[Performance Score]]&gt;=60,"Good",Table1[[#This Row],[Performance Score]]&gt;=40,"Need Improvement")</f>
        <v>Need Improvement</v>
      </c>
      <c r="H3581" s="30">
        <f>Table1[[#This Row],[Bonus]]/Table1[[#This Row],[Basic Salary]]</f>
        <v>0.2470367390721373</v>
      </c>
      <c r="I3581" s="10">
        <f ca="1">DATEDIF(Table1[[#This Row],[Date of Birth]],TODAY(),"y")</f>
        <v>20</v>
      </c>
      <c r="J3581" s="34">
        <v>43371</v>
      </c>
      <c r="K3581" s="33" t="str" cm="1">
        <f t="array" aca="1" ref="K3581" ca="1">_xlfn.IFS(L3581&lt;3,"Junior",L3581&lt;=7,"Mid-Level",L3581&gt;7,"Senior")</f>
        <v>Mid-Level</v>
      </c>
      <c r="L3581" s="46">
        <f ca="1">INT(YEARFRAC(Table1[[#This Row],[Joining Date]],TODAY(),1))</f>
        <v>7</v>
      </c>
      <c r="M3581" s="25" t="str">
        <f t="shared" ca="1" si="55"/>
        <v>Yes</v>
      </c>
      <c r="N3581" s="26">
        <f>YEAR(Table1[[#This Row],[Joining Date]])</f>
        <v>2018</v>
      </c>
      <c r="O3581" s="46">
        <f>MONTH(Table1[[#This Row],[Joining Date]])</f>
        <v>9</v>
      </c>
      <c r="P3581" s="26">
        <f ca="1">NETWORKDAYS(Table1[[#This Row],[Joining Date]],TODAY())</f>
        <v>2022</v>
      </c>
      <c r="Q3581" s="26" t="str">
        <f>LEFT(Table1[[#This Row],[Department]],5)&amp;"-"&amp;RIGHT(Table1[[#This Row],[Employee ID]],3)</f>
        <v>Opera-888</v>
      </c>
      <c r="R3581" s="26" t="str">
        <f>LEFT(Table1[[#This Row],[Department]],3)</f>
        <v>Ope</v>
      </c>
      <c r="S3581" s="37">
        <f>_xlfn.XLOOKUP(Table1[[#This Row],[City]],Table2[City],Table2[Bonus %])</f>
        <v>5</v>
      </c>
    </row>
    <row r="3582" spans="1:19" x14ac:dyDescent="0.35">
      <c r="A3582" s="7" t="s">
        <v>804</v>
      </c>
      <c r="B3582" s="40" t="str">
        <f>LEFT(Table1[[#This Row],[Employee Name]],FIND(" ",Table1[[#This Row],[Employee Name]]))</f>
        <v xml:space="preserve">Karan </v>
      </c>
      <c r="C3582" s="40" t="str">
        <f>RIGHT(Table1[[#This Row],[Employee Name]],LEN(Table1[[#This Row],[Employee Name]])-FIND(" ",Table1[[#This Row],[Employee Name]]))</f>
        <v>Malhotra</v>
      </c>
      <c r="D3582" s="22">
        <f>Table1[[#This Row],[Basic Salary]]+Table1[[#This Row],[Bonus]]</f>
        <v>69739</v>
      </c>
      <c r="E3582" s="8">
        <v>80</v>
      </c>
      <c r="F3582" s="45">
        <v>47</v>
      </c>
      <c r="G3582" s="8" t="str" cm="1">
        <f t="array" ref="G3582">_xlfn.IFS(Table1[[#This Row],[Performance Score]]&gt;=80,"Excellent",Table1[[#This Row],[Performance Score]]&gt;=60,"Good",Table1[[#This Row],[Performance Score]]&gt;=40,"Need Improvement")</f>
        <v>Need Improvement</v>
      </c>
      <c r="H3582" s="29">
        <f>Table1[[#This Row],[Bonus]]/Table1[[#This Row],[Basic Salary]]</f>
        <v>0.75267655189746163</v>
      </c>
      <c r="I3582" s="8">
        <f ca="1">DATEDIF(Table1[[#This Row],[Date of Birth]],TODAY(),"y")</f>
        <v>28</v>
      </c>
      <c r="J3582" s="33">
        <v>42937</v>
      </c>
      <c r="K3582" s="33" t="str" cm="1">
        <f t="array" aca="1" ref="K3582" ca="1">_xlfn.IFS(L3582&lt;3,"Junior",L3582&lt;=7,"Mid-Level",L3582&gt;7,"Senior")</f>
        <v>Senior</v>
      </c>
      <c r="L3582" s="45">
        <f ca="1">INT(YEARFRAC(Table1[[#This Row],[Joining Date]],TODAY(),1))</f>
        <v>8</v>
      </c>
      <c r="M3582" s="25" t="str">
        <f t="shared" ca="1" si="55"/>
        <v>Yes</v>
      </c>
      <c r="N3582" s="25">
        <f>YEAR(Table1[[#This Row],[Joining Date]])</f>
        <v>2017</v>
      </c>
      <c r="O3582" s="45">
        <f>MONTH(Table1[[#This Row],[Joining Date]])</f>
        <v>7</v>
      </c>
      <c r="P3582" s="25">
        <f ca="1">NETWORKDAYS(Table1[[#This Row],[Joining Date]],TODAY())</f>
        <v>2332</v>
      </c>
      <c r="Q3582" s="25" t="str">
        <f>LEFT(Table1[[#This Row],[Department]],5)&amp;"-"&amp;RIGHT(Table1[[#This Row],[Employee ID]],3)</f>
        <v>Finan-748</v>
      </c>
      <c r="R3582" s="25" t="str">
        <f>LEFT(Table1[[#This Row],[Department]],3)</f>
        <v>Fin</v>
      </c>
      <c r="S3582" s="36">
        <f>_xlfn.XLOOKUP(Table1[[#This Row],[City]],Table2[City],Table2[Bonus %])</f>
        <v>8</v>
      </c>
    </row>
    <row r="3583" spans="1:19" x14ac:dyDescent="0.35">
      <c r="A3583" s="9" t="s">
        <v>1592</v>
      </c>
      <c r="B3583" s="41" t="str">
        <f>LEFT(Table1[[#This Row],[Employee Name]],FIND(" ",Table1[[#This Row],[Employee Name]]))</f>
        <v xml:space="preserve">Swathi </v>
      </c>
      <c r="C3583" s="41" t="str">
        <f>RIGHT(Table1[[#This Row],[Employee Name]],LEN(Table1[[#This Row],[Employee Name]])-FIND(" ",Table1[[#This Row],[Employee Name]]))</f>
        <v>Ramesh</v>
      </c>
      <c r="D3583" s="23">
        <f>Table1[[#This Row],[Basic Salary]]+Table1[[#This Row],[Bonus]]</f>
        <v>69707</v>
      </c>
      <c r="E3583" s="10">
        <v>96</v>
      </c>
      <c r="F3583" s="46">
        <v>82</v>
      </c>
      <c r="G3583" s="10" t="str" cm="1">
        <f t="array" ref="G3583">_xlfn.IFS(Table1[[#This Row],[Performance Score]]&gt;=80,"Excellent",Table1[[#This Row],[Performance Score]]&gt;=60,"Good",Table1[[#This Row],[Performance Score]]&gt;=40,"Need Improvement")</f>
        <v>Excellent</v>
      </c>
      <c r="H3583" s="30">
        <f>Table1[[#This Row],[Bonus]]/Table1[[#This Row],[Basic Salary]]</f>
        <v>0.33897426046868995</v>
      </c>
      <c r="I3583" s="10">
        <f ca="1">DATEDIF(Table1[[#This Row],[Date of Birth]],TODAY(),"y")</f>
        <v>15</v>
      </c>
      <c r="J3583" s="34">
        <v>42102</v>
      </c>
      <c r="K3583" s="33" t="str" cm="1">
        <f t="array" aca="1" ref="K3583" ca="1">_xlfn.IFS(L3583&lt;3,"Junior",L3583&lt;=7,"Mid-Level",L3583&gt;7,"Senior")</f>
        <v>Senior</v>
      </c>
      <c r="L3583" s="46">
        <f ca="1">INT(YEARFRAC(Table1[[#This Row],[Joining Date]],TODAY(),1))</f>
        <v>11</v>
      </c>
      <c r="M3583" s="25" t="str">
        <f t="shared" ca="1" si="55"/>
        <v>Yes</v>
      </c>
      <c r="N3583" s="26">
        <f>YEAR(Table1[[#This Row],[Joining Date]])</f>
        <v>2015</v>
      </c>
      <c r="O3583" s="46">
        <f>MONTH(Table1[[#This Row],[Joining Date]])</f>
        <v>4</v>
      </c>
      <c r="P3583" s="26">
        <f ca="1">NETWORKDAYS(Table1[[#This Row],[Joining Date]],TODAY())</f>
        <v>2929</v>
      </c>
      <c r="Q3583" s="26" t="str">
        <f>LEFT(Table1[[#This Row],[Department]],5)&amp;"-"&amp;RIGHT(Table1[[#This Row],[Employee ID]],3)</f>
        <v>Finan-536</v>
      </c>
      <c r="R3583" s="26" t="str">
        <f>LEFT(Table1[[#This Row],[Department]],3)</f>
        <v>Fin</v>
      </c>
      <c r="S3583" s="37">
        <f>_xlfn.XLOOKUP(Table1[[#This Row],[City]],Table2[City],Table2[Bonus %])</f>
        <v>7</v>
      </c>
    </row>
    <row r="3584" spans="1:19" x14ac:dyDescent="0.35">
      <c r="A3584" s="7" t="s">
        <v>2760</v>
      </c>
      <c r="B3584" s="40" t="str">
        <f>LEFT(Table1[[#This Row],[Employee Name]],FIND(" ",Table1[[#This Row],[Employee Name]]))</f>
        <v xml:space="preserve">Karan </v>
      </c>
      <c r="C3584" s="40" t="str">
        <f>RIGHT(Table1[[#This Row],[Employee Name]],LEN(Table1[[#This Row],[Employee Name]])-FIND(" ",Table1[[#This Row],[Employee Name]]))</f>
        <v>Malhotra</v>
      </c>
      <c r="D3584" s="22">
        <f>Table1[[#This Row],[Basic Salary]]+Table1[[#This Row],[Bonus]]</f>
        <v>69699</v>
      </c>
      <c r="E3584" s="8">
        <v>77</v>
      </c>
      <c r="F3584" s="45">
        <v>82</v>
      </c>
      <c r="G3584" s="8" t="str" cm="1">
        <f t="array" ref="G3584">_xlfn.IFS(Table1[[#This Row],[Performance Score]]&gt;=80,"Excellent",Table1[[#This Row],[Performance Score]]&gt;=60,"Good",Table1[[#This Row],[Performance Score]]&gt;=40,"Need Improvement")</f>
        <v>Excellent</v>
      </c>
      <c r="H3584" s="29">
        <f>Table1[[#This Row],[Bonus]]/Table1[[#This Row],[Basic Salary]]</f>
        <v>0.27016437657178261</v>
      </c>
      <c r="I3584" s="8">
        <f ca="1">DATEDIF(Table1[[#This Row],[Date of Birth]],TODAY(),"y")</f>
        <v>42</v>
      </c>
      <c r="J3584" s="33">
        <v>45655</v>
      </c>
      <c r="K3584" s="33" t="str" cm="1">
        <f t="array" aca="1" ref="K3584" ca="1">_xlfn.IFS(L3584&lt;3,"Junior",L3584&lt;=7,"Mid-Level",L3584&gt;7,"Senior")</f>
        <v>Junior</v>
      </c>
      <c r="L3584" s="45">
        <f ca="1">INT(YEARFRAC(Table1[[#This Row],[Joining Date]],TODAY(),1))</f>
        <v>1</v>
      </c>
      <c r="M3584" s="25" t="str">
        <f t="shared" ca="1" si="55"/>
        <v>No</v>
      </c>
      <c r="N3584" s="25">
        <f>YEAR(Table1[[#This Row],[Joining Date]])</f>
        <v>2024</v>
      </c>
      <c r="O3584" s="45">
        <f>MONTH(Table1[[#This Row],[Joining Date]])</f>
        <v>12</v>
      </c>
      <c r="P3584" s="25">
        <f ca="1">NETWORKDAYS(Table1[[#This Row],[Joining Date]],TODAY())</f>
        <v>391</v>
      </c>
      <c r="Q3584" s="25" t="str">
        <f>LEFT(Table1[[#This Row],[Department]],5)&amp;"-"&amp;RIGHT(Table1[[#This Row],[Employee ID]],3)</f>
        <v>Marke-704</v>
      </c>
      <c r="R3584" s="25" t="str">
        <f>LEFT(Table1[[#This Row],[Department]],3)</f>
        <v>Mar</v>
      </c>
      <c r="S3584" s="36">
        <f>_xlfn.XLOOKUP(Table1[[#This Row],[City]],Table2[City],Table2[Bonus %])</f>
        <v>8</v>
      </c>
    </row>
    <row r="3585" spans="1:19" x14ac:dyDescent="0.35">
      <c r="A3585" s="9" t="s">
        <v>1894</v>
      </c>
      <c r="B3585" s="41" t="str">
        <f>LEFT(Table1[[#This Row],[Employee Name]],FIND(" ",Table1[[#This Row],[Employee Name]]))</f>
        <v xml:space="preserve">Aditya </v>
      </c>
      <c r="C3585" s="41" t="str">
        <f>RIGHT(Table1[[#This Row],[Employee Name]],LEN(Table1[[#This Row],[Employee Name]])-FIND(" ",Table1[[#This Row],[Employee Name]]))</f>
        <v>Kapoor</v>
      </c>
      <c r="D3585" s="23">
        <f>Table1[[#This Row],[Basic Salary]]+Table1[[#This Row],[Bonus]]</f>
        <v>69693</v>
      </c>
      <c r="E3585" s="10">
        <v>95</v>
      </c>
      <c r="F3585" s="46">
        <v>88</v>
      </c>
      <c r="G3585" s="10" t="str" cm="1">
        <f t="array" ref="G3585">_xlfn.IFS(Table1[[#This Row],[Performance Score]]&gt;=80,"Excellent",Table1[[#This Row],[Performance Score]]&gt;=60,"Good",Table1[[#This Row],[Performance Score]]&gt;=40,"Need Improvement")</f>
        <v>Excellent</v>
      </c>
      <c r="H3585" s="30">
        <f>Table1[[#This Row],[Bonus]]/Table1[[#This Row],[Basic Salary]]</f>
        <v>0.61490870330892577</v>
      </c>
      <c r="I3585" s="10">
        <f ca="1">DATEDIF(Table1[[#This Row],[Date of Birth]],TODAY(),"y")</f>
        <v>23</v>
      </c>
      <c r="J3585" s="34">
        <v>45685</v>
      </c>
      <c r="K3585" s="33" t="str" cm="1">
        <f t="array" aca="1" ref="K3585" ca="1">_xlfn.IFS(L3585&lt;3,"Junior",L3585&lt;=7,"Mid-Level",L3585&gt;7,"Senior")</f>
        <v>Junior</v>
      </c>
      <c r="L3585" s="46">
        <f ca="1">INT(YEARFRAC(Table1[[#This Row],[Joining Date]],TODAY(),1))</f>
        <v>1</v>
      </c>
      <c r="M3585" s="25" t="str">
        <f t="shared" ca="1" si="55"/>
        <v>No</v>
      </c>
      <c r="N3585" s="26">
        <f>YEAR(Table1[[#This Row],[Joining Date]])</f>
        <v>2025</v>
      </c>
      <c r="O3585" s="46">
        <f>MONTH(Table1[[#This Row],[Joining Date]])</f>
        <v>1</v>
      </c>
      <c r="P3585" s="26">
        <f ca="1">NETWORKDAYS(Table1[[#This Row],[Joining Date]],TODAY())</f>
        <v>370</v>
      </c>
      <c r="Q3585" s="26" t="str">
        <f>LEFT(Table1[[#This Row],[Department]],5)&amp;"-"&amp;RIGHT(Table1[[#This Row],[Employee ID]],3)</f>
        <v>Marke-838</v>
      </c>
      <c r="R3585" s="26" t="str">
        <f>LEFT(Table1[[#This Row],[Department]],3)</f>
        <v>Mar</v>
      </c>
      <c r="S3585" s="37">
        <f>_xlfn.XLOOKUP(Table1[[#This Row],[City]],Table2[City],Table2[Bonus %])</f>
        <v>5</v>
      </c>
    </row>
    <row r="3586" spans="1:19" x14ac:dyDescent="0.35">
      <c r="A3586" s="7" t="s">
        <v>667</v>
      </c>
      <c r="B3586" s="40" t="str">
        <f>LEFT(Table1[[#This Row],[Employee Name]],FIND(" ",Table1[[#This Row],[Employee Name]]))</f>
        <v xml:space="preserve">Rohan </v>
      </c>
      <c r="C3586" s="40" t="str">
        <f>RIGHT(Table1[[#This Row],[Employee Name]],LEN(Table1[[#This Row],[Employee Name]])-FIND(" ",Table1[[#This Row],[Employee Name]]))</f>
        <v>Gupta</v>
      </c>
      <c r="D3586" s="22">
        <f>Table1[[#This Row],[Basic Salary]]+Table1[[#This Row],[Bonus]]</f>
        <v>69621</v>
      </c>
      <c r="E3586" s="8">
        <v>73</v>
      </c>
      <c r="F3586" s="45">
        <v>91</v>
      </c>
      <c r="G3586" s="8" t="str" cm="1">
        <f t="array" ref="G3586">_xlfn.IFS(Table1[[#This Row],[Performance Score]]&gt;=80,"Excellent",Table1[[#This Row],[Performance Score]]&gt;=60,"Good",Table1[[#This Row],[Performance Score]]&gt;=40,"Need Improvement")</f>
        <v>Excellent</v>
      </c>
      <c r="H3586" s="29">
        <f>Table1[[#This Row],[Bonus]]/Table1[[#This Row],[Basic Salary]]</f>
        <v>0.72090666403005732</v>
      </c>
      <c r="I3586" s="8">
        <f ca="1">DATEDIF(Table1[[#This Row],[Date of Birth]],TODAY(),"y")</f>
        <v>18</v>
      </c>
      <c r="J3586" s="33">
        <v>43909</v>
      </c>
      <c r="K3586" s="33" t="str" cm="1">
        <f t="array" aca="1" ref="K3586" ca="1">_xlfn.IFS(L3586&lt;3,"Junior",L3586&lt;=7,"Mid-Level",L3586&gt;7,"Senior")</f>
        <v>Mid-Level</v>
      </c>
      <c r="L3586" s="45">
        <f ca="1">INT(YEARFRAC(Table1[[#This Row],[Joining Date]],TODAY(),1))</f>
        <v>6</v>
      </c>
      <c r="M3586" s="25" t="str">
        <f t="shared" ref="M3586:M3649" ca="1" si="56">IF(L3586&gt;5,"Yes","No")</f>
        <v>Yes</v>
      </c>
      <c r="N3586" s="25">
        <f>YEAR(Table1[[#This Row],[Joining Date]])</f>
        <v>2020</v>
      </c>
      <c r="O3586" s="45">
        <f>MONTH(Table1[[#This Row],[Joining Date]])</f>
        <v>3</v>
      </c>
      <c r="P3586" s="25">
        <f ca="1">NETWORKDAYS(Table1[[#This Row],[Joining Date]],TODAY())</f>
        <v>1638</v>
      </c>
      <c r="Q3586" s="25" t="str">
        <f>LEFT(Table1[[#This Row],[Department]],5)&amp;"-"&amp;RIGHT(Table1[[#This Row],[Employee ID]],3)</f>
        <v>HR-611</v>
      </c>
      <c r="R3586" s="25" t="str">
        <f>LEFT(Table1[[#This Row],[Department]],3)</f>
        <v>HR</v>
      </c>
      <c r="S3586" s="36">
        <f>_xlfn.XLOOKUP(Table1[[#This Row],[City]],Table2[City],Table2[Bonus %])</f>
        <v>4</v>
      </c>
    </row>
    <row r="3587" spans="1:19" x14ac:dyDescent="0.35">
      <c r="A3587" s="9" t="s">
        <v>360</v>
      </c>
      <c r="B3587" s="41" t="str">
        <f>LEFT(Table1[[#This Row],[Employee Name]],FIND(" ",Table1[[#This Row],[Employee Name]]))</f>
        <v xml:space="preserve">Arjun </v>
      </c>
      <c r="C3587" s="41" t="str">
        <f>RIGHT(Table1[[#This Row],[Employee Name]],LEN(Table1[[#This Row],[Employee Name]])-FIND(" ",Table1[[#This Row],[Employee Name]]))</f>
        <v>Mehta</v>
      </c>
      <c r="D3587" s="23">
        <f>Table1[[#This Row],[Basic Salary]]+Table1[[#This Row],[Bonus]]</f>
        <v>69615</v>
      </c>
      <c r="E3587" s="10">
        <v>68</v>
      </c>
      <c r="F3587" s="46">
        <v>55</v>
      </c>
      <c r="G3587" s="10" t="str" cm="1">
        <f t="array" ref="G3587">_xlfn.IFS(Table1[[#This Row],[Performance Score]]&gt;=80,"Excellent",Table1[[#This Row],[Performance Score]]&gt;=60,"Good",Table1[[#This Row],[Performance Score]]&gt;=40,"Need Improvement")</f>
        <v>Need Improvement</v>
      </c>
      <c r="H3587" s="30">
        <f>Table1[[#This Row],[Bonus]]/Table1[[#This Row],[Basic Salary]]</f>
        <v>0.67219139583483467</v>
      </c>
      <c r="I3587" s="10">
        <f ca="1">DATEDIF(Table1[[#This Row],[Date of Birth]],TODAY(),"y")</f>
        <v>17</v>
      </c>
      <c r="J3587" s="34">
        <v>45556</v>
      </c>
      <c r="K3587" s="33" t="str" cm="1">
        <f t="array" aca="1" ref="K3587" ca="1">_xlfn.IFS(L3587&lt;3,"Junior",L3587&lt;=7,"Mid-Level",L3587&gt;7,"Senior")</f>
        <v>Junior</v>
      </c>
      <c r="L3587" s="46">
        <f ca="1">INT(YEARFRAC(Table1[[#This Row],[Joining Date]],TODAY(),1))</f>
        <v>1</v>
      </c>
      <c r="M3587" s="25" t="str">
        <f t="shared" ca="1" si="56"/>
        <v>No</v>
      </c>
      <c r="N3587" s="26">
        <f>YEAR(Table1[[#This Row],[Joining Date]])</f>
        <v>2024</v>
      </c>
      <c r="O3587" s="46">
        <f>MONTH(Table1[[#This Row],[Joining Date]])</f>
        <v>9</v>
      </c>
      <c r="P3587" s="26">
        <f ca="1">NETWORKDAYS(Table1[[#This Row],[Joining Date]],TODAY())</f>
        <v>461</v>
      </c>
      <c r="Q3587" s="26" t="str">
        <f>LEFT(Table1[[#This Row],[Department]],5)&amp;"-"&amp;RIGHT(Table1[[#This Row],[Employee ID]],3)</f>
        <v>HR-304</v>
      </c>
      <c r="R3587" s="26" t="str">
        <f>LEFT(Table1[[#This Row],[Department]],3)</f>
        <v>HR</v>
      </c>
      <c r="S3587" s="37">
        <f>_xlfn.XLOOKUP(Table1[[#This Row],[City]],Table2[City],Table2[Bonus %])</f>
        <v>7</v>
      </c>
    </row>
    <row r="3588" spans="1:19" x14ac:dyDescent="0.35">
      <c r="A3588" s="7" t="s">
        <v>3515</v>
      </c>
      <c r="B3588" s="40" t="str">
        <f>LEFT(Table1[[#This Row],[Employee Name]],FIND(" ",Table1[[#This Row],[Employee Name]]))</f>
        <v xml:space="preserve">Krishna </v>
      </c>
      <c r="C3588" s="40" t="str">
        <f>RIGHT(Table1[[#This Row],[Employee Name]],LEN(Table1[[#This Row],[Employee Name]])-FIND(" ",Table1[[#This Row],[Employee Name]]))</f>
        <v>Chaitanya</v>
      </c>
      <c r="D3588" s="22">
        <f>Table1[[#This Row],[Basic Salary]]+Table1[[#This Row],[Bonus]]</f>
        <v>69600</v>
      </c>
      <c r="E3588" s="8">
        <v>85</v>
      </c>
      <c r="F3588" s="45">
        <v>58</v>
      </c>
      <c r="G3588" s="8" t="str" cm="1">
        <f t="array" ref="G3588">_xlfn.IFS(Table1[[#This Row],[Performance Score]]&gt;=80,"Excellent",Table1[[#This Row],[Performance Score]]&gt;=60,"Good",Table1[[#This Row],[Performance Score]]&gt;=40,"Need Improvement")</f>
        <v>Need Improvement</v>
      </c>
      <c r="H3588" s="29">
        <f>Table1[[#This Row],[Bonus]]/Table1[[#This Row],[Basic Salary]]</f>
        <v>0.12497575483286998</v>
      </c>
      <c r="I3588" s="8">
        <f ca="1">DATEDIF(Table1[[#This Row],[Date of Birth]],TODAY(),"y")</f>
        <v>43</v>
      </c>
      <c r="J3588" s="33">
        <v>42683</v>
      </c>
      <c r="K3588" s="33" t="str" cm="1">
        <f t="array" aca="1" ref="K3588" ca="1">_xlfn.IFS(L3588&lt;3,"Junior",L3588&lt;=7,"Mid-Level",L3588&gt;7,"Senior")</f>
        <v>Senior</v>
      </c>
      <c r="L3588" s="45">
        <f ca="1">INT(YEARFRAC(Table1[[#This Row],[Joining Date]],TODAY(),1))</f>
        <v>9</v>
      </c>
      <c r="M3588" s="25" t="str">
        <f t="shared" ca="1" si="56"/>
        <v>Yes</v>
      </c>
      <c r="N3588" s="25">
        <f>YEAR(Table1[[#This Row],[Joining Date]])</f>
        <v>2016</v>
      </c>
      <c r="O3588" s="45">
        <f>MONTH(Table1[[#This Row],[Joining Date]])</f>
        <v>11</v>
      </c>
      <c r="P3588" s="25">
        <f ca="1">NETWORKDAYS(Table1[[#This Row],[Joining Date]],TODAY())</f>
        <v>2514</v>
      </c>
      <c r="Q3588" s="25" t="str">
        <f>LEFT(Table1[[#This Row],[Department]],5)&amp;"-"&amp;RIGHT(Table1[[#This Row],[Employee ID]],3)</f>
        <v>Marke-459</v>
      </c>
      <c r="R3588" s="25" t="str">
        <f>LEFT(Table1[[#This Row],[Department]],3)</f>
        <v>Mar</v>
      </c>
      <c r="S3588" s="36">
        <f>_xlfn.XLOOKUP(Table1[[#This Row],[City]],Table2[City],Table2[Bonus %])</f>
        <v>5</v>
      </c>
    </row>
    <row r="3589" spans="1:19" x14ac:dyDescent="0.35">
      <c r="A3589" s="9" t="s">
        <v>2214</v>
      </c>
      <c r="B3589" s="41" t="str">
        <f>LEFT(Table1[[#This Row],[Employee Name]],FIND(" ",Table1[[#This Row],[Employee Name]]))</f>
        <v xml:space="preserve">Ravi </v>
      </c>
      <c r="C3589" s="41" t="str">
        <f>RIGHT(Table1[[#This Row],[Employee Name]],LEN(Table1[[#This Row],[Employee Name]])-FIND(" ",Table1[[#This Row],[Employee Name]]))</f>
        <v>Teja</v>
      </c>
      <c r="D3589" s="23">
        <f>Table1[[#This Row],[Basic Salary]]+Table1[[#This Row],[Bonus]]</f>
        <v>69571</v>
      </c>
      <c r="E3589" s="10">
        <v>75</v>
      </c>
      <c r="F3589" s="46">
        <v>40</v>
      </c>
      <c r="G3589" s="10" t="str" cm="1">
        <f t="array" ref="G3589">_xlfn.IFS(Table1[[#This Row],[Performance Score]]&gt;=80,"Excellent",Table1[[#This Row],[Performance Score]]&gt;=60,"Good",Table1[[#This Row],[Performance Score]]&gt;=40,"Need Improvement")</f>
        <v>Need Improvement</v>
      </c>
      <c r="H3589" s="30">
        <f>Table1[[#This Row],[Bonus]]/Table1[[#This Row],[Basic Salary]]</f>
        <v>0.13778497366957773</v>
      </c>
      <c r="I3589" s="10">
        <f ca="1">DATEDIF(Table1[[#This Row],[Date of Birth]],TODAY(),"y")</f>
        <v>24</v>
      </c>
      <c r="J3589" s="34">
        <v>44805</v>
      </c>
      <c r="K3589" s="33" t="str" cm="1">
        <f t="array" aca="1" ref="K3589" ca="1">_xlfn.IFS(L3589&lt;3,"Junior",L3589&lt;=7,"Mid-Level",L3589&gt;7,"Senior")</f>
        <v>Mid-Level</v>
      </c>
      <c r="L3589" s="46">
        <f ca="1">INT(YEARFRAC(Table1[[#This Row],[Joining Date]],TODAY(),1))</f>
        <v>3</v>
      </c>
      <c r="M3589" s="25" t="str">
        <f t="shared" ca="1" si="56"/>
        <v>No</v>
      </c>
      <c r="N3589" s="26">
        <f>YEAR(Table1[[#This Row],[Joining Date]])</f>
        <v>2022</v>
      </c>
      <c r="O3589" s="46">
        <f>MONTH(Table1[[#This Row],[Joining Date]])</f>
        <v>9</v>
      </c>
      <c r="P3589" s="26">
        <f ca="1">NETWORKDAYS(Table1[[#This Row],[Joining Date]],TODAY())</f>
        <v>998</v>
      </c>
      <c r="Q3589" s="26" t="str">
        <f>LEFT(Table1[[#This Row],[Department]],5)&amp;"-"&amp;RIGHT(Table1[[#This Row],[Employee ID]],3)</f>
        <v>Sales-158</v>
      </c>
      <c r="R3589" s="26" t="str">
        <f>LEFT(Table1[[#This Row],[Department]],3)</f>
        <v>Sal</v>
      </c>
      <c r="S3589" s="37">
        <f>_xlfn.XLOOKUP(Table1[[#This Row],[City]],Table2[City],Table2[Bonus %])</f>
        <v>8</v>
      </c>
    </row>
    <row r="3590" spans="1:19" x14ac:dyDescent="0.35">
      <c r="A3590" s="7" t="s">
        <v>2609</v>
      </c>
      <c r="B3590" s="40" t="str">
        <f>LEFT(Table1[[#This Row],[Employee Name]],FIND(" ",Table1[[#This Row],[Employee Name]]))</f>
        <v xml:space="preserve">Karan </v>
      </c>
      <c r="C3590" s="40" t="str">
        <f>RIGHT(Table1[[#This Row],[Employee Name]],LEN(Table1[[#This Row],[Employee Name]])-FIND(" ",Table1[[#This Row],[Employee Name]]))</f>
        <v>Malhotra</v>
      </c>
      <c r="D3590" s="22">
        <f>Table1[[#This Row],[Basic Salary]]+Table1[[#This Row],[Bonus]]</f>
        <v>69555</v>
      </c>
      <c r="E3590" s="8">
        <v>80</v>
      </c>
      <c r="F3590" s="45">
        <v>88</v>
      </c>
      <c r="G3590" s="8" t="str" cm="1">
        <f t="array" ref="G3590">_xlfn.IFS(Table1[[#This Row],[Performance Score]]&gt;=80,"Excellent",Table1[[#This Row],[Performance Score]]&gt;=60,"Good",Table1[[#This Row],[Performance Score]]&gt;=40,"Need Improvement")</f>
        <v>Excellent</v>
      </c>
      <c r="H3590" s="29">
        <f>Table1[[#This Row],[Bonus]]/Table1[[#This Row],[Basic Salary]]</f>
        <v>0.20967321170802972</v>
      </c>
      <c r="I3590" s="8">
        <f ca="1">DATEDIF(Table1[[#This Row],[Date of Birth]],TODAY(),"y")</f>
        <v>21</v>
      </c>
      <c r="J3590" s="33">
        <v>44475</v>
      </c>
      <c r="K3590" s="33" t="str" cm="1">
        <f t="array" aca="1" ref="K3590" ca="1">_xlfn.IFS(L3590&lt;3,"Junior",L3590&lt;=7,"Mid-Level",L3590&gt;7,"Senior")</f>
        <v>Mid-Level</v>
      </c>
      <c r="L3590" s="45">
        <f ca="1">INT(YEARFRAC(Table1[[#This Row],[Joining Date]],TODAY(),1))</f>
        <v>4</v>
      </c>
      <c r="M3590" s="25" t="str">
        <f t="shared" ca="1" si="56"/>
        <v>No</v>
      </c>
      <c r="N3590" s="25">
        <f>YEAR(Table1[[#This Row],[Joining Date]])</f>
        <v>2021</v>
      </c>
      <c r="O3590" s="45">
        <f>MONTH(Table1[[#This Row],[Joining Date]])</f>
        <v>10</v>
      </c>
      <c r="P3590" s="25">
        <f ca="1">NETWORKDAYS(Table1[[#This Row],[Joining Date]],TODAY())</f>
        <v>1234</v>
      </c>
      <c r="Q3590" s="25" t="str">
        <f>LEFT(Table1[[#This Row],[Department]],5)&amp;"-"&amp;RIGHT(Table1[[#This Row],[Employee ID]],3)</f>
        <v>Opera-553</v>
      </c>
      <c r="R3590" s="25" t="str">
        <f>LEFT(Table1[[#This Row],[Department]],3)</f>
        <v>Ope</v>
      </c>
      <c r="S3590" s="36">
        <f>_xlfn.XLOOKUP(Table1[[#This Row],[City]],Table2[City],Table2[Bonus %])</f>
        <v>4</v>
      </c>
    </row>
    <row r="3591" spans="1:19" x14ac:dyDescent="0.35">
      <c r="A3591" s="9" t="s">
        <v>1505</v>
      </c>
      <c r="B3591" s="41" t="str">
        <f>LEFT(Table1[[#This Row],[Employee Name]],FIND(" ",Table1[[#This Row],[Employee Name]]))</f>
        <v xml:space="preserve">Nisha </v>
      </c>
      <c r="C3591" s="41" t="str">
        <f>RIGHT(Table1[[#This Row],[Employee Name]],LEN(Table1[[#This Row],[Employee Name]])-FIND(" ",Table1[[#This Row],[Employee Name]]))</f>
        <v>Kapoor</v>
      </c>
      <c r="D3591" s="23">
        <f>Table1[[#This Row],[Basic Salary]]+Table1[[#This Row],[Bonus]]</f>
        <v>69532</v>
      </c>
      <c r="E3591" s="10">
        <v>62</v>
      </c>
      <c r="F3591" s="46">
        <v>93</v>
      </c>
      <c r="G3591" s="10" t="str" cm="1">
        <f t="array" ref="G3591">_xlfn.IFS(Table1[[#This Row],[Performance Score]]&gt;=80,"Excellent",Table1[[#This Row],[Performance Score]]&gt;=60,"Good",Table1[[#This Row],[Performance Score]]&gt;=40,"Need Improvement")</f>
        <v>Excellent</v>
      </c>
      <c r="H3591" s="30">
        <f>Table1[[#This Row],[Bonus]]/Table1[[#This Row],[Basic Salary]]</f>
        <v>0.58977524750211496</v>
      </c>
      <c r="I3591" s="10">
        <f ca="1">DATEDIF(Table1[[#This Row],[Date of Birth]],TODAY(),"y")</f>
        <v>45</v>
      </c>
      <c r="J3591" s="34">
        <v>42751</v>
      </c>
      <c r="K3591" s="33" t="str" cm="1">
        <f t="array" aca="1" ref="K3591" ca="1">_xlfn.IFS(L3591&lt;3,"Junior",L3591&lt;=7,"Mid-Level",L3591&gt;7,"Senior")</f>
        <v>Senior</v>
      </c>
      <c r="L3591" s="46">
        <f ca="1">INT(YEARFRAC(Table1[[#This Row],[Joining Date]],TODAY(),1))</f>
        <v>9</v>
      </c>
      <c r="M3591" s="25" t="str">
        <f t="shared" ca="1" si="56"/>
        <v>Yes</v>
      </c>
      <c r="N3591" s="26">
        <f>YEAR(Table1[[#This Row],[Joining Date]])</f>
        <v>2017</v>
      </c>
      <c r="O3591" s="46">
        <f>MONTH(Table1[[#This Row],[Joining Date]])</f>
        <v>1</v>
      </c>
      <c r="P3591" s="26">
        <f ca="1">NETWORKDAYS(Table1[[#This Row],[Joining Date]],TODAY())</f>
        <v>2466</v>
      </c>
      <c r="Q3591" s="26" t="str">
        <f>LEFT(Table1[[#This Row],[Department]],5)&amp;"-"&amp;RIGHT(Table1[[#This Row],[Employee ID]],3)</f>
        <v>Suppo-449</v>
      </c>
      <c r="R3591" s="26" t="str">
        <f>LEFT(Table1[[#This Row],[Department]],3)</f>
        <v>Sup</v>
      </c>
      <c r="S3591" s="37">
        <f>_xlfn.XLOOKUP(Table1[[#This Row],[City]],Table2[City],Table2[Bonus %])</f>
        <v>5</v>
      </c>
    </row>
    <row r="3592" spans="1:19" x14ac:dyDescent="0.35">
      <c r="A3592" s="7" t="s">
        <v>268</v>
      </c>
      <c r="B3592" s="40" t="str">
        <f>LEFT(Table1[[#This Row],[Employee Name]],FIND(" ",Table1[[#This Row],[Employee Name]]))</f>
        <v xml:space="preserve">Vikram </v>
      </c>
      <c r="C3592" s="40" t="str">
        <f>RIGHT(Table1[[#This Row],[Employee Name]],LEN(Table1[[#This Row],[Employee Name]])-FIND(" ",Table1[[#This Row],[Employee Name]]))</f>
        <v>Singh</v>
      </c>
      <c r="D3592" s="22">
        <f>Table1[[#This Row],[Basic Salary]]+Table1[[#This Row],[Bonus]]</f>
        <v>69527</v>
      </c>
      <c r="E3592" s="8">
        <v>100</v>
      </c>
      <c r="F3592" s="45">
        <v>86</v>
      </c>
      <c r="G3592" s="8" t="str" cm="1">
        <f t="array" ref="G3592">_xlfn.IFS(Table1[[#This Row],[Performance Score]]&gt;=80,"Excellent",Table1[[#This Row],[Performance Score]]&gt;=60,"Good",Table1[[#This Row],[Performance Score]]&gt;=40,"Need Improvement")</f>
        <v>Excellent</v>
      </c>
      <c r="H3592" s="29">
        <f>Table1[[#This Row],[Bonus]]/Table1[[#This Row],[Basic Salary]]</f>
        <v>0.46839426387040911</v>
      </c>
      <c r="I3592" s="8">
        <f ca="1">DATEDIF(Table1[[#This Row],[Date of Birth]],TODAY(),"y")</f>
        <v>24</v>
      </c>
      <c r="J3592" s="33">
        <v>44395</v>
      </c>
      <c r="K3592" s="33" t="str" cm="1">
        <f t="array" aca="1" ref="K3592" ca="1">_xlfn.IFS(L3592&lt;3,"Junior",L3592&lt;=7,"Mid-Level",L3592&gt;7,"Senior")</f>
        <v>Mid-Level</v>
      </c>
      <c r="L3592" s="45">
        <f ca="1">INT(YEARFRAC(Table1[[#This Row],[Joining Date]],TODAY(),1))</f>
        <v>4</v>
      </c>
      <c r="M3592" s="25" t="str">
        <f t="shared" ca="1" si="56"/>
        <v>No</v>
      </c>
      <c r="N3592" s="25">
        <f>YEAR(Table1[[#This Row],[Joining Date]])</f>
        <v>2021</v>
      </c>
      <c r="O3592" s="45">
        <f>MONTH(Table1[[#This Row],[Joining Date]])</f>
        <v>7</v>
      </c>
      <c r="P3592" s="25">
        <f ca="1">NETWORKDAYS(Table1[[#This Row],[Joining Date]],TODAY())</f>
        <v>1291</v>
      </c>
      <c r="Q3592" s="25" t="str">
        <f>LEFT(Table1[[#This Row],[Department]],5)&amp;"-"&amp;RIGHT(Table1[[#This Row],[Employee ID]],3)</f>
        <v>Marke-212</v>
      </c>
      <c r="R3592" s="25" t="str">
        <f>LEFT(Table1[[#This Row],[Department]],3)</f>
        <v>Mar</v>
      </c>
      <c r="S3592" s="36">
        <f>_xlfn.XLOOKUP(Table1[[#This Row],[City]],Table2[City],Table2[Bonus %])</f>
        <v>4</v>
      </c>
    </row>
    <row r="3593" spans="1:19" x14ac:dyDescent="0.35">
      <c r="A3593" s="9" t="s">
        <v>2328</v>
      </c>
      <c r="B3593" s="41" t="str">
        <f>LEFT(Table1[[#This Row],[Employee Name]],FIND(" ",Table1[[#This Row],[Employee Name]]))</f>
        <v xml:space="preserve">Pooja </v>
      </c>
      <c r="C3593" s="41" t="str">
        <f>RIGHT(Table1[[#This Row],[Employee Name]],LEN(Table1[[#This Row],[Employee Name]])-FIND(" ",Table1[[#This Row],[Employee Name]]))</f>
        <v>Das</v>
      </c>
      <c r="D3593" s="23">
        <f>Table1[[#This Row],[Basic Salary]]+Table1[[#This Row],[Bonus]]</f>
        <v>69472</v>
      </c>
      <c r="E3593" s="10">
        <v>94</v>
      </c>
      <c r="F3593" s="46">
        <v>82</v>
      </c>
      <c r="G3593" s="10" t="str" cm="1">
        <f t="array" ref="G3593">_xlfn.IFS(Table1[[#This Row],[Performance Score]]&gt;=80,"Excellent",Table1[[#This Row],[Performance Score]]&gt;=60,"Good",Table1[[#This Row],[Performance Score]]&gt;=40,"Need Improvement")</f>
        <v>Excellent</v>
      </c>
      <c r="H3593" s="30">
        <f>Table1[[#This Row],[Bonus]]/Table1[[#This Row],[Basic Salary]]</f>
        <v>0.38636227574783982</v>
      </c>
      <c r="I3593" s="10">
        <f ca="1">DATEDIF(Table1[[#This Row],[Date of Birth]],TODAY(),"y")</f>
        <v>21</v>
      </c>
      <c r="J3593" s="34">
        <v>45147</v>
      </c>
      <c r="K3593" s="33" t="str" cm="1">
        <f t="array" aca="1" ref="K3593" ca="1">_xlfn.IFS(L3593&lt;3,"Junior",L3593&lt;=7,"Mid-Level",L3593&gt;7,"Senior")</f>
        <v>Junior</v>
      </c>
      <c r="L3593" s="46">
        <f ca="1">INT(YEARFRAC(Table1[[#This Row],[Joining Date]],TODAY(),1))</f>
        <v>2</v>
      </c>
      <c r="M3593" s="25" t="str">
        <f t="shared" ca="1" si="56"/>
        <v>No</v>
      </c>
      <c r="N3593" s="26">
        <f>YEAR(Table1[[#This Row],[Joining Date]])</f>
        <v>2023</v>
      </c>
      <c r="O3593" s="46">
        <f>MONTH(Table1[[#This Row],[Joining Date]])</f>
        <v>8</v>
      </c>
      <c r="P3593" s="26">
        <f ca="1">NETWORKDAYS(Table1[[#This Row],[Joining Date]],TODAY())</f>
        <v>754</v>
      </c>
      <c r="Q3593" s="26" t="str">
        <f>LEFT(Table1[[#This Row],[Department]],5)&amp;"-"&amp;RIGHT(Table1[[#This Row],[Employee ID]],3)</f>
        <v>Opera-272</v>
      </c>
      <c r="R3593" s="26" t="str">
        <f>LEFT(Table1[[#This Row],[Department]],3)</f>
        <v>Ope</v>
      </c>
      <c r="S3593" s="37">
        <f>_xlfn.XLOOKUP(Table1[[#This Row],[City]],Table2[City],Table2[Bonus %])</f>
        <v>5</v>
      </c>
    </row>
    <row r="3594" spans="1:19" x14ac:dyDescent="0.35">
      <c r="A3594" s="7" t="s">
        <v>1117</v>
      </c>
      <c r="B3594" s="40" t="str">
        <f>LEFT(Table1[[#This Row],[Employee Name]],FIND(" ",Table1[[#This Row],[Employee Name]]))</f>
        <v xml:space="preserve">Aarav </v>
      </c>
      <c r="C3594" s="40" t="str">
        <f>RIGHT(Table1[[#This Row],[Employee Name]],LEN(Table1[[#This Row],[Employee Name]])-FIND(" ",Table1[[#This Row],[Employee Name]]))</f>
        <v>Sharma</v>
      </c>
      <c r="D3594" s="22">
        <f>Table1[[#This Row],[Basic Salary]]+Table1[[#This Row],[Bonus]]</f>
        <v>69454</v>
      </c>
      <c r="E3594" s="8">
        <v>96</v>
      </c>
      <c r="F3594" s="45">
        <v>43</v>
      </c>
      <c r="G3594" s="8" t="str" cm="1">
        <f t="array" ref="G3594">_xlfn.IFS(Table1[[#This Row],[Performance Score]]&gt;=80,"Excellent",Table1[[#This Row],[Performance Score]]&gt;=60,"Good",Table1[[#This Row],[Performance Score]]&gt;=40,"Need Improvement")</f>
        <v>Need Improvement</v>
      </c>
      <c r="H3594" s="29">
        <f>Table1[[#This Row],[Bonus]]/Table1[[#This Row],[Basic Salary]]</f>
        <v>0.10305725403001667</v>
      </c>
      <c r="I3594" s="8">
        <f ca="1">DATEDIF(Table1[[#This Row],[Date of Birth]],TODAY(),"y")</f>
        <v>40</v>
      </c>
      <c r="J3594" s="33">
        <v>44858</v>
      </c>
      <c r="K3594" s="33" t="str" cm="1">
        <f t="array" aca="1" ref="K3594" ca="1">_xlfn.IFS(L3594&lt;3,"Junior",L3594&lt;=7,"Mid-Level",L3594&gt;7,"Senior")</f>
        <v>Mid-Level</v>
      </c>
      <c r="L3594" s="45">
        <f ca="1">INT(YEARFRAC(Table1[[#This Row],[Joining Date]],TODAY(),1))</f>
        <v>3</v>
      </c>
      <c r="M3594" s="25" t="str">
        <f t="shared" ca="1" si="56"/>
        <v>No</v>
      </c>
      <c r="N3594" s="25">
        <f>YEAR(Table1[[#This Row],[Joining Date]])</f>
        <v>2022</v>
      </c>
      <c r="O3594" s="45">
        <f>MONTH(Table1[[#This Row],[Joining Date]])</f>
        <v>10</v>
      </c>
      <c r="P3594" s="25">
        <f ca="1">NETWORKDAYS(Table1[[#This Row],[Joining Date]],TODAY())</f>
        <v>961</v>
      </c>
      <c r="Q3594" s="25" t="str">
        <f>LEFT(Table1[[#This Row],[Department]],5)&amp;"-"&amp;RIGHT(Table1[[#This Row],[Employee ID]],3)</f>
        <v>Opera-061</v>
      </c>
      <c r="R3594" s="25" t="str">
        <f>LEFT(Table1[[#This Row],[Department]],3)</f>
        <v>Ope</v>
      </c>
      <c r="S3594" s="36">
        <f>_xlfn.XLOOKUP(Table1[[#This Row],[City]],Table2[City],Table2[Bonus %])</f>
        <v>5</v>
      </c>
    </row>
    <row r="3595" spans="1:19" x14ac:dyDescent="0.35">
      <c r="A3595" s="9" t="s">
        <v>2630</v>
      </c>
      <c r="B3595" s="41" t="str">
        <f>LEFT(Table1[[#This Row],[Employee Name]],FIND(" ",Table1[[#This Row],[Employee Name]]))</f>
        <v xml:space="preserve">Rahul </v>
      </c>
      <c r="C3595" s="41" t="str">
        <f>RIGHT(Table1[[#This Row],[Employee Name]],LEN(Table1[[#This Row],[Employee Name]])-FIND(" ",Table1[[#This Row],[Employee Name]]))</f>
        <v>Verma</v>
      </c>
      <c r="D3595" s="23">
        <f>Table1[[#This Row],[Basic Salary]]+Table1[[#This Row],[Bonus]]</f>
        <v>69454</v>
      </c>
      <c r="E3595" s="10">
        <v>97</v>
      </c>
      <c r="F3595" s="46">
        <v>62</v>
      </c>
      <c r="G3595" s="10" t="str" cm="1">
        <f t="array" ref="G3595">_xlfn.IFS(Table1[[#This Row],[Performance Score]]&gt;=80,"Excellent",Table1[[#This Row],[Performance Score]]&gt;=60,"Good",Table1[[#This Row],[Performance Score]]&gt;=40,"Need Improvement")</f>
        <v>Good</v>
      </c>
      <c r="H3595" s="30">
        <f>Table1[[#This Row],[Bonus]]/Table1[[#This Row],[Basic Salary]]</f>
        <v>0.48348925626895639</v>
      </c>
      <c r="I3595" s="10">
        <f ca="1">DATEDIF(Table1[[#This Row],[Date of Birth]],TODAY(),"y")</f>
        <v>17</v>
      </c>
      <c r="J3595" s="34">
        <v>45941</v>
      </c>
      <c r="K3595" s="33" t="str" cm="1">
        <f t="array" aca="1" ref="K3595" ca="1">_xlfn.IFS(L3595&lt;3,"Junior",L3595&lt;=7,"Mid-Level",L3595&gt;7,"Senior")</f>
        <v>Junior</v>
      </c>
      <c r="L3595" s="46">
        <f ca="1">INT(YEARFRAC(Table1[[#This Row],[Joining Date]],TODAY(),1))</f>
        <v>0</v>
      </c>
      <c r="M3595" s="25" t="str">
        <f t="shared" ca="1" si="56"/>
        <v>No</v>
      </c>
      <c r="N3595" s="26">
        <f>YEAR(Table1[[#This Row],[Joining Date]])</f>
        <v>2025</v>
      </c>
      <c r="O3595" s="46">
        <f>MONTH(Table1[[#This Row],[Joining Date]])</f>
        <v>10</v>
      </c>
      <c r="P3595" s="26">
        <f ca="1">NETWORKDAYS(Table1[[#This Row],[Joining Date]],TODAY())</f>
        <v>186</v>
      </c>
      <c r="Q3595" s="26" t="str">
        <f>LEFT(Table1[[#This Row],[Department]],5)&amp;"-"&amp;RIGHT(Table1[[#This Row],[Employee ID]],3)</f>
        <v>Marke-574</v>
      </c>
      <c r="R3595" s="26" t="str">
        <f>LEFT(Table1[[#This Row],[Department]],3)</f>
        <v>Mar</v>
      </c>
      <c r="S3595" s="37">
        <f>_xlfn.XLOOKUP(Table1[[#This Row],[City]],Table2[City],Table2[Bonus %])</f>
        <v>5</v>
      </c>
    </row>
    <row r="3596" spans="1:19" x14ac:dyDescent="0.35">
      <c r="A3596" s="7" t="s">
        <v>382</v>
      </c>
      <c r="B3596" s="40" t="str">
        <f>LEFT(Table1[[#This Row],[Employee Name]],FIND(" ",Table1[[#This Row],[Employee Name]]))</f>
        <v xml:space="preserve">Kavya </v>
      </c>
      <c r="C3596" s="40" t="str">
        <f>RIGHT(Table1[[#This Row],[Employee Name]],LEN(Table1[[#This Row],[Employee Name]])-FIND(" ",Table1[[#This Row],[Employee Name]]))</f>
        <v>Nair</v>
      </c>
      <c r="D3596" s="22">
        <f>Table1[[#This Row],[Basic Salary]]+Table1[[#This Row],[Bonus]]</f>
        <v>69451</v>
      </c>
      <c r="E3596" s="8">
        <v>83</v>
      </c>
      <c r="F3596" s="45">
        <v>48</v>
      </c>
      <c r="G3596" s="8" t="str" cm="1">
        <f t="array" ref="G3596">_xlfn.IFS(Table1[[#This Row],[Performance Score]]&gt;=80,"Excellent",Table1[[#This Row],[Performance Score]]&gt;=60,"Good",Table1[[#This Row],[Performance Score]]&gt;=40,"Need Improvement")</f>
        <v>Need Improvement</v>
      </c>
      <c r="H3596" s="29">
        <f>Table1[[#This Row],[Bonus]]/Table1[[#This Row],[Basic Salary]]</f>
        <v>0.17753475754493048</v>
      </c>
      <c r="I3596" s="8">
        <f ca="1">DATEDIF(Table1[[#This Row],[Date of Birth]],TODAY(),"y")</f>
        <v>14</v>
      </c>
      <c r="J3596" s="33">
        <v>44123</v>
      </c>
      <c r="K3596" s="33" t="str" cm="1">
        <f t="array" aca="1" ref="K3596" ca="1">_xlfn.IFS(L3596&lt;3,"Junior",L3596&lt;=7,"Mid-Level",L3596&gt;7,"Senior")</f>
        <v>Mid-Level</v>
      </c>
      <c r="L3596" s="45">
        <f ca="1">INT(YEARFRAC(Table1[[#This Row],[Joining Date]],TODAY(),1))</f>
        <v>5</v>
      </c>
      <c r="M3596" s="25" t="str">
        <f t="shared" ca="1" si="56"/>
        <v>No</v>
      </c>
      <c r="N3596" s="25">
        <f>YEAR(Table1[[#This Row],[Joining Date]])</f>
        <v>2020</v>
      </c>
      <c r="O3596" s="45">
        <f>MONTH(Table1[[#This Row],[Joining Date]])</f>
        <v>10</v>
      </c>
      <c r="P3596" s="25">
        <f ca="1">NETWORKDAYS(Table1[[#This Row],[Joining Date]],TODAY())</f>
        <v>1486</v>
      </c>
      <c r="Q3596" s="25" t="str">
        <f>LEFT(Table1[[#This Row],[Department]],5)&amp;"-"&amp;RIGHT(Table1[[#This Row],[Employee ID]],3)</f>
        <v>Sales-326</v>
      </c>
      <c r="R3596" s="25" t="str">
        <f>LEFT(Table1[[#This Row],[Department]],3)</f>
        <v>Sal</v>
      </c>
      <c r="S3596" s="36">
        <f>_xlfn.XLOOKUP(Table1[[#This Row],[City]],Table2[City],Table2[Bonus %])</f>
        <v>6</v>
      </c>
    </row>
    <row r="3597" spans="1:19" x14ac:dyDescent="0.35">
      <c r="A3597" s="9" t="s">
        <v>1167</v>
      </c>
      <c r="B3597" s="41" t="str">
        <f>LEFT(Table1[[#This Row],[Employee Name]],FIND(" ",Table1[[#This Row],[Employee Name]]))</f>
        <v xml:space="preserve">Aarav </v>
      </c>
      <c r="C3597" s="41" t="str">
        <f>RIGHT(Table1[[#This Row],[Employee Name]],LEN(Table1[[#This Row],[Employee Name]])-FIND(" ",Table1[[#This Row],[Employee Name]]))</f>
        <v>Sharma</v>
      </c>
      <c r="D3597" s="23">
        <f>Table1[[#This Row],[Basic Salary]]+Table1[[#This Row],[Bonus]]</f>
        <v>69418</v>
      </c>
      <c r="E3597" s="10">
        <v>85</v>
      </c>
      <c r="F3597" s="46">
        <v>94</v>
      </c>
      <c r="G3597" s="10" t="str" cm="1">
        <f t="array" ref="G3597">_xlfn.IFS(Table1[[#This Row],[Performance Score]]&gt;=80,"Excellent",Table1[[#This Row],[Performance Score]]&gt;=60,"Good",Table1[[#This Row],[Performance Score]]&gt;=40,"Need Improvement")</f>
        <v>Excellent</v>
      </c>
      <c r="H3597" s="30">
        <f>Table1[[#This Row],[Bonus]]/Table1[[#This Row],[Basic Salary]]</f>
        <v>0.5177977960468777</v>
      </c>
      <c r="I3597" s="10">
        <f ca="1">DATEDIF(Table1[[#This Row],[Date of Birth]],TODAY(),"y")</f>
        <v>29</v>
      </c>
      <c r="J3597" s="34">
        <v>43195</v>
      </c>
      <c r="K3597" s="33" t="str" cm="1">
        <f t="array" aca="1" ref="K3597" ca="1">_xlfn.IFS(L3597&lt;3,"Junior",L3597&lt;=7,"Mid-Level",L3597&gt;7,"Senior")</f>
        <v>Senior</v>
      </c>
      <c r="L3597" s="46">
        <f ca="1">INT(YEARFRAC(Table1[[#This Row],[Joining Date]],TODAY(),1))</f>
        <v>8</v>
      </c>
      <c r="M3597" s="25" t="str">
        <f t="shared" ca="1" si="56"/>
        <v>Yes</v>
      </c>
      <c r="N3597" s="26">
        <f>YEAR(Table1[[#This Row],[Joining Date]])</f>
        <v>2018</v>
      </c>
      <c r="O3597" s="46">
        <f>MONTH(Table1[[#This Row],[Joining Date]])</f>
        <v>4</v>
      </c>
      <c r="P3597" s="26">
        <f ca="1">NETWORKDAYS(Table1[[#This Row],[Joining Date]],TODAY())</f>
        <v>2148</v>
      </c>
      <c r="Q3597" s="26" t="str">
        <f>LEFT(Table1[[#This Row],[Department]],5)&amp;"-"&amp;RIGHT(Table1[[#This Row],[Employee ID]],3)</f>
        <v>Suppo-111</v>
      </c>
      <c r="R3597" s="26" t="str">
        <f>LEFT(Table1[[#This Row],[Department]],3)</f>
        <v>Sup</v>
      </c>
      <c r="S3597" s="37">
        <f>_xlfn.XLOOKUP(Table1[[#This Row],[City]],Table2[City],Table2[Bonus %])</f>
        <v>5</v>
      </c>
    </row>
    <row r="3598" spans="1:19" x14ac:dyDescent="0.35">
      <c r="A3598" s="7" t="s">
        <v>4954</v>
      </c>
      <c r="B3598" s="40" t="str">
        <f>LEFT(Table1[[#This Row],[Employee Name]],FIND(" ",Table1[[#This Row],[Employee Name]]))</f>
        <v xml:space="preserve">Ananya </v>
      </c>
      <c r="C3598" s="40" t="str">
        <f>RIGHT(Table1[[#This Row],[Employee Name]],LEN(Table1[[#This Row],[Employee Name]])-FIND(" ",Table1[[#This Row],[Employee Name]]))</f>
        <v>Rao</v>
      </c>
      <c r="D3598" s="22">
        <f>Table1[[#This Row],[Basic Salary]]+Table1[[#This Row],[Bonus]]</f>
        <v>69413</v>
      </c>
      <c r="E3598" s="8">
        <v>98</v>
      </c>
      <c r="F3598" s="45">
        <v>40</v>
      </c>
      <c r="G3598" s="8" t="str" cm="1">
        <f t="array" ref="G3598">_xlfn.IFS(Table1[[#This Row],[Performance Score]]&gt;=80,"Excellent",Table1[[#This Row],[Performance Score]]&gt;=60,"Good",Table1[[#This Row],[Performance Score]]&gt;=40,"Need Improvement")</f>
        <v>Need Improvement</v>
      </c>
      <c r="H3598" s="29">
        <f>Table1[[#This Row],[Bonus]]/Table1[[#This Row],[Basic Salary]]</f>
        <v>0.48907004183202829</v>
      </c>
      <c r="I3598" s="8">
        <f ca="1">DATEDIF(Table1[[#This Row],[Date of Birth]],TODAY(),"y")</f>
        <v>33</v>
      </c>
      <c r="J3598" s="33">
        <v>45183</v>
      </c>
      <c r="K3598" s="33" t="str" cm="1">
        <f t="array" aca="1" ref="K3598" ca="1">_xlfn.IFS(L3598&lt;3,"Junior",L3598&lt;=7,"Mid-Level",L3598&gt;7,"Senior")</f>
        <v>Junior</v>
      </c>
      <c r="L3598" s="45">
        <f ca="1">INT(YEARFRAC(Table1[[#This Row],[Joining Date]],TODAY(),1))</f>
        <v>2</v>
      </c>
      <c r="M3598" s="25" t="str">
        <f t="shared" ca="1" si="56"/>
        <v>No</v>
      </c>
      <c r="N3598" s="25">
        <f>YEAR(Table1[[#This Row],[Joining Date]])</f>
        <v>2023</v>
      </c>
      <c r="O3598" s="45">
        <f>MONTH(Table1[[#This Row],[Joining Date]])</f>
        <v>9</v>
      </c>
      <c r="P3598" s="25">
        <f ca="1">NETWORKDAYS(Table1[[#This Row],[Joining Date]],TODAY())</f>
        <v>728</v>
      </c>
      <c r="Q3598" s="25" t="str">
        <f>LEFT(Table1[[#This Row],[Department]],5)&amp;"-"&amp;RIGHT(Table1[[#This Row],[Employee ID]],3)</f>
        <v>Sales-898</v>
      </c>
      <c r="R3598" s="25" t="str">
        <f>LEFT(Table1[[#This Row],[Department]],3)</f>
        <v>Sal</v>
      </c>
      <c r="S3598" s="36">
        <f>_xlfn.XLOOKUP(Table1[[#This Row],[City]],Table2[City],Table2[Bonus %])</f>
        <v>8</v>
      </c>
    </row>
    <row r="3599" spans="1:19" x14ac:dyDescent="0.35">
      <c r="A3599" s="9" t="s">
        <v>2832</v>
      </c>
      <c r="B3599" s="41" t="str">
        <f>LEFT(Table1[[#This Row],[Employee Name]],FIND(" ",Table1[[#This Row],[Employee Name]]))</f>
        <v xml:space="preserve">Priya </v>
      </c>
      <c r="C3599" s="41" t="str">
        <f>RIGHT(Table1[[#This Row],[Employee Name]],LEN(Table1[[#This Row],[Employee Name]])-FIND(" ",Table1[[#This Row],[Employee Name]]))</f>
        <v>Reddy</v>
      </c>
      <c r="D3599" s="23">
        <f>Table1[[#This Row],[Basic Salary]]+Table1[[#This Row],[Bonus]]</f>
        <v>69408</v>
      </c>
      <c r="E3599" s="10">
        <v>63</v>
      </c>
      <c r="F3599" s="46">
        <v>66</v>
      </c>
      <c r="G3599" s="10" t="str" cm="1">
        <f t="array" ref="G3599">_xlfn.IFS(Table1[[#This Row],[Performance Score]]&gt;=80,"Excellent",Table1[[#This Row],[Performance Score]]&gt;=60,"Good",Table1[[#This Row],[Performance Score]]&gt;=40,"Need Improvement")</f>
        <v>Good</v>
      </c>
      <c r="H3599" s="30">
        <f>Table1[[#This Row],[Bonus]]/Table1[[#This Row],[Basic Salary]]</f>
        <v>0.29623127777985286</v>
      </c>
      <c r="I3599" s="10">
        <f ca="1">DATEDIF(Table1[[#This Row],[Date of Birth]],TODAY(),"y")</f>
        <v>31</v>
      </c>
      <c r="J3599" s="34">
        <v>42342</v>
      </c>
      <c r="K3599" s="33" t="str" cm="1">
        <f t="array" aca="1" ref="K3599" ca="1">_xlfn.IFS(L3599&lt;3,"Junior",L3599&lt;=7,"Mid-Level",L3599&gt;7,"Senior")</f>
        <v>Senior</v>
      </c>
      <c r="L3599" s="46">
        <f ca="1">INT(YEARFRAC(Table1[[#This Row],[Joining Date]],TODAY(),1))</f>
        <v>10</v>
      </c>
      <c r="M3599" s="25" t="str">
        <f t="shared" ca="1" si="56"/>
        <v>Yes</v>
      </c>
      <c r="N3599" s="26">
        <f>YEAR(Table1[[#This Row],[Joining Date]])</f>
        <v>2015</v>
      </c>
      <c r="O3599" s="46">
        <f>MONTH(Table1[[#This Row],[Joining Date]])</f>
        <v>12</v>
      </c>
      <c r="P3599" s="26">
        <f ca="1">NETWORKDAYS(Table1[[#This Row],[Joining Date]],TODAY())</f>
        <v>2757</v>
      </c>
      <c r="Q3599" s="26" t="str">
        <f>LEFT(Table1[[#This Row],[Department]],5)&amp;"-"&amp;RIGHT(Table1[[#This Row],[Employee ID]],3)</f>
        <v>Marke-776</v>
      </c>
      <c r="R3599" s="26" t="str">
        <f>LEFT(Table1[[#This Row],[Department]],3)</f>
        <v>Mar</v>
      </c>
      <c r="S3599" s="37">
        <f>_xlfn.XLOOKUP(Table1[[#This Row],[City]],Table2[City],Table2[Bonus %])</f>
        <v>4</v>
      </c>
    </row>
    <row r="3600" spans="1:19" x14ac:dyDescent="0.35">
      <c r="A3600" s="7" t="s">
        <v>1782</v>
      </c>
      <c r="B3600" s="40" t="str">
        <f>LEFT(Table1[[#This Row],[Employee Name]],FIND(" ",Table1[[#This Row],[Employee Name]]))</f>
        <v xml:space="preserve">Tarun </v>
      </c>
      <c r="C3600" s="40" t="str">
        <f>RIGHT(Table1[[#This Row],[Employee Name]],LEN(Table1[[#This Row],[Employee Name]])-FIND(" ",Table1[[#This Row],[Employee Name]]))</f>
        <v>Verma</v>
      </c>
      <c r="D3600" s="22">
        <f>Table1[[#This Row],[Basic Salary]]+Table1[[#This Row],[Bonus]]</f>
        <v>69379</v>
      </c>
      <c r="E3600" s="8">
        <v>78</v>
      </c>
      <c r="F3600" s="45">
        <v>82</v>
      </c>
      <c r="G3600" s="8" t="str" cm="1">
        <f t="array" ref="G3600">_xlfn.IFS(Table1[[#This Row],[Performance Score]]&gt;=80,"Excellent",Table1[[#This Row],[Performance Score]]&gt;=60,"Good",Table1[[#This Row],[Performance Score]]&gt;=40,"Need Improvement")</f>
        <v>Excellent</v>
      </c>
      <c r="H3600" s="29">
        <f>Table1[[#This Row],[Bonus]]/Table1[[#This Row],[Basic Salary]]</f>
        <v>0.17909280943559763</v>
      </c>
      <c r="I3600" s="8">
        <f ca="1">DATEDIF(Table1[[#This Row],[Date of Birth]],TODAY(),"y")</f>
        <v>13</v>
      </c>
      <c r="J3600" s="33">
        <v>45818</v>
      </c>
      <c r="K3600" s="33" t="str" cm="1">
        <f t="array" aca="1" ref="K3600" ca="1">_xlfn.IFS(L3600&lt;3,"Junior",L3600&lt;=7,"Mid-Level",L3600&gt;7,"Senior")</f>
        <v>Junior</v>
      </c>
      <c r="L3600" s="45">
        <f ca="1">INT(YEARFRAC(Table1[[#This Row],[Joining Date]],TODAY(),1))</f>
        <v>1</v>
      </c>
      <c r="M3600" s="25" t="str">
        <f t="shared" ca="1" si="56"/>
        <v>No</v>
      </c>
      <c r="N3600" s="25">
        <f>YEAR(Table1[[#This Row],[Joining Date]])</f>
        <v>2025</v>
      </c>
      <c r="O3600" s="45">
        <f>MONTH(Table1[[#This Row],[Joining Date]])</f>
        <v>6</v>
      </c>
      <c r="P3600" s="25">
        <f ca="1">NETWORKDAYS(Table1[[#This Row],[Joining Date]],TODAY())</f>
        <v>275</v>
      </c>
      <c r="Q3600" s="25" t="str">
        <f>LEFT(Table1[[#This Row],[Department]],5)&amp;"-"&amp;RIGHT(Table1[[#This Row],[Employee ID]],3)</f>
        <v>HR-726</v>
      </c>
      <c r="R3600" s="25" t="str">
        <f>LEFT(Table1[[#This Row],[Department]],3)</f>
        <v>HR</v>
      </c>
      <c r="S3600" s="36">
        <f>_xlfn.XLOOKUP(Table1[[#This Row],[City]],Table2[City],Table2[Bonus %])</f>
        <v>6</v>
      </c>
    </row>
    <row r="3601" spans="1:19" x14ac:dyDescent="0.35">
      <c r="A3601" s="9" t="s">
        <v>789</v>
      </c>
      <c r="B3601" s="41" t="str">
        <f>LEFT(Table1[[#This Row],[Employee Name]],FIND(" ",Table1[[#This Row],[Employee Name]]))</f>
        <v xml:space="preserve">Sneha </v>
      </c>
      <c r="C3601" s="41" t="str">
        <f>RIGHT(Table1[[#This Row],[Employee Name]],LEN(Table1[[#This Row],[Employee Name]])-FIND(" ",Table1[[#This Row],[Employee Name]]))</f>
        <v>Iyer</v>
      </c>
      <c r="D3601" s="23">
        <f>Table1[[#This Row],[Basic Salary]]+Table1[[#This Row],[Bonus]]</f>
        <v>69354</v>
      </c>
      <c r="E3601" s="10">
        <v>97</v>
      </c>
      <c r="F3601" s="46">
        <v>43</v>
      </c>
      <c r="G3601" s="10" t="str" cm="1">
        <f t="array" ref="G3601">_xlfn.IFS(Table1[[#This Row],[Performance Score]]&gt;=80,"Excellent",Table1[[#This Row],[Performance Score]]&gt;=60,"Good",Table1[[#This Row],[Performance Score]]&gt;=40,"Need Improvement")</f>
        <v>Need Improvement</v>
      </c>
      <c r="H3601" s="30">
        <f>Table1[[#This Row],[Bonus]]/Table1[[#This Row],[Basic Salary]]</f>
        <v>0.17513301026805381</v>
      </c>
      <c r="I3601" s="10">
        <f ca="1">DATEDIF(Table1[[#This Row],[Date of Birth]],TODAY(),"y")</f>
        <v>45</v>
      </c>
      <c r="J3601" s="34">
        <v>44361</v>
      </c>
      <c r="K3601" s="33" t="str" cm="1">
        <f t="array" aca="1" ref="K3601" ca="1">_xlfn.IFS(L3601&lt;3,"Junior",L3601&lt;=7,"Mid-Level",L3601&gt;7,"Senior")</f>
        <v>Mid-Level</v>
      </c>
      <c r="L3601" s="46">
        <f ca="1">INT(YEARFRAC(Table1[[#This Row],[Joining Date]],TODAY(),1))</f>
        <v>5</v>
      </c>
      <c r="M3601" s="25" t="str">
        <f t="shared" ca="1" si="56"/>
        <v>No</v>
      </c>
      <c r="N3601" s="26">
        <f>YEAR(Table1[[#This Row],[Joining Date]])</f>
        <v>2021</v>
      </c>
      <c r="O3601" s="46">
        <f>MONTH(Table1[[#This Row],[Joining Date]])</f>
        <v>6</v>
      </c>
      <c r="P3601" s="26">
        <f ca="1">NETWORKDAYS(Table1[[#This Row],[Joining Date]],TODAY())</f>
        <v>1316</v>
      </c>
      <c r="Q3601" s="26" t="str">
        <f>LEFT(Table1[[#This Row],[Department]],5)&amp;"-"&amp;RIGHT(Table1[[#This Row],[Employee ID]],3)</f>
        <v>Opera-733</v>
      </c>
      <c r="R3601" s="26" t="str">
        <f>LEFT(Table1[[#This Row],[Department]],3)</f>
        <v>Ope</v>
      </c>
      <c r="S3601" s="37">
        <f>_xlfn.XLOOKUP(Table1[[#This Row],[City]],Table2[City],Table2[Bonus %])</f>
        <v>7</v>
      </c>
    </row>
    <row r="3602" spans="1:19" x14ac:dyDescent="0.35">
      <c r="A3602" s="7" t="s">
        <v>35</v>
      </c>
      <c r="B3602" s="40" t="str">
        <f>LEFT(Table1[[#This Row],[Employee Name]],FIND(" ",Table1[[#This Row],[Employee Name]]))</f>
        <v xml:space="preserve">Meera </v>
      </c>
      <c r="C3602" s="40" t="str">
        <f>RIGHT(Table1[[#This Row],[Employee Name]],LEN(Table1[[#This Row],[Employee Name]])-FIND(" ",Table1[[#This Row],[Employee Name]]))</f>
        <v>Joshi</v>
      </c>
      <c r="D3602" s="22">
        <f>Table1[[#This Row],[Basic Salary]]+Table1[[#This Row],[Bonus]]</f>
        <v>69353</v>
      </c>
      <c r="E3602" s="8">
        <v>65</v>
      </c>
      <c r="F3602" s="45">
        <v>94</v>
      </c>
      <c r="G3602" s="8" t="str" cm="1">
        <f t="array" ref="G3602">_xlfn.IFS(Table1[[#This Row],[Performance Score]]&gt;=80,"Excellent",Table1[[#This Row],[Performance Score]]&gt;=60,"Good",Table1[[#This Row],[Performance Score]]&gt;=40,"Need Improvement")</f>
        <v>Excellent</v>
      </c>
      <c r="H3602" s="29">
        <f>Table1[[#This Row],[Bonus]]/Table1[[#This Row],[Basic Salary]]</f>
        <v>0.26392812232326729</v>
      </c>
      <c r="I3602" s="8">
        <f ca="1">DATEDIF(Table1[[#This Row],[Date of Birth]],TODAY(),"y")</f>
        <v>16</v>
      </c>
      <c r="J3602" s="33">
        <v>42192</v>
      </c>
      <c r="K3602" s="33" t="str" cm="1">
        <f t="array" aca="1" ref="K3602" ca="1">_xlfn.IFS(L3602&lt;3,"Junior",L3602&lt;=7,"Mid-Level",L3602&gt;7,"Senior")</f>
        <v>Senior</v>
      </c>
      <c r="L3602" s="45">
        <f ca="1">INT(YEARFRAC(Table1[[#This Row],[Joining Date]],TODAY(),1))</f>
        <v>10</v>
      </c>
      <c r="M3602" s="25" t="str">
        <f t="shared" ca="1" si="56"/>
        <v>Yes</v>
      </c>
      <c r="N3602" s="25">
        <f>YEAR(Table1[[#This Row],[Joining Date]])</f>
        <v>2015</v>
      </c>
      <c r="O3602" s="45">
        <f>MONTH(Table1[[#This Row],[Joining Date]])</f>
        <v>7</v>
      </c>
      <c r="P3602" s="25">
        <f ca="1">NETWORKDAYS(Table1[[#This Row],[Joining Date]],TODAY())</f>
        <v>2865</v>
      </c>
      <c r="Q3602" s="25" t="str">
        <f>LEFT(Table1[[#This Row],[Department]],5)&amp;"-"&amp;RIGHT(Table1[[#This Row],[Employee ID]],3)</f>
        <v>Marke-006</v>
      </c>
      <c r="R3602" s="25" t="str">
        <f>LEFT(Table1[[#This Row],[Department]],3)</f>
        <v>Mar</v>
      </c>
      <c r="S3602" s="36">
        <f>_xlfn.XLOOKUP(Table1[[#This Row],[City]],Table2[City],Table2[Bonus %])</f>
        <v>7</v>
      </c>
    </row>
    <row r="3603" spans="1:19" x14ac:dyDescent="0.35">
      <c r="A3603" s="9" t="s">
        <v>1589</v>
      </c>
      <c r="B3603" s="41" t="str">
        <f>LEFT(Table1[[#This Row],[Employee Name]],FIND(" ",Table1[[#This Row],[Employee Name]]))</f>
        <v xml:space="preserve">Krishna </v>
      </c>
      <c r="C3603" s="41" t="str">
        <f>RIGHT(Table1[[#This Row],[Employee Name]],LEN(Table1[[#This Row],[Employee Name]])-FIND(" ",Table1[[#This Row],[Employee Name]]))</f>
        <v>Chaitanya</v>
      </c>
      <c r="D3603" s="23">
        <f>Table1[[#This Row],[Basic Salary]]+Table1[[#This Row],[Bonus]]</f>
        <v>69353</v>
      </c>
      <c r="E3603" s="10">
        <v>72</v>
      </c>
      <c r="F3603" s="46">
        <v>76</v>
      </c>
      <c r="G3603" s="10" t="str" cm="1">
        <f t="array" ref="G3603">_xlfn.IFS(Table1[[#This Row],[Performance Score]]&gt;=80,"Excellent",Table1[[#This Row],[Performance Score]]&gt;=60,"Good",Table1[[#This Row],[Performance Score]]&gt;=40,"Need Improvement")</f>
        <v>Good</v>
      </c>
      <c r="H3603" s="30">
        <f>Table1[[#This Row],[Bonus]]/Table1[[#This Row],[Basic Salary]]</f>
        <v>0.2115330864370065</v>
      </c>
      <c r="I3603" s="10">
        <f ca="1">DATEDIF(Table1[[#This Row],[Date of Birth]],TODAY(),"y")</f>
        <v>37</v>
      </c>
      <c r="J3603" s="34">
        <v>44175</v>
      </c>
      <c r="K3603" s="33" t="str" cm="1">
        <f t="array" aca="1" ref="K3603" ca="1">_xlfn.IFS(L3603&lt;3,"Junior",L3603&lt;=7,"Mid-Level",L3603&gt;7,"Senior")</f>
        <v>Mid-Level</v>
      </c>
      <c r="L3603" s="46">
        <f ca="1">INT(YEARFRAC(Table1[[#This Row],[Joining Date]],TODAY(),1))</f>
        <v>5</v>
      </c>
      <c r="M3603" s="25" t="str">
        <f t="shared" ca="1" si="56"/>
        <v>No</v>
      </c>
      <c r="N3603" s="26">
        <f>YEAR(Table1[[#This Row],[Joining Date]])</f>
        <v>2020</v>
      </c>
      <c r="O3603" s="46">
        <f>MONTH(Table1[[#This Row],[Joining Date]])</f>
        <v>12</v>
      </c>
      <c r="P3603" s="26">
        <f ca="1">NETWORKDAYS(Table1[[#This Row],[Joining Date]],TODAY())</f>
        <v>1448</v>
      </c>
      <c r="Q3603" s="26" t="str">
        <f>LEFT(Table1[[#This Row],[Department]],5)&amp;"-"&amp;RIGHT(Table1[[#This Row],[Employee ID]],3)</f>
        <v>Finan-533</v>
      </c>
      <c r="R3603" s="26" t="str">
        <f>LEFT(Table1[[#This Row],[Department]],3)</f>
        <v>Fin</v>
      </c>
      <c r="S3603" s="37">
        <f>_xlfn.XLOOKUP(Table1[[#This Row],[City]],Table2[City],Table2[Bonus %])</f>
        <v>7</v>
      </c>
    </row>
    <row r="3604" spans="1:19" x14ac:dyDescent="0.35">
      <c r="A3604" s="7" t="s">
        <v>4128</v>
      </c>
      <c r="B3604" s="40" t="str">
        <f>LEFT(Table1[[#This Row],[Employee Name]],FIND(" ",Table1[[#This Row],[Employee Name]]))</f>
        <v xml:space="preserve">Aditya </v>
      </c>
      <c r="C3604" s="40" t="str">
        <f>RIGHT(Table1[[#This Row],[Employee Name]],LEN(Table1[[#This Row],[Employee Name]])-FIND(" ",Table1[[#This Row],[Employee Name]]))</f>
        <v>Kapoor</v>
      </c>
      <c r="D3604" s="22">
        <f>Table1[[#This Row],[Basic Salary]]+Table1[[#This Row],[Bonus]]</f>
        <v>69347</v>
      </c>
      <c r="E3604" s="8">
        <v>77</v>
      </c>
      <c r="F3604" s="45">
        <v>97</v>
      </c>
      <c r="G3604" s="8" t="str" cm="1">
        <f t="array" ref="G3604">_xlfn.IFS(Table1[[#This Row],[Performance Score]]&gt;=80,"Excellent",Table1[[#This Row],[Performance Score]]&gt;=60,"Good",Table1[[#This Row],[Performance Score]]&gt;=40,"Need Improvement")</f>
        <v>Excellent</v>
      </c>
      <c r="H3604" s="29">
        <f>Table1[[#This Row],[Bonus]]/Table1[[#This Row],[Basic Salary]]</f>
        <v>0.11490353697749196</v>
      </c>
      <c r="I3604" s="8">
        <f ca="1">DATEDIF(Table1[[#This Row],[Date of Birth]],TODAY(),"y")</f>
        <v>22</v>
      </c>
      <c r="J3604" s="33">
        <v>45104</v>
      </c>
      <c r="K3604" s="33" t="str" cm="1">
        <f t="array" aca="1" ref="K3604" ca="1">_xlfn.IFS(L3604&lt;3,"Junior",L3604&lt;=7,"Mid-Level",L3604&gt;7,"Senior")</f>
        <v>Mid-Level</v>
      </c>
      <c r="L3604" s="45">
        <f ca="1">INT(YEARFRAC(Table1[[#This Row],[Joining Date]],TODAY(),1))</f>
        <v>3</v>
      </c>
      <c r="M3604" s="25" t="str">
        <f t="shared" ca="1" si="56"/>
        <v>No</v>
      </c>
      <c r="N3604" s="25">
        <f>YEAR(Table1[[#This Row],[Joining Date]])</f>
        <v>2023</v>
      </c>
      <c r="O3604" s="45">
        <f>MONTH(Table1[[#This Row],[Joining Date]])</f>
        <v>6</v>
      </c>
      <c r="P3604" s="25">
        <f ca="1">NETWORKDAYS(Table1[[#This Row],[Joining Date]],TODAY())</f>
        <v>785</v>
      </c>
      <c r="Q3604" s="25" t="str">
        <f>LEFT(Table1[[#This Row],[Department]],5)&amp;"-"&amp;RIGHT(Table1[[#This Row],[Employee ID]],3)</f>
        <v>Suppo-072</v>
      </c>
      <c r="R3604" s="25" t="str">
        <f>LEFT(Table1[[#This Row],[Department]],3)</f>
        <v>Sup</v>
      </c>
      <c r="S3604" s="36">
        <f>_xlfn.XLOOKUP(Table1[[#This Row],[City]],Table2[City],Table2[Bonus %])</f>
        <v>7</v>
      </c>
    </row>
    <row r="3605" spans="1:19" x14ac:dyDescent="0.35">
      <c r="A3605" s="9" t="s">
        <v>2418</v>
      </c>
      <c r="B3605" s="41" t="str">
        <f>LEFT(Table1[[#This Row],[Employee Name]],FIND(" ",Table1[[#This Row],[Employee Name]]))</f>
        <v xml:space="preserve">Karan </v>
      </c>
      <c r="C3605" s="41" t="str">
        <f>RIGHT(Table1[[#This Row],[Employee Name]],LEN(Table1[[#This Row],[Employee Name]])-FIND(" ",Table1[[#This Row],[Employee Name]]))</f>
        <v>Malhotra</v>
      </c>
      <c r="D3605" s="23">
        <f>Table1[[#This Row],[Basic Salary]]+Table1[[#This Row],[Bonus]]</f>
        <v>69336</v>
      </c>
      <c r="E3605" s="10">
        <v>94</v>
      </c>
      <c r="F3605" s="46">
        <v>57</v>
      </c>
      <c r="G3605" s="10" t="str" cm="1">
        <f t="array" ref="G3605">_xlfn.IFS(Table1[[#This Row],[Performance Score]]&gt;=80,"Excellent",Table1[[#This Row],[Performance Score]]&gt;=60,"Good",Table1[[#This Row],[Performance Score]]&gt;=40,"Need Improvement")</f>
        <v>Need Improvement</v>
      </c>
      <c r="H3605" s="30">
        <f>Table1[[#This Row],[Bonus]]/Table1[[#This Row],[Basic Salary]]</f>
        <v>0.25592769032912493</v>
      </c>
      <c r="I3605" s="10">
        <f ca="1">DATEDIF(Table1[[#This Row],[Date of Birth]],TODAY(),"y")</f>
        <v>31</v>
      </c>
      <c r="J3605" s="34">
        <v>45222</v>
      </c>
      <c r="K3605" s="33" t="str" cm="1">
        <f t="array" aca="1" ref="K3605" ca="1">_xlfn.IFS(L3605&lt;3,"Junior",L3605&lt;=7,"Mid-Level",L3605&gt;7,"Senior")</f>
        <v>Junior</v>
      </c>
      <c r="L3605" s="46">
        <f ca="1">INT(YEARFRAC(Table1[[#This Row],[Joining Date]],TODAY(),1))</f>
        <v>2</v>
      </c>
      <c r="M3605" s="25" t="str">
        <f t="shared" ca="1" si="56"/>
        <v>No</v>
      </c>
      <c r="N3605" s="26">
        <f>YEAR(Table1[[#This Row],[Joining Date]])</f>
        <v>2023</v>
      </c>
      <c r="O3605" s="46">
        <f>MONTH(Table1[[#This Row],[Joining Date]])</f>
        <v>10</v>
      </c>
      <c r="P3605" s="26">
        <f ca="1">NETWORKDAYS(Table1[[#This Row],[Joining Date]],TODAY())</f>
        <v>701</v>
      </c>
      <c r="Q3605" s="26" t="str">
        <f>LEFT(Table1[[#This Row],[Department]],5)&amp;"-"&amp;RIGHT(Table1[[#This Row],[Employee ID]],3)</f>
        <v>Suppo-362</v>
      </c>
      <c r="R3605" s="26" t="str">
        <f>LEFT(Table1[[#This Row],[Department]],3)</f>
        <v>Sup</v>
      </c>
      <c r="S3605" s="37">
        <f>_xlfn.XLOOKUP(Table1[[#This Row],[City]],Table2[City],Table2[Bonus %])</f>
        <v>4</v>
      </c>
    </row>
    <row r="3606" spans="1:19" x14ac:dyDescent="0.35">
      <c r="A3606" s="7" t="s">
        <v>3718</v>
      </c>
      <c r="B3606" s="40" t="str">
        <f>LEFT(Table1[[#This Row],[Employee Name]],FIND(" ",Table1[[#This Row],[Employee Name]]))</f>
        <v xml:space="preserve">Rohan </v>
      </c>
      <c r="C3606" s="40" t="str">
        <f>RIGHT(Table1[[#This Row],[Employee Name]],LEN(Table1[[#This Row],[Employee Name]])-FIND(" ",Table1[[#This Row],[Employee Name]]))</f>
        <v>Gupta</v>
      </c>
      <c r="D3606" s="22">
        <f>Table1[[#This Row],[Basic Salary]]+Table1[[#This Row],[Bonus]]</f>
        <v>69306</v>
      </c>
      <c r="E3606" s="8">
        <v>95</v>
      </c>
      <c r="F3606" s="45">
        <v>89</v>
      </c>
      <c r="G3606" s="8" t="str" cm="1">
        <f t="array" ref="G3606">_xlfn.IFS(Table1[[#This Row],[Performance Score]]&gt;=80,"Excellent",Table1[[#This Row],[Performance Score]]&gt;=60,"Good",Table1[[#This Row],[Performance Score]]&gt;=40,"Need Improvement")</f>
        <v>Excellent</v>
      </c>
      <c r="H3606" s="29">
        <f>Table1[[#This Row],[Bonus]]/Table1[[#This Row],[Basic Salary]]</f>
        <v>0.13758124876895805</v>
      </c>
      <c r="I3606" s="8">
        <f ca="1">DATEDIF(Table1[[#This Row],[Date of Birth]],TODAY(),"y")</f>
        <v>28</v>
      </c>
      <c r="J3606" s="33">
        <v>42506</v>
      </c>
      <c r="K3606" s="33" t="str" cm="1">
        <f t="array" aca="1" ref="K3606" ca="1">_xlfn.IFS(L3606&lt;3,"Junior",L3606&lt;=7,"Mid-Level",L3606&gt;7,"Senior")</f>
        <v>Senior</v>
      </c>
      <c r="L3606" s="45">
        <f ca="1">INT(YEARFRAC(Table1[[#This Row],[Joining Date]],TODAY(),1))</f>
        <v>10</v>
      </c>
      <c r="M3606" s="25" t="str">
        <f t="shared" ca="1" si="56"/>
        <v>Yes</v>
      </c>
      <c r="N3606" s="25">
        <f>YEAR(Table1[[#This Row],[Joining Date]])</f>
        <v>2016</v>
      </c>
      <c r="O3606" s="45">
        <f>MONTH(Table1[[#This Row],[Joining Date]])</f>
        <v>5</v>
      </c>
      <c r="P3606" s="25">
        <f ca="1">NETWORKDAYS(Table1[[#This Row],[Joining Date]],TODAY())</f>
        <v>2641</v>
      </c>
      <c r="Q3606" s="25" t="str">
        <f>LEFT(Table1[[#This Row],[Department]],5)&amp;"-"&amp;RIGHT(Table1[[#This Row],[Employee ID]],3)</f>
        <v>HR-662</v>
      </c>
      <c r="R3606" s="25" t="str">
        <f>LEFT(Table1[[#This Row],[Department]],3)</f>
        <v>HR</v>
      </c>
      <c r="S3606" s="36">
        <f>_xlfn.XLOOKUP(Table1[[#This Row],[City]],Table2[City],Table2[Bonus %])</f>
        <v>5</v>
      </c>
    </row>
    <row r="3607" spans="1:19" x14ac:dyDescent="0.35">
      <c r="A3607" s="9" t="s">
        <v>2998</v>
      </c>
      <c r="B3607" s="41" t="str">
        <f>LEFT(Table1[[#This Row],[Employee Name]],FIND(" ",Table1[[#This Row],[Employee Name]]))</f>
        <v xml:space="preserve">Gayathri </v>
      </c>
      <c r="C3607" s="41" t="str">
        <f>RIGHT(Table1[[#This Row],[Employee Name]],LEN(Table1[[#This Row],[Employee Name]])-FIND(" ",Table1[[#This Row],[Employee Name]]))</f>
        <v>Iyer</v>
      </c>
      <c r="D3607" s="23">
        <f>Table1[[#This Row],[Basic Salary]]+Table1[[#This Row],[Bonus]]</f>
        <v>69298</v>
      </c>
      <c r="E3607" s="10">
        <v>76</v>
      </c>
      <c r="F3607" s="46">
        <v>49</v>
      </c>
      <c r="G3607" s="10" t="str" cm="1">
        <f t="array" ref="G3607">_xlfn.IFS(Table1[[#This Row],[Performance Score]]&gt;=80,"Excellent",Table1[[#This Row],[Performance Score]]&gt;=60,"Good",Table1[[#This Row],[Performance Score]]&gt;=40,"Need Improvement")</f>
        <v>Need Improvement</v>
      </c>
      <c r="H3607" s="30">
        <f>Table1[[#This Row],[Bonus]]/Table1[[#This Row],[Basic Salary]]</f>
        <v>0.40843868135441647</v>
      </c>
      <c r="I3607" s="10">
        <f ca="1">DATEDIF(Table1[[#This Row],[Date of Birth]],TODAY(),"y")</f>
        <v>30</v>
      </c>
      <c r="J3607" s="34">
        <v>43647</v>
      </c>
      <c r="K3607" s="33" t="str" cm="1">
        <f t="array" aca="1" ref="K3607" ca="1">_xlfn.IFS(L3607&lt;3,"Junior",L3607&lt;=7,"Mid-Level",L3607&gt;7,"Senior")</f>
        <v>Mid-Level</v>
      </c>
      <c r="L3607" s="46">
        <f ca="1">INT(YEARFRAC(Table1[[#This Row],[Joining Date]],TODAY(),1))</f>
        <v>6</v>
      </c>
      <c r="M3607" s="25" t="str">
        <f t="shared" ca="1" si="56"/>
        <v>Yes</v>
      </c>
      <c r="N3607" s="26">
        <f>YEAR(Table1[[#This Row],[Joining Date]])</f>
        <v>2019</v>
      </c>
      <c r="O3607" s="46">
        <f>MONTH(Table1[[#This Row],[Joining Date]])</f>
        <v>7</v>
      </c>
      <c r="P3607" s="26">
        <f ca="1">NETWORKDAYS(Table1[[#This Row],[Joining Date]],TODAY())</f>
        <v>1826</v>
      </c>
      <c r="Q3607" s="26" t="str">
        <f>LEFT(Table1[[#This Row],[Department]],5)&amp;"-"&amp;RIGHT(Table1[[#This Row],[Employee ID]],3)</f>
        <v>Sales-942</v>
      </c>
      <c r="R3607" s="26" t="str">
        <f>LEFT(Table1[[#This Row],[Department]],3)</f>
        <v>Sal</v>
      </c>
      <c r="S3607" s="37">
        <f>_xlfn.XLOOKUP(Table1[[#This Row],[City]],Table2[City],Table2[Bonus %])</f>
        <v>4</v>
      </c>
    </row>
    <row r="3608" spans="1:19" x14ac:dyDescent="0.35">
      <c r="A3608" s="7" t="s">
        <v>216</v>
      </c>
      <c r="B3608" s="40" t="str">
        <f>LEFT(Table1[[#This Row],[Employee Name]],FIND(" ",Table1[[#This Row],[Employee Name]]))</f>
        <v xml:space="preserve">Swathi </v>
      </c>
      <c r="C3608" s="40" t="str">
        <f>RIGHT(Table1[[#This Row],[Employee Name]],LEN(Table1[[#This Row],[Employee Name]])-FIND(" ",Table1[[#This Row],[Employee Name]]))</f>
        <v>Ramesh</v>
      </c>
      <c r="D3608" s="22">
        <f>Table1[[#This Row],[Basic Salary]]+Table1[[#This Row],[Bonus]]</f>
        <v>69271</v>
      </c>
      <c r="E3608" s="8">
        <v>91</v>
      </c>
      <c r="F3608" s="45">
        <v>52</v>
      </c>
      <c r="G3608" s="8" t="str" cm="1">
        <f t="array" ref="G3608">_xlfn.IFS(Table1[[#This Row],[Performance Score]]&gt;=80,"Excellent",Table1[[#This Row],[Performance Score]]&gt;=60,"Good",Table1[[#This Row],[Performance Score]]&gt;=40,"Need Improvement")</f>
        <v>Need Improvement</v>
      </c>
      <c r="H3608" s="29">
        <f>Table1[[#This Row],[Bonus]]/Table1[[#This Row],[Basic Salary]]</f>
        <v>0.30517767645174659</v>
      </c>
      <c r="I3608" s="8">
        <f ca="1">DATEDIF(Table1[[#This Row],[Date of Birth]],TODAY(),"y")</f>
        <v>38</v>
      </c>
      <c r="J3608" s="33">
        <v>43270</v>
      </c>
      <c r="K3608" s="33" t="str" cm="1">
        <f t="array" aca="1" ref="K3608" ca="1">_xlfn.IFS(L3608&lt;3,"Junior",L3608&lt;=7,"Mid-Level",L3608&gt;7,"Senior")</f>
        <v>Senior</v>
      </c>
      <c r="L3608" s="45">
        <f ca="1">INT(YEARFRAC(Table1[[#This Row],[Joining Date]],TODAY(),1))</f>
        <v>8</v>
      </c>
      <c r="M3608" s="25" t="str">
        <f t="shared" ca="1" si="56"/>
        <v>Yes</v>
      </c>
      <c r="N3608" s="25">
        <f>YEAR(Table1[[#This Row],[Joining Date]])</f>
        <v>2018</v>
      </c>
      <c r="O3608" s="45">
        <f>MONTH(Table1[[#This Row],[Joining Date]])</f>
        <v>6</v>
      </c>
      <c r="P3608" s="25">
        <f ca="1">NETWORKDAYS(Table1[[#This Row],[Joining Date]],TODAY())</f>
        <v>2095</v>
      </c>
      <c r="Q3608" s="25" t="str">
        <f>LEFT(Table1[[#This Row],[Department]],5)&amp;"-"&amp;RIGHT(Table1[[#This Row],[Employee ID]],3)</f>
        <v>HR-160</v>
      </c>
      <c r="R3608" s="25" t="str">
        <f>LEFT(Table1[[#This Row],[Department]],3)</f>
        <v>HR</v>
      </c>
      <c r="S3608" s="36">
        <f>_xlfn.XLOOKUP(Table1[[#This Row],[City]],Table2[City],Table2[Bonus %])</f>
        <v>7</v>
      </c>
    </row>
    <row r="3609" spans="1:19" x14ac:dyDescent="0.35">
      <c r="A3609" s="9" t="s">
        <v>4242</v>
      </c>
      <c r="B3609" s="41" t="str">
        <f>LEFT(Table1[[#This Row],[Employee Name]],FIND(" ",Table1[[#This Row],[Employee Name]]))</f>
        <v xml:space="preserve">Neha </v>
      </c>
      <c r="C3609" s="41" t="str">
        <f>RIGHT(Table1[[#This Row],[Employee Name]],LEN(Table1[[#This Row],[Employee Name]])-FIND(" ",Table1[[#This Row],[Employee Name]]))</f>
        <v>Kulkarni</v>
      </c>
      <c r="D3609" s="23">
        <f>Table1[[#This Row],[Basic Salary]]+Table1[[#This Row],[Bonus]]</f>
        <v>69237</v>
      </c>
      <c r="E3609" s="10">
        <v>80</v>
      </c>
      <c r="F3609" s="46">
        <v>87</v>
      </c>
      <c r="G3609" s="10" t="str" cm="1">
        <f t="array" ref="G3609">_xlfn.IFS(Table1[[#This Row],[Performance Score]]&gt;=80,"Excellent",Table1[[#This Row],[Performance Score]]&gt;=60,"Good",Table1[[#This Row],[Performance Score]]&gt;=40,"Need Improvement")</f>
        <v>Excellent</v>
      </c>
      <c r="H3609" s="30">
        <f>Table1[[#This Row],[Bonus]]/Table1[[#This Row],[Basic Salary]]</f>
        <v>0.46573660478015116</v>
      </c>
      <c r="I3609" s="10">
        <f ca="1">DATEDIF(Table1[[#This Row],[Date of Birth]],TODAY(),"y")</f>
        <v>29</v>
      </c>
      <c r="J3609" s="34">
        <v>44375</v>
      </c>
      <c r="K3609" s="33" t="str" cm="1">
        <f t="array" aca="1" ref="K3609" ca="1">_xlfn.IFS(L3609&lt;3,"Junior",L3609&lt;=7,"Mid-Level",L3609&gt;7,"Senior")</f>
        <v>Mid-Level</v>
      </c>
      <c r="L3609" s="46">
        <f ca="1">INT(YEARFRAC(Table1[[#This Row],[Joining Date]],TODAY(),1))</f>
        <v>5</v>
      </c>
      <c r="M3609" s="25" t="str">
        <f t="shared" ca="1" si="56"/>
        <v>No</v>
      </c>
      <c r="N3609" s="26">
        <f>YEAR(Table1[[#This Row],[Joining Date]])</f>
        <v>2021</v>
      </c>
      <c r="O3609" s="46">
        <f>MONTH(Table1[[#This Row],[Joining Date]])</f>
        <v>6</v>
      </c>
      <c r="P3609" s="26">
        <f ca="1">NETWORKDAYS(Table1[[#This Row],[Joining Date]],TODAY())</f>
        <v>1306</v>
      </c>
      <c r="Q3609" s="26" t="str">
        <f>LEFT(Table1[[#This Row],[Department]],5)&amp;"-"&amp;RIGHT(Table1[[#This Row],[Employee ID]],3)</f>
        <v>Marke-186</v>
      </c>
      <c r="R3609" s="26" t="str">
        <f>LEFT(Table1[[#This Row],[Department]],3)</f>
        <v>Mar</v>
      </c>
      <c r="S3609" s="37">
        <f>_xlfn.XLOOKUP(Table1[[#This Row],[City]],Table2[City],Table2[Bonus %])</f>
        <v>4</v>
      </c>
    </row>
    <row r="3610" spans="1:19" x14ac:dyDescent="0.35">
      <c r="A3610" s="7" t="s">
        <v>4659</v>
      </c>
      <c r="B3610" s="40" t="str">
        <f>LEFT(Table1[[#This Row],[Employee Name]],FIND(" ",Table1[[#This Row],[Employee Name]]))</f>
        <v xml:space="preserve">Meera </v>
      </c>
      <c r="C3610" s="40" t="str">
        <f>RIGHT(Table1[[#This Row],[Employee Name]],LEN(Table1[[#This Row],[Employee Name]])-FIND(" ",Table1[[#This Row],[Employee Name]]))</f>
        <v>Joshi</v>
      </c>
      <c r="D3610" s="22">
        <f>Table1[[#This Row],[Basic Salary]]+Table1[[#This Row],[Bonus]]</f>
        <v>69233</v>
      </c>
      <c r="E3610" s="8">
        <v>83</v>
      </c>
      <c r="F3610" s="45">
        <v>83</v>
      </c>
      <c r="G3610" s="8" t="str" cm="1">
        <f t="array" ref="G3610">_xlfn.IFS(Table1[[#This Row],[Performance Score]]&gt;=80,"Excellent",Table1[[#This Row],[Performance Score]]&gt;=60,"Good",Table1[[#This Row],[Performance Score]]&gt;=40,"Need Improvement")</f>
        <v>Excellent</v>
      </c>
      <c r="H3610" s="29">
        <f>Table1[[#This Row],[Bonus]]/Table1[[#This Row],[Basic Salary]]</f>
        <v>0.75646945402882082</v>
      </c>
      <c r="I3610" s="8">
        <f ca="1">DATEDIF(Table1[[#This Row],[Date of Birth]],TODAY(),"y")</f>
        <v>35</v>
      </c>
      <c r="J3610" s="33">
        <v>42863</v>
      </c>
      <c r="K3610" s="33" t="str" cm="1">
        <f t="array" aca="1" ref="K3610" ca="1">_xlfn.IFS(L3610&lt;3,"Junior",L3610&lt;=7,"Mid-Level",L3610&gt;7,"Senior")</f>
        <v>Senior</v>
      </c>
      <c r="L3610" s="45">
        <f ca="1">INT(YEARFRAC(Table1[[#This Row],[Joining Date]],TODAY(),1))</f>
        <v>9</v>
      </c>
      <c r="M3610" s="25" t="str">
        <f t="shared" ca="1" si="56"/>
        <v>Yes</v>
      </c>
      <c r="N3610" s="25">
        <f>YEAR(Table1[[#This Row],[Joining Date]])</f>
        <v>2017</v>
      </c>
      <c r="O3610" s="45">
        <f>MONTH(Table1[[#This Row],[Joining Date]])</f>
        <v>5</v>
      </c>
      <c r="P3610" s="25">
        <f ca="1">NETWORKDAYS(Table1[[#This Row],[Joining Date]],TODAY())</f>
        <v>2386</v>
      </c>
      <c r="Q3610" s="25" t="str">
        <f>LEFT(Table1[[#This Row],[Department]],5)&amp;"-"&amp;RIGHT(Table1[[#This Row],[Employee ID]],3)</f>
        <v>Sales-603</v>
      </c>
      <c r="R3610" s="25" t="str">
        <f>LEFT(Table1[[#This Row],[Department]],3)</f>
        <v>Sal</v>
      </c>
      <c r="S3610" s="36">
        <f>_xlfn.XLOOKUP(Table1[[#This Row],[City]],Table2[City],Table2[Bonus %])</f>
        <v>8</v>
      </c>
    </row>
    <row r="3611" spans="1:19" x14ac:dyDescent="0.35">
      <c r="A3611" s="9" t="s">
        <v>1990</v>
      </c>
      <c r="B3611" s="41" t="str">
        <f>LEFT(Table1[[#This Row],[Employee Name]],FIND(" ",Table1[[#This Row],[Employee Name]]))</f>
        <v xml:space="preserve">Aditya </v>
      </c>
      <c r="C3611" s="41" t="str">
        <f>RIGHT(Table1[[#This Row],[Employee Name]],LEN(Table1[[#This Row],[Employee Name]])-FIND(" ",Table1[[#This Row],[Employee Name]]))</f>
        <v>Kapoor</v>
      </c>
      <c r="D3611" s="23">
        <f>Table1[[#This Row],[Basic Salary]]+Table1[[#This Row],[Bonus]]</f>
        <v>69217</v>
      </c>
      <c r="E3611" s="10">
        <v>78</v>
      </c>
      <c r="F3611" s="46">
        <v>64</v>
      </c>
      <c r="G3611" s="10" t="str" cm="1">
        <f t="array" ref="G3611">_xlfn.IFS(Table1[[#This Row],[Performance Score]]&gt;=80,"Excellent",Table1[[#This Row],[Performance Score]]&gt;=60,"Good",Table1[[#This Row],[Performance Score]]&gt;=40,"Need Improvement")</f>
        <v>Good</v>
      </c>
      <c r="H3611" s="30">
        <f>Table1[[#This Row],[Bonus]]/Table1[[#This Row],[Basic Salary]]</f>
        <v>0.54927591378114016</v>
      </c>
      <c r="I3611" s="10">
        <f ca="1">DATEDIF(Table1[[#This Row],[Date of Birth]],TODAY(),"y")</f>
        <v>40</v>
      </c>
      <c r="J3611" s="34">
        <v>43342</v>
      </c>
      <c r="K3611" s="33" t="str" cm="1">
        <f t="array" aca="1" ref="K3611" ca="1">_xlfn.IFS(L3611&lt;3,"Junior",L3611&lt;=7,"Mid-Level",L3611&gt;7,"Senior")</f>
        <v>Mid-Level</v>
      </c>
      <c r="L3611" s="46">
        <f ca="1">INT(YEARFRAC(Table1[[#This Row],[Joining Date]],TODAY(),1))</f>
        <v>7</v>
      </c>
      <c r="M3611" s="25" t="str">
        <f t="shared" ca="1" si="56"/>
        <v>Yes</v>
      </c>
      <c r="N3611" s="26">
        <f>YEAR(Table1[[#This Row],[Joining Date]])</f>
        <v>2018</v>
      </c>
      <c r="O3611" s="46">
        <f>MONTH(Table1[[#This Row],[Joining Date]])</f>
        <v>8</v>
      </c>
      <c r="P3611" s="26">
        <f ca="1">NETWORKDAYS(Table1[[#This Row],[Joining Date]],TODAY())</f>
        <v>2043</v>
      </c>
      <c r="Q3611" s="26" t="str">
        <f>LEFT(Table1[[#This Row],[Department]],5)&amp;"-"&amp;RIGHT(Table1[[#This Row],[Employee ID]],3)</f>
        <v>Opera-934</v>
      </c>
      <c r="R3611" s="26" t="str">
        <f>LEFT(Table1[[#This Row],[Department]],3)</f>
        <v>Ope</v>
      </c>
      <c r="S3611" s="37">
        <f>_xlfn.XLOOKUP(Table1[[#This Row],[City]],Table2[City],Table2[Bonus %])</f>
        <v>7</v>
      </c>
    </row>
    <row r="3612" spans="1:19" x14ac:dyDescent="0.35">
      <c r="A3612" s="7" t="s">
        <v>2983</v>
      </c>
      <c r="B3612" s="40" t="str">
        <f>LEFT(Table1[[#This Row],[Employee Name]],FIND(" ",Table1[[#This Row],[Employee Name]]))</f>
        <v xml:space="preserve">Vikram </v>
      </c>
      <c r="C3612" s="40" t="str">
        <f>RIGHT(Table1[[#This Row],[Employee Name]],LEN(Table1[[#This Row],[Employee Name]])-FIND(" ",Table1[[#This Row],[Employee Name]]))</f>
        <v>Singh</v>
      </c>
      <c r="D3612" s="22">
        <f>Table1[[#This Row],[Basic Salary]]+Table1[[#This Row],[Bonus]]</f>
        <v>69157</v>
      </c>
      <c r="E3612" s="8">
        <v>79</v>
      </c>
      <c r="F3612" s="45">
        <v>56</v>
      </c>
      <c r="G3612" s="8" t="str" cm="1">
        <f t="array" ref="G3612">_xlfn.IFS(Table1[[#This Row],[Performance Score]]&gt;=80,"Excellent",Table1[[#This Row],[Performance Score]]&gt;=60,"Good",Table1[[#This Row],[Performance Score]]&gt;=40,"Need Improvement")</f>
        <v>Need Improvement</v>
      </c>
      <c r="H3612" s="29">
        <f>Table1[[#This Row],[Bonus]]/Table1[[#This Row],[Basic Salary]]</f>
        <v>0.32233885925161093</v>
      </c>
      <c r="I3612" s="8">
        <f ca="1">DATEDIF(Table1[[#This Row],[Date of Birth]],TODAY(),"y")</f>
        <v>24</v>
      </c>
      <c r="J3612" s="33">
        <v>44228</v>
      </c>
      <c r="K3612" s="33" t="str" cm="1">
        <f t="array" aca="1" ref="K3612" ca="1">_xlfn.IFS(L3612&lt;3,"Junior",L3612&lt;=7,"Mid-Level",L3612&gt;7,"Senior")</f>
        <v>Mid-Level</v>
      </c>
      <c r="L3612" s="45">
        <f ca="1">INT(YEARFRAC(Table1[[#This Row],[Joining Date]],TODAY(),1))</f>
        <v>5</v>
      </c>
      <c r="M3612" s="25" t="str">
        <f t="shared" ca="1" si="56"/>
        <v>No</v>
      </c>
      <c r="N3612" s="25">
        <f>YEAR(Table1[[#This Row],[Joining Date]])</f>
        <v>2021</v>
      </c>
      <c r="O3612" s="45">
        <f>MONTH(Table1[[#This Row],[Joining Date]])</f>
        <v>2</v>
      </c>
      <c r="P3612" s="25">
        <f ca="1">NETWORKDAYS(Table1[[#This Row],[Joining Date]],TODAY())</f>
        <v>1411</v>
      </c>
      <c r="Q3612" s="25" t="str">
        <f>LEFT(Table1[[#This Row],[Department]],5)&amp;"-"&amp;RIGHT(Table1[[#This Row],[Employee ID]],3)</f>
        <v>Marke-927</v>
      </c>
      <c r="R3612" s="25" t="str">
        <f>LEFT(Table1[[#This Row],[Department]],3)</f>
        <v>Mar</v>
      </c>
      <c r="S3612" s="36">
        <f>_xlfn.XLOOKUP(Table1[[#This Row],[City]],Table2[City],Table2[Bonus %])</f>
        <v>6</v>
      </c>
    </row>
    <row r="3613" spans="1:19" x14ac:dyDescent="0.35">
      <c r="A3613" s="9" t="s">
        <v>3582</v>
      </c>
      <c r="B3613" s="41" t="str">
        <f>LEFT(Table1[[#This Row],[Employee Name]],FIND(" ",Table1[[#This Row],[Employee Name]]))</f>
        <v xml:space="preserve">Rahul </v>
      </c>
      <c r="C3613" s="41" t="str">
        <f>RIGHT(Table1[[#This Row],[Employee Name]],LEN(Table1[[#This Row],[Employee Name]])-FIND(" ",Table1[[#This Row],[Employee Name]]))</f>
        <v>Verma</v>
      </c>
      <c r="D3613" s="23">
        <f>Table1[[#This Row],[Basic Salary]]+Table1[[#This Row],[Bonus]]</f>
        <v>69153</v>
      </c>
      <c r="E3613" s="10">
        <v>92</v>
      </c>
      <c r="F3613" s="46">
        <v>85</v>
      </c>
      <c r="G3613" s="10" t="str" cm="1">
        <f t="array" ref="G3613">_xlfn.IFS(Table1[[#This Row],[Performance Score]]&gt;=80,"Excellent",Table1[[#This Row],[Performance Score]]&gt;=60,"Good",Table1[[#This Row],[Performance Score]]&gt;=40,"Need Improvement")</f>
        <v>Excellent</v>
      </c>
      <c r="H3613" s="30">
        <f>Table1[[#This Row],[Bonus]]/Table1[[#This Row],[Basic Salary]]</f>
        <v>0.24445284241213627</v>
      </c>
      <c r="I3613" s="10">
        <f ca="1">DATEDIF(Table1[[#This Row],[Date of Birth]],TODAY(),"y")</f>
        <v>32</v>
      </c>
      <c r="J3613" s="34">
        <v>42840</v>
      </c>
      <c r="K3613" s="33" t="str" cm="1">
        <f t="array" aca="1" ref="K3613" ca="1">_xlfn.IFS(L3613&lt;3,"Junior",L3613&lt;=7,"Mid-Level",L3613&gt;7,"Senior")</f>
        <v>Senior</v>
      </c>
      <c r="L3613" s="46">
        <f ca="1">INT(YEARFRAC(Table1[[#This Row],[Joining Date]],TODAY(),1))</f>
        <v>9</v>
      </c>
      <c r="M3613" s="25" t="str">
        <f t="shared" ca="1" si="56"/>
        <v>Yes</v>
      </c>
      <c r="N3613" s="26">
        <f>YEAR(Table1[[#This Row],[Joining Date]])</f>
        <v>2017</v>
      </c>
      <c r="O3613" s="46">
        <f>MONTH(Table1[[#This Row],[Joining Date]])</f>
        <v>4</v>
      </c>
      <c r="P3613" s="26">
        <f ca="1">NETWORKDAYS(Table1[[#This Row],[Joining Date]],TODAY())</f>
        <v>2401</v>
      </c>
      <c r="Q3613" s="26" t="str">
        <f>LEFT(Table1[[#This Row],[Department]],5)&amp;"-"&amp;RIGHT(Table1[[#This Row],[Employee ID]],3)</f>
        <v>Suppo-526</v>
      </c>
      <c r="R3613" s="26" t="str">
        <f>LEFT(Table1[[#This Row],[Department]],3)</f>
        <v>Sup</v>
      </c>
      <c r="S3613" s="37">
        <f>_xlfn.XLOOKUP(Table1[[#This Row],[City]],Table2[City],Table2[Bonus %])</f>
        <v>6</v>
      </c>
    </row>
    <row r="3614" spans="1:19" x14ac:dyDescent="0.35">
      <c r="A3614" s="7" t="s">
        <v>4704</v>
      </c>
      <c r="B3614" s="40" t="str">
        <f>LEFT(Table1[[#This Row],[Employee Name]],FIND(" ",Table1[[#This Row],[Employee Name]]))</f>
        <v xml:space="preserve">Ishita </v>
      </c>
      <c r="C3614" s="40" t="str">
        <f>RIGHT(Table1[[#This Row],[Employee Name]],LEN(Table1[[#This Row],[Employee Name]])-FIND(" ",Table1[[#This Row],[Employee Name]]))</f>
        <v>Roy</v>
      </c>
      <c r="D3614" s="22">
        <f>Table1[[#This Row],[Basic Salary]]+Table1[[#This Row],[Bonus]]</f>
        <v>69146</v>
      </c>
      <c r="E3614" s="8">
        <v>91</v>
      </c>
      <c r="F3614" s="45">
        <v>52</v>
      </c>
      <c r="G3614" s="8" t="str" cm="1">
        <f t="array" ref="G3614">_xlfn.IFS(Table1[[#This Row],[Performance Score]]&gt;=80,"Excellent",Table1[[#This Row],[Performance Score]]&gt;=60,"Good",Table1[[#This Row],[Performance Score]]&gt;=40,"Need Improvement")</f>
        <v>Need Improvement</v>
      </c>
      <c r="H3614" s="29">
        <f>Table1[[#This Row],[Bonus]]/Table1[[#This Row],[Basic Salary]]</f>
        <v>0.4445442580483423</v>
      </c>
      <c r="I3614" s="8">
        <f ca="1">DATEDIF(Table1[[#This Row],[Date of Birth]],TODAY(),"y")</f>
        <v>33</v>
      </c>
      <c r="J3614" s="33">
        <v>42781</v>
      </c>
      <c r="K3614" s="33" t="str" cm="1">
        <f t="array" aca="1" ref="K3614" ca="1">_xlfn.IFS(L3614&lt;3,"Junior",L3614&lt;=7,"Mid-Level",L3614&gt;7,"Senior")</f>
        <v>Senior</v>
      </c>
      <c r="L3614" s="45">
        <f ca="1">INT(YEARFRAC(Table1[[#This Row],[Joining Date]],TODAY(),1))</f>
        <v>9</v>
      </c>
      <c r="M3614" s="25" t="str">
        <f t="shared" ca="1" si="56"/>
        <v>Yes</v>
      </c>
      <c r="N3614" s="25">
        <f>YEAR(Table1[[#This Row],[Joining Date]])</f>
        <v>2017</v>
      </c>
      <c r="O3614" s="45">
        <f>MONTH(Table1[[#This Row],[Joining Date]])</f>
        <v>2</v>
      </c>
      <c r="P3614" s="25">
        <f ca="1">NETWORKDAYS(Table1[[#This Row],[Joining Date]],TODAY())</f>
        <v>2444</v>
      </c>
      <c r="Q3614" s="25" t="str">
        <f>LEFT(Table1[[#This Row],[Department]],5)&amp;"-"&amp;RIGHT(Table1[[#This Row],[Employee ID]],3)</f>
        <v>Sales-648</v>
      </c>
      <c r="R3614" s="25" t="str">
        <f>LEFT(Table1[[#This Row],[Department]],3)</f>
        <v>Sal</v>
      </c>
      <c r="S3614" s="36">
        <f>_xlfn.XLOOKUP(Table1[[#This Row],[City]],Table2[City],Table2[Bonus %])</f>
        <v>7</v>
      </c>
    </row>
    <row r="3615" spans="1:19" x14ac:dyDescent="0.35">
      <c r="A3615" s="9" t="s">
        <v>1244</v>
      </c>
      <c r="B3615" s="41" t="str">
        <f>LEFT(Table1[[#This Row],[Employee Name]],FIND(" ",Table1[[#This Row],[Employee Name]]))</f>
        <v xml:space="preserve">Ravi </v>
      </c>
      <c r="C3615" s="41" t="str">
        <f>RIGHT(Table1[[#This Row],[Employee Name]],LEN(Table1[[#This Row],[Employee Name]])-FIND(" ",Table1[[#This Row],[Employee Name]]))</f>
        <v>Teja</v>
      </c>
      <c r="D3615" s="23">
        <f>Table1[[#This Row],[Basic Salary]]+Table1[[#This Row],[Bonus]]</f>
        <v>69140</v>
      </c>
      <c r="E3615" s="10">
        <v>89</v>
      </c>
      <c r="F3615" s="46">
        <v>42</v>
      </c>
      <c r="G3615" s="10" t="str" cm="1">
        <f t="array" ref="G3615">_xlfn.IFS(Table1[[#This Row],[Performance Score]]&gt;=80,"Excellent",Table1[[#This Row],[Performance Score]]&gt;=60,"Good",Table1[[#This Row],[Performance Score]]&gt;=40,"Need Improvement")</f>
        <v>Need Improvement</v>
      </c>
      <c r="H3615" s="30">
        <f>Table1[[#This Row],[Bonus]]/Table1[[#This Row],[Basic Salary]]</f>
        <v>8.6594373723086593E-2</v>
      </c>
      <c r="I3615" s="10">
        <f ca="1">DATEDIF(Table1[[#This Row],[Date of Birth]],TODAY(),"y")</f>
        <v>43</v>
      </c>
      <c r="J3615" s="34">
        <v>43185</v>
      </c>
      <c r="K3615" s="33" t="str" cm="1">
        <f t="array" aca="1" ref="K3615" ca="1">_xlfn.IFS(L3615&lt;3,"Junior",L3615&lt;=7,"Mid-Level",L3615&gt;7,"Senior")</f>
        <v>Senior</v>
      </c>
      <c r="L3615" s="46">
        <f ca="1">INT(YEARFRAC(Table1[[#This Row],[Joining Date]],TODAY(),1))</f>
        <v>8</v>
      </c>
      <c r="M3615" s="25" t="str">
        <f t="shared" ca="1" si="56"/>
        <v>Yes</v>
      </c>
      <c r="N3615" s="26">
        <f>YEAR(Table1[[#This Row],[Joining Date]])</f>
        <v>2018</v>
      </c>
      <c r="O3615" s="46">
        <f>MONTH(Table1[[#This Row],[Joining Date]])</f>
        <v>3</v>
      </c>
      <c r="P3615" s="26">
        <f ca="1">NETWORKDAYS(Table1[[#This Row],[Joining Date]],TODAY())</f>
        <v>2156</v>
      </c>
      <c r="Q3615" s="26" t="str">
        <f>LEFT(Table1[[#This Row],[Department]],5)&amp;"-"&amp;RIGHT(Table1[[#This Row],[Employee ID]],3)</f>
        <v>Sales-188</v>
      </c>
      <c r="R3615" s="26" t="str">
        <f>LEFT(Table1[[#This Row],[Department]],3)</f>
        <v>Sal</v>
      </c>
      <c r="S3615" s="37">
        <f>_xlfn.XLOOKUP(Table1[[#This Row],[City]],Table2[City],Table2[Bonus %])</f>
        <v>7</v>
      </c>
    </row>
    <row r="3616" spans="1:19" x14ac:dyDescent="0.35">
      <c r="A3616" s="7" t="s">
        <v>342</v>
      </c>
      <c r="B3616" s="40" t="str">
        <f>LEFT(Table1[[#This Row],[Employee Name]],FIND(" ",Table1[[#This Row],[Employee Name]]))</f>
        <v xml:space="preserve">Tarun </v>
      </c>
      <c r="C3616" s="40" t="str">
        <f>RIGHT(Table1[[#This Row],[Employee Name]],LEN(Table1[[#This Row],[Employee Name]])-FIND(" ",Table1[[#This Row],[Employee Name]]))</f>
        <v>Verma</v>
      </c>
      <c r="D3616" s="22">
        <f>Table1[[#This Row],[Basic Salary]]+Table1[[#This Row],[Bonus]]</f>
        <v>69138</v>
      </c>
      <c r="E3616" s="8">
        <v>69</v>
      </c>
      <c r="F3616" s="45">
        <v>62</v>
      </c>
      <c r="G3616" s="8" t="str" cm="1">
        <f t="array" ref="G3616">_xlfn.IFS(Table1[[#This Row],[Performance Score]]&gt;=80,"Excellent",Table1[[#This Row],[Performance Score]]&gt;=60,"Good",Table1[[#This Row],[Performance Score]]&gt;=40,"Need Improvement")</f>
        <v>Good</v>
      </c>
      <c r="H3616" s="29">
        <f>Table1[[#This Row],[Bonus]]/Table1[[#This Row],[Basic Salary]]</f>
        <v>0.71929475542734933</v>
      </c>
      <c r="I3616" s="8">
        <f ca="1">DATEDIF(Table1[[#This Row],[Date of Birth]],TODAY(),"y")</f>
        <v>42</v>
      </c>
      <c r="J3616" s="33">
        <v>45775</v>
      </c>
      <c r="K3616" s="33" t="str" cm="1">
        <f t="array" aca="1" ref="K3616" ca="1">_xlfn.IFS(L3616&lt;3,"Junior",L3616&lt;=7,"Mid-Level",L3616&gt;7,"Senior")</f>
        <v>Junior</v>
      </c>
      <c r="L3616" s="45">
        <f ca="1">INT(YEARFRAC(Table1[[#This Row],[Joining Date]],TODAY(),1))</f>
        <v>1</v>
      </c>
      <c r="M3616" s="25" t="str">
        <f t="shared" ca="1" si="56"/>
        <v>No</v>
      </c>
      <c r="N3616" s="25">
        <f>YEAR(Table1[[#This Row],[Joining Date]])</f>
        <v>2025</v>
      </c>
      <c r="O3616" s="45">
        <f>MONTH(Table1[[#This Row],[Joining Date]])</f>
        <v>4</v>
      </c>
      <c r="P3616" s="25">
        <f ca="1">NETWORKDAYS(Table1[[#This Row],[Joining Date]],TODAY())</f>
        <v>306</v>
      </c>
      <c r="Q3616" s="25" t="str">
        <f>LEFT(Table1[[#This Row],[Department]],5)&amp;"-"&amp;RIGHT(Table1[[#This Row],[Employee ID]],3)</f>
        <v>Sales-286</v>
      </c>
      <c r="R3616" s="25" t="str">
        <f>LEFT(Table1[[#This Row],[Department]],3)</f>
        <v>Sal</v>
      </c>
      <c r="S3616" s="36">
        <f>_xlfn.XLOOKUP(Table1[[#This Row],[City]],Table2[City],Table2[Bonus %])</f>
        <v>6</v>
      </c>
    </row>
    <row r="3617" spans="1:19" x14ac:dyDescent="0.35">
      <c r="A3617" s="9" t="s">
        <v>436</v>
      </c>
      <c r="B3617" s="41" t="str">
        <f>LEFT(Table1[[#This Row],[Employee Name]],FIND(" ",Table1[[#This Row],[Employee Name]]))</f>
        <v xml:space="preserve">Ajay </v>
      </c>
      <c r="C3617" s="41" t="str">
        <f>RIGHT(Table1[[#This Row],[Employee Name]],LEN(Table1[[#This Row],[Employee Name]])-FIND(" ",Table1[[#This Row],[Employee Name]]))</f>
        <v>Singh</v>
      </c>
      <c r="D3617" s="23">
        <f>Table1[[#This Row],[Basic Salary]]+Table1[[#This Row],[Bonus]]</f>
        <v>69113</v>
      </c>
      <c r="E3617" s="10">
        <v>98</v>
      </c>
      <c r="F3617" s="46">
        <v>83</v>
      </c>
      <c r="G3617" s="10" t="str" cm="1">
        <f t="array" ref="G3617">_xlfn.IFS(Table1[[#This Row],[Performance Score]]&gt;=80,"Excellent",Table1[[#This Row],[Performance Score]]&gt;=60,"Good",Table1[[#This Row],[Performance Score]]&gt;=40,"Need Improvement")</f>
        <v>Excellent</v>
      </c>
      <c r="H3617" s="30">
        <f>Table1[[#This Row],[Bonus]]/Table1[[#This Row],[Basic Salary]]</f>
        <v>0.57594345000570057</v>
      </c>
      <c r="I3617" s="10">
        <f ca="1">DATEDIF(Table1[[#This Row],[Date of Birth]],TODAY(),"y")</f>
        <v>28</v>
      </c>
      <c r="J3617" s="34">
        <v>43133</v>
      </c>
      <c r="K3617" s="33" t="str" cm="1">
        <f t="array" aca="1" ref="K3617" ca="1">_xlfn.IFS(L3617&lt;3,"Junior",L3617&lt;=7,"Mid-Level",L3617&gt;7,"Senior")</f>
        <v>Senior</v>
      </c>
      <c r="L3617" s="46">
        <f ca="1">INT(YEARFRAC(Table1[[#This Row],[Joining Date]],TODAY(),1))</f>
        <v>8</v>
      </c>
      <c r="M3617" s="25" t="str">
        <f t="shared" ca="1" si="56"/>
        <v>Yes</v>
      </c>
      <c r="N3617" s="26">
        <f>YEAR(Table1[[#This Row],[Joining Date]])</f>
        <v>2018</v>
      </c>
      <c r="O3617" s="46">
        <f>MONTH(Table1[[#This Row],[Joining Date]])</f>
        <v>2</v>
      </c>
      <c r="P3617" s="26">
        <f ca="1">NETWORKDAYS(Table1[[#This Row],[Joining Date]],TODAY())</f>
        <v>2192</v>
      </c>
      <c r="Q3617" s="26" t="str">
        <f>LEFT(Table1[[#This Row],[Department]],5)&amp;"-"&amp;RIGHT(Table1[[#This Row],[Employee ID]],3)</f>
        <v>HR-380</v>
      </c>
      <c r="R3617" s="26" t="str">
        <f>LEFT(Table1[[#This Row],[Department]],3)</f>
        <v>HR</v>
      </c>
      <c r="S3617" s="37">
        <f>_xlfn.XLOOKUP(Table1[[#This Row],[City]],Table2[City],Table2[Bonus %])</f>
        <v>6</v>
      </c>
    </row>
    <row r="3618" spans="1:19" x14ac:dyDescent="0.35">
      <c r="A3618" s="7" t="s">
        <v>2622</v>
      </c>
      <c r="B3618" s="40" t="str">
        <f>LEFT(Table1[[#This Row],[Employee Name]],FIND(" ",Table1[[#This Row],[Employee Name]]))</f>
        <v xml:space="preserve">Aarav </v>
      </c>
      <c r="C3618" s="40" t="str">
        <f>RIGHT(Table1[[#This Row],[Employee Name]],LEN(Table1[[#This Row],[Employee Name]])-FIND(" ",Table1[[#This Row],[Employee Name]]))</f>
        <v>Sharma</v>
      </c>
      <c r="D3618" s="22">
        <f>Table1[[#This Row],[Basic Salary]]+Table1[[#This Row],[Bonus]]</f>
        <v>69088</v>
      </c>
      <c r="E3618" s="8">
        <v>70</v>
      </c>
      <c r="F3618" s="45">
        <v>60</v>
      </c>
      <c r="G3618" s="8" t="str" cm="1">
        <f t="array" ref="G3618">_xlfn.IFS(Table1[[#This Row],[Performance Score]]&gt;=80,"Excellent",Table1[[#This Row],[Performance Score]]&gt;=60,"Good",Table1[[#This Row],[Performance Score]]&gt;=40,"Need Improvement")</f>
        <v>Good</v>
      </c>
      <c r="H3618" s="29">
        <f>Table1[[#This Row],[Bonus]]/Table1[[#This Row],[Basic Salary]]</f>
        <v>0.69349936268261592</v>
      </c>
      <c r="I3618" s="8">
        <f ca="1">DATEDIF(Table1[[#This Row],[Date of Birth]],TODAY(),"y")</f>
        <v>34</v>
      </c>
      <c r="J3618" s="33">
        <v>44015</v>
      </c>
      <c r="K3618" s="33" t="str" cm="1">
        <f t="array" aca="1" ref="K3618" ca="1">_xlfn.IFS(L3618&lt;3,"Junior",L3618&lt;=7,"Mid-Level",L3618&gt;7,"Senior")</f>
        <v>Mid-Level</v>
      </c>
      <c r="L3618" s="45">
        <f ca="1">INT(YEARFRAC(Table1[[#This Row],[Joining Date]],TODAY(),1))</f>
        <v>5</v>
      </c>
      <c r="M3618" s="25" t="str">
        <f t="shared" ca="1" si="56"/>
        <v>No</v>
      </c>
      <c r="N3618" s="25">
        <f>YEAR(Table1[[#This Row],[Joining Date]])</f>
        <v>2020</v>
      </c>
      <c r="O3618" s="45">
        <f>MONTH(Table1[[#This Row],[Joining Date]])</f>
        <v>7</v>
      </c>
      <c r="P3618" s="25">
        <f ca="1">NETWORKDAYS(Table1[[#This Row],[Joining Date]],TODAY())</f>
        <v>1562</v>
      </c>
      <c r="Q3618" s="25" t="str">
        <f>LEFT(Table1[[#This Row],[Department]],5)&amp;"-"&amp;RIGHT(Table1[[#This Row],[Employee ID]],3)</f>
        <v>Finan-566</v>
      </c>
      <c r="R3618" s="25" t="str">
        <f>LEFT(Table1[[#This Row],[Department]],3)</f>
        <v>Fin</v>
      </c>
      <c r="S3618" s="36">
        <f>_xlfn.XLOOKUP(Table1[[#This Row],[City]],Table2[City],Table2[Bonus %])</f>
        <v>7</v>
      </c>
    </row>
    <row r="3619" spans="1:19" x14ac:dyDescent="0.35">
      <c r="A3619" s="9" t="s">
        <v>3177</v>
      </c>
      <c r="B3619" s="41" t="str">
        <f>LEFT(Table1[[#This Row],[Employee Name]],FIND(" ",Table1[[#This Row],[Employee Name]]))</f>
        <v xml:space="preserve">Swathi </v>
      </c>
      <c r="C3619" s="41" t="str">
        <f>RIGHT(Table1[[#This Row],[Employee Name]],LEN(Table1[[#This Row],[Employee Name]])-FIND(" ",Table1[[#This Row],[Employee Name]]))</f>
        <v>Ramesh</v>
      </c>
      <c r="D3619" s="23">
        <f>Table1[[#This Row],[Basic Salary]]+Table1[[#This Row],[Bonus]]</f>
        <v>69082</v>
      </c>
      <c r="E3619" s="10">
        <v>64</v>
      </c>
      <c r="F3619" s="46">
        <v>85</v>
      </c>
      <c r="G3619" s="10" t="str" cm="1">
        <f t="array" ref="G3619">_xlfn.IFS(Table1[[#This Row],[Performance Score]]&gt;=80,"Excellent",Table1[[#This Row],[Performance Score]]&gt;=60,"Good",Table1[[#This Row],[Performance Score]]&gt;=40,"Need Improvement")</f>
        <v>Excellent</v>
      </c>
      <c r="H3619" s="30">
        <f>Table1[[#This Row],[Bonus]]/Table1[[#This Row],[Basic Salary]]</f>
        <v>0.12820094068460935</v>
      </c>
      <c r="I3619" s="10">
        <f ca="1">DATEDIF(Table1[[#This Row],[Date of Birth]],TODAY(),"y")</f>
        <v>25</v>
      </c>
      <c r="J3619" s="34">
        <v>44907</v>
      </c>
      <c r="K3619" s="33" t="str" cm="1">
        <f t="array" aca="1" ref="K3619" ca="1">_xlfn.IFS(L3619&lt;3,"Junior",L3619&lt;=7,"Mid-Level",L3619&gt;7,"Senior")</f>
        <v>Mid-Level</v>
      </c>
      <c r="L3619" s="46">
        <f ca="1">INT(YEARFRAC(Table1[[#This Row],[Joining Date]],TODAY(),1))</f>
        <v>3</v>
      </c>
      <c r="M3619" s="25" t="str">
        <f t="shared" ca="1" si="56"/>
        <v>No</v>
      </c>
      <c r="N3619" s="26">
        <f>YEAR(Table1[[#This Row],[Joining Date]])</f>
        <v>2022</v>
      </c>
      <c r="O3619" s="46">
        <f>MONTH(Table1[[#This Row],[Joining Date]])</f>
        <v>12</v>
      </c>
      <c r="P3619" s="26">
        <f ca="1">NETWORKDAYS(Table1[[#This Row],[Joining Date]],TODAY())</f>
        <v>926</v>
      </c>
      <c r="Q3619" s="26" t="str">
        <f>LEFT(Table1[[#This Row],[Department]],5)&amp;"-"&amp;RIGHT(Table1[[#This Row],[Employee ID]],3)</f>
        <v>Sales-121</v>
      </c>
      <c r="R3619" s="26" t="str">
        <f>LEFT(Table1[[#This Row],[Department]],3)</f>
        <v>Sal</v>
      </c>
      <c r="S3619" s="37">
        <f>_xlfn.XLOOKUP(Table1[[#This Row],[City]],Table2[City],Table2[Bonus %])</f>
        <v>6</v>
      </c>
    </row>
    <row r="3620" spans="1:19" x14ac:dyDescent="0.35">
      <c r="A3620" s="7" t="s">
        <v>1914</v>
      </c>
      <c r="B3620" s="40" t="str">
        <f>LEFT(Table1[[#This Row],[Employee Name]],FIND(" ",Table1[[#This Row],[Employee Name]]))</f>
        <v xml:space="preserve">Swathi </v>
      </c>
      <c r="C3620" s="40" t="str">
        <f>RIGHT(Table1[[#This Row],[Employee Name]],LEN(Table1[[#This Row],[Employee Name]])-FIND(" ",Table1[[#This Row],[Employee Name]]))</f>
        <v>Ramesh</v>
      </c>
      <c r="D3620" s="22">
        <f>Table1[[#This Row],[Basic Salary]]+Table1[[#This Row],[Bonus]]</f>
        <v>69057</v>
      </c>
      <c r="E3620" s="8">
        <v>75</v>
      </c>
      <c r="F3620" s="45">
        <v>68</v>
      </c>
      <c r="G3620" s="8" t="str" cm="1">
        <f t="array" ref="G3620">_xlfn.IFS(Table1[[#This Row],[Performance Score]]&gt;=80,"Excellent",Table1[[#This Row],[Performance Score]]&gt;=60,"Good",Table1[[#This Row],[Performance Score]]&gt;=40,"Need Improvement")</f>
        <v>Good</v>
      </c>
      <c r="H3620" s="29">
        <f>Table1[[#This Row],[Bonus]]/Table1[[#This Row],[Basic Salary]]</f>
        <v>0.10803221872793788</v>
      </c>
      <c r="I3620" s="8">
        <f ca="1">DATEDIF(Table1[[#This Row],[Date of Birth]],TODAY(),"y")</f>
        <v>34</v>
      </c>
      <c r="J3620" s="33">
        <v>43771</v>
      </c>
      <c r="K3620" s="33" t="str" cm="1">
        <f t="array" aca="1" ref="K3620" ca="1">_xlfn.IFS(L3620&lt;3,"Junior",L3620&lt;=7,"Mid-Level",L3620&gt;7,"Senior")</f>
        <v>Mid-Level</v>
      </c>
      <c r="L3620" s="45">
        <f ca="1">INT(YEARFRAC(Table1[[#This Row],[Joining Date]],TODAY(),1))</f>
        <v>6</v>
      </c>
      <c r="M3620" s="25" t="str">
        <f t="shared" ca="1" si="56"/>
        <v>Yes</v>
      </c>
      <c r="N3620" s="25">
        <f>YEAR(Table1[[#This Row],[Joining Date]])</f>
        <v>2019</v>
      </c>
      <c r="O3620" s="45">
        <f>MONTH(Table1[[#This Row],[Joining Date]])</f>
        <v>11</v>
      </c>
      <c r="P3620" s="25">
        <f ca="1">NETWORKDAYS(Table1[[#This Row],[Joining Date]],TODAY())</f>
        <v>1736</v>
      </c>
      <c r="Q3620" s="25" t="str">
        <f>LEFT(Table1[[#This Row],[Department]],5)&amp;"-"&amp;RIGHT(Table1[[#This Row],[Employee ID]],3)</f>
        <v>Suppo-858</v>
      </c>
      <c r="R3620" s="25" t="str">
        <f>LEFT(Table1[[#This Row],[Department]],3)</f>
        <v>Sup</v>
      </c>
      <c r="S3620" s="36">
        <f>_xlfn.XLOOKUP(Table1[[#This Row],[City]],Table2[City],Table2[Bonus %])</f>
        <v>7</v>
      </c>
    </row>
    <row r="3621" spans="1:19" x14ac:dyDescent="0.35">
      <c r="A3621" s="9" t="s">
        <v>3873</v>
      </c>
      <c r="B3621" s="41" t="str">
        <f>LEFT(Table1[[#This Row],[Employee Name]],FIND(" ",Table1[[#This Row],[Employee Name]]))</f>
        <v xml:space="preserve">Sneha </v>
      </c>
      <c r="C3621" s="41" t="str">
        <f>RIGHT(Table1[[#This Row],[Employee Name]],LEN(Table1[[#This Row],[Employee Name]])-FIND(" ",Table1[[#This Row],[Employee Name]]))</f>
        <v>Iyer</v>
      </c>
      <c r="D3621" s="23">
        <f>Table1[[#This Row],[Basic Salary]]+Table1[[#This Row],[Bonus]]</f>
        <v>69004</v>
      </c>
      <c r="E3621" s="10">
        <v>62</v>
      </c>
      <c r="F3621" s="46">
        <v>43</v>
      </c>
      <c r="G3621" s="10" t="str" cm="1">
        <f t="array" ref="G3621">_xlfn.IFS(Table1[[#This Row],[Performance Score]]&gt;=80,"Excellent",Table1[[#This Row],[Performance Score]]&gt;=60,"Good",Table1[[#This Row],[Performance Score]]&gt;=40,"Need Improvement")</f>
        <v>Need Improvement</v>
      </c>
      <c r="H3621" s="30">
        <f>Table1[[#This Row],[Bonus]]/Table1[[#This Row],[Basic Salary]]</f>
        <v>0.18592101192726773</v>
      </c>
      <c r="I3621" s="10">
        <f ca="1">DATEDIF(Table1[[#This Row],[Date of Birth]],TODAY(),"y")</f>
        <v>35</v>
      </c>
      <c r="J3621" s="34">
        <v>42795</v>
      </c>
      <c r="K3621" s="33" t="str" cm="1">
        <f t="array" aca="1" ref="K3621" ca="1">_xlfn.IFS(L3621&lt;3,"Junior",L3621&lt;=7,"Mid-Level",L3621&gt;7,"Senior")</f>
        <v>Senior</v>
      </c>
      <c r="L3621" s="46">
        <f ca="1">INT(YEARFRAC(Table1[[#This Row],[Joining Date]],TODAY(),1))</f>
        <v>9</v>
      </c>
      <c r="M3621" s="25" t="str">
        <f t="shared" ca="1" si="56"/>
        <v>Yes</v>
      </c>
      <c r="N3621" s="26">
        <f>YEAR(Table1[[#This Row],[Joining Date]])</f>
        <v>2017</v>
      </c>
      <c r="O3621" s="46">
        <f>MONTH(Table1[[#This Row],[Joining Date]])</f>
        <v>3</v>
      </c>
      <c r="P3621" s="26">
        <f ca="1">NETWORKDAYS(Table1[[#This Row],[Joining Date]],TODAY())</f>
        <v>2434</v>
      </c>
      <c r="Q3621" s="26" t="str">
        <f>LEFT(Table1[[#This Row],[Department]],5)&amp;"-"&amp;RIGHT(Table1[[#This Row],[Employee ID]],3)</f>
        <v>IT-817</v>
      </c>
      <c r="R3621" s="26" t="str">
        <f>LEFT(Table1[[#This Row],[Department]],3)</f>
        <v>IT</v>
      </c>
      <c r="S3621" s="37">
        <f>_xlfn.XLOOKUP(Table1[[#This Row],[City]],Table2[City],Table2[Bonus %])</f>
        <v>6</v>
      </c>
    </row>
    <row r="3622" spans="1:19" x14ac:dyDescent="0.35">
      <c r="A3622" s="7" t="s">
        <v>3308</v>
      </c>
      <c r="B3622" s="40" t="str">
        <f>LEFT(Table1[[#This Row],[Employee Name]],FIND(" ",Table1[[#This Row],[Employee Name]]))</f>
        <v xml:space="preserve">Neha </v>
      </c>
      <c r="C3622" s="40" t="str">
        <f>RIGHT(Table1[[#This Row],[Employee Name]],LEN(Table1[[#This Row],[Employee Name]])-FIND(" ",Table1[[#This Row],[Employee Name]]))</f>
        <v>Kulkarni</v>
      </c>
      <c r="D3622" s="22">
        <f>Table1[[#This Row],[Basic Salary]]+Table1[[#This Row],[Bonus]]</f>
        <v>68975</v>
      </c>
      <c r="E3622" s="8">
        <v>99</v>
      </c>
      <c r="F3622" s="45">
        <v>91</v>
      </c>
      <c r="G3622" s="8" t="str" cm="1">
        <f t="array" ref="G3622">_xlfn.IFS(Table1[[#This Row],[Performance Score]]&gt;=80,"Excellent",Table1[[#This Row],[Performance Score]]&gt;=60,"Good",Table1[[#This Row],[Performance Score]]&gt;=40,"Need Improvement")</f>
        <v>Excellent</v>
      </c>
      <c r="H3622" s="29">
        <f>Table1[[#This Row],[Bonus]]/Table1[[#This Row],[Basic Salary]]</f>
        <v>0.15244523901020868</v>
      </c>
      <c r="I3622" s="8">
        <f ca="1">DATEDIF(Table1[[#This Row],[Date of Birth]],TODAY(),"y")</f>
        <v>23</v>
      </c>
      <c r="J3622" s="33">
        <v>42274</v>
      </c>
      <c r="K3622" s="33" t="str" cm="1">
        <f t="array" aca="1" ref="K3622" ca="1">_xlfn.IFS(L3622&lt;3,"Junior",L3622&lt;=7,"Mid-Level",L3622&gt;7,"Senior")</f>
        <v>Senior</v>
      </c>
      <c r="L3622" s="45">
        <f ca="1">INT(YEARFRAC(Table1[[#This Row],[Joining Date]],TODAY(),1))</f>
        <v>10</v>
      </c>
      <c r="M3622" s="25" t="str">
        <f t="shared" ca="1" si="56"/>
        <v>Yes</v>
      </c>
      <c r="N3622" s="25">
        <f>YEAR(Table1[[#This Row],[Joining Date]])</f>
        <v>2015</v>
      </c>
      <c r="O3622" s="45">
        <f>MONTH(Table1[[#This Row],[Joining Date]])</f>
        <v>9</v>
      </c>
      <c r="P3622" s="25">
        <f ca="1">NETWORKDAYS(Table1[[#This Row],[Joining Date]],TODAY())</f>
        <v>2806</v>
      </c>
      <c r="Q3622" s="25" t="str">
        <f>LEFT(Table1[[#This Row],[Department]],5)&amp;"-"&amp;RIGHT(Table1[[#This Row],[Employee ID]],3)</f>
        <v>HR-252</v>
      </c>
      <c r="R3622" s="25" t="str">
        <f>LEFT(Table1[[#This Row],[Department]],3)</f>
        <v>HR</v>
      </c>
      <c r="S3622" s="36">
        <f>_xlfn.XLOOKUP(Table1[[#This Row],[City]],Table2[City],Table2[Bonus %])</f>
        <v>7</v>
      </c>
    </row>
    <row r="3623" spans="1:19" x14ac:dyDescent="0.35">
      <c r="A3623" s="9" t="s">
        <v>1609</v>
      </c>
      <c r="B3623" s="41" t="str">
        <f>LEFT(Table1[[#This Row],[Employee Name]],FIND(" ",Table1[[#This Row],[Employee Name]]))</f>
        <v xml:space="preserve">Sneha </v>
      </c>
      <c r="C3623" s="41" t="str">
        <f>RIGHT(Table1[[#This Row],[Employee Name]],LEN(Table1[[#This Row],[Employee Name]])-FIND(" ",Table1[[#This Row],[Employee Name]]))</f>
        <v>Iyer</v>
      </c>
      <c r="D3623" s="23">
        <f>Table1[[#This Row],[Basic Salary]]+Table1[[#This Row],[Bonus]]</f>
        <v>68925</v>
      </c>
      <c r="E3623" s="10">
        <v>75</v>
      </c>
      <c r="F3623" s="46">
        <v>89</v>
      </c>
      <c r="G3623" s="10" t="str" cm="1">
        <f t="array" ref="G3623">_xlfn.IFS(Table1[[#This Row],[Performance Score]]&gt;=80,"Excellent",Table1[[#This Row],[Performance Score]]&gt;=60,"Good",Table1[[#This Row],[Performance Score]]&gt;=40,"Need Improvement")</f>
        <v>Excellent</v>
      </c>
      <c r="H3623" s="30">
        <f>Table1[[#This Row],[Bonus]]/Table1[[#This Row],[Basic Salary]]</f>
        <v>0.52539559588358964</v>
      </c>
      <c r="I3623" s="10">
        <f ca="1">DATEDIF(Table1[[#This Row],[Date of Birth]],TODAY(),"y")</f>
        <v>43</v>
      </c>
      <c r="J3623" s="34">
        <v>43534</v>
      </c>
      <c r="K3623" s="33" t="str" cm="1">
        <f t="array" aca="1" ref="K3623" ca="1">_xlfn.IFS(L3623&lt;3,"Junior",L3623&lt;=7,"Mid-Level",L3623&gt;7,"Senior")</f>
        <v>Mid-Level</v>
      </c>
      <c r="L3623" s="46">
        <f ca="1">INT(YEARFRAC(Table1[[#This Row],[Joining Date]],TODAY(),1))</f>
        <v>7</v>
      </c>
      <c r="M3623" s="25" t="str">
        <f t="shared" ca="1" si="56"/>
        <v>Yes</v>
      </c>
      <c r="N3623" s="26">
        <f>YEAR(Table1[[#This Row],[Joining Date]])</f>
        <v>2019</v>
      </c>
      <c r="O3623" s="46">
        <f>MONTH(Table1[[#This Row],[Joining Date]])</f>
        <v>3</v>
      </c>
      <c r="P3623" s="26">
        <f ca="1">NETWORKDAYS(Table1[[#This Row],[Joining Date]],TODAY())</f>
        <v>1906</v>
      </c>
      <c r="Q3623" s="26" t="str">
        <f>LEFT(Table1[[#This Row],[Department]],5)&amp;"-"&amp;RIGHT(Table1[[#This Row],[Employee ID]],3)</f>
        <v>HR-553</v>
      </c>
      <c r="R3623" s="26" t="str">
        <f>LEFT(Table1[[#This Row],[Department]],3)</f>
        <v>HR</v>
      </c>
      <c r="S3623" s="37">
        <f>_xlfn.XLOOKUP(Table1[[#This Row],[City]],Table2[City],Table2[Bonus %])</f>
        <v>5</v>
      </c>
    </row>
    <row r="3624" spans="1:19" x14ac:dyDescent="0.35">
      <c r="A3624" s="7" t="s">
        <v>3666</v>
      </c>
      <c r="B3624" s="40" t="str">
        <f>LEFT(Table1[[#This Row],[Employee Name]],FIND(" ",Table1[[#This Row],[Employee Name]]))</f>
        <v xml:space="preserve">Ananya </v>
      </c>
      <c r="C3624" s="40" t="str">
        <f>RIGHT(Table1[[#This Row],[Employee Name]],LEN(Table1[[#This Row],[Employee Name]])-FIND(" ",Table1[[#This Row],[Employee Name]]))</f>
        <v>Rao</v>
      </c>
      <c r="D3624" s="22">
        <f>Table1[[#This Row],[Basic Salary]]+Table1[[#This Row],[Bonus]]</f>
        <v>68913</v>
      </c>
      <c r="E3624" s="8">
        <v>80</v>
      </c>
      <c r="F3624" s="45">
        <v>53</v>
      </c>
      <c r="G3624" s="8" t="str" cm="1">
        <f t="array" ref="G3624">_xlfn.IFS(Table1[[#This Row],[Performance Score]]&gt;=80,"Excellent",Table1[[#This Row],[Performance Score]]&gt;=60,"Good",Table1[[#This Row],[Performance Score]]&gt;=40,"Need Improvement")</f>
        <v>Need Improvement</v>
      </c>
      <c r="H3624" s="29">
        <f>Table1[[#This Row],[Bonus]]/Table1[[#This Row],[Basic Salary]]</f>
        <v>9.5126098495081607E-2</v>
      </c>
      <c r="I3624" s="8">
        <f ca="1">DATEDIF(Table1[[#This Row],[Date of Birth]],TODAY(),"y")</f>
        <v>26</v>
      </c>
      <c r="J3624" s="33">
        <v>42649</v>
      </c>
      <c r="K3624" s="33" t="str" cm="1">
        <f t="array" aca="1" ref="K3624" ca="1">_xlfn.IFS(L3624&lt;3,"Junior",L3624&lt;=7,"Mid-Level",L3624&gt;7,"Senior")</f>
        <v>Senior</v>
      </c>
      <c r="L3624" s="45">
        <f ca="1">INT(YEARFRAC(Table1[[#This Row],[Joining Date]],TODAY(),1))</f>
        <v>9</v>
      </c>
      <c r="M3624" s="25" t="str">
        <f t="shared" ca="1" si="56"/>
        <v>Yes</v>
      </c>
      <c r="N3624" s="25">
        <f>YEAR(Table1[[#This Row],[Joining Date]])</f>
        <v>2016</v>
      </c>
      <c r="O3624" s="45">
        <f>MONTH(Table1[[#This Row],[Joining Date]])</f>
        <v>10</v>
      </c>
      <c r="P3624" s="25">
        <f ca="1">NETWORKDAYS(Table1[[#This Row],[Joining Date]],TODAY())</f>
        <v>2538</v>
      </c>
      <c r="Q3624" s="25" t="str">
        <f>LEFT(Table1[[#This Row],[Department]],5)&amp;"-"&amp;RIGHT(Table1[[#This Row],[Employee ID]],3)</f>
        <v>Opera-610</v>
      </c>
      <c r="R3624" s="25" t="str">
        <f>LEFT(Table1[[#This Row],[Department]],3)</f>
        <v>Ope</v>
      </c>
      <c r="S3624" s="36">
        <f>_xlfn.XLOOKUP(Table1[[#This Row],[City]],Table2[City],Table2[Bonus %])</f>
        <v>6</v>
      </c>
    </row>
    <row r="3625" spans="1:19" x14ac:dyDescent="0.35">
      <c r="A3625" s="9" t="s">
        <v>3357</v>
      </c>
      <c r="B3625" s="41" t="str">
        <f>LEFT(Table1[[#This Row],[Employee Name]],FIND(" ",Table1[[#This Row],[Employee Name]]))</f>
        <v xml:space="preserve">Kavya </v>
      </c>
      <c r="C3625" s="41" t="str">
        <f>RIGHT(Table1[[#This Row],[Employee Name]],LEN(Table1[[#This Row],[Employee Name]])-FIND(" ",Table1[[#This Row],[Employee Name]]))</f>
        <v>Nair</v>
      </c>
      <c r="D3625" s="23">
        <f>Table1[[#This Row],[Basic Salary]]+Table1[[#This Row],[Bonus]]</f>
        <v>68889</v>
      </c>
      <c r="E3625" s="10">
        <v>83</v>
      </c>
      <c r="F3625" s="46">
        <v>64</v>
      </c>
      <c r="G3625" s="10" t="str" cm="1">
        <f t="array" ref="G3625">_xlfn.IFS(Table1[[#This Row],[Performance Score]]&gt;=80,"Excellent",Table1[[#This Row],[Performance Score]]&gt;=60,"Good",Table1[[#This Row],[Performance Score]]&gt;=40,"Need Improvement")</f>
        <v>Good</v>
      </c>
      <c r="H3625" s="30">
        <f>Table1[[#This Row],[Bonus]]/Table1[[#This Row],[Basic Salary]]</f>
        <v>0.10023477552584927</v>
      </c>
      <c r="I3625" s="10">
        <f ca="1">DATEDIF(Table1[[#This Row],[Date of Birth]],TODAY(),"y")</f>
        <v>36</v>
      </c>
      <c r="J3625" s="34">
        <v>42536</v>
      </c>
      <c r="K3625" s="33" t="str" cm="1">
        <f t="array" aca="1" ref="K3625" ca="1">_xlfn.IFS(L3625&lt;3,"Junior",L3625&lt;=7,"Mid-Level",L3625&gt;7,"Senior")</f>
        <v>Senior</v>
      </c>
      <c r="L3625" s="46">
        <f ca="1">INT(YEARFRAC(Table1[[#This Row],[Joining Date]],TODAY(),1))</f>
        <v>10</v>
      </c>
      <c r="M3625" s="25" t="str">
        <f t="shared" ca="1" si="56"/>
        <v>Yes</v>
      </c>
      <c r="N3625" s="26">
        <f>YEAR(Table1[[#This Row],[Joining Date]])</f>
        <v>2016</v>
      </c>
      <c r="O3625" s="46">
        <f>MONTH(Table1[[#This Row],[Joining Date]])</f>
        <v>6</v>
      </c>
      <c r="P3625" s="26">
        <f ca="1">NETWORKDAYS(Table1[[#This Row],[Joining Date]],TODAY())</f>
        <v>2619</v>
      </c>
      <c r="Q3625" s="26" t="str">
        <f>LEFT(Table1[[#This Row],[Department]],5)&amp;"-"&amp;RIGHT(Table1[[#This Row],[Employee ID]],3)</f>
        <v>Finan-301</v>
      </c>
      <c r="R3625" s="26" t="str">
        <f>LEFT(Table1[[#This Row],[Department]],3)</f>
        <v>Fin</v>
      </c>
      <c r="S3625" s="37">
        <f>_xlfn.XLOOKUP(Table1[[#This Row],[City]],Table2[City],Table2[Bonus %])</f>
        <v>6</v>
      </c>
    </row>
    <row r="3626" spans="1:19" x14ac:dyDescent="0.35">
      <c r="A3626" s="7" t="s">
        <v>2945</v>
      </c>
      <c r="B3626" s="40" t="str">
        <f>LEFT(Table1[[#This Row],[Employee Name]],FIND(" ",Table1[[#This Row],[Employee Name]]))</f>
        <v xml:space="preserve">Ananya </v>
      </c>
      <c r="C3626" s="40" t="str">
        <f>RIGHT(Table1[[#This Row],[Employee Name]],LEN(Table1[[#This Row],[Employee Name]])-FIND(" ",Table1[[#This Row],[Employee Name]]))</f>
        <v>Rao</v>
      </c>
      <c r="D3626" s="22">
        <f>Table1[[#This Row],[Basic Salary]]+Table1[[#This Row],[Bonus]]</f>
        <v>68870</v>
      </c>
      <c r="E3626" s="8">
        <v>91</v>
      </c>
      <c r="F3626" s="45">
        <v>97</v>
      </c>
      <c r="G3626" s="8" t="str" cm="1">
        <f t="array" ref="G3626">_xlfn.IFS(Table1[[#This Row],[Performance Score]]&gt;=80,"Excellent",Table1[[#This Row],[Performance Score]]&gt;=60,"Good",Table1[[#This Row],[Performance Score]]&gt;=40,"Need Improvement")</f>
        <v>Excellent</v>
      </c>
      <c r="H3626" s="29">
        <f>Table1[[#This Row],[Bonus]]/Table1[[#This Row],[Basic Salary]]</f>
        <v>0.32101891280162659</v>
      </c>
      <c r="I3626" s="8">
        <f ca="1">DATEDIF(Table1[[#This Row],[Date of Birth]],TODAY(),"y")</f>
        <v>14</v>
      </c>
      <c r="J3626" s="33">
        <v>44054</v>
      </c>
      <c r="K3626" s="33" t="str" cm="1">
        <f t="array" aca="1" ref="K3626" ca="1">_xlfn.IFS(L3626&lt;3,"Junior",L3626&lt;=7,"Mid-Level",L3626&gt;7,"Senior")</f>
        <v>Mid-Level</v>
      </c>
      <c r="L3626" s="45">
        <f ca="1">INT(YEARFRAC(Table1[[#This Row],[Joining Date]],TODAY(),1))</f>
        <v>5</v>
      </c>
      <c r="M3626" s="25" t="str">
        <f t="shared" ca="1" si="56"/>
        <v>No</v>
      </c>
      <c r="N3626" s="25">
        <f>YEAR(Table1[[#This Row],[Joining Date]])</f>
        <v>2020</v>
      </c>
      <c r="O3626" s="45">
        <f>MONTH(Table1[[#This Row],[Joining Date]])</f>
        <v>8</v>
      </c>
      <c r="P3626" s="25">
        <f ca="1">NETWORKDAYS(Table1[[#This Row],[Joining Date]],TODAY())</f>
        <v>1535</v>
      </c>
      <c r="Q3626" s="25" t="str">
        <f>LEFT(Table1[[#This Row],[Department]],5)&amp;"-"&amp;RIGHT(Table1[[#This Row],[Employee ID]],3)</f>
        <v>Sales-889</v>
      </c>
      <c r="R3626" s="25" t="str">
        <f>LEFT(Table1[[#This Row],[Department]],3)</f>
        <v>Sal</v>
      </c>
      <c r="S3626" s="36">
        <f>_xlfn.XLOOKUP(Table1[[#This Row],[City]],Table2[City],Table2[Bonus %])</f>
        <v>5</v>
      </c>
    </row>
    <row r="3627" spans="1:19" x14ac:dyDescent="0.35">
      <c r="A3627" s="9" t="s">
        <v>3071</v>
      </c>
      <c r="B3627" s="41" t="str">
        <f>LEFT(Table1[[#This Row],[Employee Name]],FIND(" ",Table1[[#This Row],[Employee Name]]))</f>
        <v xml:space="preserve">Arjun </v>
      </c>
      <c r="C3627" s="41" t="str">
        <f>RIGHT(Table1[[#This Row],[Employee Name]],LEN(Table1[[#This Row],[Employee Name]])-FIND(" ",Table1[[#This Row],[Employee Name]]))</f>
        <v>Mehta</v>
      </c>
      <c r="D3627" s="23">
        <f>Table1[[#This Row],[Basic Salary]]+Table1[[#This Row],[Bonus]]</f>
        <v>68867</v>
      </c>
      <c r="E3627" s="10">
        <v>71</v>
      </c>
      <c r="F3627" s="46">
        <v>59</v>
      </c>
      <c r="G3627" s="10" t="str" cm="1">
        <f t="array" ref="G3627">_xlfn.IFS(Table1[[#This Row],[Performance Score]]&gt;=80,"Excellent",Table1[[#This Row],[Performance Score]]&gt;=60,"Good",Table1[[#This Row],[Performance Score]]&gt;=40,"Need Improvement")</f>
        <v>Need Improvement</v>
      </c>
      <c r="H3627" s="30">
        <f>Table1[[#This Row],[Bonus]]/Table1[[#This Row],[Basic Salary]]</f>
        <v>8.4519685039370074E-2</v>
      </c>
      <c r="I3627" s="10">
        <f ca="1">DATEDIF(Table1[[#This Row],[Date of Birth]],TODAY(),"y")</f>
        <v>14</v>
      </c>
      <c r="J3627" s="34">
        <v>42932</v>
      </c>
      <c r="K3627" s="33" t="str" cm="1">
        <f t="array" aca="1" ref="K3627" ca="1">_xlfn.IFS(L3627&lt;3,"Junior",L3627&lt;=7,"Mid-Level",L3627&gt;7,"Senior")</f>
        <v>Senior</v>
      </c>
      <c r="L3627" s="46">
        <f ca="1">INT(YEARFRAC(Table1[[#This Row],[Joining Date]],TODAY(),1))</f>
        <v>8</v>
      </c>
      <c r="M3627" s="25" t="str">
        <f t="shared" ca="1" si="56"/>
        <v>Yes</v>
      </c>
      <c r="N3627" s="26">
        <f>YEAR(Table1[[#This Row],[Joining Date]])</f>
        <v>2017</v>
      </c>
      <c r="O3627" s="46">
        <f>MONTH(Table1[[#This Row],[Joining Date]])</f>
        <v>7</v>
      </c>
      <c r="P3627" s="26">
        <f ca="1">NETWORKDAYS(Table1[[#This Row],[Joining Date]],TODAY())</f>
        <v>2336</v>
      </c>
      <c r="Q3627" s="26" t="str">
        <f>LEFT(Table1[[#This Row],[Department]],5)&amp;"-"&amp;RIGHT(Table1[[#This Row],[Employee ID]],3)</f>
        <v>IT-015</v>
      </c>
      <c r="R3627" s="26" t="str">
        <f>LEFT(Table1[[#This Row],[Department]],3)</f>
        <v>IT</v>
      </c>
      <c r="S3627" s="37">
        <f>_xlfn.XLOOKUP(Table1[[#This Row],[City]],Table2[City],Table2[Bonus %])</f>
        <v>7</v>
      </c>
    </row>
    <row r="3628" spans="1:19" x14ac:dyDescent="0.35">
      <c r="A3628" s="7" t="s">
        <v>4925</v>
      </c>
      <c r="B3628" s="40" t="str">
        <f>LEFT(Table1[[#This Row],[Employee Name]],FIND(" ",Table1[[#This Row],[Employee Name]]))</f>
        <v xml:space="preserve">Nisha </v>
      </c>
      <c r="C3628" s="40" t="str">
        <f>RIGHT(Table1[[#This Row],[Employee Name]],LEN(Table1[[#This Row],[Employee Name]])-FIND(" ",Table1[[#This Row],[Employee Name]]))</f>
        <v>Kapoor</v>
      </c>
      <c r="D3628" s="22">
        <f>Table1[[#This Row],[Basic Salary]]+Table1[[#This Row],[Bonus]]</f>
        <v>68855</v>
      </c>
      <c r="E3628" s="8">
        <v>85</v>
      </c>
      <c r="F3628" s="45">
        <v>51</v>
      </c>
      <c r="G3628" s="8" t="str" cm="1">
        <f t="array" ref="G3628">_xlfn.IFS(Table1[[#This Row],[Performance Score]]&gt;=80,"Excellent",Table1[[#This Row],[Performance Score]]&gt;=60,"Good",Table1[[#This Row],[Performance Score]]&gt;=40,"Need Improvement")</f>
        <v>Need Improvement</v>
      </c>
      <c r="H3628" s="29">
        <f>Table1[[#This Row],[Bonus]]/Table1[[#This Row],[Basic Salary]]</f>
        <v>0.39625664111611308</v>
      </c>
      <c r="I3628" s="8">
        <f ca="1">DATEDIF(Table1[[#This Row],[Date of Birth]],TODAY(),"y")</f>
        <v>36</v>
      </c>
      <c r="J3628" s="33">
        <v>44744</v>
      </c>
      <c r="K3628" s="33" t="str" cm="1">
        <f t="array" aca="1" ref="K3628" ca="1">_xlfn.IFS(L3628&lt;3,"Junior",L3628&lt;=7,"Mid-Level",L3628&gt;7,"Senior")</f>
        <v>Mid-Level</v>
      </c>
      <c r="L3628" s="45">
        <f ca="1">INT(YEARFRAC(Table1[[#This Row],[Joining Date]],TODAY(),1))</f>
        <v>3</v>
      </c>
      <c r="M3628" s="25" t="str">
        <f t="shared" ca="1" si="56"/>
        <v>No</v>
      </c>
      <c r="N3628" s="25">
        <f>YEAR(Table1[[#This Row],[Joining Date]])</f>
        <v>2022</v>
      </c>
      <c r="O3628" s="45">
        <f>MONTH(Table1[[#This Row],[Joining Date]])</f>
        <v>7</v>
      </c>
      <c r="P3628" s="25">
        <f ca="1">NETWORKDAYS(Table1[[#This Row],[Joining Date]],TODAY())</f>
        <v>1041</v>
      </c>
      <c r="Q3628" s="25" t="str">
        <f>LEFT(Table1[[#This Row],[Department]],5)&amp;"-"&amp;RIGHT(Table1[[#This Row],[Employee ID]],3)</f>
        <v>Finan-869</v>
      </c>
      <c r="R3628" s="25" t="str">
        <f>LEFT(Table1[[#This Row],[Department]],3)</f>
        <v>Fin</v>
      </c>
      <c r="S3628" s="36">
        <f>_xlfn.XLOOKUP(Table1[[#This Row],[City]],Table2[City],Table2[Bonus %])</f>
        <v>6</v>
      </c>
    </row>
    <row r="3629" spans="1:19" x14ac:dyDescent="0.35">
      <c r="A3629" s="9" t="s">
        <v>541</v>
      </c>
      <c r="B3629" s="41" t="str">
        <f>LEFT(Table1[[#This Row],[Employee Name]],FIND(" ",Table1[[#This Row],[Employee Name]]))</f>
        <v xml:space="preserve">Krishna </v>
      </c>
      <c r="C3629" s="41" t="str">
        <f>RIGHT(Table1[[#This Row],[Employee Name]],LEN(Table1[[#This Row],[Employee Name]])-FIND(" ",Table1[[#This Row],[Employee Name]]))</f>
        <v>Chaitanya</v>
      </c>
      <c r="D3629" s="23">
        <f>Table1[[#This Row],[Basic Salary]]+Table1[[#This Row],[Bonus]]</f>
        <v>68848</v>
      </c>
      <c r="E3629" s="10">
        <v>99</v>
      </c>
      <c r="F3629" s="46">
        <v>78</v>
      </c>
      <c r="G3629" s="10" t="str" cm="1">
        <f t="array" ref="G3629">_xlfn.IFS(Table1[[#This Row],[Performance Score]]&gt;=80,"Excellent",Table1[[#This Row],[Performance Score]]&gt;=60,"Good",Table1[[#This Row],[Performance Score]]&gt;=40,"Need Improvement")</f>
        <v>Good</v>
      </c>
      <c r="H3629" s="30">
        <f>Table1[[#This Row],[Bonus]]/Table1[[#This Row],[Basic Salary]]</f>
        <v>0.42675370427934928</v>
      </c>
      <c r="I3629" s="10">
        <f ca="1">DATEDIF(Table1[[#This Row],[Date of Birth]],TODAY(),"y")</f>
        <v>42</v>
      </c>
      <c r="J3629" s="34">
        <v>44485</v>
      </c>
      <c r="K3629" s="33" t="str" cm="1">
        <f t="array" aca="1" ref="K3629" ca="1">_xlfn.IFS(L3629&lt;3,"Junior",L3629&lt;=7,"Mid-Level",L3629&gt;7,"Senior")</f>
        <v>Mid-Level</v>
      </c>
      <c r="L3629" s="46">
        <f ca="1">INT(YEARFRAC(Table1[[#This Row],[Joining Date]],TODAY(),1))</f>
        <v>4</v>
      </c>
      <c r="M3629" s="25" t="str">
        <f t="shared" ca="1" si="56"/>
        <v>No</v>
      </c>
      <c r="N3629" s="26">
        <f>YEAR(Table1[[#This Row],[Joining Date]])</f>
        <v>2021</v>
      </c>
      <c r="O3629" s="46">
        <f>MONTH(Table1[[#This Row],[Joining Date]])</f>
        <v>10</v>
      </c>
      <c r="P3629" s="26">
        <f ca="1">NETWORKDAYS(Table1[[#This Row],[Joining Date]],TODAY())</f>
        <v>1226</v>
      </c>
      <c r="Q3629" s="26" t="str">
        <f>LEFT(Table1[[#This Row],[Department]],5)&amp;"-"&amp;RIGHT(Table1[[#This Row],[Employee ID]],3)</f>
        <v>Suppo-485</v>
      </c>
      <c r="R3629" s="26" t="str">
        <f>LEFT(Table1[[#This Row],[Department]],3)</f>
        <v>Sup</v>
      </c>
      <c r="S3629" s="37">
        <f>_xlfn.XLOOKUP(Table1[[#This Row],[City]],Table2[City],Table2[Bonus %])</f>
        <v>5</v>
      </c>
    </row>
    <row r="3630" spans="1:19" x14ac:dyDescent="0.35">
      <c r="A3630" s="7" t="s">
        <v>1127</v>
      </c>
      <c r="B3630" s="40" t="str">
        <f>LEFT(Table1[[#This Row],[Employee Name]],FIND(" ",Table1[[#This Row],[Employee Name]]))</f>
        <v xml:space="preserve">Neha </v>
      </c>
      <c r="C3630" s="40" t="str">
        <f>RIGHT(Table1[[#This Row],[Employee Name]],LEN(Table1[[#This Row],[Employee Name]])-FIND(" ",Table1[[#This Row],[Employee Name]]))</f>
        <v>Kulkarni</v>
      </c>
      <c r="D3630" s="22">
        <f>Table1[[#This Row],[Basic Salary]]+Table1[[#This Row],[Bonus]]</f>
        <v>68844</v>
      </c>
      <c r="E3630" s="8">
        <v>71</v>
      </c>
      <c r="F3630" s="45">
        <v>92</v>
      </c>
      <c r="G3630" s="8" t="str" cm="1">
        <f t="array" ref="G3630">_xlfn.IFS(Table1[[#This Row],[Performance Score]]&gt;=80,"Excellent",Table1[[#This Row],[Performance Score]]&gt;=60,"Good",Table1[[#This Row],[Performance Score]]&gt;=40,"Need Improvement")</f>
        <v>Excellent</v>
      </c>
      <c r="H3630" s="29">
        <f>Table1[[#This Row],[Bonus]]/Table1[[#This Row],[Basic Salary]]</f>
        <v>0.41099792994609663</v>
      </c>
      <c r="I3630" s="8">
        <f ca="1">DATEDIF(Table1[[#This Row],[Date of Birth]],TODAY(),"y")</f>
        <v>24</v>
      </c>
      <c r="J3630" s="33">
        <v>42388</v>
      </c>
      <c r="K3630" s="33" t="str" cm="1">
        <f t="array" aca="1" ref="K3630" ca="1">_xlfn.IFS(L3630&lt;3,"Junior",L3630&lt;=7,"Mid-Level",L3630&gt;7,"Senior")</f>
        <v>Senior</v>
      </c>
      <c r="L3630" s="45">
        <f ca="1">INT(YEARFRAC(Table1[[#This Row],[Joining Date]],TODAY(),1))</f>
        <v>10</v>
      </c>
      <c r="M3630" s="25" t="str">
        <f t="shared" ca="1" si="56"/>
        <v>Yes</v>
      </c>
      <c r="N3630" s="25">
        <f>YEAR(Table1[[#This Row],[Joining Date]])</f>
        <v>2016</v>
      </c>
      <c r="O3630" s="45">
        <f>MONTH(Table1[[#This Row],[Joining Date]])</f>
        <v>1</v>
      </c>
      <c r="P3630" s="25">
        <f ca="1">NETWORKDAYS(Table1[[#This Row],[Joining Date]],TODAY())</f>
        <v>2725</v>
      </c>
      <c r="Q3630" s="25" t="str">
        <f>LEFT(Table1[[#This Row],[Department]],5)&amp;"-"&amp;RIGHT(Table1[[#This Row],[Employee ID]],3)</f>
        <v>Finan-071</v>
      </c>
      <c r="R3630" s="25" t="str">
        <f>LEFT(Table1[[#This Row],[Department]],3)</f>
        <v>Fin</v>
      </c>
      <c r="S3630" s="36">
        <f>_xlfn.XLOOKUP(Table1[[#This Row],[City]],Table2[City],Table2[Bonus %])</f>
        <v>5</v>
      </c>
    </row>
    <row r="3631" spans="1:19" x14ac:dyDescent="0.35">
      <c r="A3631" s="9" t="s">
        <v>1048</v>
      </c>
      <c r="B3631" s="41" t="str">
        <f>LEFT(Table1[[#This Row],[Employee Name]],FIND(" ",Table1[[#This Row],[Employee Name]]))</f>
        <v xml:space="preserve">Ishita </v>
      </c>
      <c r="C3631" s="41" t="str">
        <f>RIGHT(Table1[[#This Row],[Employee Name]],LEN(Table1[[#This Row],[Employee Name]])-FIND(" ",Table1[[#This Row],[Employee Name]]))</f>
        <v>Roy</v>
      </c>
      <c r="D3631" s="23">
        <f>Table1[[#This Row],[Basic Salary]]+Table1[[#This Row],[Bonus]]</f>
        <v>68832</v>
      </c>
      <c r="E3631" s="10">
        <v>70</v>
      </c>
      <c r="F3631" s="46">
        <v>88</v>
      </c>
      <c r="G3631" s="10" t="str" cm="1">
        <f t="array" ref="G3631">_xlfn.IFS(Table1[[#This Row],[Performance Score]]&gt;=80,"Excellent",Table1[[#This Row],[Performance Score]]&gt;=60,"Good",Table1[[#This Row],[Performance Score]]&gt;=40,"Need Improvement")</f>
        <v>Excellent</v>
      </c>
      <c r="H3631" s="30">
        <f>Table1[[#This Row],[Bonus]]/Table1[[#This Row],[Basic Salary]]</f>
        <v>0.20976501397261718</v>
      </c>
      <c r="I3631" s="10">
        <f ca="1">DATEDIF(Table1[[#This Row],[Date of Birth]],TODAY(),"y")</f>
        <v>35</v>
      </c>
      <c r="J3631" s="34">
        <v>44219</v>
      </c>
      <c r="K3631" s="33" t="str" cm="1">
        <f t="array" aca="1" ref="K3631" ca="1">_xlfn.IFS(L3631&lt;3,"Junior",L3631&lt;=7,"Mid-Level",L3631&gt;7,"Senior")</f>
        <v>Mid-Level</v>
      </c>
      <c r="L3631" s="46">
        <f ca="1">INT(YEARFRAC(Table1[[#This Row],[Joining Date]],TODAY(),1))</f>
        <v>5</v>
      </c>
      <c r="M3631" s="25" t="str">
        <f t="shared" ca="1" si="56"/>
        <v>No</v>
      </c>
      <c r="N3631" s="26">
        <f>YEAR(Table1[[#This Row],[Joining Date]])</f>
        <v>2021</v>
      </c>
      <c r="O3631" s="46">
        <f>MONTH(Table1[[#This Row],[Joining Date]])</f>
        <v>1</v>
      </c>
      <c r="P3631" s="26">
        <f ca="1">NETWORKDAYS(Table1[[#This Row],[Joining Date]],TODAY())</f>
        <v>1416</v>
      </c>
      <c r="Q3631" s="26" t="str">
        <f>LEFT(Table1[[#This Row],[Department]],5)&amp;"-"&amp;RIGHT(Table1[[#This Row],[Employee ID]],3)</f>
        <v>IT-992</v>
      </c>
      <c r="R3631" s="26" t="str">
        <f>LEFT(Table1[[#This Row],[Department]],3)</f>
        <v>IT</v>
      </c>
      <c r="S3631" s="37">
        <f>_xlfn.XLOOKUP(Table1[[#This Row],[City]],Table2[City],Table2[Bonus %])</f>
        <v>6</v>
      </c>
    </row>
    <row r="3632" spans="1:19" x14ac:dyDescent="0.35">
      <c r="A3632" s="7" t="s">
        <v>1287</v>
      </c>
      <c r="B3632" s="40" t="str">
        <f>LEFT(Table1[[#This Row],[Employee Name]],FIND(" ",Table1[[#This Row],[Employee Name]]))</f>
        <v xml:space="preserve">Meera </v>
      </c>
      <c r="C3632" s="40" t="str">
        <f>RIGHT(Table1[[#This Row],[Employee Name]],LEN(Table1[[#This Row],[Employee Name]])-FIND(" ",Table1[[#This Row],[Employee Name]]))</f>
        <v>Joshi</v>
      </c>
      <c r="D3632" s="22">
        <f>Table1[[#This Row],[Basic Salary]]+Table1[[#This Row],[Bonus]]</f>
        <v>68820</v>
      </c>
      <c r="E3632" s="8">
        <v>65</v>
      </c>
      <c r="F3632" s="45">
        <v>77</v>
      </c>
      <c r="G3632" s="8" t="str" cm="1">
        <f t="array" ref="G3632">_xlfn.IFS(Table1[[#This Row],[Performance Score]]&gt;=80,"Excellent",Table1[[#This Row],[Performance Score]]&gt;=60,"Good",Table1[[#This Row],[Performance Score]]&gt;=40,"Need Improvement")</f>
        <v>Good</v>
      </c>
      <c r="H3632" s="29">
        <f>Table1[[#This Row],[Bonus]]/Table1[[#This Row],[Basic Salary]]</f>
        <v>0.2241848551150008</v>
      </c>
      <c r="I3632" s="8">
        <f ca="1">DATEDIF(Table1[[#This Row],[Date of Birth]],TODAY(),"y")</f>
        <v>43</v>
      </c>
      <c r="J3632" s="33">
        <v>45765</v>
      </c>
      <c r="K3632" s="33" t="str" cm="1">
        <f t="array" aca="1" ref="K3632" ca="1">_xlfn.IFS(L3632&lt;3,"Junior",L3632&lt;=7,"Mid-Level",L3632&gt;7,"Senior")</f>
        <v>Junior</v>
      </c>
      <c r="L3632" s="45">
        <f ca="1">INT(YEARFRAC(Table1[[#This Row],[Joining Date]],TODAY(),1))</f>
        <v>1</v>
      </c>
      <c r="M3632" s="25" t="str">
        <f t="shared" ca="1" si="56"/>
        <v>No</v>
      </c>
      <c r="N3632" s="25">
        <f>YEAR(Table1[[#This Row],[Joining Date]])</f>
        <v>2025</v>
      </c>
      <c r="O3632" s="45">
        <f>MONTH(Table1[[#This Row],[Joining Date]])</f>
        <v>4</v>
      </c>
      <c r="P3632" s="25">
        <f ca="1">NETWORKDAYS(Table1[[#This Row],[Joining Date]],TODAY())</f>
        <v>312</v>
      </c>
      <c r="Q3632" s="25" t="str">
        <f>LEFT(Table1[[#This Row],[Department]],5)&amp;"-"&amp;RIGHT(Table1[[#This Row],[Employee ID]],3)</f>
        <v>Sales-231</v>
      </c>
      <c r="R3632" s="25" t="str">
        <f>LEFT(Table1[[#This Row],[Department]],3)</f>
        <v>Sal</v>
      </c>
      <c r="S3632" s="36">
        <f>_xlfn.XLOOKUP(Table1[[#This Row],[City]],Table2[City],Table2[Bonus %])</f>
        <v>5</v>
      </c>
    </row>
    <row r="3633" spans="1:19" x14ac:dyDescent="0.35">
      <c r="A3633" s="9" t="s">
        <v>4863</v>
      </c>
      <c r="B3633" s="41" t="str">
        <f>LEFT(Table1[[#This Row],[Employee Name]],FIND(" ",Table1[[#This Row],[Employee Name]]))</f>
        <v xml:space="preserve">Arjun </v>
      </c>
      <c r="C3633" s="41" t="str">
        <f>RIGHT(Table1[[#This Row],[Employee Name]],LEN(Table1[[#This Row],[Employee Name]])-FIND(" ",Table1[[#This Row],[Employee Name]]))</f>
        <v>Mehta</v>
      </c>
      <c r="D3633" s="23">
        <f>Table1[[#This Row],[Basic Salary]]+Table1[[#This Row],[Bonus]]</f>
        <v>68820</v>
      </c>
      <c r="E3633" s="10">
        <v>93</v>
      </c>
      <c r="F3633" s="46">
        <v>73</v>
      </c>
      <c r="G3633" s="10" t="str" cm="1">
        <f t="array" ref="G3633">_xlfn.IFS(Table1[[#This Row],[Performance Score]]&gt;=80,"Excellent",Table1[[#This Row],[Performance Score]]&gt;=60,"Good",Table1[[#This Row],[Performance Score]]&gt;=40,"Need Improvement")</f>
        <v>Good</v>
      </c>
      <c r="H3633" s="30">
        <f>Table1[[#This Row],[Bonus]]/Table1[[#This Row],[Basic Salary]]</f>
        <v>0.21708373861526217</v>
      </c>
      <c r="I3633" s="10">
        <f ca="1">DATEDIF(Table1[[#This Row],[Date of Birth]],TODAY(),"y")</f>
        <v>37</v>
      </c>
      <c r="J3633" s="34">
        <v>42642</v>
      </c>
      <c r="K3633" s="33" t="str" cm="1">
        <f t="array" aca="1" ref="K3633" ca="1">_xlfn.IFS(L3633&lt;3,"Junior",L3633&lt;=7,"Mid-Level",L3633&gt;7,"Senior")</f>
        <v>Senior</v>
      </c>
      <c r="L3633" s="46">
        <f ca="1">INT(YEARFRAC(Table1[[#This Row],[Joining Date]],TODAY(),1))</f>
        <v>9</v>
      </c>
      <c r="M3633" s="25" t="str">
        <f t="shared" ca="1" si="56"/>
        <v>Yes</v>
      </c>
      <c r="N3633" s="26">
        <f>YEAR(Table1[[#This Row],[Joining Date]])</f>
        <v>2016</v>
      </c>
      <c r="O3633" s="46">
        <f>MONTH(Table1[[#This Row],[Joining Date]])</f>
        <v>9</v>
      </c>
      <c r="P3633" s="26">
        <f ca="1">NETWORKDAYS(Table1[[#This Row],[Joining Date]],TODAY())</f>
        <v>2543</v>
      </c>
      <c r="Q3633" s="26" t="str">
        <f>LEFT(Table1[[#This Row],[Department]],5)&amp;"-"&amp;RIGHT(Table1[[#This Row],[Employee ID]],3)</f>
        <v>HR-807</v>
      </c>
      <c r="R3633" s="26" t="str">
        <f>LEFT(Table1[[#This Row],[Department]],3)</f>
        <v>HR</v>
      </c>
      <c r="S3633" s="37">
        <f>_xlfn.XLOOKUP(Table1[[#This Row],[City]],Table2[City],Table2[Bonus %])</f>
        <v>6</v>
      </c>
    </row>
    <row r="3634" spans="1:19" x14ac:dyDescent="0.35">
      <c r="A3634" s="7" t="s">
        <v>2299</v>
      </c>
      <c r="B3634" s="40" t="str">
        <f>LEFT(Table1[[#This Row],[Employee Name]],FIND(" ",Table1[[#This Row],[Employee Name]]))</f>
        <v xml:space="preserve">Kavya </v>
      </c>
      <c r="C3634" s="40" t="str">
        <f>RIGHT(Table1[[#This Row],[Employee Name]],LEN(Table1[[#This Row],[Employee Name]])-FIND(" ",Table1[[#This Row],[Employee Name]]))</f>
        <v>Nair</v>
      </c>
      <c r="D3634" s="22">
        <f>Table1[[#This Row],[Basic Salary]]+Table1[[#This Row],[Bonus]]</f>
        <v>68810</v>
      </c>
      <c r="E3634" s="8">
        <v>81</v>
      </c>
      <c r="F3634" s="45">
        <v>52</v>
      </c>
      <c r="G3634" s="8" t="str" cm="1">
        <f t="array" ref="G3634">_xlfn.IFS(Table1[[#This Row],[Performance Score]]&gt;=80,"Excellent",Table1[[#This Row],[Performance Score]]&gt;=60,"Good",Table1[[#This Row],[Performance Score]]&gt;=40,"Need Improvement")</f>
        <v>Need Improvement</v>
      </c>
      <c r="H3634" s="29">
        <f>Table1[[#This Row],[Bonus]]/Table1[[#This Row],[Basic Salary]]</f>
        <v>0.49129841139117053</v>
      </c>
      <c r="I3634" s="8">
        <f ca="1">DATEDIF(Table1[[#This Row],[Date of Birth]],TODAY(),"y")</f>
        <v>37</v>
      </c>
      <c r="J3634" s="33">
        <v>43429</v>
      </c>
      <c r="K3634" s="33" t="str" cm="1">
        <f t="array" aca="1" ref="K3634" ca="1">_xlfn.IFS(L3634&lt;3,"Junior",L3634&lt;=7,"Mid-Level",L3634&gt;7,"Senior")</f>
        <v>Mid-Level</v>
      </c>
      <c r="L3634" s="45">
        <f ca="1">INT(YEARFRAC(Table1[[#This Row],[Joining Date]],TODAY(),1))</f>
        <v>7</v>
      </c>
      <c r="M3634" s="25" t="str">
        <f t="shared" ca="1" si="56"/>
        <v>Yes</v>
      </c>
      <c r="N3634" s="25">
        <f>YEAR(Table1[[#This Row],[Joining Date]])</f>
        <v>2018</v>
      </c>
      <c r="O3634" s="45">
        <f>MONTH(Table1[[#This Row],[Joining Date]])</f>
        <v>11</v>
      </c>
      <c r="P3634" s="25">
        <f ca="1">NETWORKDAYS(Table1[[#This Row],[Joining Date]],TODAY())</f>
        <v>1981</v>
      </c>
      <c r="Q3634" s="25" t="str">
        <f>LEFT(Table1[[#This Row],[Department]],5)&amp;"-"&amp;RIGHT(Table1[[#This Row],[Employee ID]],3)</f>
        <v>HR-243</v>
      </c>
      <c r="R3634" s="25" t="str">
        <f>LEFT(Table1[[#This Row],[Department]],3)</f>
        <v>HR</v>
      </c>
      <c r="S3634" s="36">
        <f>_xlfn.XLOOKUP(Table1[[#This Row],[City]],Table2[City],Table2[Bonus %])</f>
        <v>4</v>
      </c>
    </row>
    <row r="3635" spans="1:19" x14ac:dyDescent="0.35">
      <c r="A3635" s="9" t="s">
        <v>3035</v>
      </c>
      <c r="B3635" s="41" t="str">
        <f>LEFT(Table1[[#This Row],[Employee Name]],FIND(" ",Table1[[#This Row],[Employee Name]]))</f>
        <v xml:space="preserve">Meera </v>
      </c>
      <c r="C3635" s="41" t="str">
        <f>RIGHT(Table1[[#This Row],[Employee Name]],LEN(Table1[[#This Row],[Employee Name]])-FIND(" ",Table1[[#This Row],[Employee Name]]))</f>
        <v>Joshi</v>
      </c>
      <c r="D3635" s="23">
        <f>Table1[[#This Row],[Basic Salary]]+Table1[[#This Row],[Bonus]]</f>
        <v>68793</v>
      </c>
      <c r="E3635" s="10">
        <v>85</v>
      </c>
      <c r="F3635" s="46">
        <v>62</v>
      </c>
      <c r="G3635" s="10" t="str" cm="1">
        <f t="array" ref="G3635">_xlfn.IFS(Table1[[#This Row],[Performance Score]]&gt;=80,"Excellent",Table1[[#This Row],[Performance Score]]&gt;=60,"Good",Table1[[#This Row],[Performance Score]]&gt;=40,"Need Improvement")</f>
        <v>Good</v>
      </c>
      <c r="H3635" s="30">
        <f>Table1[[#This Row],[Bonus]]/Table1[[#This Row],[Basic Salary]]</f>
        <v>0.57850898327252698</v>
      </c>
      <c r="I3635" s="10">
        <f ca="1">DATEDIF(Table1[[#This Row],[Date of Birth]],TODAY(),"y")</f>
        <v>25</v>
      </c>
      <c r="J3635" s="34">
        <v>44485</v>
      </c>
      <c r="K3635" s="33" t="str" cm="1">
        <f t="array" aca="1" ref="K3635" ca="1">_xlfn.IFS(L3635&lt;3,"Junior",L3635&lt;=7,"Mid-Level",L3635&gt;7,"Senior")</f>
        <v>Mid-Level</v>
      </c>
      <c r="L3635" s="46">
        <f ca="1">INT(YEARFRAC(Table1[[#This Row],[Joining Date]],TODAY(),1))</f>
        <v>4</v>
      </c>
      <c r="M3635" s="25" t="str">
        <f t="shared" ca="1" si="56"/>
        <v>No</v>
      </c>
      <c r="N3635" s="26">
        <f>YEAR(Table1[[#This Row],[Joining Date]])</f>
        <v>2021</v>
      </c>
      <c r="O3635" s="46">
        <f>MONTH(Table1[[#This Row],[Joining Date]])</f>
        <v>10</v>
      </c>
      <c r="P3635" s="26">
        <f ca="1">NETWORKDAYS(Table1[[#This Row],[Joining Date]],TODAY())</f>
        <v>1226</v>
      </c>
      <c r="Q3635" s="26" t="str">
        <f>LEFT(Table1[[#This Row],[Department]],5)&amp;"-"&amp;RIGHT(Table1[[#This Row],[Employee ID]],3)</f>
        <v>Sales-979</v>
      </c>
      <c r="R3635" s="26" t="str">
        <f>LEFT(Table1[[#This Row],[Department]],3)</f>
        <v>Sal</v>
      </c>
      <c r="S3635" s="37">
        <f>_xlfn.XLOOKUP(Table1[[#This Row],[City]],Table2[City],Table2[Bonus %])</f>
        <v>6</v>
      </c>
    </row>
    <row r="3636" spans="1:19" x14ac:dyDescent="0.35">
      <c r="A3636" s="7" t="s">
        <v>3491</v>
      </c>
      <c r="B3636" s="40" t="str">
        <f>LEFT(Table1[[#This Row],[Employee Name]],FIND(" ",Table1[[#This Row],[Employee Name]]))</f>
        <v xml:space="preserve">Arjun </v>
      </c>
      <c r="C3636" s="40" t="str">
        <f>RIGHT(Table1[[#This Row],[Employee Name]],LEN(Table1[[#This Row],[Employee Name]])-FIND(" ",Table1[[#This Row],[Employee Name]]))</f>
        <v>Mehta</v>
      </c>
      <c r="D3636" s="22">
        <f>Table1[[#This Row],[Basic Salary]]+Table1[[#This Row],[Bonus]]</f>
        <v>68709</v>
      </c>
      <c r="E3636" s="8">
        <v>63</v>
      </c>
      <c r="F3636" s="45">
        <v>60</v>
      </c>
      <c r="G3636" s="8" t="str" cm="1">
        <f t="array" ref="G3636">_xlfn.IFS(Table1[[#This Row],[Performance Score]]&gt;=80,"Excellent",Table1[[#This Row],[Performance Score]]&gt;=60,"Good",Table1[[#This Row],[Performance Score]]&gt;=40,"Need Improvement")</f>
        <v>Good</v>
      </c>
      <c r="H3636" s="29">
        <f>Table1[[#This Row],[Bonus]]/Table1[[#This Row],[Basic Salary]]</f>
        <v>0.40704865661861073</v>
      </c>
      <c r="I3636" s="8">
        <f ca="1">DATEDIF(Table1[[#This Row],[Date of Birth]],TODAY(),"y")</f>
        <v>33</v>
      </c>
      <c r="J3636" s="33">
        <v>43825</v>
      </c>
      <c r="K3636" s="33" t="str" cm="1">
        <f t="array" aca="1" ref="K3636" ca="1">_xlfn.IFS(L3636&lt;3,"Junior",L3636&lt;=7,"Mid-Level",L3636&gt;7,"Senior")</f>
        <v>Mid-Level</v>
      </c>
      <c r="L3636" s="45">
        <f ca="1">INT(YEARFRAC(Table1[[#This Row],[Joining Date]],TODAY(),1))</f>
        <v>6</v>
      </c>
      <c r="M3636" s="25" t="str">
        <f t="shared" ca="1" si="56"/>
        <v>Yes</v>
      </c>
      <c r="N3636" s="25">
        <f>YEAR(Table1[[#This Row],[Joining Date]])</f>
        <v>2019</v>
      </c>
      <c r="O3636" s="45">
        <f>MONTH(Table1[[#This Row],[Joining Date]])</f>
        <v>12</v>
      </c>
      <c r="P3636" s="25">
        <f ca="1">NETWORKDAYS(Table1[[#This Row],[Joining Date]],TODAY())</f>
        <v>1698</v>
      </c>
      <c r="Q3636" s="25" t="str">
        <f>LEFT(Table1[[#This Row],[Department]],5)&amp;"-"&amp;RIGHT(Table1[[#This Row],[Employee ID]],3)</f>
        <v>Marke-435</v>
      </c>
      <c r="R3636" s="25" t="str">
        <f>LEFT(Table1[[#This Row],[Department]],3)</f>
        <v>Mar</v>
      </c>
      <c r="S3636" s="36">
        <f>_xlfn.XLOOKUP(Table1[[#This Row],[City]],Table2[City],Table2[Bonus %])</f>
        <v>6</v>
      </c>
    </row>
    <row r="3637" spans="1:19" x14ac:dyDescent="0.35">
      <c r="A3637" s="9" t="s">
        <v>1540</v>
      </c>
      <c r="B3637" s="41" t="str">
        <f>LEFT(Table1[[#This Row],[Employee Name]],FIND(" ",Table1[[#This Row],[Employee Name]]))</f>
        <v xml:space="preserve">Tarun </v>
      </c>
      <c r="C3637" s="41" t="str">
        <f>RIGHT(Table1[[#This Row],[Employee Name]],LEN(Table1[[#This Row],[Employee Name]])-FIND(" ",Table1[[#This Row],[Employee Name]]))</f>
        <v>Verma</v>
      </c>
      <c r="D3637" s="23">
        <f>Table1[[#This Row],[Basic Salary]]+Table1[[#This Row],[Bonus]]</f>
        <v>68708</v>
      </c>
      <c r="E3637" s="10">
        <v>71</v>
      </c>
      <c r="F3637" s="46">
        <v>94</v>
      </c>
      <c r="G3637" s="10" t="str" cm="1">
        <f t="array" ref="G3637">_xlfn.IFS(Table1[[#This Row],[Performance Score]]&gt;=80,"Excellent",Table1[[#This Row],[Performance Score]]&gt;=60,"Good",Table1[[#This Row],[Performance Score]]&gt;=40,"Need Improvement")</f>
        <v>Excellent</v>
      </c>
      <c r="H3637" s="30">
        <f>Table1[[#This Row],[Bonus]]/Table1[[#This Row],[Basic Salary]]</f>
        <v>0.36876705779229835</v>
      </c>
      <c r="I3637" s="10">
        <f ca="1">DATEDIF(Table1[[#This Row],[Date of Birth]],TODAY(),"y")</f>
        <v>21</v>
      </c>
      <c r="J3637" s="34">
        <v>44262</v>
      </c>
      <c r="K3637" s="33" t="str" cm="1">
        <f t="array" aca="1" ref="K3637" ca="1">_xlfn.IFS(L3637&lt;3,"Junior",L3637&lt;=7,"Mid-Level",L3637&gt;7,"Senior")</f>
        <v>Mid-Level</v>
      </c>
      <c r="L3637" s="46">
        <f ca="1">INT(YEARFRAC(Table1[[#This Row],[Joining Date]],TODAY(),1))</f>
        <v>5</v>
      </c>
      <c r="M3637" s="25" t="str">
        <f t="shared" ca="1" si="56"/>
        <v>No</v>
      </c>
      <c r="N3637" s="26">
        <f>YEAR(Table1[[#This Row],[Joining Date]])</f>
        <v>2021</v>
      </c>
      <c r="O3637" s="46">
        <f>MONTH(Table1[[#This Row],[Joining Date]])</f>
        <v>3</v>
      </c>
      <c r="P3637" s="26">
        <f ca="1">NETWORKDAYS(Table1[[#This Row],[Joining Date]],TODAY())</f>
        <v>1386</v>
      </c>
      <c r="Q3637" s="26" t="str">
        <f>LEFT(Table1[[#This Row],[Department]],5)&amp;"-"&amp;RIGHT(Table1[[#This Row],[Employee ID]],3)</f>
        <v>IT-484</v>
      </c>
      <c r="R3637" s="26" t="str">
        <f>LEFT(Table1[[#This Row],[Department]],3)</f>
        <v>IT</v>
      </c>
      <c r="S3637" s="37">
        <f>_xlfn.XLOOKUP(Table1[[#This Row],[City]],Table2[City],Table2[Bonus %])</f>
        <v>4</v>
      </c>
    </row>
    <row r="3638" spans="1:19" x14ac:dyDescent="0.35">
      <c r="A3638" s="7" t="s">
        <v>2084</v>
      </c>
      <c r="B3638" s="40" t="str">
        <f>LEFT(Table1[[#This Row],[Employee Name]],FIND(" ",Table1[[#This Row],[Employee Name]]))</f>
        <v xml:space="preserve">Rohan </v>
      </c>
      <c r="C3638" s="40" t="str">
        <f>RIGHT(Table1[[#This Row],[Employee Name]],LEN(Table1[[#This Row],[Employee Name]])-FIND(" ",Table1[[#This Row],[Employee Name]]))</f>
        <v>Gupta</v>
      </c>
      <c r="D3638" s="22">
        <f>Table1[[#This Row],[Basic Salary]]+Table1[[#This Row],[Bonus]]</f>
        <v>68669</v>
      </c>
      <c r="E3638" s="8">
        <v>96</v>
      </c>
      <c r="F3638" s="45">
        <v>90</v>
      </c>
      <c r="G3638" s="8" t="str" cm="1">
        <f t="array" ref="G3638">_xlfn.IFS(Table1[[#This Row],[Performance Score]]&gt;=80,"Excellent",Table1[[#This Row],[Performance Score]]&gt;=60,"Good",Table1[[#This Row],[Performance Score]]&gt;=40,"Need Improvement")</f>
        <v>Excellent</v>
      </c>
      <c r="H3638" s="29">
        <f>Table1[[#This Row],[Bonus]]/Table1[[#This Row],[Basic Salary]]</f>
        <v>0.22926139414986932</v>
      </c>
      <c r="I3638" s="8">
        <f ca="1">DATEDIF(Table1[[#This Row],[Date of Birth]],TODAY(),"y")</f>
        <v>23</v>
      </c>
      <c r="J3638" s="33">
        <v>42671</v>
      </c>
      <c r="K3638" s="33" t="str" cm="1">
        <f t="array" aca="1" ref="K3638" ca="1">_xlfn.IFS(L3638&lt;3,"Junior",L3638&lt;=7,"Mid-Level",L3638&gt;7,"Senior")</f>
        <v>Senior</v>
      </c>
      <c r="L3638" s="45">
        <f ca="1">INT(YEARFRAC(Table1[[#This Row],[Joining Date]],TODAY(),1))</f>
        <v>9</v>
      </c>
      <c r="M3638" s="25" t="str">
        <f t="shared" ca="1" si="56"/>
        <v>Yes</v>
      </c>
      <c r="N3638" s="25">
        <f>YEAR(Table1[[#This Row],[Joining Date]])</f>
        <v>2016</v>
      </c>
      <c r="O3638" s="45">
        <f>MONTH(Table1[[#This Row],[Joining Date]])</f>
        <v>10</v>
      </c>
      <c r="P3638" s="25">
        <f ca="1">NETWORKDAYS(Table1[[#This Row],[Joining Date]],TODAY())</f>
        <v>2522</v>
      </c>
      <c r="Q3638" s="25" t="str">
        <f>LEFT(Table1[[#This Row],[Department]],5)&amp;"-"&amp;RIGHT(Table1[[#This Row],[Employee ID]],3)</f>
        <v>Opera-028</v>
      </c>
      <c r="R3638" s="25" t="str">
        <f>LEFT(Table1[[#This Row],[Department]],3)</f>
        <v>Ope</v>
      </c>
      <c r="S3638" s="36">
        <f>_xlfn.XLOOKUP(Table1[[#This Row],[City]],Table2[City],Table2[Bonus %])</f>
        <v>5</v>
      </c>
    </row>
    <row r="3639" spans="1:19" x14ac:dyDescent="0.35">
      <c r="A3639" s="9" t="s">
        <v>2054</v>
      </c>
      <c r="B3639" s="41" t="str">
        <f>LEFT(Table1[[#This Row],[Employee Name]],FIND(" ",Table1[[#This Row],[Employee Name]]))</f>
        <v xml:space="preserve">Pooja </v>
      </c>
      <c r="C3639" s="41" t="str">
        <f>RIGHT(Table1[[#This Row],[Employee Name]],LEN(Table1[[#This Row],[Employee Name]])-FIND(" ",Table1[[#This Row],[Employee Name]]))</f>
        <v>Das</v>
      </c>
      <c r="D3639" s="23">
        <f>Table1[[#This Row],[Basic Salary]]+Table1[[#This Row],[Bonus]]</f>
        <v>68659</v>
      </c>
      <c r="E3639" s="10">
        <v>63</v>
      </c>
      <c r="F3639" s="46">
        <v>58</v>
      </c>
      <c r="G3639" s="10" t="str" cm="1">
        <f t="array" ref="G3639">_xlfn.IFS(Table1[[#This Row],[Performance Score]]&gt;=80,"Excellent",Table1[[#This Row],[Performance Score]]&gt;=60,"Good",Table1[[#This Row],[Performance Score]]&gt;=40,"Need Improvement")</f>
        <v>Need Improvement</v>
      </c>
      <c r="H3639" s="30">
        <f>Table1[[#This Row],[Bonus]]/Table1[[#This Row],[Basic Salary]]</f>
        <v>0.18795418368053152</v>
      </c>
      <c r="I3639" s="10">
        <f ca="1">DATEDIF(Table1[[#This Row],[Date of Birth]],TODAY(),"y")</f>
        <v>20</v>
      </c>
      <c r="J3639" s="34">
        <v>45983</v>
      </c>
      <c r="K3639" s="33" t="str" cm="1">
        <f t="array" aca="1" ref="K3639" ca="1">_xlfn.IFS(L3639&lt;3,"Junior",L3639&lt;=7,"Mid-Level",L3639&gt;7,"Senior")</f>
        <v>Junior</v>
      </c>
      <c r="L3639" s="46">
        <f ca="1">INT(YEARFRAC(Table1[[#This Row],[Joining Date]],TODAY(),1))</f>
        <v>0</v>
      </c>
      <c r="M3639" s="25" t="str">
        <f t="shared" ca="1" si="56"/>
        <v>No</v>
      </c>
      <c r="N3639" s="26">
        <f>YEAR(Table1[[#This Row],[Joining Date]])</f>
        <v>2025</v>
      </c>
      <c r="O3639" s="46">
        <f>MONTH(Table1[[#This Row],[Joining Date]])</f>
        <v>11</v>
      </c>
      <c r="P3639" s="26">
        <f ca="1">NETWORKDAYS(Table1[[#This Row],[Joining Date]],TODAY())</f>
        <v>156</v>
      </c>
      <c r="Q3639" s="26" t="str">
        <f>LEFT(Table1[[#This Row],[Department]],5)&amp;"-"&amp;RIGHT(Table1[[#This Row],[Employee ID]],3)</f>
        <v>Sales-998</v>
      </c>
      <c r="R3639" s="26" t="str">
        <f>LEFT(Table1[[#This Row],[Department]],3)</f>
        <v>Sal</v>
      </c>
      <c r="S3639" s="37">
        <f>_xlfn.XLOOKUP(Table1[[#This Row],[City]],Table2[City],Table2[Bonus %])</f>
        <v>8</v>
      </c>
    </row>
    <row r="3640" spans="1:19" x14ac:dyDescent="0.35">
      <c r="A3640" s="7" t="s">
        <v>1151</v>
      </c>
      <c r="B3640" s="40" t="str">
        <f>LEFT(Table1[[#This Row],[Employee Name]],FIND(" ",Table1[[#This Row],[Employee Name]]))</f>
        <v xml:space="preserve">Vikram </v>
      </c>
      <c r="C3640" s="40" t="str">
        <f>RIGHT(Table1[[#This Row],[Employee Name]],LEN(Table1[[#This Row],[Employee Name]])-FIND(" ",Table1[[#This Row],[Employee Name]]))</f>
        <v>Singh</v>
      </c>
      <c r="D3640" s="22">
        <f>Table1[[#This Row],[Basic Salary]]+Table1[[#This Row],[Bonus]]</f>
        <v>68640</v>
      </c>
      <c r="E3640" s="8">
        <v>93</v>
      </c>
      <c r="F3640" s="45">
        <v>64</v>
      </c>
      <c r="G3640" s="8" t="str" cm="1">
        <f t="array" ref="G3640">_xlfn.IFS(Table1[[#This Row],[Performance Score]]&gt;=80,"Excellent",Table1[[#This Row],[Performance Score]]&gt;=60,"Good",Table1[[#This Row],[Performance Score]]&gt;=40,"Need Improvement")</f>
        <v>Good</v>
      </c>
      <c r="H3640" s="29">
        <f>Table1[[#This Row],[Bonus]]/Table1[[#This Row],[Basic Salary]]</f>
        <v>0.13215016164148577</v>
      </c>
      <c r="I3640" s="8">
        <f ca="1">DATEDIF(Table1[[#This Row],[Date of Birth]],TODAY(),"y")</f>
        <v>39</v>
      </c>
      <c r="J3640" s="33">
        <v>43740</v>
      </c>
      <c r="K3640" s="33" t="str" cm="1">
        <f t="array" aca="1" ref="K3640" ca="1">_xlfn.IFS(L3640&lt;3,"Junior",L3640&lt;=7,"Mid-Level",L3640&gt;7,"Senior")</f>
        <v>Mid-Level</v>
      </c>
      <c r="L3640" s="45">
        <f ca="1">INT(YEARFRAC(Table1[[#This Row],[Joining Date]],TODAY(),1))</f>
        <v>6</v>
      </c>
      <c r="M3640" s="25" t="str">
        <f t="shared" ca="1" si="56"/>
        <v>Yes</v>
      </c>
      <c r="N3640" s="25">
        <f>YEAR(Table1[[#This Row],[Joining Date]])</f>
        <v>2019</v>
      </c>
      <c r="O3640" s="45">
        <f>MONTH(Table1[[#This Row],[Joining Date]])</f>
        <v>10</v>
      </c>
      <c r="P3640" s="25">
        <f ca="1">NETWORKDAYS(Table1[[#This Row],[Joining Date]],TODAY())</f>
        <v>1759</v>
      </c>
      <c r="Q3640" s="25" t="str">
        <f>LEFT(Table1[[#This Row],[Department]],5)&amp;"-"&amp;RIGHT(Table1[[#This Row],[Employee ID]],3)</f>
        <v>Marke-095</v>
      </c>
      <c r="R3640" s="25" t="str">
        <f>LEFT(Table1[[#This Row],[Department]],3)</f>
        <v>Mar</v>
      </c>
      <c r="S3640" s="36">
        <f>_xlfn.XLOOKUP(Table1[[#This Row],[City]],Table2[City],Table2[Bonus %])</f>
        <v>7</v>
      </c>
    </row>
    <row r="3641" spans="1:19" x14ac:dyDescent="0.35">
      <c r="A3641" s="9" t="s">
        <v>1670</v>
      </c>
      <c r="B3641" s="41" t="str">
        <f>LEFT(Table1[[#This Row],[Employee Name]],FIND(" ",Table1[[#This Row],[Employee Name]]))</f>
        <v xml:space="preserve">Ishita </v>
      </c>
      <c r="C3641" s="41" t="str">
        <f>RIGHT(Table1[[#This Row],[Employee Name]],LEN(Table1[[#This Row],[Employee Name]])-FIND(" ",Table1[[#This Row],[Employee Name]]))</f>
        <v>Roy</v>
      </c>
      <c r="D3641" s="23">
        <f>Table1[[#This Row],[Basic Salary]]+Table1[[#This Row],[Bonus]]</f>
        <v>68633</v>
      </c>
      <c r="E3641" s="10">
        <v>81</v>
      </c>
      <c r="F3641" s="46">
        <v>74</v>
      </c>
      <c r="G3641" s="10" t="str" cm="1">
        <f t="array" ref="G3641">_xlfn.IFS(Table1[[#This Row],[Performance Score]]&gt;=80,"Excellent",Table1[[#This Row],[Performance Score]]&gt;=60,"Good",Table1[[#This Row],[Performance Score]]&gt;=40,"Need Improvement")</f>
        <v>Good</v>
      </c>
      <c r="H3641" s="30">
        <f>Table1[[#This Row],[Bonus]]/Table1[[#This Row],[Basic Salary]]</f>
        <v>0.55941561392347539</v>
      </c>
      <c r="I3641" s="10">
        <f ca="1">DATEDIF(Table1[[#This Row],[Date of Birth]],TODAY(),"y")</f>
        <v>18</v>
      </c>
      <c r="J3641" s="34">
        <v>44079</v>
      </c>
      <c r="K3641" s="33" t="str" cm="1">
        <f t="array" aca="1" ref="K3641" ca="1">_xlfn.IFS(L3641&lt;3,"Junior",L3641&lt;=7,"Mid-Level",L3641&gt;7,"Senior")</f>
        <v>Mid-Level</v>
      </c>
      <c r="L3641" s="46">
        <f ca="1">INT(YEARFRAC(Table1[[#This Row],[Joining Date]],TODAY(),1))</f>
        <v>5</v>
      </c>
      <c r="M3641" s="25" t="str">
        <f t="shared" ca="1" si="56"/>
        <v>No</v>
      </c>
      <c r="N3641" s="26">
        <f>YEAR(Table1[[#This Row],[Joining Date]])</f>
        <v>2020</v>
      </c>
      <c r="O3641" s="46">
        <f>MONTH(Table1[[#This Row],[Joining Date]])</f>
        <v>9</v>
      </c>
      <c r="P3641" s="26">
        <f ca="1">NETWORKDAYS(Table1[[#This Row],[Joining Date]],TODAY())</f>
        <v>1516</v>
      </c>
      <c r="Q3641" s="26" t="str">
        <f>LEFT(Table1[[#This Row],[Department]],5)&amp;"-"&amp;RIGHT(Table1[[#This Row],[Employee ID]],3)</f>
        <v>HR-614</v>
      </c>
      <c r="R3641" s="26" t="str">
        <f>LEFT(Table1[[#This Row],[Department]],3)</f>
        <v>HR</v>
      </c>
      <c r="S3641" s="37">
        <f>_xlfn.XLOOKUP(Table1[[#This Row],[City]],Table2[City],Table2[Bonus %])</f>
        <v>6</v>
      </c>
    </row>
    <row r="3642" spans="1:19" x14ac:dyDescent="0.35">
      <c r="A3642" s="7" t="s">
        <v>2981</v>
      </c>
      <c r="B3642" s="40" t="str">
        <f>LEFT(Table1[[#This Row],[Employee Name]],FIND(" ",Table1[[#This Row],[Employee Name]]))</f>
        <v xml:space="preserve">Ishita </v>
      </c>
      <c r="C3642" s="40" t="str">
        <f>RIGHT(Table1[[#This Row],[Employee Name]],LEN(Table1[[#This Row],[Employee Name]])-FIND(" ",Table1[[#This Row],[Employee Name]]))</f>
        <v>Roy</v>
      </c>
      <c r="D3642" s="22">
        <f>Table1[[#This Row],[Basic Salary]]+Table1[[#This Row],[Bonus]]</f>
        <v>68600</v>
      </c>
      <c r="E3642" s="8">
        <v>80</v>
      </c>
      <c r="F3642" s="45">
        <v>71</v>
      </c>
      <c r="G3642" s="8" t="str" cm="1">
        <f t="array" ref="G3642">_xlfn.IFS(Table1[[#This Row],[Performance Score]]&gt;=80,"Excellent",Table1[[#This Row],[Performance Score]]&gt;=60,"Good",Table1[[#This Row],[Performance Score]]&gt;=40,"Need Improvement")</f>
        <v>Good</v>
      </c>
      <c r="H3642" s="29">
        <f>Table1[[#This Row],[Bonus]]/Table1[[#This Row],[Basic Salary]]</f>
        <v>9.2617663454646809E-2</v>
      </c>
      <c r="I3642" s="8">
        <f ca="1">DATEDIF(Table1[[#This Row],[Date of Birth]],TODAY(),"y")</f>
        <v>18</v>
      </c>
      <c r="J3642" s="33">
        <v>45876</v>
      </c>
      <c r="K3642" s="33" t="str" cm="1">
        <f t="array" aca="1" ref="K3642" ca="1">_xlfn.IFS(L3642&lt;3,"Junior",L3642&lt;=7,"Mid-Level",L3642&gt;7,"Senior")</f>
        <v>Junior</v>
      </c>
      <c r="L3642" s="45">
        <f ca="1">INT(YEARFRAC(Table1[[#This Row],[Joining Date]],TODAY(),1))</f>
        <v>0</v>
      </c>
      <c r="M3642" s="25" t="str">
        <f t="shared" ca="1" si="56"/>
        <v>No</v>
      </c>
      <c r="N3642" s="25">
        <f>YEAR(Table1[[#This Row],[Joining Date]])</f>
        <v>2025</v>
      </c>
      <c r="O3642" s="45">
        <f>MONTH(Table1[[#This Row],[Joining Date]])</f>
        <v>8</v>
      </c>
      <c r="P3642" s="25">
        <f ca="1">NETWORKDAYS(Table1[[#This Row],[Joining Date]],TODAY())</f>
        <v>233</v>
      </c>
      <c r="Q3642" s="25" t="str">
        <f>LEFT(Table1[[#This Row],[Department]],5)&amp;"-"&amp;RIGHT(Table1[[#This Row],[Employee ID]],3)</f>
        <v>Finan-925</v>
      </c>
      <c r="R3642" s="25" t="str">
        <f>LEFT(Table1[[#This Row],[Department]],3)</f>
        <v>Fin</v>
      </c>
      <c r="S3642" s="36">
        <f>_xlfn.XLOOKUP(Table1[[#This Row],[City]],Table2[City],Table2[Bonus %])</f>
        <v>5</v>
      </c>
    </row>
    <row r="3643" spans="1:19" x14ac:dyDescent="0.35">
      <c r="A3643" s="9" t="s">
        <v>181</v>
      </c>
      <c r="B3643" s="41" t="str">
        <f>LEFT(Table1[[#This Row],[Employee Name]],FIND(" ",Table1[[#This Row],[Employee Name]]))</f>
        <v xml:space="preserve">Aarav </v>
      </c>
      <c r="C3643" s="41" t="str">
        <f>RIGHT(Table1[[#This Row],[Employee Name]],LEN(Table1[[#This Row],[Employee Name]])-FIND(" ",Table1[[#This Row],[Employee Name]]))</f>
        <v>Sharma</v>
      </c>
      <c r="D3643" s="23">
        <f>Table1[[#This Row],[Basic Salary]]+Table1[[#This Row],[Bonus]]</f>
        <v>68570</v>
      </c>
      <c r="E3643" s="10">
        <v>67</v>
      </c>
      <c r="F3643" s="46">
        <v>82</v>
      </c>
      <c r="G3643" s="10" t="str" cm="1">
        <f t="array" ref="G3643">_xlfn.IFS(Table1[[#This Row],[Performance Score]]&gt;=80,"Excellent",Table1[[#This Row],[Performance Score]]&gt;=60,"Good",Table1[[#This Row],[Performance Score]]&gt;=40,"Need Improvement")</f>
        <v>Excellent</v>
      </c>
      <c r="H3643" s="30">
        <f>Table1[[#This Row],[Bonus]]/Table1[[#This Row],[Basic Salary]]</f>
        <v>0.1852453632482326</v>
      </c>
      <c r="I3643" s="10">
        <f ca="1">DATEDIF(Table1[[#This Row],[Date of Birth]],TODAY(),"y")</f>
        <v>22</v>
      </c>
      <c r="J3643" s="34">
        <v>42537</v>
      </c>
      <c r="K3643" s="33" t="str" cm="1">
        <f t="array" aca="1" ref="K3643" ca="1">_xlfn.IFS(L3643&lt;3,"Junior",L3643&lt;=7,"Mid-Level",L3643&gt;7,"Senior")</f>
        <v>Senior</v>
      </c>
      <c r="L3643" s="46">
        <f ca="1">INT(YEARFRAC(Table1[[#This Row],[Joining Date]],TODAY(),1))</f>
        <v>10</v>
      </c>
      <c r="M3643" s="25" t="str">
        <f t="shared" ca="1" si="56"/>
        <v>Yes</v>
      </c>
      <c r="N3643" s="26">
        <f>YEAR(Table1[[#This Row],[Joining Date]])</f>
        <v>2016</v>
      </c>
      <c r="O3643" s="46">
        <f>MONTH(Table1[[#This Row],[Joining Date]])</f>
        <v>6</v>
      </c>
      <c r="P3643" s="26">
        <f ca="1">NETWORKDAYS(Table1[[#This Row],[Joining Date]],TODAY())</f>
        <v>2618</v>
      </c>
      <c r="Q3643" s="26" t="str">
        <f>LEFT(Table1[[#This Row],[Department]],5)&amp;"-"&amp;RIGHT(Table1[[#This Row],[Employee ID]],3)</f>
        <v>Suppo-125</v>
      </c>
      <c r="R3643" s="26" t="str">
        <f>LEFT(Table1[[#This Row],[Department]],3)</f>
        <v>Sup</v>
      </c>
      <c r="S3643" s="37">
        <f>_xlfn.XLOOKUP(Table1[[#This Row],[City]],Table2[City],Table2[Bonus %])</f>
        <v>5</v>
      </c>
    </row>
    <row r="3644" spans="1:19" x14ac:dyDescent="0.35">
      <c r="A3644" s="7" t="s">
        <v>2864</v>
      </c>
      <c r="B3644" s="40" t="str">
        <f>LEFT(Table1[[#This Row],[Employee Name]],FIND(" ",Table1[[#This Row],[Employee Name]]))</f>
        <v xml:space="preserve">Kavya </v>
      </c>
      <c r="C3644" s="40" t="str">
        <f>RIGHT(Table1[[#This Row],[Employee Name]],LEN(Table1[[#This Row],[Employee Name]])-FIND(" ",Table1[[#This Row],[Employee Name]]))</f>
        <v>Nair</v>
      </c>
      <c r="D3644" s="22">
        <f>Table1[[#This Row],[Basic Salary]]+Table1[[#This Row],[Bonus]]</f>
        <v>68522</v>
      </c>
      <c r="E3644" s="8">
        <v>89</v>
      </c>
      <c r="F3644" s="45">
        <v>85</v>
      </c>
      <c r="G3644" s="8" t="str" cm="1">
        <f t="array" ref="G3644">_xlfn.IFS(Table1[[#This Row],[Performance Score]]&gt;=80,"Excellent",Table1[[#This Row],[Performance Score]]&gt;=60,"Good",Table1[[#This Row],[Performance Score]]&gt;=40,"Need Improvement")</f>
        <v>Excellent</v>
      </c>
      <c r="H3644" s="29">
        <f>Table1[[#This Row],[Bonus]]/Table1[[#This Row],[Basic Salary]]</f>
        <v>0.12513751826735192</v>
      </c>
      <c r="I3644" s="8">
        <f ca="1">DATEDIF(Table1[[#This Row],[Date of Birth]],TODAY(),"y")</f>
        <v>45</v>
      </c>
      <c r="J3644" s="33">
        <v>42024</v>
      </c>
      <c r="K3644" s="33" t="str" cm="1">
        <f t="array" aca="1" ref="K3644" ca="1">_xlfn.IFS(L3644&lt;3,"Junior",L3644&lt;=7,"Mid-Level",L3644&gt;7,"Senior")</f>
        <v>Senior</v>
      </c>
      <c r="L3644" s="45">
        <f ca="1">INT(YEARFRAC(Table1[[#This Row],[Joining Date]],TODAY(),1))</f>
        <v>11</v>
      </c>
      <c r="M3644" s="25" t="str">
        <f t="shared" ca="1" si="56"/>
        <v>Yes</v>
      </c>
      <c r="N3644" s="25">
        <f>YEAR(Table1[[#This Row],[Joining Date]])</f>
        <v>2015</v>
      </c>
      <c r="O3644" s="45">
        <f>MONTH(Table1[[#This Row],[Joining Date]])</f>
        <v>1</v>
      </c>
      <c r="P3644" s="25">
        <f ca="1">NETWORKDAYS(Table1[[#This Row],[Joining Date]],TODAY())</f>
        <v>2985</v>
      </c>
      <c r="Q3644" s="25" t="str">
        <f>LEFT(Table1[[#This Row],[Department]],5)&amp;"-"&amp;RIGHT(Table1[[#This Row],[Employee ID]],3)</f>
        <v>Sales-808</v>
      </c>
      <c r="R3644" s="25" t="str">
        <f>LEFT(Table1[[#This Row],[Department]],3)</f>
        <v>Sal</v>
      </c>
      <c r="S3644" s="36">
        <f>_xlfn.XLOOKUP(Table1[[#This Row],[City]],Table2[City],Table2[Bonus %])</f>
        <v>7</v>
      </c>
    </row>
    <row r="3645" spans="1:19" x14ac:dyDescent="0.35">
      <c r="A3645" s="9" t="s">
        <v>2520</v>
      </c>
      <c r="B3645" s="41" t="str">
        <f>LEFT(Table1[[#This Row],[Employee Name]],FIND(" ",Table1[[#This Row],[Employee Name]]))</f>
        <v xml:space="preserve">Swathi </v>
      </c>
      <c r="C3645" s="41" t="str">
        <f>RIGHT(Table1[[#This Row],[Employee Name]],LEN(Table1[[#This Row],[Employee Name]])-FIND(" ",Table1[[#This Row],[Employee Name]]))</f>
        <v>Ramesh</v>
      </c>
      <c r="D3645" s="23">
        <f>Table1[[#This Row],[Basic Salary]]+Table1[[#This Row],[Bonus]]</f>
        <v>68506</v>
      </c>
      <c r="E3645" s="10">
        <v>70</v>
      </c>
      <c r="F3645" s="46">
        <v>58</v>
      </c>
      <c r="G3645" s="10" t="str" cm="1">
        <f t="array" ref="G3645">_xlfn.IFS(Table1[[#This Row],[Performance Score]]&gt;=80,"Excellent",Table1[[#This Row],[Performance Score]]&gt;=60,"Good",Table1[[#This Row],[Performance Score]]&gt;=40,"Need Improvement")</f>
        <v>Need Improvement</v>
      </c>
      <c r="H3645" s="30">
        <f>Table1[[#This Row],[Bonus]]/Table1[[#This Row],[Basic Salary]]</f>
        <v>0.19784581490094597</v>
      </c>
      <c r="I3645" s="10">
        <f ca="1">DATEDIF(Table1[[#This Row],[Date of Birth]],TODAY(),"y")</f>
        <v>37</v>
      </c>
      <c r="J3645" s="34">
        <v>44560</v>
      </c>
      <c r="K3645" s="33" t="str" cm="1">
        <f t="array" aca="1" ref="K3645" ca="1">_xlfn.IFS(L3645&lt;3,"Junior",L3645&lt;=7,"Mid-Level",L3645&gt;7,"Senior")</f>
        <v>Mid-Level</v>
      </c>
      <c r="L3645" s="46">
        <f ca="1">INT(YEARFRAC(Table1[[#This Row],[Joining Date]],TODAY(),1))</f>
        <v>4</v>
      </c>
      <c r="M3645" s="25" t="str">
        <f t="shared" ca="1" si="56"/>
        <v>No</v>
      </c>
      <c r="N3645" s="26">
        <f>YEAR(Table1[[#This Row],[Joining Date]])</f>
        <v>2021</v>
      </c>
      <c r="O3645" s="46">
        <f>MONTH(Table1[[#This Row],[Joining Date]])</f>
        <v>12</v>
      </c>
      <c r="P3645" s="26">
        <f ca="1">NETWORKDAYS(Table1[[#This Row],[Joining Date]],TODAY())</f>
        <v>1173</v>
      </c>
      <c r="Q3645" s="26" t="str">
        <f>LEFT(Table1[[#This Row],[Department]],5)&amp;"-"&amp;RIGHT(Table1[[#This Row],[Employee ID]],3)</f>
        <v>Marke-464</v>
      </c>
      <c r="R3645" s="26" t="str">
        <f>LEFT(Table1[[#This Row],[Department]],3)</f>
        <v>Mar</v>
      </c>
      <c r="S3645" s="37">
        <f>_xlfn.XLOOKUP(Table1[[#This Row],[City]],Table2[City],Table2[Bonus %])</f>
        <v>5</v>
      </c>
    </row>
    <row r="3646" spans="1:19" x14ac:dyDescent="0.35">
      <c r="A3646" s="7" t="s">
        <v>3723</v>
      </c>
      <c r="B3646" s="40" t="str">
        <f>LEFT(Table1[[#This Row],[Employee Name]],FIND(" ",Table1[[#This Row],[Employee Name]]))</f>
        <v xml:space="preserve">Gayathri </v>
      </c>
      <c r="C3646" s="40" t="str">
        <f>RIGHT(Table1[[#This Row],[Employee Name]],LEN(Table1[[#This Row],[Employee Name]])-FIND(" ",Table1[[#This Row],[Employee Name]]))</f>
        <v>Iyer</v>
      </c>
      <c r="D3646" s="22">
        <f>Table1[[#This Row],[Basic Salary]]+Table1[[#This Row],[Bonus]]</f>
        <v>68498</v>
      </c>
      <c r="E3646" s="8">
        <v>79</v>
      </c>
      <c r="F3646" s="45">
        <v>49</v>
      </c>
      <c r="G3646" s="8" t="str" cm="1">
        <f t="array" ref="G3646">_xlfn.IFS(Table1[[#This Row],[Performance Score]]&gt;=80,"Excellent",Table1[[#This Row],[Performance Score]]&gt;=60,"Good",Table1[[#This Row],[Performance Score]]&gt;=40,"Need Improvement")</f>
        <v>Need Improvement</v>
      </c>
      <c r="H3646" s="29">
        <f>Table1[[#This Row],[Bonus]]/Table1[[#This Row],[Basic Salary]]</f>
        <v>0.12407896680177889</v>
      </c>
      <c r="I3646" s="8">
        <f ca="1">DATEDIF(Table1[[#This Row],[Date of Birth]],TODAY(),"y")</f>
        <v>19</v>
      </c>
      <c r="J3646" s="33">
        <v>42585</v>
      </c>
      <c r="K3646" s="33" t="str" cm="1">
        <f t="array" aca="1" ref="K3646" ca="1">_xlfn.IFS(L3646&lt;3,"Junior",L3646&lt;=7,"Mid-Level",L3646&gt;7,"Senior")</f>
        <v>Senior</v>
      </c>
      <c r="L3646" s="45">
        <f ca="1">INT(YEARFRAC(Table1[[#This Row],[Joining Date]],TODAY(),1))</f>
        <v>9</v>
      </c>
      <c r="M3646" s="25" t="str">
        <f t="shared" ca="1" si="56"/>
        <v>Yes</v>
      </c>
      <c r="N3646" s="25">
        <f>YEAR(Table1[[#This Row],[Joining Date]])</f>
        <v>2016</v>
      </c>
      <c r="O3646" s="45">
        <f>MONTH(Table1[[#This Row],[Joining Date]])</f>
        <v>8</v>
      </c>
      <c r="P3646" s="25">
        <f ca="1">NETWORKDAYS(Table1[[#This Row],[Joining Date]],TODAY())</f>
        <v>2584</v>
      </c>
      <c r="Q3646" s="25" t="str">
        <f>LEFT(Table1[[#This Row],[Department]],5)&amp;"-"&amp;RIGHT(Table1[[#This Row],[Employee ID]],3)</f>
        <v>IT-667</v>
      </c>
      <c r="R3646" s="25" t="str">
        <f>LEFT(Table1[[#This Row],[Department]],3)</f>
        <v>IT</v>
      </c>
      <c r="S3646" s="36">
        <f>_xlfn.XLOOKUP(Table1[[#This Row],[City]],Table2[City],Table2[Bonus %])</f>
        <v>6</v>
      </c>
    </row>
    <row r="3647" spans="1:19" x14ac:dyDescent="0.35">
      <c r="A3647" s="9" t="s">
        <v>1318</v>
      </c>
      <c r="B3647" s="41" t="str">
        <f>LEFT(Table1[[#This Row],[Employee Name]],FIND(" ",Table1[[#This Row],[Employee Name]]))</f>
        <v xml:space="preserve">Swathi </v>
      </c>
      <c r="C3647" s="41" t="str">
        <f>RIGHT(Table1[[#This Row],[Employee Name]],LEN(Table1[[#This Row],[Employee Name]])-FIND(" ",Table1[[#This Row],[Employee Name]]))</f>
        <v>Ramesh</v>
      </c>
      <c r="D3647" s="23">
        <f>Table1[[#This Row],[Basic Salary]]+Table1[[#This Row],[Bonus]]</f>
        <v>68459</v>
      </c>
      <c r="E3647" s="10">
        <v>60</v>
      </c>
      <c r="F3647" s="46">
        <v>50</v>
      </c>
      <c r="G3647" s="10" t="str" cm="1">
        <f t="array" ref="G3647">_xlfn.IFS(Table1[[#This Row],[Performance Score]]&gt;=80,"Excellent",Table1[[#This Row],[Performance Score]]&gt;=60,"Good",Table1[[#This Row],[Performance Score]]&gt;=40,"Need Improvement")</f>
        <v>Need Improvement</v>
      </c>
      <c r="H3647" s="30">
        <f>Table1[[#This Row],[Bonus]]/Table1[[#This Row],[Basic Salary]]</f>
        <v>0.40917231016240918</v>
      </c>
      <c r="I3647" s="10">
        <f ca="1">DATEDIF(Table1[[#This Row],[Date of Birth]],TODAY(),"y")</f>
        <v>37</v>
      </c>
      <c r="J3647" s="34">
        <v>44596</v>
      </c>
      <c r="K3647" s="33" t="str" cm="1">
        <f t="array" aca="1" ref="K3647" ca="1">_xlfn.IFS(L3647&lt;3,"Junior",L3647&lt;=7,"Mid-Level",L3647&gt;7,"Senior")</f>
        <v>Mid-Level</v>
      </c>
      <c r="L3647" s="46">
        <f ca="1">INT(YEARFRAC(Table1[[#This Row],[Joining Date]],TODAY(),1))</f>
        <v>4</v>
      </c>
      <c r="M3647" s="25" t="str">
        <f t="shared" ca="1" si="56"/>
        <v>No</v>
      </c>
      <c r="N3647" s="26">
        <f>YEAR(Table1[[#This Row],[Joining Date]])</f>
        <v>2022</v>
      </c>
      <c r="O3647" s="46">
        <f>MONTH(Table1[[#This Row],[Joining Date]])</f>
        <v>2</v>
      </c>
      <c r="P3647" s="26">
        <f ca="1">NETWORKDAYS(Table1[[#This Row],[Joining Date]],TODAY())</f>
        <v>1147</v>
      </c>
      <c r="Q3647" s="26" t="str">
        <f>LEFT(Table1[[#This Row],[Department]],5)&amp;"-"&amp;RIGHT(Table1[[#This Row],[Employee ID]],3)</f>
        <v>Opera-262</v>
      </c>
      <c r="R3647" s="26" t="str">
        <f>LEFT(Table1[[#This Row],[Department]],3)</f>
        <v>Ope</v>
      </c>
      <c r="S3647" s="37">
        <f>_xlfn.XLOOKUP(Table1[[#This Row],[City]],Table2[City],Table2[Bonus %])</f>
        <v>5</v>
      </c>
    </row>
    <row r="3648" spans="1:19" x14ac:dyDescent="0.35">
      <c r="A3648" s="7" t="s">
        <v>2522</v>
      </c>
      <c r="B3648" s="40" t="str">
        <f>LEFT(Table1[[#This Row],[Employee Name]],FIND(" ",Table1[[#This Row],[Employee Name]]))</f>
        <v xml:space="preserve">Nisha </v>
      </c>
      <c r="C3648" s="40" t="str">
        <f>RIGHT(Table1[[#This Row],[Employee Name]],LEN(Table1[[#This Row],[Employee Name]])-FIND(" ",Table1[[#This Row],[Employee Name]]))</f>
        <v>Kapoor</v>
      </c>
      <c r="D3648" s="22">
        <f>Table1[[#This Row],[Basic Salary]]+Table1[[#This Row],[Bonus]]</f>
        <v>68382</v>
      </c>
      <c r="E3648" s="8">
        <v>70</v>
      </c>
      <c r="F3648" s="45">
        <v>96</v>
      </c>
      <c r="G3648" s="8" t="str" cm="1">
        <f t="array" ref="G3648">_xlfn.IFS(Table1[[#This Row],[Performance Score]]&gt;=80,"Excellent",Table1[[#This Row],[Performance Score]]&gt;=60,"Good",Table1[[#This Row],[Performance Score]]&gt;=40,"Need Improvement")</f>
        <v>Excellent</v>
      </c>
      <c r="H3648" s="29">
        <f>Table1[[#This Row],[Bonus]]/Table1[[#This Row],[Basic Salary]]</f>
        <v>0.1318150220133073</v>
      </c>
      <c r="I3648" s="8">
        <f ca="1">DATEDIF(Table1[[#This Row],[Date of Birth]],TODAY(),"y")</f>
        <v>34</v>
      </c>
      <c r="J3648" s="33">
        <v>45411</v>
      </c>
      <c r="K3648" s="33" t="str" cm="1">
        <f t="array" aca="1" ref="K3648" ca="1">_xlfn.IFS(L3648&lt;3,"Junior",L3648&lt;=7,"Mid-Level",L3648&gt;7,"Senior")</f>
        <v>Junior</v>
      </c>
      <c r="L3648" s="45">
        <f ca="1">INT(YEARFRAC(Table1[[#This Row],[Joining Date]],TODAY(),1))</f>
        <v>2</v>
      </c>
      <c r="M3648" s="25" t="str">
        <f t="shared" ca="1" si="56"/>
        <v>No</v>
      </c>
      <c r="N3648" s="25">
        <f>YEAR(Table1[[#This Row],[Joining Date]])</f>
        <v>2024</v>
      </c>
      <c r="O3648" s="45">
        <f>MONTH(Table1[[#This Row],[Joining Date]])</f>
        <v>4</v>
      </c>
      <c r="P3648" s="25">
        <f ca="1">NETWORKDAYS(Table1[[#This Row],[Joining Date]],TODAY())</f>
        <v>566</v>
      </c>
      <c r="Q3648" s="25" t="str">
        <f>LEFT(Table1[[#This Row],[Department]],5)&amp;"-"&amp;RIGHT(Table1[[#This Row],[Employee ID]],3)</f>
        <v>HR-466</v>
      </c>
      <c r="R3648" s="25" t="str">
        <f>LEFT(Table1[[#This Row],[Department]],3)</f>
        <v>HR</v>
      </c>
      <c r="S3648" s="36">
        <f>_xlfn.XLOOKUP(Table1[[#This Row],[City]],Table2[City],Table2[Bonus %])</f>
        <v>4</v>
      </c>
    </row>
    <row r="3649" spans="1:19" x14ac:dyDescent="0.35">
      <c r="A3649" s="9" t="s">
        <v>1988</v>
      </c>
      <c r="B3649" s="41" t="str">
        <f>LEFT(Table1[[#This Row],[Employee Name]],FIND(" ",Table1[[#This Row],[Employee Name]]))</f>
        <v xml:space="preserve">Karan </v>
      </c>
      <c r="C3649" s="41" t="str">
        <f>RIGHT(Table1[[#This Row],[Employee Name]],LEN(Table1[[#This Row],[Employee Name]])-FIND(" ",Table1[[#This Row],[Employee Name]]))</f>
        <v>Malhotra</v>
      </c>
      <c r="D3649" s="23">
        <f>Table1[[#This Row],[Basic Salary]]+Table1[[#This Row],[Bonus]]</f>
        <v>68360</v>
      </c>
      <c r="E3649" s="10">
        <v>79</v>
      </c>
      <c r="F3649" s="46">
        <v>89</v>
      </c>
      <c r="G3649" s="10" t="str" cm="1">
        <f t="array" ref="G3649">_xlfn.IFS(Table1[[#This Row],[Performance Score]]&gt;=80,"Excellent",Table1[[#This Row],[Performance Score]]&gt;=60,"Good",Table1[[#This Row],[Performance Score]]&gt;=40,"Need Improvement")</f>
        <v>Excellent</v>
      </c>
      <c r="H3649" s="30">
        <f>Table1[[#This Row],[Bonus]]/Table1[[#This Row],[Basic Salary]]</f>
        <v>0.41123038810900081</v>
      </c>
      <c r="I3649" s="10">
        <f ca="1">DATEDIF(Table1[[#This Row],[Date of Birth]],TODAY(),"y")</f>
        <v>16</v>
      </c>
      <c r="J3649" s="34">
        <v>42059</v>
      </c>
      <c r="K3649" s="33" t="str" cm="1">
        <f t="array" aca="1" ref="K3649" ca="1">_xlfn.IFS(L3649&lt;3,"Junior",L3649&lt;=7,"Mid-Level",L3649&gt;7,"Senior")</f>
        <v>Senior</v>
      </c>
      <c r="L3649" s="46">
        <f ca="1">INT(YEARFRAC(Table1[[#This Row],[Joining Date]],TODAY(),1))</f>
        <v>11</v>
      </c>
      <c r="M3649" s="25" t="str">
        <f t="shared" ca="1" si="56"/>
        <v>Yes</v>
      </c>
      <c r="N3649" s="26">
        <f>YEAR(Table1[[#This Row],[Joining Date]])</f>
        <v>2015</v>
      </c>
      <c r="O3649" s="46">
        <f>MONTH(Table1[[#This Row],[Joining Date]])</f>
        <v>2</v>
      </c>
      <c r="P3649" s="26">
        <f ca="1">NETWORKDAYS(Table1[[#This Row],[Joining Date]],TODAY())</f>
        <v>2960</v>
      </c>
      <c r="Q3649" s="26" t="str">
        <f>LEFT(Table1[[#This Row],[Department]],5)&amp;"-"&amp;RIGHT(Table1[[#This Row],[Employee ID]],3)</f>
        <v>Finan-932</v>
      </c>
      <c r="R3649" s="26" t="str">
        <f>LEFT(Table1[[#This Row],[Department]],3)</f>
        <v>Fin</v>
      </c>
      <c r="S3649" s="37">
        <f>_xlfn.XLOOKUP(Table1[[#This Row],[City]],Table2[City],Table2[Bonus %])</f>
        <v>4</v>
      </c>
    </row>
    <row r="3650" spans="1:19" x14ac:dyDescent="0.35">
      <c r="A3650" s="7" t="s">
        <v>2794</v>
      </c>
      <c r="B3650" s="40" t="str">
        <f>LEFT(Table1[[#This Row],[Employee Name]],FIND(" ",Table1[[#This Row],[Employee Name]]))</f>
        <v xml:space="preserve">Aditya </v>
      </c>
      <c r="C3650" s="40" t="str">
        <f>RIGHT(Table1[[#This Row],[Employee Name]],LEN(Table1[[#This Row],[Employee Name]])-FIND(" ",Table1[[#This Row],[Employee Name]]))</f>
        <v>Kapoor</v>
      </c>
      <c r="D3650" s="22">
        <f>Table1[[#This Row],[Basic Salary]]+Table1[[#This Row],[Bonus]]</f>
        <v>68357</v>
      </c>
      <c r="E3650" s="8">
        <v>71</v>
      </c>
      <c r="F3650" s="45">
        <v>72</v>
      </c>
      <c r="G3650" s="8" t="str" cm="1">
        <f t="array" ref="G3650">_xlfn.IFS(Table1[[#This Row],[Performance Score]]&gt;=80,"Excellent",Table1[[#This Row],[Performance Score]]&gt;=60,"Good",Table1[[#This Row],[Performance Score]]&gt;=40,"Need Improvement")</f>
        <v>Good</v>
      </c>
      <c r="H3650" s="29">
        <f>Table1[[#This Row],[Bonus]]/Table1[[#This Row],[Basic Salary]]</f>
        <v>0.28040534212448726</v>
      </c>
      <c r="I3650" s="8">
        <f ca="1">DATEDIF(Table1[[#This Row],[Date of Birth]],TODAY(),"y")</f>
        <v>40</v>
      </c>
      <c r="J3650" s="33">
        <v>43370</v>
      </c>
      <c r="K3650" s="33" t="str" cm="1">
        <f t="array" aca="1" ref="K3650" ca="1">_xlfn.IFS(L3650&lt;3,"Junior",L3650&lt;=7,"Mid-Level",L3650&gt;7,"Senior")</f>
        <v>Mid-Level</v>
      </c>
      <c r="L3650" s="45">
        <f ca="1">INT(YEARFRAC(Table1[[#This Row],[Joining Date]],TODAY(),1))</f>
        <v>7</v>
      </c>
      <c r="M3650" s="25" t="str">
        <f t="shared" ref="M3650:M3713" ca="1" si="57">IF(L3650&gt;5,"Yes","No")</f>
        <v>Yes</v>
      </c>
      <c r="N3650" s="25">
        <f>YEAR(Table1[[#This Row],[Joining Date]])</f>
        <v>2018</v>
      </c>
      <c r="O3650" s="45">
        <f>MONTH(Table1[[#This Row],[Joining Date]])</f>
        <v>9</v>
      </c>
      <c r="P3650" s="25">
        <f ca="1">NETWORKDAYS(Table1[[#This Row],[Joining Date]],TODAY())</f>
        <v>2023</v>
      </c>
      <c r="Q3650" s="25" t="str">
        <f>LEFT(Table1[[#This Row],[Department]],5)&amp;"-"&amp;RIGHT(Table1[[#This Row],[Employee ID]],3)</f>
        <v>Marke-738</v>
      </c>
      <c r="R3650" s="25" t="str">
        <f>LEFT(Table1[[#This Row],[Department]],3)</f>
        <v>Mar</v>
      </c>
      <c r="S3650" s="36">
        <f>_xlfn.XLOOKUP(Table1[[#This Row],[City]],Table2[City],Table2[Bonus %])</f>
        <v>8</v>
      </c>
    </row>
    <row r="3651" spans="1:19" x14ac:dyDescent="0.35">
      <c r="A3651" s="9" t="s">
        <v>1272</v>
      </c>
      <c r="B3651" s="41" t="str">
        <f>LEFT(Table1[[#This Row],[Employee Name]],FIND(" ",Table1[[#This Row],[Employee Name]]))</f>
        <v xml:space="preserve">Kavya </v>
      </c>
      <c r="C3651" s="41" t="str">
        <f>RIGHT(Table1[[#This Row],[Employee Name]],LEN(Table1[[#This Row],[Employee Name]])-FIND(" ",Table1[[#This Row],[Employee Name]]))</f>
        <v>Nair</v>
      </c>
      <c r="D3651" s="23">
        <f>Table1[[#This Row],[Basic Salary]]+Table1[[#This Row],[Bonus]]</f>
        <v>68346</v>
      </c>
      <c r="E3651" s="10">
        <v>96</v>
      </c>
      <c r="F3651" s="46">
        <v>75</v>
      </c>
      <c r="G3651" s="10" t="str" cm="1">
        <f t="array" ref="G3651">_xlfn.IFS(Table1[[#This Row],[Performance Score]]&gt;=80,"Excellent",Table1[[#This Row],[Performance Score]]&gt;=60,"Good",Table1[[#This Row],[Performance Score]]&gt;=40,"Need Improvement")</f>
        <v>Good</v>
      </c>
      <c r="H3651" s="30">
        <f>Table1[[#This Row],[Bonus]]/Table1[[#This Row],[Basic Salary]]</f>
        <v>0.60965614696184645</v>
      </c>
      <c r="I3651" s="10">
        <f ca="1">DATEDIF(Table1[[#This Row],[Date of Birth]],TODAY(),"y")</f>
        <v>29</v>
      </c>
      <c r="J3651" s="34">
        <v>43846</v>
      </c>
      <c r="K3651" s="33" t="str" cm="1">
        <f t="array" aca="1" ref="K3651" ca="1">_xlfn.IFS(L3651&lt;3,"Junior",L3651&lt;=7,"Mid-Level",L3651&gt;7,"Senior")</f>
        <v>Mid-Level</v>
      </c>
      <c r="L3651" s="46">
        <f ca="1">INT(YEARFRAC(Table1[[#This Row],[Joining Date]],TODAY(),1))</f>
        <v>6</v>
      </c>
      <c r="M3651" s="25" t="str">
        <f t="shared" ca="1" si="57"/>
        <v>Yes</v>
      </c>
      <c r="N3651" s="26">
        <f>YEAR(Table1[[#This Row],[Joining Date]])</f>
        <v>2020</v>
      </c>
      <c r="O3651" s="46">
        <f>MONTH(Table1[[#This Row],[Joining Date]])</f>
        <v>1</v>
      </c>
      <c r="P3651" s="26">
        <f ca="1">NETWORKDAYS(Table1[[#This Row],[Joining Date]],TODAY())</f>
        <v>1683</v>
      </c>
      <c r="Q3651" s="26" t="str">
        <f>LEFT(Table1[[#This Row],[Department]],5)&amp;"-"&amp;RIGHT(Table1[[#This Row],[Employee ID]],3)</f>
        <v>HR-216</v>
      </c>
      <c r="R3651" s="26" t="str">
        <f>LEFT(Table1[[#This Row],[Department]],3)</f>
        <v>HR</v>
      </c>
      <c r="S3651" s="37">
        <f>_xlfn.XLOOKUP(Table1[[#This Row],[City]],Table2[City],Table2[Bonus %])</f>
        <v>7</v>
      </c>
    </row>
    <row r="3652" spans="1:19" x14ac:dyDescent="0.35">
      <c r="A3652" s="7" t="s">
        <v>3938</v>
      </c>
      <c r="B3652" s="40" t="str">
        <f>LEFT(Table1[[#This Row],[Employee Name]],FIND(" ",Table1[[#This Row],[Employee Name]]))</f>
        <v xml:space="preserve">Karan </v>
      </c>
      <c r="C3652" s="40" t="str">
        <f>RIGHT(Table1[[#This Row],[Employee Name]],LEN(Table1[[#This Row],[Employee Name]])-FIND(" ",Table1[[#This Row],[Employee Name]]))</f>
        <v>Malhotra</v>
      </c>
      <c r="D3652" s="22">
        <f>Table1[[#This Row],[Basic Salary]]+Table1[[#This Row],[Bonus]]</f>
        <v>68346</v>
      </c>
      <c r="E3652" s="8">
        <v>63</v>
      </c>
      <c r="F3652" s="45">
        <v>90</v>
      </c>
      <c r="G3652" s="8" t="str" cm="1">
        <f t="array" ref="G3652">_xlfn.IFS(Table1[[#This Row],[Performance Score]]&gt;=80,"Excellent",Table1[[#This Row],[Performance Score]]&gt;=60,"Good",Table1[[#This Row],[Performance Score]]&gt;=40,"Need Improvement")</f>
        <v>Excellent</v>
      </c>
      <c r="H3652" s="29">
        <f>Table1[[#This Row],[Bonus]]/Table1[[#This Row],[Basic Salary]]</f>
        <v>0.14161154539987975</v>
      </c>
      <c r="I3652" s="8">
        <f ca="1">DATEDIF(Table1[[#This Row],[Date of Birth]],TODAY(),"y")</f>
        <v>34</v>
      </c>
      <c r="J3652" s="33">
        <v>44639</v>
      </c>
      <c r="K3652" s="33" t="str" cm="1">
        <f t="array" aca="1" ref="K3652" ca="1">_xlfn.IFS(L3652&lt;3,"Junior",L3652&lt;=7,"Mid-Level",L3652&gt;7,"Senior")</f>
        <v>Mid-Level</v>
      </c>
      <c r="L3652" s="45">
        <f ca="1">INT(YEARFRAC(Table1[[#This Row],[Joining Date]],TODAY(),1))</f>
        <v>4</v>
      </c>
      <c r="M3652" s="25" t="str">
        <f t="shared" ca="1" si="57"/>
        <v>No</v>
      </c>
      <c r="N3652" s="25">
        <f>YEAR(Table1[[#This Row],[Joining Date]])</f>
        <v>2022</v>
      </c>
      <c r="O3652" s="45">
        <f>MONTH(Table1[[#This Row],[Joining Date]])</f>
        <v>3</v>
      </c>
      <c r="P3652" s="25">
        <f ca="1">NETWORKDAYS(Table1[[#This Row],[Joining Date]],TODAY())</f>
        <v>1116</v>
      </c>
      <c r="Q3652" s="25" t="str">
        <f>LEFT(Table1[[#This Row],[Department]],5)&amp;"-"&amp;RIGHT(Table1[[#This Row],[Employee ID]],3)</f>
        <v>Finan-882</v>
      </c>
      <c r="R3652" s="25" t="str">
        <f>LEFT(Table1[[#This Row],[Department]],3)</f>
        <v>Fin</v>
      </c>
      <c r="S3652" s="36">
        <f>_xlfn.XLOOKUP(Table1[[#This Row],[City]],Table2[City],Table2[Bonus %])</f>
        <v>6</v>
      </c>
    </row>
    <row r="3653" spans="1:19" x14ac:dyDescent="0.35">
      <c r="A3653" s="9" t="s">
        <v>3246</v>
      </c>
      <c r="B3653" s="41" t="str">
        <f>LEFT(Table1[[#This Row],[Employee Name]],FIND(" ",Table1[[#This Row],[Employee Name]]))</f>
        <v xml:space="preserve">Ravi </v>
      </c>
      <c r="C3653" s="41" t="str">
        <f>RIGHT(Table1[[#This Row],[Employee Name]],LEN(Table1[[#This Row],[Employee Name]])-FIND(" ",Table1[[#This Row],[Employee Name]]))</f>
        <v>Teja</v>
      </c>
      <c r="D3653" s="23">
        <f>Table1[[#This Row],[Basic Salary]]+Table1[[#This Row],[Bonus]]</f>
        <v>68329</v>
      </c>
      <c r="E3653" s="10">
        <v>74</v>
      </c>
      <c r="F3653" s="46">
        <v>52</v>
      </c>
      <c r="G3653" s="10" t="str" cm="1">
        <f t="array" ref="G3653">_xlfn.IFS(Table1[[#This Row],[Performance Score]]&gt;=80,"Excellent",Table1[[#This Row],[Performance Score]]&gt;=60,"Good",Table1[[#This Row],[Performance Score]]&gt;=40,"Need Improvement")</f>
        <v>Need Improvement</v>
      </c>
      <c r="H3653" s="30">
        <f>Table1[[#This Row],[Bonus]]/Table1[[#This Row],[Basic Salary]]</f>
        <v>0.56879807140397198</v>
      </c>
      <c r="I3653" s="10">
        <f ca="1">DATEDIF(Table1[[#This Row],[Date of Birth]],TODAY(),"y")</f>
        <v>46</v>
      </c>
      <c r="J3653" s="34">
        <v>44111</v>
      </c>
      <c r="K3653" s="33" t="str" cm="1">
        <f t="array" aca="1" ref="K3653" ca="1">_xlfn.IFS(L3653&lt;3,"Junior",L3653&lt;=7,"Mid-Level",L3653&gt;7,"Senior")</f>
        <v>Mid-Level</v>
      </c>
      <c r="L3653" s="46">
        <f ca="1">INT(YEARFRAC(Table1[[#This Row],[Joining Date]],TODAY(),1))</f>
        <v>5</v>
      </c>
      <c r="M3653" s="25" t="str">
        <f t="shared" ca="1" si="57"/>
        <v>No</v>
      </c>
      <c r="N3653" s="26">
        <f>YEAR(Table1[[#This Row],[Joining Date]])</f>
        <v>2020</v>
      </c>
      <c r="O3653" s="46">
        <f>MONTH(Table1[[#This Row],[Joining Date]])</f>
        <v>10</v>
      </c>
      <c r="P3653" s="26">
        <f ca="1">NETWORKDAYS(Table1[[#This Row],[Joining Date]],TODAY())</f>
        <v>1494</v>
      </c>
      <c r="Q3653" s="26" t="str">
        <f>LEFT(Table1[[#This Row],[Department]],5)&amp;"-"&amp;RIGHT(Table1[[#This Row],[Employee ID]],3)</f>
        <v>Sales-190</v>
      </c>
      <c r="R3653" s="26" t="str">
        <f>LEFT(Table1[[#This Row],[Department]],3)</f>
        <v>Sal</v>
      </c>
      <c r="S3653" s="37">
        <f>_xlfn.XLOOKUP(Table1[[#This Row],[City]],Table2[City],Table2[Bonus %])</f>
        <v>5</v>
      </c>
    </row>
    <row r="3654" spans="1:19" x14ac:dyDescent="0.35">
      <c r="A3654" s="7" t="s">
        <v>754</v>
      </c>
      <c r="B3654" s="40" t="str">
        <f>LEFT(Table1[[#This Row],[Employee Name]],FIND(" ",Table1[[#This Row],[Employee Name]]))</f>
        <v xml:space="preserve">Ananya </v>
      </c>
      <c r="C3654" s="40" t="str">
        <f>RIGHT(Table1[[#This Row],[Employee Name]],LEN(Table1[[#This Row],[Employee Name]])-FIND(" ",Table1[[#This Row],[Employee Name]]))</f>
        <v>Rao</v>
      </c>
      <c r="D3654" s="22">
        <f>Table1[[#This Row],[Basic Salary]]+Table1[[#This Row],[Bonus]]</f>
        <v>68324</v>
      </c>
      <c r="E3654" s="8">
        <v>60</v>
      </c>
      <c r="F3654" s="45">
        <v>66</v>
      </c>
      <c r="G3654" s="8" t="str" cm="1">
        <f t="array" ref="G3654">_xlfn.IFS(Table1[[#This Row],[Performance Score]]&gt;=80,"Excellent",Table1[[#This Row],[Performance Score]]&gt;=60,"Good",Table1[[#This Row],[Performance Score]]&gt;=40,"Need Improvement")</f>
        <v>Good</v>
      </c>
      <c r="H3654" s="29">
        <f>Table1[[#This Row],[Bonus]]/Table1[[#This Row],[Basic Salary]]</f>
        <v>0.53450870297585629</v>
      </c>
      <c r="I3654" s="8">
        <f ca="1">DATEDIF(Table1[[#This Row],[Date of Birth]],TODAY(),"y")</f>
        <v>19</v>
      </c>
      <c r="J3654" s="33">
        <v>42915</v>
      </c>
      <c r="K3654" s="33" t="str" cm="1">
        <f t="array" aca="1" ref="K3654" ca="1">_xlfn.IFS(L3654&lt;3,"Junior",L3654&lt;=7,"Mid-Level",L3654&gt;7,"Senior")</f>
        <v>Senior</v>
      </c>
      <c r="L3654" s="45">
        <f ca="1">INT(YEARFRAC(Table1[[#This Row],[Joining Date]],TODAY(),1))</f>
        <v>9</v>
      </c>
      <c r="M3654" s="25" t="str">
        <f t="shared" ca="1" si="57"/>
        <v>Yes</v>
      </c>
      <c r="N3654" s="25">
        <f>YEAR(Table1[[#This Row],[Joining Date]])</f>
        <v>2017</v>
      </c>
      <c r="O3654" s="45">
        <f>MONTH(Table1[[#This Row],[Joining Date]])</f>
        <v>6</v>
      </c>
      <c r="P3654" s="25">
        <f ca="1">NETWORKDAYS(Table1[[#This Row],[Joining Date]],TODAY())</f>
        <v>2348</v>
      </c>
      <c r="Q3654" s="25" t="str">
        <f>LEFT(Table1[[#This Row],[Department]],5)&amp;"-"&amp;RIGHT(Table1[[#This Row],[Employee ID]],3)</f>
        <v>IT-698</v>
      </c>
      <c r="R3654" s="25" t="str">
        <f>LEFT(Table1[[#This Row],[Department]],3)</f>
        <v>IT</v>
      </c>
      <c r="S3654" s="36">
        <f>_xlfn.XLOOKUP(Table1[[#This Row],[City]],Table2[City],Table2[Bonus %])</f>
        <v>5</v>
      </c>
    </row>
    <row r="3655" spans="1:19" x14ac:dyDescent="0.35">
      <c r="A3655" s="9" t="s">
        <v>1973</v>
      </c>
      <c r="B3655" s="41" t="str">
        <f>LEFT(Table1[[#This Row],[Employee Name]],FIND(" ",Table1[[#This Row],[Employee Name]]))</f>
        <v xml:space="preserve">Gayathri </v>
      </c>
      <c r="C3655" s="41" t="str">
        <f>RIGHT(Table1[[#This Row],[Employee Name]],LEN(Table1[[#This Row],[Employee Name]])-FIND(" ",Table1[[#This Row],[Employee Name]]))</f>
        <v>Iyer</v>
      </c>
      <c r="D3655" s="23">
        <f>Table1[[#This Row],[Basic Salary]]+Table1[[#This Row],[Bonus]]</f>
        <v>68294</v>
      </c>
      <c r="E3655" s="10">
        <v>98</v>
      </c>
      <c r="F3655" s="46">
        <v>92</v>
      </c>
      <c r="G3655" s="10" t="str" cm="1">
        <f t="array" ref="G3655">_xlfn.IFS(Table1[[#This Row],[Performance Score]]&gt;=80,"Excellent",Table1[[#This Row],[Performance Score]]&gt;=60,"Good",Table1[[#This Row],[Performance Score]]&gt;=40,"Need Improvement")</f>
        <v>Excellent</v>
      </c>
      <c r="H3655" s="30">
        <f>Table1[[#This Row],[Bonus]]/Table1[[#This Row],[Basic Salary]]</f>
        <v>0.4036955583417261</v>
      </c>
      <c r="I3655" s="10">
        <f ca="1">DATEDIF(Table1[[#This Row],[Date of Birth]],TODAY(),"y")</f>
        <v>41</v>
      </c>
      <c r="J3655" s="34">
        <v>44974</v>
      </c>
      <c r="K3655" s="33" t="str" cm="1">
        <f t="array" aca="1" ref="K3655" ca="1">_xlfn.IFS(L3655&lt;3,"Junior",L3655&lt;=7,"Mid-Level",L3655&gt;7,"Senior")</f>
        <v>Mid-Level</v>
      </c>
      <c r="L3655" s="46">
        <f ca="1">INT(YEARFRAC(Table1[[#This Row],[Joining Date]],TODAY(),1))</f>
        <v>3</v>
      </c>
      <c r="M3655" s="25" t="str">
        <f t="shared" ca="1" si="57"/>
        <v>No</v>
      </c>
      <c r="N3655" s="26">
        <f>YEAR(Table1[[#This Row],[Joining Date]])</f>
        <v>2023</v>
      </c>
      <c r="O3655" s="46">
        <f>MONTH(Table1[[#This Row],[Joining Date]])</f>
        <v>2</v>
      </c>
      <c r="P3655" s="26">
        <f ca="1">NETWORKDAYS(Table1[[#This Row],[Joining Date]],TODAY())</f>
        <v>877</v>
      </c>
      <c r="Q3655" s="26" t="str">
        <f>LEFT(Table1[[#This Row],[Department]],5)&amp;"-"&amp;RIGHT(Table1[[#This Row],[Employee ID]],3)</f>
        <v>Opera-917</v>
      </c>
      <c r="R3655" s="26" t="str">
        <f>LEFT(Table1[[#This Row],[Department]],3)</f>
        <v>Ope</v>
      </c>
      <c r="S3655" s="37">
        <f>_xlfn.XLOOKUP(Table1[[#This Row],[City]],Table2[City],Table2[Bonus %])</f>
        <v>5</v>
      </c>
    </row>
    <row r="3656" spans="1:19" x14ac:dyDescent="0.35">
      <c r="A3656" s="7" t="s">
        <v>3620</v>
      </c>
      <c r="B3656" s="40" t="str">
        <f>LEFT(Table1[[#This Row],[Employee Name]],FIND(" ",Table1[[#This Row],[Employee Name]]))</f>
        <v xml:space="preserve">Krishna </v>
      </c>
      <c r="C3656" s="40" t="str">
        <f>RIGHT(Table1[[#This Row],[Employee Name]],LEN(Table1[[#This Row],[Employee Name]])-FIND(" ",Table1[[#This Row],[Employee Name]]))</f>
        <v>Chaitanya</v>
      </c>
      <c r="D3656" s="22">
        <f>Table1[[#This Row],[Basic Salary]]+Table1[[#This Row],[Bonus]]</f>
        <v>68264</v>
      </c>
      <c r="E3656" s="8">
        <v>76</v>
      </c>
      <c r="F3656" s="45">
        <v>94</v>
      </c>
      <c r="G3656" s="8" t="str" cm="1">
        <f t="array" ref="G3656">_xlfn.IFS(Table1[[#This Row],[Performance Score]]&gt;=80,"Excellent",Table1[[#This Row],[Performance Score]]&gt;=60,"Good",Table1[[#This Row],[Performance Score]]&gt;=40,"Need Improvement")</f>
        <v>Excellent</v>
      </c>
      <c r="H3656" s="29">
        <f>Table1[[#This Row],[Bonus]]/Table1[[#This Row],[Basic Salary]]</f>
        <v>0.37161686993911874</v>
      </c>
      <c r="I3656" s="8">
        <f ca="1">DATEDIF(Table1[[#This Row],[Date of Birth]],TODAY(),"y")</f>
        <v>43</v>
      </c>
      <c r="J3656" s="33">
        <v>42469</v>
      </c>
      <c r="K3656" s="33" t="str" cm="1">
        <f t="array" aca="1" ref="K3656" ca="1">_xlfn.IFS(L3656&lt;3,"Junior",L3656&lt;=7,"Mid-Level",L3656&gt;7,"Senior")</f>
        <v>Senior</v>
      </c>
      <c r="L3656" s="45">
        <f ca="1">INT(YEARFRAC(Table1[[#This Row],[Joining Date]],TODAY(),1))</f>
        <v>10</v>
      </c>
      <c r="M3656" s="25" t="str">
        <f t="shared" ca="1" si="57"/>
        <v>Yes</v>
      </c>
      <c r="N3656" s="25">
        <f>YEAR(Table1[[#This Row],[Joining Date]])</f>
        <v>2016</v>
      </c>
      <c r="O3656" s="45">
        <f>MONTH(Table1[[#This Row],[Joining Date]])</f>
        <v>4</v>
      </c>
      <c r="P3656" s="25">
        <f ca="1">NETWORKDAYS(Table1[[#This Row],[Joining Date]],TODAY())</f>
        <v>2666</v>
      </c>
      <c r="Q3656" s="25" t="str">
        <f>LEFT(Table1[[#This Row],[Department]],5)&amp;"-"&amp;RIGHT(Table1[[#This Row],[Employee ID]],3)</f>
        <v>HR-564</v>
      </c>
      <c r="R3656" s="25" t="str">
        <f>LEFT(Table1[[#This Row],[Department]],3)</f>
        <v>HR</v>
      </c>
      <c r="S3656" s="36">
        <f>_xlfn.XLOOKUP(Table1[[#This Row],[City]],Table2[City],Table2[Bonus %])</f>
        <v>5</v>
      </c>
    </row>
    <row r="3657" spans="1:19" x14ac:dyDescent="0.35">
      <c r="A3657" s="9" t="s">
        <v>4455</v>
      </c>
      <c r="B3657" s="41" t="str">
        <f>LEFT(Table1[[#This Row],[Employee Name]],FIND(" ",Table1[[#This Row],[Employee Name]]))</f>
        <v xml:space="preserve">Gayathri </v>
      </c>
      <c r="C3657" s="41" t="str">
        <f>RIGHT(Table1[[#This Row],[Employee Name]],LEN(Table1[[#This Row],[Employee Name]])-FIND(" ",Table1[[#This Row],[Employee Name]]))</f>
        <v>Iyer</v>
      </c>
      <c r="D3657" s="23">
        <f>Table1[[#This Row],[Basic Salary]]+Table1[[#This Row],[Bonus]]</f>
        <v>68247</v>
      </c>
      <c r="E3657" s="10">
        <v>87</v>
      </c>
      <c r="F3657" s="46">
        <v>98</v>
      </c>
      <c r="G3657" s="10" t="str" cm="1">
        <f t="array" ref="G3657">_xlfn.IFS(Table1[[#This Row],[Performance Score]]&gt;=80,"Excellent",Table1[[#This Row],[Performance Score]]&gt;=60,"Good",Table1[[#This Row],[Performance Score]]&gt;=40,"Need Improvement")</f>
        <v>Excellent</v>
      </c>
      <c r="H3657" s="30">
        <f>Table1[[#This Row],[Bonus]]/Table1[[#This Row],[Basic Salary]]</f>
        <v>0.45686839577329491</v>
      </c>
      <c r="I3657" s="10">
        <f ca="1">DATEDIF(Table1[[#This Row],[Date of Birth]],TODAY(),"y")</f>
        <v>15</v>
      </c>
      <c r="J3657" s="34">
        <v>42921</v>
      </c>
      <c r="K3657" s="33" t="str" cm="1">
        <f t="array" aca="1" ref="K3657" ca="1">_xlfn.IFS(L3657&lt;3,"Junior",L3657&lt;=7,"Mid-Level",L3657&gt;7,"Senior")</f>
        <v>Senior</v>
      </c>
      <c r="L3657" s="46">
        <f ca="1">INT(YEARFRAC(Table1[[#This Row],[Joining Date]],TODAY(),1))</f>
        <v>8</v>
      </c>
      <c r="M3657" s="25" t="str">
        <f t="shared" ca="1" si="57"/>
        <v>Yes</v>
      </c>
      <c r="N3657" s="26">
        <f>YEAR(Table1[[#This Row],[Joining Date]])</f>
        <v>2017</v>
      </c>
      <c r="O3657" s="46">
        <f>MONTH(Table1[[#This Row],[Joining Date]])</f>
        <v>7</v>
      </c>
      <c r="P3657" s="26">
        <f ca="1">NETWORKDAYS(Table1[[#This Row],[Joining Date]],TODAY())</f>
        <v>2344</v>
      </c>
      <c r="Q3657" s="26" t="str">
        <f>LEFT(Table1[[#This Row],[Department]],5)&amp;"-"&amp;RIGHT(Table1[[#This Row],[Employee ID]],3)</f>
        <v>Finan-399</v>
      </c>
      <c r="R3657" s="26" t="str">
        <f>LEFT(Table1[[#This Row],[Department]],3)</f>
        <v>Fin</v>
      </c>
      <c r="S3657" s="37">
        <f>_xlfn.XLOOKUP(Table1[[#This Row],[City]],Table2[City],Table2[Bonus %])</f>
        <v>5</v>
      </c>
    </row>
    <row r="3658" spans="1:19" x14ac:dyDescent="0.35">
      <c r="A3658" s="7" t="s">
        <v>2827</v>
      </c>
      <c r="B3658" s="40" t="str">
        <f>LEFT(Table1[[#This Row],[Employee Name]],FIND(" ",Table1[[#This Row],[Employee Name]]))</f>
        <v xml:space="preserve">Arjun </v>
      </c>
      <c r="C3658" s="40" t="str">
        <f>RIGHT(Table1[[#This Row],[Employee Name]],LEN(Table1[[#This Row],[Employee Name]])-FIND(" ",Table1[[#This Row],[Employee Name]]))</f>
        <v>Mehta</v>
      </c>
      <c r="D3658" s="22">
        <f>Table1[[#This Row],[Basic Salary]]+Table1[[#This Row],[Bonus]]</f>
        <v>68241</v>
      </c>
      <c r="E3658" s="8">
        <v>95</v>
      </c>
      <c r="F3658" s="45">
        <v>91</v>
      </c>
      <c r="G3658" s="8" t="str" cm="1">
        <f t="array" ref="G3658">_xlfn.IFS(Table1[[#This Row],[Performance Score]]&gt;=80,"Excellent",Table1[[#This Row],[Performance Score]]&gt;=60,"Good",Table1[[#This Row],[Performance Score]]&gt;=40,"Need Improvement")</f>
        <v>Excellent</v>
      </c>
      <c r="H3658" s="29">
        <f>Table1[[#This Row],[Bonus]]/Table1[[#This Row],[Basic Salary]]</f>
        <v>0.47781363016220196</v>
      </c>
      <c r="I3658" s="8">
        <f ca="1">DATEDIF(Table1[[#This Row],[Date of Birth]],TODAY(),"y")</f>
        <v>46</v>
      </c>
      <c r="J3658" s="33">
        <v>45558</v>
      </c>
      <c r="K3658" s="33" t="str" cm="1">
        <f t="array" aca="1" ref="K3658" ca="1">_xlfn.IFS(L3658&lt;3,"Junior",L3658&lt;=7,"Mid-Level",L3658&gt;7,"Senior")</f>
        <v>Junior</v>
      </c>
      <c r="L3658" s="45">
        <f ca="1">INT(YEARFRAC(Table1[[#This Row],[Joining Date]],TODAY(),1))</f>
        <v>1</v>
      </c>
      <c r="M3658" s="25" t="str">
        <f t="shared" ca="1" si="57"/>
        <v>No</v>
      </c>
      <c r="N3658" s="25">
        <f>YEAR(Table1[[#This Row],[Joining Date]])</f>
        <v>2024</v>
      </c>
      <c r="O3658" s="45">
        <f>MONTH(Table1[[#This Row],[Joining Date]])</f>
        <v>9</v>
      </c>
      <c r="P3658" s="25">
        <f ca="1">NETWORKDAYS(Table1[[#This Row],[Joining Date]],TODAY())</f>
        <v>461</v>
      </c>
      <c r="Q3658" s="25" t="str">
        <f>LEFT(Table1[[#This Row],[Department]],5)&amp;"-"&amp;RIGHT(Table1[[#This Row],[Employee ID]],3)</f>
        <v>IT-771</v>
      </c>
      <c r="R3658" s="25" t="str">
        <f>LEFT(Table1[[#This Row],[Department]],3)</f>
        <v>IT</v>
      </c>
      <c r="S3658" s="36">
        <f>_xlfn.XLOOKUP(Table1[[#This Row],[City]],Table2[City],Table2[Bonus %])</f>
        <v>6</v>
      </c>
    </row>
    <row r="3659" spans="1:19" x14ac:dyDescent="0.35">
      <c r="A3659" s="9" t="s">
        <v>1819</v>
      </c>
      <c r="B3659" s="41" t="str">
        <f>LEFT(Table1[[#This Row],[Employee Name]],FIND(" ",Table1[[#This Row],[Employee Name]]))</f>
        <v xml:space="preserve">Neha </v>
      </c>
      <c r="C3659" s="41" t="str">
        <f>RIGHT(Table1[[#This Row],[Employee Name]],LEN(Table1[[#This Row],[Employee Name]])-FIND(" ",Table1[[#This Row],[Employee Name]]))</f>
        <v>Kulkarni</v>
      </c>
      <c r="D3659" s="23">
        <f>Table1[[#This Row],[Basic Salary]]+Table1[[#This Row],[Bonus]]</f>
        <v>68222</v>
      </c>
      <c r="E3659" s="10">
        <v>79</v>
      </c>
      <c r="F3659" s="46">
        <v>86</v>
      </c>
      <c r="G3659" s="10" t="str" cm="1">
        <f t="array" ref="G3659">_xlfn.IFS(Table1[[#This Row],[Performance Score]]&gt;=80,"Excellent",Table1[[#This Row],[Performance Score]]&gt;=60,"Good",Table1[[#This Row],[Performance Score]]&gt;=40,"Need Improvement")</f>
        <v>Excellent</v>
      </c>
      <c r="H3659" s="30">
        <f>Table1[[#This Row],[Bonus]]/Table1[[#This Row],[Basic Salary]]</f>
        <v>0.73964708282333747</v>
      </c>
      <c r="I3659" s="10">
        <f ca="1">DATEDIF(Table1[[#This Row],[Date of Birth]],TODAY(),"y")</f>
        <v>38</v>
      </c>
      <c r="J3659" s="34">
        <v>42797</v>
      </c>
      <c r="K3659" s="33" t="str" cm="1">
        <f t="array" aca="1" ref="K3659" ca="1">_xlfn.IFS(L3659&lt;3,"Junior",L3659&lt;=7,"Mid-Level",L3659&gt;7,"Senior")</f>
        <v>Senior</v>
      </c>
      <c r="L3659" s="46">
        <f ca="1">INT(YEARFRAC(Table1[[#This Row],[Joining Date]],TODAY(),1))</f>
        <v>9</v>
      </c>
      <c r="M3659" s="25" t="str">
        <f t="shared" ca="1" si="57"/>
        <v>Yes</v>
      </c>
      <c r="N3659" s="26">
        <f>YEAR(Table1[[#This Row],[Joining Date]])</f>
        <v>2017</v>
      </c>
      <c r="O3659" s="46">
        <f>MONTH(Table1[[#This Row],[Joining Date]])</f>
        <v>3</v>
      </c>
      <c r="P3659" s="26">
        <f ca="1">NETWORKDAYS(Table1[[#This Row],[Joining Date]],TODAY())</f>
        <v>2432</v>
      </c>
      <c r="Q3659" s="26" t="str">
        <f>LEFT(Table1[[#This Row],[Department]],5)&amp;"-"&amp;RIGHT(Table1[[#This Row],[Employee ID]],3)</f>
        <v>HR-763</v>
      </c>
      <c r="R3659" s="26" t="str">
        <f>LEFT(Table1[[#This Row],[Department]],3)</f>
        <v>HR</v>
      </c>
      <c r="S3659" s="37">
        <f>_xlfn.XLOOKUP(Table1[[#This Row],[City]],Table2[City],Table2[Bonus %])</f>
        <v>5</v>
      </c>
    </row>
    <row r="3660" spans="1:19" x14ac:dyDescent="0.35">
      <c r="A3660" s="7" t="s">
        <v>3814</v>
      </c>
      <c r="B3660" s="40" t="str">
        <f>LEFT(Table1[[#This Row],[Employee Name]],FIND(" ",Table1[[#This Row],[Employee Name]]))</f>
        <v xml:space="preserve">Ishita </v>
      </c>
      <c r="C3660" s="40" t="str">
        <f>RIGHT(Table1[[#This Row],[Employee Name]],LEN(Table1[[#This Row],[Employee Name]])-FIND(" ",Table1[[#This Row],[Employee Name]]))</f>
        <v>Roy</v>
      </c>
      <c r="D3660" s="22">
        <f>Table1[[#This Row],[Basic Salary]]+Table1[[#This Row],[Bonus]]</f>
        <v>68217</v>
      </c>
      <c r="E3660" s="8">
        <v>93</v>
      </c>
      <c r="F3660" s="45">
        <v>93</v>
      </c>
      <c r="G3660" s="8" t="str" cm="1">
        <f t="array" ref="G3660">_xlfn.IFS(Table1[[#This Row],[Performance Score]]&gt;=80,"Excellent",Table1[[#This Row],[Performance Score]]&gt;=60,"Good",Table1[[#This Row],[Performance Score]]&gt;=40,"Need Improvement")</f>
        <v>Excellent</v>
      </c>
      <c r="H3660" s="29">
        <f>Table1[[#This Row],[Bonus]]/Table1[[#This Row],[Basic Salary]]</f>
        <v>0.24293054442096057</v>
      </c>
      <c r="I3660" s="8">
        <f ca="1">DATEDIF(Table1[[#This Row],[Date of Birth]],TODAY(),"y")</f>
        <v>46</v>
      </c>
      <c r="J3660" s="33">
        <v>45304</v>
      </c>
      <c r="K3660" s="33" t="str" cm="1">
        <f t="array" aca="1" ref="K3660" ca="1">_xlfn.IFS(L3660&lt;3,"Junior",L3660&lt;=7,"Mid-Level",L3660&gt;7,"Senior")</f>
        <v>Junior</v>
      </c>
      <c r="L3660" s="45">
        <f ca="1">INT(YEARFRAC(Table1[[#This Row],[Joining Date]],TODAY(),1))</f>
        <v>2</v>
      </c>
      <c r="M3660" s="25" t="str">
        <f t="shared" ca="1" si="57"/>
        <v>No</v>
      </c>
      <c r="N3660" s="25">
        <f>YEAR(Table1[[#This Row],[Joining Date]])</f>
        <v>2024</v>
      </c>
      <c r="O3660" s="45">
        <f>MONTH(Table1[[#This Row],[Joining Date]])</f>
        <v>1</v>
      </c>
      <c r="P3660" s="25">
        <f ca="1">NETWORKDAYS(Table1[[#This Row],[Joining Date]],TODAY())</f>
        <v>641</v>
      </c>
      <c r="Q3660" s="25" t="str">
        <f>LEFT(Table1[[#This Row],[Department]],5)&amp;"-"&amp;RIGHT(Table1[[#This Row],[Employee ID]],3)</f>
        <v>Opera-758</v>
      </c>
      <c r="R3660" s="25" t="str">
        <f>LEFT(Table1[[#This Row],[Department]],3)</f>
        <v>Ope</v>
      </c>
      <c r="S3660" s="36">
        <f>_xlfn.XLOOKUP(Table1[[#This Row],[City]],Table2[City],Table2[Bonus %])</f>
        <v>5</v>
      </c>
    </row>
    <row r="3661" spans="1:19" x14ac:dyDescent="0.35">
      <c r="A3661" s="9" t="s">
        <v>1948</v>
      </c>
      <c r="B3661" s="41" t="str">
        <f>LEFT(Table1[[#This Row],[Employee Name]],FIND(" ",Table1[[#This Row],[Employee Name]]))</f>
        <v xml:space="preserve">Nisha </v>
      </c>
      <c r="C3661" s="41" t="str">
        <f>RIGHT(Table1[[#This Row],[Employee Name]],LEN(Table1[[#This Row],[Employee Name]])-FIND(" ",Table1[[#This Row],[Employee Name]]))</f>
        <v>Kapoor</v>
      </c>
      <c r="D3661" s="23">
        <f>Table1[[#This Row],[Basic Salary]]+Table1[[#This Row],[Bonus]]</f>
        <v>68204</v>
      </c>
      <c r="E3661" s="10">
        <v>84</v>
      </c>
      <c r="F3661" s="46">
        <v>79</v>
      </c>
      <c r="G3661" s="10" t="str" cm="1">
        <f t="array" ref="G3661">_xlfn.IFS(Table1[[#This Row],[Performance Score]]&gt;=80,"Excellent",Table1[[#This Row],[Performance Score]]&gt;=60,"Good",Table1[[#This Row],[Performance Score]]&gt;=40,"Need Improvement")</f>
        <v>Good</v>
      </c>
      <c r="H3661" s="30">
        <f>Table1[[#This Row],[Bonus]]/Table1[[#This Row],[Basic Salary]]</f>
        <v>0.41378881472575763</v>
      </c>
      <c r="I3661" s="10">
        <f ca="1">DATEDIF(Table1[[#This Row],[Date of Birth]],TODAY(),"y")</f>
        <v>30</v>
      </c>
      <c r="J3661" s="34">
        <v>42149</v>
      </c>
      <c r="K3661" s="33" t="str" cm="1">
        <f t="array" aca="1" ref="K3661" ca="1">_xlfn.IFS(L3661&lt;3,"Junior",L3661&lt;=7,"Mid-Level",L3661&gt;7,"Senior")</f>
        <v>Senior</v>
      </c>
      <c r="L3661" s="46">
        <f ca="1">INT(YEARFRAC(Table1[[#This Row],[Joining Date]],TODAY(),1))</f>
        <v>11</v>
      </c>
      <c r="M3661" s="25" t="str">
        <f t="shared" ca="1" si="57"/>
        <v>Yes</v>
      </c>
      <c r="N3661" s="26">
        <f>YEAR(Table1[[#This Row],[Joining Date]])</f>
        <v>2015</v>
      </c>
      <c r="O3661" s="46">
        <f>MONTH(Table1[[#This Row],[Joining Date]])</f>
        <v>5</v>
      </c>
      <c r="P3661" s="26">
        <f ca="1">NETWORKDAYS(Table1[[#This Row],[Joining Date]],TODAY())</f>
        <v>2896</v>
      </c>
      <c r="Q3661" s="26" t="str">
        <f>LEFT(Table1[[#This Row],[Department]],5)&amp;"-"&amp;RIGHT(Table1[[#This Row],[Employee ID]],3)</f>
        <v>Sales-892</v>
      </c>
      <c r="R3661" s="26" t="str">
        <f>LEFT(Table1[[#This Row],[Department]],3)</f>
        <v>Sal</v>
      </c>
      <c r="S3661" s="37">
        <f>_xlfn.XLOOKUP(Table1[[#This Row],[City]],Table2[City],Table2[Bonus %])</f>
        <v>4</v>
      </c>
    </row>
    <row r="3662" spans="1:19" x14ac:dyDescent="0.35">
      <c r="A3662" s="7" t="s">
        <v>5005</v>
      </c>
      <c r="B3662" s="40" t="str">
        <f>LEFT(Table1[[#This Row],[Employee Name]],FIND(" ",Table1[[#This Row],[Employee Name]]))</f>
        <v xml:space="preserve">Rohan </v>
      </c>
      <c r="C3662" s="40" t="str">
        <f>RIGHT(Table1[[#This Row],[Employee Name]],LEN(Table1[[#This Row],[Employee Name]])-FIND(" ",Table1[[#This Row],[Employee Name]]))</f>
        <v>Gupta</v>
      </c>
      <c r="D3662" s="22">
        <f>Table1[[#This Row],[Basic Salary]]+Table1[[#This Row],[Bonus]]</f>
        <v>68175</v>
      </c>
      <c r="E3662" s="8">
        <v>93</v>
      </c>
      <c r="F3662" s="45">
        <v>86</v>
      </c>
      <c r="G3662" s="8" t="str" cm="1">
        <f t="array" ref="G3662">_xlfn.IFS(Table1[[#This Row],[Performance Score]]&gt;=80,"Excellent",Table1[[#This Row],[Performance Score]]&gt;=60,"Good",Table1[[#This Row],[Performance Score]]&gt;=40,"Need Improvement")</f>
        <v>Excellent</v>
      </c>
      <c r="H3662" s="29">
        <f>Table1[[#This Row],[Bonus]]/Table1[[#This Row],[Basic Salary]]</f>
        <v>0.54602353901625966</v>
      </c>
      <c r="I3662" s="8">
        <f ca="1">DATEDIF(Table1[[#This Row],[Date of Birth]],TODAY(),"y")</f>
        <v>29</v>
      </c>
      <c r="J3662" s="33">
        <v>42294</v>
      </c>
      <c r="K3662" s="33" t="str" cm="1">
        <f t="array" aca="1" ref="K3662" ca="1">_xlfn.IFS(L3662&lt;3,"Junior",L3662&lt;=7,"Mid-Level",L3662&gt;7,"Senior")</f>
        <v>Senior</v>
      </c>
      <c r="L3662" s="45">
        <f ca="1">INT(YEARFRAC(Table1[[#This Row],[Joining Date]],TODAY(),1))</f>
        <v>10</v>
      </c>
      <c r="M3662" s="25" t="str">
        <f t="shared" ca="1" si="57"/>
        <v>Yes</v>
      </c>
      <c r="N3662" s="25">
        <f>YEAR(Table1[[#This Row],[Joining Date]])</f>
        <v>2015</v>
      </c>
      <c r="O3662" s="45">
        <f>MONTH(Table1[[#This Row],[Joining Date]])</f>
        <v>10</v>
      </c>
      <c r="P3662" s="25">
        <f ca="1">NETWORKDAYS(Table1[[#This Row],[Joining Date]],TODAY())</f>
        <v>2791</v>
      </c>
      <c r="Q3662" s="25" t="str">
        <f>LEFT(Table1[[#This Row],[Department]],5)&amp;"-"&amp;RIGHT(Table1[[#This Row],[Employee ID]],3)</f>
        <v>Opera-949</v>
      </c>
      <c r="R3662" s="25" t="str">
        <f>LEFT(Table1[[#This Row],[Department]],3)</f>
        <v>Ope</v>
      </c>
      <c r="S3662" s="36">
        <f>_xlfn.XLOOKUP(Table1[[#This Row],[City]],Table2[City],Table2[Bonus %])</f>
        <v>8</v>
      </c>
    </row>
    <row r="3663" spans="1:19" x14ac:dyDescent="0.35">
      <c r="A3663" s="9" t="s">
        <v>630</v>
      </c>
      <c r="B3663" s="41" t="str">
        <f>LEFT(Table1[[#This Row],[Employee Name]],FIND(" ",Table1[[#This Row],[Employee Name]]))</f>
        <v xml:space="preserve">Sneha </v>
      </c>
      <c r="C3663" s="41" t="str">
        <f>RIGHT(Table1[[#This Row],[Employee Name]],LEN(Table1[[#This Row],[Employee Name]])-FIND(" ",Table1[[#This Row],[Employee Name]]))</f>
        <v>Iyer</v>
      </c>
      <c r="D3663" s="23">
        <f>Table1[[#This Row],[Basic Salary]]+Table1[[#This Row],[Bonus]]</f>
        <v>68157</v>
      </c>
      <c r="E3663" s="10">
        <v>81</v>
      </c>
      <c r="F3663" s="46">
        <v>84</v>
      </c>
      <c r="G3663" s="10" t="str" cm="1">
        <f t="array" ref="G3663">_xlfn.IFS(Table1[[#This Row],[Performance Score]]&gt;=80,"Excellent",Table1[[#This Row],[Performance Score]]&gt;=60,"Good",Table1[[#This Row],[Performance Score]]&gt;=40,"Need Improvement")</f>
        <v>Excellent</v>
      </c>
      <c r="H3663" s="30">
        <f>Table1[[#This Row],[Bonus]]/Table1[[#This Row],[Basic Salary]]</f>
        <v>8.691214696923788E-2</v>
      </c>
      <c r="I3663" s="10">
        <f ca="1">DATEDIF(Table1[[#This Row],[Date of Birth]],TODAY(),"y")</f>
        <v>39</v>
      </c>
      <c r="J3663" s="34">
        <v>45800</v>
      </c>
      <c r="K3663" s="33" t="str" cm="1">
        <f t="array" aca="1" ref="K3663" ca="1">_xlfn.IFS(L3663&lt;3,"Junior",L3663&lt;=7,"Mid-Level",L3663&gt;7,"Senior")</f>
        <v>Junior</v>
      </c>
      <c r="L3663" s="46">
        <f ca="1">INT(YEARFRAC(Table1[[#This Row],[Joining Date]],TODAY(),1))</f>
        <v>1</v>
      </c>
      <c r="M3663" s="25" t="str">
        <f t="shared" ca="1" si="57"/>
        <v>No</v>
      </c>
      <c r="N3663" s="26">
        <f>YEAR(Table1[[#This Row],[Joining Date]])</f>
        <v>2025</v>
      </c>
      <c r="O3663" s="46">
        <f>MONTH(Table1[[#This Row],[Joining Date]])</f>
        <v>5</v>
      </c>
      <c r="P3663" s="26">
        <f ca="1">NETWORKDAYS(Table1[[#This Row],[Joining Date]],TODAY())</f>
        <v>287</v>
      </c>
      <c r="Q3663" s="26" t="str">
        <f>LEFT(Table1[[#This Row],[Department]],5)&amp;"-"&amp;RIGHT(Table1[[#This Row],[Employee ID]],3)</f>
        <v>Finan-574</v>
      </c>
      <c r="R3663" s="26" t="str">
        <f>LEFT(Table1[[#This Row],[Department]],3)</f>
        <v>Fin</v>
      </c>
      <c r="S3663" s="37">
        <f>_xlfn.XLOOKUP(Table1[[#This Row],[City]],Table2[City],Table2[Bonus %])</f>
        <v>5</v>
      </c>
    </row>
    <row r="3664" spans="1:19" x14ac:dyDescent="0.35">
      <c r="A3664" s="7" t="s">
        <v>4767</v>
      </c>
      <c r="B3664" s="40" t="str">
        <f>LEFT(Table1[[#This Row],[Employee Name]],FIND(" ",Table1[[#This Row],[Employee Name]]))</f>
        <v xml:space="preserve">Rahul </v>
      </c>
      <c r="C3664" s="40" t="str">
        <f>RIGHT(Table1[[#This Row],[Employee Name]],LEN(Table1[[#This Row],[Employee Name]])-FIND(" ",Table1[[#This Row],[Employee Name]]))</f>
        <v>Verma</v>
      </c>
      <c r="D3664" s="22">
        <f>Table1[[#This Row],[Basic Salary]]+Table1[[#This Row],[Bonus]]</f>
        <v>68157</v>
      </c>
      <c r="E3664" s="8">
        <v>100</v>
      </c>
      <c r="F3664" s="45">
        <v>93</v>
      </c>
      <c r="G3664" s="8" t="str" cm="1">
        <f t="array" ref="G3664">_xlfn.IFS(Table1[[#This Row],[Performance Score]]&gt;=80,"Excellent",Table1[[#This Row],[Performance Score]]&gt;=60,"Good",Table1[[#This Row],[Performance Score]]&gt;=40,"Need Improvement")</f>
        <v>Excellent</v>
      </c>
      <c r="H3664" s="29">
        <f>Table1[[#This Row],[Bonus]]/Table1[[#This Row],[Basic Salary]]</f>
        <v>9.9572477212228769E-2</v>
      </c>
      <c r="I3664" s="8">
        <f ca="1">DATEDIF(Table1[[#This Row],[Date of Birth]],TODAY(),"y")</f>
        <v>18</v>
      </c>
      <c r="J3664" s="33">
        <v>43053</v>
      </c>
      <c r="K3664" s="33" t="str" cm="1">
        <f t="array" aca="1" ref="K3664" ca="1">_xlfn.IFS(L3664&lt;3,"Junior",L3664&lt;=7,"Mid-Level",L3664&gt;7,"Senior")</f>
        <v>Senior</v>
      </c>
      <c r="L3664" s="45">
        <f ca="1">INT(YEARFRAC(Table1[[#This Row],[Joining Date]],TODAY(),1))</f>
        <v>8</v>
      </c>
      <c r="M3664" s="25" t="str">
        <f t="shared" ca="1" si="57"/>
        <v>Yes</v>
      </c>
      <c r="N3664" s="25">
        <f>YEAR(Table1[[#This Row],[Joining Date]])</f>
        <v>2017</v>
      </c>
      <c r="O3664" s="45">
        <f>MONTH(Table1[[#This Row],[Joining Date]])</f>
        <v>11</v>
      </c>
      <c r="P3664" s="25">
        <f ca="1">NETWORKDAYS(Table1[[#This Row],[Joining Date]],TODAY())</f>
        <v>2250</v>
      </c>
      <c r="Q3664" s="25" t="str">
        <f>LEFT(Table1[[#This Row],[Department]],5)&amp;"-"&amp;RIGHT(Table1[[#This Row],[Employee ID]],3)</f>
        <v>Sales-711</v>
      </c>
      <c r="R3664" s="25" t="str">
        <f>LEFT(Table1[[#This Row],[Department]],3)</f>
        <v>Sal</v>
      </c>
      <c r="S3664" s="36">
        <f>_xlfn.XLOOKUP(Table1[[#This Row],[City]],Table2[City],Table2[Bonus %])</f>
        <v>5</v>
      </c>
    </row>
    <row r="3665" spans="1:19" x14ac:dyDescent="0.35">
      <c r="A3665" s="9" t="s">
        <v>2869</v>
      </c>
      <c r="B3665" s="41" t="str">
        <f>LEFT(Table1[[#This Row],[Employee Name]],FIND(" ",Table1[[#This Row],[Employee Name]]))</f>
        <v xml:space="preserve">Arjun </v>
      </c>
      <c r="C3665" s="41" t="str">
        <f>RIGHT(Table1[[#This Row],[Employee Name]],LEN(Table1[[#This Row],[Employee Name]])-FIND(" ",Table1[[#This Row],[Employee Name]]))</f>
        <v>Mehta</v>
      </c>
      <c r="D3665" s="23">
        <f>Table1[[#This Row],[Basic Salary]]+Table1[[#This Row],[Bonus]]</f>
        <v>68153</v>
      </c>
      <c r="E3665" s="10">
        <v>87</v>
      </c>
      <c r="F3665" s="46">
        <v>65</v>
      </c>
      <c r="G3665" s="10" t="str" cm="1">
        <f t="array" ref="G3665">_xlfn.IFS(Table1[[#This Row],[Performance Score]]&gt;=80,"Excellent",Table1[[#This Row],[Performance Score]]&gt;=60,"Good",Table1[[#This Row],[Performance Score]]&gt;=40,"Need Improvement")</f>
        <v>Good</v>
      </c>
      <c r="H3665" s="30">
        <f>Table1[[#This Row],[Bonus]]/Table1[[#This Row],[Basic Salary]]</f>
        <v>0.57302774315653415</v>
      </c>
      <c r="I3665" s="10">
        <f ca="1">DATEDIF(Table1[[#This Row],[Date of Birth]],TODAY(),"y")</f>
        <v>45</v>
      </c>
      <c r="J3665" s="34">
        <v>43149</v>
      </c>
      <c r="K3665" s="33" t="str" cm="1">
        <f t="array" aca="1" ref="K3665" ca="1">_xlfn.IFS(L3665&lt;3,"Junior",L3665&lt;=7,"Mid-Level",L3665&gt;7,"Senior")</f>
        <v>Senior</v>
      </c>
      <c r="L3665" s="46">
        <f ca="1">INT(YEARFRAC(Table1[[#This Row],[Joining Date]],TODAY(),1))</f>
        <v>8</v>
      </c>
      <c r="M3665" s="25" t="str">
        <f t="shared" ca="1" si="57"/>
        <v>Yes</v>
      </c>
      <c r="N3665" s="26">
        <f>YEAR(Table1[[#This Row],[Joining Date]])</f>
        <v>2018</v>
      </c>
      <c r="O3665" s="46">
        <f>MONTH(Table1[[#This Row],[Joining Date]])</f>
        <v>2</v>
      </c>
      <c r="P3665" s="26">
        <f ca="1">NETWORKDAYS(Table1[[#This Row],[Joining Date]],TODAY())</f>
        <v>2181</v>
      </c>
      <c r="Q3665" s="26" t="str">
        <f>LEFT(Table1[[#This Row],[Department]],5)&amp;"-"&amp;RIGHT(Table1[[#This Row],[Employee ID]],3)</f>
        <v>Finan-813</v>
      </c>
      <c r="R3665" s="26" t="str">
        <f>LEFT(Table1[[#This Row],[Department]],3)</f>
        <v>Fin</v>
      </c>
      <c r="S3665" s="37">
        <f>_xlfn.XLOOKUP(Table1[[#This Row],[City]],Table2[City],Table2[Bonus %])</f>
        <v>7</v>
      </c>
    </row>
    <row r="3666" spans="1:19" x14ac:dyDescent="0.35">
      <c r="A3666" s="7" t="s">
        <v>2949</v>
      </c>
      <c r="B3666" s="40" t="str">
        <f>LEFT(Table1[[#This Row],[Employee Name]],FIND(" ",Table1[[#This Row],[Employee Name]]))</f>
        <v xml:space="preserve">Gayathri </v>
      </c>
      <c r="C3666" s="40" t="str">
        <f>RIGHT(Table1[[#This Row],[Employee Name]],LEN(Table1[[#This Row],[Employee Name]])-FIND(" ",Table1[[#This Row],[Employee Name]]))</f>
        <v>Iyer</v>
      </c>
      <c r="D3666" s="22">
        <f>Table1[[#This Row],[Basic Salary]]+Table1[[#This Row],[Bonus]]</f>
        <v>68108</v>
      </c>
      <c r="E3666" s="8">
        <v>62</v>
      </c>
      <c r="F3666" s="45">
        <v>91</v>
      </c>
      <c r="G3666" s="8" t="str" cm="1">
        <f t="array" ref="G3666">_xlfn.IFS(Table1[[#This Row],[Performance Score]]&gt;=80,"Excellent",Table1[[#This Row],[Performance Score]]&gt;=60,"Good",Table1[[#This Row],[Performance Score]]&gt;=40,"Need Improvement")</f>
        <v>Excellent</v>
      </c>
      <c r="H3666" s="29">
        <f>Table1[[#This Row],[Bonus]]/Table1[[#This Row],[Basic Salary]]</f>
        <v>8.068482934801581E-2</v>
      </c>
      <c r="I3666" s="8">
        <f ca="1">DATEDIF(Table1[[#This Row],[Date of Birth]],TODAY(),"y")</f>
        <v>40</v>
      </c>
      <c r="J3666" s="33">
        <v>44748</v>
      </c>
      <c r="K3666" s="33" t="str" cm="1">
        <f t="array" aca="1" ref="K3666" ca="1">_xlfn.IFS(L3666&lt;3,"Junior",L3666&lt;=7,"Mid-Level",L3666&gt;7,"Senior")</f>
        <v>Mid-Level</v>
      </c>
      <c r="L3666" s="45">
        <f ca="1">INT(YEARFRAC(Table1[[#This Row],[Joining Date]],TODAY(),1))</f>
        <v>3</v>
      </c>
      <c r="M3666" s="25" t="str">
        <f t="shared" ca="1" si="57"/>
        <v>No</v>
      </c>
      <c r="N3666" s="25">
        <f>YEAR(Table1[[#This Row],[Joining Date]])</f>
        <v>2022</v>
      </c>
      <c r="O3666" s="45">
        <f>MONTH(Table1[[#This Row],[Joining Date]])</f>
        <v>7</v>
      </c>
      <c r="P3666" s="25">
        <f ca="1">NETWORKDAYS(Table1[[#This Row],[Joining Date]],TODAY())</f>
        <v>1039</v>
      </c>
      <c r="Q3666" s="25" t="str">
        <f>LEFT(Table1[[#This Row],[Department]],5)&amp;"-"&amp;RIGHT(Table1[[#This Row],[Employee ID]],3)</f>
        <v>Marke-893</v>
      </c>
      <c r="R3666" s="25" t="str">
        <f>LEFT(Table1[[#This Row],[Department]],3)</f>
        <v>Mar</v>
      </c>
      <c r="S3666" s="36">
        <f>_xlfn.XLOOKUP(Table1[[#This Row],[City]],Table2[City],Table2[Bonus %])</f>
        <v>5</v>
      </c>
    </row>
    <row r="3667" spans="1:19" x14ac:dyDescent="0.35">
      <c r="A3667" s="9" t="s">
        <v>3293</v>
      </c>
      <c r="B3667" s="41" t="str">
        <f>LEFT(Table1[[#This Row],[Employee Name]],FIND(" ",Table1[[#This Row],[Employee Name]]))</f>
        <v xml:space="preserve">Arjun </v>
      </c>
      <c r="C3667" s="41" t="str">
        <f>RIGHT(Table1[[#This Row],[Employee Name]],LEN(Table1[[#This Row],[Employee Name]])-FIND(" ",Table1[[#This Row],[Employee Name]]))</f>
        <v>Mehta</v>
      </c>
      <c r="D3667" s="23">
        <f>Table1[[#This Row],[Basic Salary]]+Table1[[#This Row],[Bonus]]</f>
        <v>68098</v>
      </c>
      <c r="E3667" s="10">
        <v>88</v>
      </c>
      <c r="F3667" s="46">
        <v>93</v>
      </c>
      <c r="G3667" s="10" t="str" cm="1">
        <f t="array" ref="G3667">_xlfn.IFS(Table1[[#This Row],[Performance Score]]&gt;=80,"Excellent",Table1[[#This Row],[Performance Score]]&gt;=60,"Good",Table1[[#This Row],[Performance Score]]&gt;=40,"Need Improvement")</f>
        <v>Excellent</v>
      </c>
      <c r="H3667" s="30">
        <f>Table1[[#This Row],[Bonus]]/Table1[[#This Row],[Basic Salary]]</f>
        <v>0.52751172023956394</v>
      </c>
      <c r="I3667" s="10">
        <f ca="1">DATEDIF(Table1[[#This Row],[Date of Birth]],TODAY(),"y")</f>
        <v>14</v>
      </c>
      <c r="J3667" s="34">
        <v>42934</v>
      </c>
      <c r="K3667" s="33" t="str" cm="1">
        <f t="array" aca="1" ref="K3667" ca="1">_xlfn.IFS(L3667&lt;3,"Junior",L3667&lt;=7,"Mid-Level",L3667&gt;7,"Senior")</f>
        <v>Senior</v>
      </c>
      <c r="L3667" s="46">
        <f ca="1">INT(YEARFRAC(Table1[[#This Row],[Joining Date]],TODAY(),1))</f>
        <v>8</v>
      </c>
      <c r="M3667" s="25" t="str">
        <f t="shared" ca="1" si="57"/>
        <v>Yes</v>
      </c>
      <c r="N3667" s="26">
        <f>YEAR(Table1[[#This Row],[Joining Date]])</f>
        <v>2017</v>
      </c>
      <c r="O3667" s="46">
        <f>MONTH(Table1[[#This Row],[Joining Date]])</f>
        <v>7</v>
      </c>
      <c r="P3667" s="26">
        <f ca="1">NETWORKDAYS(Table1[[#This Row],[Joining Date]],TODAY())</f>
        <v>2335</v>
      </c>
      <c r="Q3667" s="26" t="str">
        <f>LEFT(Table1[[#This Row],[Department]],5)&amp;"-"&amp;RIGHT(Table1[[#This Row],[Employee ID]],3)</f>
        <v>Finan-237</v>
      </c>
      <c r="R3667" s="26" t="str">
        <f>LEFT(Table1[[#This Row],[Department]],3)</f>
        <v>Fin</v>
      </c>
      <c r="S3667" s="37">
        <f>_xlfn.XLOOKUP(Table1[[#This Row],[City]],Table2[City],Table2[Bonus %])</f>
        <v>5</v>
      </c>
    </row>
    <row r="3668" spans="1:19" x14ac:dyDescent="0.35">
      <c r="A3668" s="7" t="s">
        <v>3767</v>
      </c>
      <c r="B3668" s="40" t="str">
        <f>LEFT(Table1[[#This Row],[Employee Name]],FIND(" ",Table1[[#This Row],[Employee Name]]))</f>
        <v xml:space="preserve">Kavya </v>
      </c>
      <c r="C3668" s="40" t="str">
        <f>RIGHT(Table1[[#This Row],[Employee Name]],LEN(Table1[[#This Row],[Employee Name]])-FIND(" ",Table1[[#This Row],[Employee Name]]))</f>
        <v>Nair</v>
      </c>
      <c r="D3668" s="22">
        <f>Table1[[#This Row],[Basic Salary]]+Table1[[#This Row],[Bonus]]</f>
        <v>68088</v>
      </c>
      <c r="E3668" s="8">
        <v>93</v>
      </c>
      <c r="F3668" s="45">
        <v>91</v>
      </c>
      <c r="G3668" s="8" t="str" cm="1">
        <f t="array" ref="G3668">_xlfn.IFS(Table1[[#This Row],[Performance Score]]&gt;=80,"Excellent",Table1[[#This Row],[Performance Score]]&gt;=60,"Good",Table1[[#This Row],[Performance Score]]&gt;=40,"Need Improvement")</f>
        <v>Excellent</v>
      </c>
      <c r="H3668" s="29">
        <f>Table1[[#This Row],[Bonus]]/Table1[[#This Row],[Basic Salary]]</f>
        <v>0.3107457744580911</v>
      </c>
      <c r="I3668" s="8">
        <f ca="1">DATEDIF(Table1[[#This Row],[Date of Birth]],TODAY(),"y")</f>
        <v>34</v>
      </c>
      <c r="J3668" s="33">
        <v>45749</v>
      </c>
      <c r="K3668" s="33" t="str" cm="1">
        <f t="array" aca="1" ref="K3668" ca="1">_xlfn.IFS(L3668&lt;3,"Junior",L3668&lt;=7,"Mid-Level",L3668&gt;7,"Senior")</f>
        <v>Junior</v>
      </c>
      <c r="L3668" s="45">
        <f ca="1">INT(YEARFRAC(Table1[[#This Row],[Joining Date]],TODAY(),1))</f>
        <v>1</v>
      </c>
      <c r="M3668" s="25" t="str">
        <f t="shared" ca="1" si="57"/>
        <v>No</v>
      </c>
      <c r="N3668" s="25">
        <f>YEAR(Table1[[#This Row],[Joining Date]])</f>
        <v>2025</v>
      </c>
      <c r="O3668" s="45">
        <f>MONTH(Table1[[#This Row],[Joining Date]])</f>
        <v>4</v>
      </c>
      <c r="P3668" s="25">
        <f ca="1">NETWORKDAYS(Table1[[#This Row],[Joining Date]],TODAY())</f>
        <v>324</v>
      </c>
      <c r="Q3668" s="25" t="str">
        <f>LEFT(Table1[[#This Row],[Department]],5)&amp;"-"&amp;RIGHT(Table1[[#This Row],[Employee ID]],3)</f>
        <v>Sales-711</v>
      </c>
      <c r="R3668" s="25" t="str">
        <f>LEFT(Table1[[#This Row],[Department]],3)</f>
        <v>Sal</v>
      </c>
      <c r="S3668" s="36">
        <f>_xlfn.XLOOKUP(Table1[[#This Row],[City]],Table2[City],Table2[Bonus %])</f>
        <v>6</v>
      </c>
    </row>
    <row r="3669" spans="1:19" x14ac:dyDescent="0.35">
      <c r="A3669" s="9" t="s">
        <v>4097</v>
      </c>
      <c r="B3669" s="41" t="str">
        <f>LEFT(Table1[[#This Row],[Employee Name]],FIND(" ",Table1[[#This Row],[Employee Name]]))</f>
        <v xml:space="preserve">Tarun </v>
      </c>
      <c r="C3669" s="41" t="str">
        <f>RIGHT(Table1[[#This Row],[Employee Name]],LEN(Table1[[#This Row],[Employee Name]])-FIND(" ",Table1[[#This Row],[Employee Name]]))</f>
        <v>Verma</v>
      </c>
      <c r="D3669" s="23">
        <f>Table1[[#This Row],[Basic Salary]]+Table1[[#This Row],[Bonus]]</f>
        <v>68046</v>
      </c>
      <c r="E3669" s="10">
        <v>98</v>
      </c>
      <c r="F3669" s="46">
        <v>72</v>
      </c>
      <c r="G3669" s="10" t="str" cm="1">
        <f t="array" ref="G3669">_xlfn.IFS(Table1[[#This Row],[Performance Score]]&gt;=80,"Excellent",Table1[[#This Row],[Performance Score]]&gt;=60,"Good",Table1[[#This Row],[Performance Score]]&gt;=40,"Need Improvement")</f>
        <v>Good</v>
      </c>
      <c r="H3669" s="30">
        <f>Table1[[#This Row],[Bonus]]/Table1[[#This Row],[Basic Salary]]</f>
        <v>0.7330378973105135</v>
      </c>
      <c r="I3669" s="10">
        <f ca="1">DATEDIF(Table1[[#This Row],[Date of Birth]],TODAY(),"y")</f>
        <v>35</v>
      </c>
      <c r="J3669" s="34">
        <v>42265</v>
      </c>
      <c r="K3669" s="33" t="str" cm="1">
        <f t="array" aca="1" ref="K3669" ca="1">_xlfn.IFS(L3669&lt;3,"Junior",L3669&lt;=7,"Mid-Level",L3669&gt;7,"Senior")</f>
        <v>Senior</v>
      </c>
      <c r="L3669" s="46">
        <f ca="1">INT(YEARFRAC(Table1[[#This Row],[Joining Date]],TODAY(),1))</f>
        <v>10</v>
      </c>
      <c r="M3669" s="25" t="str">
        <f t="shared" ca="1" si="57"/>
        <v>Yes</v>
      </c>
      <c r="N3669" s="26">
        <f>YEAR(Table1[[#This Row],[Joining Date]])</f>
        <v>2015</v>
      </c>
      <c r="O3669" s="46">
        <f>MONTH(Table1[[#This Row],[Joining Date]])</f>
        <v>9</v>
      </c>
      <c r="P3669" s="26">
        <f ca="1">NETWORKDAYS(Table1[[#This Row],[Joining Date]],TODAY())</f>
        <v>2812</v>
      </c>
      <c r="Q3669" s="26" t="str">
        <f>LEFT(Table1[[#This Row],[Department]],5)&amp;"-"&amp;RIGHT(Table1[[#This Row],[Employee ID]],3)</f>
        <v>Finan-041</v>
      </c>
      <c r="R3669" s="26" t="str">
        <f>LEFT(Table1[[#This Row],[Department]],3)</f>
        <v>Fin</v>
      </c>
      <c r="S3669" s="37">
        <f>_xlfn.XLOOKUP(Table1[[#This Row],[City]],Table2[City],Table2[Bonus %])</f>
        <v>4</v>
      </c>
    </row>
    <row r="3670" spans="1:19" x14ac:dyDescent="0.35">
      <c r="A3670" s="7" t="s">
        <v>1864</v>
      </c>
      <c r="B3670" s="40" t="str">
        <f>LEFT(Table1[[#This Row],[Employee Name]],FIND(" ",Table1[[#This Row],[Employee Name]]))</f>
        <v xml:space="preserve">Priya </v>
      </c>
      <c r="C3670" s="40" t="str">
        <f>RIGHT(Table1[[#This Row],[Employee Name]],LEN(Table1[[#This Row],[Employee Name]])-FIND(" ",Table1[[#This Row],[Employee Name]]))</f>
        <v>Reddy</v>
      </c>
      <c r="D3670" s="22">
        <f>Table1[[#This Row],[Basic Salary]]+Table1[[#This Row],[Bonus]]</f>
        <v>68007</v>
      </c>
      <c r="E3670" s="8">
        <v>73</v>
      </c>
      <c r="F3670" s="45">
        <v>53</v>
      </c>
      <c r="G3670" s="8" t="str" cm="1">
        <f t="array" ref="G3670">_xlfn.IFS(Table1[[#This Row],[Performance Score]]&gt;=80,"Excellent",Table1[[#This Row],[Performance Score]]&gt;=60,"Good",Table1[[#This Row],[Performance Score]]&gt;=40,"Need Improvement")</f>
        <v>Need Improvement</v>
      </c>
      <c r="H3670" s="29">
        <f>Table1[[#This Row],[Bonus]]/Table1[[#This Row],[Basic Salary]]</f>
        <v>0.20789669993961138</v>
      </c>
      <c r="I3670" s="8">
        <f ca="1">DATEDIF(Table1[[#This Row],[Date of Birth]],TODAY(),"y")</f>
        <v>33</v>
      </c>
      <c r="J3670" s="33">
        <v>42240</v>
      </c>
      <c r="K3670" s="33" t="str" cm="1">
        <f t="array" aca="1" ref="K3670" ca="1">_xlfn.IFS(L3670&lt;3,"Junior",L3670&lt;=7,"Mid-Level",L3670&gt;7,"Senior")</f>
        <v>Senior</v>
      </c>
      <c r="L3670" s="45">
        <f ca="1">INT(YEARFRAC(Table1[[#This Row],[Joining Date]],TODAY(),1))</f>
        <v>10</v>
      </c>
      <c r="M3670" s="25" t="str">
        <f t="shared" ca="1" si="57"/>
        <v>Yes</v>
      </c>
      <c r="N3670" s="25">
        <f>YEAR(Table1[[#This Row],[Joining Date]])</f>
        <v>2015</v>
      </c>
      <c r="O3670" s="45">
        <f>MONTH(Table1[[#This Row],[Joining Date]])</f>
        <v>8</v>
      </c>
      <c r="P3670" s="25">
        <f ca="1">NETWORKDAYS(Table1[[#This Row],[Joining Date]],TODAY())</f>
        <v>2831</v>
      </c>
      <c r="Q3670" s="25" t="str">
        <f>LEFT(Table1[[#This Row],[Department]],5)&amp;"-"&amp;RIGHT(Table1[[#This Row],[Employee ID]],3)</f>
        <v>Marke-808</v>
      </c>
      <c r="R3670" s="25" t="str">
        <f>LEFT(Table1[[#This Row],[Department]],3)</f>
        <v>Mar</v>
      </c>
      <c r="S3670" s="36">
        <f>_xlfn.XLOOKUP(Table1[[#This Row],[City]],Table2[City],Table2[Bonus %])</f>
        <v>5</v>
      </c>
    </row>
    <row r="3671" spans="1:19" x14ac:dyDescent="0.35">
      <c r="A3671" s="9" t="s">
        <v>2334</v>
      </c>
      <c r="B3671" s="41" t="str">
        <f>LEFT(Table1[[#This Row],[Employee Name]],FIND(" ",Table1[[#This Row],[Employee Name]]))</f>
        <v xml:space="preserve">Kavya </v>
      </c>
      <c r="C3671" s="41" t="str">
        <f>RIGHT(Table1[[#This Row],[Employee Name]],LEN(Table1[[#This Row],[Employee Name]])-FIND(" ",Table1[[#This Row],[Employee Name]]))</f>
        <v>Nair</v>
      </c>
      <c r="D3671" s="23">
        <f>Table1[[#This Row],[Basic Salary]]+Table1[[#This Row],[Bonus]]</f>
        <v>67981</v>
      </c>
      <c r="E3671" s="10">
        <v>100</v>
      </c>
      <c r="F3671" s="46">
        <v>81</v>
      </c>
      <c r="G3671" s="10" t="str" cm="1">
        <f t="array" ref="G3671">_xlfn.IFS(Table1[[#This Row],[Performance Score]]&gt;=80,"Excellent",Table1[[#This Row],[Performance Score]]&gt;=60,"Good",Table1[[#This Row],[Performance Score]]&gt;=40,"Need Improvement")</f>
        <v>Excellent</v>
      </c>
      <c r="H3671" s="30">
        <f>Table1[[#This Row],[Bonus]]/Table1[[#This Row],[Basic Salary]]</f>
        <v>0.21566137944600419</v>
      </c>
      <c r="I3671" s="10">
        <f ca="1">DATEDIF(Table1[[#This Row],[Date of Birth]],TODAY(),"y")</f>
        <v>31</v>
      </c>
      <c r="J3671" s="34">
        <v>42037</v>
      </c>
      <c r="K3671" s="33" t="str" cm="1">
        <f t="array" aca="1" ref="K3671" ca="1">_xlfn.IFS(L3671&lt;3,"Junior",L3671&lt;=7,"Mid-Level",L3671&gt;7,"Senior")</f>
        <v>Senior</v>
      </c>
      <c r="L3671" s="46">
        <f ca="1">INT(YEARFRAC(Table1[[#This Row],[Joining Date]],TODAY(),1))</f>
        <v>11</v>
      </c>
      <c r="M3671" s="25" t="str">
        <f t="shared" ca="1" si="57"/>
        <v>Yes</v>
      </c>
      <c r="N3671" s="26">
        <f>YEAR(Table1[[#This Row],[Joining Date]])</f>
        <v>2015</v>
      </c>
      <c r="O3671" s="46">
        <f>MONTH(Table1[[#This Row],[Joining Date]])</f>
        <v>2</v>
      </c>
      <c r="P3671" s="26">
        <f ca="1">NETWORKDAYS(Table1[[#This Row],[Joining Date]],TODAY())</f>
        <v>2976</v>
      </c>
      <c r="Q3671" s="26" t="str">
        <f>LEFT(Table1[[#This Row],[Department]],5)&amp;"-"&amp;RIGHT(Table1[[#This Row],[Employee ID]],3)</f>
        <v>HR-278</v>
      </c>
      <c r="R3671" s="26" t="str">
        <f>LEFT(Table1[[#This Row],[Department]],3)</f>
        <v>HR</v>
      </c>
      <c r="S3671" s="37">
        <f>_xlfn.XLOOKUP(Table1[[#This Row],[City]],Table2[City],Table2[Bonus %])</f>
        <v>6</v>
      </c>
    </row>
    <row r="3672" spans="1:19" x14ac:dyDescent="0.35">
      <c r="A3672" s="7" t="s">
        <v>860</v>
      </c>
      <c r="B3672" s="40" t="str">
        <f>LEFT(Table1[[#This Row],[Employee Name]],FIND(" ",Table1[[#This Row],[Employee Name]]))</f>
        <v xml:space="preserve">Rahul </v>
      </c>
      <c r="C3672" s="40" t="str">
        <f>RIGHT(Table1[[#This Row],[Employee Name]],LEN(Table1[[#This Row],[Employee Name]])-FIND(" ",Table1[[#This Row],[Employee Name]]))</f>
        <v>Verma</v>
      </c>
      <c r="D3672" s="22">
        <f>Table1[[#This Row],[Basic Salary]]+Table1[[#This Row],[Bonus]]</f>
        <v>67959</v>
      </c>
      <c r="E3672" s="8">
        <v>80</v>
      </c>
      <c r="F3672" s="45">
        <v>42</v>
      </c>
      <c r="G3672" s="8" t="str" cm="1">
        <f t="array" ref="G3672">_xlfn.IFS(Table1[[#This Row],[Performance Score]]&gt;=80,"Excellent",Table1[[#This Row],[Performance Score]]&gt;=60,"Good",Table1[[#This Row],[Performance Score]]&gt;=40,"Need Improvement")</f>
        <v>Need Improvement</v>
      </c>
      <c r="H3672" s="29">
        <f>Table1[[#This Row],[Bonus]]/Table1[[#This Row],[Basic Salary]]</f>
        <v>0.14929563173293198</v>
      </c>
      <c r="I3672" s="8">
        <f ca="1">DATEDIF(Table1[[#This Row],[Date of Birth]],TODAY(),"y")</f>
        <v>40</v>
      </c>
      <c r="J3672" s="33">
        <v>43778</v>
      </c>
      <c r="K3672" s="33" t="str" cm="1">
        <f t="array" aca="1" ref="K3672" ca="1">_xlfn.IFS(L3672&lt;3,"Junior",L3672&lt;=7,"Mid-Level",L3672&gt;7,"Senior")</f>
        <v>Mid-Level</v>
      </c>
      <c r="L3672" s="45">
        <f ca="1">INT(YEARFRAC(Table1[[#This Row],[Joining Date]],TODAY(),1))</f>
        <v>6</v>
      </c>
      <c r="M3672" s="25" t="str">
        <f t="shared" ca="1" si="57"/>
        <v>Yes</v>
      </c>
      <c r="N3672" s="25">
        <f>YEAR(Table1[[#This Row],[Joining Date]])</f>
        <v>2019</v>
      </c>
      <c r="O3672" s="45">
        <f>MONTH(Table1[[#This Row],[Joining Date]])</f>
        <v>11</v>
      </c>
      <c r="P3672" s="25">
        <f ca="1">NETWORKDAYS(Table1[[#This Row],[Joining Date]],TODAY())</f>
        <v>1731</v>
      </c>
      <c r="Q3672" s="25" t="str">
        <f>LEFT(Table1[[#This Row],[Department]],5)&amp;"-"&amp;RIGHT(Table1[[#This Row],[Employee ID]],3)</f>
        <v>Marke-804</v>
      </c>
      <c r="R3672" s="25" t="str">
        <f>LEFT(Table1[[#This Row],[Department]],3)</f>
        <v>Mar</v>
      </c>
      <c r="S3672" s="36">
        <f>_xlfn.XLOOKUP(Table1[[#This Row],[City]],Table2[City],Table2[Bonus %])</f>
        <v>7</v>
      </c>
    </row>
    <row r="3673" spans="1:19" x14ac:dyDescent="0.35">
      <c r="A3673" s="9" t="s">
        <v>3085</v>
      </c>
      <c r="B3673" s="41" t="str">
        <f>LEFT(Table1[[#This Row],[Employee Name]],FIND(" ",Table1[[#This Row],[Employee Name]]))</f>
        <v xml:space="preserve">Rohan </v>
      </c>
      <c r="C3673" s="41" t="str">
        <f>RIGHT(Table1[[#This Row],[Employee Name]],LEN(Table1[[#This Row],[Employee Name]])-FIND(" ",Table1[[#This Row],[Employee Name]]))</f>
        <v>Gupta</v>
      </c>
      <c r="D3673" s="23">
        <f>Table1[[#This Row],[Basic Salary]]+Table1[[#This Row],[Bonus]]</f>
        <v>67959</v>
      </c>
      <c r="E3673" s="10">
        <v>76</v>
      </c>
      <c r="F3673" s="46">
        <v>53</v>
      </c>
      <c r="G3673" s="10" t="str" cm="1">
        <f t="array" ref="G3673">_xlfn.IFS(Table1[[#This Row],[Performance Score]]&gt;=80,"Excellent",Table1[[#This Row],[Performance Score]]&gt;=60,"Good",Table1[[#This Row],[Performance Score]]&gt;=40,"Need Improvement")</f>
        <v>Need Improvement</v>
      </c>
      <c r="H3673" s="30">
        <f>Table1[[#This Row],[Bonus]]/Table1[[#This Row],[Basic Salary]]</f>
        <v>0.23212343172093697</v>
      </c>
      <c r="I3673" s="10">
        <f ca="1">DATEDIF(Table1[[#This Row],[Date of Birth]],TODAY(),"y")</f>
        <v>19</v>
      </c>
      <c r="J3673" s="34">
        <v>44211</v>
      </c>
      <c r="K3673" s="33" t="str" cm="1">
        <f t="array" aca="1" ref="K3673" ca="1">_xlfn.IFS(L3673&lt;3,"Junior",L3673&lt;=7,"Mid-Level",L3673&gt;7,"Senior")</f>
        <v>Mid-Level</v>
      </c>
      <c r="L3673" s="46">
        <f ca="1">INT(YEARFRAC(Table1[[#This Row],[Joining Date]],TODAY(),1))</f>
        <v>5</v>
      </c>
      <c r="M3673" s="25" t="str">
        <f t="shared" ca="1" si="57"/>
        <v>No</v>
      </c>
      <c r="N3673" s="26">
        <f>YEAR(Table1[[#This Row],[Joining Date]])</f>
        <v>2021</v>
      </c>
      <c r="O3673" s="46">
        <f>MONTH(Table1[[#This Row],[Joining Date]])</f>
        <v>1</v>
      </c>
      <c r="P3673" s="26">
        <f ca="1">NETWORKDAYS(Table1[[#This Row],[Joining Date]],TODAY())</f>
        <v>1422</v>
      </c>
      <c r="Q3673" s="26" t="str">
        <f>LEFT(Table1[[#This Row],[Department]],5)&amp;"-"&amp;RIGHT(Table1[[#This Row],[Employee ID]],3)</f>
        <v>Marke-029</v>
      </c>
      <c r="R3673" s="26" t="str">
        <f>LEFT(Table1[[#This Row],[Department]],3)</f>
        <v>Mar</v>
      </c>
      <c r="S3673" s="37">
        <f>_xlfn.XLOOKUP(Table1[[#This Row],[City]],Table2[City],Table2[Bonus %])</f>
        <v>8</v>
      </c>
    </row>
    <row r="3674" spans="1:19" x14ac:dyDescent="0.35">
      <c r="A3674" s="7" t="s">
        <v>920</v>
      </c>
      <c r="B3674" s="40" t="str">
        <f>LEFT(Table1[[#This Row],[Employee Name]],FIND(" ",Table1[[#This Row],[Employee Name]]))</f>
        <v xml:space="preserve">Pooja </v>
      </c>
      <c r="C3674" s="40" t="str">
        <f>RIGHT(Table1[[#This Row],[Employee Name]],LEN(Table1[[#This Row],[Employee Name]])-FIND(" ",Table1[[#This Row],[Employee Name]]))</f>
        <v>Das</v>
      </c>
      <c r="D3674" s="22">
        <f>Table1[[#This Row],[Basic Salary]]+Table1[[#This Row],[Bonus]]</f>
        <v>67950</v>
      </c>
      <c r="E3674" s="8">
        <v>86</v>
      </c>
      <c r="F3674" s="45">
        <v>43</v>
      </c>
      <c r="G3674" s="8" t="str" cm="1">
        <f t="array" ref="G3674">_xlfn.IFS(Table1[[#This Row],[Performance Score]]&gt;=80,"Excellent",Table1[[#This Row],[Performance Score]]&gt;=60,"Good",Table1[[#This Row],[Performance Score]]&gt;=40,"Need Improvement")</f>
        <v>Need Improvement</v>
      </c>
      <c r="H3674" s="29">
        <f>Table1[[#This Row],[Bonus]]/Table1[[#This Row],[Basic Salary]]</f>
        <v>0.5574146229658492</v>
      </c>
      <c r="I3674" s="8">
        <f ca="1">DATEDIF(Table1[[#This Row],[Date of Birth]],TODAY(),"y")</f>
        <v>40</v>
      </c>
      <c r="J3674" s="33">
        <v>45245</v>
      </c>
      <c r="K3674" s="33" t="str" cm="1">
        <f t="array" aca="1" ref="K3674" ca="1">_xlfn.IFS(L3674&lt;3,"Junior",L3674&lt;=7,"Mid-Level",L3674&gt;7,"Senior")</f>
        <v>Junior</v>
      </c>
      <c r="L3674" s="45">
        <f ca="1">INT(YEARFRAC(Table1[[#This Row],[Joining Date]],TODAY(),1))</f>
        <v>2</v>
      </c>
      <c r="M3674" s="25" t="str">
        <f t="shared" ca="1" si="57"/>
        <v>No</v>
      </c>
      <c r="N3674" s="25">
        <f>YEAR(Table1[[#This Row],[Joining Date]])</f>
        <v>2023</v>
      </c>
      <c r="O3674" s="45">
        <f>MONTH(Table1[[#This Row],[Joining Date]])</f>
        <v>11</v>
      </c>
      <c r="P3674" s="25">
        <f ca="1">NETWORKDAYS(Table1[[#This Row],[Joining Date]],TODAY())</f>
        <v>684</v>
      </c>
      <c r="Q3674" s="25" t="str">
        <f>LEFT(Table1[[#This Row],[Department]],5)&amp;"-"&amp;RIGHT(Table1[[#This Row],[Employee ID]],3)</f>
        <v>IT-864</v>
      </c>
      <c r="R3674" s="25" t="str">
        <f>LEFT(Table1[[#This Row],[Department]],3)</f>
        <v>IT</v>
      </c>
      <c r="S3674" s="36">
        <f>_xlfn.XLOOKUP(Table1[[#This Row],[City]],Table2[City],Table2[Bonus %])</f>
        <v>6</v>
      </c>
    </row>
    <row r="3675" spans="1:19" x14ac:dyDescent="0.35">
      <c r="A3675" s="9" t="s">
        <v>508</v>
      </c>
      <c r="B3675" s="41" t="str">
        <f>LEFT(Table1[[#This Row],[Employee Name]],FIND(" ",Table1[[#This Row],[Employee Name]]))</f>
        <v xml:space="preserve">Karan </v>
      </c>
      <c r="C3675" s="41" t="str">
        <f>RIGHT(Table1[[#This Row],[Employee Name]],LEN(Table1[[#This Row],[Employee Name]])-FIND(" ",Table1[[#This Row],[Employee Name]]))</f>
        <v>Malhotra</v>
      </c>
      <c r="D3675" s="23">
        <f>Table1[[#This Row],[Basic Salary]]+Table1[[#This Row],[Bonus]]</f>
        <v>67879</v>
      </c>
      <c r="E3675" s="10">
        <v>93</v>
      </c>
      <c r="F3675" s="46">
        <v>92</v>
      </c>
      <c r="G3675" s="10" t="str" cm="1">
        <f t="array" ref="G3675">_xlfn.IFS(Table1[[#This Row],[Performance Score]]&gt;=80,"Excellent",Table1[[#This Row],[Performance Score]]&gt;=60,"Good",Table1[[#This Row],[Performance Score]]&gt;=40,"Need Improvement")</f>
        <v>Excellent</v>
      </c>
      <c r="H3675" s="30">
        <f>Table1[[#This Row],[Bonus]]/Table1[[#This Row],[Basic Salary]]</f>
        <v>9.3587884646367012E-2</v>
      </c>
      <c r="I3675" s="10">
        <f ca="1">DATEDIF(Table1[[#This Row],[Date of Birth]],TODAY(),"y")</f>
        <v>14</v>
      </c>
      <c r="J3675" s="34">
        <v>44217</v>
      </c>
      <c r="K3675" s="33" t="str" cm="1">
        <f t="array" aca="1" ref="K3675" ca="1">_xlfn.IFS(L3675&lt;3,"Junior",L3675&lt;=7,"Mid-Level",L3675&gt;7,"Senior")</f>
        <v>Mid-Level</v>
      </c>
      <c r="L3675" s="46">
        <f ca="1">INT(YEARFRAC(Table1[[#This Row],[Joining Date]],TODAY(),1))</f>
        <v>5</v>
      </c>
      <c r="M3675" s="25" t="str">
        <f t="shared" ca="1" si="57"/>
        <v>No</v>
      </c>
      <c r="N3675" s="26">
        <f>YEAR(Table1[[#This Row],[Joining Date]])</f>
        <v>2021</v>
      </c>
      <c r="O3675" s="46">
        <f>MONTH(Table1[[#This Row],[Joining Date]])</f>
        <v>1</v>
      </c>
      <c r="P3675" s="26">
        <f ca="1">NETWORKDAYS(Table1[[#This Row],[Joining Date]],TODAY())</f>
        <v>1418</v>
      </c>
      <c r="Q3675" s="26" t="str">
        <f>LEFT(Table1[[#This Row],[Department]],5)&amp;"-"&amp;RIGHT(Table1[[#This Row],[Employee ID]],3)</f>
        <v>IT-452</v>
      </c>
      <c r="R3675" s="26" t="str">
        <f>LEFT(Table1[[#This Row],[Department]],3)</f>
        <v>IT</v>
      </c>
      <c r="S3675" s="37">
        <f>_xlfn.XLOOKUP(Table1[[#This Row],[City]],Table2[City],Table2[Bonus %])</f>
        <v>5</v>
      </c>
    </row>
    <row r="3676" spans="1:19" x14ac:dyDescent="0.35">
      <c r="A3676" s="7" t="s">
        <v>596</v>
      </c>
      <c r="B3676" s="40" t="str">
        <f>LEFT(Table1[[#This Row],[Employee Name]],FIND(" ",Table1[[#This Row],[Employee Name]]))</f>
        <v xml:space="preserve">Swathi </v>
      </c>
      <c r="C3676" s="40" t="str">
        <f>RIGHT(Table1[[#This Row],[Employee Name]],LEN(Table1[[#This Row],[Employee Name]])-FIND(" ",Table1[[#This Row],[Employee Name]]))</f>
        <v>Ramesh</v>
      </c>
      <c r="D3676" s="22">
        <f>Table1[[#This Row],[Basic Salary]]+Table1[[#This Row],[Bonus]]</f>
        <v>67857</v>
      </c>
      <c r="E3676" s="8">
        <v>63</v>
      </c>
      <c r="F3676" s="45">
        <v>95</v>
      </c>
      <c r="G3676" s="8" t="str" cm="1">
        <f t="array" ref="G3676">_xlfn.IFS(Table1[[#This Row],[Performance Score]]&gt;=80,"Excellent",Table1[[#This Row],[Performance Score]]&gt;=60,"Good",Table1[[#This Row],[Performance Score]]&gt;=40,"Need Improvement")</f>
        <v>Excellent</v>
      </c>
      <c r="H3676" s="29">
        <f>Table1[[#This Row],[Bonus]]/Table1[[#This Row],[Basic Salary]]</f>
        <v>0.32930436656414674</v>
      </c>
      <c r="I3676" s="8">
        <f ca="1">DATEDIF(Table1[[#This Row],[Date of Birth]],TODAY(),"y")</f>
        <v>33</v>
      </c>
      <c r="J3676" s="33">
        <v>44620</v>
      </c>
      <c r="K3676" s="33" t="str" cm="1">
        <f t="array" aca="1" ref="K3676" ca="1">_xlfn.IFS(L3676&lt;3,"Junior",L3676&lt;=7,"Mid-Level",L3676&gt;7,"Senior")</f>
        <v>Mid-Level</v>
      </c>
      <c r="L3676" s="45">
        <f ca="1">INT(YEARFRAC(Table1[[#This Row],[Joining Date]],TODAY(),1))</f>
        <v>4</v>
      </c>
      <c r="M3676" s="25" t="str">
        <f t="shared" ca="1" si="57"/>
        <v>No</v>
      </c>
      <c r="N3676" s="25">
        <f>YEAR(Table1[[#This Row],[Joining Date]])</f>
        <v>2022</v>
      </c>
      <c r="O3676" s="45">
        <f>MONTH(Table1[[#This Row],[Joining Date]])</f>
        <v>2</v>
      </c>
      <c r="P3676" s="25">
        <f ca="1">NETWORKDAYS(Table1[[#This Row],[Joining Date]],TODAY())</f>
        <v>1131</v>
      </c>
      <c r="Q3676" s="25" t="str">
        <f>LEFT(Table1[[#This Row],[Department]],5)&amp;"-"&amp;RIGHT(Table1[[#This Row],[Employee ID]],3)</f>
        <v>Sales-540</v>
      </c>
      <c r="R3676" s="25" t="str">
        <f>LEFT(Table1[[#This Row],[Department]],3)</f>
        <v>Sal</v>
      </c>
      <c r="S3676" s="36">
        <f>_xlfn.XLOOKUP(Table1[[#This Row],[City]],Table2[City],Table2[Bonus %])</f>
        <v>6</v>
      </c>
    </row>
    <row r="3677" spans="1:19" x14ac:dyDescent="0.35">
      <c r="A3677" s="9" t="s">
        <v>1909</v>
      </c>
      <c r="B3677" s="41" t="str">
        <f>LEFT(Table1[[#This Row],[Employee Name]],FIND(" ",Table1[[#This Row],[Employee Name]]))</f>
        <v xml:space="preserve">Rahul </v>
      </c>
      <c r="C3677" s="41" t="str">
        <f>RIGHT(Table1[[#This Row],[Employee Name]],LEN(Table1[[#This Row],[Employee Name]])-FIND(" ",Table1[[#This Row],[Employee Name]]))</f>
        <v>Verma</v>
      </c>
      <c r="D3677" s="23">
        <f>Table1[[#This Row],[Basic Salary]]+Table1[[#This Row],[Bonus]]</f>
        <v>67853</v>
      </c>
      <c r="E3677" s="10">
        <v>85</v>
      </c>
      <c r="F3677" s="46">
        <v>46</v>
      </c>
      <c r="G3677" s="10" t="str" cm="1">
        <f t="array" ref="G3677">_xlfn.IFS(Table1[[#This Row],[Performance Score]]&gt;=80,"Excellent",Table1[[#This Row],[Performance Score]]&gt;=60,"Good",Table1[[#This Row],[Performance Score]]&gt;=40,"Need Improvement")</f>
        <v>Need Improvement</v>
      </c>
      <c r="H3677" s="30">
        <f>Table1[[#This Row],[Bonus]]/Table1[[#This Row],[Basic Salary]]</f>
        <v>0.31607735128110637</v>
      </c>
      <c r="I3677" s="10">
        <f ca="1">DATEDIF(Table1[[#This Row],[Date of Birth]],TODAY(),"y")</f>
        <v>38</v>
      </c>
      <c r="J3677" s="34">
        <v>44933</v>
      </c>
      <c r="K3677" s="33" t="str" cm="1">
        <f t="array" aca="1" ref="K3677" ca="1">_xlfn.IFS(L3677&lt;3,"Junior",L3677&lt;=7,"Mid-Level",L3677&gt;7,"Senior")</f>
        <v>Mid-Level</v>
      </c>
      <c r="L3677" s="46">
        <f ca="1">INT(YEARFRAC(Table1[[#This Row],[Joining Date]],TODAY(),1))</f>
        <v>3</v>
      </c>
      <c r="M3677" s="25" t="str">
        <f t="shared" ca="1" si="57"/>
        <v>No</v>
      </c>
      <c r="N3677" s="26">
        <f>YEAR(Table1[[#This Row],[Joining Date]])</f>
        <v>2023</v>
      </c>
      <c r="O3677" s="46">
        <f>MONTH(Table1[[#This Row],[Joining Date]])</f>
        <v>1</v>
      </c>
      <c r="P3677" s="26">
        <f ca="1">NETWORKDAYS(Table1[[#This Row],[Joining Date]],TODAY())</f>
        <v>906</v>
      </c>
      <c r="Q3677" s="26" t="str">
        <f>LEFT(Table1[[#This Row],[Department]],5)&amp;"-"&amp;RIGHT(Table1[[#This Row],[Employee ID]],3)</f>
        <v>Sales-853</v>
      </c>
      <c r="R3677" s="26" t="str">
        <f>LEFT(Table1[[#This Row],[Department]],3)</f>
        <v>Sal</v>
      </c>
      <c r="S3677" s="37">
        <f>_xlfn.XLOOKUP(Table1[[#This Row],[City]],Table2[City],Table2[Bonus %])</f>
        <v>8</v>
      </c>
    </row>
    <row r="3678" spans="1:19" x14ac:dyDescent="0.35">
      <c r="A3678" s="7" t="s">
        <v>4598</v>
      </c>
      <c r="B3678" s="40" t="str">
        <f>LEFT(Table1[[#This Row],[Employee Name]],FIND(" ",Table1[[#This Row],[Employee Name]]))</f>
        <v xml:space="preserve">Nisha </v>
      </c>
      <c r="C3678" s="40" t="str">
        <f>RIGHT(Table1[[#This Row],[Employee Name]],LEN(Table1[[#This Row],[Employee Name]])-FIND(" ",Table1[[#This Row],[Employee Name]]))</f>
        <v>Kapoor</v>
      </c>
      <c r="D3678" s="22">
        <f>Table1[[#This Row],[Basic Salary]]+Table1[[#This Row],[Bonus]]</f>
        <v>67839</v>
      </c>
      <c r="E3678" s="8">
        <v>77</v>
      </c>
      <c r="F3678" s="45">
        <v>68</v>
      </c>
      <c r="G3678" s="8" t="str" cm="1">
        <f t="array" ref="G3678">_xlfn.IFS(Table1[[#This Row],[Performance Score]]&gt;=80,"Excellent",Table1[[#This Row],[Performance Score]]&gt;=60,"Good",Table1[[#This Row],[Performance Score]]&gt;=40,"Need Improvement")</f>
        <v>Good</v>
      </c>
      <c r="H3678" s="29">
        <f>Table1[[#This Row],[Bonus]]/Table1[[#This Row],[Basic Salary]]</f>
        <v>8.9013388127267473E-2</v>
      </c>
      <c r="I3678" s="8">
        <f ca="1">DATEDIF(Table1[[#This Row],[Date of Birth]],TODAY(),"y")</f>
        <v>17</v>
      </c>
      <c r="J3678" s="33">
        <v>42951</v>
      </c>
      <c r="K3678" s="33" t="str" cm="1">
        <f t="array" aca="1" ref="K3678" ca="1">_xlfn.IFS(L3678&lt;3,"Junior",L3678&lt;=7,"Mid-Level",L3678&gt;7,"Senior")</f>
        <v>Senior</v>
      </c>
      <c r="L3678" s="45">
        <f ca="1">INT(YEARFRAC(Table1[[#This Row],[Joining Date]],TODAY(),1))</f>
        <v>8</v>
      </c>
      <c r="M3678" s="25" t="str">
        <f t="shared" ca="1" si="57"/>
        <v>Yes</v>
      </c>
      <c r="N3678" s="25">
        <f>YEAR(Table1[[#This Row],[Joining Date]])</f>
        <v>2017</v>
      </c>
      <c r="O3678" s="45">
        <f>MONTH(Table1[[#This Row],[Joining Date]])</f>
        <v>8</v>
      </c>
      <c r="P3678" s="25">
        <f ca="1">NETWORKDAYS(Table1[[#This Row],[Joining Date]],TODAY())</f>
        <v>2322</v>
      </c>
      <c r="Q3678" s="25" t="str">
        <f>LEFT(Table1[[#This Row],[Department]],5)&amp;"-"&amp;RIGHT(Table1[[#This Row],[Employee ID]],3)</f>
        <v>IT-542</v>
      </c>
      <c r="R3678" s="25" t="str">
        <f>LEFT(Table1[[#This Row],[Department]],3)</f>
        <v>IT</v>
      </c>
      <c r="S3678" s="36">
        <f>_xlfn.XLOOKUP(Table1[[#This Row],[City]],Table2[City],Table2[Bonus %])</f>
        <v>6</v>
      </c>
    </row>
    <row r="3679" spans="1:19" x14ac:dyDescent="0.35">
      <c r="A3679" s="9" t="s">
        <v>2036</v>
      </c>
      <c r="B3679" s="41" t="str">
        <f>LEFT(Table1[[#This Row],[Employee Name]],FIND(" ",Table1[[#This Row],[Employee Name]]))</f>
        <v xml:space="preserve">Vikram </v>
      </c>
      <c r="C3679" s="41" t="str">
        <f>RIGHT(Table1[[#This Row],[Employee Name]],LEN(Table1[[#This Row],[Employee Name]])-FIND(" ",Table1[[#This Row],[Employee Name]]))</f>
        <v>Singh</v>
      </c>
      <c r="D3679" s="23">
        <f>Table1[[#This Row],[Basic Salary]]+Table1[[#This Row],[Bonus]]</f>
        <v>67811</v>
      </c>
      <c r="E3679" s="10">
        <v>94</v>
      </c>
      <c r="F3679" s="46">
        <v>65</v>
      </c>
      <c r="G3679" s="10" t="str" cm="1">
        <f t="array" ref="G3679">_xlfn.IFS(Table1[[#This Row],[Performance Score]]&gt;=80,"Excellent",Table1[[#This Row],[Performance Score]]&gt;=60,"Good",Table1[[#This Row],[Performance Score]]&gt;=40,"Need Improvement")</f>
        <v>Good</v>
      </c>
      <c r="H3679" s="30">
        <f>Table1[[#This Row],[Bonus]]/Table1[[#This Row],[Basic Salary]]</f>
        <v>0.25348441716884174</v>
      </c>
      <c r="I3679" s="10">
        <f ca="1">DATEDIF(Table1[[#This Row],[Date of Birth]],TODAY(),"y")</f>
        <v>20</v>
      </c>
      <c r="J3679" s="34">
        <v>45968</v>
      </c>
      <c r="K3679" s="33" t="str" cm="1">
        <f t="array" aca="1" ref="K3679" ca="1">_xlfn.IFS(L3679&lt;3,"Junior",L3679&lt;=7,"Mid-Level",L3679&gt;7,"Senior")</f>
        <v>Junior</v>
      </c>
      <c r="L3679" s="46">
        <f ca="1">INT(YEARFRAC(Table1[[#This Row],[Joining Date]],TODAY(),1))</f>
        <v>0</v>
      </c>
      <c r="M3679" s="25" t="str">
        <f t="shared" ca="1" si="57"/>
        <v>No</v>
      </c>
      <c r="N3679" s="26">
        <f>YEAR(Table1[[#This Row],[Joining Date]])</f>
        <v>2025</v>
      </c>
      <c r="O3679" s="46">
        <f>MONTH(Table1[[#This Row],[Joining Date]])</f>
        <v>11</v>
      </c>
      <c r="P3679" s="26">
        <f ca="1">NETWORKDAYS(Table1[[#This Row],[Joining Date]],TODAY())</f>
        <v>167</v>
      </c>
      <c r="Q3679" s="26" t="str">
        <f>LEFT(Table1[[#This Row],[Department]],5)&amp;"-"&amp;RIGHT(Table1[[#This Row],[Employee ID]],3)</f>
        <v>HR-980</v>
      </c>
      <c r="R3679" s="26" t="str">
        <f>LEFT(Table1[[#This Row],[Department]],3)</f>
        <v>HR</v>
      </c>
      <c r="S3679" s="37">
        <f>_xlfn.XLOOKUP(Table1[[#This Row],[City]],Table2[City],Table2[Bonus %])</f>
        <v>4</v>
      </c>
    </row>
    <row r="3680" spans="1:19" x14ac:dyDescent="0.35">
      <c r="A3680" s="7" t="s">
        <v>479</v>
      </c>
      <c r="B3680" s="40" t="str">
        <f>LEFT(Table1[[#This Row],[Employee Name]],FIND(" ",Table1[[#This Row],[Employee Name]]))</f>
        <v xml:space="preserve">Tarun </v>
      </c>
      <c r="C3680" s="40" t="str">
        <f>RIGHT(Table1[[#This Row],[Employee Name]],LEN(Table1[[#This Row],[Employee Name]])-FIND(" ",Table1[[#This Row],[Employee Name]]))</f>
        <v>Verma</v>
      </c>
      <c r="D3680" s="22">
        <f>Table1[[#This Row],[Basic Salary]]+Table1[[#This Row],[Bonus]]</f>
        <v>67779</v>
      </c>
      <c r="E3680" s="8">
        <v>99</v>
      </c>
      <c r="F3680" s="45">
        <v>43</v>
      </c>
      <c r="G3680" s="8" t="str" cm="1">
        <f t="array" ref="G3680">_xlfn.IFS(Table1[[#This Row],[Performance Score]]&gt;=80,"Excellent",Table1[[#This Row],[Performance Score]]&gt;=60,"Good",Table1[[#This Row],[Performance Score]]&gt;=40,"Need Improvement")</f>
        <v>Need Improvement</v>
      </c>
      <c r="H3680" s="29">
        <f>Table1[[#This Row],[Bonus]]/Table1[[#This Row],[Basic Salary]]</f>
        <v>0.52367143242514158</v>
      </c>
      <c r="I3680" s="8">
        <f ca="1">DATEDIF(Table1[[#This Row],[Date of Birth]],TODAY(),"y")</f>
        <v>29</v>
      </c>
      <c r="J3680" s="33">
        <v>44632</v>
      </c>
      <c r="K3680" s="33" t="str" cm="1">
        <f t="array" aca="1" ref="K3680" ca="1">_xlfn.IFS(L3680&lt;3,"Junior",L3680&lt;=7,"Mid-Level",L3680&gt;7,"Senior")</f>
        <v>Mid-Level</v>
      </c>
      <c r="L3680" s="45">
        <f ca="1">INT(YEARFRAC(Table1[[#This Row],[Joining Date]],TODAY(),1))</f>
        <v>4</v>
      </c>
      <c r="M3680" s="25" t="str">
        <f t="shared" ca="1" si="57"/>
        <v>No</v>
      </c>
      <c r="N3680" s="25">
        <f>YEAR(Table1[[#This Row],[Joining Date]])</f>
        <v>2022</v>
      </c>
      <c r="O3680" s="45">
        <f>MONTH(Table1[[#This Row],[Joining Date]])</f>
        <v>3</v>
      </c>
      <c r="P3680" s="25">
        <f ca="1">NETWORKDAYS(Table1[[#This Row],[Joining Date]],TODAY())</f>
        <v>1121</v>
      </c>
      <c r="Q3680" s="25" t="str">
        <f>LEFT(Table1[[#This Row],[Department]],5)&amp;"-"&amp;RIGHT(Table1[[#This Row],[Employee ID]],3)</f>
        <v>Marke-423</v>
      </c>
      <c r="R3680" s="25" t="str">
        <f>LEFT(Table1[[#This Row],[Department]],3)</f>
        <v>Mar</v>
      </c>
      <c r="S3680" s="36">
        <f>_xlfn.XLOOKUP(Table1[[#This Row],[City]],Table2[City],Table2[Bonus %])</f>
        <v>5</v>
      </c>
    </row>
    <row r="3681" spans="1:19" x14ac:dyDescent="0.35">
      <c r="A3681" s="9" t="s">
        <v>3744</v>
      </c>
      <c r="B3681" s="41" t="str">
        <f>LEFT(Table1[[#This Row],[Employee Name]],FIND(" ",Table1[[#This Row],[Employee Name]]))</f>
        <v xml:space="preserve">Nisha </v>
      </c>
      <c r="C3681" s="41" t="str">
        <f>RIGHT(Table1[[#This Row],[Employee Name]],LEN(Table1[[#This Row],[Employee Name]])-FIND(" ",Table1[[#This Row],[Employee Name]]))</f>
        <v>Kapoor</v>
      </c>
      <c r="D3681" s="23">
        <f>Table1[[#This Row],[Basic Salary]]+Table1[[#This Row],[Bonus]]</f>
        <v>67762</v>
      </c>
      <c r="E3681" s="10">
        <v>80</v>
      </c>
      <c r="F3681" s="46">
        <v>52</v>
      </c>
      <c r="G3681" s="10" t="str" cm="1">
        <f t="array" ref="G3681">_xlfn.IFS(Table1[[#This Row],[Performance Score]]&gt;=80,"Excellent",Table1[[#This Row],[Performance Score]]&gt;=60,"Good",Table1[[#This Row],[Performance Score]]&gt;=40,"Need Improvement")</f>
        <v>Need Improvement</v>
      </c>
      <c r="H3681" s="30">
        <f>Table1[[#This Row],[Bonus]]/Table1[[#This Row],[Basic Salary]]</f>
        <v>0.62067398531486928</v>
      </c>
      <c r="I3681" s="10">
        <f ca="1">DATEDIF(Table1[[#This Row],[Date of Birth]],TODAY(),"y")</f>
        <v>38</v>
      </c>
      <c r="J3681" s="34">
        <v>43215</v>
      </c>
      <c r="K3681" s="33" t="str" cm="1">
        <f t="array" aca="1" ref="K3681" ca="1">_xlfn.IFS(L3681&lt;3,"Junior",L3681&lt;=7,"Mid-Level",L3681&gt;7,"Senior")</f>
        <v>Senior</v>
      </c>
      <c r="L3681" s="46">
        <f ca="1">INT(YEARFRAC(Table1[[#This Row],[Joining Date]],TODAY(),1))</f>
        <v>8</v>
      </c>
      <c r="M3681" s="25" t="str">
        <f t="shared" ca="1" si="57"/>
        <v>Yes</v>
      </c>
      <c r="N3681" s="26">
        <f>YEAR(Table1[[#This Row],[Joining Date]])</f>
        <v>2018</v>
      </c>
      <c r="O3681" s="46">
        <f>MONTH(Table1[[#This Row],[Joining Date]])</f>
        <v>4</v>
      </c>
      <c r="P3681" s="26">
        <f ca="1">NETWORKDAYS(Table1[[#This Row],[Joining Date]],TODAY())</f>
        <v>2134</v>
      </c>
      <c r="Q3681" s="26" t="str">
        <f>LEFT(Table1[[#This Row],[Department]],5)&amp;"-"&amp;RIGHT(Table1[[#This Row],[Employee ID]],3)</f>
        <v>Sales-688</v>
      </c>
      <c r="R3681" s="26" t="str">
        <f>LEFT(Table1[[#This Row],[Department]],3)</f>
        <v>Sal</v>
      </c>
      <c r="S3681" s="37">
        <f>_xlfn.XLOOKUP(Table1[[#This Row],[City]],Table2[City],Table2[Bonus %])</f>
        <v>6</v>
      </c>
    </row>
    <row r="3682" spans="1:19" x14ac:dyDescent="0.35">
      <c r="A3682" s="7" t="s">
        <v>1537</v>
      </c>
      <c r="B3682" s="40" t="str">
        <f>LEFT(Table1[[#This Row],[Employee Name]],FIND(" ",Table1[[#This Row],[Employee Name]]))</f>
        <v xml:space="preserve">Aditya </v>
      </c>
      <c r="C3682" s="40" t="str">
        <f>RIGHT(Table1[[#This Row],[Employee Name]],LEN(Table1[[#This Row],[Employee Name]])-FIND(" ",Table1[[#This Row],[Employee Name]]))</f>
        <v>Kapoor</v>
      </c>
      <c r="D3682" s="22">
        <f>Table1[[#This Row],[Basic Salary]]+Table1[[#This Row],[Bonus]]</f>
        <v>67708</v>
      </c>
      <c r="E3682" s="8">
        <v>78</v>
      </c>
      <c r="F3682" s="45">
        <v>79</v>
      </c>
      <c r="G3682" s="8" t="str" cm="1">
        <f t="array" ref="G3682">_xlfn.IFS(Table1[[#This Row],[Performance Score]]&gt;=80,"Excellent",Table1[[#This Row],[Performance Score]]&gt;=60,"Good",Table1[[#This Row],[Performance Score]]&gt;=40,"Need Improvement")</f>
        <v>Good</v>
      </c>
      <c r="H3682" s="29">
        <f>Table1[[#This Row],[Bonus]]/Table1[[#This Row],[Basic Salary]]</f>
        <v>0.75491161681613184</v>
      </c>
      <c r="I3682" s="8">
        <f ca="1">DATEDIF(Table1[[#This Row],[Date of Birth]],TODAY(),"y")</f>
        <v>29</v>
      </c>
      <c r="J3682" s="33">
        <v>45778</v>
      </c>
      <c r="K3682" s="33" t="str" cm="1">
        <f t="array" aca="1" ref="K3682" ca="1">_xlfn.IFS(L3682&lt;3,"Junior",L3682&lt;=7,"Mid-Level",L3682&gt;7,"Senior")</f>
        <v>Junior</v>
      </c>
      <c r="L3682" s="45">
        <f ca="1">INT(YEARFRAC(Table1[[#This Row],[Joining Date]],TODAY(),1))</f>
        <v>1</v>
      </c>
      <c r="M3682" s="25" t="str">
        <f t="shared" ca="1" si="57"/>
        <v>No</v>
      </c>
      <c r="N3682" s="25">
        <f>YEAR(Table1[[#This Row],[Joining Date]])</f>
        <v>2025</v>
      </c>
      <c r="O3682" s="45">
        <f>MONTH(Table1[[#This Row],[Joining Date]])</f>
        <v>5</v>
      </c>
      <c r="P3682" s="25">
        <f ca="1">NETWORKDAYS(Table1[[#This Row],[Joining Date]],TODAY())</f>
        <v>303</v>
      </c>
      <c r="Q3682" s="25" t="str">
        <f>LEFT(Table1[[#This Row],[Department]],5)&amp;"-"&amp;RIGHT(Table1[[#This Row],[Employee ID]],3)</f>
        <v>IT-481</v>
      </c>
      <c r="R3682" s="25" t="str">
        <f>LEFT(Table1[[#This Row],[Department]],3)</f>
        <v>IT</v>
      </c>
      <c r="S3682" s="36">
        <f>_xlfn.XLOOKUP(Table1[[#This Row],[City]],Table2[City],Table2[Bonus %])</f>
        <v>4</v>
      </c>
    </row>
    <row r="3683" spans="1:19" x14ac:dyDescent="0.35">
      <c r="A3683" s="9" t="s">
        <v>1669</v>
      </c>
      <c r="B3683" s="41" t="str">
        <f>LEFT(Table1[[#This Row],[Employee Name]],FIND(" ",Table1[[#This Row],[Employee Name]]))</f>
        <v xml:space="preserve">Krishna </v>
      </c>
      <c r="C3683" s="41" t="str">
        <f>RIGHT(Table1[[#This Row],[Employee Name]],LEN(Table1[[#This Row],[Employee Name]])-FIND(" ",Table1[[#This Row],[Employee Name]]))</f>
        <v>Chaitanya</v>
      </c>
      <c r="D3683" s="23">
        <f>Table1[[#This Row],[Basic Salary]]+Table1[[#This Row],[Bonus]]</f>
        <v>67697</v>
      </c>
      <c r="E3683" s="10">
        <v>81</v>
      </c>
      <c r="F3683" s="46">
        <v>99</v>
      </c>
      <c r="G3683" s="10" t="str" cm="1">
        <f t="array" ref="G3683">_xlfn.IFS(Table1[[#This Row],[Performance Score]]&gt;=80,"Excellent",Table1[[#This Row],[Performance Score]]&gt;=60,"Good",Table1[[#This Row],[Performance Score]]&gt;=40,"Need Improvement")</f>
        <v>Excellent</v>
      </c>
      <c r="H3683" s="30">
        <f>Table1[[#This Row],[Bonus]]/Table1[[#This Row],[Basic Salary]]</f>
        <v>0.16343856875247048</v>
      </c>
      <c r="I3683" s="10">
        <f ca="1">DATEDIF(Table1[[#This Row],[Date of Birth]],TODAY(),"y")</f>
        <v>19</v>
      </c>
      <c r="J3683" s="34">
        <v>42359</v>
      </c>
      <c r="K3683" s="33" t="str" cm="1">
        <f t="array" aca="1" ref="K3683" ca="1">_xlfn.IFS(L3683&lt;3,"Junior",L3683&lt;=7,"Mid-Level",L3683&gt;7,"Senior")</f>
        <v>Senior</v>
      </c>
      <c r="L3683" s="46">
        <f ca="1">INT(YEARFRAC(Table1[[#This Row],[Joining Date]],TODAY(),1))</f>
        <v>10</v>
      </c>
      <c r="M3683" s="25" t="str">
        <f t="shared" ca="1" si="57"/>
        <v>Yes</v>
      </c>
      <c r="N3683" s="26">
        <f>YEAR(Table1[[#This Row],[Joining Date]])</f>
        <v>2015</v>
      </c>
      <c r="O3683" s="46">
        <f>MONTH(Table1[[#This Row],[Joining Date]])</f>
        <v>12</v>
      </c>
      <c r="P3683" s="26">
        <f ca="1">NETWORKDAYS(Table1[[#This Row],[Joining Date]],TODAY())</f>
        <v>2746</v>
      </c>
      <c r="Q3683" s="26" t="str">
        <f>LEFT(Table1[[#This Row],[Department]],5)&amp;"-"&amp;RIGHT(Table1[[#This Row],[Employee ID]],3)</f>
        <v>Sales-613</v>
      </c>
      <c r="R3683" s="26" t="str">
        <f>LEFT(Table1[[#This Row],[Department]],3)</f>
        <v>Sal</v>
      </c>
      <c r="S3683" s="37">
        <f>_xlfn.XLOOKUP(Table1[[#This Row],[City]],Table2[City],Table2[Bonus %])</f>
        <v>6</v>
      </c>
    </row>
    <row r="3684" spans="1:19" x14ac:dyDescent="0.35">
      <c r="A3684" s="7" t="s">
        <v>4848</v>
      </c>
      <c r="B3684" s="40" t="str">
        <f>LEFT(Table1[[#This Row],[Employee Name]],FIND(" ",Table1[[#This Row],[Employee Name]]))</f>
        <v xml:space="preserve">Pooja </v>
      </c>
      <c r="C3684" s="40" t="str">
        <f>RIGHT(Table1[[#This Row],[Employee Name]],LEN(Table1[[#This Row],[Employee Name]])-FIND(" ",Table1[[#This Row],[Employee Name]]))</f>
        <v>Das</v>
      </c>
      <c r="D3684" s="22">
        <f>Table1[[#This Row],[Basic Salary]]+Table1[[#This Row],[Bonus]]</f>
        <v>67688</v>
      </c>
      <c r="E3684" s="8">
        <v>70</v>
      </c>
      <c r="F3684" s="45">
        <v>72</v>
      </c>
      <c r="G3684" s="8" t="str" cm="1">
        <f t="array" ref="G3684">_xlfn.IFS(Table1[[#This Row],[Performance Score]]&gt;=80,"Excellent",Table1[[#This Row],[Performance Score]]&gt;=60,"Good",Table1[[#This Row],[Performance Score]]&gt;=40,"Need Improvement")</f>
        <v>Good</v>
      </c>
      <c r="H3684" s="29">
        <f>Table1[[#This Row],[Bonus]]/Table1[[#This Row],[Basic Salary]]</f>
        <v>0.47275892080069626</v>
      </c>
      <c r="I3684" s="8">
        <f ca="1">DATEDIF(Table1[[#This Row],[Date of Birth]],TODAY(),"y")</f>
        <v>29</v>
      </c>
      <c r="J3684" s="33">
        <v>42104</v>
      </c>
      <c r="K3684" s="33" t="str" cm="1">
        <f t="array" aca="1" ref="K3684" ca="1">_xlfn.IFS(L3684&lt;3,"Junior",L3684&lt;=7,"Mid-Level",L3684&gt;7,"Senior")</f>
        <v>Senior</v>
      </c>
      <c r="L3684" s="45">
        <f ca="1">INT(YEARFRAC(Table1[[#This Row],[Joining Date]],TODAY(),1))</f>
        <v>11</v>
      </c>
      <c r="M3684" s="25" t="str">
        <f t="shared" ca="1" si="57"/>
        <v>Yes</v>
      </c>
      <c r="N3684" s="25">
        <f>YEAR(Table1[[#This Row],[Joining Date]])</f>
        <v>2015</v>
      </c>
      <c r="O3684" s="45">
        <f>MONTH(Table1[[#This Row],[Joining Date]])</f>
        <v>4</v>
      </c>
      <c r="P3684" s="25">
        <f ca="1">NETWORKDAYS(Table1[[#This Row],[Joining Date]],TODAY())</f>
        <v>2927</v>
      </c>
      <c r="Q3684" s="25" t="str">
        <f>LEFT(Table1[[#This Row],[Department]],5)&amp;"-"&amp;RIGHT(Table1[[#This Row],[Employee ID]],3)</f>
        <v>IT-792</v>
      </c>
      <c r="R3684" s="25" t="str">
        <f>LEFT(Table1[[#This Row],[Department]],3)</f>
        <v>IT</v>
      </c>
      <c r="S3684" s="36">
        <f>_xlfn.XLOOKUP(Table1[[#This Row],[City]],Table2[City],Table2[Bonus %])</f>
        <v>6</v>
      </c>
    </row>
    <row r="3685" spans="1:19" x14ac:dyDescent="0.35">
      <c r="A3685" s="9" t="s">
        <v>1646</v>
      </c>
      <c r="B3685" s="41" t="str">
        <f>LEFT(Table1[[#This Row],[Employee Name]],FIND(" ",Table1[[#This Row],[Employee Name]]))</f>
        <v xml:space="preserve">Rohan </v>
      </c>
      <c r="C3685" s="41" t="str">
        <f>RIGHT(Table1[[#This Row],[Employee Name]],LEN(Table1[[#This Row],[Employee Name]])-FIND(" ",Table1[[#This Row],[Employee Name]]))</f>
        <v>Gupta</v>
      </c>
      <c r="D3685" s="23">
        <f>Table1[[#This Row],[Basic Salary]]+Table1[[#This Row],[Bonus]]</f>
        <v>67645</v>
      </c>
      <c r="E3685" s="10">
        <v>63</v>
      </c>
      <c r="F3685" s="46">
        <v>81</v>
      </c>
      <c r="G3685" s="10" t="str" cm="1">
        <f t="array" ref="G3685">_xlfn.IFS(Table1[[#This Row],[Performance Score]]&gt;=80,"Excellent",Table1[[#This Row],[Performance Score]]&gt;=60,"Good",Table1[[#This Row],[Performance Score]]&gt;=40,"Need Improvement")</f>
        <v>Excellent</v>
      </c>
      <c r="H3685" s="30">
        <f>Table1[[#This Row],[Bonus]]/Table1[[#This Row],[Basic Salary]]</f>
        <v>0.23428519295684699</v>
      </c>
      <c r="I3685" s="10">
        <f ca="1">DATEDIF(Table1[[#This Row],[Date of Birth]],TODAY(),"y")</f>
        <v>34</v>
      </c>
      <c r="J3685" s="34">
        <v>45129</v>
      </c>
      <c r="K3685" s="33" t="str" cm="1">
        <f t="array" aca="1" ref="K3685" ca="1">_xlfn.IFS(L3685&lt;3,"Junior",L3685&lt;=7,"Mid-Level",L3685&gt;7,"Senior")</f>
        <v>Junior</v>
      </c>
      <c r="L3685" s="46">
        <f ca="1">INT(YEARFRAC(Table1[[#This Row],[Joining Date]],TODAY(),1))</f>
        <v>2</v>
      </c>
      <c r="M3685" s="25" t="str">
        <f t="shared" ca="1" si="57"/>
        <v>No</v>
      </c>
      <c r="N3685" s="26">
        <f>YEAR(Table1[[#This Row],[Joining Date]])</f>
        <v>2023</v>
      </c>
      <c r="O3685" s="46">
        <f>MONTH(Table1[[#This Row],[Joining Date]])</f>
        <v>7</v>
      </c>
      <c r="P3685" s="26">
        <f ca="1">NETWORKDAYS(Table1[[#This Row],[Joining Date]],TODAY())</f>
        <v>766</v>
      </c>
      <c r="Q3685" s="26" t="str">
        <f>LEFT(Table1[[#This Row],[Department]],5)&amp;"-"&amp;RIGHT(Table1[[#This Row],[Employee ID]],3)</f>
        <v>Finan-590</v>
      </c>
      <c r="R3685" s="26" t="str">
        <f>LEFT(Table1[[#This Row],[Department]],3)</f>
        <v>Fin</v>
      </c>
      <c r="S3685" s="37">
        <f>_xlfn.XLOOKUP(Table1[[#This Row],[City]],Table2[City],Table2[Bonus %])</f>
        <v>6</v>
      </c>
    </row>
    <row r="3686" spans="1:19" x14ac:dyDescent="0.35">
      <c r="A3686" s="7" t="s">
        <v>497</v>
      </c>
      <c r="B3686" s="40" t="str">
        <f>LEFT(Table1[[#This Row],[Employee Name]],FIND(" ",Table1[[#This Row],[Employee Name]]))</f>
        <v xml:space="preserve">Rohan </v>
      </c>
      <c r="C3686" s="40" t="str">
        <f>RIGHT(Table1[[#This Row],[Employee Name]],LEN(Table1[[#This Row],[Employee Name]])-FIND(" ",Table1[[#This Row],[Employee Name]]))</f>
        <v>Gupta</v>
      </c>
      <c r="D3686" s="22">
        <f>Table1[[#This Row],[Basic Salary]]+Table1[[#This Row],[Bonus]]</f>
        <v>67639</v>
      </c>
      <c r="E3686" s="8">
        <v>63</v>
      </c>
      <c r="F3686" s="45">
        <v>84</v>
      </c>
      <c r="G3686" s="8" t="str" cm="1">
        <f t="array" ref="G3686">_xlfn.IFS(Table1[[#This Row],[Performance Score]]&gt;=80,"Excellent",Table1[[#This Row],[Performance Score]]&gt;=60,"Good",Table1[[#This Row],[Performance Score]]&gt;=40,"Need Improvement")</f>
        <v>Excellent</v>
      </c>
      <c r="H3686" s="29">
        <f>Table1[[#This Row],[Bonus]]/Table1[[#This Row],[Basic Salary]]</f>
        <v>0.16939541155927457</v>
      </c>
      <c r="I3686" s="8">
        <f ca="1">DATEDIF(Table1[[#This Row],[Date of Birth]],TODAY(),"y")</f>
        <v>15</v>
      </c>
      <c r="J3686" s="33">
        <v>43178</v>
      </c>
      <c r="K3686" s="33" t="str" cm="1">
        <f t="array" aca="1" ref="K3686" ca="1">_xlfn.IFS(L3686&lt;3,"Junior",L3686&lt;=7,"Mid-Level",L3686&gt;7,"Senior")</f>
        <v>Senior</v>
      </c>
      <c r="L3686" s="45">
        <f ca="1">INT(YEARFRAC(Table1[[#This Row],[Joining Date]],TODAY(),1))</f>
        <v>8</v>
      </c>
      <c r="M3686" s="25" t="str">
        <f t="shared" ca="1" si="57"/>
        <v>Yes</v>
      </c>
      <c r="N3686" s="25">
        <f>YEAR(Table1[[#This Row],[Joining Date]])</f>
        <v>2018</v>
      </c>
      <c r="O3686" s="45">
        <f>MONTH(Table1[[#This Row],[Joining Date]])</f>
        <v>3</v>
      </c>
      <c r="P3686" s="25">
        <f ca="1">NETWORKDAYS(Table1[[#This Row],[Joining Date]],TODAY())</f>
        <v>2161</v>
      </c>
      <c r="Q3686" s="25" t="str">
        <f>LEFT(Table1[[#This Row],[Department]],5)&amp;"-"&amp;RIGHT(Table1[[#This Row],[Employee ID]],3)</f>
        <v>Suppo-441</v>
      </c>
      <c r="R3686" s="25" t="str">
        <f>LEFT(Table1[[#This Row],[Department]],3)</f>
        <v>Sup</v>
      </c>
      <c r="S3686" s="36">
        <f>_xlfn.XLOOKUP(Table1[[#This Row],[City]],Table2[City],Table2[Bonus %])</f>
        <v>5</v>
      </c>
    </row>
    <row r="3687" spans="1:19" x14ac:dyDescent="0.35">
      <c r="A3687" s="9" t="s">
        <v>1400</v>
      </c>
      <c r="B3687" s="41" t="str">
        <f>LEFT(Table1[[#This Row],[Employee Name]],FIND(" ",Table1[[#This Row],[Employee Name]]))</f>
        <v xml:space="preserve">Rohan </v>
      </c>
      <c r="C3687" s="41" t="str">
        <f>RIGHT(Table1[[#This Row],[Employee Name]],LEN(Table1[[#This Row],[Employee Name]])-FIND(" ",Table1[[#This Row],[Employee Name]]))</f>
        <v>Gupta</v>
      </c>
      <c r="D3687" s="23">
        <f>Table1[[#This Row],[Basic Salary]]+Table1[[#This Row],[Bonus]]</f>
        <v>67619</v>
      </c>
      <c r="E3687" s="10">
        <v>87</v>
      </c>
      <c r="F3687" s="46">
        <v>45</v>
      </c>
      <c r="G3687" s="10" t="str" cm="1">
        <f t="array" ref="G3687">_xlfn.IFS(Table1[[#This Row],[Performance Score]]&gt;=80,"Excellent",Table1[[#This Row],[Performance Score]]&gt;=60,"Good",Table1[[#This Row],[Performance Score]]&gt;=40,"Need Improvement")</f>
        <v>Need Improvement</v>
      </c>
      <c r="H3687" s="30">
        <f>Table1[[#This Row],[Bonus]]/Table1[[#This Row],[Basic Salary]]</f>
        <v>0.20841002912951015</v>
      </c>
      <c r="I3687" s="10">
        <f ca="1">DATEDIF(Table1[[#This Row],[Date of Birth]],TODAY(),"y")</f>
        <v>38</v>
      </c>
      <c r="J3687" s="34">
        <v>42334</v>
      </c>
      <c r="K3687" s="33" t="str" cm="1">
        <f t="array" aca="1" ref="K3687" ca="1">_xlfn.IFS(L3687&lt;3,"Junior",L3687&lt;=7,"Mid-Level",L3687&gt;7,"Senior")</f>
        <v>Senior</v>
      </c>
      <c r="L3687" s="46">
        <f ca="1">INT(YEARFRAC(Table1[[#This Row],[Joining Date]],TODAY(),1))</f>
        <v>10</v>
      </c>
      <c r="M3687" s="25" t="str">
        <f t="shared" ca="1" si="57"/>
        <v>Yes</v>
      </c>
      <c r="N3687" s="26">
        <f>YEAR(Table1[[#This Row],[Joining Date]])</f>
        <v>2015</v>
      </c>
      <c r="O3687" s="46">
        <f>MONTH(Table1[[#This Row],[Joining Date]])</f>
        <v>11</v>
      </c>
      <c r="P3687" s="26">
        <f ca="1">NETWORKDAYS(Table1[[#This Row],[Joining Date]],TODAY())</f>
        <v>2763</v>
      </c>
      <c r="Q3687" s="26" t="str">
        <f>LEFT(Table1[[#This Row],[Department]],5)&amp;"-"&amp;RIGHT(Table1[[#This Row],[Employee ID]],3)</f>
        <v>Sales-344</v>
      </c>
      <c r="R3687" s="26" t="str">
        <f>LEFT(Table1[[#This Row],[Department]],3)</f>
        <v>Sal</v>
      </c>
      <c r="S3687" s="37">
        <f>_xlfn.XLOOKUP(Table1[[#This Row],[City]],Table2[City],Table2[Bonus %])</f>
        <v>6</v>
      </c>
    </row>
    <row r="3688" spans="1:19" x14ac:dyDescent="0.35">
      <c r="A3688" s="7" t="s">
        <v>4089</v>
      </c>
      <c r="B3688" s="40" t="str">
        <f>LEFT(Table1[[#This Row],[Employee Name]],FIND(" ",Table1[[#This Row],[Employee Name]]))</f>
        <v xml:space="preserve">Neha </v>
      </c>
      <c r="C3688" s="40" t="str">
        <f>RIGHT(Table1[[#This Row],[Employee Name]],LEN(Table1[[#This Row],[Employee Name]])-FIND(" ",Table1[[#This Row],[Employee Name]]))</f>
        <v>Kulkarni</v>
      </c>
      <c r="D3688" s="22">
        <f>Table1[[#This Row],[Basic Salary]]+Table1[[#This Row],[Bonus]]</f>
        <v>67611</v>
      </c>
      <c r="E3688" s="8">
        <v>75</v>
      </c>
      <c r="F3688" s="45">
        <v>92</v>
      </c>
      <c r="G3688" s="8" t="str" cm="1">
        <f t="array" ref="G3688">_xlfn.IFS(Table1[[#This Row],[Performance Score]]&gt;=80,"Excellent",Table1[[#This Row],[Performance Score]]&gt;=60,"Good",Table1[[#This Row],[Performance Score]]&gt;=40,"Need Improvement")</f>
        <v>Excellent</v>
      </c>
      <c r="H3688" s="29">
        <f>Table1[[#This Row],[Bonus]]/Table1[[#This Row],[Basic Salary]]</f>
        <v>0.12284518550503205</v>
      </c>
      <c r="I3688" s="8">
        <f ca="1">DATEDIF(Table1[[#This Row],[Date of Birth]],TODAY(),"y")</f>
        <v>37</v>
      </c>
      <c r="J3688" s="33">
        <v>42131</v>
      </c>
      <c r="K3688" s="33" t="str" cm="1">
        <f t="array" aca="1" ref="K3688" ca="1">_xlfn.IFS(L3688&lt;3,"Junior",L3688&lt;=7,"Mid-Level",L3688&gt;7,"Senior")</f>
        <v>Senior</v>
      </c>
      <c r="L3688" s="45">
        <f ca="1">INT(YEARFRAC(Table1[[#This Row],[Joining Date]],TODAY(),1))</f>
        <v>11</v>
      </c>
      <c r="M3688" s="25" t="str">
        <f t="shared" ca="1" si="57"/>
        <v>Yes</v>
      </c>
      <c r="N3688" s="25">
        <f>YEAR(Table1[[#This Row],[Joining Date]])</f>
        <v>2015</v>
      </c>
      <c r="O3688" s="45">
        <f>MONTH(Table1[[#This Row],[Joining Date]])</f>
        <v>5</v>
      </c>
      <c r="P3688" s="25">
        <f ca="1">NETWORKDAYS(Table1[[#This Row],[Joining Date]],TODAY())</f>
        <v>2908</v>
      </c>
      <c r="Q3688" s="25" t="str">
        <f>LEFT(Table1[[#This Row],[Department]],5)&amp;"-"&amp;RIGHT(Table1[[#This Row],[Employee ID]],3)</f>
        <v>Marke-033</v>
      </c>
      <c r="R3688" s="25" t="str">
        <f>LEFT(Table1[[#This Row],[Department]],3)</f>
        <v>Mar</v>
      </c>
      <c r="S3688" s="36">
        <f>_xlfn.XLOOKUP(Table1[[#This Row],[City]],Table2[City],Table2[Bonus %])</f>
        <v>6</v>
      </c>
    </row>
    <row r="3689" spans="1:19" x14ac:dyDescent="0.35">
      <c r="A3689" s="9" t="s">
        <v>4084</v>
      </c>
      <c r="B3689" s="41" t="str">
        <f>LEFT(Table1[[#This Row],[Employee Name]],FIND(" ",Table1[[#This Row],[Employee Name]]))</f>
        <v xml:space="preserve">Rahul </v>
      </c>
      <c r="C3689" s="41" t="str">
        <f>RIGHT(Table1[[#This Row],[Employee Name]],LEN(Table1[[#This Row],[Employee Name]])-FIND(" ",Table1[[#This Row],[Employee Name]]))</f>
        <v>Verma</v>
      </c>
      <c r="D3689" s="23">
        <f>Table1[[#This Row],[Basic Salary]]+Table1[[#This Row],[Bonus]]</f>
        <v>67546</v>
      </c>
      <c r="E3689" s="10">
        <v>97</v>
      </c>
      <c r="F3689" s="46">
        <v>48</v>
      </c>
      <c r="G3689" s="10" t="str" cm="1">
        <f t="array" ref="G3689">_xlfn.IFS(Table1[[#This Row],[Performance Score]]&gt;=80,"Excellent",Table1[[#This Row],[Performance Score]]&gt;=60,"Good",Table1[[#This Row],[Performance Score]]&gt;=40,"Need Improvement")</f>
        <v>Need Improvement</v>
      </c>
      <c r="H3689" s="30">
        <f>Table1[[#This Row],[Bonus]]/Table1[[#This Row],[Basic Salary]]</f>
        <v>0.39595345857358383</v>
      </c>
      <c r="I3689" s="10">
        <f ca="1">DATEDIF(Table1[[#This Row],[Date of Birth]],TODAY(),"y")</f>
        <v>20</v>
      </c>
      <c r="J3689" s="34">
        <v>45225</v>
      </c>
      <c r="K3689" s="33" t="str" cm="1">
        <f t="array" aca="1" ref="K3689" ca="1">_xlfn.IFS(L3689&lt;3,"Junior",L3689&lt;=7,"Mid-Level",L3689&gt;7,"Senior")</f>
        <v>Junior</v>
      </c>
      <c r="L3689" s="46">
        <f ca="1">INT(YEARFRAC(Table1[[#This Row],[Joining Date]],TODAY(),1))</f>
        <v>2</v>
      </c>
      <c r="M3689" s="25" t="str">
        <f t="shared" ca="1" si="57"/>
        <v>No</v>
      </c>
      <c r="N3689" s="26">
        <f>YEAR(Table1[[#This Row],[Joining Date]])</f>
        <v>2023</v>
      </c>
      <c r="O3689" s="46">
        <f>MONTH(Table1[[#This Row],[Joining Date]])</f>
        <v>10</v>
      </c>
      <c r="P3689" s="26">
        <f ca="1">NETWORKDAYS(Table1[[#This Row],[Joining Date]],TODAY())</f>
        <v>698</v>
      </c>
      <c r="Q3689" s="26" t="str">
        <f>LEFT(Table1[[#This Row],[Department]],5)&amp;"-"&amp;RIGHT(Table1[[#This Row],[Employee ID]],3)</f>
        <v>Sales-028</v>
      </c>
      <c r="R3689" s="26" t="str">
        <f>LEFT(Table1[[#This Row],[Department]],3)</f>
        <v>Sal</v>
      </c>
      <c r="S3689" s="37">
        <f>_xlfn.XLOOKUP(Table1[[#This Row],[City]],Table2[City],Table2[Bonus %])</f>
        <v>5</v>
      </c>
    </row>
    <row r="3690" spans="1:19" x14ac:dyDescent="0.35">
      <c r="A3690" s="7" t="s">
        <v>4464</v>
      </c>
      <c r="B3690" s="40" t="str">
        <f>LEFT(Table1[[#This Row],[Employee Name]],FIND(" ",Table1[[#This Row],[Employee Name]]))</f>
        <v xml:space="preserve">Tarun </v>
      </c>
      <c r="C3690" s="40" t="str">
        <f>RIGHT(Table1[[#This Row],[Employee Name]],LEN(Table1[[#This Row],[Employee Name]])-FIND(" ",Table1[[#This Row],[Employee Name]]))</f>
        <v>Verma</v>
      </c>
      <c r="D3690" s="22">
        <f>Table1[[#This Row],[Basic Salary]]+Table1[[#This Row],[Bonus]]</f>
        <v>67517</v>
      </c>
      <c r="E3690" s="8">
        <v>72</v>
      </c>
      <c r="F3690" s="45">
        <v>57</v>
      </c>
      <c r="G3690" s="8" t="str" cm="1">
        <f t="array" ref="G3690">_xlfn.IFS(Table1[[#This Row],[Performance Score]]&gt;=80,"Excellent",Table1[[#This Row],[Performance Score]]&gt;=60,"Good",Table1[[#This Row],[Performance Score]]&gt;=40,"Need Improvement")</f>
        <v>Need Improvement</v>
      </c>
      <c r="H3690" s="29">
        <f>Table1[[#This Row],[Bonus]]/Table1[[#This Row],[Basic Salary]]</f>
        <v>0.41753096787738819</v>
      </c>
      <c r="I3690" s="8">
        <f ca="1">DATEDIF(Table1[[#This Row],[Date of Birth]],TODAY(),"y")</f>
        <v>43</v>
      </c>
      <c r="J3690" s="33">
        <v>42897</v>
      </c>
      <c r="K3690" s="33" t="str" cm="1">
        <f t="array" aca="1" ref="K3690" ca="1">_xlfn.IFS(L3690&lt;3,"Junior",L3690&lt;=7,"Mid-Level",L3690&gt;7,"Senior")</f>
        <v>Senior</v>
      </c>
      <c r="L3690" s="45">
        <f ca="1">INT(YEARFRAC(Table1[[#This Row],[Joining Date]],TODAY(),1))</f>
        <v>9</v>
      </c>
      <c r="M3690" s="25" t="str">
        <f t="shared" ca="1" si="57"/>
        <v>Yes</v>
      </c>
      <c r="N3690" s="25">
        <f>YEAR(Table1[[#This Row],[Joining Date]])</f>
        <v>2017</v>
      </c>
      <c r="O3690" s="45">
        <f>MONTH(Table1[[#This Row],[Joining Date]])</f>
        <v>6</v>
      </c>
      <c r="P3690" s="25">
        <f ca="1">NETWORKDAYS(Table1[[#This Row],[Joining Date]],TODAY())</f>
        <v>2361</v>
      </c>
      <c r="Q3690" s="25" t="str">
        <f>LEFT(Table1[[#This Row],[Department]],5)&amp;"-"&amp;RIGHT(Table1[[#This Row],[Employee ID]],3)</f>
        <v>Opera-408</v>
      </c>
      <c r="R3690" s="25" t="str">
        <f>LEFT(Table1[[#This Row],[Department]],3)</f>
        <v>Ope</v>
      </c>
      <c r="S3690" s="36">
        <f>_xlfn.XLOOKUP(Table1[[#This Row],[City]],Table2[City],Table2[Bonus %])</f>
        <v>5</v>
      </c>
    </row>
    <row r="3691" spans="1:19" x14ac:dyDescent="0.35">
      <c r="A3691" s="9" t="s">
        <v>750</v>
      </c>
      <c r="B3691" s="41" t="str">
        <f>LEFT(Table1[[#This Row],[Employee Name]],FIND(" ",Table1[[#This Row],[Employee Name]]))</f>
        <v xml:space="preserve">Ishita </v>
      </c>
      <c r="C3691" s="41" t="str">
        <f>RIGHT(Table1[[#This Row],[Employee Name]],LEN(Table1[[#This Row],[Employee Name]])-FIND(" ",Table1[[#This Row],[Employee Name]]))</f>
        <v>Roy</v>
      </c>
      <c r="D3691" s="23">
        <f>Table1[[#This Row],[Basic Salary]]+Table1[[#This Row],[Bonus]]</f>
        <v>67510</v>
      </c>
      <c r="E3691" s="10">
        <v>68</v>
      </c>
      <c r="F3691" s="46">
        <v>42</v>
      </c>
      <c r="G3691" s="10" t="str" cm="1">
        <f t="array" ref="G3691">_xlfn.IFS(Table1[[#This Row],[Performance Score]]&gt;=80,"Excellent",Table1[[#This Row],[Performance Score]]&gt;=60,"Good",Table1[[#This Row],[Performance Score]]&gt;=40,"Need Improvement")</f>
        <v>Need Improvement</v>
      </c>
      <c r="H3691" s="30">
        <f>Table1[[#This Row],[Bonus]]/Table1[[#This Row],[Basic Salary]]</f>
        <v>0.31077197887542712</v>
      </c>
      <c r="I3691" s="10">
        <f ca="1">DATEDIF(Table1[[#This Row],[Date of Birth]],TODAY(),"y")</f>
        <v>34</v>
      </c>
      <c r="J3691" s="34">
        <v>46000</v>
      </c>
      <c r="K3691" s="33" t="str" cm="1">
        <f t="array" aca="1" ref="K3691" ca="1">_xlfn.IFS(L3691&lt;3,"Junior",L3691&lt;=7,"Mid-Level",L3691&gt;7,"Senior")</f>
        <v>Junior</v>
      </c>
      <c r="L3691" s="46">
        <f ca="1">INT(YEARFRAC(Table1[[#This Row],[Joining Date]],TODAY(),1))</f>
        <v>0</v>
      </c>
      <c r="M3691" s="25" t="str">
        <f t="shared" ca="1" si="57"/>
        <v>No</v>
      </c>
      <c r="N3691" s="26">
        <f>YEAR(Table1[[#This Row],[Joining Date]])</f>
        <v>2025</v>
      </c>
      <c r="O3691" s="46">
        <f>MONTH(Table1[[#This Row],[Joining Date]])</f>
        <v>12</v>
      </c>
      <c r="P3691" s="26">
        <f ca="1">NETWORKDAYS(Table1[[#This Row],[Joining Date]],TODAY())</f>
        <v>145</v>
      </c>
      <c r="Q3691" s="26" t="str">
        <f>LEFT(Table1[[#This Row],[Department]],5)&amp;"-"&amp;RIGHT(Table1[[#This Row],[Employee ID]],3)</f>
        <v>Marke-694</v>
      </c>
      <c r="R3691" s="26" t="str">
        <f>LEFT(Table1[[#This Row],[Department]],3)</f>
        <v>Mar</v>
      </c>
      <c r="S3691" s="37">
        <f>_xlfn.XLOOKUP(Table1[[#This Row],[City]],Table2[City],Table2[Bonus %])</f>
        <v>6</v>
      </c>
    </row>
    <row r="3692" spans="1:19" x14ac:dyDescent="0.35">
      <c r="A3692" s="7" t="s">
        <v>3774</v>
      </c>
      <c r="B3692" s="40" t="str">
        <f>LEFT(Table1[[#This Row],[Employee Name]],FIND(" ",Table1[[#This Row],[Employee Name]]))</f>
        <v xml:space="preserve">Gayathri </v>
      </c>
      <c r="C3692" s="40" t="str">
        <f>RIGHT(Table1[[#This Row],[Employee Name]],LEN(Table1[[#This Row],[Employee Name]])-FIND(" ",Table1[[#This Row],[Employee Name]]))</f>
        <v>Iyer</v>
      </c>
      <c r="D3692" s="22">
        <f>Table1[[#This Row],[Basic Salary]]+Table1[[#This Row],[Bonus]]</f>
        <v>67456</v>
      </c>
      <c r="E3692" s="8">
        <v>65</v>
      </c>
      <c r="F3692" s="45">
        <v>71</v>
      </c>
      <c r="G3692" s="8" t="str" cm="1">
        <f t="array" ref="G3692">_xlfn.IFS(Table1[[#This Row],[Performance Score]]&gt;=80,"Excellent",Table1[[#This Row],[Performance Score]]&gt;=60,"Good",Table1[[#This Row],[Performance Score]]&gt;=40,"Need Improvement")</f>
        <v>Good</v>
      </c>
      <c r="H3692" s="29">
        <f>Table1[[#This Row],[Bonus]]/Table1[[#This Row],[Basic Salary]]</f>
        <v>0.28870548677976465</v>
      </c>
      <c r="I3692" s="8">
        <f ca="1">DATEDIF(Table1[[#This Row],[Date of Birth]],TODAY(),"y")</f>
        <v>43</v>
      </c>
      <c r="J3692" s="33">
        <v>43746</v>
      </c>
      <c r="K3692" s="33" t="str" cm="1">
        <f t="array" aca="1" ref="K3692" ca="1">_xlfn.IFS(L3692&lt;3,"Junior",L3692&lt;=7,"Mid-Level",L3692&gt;7,"Senior")</f>
        <v>Mid-Level</v>
      </c>
      <c r="L3692" s="45">
        <f ca="1">INT(YEARFRAC(Table1[[#This Row],[Joining Date]],TODAY(),1))</f>
        <v>6</v>
      </c>
      <c r="M3692" s="25" t="str">
        <f t="shared" ca="1" si="57"/>
        <v>Yes</v>
      </c>
      <c r="N3692" s="25">
        <f>YEAR(Table1[[#This Row],[Joining Date]])</f>
        <v>2019</v>
      </c>
      <c r="O3692" s="45">
        <f>MONTH(Table1[[#This Row],[Joining Date]])</f>
        <v>10</v>
      </c>
      <c r="P3692" s="25">
        <f ca="1">NETWORKDAYS(Table1[[#This Row],[Joining Date]],TODAY())</f>
        <v>1755</v>
      </c>
      <c r="Q3692" s="25" t="str">
        <f>LEFT(Table1[[#This Row],[Department]],5)&amp;"-"&amp;RIGHT(Table1[[#This Row],[Employee ID]],3)</f>
        <v>Sales-718</v>
      </c>
      <c r="R3692" s="25" t="str">
        <f>LEFT(Table1[[#This Row],[Department]],3)</f>
        <v>Sal</v>
      </c>
      <c r="S3692" s="36">
        <f>_xlfn.XLOOKUP(Table1[[#This Row],[City]],Table2[City],Table2[Bonus %])</f>
        <v>6</v>
      </c>
    </row>
    <row r="3693" spans="1:19" x14ac:dyDescent="0.35">
      <c r="A3693" s="9" t="s">
        <v>41</v>
      </c>
      <c r="B3693" s="41" t="str">
        <f>LEFT(Table1[[#This Row],[Employee Name]],FIND(" ",Table1[[#This Row],[Employee Name]]))</f>
        <v xml:space="preserve">Krishna </v>
      </c>
      <c r="C3693" s="41" t="str">
        <f>RIGHT(Table1[[#This Row],[Employee Name]],LEN(Table1[[#This Row],[Employee Name]])-FIND(" ",Table1[[#This Row],[Employee Name]]))</f>
        <v>Chaitanya</v>
      </c>
      <c r="D3693" s="23">
        <f>Table1[[#This Row],[Basic Salary]]+Table1[[#This Row],[Bonus]]</f>
        <v>67441</v>
      </c>
      <c r="E3693" s="10">
        <v>89</v>
      </c>
      <c r="F3693" s="46">
        <v>64</v>
      </c>
      <c r="G3693" s="10" t="str" cm="1">
        <f t="array" ref="G3693">_xlfn.IFS(Table1[[#This Row],[Performance Score]]&gt;=80,"Excellent",Table1[[#This Row],[Performance Score]]&gt;=60,"Good",Table1[[#This Row],[Performance Score]]&gt;=40,"Need Improvement")</f>
        <v>Good</v>
      </c>
      <c r="H3693" s="30">
        <f>Table1[[#This Row],[Bonus]]/Table1[[#This Row],[Basic Salary]]</f>
        <v>0.18137229141485803</v>
      </c>
      <c r="I3693" s="10">
        <f ca="1">DATEDIF(Table1[[#This Row],[Date of Birth]],TODAY(),"y")</f>
        <v>22</v>
      </c>
      <c r="J3693" s="34">
        <v>42705</v>
      </c>
      <c r="K3693" s="33" t="str" cm="1">
        <f t="array" aca="1" ref="K3693" ca="1">_xlfn.IFS(L3693&lt;3,"Junior",L3693&lt;=7,"Mid-Level",L3693&gt;7,"Senior")</f>
        <v>Senior</v>
      </c>
      <c r="L3693" s="46">
        <f ca="1">INT(YEARFRAC(Table1[[#This Row],[Joining Date]],TODAY(),1))</f>
        <v>9</v>
      </c>
      <c r="M3693" s="25" t="str">
        <f t="shared" ca="1" si="57"/>
        <v>Yes</v>
      </c>
      <c r="N3693" s="26">
        <f>YEAR(Table1[[#This Row],[Joining Date]])</f>
        <v>2016</v>
      </c>
      <c r="O3693" s="46">
        <f>MONTH(Table1[[#This Row],[Joining Date]])</f>
        <v>12</v>
      </c>
      <c r="P3693" s="26">
        <f ca="1">NETWORKDAYS(Table1[[#This Row],[Joining Date]],TODAY())</f>
        <v>2498</v>
      </c>
      <c r="Q3693" s="26" t="str">
        <f>LEFT(Table1[[#This Row],[Department]],5)&amp;"-"&amp;RIGHT(Table1[[#This Row],[Employee ID]],3)</f>
        <v>Opera-008</v>
      </c>
      <c r="R3693" s="26" t="str">
        <f>LEFT(Table1[[#This Row],[Department]],3)</f>
        <v>Ope</v>
      </c>
      <c r="S3693" s="37">
        <f>_xlfn.XLOOKUP(Table1[[#This Row],[City]],Table2[City],Table2[Bonus %])</f>
        <v>6</v>
      </c>
    </row>
    <row r="3694" spans="1:19" x14ac:dyDescent="0.35">
      <c r="A3694" s="7" t="s">
        <v>1159</v>
      </c>
      <c r="B3694" s="40" t="str">
        <f>LEFT(Table1[[#This Row],[Employee Name]],FIND(" ",Table1[[#This Row],[Employee Name]]))</f>
        <v xml:space="preserve">Krishna </v>
      </c>
      <c r="C3694" s="40" t="str">
        <f>RIGHT(Table1[[#This Row],[Employee Name]],LEN(Table1[[#This Row],[Employee Name]])-FIND(" ",Table1[[#This Row],[Employee Name]]))</f>
        <v>Chaitanya</v>
      </c>
      <c r="D3694" s="22">
        <f>Table1[[#This Row],[Basic Salary]]+Table1[[#This Row],[Bonus]]</f>
        <v>67418</v>
      </c>
      <c r="E3694" s="8">
        <v>69</v>
      </c>
      <c r="F3694" s="45">
        <v>89</v>
      </c>
      <c r="G3694" s="8" t="str" cm="1">
        <f t="array" ref="G3694">_xlfn.IFS(Table1[[#This Row],[Performance Score]]&gt;=80,"Excellent",Table1[[#This Row],[Performance Score]]&gt;=60,"Good",Table1[[#This Row],[Performance Score]]&gt;=40,"Need Improvement")</f>
        <v>Excellent</v>
      </c>
      <c r="H3694" s="29">
        <f>Table1[[#This Row],[Bonus]]/Table1[[#This Row],[Basic Salary]]</f>
        <v>0.21798670328082093</v>
      </c>
      <c r="I3694" s="8">
        <f ca="1">DATEDIF(Table1[[#This Row],[Date of Birth]],TODAY(),"y")</f>
        <v>14</v>
      </c>
      <c r="J3694" s="33">
        <v>42387</v>
      </c>
      <c r="K3694" s="33" t="str" cm="1">
        <f t="array" aca="1" ref="K3694" ca="1">_xlfn.IFS(L3694&lt;3,"Junior",L3694&lt;=7,"Mid-Level",L3694&gt;7,"Senior")</f>
        <v>Senior</v>
      </c>
      <c r="L3694" s="45">
        <f ca="1">INT(YEARFRAC(Table1[[#This Row],[Joining Date]],TODAY(),1))</f>
        <v>10</v>
      </c>
      <c r="M3694" s="25" t="str">
        <f t="shared" ca="1" si="57"/>
        <v>Yes</v>
      </c>
      <c r="N3694" s="25">
        <f>YEAR(Table1[[#This Row],[Joining Date]])</f>
        <v>2016</v>
      </c>
      <c r="O3694" s="45">
        <f>MONTH(Table1[[#This Row],[Joining Date]])</f>
        <v>1</v>
      </c>
      <c r="P3694" s="25">
        <f ca="1">NETWORKDAYS(Table1[[#This Row],[Joining Date]],TODAY())</f>
        <v>2726</v>
      </c>
      <c r="Q3694" s="25" t="str">
        <f>LEFT(Table1[[#This Row],[Department]],5)&amp;"-"&amp;RIGHT(Table1[[#This Row],[Employee ID]],3)</f>
        <v>HR-103</v>
      </c>
      <c r="R3694" s="25" t="str">
        <f>LEFT(Table1[[#This Row],[Department]],3)</f>
        <v>HR</v>
      </c>
      <c r="S3694" s="36">
        <f>_xlfn.XLOOKUP(Table1[[#This Row],[City]],Table2[City],Table2[Bonus %])</f>
        <v>6</v>
      </c>
    </row>
    <row r="3695" spans="1:19" x14ac:dyDescent="0.35">
      <c r="A3695" s="9" t="s">
        <v>4981</v>
      </c>
      <c r="B3695" s="41" t="str">
        <f>LEFT(Table1[[#This Row],[Employee Name]],FIND(" ",Table1[[#This Row],[Employee Name]]))</f>
        <v xml:space="preserve">Gayathri </v>
      </c>
      <c r="C3695" s="41" t="str">
        <f>RIGHT(Table1[[#This Row],[Employee Name]],LEN(Table1[[#This Row],[Employee Name]])-FIND(" ",Table1[[#This Row],[Employee Name]]))</f>
        <v>Iyer</v>
      </c>
      <c r="D3695" s="23">
        <f>Table1[[#This Row],[Basic Salary]]+Table1[[#This Row],[Bonus]]</f>
        <v>67416</v>
      </c>
      <c r="E3695" s="10">
        <v>76</v>
      </c>
      <c r="F3695" s="46">
        <v>99</v>
      </c>
      <c r="G3695" s="10" t="str" cm="1">
        <f t="array" ref="G3695">_xlfn.IFS(Table1[[#This Row],[Performance Score]]&gt;=80,"Excellent",Table1[[#This Row],[Performance Score]]&gt;=60,"Good",Table1[[#This Row],[Performance Score]]&gt;=40,"Need Improvement")</f>
        <v>Excellent</v>
      </c>
      <c r="H3695" s="30">
        <f>Table1[[#This Row],[Bonus]]/Table1[[#This Row],[Basic Salary]]</f>
        <v>0.21555687780602587</v>
      </c>
      <c r="I3695" s="10">
        <f ca="1">DATEDIF(Table1[[#This Row],[Date of Birth]],TODAY(),"y")</f>
        <v>28</v>
      </c>
      <c r="J3695" s="34">
        <v>42563</v>
      </c>
      <c r="K3695" s="33" t="str" cm="1">
        <f t="array" aca="1" ref="K3695" ca="1">_xlfn.IFS(L3695&lt;3,"Junior",L3695&lt;=7,"Mid-Level",L3695&gt;7,"Senior")</f>
        <v>Senior</v>
      </c>
      <c r="L3695" s="46">
        <f ca="1">INT(YEARFRAC(Table1[[#This Row],[Joining Date]],TODAY(),1))</f>
        <v>9</v>
      </c>
      <c r="M3695" s="25" t="str">
        <f t="shared" ca="1" si="57"/>
        <v>Yes</v>
      </c>
      <c r="N3695" s="26">
        <f>YEAR(Table1[[#This Row],[Joining Date]])</f>
        <v>2016</v>
      </c>
      <c r="O3695" s="46">
        <f>MONTH(Table1[[#This Row],[Joining Date]])</f>
        <v>7</v>
      </c>
      <c r="P3695" s="26">
        <f ca="1">NETWORKDAYS(Table1[[#This Row],[Joining Date]],TODAY())</f>
        <v>2600</v>
      </c>
      <c r="Q3695" s="26" t="str">
        <f>LEFT(Table1[[#This Row],[Department]],5)&amp;"-"&amp;RIGHT(Table1[[#This Row],[Employee ID]],3)</f>
        <v>HR-925</v>
      </c>
      <c r="R3695" s="26" t="str">
        <f>LEFT(Table1[[#This Row],[Department]],3)</f>
        <v>HR</v>
      </c>
      <c r="S3695" s="37">
        <f>_xlfn.XLOOKUP(Table1[[#This Row],[City]],Table2[City],Table2[Bonus %])</f>
        <v>4</v>
      </c>
    </row>
    <row r="3696" spans="1:19" x14ac:dyDescent="0.35">
      <c r="A3696" s="7" t="s">
        <v>4669</v>
      </c>
      <c r="B3696" s="40" t="str">
        <f>LEFT(Table1[[#This Row],[Employee Name]],FIND(" ",Table1[[#This Row],[Employee Name]]))</f>
        <v xml:space="preserve">Neha </v>
      </c>
      <c r="C3696" s="40" t="str">
        <f>RIGHT(Table1[[#This Row],[Employee Name]],LEN(Table1[[#This Row],[Employee Name]])-FIND(" ",Table1[[#This Row],[Employee Name]]))</f>
        <v>Kulkarni</v>
      </c>
      <c r="D3696" s="22">
        <f>Table1[[#This Row],[Basic Salary]]+Table1[[#This Row],[Bonus]]</f>
        <v>67335</v>
      </c>
      <c r="E3696" s="8">
        <v>88</v>
      </c>
      <c r="F3696" s="45">
        <v>68</v>
      </c>
      <c r="G3696" s="8" t="str" cm="1">
        <f t="array" ref="G3696">_xlfn.IFS(Table1[[#This Row],[Performance Score]]&gt;=80,"Excellent",Table1[[#This Row],[Performance Score]]&gt;=60,"Good",Table1[[#This Row],[Performance Score]]&gt;=40,"Need Improvement")</f>
        <v>Good</v>
      </c>
      <c r="H3696" s="29">
        <f>Table1[[#This Row],[Bonus]]/Table1[[#This Row],[Basic Salary]]</f>
        <v>0.33781689581180957</v>
      </c>
      <c r="I3696" s="8">
        <f ca="1">DATEDIF(Table1[[#This Row],[Date of Birth]],TODAY(),"y")</f>
        <v>38</v>
      </c>
      <c r="J3696" s="33">
        <v>44385</v>
      </c>
      <c r="K3696" s="33" t="str" cm="1">
        <f t="array" aca="1" ref="K3696" ca="1">_xlfn.IFS(L3696&lt;3,"Junior",L3696&lt;=7,"Mid-Level",L3696&gt;7,"Senior")</f>
        <v>Mid-Level</v>
      </c>
      <c r="L3696" s="45">
        <f ca="1">INT(YEARFRAC(Table1[[#This Row],[Joining Date]],TODAY(),1))</f>
        <v>4</v>
      </c>
      <c r="M3696" s="25" t="str">
        <f t="shared" ca="1" si="57"/>
        <v>No</v>
      </c>
      <c r="N3696" s="25">
        <f>YEAR(Table1[[#This Row],[Joining Date]])</f>
        <v>2021</v>
      </c>
      <c r="O3696" s="45">
        <f>MONTH(Table1[[#This Row],[Joining Date]])</f>
        <v>7</v>
      </c>
      <c r="P3696" s="25">
        <f ca="1">NETWORKDAYS(Table1[[#This Row],[Joining Date]],TODAY())</f>
        <v>1298</v>
      </c>
      <c r="Q3696" s="25" t="str">
        <f>LEFT(Table1[[#This Row],[Department]],5)&amp;"-"&amp;RIGHT(Table1[[#This Row],[Employee ID]],3)</f>
        <v>Finan-613</v>
      </c>
      <c r="R3696" s="25" t="str">
        <f>LEFT(Table1[[#This Row],[Department]],3)</f>
        <v>Fin</v>
      </c>
      <c r="S3696" s="36">
        <f>_xlfn.XLOOKUP(Table1[[#This Row],[City]],Table2[City],Table2[Bonus %])</f>
        <v>8</v>
      </c>
    </row>
    <row r="3697" spans="1:19" x14ac:dyDescent="0.35">
      <c r="A3697" s="9" t="s">
        <v>4375</v>
      </c>
      <c r="B3697" s="41" t="str">
        <f>LEFT(Table1[[#This Row],[Employee Name]],FIND(" ",Table1[[#This Row],[Employee Name]]))</f>
        <v xml:space="preserve">Ananya </v>
      </c>
      <c r="C3697" s="41" t="str">
        <f>RIGHT(Table1[[#This Row],[Employee Name]],LEN(Table1[[#This Row],[Employee Name]])-FIND(" ",Table1[[#This Row],[Employee Name]]))</f>
        <v>Rao</v>
      </c>
      <c r="D3697" s="23">
        <f>Table1[[#This Row],[Basic Salary]]+Table1[[#This Row],[Bonus]]</f>
        <v>67326</v>
      </c>
      <c r="E3697" s="10">
        <v>69</v>
      </c>
      <c r="F3697" s="46">
        <v>67</v>
      </c>
      <c r="G3697" s="10" t="str" cm="1">
        <f t="array" ref="G3697">_xlfn.IFS(Table1[[#This Row],[Performance Score]]&gt;=80,"Excellent",Table1[[#This Row],[Performance Score]]&gt;=60,"Good",Table1[[#This Row],[Performance Score]]&gt;=40,"Need Improvement")</f>
        <v>Good</v>
      </c>
      <c r="H3697" s="30">
        <f>Table1[[#This Row],[Bonus]]/Table1[[#This Row],[Basic Salary]]</f>
        <v>0.47077070954211814</v>
      </c>
      <c r="I3697" s="10">
        <f ca="1">DATEDIF(Table1[[#This Row],[Date of Birth]],TODAY(),"y")</f>
        <v>37</v>
      </c>
      <c r="J3697" s="34">
        <v>42119</v>
      </c>
      <c r="K3697" s="33" t="str" cm="1">
        <f t="array" aca="1" ref="K3697" ca="1">_xlfn.IFS(L3697&lt;3,"Junior",L3697&lt;=7,"Mid-Level",L3697&gt;7,"Senior")</f>
        <v>Senior</v>
      </c>
      <c r="L3697" s="46">
        <f ca="1">INT(YEARFRAC(Table1[[#This Row],[Joining Date]],TODAY(),1))</f>
        <v>11</v>
      </c>
      <c r="M3697" s="25" t="str">
        <f t="shared" ca="1" si="57"/>
        <v>Yes</v>
      </c>
      <c r="N3697" s="26">
        <f>YEAR(Table1[[#This Row],[Joining Date]])</f>
        <v>2015</v>
      </c>
      <c r="O3697" s="46">
        <f>MONTH(Table1[[#This Row],[Joining Date]])</f>
        <v>4</v>
      </c>
      <c r="P3697" s="26">
        <f ca="1">NETWORKDAYS(Table1[[#This Row],[Joining Date]],TODAY())</f>
        <v>2916</v>
      </c>
      <c r="Q3697" s="26" t="str">
        <f>LEFT(Table1[[#This Row],[Department]],5)&amp;"-"&amp;RIGHT(Table1[[#This Row],[Employee ID]],3)</f>
        <v>IT-319</v>
      </c>
      <c r="R3697" s="26" t="str">
        <f>LEFT(Table1[[#This Row],[Department]],3)</f>
        <v>IT</v>
      </c>
      <c r="S3697" s="37">
        <f>_xlfn.XLOOKUP(Table1[[#This Row],[City]],Table2[City],Table2[Bonus %])</f>
        <v>8</v>
      </c>
    </row>
    <row r="3698" spans="1:19" x14ac:dyDescent="0.35">
      <c r="A3698" s="7" t="s">
        <v>2656</v>
      </c>
      <c r="B3698" s="40" t="str">
        <f>LEFT(Table1[[#This Row],[Employee Name]],FIND(" ",Table1[[#This Row],[Employee Name]]))</f>
        <v xml:space="preserve">Meera </v>
      </c>
      <c r="C3698" s="40" t="str">
        <f>RIGHT(Table1[[#This Row],[Employee Name]],LEN(Table1[[#This Row],[Employee Name]])-FIND(" ",Table1[[#This Row],[Employee Name]]))</f>
        <v>Joshi</v>
      </c>
      <c r="D3698" s="22">
        <f>Table1[[#This Row],[Basic Salary]]+Table1[[#This Row],[Bonus]]</f>
        <v>67325</v>
      </c>
      <c r="E3698" s="8">
        <v>62</v>
      </c>
      <c r="F3698" s="45">
        <v>43</v>
      </c>
      <c r="G3698" s="8" t="str" cm="1">
        <f t="array" ref="G3698">_xlfn.IFS(Table1[[#This Row],[Performance Score]]&gt;=80,"Excellent",Table1[[#This Row],[Performance Score]]&gt;=60,"Good",Table1[[#This Row],[Performance Score]]&gt;=40,"Need Improvement")</f>
        <v>Need Improvement</v>
      </c>
      <c r="H3698" s="29">
        <f>Table1[[#This Row],[Bonus]]/Table1[[#This Row],[Basic Salary]]</f>
        <v>0.36100834900034368</v>
      </c>
      <c r="I3698" s="8">
        <f ca="1">DATEDIF(Table1[[#This Row],[Date of Birth]],TODAY(),"y")</f>
        <v>17</v>
      </c>
      <c r="J3698" s="33">
        <v>44358</v>
      </c>
      <c r="K3698" s="33" t="str" cm="1">
        <f t="array" aca="1" ref="K3698" ca="1">_xlfn.IFS(L3698&lt;3,"Junior",L3698&lt;=7,"Mid-Level",L3698&gt;7,"Senior")</f>
        <v>Mid-Level</v>
      </c>
      <c r="L3698" s="45">
        <f ca="1">INT(YEARFRAC(Table1[[#This Row],[Joining Date]],TODAY(),1))</f>
        <v>5</v>
      </c>
      <c r="M3698" s="25" t="str">
        <f t="shared" ca="1" si="57"/>
        <v>No</v>
      </c>
      <c r="N3698" s="25">
        <f>YEAR(Table1[[#This Row],[Joining Date]])</f>
        <v>2021</v>
      </c>
      <c r="O3698" s="45">
        <f>MONTH(Table1[[#This Row],[Joining Date]])</f>
        <v>6</v>
      </c>
      <c r="P3698" s="25">
        <f ca="1">NETWORKDAYS(Table1[[#This Row],[Joining Date]],TODAY())</f>
        <v>1317</v>
      </c>
      <c r="Q3698" s="25" t="str">
        <f>LEFT(Table1[[#This Row],[Department]],5)&amp;"-"&amp;RIGHT(Table1[[#This Row],[Employee ID]],3)</f>
        <v>Suppo-600</v>
      </c>
      <c r="R3698" s="25" t="str">
        <f>LEFT(Table1[[#This Row],[Department]],3)</f>
        <v>Sup</v>
      </c>
      <c r="S3698" s="36">
        <f>_xlfn.XLOOKUP(Table1[[#This Row],[City]],Table2[City],Table2[Bonus %])</f>
        <v>4</v>
      </c>
    </row>
    <row r="3699" spans="1:19" x14ac:dyDescent="0.35">
      <c r="A3699" s="9" t="s">
        <v>1076</v>
      </c>
      <c r="B3699" s="41" t="str">
        <f>LEFT(Table1[[#This Row],[Employee Name]],FIND(" ",Table1[[#This Row],[Employee Name]]))</f>
        <v xml:space="preserve">Ananya </v>
      </c>
      <c r="C3699" s="41" t="str">
        <f>RIGHT(Table1[[#This Row],[Employee Name]],LEN(Table1[[#This Row],[Employee Name]])-FIND(" ",Table1[[#This Row],[Employee Name]]))</f>
        <v>Rao</v>
      </c>
      <c r="D3699" s="23">
        <f>Table1[[#This Row],[Basic Salary]]+Table1[[#This Row],[Bonus]]</f>
        <v>67321</v>
      </c>
      <c r="E3699" s="10">
        <v>95</v>
      </c>
      <c r="F3699" s="46">
        <v>53</v>
      </c>
      <c r="G3699" s="10" t="str" cm="1">
        <f t="array" ref="G3699">_xlfn.IFS(Table1[[#This Row],[Performance Score]]&gt;=80,"Excellent",Table1[[#This Row],[Performance Score]]&gt;=60,"Good",Table1[[#This Row],[Performance Score]]&gt;=40,"Need Improvement")</f>
        <v>Need Improvement</v>
      </c>
      <c r="H3699" s="30">
        <f>Table1[[#This Row],[Bonus]]/Table1[[#This Row],[Basic Salary]]</f>
        <v>0.58067621507396106</v>
      </c>
      <c r="I3699" s="10">
        <f ca="1">DATEDIF(Table1[[#This Row],[Date of Birth]],TODAY(),"y")</f>
        <v>36</v>
      </c>
      <c r="J3699" s="34">
        <v>43232</v>
      </c>
      <c r="K3699" s="33" t="str" cm="1">
        <f t="array" aca="1" ref="K3699" ca="1">_xlfn.IFS(L3699&lt;3,"Junior",L3699&lt;=7,"Mid-Level",L3699&gt;7,"Senior")</f>
        <v>Senior</v>
      </c>
      <c r="L3699" s="46">
        <f ca="1">INT(YEARFRAC(Table1[[#This Row],[Joining Date]],TODAY(),1))</f>
        <v>8</v>
      </c>
      <c r="M3699" s="25" t="str">
        <f t="shared" ca="1" si="57"/>
        <v>Yes</v>
      </c>
      <c r="N3699" s="26">
        <f>YEAR(Table1[[#This Row],[Joining Date]])</f>
        <v>2018</v>
      </c>
      <c r="O3699" s="46">
        <f>MONTH(Table1[[#This Row],[Joining Date]])</f>
        <v>5</v>
      </c>
      <c r="P3699" s="26">
        <f ca="1">NETWORKDAYS(Table1[[#This Row],[Joining Date]],TODAY())</f>
        <v>2121</v>
      </c>
      <c r="Q3699" s="26" t="str">
        <f>LEFT(Table1[[#This Row],[Department]],5)&amp;"-"&amp;RIGHT(Table1[[#This Row],[Employee ID]],3)</f>
        <v>Finan-020</v>
      </c>
      <c r="R3699" s="26" t="str">
        <f>LEFT(Table1[[#This Row],[Department]],3)</f>
        <v>Fin</v>
      </c>
      <c r="S3699" s="37">
        <f>_xlfn.XLOOKUP(Table1[[#This Row],[City]],Table2[City],Table2[Bonus %])</f>
        <v>4</v>
      </c>
    </row>
    <row r="3700" spans="1:19" x14ac:dyDescent="0.35">
      <c r="A3700" s="7" t="s">
        <v>2206</v>
      </c>
      <c r="B3700" s="40" t="str">
        <f>LEFT(Table1[[#This Row],[Employee Name]],FIND(" ",Table1[[#This Row],[Employee Name]]))</f>
        <v xml:space="preserve">Rahul </v>
      </c>
      <c r="C3700" s="40" t="str">
        <f>RIGHT(Table1[[#This Row],[Employee Name]],LEN(Table1[[#This Row],[Employee Name]])-FIND(" ",Table1[[#This Row],[Employee Name]]))</f>
        <v>Verma</v>
      </c>
      <c r="D3700" s="22">
        <f>Table1[[#This Row],[Basic Salary]]+Table1[[#This Row],[Bonus]]</f>
        <v>67316</v>
      </c>
      <c r="E3700" s="8">
        <v>98</v>
      </c>
      <c r="F3700" s="45">
        <v>71</v>
      </c>
      <c r="G3700" s="8" t="str" cm="1">
        <f t="array" ref="G3700">_xlfn.IFS(Table1[[#This Row],[Performance Score]]&gt;=80,"Excellent",Table1[[#This Row],[Performance Score]]&gt;=60,"Good",Table1[[#This Row],[Performance Score]]&gt;=40,"Need Improvement")</f>
        <v>Good</v>
      </c>
      <c r="H3700" s="29">
        <f>Table1[[#This Row],[Bonus]]/Table1[[#This Row],[Basic Salary]]</f>
        <v>0.35808098129804106</v>
      </c>
      <c r="I3700" s="8">
        <f ca="1">DATEDIF(Table1[[#This Row],[Date of Birth]],TODAY(),"y")</f>
        <v>23</v>
      </c>
      <c r="J3700" s="33">
        <v>42191</v>
      </c>
      <c r="K3700" s="33" t="str" cm="1">
        <f t="array" aca="1" ref="K3700" ca="1">_xlfn.IFS(L3700&lt;3,"Junior",L3700&lt;=7,"Mid-Level",L3700&gt;7,"Senior")</f>
        <v>Senior</v>
      </c>
      <c r="L3700" s="45">
        <f ca="1">INT(YEARFRAC(Table1[[#This Row],[Joining Date]],TODAY(),1))</f>
        <v>10</v>
      </c>
      <c r="M3700" s="25" t="str">
        <f t="shared" ca="1" si="57"/>
        <v>Yes</v>
      </c>
      <c r="N3700" s="25">
        <f>YEAR(Table1[[#This Row],[Joining Date]])</f>
        <v>2015</v>
      </c>
      <c r="O3700" s="45">
        <f>MONTH(Table1[[#This Row],[Joining Date]])</f>
        <v>7</v>
      </c>
      <c r="P3700" s="25">
        <f ca="1">NETWORKDAYS(Table1[[#This Row],[Joining Date]],TODAY())</f>
        <v>2866</v>
      </c>
      <c r="Q3700" s="25" t="str">
        <f>LEFT(Table1[[#This Row],[Department]],5)&amp;"-"&amp;RIGHT(Table1[[#This Row],[Employee ID]],3)</f>
        <v>Opera-150</v>
      </c>
      <c r="R3700" s="25" t="str">
        <f>LEFT(Table1[[#This Row],[Department]],3)</f>
        <v>Ope</v>
      </c>
      <c r="S3700" s="36">
        <f>_xlfn.XLOOKUP(Table1[[#This Row],[City]],Table2[City],Table2[Bonus %])</f>
        <v>5</v>
      </c>
    </row>
    <row r="3701" spans="1:19" x14ac:dyDescent="0.35">
      <c r="A3701" s="9" t="s">
        <v>866</v>
      </c>
      <c r="B3701" s="41" t="str">
        <f>LEFT(Table1[[#This Row],[Employee Name]],FIND(" ",Table1[[#This Row],[Employee Name]]))</f>
        <v xml:space="preserve">Krishna </v>
      </c>
      <c r="C3701" s="41" t="str">
        <f>RIGHT(Table1[[#This Row],[Employee Name]],LEN(Table1[[#This Row],[Employee Name]])-FIND(" ",Table1[[#This Row],[Employee Name]]))</f>
        <v>Chaitanya</v>
      </c>
      <c r="D3701" s="23">
        <f>Table1[[#This Row],[Basic Salary]]+Table1[[#This Row],[Bonus]]</f>
        <v>67312</v>
      </c>
      <c r="E3701" s="10">
        <v>64</v>
      </c>
      <c r="F3701" s="46">
        <v>55</v>
      </c>
      <c r="G3701" s="10" t="str" cm="1">
        <f t="array" ref="G3701">_xlfn.IFS(Table1[[#This Row],[Performance Score]]&gt;=80,"Excellent",Table1[[#This Row],[Performance Score]]&gt;=60,"Good",Table1[[#This Row],[Performance Score]]&gt;=40,"Need Improvement")</f>
        <v>Need Improvement</v>
      </c>
      <c r="H3701" s="30">
        <f>Table1[[#This Row],[Bonus]]/Table1[[#This Row],[Basic Salary]]</f>
        <v>0.3831138142889432</v>
      </c>
      <c r="I3701" s="10">
        <f ca="1">DATEDIF(Table1[[#This Row],[Date of Birth]],TODAY(),"y")</f>
        <v>20</v>
      </c>
      <c r="J3701" s="34">
        <v>44159</v>
      </c>
      <c r="K3701" s="33" t="str" cm="1">
        <f t="array" aca="1" ref="K3701" ca="1">_xlfn.IFS(L3701&lt;3,"Junior",L3701&lt;=7,"Mid-Level",L3701&gt;7,"Senior")</f>
        <v>Mid-Level</v>
      </c>
      <c r="L3701" s="46">
        <f ca="1">INT(YEARFRAC(Table1[[#This Row],[Joining Date]],TODAY(),1))</f>
        <v>5</v>
      </c>
      <c r="M3701" s="25" t="str">
        <f t="shared" ca="1" si="57"/>
        <v>No</v>
      </c>
      <c r="N3701" s="26">
        <f>YEAR(Table1[[#This Row],[Joining Date]])</f>
        <v>2020</v>
      </c>
      <c r="O3701" s="46">
        <f>MONTH(Table1[[#This Row],[Joining Date]])</f>
        <v>11</v>
      </c>
      <c r="P3701" s="26">
        <f ca="1">NETWORKDAYS(Table1[[#This Row],[Joining Date]],TODAY())</f>
        <v>1460</v>
      </c>
      <c r="Q3701" s="26" t="str">
        <f>LEFT(Table1[[#This Row],[Department]],5)&amp;"-"&amp;RIGHT(Table1[[#This Row],[Employee ID]],3)</f>
        <v>Opera-810</v>
      </c>
      <c r="R3701" s="26" t="str">
        <f>LEFT(Table1[[#This Row],[Department]],3)</f>
        <v>Ope</v>
      </c>
      <c r="S3701" s="37">
        <f>_xlfn.XLOOKUP(Table1[[#This Row],[City]],Table2[City],Table2[Bonus %])</f>
        <v>5</v>
      </c>
    </row>
    <row r="3702" spans="1:19" x14ac:dyDescent="0.35">
      <c r="A3702" s="7" t="s">
        <v>1743</v>
      </c>
      <c r="B3702" s="40" t="str">
        <f>LEFT(Table1[[#This Row],[Employee Name]],FIND(" ",Table1[[#This Row],[Employee Name]]))</f>
        <v xml:space="preserve">Aarav </v>
      </c>
      <c r="C3702" s="40" t="str">
        <f>RIGHT(Table1[[#This Row],[Employee Name]],LEN(Table1[[#This Row],[Employee Name]])-FIND(" ",Table1[[#This Row],[Employee Name]]))</f>
        <v>Sharma</v>
      </c>
      <c r="D3702" s="22">
        <f>Table1[[#This Row],[Basic Salary]]+Table1[[#This Row],[Bonus]]</f>
        <v>67300</v>
      </c>
      <c r="E3702" s="8">
        <v>61</v>
      </c>
      <c r="F3702" s="45">
        <v>72</v>
      </c>
      <c r="G3702" s="8" t="str" cm="1">
        <f t="array" ref="G3702">_xlfn.IFS(Table1[[#This Row],[Performance Score]]&gt;=80,"Excellent",Table1[[#This Row],[Performance Score]]&gt;=60,"Good",Table1[[#This Row],[Performance Score]]&gt;=40,"Need Improvement")</f>
        <v>Good</v>
      </c>
      <c r="H3702" s="29">
        <f>Table1[[#This Row],[Bonus]]/Table1[[#This Row],[Basic Salary]]</f>
        <v>0.11538334051509828</v>
      </c>
      <c r="I3702" s="8">
        <f ca="1">DATEDIF(Table1[[#This Row],[Date of Birth]],TODAY(),"y")</f>
        <v>21</v>
      </c>
      <c r="J3702" s="33">
        <v>44917</v>
      </c>
      <c r="K3702" s="33" t="str" cm="1">
        <f t="array" aca="1" ref="K3702" ca="1">_xlfn.IFS(L3702&lt;3,"Junior",L3702&lt;=7,"Mid-Level",L3702&gt;7,"Senior")</f>
        <v>Mid-Level</v>
      </c>
      <c r="L3702" s="45">
        <f ca="1">INT(YEARFRAC(Table1[[#This Row],[Joining Date]],TODAY(),1))</f>
        <v>3</v>
      </c>
      <c r="M3702" s="25" t="str">
        <f t="shared" ca="1" si="57"/>
        <v>No</v>
      </c>
      <c r="N3702" s="25">
        <f>YEAR(Table1[[#This Row],[Joining Date]])</f>
        <v>2022</v>
      </c>
      <c r="O3702" s="45">
        <f>MONTH(Table1[[#This Row],[Joining Date]])</f>
        <v>12</v>
      </c>
      <c r="P3702" s="25">
        <f ca="1">NETWORKDAYS(Table1[[#This Row],[Joining Date]],TODAY())</f>
        <v>918</v>
      </c>
      <c r="Q3702" s="25" t="str">
        <f>LEFT(Table1[[#This Row],[Department]],5)&amp;"-"&amp;RIGHT(Table1[[#This Row],[Employee ID]],3)</f>
        <v>Finan-687</v>
      </c>
      <c r="R3702" s="25" t="str">
        <f>LEFT(Table1[[#This Row],[Department]],3)</f>
        <v>Fin</v>
      </c>
      <c r="S3702" s="36">
        <f>_xlfn.XLOOKUP(Table1[[#This Row],[City]],Table2[City],Table2[Bonus %])</f>
        <v>7</v>
      </c>
    </row>
    <row r="3703" spans="1:19" x14ac:dyDescent="0.35">
      <c r="A3703" s="9" t="s">
        <v>4151</v>
      </c>
      <c r="B3703" s="41" t="str">
        <f>LEFT(Table1[[#This Row],[Employee Name]],FIND(" ",Table1[[#This Row],[Employee Name]]))</f>
        <v xml:space="preserve">Pooja </v>
      </c>
      <c r="C3703" s="41" t="str">
        <f>RIGHT(Table1[[#This Row],[Employee Name]],LEN(Table1[[#This Row],[Employee Name]])-FIND(" ",Table1[[#This Row],[Employee Name]]))</f>
        <v>Das</v>
      </c>
      <c r="D3703" s="23">
        <f>Table1[[#This Row],[Basic Salary]]+Table1[[#This Row],[Bonus]]</f>
        <v>67213</v>
      </c>
      <c r="E3703" s="10">
        <v>67</v>
      </c>
      <c r="F3703" s="46">
        <v>69</v>
      </c>
      <c r="G3703" s="10" t="str" cm="1">
        <f t="array" ref="G3703">_xlfn.IFS(Table1[[#This Row],[Performance Score]]&gt;=80,"Excellent",Table1[[#This Row],[Performance Score]]&gt;=60,"Good",Table1[[#This Row],[Performance Score]]&gt;=40,"Need Improvement")</f>
        <v>Good</v>
      </c>
      <c r="H3703" s="30">
        <f>Table1[[#This Row],[Bonus]]/Table1[[#This Row],[Basic Salary]]</f>
        <v>0.31006724490790372</v>
      </c>
      <c r="I3703" s="10">
        <f ca="1">DATEDIF(Table1[[#This Row],[Date of Birth]],TODAY(),"y")</f>
        <v>28</v>
      </c>
      <c r="J3703" s="34">
        <v>45071</v>
      </c>
      <c r="K3703" s="33" t="str" cm="1">
        <f t="array" aca="1" ref="K3703" ca="1">_xlfn.IFS(L3703&lt;3,"Junior",L3703&lt;=7,"Mid-Level",L3703&gt;7,"Senior")</f>
        <v>Mid-Level</v>
      </c>
      <c r="L3703" s="46">
        <f ca="1">INT(YEARFRAC(Table1[[#This Row],[Joining Date]],TODAY(),1))</f>
        <v>3</v>
      </c>
      <c r="M3703" s="25" t="str">
        <f t="shared" ca="1" si="57"/>
        <v>No</v>
      </c>
      <c r="N3703" s="26">
        <f>YEAR(Table1[[#This Row],[Joining Date]])</f>
        <v>2023</v>
      </c>
      <c r="O3703" s="46">
        <f>MONTH(Table1[[#This Row],[Joining Date]])</f>
        <v>5</v>
      </c>
      <c r="P3703" s="26">
        <f ca="1">NETWORKDAYS(Table1[[#This Row],[Joining Date]],TODAY())</f>
        <v>808</v>
      </c>
      <c r="Q3703" s="26" t="str">
        <f>LEFT(Table1[[#This Row],[Department]],5)&amp;"-"&amp;RIGHT(Table1[[#This Row],[Employee ID]],3)</f>
        <v>Sales-095</v>
      </c>
      <c r="R3703" s="26" t="str">
        <f>LEFT(Table1[[#This Row],[Department]],3)</f>
        <v>Sal</v>
      </c>
      <c r="S3703" s="37">
        <f>_xlfn.XLOOKUP(Table1[[#This Row],[City]],Table2[City],Table2[Bonus %])</f>
        <v>6</v>
      </c>
    </row>
    <row r="3704" spans="1:19" x14ac:dyDescent="0.35">
      <c r="A3704" s="7" t="s">
        <v>1900</v>
      </c>
      <c r="B3704" s="40" t="str">
        <f>LEFT(Table1[[#This Row],[Employee Name]],FIND(" ",Table1[[#This Row],[Employee Name]]))</f>
        <v xml:space="preserve">Swathi </v>
      </c>
      <c r="C3704" s="40" t="str">
        <f>RIGHT(Table1[[#This Row],[Employee Name]],LEN(Table1[[#This Row],[Employee Name]])-FIND(" ",Table1[[#This Row],[Employee Name]]))</f>
        <v>Ramesh</v>
      </c>
      <c r="D3704" s="22">
        <f>Table1[[#This Row],[Basic Salary]]+Table1[[#This Row],[Bonus]]</f>
        <v>67203</v>
      </c>
      <c r="E3704" s="8">
        <v>74</v>
      </c>
      <c r="F3704" s="45">
        <v>40</v>
      </c>
      <c r="G3704" s="8" t="str" cm="1">
        <f t="array" ref="G3704">_xlfn.IFS(Table1[[#This Row],[Performance Score]]&gt;=80,"Excellent",Table1[[#This Row],[Performance Score]]&gt;=60,"Good",Table1[[#This Row],[Performance Score]]&gt;=40,"Need Improvement")</f>
        <v>Need Improvement</v>
      </c>
      <c r="H3704" s="29">
        <f>Table1[[#This Row],[Bonus]]/Table1[[#This Row],[Basic Salary]]</f>
        <v>0.44438713005351732</v>
      </c>
      <c r="I3704" s="8">
        <f ca="1">DATEDIF(Table1[[#This Row],[Date of Birth]],TODAY(),"y")</f>
        <v>45</v>
      </c>
      <c r="J3704" s="33">
        <v>45505</v>
      </c>
      <c r="K3704" s="33" t="str" cm="1">
        <f t="array" aca="1" ref="K3704" ca="1">_xlfn.IFS(L3704&lt;3,"Junior",L3704&lt;=7,"Mid-Level",L3704&gt;7,"Senior")</f>
        <v>Junior</v>
      </c>
      <c r="L3704" s="45">
        <f ca="1">INT(YEARFRAC(Table1[[#This Row],[Joining Date]],TODAY(),1))</f>
        <v>1</v>
      </c>
      <c r="M3704" s="25" t="str">
        <f t="shared" ca="1" si="57"/>
        <v>No</v>
      </c>
      <c r="N3704" s="25">
        <f>YEAR(Table1[[#This Row],[Joining Date]])</f>
        <v>2024</v>
      </c>
      <c r="O3704" s="45">
        <f>MONTH(Table1[[#This Row],[Joining Date]])</f>
        <v>8</v>
      </c>
      <c r="P3704" s="25">
        <f ca="1">NETWORKDAYS(Table1[[#This Row],[Joining Date]],TODAY())</f>
        <v>498</v>
      </c>
      <c r="Q3704" s="25" t="str">
        <f>LEFT(Table1[[#This Row],[Department]],5)&amp;"-"&amp;RIGHT(Table1[[#This Row],[Employee ID]],3)</f>
        <v>Marke-844</v>
      </c>
      <c r="R3704" s="25" t="str">
        <f>LEFT(Table1[[#This Row],[Department]],3)</f>
        <v>Mar</v>
      </c>
      <c r="S3704" s="36">
        <f>_xlfn.XLOOKUP(Table1[[#This Row],[City]],Table2[City],Table2[Bonus %])</f>
        <v>5</v>
      </c>
    </row>
    <row r="3705" spans="1:19" x14ac:dyDescent="0.35">
      <c r="A3705" s="9" t="s">
        <v>3927</v>
      </c>
      <c r="B3705" s="41" t="str">
        <f>LEFT(Table1[[#This Row],[Employee Name]],FIND(" ",Table1[[#This Row],[Employee Name]]))</f>
        <v xml:space="preserve">Meera </v>
      </c>
      <c r="C3705" s="41" t="str">
        <f>RIGHT(Table1[[#This Row],[Employee Name]],LEN(Table1[[#This Row],[Employee Name]])-FIND(" ",Table1[[#This Row],[Employee Name]]))</f>
        <v>Joshi</v>
      </c>
      <c r="D3705" s="23">
        <f>Table1[[#This Row],[Basic Salary]]+Table1[[#This Row],[Bonus]]</f>
        <v>67200</v>
      </c>
      <c r="E3705" s="10">
        <v>70</v>
      </c>
      <c r="F3705" s="46">
        <v>43</v>
      </c>
      <c r="G3705" s="10" t="str" cm="1">
        <f t="array" ref="G3705">_xlfn.IFS(Table1[[#This Row],[Performance Score]]&gt;=80,"Excellent",Table1[[#This Row],[Performance Score]]&gt;=60,"Good",Table1[[#This Row],[Performance Score]]&gt;=40,"Need Improvement")</f>
        <v>Need Improvement</v>
      </c>
      <c r="H3705" s="30">
        <f>Table1[[#This Row],[Bonus]]/Table1[[#This Row],[Basic Salary]]</f>
        <v>0.39067091593890979</v>
      </c>
      <c r="I3705" s="10">
        <f ca="1">DATEDIF(Table1[[#This Row],[Date of Birth]],TODAY(),"y")</f>
        <v>31</v>
      </c>
      <c r="J3705" s="34">
        <v>45458</v>
      </c>
      <c r="K3705" s="33" t="str" cm="1">
        <f t="array" aca="1" ref="K3705" ca="1">_xlfn.IFS(L3705&lt;3,"Junior",L3705&lt;=7,"Mid-Level",L3705&gt;7,"Senior")</f>
        <v>Junior</v>
      </c>
      <c r="L3705" s="46">
        <f ca="1">INT(YEARFRAC(Table1[[#This Row],[Joining Date]],TODAY(),1))</f>
        <v>2</v>
      </c>
      <c r="M3705" s="25" t="str">
        <f t="shared" ca="1" si="57"/>
        <v>No</v>
      </c>
      <c r="N3705" s="26">
        <f>YEAR(Table1[[#This Row],[Joining Date]])</f>
        <v>2024</v>
      </c>
      <c r="O3705" s="46">
        <f>MONTH(Table1[[#This Row],[Joining Date]])</f>
        <v>6</v>
      </c>
      <c r="P3705" s="26">
        <f ca="1">NETWORKDAYS(Table1[[#This Row],[Joining Date]],TODAY())</f>
        <v>531</v>
      </c>
      <c r="Q3705" s="26" t="str">
        <f>LEFT(Table1[[#This Row],[Department]],5)&amp;"-"&amp;RIGHT(Table1[[#This Row],[Employee ID]],3)</f>
        <v>Finan-871</v>
      </c>
      <c r="R3705" s="26" t="str">
        <f>LEFT(Table1[[#This Row],[Department]],3)</f>
        <v>Fin</v>
      </c>
      <c r="S3705" s="37">
        <f>_xlfn.XLOOKUP(Table1[[#This Row],[City]],Table2[City],Table2[Bonus %])</f>
        <v>7</v>
      </c>
    </row>
    <row r="3706" spans="1:19" x14ac:dyDescent="0.35">
      <c r="A3706" s="7" t="s">
        <v>809</v>
      </c>
      <c r="B3706" s="40" t="str">
        <f>LEFT(Table1[[#This Row],[Employee Name]],FIND(" ",Table1[[#This Row],[Employee Name]]))</f>
        <v xml:space="preserve">Gayathri </v>
      </c>
      <c r="C3706" s="40" t="str">
        <f>RIGHT(Table1[[#This Row],[Employee Name]],LEN(Table1[[#This Row],[Employee Name]])-FIND(" ",Table1[[#This Row],[Employee Name]]))</f>
        <v>Iyer</v>
      </c>
      <c r="D3706" s="22">
        <f>Table1[[#This Row],[Basic Salary]]+Table1[[#This Row],[Bonus]]</f>
        <v>67190</v>
      </c>
      <c r="E3706" s="8">
        <v>72</v>
      </c>
      <c r="F3706" s="45">
        <v>78</v>
      </c>
      <c r="G3706" s="8" t="str" cm="1">
        <f t="array" ref="G3706">_xlfn.IFS(Table1[[#This Row],[Performance Score]]&gt;=80,"Excellent",Table1[[#This Row],[Performance Score]]&gt;=60,"Good",Table1[[#This Row],[Performance Score]]&gt;=40,"Need Improvement")</f>
        <v>Good</v>
      </c>
      <c r="H3706" s="29">
        <f>Table1[[#This Row],[Bonus]]/Table1[[#This Row],[Basic Salary]]</f>
        <v>0.31502720475985441</v>
      </c>
      <c r="I3706" s="8">
        <f ca="1">DATEDIF(Table1[[#This Row],[Date of Birth]],TODAY(),"y")</f>
        <v>30</v>
      </c>
      <c r="J3706" s="33">
        <v>42270</v>
      </c>
      <c r="K3706" s="33" t="str" cm="1">
        <f t="array" aca="1" ref="K3706" ca="1">_xlfn.IFS(L3706&lt;3,"Junior",L3706&lt;=7,"Mid-Level",L3706&gt;7,"Senior")</f>
        <v>Senior</v>
      </c>
      <c r="L3706" s="45">
        <f ca="1">INT(YEARFRAC(Table1[[#This Row],[Joining Date]],TODAY(),1))</f>
        <v>10</v>
      </c>
      <c r="M3706" s="25" t="str">
        <f t="shared" ca="1" si="57"/>
        <v>Yes</v>
      </c>
      <c r="N3706" s="25">
        <f>YEAR(Table1[[#This Row],[Joining Date]])</f>
        <v>2015</v>
      </c>
      <c r="O3706" s="45">
        <f>MONTH(Table1[[#This Row],[Joining Date]])</f>
        <v>9</v>
      </c>
      <c r="P3706" s="25">
        <f ca="1">NETWORKDAYS(Table1[[#This Row],[Joining Date]],TODAY())</f>
        <v>2809</v>
      </c>
      <c r="Q3706" s="25" t="str">
        <f>LEFT(Table1[[#This Row],[Department]],5)&amp;"-"&amp;RIGHT(Table1[[#This Row],[Employee ID]],3)</f>
        <v>Marke-753</v>
      </c>
      <c r="R3706" s="25" t="str">
        <f>LEFT(Table1[[#This Row],[Department]],3)</f>
        <v>Mar</v>
      </c>
      <c r="S3706" s="36">
        <f>_xlfn.XLOOKUP(Table1[[#This Row],[City]],Table2[City],Table2[Bonus %])</f>
        <v>5</v>
      </c>
    </row>
    <row r="3707" spans="1:19" x14ac:dyDescent="0.35">
      <c r="A3707" s="9" t="s">
        <v>982</v>
      </c>
      <c r="B3707" s="41" t="str">
        <f>LEFT(Table1[[#This Row],[Employee Name]],FIND(" ",Table1[[#This Row],[Employee Name]]))</f>
        <v xml:space="preserve">Sneha </v>
      </c>
      <c r="C3707" s="41" t="str">
        <f>RIGHT(Table1[[#This Row],[Employee Name]],LEN(Table1[[#This Row],[Employee Name]])-FIND(" ",Table1[[#This Row],[Employee Name]]))</f>
        <v>Iyer</v>
      </c>
      <c r="D3707" s="23">
        <f>Table1[[#This Row],[Basic Salary]]+Table1[[#This Row],[Bonus]]</f>
        <v>67190</v>
      </c>
      <c r="E3707" s="10">
        <v>72</v>
      </c>
      <c r="F3707" s="46">
        <v>83</v>
      </c>
      <c r="G3707" s="10" t="str" cm="1">
        <f t="array" ref="G3707">_xlfn.IFS(Table1[[#This Row],[Performance Score]]&gt;=80,"Excellent",Table1[[#This Row],[Performance Score]]&gt;=60,"Good",Table1[[#This Row],[Performance Score]]&gt;=40,"Need Improvement")</f>
        <v>Excellent</v>
      </c>
      <c r="H3707" s="30">
        <f>Table1[[#This Row],[Bonus]]/Table1[[#This Row],[Basic Salary]]</f>
        <v>0.31092207437468294</v>
      </c>
      <c r="I3707" s="10">
        <f ca="1">DATEDIF(Table1[[#This Row],[Date of Birth]],TODAY(),"y")</f>
        <v>22</v>
      </c>
      <c r="J3707" s="34">
        <v>42161</v>
      </c>
      <c r="K3707" s="33" t="str" cm="1">
        <f t="array" aca="1" ref="K3707" ca="1">_xlfn.IFS(L3707&lt;3,"Junior",L3707&lt;=7,"Mid-Level",L3707&gt;7,"Senior")</f>
        <v>Senior</v>
      </c>
      <c r="L3707" s="46">
        <f ca="1">INT(YEARFRAC(Table1[[#This Row],[Joining Date]],TODAY(),1))</f>
        <v>11</v>
      </c>
      <c r="M3707" s="25" t="str">
        <f t="shared" ca="1" si="57"/>
        <v>Yes</v>
      </c>
      <c r="N3707" s="26">
        <f>YEAR(Table1[[#This Row],[Joining Date]])</f>
        <v>2015</v>
      </c>
      <c r="O3707" s="46">
        <f>MONTH(Table1[[#This Row],[Joining Date]])</f>
        <v>6</v>
      </c>
      <c r="P3707" s="26">
        <f ca="1">NETWORKDAYS(Table1[[#This Row],[Joining Date]],TODAY())</f>
        <v>2886</v>
      </c>
      <c r="Q3707" s="26" t="str">
        <f>LEFT(Table1[[#This Row],[Department]],5)&amp;"-"&amp;RIGHT(Table1[[#This Row],[Employee ID]],3)</f>
        <v>HR-926</v>
      </c>
      <c r="R3707" s="26" t="str">
        <f>LEFT(Table1[[#This Row],[Department]],3)</f>
        <v>HR</v>
      </c>
      <c r="S3707" s="37">
        <f>_xlfn.XLOOKUP(Table1[[#This Row],[City]],Table2[City],Table2[Bonus %])</f>
        <v>6</v>
      </c>
    </row>
    <row r="3708" spans="1:19" x14ac:dyDescent="0.35">
      <c r="A3708" s="7" t="s">
        <v>1370</v>
      </c>
      <c r="B3708" s="40" t="str">
        <f>LEFT(Table1[[#This Row],[Employee Name]],FIND(" ",Table1[[#This Row],[Employee Name]]))</f>
        <v xml:space="preserve">Rohan </v>
      </c>
      <c r="C3708" s="40" t="str">
        <f>RIGHT(Table1[[#This Row],[Employee Name]],LEN(Table1[[#This Row],[Employee Name]])-FIND(" ",Table1[[#This Row],[Employee Name]]))</f>
        <v>Gupta</v>
      </c>
      <c r="D3708" s="22">
        <f>Table1[[#This Row],[Basic Salary]]+Table1[[#This Row],[Bonus]]</f>
        <v>67183</v>
      </c>
      <c r="E3708" s="8">
        <v>60</v>
      </c>
      <c r="F3708" s="45">
        <v>60</v>
      </c>
      <c r="G3708" s="8" t="str" cm="1">
        <f t="array" ref="G3708">_xlfn.IFS(Table1[[#This Row],[Performance Score]]&gt;=80,"Excellent",Table1[[#This Row],[Performance Score]]&gt;=60,"Good",Table1[[#This Row],[Performance Score]]&gt;=40,"Need Improvement")</f>
        <v>Good</v>
      </c>
      <c r="H3708" s="29">
        <f>Table1[[#This Row],[Bonus]]/Table1[[#This Row],[Basic Salary]]</f>
        <v>0.44160247194386626</v>
      </c>
      <c r="I3708" s="8">
        <f ca="1">DATEDIF(Table1[[#This Row],[Date of Birth]],TODAY(),"y")</f>
        <v>40</v>
      </c>
      <c r="J3708" s="33">
        <v>42605</v>
      </c>
      <c r="K3708" s="33" t="str" cm="1">
        <f t="array" aca="1" ref="K3708" ca="1">_xlfn.IFS(L3708&lt;3,"Junior",L3708&lt;=7,"Mid-Level",L3708&gt;7,"Senior")</f>
        <v>Senior</v>
      </c>
      <c r="L3708" s="45">
        <f ca="1">INT(YEARFRAC(Table1[[#This Row],[Joining Date]],TODAY(),1))</f>
        <v>9</v>
      </c>
      <c r="M3708" s="25" t="str">
        <f t="shared" ca="1" si="57"/>
        <v>Yes</v>
      </c>
      <c r="N3708" s="25">
        <f>YEAR(Table1[[#This Row],[Joining Date]])</f>
        <v>2016</v>
      </c>
      <c r="O3708" s="45">
        <f>MONTH(Table1[[#This Row],[Joining Date]])</f>
        <v>8</v>
      </c>
      <c r="P3708" s="25">
        <f ca="1">NETWORKDAYS(Table1[[#This Row],[Joining Date]],TODAY())</f>
        <v>2570</v>
      </c>
      <c r="Q3708" s="25" t="str">
        <f>LEFT(Table1[[#This Row],[Department]],5)&amp;"-"&amp;RIGHT(Table1[[#This Row],[Employee ID]],3)</f>
        <v>Suppo-314</v>
      </c>
      <c r="R3708" s="25" t="str">
        <f>LEFT(Table1[[#This Row],[Department]],3)</f>
        <v>Sup</v>
      </c>
      <c r="S3708" s="36">
        <f>_xlfn.XLOOKUP(Table1[[#This Row],[City]],Table2[City],Table2[Bonus %])</f>
        <v>5</v>
      </c>
    </row>
    <row r="3709" spans="1:19" x14ac:dyDescent="0.35">
      <c r="A3709" s="9" t="s">
        <v>2353</v>
      </c>
      <c r="B3709" s="41" t="str">
        <f>LEFT(Table1[[#This Row],[Employee Name]],FIND(" ",Table1[[#This Row],[Employee Name]]))</f>
        <v xml:space="preserve">Karan </v>
      </c>
      <c r="C3709" s="41" t="str">
        <f>RIGHT(Table1[[#This Row],[Employee Name]],LEN(Table1[[#This Row],[Employee Name]])-FIND(" ",Table1[[#This Row],[Employee Name]]))</f>
        <v>Malhotra</v>
      </c>
      <c r="D3709" s="23">
        <f>Table1[[#This Row],[Basic Salary]]+Table1[[#This Row],[Bonus]]</f>
        <v>67154</v>
      </c>
      <c r="E3709" s="10">
        <v>98</v>
      </c>
      <c r="F3709" s="46">
        <v>76</v>
      </c>
      <c r="G3709" s="10" t="str" cm="1">
        <f t="array" ref="G3709">_xlfn.IFS(Table1[[#This Row],[Performance Score]]&gt;=80,"Excellent",Table1[[#This Row],[Performance Score]]&gt;=60,"Good",Table1[[#This Row],[Performance Score]]&gt;=40,"Need Improvement")</f>
        <v>Good</v>
      </c>
      <c r="H3709" s="30">
        <f>Table1[[#This Row],[Bonus]]/Table1[[#This Row],[Basic Salary]]</f>
        <v>0.56543428598069845</v>
      </c>
      <c r="I3709" s="10">
        <f ca="1">DATEDIF(Table1[[#This Row],[Date of Birth]],TODAY(),"y")</f>
        <v>28</v>
      </c>
      <c r="J3709" s="34">
        <v>42864</v>
      </c>
      <c r="K3709" s="33" t="str" cm="1">
        <f t="array" aca="1" ref="K3709" ca="1">_xlfn.IFS(L3709&lt;3,"Junior",L3709&lt;=7,"Mid-Level",L3709&gt;7,"Senior")</f>
        <v>Senior</v>
      </c>
      <c r="L3709" s="46">
        <f ca="1">INT(YEARFRAC(Table1[[#This Row],[Joining Date]],TODAY(),1))</f>
        <v>9</v>
      </c>
      <c r="M3709" s="25" t="str">
        <f t="shared" ca="1" si="57"/>
        <v>Yes</v>
      </c>
      <c r="N3709" s="26">
        <f>YEAR(Table1[[#This Row],[Joining Date]])</f>
        <v>2017</v>
      </c>
      <c r="O3709" s="46">
        <f>MONTH(Table1[[#This Row],[Joining Date]])</f>
        <v>5</v>
      </c>
      <c r="P3709" s="26">
        <f ca="1">NETWORKDAYS(Table1[[#This Row],[Joining Date]],TODAY())</f>
        <v>2385</v>
      </c>
      <c r="Q3709" s="26" t="str">
        <f>LEFT(Table1[[#This Row],[Department]],5)&amp;"-"&amp;RIGHT(Table1[[#This Row],[Employee ID]],3)</f>
        <v>Sales-297</v>
      </c>
      <c r="R3709" s="26" t="str">
        <f>LEFT(Table1[[#This Row],[Department]],3)</f>
        <v>Sal</v>
      </c>
      <c r="S3709" s="37">
        <f>_xlfn.XLOOKUP(Table1[[#This Row],[City]],Table2[City],Table2[Bonus %])</f>
        <v>6</v>
      </c>
    </row>
    <row r="3710" spans="1:19" x14ac:dyDescent="0.35">
      <c r="A3710" s="7" t="s">
        <v>4797</v>
      </c>
      <c r="B3710" s="40" t="str">
        <f>LEFT(Table1[[#This Row],[Employee Name]],FIND(" ",Table1[[#This Row],[Employee Name]]))</f>
        <v xml:space="preserve">Aarav </v>
      </c>
      <c r="C3710" s="40" t="str">
        <f>RIGHT(Table1[[#This Row],[Employee Name]],LEN(Table1[[#This Row],[Employee Name]])-FIND(" ",Table1[[#This Row],[Employee Name]]))</f>
        <v>Sharma</v>
      </c>
      <c r="D3710" s="22">
        <f>Table1[[#This Row],[Basic Salary]]+Table1[[#This Row],[Bonus]]</f>
        <v>67149</v>
      </c>
      <c r="E3710" s="8">
        <v>77</v>
      </c>
      <c r="F3710" s="45">
        <v>55</v>
      </c>
      <c r="G3710" s="8" t="str" cm="1">
        <f t="array" ref="G3710">_xlfn.IFS(Table1[[#This Row],[Performance Score]]&gt;=80,"Excellent",Table1[[#This Row],[Performance Score]]&gt;=60,"Good",Table1[[#This Row],[Performance Score]]&gt;=40,"Need Improvement")</f>
        <v>Need Improvement</v>
      </c>
      <c r="H3710" s="29">
        <f>Table1[[#This Row],[Bonus]]/Table1[[#This Row],[Basic Salary]]</f>
        <v>0.57449352841868317</v>
      </c>
      <c r="I3710" s="8">
        <f ca="1">DATEDIF(Table1[[#This Row],[Date of Birth]],TODAY(),"y")</f>
        <v>43</v>
      </c>
      <c r="J3710" s="33">
        <v>44326</v>
      </c>
      <c r="K3710" s="33" t="str" cm="1">
        <f t="array" aca="1" ref="K3710" ca="1">_xlfn.IFS(L3710&lt;3,"Junior",L3710&lt;=7,"Mid-Level",L3710&gt;7,"Senior")</f>
        <v>Mid-Level</v>
      </c>
      <c r="L3710" s="45">
        <f ca="1">INT(YEARFRAC(Table1[[#This Row],[Joining Date]],TODAY(),1))</f>
        <v>5</v>
      </c>
      <c r="M3710" s="25" t="str">
        <f t="shared" ca="1" si="57"/>
        <v>No</v>
      </c>
      <c r="N3710" s="25">
        <f>YEAR(Table1[[#This Row],[Joining Date]])</f>
        <v>2021</v>
      </c>
      <c r="O3710" s="45">
        <f>MONTH(Table1[[#This Row],[Joining Date]])</f>
        <v>5</v>
      </c>
      <c r="P3710" s="25">
        <f ca="1">NETWORKDAYS(Table1[[#This Row],[Joining Date]],TODAY())</f>
        <v>1341</v>
      </c>
      <c r="Q3710" s="25" t="str">
        <f>LEFT(Table1[[#This Row],[Department]],5)&amp;"-"&amp;RIGHT(Table1[[#This Row],[Employee ID]],3)</f>
        <v>Suppo-741</v>
      </c>
      <c r="R3710" s="25" t="str">
        <f>LEFT(Table1[[#This Row],[Department]],3)</f>
        <v>Sup</v>
      </c>
      <c r="S3710" s="36">
        <f>_xlfn.XLOOKUP(Table1[[#This Row],[City]],Table2[City],Table2[Bonus %])</f>
        <v>5</v>
      </c>
    </row>
    <row r="3711" spans="1:19" x14ac:dyDescent="0.35">
      <c r="A3711" s="9" t="s">
        <v>1110</v>
      </c>
      <c r="B3711" s="41" t="str">
        <f>LEFT(Table1[[#This Row],[Employee Name]],FIND(" ",Table1[[#This Row],[Employee Name]]))</f>
        <v xml:space="preserve">Priya </v>
      </c>
      <c r="C3711" s="41" t="str">
        <f>RIGHT(Table1[[#This Row],[Employee Name]],LEN(Table1[[#This Row],[Employee Name]])-FIND(" ",Table1[[#This Row],[Employee Name]]))</f>
        <v>Reddy</v>
      </c>
      <c r="D3711" s="23">
        <f>Table1[[#This Row],[Basic Salary]]+Table1[[#This Row],[Bonus]]</f>
        <v>67133</v>
      </c>
      <c r="E3711" s="10">
        <v>90</v>
      </c>
      <c r="F3711" s="46">
        <v>57</v>
      </c>
      <c r="G3711" s="10" t="str" cm="1">
        <f t="array" ref="G3711">_xlfn.IFS(Table1[[#This Row],[Performance Score]]&gt;=80,"Excellent",Table1[[#This Row],[Performance Score]]&gt;=60,"Good",Table1[[#This Row],[Performance Score]]&gt;=40,"Need Improvement")</f>
        <v>Need Improvement</v>
      </c>
      <c r="H3711" s="30">
        <f>Table1[[#This Row],[Bonus]]/Table1[[#This Row],[Basic Salary]]</f>
        <v>0.27184374052743254</v>
      </c>
      <c r="I3711" s="10">
        <f ca="1">DATEDIF(Table1[[#This Row],[Date of Birth]],TODAY(),"y")</f>
        <v>32</v>
      </c>
      <c r="J3711" s="34">
        <v>45055</v>
      </c>
      <c r="K3711" s="33" t="str" cm="1">
        <f t="array" aca="1" ref="K3711" ca="1">_xlfn.IFS(L3711&lt;3,"Junior",L3711&lt;=7,"Mid-Level",L3711&gt;7,"Senior")</f>
        <v>Mid-Level</v>
      </c>
      <c r="L3711" s="46">
        <f ca="1">INT(YEARFRAC(Table1[[#This Row],[Joining Date]],TODAY(),1))</f>
        <v>3</v>
      </c>
      <c r="M3711" s="25" t="str">
        <f t="shared" ca="1" si="57"/>
        <v>No</v>
      </c>
      <c r="N3711" s="26">
        <f>YEAR(Table1[[#This Row],[Joining Date]])</f>
        <v>2023</v>
      </c>
      <c r="O3711" s="46">
        <f>MONTH(Table1[[#This Row],[Joining Date]])</f>
        <v>5</v>
      </c>
      <c r="P3711" s="26">
        <f ca="1">NETWORKDAYS(Table1[[#This Row],[Joining Date]],TODAY())</f>
        <v>820</v>
      </c>
      <c r="Q3711" s="26" t="str">
        <f>LEFT(Table1[[#This Row],[Department]],5)&amp;"-"&amp;RIGHT(Table1[[#This Row],[Employee ID]],3)</f>
        <v>HR-054</v>
      </c>
      <c r="R3711" s="26" t="str">
        <f>LEFT(Table1[[#This Row],[Department]],3)</f>
        <v>HR</v>
      </c>
      <c r="S3711" s="37">
        <f>_xlfn.XLOOKUP(Table1[[#This Row],[City]],Table2[City],Table2[Bonus %])</f>
        <v>4</v>
      </c>
    </row>
    <row r="3712" spans="1:19" x14ac:dyDescent="0.35">
      <c r="A3712" s="7" t="s">
        <v>4518</v>
      </c>
      <c r="B3712" s="40" t="str">
        <f>LEFT(Table1[[#This Row],[Employee Name]],FIND(" ",Table1[[#This Row],[Employee Name]]))</f>
        <v xml:space="preserve">Gayathri </v>
      </c>
      <c r="C3712" s="40" t="str">
        <f>RIGHT(Table1[[#This Row],[Employee Name]],LEN(Table1[[#This Row],[Employee Name]])-FIND(" ",Table1[[#This Row],[Employee Name]]))</f>
        <v>Iyer</v>
      </c>
      <c r="D3712" s="22">
        <f>Table1[[#This Row],[Basic Salary]]+Table1[[#This Row],[Bonus]]</f>
        <v>67131</v>
      </c>
      <c r="E3712" s="8">
        <v>79</v>
      </c>
      <c r="F3712" s="45">
        <v>92</v>
      </c>
      <c r="G3712" s="8" t="str" cm="1">
        <f t="array" ref="G3712">_xlfn.IFS(Table1[[#This Row],[Performance Score]]&gt;=80,"Excellent",Table1[[#This Row],[Performance Score]]&gt;=60,"Good",Table1[[#This Row],[Performance Score]]&gt;=40,"Need Improvement")</f>
        <v>Excellent</v>
      </c>
      <c r="H3712" s="29">
        <f>Table1[[#This Row],[Bonus]]/Table1[[#This Row],[Basic Salary]]</f>
        <v>0.60435437229644151</v>
      </c>
      <c r="I3712" s="8">
        <f ca="1">DATEDIF(Table1[[#This Row],[Date of Birth]],TODAY(),"y")</f>
        <v>16</v>
      </c>
      <c r="J3712" s="33">
        <v>44887</v>
      </c>
      <c r="K3712" s="33" t="str" cm="1">
        <f t="array" aca="1" ref="K3712" ca="1">_xlfn.IFS(L3712&lt;3,"Junior",L3712&lt;=7,"Mid-Level",L3712&gt;7,"Senior")</f>
        <v>Mid-Level</v>
      </c>
      <c r="L3712" s="45">
        <f ca="1">INT(YEARFRAC(Table1[[#This Row],[Joining Date]],TODAY(),1))</f>
        <v>3</v>
      </c>
      <c r="M3712" s="25" t="str">
        <f t="shared" ca="1" si="57"/>
        <v>No</v>
      </c>
      <c r="N3712" s="25">
        <f>YEAR(Table1[[#This Row],[Joining Date]])</f>
        <v>2022</v>
      </c>
      <c r="O3712" s="45">
        <f>MONTH(Table1[[#This Row],[Joining Date]])</f>
        <v>11</v>
      </c>
      <c r="P3712" s="25">
        <f ca="1">NETWORKDAYS(Table1[[#This Row],[Joining Date]],TODAY())</f>
        <v>940</v>
      </c>
      <c r="Q3712" s="25" t="str">
        <f>LEFT(Table1[[#This Row],[Department]],5)&amp;"-"&amp;RIGHT(Table1[[#This Row],[Employee ID]],3)</f>
        <v>IT-462</v>
      </c>
      <c r="R3712" s="25" t="str">
        <f>LEFT(Table1[[#This Row],[Department]],3)</f>
        <v>IT</v>
      </c>
      <c r="S3712" s="36">
        <f>_xlfn.XLOOKUP(Table1[[#This Row],[City]],Table2[City],Table2[Bonus %])</f>
        <v>4</v>
      </c>
    </row>
    <row r="3713" spans="1:19" x14ac:dyDescent="0.35">
      <c r="A3713" s="9" t="s">
        <v>1471</v>
      </c>
      <c r="B3713" s="41" t="str">
        <f>LEFT(Table1[[#This Row],[Employee Name]],FIND(" ",Table1[[#This Row],[Employee Name]]))</f>
        <v xml:space="preserve">Rohan </v>
      </c>
      <c r="C3713" s="41" t="str">
        <f>RIGHT(Table1[[#This Row],[Employee Name]],LEN(Table1[[#This Row],[Employee Name]])-FIND(" ",Table1[[#This Row],[Employee Name]]))</f>
        <v>Gupta</v>
      </c>
      <c r="D3713" s="23">
        <f>Table1[[#This Row],[Basic Salary]]+Table1[[#This Row],[Bonus]]</f>
        <v>67124</v>
      </c>
      <c r="E3713" s="10">
        <v>80</v>
      </c>
      <c r="F3713" s="46">
        <v>86</v>
      </c>
      <c r="G3713" s="10" t="str" cm="1">
        <f t="array" ref="G3713">_xlfn.IFS(Table1[[#This Row],[Performance Score]]&gt;=80,"Excellent",Table1[[#This Row],[Performance Score]]&gt;=60,"Good",Table1[[#This Row],[Performance Score]]&gt;=40,"Need Improvement")</f>
        <v>Excellent</v>
      </c>
      <c r="H3713" s="30">
        <f>Table1[[#This Row],[Bonus]]/Table1[[#This Row],[Basic Salary]]</f>
        <v>0.18034747133713161</v>
      </c>
      <c r="I3713" s="10">
        <f ca="1">DATEDIF(Table1[[#This Row],[Date of Birth]],TODAY(),"y")</f>
        <v>43</v>
      </c>
      <c r="J3713" s="34">
        <v>42442</v>
      </c>
      <c r="K3713" s="33" t="str" cm="1">
        <f t="array" aca="1" ref="K3713" ca="1">_xlfn.IFS(L3713&lt;3,"Junior",L3713&lt;=7,"Mid-Level",L3713&gt;7,"Senior")</f>
        <v>Senior</v>
      </c>
      <c r="L3713" s="46">
        <f ca="1">INT(YEARFRAC(Table1[[#This Row],[Joining Date]],TODAY(),1))</f>
        <v>10</v>
      </c>
      <c r="M3713" s="25" t="str">
        <f t="shared" ca="1" si="57"/>
        <v>Yes</v>
      </c>
      <c r="N3713" s="26">
        <f>YEAR(Table1[[#This Row],[Joining Date]])</f>
        <v>2016</v>
      </c>
      <c r="O3713" s="46">
        <f>MONTH(Table1[[#This Row],[Joining Date]])</f>
        <v>3</v>
      </c>
      <c r="P3713" s="26">
        <f ca="1">NETWORKDAYS(Table1[[#This Row],[Joining Date]],TODAY())</f>
        <v>2686</v>
      </c>
      <c r="Q3713" s="26" t="str">
        <f>LEFT(Table1[[#This Row],[Department]],5)&amp;"-"&amp;RIGHT(Table1[[#This Row],[Employee ID]],3)</f>
        <v>Suppo-415</v>
      </c>
      <c r="R3713" s="26" t="str">
        <f>LEFT(Table1[[#This Row],[Department]],3)</f>
        <v>Sup</v>
      </c>
      <c r="S3713" s="37">
        <f>_xlfn.XLOOKUP(Table1[[#This Row],[City]],Table2[City],Table2[Bonus %])</f>
        <v>8</v>
      </c>
    </row>
    <row r="3714" spans="1:19" x14ac:dyDescent="0.35">
      <c r="A3714" s="7" t="s">
        <v>3866</v>
      </c>
      <c r="B3714" s="40" t="str">
        <f>LEFT(Table1[[#This Row],[Employee Name]],FIND(" ",Table1[[#This Row],[Employee Name]]))</f>
        <v xml:space="preserve">Krishna </v>
      </c>
      <c r="C3714" s="40" t="str">
        <f>RIGHT(Table1[[#This Row],[Employee Name]],LEN(Table1[[#This Row],[Employee Name]])-FIND(" ",Table1[[#This Row],[Employee Name]]))</f>
        <v>Chaitanya</v>
      </c>
      <c r="D3714" s="22">
        <f>Table1[[#This Row],[Basic Salary]]+Table1[[#This Row],[Bonus]]</f>
        <v>67124</v>
      </c>
      <c r="E3714" s="8">
        <v>69</v>
      </c>
      <c r="F3714" s="45">
        <v>55</v>
      </c>
      <c r="G3714" s="8" t="str" cm="1">
        <f t="array" ref="G3714">_xlfn.IFS(Table1[[#This Row],[Performance Score]]&gt;=80,"Excellent",Table1[[#This Row],[Performance Score]]&gt;=60,"Good",Table1[[#This Row],[Performance Score]]&gt;=40,"Need Improvement")</f>
        <v>Need Improvement</v>
      </c>
      <c r="H3714" s="29">
        <f>Table1[[#This Row],[Bonus]]/Table1[[#This Row],[Basic Salary]]</f>
        <v>0.55264618800888232</v>
      </c>
      <c r="I3714" s="8">
        <f ca="1">DATEDIF(Table1[[#This Row],[Date of Birth]],TODAY(),"y")</f>
        <v>38</v>
      </c>
      <c r="J3714" s="33">
        <v>44207</v>
      </c>
      <c r="K3714" s="33" t="str" cm="1">
        <f t="array" aca="1" ref="K3714" ca="1">_xlfn.IFS(L3714&lt;3,"Junior",L3714&lt;=7,"Mid-Level",L3714&gt;7,"Senior")</f>
        <v>Mid-Level</v>
      </c>
      <c r="L3714" s="45">
        <f ca="1">INT(YEARFRAC(Table1[[#This Row],[Joining Date]],TODAY(),1))</f>
        <v>5</v>
      </c>
      <c r="M3714" s="25" t="str">
        <f t="shared" ref="M3714:M3777" ca="1" si="58">IF(L3714&gt;5,"Yes","No")</f>
        <v>No</v>
      </c>
      <c r="N3714" s="25">
        <f>YEAR(Table1[[#This Row],[Joining Date]])</f>
        <v>2021</v>
      </c>
      <c r="O3714" s="45">
        <f>MONTH(Table1[[#This Row],[Joining Date]])</f>
        <v>1</v>
      </c>
      <c r="P3714" s="25">
        <f ca="1">NETWORKDAYS(Table1[[#This Row],[Joining Date]],TODAY())</f>
        <v>1426</v>
      </c>
      <c r="Q3714" s="25" t="str">
        <f>LEFT(Table1[[#This Row],[Department]],5)&amp;"-"&amp;RIGHT(Table1[[#This Row],[Employee ID]],3)</f>
        <v>HR-810</v>
      </c>
      <c r="R3714" s="25" t="str">
        <f>LEFT(Table1[[#This Row],[Department]],3)</f>
        <v>HR</v>
      </c>
      <c r="S3714" s="36">
        <f>_xlfn.XLOOKUP(Table1[[#This Row],[City]],Table2[City],Table2[Bonus %])</f>
        <v>6</v>
      </c>
    </row>
    <row r="3715" spans="1:19" x14ac:dyDescent="0.35">
      <c r="A3715" s="9" t="s">
        <v>257</v>
      </c>
      <c r="B3715" s="41" t="str">
        <f>LEFT(Table1[[#This Row],[Employee Name]],FIND(" ",Table1[[#This Row],[Employee Name]]))</f>
        <v xml:space="preserve">Aditya </v>
      </c>
      <c r="C3715" s="41" t="str">
        <f>RIGHT(Table1[[#This Row],[Employee Name]],LEN(Table1[[#This Row],[Employee Name]])-FIND(" ",Table1[[#This Row],[Employee Name]]))</f>
        <v>Kapoor</v>
      </c>
      <c r="D3715" s="23">
        <f>Table1[[#This Row],[Basic Salary]]+Table1[[#This Row],[Bonus]]</f>
        <v>67111</v>
      </c>
      <c r="E3715" s="10">
        <v>66</v>
      </c>
      <c r="F3715" s="46">
        <v>43</v>
      </c>
      <c r="G3715" s="10" t="str" cm="1">
        <f t="array" ref="G3715">_xlfn.IFS(Table1[[#This Row],[Performance Score]]&gt;=80,"Excellent",Table1[[#This Row],[Performance Score]]&gt;=60,"Good",Table1[[#This Row],[Performance Score]]&gt;=40,"Need Improvement")</f>
        <v>Need Improvement</v>
      </c>
      <c r="H3715" s="30">
        <f>Table1[[#This Row],[Bonus]]/Table1[[#This Row],[Basic Salary]]</f>
        <v>0.1672493260283503</v>
      </c>
      <c r="I3715" s="10">
        <f ca="1">DATEDIF(Table1[[#This Row],[Date of Birth]],TODAY(),"y")</f>
        <v>26</v>
      </c>
      <c r="J3715" s="34">
        <v>43100</v>
      </c>
      <c r="K3715" s="33" t="str" cm="1">
        <f t="array" aca="1" ref="K3715" ca="1">_xlfn.IFS(L3715&lt;3,"Junior",L3715&lt;=7,"Mid-Level",L3715&gt;7,"Senior")</f>
        <v>Senior</v>
      </c>
      <c r="L3715" s="46">
        <f ca="1">INT(YEARFRAC(Table1[[#This Row],[Joining Date]],TODAY(),1))</f>
        <v>8</v>
      </c>
      <c r="M3715" s="25" t="str">
        <f t="shared" ca="1" si="58"/>
        <v>Yes</v>
      </c>
      <c r="N3715" s="26">
        <f>YEAR(Table1[[#This Row],[Joining Date]])</f>
        <v>2017</v>
      </c>
      <c r="O3715" s="46">
        <f>MONTH(Table1[[#This Row],[Joining Date]])</f>
        <v>12</v>
      </c>
      <c r="P3715" s="26">
        <f ca="1">NETWORKDAYS(Table1[[#This Row],[Joining Date]],TODAY())</f>
        <v>2216</v>
      </c>
      <c r="Q3715" s="26" t="str">
        <f>LEFT(Table1[[#This Row],[Department]],5)&amp;"-"&amp;RIGHT(Table1[[#This Row],[Employee ID]],3)</f>
        <v>IT-201</v>
      </c>
      <c r="R3715" s="26" t="str">
        <f>LEFT(Table1[[#This Row],[Department]],3)</f>
        <v>IT</v>
      </c>
      <c r="S3715" s="37">
        <f>_xlfn.XLOOKUP(Table1[[#This Row],[City]],Table2[City],Table2[Bonus %])</f>
        <v>6</v>
      </c>
    </row>
    <row r="3716" spans="1:19" x14ac:dyDescent="0.35">
      <c r="A3716" s="7" t="s">
        <v>4292</v>
      </c>
      <c r="B3716" s="40" t="str">
        <f>LEFT(Table1[[#This Row],[Employee Name]],FIND(" ",Table1[[#This Row],[Employee Name]]))</f>
        <v xml:space="preserve">Swathi </v>
      </c>
      <c r="C3716" s="40" t="str">
        <f>RIGHT(Table1[[#This Row],[Employee Name]],LEN(Table1[[#This Row],[Employee Name]])-FIND(" ",Table1[[#This Row],[Employee Name]]))</f>
        <v>Ramesh</v>
      </c>
      <c r="D3716" s="22">
        <f>Table1[[#This Row],[Basic Salary]]+Table1[[#This Row],[Bonus]]</f>
        <v>67087</v>
      </c>
      <c r="E3716" s="8">
        <v>80</v>
      </c>
      <c r="F3716" s="45">
        <v>63</v>
      </c>
      <c r="G3716" s="8" t="str" cm="1">
        <f t="array" ref="G3716">_xlfn.IFS(Table1[[#This Row],[Performance Score]]&gt;=80,"Excellent",Table1[[#This Row],[Performance Score]]&gt;=60,"Good",Table1[[#This Row],[Performance Score]]&gt;=40,"Need Improvement")</f>
        <v>Good</v>
      </c>
      <c r="H3716" s="29">
        <f>Table1[[#This Row],[Bonus]]/Table1[[#This Row],[Basic Salary]]</f>
        <v>0.70301830274414234</v>
      </c>
      <c r="I3716" s="8">
        <f ca="1">DATEDIF(Table1[[#This Row],[Date of Birth]],TODAY(),"y")</f>
        <v>25</v>
      </c>
      <c r="J3716" s="33">
        <v>45047</v>
      </c>
      <c r="K3716" s="33" t="str" cm="1">
        <f t="array" aca="1" ref="K3716" ca="1">_xlfn.IFS(L3716&lt;3,"Junior",L3716&lt;=7,"Mid-Level",L3716&gt;7,"Senior")</f>
        <v>Mid-Level</v>
      </c>
      <c r="L3716" s="45">
        <f ca="1">INT(YEARFRAC(Table1[[#This Row],[Joining Date]],TODAY(),1))</f>
        <v>3</v>
      </c>
      <c r="M3716" s="25" t="str">
        <f t="shared" ca="1" si="58"/>
        <v>No</v>
      </c>
      <c r="N3716" s="25">
        <f>YEAR(Table1[[#This Row],[Joining Date]])</f>
        <v>2023</v>
      </c>
      <c r="O3716" s="45">
        <f>MONTH(Table1[[#This Row],[Joining Date]])</f>
        <v>5</v>
      </c>
      <c r="P3716" s="25">
        <f ca="1">NETWORKDAYS(Table1[[#This Row],[Joining Date]],TODAY())</f>
        <v>826</v>
      </c>
      <c r="Q3716" s="25" t="str">
        <f>LEFT(Table1[[#This Row],[Department]],5)&amp;"-"&amp;RIGHT(Table1[[#This Row],[Employee ID]],3)</f>
        <v>Sales-236</v>
      </c>
      <c r="R3716" s="25" t="str">
        <f>LEFT(Table1[[#This Row],[Department]],3)</f>
        <v>Sal</v>
      </c>
      <c r="S3716" s="36">
        <f>_xlfn.XLOOKUP(Table1[[#This Row],[City]],Table2[City],Table2[Bonus %])</f>
        <v>5</v>
      </c>
    </row>
    <row r="3717" spans="1:19" x14ac:dyDescent="0.35">
      <c r="A3717" s="9" t="s">
        <v>1633</v>
      </c>
      <c r="B3717" s="41" t="str">
        <f>LEFT(Table1[[#This Row],[Employee Name]],FIND(" ",Table1[[#This Row],[Employee Name]]))</f>
        <v xml:space="preserve">Swathi </v>
      </c>
      <c r="C3717" s="41" t="str">
        <f>RIGHT(Table1[[#This Row],[Employee Name]],LEN(Table1[[#This Row],[Employee Name]])-FIND(" ",Table1[[#This Row],[Employee Name]]))</f>
        <v>Ramesh</v>
      </c>
      <c r="D3717" s="23">
        <f>Table1[[#This Row],[Basic Salary]]+Table1[[#This Row],[Bonus]]</f>
        <v>67059</v>
      </c>
      <c r="E3717" s="10">
        <v>88</v>
      </c>
      <c r="F3717" s="46">
        <v>64</v>
      </c>
      <c r="G3717" s="10" t="str" cm="1">
        <f t="array" ref="G3717">_xlfn.IFS(Table1[[#This Row],[Performance Score]]&gt;=80,"Excellent",Table1[[#This Row],[Performance Score]]&gt;=60,"Good",Table1[[#This Row],[Performance Score]]&gt;=40,"Need Improvement")</f>
        <v>Good</v>
      </c>
      <c r="H3717" s="30">
        <f>Table1[[#This Row],[Bonus]]/Table1[[#This Row],[Basic Salary]]</f>
        <v>0.12015167206761768</v>
      </c>
      <c r="I3717" s="10">
        <f ca="1">DATEDIF(Table1[[#This Row],[Date of Birth]],TODAY(),"y")</f>
        <v>13</v>
      </c>
      <c r="J3717" s="34">
        <v>45693</v>
      </c>
      <c r="K3717" s="33" t="str" cm="1">
        <f t="array" aca="1" ref="K3717" ca="1">_xlfn.IFS(L3717&lt;3,"Junior",L3717&lt;=7,"Mid-Level",L3717&gt;7,"Senior")</f>
        <v>Junior</v>
      </c>
      <c r="L3717" s="46">
        <f ca="1">INT(YEARFRAC(Table1[[#This Row],[Joining Date]],TODAY(),1))</f>
        <v>1</v>
      </c>
      <c r="M3717" s="25" t="str">
        <f t="shared" ca="1" si="58"/>
        <v>No</v>
      </c>
      <c r="N3717" s="26">
        <f>YEAR(Table1[[#This Row],[Joining Date]])</f>
        <v>2025</v>
      </c>
      <c r="O3717" s="46">
        <f>MONTH(Table1[[#This Row],[Joining Date]])</f>
        <v>2</v>
      </c>
      <c r="P3717" s="26">
        <f ca="1">NETWORKDAYS(Table1[[#This Row],[Joining Date]],TODAY())</f>
        <v>364</v>
      </c>
      <c r="Q3717" s="26" t="str">
        <f>LEFT(Table1[[#This Row],[Department]],5)&amp;"-"&amp;RIGHT(Table1[[#This Row],[Employee ID]],3)</f>
        <v>IT-577</v>
      </c>
      <c r="R3717" s="26" t="str">
        <f>LEFT(Table1[[#This Row],[Department]],3)</f>
        <v>IT</v>
      </c>
      <c r="S3717" s="37">
        <f>_xlfn.XLOOKUP(Table1[[#This Row],[City]],Table2[City],Table2[Bonus %])</f>
        <v>5</v>
      </c>
    </row>
    <row r="3718" spans="1:19" x14ac:dyDescent="0.35">
      <c r="A3718" s="7" t="s">
        <v>3930</v>
      </c>
      <c r="B3718" s="40" t="str">
        <f>LEFT(Table1[[#This Row],[Employee Name]],FIND(" ",Table1[[#This Row],[Employee Name]]))</f>
        <v xml:space="preserve">Ishita </v>
      </c>
      <c r="C3718" s="40" t="str">
        <f>RIGHT(Table1[[#This Row],[Employee Name]],LEN(Table1[[#This Row],[Employee Name]])-FIND(" ",Table1[[#This Row],[Employee Name]]))</f>
        <v>Roy</v>
      </c>
      <c r="D3718" s="22">
        <f>Table1[[#This Row],[Basic Salary]]+Table1[[#This Row],[Bonus]]</f>
        <v>66987</v>
      </c>
      <c r="E3718" s="8">
        <v>74</v>
      </c>
      <c r="F3718" s="45">
        <v>45</v>
      </c>
      <c r="G3718" s="8" t="str" cm="1">
        <f t="array" ref="G3718">_xlfn.IFS(Table1[[#This Row],[Performance Score]]&gt;=80,"Excellent",Table1[[#This Row],[Performance Score]]&gt;=60,"Good",Table1[[#This Row],[Performance Score]]&gt;=40,"Need Improvement")</f>
        <v>Need Improvement</v>
      </c>
      <c r="H3718" s="29">
        <f>Table1[[#This Row],[Bonus]]/Table1[[#This Row],[Basic Salary]]</f>
        <v>0.55729396722073699</v>
      </c>
      <c r="I3718" s="8">
        <f ca="1">DATEDIF(Table1[[#This Row],[Date of Birth]],TODAY(),"y")</f>
        <v>40</v>
      </c>
      <c r="J3718" s="33">
        <v>45284</v>
      </c>
      <c r="K3718" s="33" t="str" cm="1">
        <f t="array" aca="1" ref="K3718" ca="1">_xlfn.IFS(L3718&lt;3,"Junior",L3718&lt;=7,"Mid-Level",L3718&gt;7,"Senior")</f>
        <v>Junior</v>
      </c>
      <c r="L3718" s="45">
        <f ca="1">INT(YEARFRAC(Table1[[#This Row],[Joining Date]],TODAY(),1))</f>
        <v>2</v>
      </c>
      <c r="M3718" s="25" t="str">
        <f t="shared" ca="1" si="58"/>
        <v>No</v>
      </c>
      <c r="N3718" s="25">
        <f>YEAR(Table1[[#This Row],[Joining Date]])</f>
        <v>2023</v>
      </c>
      <c r="O3718" s="45">
        <f>MONTH(Table1[[#This Row],[Joining Date]])</f>
        <v>12</v>
      </c>
      <c r="P3718" s="25">
        <f ca="1">NETWORKDAYS(Table1[[#This Row],[Joining Date]],TODAY())</f>
        <v>656</v>
      </c>
      <c r="Q3718" s="25" t="str">
        <f>LEFT(Table1[[#This Row],[Department]],5)&amp;"-"&amp;RIGHT(Table1[[#This Row],[Employee ID]],3)</f>
        <v>Opera-874</v>
      </c>
      <c r="R3718" s="25" t="str">
        <f>LEFT(Table1[[#This Row],[Department]],3)</f>
        <v>Ope</v>
      </c>
      <c r="S3718" s="36">
        <f>_xlfn.XLOOKUP(Table1[[#This Row],[City]],Table2[City],Table2[Bonus %])</f>
        <v>8</v>
      </c>
    </row>
    <row r="3719" spans="1:19" x14ac:dyDescent="0.35">
      <c r="A3719" s="9" t="s">
        <v>1740</v>
      </c>
      <c r="B3719" s="41" t="str">
        <f>LEFT(Table1[[#This Row],[Employee Name]],FIND(" ",Table1[[#This Row],[Employee Name]]))</f>
        <v xml:space="preserve">Meera </v>
      </c>
      <c r="C3719" s="41" t="str">
        <f>RIGHT(Table1[[#This Row],[Employee Name]],LEN(Table1[[#This Row],[Employee Name]])-FIND(" ",Table1[[#This Row],[Employee Name]]))</f>
        <v>Joshi</v>
      </c>
      <c r="D3719" s="23">
        <f>Table1[[#This Row],[Basic Salary]]+Table1[[#This Row],[Bonus]]</f>
        <v>66928</v>
      </c>
      <c r="E3719" s="10">
        <v>100</v>
      </c>
      <c r="F3719" s="46">
        <v>99</v>
      </c>
      <c r="G3719" s="10" t="str" cm="1">
        <f t="array" ref="G3719">_xlfn.IFS(Table1[[#This Row],[Performance Score]]&gt;=80,"Excellent",Table1[[#This Row],[Performance Score]]&gt;=60,"Good",Table1[[#This Row],[Performance Score]]&gt;=40,"Need Improvement")</f>
        <v>Excellent</v>
      </c>
      <c r="H3719" s="30">
        <f>Table1[[#This Row],[Bonus]]/Table1[[#This Row],[Basic Salary]]</f>
        <v>0.170888733379986</v>
      </c>
      <c r="I3719" s="10">
        <f ca="1">DATEDIF(Table1[[#This Row],[Date of Birth]],TODAY(),"y")</f>
        <v>44</v>
      </c>
      <c r="J3719" s="34">
        <v>43708</v>
      </c>
      <c r="K3719" s="33" t="str" cm="1">
        <f t="array" aca="1" ref="K3719" ca="1">_xlfn.IFS(L3719&lt;3,"Junior",L3719&lt;=7,"Mid-Level",L3719&gt;7,"Senior")</f>
        <v>Mid-Level</v>
      </c>
      <c r="L3719" s="46">
        <f ca="1">INT(YEARFRAC(Table1[[#This Row],[Joining Date]],TODAY(),1))</f>
        <v>6</v>
      </c>
      <c r="M3719" s="25" t="str">
        <f t="shared" ca="1" si="58"/>
        <v>Yes</v>
      </c>
      <c r="N3719" s="26">
        <f>YEAR(Table1[[#This Row],[Joining Date]])</f>
        <v>2019</v>
      </c>
      <c r="O3719" s="46">
        <f>MONTH(Table1[[#This Row],[Joining Date]])</f>
        <v>8</v>
      </c>
      <c r="P3719" s="26">
        <f ca="1">NETWORKDAYS(Table1[[#This Row],[Joining Date]],TODAY())</f>
        <v>1781</v>
      </c>
      <c r="Q3719" s="26" t="str">
        <f>LEFT(Table1[[#This Row],[Department]],5)&amp;"-"&amp;RIGHT(Table1[[#This Row],[Employee ID]],3)</f>
        <v>IT-684</v>
      </c>
      <c r="R3719" s="26" t="str">
        <f>LEFT(Table1[[#This Row],[Department]],3)</f>
        <v>IT</v>
      </c>
      <c r="S3719" s="37">
        <f>_xlfn.XLOOKUP(Table1[[#This Row],[City]],Table2[City],Table2[Bonus %])</f>
        <v>5</v>
      </c>
    </row>
    <row r="3720" spans="1:19" x14ac:dyDescent="0.35">
      <c r="A3720" s="7" t="s">
        <v>2158</v>
      </c>
      <c r="B3720" s="40" t="str">
        <f>LEFT(Table1[[#This Row],[Employee Name]],FIND(" ",Table1[[#This Row],[Employee Name]]))</f>
        <v xml:space="preserve">Ravi </v>
      </c>
      <c r="C3720" s="40" t="str">
        <f>RIGHT(Table1[[#This Row],[Employee Name]],LEN(Table1[[#This Row],[Employee Name]])-FIND(" ",Table1[[#This Row],[Employee Name]]))</f>
        <v>Teja</v>
      </c>
      <c r="D3720" s="22">
        <f>Table1[[#This Row],[Basic Salary]]+Table1[[#This Row],[Bonus]]</f>
        <v>66923</v>
      </c>
      <c r="E3720" s="8">
        <v>97</v>
      </c>
      <c r="F3720" s="45">
        <v>70</v>
      </c>
      <c r="G3720" s="8" t="str" cm="1">
        <f t="array" ref="G3720">_xlfn.IFS(Table1[[#This Row],[Performance Score]]&gt;=80,"Excellent",Table1[[#This Row],[Performance Score]]&gt;=60,"Good",Table1[[#This Row],[Performance Score]]&gt;=40,"Need Improvement")</f>
        <v>Good</v>
      </c>
      <c r="H3720" s="29">
        <f>Table1[[#This Row],[Bonus]]/Table1[[#This Row],[Basic Salary]]</f>
        <v>0.4786345558992488</v>
      </c>
      <c r="I3720" s="8">
        <f ca="1">DATEDIF(Table1[[#This Row],[Date of Birth]],TODAY(),"y")</f>
        <v>19</v>
      </c>
      <c r="J3720" s="33">
        <v>43542</v>
      </c>
      <c r="K3720" s="33" t="str" cm="1">
        <f t="array" aca="1" ref="K3720" ca="1">_xlfn.IFS(L3720&lt;3,"Junior",L3720&lt;=7,"Mid-Level",L3720&gt;7,"Senior")</f>
        <v>Mid-Level</v>
      </c>
      <c r="L3720" s="45">
        <f ca="1">INT(YEARFRAC(Table1[[#This Row],[Joining Date]],TODAY(),1))</f>
        <v>7</v>
      </c>
      <c r="M3720" s="25" t="str">
        <f t="shared" ca="1" si="58"/>
        <v>Yes</v>
      </c>
      <c r="N3720" s="25">
        <f>YEAR(Table1[[#This Row],[Joining Date]])</f>
        <v>2019</v>
      </c>
      <c r="O3720" s="45">
        <f>MONTH(Table1[[#This Row],[Joining Date]])</f>
        <v>3</v>
      </c>
      <c r="P3720" s="25">
        <f ca="1">NETWORKDAYS(Table1[[#This Row],[Joining Date]],TODAY())</f>
        <v>1901</v>
      </c>
      <c r="Q3720" s="25" t="str">
        <f>LEFT(Table1[[#This Row],[Department]],5)&amp;"-"&amp;RIGHT(Table1[[#This Row],[Employee ID]],3)</f>
        <v>HR-102</v>
      </c>
      <c r="R3720" s="25" t="str">
        <f>LEFT(Table1[[#This Row],[Department]],3)</f>
        <v>HR</v>
      </c>
      <c r="S3720" s="36">
        <f>_xlfn.XLOOKUP(Table1[[#This Row],[City]],Table2[City],Table2[Bonus %])</f>
        <v>7</v>
      </c>
    </row>
    <row r="3721" spans="1:19" x14ac:dyDescent="0.35">
      <c r="A3721" s="9" t="s">
        <v>5012</v>
      </c>
      <c r="B3721" s="41" t="str">
        <f>LEFT(Table1[[#This Row],[Employee Name]],FIND(" ",Table1[[#This Row],[Employee Name]]))</f>
        <v xml:space="preserve">Rohan </v>
      </c>
      <c r="C3721" s="41" t="str">
        <f>RIGHT(Table1[[#This Row],[Employee Name]],LEN(Table1[[#This Row],[Employee Name]])-FIND(" ",Table1[[#This Row],[Employee Name]]))</f>
        <v>Gupta</v>
      </c>
      <c r="D3721" s="23">
        <f>Table1[[#This Row],[Basic Salary]]+Table1[[#This Row],[Bonus]]</f>
        <v>66918</v>
      </c>
      <c r="E3721" s="10">
        <v>91</v>
      </c>
      <c r="F3721" s="46">
        <v>71</v>
      </c>
      <c r="G3721" s="10" t="str" cm="1">
        <f t="array" ref="G3721">_xlfn.IFS(Table1[[#This Row],[Performance Score]]&gt;=80,"Excellent",Table1[[#This Row],[Performance Score]]&gt;=60,"Good",Table1[[#This Row],[Performance Score]]&gt;=40,"Need Improvement")</f>
        <v>Good</v>
      </c>
      <c r="H3721" s="30">
        <f>Table1[[#This Row],[Bonus]]/Table1[[#This Row],[Basic Salary]]</f>
        <v>0.40060278789400977</v>
      </c>
      <c r="I3721" s="10">
        <f ca="1">DATEDIF(Table1[[#This Row],[Date of Birth]],TODAY(),"y")</f>
        <v>37</v>
      </c>
      <c r="J3721" s="34">
        <v>45447</v>
      </c>
      <c r="K3721" s="33" t="str" cm="1">
        <f t="array" aca="1" ref="K3721" ca="1">_xlfn.IFS(L3721&lt;3,"Junior",L3721&lt;=7,"Mid-Level",L3721&gt;7,"Senior")</f>
        <v>Junior</v>
      </c>
      <c r="L3721" s="46">
        <f ca="1">INT(YEARFRAC(Table1[[#This Row],[Joining Date]],TODAY(),1))</f>
        <v>2</v>
      </c>
      <c r="M3721" s="25" t="str">
        <f t="shared" ca="1" si="58"/>
        <v>No</v>
      </c>
      <c r="N3721" s="26">
        <f>YEAR(Table1[[#This Row],[Joining Date]])</f>
        <v>2024</v>
      </c>
      <c r="O3721" s="46">
        <f>MONTH(Table1[[#This Row],[Joining Date]])</f>
        <v>6</v>
      </c>
      <c r="P3721" s="26">
        <f ca="1">NETWORKDAYS(Table1[[#This Row],[Joining Date]],TODAY())</f>
        <v>540</v>
      </c>
      <c r="Q3721" s="26" t="str">
        <f>LEFT(Table1[[#This Row],[Department]],5)&amp;"-"&amp;RIGHT(Table1[[#This Row],[Employee ID]],3)</f>
        <v>Finan-956</v>
      </c>
      <c r="R3721" s="26" t="str">
        <f>LEFT(Table1[[#This Row],[Department]],3)</f>
        <v>Fin</v>
      </c>
      <c r="S3721" s="37">
        <f>_xlfn.XLOOKUP(Table1[[#This Row],[City]],Table2[City],Table2[Bonus %])</f>
        <v>5</v>
      </c>
    </row>
    <row r="3722" spans="1:19" x14ac:dyDescent="0.35">
      <c r="A3722" s="7" t="s">
        <v>1713</v>
      </c>
      <c r="B3722" s="40" t="str">
        <f>LEFT(Table1[[#This Row],[Employee Name]],FIND(" ",Table1[[#This Row],[Employee Name]]))</f>
        <v xml:space="preserve">Vikram </v>
      </c>
      <c r="C3722" s="40" t="str">
        <f>RIGHT(Table1[[#This Row],[Employee Name]],LEN(Table1[[#This Row],[Employee Name]])-FIND(" ",Table1[[#This Row],[Employee Name]]))</f>
        <v>Singh</v>
      </c>
      <c r="D3722" s="22">
        <f>Table1[[#This Row],[Basic Salary]]+Table1[[#This Row],[Bonus]]</f>
        <v>66915</v>
      </c>
      <c r="E3722" s="8">
        <v>87</v>
      </c>
      <c r="F3722" s="45">
        <v>53</v>
      </c>
      <c r="G3722" s="8" t="str" cm="1">
        <f t="array" ref="G3722">_xlfn.IFS(Table1[[#This Row],[Performance Score]]&gt;=80,"Excellent",Table1[[#This Row],[Performance Score]]&gt;=60,"Good",Table1[[#This Row],[Performance Score]]&gt;=40,"Need Improvement")</f>
        <v>Need Improvement</v>
      </c>
      <c r="H3722" s="29">
        <f>Table1[[#This Row],[Bonus]]/Table1[[#This Row],[Basic Salary]]</f>
        <v>0.78117014480408864</v>
      </c>
      <c r="I3722" s="8">
        <f ca="1">DATEDIF(Table1[[#This Row],[Date of Birth]],TODAY(),"y")</f>
        <v>40</v>
      </c>
      <c r="J3722" s="33">
        <v>43104</v>
      </c>
      <c r="K3722" s="33" t="str" cm="1">
        <f t="array" aca="1" ref="K3722" ca="1">_xlfn.IFS(L3722&lt;3,"Junior",L3722&lt;=7,"Mid-Level",L3722&gt;7,"Senior")</f>
        <v>Senior</v>
      </c>
      <c r="L3722" s="45">
        <f ca="1">INT(YEARFRAC(Table1[[#This Row],[Joining Date]],TODAY(),1))</f>
        <v>8</v>
      </c>
      <c r="M3722" s="25" t="str">
        <f t="shared" ca="1" si="58"/>
        <v>Yes</v>
      </c>
      <c r="N3722" s="25">
        <f>YEAR(Table1[[#This Row],[Joining Date]])</f>
        <v>2018</v>
      </c>
      <c r="O3722" s="45">
        <f>MONTH(Table1[[#This Row],[Joining Date]])</f>
        <v>1</v>
      </c>
      <c r="P3722" s="25">
        <f ca="1">NETWORKDAYS(Table1[[#This Row],[Joining Date]],TODAY())</f>
        <v>2213</v>
      </c>
      <c r="Q3722" s="25" t="str">
        <f>LEFT(Table1[[#This Row],[Department]],5)&amp;"-"&amp;RIGHT(Table1[[#This Row],[Employee ID]],3)</f>
        <v>Opera-657</v>
      </c>
      <c r="R3722" s="25" t="str">
        <f>LEFT(Table1[[#This Row],[Department]],3)</f>
        <v>Ope</v>
      </c>
      <c r="S3722" s="36">
        <f>_xlfn.XLOOKUP(Table1[[#This Row],[City]],Table2[City],Table2[Bonus %])</f>
        <v>5</v>
      </c>
    </row>
    <row r="3723" spans="1:19" x14ac:dyDescent="0.35">
      <c r="A3723" s="9" t="s">
        <v>1717</v>
      </c>
      <c r="B3723" s="41" t="str">
        <f>LEFT(Table1[[#This Row],[Employee Name]],FIND(" ",Table1[[#This Row],[Employee Name]]))</f>
        <v xml:space="preserve">Tarun </v>
      </c>
      <c r="C3723" s="41" t="str">
        <f>RIGHT(Table1[[#This Row],[Employee Name]],LEN(Table1[[#This Row],[Employee Name]])-FIND(" ",Table1[[#This Row],[Employee Name]]))</f>
        <v>Verma</v>
      </c>
      <c r="D3723" s="23">
        <f>Table1[[#This Row],[Basic Salary]]+Table1[[#This Row],[Bonus]]</f>
        <v>66893</v>
      </c>
      <c r="E3723" s="10">
        <v>89</v>
      </c>
      <c r="F3723" s="46">
        <v>79</v>
      </c>
      <c r="G3723" s="10" t="str" cm="1">
        <f t="array" ref="G3723">_xlfn.IFS(Table1[[#This Row],[Performance Score]]&gt;=80,"Excellent",Table1[[#This Row],[Performance Score]]&gt;=60,"Good",Table1[[#This Row],[Performance Score]]&gt;=40,"Need Improvement")</f>
        <v>Good</v>
      </c>
      <c r="H3723" s="30">
        <f>Table1[[#This Row],[Bonus]]/Table1[[#This Row],[Basic Salary]]</f>
        <v>0.23960862072160555</v>
      </c>
      <c r="I3723" s="10">
        <f ca="1">DATEDIF(Table1[[#This Row],[Date of Birth]],TODAY(),"y")</f>
        <v>28</v>
      </c>
      <c r="J3723" s="34">
        <v>45467</v>
      </c>
      <c r="K3723" s="33" t="str" cm="1">
        <f t="array" aca="1" ref="K3723" ca="1">_xlfn.IFS(L3723&lt;3,"Junior",L3723&lt;=7,"Mid-Level",L3723&gt;7,"Senior")</f>
        <v>Junior</v>
      </c>
      <c r="L3723" s="46">
        <f ca="1">INT(YEARFRAC(Table1[[#This Row],[Joining Date]],TODAY(),1))</f>
        <v>2</v>
      </c>
      <c r="M3723" s="25" t="str">
        <f t="shared" ca="1" si="58"/>
        <v>No</v>
      </c>
      <c r="N3723" s="26">
        <f>YEAR(Table1[[#This Row],[Joining Date]])</f>
        <v>2024</v>
      </c>
      <c r="O3723" s="46">
        <f>MONTH(Table1[[#This Row],[Joining Date]])</f>
        <v>6</v>
      </c>
      <c r="P3723" s="26">
        <f ca="1">NETWORKDAYS(Table1[[#This Row],[Joining Date]],TODAY())</f>
        <v>526</v>
      </c>
      <c r="Q3723" s="26" t="str">
        <f>LEFT(Table1[[#This Row],[Department]],5)&amp;"-"&amp;RIGHT(Table1[[#This Row],[Employee ID]],3)</f>
        <v>HR-661</v>
      </c>
      <c r="R3723" s="26" t="str">
        <f>LEFT(Table1[[#This Row],[Department]],3)</f>
        <v>HR</v>
      </c>
      <c r="S3723" s="37">
        <f>_xlfn.XLOOKUP(Table1[[#This Row],[City]],Table2[City],Table2[Bonus %])</f>
        <v>7</v>
      </c>
    </row>
    <row r="3724" spans="1:19" x14ac:dyDescent="0.35">
      <c r="A3724" s="7" t="s">
        <v>3092</v>
      </c>
      <c r="B3724" s="40" t="str">
        <f>LEFT(Table1[[#This Row],[Employee Name]],FIND(" ",Table1[[#This Row],[Employee Name]]))</f>
        <v xml:space="preserve">Vikram </v>
      </c>
      <c r="C3724" s="40" t="str">
        <f>RIGHT(Table1[[#This Row],[Employee Name]],LEN(Table1[[#This Row],[Employee Name]])-FIND(" ",Table1[[#This Row],[Employee Name]]))</f>
        <v>Singh</v>
      </c>
      <c r="D3724" s="22">
        <f>Table1[[#This Row],[Basic Salary]]+Table1[[#This Row],[Bonus]]</f>
        <v>66825</v>
      </c>
      <c r="E3724" s="8">
        <v>78</v>
      </c>
      <c r="F3724" s="45">
        <v>87</v>
      </c>
      <c r="G3724" s="8" t="str" cm="1">
        <f t="array" ref="G3724">_xlfn.IFS(Table1[[#This Row],[Performance Score]]&gt;=80,"Excellent",Table1[[#This Row],[Performance Score]]&gt;=60,"Good",Table1[[#This Row],[Performance Score]]&gt;=40,"Need Improvement")</f>
        <v>Excellent</v>
      </c>
      <c r="H3724" s="29">
        <f>Table1[[#This Row],[Bonus]]/Table1[[#This Row],[Basic Salary]]</f>
        <v>0.26509787588504791</v>
      </c>
      <c r="I3724" s="8">
        <f ca="1">DATEDIF(Table1[[#This Row],[Date of Birth]],TODAY(),"y")</f>
        <v>26</v>
      </c>
      <c r="J3724" s="33">
        <v>45894</v>
      </c>
      <c r="K3724" s="33" t="str" cm="1">
        <f t="array" aca="1" ref="K3724" ca="1">_xlfn.IFS(L3724&lt;3,"Junior",L3724&lt;=7,"Mid-Level",L3724&gt;7,"Senior")</f>
        <v>Junior</v>
      </c>
      <c r="L3724" s="45">
        <f ca="1">INT(YEARFRAC(Table1[[#This Row],[Joining Date]],TODAY(),1))</f>
        <v>0</v>
      </c>
      <c r="M3724" s="25" t="str">
        <f t="shared" ca="1" si="58"/>
        <v>No</v>
      </c>
      <c r="N3724" s="25">
        <f>YEAR(Table1[[#This Row],[Joining Date]])</f>
        <v>2025</v>
      </c>
      <c r="O3724" s="45">
        <f>MONTH(Table1[[#This Row],[Joining Date]])</f>
        <v>8</v>
      </c>
      <c r="P3724" s="25">
        <f ca="1">NETWORKDAYS(Table1[[#This Row],[Joining Date]],TODAY())</f>
        <v>221</v>
      </c>
      <c r="Q3724" s="25" t="str">
        <f>LEFT(Table1[[#This Row],[Department]],5)&amp;"-"&amp;RIGHT(Table1[[#This Row],[Employee ID]],3)</f>
        <v>Opera-036</v>
      </c>
      <c r="R3724" s="25" t="str">
        <f>LEFT(Table1[[#This Row],[Department]],3)</f>
        <v>Ope</v>
      </c>
      <c r="S3724" s="36">
        <f>_xlfn.XLOOKUP(Table1[[#This Row],[City]],Table2[City],Table2[Bonus %])</f>
        <v>6</v>
      </c>
    </row>
    <row r="3725" spans="1:19" x14ac:dyDescent="0.35">
      <c r="A3725" s="9" t="s">
        <v>4382</v>
      </c>
      <c r="B3725" s="41" t="str">
        <f>LEFT(Table1[[#This Row],[Employee Name]],FIND(" ",Table1[[#This Row],[Employee Name]]))</f>
        <v xml:space="preserve">Karan </v>
      </c>
      <c r="C3725" s="41" t="str">
        <f>RIGHT(Table1[[#This Row],[Employee Name]],LEN(Table1[[#This Row],[Employee Name]])-FIND(" ",Table1[[#This Row],[Employee Name]]))</f>
        <v>Malhotra</v>
      </c>
      <c r="D3725" s="23">
        <f>Table1[[#This Row],[Basic Salary]]+Table1[[#This Row],[Bonus]]</f>
        <v>66802</v>
      </c>
      <c r="E3725" s="10">
        <v>60</v>
      </c>
      <c r="F3725" s="46">
        <v>55</v>
      </c>
      <c r="G3725" s="10" t="str" cm="1">
        <f t="array" ref="G3725">_xlfn.IFS(Table1[[#This Row],[Performance Score]]&gt;=80,"Excellent",Table1[[#This Row],[Performance Score]]&gt;=60,"Good",Table1[[#This Row],[Performance Score]]&gt;=40,"Need Improvement")</f>
        <v>Need Improvement</v>
      </c>
      <c r="H3725" s="30">
        <f>Table1[[#This Row],[Bonus]]/Table1[[#This Row],[Basic Salary]]</f>
        <v>0.48597486375264154</v>
      </c>
      <c r="I3725" s="10">
        <f ca="1">DATEDIF(Table1[[#This Row],[Date of Birth]],TODAY(),"y")</f>
        <v>28</v>
      </c>
      <c r="J3725" s="34">
        <v>42650</v>
      </c>
      <c r="K3725" s="33" t="str" cm="1">
        <f t="array" aca="1" ref="K3725" ca="1">_xlfn.IFS(L3725&lt;3,"Junior",L3725&lt;=7,"Mid-Level",L3725&gt;7,"Senior")</f>
        <v>Senior</v>
      </c>
      <c r="L3725" s="46">
        <f ca="1">INT(YEARFRAC(Table1[[#This Row],[Joining Date]],TODAY(),1))</f>
        <v>9</v>
      </c>
      <c r="M3725" s="25" t="str">
        <f t="shared" ca="1" si="58"/>
        <v>Yes</v>
      </c>
      <c r="N3725" s="26">
        <f>YEAR(Table1[[#This Row],[Joining Date]])</f>
        <v>2016</v>
      </c>
      <c r="O3725" s="46">
        <f>MONTH(Table1[[#This Row],[Joining Date]])</f>
        <v>10</v>
      </c>
      <c r="P3725" s="26">
        <f ca="1">NETWORKDAYS(Table1[[#This Row],[Joining Date]],TODAY())</f>
        <v>2537</v>
      </c>
      <c r="Q3725" s="26" t="str">
        <f>LEFT(Table1[[#This Row],[Department]],5)&amp;"-"&amp;RIGHT(Table1[[#This Row],[Employee ID]],3)</f>
        <v>HR-326</v>
      </c>
      <c r="R3725" s="26" t="str">
        <f>LEFT(Table1[[#This Row],[Department]],3)</f>
        <v>HR</v>
      </c>
      <c r="S3725" s="37">
        <f>_xlfn.XLOOKUP(Table1[[#This Row],[City]],Table2[City],Table2[Bonus %])</f>
        <v>7</v>
      </c>
    </row>
    <row r="3726" spans="1:19" x14ac:dyDescent="0.35">
      <c r="A3726" s="7" t="s">
        <v>4732</v>
      </c>
      <c r="B3726" s="40" t="str">
        <f>LEFT(Table1[[#This Row],[Employee Name]],FIND(" ",Table1[[#This Row],[Employee Name]]))</f>
        <v xml:space="preserve">Arjun </v>
      </c>
      <c r="C3726" s="40" t="str">
        <f>RIGHT(Table1[[#This Row],[Employee Name]],LEN(Table1[[#This Row],[Employee Name]])-FIND(" ",Table1[[#This Row],[Employee Name]]))</f>
        <v>Mehta</v>
      </c>
      <c r="D3726" s="22">
        <f>Table1[[#This Row],[Basic Salary]]+Table1[[#This Row],[Bonus]]</f>
        <v>66790</v>
      </c>
      <c r="E3726" s="8">
        <v>83</v>
      </c>
      <c r="F3726" s="45">
        <v>96</v>
      </c>
      <c r="G3726" s="8" t="str" cm="1">
        <f t="array" ref="G3726">_xlfn.IFS(Table1[[#This Row],[Performance Score]]&gt;=80,"Excellent",Table1[[#This Row],[Performance Score]]&gt;=60,"Good",Table1[[#This Row],[Performance Score]]&gt;=40,"Need Improvement")</f>
        <v>Excellent</v>
      </c>
      <c r="H3726" s="29">
        <f>Table1[[#This Row],[Bonus]]/Table1[[#This Row],[Basic Salary]]</f>
        <v>0.1725978335293808</v>
      </c>
      <c r="I3726" s="8">
        <f ca="1">DATEDIF(Table1[[#This Row],[Date of Birth]],TODAY(),"y")</f>
        <v>25</v>
      </c>
      <c r="J3726" s="33">
        <v>43110</v>
      </c>
      <c r="K3726" s="33" t="str" cm="1">
        <f t="array" aca="1" ref="K3726" ca="1">_xlfn.IFS(L3726&lt;3,"Junior",L3726&lt;=7,"Mid-Level",L3726&gt;7,"Senior")</f>
        <v>Senior</v>
      </c>
      <c r="L3726" s="45">
        <f ca="1">INT(YEARFRAC(Table1[[#This Row],[Joining Date]],TODAY(),1))</f>
        <v>8</v>
      </c>
      <c r="M3726" s="25" t="str">
        <f t="shared" ca="1" si="58"/>
        <v>Yes</v>
      </c>
      <c r="N3726" s="25">
        <f>YEAR(Table1[[#This Row],[Joining Date]])</f>
        <v>2018</v>
      </c>
      <c r="O3726" s="45">
        <f>MONTH(Table1[[#This Row],[Joining Date]])</f>
        <v>1</v>
      </c>
      <c r="P3726" s="25">
        <f ca="1">NETWORKDAYS(Table1[[#This Row],[Joining Date]],TODAY())</f>
        <v>2209</v>
      </c>
      <c r="Q3726" s="25" t="str">
        <f>LEFT(Table1[[#This Row],[Department]],5)&amp;"-"&amp;RIGHT(Table1[[#This Row],[Employee ID]],3)</f>
        <v>IT-676</v>
      </c>
      <c r="R3726" s="25" t="str">
        <f>LEFT(Table1[[#This Row],[Department]],3)</f>
        <v>IT</v>
      </c>
      <c r="S3726" s="36">
        <f>_xlfn.XLOOKUP(Table1[[#This Row],[City]],Table2[City],Table2[Bonus %])</f>
        <v>5</v>
      </c>
    </row>
    <row r="3727" spans="1:19" x14ac:dyDescent="0.35">
      <c r="A3727" s="9" t="s">
        <v>4988</v>
      </c>
      <c r="B3727" s="41" t="str">
        <f>LEFT(Table1[[#This Row],[Employee Name]],FIND(" ",Table1[[#This Row],[Employee Name]]))</f>
        <v xml:space="preserve">Arjun </v>
      </c>
      <c r="C3727" s="41" t="str">
        <f>RIGHT(Table1[[#This Row],[Employee Name]],LEN(Table1[[#This Row],[Employee Name]])-FIND(" ",Table1[[#This Row],[Employee Name]]))</f>
        <v>Mehta</v>
      </c>
      <c r="D3727" s="23">
        <f>Table1[[#This Row],[Basic Salary]]+Table1[[#This Row],[Bonus]]</f>
        <v>66790</v>
      </c>
      <c r="E3727" s="10">
        <v>73</v>
      </c>
      <c r="F3727" s="46">
        <v>76</v>
      </c>
      <c r="G3727" s="10" t="str" cm="1">
        <f t="array" ref="G3727">_xlfn.IFS(Table1[[#This Row],[Performance Score]]&gt;=80,"Excellent",Table1[[#This Row],[Performance Score]]&gt;=60,"Good",Table1[[#This Row],[Performance Score]]&gt;=40,"Need Improvement")</f>
        <v>Good</v>
      </c>
      <c r="H3727" s="30">
        <f>Table1[[#This Row],[Bonus]]/Table1[[#This Row],[Basic Salary]]</f>
        <v>0.77713327834393209</v>
      </c>
      <c r="I3727" s="10">
        <f ca="1">DATEDIF(Table1[[#This Row],[Date of Birth]],TODAY(),"y")</f>
        <v>40</v>
      </c>
      <c r="J3727" s="34">
        <v>44866</v>
      </c>
      <c r="K3727" s="33" t="str" cm="1">
        <f t="array" aca="1" ref="K3727" ca="1">_xlfn.IFS(L3727&lt;3,"Junior",L3727&lt;=7,"Mid-Level",L3727&gt;7,"Senior")</f>
        <v>Mid-Level</v>
      </c>
      <c r="L3727" s="46">
        <f ca="1">INT(YEARFRAC(Table1[[#This Row],[Joining Date]],TODAY(),1))</f>
        <v>3</v>
      </c>
      <c r="M3727" s="25" t="str">
        <f t="shared" ca="1" si="58"/>
        <v>No</v>
      </c>
      <c r="N3727" s="26">
        <f>YEAR(Table1[[#This Row],[Joining Date]])</f>
        <v>2022</v>
      </c>
      <c r="O3727" s="46">
        <f>MONTH(Table1[[#This Row],[Joining Date]])</f>
        <v>11</v>
      </c>
      <c r="P3727" s="26">
        <f ca="1">NETWORKDAYS(Table1[[#This Row],[Joining Date]],TODAY())</f>
        <v>955</v>
      </c>
      <c r="Q3727" s="26" t="str">
        <f>LEFT(Table1[[#This Row],[Department]],5)&amp;"-"&amp;RIGHT(Table1[[#This Row],[Employee ID]],3)</f>
        <v>Finan-932</v>
      </c>
      <c r="R3727" s="26" t="str">
        <f>LEFT(Table1[[#This Row],[Department]],3)</f>
        <v>Fin</v>
      </c>
      <c r="S3727" s="37">
        <f>_xlfn.XLOOKUP(Table1[[#This Row],[City]],Table2[City],Table2[Bonus %])</f>
        <v>6</v>
      </c>
    </row>
    <row r="3728" spans="1:19" x14ac:dyDescent="0.35">
      <c r="A3728" s="7" t="s">
        <v>2725</v>
      </c>
      <c r="B3728" s="40" t="str">
        <f>LEFT(Table1[[#This Row],[Employee Name]],FIND(" ",Table1[[#This Row],[Employee Name]]))</f>
        <v xml:space="preserve">Ravi </v>
      </c>
      <c r="C3728" s="40" t="str">
        <f>RIGHT(Table1[[#This Row],[Employee Name]],LEN(Table1[[#This Row],[Employee Name]])-FIND(" ",Table1[[#This Row],[Employee Name]]))</f>
        <v>Teja</v>
      </c>
      <c r="D3728" s="22">
        <f>Table1[[#This Row],[Basic Salary]]+Table1[[#This Row],[Bonus]]</f>
        <v>66772</v>
      </c>
      <c r="E3728" s="8">
        <v>86</v>
      </c>
      <c r="F3728" s="45">
        <v>93</v>
      </c>
      <c r="G3728" s="8" t="str" cm="1">
        <f t="array" ref="G3728">_xlfn.IFS(Table1[[#This Row],[Performance Score]]&gt;=80,"Excellent",Table1[[#This Row],[Performance Score]]&gt;=60,"Good",Table1[[#This Row],[Performance Score]]&gt;=40,"Need Improvement")</f>
        <v>Excellent</v>
      </c>
      <c r="H3728" s="29">
        <f>Table1[[#This Row],[Bonus]]/Table1[[#This Row],[Basic Salary]]</f>
        <v>0.42907285335159662</v>
      </c>
      <c r="I3728" s="8">
        <f ca="1">DATEDIF(Table1[[#This Row],[Date of Birth]],TODAY(),"y")</f>
        <v>33</v>
      </c>
      <c r="J3728" s="33">
        <v>45104</v>
      </c>
      <c r="K3728" s="33" t="str" cm="1">
        <f t="array" aca="1" ref="K3728" ca="1">_xlfn.IFS(L3728&lt;3,"Junior",L3728&lt;=7,"Mid-Level",L3728&gt;7,"Senior")</f>
        <v>Mid-Level</v>
      </c>
      <c r="L3728" s="45">
        <f ca="1">INT(YEARFRAC(Table1[[#This Row],[Joining Date]],TODAY(),1))</f>
        <v>3</v>
      </c>
      <c r="M3728" s="25" t="str">
        <f t="shared" ca="1" si="58"/>
        <v>No</v>
      </c>
      <c r="N3728" s="25">
        <f>YEAR(Table1[[#This Row],[Joining Date]])</f>
        <v>2023</v>
      </c>
      <c r="O3728" s="45">
        <f>MONTH(Table1[[#This Row],[Joining Date]])</f>
        <v>6</v>
      </c>
      <c r="P3728" s="25">
        <f ca="1">NETWORKDAYS(Table1[[#This Row],[Joining Date]],TODAY())</f>
        <v>785</v>
      </c>
      <c r="Q3728" s="25" t="str">
        <f>LEFT(Table1[[#This Row],[Department]],5)&amp;"-"&amp;RIGHT(Table1[[#This Row],[Employee ID]],3)</f>
        <v>Marke-669</v>
      </c>
      <c r="R3728" s="25" t="str">
        <f>LEFT(Table1[[#This Row],[Department]],3)</f>
        <v>Mar</v>
      </c>
      <c r="S3728" s="36">
        <f>_xlfn.XLOOKUP(Table1[[#This Row],[City]],Table2[City],Table2[Bonus %])</f>
        <v>8</v>
      </c>
    </row>
    <row r="3729" spans="1:19" x14ac:dyDescent="0.35">
      <c r="A3729" s="9" t="s">
        <v>879</v>
      </c>
      <c r="B3729" s="41" t="str">
        <f>LEFT(Table1[[#This Row],[Employee Name]],FIND(" ",Table1[[#This Row],[Employee Name]]))</f>
        <v xml:space="preserve">Aarav </v>
      </c>
      <c r="C3729" s="41" t="str">
        <f>RIGHT(Table1[[#This Row],[Employee Name]],LEN(Table1[[#This Row],[Employee Name]])-FIND(" ",Table1[[#This Row],[Employee Name]]))</f>
        <v>Sharma</v>
      </c>
      <c r="D3729" s="23">
        <f>Table1[[#This Row],[Basic Salary]]+Table1[[#This Row],[Bonus]]</f>
        <v>66758</v>
      </c>
      <c r="E3729" s="10">
        <v>62</v>
      </c>
      <c r="F3729" s="46">
        <v>45</v>
      </c>
      <c r="G3729" s="10" t="str" cm="1">
        <f t="array" ref="G3729">_xlfn.IFS(Table1[[#This Row],[Performance Score]]&gt;=80,"Excellent",Table1[[#This Row],[Performance Score]]&gt;=60,"Good",Table1[[#This Row],[Performance Score]]&gt;=40,"Need Improvement")</f>
        <v>Need Improvement</v>
      </c>
      <c r="H3729" s="30">
        <f>Table1[[#This Row],[Bonus]]/Table1[[#This Row],[Basic Salary]]</f>
        <v>0.36569698457509919</v>
      </c>
      <c r="I3729" s="10">
        <f ca="1">DATEDIF(Table1[[#This Row],[Date of Birth]],TODAY(),"y")</f>
        <v>38</v>
      </c>
      <c r="J3729" s="34">
        <v>43900</v>
      </c>
      <c r="K3729" s="33" t="str" cm="1">
        <f t="array" aca="1" ref="K3729" ca="1">_xlfn.IFS(L3729&lt;3,"Junior",L3729&lt;=7,"Mid-Level",L3729&gt;7,"Senior")</f>
        <v>Mid-Level</v>
      </c>
      <c r="L3729" s="46">
        <f ca="1">INT(YEARFRAC(Table1[[#This Row],[Joining Date]],TODAY(),1))</f>
        <v>6</v>
      </c>
      <c r="M3729" s="25" t="str">
        <f t="shared" ca="1" si="58"/>
        <v>Yes</v>
      </c>
      <c r="N3729" s="26">
        <f>YEAR(Table1[[#This Row],[Joining Date]])</f>
        <v>2020</v>
      </c>
      <c r="O3729" s="46">
        <f>MONTH(Table1[[#This Row],[Joining Date]])</f>
        <v>3</v>
      </c>
      <c r="P3729" s="26">
        <f ca="1">NETWORKDAYS(Table1[[#This Row],[Joining Date]],TODAY())</f>
        <v>1645</v>
      </c>
      <c r="Q3729" s="26" t="str">
        <f>LEFT(Table1[[#This Row],[Department]],5)&amp;"-"&amp;RIGHT(Table1[[#This Row],[Employee ID]],3)</f>
        <v>Marke-823</v>
      </c>
      <c r="R3729" s="26" t="str">
        <f>LEFT(Table1[[#This Row],[Department]],3)</f>
        <v>Mar</v>
      </c>
      <c r="S3729" s="37">
        <f>_xlfn.XLOOKUP(Table1[[#This Row],[City]],Table2[City],Table2[Bonus %])</f>
        <v>8</v>
      </c>
    </row>
    <row r="3730" spans="1:19" x14ac:dyDescent="0.35">
      <c r="A3730" s="7" t="s">
        <v>2610</v>
      </c>
      <c r="B3730" s="40" t="str">
        <f>LEFT(Table1[[#This Row],[Employee Name]],FIND(" ",Table1[[#This Row],[Employee Name]]))</f>
        <v xml:space="preserve">Karan </v>
      </c>
      <c r="C3730" s="40" t="str">
        <f>RIGHT(Table1[[#This Row],[Employee Name]],LEN(Table1[[#This Row],[Employee Name]])-FIND(" ",Table1[[#This Row],[Employee Name]]))</f>
        <v>Malhotra</v>
      </c>
      <c r="D3730" s="22">
        <f>Table1[[#This Row],[Basic Salary]]+Table1[[#This Row],[Bonus]]</f>
        <v>66743</v>
      </c>
      <c r="E3730" s="8">
        <v>87</v>
      </c>
      <c r="F3730" s="45">
        <v>40</v>
      </c>
      <c r="G3730" s="8" t="str" cm="1">
        <f t="array" ref="G3730">_xlfn.IFS(Table1[[#This Row],[Performance Score]]&gt;=80,"Excellent",Table1[[#This Row],[Performance Score]]&gt;=60,"Good",Table1[[#This Row],[Performance Score]]&gt;=40,"Need Improvement")</f>
        <v>Need Improvement</v>
      </c>
      <c r="H3730" s="29">
        <f>Table1[[#This Row],[Bonus]]/Table1[[#This Row],[Basic Salary]]</f>
        <v>0.34703721643658675</v>
      </c>
      <c r="I3730" s="8">
        <f ca="1">DATEDIF(Table1[[#This Row],[Date of Birth]],TODAY(),"y")</f>
        <v>19</v>
      </c>
      <c r="J3730" s="33">
        <v>43852</v>
      </c>
      <c r="K3730" s="33" t="str" cm="1">
        <f t="array" aca="1" ref="K3730" ca="1">_xlfn.IFS(L3730&lt;3,"Junior",L3730&lt;=7,"Mid-Level",L3730&gt;7,"Senior")</f>
        <v>Mid-Level</v>
      </c>
      <c r="L3730" s="45">
        <f ca="1">INT(YEARFRAC(Table1[[#This Row],[Joining Date]],TODAY(),1))</f>
        <v>6</v>
      </c>
      <c r="M3730" s="25" t="str">
        <f t="shared" ca="1" si="58"/>
        <v>Yes</v>
      </c>
      <c r="N3730" s="25">
        <f>YEAR(Table1[[#This Row],[Joining Date]])</f>
        <v>2020</v>
      </c>
      <c r="O3730" s="45">
        <f>MONTH(Table1[[#This Row],[Joining Date]])</f>
        <v>1</v>
      </c>
      <c r="P3730" s="25">
        <f ca="1">NETWORKDAYS(Table1[[#This Row],[Joining Date]],TODAY())</f>
        <v>1679</v>
      </c>
      <c r="Q3730" s="25" t="str">
        <f>LEFT(Table1[[#This Row],[Department]],5)&amp;"-"&amp;RIGHT(Table1[[#This Row],[Employee ID]],3)</f>
        <v>Marke-554</v>
      </c>
      <c r="R3730" s="25" t="str">
        <f>LEFT(Table1[[#This Row],[Department]],3)</f>
        <v>Mar</v>
      </c>
      <c r="S3730" s="36">
        <f>_xlfn.XLOOKUP(Table1[[#This Row],[City]],Table2[City],Table2[Bonus %])</f>
        <v>6</v>
      </c>
    </row>
    <row r="3731" spans="1:19" x14ac:dyDescent="0.35">
      <c r="A3731" s="9" t="s">
        <v>1350</v>
      </c>
      <c r="B3731" s="41" t="str">
        <f>LEFT(Table1[[#This Row],[Employee Name]],FIND(" ",Table1[[#This Row],[Employee Name]]))</f>
        <v xml:space="preserve">Aarav </v>
      </c>
      <c r="C3731" s="41" t="str">
        <f>RIGHT(Table1[[#This Row],[Employee Name]],LEN(Table1[[#This Row],[Employee Name]])-FIND(" ",Table1[[#This Row],[Employee Name]]))</f>
        <v>Sharma</v>
      </c>
      <c r="D3731" s="23">
        <f>Table1[[#This Row],[Basic Salary]]+Table1[[#This Row],[Bonus]]</f>
        <v>66637</v>
      </c>
      <c r="E3731" s="10">
        <v>97</v>
      </c>
      <c r="F3731" s="46">
        <v>90</v>
      </c>
      <c r="G3731" s="10" t="str" cm="1">
        <f t="array" ref="G3731">_xlfn.IFS(Table1[[#This Row],[Performance Score]]&gt;=80,"Excellent",Table1[[#This Row],[Performance Score]]&gt;=60,"Good",Table1[[#This Row],[Performance Score]]&gt;=40,"Need Improvement")</f>
        <v>Excellent</v>
      </c>
      <c r="H3731" s="30">
        <f>Table1[[#This Row],[Bonus]]/Table1[[#This Row],[Basic Salary]]</f>
        <v>0.77585012258821018</v>
      </c>
      <c r="I3731" s="10">
        <f ca="1">DATEDIF(Table1[[#This Row],[Date of Birth]],TODAY(),"y")</f>
        <v>39</v>
      </c>
      <c r="J3731" s="34">
        <v>44482</v>
      </c>
      <c r="K3731" s="33" t="str" cm="1">
        <f t="array" aca="1" ref="K3731" ca="1">_xlfn.IFS(L3731&lt;3,"Junior",L3731&lt;=7,"Mid-Level",L3731&gt;7,"Senior")</f>
        <v>Mid-Level</v>
      </c>
      <c r="L3731" s="46">
        <f ca="1">INT(YEARFRAC(Table1[[#This Row],[Joining Date]],TODAY(),1))</f>
        <v>4</v>
      </c>
      <c r="M3731" s="25" t="str">
        <f t="shared" ca="1" si="58"/>
        <v>No</v>
      </c>
      <c r="N3731" s="26">
        <f>YEAR(Table1[[#This Row],[Joining Date]])</f>
        <v>2021</v>
      </c>
      <c r="O3731" s="46">
        <f>MONTH(Table1[[#This Row],[Joining Date]])</f>
        <v>10</v>
      </c>
      <c r="P3731" s="26">
        <f ca="1">NETWORKDAYS(Table1[[#This Row],[Joining Date]],TODAY())</f>
        <v>1229</v>
      </c>
      <c r="Q3731" s="26" t="str">
        <f>LEFT(Table1[[#This Row],[Department]],5)&amp;"-"&amp;RIGHT(Table1[[#This Row],[Employee ID]],3)</f>
        <v>Marke-294</v>
      </c>
      <c r="R3731" s="26" t="str">
        <f>LEFT(Table1[[#This Row],[Department]],3)</f>
        <v>Mar</v>
      </c>
      <c r="S3731" s="37">
        <f>_xlfn.XLOOKUP(Table1[[#This Row],[City]],Table2[City],Table2[Bonus %])</f>
        <v>8</v>
      </c>
    </row>
    <row r="3732" spans="1:19" x14ac:dyDescent="0.35">
      <c r="A3732" s="7" t="s">
        <v>3164</v>
      </c>
      <c r="B3732" s="40" t="str">
        <f>LEFT(Table1[[#This Row],[Employee Name]],FIND(" ",Table1[[#This Row],[Employee Name]]))</f>
        <v xml:space="preserve">Neha </v>
      </c>
      <c r="C3732" s="40" t="str">
        <f>RIGHT(Table1[[#This Row],[Employee Name]],LEN(Table1[[#This Row],[Employee Name]])-FIND(" ",Table1[[#This Row],[Employee Name]]))</f>
        <v>Kulkarni</v>
      </c>
      <c r="D3732" s="22">
        <f>Table1[[#This Row],[Basic Salary]]+Table1[[#This Row],[Bonus]]</f>
        <v>66623</v>
      </c>
      <c r="E3732" s="8">
        <v>72</v>
      </c>
      <c r="F3732" s="45">
        <v>75</v>
      </c>
      <c r="G3732" s="8" t="str" cm="1">
        <f t="array" ref="G3732">_xlfn.IFS(Table1[[#This Row],[Performance Score]]&gt;=80,"Excellent",Table1[[#This Row],[Performance Score]]&gt;=60,"Good",Table1[[#This Row],[Performance Score]]&gt;=40,"Need Improvement")</f>
        <v>Good</v>
      </c>
      <c r="H3732" s="29">
        <f>Table1[[#This Row],[Bonus]]/Table1[[#This Row],[Basic Salary]]</f>
        <v>0.7623267379113321</v>
      </c>
      <c r="I3732" s="8">
        <f ca="1">DATEDIF(Table1[[#This Row],[Date of Birth]],TODAY(),"y")</f>
        <v>42</v>
      </c>
      <c r="J3732" s="33">
        <v>42099</v>
      </c>
      <c r="K3732" s="33" t="str" cm="1">
        <f t="array" aca="1" ref="K3732" ca="1">_xlfn.IFS(L3732&lt;3,"Junior",L3732&lt;=7,"Mid-Level",L3732&gt;7,"Senior")</f>
        <v>Senior</v>
      </c>
      <c r="L3732" s="45">
        <f ca="1">INT(YEARFRAC(Table1[[#This Row],[Joining Date]],TODAY(),1))</f>
        <v>11</v>
      </c>
      <c r="M3732" s="25" t="str">
        <f t="shared" ca="1" si="58"/>
        <v>Yes</v>
      </c>
      <c r="N3732" s="25">
        <f>YEAR(Table1[[#This Row],[Joining Date]])</f>
        <v>2015</v>
      </c>
      <c r="O3732" s="45">
        <f>MONTH(Table1[[#This Row],[Joining Date]])</f>
        <v>4</v>
      </c>
      <c r="P3732" s="25">
        <f ca="1">NETWORKDAYS(Table1[[#This Row],[Joining Date]],TODAY())</f>
        <v>2931</v>
      </c>
      <c r="Q3732" s="25" t="str">
        <f>LEFT(Table1[[#This Row],[Department]],5)&amp;"-"&amp;RIGHT(Table1[[#This Row],[Employee ID]],3)</f>
        <v>Finan-108</v>
      </c>
      <c r="R3732" s="25" t="str">
        <f>LEFT(Table1[[#This Row],[Department]],3)</f>
        <v>Fin</v>
      </c>
      <c r="S3732" s="36">
        <f>_xlfn.XLOOKUP(Table1[[#This Row],[City]],Table2[City],Table2[Bonus %])</f>
        <v>8</v>
      </c>
    </row>
    <row r="3733" spans="1:19" x14ac:dyDescent="0.35">
      <c r="A3733" s="9" t="s">
        <v>1598</v>
      </c>
      <c r="B3733" s="41" t="str">
        <f>LEFT(Table1[[#This Row],[Employee Name]],FIND(" ",Table1[[#This Row],[Employee Name]]))</f>
        <v xml:space="preserve">Kavya </v>
      </c>
      <c r="C3733" s="41" t="str">
        <f>RIGHT(Table1[[#This Row],[Employee Name]],LEN(Table1[[#This Row],[Employee Name]])-FIND(" ",Table1[[#This Row],[Employee Name]]))</f>
        <v>Nair</v>
      </c>
      <c r="D3733" s="23">
        <f>Table1[[#This Row],[Basic Salary]]+Table1[[#This Row],[Bonus]]</f>
        <v>66611</v>
      </c>
      <c r="E3733" s="10">
        <v>69</v>
      </c>
      <c r="F3733" s="46">
        <v>98</v>
      </c>
      <c r="G3733" s="10" t="str" cm="1">
        <f t="array" ref="G3733">_xlfn.IFS(Table1[[#This Row],[Performance Score]]&gt;=80,"Excellent",Table1[[#This Row],[Performance Score]]&gt;=60,"Good",Table1[[#This Row],[Performance Score]]&gt;=40,"Need Improvement")</f>
        <v>Excellent</v>
      </c>
      <c r="H3733" s="30">
        <f>Table1[[#This Row],[Bonus]]/Table1[[#This Row],[Basic Salary]]</f>
        <v>0.67120778764614386</v>
      </c>
      <c r="I3733" s="10">
        <f ca="1">DATEDIF(Table1[[#This Row],[Date of Birth]],TODAY(),"y")</f>
        <v>35</v>
      </c>
      <c r="J3733" s="34">
        <v>44831</v>
      </c>
      <c r="K3733" s="33" t="str" cm="1">
        <f t="array" aca="1" ref="K3733" ca="1">_xlfn.IFS(L3733&lt;3,"Junior",L3733&lt;=7,"Mid-Level",L3733&gt;7,"Senior")</f>
        <v>Mid-Level</v>
      </c>
      <c r="L3733" s="46">
        <f ca="1">INT(YEARFRAC(Table1[[#This Row],[Joining Date]],TODAY(),1))</f>
        <v>3</v>
      </c>
      <c r="M3733" s="25" t="str">
        <f t="shared" ca="1" si="58"/>
        <v>No</v>
      </c>
      <c r="N3733" s="26">
        <f>YEAR(Table1[[#This Row],[Joining Date]])</f>
        <v>2022</v>
      </c>
      <c r="O3733" s="46">
        <f>MONTH(Table1[[#This Row],[Joining Date]])</f>
        <v>9</v>
      </c>
      <c r="P3733" s="26">
        <f ca="1">NETWORKDAYS(Table1[[#This Row],[Joining Date]],TODAY())</f>
        <v>980</v>
      </c>
      <c r="Q3733" s="26" t="str">
        <f>LEFT(Table1[[#This Row],[Department]],5)&amp;"-"&amp;RIGHT(Table1[[#This Row],[Employee ID]],3)</f>
        <v>Marke-542</v>
      </c>
      <c r="R3733" s="26" t="str">
        <f>LEFT(Table1[[#This Row],[Department]],3)</f>
        <v>Mar</v>
      </c>
      <c r="S3733" s="37">
        <f>_xlfn.XLOOKUP(Table1[[#This Row],[City]],Table2[City],Table2[Bonus %])</f>
        <v>8</v>
      </c>
    </row>
    <row r="3734" spans="1:19" x14ac:dyDescent="0.35">
      <c r="A3734" s="7" t="s">
        <v>3639</v>
      </c>
      <c r="B3734" s="40" t="str">
        <f>LEFT(Table1[[#This Row],[Employee Name]],FIND(" ",Table1[[#This Row],[Employee Name]]))</f>
        <v xml:space="preserve">Ishita </v>
      </c>
      <c r="C3734" s="40" t="str">
        <f>RIGHT(Table1[[#This Row],[Employee Name]],LEN(Table1[[#This Row],[Employee Name]])-FIND(" ",Table1[[#This Row],[Employee Name]]))</f>
        <v>Roy</v>
      </c>
      <c r="D3734" s="22">
        <f>Table1[[#This Row],[Basic Salary]]+Table1[[#This Row],[Bonus]]</f>
        <v>66585</v>
      </c>
      <c r="E3734" s="8">
        <v>69</v>
      </c>
      <c r="F3734" s="45">
        <v>61</v>
      </c>
      <c r="G3734" s="8" t="str" cm="1">
        <f t="array" ref="G3734">_xlfn.IFS(Table1[[#This Row],[Performance Score]]&gt;=80,"Excellent",Table1[[#This Row],[Performance Score]]&gt;=60,"Good",Table1[[#This Row],[Performance Score]]&gt;=40,"Need Improvement")</f>
        <v>Good</v>
      </c>
      <c r="H3734" s="29">
        <f>Table1[[#This Row],[Bonus]]/Table1[[#This Row],[Basic Salary]]</f>
        <v>0.6296287231699258</v>
      </c>
      <c r="I3734" s="8">
        <f ca="1">DATEDIF(Table1[[#This Row],[Date of Birth]],TODAY(),"y")</f>
        <v>21</v>
      </c>
      <c r="J3734" s="33">
        <v>44300</v>
      </c>
      <c r="K3734" s="33" t="str" cm="1">
        <f t="array" aca="1" ref="K3734" ca="1">_xlfn.IFS(L3734&lt;3,"Junior",L3734&lt;=7,"Mid-Level",L3734&gt;7,"Senior")</f>
        <v>Mid-Level</v>
      </c>
      <c r="L3734" s="45">
        <f ca="1">INT(YEARFRAC(Table1[[#This Row],[Joining Date]],TODAY(),1))</f>
        <v>5</v>
      </c>
      <c r="M3734" s="25" t="str">
        <f t="shared" ca="1" si="58"/>
        <v>No</v>
      </c>
      <c r="N3734" s="25">
        <f>YEAR(Table1[[#This Row],[Joining Date]])</f>
        <v>2021</v>
      </c>
      <c r="O3734" s="45">
        <f>MONTH(Table1[[#This Row],[Joining Date]])</f>
        <v>4</v>
      </c>
      <c r="P3734" s="25">
        <f ca="1">NETWORKDAYS(Table1[[#This Row],[Joining Date]],TODAY())</f>
        <v>1359</v>
      </c>
      <c r="Q3734" s="25" t="str">
        <f>LEFT(Table1[[#This Row],[Department]],5)&amp;"-"&amp;RIGHT(Table1[[#This Row],[Employee ID]],3)</f>
        <v>HR-583</v>
      </c>
      <c r="R3734" s="25" t="str">
        <f>LEFT(Table1[[#This Row],[Department]],3)</f>
        <v>HR</v>
      </c>
      <c r="S3734" s="36">
        <f>_xlfn.XLOOKUP(Table1[[#This Row],[City]],Table2[City],Table2[Bonus %])</f>
        <v>7</v>
      </c>
    </row>
    <row r="3735" spans="1:19" x14ac:dyDescent="0.35">
      <c r="A3735" s="9" t="s">
        <v>2391</v>
      </c>
      <c r="B3735" s="41" t="str">
        <f>LEFT(Table1[[#This Row],[Employee Name]],FIND(" ",Table1[[#This Row],[Employee Name]]))</f>
        <v xml:space="preserve">Arjun </v>
      </c>
      <c r="C3735" s="41" t="str">
        <f>RIGHT(Table1[[#This Row],[Employee Name]],LEN(Table1[[#This Row],[Employee Name]])-FIND(" ",Table1[[#This Row],[Employee Name]]))</f>
        <v>Mehta</v>
      </c>
      <c r="D3735" s="23">
        <f>Table1[[#This Row],[Basic Salary]]+Table1[[#This Row],[Bonus]]</f>
        <v>66558</v>
      </c>
      <c r="E3735" s="10">
        <v>70</v>
      </c>
      <c r="F3735" s="46">
        <v>95</v>
      </c>
      <c r="G3735" s="10" t="str" cm="1">
        <f t="array" ref="G3735">_xlfn.IFS(Table1[[#This Row],[Performance Score]]&gt;=80,"Excellent",Table1[[#This Row],[Performance Score]]&gt;=60,"Good",Table1[[#This Row],[Performance Score]]&gt;=40,"Need Improvement")</f>
        <v>Excellent</v>
      </c>
      <c r="H3735" s="30">
        <f>Table1[[#This Row],[Bonus]]/Table1[[#This Row],[Basic Salary]]</f>
        <v>0.12171363084805177</v>
      </c>
      <c r="I3735" s="10">
        <f ca="1">DATEDIF(Table1[[#This Row],[Date of Birth]],TODAY(),"y")</f>
        <v>44</v>
      </c>
      <c r="J3735" s="34">
        <v>45977</v>
      </c>
      <c r="K3735" s="33" t="str" cm="1">
        <f t="array" aca="1" ref="K3735" ca="1">_xlfn.IFS(L3735&lt;3,"Junior",L3735&lt;=7,"Mid-Level",L3735&gt;7,"Senior")</f>
        <v>Junior</v>
      </c>
      <c r="L3735" s="46">
        <f ca="1">INT(YEARFRAC(Table1[[#This Row],[Joining Date]],TODAY(),1))</f>
        <v>0</v>
      </c>
      <c r="M3735" s="25" t="str">
        <f t="shared" ca="1" si="58"/>
        <v>No</v>
      </c>
      <c r="N3735" s="26">
        <f>YEAR(Table1[[#This Row],[Joining Date]])</f>
        <v>2025</v>
      </c>
      <c r="O3735" s="46">
        <f>MONTH(Table1[[#This Row],[Joining Date]])</f>
        <v>11</v>
      </c>
      <c r="P3735" s="26">
        <f ca="1">NETWORKDAYS(Table1[[#This Row],[Joining Date]],TODAY())</f>
        <v>161</v>
      </c>
      <c r="Q3735" s="26" t="str">
        <f>LEFT(Table1[[#This Row],[Department]],5)&amp;"-"&amp;RIGHT(Table1[[#This Row],[Employee ID]],3)</f>
        <v>Sales-335</v>
      </c>
      <c r="R3735" s="26" t="str">
        <f>LEFT(Table1[[#This Row],[Department]],3)</f>
        <v>Sal</v>
      </c>
      <c r="S3735" s="37">
        <f>_xlfn.XLOOKUP(Table1[[#This Row],[City]],Table2[City],Table2[Bonus %])</f>
        <v>5</v>
      </c>
    </row>
    <row r="3736" spans="1:19" x14ac:dyDescent="0.35">
      <c r="A3736" s="7" t="s">
        <v>2987</v>
      </c>
      <c r="B3736" s="40" t="str">
        <f>LEFT(Table1[[#This Row],[Employee Name]],FIND(" ",Table1[[#This Row],[Employee Name]]))</f>
        <v xml:space="preserve">Neha </v>
      </c>
      <c r="C3736" s="40" t="str">
        <f>RIGHT(Table1[[#This Row],[Employee Name]],LEN(Table1[[#This Row],[Employee Name]])-FIND(" ",Table1[[#This Row],[Employee Name]]))</f>
        <v>Kulkarni</v>
      </c>
      <c r="D3736" s="22">
        <f>Table1[[#This Row],[Basic Salary]]+Table1[[#This Row],[Bonus]]</f>
        <v>66555</v>
      </c>
      <c r="E3736" s="8">
        <v>61</v>
      </c>
      <c r="F3736" s="45">
        <v>95</v>
      </c>
      <c r="G3736" s="8" t="str" cm="1">
        <f t="array" ref="G3736">_xlfn.IFS(Table1[[#This Row],[Performance Score]]&gt;=80,"Excellent",Table1[[#This Row],[Performance Score]]&gt;=60,"Good",Table1[[#This Row],[Performance Score]]&gt;=40,"Need Improvement")</f>
        <v>Excellent</v>
      </c>
      <c r="H3736" s="29">
        <f>Table1[[#This Row],[Bonus]]/Table1[[#This Row],[Basic Salary]]</f>
        <v>0.17794375320790781</v>
      </c>
      <c r="I3736" s="8">
        <f ca="1">DATEDIF(Table1[[#This Row],[Date of Birth]],TODAY(),"y")</f>
        <v>32</v>
      </c>
      <c r="J3736" s="33">
        <v>44125</v>
      </c>
      <c r="K3736" s="33" t="str" cm="1">
        <f t="array" aca="1" ref="K3736" ca="1">_xlfn.IFS(L3736&lt;3,"Junior",L3736&lt;=7,"Mid-Level",L3736&gt;7,"Senior")</f>
        <v>Mid-Level</v>
      </c>
      <c r="L3736" s="45">
        <f ca="1">INT(YEARFRAC(Table1[[#This Row],[Joining Date]],TODAY(),1))</f>
        <v>5</v>
      </c>
      <c r="M3736" s="25" t="str">
        <f t="shared" ca="1" si="58"/>
        <v>No</v>
      </c>
      <c r="N3736" s="25">
        <f>YEAR(Table1[[#This Row],[Joining Date]])</f>
        <v>2020</v>
      </c>
      <c r="O3736" s="45">
        <f>MONTH(Table1[[#This Row],[Joining Date]])</f>
        <v>10</v>
      </c>
      <c r="P3736" s="25">
        <f ca="1">NETWORKDAYS(Table1[[#This Row],[Joining Date]],TODAY())</f>
        <v>1484</v>
      </c>
      <c r="Q3736" s="25" t="str">
        <f>LEFT(Table1[[#This Row],[Department]],5)&amp;"-"&amp;RIGHT(Table1[[#This Row],[Employee ID]],3)</f>
        <v>Suppo-931</v>
      </c>
      <c r="R3736" s="25" t="str">
        <f>LEFT(Table1[[#This Row],[Department]],3)</f>
        <v>Sup</v>
      </c>
      <c r="S3736" s="36">
        <f>_xlfn.XLOOKUP(Table1[[#This Row],[City]],Table2[City],Table2[Bonus %])</f>
        <v>6</v>
      </c>
    </row>
    <row r="3737" spans="1:19" x14ac:dyDescent="0.35">
      <c r="A3737" s="9" t="s">
        <v>2815</v>
      </c>
      <c r="B3737" s="41" t="str">
        <f>LEFT(Table1[[#This Row],[Employee Name]],FIND(" ",Table1[[#This Row],[Employee Name]]))</f>
        <v xml:space="preserve">Krishna </v>
      </c>
      <c r="C3737" s="41" t="str">
        <f>RIGHT(Table1[[#This Row],[Employee Name]],LEN(Table1[[#This Row],[Employee Name]])-FIND(" ",Table1[[#This Row],[Employee Name]]))</f>
        <v>Chaitanya</v>
      </c>
      <c r="D3737" s="23">
        <f>Table1[[#This Row],[Basic Salary]]+Table1[[#This Row],[Bonus]]</f>
        <v>66543</v>
      </c>
      <c r="E3737" s="10">
        <v>81</v>
      </c>
      <c r="F3737" s="46">
        <v>54</v>
      </c>
      <c r="G3737" s="10" t="str" cm="1">
        <f t="array" ref="G3737">_xlfn.IFS(Table1[[#This Row],[Performance Score]]&gt;=80,"Excellent",Table1[[#This Row],[Performance Score]]&gt;=60,"Good",Table1[[#This Row],[Performance Score]]&gt;=40,"Need Improvement")</f>
        <v>Need Improvement</v>
      </c>
      <c r="H3737" s="30">
        <f>Table1[[#This Row],[Bonus]]/Table1[[#This Row],[Basic Salary]]</f>
        <v>0.22355428886641537</v>
      </c>
      <c r="I3737" s="10">
        <f ca="1">DATEDIF(Table1[[#This Row],[Date of Birth]],TODAY(),"y")</f>
        <v>21</v>
      </c>
      <c r="J3737" s="34">
        <v>45646</v>
      </c>
      <c r="K3737" s="33" t="str" cm="1">
        <f t="array" aca="1" ref="K3737" ca="1">_xlfn.IFS(L3737&lt;3,"Junior",L3737&lt;=7,"Mid-Level",L3737&gt;7,"Senior")</f>
        <v>Junior</v>
      </c>
      <c r="L3737" s="46">
        <f ca="1">INT(YEARFRAC(Table1[[#This Row],[Joining Date]],TODAY(),1))</f>
        <v>1</v>
      </c>
      <c r="M3737" s="25" t="str">
        <f t="shared" ca="1" si="58"/>
        <v>No</v>
      </c>
      <c r="N3737" s="26">
        <f>YEAR(Table1[[#This Row],[Joining Date]])</f>
        <v>2024</v>
      </c>
      <c r="O3737" s="46">
        <f>MONTH(Table1[[#This Row],[Joining Date]])</f>
        <v>12</v>
      </c>
      <c r="P3737" s="26">
        <f ca="1">NETWORKDAYS(Table1[[#This Row],[Joining Date]],TODAY())</f>
        <v>397</v>
      </c>
      <c r="Q3737" s="26" t="str">
        <f>LEFT(Table1[[#This Row],[Department]],5)&amp;"-"&amp;RIGHT(Table1[[#This Row],[Employee ID]],3)</f>
        <v>IT-759</v>
      </c>
      <c r="R3737" s="26" t="str">
        <f>LEFT(Table1[[#This Row],[Department]],3)</f>
        <v>IT</v>
      </c>
      <c r="S3737" s="37">
        <f>_xlfn.XLOOKUP(Table1[[#This Row],[City]],Table2[City],Table2[Bonus %])</f>
        <v>4</v>
      </c>
    </row>
    <row r="3738" spans="1:19" x14ac:dyDescent="0.35">
      <c r="A3738" s="7" t="s">
        <v>5002</v>
      </c>
      <c r="B3738" s="40" t="str">
        <f>LEFT(Table1[[#This Row],[Employee Name]],FIND(" ",Table1[[#This Row],[Employee Name]]))</f>
        <v xml:space="preserve">Vikram </v>
      </c>
      <c r="C3738" s="40" t="str">
        <f>RIGHT(Table1[[#This Row],[Employee Name]],LEN(Table1[[#This Row],[Employee Name]])-FIND(" ",Table1[[#This Row],[Employee Name]]))</f>
        <v>Singh</v>
      </c>
      <c r="D3738" s="22">
        <f>Table1[[#This Row],[Basic Salary]]+Table1[[#This Row],[Bonus]]</f>
        <v>66507</v>
      </c>
      <c r="E3738" s="8">
        <v>96</v>
      </c>
      <c r="F3738" s="45">
        <v>83</v>
      </c>
      <c r="G3738" s="8" t="str" cm="1">
        <f t="array" ref="G3738">_xlfn.IFS(Table1[[#This Row],[Performance Score]]&gt;=80,"Excellent",Table1[[#This Row],[Performance Score]]&gt;=60,"Good",Table1[[#This Row],[Performance Score]]&gt;=40,"Need Improvement")</f>
        <v>Excellent</v>
      </c>
      <c r="H3738" s="29">
        <f>Table1[[#This Row],[Bonus]]/Table1[[#This Row],[Basic Salary]]</f>
        <v>0.574614674337666</v>
      </c>
      <c r="I3738" s="8">
        <f ca="1">DATEDIF(Table1[[#This Row],[Date of Birth]],TODAY(),"y")</f>
        <v>34</v>
      </c>
      <c r="J3738" s="33">
        <v>44776</v>
      </c>
      <c r="K3738" s="33" t="str" cm="1">
        <f t="array" aca="1" ref="K3738" ca="1">_xlfn.IFS(L3738&lt;3,"Junior",L3738&lt;=7,"Mid-Level",L3738&gt;7,"Senior")</f>
        <v>Mid-Level</v>
      </c>
      <c r="L3738" s="45">
        <f ca="1">INT(YEARFRAC(Table1[[#This Row],[Joining Date]],TODAY(),1))</f>
        <v>3</v>
      </c>
      <c r="M3738" s="25" t="str">
        <f t="shared" ca="1" si="58"/>
        <v>No</v>
      </c>
      <c r="N3738" s="25">
        <f>YEAR(Table1[[#This Row],[Joining Date]])</f>
        <v>2022</v>
      </c>
      <c r="O3738" s="45">
        <f>MONTH(Table1[[#This Row],[Joining Date]])</f>
        <v>8</v>
      </c>
      <c r="P3738" s="25">
        <f ca="1">NETWORKDAYS(Table1[[#This Row],[Joining Date]],TODAY())</f>
        <v>1019</v>
      </c>
      <c r="Q3738" s="25" t="str">
        <f>LEFT(Table1[[#This Row],[Department]],5)&amp;"-"&amp;RIGHT(Table1[[#This Row],[Employee ID]],3)</f>
        <v>Suppo-946</v>
      </c>
      <c r="R3738" s="25" t="str">
        <f>LEFT(Table1[[#This Row],[Department]],3)</f>
        <v>Sup</v>
      </c>
      <c r="S3738" s="36">
        <f>_xlfn.XLOOKUP(Table1[[#This Row],[City]],Table2[City],Table2[Bonus %])</f>
        <v>6</v>
      </c>
    </row>
    <row r="3739" spans="1:19" x14ac:dyDescent="0.35">
      <c r="A3739" s="9" t="s">
        <v>3414</v>
      </c>
      <c r="B3739" s="41" t="str">
        <f>LEFT(Table1[[#This Row],[Employee Name]],FIND(" ",Table1[[#This Row],[Employee Name]]))</f>
        <v xml:space="preserve">Neha </v>
      </c>
      <c r="C3739" s="41" t="str">
        <f>RIGHT(Table1[[#This Row],[Employee Name]],LEN(Table1[[#This Row],[Employee Name]])-FIND(" ",Table1[[#This Row],[Employee Name]]))</f>
        <v>Kulkarni</v>
      </c>
      <c r="D3739" s="23">
        <f>Table1[[#This Row],[Basic Salary]]+Table1[[#This Row],[Bonus]]</f>
        <v>66405</v>
      </c>
      <c r="E3739" s="10">
        <v>62</v>
      </c>
      <c r="F3739" s="46">
        <v>67</v>
      </c>
      <c r="G3739" s="10" t="str" cm="1">
        <f t="array" ref="G3739">_xlfn.IFS(Table1[[#This Row],[Performance Score]]&gt;=80,"Excellent",Table1[[#This Row],[Performance Score]]&gt;=60,"Good",Table1[[#This Row],[Performance Score]]&gt;=40,"Need Improvement")</f>
        <v>Good</v>
      </c>
      <c r="H3739" s="30">
        <f>Table1[[#This Row],[Bonus]]/Table1[[#This Row],[Basic Salary]]</f>
        <v>0.22584039430691699</v>
      </c>
      <c r="I3739" s="10">
        <f ca="1">DATEDIF(Table1[[#This Row],[Date of Birth]],TODAY(),"y")</f>
        <v>32</v>
      </c>
      <c r="J3739" s="34">
        <v>42309</v>
      </c>
      <c r="K3739" s="33" t="str" cm="1">
        <f t="array" aca="1" ref="K3739" ca="1">_xlfn.IFS(L3739&lt;3,"Junior",L3739&lt;=7,"Mid-Level",L3739&gt;7,"Senior")</f>
        <v>Senior</v>
      </c>
      <c r="L3739" s="46">
        <f ca="1">INT(YEARFRAC(Table1[[#This Row],[Joining Date]],TODAY(),1))</f>
        <v>10</v>
      </c>
      <c r="M3739" s="25" t="str">
        <f t="shared" ca="1" si="58"/>
        <v>Yes</v>
      </c>
      <c r="N3739" s="26">
        <f>YEAR(Table1[[#This Row],[Joining Date]])</f>
        <v>2015</v>
      </c>
      <c r="O3739" s="46">
        <f>MONTH(Table1[[#This Row],[Joining Date]])</f>
        <v>11</v>
      </c>
      <c r="P3739" s="26">
        <f ca="1">NETWORKDAYS(Table1[[#This Row],[Joining Date]],TODAY())</f>
        <v>2781</v>
      </c>
      <c r="Q3739" s="26" t="str">
        <f>LEFT(Table1[[#This Row],[Department]],5)&amp;"-"&amp;RIGHT(Table1[[#This Row],[Employee ID]],3)</f>
        <v>Suppo-358</v>
      </c>
      <c r="R3739" s="26" t="str">
        <f>LEFT(Table1[[#This Row],[Department]],3)</f>
        <v>Sup</v>
      </c>
      <c r="S3739" s="37">
        <f>_xlfn.XLOOKUP(Table1[[#This Row],[City]],Table2[City],Table2[Bonus %])</f>
        <v>6</v>
      </c>
    </row>
    <row r="3740" spans="1:19" x14ac:dyDescent="0.35">
      <c r="A3740" s="7" t="s">
        <v>214</v>
      </c>
      <c r="B3740" s="40" t="str">
        <f>LEFT(Table1[[#This Row],[Employee Name]],FIND(" ",Table1[[#This Row],[Employee Name]]))</f>
        <v xml:space="preserve">Meera </v>
      </c>
      <c r="C3740" s="40" t="str">
        <f>RIGHT(Table1[[#This Row],[Employee Name]],LEN(Table1[[#This Row],[Employee Name]])-FIND(" ",Table1[[#This Row],[Employee Name]]))</f>
        <v>Joshi</v>
      </c>
      <c r="D3740" s="22">
        <f>Table1[[#This Row],[Basic Salary]]+Table1[[#This Row],[Bonus]]</f>
        <v>66399</v>
      </c>
      <c r="E3740" s="8">
        <v>65</v>
      </c>
      <c r="F3740" s="45">
        <v>59</v>
      </c>
      <c r="G3740" s="8" t="str" cm="1">
        <f t="array" ref="G3740">_xlfn.IFS(Table1[[#This Row],[Performance Score]]&gt;=80,"Excellent",Table1[[#This Row],[Performance Score]]&gt;=60,"Good",Table1[[#This Row],[Performance Score]]&gt;=40,"Need Improvement")</f>
        <v>Need Improvement</v>
      </c>
      <c r="H3740" s="29">
        <f>Table1[[#This Row],[Bonus]]/Table1[[#This Row],[Basic Salary]]</f>
        <v>0.58466385050476122</v>
      </c>
      <c r="I3740" s="8">
        <f ca="1">DATEDIF(Table1[[#This Row],[Date of Birth]],TODAY(),"y")</f>
        <v>28</v>
      </c>
      <c r="J3740" s="33">
        <v>44717</v>
      </c>
      <c r="K3740" s="33" t="str" cm="1">
        <f t="array" aca="1" ref="K3740" ca="1">_xlfn.IFS(L3740&lt;3,"Junior",L3740&lt;=7,"Mid-Level",L3740&gt;7,"Senior")</f>
        <v>Mid-Level</v>
      </c>
      <c r="L3740" s="45">
        <f ca="1">INT(YEARFRAC(Table1[[#This Row],[Joining Date]],TODAY(),1))</f>
        <v>4</v>
      </c>
      <c r="M3740" s="25" t="str">
        <f t="shared" ca="1" si="58"/>
        <v>No</v>
      </c>
      <c r="N3740" s="25">
        <f>YEAR(Table1[[#This Row],[Joining Date]])</f>
        <v>2022</v>
      </c>
      <c r="O3740" s="45">
        <f>MONTH(Table1[[#This Row],[Joining Date]])</f>
        <v>6</v>
      </c>
      <c r="P3740" s="25">
        <f ca="1">NETWORKDAYS(Table1[[#This Row],[Joining Date]],TODAY())</f>
        <v>1061</v>
      </c>
      <c r="Q3740" s="25" t="str">
        <f>LEFT(Table1[[#This Row],[Department]],5)&amp;"-"&amp;RIGHT(Table1[[#This Row],[Employee ID]],3)</f>
        <v>Marke-158</v>
      </c>
      <c r="R3740" s="25" t="str">
        <f>LEFT(Table1[[#This Row],[Department]],3)</f>
        <v>Mar</v>
      </c>
      <c r="S3740" s="36">
        <f>_xlfn.XLOOKUP(Table1[[#This Row],[City]],Table2[City],Table2[Bonus %])</f>
        <v>4</v>
      </c>
    </row>
    <row r="3741" spans="1:19" x14ac:dyDescent="0.35">
      <c r="A3741" s="9" t="s">
        <v>427</v>
      </c>
      <c r="B3741" s="41" t="str">
        <f>LEFT(Table1[[#This Row],[Employee Name]],FIND(" ",Table1[[#This Row],[Employee Name]]))</f>
        <v xml:space="preserve">Tarun </v>
      </c>
      <c r="C3741" s="41" t="str">
        <f>RIGHT(Table1[[#This Row],[Employee Name]],LEN(Table1[[#This Row],[Employee Name]])-FIND(" ",Table1[[#This Row],[Employee Name]]))</f>
        <v>Verma</v>
      </c>
      <c r="D3741" s="23">
        <f>Table1[[#This Row],[Basic Salary]]+Table1[[#This Row],[Bonus]]</f>
        <v>66389</v>
      </c>
      <c r="E3741" s="10">
        <v>84</v>
      </c>
      <c r="F3741" s="46">
        <v>63</v>
      </c>
      <c r="G3741" s="10" t="str" cm="1">
        <f t="array" ref="G3741">_xlfn.IFS(Table1[[#This Row],[Performance Score]]&gt;=80,"Excellent",Table1[[#This Row],[Performance Score]]&gt;=60,"Good",Table1[[#This Row],[Performance Score]]&gt;=40,"Need Improvement")</f>
        <v>Good</v>
      </c>
      <c r="H3741" s="30">
        <f>Table1[[#This Row],[Bonus]]/Table1[[#This Row],[Basic Salary]]</f>
        <v>0.34849285017874554</v>
      </c>
      <c r="I3741" s="10">
        <f ca="1">DATEDIF(Table1[[#This Row],[Date of Birth]],TODAY(),"y")</f>
        <v>29</v>
      </c>
      <c r="J3741" s="34">
        <v>44233</v>
      </c>
      <c r="K3741" s="33" t="str" cm="1">
        <f t="array" aca="1" ref="K3741" ca="1">_xlfn.IFS(L3741&lt;3,"Junior",L3741&lt;=7,"Mid-Level",L3741&gt;7,"Senior")</f>
        <v>Mid-Level</v>
      </c>
      <c r="L3741" s="46">
        <f ca="1">INT(YEARFRAC(Table1[[#This Row],[Joining Date]],TODAY(),1))</f>
        <v>5</v>
      </c>
      <c r="M3741" s="25" t="str">
        <f t="shared" ca="1" si="58"/>
        <v>No</v>
      </c>
      <c r="N3741" s="26">
        <f>YEAR(Table1[[#This Row],[Joining Date]])</f>
        <v>2021</v>
      </c>
      <c r="O3741" s="46">
        <f>MONTH(Table1[[#This Row],[Joining Date]])</f>
        <v>2</v>
      </c>
      <c r="P3741" s="26">
        <f ca="1">NETWORKDAYS(Table1[[#This Row],[Joining Date]],TODAY())</f>
        <v>1406</v>
      </c>
      <c r="Q3741" s="26" t="str">
        <f>LEFT(Table1[[#This Row],[Department]],5)&amp;"-"&amp;RIGHT(Table1[[#This Row],[Employee ID]],3)</f>
        <v>HR-371</v>
      </c>
      <c r="R3741" s="26" t="str">
        <f>LEFT(Table1[[#This Row],[Department]],3)</f>
        <v>HR</v>
      </c>
      <c r="S3741" s="37">
        <f>_xlfn.XLOOKUP(Table1[[#This Row],[City]],Table2[City],Table2[Bonus %])</f>
        <v>7</v>
      </c>
    </row>
    <row r="3742" spans="1:19" x14ac:dyDescent="0.35">
      <c r="A3742" s="7" t="s">
        <v>2049</v>
      </c>
      <c r="B3742" s="40" t="str">
        <f>LEFT(Table1[[#This Row],[Employee Name]],FIND(" ",Table1[[#This Row],[Employee Name]]))</f>
        <v xml:space="preserve">Vikram </v>
      </c>
      <c r="C3742" s="40" t="str">
        <f>RIGHT(Table1[[#This Row],[Employee Name]],LEN(Table1[[#This Row],[Employee Name]])-FIND(" ",Table1[[#This Row],[Employee Name]]))</f>
        <v>Singh</v>
      </c>
      <c r="D3742" s="22">
        <f>Table1[[#This Row],[Basic Salary]]+Table1[[#This Row],[Bonus]]</f>
        <v>66377</v>
      </c>
      <c r="E3742" s="8">
        <v>68</v>
      </c>
      <c r="F3742" s="45">
        <v>86</v>
      </c>
      <c r="G3742" s="8" t="str" cm="1">
        <f t="array" ref="G3742">_xlfn.IFS(Table1[[#This Row],[Performance Score]]&gt;=80,"Excellent",Table1[[#This Row],[Performance Score]]&gt;=60,"Good",Table1[[#This Row],[Performance Score]]&gt;=40,"Need Improvement")</f>
        <v>Excellent</v>
      </c>
      <c r="H3742" s="29">
        <f>Table1[[#This Row],[Bonus]]/Table1[[#This Row],[Basic Salary]]</f>
        <v>0.60843753028981296</v>
      </c>
      <c r="I3742" s="8">
        <f ca="1">DATEDIF(Table1[[#This Row],[Date of Birth]],TODAY(),"y")</f>
        <v>41</v>
      </c>
      <c r="J3742" s="33">
        <v>42206</v>
      </c>
      <c r="K3742" s="33" t="str" cm="1">
        <f t="array" aca="1" ref="K3742" ca="1">_xlfn.IFS(L3742&lt;3,"Junior",L3742&lt;=7,"Mid-Level",L3742&gt;7,"Senior")</f>
        <v>Senior</v>
      </c>
      <c r="L3742" s="45">
        <f ca="1">INT(YEARFRAC(Table1[[#This Row],[Joining Date]],TODAY(),1))</f>
        <v>10</v>
      </c>
      <c r="M3742" s="25" t="str">
        <f t="shared" ca="1" si="58"/>
        <v>Yes</v>
      </c>
      <c r="N3742" s="25">
        <f>YEAR(Table1[[#This Row],[Joining Date]])</f>
        <v>2015</v>
      </c>
      <c r="O3742" s="45">
        <f>MONTH(Table1[[#This Row],[Joining Date]])</f>
        <v>7</v>
      </c>
      <c r="P3742" s="25">
        <f ca="1">NETWORKDAYS(Table1[[#This Row],[Joining Date]],TODAY())</f>
        <v>2855</v>
      </c>
      <c r="Q3742" s="25" t="str">
        <f>LEFT(Table1[[#This Row],[Department]],5)&amp;"-"&amp;RIGHT(Table1[[#This Row],[Employee ID]],3)</f>
        <v>Suppo-993</v>
      </c>
      <c r="R3742" s="25" t="str">
        <f>LEFT(Table1[[#This Row],[Department]],3)</f>
        <v>Sup</v>
      </c>
      <c r="S3742" s="36">
        <f>_xlfn.XLOOKUP(Table1[[#This Row],[City]],Table2[City],Table2[Bonus %])</f>
        <v>4</v>
      </c>
    </row>
    <row r="3743" spans="1:19" x14ac:dyDescent="0.35">
      <c r="A3743" s="9" t="s">
        <v>2436</v>
      </c>
      <c r="B3743" s="41" t="str">
        <f>LEFT(Table1[[#This Row],[Employee Name]],FIND(" ",Table1[[#This Row],[Employee Name]]))</f>
        <v xml:space="preserve">Pooja </v>
      </c>
      <c r="C3743" s="41" t="str">
        <f>RIGHT(Table1[[#This Row],[Employee Name]],LEN(Table1[[#This Row],[Employee Name]])-FIND(" ",Table1[[#This Row],[Employee Name]]))</f>
        <v>Das</v>
      </c>
      <c r="D3743" s="23">
        <f>Table1[[#This Row],[Basic Salary]]+Table1[[#This Row],[Bonus]]</f>
        <v>66359</v>
      </c>
      <c r="E3743" s="10">
        <v>81</v>
      </c>
      <c r="F3743" s="46">
        <v>46</v>
      </c>
      <c r="G3743" s="10" t="str" cm="1">
        <f t="array" ref="G3743">_xlfn.IFS(Table1[[#This Row],[Performance Score]]&gt;=80,"Excellent",Table1[[#This Row],[Performance Score]]&gt;=60,"Good",Table1[[#This Row],[Performance Score]]&gt;=40,"Need Improvement")</f>
        <v>Need Improvement</v>
      </c>
      <c r="H3743" s="30">
        <f>Table1[[#This Row],[Bonus]]/Table1[[#This Row],[Basic Salary]]</f>
        <v>0.53314234225908552</v>
      </c>
      <c r="I3743" s="10">
        <f ca="1">DATEDIF(Table1[[#This Row],[Date of Birth]],TODAY(),"y")</f>
        <v>21</v>
      </c>
      <c r="J3743" s="34">
        <v>42392</v>
      </c>
      <c r="K3743" s="33" t="str" cm="1">
        <f t="array" aca="1" ref="K3743" ca="1">_xlfn.IFS(L3743&lt;3,"Junior",L3743&lt;=7,"Mid-Level",L3743&gt;7,"Senior")</f>
        <v>Senior</v>
      </c>
      <c r="L3743" s="46">
        <f ca="1">INT(YEARFRAC(Table1[[#This Row],[Joining Date]],TODAY(),1))</f>
        <v>10</v>
      </c>
      <c r="M3743" s="25" t="str">
        <f t="shared" ca="1" si="58"/>
        <v>Yes</v>
      </c>
      <c r="N3743" s="26">
        <f>YEAR(Table1[[#This Row],[Joining Date]])</f>
        <v>2016</v>
      </c>
      <c r="O3743" s="46">
        <f>MONTH(Table1[[#This Row],[Joining Date]])</f>
        <v>1</v>
      </c>
      <c r="P3743" s="26">
        <f ca="1">NETWORKDAYS(Table1[[#This Row],[Joining Date]],TODAY())</f>
        <v>2721</v>
      </c>
      <c r="Q3743" s="26" t="str">
        <f>LEFT(Table1[[#This Row],[Department]],5)&amp;"-"&amp;RIGHT(Table1[[#This Row],[Employee ID]],3)</f>
        <v>Finan-380</v>
      </c>
      <c r="R3743" s="26" t="str">
        <f>LEFT(Table1[[#This Row],[Department]],3)</f>
        <v>Fin</v>
      </c>
      <c r="S3743" s="37">
        <f>_xlfn.XLOOKUP(Table1[[#This Row],[City]],Table2[City],Table2[Bonus %])</f>
        <v>4</v>
      </c>
    </row>
    <row r="3744" spans="1:19" x14ac:dyDescent="0.35">
      <c r="A3744" s="7" t="s">
        <v>2708</v>
      </c>
      <c r="B3744" s="40" t="str">
        <f>LEFT(Table1[[#This Row],[Employee Name]],FIND(" ",Table1[[#This Row],[Employee Name]]))</f>
        <v xml:space="preserve">Sneha </v>
      </c>
      <c r="C3744" s="40" t="str">
        <f>RIGHT(Table1[[#This Row],[Employee Name]],LEN(Table1[[#This Row],[Employee Name]])-FIND(" ",Table1[[#This Row],[Employee Name]]))</f>
        <v>Iyer</v>
      </c>
      <c r="D3744" s="22">
        <f>Table1[[#This Row],[Basic Salary]]+Table1[[#This Row],[Bonus]]</f>
        <v>66331</v>
      </c>
      <c r="E3744" s="8">
        <v>92</v>
      </c>
      <c r="F3744" s="45">
        <v>77</v>
      </c>
      <c r="G3744" s="8" t="str" cm="1">
        <f t="array" ref="G3744">_xlfn.IFS(Table1[[#This Row],[Performance Score]]&gt;=80,"Excellent",Table1[[#This Row],[Performance Score]]&gt;=60,"Good",Table1[[#This Row],[Performance Score]]&gt;=40,"Need Improvement")</f>
        <v>Good</v>
      </c>
      <c r="H3744" s="29">
        <f>Table1[[#This Row],[Bonus]]/Table1[[#This Row],[Basic Salary]]</f>
        <v>0.12273188896411645</v>
      </c>
      <c r="I3744" s="8">
        <f ca="1">DATEDIF(Table1[[#This Row],[Date of Birth]],TODAY(),"y")</f>
        <v>32</v>
      </c>
      <c r="J3744" s="33">
        <v>45534</v>
      </c>
      <c r="K3744" s="33" t="str" cm="1">
        <f t="array" aca="1" ref="K3744" ca="1">_xlfn.IFS(L3744&lt;3,"Junior",L3744&lt;=7,"Mid-Level",L3744&gt;7,"Senior")</f>
        <v>Junior</v>
      </c>
      <c r="L3744" s="45">
        <f ca="1">INT(YEARFRAC(Table1[[#This Row],[Joining Date]],TODAY(),1))</f>
        <v>1</v>
      </c>
      <c r="M3744" s="25" t="str">
        <f t="shared" ca="1" si="58"/>
        <v>No</v>
      </c>
      <c r="N3744" s="25">
        <f>YEAR(Table1[[#This Row],[Joining Date]])</f>
        <v>2024</v>
      </c>
      <c r="O3744" s="45">
        <f>MONTH(Table1[[#This Row],[Joining Date]])</f>
        <v>8</v>
      </c>
      <c r="P3744" s="25">
        <f ca="1">NETWORKDAYS(Table1[[#This Row],[Joining Date]],TODAY())</f>
        <v>477</v>
      </c>
      <c r="Q3744" s="25" t="str">
        <f>LEFT(Table1[[#This Row],[Department]],5)&amp;"-"&amp;RIGHT(Table1[[#This Row],[Employee ID]],3)</f>
        <v>Finan-652</v>
      </c>
      <c r="R3744" s="25" t="str">
        <f>LEFT(Table1[[#This Row],[Department]],3)</f>
        <v>Fin</v>
      </c>
      <c r="S3744" s="36">
        <f>_xlfn.XLOOKUP(Table1[[#This Row],[City]],Table2[City],Table2[Bonus %])</f>
        <v>4</v>
      </c>
    </row>
    <row r="3745" spans="1:19" x14ac:dyDescent="0.35">
      <c r="A3745" s="9" t="s">
        <v>1190</v>
      </c>
      <c r="B3745" s="41" t="str">
        <f>LEFT(Table1[[#This Row],[Employee Name]],FIND(" ",Table1[[#This Row],[Employee Name]]))</f>
        <v xml:space="preserve">Karan </v>
      </c>
      <c r="C3745" s="41" t="str">
        <f>RIGHT(Table1[[#This Row],[Employee Name]],LEN(Table1[[#This Row],[Employee Name]])-FIND(" ",Table1[[#This Row],[Employee Name]]))</f>
        <v>Malhotra</v>
      </c>
      <c r="D3745" s="23">
        <f>Table1[[#This Row],[Basic Salary]]+Table1[[#This Row],[Bonus]]</f>
        <v>66317</v>
      </c>
      <c r="E3745" s="10">
        <v>68</v>
      </c>
      <c r="F3745" s="46">
        <v>72</v>
      </c>
      <c r="G3745" s="10" t="str" cm="1">
        <f t="array" ref="G3745">_xlfn.IFS(Table1[[#This Row],[Performance Score]]&gt;=80,"Excellent",Table1[[#This Row],[Performance Score]]&gt;=60,"Good",Table1[[#This Row],[Performance Score]]&gt;=40,"Need Improvement")</f>
        <v>Good</v>
      </c>
      <c r="H3745" s="30">
        <f>Table1[[#This Row],[Bonus]]/Table1[[#This Row],[Basic Salary]]</f>
        <v>0.74284512890594201</v>
      </c>
      <c r="I3745" s="10">
        <f ca="1">DATEDIF(Table1[[#This Row],[Date of Birth]],TODAY(),"y")</f>
        <v>36</v>
      </c>
      <c r="J3745" s="34">
        <v>43796</v>
      </c>
      <c r="K3745" s="33" t="str" cm="1">
        <f t="array" aca="1" ref="K3745" ca="1">_xlfn.IFS(L3745&lt;3,"Junior",L3745&lt;=7,"Mid-Level",L3745&gt;7,"Senior")</f>
        <v>Mid-Level</v>
      </c>
      <c r="L3745" s="46">
        <f ca="1">INT(YEARFRAC(Table1[[#This Row],[Joining Date]],TODAY(),1))</f>
        <v>6</v>
      </c>
      <c r="M3745" s="25" t="str">
        <f t="shared" ca="1" si="58"/>
        <v>Yes</v>
      </c>
      <c r="N3745" s="26">
        <f>YEAR(Table1[[#This Row],[Joining Date]])</f>
        <v>2019</v>
      </c>
      <c r="O3745" s="46">
        <f>MONTH(Table1[[#This Row],[Joining Date]])</f>
        <v>11</v>
      </c>
      <c r="P3745" s="26">
        <f ca="1">NETWORKDAYS(Table1[[#This Row],[Joining Date]],TODAY())</f>
        <v>1719</v>
      </c>
      <c r="Q3745" s="26" t="str">
        <f>LEFT(Table1[[#This Row],[Department]],5)&amp;"-"&amp;RIGHT(Table1[[#This Row],[Employee ID]],3)</f>
        <v>Opera-134</v>
      </c>
      <c r="R3745" s="26" t="str">
        <f>LEFT(Table1[[#This Row],[Department]],3)</f>
        <v>Ope</v>
      </c>
      <c r="S3745" s="37">
        <f>_xlfn.XLOOKUP(Table1[[#This Row],[City]],Table2[City],Table2[Bonus %])</f>
        <v>5</v>
      </c>
    </row>
    <row r="3746" spans="1:19" x14ac:dyDescent="0.35">
      <c r="A3746" s="7" t="s">
        <v>173</v>
      </c>
      <c r="B3746" s="40" t="str">
        <f>LEFT(Table1[[#This Row],[Employee Name]],FIND(" ",Table1[[#This Row],[Employee Name]]))</f>
        <v xml:space="preserve">Gayathri </v>
      </c>
      <c r="C3746" s="40" t="str">
        <f>RIGHT(Table1[[#This Row],[Employee Name]],LEN(Table1[[#This Row],[Employee Name]])-FIND(" ",Table1[[#This Row],[Employee Name]]))</f>
        <v>Iyer</v>
      </c>
      <c r="D3746" s="22">
        <f>Table1[[#This Row],[Basic Salary]]+Table1[[#This Row],[Bonus]]</f>
        <v>66314</v>
      </c>
      <c r="E3746" s="8">
        <v>74</v>
      </c>
      <c r="F3746" s="45">
        <v>70</v>
      </c>
      <c r="G3746" s="8" t="str" cm="1">
        <f t="array" ref="G3746">_xlfn.IFS(Table1[[#This Row],[Performance Score]]&gt;=80,"Excellent",Table1[[#This Row],[Performance Score]]&gt;=60,"Good",Table1[[#This Row],[Performance Score]]&gt;=40,"Need Improvement")</f>
        <v>Good</v>
      </c>
      <c r="H3746" s="29">
        <f>Table1[[#This Row],[Bonus]]/Table1[[#This Row],[Basic Salary]]</f>
        <v>0.69164051937450577</v>
      </c>
      <c r="I3746" s="8">
        <f ca="1">DATEDIF(Table1[[#This Row],[Date of Birth]],TODAY(),"y")</f>
        <v>29</v>
      </c>
      <c r="J3746" s="33">
        <v>45856</v>
      </c>
      <c r="K3746" s="33" t="str" cm="1">
        <f t="array" aca="1" ref="K3746" ca="1">_xlfn.IFS(L3746&lt;3,"Junior",L3746&lt;=7,"Mid-Level",L3746&gt;7,"Senior")</f>
        <v>Junior</v>
      </c>
      <c r="L3746" s="45">
        <f ca="1">INT(YEARFRAC(Table1[[#This Row],[Joining Date]],TODAY(),1))</f>
        <v>0</v>
      </c>
      <c r="M3746" s="25" t="str">
        <f t="shared" ca="1" si="58"/>
        <v>No</v>
      </c>
      <c r="N3746" s="25">
        <f>YEAR(Table1[[#This Row],[Joining Date]])</f>
        <v>2025</v>
      </c>
      <c r="O3746" s="45">
        <f>MONTH(Table1[[#This Row],[Joining Date]])</f>
        <v>7</v>
      </c>
      <c r="P3746" s="25">
        <f ca="1">NETWORKDAYS(Table1[[#This Row],[Joining Date]],TODAY())</f>
        <v>247</v>
      </c>
      <c r="Q3746" s="25" t="str">
        <f>LEFT(Table1[[#This Row],[Department]],5)&amp;"-"&amp;RIGHT(Table1[[#This Row],[Employee ID]],3)</f>
        <v>Suppo-117</v>
      </c>
      <c r="R3746" s="25" t="str">
        <f>LEFT(Table1[[#This Row],[Department]],3)</f>
        <v>Sup</v>
      </c>
      <c r="S3746" s="36">
        <f>_xlfn.XLOOKUP(Table1[[#This Row],[City]],Table2[City],Table2[Bonus %])</f>
        <v>5</v>
      </c>
    </row>
    <row r="3747" spans="1:19" x14ac:dyDescent="0.35">
      <c r="A3747" s="9" t="s">
        <v>4866</v>
      </c>
      <c r="B3747" s="41" t="str">
        <f>LEFT(Table1[[#This Row],[Employee Name]],FIND(" ",Table1[[#This Row],[Employee Name]]))</f>
        <v xml:space="preserve">Priya </v>
      </c>
      <c r="C3747" s="41" t="str">
        <f>RIGHT(Table1[[#This Row],[Employee Name]],LEN(Table1[[#This Row],[Employee Name]])-FIND(" ",Table1[[#This Row],[Employee Name]]))</f>
        <v>Reddy</v>
      </c>
      <c r="D3747" s="23">
        <f>Table1[[#This Row],[Basic Salary]]+Table1[[#This Row],[Bonus]]</f>
        <v>66203</v>
      </c>
      <c r="E3747" s="10">
        <v>80</v>
      </c>
      <c r="F3747" s="46">
        <v>70</v>
      </c>
      <c r="G3747" s="10" t="str" cm="1">
        <f t="array" ref="G3747">_xlfn.IFS(Table1[[#This Row],[Performance Score]]&gt;=80,"Excellent",Table1[[#This Row],[Performance Score]]&gt;=60,"Good",Table1[[#This Row],[Performance Score]]&gt;=40,"Need Improvement")</f>
        <v>Good</v>
      </c>
      <c r="H3747" s="30">
        <f>Table1[[#This Row],[Bonus]]/Table1[[#This Row],[Basic Salary]]</f>
        <v>0.43932081050526134</v>
      </c>
      <c r="I3747" s="10">
        <f ca="1">DATEDIF(Table1[[#This Row],[Date of Birth]],TODAY(),"y")</f>
        <v>44</v>
      </c>
      <c r="J3747" s="34">
        <v>43597</v>
      </c>
      <c r="K3747" s="33" t="str" cm="1">
        <f t="array" aca="1" ref="K3747" ca="1">_xlfn.IFS(L3747&lt;3,"Junior",L3747&lt;=7,"Mid-Level",L3747&gt;7,"Senior")</f>
        <v>Mid-Level</v>
      </c>
      <c r="L3747" s="46">
        <f ca="1">INT(YEARFRAC(Table1[[#This Row],[Joining Date]],TODAY(),1))</f>
        <v>7</v>
      </c>
      <c r="M3747" s="25" t="str">
        <f t="shared" ca="1" si="58"/>
        <v>Yes</v>
      </c>
      <c r="N3747" s="26">
        <f>YEAR(Table1[[#This Row],[Joining Date]])</f>
        <v>2019</v>
      </c>
      <c r="O3747" s="46">
        <f>MONTH(Table1[[#This Row],[Joining Date]])</f>
        <v>5</v>
      </c>
      <c r="P3747" s="26">
        <f ca="1">NETWORKDAYS(Table1[[#This Row],[Joining Date]],TODAY())</f>
        <v>1861</v>
      </c>
      <c r="Q3747" s="26" t="str">
        <f>LEFT(Table1[[#This Row],[Department]],5)&amp;"-"&amp;RIGHT(Table1[[#This Row],[Employee ID]],3)</f>
        <v>Marke-810</v>
      </c>
      <c r="R3747" s="26" t="str">
        <f>LEFT(Table1[[#This Row],[Department]],3)</f>
        <v>Mar</v>
      </c>
      <c r="S3747" s="37">
        <f>_xlfn.XLOOKUP(Table1[[#This Row],[City]],Table2[City],Table2[Bonus %])</f>
        <v>6</v>
      </c>
    </row>
    <row r="3748" spans="1:19" x14ac:dyDescent="0.35">
      <c r="A3748" s="7" t="s">
        <v>3076</v>
      </c>
      <c r="B3748" s="40" t="str">
        <f>LEFT(Table1[[#This Row],[Employee Name]],FIND(" ",Table1[[#This Row],[Employee Name]]))</f>
        <v xml:space="preserve">Sneha </v>
      </c>
      <c r="C3748" s="40" t="str">
        <f>RIGHT(Table1[[#This Row],[Employee Name]],LEN(Table1[[#This Row],[Employee Name]])-FIND(" ",Table1[[#This Row],[Employee Name]]))</f>
        <v>Iyer</v>
      </c>
      <c r="D3748" s="22">
        <f>Table1[[#This Row],[Basic Salary]]+Table1[[#This Row],[Bonus]]</f>
        <v>66173</v>
      </c>
      <c r="E3748" s="8">
        <v>99</v>
      </c>
      <c r="F3748" s="45">
        <v>91</v>
      </c>
      <c r="G3748" s="8" t="str" cm="1">
        <f t="array" ref="G3748">_xlfn.IFS(Table1[[#This Row],[Performance Score]]&gt;=80,"Excellent",Table1[[#This Row],[Performance Score]]&gt;=60,"Good",Table1[[#This Row],[Performance Score]]&gt;=40,"Need Improvement")</f>
        <v>Excellent</v>
      </c>
      <c r="H3748" s="29">
        <f>Table1[[#This Row],[Bonus]]/Table1[[#This Row],[Basic Salary]]</f>
        <v>8.6424009588074016E-2</v>
      </c>
      <c r="I3748" s="8">
        <f ca="1">DATEDIF(Table1[[#This Row],[Date of Birth]],TODAY(),"y")</f>
        <v>27</v>
      </c>
      <c r="J3748" s="33">
        <v>43382</v>
      </c>
      <c r="K3748" s="33" t="str" cm="1">
        <f t="array" aca="1" ref="K3748" ca="1">_xlfn.IFS(L3748&lt;3,"Junior",L3748&lt;=7,"Mid-Level",L3748&gt;7,"Senior")</f>
        <v>Mid-Level</v>
      </c>
      <c r="L3748" s="45">
        <f ca="1">INT(YEARFRAC(Table1[[#This Row],[Joining Date]],TODAY(),1))</f>
        <v>7</v>
      </c>
      <c r="M3748" s="25" t="str">
        <f t="shared" ca="1" si="58"/>
        <v>Yes</v>
      </c>
      <c r="N3748" s="25">
        <f>YEAR(Table1[[#This Row],[Joining Date]])</f>
        <v>2018</v>
      </c>
      <c r="O3748" s="45">
        <f>MONTH(Table1[[#This Row],[Joining Date]])</f>
        <v>10</v>
      </c>
      <c r="P3748" s="25">
        <f ca="1">NETWORKDAYS(Table1[[#This Row],[Joining Date]],TODAY())</f>
        <v>2015</v>
      </c>
      <c r="Q3748" s="25" t="str">
        <f>LEFT(Table1[[#This Row],[Department]],5)&amp;"-"&amp;RIGHT(Table1[[#This Row],[Employee ID]],3)</f>
        <v>Marke-020</v>
      </c>
      <c r="R3748" s="25" t="str">
        <f>LEFT(Table1[[#This Row],[Department]],3)</f>
        <v>Mar</v>
      </c>
      <c r="S3748" s="36">
        <f>_xlfn.XLOOKUP(Table1[[#This Row],[City]],Table2[City],Table2[Bonus %])</f>
        <v>4</v>
      </c>
    </row>
    <row r="3749" spans="1:19" x14ac:dyDescent="0.35">
      <c r="A3749" s="9" t="s">
        <v>4405</v>
      </c>
      <c r="B3749" s="41" t="str">
        <f>LEFT(Table1[[#This Row],[Employee Name]],FIND(" ",Table1[[#This Row],[Employee Name]]))</f>
        <v xml:space="preserve">Sneha </v>
      </c>
      <c r="C3749" s="41" t="str">
        <f>RIGHT(Table1[[#This Row],[Employee Name]],LEN(Table1[[#This Row],[Employee Name]])-FIND(" ",Table1[[#This Row],[Employee Name]]))</f>
        <v>Iyer</v>
      </c>
      <c r="D3749" s="23">
        <f>Table1[[#This Row],[Basic Salary]]+Table1[[#This Row],[Bonus]]</f>
        <v>66140</v>
      </c>
      <c r="E3749" s="10">
        <v>62</v>
      </c>
      <c r="F3749" s="46">
        <v>72</v>
      </c>
      <c r="G3749" s="10" t="str" cm="1">
        <f t="array" ref="G3749">_xlfn.IFS(Table1[[#This Row],[Performance Score]]&gt;=80,"Excellent",Table1[[#This Row],[Performance Score]]&gt;=60,"Good",Table1[[#This Row],[Performance Score]]&gt;=40,"Need Improvement")</f>
        <v>Good</v>
      </c>
      <c r="H3749" s="30">
        <f>Table1[[#This Row],[Bonus]]/Table1[[#This Row],[Basic Salary]]</f>
        <v>0.58297831602125316</v>
      </c>
      <c r="I3749" s="10">
        <f ca="1">DATEDIF(Table1[[#This Row],[Date of Birth]],TODAY(),"y")</f>
        <v>35</v>
      </c>
      <c r="J3749" s="34">
        <v>44689</v>
      </c>
      <c r="K3749" s="33" t="str" cm="1">
        <f t="array" aca="1" ref="K3749" ca="1">_xlfn.IFS(L3749&lt;3,"Junior",L3749&lt;=7,"Mid-Level",L3749&gt;7,"Senior")</f>
        <v>Mid-Level</v>
      </c>
      <c r="L3749" s="46">
        <f ca="1">INT(YEARFRAC(Table1[[#This Row],[Joining Date]],TODAY(),1))</f>
        <v>4</v>
      </c>
      <c r="M3749" s="25" t="str">
        <f t="shared" ca="1" si="58"/>
        <v>No</v>
      </c>
      <c r="N3749" s="26">
        <f>YEAR(Table1[[#This Row],[Joining Date]])</f>
        <v>2022</v>
      </c>
      <c r="O3749" s="46">
        <f>MONTH(Table1[[#This Row],[Joining Date]])</f>
        <v>5</v>
      </c>
      <c r="P3749" s="26">
        <f ca="1">NETWORKDAYS(Table1[[#This Row],[Joining Date]],TODAY())</f>
        <v>1081</v>
      </c>
      <c r="Q3749" s="26" t="str">
        <f>LEFT(Table1[[#This Row],[Department]],5)&amp;"-"&amp;RIGHT(Table1[[#This Row],[Employee ID]],3)</f>
        <v>Opera-349</v>
      </c>
      <c r="R3749" s="26" t="str">
        <f>LEFT(Table1[[#This Row],[Department]],3)</f>
        <v>Ope</v>
      </c>
      <c r="S3749" s="37">
        <f>_xlfn.XLOOKUP(Table1[[#This Row],[City]],Table2[City],Table2[Bonus %])</f>
        <v>6</v>
      </c>
    </row>
    <row r="3750" spans="1:19" x14ac:dyDescent="0.35">
      <c r="A3750" s="7" t="s">
        <v>2724</v>
      </c>
      <c r="B3750" s="40" t="str">
        <f>LEFT(Table1[[#This Row],[Employee Name]],FIND(" ",Table1[[#This Row],[Employee Name]]))</f>
        <v xml:space="preserve">Gayathri </v>
      </c>
      <c r="C3750" s="40" t="str">
        <f>RIGHT(Table1[[#This Row],[Employee Name]],LEN(Table1[[#This Row],[Employee Name]])-FIND(" ",Table1[[#This Row],[Employee Name]]))</f>
        <v>Iyer</v>
      </c>
      <c r="D3750" s="22">
        <f>Table1[[#This Row],[Basic Salary]]+Table1[[#This Row],[Bonus]]</f>
        <v>66130</v>
      </c>
      <c r="E3750" s="8">
        <v>61</v>
      </c>
      <c r="F3750" s="45">
        <v>87</v>
      </c>
      <c r="G3750" s="8" t="str" cm="1">
        <f t="array" ref="G3750">_xlfn.IFS(Table1[[#This Row],[Performance Score]]&gt;=80,"Excellent",Table1[[#This Row],[Performance Score]]&gt;=60,"Good",Table1[[#This Row],[Performance Score]]&gt;=40,"Need Improvement")</f>
        <v>Excellent</v>
      </c>
      <c r="H3750" s="29">
        <f>Table1[[#This Row],[Bonus]]/Table1[[#This Row],[Basic Salary]]</f>
        <v>0.40519750961518031</v>
      </c>
      <c r="I3750" s="8">
        <f ca="1">DATEDIF(Table1[[#This Row],[Date of Birth]],TODAY(),"y")</f>
        <v>36</v>
      </c>
      <c r="J3750" s="33">
        <v>44653</v>
      </c>
      <c r="K3750" s="33" t="str" cm="1">
        <f t="array" aca="1" ref="K3750" ca="1">_xlfn.IFS(L3750&lt;3,"Junior",L3750&lt;=7,"Mid-Level",L3750&gt;7,"Senior")</f>
        <v>Mid-Level</v>
      </c>
      <c r="L3750" s="45">
        <f ca="1">INT(YEARFRAC(Table1[[#This Row],[Joining Date]],TODAY(),1))</f>
        <v>4</v>
      </c>
      <c r="M3750" s="25" t="str">
        <f t="shared" ca="1" si="58"/>
        <v>No</v>
      </c>
      <c r="N3750" s="25">
        <f>YEAR(Table1[[#This Row],[Joining Date]])</f>
        <v>2022</v>
      </c>
      <c r="O3750" s="45">
        <f>MONTH(Table1[[#This Row],[Joining Date]])</f>
        <v>4</v>
      </c>
      <c r="P3750" s="25">
        <f ca="1">NETWORKDAYS(Table1[[#This Row],[Joining Date]],TODAY())</f>
        <v>1106</v>
      </c>
      <c r="Q3750" s="25" t="str">
        <f>LEFT(Table1[[#This Row],[Department]],5)&amp;"-"&amp;RIGHT(Table1[[#This Row],[Employee ID]],3)</f>
        <v>Finan-668</v>
      </c>
      <c r="R3750" s="25" t="str">
        <f>LEFT(Table1[[#This Row],[Department]],3)</f>
        <v>Fin</v>
      </c>
      <c r="S3750" s="36">
        <f>_xlfn.XLOOKUP(Table1[[#This Row],[City]],Table2[City],Table2[Bonus %])</f>
        <v>6</v>
      </c>
    </row>
    <row r="3751" spans="1:19" x14ac:dyDescent="0.35">
      <c r="A3751" s="9" t="s">
        <v>287</v>
      </c>
      <c r="B3751" s="41" t="str">
        <f>LEFT(Table1[[#This Row],[Employee Name]],FIND(" ",Table1[[#This Row],[Employee Name]]))</f>
        <v xml:space="preserve">Pooja </v>
      </c>
      <c r="C3751" s="41" t="str">
        <f>RIGHT(Table1[[#This Row],[Employee Name]],LEN(Table1[[#This Row],[Employee Name]])-FIND(" ",Table1[[#This Row],[Employee Name]]))</f>
        <v>Das</v>
      </c>
      <c r="D3751" s="23">
        <f>Table1[[#This Row],[Basic Salary]]+Table1[[#This Row],[Bonus]]</f>
        <v>66127</v>
      </c>
      <c r="E3751" s="10">
        <v>68</v>
      </c>
      <c r="F3751" s="46">
        <v>70</v>
      </c>
      <c r="G3751" s="10" t="str" cm="1">
        <f t="array" ref="G3751">_xlfn.IFS(Table1[[#This Row],[Performance Score]]&gt;=80,"Excellent",Table1[[#This Row],[Performance Score]]&gt;=60,"Good",Table1[[#This Row],[Performance Score]]&gt;=40,"Need Improvement")</f>
        <v>Good</v>
      </c>
      <c r="H3751" s="30">
        <f>Table1[[#This Row],[Bonus]]/Table1[[#This Row],[Basic Salary]]</f>
        <v>0.22577715164884052</v>
      </c>
      <c r="I3751" s="10">
        <f ca="1">DATEDIF(Table1[[#This Row],[Date of Birth]],TODAY(),"y")</f>
        <v>18</v>
      </c>
      <c r="J3751" s="34">
        <v>43510</v>
      </c>
      <c r="K3751" s="33" t="str" cm="1">
        <f t="array" aca="1" ref="K3751" ca="1">_xlfn.IFS(L3751&lt;3,"Junior",L3751&lt;=7,"Mid-Level",L3751&gt;7,"Senior")</f>
        <v>Mid-Level</v>
      </c>
      <c r="L3751" s="46">
        <f ca="1">INT(YEARFRAC(Table1[[#This Row],[Joining Date]],TODAY(),1))</f>
        <v>7</v>
      </c>
      <c r="M3751" s="25" t="str">
        <f t="shared" ca="1" si="58"/>
        <v>Yes</v>
      </c>
      <c r="N3751" s="26">
        <f>YEAR(Table1[[#This Row],[Joining Date]])</f>
        <v>2019</v>
      </c>
      <c r="O3751" s="46">
        <f>MONTH(Table1[[#This Row],[Joining Date]])</f>
        <v>2</v>
      </c>
      <c r="P3751" s="26">
        <f ca="1">NETWORKDAYS(Table1[[#This Row],[Joining Date]],TODAY())</f>
        <v>1923</v>
      </c>
      <c r="Q3751" s="26" t="str">
        <f>LEFT(Table1[[#This Row],[Department]],5)&amp;"-"&amp;RIGHT(Table1[[#This Row],[Employee ID]],3)</f>
        <v>Marke-231</v>
      </c>
      <c r="R3751" s="26" t="str">
        <f>LEFT(Table1[[#This Row],[Department]],3)</f>
        <v>Mar</v>
      </c>
      <c r="S3751" s="37">
        <f>_xlfn.XLOOKUP(Table1[[#This Row],[City]],Table2[City],Table2[Bonus %])</f>
        <v>7</v>
      </c>
    </row>
    <row r="3752" spans="1:19" x14ac:dyDescent="0.35">
      <c r="A3752" s="7" t="s">
        <v>3275</v>
      </c>
      <c r="B3752" s="40" t="str">
        <f>LEFT(Table1[[#This Row],[Employee Name]],FIND(" ",Table1[[#This Row],[Employee Name]]))</f>
        <v xml:space="preserve">Aarav </v>
      </c>
      <c r="C3752" s="40" t="str">
        <f>RIGHT(Table1[[#This Row],[Employee Name]],LEN(Table1[[#This Row],[Employee Name]])-FIND(" ",Table1[[#This Row],[Employee Name]]))</f>
        <v>Sharma</v>
      </c>
      <c r="D3752" s="22">
        <f>Table1[[#This Row],[Basic Salary]]+Table1[[#This Row],[Bonus]]</f>
        <v>66112</v>
      </c>
      <c r="E3752" s="8">
        <v>60</v>
      </c>
      <c r="F3752" s="45">
        <v>60</v>
      </c>
      <c r="G3752" s="8" t="str" cm="1">
        <f t="array" ref="G3752">_xlfn.IFS(Table1[[#This Row],[Performance Score]]&gt;=80,"Excellent",Table1[[#This Row],[Performance Score]]&gt;=60,"Good",Table1[[#This Row],[Performance Score]]&gt;=40,"Need Improvement")</f>
        <v>Good</v>
      </c>
      <c r="H3752" s="29">
        <f>Table1[[#This Row],[Bonus]]/Table1[[#This Row],[Basic Salary]]</f>
        <v>0.51061350394150573</v>
      </c>
      <c r="I3752" s="8">
        <f ca="1">DATEDIF(Table1[[#This Row],[Date of Birth]],TODAY(),"y")</f>
        <v>32</v>
      </c>
      <c r="J3752" s="33">
        <v>43438</v>
      </c>
      <c r="K3752" s="33" t="str" cm="1">
        <f t="array" aca="1" ref="K3752" ca="1">_xlfn.IFS(L3752&lt;3,"Junior",L3752&lt;=7,"Mid-Level",L3752&gt;7,"Senior")</f>
        <v>Mid-Level</v>
      </c>
      <c r="L3752" s="45">
        <f ca="1">INT(YEARFRAC(Table1[[#This Row],[Joining Date]],TODAY(),1))</f>
        <v>7</v>
      </c>
      <c r="M3752" s="25" t="str">
        <f t="shared" ca="1" si="58"/>
        <v>Yes</v>
      </c>
      <c r="N3752" s="25">
        <f>YEAR(Table1[[#This Row],[Joining Date]])</f>
        <v>2018</v>
      </c>
      <c r="O3752" s="45">
        <f>MONTH(Table1[[#This Row],[Joining Date]])</f>
        <v>12</v>
      </c>
      <c r="P3752" s="25">
        <f ca="1">NETWORKDAYS(Table1[[#This Row],[Joining Date]],TODAY())</f>
        <v>1975</v>
      </c>
      <c r="Q3752" s="25" t="str">
        <f>LEFT(Table1[[#This Row],[Department]],5)&amp;"-"&amp;RIGHT(Table1[[#This Row],[Employee ID]],3)</f>
        <v>Finan-219</v>
      </c>
      <c r="R3752" s="25" t="str">
        <f>LEFT(Table1[[#This Row],[Department]],3)</f>
        <v>Fin</v>
      </c>
      <c r="S3752" s="36">
        <f>_xlfn.XLOOKUP(Table1[[#This Row],[City]],Table2[City],Table2[Bonus %])</f>
        <v>7</v>
      </c>
    </row>
    <row r="3753" spans="1:19" x14ac:dyDescent="0.35">
      <c r="A3753" s="9" t="s">
        <v>3182</v>
      </c>
      <c r="B3753" s="41" t="str">
        <f>LEFT(Table1[[#This Row],[Employee Name]],FIND(" ",Table1[[#This Row],[Employee Name]]))</f>
        <v xml:space="preserve">Priya </v>
      </c>
      <c r="C3753" s="41" t="str">
        <f>RIGHT(Table1[[#This Row],[Employee Name]],LEN(Table1[[#This Row],[Employee Name]])-FIND(" ",Table1[[#This Row],[Employee Name]]))</f>
        <v>Reddy</v>
      </c>
      <c r="D3753" s="23">
        <f>Table1[[#This Row],[Basic Salary]]+Table1[[#This Row],[Bonus]]</f>
        <v>66111</v>
      </c>
      <c r="E3753" s="10">
        <v>80</v>
      </c>
      <c r="F3753" s="46">
        <v>76</v>
      </c>
      <c r="G3753" s="10" t="str" cm="1">
        <f t="array" ref="G3753">_xlfn.IFS(Table1[[#This Row],[Performance Score]]&gt;=80,"Excellent",Table1[[#This Row],[Performance Score]]&gt;=60,"Good",Table1[[#This Row],[Performance Score]]&gt;=40,"Need Improvement")</f>
        <v>Good</v>
      </c>
      <c r="H3753" s="30">
        <f>Table1[[#This Row],[Bonus]]/Table1[[#This Row],[Basic Salary]]</f>
        <v>0.82355050477188729</v>
      </c>
      <c r="I3753" s="10">
        <f ca="1">DATEDIF(Table1[[#This Row],[Date of Birth]],TODAY(),"y")</f>
        <v>44</v>
      </c>
      <c r="J3753" s="34">
        <v>45433</v>
      </c>
      <c r="K3753" s="33" t="str" cm="1">
        <f t="array" aca="1" ref="K3753" ca="1">_xlfn.IFS(L3753&lt;3,"Junior",L3753&lt;=7,"Mid-Level",L3753&gt;7,"Senior")</f>
        <v>Junior</v>
      </c>
      <c r="L3753" s="46">
        <f ca="1">INT(YEARFRAC(Table1[[#This Row],[Joining Date]],TODAY(),1))</f>
        <v>2</v>
      </c>
      <c r="M3753" s="25" t="str">
        <f t="shared" ca="1" si="58"/>
        <v>No</v>
      </c>
      <c r="N3753" s="26">
        <f>YEAR(Table1[[#This Row],[Joining Date]])</f>
        <v>2024</v>
      </c>
      <c r="O3753" s="46">
        <f>MONTH(Table1[[#This Row],[Joining Date]])</f>
        <v>5</v>
      </c>
      <c r="P3753" s="26">
        <f ca="1">NETWORKDAYS(Table1[[#This Row],[Joining Date]],TODAY())</f>
        <v>550</v>
      </c>
      <c r="Q3753" s="26" t="str">
        <f>LEFT(Table1[[#This Row],[Department]],5)&amp;"-"&amp;RIGHT(Table1[[#This Row],[Employee ID]],3)</f>
        <v>IT-126</v>
      </c>
      <c r="R3753" s="26" t="str">
        <f>LEFT(Table1[[#This Row],[Department]],3)</f>
        <v>IT</v>
      </c>
      <c r="S3753" s="37">
        <f>_xlfn.XLOOKUP(Table1[[#This Row],[City]],Table2[City],Table2[Bonus %])</f>
        <v>8</v>
      </c>
    </row>
    <row r="3754" spans="1:19" x14ac:dyDescent="0.35">
      <c r="A3754" s="7" t="s">
        <v>4426</v>
      </c>
      <c r="B3754" s="40" t="str">
        <f>LEFT(Table1[[#This Row],[Employee Name]],FIND(" ",Table1[[#This Row],[Employee Name]]))</f>
        <v xml:space="preserve">Rohan </v>
      </c>
      <c r="C3754" s="40" t="str">
        <f>RIGHT(Table1[[#This Row],[Employee Name]],LEN(Table1[[#This Row],[Employee Name]])-FIND(" ",Table1[[#This Row],[Employee Name]]))</f>
        <v>Gupta</v>
      </c>
      <c r="D3754" s="22">
        <f>Table1[[#This Row],[Basic Salary]]+Table1[[#This Row],[Bonus]]</f>
        <v>66077</v>
      </c>
      <c r="E3754" s="8">
        <v>92</v>
      </c>
      <c r="F3754" s="45">
        <v>82</v>
      </c>
      <c r="G3754" s="8" t="str" cm="1">
        <f t="array" ref="G3754">_xlfn.IFS(Table1[[#This Row],[Performance Score]]&gt;=80,"Excellent",Table1[[#This Row],[Performance Score]]&gt;=60,"Good",Table1[[#This Row],[Performance Score]]&gt;=40,"Need Improvement")</f>
        <v>Excellent</v>
      </c>
      <c r="H3754" s="29">
        <f>Table1[[#This Row],[Bonus]]/Table1[[#This Row],[Basic Salary]]</f>
        <v>0.71002303253021404</v>
      </c>
      <c r="I3754" s="8">
        <f ca="1">DATEDIF(Table1[[#This Row],[Date of Birth]],TODAY(),"y")</f>
        <v>39</v>
      </c>
      <c r="J3754" s="33">
        <v>45740</v>
      </c>
      <c r="K3754" s="33" t="str" cm="1">
        <f t="array" aca="1" ref="K3754" ca="1">_xlfn.IFS(L3754&lt;3,"Junior",L3754&lt;=7,"Mid-Level",L3754&gt;7,"Senior")</f>
        <v>Junior</v>
      </c>
      <c r="L3754" s="45">
        <f ca="1">INT(YEARFRAC(Table1[[#This Row],[Joining Date]],TODAY(),1))</f>
        <v>1</v>
      </c>
      <c r="M3754" s="25" t="str">
        <f t="shared" ca="1" si="58"/>
        <v>No</v>
      </c>
      <c r="N3754" s="25">
        <f>YEAR(Table1[[#This Row],[Joining Date]])</f>
        <v>2025</v>
      </c>
      <c r="O3754" s="45">
        <f>MONTH(Table1[[#This Row],[Joining Date]])</f>
        <v>3</v>
      </c>
      <c r="P3754" s="25">
        <f ca="1">NETWORKDAYS(Table1[[#This Row],[Joining Date]],TODAY())</f>
        <v>331</v>
      </c>
      <c r="Q3754" s="25" t="str">
        <f>LEFT(Table1[[#This Row],[Department]],5)&amp;"-"&amp;RIGHT(Table1[[#This Row],[Employee ID]],3)</f>
        <v>IT-370</v>
      </c>
      <c r="R3754" s="25" t="str">
        <f>LEFT(Table1[[#This Row],[Department]],3)</f>
        <v>IT</v>
      </c>
      <c r="S3754" s="36">
        <f>_xlfn.XLOOKUP(Table1[[#This Row],[City]],Table2[City],Table2[Bonus %])</f>
        <v>5</v>
      </c>
    </row>
    <row r="3755" spans="1:19" x14ac:dyDescent="0.35">
      <c r="A3755" s="9" t="s">
        <v>2375</v>
      </c>
      <c r="B3755" s="41" t="str">
        <f>LEFT(Table1[[#This Row],[Employee Name]],FIND(" ",Table1[[#This Row],[Employee Name]]))</f>
        <v xml:space="preserve">Karan </v>
      </c>
      <c r="C3755" s="41" t="str">
        <f>RIGHT(Table1[[#This Row],[Employee Name]],LEN(Table1[[#This Row],[Employee Name]])-FIND(" ",Table1[[#This Row],[Employee Name]]))</f>
        <v>Malhotra</v>
      </c>
      <c r="D3755" s="23">
        <f>Table1[[#This Row],[Basic Salary]]+Table1[[#This Row],[Bonus]]</f>
        <v>66071</v>
      </c>
      <c r="E3755" s="10">
        <v>82</v>
      </c>
      <c r="F3755" s="46">
        <v>90</v>
      </c>
      <c r="G3755" s="10" t="str" cm="1">
        <f t="array" ref="G3755">_xlfn.IFS(Table1[[#This Row],[Performance Score]]&gt;=80,"Excellent",Table1[[#This Row],[Performance Score]]&gt;=60,"Good",Table1[[#This Row],[Performance Score]]&gt;=40,"Need Improvement")</f>
        <v>Excellent</v>
      </c>
      <c r="H3755" s="30">
        <f>Table1[[#This Row],[Bonus]]/Table1[[#This Row],[Basic Salary]]</f>
        <v>0.33825525105831361</v>
      </c>
      <c r="I3755" s="10">
        <f ca="1">DATEDIF(Table1[[#This Row],[Date of Birth]],TODAY(),"y")</f>
        <v>21</v>
      </c>
      <c r="J3755" s="34">
        <v>44001</v>
      </c>
      <c r="K3755" s="33" t="str" cm="1">
        <f t="array" aca="1" ref="K3755" ca="1">_xlfn.IFS(L3755&lt;3,"Junior",L3755&lt;=7,"Mid-Level",L3755&gt;7,"Senior")</f>
        <v>Mid-Level</v>
      </c>
      <c r="L3755" s="46">
        <f ca="1">INT(YEARFRAC(Table1[[#This Row],[Joining Date]],TODAY(),1))</f>
        <v>6</v>
      </c>
      <c r="M3755" s="25" t="str">
        <f t="shared" ca="1" si="58"/>
        <v>Yes</v>
      </c>
      <c r="N3755" s="26">
        <f>YEAR(Table1[[#This Row],[Joining Date]])</f>
        <v>2020</v>
      </c>
      <c r="O3755" s="46">
        <f>MONTH(Table1[[#This Row],[Joining Date]])</f>
        <v>6</v>
      </c>
      <c r="P3755" s="26">
        <f ca="1">NETWORKDAYS(Table1[[#This Row],[Joining Date]],TODAY())</f>
        <v>1572</v>
      </c>
      <c r="Q3755" s="26" t="str">
        <f>LEFT(Table1[[#This Row],[Department]],5)&amp;"-"&amp;RIGHT(Table1[[#This Row],[Employee ID]],3)</f>
        <v>Finan-319</v>
      </c>
      <c r="R3755" s="26" t="str">
        <f>LEFT(Table1[[#This Row],[Department]],3)</f>
        <v>Fin</v>
      </c>
      <c r="S3755" s="37">
        <f>_xlfn.XLOOKUP(Table1[[#This Row],[City]],Table2[City],Table2[Bonus %])</f>
        <v>5</v>
      </c>
    </row>
    <row r="3756" spans="1:19" x14ac:dyDescent="0.35">
      <c r="A3756" s="7" t="s">
        <v>3581</v>
      </c>
      <c r="B3756" s="40" t="str">
        <f>LEFT(Table1[[#This Row],[Employee Name]],FIND(" ",Table1[[#This Row],[Employee Name]]))</f>
        <v xml:space="preserve">Tarun </v>
      </c>
      <c r="C3756" s="40" t="str">
        <f>RIGHT(Table1[[#This Row],[Employee Name]],LEN(Table1[[#This Row],[Employee Name]])-FIND(" ",Table1[[#This Row],[Employee Name]]))</f>
        <v>Verma</v>
      </c>
      <c r="D3756" s="22">
        <f>Table1[[#This Row],[Basic Salary]]+Table1[[#This Row],[Bonus]]</f>
        <v>66061</v>
      </c>
      <c r="E3756" s="8">
        <v>80</v>
      </c>
      <c r="F3756" s="45">
        <v>59</v>
      </c>
      <c r="G3756" s="8" t="str" cm="1">
        <f t="array" ref="G3756">_xlfn.IFS(Table1[[#This Row],[Performance Score]]&gt;=80,"Excellent",Table1[[#This Row],[Performance Score]]&gt;=60,"Good",Table1[[#This Row],[Performance Score]]&gt;=40,"Need Improvement")</f>
        <v>Need Improvement</v>
      </c>
      <c r="H3756" s="29">
        <f>Table1[[#This Row],[Bonus]]/Table1[[#This Row],[Basic Salary]]</f>
        <v>0.17923955730096394</v>
      </c>
      <c r="I3756" s="8">
        <f ca="1">DATEDIF(Table1[[#This Row],[Date of Birth]],TODAY(),"y")</f>
        <v>17</v>
      </c>
      <c r="J3756" s="33">
        <v>45283</v>
      </c>
      <c r="K3756" s="33" t="str" cm="1">
        <f t="array" aca="1" ref="K3756" ca="1">_xlfn.IFS(L3756&lt;3,"Junior",L3756&lt;=7,"Mid-Level",L3756&gt;7,"Senior")</f>
        <v>Junior</v>
      </c>
      <c r="L3756" s="45">
        <f ca="1">INT(YEARFRAC(Table1[[#This Row],[Joining Date]],TODAY(),1))</f>
        <v>2</v>
      </c>
      <c r="M3756" s="25" t="str">
        <f t="shared" ca="1" si="58"/>
        <v>No</v>
      </c>
      <c r="N3756" s="25">
        <f>YEAR(Table1[[#This Row],[Joining Date]])</f>
        <v>2023</v>
      </c>
      <c r="O3756" s="45">
        <f>MONTH(Table1[[#This Row],[Joining Date]])</f>
        <v>12</v>
      </c>
      <c r="P3756" s="25">
        <f ca="1">NETWORKDAYS(Table1[[#This Row],[Joining Date]],TODAY())</f>
        <v>656</v>
      </c>
      <c r="Q3756" s="25" t="str">
        <f>LEFT(Table1[[#This Row],[Department]],5)&amp;"-"&amp;RIGHT(Table1[[#This Row],[Employee ID]],3)</f>
        <v>HR-525</v>
      </c>
      <c r="R3756" s="25" t="str">
        <f>LEFT(Table1[[#This Row],[Department]],3)</f>
        <v>HR</v>
      </c>
      <c r="S3756" s="36">
        <f>_xlfn.XLOOKUP(Table1[[#This Row],[City]],Table2[City],Table2[Bonus %])</f>
        <v>8</v>
      </c>
    </row>
    <row r="3757" spans="1:19" x14ac:dyDescent="0.35">
      <c r="A3757" s="9" t="s">
        <v>886</v>
      </c>
      <c r="B3757" s="41" t="str">
        <f>LEFT(Table1[[#This Row],[Employee Name]],FIND(" ",Table1[[#This Row],[Employee Name]]))</f>
        <v xml:space="preserve">Tarun </v>
      </c>
      <c r="C3757" s="41" t="str">
        <f>RIGHT(Table1[[#This Row],[Employee Name]],LEN(Table1[[#This Row],[Employee Name]])-FIND(" ",Table1[[#This Row],[Employee Name]]))</f>
        <v>Verma</v>
      </c>
      <c r="D3757" s="23">
        <f>Table1[[#This Row],[Basic Salary]]+Table1[[#This Row],[Bonus]]</f>
        <v>66050</v>
      </c>
      <c r="E3757" s="10">
        <v>96</v>
      </c>
      <c r="F3757" s="46">
        <v>93</v>
      </c>
      <c r="G3757" s="10" t="str" cm="1">
        <f t="array" ref="G3757">_xlfn.IFS(Table1[[#This Row],[Performance Score]]&gt;=80,"Excellent",Table1[[#This Row],[Performance Score]]&gt;=60,"Good",Table1[[#This Row],[Performance Score]]&gt;=40,"Need Improvement")</f>
        <v>Excellent</v>
      </c>
      <c r="H3757" s="30">
        <f>Table1[[#This Row],[Bonus]]/Table1[[#This Row],[Basic Salary]]</f>
        <v>0.28529451828212266</v>
      </c>
      <c r="I3757" s="10">
        <f ca="1">DATEDIF(Table1[[#This Row],[Date of Birth]],TODAY(),"y")</f>
        <v>35</v>
      </c>
      <c r="J3757" s="34">
        <v>44402</v>
      </c>
      <c r="K3757" s="33" t="str" cm="1">
        <f t="array" aca="1" ref="K3757" ca="1">_xlfn.IFS(L3757&lt;3,"Junior",L3757&lt;=7,"Mid-Level",L3757&gt;7,"Senior")</f>
        <v>Mid-Level</v>
      </c>
      <c r="L3757" s="46">
        <f ca="1">INT(YEARFRAC(Table1[[#This Row],[Joining Date]],TODAY(),1))</f>
        <v>4</v>
      </c>
      <c r="M3757" s="25" t="str">
        <f t="shared" ca="1" si="58"/>
        <v>No</v>
      </c>
      <c r="N3757" s="26">
        <f>YEAR(Table1[[#This Row],[Joining Date]])</f>
        <v>2021</v>
      </c>
      <c r="O3757" s="46">
        <f>MONTH(Table1[[#This Row],[Joining Date]])</f>
        <v>7</v>
      </c>
      <c r="P3757" s="26">
        <f ca="1">NETWORKDAYS(Table1[[#This Row],[Joining Date]],TODAY())</f>
        <v>1286</v>
      </c>
      <c r="Q3757" s="26" t="str">
        <f>LEFT(Table1[[#This Row],[Department]],5)&amp;"-"&amp;RIGHT(Table1[[#This Row],[Employee ID]],3)</f>
        <v>HR-830</v>
      </c>
      <c r="R3757" s="26" t="str">
        <f>LEFT(Table1[[#This Row],[Department]],3)</f>
        <v>HR</v>
      </c>
      <c r="S3757" s="37">
        <f>_xlfn.XLOOKUP(Table1[[#This Row],[City]],Table2[City],Table2[Bonus %])</f>
        <v>5</v>
      </c>
    </row>
    <row r="3758" spans="1:19" x14ac:dyDescent="0.35">
      <c r="A3758" s="7" t="s">
        <v>1249</v>
      </c>
      <c r="B3758" s="40" t="str">
        <f>LEFT(Table1[[#This Row],[Employee Name]],FIND(" ",Table1[[#This Row],[Employee Name]]))</f>
        <v xml:space="preserve">Krishna </v>
      </c>
      <c r="C3758" s="40" t="str">
        <f>RIGHT(Table1[[#This Row],[Employee Name]],LEN(Table1[[#This Row],[Employee Name]])-FIND(" ",Table1[[#This Row],[Employee Name]]))</f>
        <v>Chaitanya</v>
      </c>
      <c r="D3758" s="22">
        <f>Table1[[#This Row],[Basic Salary]]+Table1[[#This Row],[Bonus]]</f>
        <v>66016</v>
      </c>
      <c r="E3758" s="8">
        <v>79</v>
      </c>
      <c r="F3758" s="45">
        <v>45</v>
      </c>
      <c r="G3758" s="8" t="str" cm="1">
        <f t="array" ref="G3758">_xlfn.IFS(Table1[[#This Row],[Performance Score]]&gt;=80,"Excellent",Table1[[#This Row],[Performance Score]]&gt;=60,"Good",Table1[[#This Row],[Performance Score]]&gt;=40,"Need Improvement")</f>
        <v>Need Improvement</v>
      </c>
      <c r="H3758" s="29">
        <f>Table1[[#This Row],[Bonus]]/Table1[[#This Row],[Basic Salary]]</f>
        <v>0.29061015424918379</v>
      </c>
      <c r="I3758" s="8">
        <f ca="1">DATEDIF(Table1[[#This Row],[Date of Birth]],TODAY(),"y")</f>
        <v>21</v>
      </c>
      <c r="J3758" s="33">
        <v>43710</v>
      </c>
      <c r="K3758" s="33" t="str" cm="1">
        <f t="array" aca="1" ref="K3758" ca="1">_xlfn.IFS(L3758&lt;3,"Junior",L3758&lt;=7,"Mid-Level",L3758&gt;7,"Senior")</f>
        <v>Mid-Level</v>
      </c>
      <c r="L3758" s="45">
        <f ca="1">INT(YEARFRAC(Table1[[#This Row],[Joining Date]],TODAY(),1))</f>
        <v>6</v>
      </c>
      <c r="M3758" s="25" t="str">
        <f t="shared" ca="1" si="58"/>
        <v>Yes</v>
      </c>
      <c r="N3758" s="25">
        <f>YEAR(Table1[[#This Row],[Joining Date]])</f>
        <v>2019</v>
      </c>
      <c r="O3758" s="45">
        <f>MONTH(Table1[[#This Row],[Joining Date]])</f>
        <v>9</v>
      </c>
      <c r="P3758" s="25">
        <f ca="1">NETWORKDAYS(Table1[[#This Row],[Joining Date]],TODAY())</f>
        <v>1781</v>
      </c>
      <c r="Q3758" s="25" t="str">
        <f>LEFT(Table1[[#This Row],[Department]],5)&amp;"-"&amp;RIGHT(Table1[[#This Row],[Employee ID]],3)</f>
        <v>Sales-193</v>
      </c>
      <c r="R3758" s="25" t="str">
        <f>LEFT(Table1[[#This Row],[Department]],3)</f>
        <v>Sal</v>
      </c>
      <c r="S3758" s="36">
        <f>_xlfn.XLOOKUP(Table1[[#This Row],[City]],Table2[City],Table2[Bonus %])</f>
        <v>6</v>
      </c>
    </row>
    <row r="3759" spans="1:19" x14ac:dyDescent="0.35">
      <c r="A3759" s="9" t="s">
        <v>559</v>
      </c>
      <c r="B3759" s="41" t="str">
        <f>LEFT(Table1[[#This Row],[Employee Name]],FIND(" ",Table1[[#This Row],[Employee Name]]))</f>
        <v xml:space="preserve">Krishna </v>
      </c>
      <c r="C3759" s="41" t="str">
        <f>RIGHT(Table1[[#This Row],[Employee Name]],LEN(Table1[[#This Row],[Employee Name]])-FIND(" ",Table1[[#This Row],[Employee Name]]))</f>
        <v>Chaitanya</v>
      </c>
      <c r="D3759" s="23">
        <f>Table1[[#This Row],[Basic Salary]]+Table1[[#This Row],[Bonus]]</f>
        <v>66005</v>
      </c>
      <c r="E3759" s="10">
        <v>84</v>
      </c>
      <c r="F3759" s="46">
        <v>80</v>
      </c>
      <c r="G3759" s="10" t="str" cm="1">
        <f t="array" ref="G3759">_xlfn.IFS(Table1[[#This Row],[Performance Score]]&gt;=80,"Excellent",Table1[[#This Row],[Performance Score]]&gt;=60,"Good",Table1[[#This Row],[Performance Score]]&gt;=40,"Need Improvement")</f>
        <v>Excellent</v>
      </c>
      <c r="H3759" s="30">
        <f>Table1[[#This Row],[Bonus]]/Table1[[#This Row],[Basic Salary]]</f>
        <v>0.12268676010341543</v>
      </c>
      <c r="I3759" s="10">
        <f ca="1">DATEDIF(Table1[[#This Row],[Date of Birth]],TODAY(),"y")</f>
        <v>41</v>
      </c>
      <c r="J3759" s="34">
        <v>43979</v>
      </c>
      <c r="K3759" s="33" t="str" cm="1">
        <f t="array" aca="1" ref="K3759" ca="1">_xlfn.IFS(L3759&lt;3,"Junior",L3759&lt;=7,"Mid-Level",L3759&gt;7,"Senior")</f>
        <v>Mid-Level</v>
      </c>
      <c r="L3759" s="46">
        <f ca="1">INT(YEARFRAC(Table1[[#This Row],[Joining Date]],TODAY(),1))</f>
        <v>6</v>
      </c>
      <c r="M3759" s="25" t="str">
        <f t="shared" ca="1" si="58"/>
        <v>Yes</v>
      </c>
      <c r="N3759" s="26">
        <f>YEAR(Table1[[#This Row],[Joining Date]])</f>
        <v>2020</v>
      </c>
      <c r="O3759" s="46">
        <f>MONTH(Table1[[#This Row],[Joining Date]])</f>
        <v>5</v>
      </c>
      <c r="P3759" s="26">
        <f ca="1">NETWORKDAYS(Table1[[#This Row],[Joining Date]],TODAY())</f>
        <v>1588</v>
      </c>
      <c r="Q3759" s="26" t="str">
        <f>LEFT(Table1[[#This Row],[Department]],5)&amp;"-"&amp;RIGHT(Table1[[#This Row],[Employee ID]],3)</f>
        <v>Opera-503</v>
      </c>
      <c r="R3759" s="26" t="str">
        <f>LEFT(Table1[[#This Row],[Department]],3)</f>
        <v>Ope</v>
      </c>
      <c r="S3759" s="37">
        <f>_xlfn.XLOOKUP(Table1[[#This Row],[City]],Table2[City],Table2[Bonus %])</f>
        <v>5</v>
      </c>
    </row>
    <row r="3760" spans="1:19" x14ac:dyDescent="0.35">
      <c r="A3760" s="7" t="s">
        <v>193</v>
      </c>
      <c r="B3760" s="40" t="str">
        <f>LEFT(Table1[[#This Row],[Employee Name]],FIND(" ",Table1[[#This Row],[Employee Name]]))</f>
        <v xml:space="preserve">Ajay </v>
      </c>
      <c r="C3760" s="40" t="str">
        <f>RIGHT(Table1[[#This Row],[Employee Name]],LEN(Table1[[#This Row],[Employee Name]])-FIND(" ",Table1[[#This Row],[Employee Name]]))</f>
        <v>Singh</v>
      </c>
      <c r="D3760" s="22">
        <f>Table1[[#This Row],[Basic Salary]]+Table1[[#This Row],[Bonus]]</f>
        <v>66002</v>
      </c>
      <c r="E3760" s="8">
        <v>71</v>
      </c>
      <c r="F3760" s="45">
        <v>57</v>
      </c>
      <c r="G3760" s="8" t="str" cm="1">
        <f t="array" ref="G3760">_xlfn.IFS(Table1[[#This Row],[Performance Score]]&gt;=80,"Excellent",Table1[[#This Row],[Performance Score]]&gt;=60,"Good",Table1[[#This Row],[Performance Score]]&gt;=40,"Need Improvement")</f>
        <v>Need Improvement</v>
      </c>
      <c r="H3760" s="29">
        <f>Table1[[#This Row],[Bonus]]/Table1[[#This Row],[Basic Salary]]</f>
        <v>9.904419355913012E-2</v>
      </c>
      <c r="I3760" s="8">
        <f ca="1">DATEDIF(Table1[[#This Row],[Date of Birth]],TODAY(),"y")</f>
        <v>15</v>
      </c>
      <c r="J3760" s="33">
        <v>45402</v>
      </c>
      <c r="K3760" s="33" t="str" cm="1">
        <f t="array" aca="1" ref="K3760" ca="1">_xlfn.IFS(L3760&lt;3,"Junior",L3760&lt;=7,"Mid-Level",L3760&gt;7,"Senior")</f>
        <v>Junior</v>
      </c>
      <c r="L3760" s="45">
        <f ca="1">INT(YEARFRAC(Table1[[#This Row],[Joining Date]],TODAY(),1))</f>
        <v>2</v>
      </c>
      <c r="M3760" s="25" t="str">
        <f t="shared" ca="1" si="58"/>
        <v>No</v>
      </c>
      <c r="N3760" s="25">
        <f>YEAR(Table1[[#This Row],[Joining Date]])</f>
        <v>2024</v>
      </c>
      <c r="O3760" s="45">
        <f>MONTH(Table1[[#This Row],[Joining Date]])</f>
        <v>4</v>
      </c>
      <c r="P3760" s="25">
        <f ca="1">NETWORKDAYS(Table1[[#This Row],[Joining Date]],TODAY())</f>
        <v>571</v>
      </c>
      <c r="Q3760" s="25" t="str">
        <f>LEFT(Table1[[#This Row],[Department]],5)&amp;"-"&amp;RIGHT(Table1[[#This Row],[Employee ID]],3)</f>
        <v>Opera-137</v>
      </c>
      <c r="R3760" s="25" t="str">
        <f>LEFT(Table1[[#This Row],[Department]],3)</f>
        <v>Ope</v>
      </c>
      <c r="S3760" s="36">
        <f>_xlfn.XLOOKUP(Table1[[#This Row],[City]],Table2[City],Table2[Bonus %])</f>
        <v>6</v>
      </c>
    </row>
    <row r="3761" spans="1:19" x14ac:dyDescent="0.35">
      <c r="A3761" s="9" t="s">
        <v>2389</v>
      </c>
      <c r="B3761" s="41" t="str">
        <f>LEFT(Table1[[#This Row],[Employee Name]],FIND(" ",Table1[[#This Row],[Employee Name]]))</f>
        <v xml:space="preserve">Rohan </v>
      </c>
      <c r="C3761" s="41" t="str">
        <f>RIGHT(Table1[[#This Row],[Employee Name]],LEN(Table1[[#This Row],[Employee Name]])-FIND(" ",Table1[[#This Row],[Employee Name]]))</f>
        <v>Gupta</v>
      </c>
      <c r="D3761" s="23">
        <f>Table1[[#This Row],[Basic Salary]]+Table1[[#This Row],[Bonus]]</f>
        <v>65997</v>
      </c>
      <c r="E3761" s="10">
        <v>74</v>
      </c>
      <c r="F3761" s="46">
        <v>85</v>
      </c>
      <c r="G3761" s="10" t="str" cm="1">
        <f t="array" ref="G3761">_xlfn.IFS(Table1[[#This Row],[Performance Score]]&gt;=80,"Excellent",Table1[[#This Row],[Performance Score]]&gt;=60,"Good",Table1[[#This Row],[Performance Score]]&gt;=40,"Need Improvement")</f>
        <v>Excellent</v>
      </c>
      <c r="H3761" s="30">
        <f>Table1[[#This Row],[Bonus]]/Table1[[#This Row],[Basic Salary]]</f>
        <v>0.1396870898666851</v>
      </c>
      <c r="I3761" s="10">
        <f ca="1">DATEDIF(Table1[[#This Row],[Date of Birth]],TODAY(),"y")</f>
        <v>45</v>
      </c>
      <c r="J3761" s="34">
        <v>43846</v>
      </c>
      <c r="K3761" s="33" t="str" cm="1">
        <f t="array" aca="1" ref="K3761" ca="1">_xlfn.IFS(L3761&lt;3,"Junior",L3761&lt;=7,"Mid-Level",L3761&gt;7,"Senior")</f>
        <v>Mid-Level</v>
      </c>
      <c r="L3761" s="46">
        <f ca="1">INT(YEARFRAC(Table1[[#This Row],[Joining Date]],TODAY(),1))</f>
        <v>6</v>
      </c>
      <c r="M3761" s="25" t="str">
        <f t="shared" ca="1" si="58"/>
        <v>Yes</v>
      </c>
      <c r="N3761" s="26">
        <f>YEAR(Table1[[#This Row],[Joining Date]])</f>
        <v>2020</v>
      </c>
      <c r="O3761" s="46">
        <f>MONTH(Table1[[#This Row],[Joining Date]])</f>
        <v>1</v>
      </c>
      <c r="P3761" s="26">
        <f ca="1">NETWORKDAYS(Table1[[#This Row],[Joining Date]],TODAY())</f>
        <v>1683</v>
      </c>
      <c r="Q3761" s="26" t="str">
        <f>LEFT(Table1[[#This Row],[Department]],5)&amp;"-"&amp;RIGHT(Table1[[#This Row],[Employee ID]],3)</f>
        <v>Sales-333</v>
      </c>
      <c r="R3761" s="26" t="str">
        <f>LEFT(Table1[[#This Row],[Department]],3)</f>
        <v>Sal</v>
      </c>
      <c r="S3761" s="37">
        <f>_xlfn.XLOOKUP(Table1[[#This Row],[City]],Table2[City],Table2[Bonus %])</f>
        <v>5</v>
      </c>
    </row>
    <row r="3762" spans="1:19" x14ac:dyDescent="0.35">
      <c r="A3762" s="7" t="s">
        <v>1569</v>
      </c>
      <c r="B3762" s="40" t="str">
        <f>LEFT(Table1[[#This Row],[Employee Name]],FIND(" ",Table1[[#This Row],[Employee Name]]))</f>
        <v xml:space="preserve">Sneha </v>
      </c>
      <c r="C3762" s="40" t="str">
        <f>RIGHT(Table1[[#This Row],[Employee Name]],LEN(Table1[[#This Row],[Employee Name]])-FIND(" ",Table1[[#This Row],[Employee Name]]))</f>
        <v>Iyer</v>
      </c>
      <c r="D3762" s="22">
        <f>Table1[[#This Row],[Basic Salary]]+Table1[[#This Row],[Bonus]]</f>
        <v>65983</v>
      </c>
      <c r="E3762" s="8">
        <v>74</v>
      </c>
      <c r="F3762" s="45">
        <v>63</v>
      </c>
      <c r="G3762" s="8" t="str" cm="1">
        <f t="array" ref="G3762">_xlfn.IFS(Table1[[#This Row],[Performance Score]]&gt;=80,"Excellent",Table1[[#This Row],[Performance Score]]&gt;=60,"Good",Table1[[#This Row],[Performance Score]]&gt;=40,"Need Improvement")</f>
        <v>Good</v>
      </c>
      <c r="H3762" s="29">
        <f>Table1[[#This Row],[Bonus]]/Table1[[#This Row],[Basic Salary]]</f>
        <v>0.36874312859128344</v>
      </c>
      <c r="I3762" s="8">
        <f ca="1">DATEDIF(Table1[[#This Row],[Date of Birth]],TODAY(),"y")</f>
        <v>31</v>
      </c>
      <c r="J3762" s="33">
        <v>44706</v>
      </c>
      <c r="K3762" s="33" t="str" cm="1">
        <f t="array" aca="1" ref="K3762" ca="1">_xlfn.IFS(L3762&lt;3,"Junior",L3762&lt;=7,"Mid-Level",L3762&gt;7,"Senior")</f>
        <v>Mid-Level</v>
      </c>
      <c r="L3762" s="45">
        <f ca="1">INT(YEARFRAC(Table1[[#This Row],[Joining Date]],TODAY(),1))</f>
        <v>4</v>
      </c>
      <c r="M3762" s="25" t="str">
        <f t="shared" ca="1" si="58"/>
        <v>No</v>
      </c>
      <c r="N3762" s="25">
        <f>YEAR(Table1[[#This Row],[Joining Date]])</f>
        <v>2022</v>
      </c>
      <c r="O3762" s="45">
        <f>MONTH(Table1[[#This Row],[Joining Date]])</f>
        <v>5</v>
      </c>
      <c r="P3762" s="25">
        <f ca="1">NETWORKDAYS(Table1[[#This Row],[Joining Date]],TODAY())</f>
        <v>1069</v>
      </c>
      <c r="Q3762" s="25" t="str">
        <f>LEFT(Table1[[#This Row],[Department]],5)&amp;"-"&amp;RIGHT(Table1[[#This Row],[Employee ID]],3)</f>
        <v>HR-513</v>
      </c>
      <c r="R3762" s="25" t="str">
        <f>LEFT(Table1[[#This Row],[Department]],3)</f>
        <v>HR</v>
      </c>
      <c r="S3762" s="36">
        <f>_xlfn.XLOOKUP(Table1[[#This Row],[City]],Table2[City],Table2[Bonus %])</f>
        <v>5</v>
      </c>
    </row>
    <row r="3763" spans="1:19" x14ac:dyDescent="0.35">
      <c r="A3763" s="9" t="s">
        <v>3377</v>
      </c>
      <c r="B3763" s="41" t="str">
        <f>LEFT(Table1[[#This Row],[Employee Name]],FIND(" ",Table1[[#This Row],[Employee Name]]))</f>
        <v xml:space="preserve">Pooja </v>
      </c>
      <c r="C3763" s="41" t="str">
        <f>RIGHT(Table1[[#This Row],[Employee Name]],LEN(Table1[[#This Row],[Employee Name]])-FIND(" ",Table1[[#This Row],[Employee Name]]))</f>
        <v>Das</v>
      </c>
      <c r="D3763" s="23">
        <f>Table1[[#This Row],[Basic Salary]]+Table1[[#This Row],[Bonus]]</f>
        <v>65976</v>
      </c>
      <c r="E3763" s="10">
        <v>88</v>
      </c>
      <c r="F3763" s="46">
        <v>62</v>
      </c>
      <c r="G3763" s="10" t="str" cm="1">
        <f t="array" ref="G3763">_xlfn.IFS(Table1[[#This Row],[Performance Score]]&gt;=80,"Excellent",Table1[[#This Row],[Performance Score]]&gt;=60,"Good",Table1[[#This Row],[Performance Score]]&gt;=40,"Need Improvement")</f>
        <v>Good</v>
      </c>
      <c r="H3763" s="30">
        <f>Table1[[#This Row],[Bonus]]/Table1[[#This Row],[Basic Salary]]</f>
        <v>0.4038342872949337</v>
      </c>
      <c r="I3763" s="10">
        <f ca="1">DATEDIF(Table1[[#This Row],[Date of Birth]],TODAY(),"y")</f>
        <v>36</v>
      </c>
      <c r="J3763" s="34">
        <v>42074</v>
      </c>
      <c r="K3763" s="33" t="str" cm="1">
        <f t="array" aca="1" ref="K3763" ca="1">_xlfn.IFS(L3763&lt;3,"Junior",L3763&lt;=7,"Mid-Level",L3763&gt;7,"Senior")</f>
        <v>Senior</v>
      </c>
      <c r="L3763" s="46">
        <f ca="1">INT(YEARFRAC(Table1[[#This Row],[Joining Date]],TODAY(),1))</f>
        <v>11</v>
      </c>
      <c r="M3763" s="25" t="str">
        <f t="shared" ca="1" si="58"/>
        <v>Yes</v>
      </c>
      <c r="N3763" s="26">
        <f>YEAR(Table1[[#This Row],[Joining Date]])</f>
        <v>2015</v>
      </c>
      <c r="O3763" s="46">
        <f>MONTH(Table1[[#This Row],[Joining Date]])</f>
        <v>3</v>
      </c>
      <c r="P3763" s="26">
        <f ca="1">NETWORKDAYS(Table1[[#This Row],[Joining Date]],TODAY())</f>
        <v>2949</v>
      </c>
      <c r="Q3763" s="26" t="str">
        <f>LEFT(Table1[[#This Row],[Department]],5)&amp;"-"&amp;RIGHT(Table1[[#This Row],[Employee ID]],3)</f>
        <v>HR-321</v>
      </c>
      <c r="R3763" s="26" t="str">
        <f>LEFT(Table1[[#This Row],[Department]],3)</f>
        <v>HR</v>
      </c>
      <c r="S3763" s="37">
        <f>_xlfn.XLOOKUP(Table1[[#This Row],[City]],Table2[City],Table2[Bonus %])</f>
        <v>7</v>
      </c>
    </row>
    <row r="3764" spans="1:19" x14ac:dyDescent="0.35">
      <c r="A3764" s="7" t="s">
        <v>106</v>
      </c>
      <c r="B3764" s="40" t="str">
        <f>LEFT(Table1[[#This Row],[Employee Name]],FIND(" ",Table1[[#This Row],[Employee Name]]))</f>
        <v xml:space="preserve">Aditya </v>
      </c>
      <c r="C3764" s="40" t="str">
        <f>RIGHT(Table1[[#This Row],[Employee Name]],LEN(Table1[[#This Row],[Employee Name]])-FIND(" ",Table1[[#This Row],[Employee Name]]))</f>
        <v>Kapoor</v>
      </c>
      <c r="D3764" s="22">
        <f>Table1[[#This Row],[Basic Salary]]+Table1[[#This Row],[Bonus]]</f>
        <v>65969</v>
      </c>
      <c r="E3764" s="8">
        <v>69</v>
      </c>
      <c r="F3764" s="45">
        <v>41</v>
      </c>
      <c r="G3764" s="8" t="str" cm="1">
        <f t="array" ref="G3764">_xlfn.IFS(Table1[[#This Row],[Performance Score]]&gt;=80,"Excellent",Table1[[#This Row],[Performance Score]]&gt;=60,"Good",Table1[[#This Row],[Performance Score]]&gt;=40,"Need Improvement")</f>
        <v>Need Improvement</v>
      </c>
      <c r="H3764" s="29">
        <f>Table1[[#This Row],[Bonus]]/Table1[[#This Row],[Basic Salary]]</f>
        <v>0.21168540151348175</v>
      </c>
      <c r="I3764" s="8">
        <f ca="1">DATEDIF(Table1[[#This Row],[Date of Birth]],TODAY(),"y")</f>
        <v>32</v>
      </c>
      <c r="J3764" s="33">
        <v>44760</v>
      </c>
      <c r="K3764" s="33" t="str" cm="1">
        <f t="array" aca="1" ref="K3764" ca="1">_xlfn.IFS(L3764&lt;3,"Junior",L3764&lt;=7,"Mid-Level",L3764&gt;7,"Senior")</f>
        <v>Mid-Level</v>
      </c>
      <c r="L3764" s="45">
        <f ca="1">INT(YEARFRAC(Table1[[#This Row],[Joining Date]],TODAY(),1))</f>
        <v>3</v>
      </c>
      <c r="M3764" s="25" t="str">
        <f t="shared" ca="1" si="58"/>
        <v>No</v>
      </c>
      <c r="N3764" s="25">
        <f>YEAR(Table1[[#This Row],[Joining Date]])</f>
        <v>2022</v>
      </c>
      <c r="O3764" s="45">
        <f>MONTH(Table1[[#This Row],[Joining Date]])</f>
        <v>7</v>
      </c>
      <c r="P3764" s="25">
        <f ca="1">NETWORKDAYS(Table1[[#This Row],[Joining Date]],TODAY())</f>
        <v>1031</v>
      </c>
      <c r="Q3764" s="25" t="str">
        <f>LEFT(Table1[[#This Row],[Department]],5)&amp;"-"&amp;RIGHT(Table1[[#This Row],[Employee ID]],3)</f>
        <v>Suppo-051</v>
      </c>
      <c r="R3764" s="25" t="str">
        <f>LEFT(Table1[[#This Row],[Department]],3)</f>
        <v>Sup</v>
      </c>
      <c r="S3764" s="36">
        <f>_xlfn.XLOOKUP(Table1[[#This Row],[City]],Table2[City],Table2[Bonus %])</f>
        <v>5</v>
      </c>
    </row>
    <row r="3765" spans="1:19" x14ac:dyDescent="0.35">
      <c r="A3765" s="9" t="s">
        <v>1342</v>
      </c>
      <c r="B3765" s="41" t="str">
        <f>LEFT(Table1[[#This Row],[Employee Name]],FIND(" ",Table1[[#This Row],[Employee Name]]))</f>
        <v xml:space="preserve">Neha </v>
      </c>
      <c r="C3765" s="41" t="str">
        <f>RIGHT(Table1[[#This Row],[Employee Name]],LEN(Table1[[#This Row],[Employee Name]])-FIND(" ",Table1[[#This Row],[Employee Name]]))</f>
        <v>Kulkarni</v>
      </c>
      <c r="D3765" s="23">
        <f>Table1[[#This Row],[Basic Salary]]+Table1[[#This Row],[Bonus]]</f>
        <v>65960</v>
      </c>
      <c r="E3765" s="10">
        <v>77</v>
      </c>
      <c r="F3765" s="46">
        <v>71</v>
      </c>
      <c r="G3765" s="10" t="str" cm="1">
        <f t="array" ref="G3765">_xlfn.IFS(Table1[[#This Row],[Performance Score]]&gt;=80,"Excellent",Table1[[#This Row],[Performance Score]]&gt;=60,"Good",Table1[[#This Row],[Performance Score]]&gt;=40,"Need Improvement")</f>
        <v>Good</v>
      </c>
      <c r="H3765" s="30">
        <f>Table1[[#This Row],[Bonus]]/Table1[[#This Row],[Basic Salary]]</f>
        <v>0.11475409836065574</v>
      </c>
      <c r="I3765" s="10">
        <f ca="1">DATEDIF(Table1[[#This Row],[Date of Birth]],TODAY(),"y")</f>
        <v>28</v>
      </c>
      <c r="J3765" s="34">
        <v>43746</v>
      </c>
      <c r="K3765" s="33" t="str" cm="1">
        <f t="array" aca="1" ref="K3765" ca="1">_xlfn.IFS(L3765&lt;3,"Junior",L3765&lt;=7,"Mid-Level",L3765&gt;7,"Senior")</f>
        <v>Mid-Level</v>
      </c>
      <c r="L3765" s="46">
        <f ca="1">INT(YEARFRAC(Table1[[#This Row],[Joining Date]],TODAY(),1))</f>
        <v>6</v>
      </c>
      <c r="M3765" s="25" t="str">
        <f t="shared" ca="1" si="58"/>
        <v>Yes</v>
      </c>
      <c r="N3765" s="26">
        <f>YEAR(Table1[[#This Row],[Joining Date]])</f>
        <v>2019</v>
      </c>
      <c r="O3765" s="46">
        <f>MONTH(Table1[[#This Row],[Joining Date]])</f>
        <v>10</v>
      </c>
      <c r="P3765" s="26">
        <f ca="1">NETWORKDAYS(Table1[[#This Row],[Joining Date]],TODAY())</f>
        <v>1755</v>
      </c>
      <c r="Q3765" s="26" t="str">
        <f>LEFT(Table1[[#This Row],[Department]],5)&amp;"-"&amp;RIGHT(Table1[[#This Row],[Employee ID]],3)</f>
        <v>Suppo-286</v>
      </c>
      <c r="R3765" s="26" t="str">
        <f>LEFT(Table1[[#This Row],[Department]],3)</f>
        <v>Sup</v>
      </c>
      <c r="S3765" s="37">
        <f>_xlfn.XLOOKUP(Table1[[#This Row],[City]],Table2[City],Table2[Bonus %])</f>
        <v>6</v>
      </c>
    </row>
    <row r="3766" spans="1:19" x14ac:dyDescent="0.35">
      <c r="A3766" s="7" t="s">
        <v>180</v>
      </c>
      <c r="B3766" s="40" t="str">
        <f>LEFT(Table1[[#This Row],[Employee Name]],FIND(" ",Table1[[#This Row],[Employee Name]]))</f>
        <v xml:space="preserve">Rohan </v>
      </c>
      <c r="C3766" s="40" t="str">
        <f>RIGHT(Table1[[#This Row],[Employee Name]],LEN(Table1[[#This Row],[Employee Name]])-FIND(" ",Table1[[#This Row],[Employee Name]]))</f>
        <v>Gupta</v>
      </c>
      <c r="D3766" s="22">
        <f>Table1[[#This Row],[Basic Salary]]+Table1[[#This Row],[Bonus]]</f>
        <v>65939</v>
      </c>
      <c r="E3766" s="8">
        <v>81</v>
      </c>
      <c r="F3766" s="45">
        <v>89</v>
      </c>
      <c r="G3766" s="8" t="str" cm="1">
        <f t="array" ref="G3766">_xlfn.IFS(Table1[[#This Row],[Performance Score]]&gt;=80,"Excellent",Table1[[#This Row],[Performance Score]]&gt;=60,"Good",Table1[[#This Row],[Performance Score]]&gt;=40,"Need Improvement")</f>
        <v>Excellent</v>
      </c>
      <c r="H3766" s="29">
        <f>Table1[[#This Row],[Bonus]]/Table1[[#This Row],[Basic Salary]]</f>
        <v>0.23701341337585594</v>
      </c>
      <c r="I3766" s="8">
        <f ca="1">DATEDIF(Table1[[#This Row],[Date of Birth]],TODAY(),"y")</f>
        <v>20</v>
      </c>
      <c r="J3766" s="33">
        <v>42853</v>
      </c>
      <c r="K3766" s="33" t="str" cm="1">
        <f t="array" aca="1" ref="K3766" ca="1">_xlfn.IFS(L3766&lt;3,"Junior",L3766&lt;=7,"Mid-Level",L3766&gt;7,"Senior")</f>
        <v>Senior</v>
      </c>
      <c r="L3766" s="45">
        <f ca="1">INT(YEARFRAC(Table1[[#This Row],[Joining Date]],TODAY(),1))</f>
        <v>9</v>
      </c>
      <c r="M3766" s="25" t="str">
        <f t="shared" ca="1" si="58"/>
        <v>Yes</v>
      </c>
      <c r="N3766" s="25">
        <f>YEAR(Table1[[#This Row],[Joining Date]])</f>
        <v>2017</v>
      </c>
      <c r="O3766" s="45">
        <f>MONTH(Table1[[#This Row],[Joining Date]])</f>
        <v>4</v>
      </c>
      <c r="P3766" s="25">
        <f ca="1">NETWORKDAYS(Table1[[#This Row],[Joining Date]],TODAY())</f>
        <v>2392</v>
      </c>
      <c r="Q3766" s="25" t="str">
        <f>LEFT(Table1[[#This Row],[Department]],5)&amp;"-"&amp;RIGHT(Table1[[#This Row],[Employee ID]],3)</f>
        <v>Suppo-124</v>
      </c>
      <c r="R3766" s="25" t="str">
        <f>LEFT(Table1[[#This Row],[Department]],3)</f>
        <v>Sup</v>
      </c>
      <c r="S3766" s="36">
        <f>_xlfn.XLOOKUP(Table1[[#This Row],[City]],Table2[City],Table2[Bonus %])</f>
        <v>7</v>
      </c>
    </row>
    <row r="3767" spans="1:19" x14ac:dyDescent="0.35">
      <c r="A3767" s="9" t="s">
        <v>399</v>
      </c>
      <c r="B3767" s="41" t="str">
        <f>LEFT(Table1[[#This Row],[Employee Name]],FIND(" ",Table1[[#This Row],[Employee Name]]))</f>
        <v xml:space="preserve">Kavya </v>
      </c>
      <c r="C3767" s="41" t="str">
        <f>RIGHT(Table1[[#This Row],[Employee Name]],LEN(Table1[[#This Row],[Employee Name]])-FIND(" ",Table1[[#This Row],[Employee Name]]))</f>
        <v>Nair</v>
      </c>
      <c r="D3767" s="23">
        <f>Table1[[#This Row],[Basic Salary]]+Table1[[#This Row],[Bonus]]</f>
        <v>65851</v>
      </c>
      <c r="E3767" s="10">
        <v>89</v>
      </c>
      <c r="F3767" s="46">
        <v>46</v>
      </c>
      <c r="G3767" s="10" t="str" cm="1">
        <f t="array" ref="G3767">_xlfn.IFS(Table1[[#This Row],[Performance Score]]&gt;=80,"Excellent",Table1[[#This Row],[Performance Score]]&gt;=60,"Good",Table1[[#This Row],[Performance Score]]&gt;=40,"Need Improvement")</f>
        <v>Need Improvement</v>
      </c>
      <c r="H3767" s="30">
        <f>Table1[[#This Row],[Bonus]]/Table1[[#This Row],[Basic Salary]]</f>
        <v>0.14031654775922975</v>
      </c>
      <c r="I3767" s="10">
        <f ca="1">DATEDIF(Table1[[#This Row],[Date of Birth]],TODAY(),"y")</f>
        <v>21</v>
      </c>
      <c r="J3767" s="34">
        <v>44282</v>
      </c>
      <c r="K3767" s="33" t="str" cm="1">
        <f t="array" aca="1" ref="K3767" ca="1">_xlfn.IFS(L3767&lt;3,"Junior",L3767&lt;=7,"Mid-Level",L3767&gt;7,"Senior")</f>
        <v>Mid-Level</v>
      </c>
      <c r="L3767" s="46">
        <f ca="1">INT(YEARFRAC(Table1[[#This Row],[Joining Date]],TODAY(),1))</f>
        <v>5</v>
      </c>
      <c r="M3767" s="25" t="str">
        <f t="shared" ca="1" si="58"/>
        <v>No</v>
      </c>
      <c r="N3767" s="26">
        <f>YEAR(Table1[[#This Row],[Joining Date]])</f>
        <v>2021</v>
      </c>
      <c r="O3767" s="46">
        <f>MONTH(Table1[[#This Row],[Joining Date]])</f>
        <v>3</v>
      </c>
      <c r="P3767" s="26">
        <f ca="1">NETWORKDAYS(Table1[[#This Row],[Joining Date]],TODAY())</f>
        <v>1371</v>
      </c>
      <c r="Q3767" s="26" t="str">
        <f>LEFT(Table1[[#This Row],[Department]],5)&amp;"-"&amp;RIGHT(Table1[[#This Row],[Employee ID]],3)</f>
        <v>IT-343</v>
      </c>
      <c r="R3767" s="26" t="str">
        <f>LEFT(Table1[[#This Row],[Department]],3)</f>
        <v>IT</v>
      </c>
      <c r="S3767" s="37">
        <f>_xlfn.XLOOKUP(Table1[[#This Row],[City]],Table2[City],Table2[Bonus %])</f>
        <v>5</v>
      </c>
    </row>
    <row r="3768" spans="1:19" x14ac:dyDescent="0.35">
      <c r="A3768" s="7" t="s">
        <v>2798</v>
      </c>
      <c r="B3768" s="40" t="str">
        <f>LEFT(Table1[[#This Row],[Employee Name]],FIND(" ",Table1[[#This Row],[Employee Name]]))</f>
        <v xml:space="preserve">Ananya </v>
      </c>
      <c r="C3768" s="40" t="str">
        <f>RIGHT(Table1[[#This Row],[Employee Name]],LEN(Table1[[#This Row],[Employee Name]])-FIND(" ",Table1[[#This Row],[Employee Name]]))</f>
        <v>Rao</v>
      </c>
      <c r="D3768" s="22">
        <f>Table1[[#This Row],[Basic Salary]]+Table1[[#This Row],[Bonus]]</f>
        <v>65844</v>
      </c>
      <c r="E3768" s="8">
        <v>85</v>
      </c>
      <c r="F3768" s="45">
        <v>63</v>
      </c>
      <c r="G3768" s="8" t="str" cm="1">
        <f t="array" ref="G3768">_xlfn.IFS(Table1[[#This Row],[Performance Score]]&gt;=80,"Excellent",Table1[[#This Row],[Performance Score]]&gt;=60,"Good",Table1[[#This Row],[Performance Score]]&gt;=40,"Need Improvement")</f>
        <v>Good</v>
      </c>
      <c r="H3768" s="29">
        <f>Table1[[#This Row],[Bonus]]/Table1[[#This Row],[Basic Salary]]</f>
        <v>0.3639922938288484</v>
      </c>
      <c r="I3768" s="8">
        <f ca="1">DATEDIF(Table1[[#This Row],[Date of Birth]],TODAY(),"y")</f>
        <v>15</v>
      </c>
      <c r="J3768" s="33">
        <v>43375</v>
      </c>
      <c r="K3768" s="33" t="str" cm="1">
        <f t="array" aca="1" ref="K3768" ca="1">_xlfn.IFS(L3768&lt;3,"Junior",L3768&lt;=7,"Mid-Level",L3768&gt;7,"Senior")</f>
        <v>Mid-Level</v>
      </c>
      <c r="L3768" s="45">
        <f ca="1">INT(YEARFRAC(Table1[[#This Row],[Joining Date]],TODAY(),1))</f>
        <v>7</v>
      </c>
      <c r="M3768" s="25" t="str">
        <f t="shared" ca="1" si="58"/>
        <v>Yes</v>
      </c>
      <c r="N3768" s="25">
        <f>YEAR(Table1[[#This Row],[Joining Date]])</f>
        <v>2018</v>
      </c>
      <c r="O3768" s="45">
        <f>MONTH(Table1[[#This Row],[Joining Date]])</f>
        <v>10</v>
      </c>
      <c r="P3768" s="25">
        <f ca="1">NETWORKDAYS(Table1[[#This Row],[Joining Date]],TODAY())</f>
        <v>2020</v>
      </c>
      <c r="Q3768" s="25" t="str">
        <f>LEFT(Table1[[#This Row],[Department]],5)&amp;"-"&amp;RIGHT(Table1[[#This Row],[Employee ID]],3)</f>
        <v>IT-742</v>
      </c>
      <c r="R3768" s="25" t="str">
        <f>LEFT(Table1[[#This Row],[Department]],3)</f>
        <v>IT</v>
      </c>
      <c r="S3768" s="36">
        <f>_xlfn.XLOOKUP(Table1[[#This Row],[City]],Table2[City],Table2[Bonus %])</f>
        <v>5</v>
      </c>
    </row>
    <row r="3769" spans="1:19" x14ac:dyDescent="0.35">
      <c r="A3769" s="9" t="s">
        <v>2114</v>
      </c>
      <c r="B3769" s="41" t="str">
        <f>LEFT(Table1[[#This Row],[Employee Name]],FIND(" ",Table1[[#This Row],[Employee Name]]))</f>
        <v xml:space="preserve">Meera </v>
      </c>
      <c r="C3769" s="41" t="str">
        <f>RIGHT(Table1[[#This Row],[Employee Name]],LEN(Table1[[#This Row],[Employee Name]])-FIND(" ",Table1[[#This Row],[Employee Name]]))</f>
        <v>Joshi</v>
      </c>
      <c r="D3769" s="23">
        <f>Table1[[#This Row],[Basic Salary]]+Table1[[#This Row],[Bonus]]</f>
        <v>65840</v>
      </c>
      <c r="E3769" s="10">
        <v>65</v>
      </c>
      <c r="F3769" s="46">
        <v>60</v>
      </c>
      <c r="G3769" s="10" t="str" cm="1">
        <f t="array" ref="G3769">_xlfn.IFS(Table1[[#This Row],[Performance Score]]&gt;=80,"Excellent",Table1[[#This Row],[Performance Score]]&gt;=60,"Good",Table1[[#This Row],[Performance Score]]&gt;=40,"Need Improvement")</f>
        <v>Good</v>
      </c>
      <c r="H3769" s="30">
        <f>Table1[[#This Row],[Bonus]]/Table1[[#This Row],[Basic Salary]]</f>
        <v>0.67472147326652088</v>
      </c>
      <c r="I3769" s="10">
        <f ca="1">DATEDIF(Table1[[#This Row],[Date of Birth]],TODAY(),"y")</f>
        <v>25</v>
      </c>
      <c r="J3769" s="34">
        <v>45461</v>
      </c>
      <c r="K3769" s="33" t="str" cm="1">
        <f t="array" aca="1" ref="K3769" ca="1">_xlfn.IFS(L3769&lt;3,"Junior",L3769&lt;=7,"Mid-Level",L3769&gt;7,"Senior")</f>
        <v>Junior</v>
      </c>
      <c r="L3769" s="46">
        <f ca="1">INT(YEARFRAC(Table1[[#This Row],[Joining Date]],TODAY(),1))</f>
        <v>2</v>
      </c>
      <c r="M3769" s="25" t="str">
        <f t="shared" ca="1" si="58"/>
        <v>No</v>
      </c>
      <c r="N3769" s="26">
        <f>YEAR(Table1[[#This Row],[Joining Date]])</f>
        <v>2024</v>
      </c>
      <c r="O3769" s="46">
        <f>MONTH(Table1[[#This Row],[Joining Date]])</f>
        <v>6</v>
      </c>
      <c r="P3769" s="26">
        <f ca="1">NETWORKDAYS(Table1[[#This Row],[Joining Date]],TODAY())</f>
        <v>530</v>
      </c>
      <c r="Q3769" s="26" t="str">
        <f>LEFT(Table1[[#This Row],[Department]],5)&amp;"-"&amp;RIGHT(Table1[[#This Row],[Employee ID]],3)</f>
        <v>Opera-058</v>
      </c>
      <c r="R3769" s="26" t="str">
        <f>LEFT(Table1[[#This Row],[Department]],3)</f>
        <v>Ope</v>
      </c>
      <c r="S3769" s="37">
        <f>_xlfn.XLOOKUP(Table1[[#This Row],[City]],Table2[City],Table2[Bonus %])</f>
        <v>7</v>
      </c>
    </row>
    <row r="3770" spans="1:19" x14ac:dyDescent="0.35">
      <c r="A3770" s="7" t="s">
        <v>2764</v>
      </c>
      <c r="B3770" s="40" t="str">
        <f>LEFT(Table1[[#This Row],[Employee Name]],FIND(" ",Table1[[#This Row],[Employee Name]]))</f>
        <v xml:space="preserve">Sneha </v>
      </c>
      <c r="C3770" s="40" t="str">
        <f>RIGHT(Table1[[#This Row],[Employee Name]],LEN(Table1[[#This Row],[Employee Name]])-FIND(" ",Table1[[#This Row],[Employee Name]]))</f>
        <v>Iyer</v>
      </c>
      <c r="D3770" s="22">
        <f>Table1[[#This Row],[Basic Salary]]+Table1[[#This Row],[Bonus]]</f>
        <v>65789</v>
      </c>
      <c r="E3770" s="8">
        <v>84</v>
      </c>
      <c r="F3770" s="45">
        <v>66</v>
      </c>
      <c r="G3770" s="8" t="str" cm="1">
        <f t="array" ref="G3770">_xlfn.IFS(Table1[[#This Row],[Performance Score]]&gt;=80,"Excellent",Table1[[#This Row],[Performance Score]]&gt;=60,"Good",Table1[[#This Row],[Performance Score]]&gt;=40,"Need Improvement")</f>
        <v>Good</v>
      </c>
      <c r="H3770" s="29">
        <f>Table1[[#This Row],[Bonus]]/Table1[[#This Row],[Basic Salary]]</f>
        <v>0.59930474523531696</v>
      </c>
      <c r="I3770" s="8">
        <f ca="1">DATEDIF(Table1[[#This Row],[Date of Birth]],TODAY(),"y")</f>
        <v>25</v>
      </c>
      <c r="J3770" s="33">
        <v>43858</v>
      </c>
      <c r="K3770" s="33" t="str" cm="1">
        <f t="array" aca="1" ref="K3770" ca="1">_xlfn.IFS(L3770&lt;3,"Junior",L3770&lt;=7,"Mid-Level",L3770&gt;7,"Senior")</f>
        <v>Mid-Level</v>
      </c>
      <c r="L3770" s="45">
        <f ca="1">INT(YEARFRAC(Table1[[#This Row],[Joining Date]],TODAY(),1))</f>
        <v>6</v>
      </c>
      <c r="M3770" s="25" t="str">
        <f t="shared" ca="1" si="58"/>
        <v>Yes</v>
      </c>
      <c r="N3770" s="25">
        <f>YEAR(Table1[[#This Row],[Joining Date]])</f>
        <v>2020</v>
      </c>
      <c r="O3770" s="45">
        <f>MONTH(Table1[[#This Row],[Joining Date]])</f>
        <v>1</v>
      </c>
      <c r="P3770" s="25">
        <f ca="1">NETWORKDAYS(Table1[[#This Row],[Joining Date]],TODAY())</f>
        <v>1675</v>
      </c>
      <c r="Q3770" s="25" t="str">
        <f>LEFT(Table1[[#This Row],[Department]],5)&amp;"-"&amp;RIGHT(Table1[[#This Row],[Employee ID]],3)</f>
        <v>IT-708</v>
      </c>
      <c r="R3770" s="25" t="str">
        <f>LEFT(Table1[[#This Row],[Department]],3)</f>
        <v>IT</v>
      </c>
      <c r="S3770" s="36">
        <f>_xlfn.XLOOKUP(Table1[[#This Row],[City]],Table2[City],Table2[Bonus %])</f>
        <v>8</v>
      </c>
    </row>
    <row r="3771" spans="1:19" x14ac:dyDescent="0.35">
      <c r="A3771" s="9" t="s">
        <v>4562</v>
      </c>
      <c r="B3771" s="41" t="str">
        <f>LEFT(Table1[[#This Row],[Employee Name]],FIND(" ",Table1[[#This Row],[Employee Name]]))</f>
        <v xml:space="preserve">Krishna </v>
      </c>
      <c r="C3771" s="41" t="str">
        <f>RIGHT(Table1[[#This Row],[Employee Name]],LEN(Table1[[#This Row],[Employee Name]])-FIND(" ",Table1[[#This Row],[Employee Name]]))</f>
        <v>Chaitanya</v>
      </c>
      <c r="D3771" s="23">
        <f>Table1[[#This Row],[Basic Salary]]+Table1[[#This Row],[Bonus]]</f>
        <v>65788</v>
      </c>
      <c r="E3771" s="10">
        <v>100</v>
      </c>
      <c r="F3771" s="46">
        <v>79</v>
      </c>
      <c r="G3771" s="10" t="str" cm="1">
        <f t="array" ref="G3771">_xlfn.IFS(Table1[[#This Row],[Performance Score]]&gt;=80,"Excellent",Table1[[#This Row],[Performance Score]]&gt;=60,"Good",Table1[[#This Row],[Performance Score]]&gt;=40,"Need Improvement")</f>
        <v>Good</v>
      </c>
      <c r="H3771" s="30">
        <f>Table1[[#This Row],[Bonus]]/Table1[[#This Row],[Basic Salary]]</f>
        <v>0.15259819895581486</v>
      </c>
      <c r="I3771" s="10">
        <f ca="1">DATEDIF(Table1[[#This Row],[Date of Birth]],TODAY(),"y")</f>
        <v>41</v>
      </c>
      <c r="J3771" s="34">
        <v>43859</v>
      </c>
      <c r="K3771" s="33" t="str" cm="1">
        <f t="array" aca="1" ref="K3771" ca="1">_xlfn.IFS(L3771&lt;3,"Junior",L3771&lt;=7,"Mid-Level",L3771&gt;7,"Senior")</f>
        <v>Mid-Level</v>
      </c>
      <c r="L3771" s="46">
        <f ca="1">INT(YEARFRAC(Table1[[#This Row],[Joining Date]],TODAY(),1))</f>
        <v>6</v>
      </c>
      <c r="M3771" s="25" t="str">
        <f t="shared" ca="1" si="58"/>
        <v>Yes</v>
      </c>
      <c r="N3771" s="26">
        <f>YEAR(Table1[[#This Row],[Joining Date]])</f>
        <v>2020</v>
      </c>
      <c r="O3771" s="46">
        <f>MONTH(Table1[[#This Row],[Joining Date]])</f>
        <v>1</v>
      </c>
      <c r="P3771" s="26">
        <f ca="1">NETWORKDAYS(Table1[[#This Row],[Joining Date]],TODAY())</f>
        <v>1674</v>
      </c>
      <c r="Q3771" s="26" t="str">
        <f>LEFT(Table1[[#This Row],[Department]],5)&amp;"-"&amp;RIGHT(Table1[[#This Row],[Employee ID]],3)</f>
        <v>Marke-506</v>
      </c>
      <c r="R3771" s="26" t="str">
        <f>LEFT(Table1[[#This Row],[Department]],3)</f>
        <v>Mar</v>
      </c>
      <c r="S3771" s="37">
        <f>_xlfn.XLOOKUP(Table1[[#This Row],[City]],Table2[City],Table2[Bonus %])</f>
        <v>4</v>
      </c>
    </row>
    <row r="3772" spans="1:19" x14ac:dyDescent="0.35">
      <c r="A3772" s="7" t="s">
        <v>521</v>
      </c>
      <c r="B3772" s="40" t="str">
        <f>LEFT(Table1[[#This Row],[Employee Name]],FIND(" ",Table1[[#This Row],[Employee Name]]))</f>
        <v xml:space="preserve">Arjun </v>
      </c>
      <c r="C3772" s="40" t="str">
        <f>RIGHT(Table1[[#This Row],[Employee Name]],LEN(Table1[[#This Row],[Employee Name]])-FIND(" ",Table1[[#This Row],[Employee Name]]))</f>
        <v>Mehta</v>
      </c>
      <c r="D3772" s="22">
        <f>Table1[[#This Row],[Basic Salary]]+Table1[[#This Row],[Bonus]]</f>
        <v>65775</v>
      </c>
      <c r="E3772" s="8">
        <v>91</v>
      </c>
      <c r="F3772" s="45">
        <v>68</v>
      </c>
      <c r="G3772" s="8" t="str" cm="1">
        <f t="array" ref="G3772">_xlfn.IFS(Table1[[#This Row],[Performance Score]]&gt;=80,"Excellent",Table1[[#This Row],[Performance Score]]&gt;=60,"Good",Table1[[#This Row],[Performance Score]]&gt;=40,"Need Improvement")</f>
        <v>Good</v>
      </c>
      <c r="H3772" s="29">
        <f>Table1[[#This Row],[Bonus]]/Table1[[#This Row],[Basic Salary]]</f>
        <v>0.30604423970453914</v>
      </c>
      <c r="I3772" s="8">
        <f ca="1">DATEDIF(Table1[[#This Row],[Date of Birth]],TODAY(),"y")</f>
        <v>43</v>
      </c>
      <c r="J3772" s="33">
        <v>44542</v>
      </c>
      <c r="K3772" s="33" t="str" cm="1">
        <f t="array" aca="1" ref="K3772" ca="1">_xlfn.IFS(L3772&lt;3,"Junior",L3772&lt;=7,"Mid-Level",L3772&gt;7,"Senior")</f>
        <v>Mid-Level</v>
      </c>
      <c r="L3772" s="45">
        <f ca="1">INT(YEARFRAC(Table1[[#This Row],[Joining Date]],TODAY(),1))</f>
        <v>4</v>
      </c>
      <c r="M3772" s="25" t="str">
        <f t="shared" ca="1" si="58"/>
        <v>No</v>
      </c>
      <c r="N3772" s="25">
        <f>YEAR(Table1[[#This Row],[Joining Date]])</f>
        <v>2021</v>
      </c>
      <c r="O3772" s="45">
        <f>MONTH(Table1[[#This Row],[Joining Date]])</f>
        <v>12</v>
      </c>
      <c r="P3772" s="25">
        <f ca="1">NETWORKDAYS(Table1[[#This Row],[Joining Date]],TODAY())</f>
        <v>1186</v>
      </c>
      <c r="Q3772" s="25" t="str">
        <f>LEFT(Table1[[#This Row],[Department]],5)&amp;"-"&amp;RIGHT(Table1[[#This Row],[Employee ID]],3)</f>
        <v>HR-465</v>
      </c>
      <c r="R3772" s="25" t="str">
        <f>LEFT(Table1[[#This Row],[Department]],3)</f>
        <v>HR</v>
      </c>
      <c r="S3772" s="36">
        <f>_xlfn.XLOOKUP(Table1[[#This Row],[City]],Table2[City],Table2[Bonus %])</f>
        <v>6</v>
      </c>
    </row>
    <row r="3773" spans="1:19" x14ac:dyDescent="0.35">
      <c r="A3773" s="9" t="s">
        <v>2582</v>
      </c>
      <c r="B3773" s="41" t="str">
        <f>LEFT(Table1[[#This Row],[Employee Name]],FIND(" ",Table1[[#This Row],[Employee Name]]))</f>
        <v xml:space="preserve">Aarav </v>
      </c>
      <c r="C3773" s="41" t="str">
        <f>RIGHT(Table1[[#This Row],[Employee Name]],LEN(Table1[[#This Row],[Employee Name]])-FIND(" ",Table1[[#This Row],[Employee Name]]))</f>
        <v>Sharma</v>
      </c>
      <c r="D3773" s="23">
        <f>Table1[[#This Row],[Basic Salary]]+Table1[[#This Row],[Bonus]]</f>
        <v>65772</v>
      </c>
      <c r="E3773" s="10">
        <v>97</v>
      </c>
      <c r="F3773" s="46">
        <v>58</v>
      </c>
      <c r="G3773" s="10" t="str" cm="1">
        <f t="array" ref="G3773">_xlfn.IFS(Table1[[#This Row],[Performance Score]]&gt;=80,"Excellent",Table1[[#This Row],[Performance Score]]&gt;=60,"Good",Table1[[#This Row],[Performance Score]]&gt;=40,"Need Improvement")</f>
        <v>Need Improvement</v>
      </c>
      <c r="H3773" s="30">
        <f>Table1[[#This Row],[Bonus]]/Table1[[#This Row],[Basic Salary]]</f>
        <v>0.38484861245631025</v>
      </c>
      <c r="I3773" s="10">
        <f ca="1">DATEDIF(Table1[[#This Row],[Date of Birth]],TODAY(),"y")</f>
        <v>34</v>
      </c>
      <c r="J3773" s="34">
        <v>44506</v>
      </c>
      <c r="K3773" s="33" t="str" cm="1">
        <f t="array" aca="1" ref="K3773" ca="1">_xlfn.IFS(L3773&lt;3,"Junior",L3773&lt;=7,"Mid-Level",L3773&gt;7,"Senior")</f>
        <v>Mid-Level</v>
      </c>
      <c r="L3773" s="46">
        <f ca="1">INT(YEARFRAC(Table1[[#This Row],[Joining Date]],TODAY(),1))</f>
        <v>4</v>
      </c>
      <c r="M3773" s="25" t="str">
        <f t="shared" ca="1" si="58"/>
        <v>No</v>
      </c>
      <c r="N3773" s="26">
        <f>YEAR(Table1[[#This Row],[Joining Date]])</f>
        <v>2021</v>
      </c>
      <c r="O3773" s="46">
        <f>MONTH(Table1[[#This Row],[Joining Date]])</f>
        <v>11</v>
      </c>
      <c r="P3773" s="26">
        <f ca="1">NETWORKDAYS(Table1[[#This Row],[Joining Date]],TODAY())</f>
        <v>1211</v>
      </c>
      <c r="Q3773" s="26" t="str">
        <f>LEFT(Table1[[#This Row],[Department]],5)&amp;"-"&amp;RIGHT(Table1[[#This Row],[Employee ID]],3)</f>
        <v>Suppo-526</v>
      </c>
      <c r="R3773" s="26" t="str">
        <f>LEFT(Table1[[#This Row],[Department]],3)</f>
        <v>Sup</v>
      </c>
      <c r="S3773" s="37">
        <f>_xlfn.XLOOKUP(Table1[[#This Row],[City]],Table2[City],Table2[Bonus %])</f>
        <v>7</v>
      </c>
    </row>
    <row r="3774" spans="1:19" x14ac:dyDescent="0.35">
      <c r="A3774" s="7" t="s">
        <v>4186</v>
      </c>
      <c r="B3774" s="40" t="str">
        <f>LEFT(Table1[[#This Row],[Employee Name]],FIND(" ",Table1[[#This Row],[Employee Name]]))</f>
        <v xml:space="preserve">Ananya </v>
      </c>
      <c r="C3774" s="40" t="str">
        <f>RIGHT(Table1[[#This Row],[Employee Name]],LEN(Table1[[#This Row],[Employee Name]])-FIND(" ",Table1[[#This Row],[Employee Name]]))</f>
        <v>Rao</v>
      </c>
      <c r="D3774" s="22">
        <f>Table1[[#This Row],[Basic Salary]]+Table1[[#This Row],[Bonus]]</f>
        <v>65764</v>
      </c>
      <c r="E3774" s="8">
        <v>100</v>
      </c>
      <c r="F3774" s="45">
        <v>85</v>
      </c>
      <c r="G3774" s="8" t="str" cm="1">
        <f t="array" ref="G3774">_xlfn.IFS(Table1[[#This Row],[Performance Score]]&gt;=80,"Excellent",Table1[[#This Row],[Performance Score]]&gt;=60,"Good",Table1[[#This Row],[Performance Score]]&gt;=40,"Need Improvement")</f>
        <v>Excellent</v>
      </c>
      <c r="H3774" s="29">
        <f>Table1[[#This Row],[Bonus]]/Table1[[#This Row],[Basic Salary]]</f>
        <v>0.27721887745193241</v>
      </c>
      <c r="I3774" s="8">
        <f ca="1">DATEDIF(Table1[[#This Row],[Date of Birth]],TODAY(),"y")</f>
        <v>13</v>
      </c>
      <c r="J3774" s="33">
        <v>45826</v>
      </c>
      <c r="K3774" s="33" t="str" cm="1">
        <f t="array" aca="1" ref="K3774" ca="1">_xlfn.IFS(L3774&lt;3,"Junior",L3774&lt;=7,"Mid-Level",L3774&gt;7,"Senior")</f>
        <v>Junior</v>
      </c>
      <c r="L3774" s="45">
        <f ca="1">INT(YEARFRAC(Table1[[#This Row],[Joining Date]],TODAY(),1))</f>
        <v>1</v>
      </c>
      <c r="M3774" s="25" t="str">
        <f t="shared" ca="1" si="58"/>
        <v>No</v>
      </c>
      <c r="N3774" s="25">
        <f>YEAR(Table1[[#This Row],[Joining Date]])</f>
        <v>2025</v>
      </c>
      <c r="O3774" s="45">
        <f>MONTH(Table1[[#This Row],[Joining Date]])</f>
        <v>6</v>
      </c>
      <c r="P3774" s="25">
        <f ca="1">NETWORKDAYS(Table1[[#This Row],[Joining Date]],TODAY())</f>
        <v>269</v>
      </c>
      <c r="Q3774" s="25" t="str">
        <f>LEFT(Table1[[#This Row],[Department]],5)&amp;"-"&amp;RIGHT(Table1[[#This Row],[Employee ID]],3)</f>
        <v>Suppo-130</v>
      </c>
      <c r="R3774" s="25" t="str">
        <f>LEFT(Table1[[#This Row],[Department]],3)</f>
        <v>Sup</v>
      </c>
      <c r="S3774" s="36">
        <f>_xlfn.XLOOKUP(Table1[[#This Row],[City]],Table2[City],Table2[Bonus %])</f>
        <v>4</v>
      </c>
    </row>
    <row r="3775" spans="1:19" x14ac:dyDescent="0.35">
      <c r="A3775" s="9" t="s">
        <v>3143</v>
      </c>
      <c r="B3775" s="41" t="str">
        <f>LEFT(Table1[[#This Row],[Employee Name]],FIND(" ",Table1[[#This Row],[Employee Name]]))</f>
        <v xml:space="preserve">Priya </v>
      </c>
      <c r="C3775" s="41" t="str">
        <f>RIGHT(Table1[[#This Row],[Employee Name]],LEN(Table1[[#This Row],[Employee Name]])-FIND(" ",Table1[[#This Row],[Employee Name]]))</f>
        <v>Reddy</v>
      </c>
      <c r="D3775" s="23">
        <f>Table1[[#This Row],[Basic Salary]]+Table1[[#This Row],[Bonus]]</f>
        <v>65753</v>
      </c>
      <c r="E3775" s="10">
        <v>72</v>
      </c>
      <c r="F3775" s="46">
        <v>58</v>
      </c>
      <c r="G3775" s="10" t="str" cm="1">
        <f t="array" ref="G3775">_xlfn.IFS(Table1[[#This Row],[Performance Score]]&gt;=80,"Excellent",Table1[[#This Row],[Performance Score]]&gt;=60,"Good",Table1[[#This Row],[Performance Score]]&gt;=40,"Need Improvement")</f>
        <v>Need Improvement</v>
      </c>
      <c r="H3775" s="30">
        <f>Table1[[#This Row],[Bonus]]/Table1[[#This Row],[Basic Salary]]</f>
        <v>0.45211015657781412</v>
      </c>
      <c r="I3775" s="10">
        <f ca="1">DATEDIF(Table1[[#This Row],[Date of Birth]],TODAY(),"y")</f>
        <v>32</v>
      </c>
      <c r="J3775" s="34">
        <v>44114</v>
      </c>
      <c r="K3775" s="33" t="str" cm="1">
        <f t="array" aca="1" ref="K3775" ca="1">_xlfn.IFS(L3775&lt;3,"Junior",L3775&lt;=7,"Mid-Level",L3775&gt;7,"Senior")</f>
        <v>Mid-Level</v>
      </c>
      <c r="L3775" s="46">
        <f ca="1">INT(YEARFRAC(Table1[[#This Row],[Joining Date]],TODAY(),1))</f>
        <v>5</v>
      </c>
      <c r="M3775" s="25" t="str">
        <f t="shared" ca="1" si="58"/>
        <v>No</v>
      </c>
      <c r="N3775" s="26">
        <f>YEAR(Table1[[#This Row],[Joining Date]])</f>
        <v>2020</v>
      </c>
      <c r="O3775" s="46">
        <f>MONTH(Table1[[#This Row],[Joining Date]])</f>
        <v>10</v>
      </c>
      <c r="P3775" s="26">
        <f ca="1">NETWORKDAYS(Table1[[#This Row],[Joining Date]],TODAY())</f>
        <v>1491</v>
      </c>
      <c r="Q3775" s="26" t="str">
        <f>LEFT(Table1[[#This Row],[Department]],5)&amp;"-"&amp;RIGHT(Table1[[#This Row],[Employee ID]],3)</f>
        <v>Finan-087</v>
      </c>
      <c r="R3775" s="26" t="str">
        <f>LEFT(Table1[[#This Row],[Department]],3)</f>
        <v>Fin</v>
      </c>
      <c r="S3775" s="37">
        <f>_xlfn.XLOOKUP(Table1[[#This Row],[City]],Table2[City],Table2[Bonus %])</f>
        <v>5</v>
      </c>
    </row>
    <row r="3776" spans="1:19" x14ac:dyDescent="0.35">
      <c r="A3776" s="7" t="s">
        <v>1072</v>
      </c>
      <c r="B3776" s="40" t="str">
        <f>LEFT(Table1[[#This Row],[Employee Name]],FIND(" ",Table1[[#This Row],[Employee Name]]))</f>
        <v xml:space="preserve">Ravi </v>
      </c>
      <c r="C3776" s="40" t="str">
        <f>RIGHT(Table1[[#This Row],[Employee Name]],LEN(Table1[[#This Row],[Employee Name]])-FIND(" ",Table1[[#This Row],[Employee Name]]))</f>
        <v>Teja</v>
      </c>
      <c r="D3776" s="22">
        <f>Table1[[#This Row],[Basic Salary]]+Table1[[#This Row],[Bonus]]</f>
        <v>65728</v>
      </c>
      <c r="E3776" s="8">
        <v>73</v>
      </c>
      <c r="F3776" s="45">
        <v>81</v>
      </c>
      <c r="G3776" s="8" t="str" cm="1">
        <f t="array" ref="G3776">_xlfn.IFS(Table1[[#This Row],[Performance Score]]&gt;=80,"Excellent",Table1[[#This Row],[Performance Score]]&gt;=60,"Good",Table1[[#This Row],[Performance Score]]&gt;=40,"Need Improvement")</f>
        <v>Excellent</v>
      </c>
      <c r="H3776" s="29">
        <f>Table1[[#This Row],[Bonus]]/Table1[[#This Row],[Basic Salary]]</f>
        <v>0.5692866010887212</v>
      </c>
      <c r="I3776" s="8">
        <f ca="1">DATEDIF(Table1[[#This Row],[Date of Birth]],TODAY(),"y")</f>
        <v>44</v>
      </c>
      <c r="J3776" s="33">
        <v>42508</v>
      </c>
      <c r="K3776" s="33" t="str" cm="1">
        <f t="array" aca="1" ref="K3776" ca="1">_xlfn.IFS(L3776&lt;3,"Junior",L3776&lt;=7,"Mid-Level",L3776&gt;7,"Senior")</f>
        <v>Senior</v>
      </c>
      <c r="L3776" s="45">
        <f ca="1">INT(YEARFRAC(Table1[[#This Row],[Joining Date]],TODAY(),1))</f>
        <v>10</v>
      </c>
      <c r="M3776" s="25" t="str">
        <f t="shared" ca="1" si="58"/>
        <v>Yes</v>
      </c>
      <c r="N3776" s="25">
        <f>YEAR(Table1[[#This Row],[Joining Date]])</f>
        <v>2016</v>
      </c>
      <c r="O3776" s="45">
        <f>MONTH(Table1[[#This Row],[Joining Date]])</f>
        <v>5</v>
      </c>
      <c r="P3776" s="25">
        <f ca="1">NETWORKDAYS(Table1[[#This Row],[Joining Date]],TODAY())</f>
        <v>2639</v>
      </c>
      <c r="Q3776" s="25" t="str">
        <f>LEFT(Table1[[#This Row],[Department]],5)&amp;"-"&amp;RIGHT(Table1[[#This Row],[Employee ID]],3)</f>
        <v>Suppo-016</v>
      </c>
      <c r="R3776" s="25" t="str">
        <f>LEFT(Table1[[#This Row],[Department]],3)</f>
        <v>Sup</v>
      </c>
      <c r="S3776" s="36">
        <f>_xlfn.XLOOKUP(Table1[[#This Row],[City]],Table2[City],Table2[Bonus %])</f>
        <v>7</v>
      </c>
    </row>
    <row r="3777" spans="1:19" x14ac:dyDescent="0.35">
      <c r="A3777" s="9" t="s">
        <v>509</v>
      </c>
      <c r="B3777" s="41" t="str">
        <f>LEFT(Table1[[#This Row],[Employee Name]],FIND(" ",Table1[[#This Row],[Employee Name]]))</f>
        <v xml:space="preserve">Swathi </v>
      </c>
      <c r="C3777" s="41" t="str">
        <f>RIGHT(Table1[[#This Row],[Employee Name]],LEN(Table1[[#This Row],[Employee Name]])-FIND(" ",Table1[[#This Row],[Employee Name]]))</f>
        <v>Ramesh</v>
      </c>
      <c r="D3777" s="23">
        <f>Table1[[#This Row],[Basic Salary]]+Table1[[#This Row],[Bonus]]</f>
        <v>65728</v>
      </c>
      <c r="E3777" s="10">
        <v>92</v>
      </c>
      <c r="F3777" s="46">
        <v>45</v>
      </c>
      <c r="G3777" s="10" t="str" cm="1">
        <f t="array" ref="G3777">_xlfn.IFS(Table1[[#This Row],[Performance Score]]&gt;=80,"Excellent",Table1[[#This Row],[Performance Score]]&gt;=60,"Good",Table1[[#This Row],[Performance Score]]&gt;=40,"Need Improvement")</f>
        <v>Need Improvement</v>
      </c>
      <c r="H3777" s="30">
        <f>Table1[[#This Row],[Bonus]]/Table1[[#This Row],[Basic Salary]]</f>
        <v>0.30848861283643891</v>
      </c>
      <c r="I3777" s="10">
        <f ca="1">DATEDIF(Table1[[#This Row],[Date of Birth]],TODAY(),"y")</f>
        <v>17</v>
      </c>
      <c r="J3777" s="34">
        <v>43219</v>
      </c>
      <c r="K3777" s="33" t="str" cm="1">
        <f t="array" aca="1" ref="K3777" ca="1">_xlfn.IFS(L3777&lt;3,"Junior",L3777&lt;=7,"Mid-Level",L3777&gt;7,"Senior")</f>
        <v>Senior</v>
      </c>
      <c r="L3777" s="46">
        <f ca="1">INT(YEARFRAC(Table1[[#This Row],[Joining Date]],TODAY(),1))</f>
        <v>8</v>
      </c>
      <c r="M3777" s="25" t="str">
        <f t="shared" ca="1" si="58"/>
        <v>Yes</v>
      </c>
      <c r="N3777" s="26">
        <f>YEAR(Table1[[#This Row],[Joining Date]])</f>
        <v>2018</v>
      </c>
      <c r="O3777" s="46">
        <f>MONTH(Table1[[#This Row],[Joining Date]])</f>
        <v>4</v>
      </c>
      <c r="P3777" s="26">
        <f ca="1">NETWORKDAYS(Table1[[#This Row],[Joining Date]],TODAY())</f>
        <v>2131</v>
      </c>
      <c r="Q3777" s="26" t="str">
        <f>LEFT(Table1[[#This Row],[Department]],5)&amp;"-"&amp;RIGHT(Table1[[#This Row],[Employee ID]],3)</f>
        <v>IT-453</v>
      </c>
      <c r="R3777" s="26" t="str">
        <f>LEFT(Table1[[#This Row],[Department]],3)</f>
        <v>IT</v>
      </c>
      <c r="S3777" s="37">
        <f>_xlfn.XLOOKUP(Table1[[#This Row],[City]],Table2[City],Table2[Bonus %])</f>
        <v>5</v>
      </c>
    </row>
    <row r="3778" spans="1:19" x14ac:dyDescent="0.35">
      <c r="A3778" s="7" t="s">
        <v>3087</v>
      </c>
      <c r="B3778" s="40" t="str">
        <f>LEFT(Table1[[#This Row],[Employee Name]],FIND(" ",Table1[[#This Row],[Employee Name]]))</f>
        <v xml:space="preserve">Pooja </v>
      </c>
      <c r="C3778" s="40" t="str">
        <f>RIGHT(Table1[[#This Row],[Employee Name]],LEN(Table1[[#This Row],[Employee Name]])-FIND(" ",Table1[[#This Row],[Employee Name]]))</f>
        <v>Das</v>
      </c>
      <c r="D3778" s="22">
        <f>Table1[[#This Row],[Basic Salary]]+Table1[[#This Row],[Bonus]]</f>
        <v>65719</v>
      </c>
      <c r="E3778" s="8">
        <v>99</v>
      </c>
      <c r="F3778" s="45">
        <v>100</v>
      </c>
      <c r="G3778" s="8" t="str" cm="1">
        <f t="array" ref="G3778">_xlfn.IFS(Table1[[#This Row],[Performance Score]]&gt;=80,"Excellent",Table1[[#This Row],[Performance Score]]&gt;=60,"Good",Table1[[#This Row],[Performance Score]]&gt;=40,"Need Improvement")</f>
        <v>Excellent</v>
      </c>
      <c r="H3778" s="29">
        <f>Table1[[#This Row],[Bonus]]/Table1[[#This Row],[Basic Salary]]</f>
        <v>0.36499397665434302</v>
      </c>
      <c r="I3778" s="8">
        <f ca="1">DATEDIF(Table1[[#This Row],[Date of Birth]],TODAY(),"y")</f>
        <v>21</v>
      </c>
      <c r="J3778" s="33">
        <v>44984</v>
      </c>
      <c r="K3778" s="33" t="str" cm="1">
        <f t="array" aca="1" ref="K3778" ca="1">_xlfn.IFS(L3778&lt;3,"Junior",L3778&lt;=7,"Mid-Level",L3778&gt;7,"Senior")</f>
        <v>Mid-Level</v>
      </c>
      <c r="L3778" s="45">
        <f ca="1">INT(YEARFRAC(Table1[[#This Row],[Joining Date]],TODAY(),1))</f>
        <v>3</v>
      </c>
      <c r="M3778" s="25" t="str">
        <f t="shared" ref="M3778:M3841" ca="1" si="59">IF(L3778&gt;5,"Yes","No")</f>
        <v>No</v>
      </c>
      <c r="N3778" s="25">
        <f>YEAR(Table1[[#This Row],[Joining Date]])</f>
        <v>2023</v>
      </c>
      <c r="O3778" s="45">
        <f>MONTH(Table1[[#This Row],[Joining Date]])</f>
        <v>2</v>
      </c>
      <c r="P3778" s="25">
        <f ca="1">NETWORKDAYS(Table1[[#This Row],[Joining Date]],TODAY())</f>
        <v>871</v>
      </c>
      <c r="Q3778" s="25" t="str">
        <f>LEFT(Table1[[#This Row],[Department]],5)&amp;"-"&amp;RIGHT(Table1[[#This Row],[Employee ID]],3)</f>
        <v>Sales-031</v>
      </c>
      <c r="R3778" s="25" t="str">
        <f>LEFT(Table1[[#This Row],[Department]],3)</f>
        <v>Sal</v>
      </c>
      <c r="S3778" s="36">
        <f>_xlfn.XLOOKUP(Table1[[#This Row],[City]],Table2[City],Table2[Bonus %])</f>
        <v>7</v>
      </c>
    </row>
    <row r="3779" spans="1:19" x14ac:dyDescent="0.35">
      <c r="A3779" s="9" t="s">
        <v>1177</v>
      </c>
      <c r="B3779" s="41" t="str">
        <f>LEFT(Table1[[#This Row],[Employee Name]],FIND(" ",Table1[[#This Row],[Employee Name]]))</f>
        <v xml:space="preserve">Krishna </v>
      </c>
      <c r="C3779" s="41" t="str">
        <f>RIGHT(Table1[[#This Row],[Employee Name]],LEN(Table1[[#This Row],[Employee Name]])-FIND(" ",Table1[[#This Row],[Employee Name]]))</f>
        <v>Chaitanya</v>
      </c>
      <c r="D3779" s="23">
        <f>Table1[[#This Row],[Basic Salary]]+Table1[[#This Row],[Bonus]]</f>
        <v>65696</v>
      </c>
      <c r="E3779" s="10">
        <v>80</v>
      </c>
      <c r="F3779" s="46">
        <v>47</v>
      </c>
      <c r="G3779" s="10" t="str" cm="1">
        <f t="array" ref="G3779">_xlfn.IFS(Table1[[#This Row],[Performance Score]]&gt;=80,"Excellent",Table1[[#This Row],[Performance Score]]&gt;=60,"Good",Table1[[#This Row],[Performance Score]]&gt;=40,"Need Improvement")</f>
        <v>Need Improvement</v>
      </c>
      <c r="H3779" s="30">
        <f>Table1[[#This Row],[Bonus]]/Table1[[#This Row],[Basic Salary]]</f>
        <v>0.48194265863616881</v>
      </c>
      <c r="I3779" s="10">
        <f ca="1">DATEDIF(Table1[[#This Row],[Date of Birth]],TODAY(),"y")</f>
        <v>25</v>
      </c>
      <c r="J3779" s="34">
        <v>45677</v>
      </c>
      <c r="K3779" s="33" t="str" cm="1">
        <f t="array" aca="1" ref="K3779" ca="1">_xlfn.IFS(L3779&lt;3,"Junior",L3779&lt;=7,"Mid-Level",L3779&gt;7,"Senior")</f>
        <v>Junior</v>
      </c>
      <c r="L3779" s="46">
        <f ca="1">INT(YEARFRAC(Table1[[#This Row],[Joining Date]],TODAY(),1))</f>
        <v>1</v>
      </c>
      <c r="M3779" s="25" t="str">
        <f t="shared" ca="1" si="59"/>
        <v>No</v>
      </c>
      <c r="N3779" s="26">
        <f>YEAR(Table1[[#This Row],[Joining Date]])</f>
        <v>2025</v>
      </c>
      <c r="O3779" s="46">
        <f>MONTH(Table1[[#This Row],[Joining Date]])</f>
        <v>1</v>
      </c>
      <c r="P3779" s="26">
        <f ca="1">NETWORKDAYS(Table1[[#This Row],[Joining Date]],TODAY())</f>
        <v>376</v>
      </c>
      <c r="Q3779" s="26" t="str">
        <f>LEFT(Table1[[#This Row],[Department]],5)&amp;"-"&amp;RIGHT(Table1[[#This Row],[Employee ID]],3)</f>
        <v>HR-121</v>
      </c>
      <c r="R3779" s="26" t="str">
        <f>LEFT(Table1[[#This Row],[Department]],3)</f>
        <v>HR</v>
      </c>
      <c r="S3779" s="37">
        <f>_xlfn.XLOOKUP(Table1[[#This Row],[City]],Table2[City],Table2[Bonus %])</f>
        <v>5</v>
      </c>
    </row>
    <row r="3780" spans="1:19" x14ac:dyDescent="0.35">
      <c r="A3780" s="7" t="s">
        <v>3274</v>
      </c>
      <c r="B3780" s="40" t="str">
        <f>LEFT(Table1[[#This Row],[Employee Name]],FIND(" ",Table1[[#This Row],[Employee Name]]))</f>
        <v xml:space="preserve">Aditya </v>
      </c>
      <c r="C3780" s="40" t="str">
        <f>RIGHT(Table1[[#This Row],[Employee Name]],LEN(Table1[[#This Row],[Employee Name]])-FIND(" ",Table1[[#This Row],[Employee Name]]))</f>
        <v>Kapoor</v>
      </c>
      <c r="D3780" s="22">
        <f>Table1[[#This Row],[Basic Salary]]+Table1[[#This Row],[Bonus]]</f>
        <v>65660</v>
      </c>
      <c r="E3780" s="8">
        <v>67</v>
      </c>
      <c r="F3780" s="45">
        <v>77</v>
      </c>
      <c r="G3780" s="8" t="str" cm="1">
        <f t="array" ref="G3780">_xlfn.IFS(Table1[[#This Row],[Performance Score]]&gt;=80,"Excellent",Table1[[#This Row],[Performance Score]]&gt;=60,"Good",Table1[[#This Row],[Performance Score]]&gt;=40,"Need Improvement")</f>
        <v>Good</v>
      </c>
      <c r="H3780" s="29">
        <f>Table1[[#This Row],[Bonus]]/Table1[[#This Row],[Basic Salary]]</f>
        <v>0.14858482314662561</v>
      </c>
      <c r="I3780" s="8">
        <f ca="1">DATEDIF(Table1[[#This Row],[Date of Birth]],TODAY(),"y")</f>
        <v>31</v>
      </c>
      <c r="J3780" s="33">
        <v>45199</v>
      </c>
      <c r="K3780" s="33" t="str" cm="1">
        <f t="array" aca="1" ref="K3780" ca="1">_xlfn.IFS(L3780&lt;3,"Junior",L3780&lt;=7,"Mid-Level",L3780&gt;7,"Senior")</f>
        <v>Junior</v>
      </c>
      <c r="L3780" s="45">
        <f ca="1">INT(YEARFRAC(Table1[[#This Row],[Joining Date]],TODAY(),1))</f>
        <v>2</v>
      </c>
      <c r="M3780" s="25" t="str">
        <f t="shared" ca="1" si="59"/>
        <v>No</v>
      </c>
      <c r="N3780" s="25">
        <f>YEAR(Table1[[#This Row],[Joining Date]])</f>
        <v>2023</v>
      </c>
      <c r="O3780" s="45">
        <f>MONTH(Table1[[#This Row],[Joining Date]])</f>
        <v>9</v>
      </c>
      <c r="P3780" s="25">
        <f ca="1">NETWORKDAYS(Table1[[#This Row],[Joining Date]],TODAY())</f>
        <v>716</v>
      </c>
      <c r="Q3780" s="25" t="str">
        <f>LEFT(Table1[[#This Row],[Department]],5)&amp;"-"&amp;RIGHT(Table1[[#This Row],[Employee ID]],3)</f>
        <v>Opera-218</v>
      </c>
      <c r="R3780" s="25" t="str">
        <f>LEFT(Table1[[#This Row],[Department]],3)</f>
        <v>Ope</v>
      </c>
      <c r="S3780" s="36">
        <f>_xlfn.XLOOKUP(Table1[[#This Row],[City]],Table2[City],Table2[Bonus %])</f>
        <v>6</v>
      </c>
    </row>
    <row r="3781" spans="1:19" x14ac:dyDescent="0.35">
      <c r="A3781" s="9" t="s">
        <v>2203</v>
      </c>
      <c r="B3781" s="41" t="str">
        <f>LEFT(Table1[[#This Row],[Employee Name]],FIND(" ",Table1[[#This Row],[Employee Name]]))</f>
        <v xml:space="preserve">Ajay </v>
      </c>
      <c r="C3781" s="41" t="str">
        <f>RIGHT(Table1[[#This Row],[Employee Name]],LEN(Table1[[#This Row],[Employee Name]])-FIND(" ",Table1[[#This Row],[Employee Name]]))</f>
        <v>Singh</v>
      </c>
      <c r="D3781" s="23">
        <f>Table1[[#This Row],[Basic Salary]]+Table1[[#This Row],[Bonus]]</f>
        <v>65614</v>
      </c>
      <c r="E3781" s="10">
        <v>70</v>
      </c>
      <c r="F3781" s="46">
        <v>49</v>
      </c>
      <c r="G3781" s="10" t="str" cm="1">
        <f t="array" ref="G3781">_xlfn.IFS(Table1[[#This Row],[Performance Score]]&gt;=80,"Excellent",Table1[[#This Row],[Performance Score]]&gt;=60,"Good",Table1[[#This Row],[Performance Score]]&gt;=40,"Need Improvement")</f>
        <v>Need Improvement</v>
      </c>
      <c r="H3781" s="30">
        <f>Table1[[#This Row],[Bonus]]/Table1[[#This Row],[Basic Salary]]</f>
        <v>0.17686940613061181</v>
      </c>
      <c r="I3781" s="10">
        <f ca="1">DATEDIF(Table1[[#This Row],[Date of Birth]],TODAY(),"y")</f>
        <v>36</v>
      </c>
      <c r="J3781" s="34">
        <v>44802</v>
      </c>
      <c r="K3781" s="33" t="str" cm="1">
        <f t="array" aca="1" ref="K3781" ca="1">_xlfn.IFS(L3781&lt;3,"Junior",L3781&lt;=7,"Mid-Level",L3781&gt;7,"Senior")</f>
        <v>Mid-Level</v>
      </c>
      <c r="L3781" s="46">
        <f ca="1">INT(YEARFRAC(Table1[[#This Row],[Joining Date]],TODAY(),1))</f>
        <v>3</v>
      </c>
      <c r="M3781" s="25" t="str">
        <f t="shared" ca="1" si="59"/>
        <v>No</v>
      </c>
      <c r="N3781" s="26">
        <f>YEAR(Table1[[#This Row],[Joining Date]])</f>
        <v>2022</v>
      </c>
      <c r="O3781" s="46">
        <f>MONTH(Table1[[#This Row],[Joining Date]])</f>
        <v>8</v>
      </c>
      <c r="P3781" s="26">
        <f ca="1">NETWORKDAYS(Table1[[#This Row],[Joining Date]],TODAY())</f>
        <v>1001</v>
      </c>
      <c r="Q3781" s="26" t="str">
        <f>LEFT(Table1[[#This Row],[Department]],5)&amp;"-"&amp;RIGHT(Table1[[#This Row],[Employee ID]],3)</f>
        <v>Suppo-147</v>
      </c>
      <c r="R3781" s="26" t="str">
        <f>LEFT(Table1[[#This Row],[Department]],3)</f>
        <v>Sup</v>
      </c>
      <c r="S3781" s="37">
        <f>_xlfn.XLOOKUP(Table1[[#This Row],[City]],Table2[City],Table2[Bonus %])</f>
        <v>6</v>
      </c>
    </row>
    <row r="3782" spans="1:19" x14ac:dyDescent="0.35">
      <c r="A3782" s="7" t="s">
        <v>1628</v>
      </c>
      <c r="B3782" s="40" t="str">
        <f>LEFT(Table1[[#This Row],[Employee Name]],FIND(" ",Table1[[#This Row],[Employee Name]]))</f>
        <v xml:space="preserve">Aditya </v>
      </c>
      <c r="C3782" s="40" t="str">
        <f>RIGHT(Table1[[#This Row],[Employee Name]],LEN(Table1[[#This Row],[Employee Name]])-FIND(" ",Table1[[#This Row],[Employee Name]]))</f>
        <v>Kapoor</v>
      </c>
      <c r="D3782" s="22">
        <f>Table1[[#This Row],[Basic Salary]]+Table1[[#This Row],[Bonus]]</f>
        <v>65601</v>
      </c>
      <c r="E3782" s="8">
        <v>68</v>
      </c>
      <c r="F3782" s="45">
        <v>73</v>
      </c>
      <c r="G3782" s="8" t="str" cm="1">
        <f t="array" ref="G3782">_xlfn.IFS(Table1[[#This Row],[Performance Score]]&gt;=80,"Excellent",Table1[[#This Row],[Performance Score]]&gt;=60,"Good",Table1[[#This Row],[Performance Score]]&gt;=40,"Need Improvement")</f>
        <v>Good</v>
      </c>
      <c r="H3782" s="29">
        <f>Table1[[#This Row],[Bonus]]/Table1[[#This Row],[Basic Salary]]</f>
        <v>0.60119599707102755</v>
      </c>
      <c r="I3782" s="8">
        <f ca="1">DATEDIF(Table1[[#This Row],[Date of Birth]],TODAY(),"y")</f>
        <v>19</v>
      </c>
      <c r="J3782" s="33">
        <v>43762</v>
      </c>
      <c r="K3782" s="33" t="str" cm="1">
        <f t="array" aca="1" ref="K3782" ca="1">_xlfn.IFS(L3782&lt;3,"Junior",L3782&lt;=7,"Mid-Level",L3782&gt;7,"Senior")</f>
        <v>Mid-Level</v>
      </c>
      <c r="L3782" s="45">
        <f ca="1">INT(YEARFRAC(Table1[[#This Row],[Joining Date]],TODAY(),1))</f>
        <v>6</v>
      </c>
      <c r="M3782" s="25" t="str">
        <f t="shared" ca="1" si="59"/>
        <v>Yes</v>
      </c>
      <c r="N3782" s="25">
        <f>YEAR(Table1[[#This Row],[Joining Date]])</f>
        <v>2019</v>
      </c>
      <c r="O3782" s="45">
        <f>MONTH(Table1[[#This Row],[Joining Date]])</f>
        <v>10</v>
      </c>
      <c r="P3782" s="25">
        <f ca="1">NETWORKDAYS(Table1[[#This Row],[Joining Date]],TODAY())</f>
        <v>1743</v>
      </c>
      <c r="Q3782" s="25" t="str">
        <f>LEFT(Table1[[#This Row],[Department]],5)&amp;"-"&amp;RIGHT(Table1[[#This Row],[Employee ID]],3)</f>
        <v>Marke-572</v>
      </c>
      <c r="R3782" s="25" t="str">
        <f>LEFT(Table1[[#This Row],[Department]],3)</f>
        <v>Mar</v>
      </c>
      <c r="S3782" s="36">
        <f>_xlfn.XLOOKUP(Table1[[#This Row],[City]],Table2[City],Table2[Bonus %])</f>
        <v>6</v>
      </c>
    </row>
    <row r="3783" spans="1:19" x14ac:dyDescent="0.35">
      <c r="A3783" s="9" t="s">
        <v>1063</v>
      </c>
      <c r="B3783" s="41" t="str">
        <f>LEFT(Table1[[#This Row],[Employee Name]],FIND(" ",Table1[[#This Row],[Employee Name]]))</f>
        <v xml:space="preserve">Nisha </v>
      </c>
      <c r="C3783" s="41" t="str">
        <f>RIGHT(Table1[[#This Row],[Employee Name]],LEN(Table1[[#This Row],[Employee Name]])-FIND(" ",Table1[[#This Row],[Employee Name]]))</f>
        <v>Kapoor</v>
      </c>
      <c r="D3783" s="23">
        <f>Table1[[#This Row],[Basic Salary]]+Table1[[#This Row],[Bonus]]</f>
        <v>65589</v>
      </c>
      <c r="E3783" s="10">
        <v>69</v>
      </c>
      <c r="F3783" s="46">
        <v>64</v>
      </c>
      <c r="G3783" s="10" t="str" cm="1">
        <f t="array" ref="G3783">_xlfn.IFS(Table1[[#This Row],[Performance Score]]&gt;=80,"Excellent",Table1[[#This Row],[Performance Score]]&gt;=60,"Good",Table1[[#This Row],[Performance Score]]&gt;=40,"Need Improvement")</f>
        <v>Good</v>
      </c>
      <c r="H3783" s="30">
        <f>Table1[[#This Row],[Bonus]]/Table1[[#This Row],[Basic Salary]]</f>
        <v>0.70973880402481626</v>
      </c>
      <c r="I3783" s="10">
        <f ca="1">DATEDIF(Table1[[#This Row],[Date of Birth]],TODAY(),"y")</f>
        <v>20</v>
      </c>
      <c r="J3783" s="34">
        <v>45511</v>
      </c>
      <c r="K3783" s="33" t="str" cm="1">
        <f t="array" aca="1" ref="K3783" ca="1">_xlfn.IFS(L3783&lt;3,"Junior",L3783&lt;=7,"Mid-Level",L3783&gt;7,"Senior")</f>
        <v>Junior</v>
      </c>
      <c r="L3783" s="46">
        <f ca="1">INT(YEARFRAC(Table1[[#This Row],[Joining Date]],TODAY(),1))</f>
        <v>1</v>
      </c>
      <c r="M3783" s="25" t="str">
        <f t="shared" ca="1" si="59"/>
        <v>No</v>
      </c>
      <c r="N3783" s="26">
        <f>YEAR(Table1[[#This Row],[Joining Date]])</f>
        <v>2024</v>
      </c>
      <c r="O3783" s="46">
        <f>MONTH(Table1[[#This Row],[Joining Date]])</f>
        <v>8</v>
      </c>
      <c r="P3783" s="26">
        <f ca="1">NETWORKDAYS(Table1[[#This Row],[Joining Date]],TODAY())</f>
        <v>494</v>
      </c>
      <c r="Q3783" s="26" t="str">
        <f>LEFT(Table1[[#This Row],[Department]],5)&amp;"-"&amp;RIGHT(Table1[[#This Row],[Employee ID]],3)</f>
        <v>Sales-007</v>
      </c>
      <c r="R3783" s="26" t="str">
        <f>LEFT(Table1[[#This Row],[Department]],3)</f>
        <v>Sal</v>
      </c>
      <c r="S3783" s="37">
        <f>_xlfn.XLOOKUP(Table1[[#This Row],[City]],Table2[City],Table2[Bonus %])</f>
        <v>8</v>
      </c>
    </row>
    <row r="3784" spans="1:19" x14ac:dyDescent="0.35">
      <c r="A3784" s="7" t="s">
        <v>1868</v>
      </c>
      <c r="B3784" s="40" t="str">
        <f>LEFT(Table1[[#This Row],[Employee Name]],FIND(" ",Table1[[#This Row],[Employee Name]]))</f>
        <v xml:space="preserve">Ananya </v>
      </c>
      <c r="C3784" s="40" t="str">
        <f>RIGHT(Table1[[#This Row],[Employee Name]],LEN(Table1[[#This Row],[Employee Name]])-FIND(" ",Table1[[#This Row],[Employee Name]]))</f>
        <v>Rao</v>
      </c>
      <c r="D3784" s="22">
        <f>Table1[[#This Row],[Basic Salary]]+Table1[[#This Row],[Bonus]]</f>
        <v>65569</v>
      </c>
      <c r="E3784" s="8">
        <v>99</v>
      </c>
      <c r="F3784" s="45">
        <v>88</v>
      </c>
      <c r="G3784" s="8" t="str" cm="1">
        <f t="array" ref="G3784">_xlfn.IFS(Table1[[#This Row],[Performance Score]]&gt;=80,"Excellent",Table1[[#This Row],[Performance Score]]&gt;=60,"Good",Table1[[#This Row],[Performance Score]]&gt;=40,"Need Improvement")</f>
        <v>Excellent</v>
      </c>
      <c r="H3784" s="29">
        <f>Table1[[#This Row],[Bonus]]/Table1[[#This Row],[Basic Salary]]</f>
        <v>0.82176594798844182</v>
      </c>
      <c r="I3784" s="8">
        <f ca="1">DATEDIF(Table1[[#This Row],[Date of Birth]],TODAY(),"y")</f>
        <v>43</v>
      </c>
      <c r="J3784" s="33">
        <v>44967</v>
      </c>
      <c r="K3784" s="33" t="str" cm="1">
        <f t="array" aca="1" ref="K3784" ca="1">_xlfn.IFS(L3784&lt;3,"Junior",L3784&lt;=7,"Mid-Level",L3784&gt;7,"Senior")</f>
        <v>Mid-Level</v>
      </c>
      <c r="L3784" s="45">
        <f ca="1">INT(YEARFRAC(Table1[[#This Row],[Joining Date]],TODAY(),1))</f>
        <v>3</v>
      </c>
      <c r="M3784" s="25" t="str">
        <f t="shared" ca="1" si="59"/>
        <v>No</v>
      </c>
      <c r="N3784" s="25">
        <f>YEAR(Table1[[#This Row],[Joining Date]])</f>
        <v>2023</v>
      </c>
      <c r="O3784" s="45">
        <f>MONTH(Table1[[#This Row],[Joining Date]])</f>
        <v>2</v>
      </c>
      <c r="P3784" s="25">
        <f ca="1">NETWORKDAYS(Table1[[#This Row],[Joining Date]],TODAY())</f>
        <v>882</v>
      </c>
      <c r="Q3784" s="25" t="str">
        <f>LEFT(Table1[[#This Row],[Department]],5)&amp;"-"&amp;RIGHT(Table1[[#This Row],[Employee ID]],3)</f>
        <v>IT-812</v>
      </c>
      <c r="R3784" s="25" t="str">
        <f>LEFT(Table1[[#This Row],[Department]],3)</f>
        <v>IT</v>
      </c>
      <c r="S3784" s="36">
        <f>_xlfn.XLOOKUP(Table1[[#This Row],[City]],Table2[City],Table2[Bonus %])</f>
        <v>4</v>
      </c>
    </row>
    <row r="3785" spans="1:19" x14ac:dyDescent="0.35">
      <c r="A3785" s="9" t="s">
        <v>1579</v>
      </c>
      <c r="B3785" s="41" t="str">
        <f>LEFT(Table1[[#This Row],[Employee Name]],FIND(" ",Table1[[#This Row],[Employee Name]]))</f>
        <v xml:space="preserve">Karan </v>
      </c>
      <c r="C3785" s="41" t="str">
        <f>RIGHT(Table1[[#This Row],[Employee Name]],LEN(Table1[[#This Row],[Employee Name]])-FIND(" ",Table1[[#This Row],[Employee Name]]))</f>
        <v>Malhotra</v>
      </c>
      <c r="D3785" s="23">
        <f>Table1[[#This Row],[Basic Salary]]+Table1[[#This Row],[Bonus]]</f>
        <v>65550</v>
      </c>
      <c r="E3785" s="10">
        <v>100</v>
      </c>
      <c r="F3785" s="46">
        <v>52</v>
      </c>
      <c r="G3785" s="10" t="str" cm="1">
        <f t="array" ref="G3785">_xlfn.IFS(Table1[[#This Row],[Performance Score]]&gt;=80,"Excellent",Table1[[#This Row],[Performance Score]]&gt;=60,"Good",Table1[[#This Row],[Performance Score]]&gt;=40,"Need Improvement")</f>
        <v>Need Improvement</v>
      </c>
      <c r="H3785" s="30">
        <f>Table1[[#This Row],[Bonus]]/Table1[[#This Row],[Basic Salary]]</f>
        <v>0.20226697479916364</v>
      </c>
      <c r="I3785" s="10">
        <f ca="1">DATEDIF(Table1[[#This Row],[Date of Birth]],TODAY(),"y")</f>
        <v>43</v>
      </c>
      <c r="J3785" s="34">
        <v>44075</v>
      </c>
      <c r="K3785" s="33" t="str" cm="1">
        <f t="array" aca="1" ref="K3785" ca="1">_xlfn.IFS(L3785&lt;3,"Junior",L3785&lt;=7,"Mid-Level",L3785&gt;7,"Senior")</f>
        <v>Mid-Level</v>
      </c>
      <c r="L3785" s="46">
        <f ca="1">INT(YEARFRAC(Table1[[#This Row],[Joining Date]],TODAY(),1))</f>
        <v>5</v>
      </c>
      <c r="M3785" s="25" t="str">
        <f t="shared" ca="1" si="59"/>
        <v>No</v>
      </c>
      <c r="N3785" s="26">
        <f>YEAR(Table1[[#This Row],[Joining Date]])</f>
        <v>2020</v>
      </c>
      <c r="O3785" s="46">
        <f>MONTH(Table1[[#This Row],[Joining Date]])</f>
        <v>9</v>
      </c>
      <c r="P3785" s="26">
        <f ca="1">NETWORKDAYS(Table1[[#This Row],[Joining Date]],TODAY())</f>
        <v>1520</v>
      </c>
      <c r="Q3785" s="26" t="str">
        <f>LEFT(Table1[[#This Row],[Department]],5)&amp;"-"&amp;RIGHT(Table1[[#This Row],[Employee ID]],3)</f>
        <v>Finan-523</v>
      </c>
      <c r="R3785" s="26" t="str">
        <f>LEFT(Table1[[#This Row],[Department]],3)</f>
        <v>Fin</v>
      </c>
      <c r="S3785" s="37">
        <f>_xlfn.XLOOKUP(Table1[[#This Row],[City]],Table2[City],Table2[Bonus %])</f>
        <v>6</v>
      </c>
    </row>
    <row r="3786" spans="1:19" x14ac:dyDescent="0.35">
      <c r="A3786" s="7" t="s">
        <v>4476</v>
      </c>
      <c r="B3786" s="40" t="str">
        <f>LEFT(Table1[[#This Row],[Employee Name]],FIND(" ",Table1[[#This Row],[Employee Name]]))</f>
        <v xml:space="preserve">Pooja </v>
      </c>
      <c r="C3786" s="40" t="str">
        <f>RIGHT(Table1[[#This Row],[Employee Name]],LEN(Table1[[#This Row],[Employee Name]])-FIND(" ",Table1[[#This Row],[Employee Name]]))</f>
        <v>Das</v>
      </c>
      <c r="D3786" s="22">
        <f>Table1[[#This Row],[Basic Salary]]+Table1[[#This Row],[Bonus]]</f>
        <v>65469</v>
      </c>
      <c r="E3786" s="8">
        <v>67</v>
      </c>
      <c r="F3786" s="45">
        <v>49</v>
      </c>
      <c r="G3786" s="8" t="str" cm="1">
        <f t="array" ref="G3786">_xlfn.IFS(Table1[[#This Row],[Performance Score]]&gt;=80,"Excellent",Table1[[#This Row],[Performance Score]]&gt;=60,"Good",Table1[[#This Row],[Performance Score]]&gt;=40,"Need Improvement")</f>
        <v>Need Improvement</v>
      </c>
      <c r="H3786" s="29">
        <f>Table1[[#This Row],[Bonus]]/Table1[[#This Row],[Basic Salary]]</f>
        <v>0.49138912934530049</v>
      </c>
      <c r="I3786" s="8">
        <f ca="1">DATEDIF(Table1[[#This Row],[Date of Birth]],TODAY(),"y")</f>
        <v>34</v>
      </c>
      <c r="J3786" s="33">
        <v>45182</v>
      </c>
      <c r="K3786" s="33" t="str" cm="1">
        <f t="array" aca="1" ref="K3786" ca="1">_xlfn.IFS(L3786&lt;3,"Junior",L3786&lt;=7,"Mid-Level",L3786&gt;7,"Senior")</f>
        <v>Junior</v>
      </c>
      <c r="L3786" s="45">
        <f ca="1">INT(YEARFRAC(Table1[[#This Row],[Joining Date]],TODAY(),1))</f>
        <v>2</v>
      </c>
      <c r="M3786" s="25" t="str">
        <f t="shared" ca="1" si="59"/>
        <v>No</v>
      </c>
      <c r="N3786" s="25">
        <f>YEAR(Table1[[#This Row],[Joining Date]])</f>
        <v>2023</v>
      </c>
      <c r="O3786" s="45">
        <f>MONTH(Table1[[#This Row],[Joining Date]])</f>
        <v>9</v>
      </c>
      <c r="P3786" s="25">
        <f ca="1">NETWORKDAYS(Table1[[#This Row],[Joining Date]],TODAY())</f>
        <v>729</v>
      </c>
      <c r="Q3786" s="25" t="str">
        <f>LEFT(Table1[[#This Row],[Department]],5)&amp;"-"&amp;RIGHT(Table1[[#This Row],[Employee ID]],3)</f>
        <v>IT-420</v>
      </c>
      <c r="R3786" s="25" t="str">
        <f>LEFT(Table1[[#This Row],[Department]],3)</f>
        <v>IT</v>
      </c>
      <c r="S3786" s="36">
        <f>_xlfn.XLOOKUP(Table1[[#This Row],[City]],Table2[City],Table2[Bonus %])</f>
        <v>6</v>
      </c>
    </row>
    <row r="3787" spans="1:19" x14ac:dyDescent="0.35">
      <c r="A3787" s="9" t="s">
        <v>4270</v>
      </c>
      <c r="B3787" s="41" t="str">
        <f>LEFT(Table1[[#This Row],[Employee Name]],FIND(" ",Table1[[#This Row],[Employee Name]]))</f>
        <v xml:space="preserve">Meera </v>
      </c>
      <c r="C3787" s="41" t="str">
        <f>RIGHT(Table1[[#This Row],[Employee Name]],LEN(Table1[[#This Row],[Employee Name]])-FIND(" ",Table1[[#This Row],[Employee Name]]))</f>
        <v>Joshi</v>
      </c>
      <c r="D3787" s="23">
        <f>Table1[[#This Row],[Basic Salary]]+Table1[[#This Row],[Bonus]]</f>
        <v>65464</v>
      </c>
      <c r="E3787" s="10">
        <v>92</v>
      </c>
      <c r="F3787" s="46">
        <v>47</v>
      </c>
      <c r="G3787" s="10" t="str" cm="1">
        <f t="array" ref="G3787">_xlfn.IFS(Table1[[#This Row],[Performance Score]]&gt;=80,"Excellent",Table1[[#This Row],[Performance Score]]&gt;=60,"Good",Table1[[#This Row],[Performance Score]]&gt;=40,"Need Improvement")</f>
        <v>Need Improvement</v>
      </c>
      <c r="H3787" s="30">
        <f>Table1[[#This Row],[Bonus]]/Table1[[#This Row],[Basic Salary]]</f>
        <v>0.25251597596908126</v>
      </c>
      <c r="I3787" s="10">
        <f ca="1">DATEDIF(Table1[[#This Row],[Date of Birth]],TODAY(),"y")</f>
        <v>43</v>
      </c>
      <c r="J3787" s="34">
        <v>45632</v>
      </c>
      <c r="K3787" s="33" t="str" cm="1">
        <f t="array" aca="1" ref="K3787" ca="1">_xlfn.IFS(L3787&lt;3,"Junior",L3787&lt;=7,"Mid-Level",L3787&gt;7,"Senior")</f>
        <v>Junior</v>
      </c>
      <c r="L3787" s="46">
        <f ca="1">INT(YEARFRAC(Table1[[#This Row],[Joining Date]],TODAY(),1))</f>
        <v>1</v>
      </c>
      <c r="M3787" s="25" t="str">
        <f t="shared" ca="1" si="59"/>
        <v>No</v>
      </c>
      <c r="N3787" s="26">
        <f>YEAR(Table1[[#This Row],[Joining Date]])</f>
        <v>2024</v>
      </c>
      <c r="O3787" s="46">
        <f>MONTH(Table1[[#This Row],[Joining Date]])</f>
        <v>12</v>
      </c>
      <c r="P3787" s="26">
        <f ca="1">NETWORKDAYS(Table1[[#This Row],[Joining Date]],TODAY())</f>
        <v>407</v>
      </c>
      <c r="Q3787" s="26" t="str">
        <f>LEFT(Table1[[#This Row],[Department]],5)&amp;"-"&amp;RIGHT(Table1[[#This Row],[Employee ID]],3)</f>
        <v>Sales-214</v>
      </c>
      <c r="R3787" s="26" t="str">
        <f>LEFT(Table1[[#This Row],[Department]],3)</f>
        <v>Sal</v>
      </c>
      <c r="S3787" s="37">
        <f>_xlfn.XLOOKUP(Table1[[#This Row],[City]],Table2[City],Table2[Bonus %])</f>
        <v>4</v>
      </c>
    </row>
    <row r="3788" spans="1:19" x14ac:dyDescent="0.35">
      <c r="A3788" s="7" t="s">
        <v>2666</v>
      </c>
      <c r="B3788" s="40" t="str">
        <f>LEFT(Table1[[#This Row],[Employee Name]],FIND(" ",Table1[[#This Row],[Employee Name]]))</f>
        <v xml:space="preserve">Meera </v>
      </c>
      <c r="C3788" s="40" t="str">
        <f>RIGHT(Table1[[#This Row],[Employee Name]],LEN(Table1[[#This Row],[Employee Name]])-FIND(" ",Table1[[#This Row],[Employee Name]]))</f>
        <v>Joshi</v>
      </c>
      <c r="D3788" s="22">
        <f>Table1[[#This Row],[Basic Salary]]+Table1[[#This Row],[Bonus]]</f>
        <v>65455</v>
      </c>
      <c r="E3788" s="8">
        <v>97</v>
      </c>
      <c r="F3788" s="45">
        <v>60</v>
      </c>
      <c r="G3788" s="8" t="str" cm="1">
        <f t="array" ref="G3788">_xlfn.IFS(Table1[[#This Row],[Performance Score]]&gt;=80,"Excellent",Table1[[#This Row],[Performance Score]]&gt;=60,"Good",Table1[[#This Row],[Performance Score]]&gt;=40,"Need Improvement")</f>
        <v>Good</v>
      </c>
      <c r="H3788" s="29">
        <f>Table1[[#This Row],[Bonus]]/Table1[[#This Row],[Basic Salary]]</f>
        <v>0.24871227440955396</v>
      </c>
      <c r="I3788" s="8">
        <f ca="1">DATEDIF(Table1[[#This Row],[Date of Birth]],TODAY(),"y")</f>
        <v>43</v>
      </c>
      <c r="J3788" s="33">
        <v>43242</v>
      </c>
      <c r="K3788" s="33" t="str" cm="1">
        <f t="array" aca="1" ref="K3788" ca="1">_xlfn.IFS(L3788&lt;3,"Junior",L3788&lt;=7,"Mid-Level",L3788&gt;7,"Senior")</f>
        <v>Senior</v>
      </c>
      <c r="L3788" s="45">
        <f ca="1">INT(YEARFRAC(Table1[[#This Row],[Joining Date]],TODAY(),1))</f>
        <v>8</v>
      </c>
      <c r="M3788" s="25" t="str">
        <f t="shared" ca="1" si="59"/>
        <v>Yes</v>
      </c>
      <c r="N3788" s="25">
        <f>YEAR(Table1[[#This Row],[Joining Date]])</f>
        <v>2018</v>
      </c>
      <c r="O3788" s="45">
        <f>MONTH(Table1[[#This Row],[Joining Date]])</f>
        <v>5</v>
      </c>
      <c r="P3788" s="25">
        <f ca="1">NETWORKDAYS(Table1[[#This Row],[Joining Date]],TODAY())</f>
        <v>2115</v>
      </c>
      <c r="Q3788" s="25" t="str">
        <f>LEFT(Table1[[#This Row],[Department]],5)&amp;"-"&amp;RIGHT(Table1[[#This Row],[Employee ID]],3)</f>
        <v>Finan-610</v>
      </c>
      <c r="R3788" s="25" t="str">
        <f>LEFT(Table1[[#This Row],[Department]],3)</f>
        <v>Fin</v>
      </c>
      <c r="S3788" s="36">
        <f>_xlfn.XLOOKUP(Table1[[#This Row],[City]],Table2[City],Table2[Bonus %])</f>
        <v>6</v>
      </c>
    </row>
    <row r="3789" spans="1:19" x14ac:dyDescent="0.35">
      <c r="A3789" s="9" t="s">
        <v>4488</v>
      </c>
      <c r="B3789" s="41" t="str">
        <f>LEFT(Table1[[#This Row],[Employee Name]],FIND(" ",Table1[[#This Row],[Employee Name]]))</f>
        <v xml:space="preserve">Neha </v>
      </c>
      <c r="C3789" s="41" t="str">
        <f>RIGHT(Table1[[#This Row],[Employee Name]],LEN(Table1[[#This Row],[Employee Name]])-FIND(" ",Table1[[#This Row],[Employee Name]]))</f>
        <v>Kulkarni</v>
      </c>
      <c r="D3789" s="23">
        <f>Table1[[#This Row],[Basic Salary]]+Table1[[#This Row],[Bonus]]</f>
        <v>65440</v>
      </c>
      <c r="E3789" s="10">
        <v>98</v>
      </c>
      <c r="F3789" s="46">
        <v>66</v>
      </c>
      <c r="G3789" s="10" t="str" cm="1">
        <f t="array" ref="G3789">_xlfn.IFS(Table1[[#This Row],[Performance Score]]&gt;=80,"Excellent",Table1[[#This Row],[Performance Score]]&gt;=60,"Good",Table1[[#This Row],[Performance Score]]&gt;=40,"Need Improvement")</f>
        <v>Good</v>
      </c>
      <c r="H3789" s="30">
        <f>Table1[[#This Row],[Bonus]]/Table1[[#This Row],[Basic Salary]]</f>
        <v>0.35483737396741266</v>
      </c>
      <c r="I3789" s="10">
        <f ca="1">DATEDIF(Table1[[#This Row],[Date of Birth]],TODAY(),"y")</f>
        <v>37</v>
      </c>
      <c r="J3789" s="34">
        <v>44516</v>
      </c>
      <c r="K3789" s="33" t="str" cm="1">
        <f t="array" aca="1" ref="K3789" ca="1">_xlfn.IFS(L3789&lt;3,"Junior",L3789&lt;=7,"Mid-Level",L3789&gt;7,"Senior")</f>
        <v>Mid-Level</v>
      </c>
      <c r="L3789" s="46">
        <f ca="1">INT(YEARFRAC(Table1[[#This Row],[Joining Date]],TODAY(),1))</f>
        <v>4</v>
      </c>
      <c r="M3789" s="25" t="str">
        <f t="shared" ca="1" si="59"/>
        <v>No</v>
      </c>
      <c r="N3789" s="26">
        <f>YEAR(Table1[[#This Row],[Joining Date]])</f>
        <v>2021</v>
      </c>
      <c r="O3789" s="46">
        <f>MONTH(Table1[[#This Row],[Joining Date]])</f>
        <v>11</v>
      </c>
      <c r="P3789" s="26">
        <f ca="1">NETWORKDAYS(Table1[[#This Row],[Joining Date]],TODAY())</f>
        <v>1205</v>
      </c>
      <c r="Q3789" s="26" t="str">
        <f>LEFT(Table1[[#This Row],[Department]],5)&amp;"-"&amp;RIGHT(Table1[[#This Row],[Employee ID]],3)</f>
        <v>Sales-432</v>
      </c>
      <c r="R3789" s="26" t="str">
        <f>LEFT(Table1[[#This Row],[Department]],3)</f>
        <v>Sal</v>
      </c>
      <c r="S3789" s="37">
        <f>_xlfn.XLOOKUP(Table1[[#This Row],[City]],Table2[City],Table2[Bonus %])</f>
        <v>5</v>
      </c>
    </row>
    <row r="3790" spans="1:19" x14ac:dyDescent="0.35">
      <c r="A3790" s="7" t="s">
        <v>3306</v>
      </c>
      <c r="B3790" s="40" t="str">
        <f>LEFT(Table1[[#This Row],[Employee Name]],FIND(" ",Table1[[#This Row],[Employee Name]]))</f>
        <v xml:space="preserve">Rahul </v>
      </c>
      <c r="C3790" s="40" t="str">
        <f>RIGHT(Table1[[#This Row],[Employee Name]],LEN(Table1[[#This Row],[Employee Name]])-FIND(" ",Table1[[#This Row],[Employee Name]]))</f>
        <v>Verma</v>
      </c>
      <c r="D3790" s="22">
        <f>Table1[[#This Row],[Basic Salary]]+Table1[[#This Row],[Bonus]]</f>
        <v>65381</v>
      </c>
      <c r="E3790" s="8">
        <v>81</v>
      </c>
      <c r="F3790" s="45">
        <v>49</v>
      </c>
      <c r="G3790" s="8" t="str" cm="1">
        <f t="array" ref="G3790">_xlfn.IFS(Table1[[#This Row],[Performance Score]]&gt;=80,"Excellent",Table1[[#This Row],[Performance Score]]&gt;=60,"Good",Table1[[#This Row],[Performance Score]]&gt;=40,"Need Improvement")</f>
        <v>Need Improvement</v>
      </c>
      <c r="H3790" s="29">
        <f>Table1[[#This Row],[Bonus]]/Table1[[#This Row],[Basic Salary]]</f>
        <v>0.71423702149973778</v>
      </c>
      <c r="I3790" s="8">
        <f ca="1">DATEDIF(Table1[[#This Row],[Date of Birth]],TODAY(),"y")</f>
        <v>43</v>
      </c>
      <c r="J3790" s="33">
        <v>45996</v>
      </c>
      <c r="K3790" s="33" t="str" cm="1">
        <f t="array" aca="1" ref="K3790" ca="1">_xlfn.IFS(L3790&lt;3,"Junior",L3790&lt;=7,"Mid-Level",L3790&gt;7,"Senior")</f>
        <v>Junior</v>
      </c>
      <c r="L3790" s="45">
        <f ca="1">INT(YEARFRAC(Table1[[#This Row],[Joining Date]],TODAY(),1))</f>
        <v>0</v>
      </c>
      <c r="M3790" s="25" t="str">
        <f t="shared" ca="1" si="59"/>
        <v>No</v>
      </c>
      <c r="N3790" s="25">
        <f>YEAR(Table1[[#This Row],[Joining Date]])</f>
        <v>2025</v>
      </c>
      <c r="O3790" s="45">
        <f>MONTH(Table1[[#This Row],[Joining Date]])</f>
        <v>12</v>
      </c>
      <c r="P3790" s="25">
        <f ca="1">NETWORKDAYS(Table1[[#This Row],[Joining Date]],TODAY())</f>
        <v>147</v>
      </c>
      <c r="Q3790" s="25" t="str">
        <f>LEFT(Table1[[#This Row],[Department]],5)&amp;"-"&amp;RIGHT(Table1[[#This Row],[Employee ID]],3)</f>
        <v>Suppo-250</v>
      </c>
      <c r="R3790" s="25" t="str">
        <f>LEFT(Table1[[#This Row],[Department]],3)</f>
        <v>Sup</v>
      </c>
      <c r="S3790" s="36">
        <f>_xlfn.XLOOKUP(Table1[[#This Row],[City]],Table2[City],Table2[Bonus %])</f>
        <v>8</v>
      </c>
    </row>
    <row r="3791" spans="1:19" x14ac:dyDescent="0.35">
      <c r="A3791" s="9" t="s">
        <v>3475</v>
      </c>
      <c r="B3791" s="41" t="str">
        <f>LEFT(Table1[[#This Row],[Employee Name]],FIND(" ",Table1[[#This Row],[Employee Name]]))</f>
        <v xml:space="preserve">Arjun </v>
      </c>
      <c r="C3791" s="41" t="str">
        <f>RIGHT(Table1[[#This Row],[Employee Name]],LEN(Table1[[#This Row],[Employee Name]])-FIND(" ",Table1[[#This Row],[Employee Name]]))</f>
        <v>Mehta</v>
      </c>
      <c r="D3791" s="23">
        <f>Table1[[#This Row],[Basic Salary]]+Table1[[#This Row],[Bonus]]</f>
        <v>65374</v>
      </c>
      <c r="E3791" s="10">
        <v>72</v>
      </c>
      <c r="F3791" s="46">
        <v>66</v>
      </c>
      <c r="G3791" s="10" t="str" cm="1">
        <f t="array" ref="G3791">_xlfn.IFS(Table1[[#This Row],[Performance Score]]&gt;=80,"Excellent",Table1[[#This Row],[Performance Score]]&gt;=60,"Good",Table1[[#This Row],[Performance Score]]&gt;=40,"Need Improvement")</f>
        <v>Good</v>
      </c>
      <c r="H3791" s="30">
        <f>Table1[[#This Row],[Bonus]]/Table1[[#This Row],[Basic Salary]]</f>
        <v>0.12789634409344214</v>
      </c>
      <c r="I3791" s="10">
        <f ca="1">DATEDIF(Table1[[#This Row],[Date of Birth]],TODAY(),"y")</f>
        <v>25</v>
      </c>
      <c r="J3791" s="34">
        <v>42470</v>
      </c>
      <c r="K3791" s="33" t="str" cm="1">
        <f t="array" aca="1" ref="K3791" ca="1">_xlfn.IFS(L3791&lt;3,"Junior",L3791&lt;=7,"Mid-Level",L3791&gt;7,"Senior")</f>
        <v>Senior</v>
      </c>
      <c r="L3791" s="46">
        <f ca="1">INT(YEARFRAC(Table1[[#This Row],[Joining Date]],TODAY(),1))</f>
        <v>10</v>
      </c>
      <c r="M3791" s="25" t="str">
        <f t="shared" ca="1" si="59"/>
        <v>Yes</v>
      </c>
      <c r="N3791" s="26">
        <f>YEAR(Table1[[#This Row],[Joining Date]])</f>
        <v>2016</v>
      </c>
      <c r="O3791" s="46">
        <f>MONTH(Table1[[#This Row],[Joining Date]])</f>
        <v>4</v>
      </c>
      <c r="P3791" s="26">
        <f ca="1">NETWORKDAYS(Table1[[#This Row],[Joining Date]],TODAY())</f>
        <v>2666</v>
      </c>
      <c r="Q3791" s="26" t="str">
        <f>LEFT(Table1[[#This Row],[Department]],5)&amp;"-"&amp;RIGHT(Table1[[#This Row],[Employee ID]],3)</f>
        <v>HR-419</v>
      </c>
      <c r="R3791" s="26" t="str">
        <f>LEFT(Table1[[#This Row],[Department]],3)</f>
        <v>HR</v>
      </c>
      <c r="S3791" s="37">
        <f>_xlfn.XLOOKUP(Table1[[#This Row],[City]],Table2[City],Table2[Bonus %])</f>
        <v>6</v>
      </c>
    </row>
    <row r="3792" spans="1:19" x14ac:dyDescent="0.35">
      <c r="A3792" s="7" t="s">
        <v>419</v>
      </c>
      <c r="B3792" s="40" t="str">
        <f>LEFT(Table1[[#This Row],[Employee Name]],FIND(" ",Table1[[#This Row],[Employee Name]]))</f>
        <v xml:space="preserve">Aarav </v>
      </c>
      <c r="C3792" s="40" t="str">
        <f>RIGHT(Table1[[#This Row],[Employee Name]],LEN(Table1[[#This Row],[Employee Name]])-FIND(" ",Table1[[#This Row],[Employee Name]]))</f>
        <v>Sharma</v>
      </c>
      <c r="D3792" s="22">
        <f>Table1[[#This Row],[Basic Salary]]+Table1[[#This Row],[Bonus]]</f>
        <v>65368</v>
      </c>
      <c r="E3792" s="8">
        <v>91</v>
      </c>
      <c r="F3792" s="45">
        <v>96</v>
      </c>
      <c r="G3792" s="8" t="str" cm="1">
        <f t="array" ref="G3792">_xlfn.IFS(Table1[[#This Row],[Performance Score]]&gt;=80,"Excellent",Table1[[#This Row],[Performance Score]]&gt;=60,"Good",Table1[[#This Row],[Performance Score]]&gt;=40,"Need Improvement")</f>
        <v>Excellent</v>
      </c>
      <c r="H3792" s="29">
        <f>Table1[[#This Row],[Bonus]]/Table1[[#This Row],[Basic Salary]]</f>
        <v>0.39669244904063927</v>
      </c>
      <c r="I3792" s="8">
        <f ca="1">DATEDIF(Table1[[#This Row],[Date of Birth]],TODAY(),"y")</f>
        <v>27</v>
      </c>
      <c r="J3792" s="33">
        <v>45005</v>
      </c>
      <c r="K3792" s="33" t="str" cm="1">
        <f t="array" aca="1" ref="K3792" ca="1">_xlfn.IFS(L3792&lt;3,"Junior",L3792&lt;=7,"Mid-Level",L3792&gt;7,"Senior")</f>
        <v>Mid-Level</v>
      </c>
      <c r="L3792" s="45">
        <f ca="1">INT(YEARFRAC(Table1[[#This Row],[Joining Date]],TODAY(),1))</f>
        <v>3</v>
      </c>
      <c r="M3792" s="25" t="str">
        <f t="shared" ca="1" si="59"/>
        <v>No</v>
      </c>
      <c r="N3792" s="25">
        <f>YEAR(Table1[[#This Row],[Joining Date]])</f>
        <v>2023</v>
      </c>
      <c r="O3792" s="45">
        <f>MONTH(Table1[[#This Row],[Joining Date]])</f>
        <v>3</v>
      </c>
      <c r="P3792" s="25">
        <f ca="1">NETWORKDAYS(Table1[[#This Row],[Joining Date]],TODAY())</f>
        <v>856</v>
      </c>
      <c r="Q3792" s="25" t="str">
        <f>LEFT(Table1[[#This Row],[Department]],5)&amp;"-"&amp;RIGHT(Table1[[#This Row],[Employee ID]],3)</f>
        <v>IT-363</v>
      </c>
      <c r="R3792" s="25" t="str">
        <f>LEFT(Table1[[#This Row],[Department]],3)</f>
        <v>IT</v>
      </c>
      <c r="S3792" s="36">
        <f>_xlfn.XLOOKUP(Table1[[#This Row],[City]],Table2[City],Table2[Bonus %])</f>
        <v>8</v>
      </c>
    </row>
    <row r="3793" spans="1:19" x14ac:dyDescent="0.35">
      <c r="A3793" s="9" t="s">
        <v>444</v>
      </c>
      <c r="B3793" s="41" t="str">
        <f>LEFT(Table1[[#This Row],[Employee Name]],FIND(" ",Table1[[#This Row],[Employee Name]]))</f>
        <v xml:space="preserve">Pooja </v>
      </c>
      <c r="C3793" s="41" t="str">
        <f>RIGHT(Table1[[#This Row],[Employee Name]],LEN(Table1[[#This Row],[Employee Name]])-FIND(" ",Table1[[#This Row],[Employee Name]]))</f>
        <v>Das</v>
      </c>
      <c r="D3793" s="23">
        <f>Table1[[#This Row],[Basic Salary]]+Table1[[#This Row],[Bonus]]</f>
        <v>65344</v>
      </c>
      <c r="E3793" s="10">
        <v>74</v>
      </c>
      <c r="F3793" s="46">
        <v>83</v>
      </c>
      <c r="G3793" s="10" t="str" cm="1">
        <f t="array" ref="G3793">_xlfn.IFS(Table1[[#This Row],[Performance Score]]&gt;=80,"Excellent",Table1[[#This Row],[Performance Score]]&gt;=60,"Good",Table1[[#This Row],[Performance Score]]&gt;=40,"Need Improvement")</f>
        <v>Excellent</v>
      </c>
      <c r="H3793" s="30">
        <f>Table1[[#This Row],[Bonus]]/Table1[[#This Row],[Basic Salary]]</f>
        <v>0.23079241302669001</v>
      </c>
      <c r="I3793" s="10">
        <f ca="1">DATEDIF(Table1[[#This Row],[Date of Birth]],TODAY(),"y")</f>
        <v>20</v>
      </c>
      <c r="J3793" s="34">
        <v>42672</v>
      </c>
      <c r="K3793" s="33" t="str" cm="1">
        <f t="array" aca="1" ref="K3793" ca="1">_xlfn.IFS(L3793&lt;3,"Junior",L3793&lt;=7,"Mid-Level",L3793&gt;7,"Senior")</f>
        <v>Senior</v>
      </c>
      <c r="L3793" s="46">
        <f ca="1">INT(YEARFRAC(Table1[[#This Row],[Joining Date]],TODAY(),1))</f>
        <v>9</v>
      </c>
      <c r="M3793" s="25" t="str">
        <f t="shared" ca="1" si="59"/>
        <v>Yes</v>
      </c>
      <c r="N3793" s="26">
        <f>YEAR(Table1[[#This Row],[Joining Date]])</f>
        <v>2016</v>
      </c>
      <c r="O3793" s="46">
        <f>MONTH(Table1[[#This Row],[Joining Date]])</f>
        <v>10</v>
      </c>
      <c r="P3793" s="26">
        <f ca="1">NETWORKDAYS(Table1[[#This Row],[Joining Date]],TODAY())</f>
        <v>2521</v>
      </c>
      <c r="Q3793" s="26" t="str">
        <f>LEFT(Table1[[#This Row],[Department]],5)&amp;"-"&amp;RIGHT(Table1[[#This Row],[Employee ID]],3)</f>
        <v>IT-388</v>
      </c>
      <c r="R3793" s="26" t="str">
        <f>LEFT(Table1[[#This Row],[Department]],3)</f>
        <v>IT</v>
      </c>
      <c r="S3793" s="37">
        <f>_xlfn.XLOOKUP(Table1[[#This Row],[City]],Table2[City],Table2[Bonus %])</f>
        <v>7</v>
      </c>
    </row>
    <row r="3794" spans="1:19" x14ac:dyDescent="0.35">
      <c r="A3794" s="7" t="s">
        <v>1695</v>
      </c>
      <c r="B3794" s="40" t="str">
        <f>LEFT(Table1[[#This Row],[Employee Name]],FIND(" ",Table1[[#This Row],[Employee Name]]))</f>
        <v xml:space="preserve">Rohan </v>
      </c>
      <c r="C3794" s="40" t="str">
        <f>RIGHT(Table1[[#This Row],[Employee Name]],LEN(Table1[[#This Row],[Employee Name]])-FIND(" ",Table1[[#This Row],[Employee Name]]))</f>
        <v>Gupta</v>
      </c>
      <c r="D3794" s="22">
        <f>Table1[[#This Row],[Basic Salary]]+Table1[[#This Row],[Bonus]]</f>
        <v>65308</v>
      </c>
      <c r="E3794" s="8">
        <v>95</v>
      </c>
      <c r="F3794" s="45">
        <v>80</v>
      </c>
      <c r="G3794" s="8" t="str" cm="1">
        <f t="array" ref="G3794">_xlfn.IFS(Table1[[#This Row],[Performance Score]]&gt;=80,"Excellent",Table1[[#This Row],[Performance Score]]&gt;=60,"Good",Table1[[#This Row],[Performance Score]]&gt;=40,"Need Improvement")</f>
        <v>Excellent</v>
      </c>
      <c r="H3794" s="29">
        <f>Table1[[#This Row],[Bonus]]/Table1[[#This Row],[Basic Salary]]</f>
        <v>0.37204563121073975</v>
      </c>
      <c r="I3794" s="8">
        <f ca="1">DATEDIF(Table1[[#This Row],[Date of Birth]],TODAY(),"y")</f>
        <v>42</v>
      </c>
      <c r="J3794" s="33">
        <v>42882</v>
      </c>
      <c r="K3794" s="33" t="str" cm="1">
        <f t="array" aca="1" ref="K3794" ca="1">_xlfn.IFS(L3794&lt;3,"Junior",L3794&lt;=7,"Mid-Level",L3794&gt;7,"Senior")</f>
        <v>Senior</v>
      </c>
      <c r="L3794" s="45">
        <f ca="1">INT(YEARFRAC(Table1[[#This Row],[Joining Date]],TODAY(),1))</f>
        <v>9</v>
      </c>
      <c r="M3794" s="25" t="str">
        <f t="shared" ca="1" si="59"/>
        <v>Yes</v>
      </c>
      <c r="N3794" s="25">
        <f>YEAR(Table1[[#This Row],[Joining Date]])</f>
        <v>2017</v>
      </c>
      <c r="O3794" s="45">
        <f>MONTH(Table1[[#This Row],[Joining Date]])</f>
        <v>5</v>
      </c>
      <c r="P3794" s="25">
        <f ca="1">NETWORKDAYS(Table1[[#This Row],[Joining Date]],TODAY())</f>
        <v>2371</v>
      </c>
      <c r="Q3794" s="25" t="str">
        <f>LEFT(Table1[[#This Row],[Department]],5)&amp;"-"&amp;RIGHT(Table1[[#This Row],[Employee ID]],3)</f>
        <v>IT-639</v>
      </c>
      <c r="R3794" s="25" t="str">
        <f>LEFT(Table1[[#This Row],[Department]],3)</f>
        <v>IT</v>
      </c>
      <c r="S3794" s="36">
        <f>_xlfn.XLOOKUP(Table1[[#This Row],[City]],Table2[City],Table2[Bonus %])</f>
        <v>6</v>
      </c>
    </row>
    <row r="3795" spans="1:19" x14ac:dyDescent="0.35">
      <c r="A3795" s="9" t="s">
        <v>1885</v>
      </c>
      <c r="B3795" s="41" t="str">
        <f>LEFT(Table1[[#This Row],[Employee Name]],FIND(" ",Table1[[#This Row],[Employee Name]]))</f>
        <v xml:space="preserve">Nisha </v>
      </c>
      <c r="C3795" s="41" t="str">
        <f>RIGHT(Table1[[#This Row],[Employee Name]],LEN(Table1[[#This Row],[Employee Name]])-FIND(" ",Table1[[#This Row],[Employee Name]]))</f>
        <v>Kapoor</v>
      </c>
      <c r="D3795" s="23">
        <f>Table1[[#This Row],[Basic Salary]]+Table1[[#This Row],[Bonus]]</f>
        <v>65288</v>
      </c>
      <c r="E3795" s="10">
        <v>83</v>
      </c>
      <c r="F3795" s="46">
        <v>68</v>
      </c>
      <c r="G3795" s="10" t="str" cm="1">
        <f t="array" ref="G3795">_xlfn.IFS(Table1[[#This Row],[Performance Score]]&gt;=80,"Excellent",Table1[[#This Row],[Performance Score]]&gt;=60,"Good",Table1[[#This Row],[Performance Score]]&gt;=40,"Need Improvement")</f>
        <v>Good</v>
      </c>
      <c r="H3795" s="30">
        <f>Table1[[#This Row],[Bonus]]/Table1[[#This Row],[Basic Salary]]</f>
        <v>0.6988368764799251</v>
      </c>
      <c r="I3795" s="10">
        <f ca="1">DATEDIF(Table1[[#This Row],[Date of Birth]],TODAY(),"y")</f>
        <v>44</v>
      </c>
      <c r="J3795" s="34">
        <v>42513</v>
      </c>
      <c r="K3795" s="33" t="str" cm="1">
        <f t="array" aca="1" ref="K3795" ca="1">_xlfn.IFS(L3795&lt;3,"Junior",L3795&lt;=7,"Mid-Level",L3795&gt;7,"Senior")</f>
        <v>Senior</v>
      </c>
      <c r="L3795" s="46">
        <f ca="1">INT(YEARFRAC(Table1[[#This Row],[Joining Date]],TODAY(),1))</f>
        <v>10</v>
      </c>
      <c r="M3795" s="25" t="str">
        <f t="shared" ca="1" si="59"/>
        <v>Yes</v>
      </c>
      <c r="N3795" s="26">
        <f>YEAR(Table1[[#This Row],[Joining Date]])</f>
        <v>2016</v>
      </c>
      <c r="O3795" s="46">
        <f>MONTH(Table1[[#This Row],[Joining Date]])</f>
        <v>5</v>
      </c>
      <c r="P3795" s="26">
        <f ca="1">NETWORKDAYS(Table1[[#This Row],[Joining Date]],TODAY())</f>
        <v>2636</v>
      </c>
      <c r="Q3795" s="26" t="str">
        <f>LEFT(Table1[[#This Row],[Department]],5)&amp;"-"&amp;RIGHT(Table1[[#This Row],[Employee ID]],3)</f>
        <v>Opera-829</v>
      </c>
      <c r="R3795" s="26" t="str">
        <f>LEFT(Table1[[#This Row],[Department]],3)</f>
        <v>Ope</v>
      </c>
      <c r="S3795" s="37">
        <f>_xlfn.XLOOKUP(Table1[[#This Row],[City]],Table2[City],Table2[Bonus %])</f>
        <v>6</v>
      </c>
    </row>
    <row r="3796" spans="1:19" x14ac:dyDescent="0.35">
      <c r="A3796" s="7" t="s">
        <v>2980</v>
      </c>
      <c r="B3796" s="40" t="str">
        <f>LEFT(Table1[[#This Row],[Employee Name]],FIND(" ",Table1[[#This Row],[Employee Name]]))</f>
        <v xml:space="preserve">Tarun </v>
      </c>
      <c r="C3796" s="40" t="str">
        <f>RIGHT(Table1[[#This Row],[Employee Name]],LEN(Table1[[#This Row],[Employee Name]])-FIND(" ",Table1[[#This Row],[Employee Name]]))</f>
        <v>Verma</v>
      </c>
      <c r="D3796" s="22">
        <f>Table1[[#This Row],[Basic Salary]]+Table1[[#This Row],[Bonus]]</f>
        <v>65256</v>
      </c>
      <c r="E3796" s="8">
        <v>87</v>
      </c>
      <c r="F3796" s="45">
        <v>48</v>
      </c>
      <c r="G3796" s="8" t="str" cm="1">
        <f t="array" ref="G3796">_xlfn.IFS(Table1[[#This Row],[Performance Score]]&gt;=80,"Excellent",Table1[[#This Row],[Performance Score]]&gt;=60,"Good",Table1[[#This Row],[Performance Score]]&gt;=40,"Need Improvement")</f>
        <v>Need Improvement</v>
      </c>
      <c r="H3796" s="29">
        <f>Table1[[#This Row],[Bonus]]/Table1[[#This Row],[Basic Salary]]</f>
        <v>0.3696582990512971</v>
      </c>
      <c r="I3796" s="8">
        <f ca="1">DATEDIF(Table1[[#This Row],[Date of Birth]],TODAY(),"y")</f>
        <v>34</v>
      </c>
      <c r="J3796" s="33">
        <v>45332</v>
      </c>
      <c r="K3796" s="33" t="str" cm="1">
        <f t="array" aca="1" ref="K3796" ca="1">_xlfn.IFS(L3796&lt;3,"Junior",L3796&lt;=7,"Mid-Level",L3796&gt;7,"Senior")</f>
        <v>Junior</v>
      </c>
      <c r="L3796" s="45">
        <f ca="1">INT(YEARFRAC(Table1[[#This Row],[Joining Date]],TODAY(),1))</f>
        <v>2</v>
      </c>
      <c r="M3796" s="25" t="str">
        <f t="shared" ca="1" si="59"/>
        <v>No</v>
      </c>
      <c r="N3796" s="25">
        <f>YEAR(Table1[[#This Row],[Joining Date]])</f>
        <v>2024</v>
      </c>
      <c r="O3796" s="45">
        <f>MONTH(Table1[[#This Row],[Joining Date]])</f>
        <v>2</v>
      </c>
      <c r="P3796" s="25">
        <f ca="1">NETWORKDAYS(Table1[[#This Row],[Joining Date]],TODAY())</f>
        <v>621</v>
      </c>
      <c r="Q3796" s="25" t="str">
        <f>LEFT(Table1[[#This Row],[Department]],5)&amp;"-"&amp;RIGHT(Table1[[#This Row],[Employee ID]],3)</f>
        <v>HR-924</v>
      </c>
      <c r="R3796" s="25" t="str">
        <f>LEFT(Table1[[#This Row],[Department]],3)</f>
        <v>HR</v>
      </c>
      <c r="S3796" s="36">
        <f>_xlfn.XLOOKUP(Table1[[#This Row],[City]],Table2[City],Table2[Bonus %])</f>
        <v>6</v>
      </c>
    </row>
    <row r="3797" spans="1:19" x14ac:dyDescent="0.35">
      <c r="A3797" s="9" t="s">
        <v>1092</v>
      </c>
      <c r="B3797" s="41" t="str">
        <f>LEFT(Table1[[#This Row],[Employee Name]],FIND(" ",Table1[[#This Row],[Employee Name]]))</f>
        <v xml:space="preserve">Ajay </v>
      </c>
      <c r="C3797" s="41" t="str">
        <f>RIGHT(Table1[[#This Row],[Employee Name]],LEN(Table1[[#This Row],[Employee Name]])-FIND(" ",Table1[[#This Row],[Employee Name]]))</f>
        <v>Singh</v>
      </c>
      <c r="D3797" s="23">
        <f>Table1[[#This Row],[Basic Salary]]+Table1[[#This Row],[Bonus]]</f>
        <v>65228</v>
      </c>
      <c r="E3797" s="10">
        <v>64</v>
      </c>
      <c r="F3797" s="46">
        <v>63</v>
      </c>
      <c r="G3797" s="10" t="str" cm="1">
        <f t="array" ref="G3797">_xlfn.IFS(Table1[[#This Row],[Performance Score]]&gt;=80,"Excellent",Table1[[#This Row],[Performance Score]]&gt;=60,"Good",Table1[[#This Row],[Performance Score]]&gt;=40,"Need Improvement")</f>
        <v>Good</v>
      </c>
      <c r="H3797" s="30">
        <f>Table1[[#This Row],[Bonus]]/Table1[[#This Row],[Basic Salary]]</f>
        <v>0.1968440366972477</v>
      </c>
      <c r="I3797" s="10">
        <f ca="1">DATEDIF(Table1[[#This Row],[Date of Birth]],TODAY(),"y")</f>
        <v>23</v>
      </c>
      <c r="J3797" s="34">
        <v>45815</v>
      </c>
      <c r="K3797" s="33" t="str" cm="1">
        <f t="array" aca="1" ref="K3797" ca="1">_xlfn.IFS(L3797&lt;3,"Junior",L3797&lt;=7,"Mid-Level",L3797&gt;7,"Senior")</f>
        <v>Junior</v>
      </c>
      <c r="L3797" s="46">
        <f ca="1">INT(YEARFRAC(Table1[[#This Row],[Joining Date]],TODAY(),1))</f>
        <v>1</v>
      </c>
      <c r="M3797" s="25" t="str">
        <f t="shared" ca="1" si="59"/>
        <v>No</v>
      </c>
      <c r="N3797" s="26">
        <f>YEAR(Table1[[#This Row],[Joining Date]])</f>
        <v>2025</v>
      </c>
      <c r="O3797" s="46">
        <f>MONTH(Table1[[#This Row],[Joining Date]])</f>
        <v>6</v>
      </c>
      <c r="P3797" s="26">
        <f ca="1">NETWORKDAYS(Table1[[#This Row],[Joining Date]],TODAY())</f>
        <v>276</v>
      </c>
      <c r="Q3797" s="26" t="str">
        <f>LEFT(Table1[[#This Row],[Department]],5)&amp;"-"&amp;RIGHT(Table1[[#This Row],[Employee ID]],3)</f>
        <v>Finan-036</v>
      </c>
      <c r="R3797" s="26" t="str">
        <f>LEFT(Table1[[#This Row],[Department]],3)</f>
        <v>Fin</v>
      </c>
      <c r="S3797" s="37">
        <f>_xlfn.XLOOKUP(Table1[[#This Row],[City]],Table2[City],Table2[Bonus %])</f>
        <v>5</v>
      </c>
    </row>
    <row r="3798" spans="1:19" x14ac:dyDescent="0.35">
      <c r="A3798" s="7" t="s">
        <v>3268</v>
      </c>
      <c r="B3798" s="40" t="str">
        <f>LEFT(Table1[[#This Row],[Employee Name]],FIND(" ",Table1[[#This Row],[Employee Name]]))</f>
        <v xml:space="preserve">Priya </v>
      </c>
      <c r="C3798" s="40" t="str">
        <f>RIGHT(Table1[[#This Row],[Employee Name]],LEN(Table1[[#This Row],[Employee Name]])-FIND(" ",Table1[[#This Row],[Employee Name]]))</f>
        <v>Reddy</v>
      </c>
      <c r="D3798" s="22">
        <f>Table1[[#This Row],[Basic Salary]]+Table1[[#This Row],[Bonus]]</f>
        <v>65191</v>
      </c>
      <c r="E3798" s="8">
        <v>98</v>
      </c>
      <c r="F3798" s="45">
        <v>66</v>
      </c>
      <c r="G3798" s="8" t="str" cm="1">
        <f t="array" ref="G3798">_xlfn.IFS(Table1[[#This Row],[Performance Score]]&gt;=80,"Excellent",Table1[[#This Row],[Performance Score]]&gt;=60,"Good",Table1[[#This Row],[Performance Score]]&gt;=40,"Need Improvement")</f>
        <v>Good</v>
      </c>
      <c r="H3798" s="29">
        <f>Table1[[#This Row],[Bonus]]/Table1[[#This Row],[Basic Salary]]</f>
        <v>0.55065293404057947</v>
      </c>
      <c r="I3798" s="8">
        <f ca="1">DATEDIF(Table1[[#This Row],[Date of Birth]],TODAY(),"y")</f>
        <v>40</v>
      </c>
      <c r="J3798" s="33">
        <v>43469</v>
      </c>
      <c r="K3798" s="33" t="str" cm="1">
        <f t="array" aca="1" ref="K3798" ca="1">_xlfn.IFS(L3798&lt;3,"Junior",L3798&lt;=7,"Mid-Level",L3798&gt;7,"Senior")</f>
        <v>Mid-Level</v>
      </c>
      <c r="L3798" s="45">
        <f ca="1">INT(YEARFRAC(Table1[[#This Row],[Joining Date]],TODAY(),1))</f>
        <v>7</v>
      </c>
      <c r="M3798" s="25" t="str">
        <f t="shared" ca="1" si="59"/>
        <v>Yes</v>
      </c>
      <c r="N3798" s="25">
        <f>YEAR(Table1[[#This Row],[Joining Date]])</f>
        <v>2019</v>
      </c>
      <c r="O3798" s="45">
        <f>MONTH(Table1[[#This Row],[Joining Date]])</f>
        <v>1</v>
      </c>
      <c r="P3798" s="25">
        <f ca="1">NETWORKDAYS(Table1[[#This Row],[Joining Date]],TODAY())</f>
        <v>1952</v>
      </c>
      <c r="Q3798" s="25" t="str">
        <f>LEFT(Table1[[#This Row],[Department]],5)&amp;"-"&amp;RIGHT(Table1[[#This Row],[Employee ID]],3)</f>
        <v>Suppo-212</v>
      </c>
      <c r="R3798" s="25" t="str">
        <f>LEFT(Table1[[#This Row],[Department]],3)</f>
        <v>Sup</v>
      </c>
      <c r="S3798" s="36">
        <f>_xlfn.XLOOKUP(Table1[[#This Row],[City]],Table2[City],Table2[Bonus %])</f>
        <v>7</v>
      </c>
    </row>
    <row r="3799" spans="1:19" x14ac:dyDescent="0.35">
      <c r="A3799" s="9" t="s">
        <v>2607</v>
      </c>
      <c r="B3799" s="41" t="str">
        <f>LEFT(Table1[[#This Row],[Employee Name]],FIND(" ",Table1[[#This Row],[Employee Name]]))</f>
        <v xml:space="preserve">Vikram </v>
      </c>
      <c r="C3799" s="41" t="str">
        <f>RIGHT(Table1[[#This Row],[Employee Name]],LEN(Table1[[#This Row],[Employee Name]])-FIND(" ",Table1[[#This Row],[Employee Name]]))</f>
        <v>Singh</v>
      </c>
      <c r="D3799" s="23">
        <f>Table1[[#This Row],[Basic Salary]]+Table1[[#This Row],[Bonus]]</f>
        <v>65187</v>
      </c>
      <c r="E3799" s="10">
        <v>96</v>
      </c>
      <c r="F3799" s="46">
        <v>79</v>
      </c>
      <c r="G3799" s="10" t="str" cm="1">
        <f t="array" ref="G3799">_xlfn.IFS(Table1[[#This Row],[Performance Score]]&gt;=80,"Excellent",Table1[[#This Row],[Performance Score]]&gt;=60,"Good",Table1[[#This Row],[Performance Score]]&gt;=40,"Need Improvement")</f>
        <v>Good</v>
      </c>
      <c r="H3799" s="30">
        <f>Table1[[#This Row],[Bonus]]/Table1[[#This Row],[Basic Salary]]</f>
        <v>0.39500096299942222</v>
      </c>
      <c r="I3799" s="10">
        <f ca="1">DATEDIF(Table1[[#This Row],[Date of Birth]],TODAY(),"y")</f>
        <v>38</v>
      </c>
      <c r="J3799" s="34">
        <v>43589</v>
      </c>
      <c r="K3799" s="33" t="str" cm="1">
        <f t="array" aca="1" ref="K3799" ca="1">_xlfn.IFS(L3799&lt;3,"Junior",L3799&lt;=7,"Mid-Level",L3799&gt;7,"Senior")</f>
        <v>Mid-Level</v>
      </c>
      <c r="L3799" s="46">
        <f ca="1">INT(YEARFRAC(Table1[[#This Row],[Joining Date]],TODAY(),1))</f>
        <v>7</v>
      </c>
      <c r="M3799" s="25" t="str">
        <f t="shared" ca="1" si="59"/>
        <v>Yes</v>
      </c>
      <c r="N3799" s="26">
        <f>YEAR(Table1[[#This Row],[Joining Date]])</f>
        <v>2019</v>
      </c>
      <c r="O3799" s="46">
        <f>MONTH(Table1[[#This Row],[Joining Date]])</f>
        <v>5</v>
      </c>
      <c r="P3799" s="26">
        <f ca="1">NETWORKDAYS(Table1[[#This Row],[Joining Date]],TODAY())</f>
        <v>1866</v>
      </c>
      <c r="Q3799" s="26" t="str">
        <f>LEFT(Table1[[#This Row],[Department]],5)&amp;"-"&amp;RIGHT(Table1[[#This Row],[Employee ID]],3)</f>
        <v>Opera-551</v>
      </c>
      <c r="R3799" s="26" t="str">
        <f>LEFT(Table1[[#This Row],[Department]],3)</f>
        <v>Ope</v>
      </c>
      <c r="S3799" s="37">
        <f>_xlfn.XLOOKUP(Table1[[#This Row],[City]],Table2[City],Table2[Bonus %])</f>
        <v>7</v>
      </c>
    </row>
    <row r="3800" spans="1:19" x14ac:dyDescent="0.35">
      <c r="A3800" s="7" t="s">
        <v>794</v>
      </c>
      <c r="B3800" s="40" t="str">
        <f>LEFT(Table1[[#This Row],[Employee Name]],FIND(" ",Table1[[#This Row],[Employee Name]]))</f>
        <v xml:space="preserve">Aditya </v>
      </c>
      <c r="C3800" s="40" t="str">
        <f>RIGHT(Table1[[#This Row],[Employee Name]],LEN(Table1[[#This Row],[Employee Name]])-FIND(" ",Table1[[#This Row],[Employee Name]]))</f>
        <v>Kapoor</v>
      </c>
      <c r="D3800" s="22">
        <f>Table1[[#This Row],[Basic Salary]]+Table1[[#This Row],[Bonus]]</f>
        <v>65155</v>
      </c>
      <c r="E3800" s="8">
        <v>95</v>
      </c>
      <c r="F3800" s="45">
        <v>79</v>
      </c>
      <c r="G3800" s="8" t="str" cm="1">
        <f t="array" ref="G3800">_xlfn.IFS(Table1[[#This Row],[Performance Score]]&gt;=80,"Excellent",Table1[[#This Row],[Performance Score]]&gt;=60,"Good",Table1[[#This Row],[Performance Score]]&gt;=40,"Need Improvement")</f>
        <v>Good</v>
      </c>
      <c r="H3800" s="29">
        <f>Table1[[#This Row],[Bonus]]/Table1[[#This Row],[Basic Salary]]</f>
        <v>0.20699875882254867</v>
      </c>
      <c r="I3800" s="8">
        <f ca="1">DATEDIF(Table1[[#This Row],[Date of Birth]],TODAY(),"y")</f>
        <v>23</v>
      </c>
      <c r="J3800" s="33">
        <v>42638</v>
      </c>
      <c r="K3800" s="33" t="str" cm="1">
        <f t="array" aca="1" ref="K3800" ca="1">_xlfn.IFS(L3800&lt;3,"Junior",L3800&lt;=7,"Mid-Level",L3800&gt;7,"Senior")</f>
        <v>Senior</v>
      </c>
      <c r="L3800" s="45">
        <f ca="1">INT(YEARFRAC(Table1[[#This Row],[Joining Date]],TODAY(),1))</f>
        <v>9</v>
      </c>
      <c r="M3800" s="25" t="str">
        <f t="shared" ca="1" si="59"/>
        <v>Yes</v>
      </c>
      <c r="N3800" s="25">
        <f>YEAR(Table1[[#This Row],[Joining Date]])</f>
        <v>2016</v>
      </c>
      <c r="O3800" s="45">
        <f>MONTH(Table1[[#This Row],[Joining Date]])</f>
        <v>9</v>
      </c>
      <c r="P3800" s="25">
        <f ca="1">NETWORKDAYS(Table1[[#This Row],[Joining Date]],TODAY())</f>
        <v>2546</v>
      </c>
      <c r="Q3800" s="25" t="str">
        <f>LEFT(Table1[[#This Row],[Department]],5)&amp;"-"&amp;RIGHT(Table1[[#This Row],[Employee ID]],3)</f>
        <v>HR-738</v>
      </c>
      <c r="R3800" s="25" t="str">
        <f>LEFT(Table1[[#This Row],[Department]],3)</f>
        <v>HR</v>
      </c>
      <c r="S3800" s="36">
        <f>_xlfn.XLOOKUP(Table1[[#This Row],[City]],Table2[City],Table2[Bonus %])</f>
        <v>6</v>
      </c>
    </row>
    <row r="3801" spans="1:19" x14ac:dyDescent="0.35">
      <c r="A3801" s="9" t="s">
        <v>4188</v>
      </c>
      <c r="B3801" s="41" t="str">
        <f>LEFT(Table1[[#This Row],[Employee Name]],FIND(" ",Table1[[#This Row],[Employee Name]]))</f>
        <v xml:space="preserve">Rohan </v>
      </c>
      <c r="C3801" s="41" t="str">
        <f>RIGHT(Table1[[#This Row],[Employee Name]],LEN(Table1[[#This Row],[Employee Name]])-FIND(" ",Table1[[#This Row],[Employee Name]]))</f>
        <v>Gupta</v>
      </c>
      <c r="D3801" s="23">
        <f>Table1[[#This Row],[Basic Salary]]+Table1[[#This Row],[Bonus]]</f>
        <v>65145</v>
      </c>
      <c r="E3801" s="10">
        <v>82</v>
      </c>
      <c r="F3801" s="46">
        <v>51</v>
      </c>
      <c r="G3801" s="10" t="str" cm="1">
        <f t="array" ref="G3801">_xlfn.IFS(Table1[[#This Row],[Performance Score]]&gt;=80,"Excellent",Table1[[#This Row],[Performance Score]]&gt;=60,"Good",Table1[[#This Row],[Performance Score]]&gt;=40,"Need Improvement")</f>
        <v>Need Improvement</v>
      </c>
      <c r="H3801" s="30">
        <f>Table1[[#This Row],[Bonus]]/Table1[[#This Row],[Basic Salary]]</f>
        <v>0.17175696093244119</v>
      </c>
      <c r="I3801" s="10">
        <f ca="1">DATEDIF(Table1[[#This Row],[Date of Birth]],TODAY(),"y")</f>
        <v>21</v>
      </c>
      <c r="J3801" s="34">
        <v>42316</v>
      </c>
      <c r="K3801" s="33" t="str" cm="1">
        <f t="array" aca="1" ref="K3801" ca="1">_xlfn.IFS(L3801&lt;3,"Junior",L3801&lt;=7,"Mid-Level",L3801&gt;7,"Senior")</f>
        <v>Senior</v>
      </c>
      <c r="L3801" s="46">
        <f ca="1">INT(YEARFRAC(Table1[[#This Row],[Joining Date]],TODAY(),1))</f>
        <v>10</v>
      </c>
      <c r="M3801" s="25" t="str">
        <f t="shared" ca="1" si="59"/>
        <v>Yes</v>
      </c>
      <c r="N3801" s="26">
        <f>YEAR(Table1[[#This Row],[Joining Date]])</f>
        <v>2015</v>
      </c>
      <c r="O3801" s="46">
        <f>MONTH(Table1[[#This Row],[Joining Date]])</f>
        <v>11</v>
      </c>
      <c r="P3801" s="26">
        <f ca="1">NETWORKDAYS(Table1[[#This Row],[Joining Date]],TODAY())</f>
        <v>2776</v>
      </c>
      <c r="Q3801" s="26" t="str">
        <f>LEFT(Table1[[#This Row],[Department]],5)&amp;"-"&amp;RIGHT(Table1[[#This Row],[Employee ID]],3)</f>
        <v>Sales-132</v>
      </c>
      <c r="R3801" s="26" t="str">
        <f>LEFT(Table1[[#This Row],[Department]],3)</f>
        <v>Sal</v>
      </c>
      <c r="S3801" s="37">
        <f>_xlfn.XLOOKUP(Table1[[#This Row],[City]],Table2[City],Table2[Bonus %])</f>
        <v>6</v>
      </c>
    </row>
    <row r="3802" spans="1:19" x14ac:dyDescent="0.35">
      <c r="A3802" s="7" t="s">
        <v>1556</v>
      </c>
      <c r="B3802" s="40" t="str">
        <f>LEFT(Table1[[#This Row],[Employee Name]],FIND(" ",Table1[[#This Row],[Employee Name]]))</f>
        <v xml:space="preserve">Tarun </v>
      </c>
      <c r="C3802" s="40" t="str">
        <f>RIGHT(Table1[[#This Row],[Employee Name]],LEN(Table1[[#This Row],[Employee Name]])-FIND(" ",Table1[[#This Row],[Employee Name]]))</f>
        <v>Verma</v>
      </c>
      <c r="D3802" s="22">
        <f>Table1[[#This Row],[Basic Salary]]+Table1[[#This Row],[Bonus]]</f>
        <v>65095</v>
      </c>
      <c r="E3802" s="8">
        <v>69</v>
      </c>
      <c r="F3802" s="45">
        <v>78</v>
      </c>
      <c r="G3802" s="8" t="str" cm="1">
        <f t="array" ref="G3802">_xlfn.IFS(Table1[[#This Row],[Performance Score]]&gt;=80,"Excellent",Table1[[#This Row],[Performance Score]]&gt;=60,"Good",Table1[[#This Row],[Performance Score]]&gt;=40,"Need Improvement")</f>
        <v>Good</v>
      </c>
      <c r="H3802" s="29">
        <f>Table1[[#This Row],[Bonus]]/Table1[[#This Row],[Basic Salary]]</f>
        <v>0.72624572383250685</v>
      </c>
      <c r="I3802" s="8">
        <f ca="1">DATEDIF(Table1[[#This Row],[Date of Birth]],TODAY(),"y")</f>
        <v>31</v>
      </c>
      <c r="J3802" s="33">
        <v>46001</v>
      </c>
      <c r="K3802" s="33" t="str" cm="1">
        <f t="array" aca="1" ref="K3802" ca="1">_xlfn.IFS(L3802&lt;3,"Junior",L3802&lt;=7,"Mid-Level",L3802&gt;7,"Senior")</f>
        <v>Junior</v>
      </c>
      <c r="L3802" s="45">
        <f ca="1">INT(YEARFRAC(Table1[[#This Row],[Joining Date]],TODAY(),1))</f>
        <v>0</v>
      </c>
      <c r="M3802" s="25" t="str">
        <f t="shared" ca="1" si="59"/>
        <v>No</v>
      </c>
      <c r="N3802" s="25">
        <f>YEAR(Table1[[#This Row],[Joining Date]])</f>
        <v>2025</v>
      </c>
      <c r="O3802" s="45">
        <f>MONTH(Table1[[#This Row],[Joining Date]])</f>
        <v>12</v>
      </c>
      <c r="P3802" s="25">
        <f ca="1">NETWORKDAYS(Table1[[#This Row],[Joining Date]],TODAY())</f>
        <v>144</v>
      </c>
      <c r="Q3802" s="25" t="str">
        <f>LEFT(Table1[[#This Row],[Department]],5)&amp;"-"&amp;RIGHT(Table1[[#This Row],[Employee ID]],3)</f>
        <v>Opera-500</v>
      </c>
      <c r="R3802" s="25" t="str">
        <f>LEFT(Table1[[#This Row],[Department]],3)</f>
        <v>Ope</v>
      </c>
      <c r="S3802" s="36">
        <f>_xlfn.XLOOKUP(Table1[[#This Row],[City]],Table2[City],Table2[Bonus %])</f>
        <v>6</v>
      </c>
    </row>
    <row r="3803" spans="1:19" x14ac:dyDescent="0.35">
      <c r="A3803" s="9" t="s">
        <v>4445</v>
      </c>
      <c r="B3803" s="41" t="str">
        <f>LEFT(Table1[[#This Row],[Employee Name]],FIND(" ",Table1[[#This Row],[Employee Name]]))</f>
        <v xml:space="preserve">Meera </v>
      </c>
      <c r="C3803" s="41" t="str">
        <f>RIGHT(Table1[[#This Row],[Employee Name]],LEN(Table1[[#This Row],[Employee Name]])-FIND(" ",Table1[[#This Row],[Employee Name]]))</f>
        <v>Joshi</v>
      </c>
      <c r="D3803" s="23">
        <f>Table1[[#This Row],[Basic Salary]]+Table1[[#This Row],[Bonus]]</f>
        <v>65090</v>
      </c>
      <c r="E3803" s="10">
        <v>96</v>
      </c>
      <c r="F3803" s="46">
        <v>85</v>
      </c>
      <c r="G3803" s="10" t="str" cm="1">
        <f t="array" ref="G3803">_xlfn.IFS(Table1[[#This Row],[Performance Score]]&gt;=80,"Excellent",Table1[[#This Row],[Performance Score]]&gt;=60,"Good",Table1[[#This Row],[Performance Score]]&gt;=40,"Need Improvement")</f>
        <v>Excellent</v>
      </c>
      <c r="H3803" s="30">
        <f>Table1[[#This Row],[Bonus]]/Table1[[#This Row],[Basic Salary]]</f>
        <v>0.43325846655216455</v>
      </c>
      <c r="I3803" s="10">
        <f ca="1">DATEDIF(Table1[[#This Row],[Date of Birth]],TODAY(),"y")</f>
        <v>41</v>
      </c>
      <c r="J3803" s="34">
        <v>43798</v>
      </c>
      <c r="K3803" s="33" t="str" cm="1">
        <f t="array" aca="1" ref="K3803" ca="1">_xlfn.IFS(L3803&lt;3,"Junior",L3803&lt;=7,"Mid-Level",L3803&gt;7,"Senior")</f>
        <v>Mid-Level</v>
      </c>
      <c r="L3803" s="46">
        <f ca="1">INT(YEARFRAC(Table1[[#This Row],[Joining Date]],TODAY(),1))</f>
        <v>6</v>
      </c>
      <c r="M3803" s="25" t="str">
        <f t="shared" ca="1" si="59"/>
        <v>Yes</v>
      </c>
      <c r="N3803" s="26">
        <f>YEAR(Table1[[#This Row],[Joining Date]])</f>
        <v>2019</v>
      </c>
      <c r="O3803" s="46">
        <f>MONTH(Table1[[#This Row],[Joining Date]])</f>
        <v>11</v>
      </c>
      <c r="P3803" s="26">
        <f ca="1">NETWORKDAYS(Table1[[#This Row],[Joining Date]],TODAY())</f>
        <v>1717</v>
      </c>
      <c r="Q3803" s="26" t="str">
        <f>LEFT(Table1[[#This Row],[Department]],5)&amp;"-"&amp;RIGHT(Table1[[#This Row],[Employee ID]],3)</f>
        <v>IT-389</v>
      </c>
      <c r="R3803" s="26" t="str">
        <f>LEFT(Table1[[#This Row],[Department]],3)</f>
        <v>IT</v>
      </c>
      <c r="S3803" s="37">
        <f>_xlfn.XLOOKUP(Table1[[#This Row],[City]],Table2[City],Table2[Bonus %])</f>
        <v>6</v>
      </c>
    </row>
    <row r="3804" spans="1:19" x14ac:dyDescent="0.35">
      <c r="A3804" s="7" t="s">
        <v>2293</v>
      </c>
      <c r="B3804" s="40" t="str">
        <f>LEFT(Table1[[#This Row],[Employee Name]],FIND(" ",Table1[[#This Row],[Employee Name]]))</f>
        <v xml:space="preserve">Nisha </v>
      </c>
      <c r="C3804" s="40" t="str">
        <f>RIGHT(Table1[[#This Row],[Employee Name]],LEN(Table1[[#This Row],[Employee Name]])-FIND(" ",Table1[[#This Row],[Employee Name]]))</f>
        <v>Kapoor</v>
      </c>
      <c r="D3804" s="22">
        <f>Table1[[#This Row],[Basic Salary]]+Table1[[#This Row],[Bonus]]</f>
        <v>65087</v>
      </c>
      <c r="E3804" s="8">
        <v>87</v>
      </c>
      <c r="F3804" s="45">
        <v>86</v>
      </c>
      <c r="G3804" s="8" t="str" cm="1">
        <f t="array" ref="G3804">_xlfn.IFS(Table1[[#This Row],[Performance Score]]&gt;=80,"Excellent",Table1[[#This Row],[Performance Score]]&gt;=60,"Good",Table1[[#This Row],[Performance Score]]&gt;=40,"Need Improvement")</f>
        <v>Excellent</v>
      </c>
      <c r="H3804" s="29">
        <f>Table1[[#This Row],[Bonus]]/Table1[[#This Row],[Basic Salary]]</f>
        <v>0.60451127819548878</v>
      </c>
      <c r="I3804" s="8">
        <f ca="1">DATEDIF(Table1[[#This Row],[Date of Birth]],TODAY(),"y")</f>
        <v>32</v>
      </c>
      <c r="J3804" s="33">
        <v>45072</v>
      </c>
      <c r="K3804" s="33" t="str" cm="1">
        <f t="array" aca="1" ref="K3804" ca="1">_xlfn.IFS(L3804&lt;3,"Junior",L3804&lt;=7,"Mid-Level",L3804&gt;7,"Senior")</f>
        <v>Mid-Level</v>
      </c>
      <c r="L3804" s="45">
        <f ca="1">INT(YEARFRAC(Table1[[#This Row],[Joining Date]],TODAY(),1))</f>
        <v>3</v>
      </c>
      <c r="M3804" s="25" t="str">
        <f t="shared" ca="1" si="59"/>
        <v>No</v>
      </c>
      <c r="N3804" s="25">
        <f>YEAR(Table1[[#This Row],[Joining Date]])</f>
        <v>2023</v>
      </c>
      <c r="O3804" s="45">
        <f>MONTH(Table1[[#This Row],[Joining Date]])</f>
        <v>5</v>
      </c>
      <c r="P3804" s="25">
        <f ca="1">NETWORKDAYS(Table1[[#This Row],[Joining Date]],TODAY())</f>
        <v>807</v>
      </c>
      <c r="Q3804" s="25" t="str">
        <f>LEFT(Table1[[#This Row],[Department]],5)&amp;"-"&amp;RIGHT(Table1[[#This Row],[Employee ID]],3)</f>
        <v>Sales-237</v>
      </c>
      <c r="R3804" s="25" t="str">
        <f>LEFT(Table1[[#This Row],[Department]],3)</f>
        <v>Sal</v>
      </c>
      <c r="S3804" s="36">
        <f>_xlfn.XLOOKUP(Table1[[#This Row],[City]],Table2[City],Table2[Bonus %])</f>
        <v>7</v>
      </c>
    </row>
    <row r="3805" spans="1:19" x14ac:dyDescent="0.35">
      <c r="A3805" s="9" t="s">
        <v>685</v>
      </c>
      <c r="B3805" s="41" t="str">
        <f>LEFT(Table1[[#This Row],[Employee Name]],FIND(" ",Table1[[#This Row],[Employee Name]]))</f>
        <v xml:space="preserve">Aditya </v>
      </c>
      <c r="C3805" s="41" t="str">
        <f>RIGHT(Table1[[#This Row],[Employee Name]],LEN(Table1[[#This Row],[Employee Name]])-FIND(" ",Table1[[#This Row],[Employee Name]]))</f>
        <v>Kapoor</v>
      </c>
      <c r="D3805" s="23">
        <f>Table1[[#This Row],[Basic Salary]]+Table1[[#This Row],[Bonus]]</f>
        <v>65059</v>
      </c>
      <c r="E3805" s="10">
        <v>89</v>
      </c>
      <c r="F3805" s="46">
        <v>76</v>
      </c>
      <c r="G3805" s="10" t="str" cm="1">
        <f t="array" ref="G3805">_xlfn.IFS(Table1[[#This Row],[Performance Score]]&gt;=80,"Excellent",Table1[[#This Row],[Performance Score]]&gt;=60,"Good",Table1[[#This Row],[Performance Score]]&gt;=40,"Need Improvement")</f>
        <v>Good</v>
      </c>
      <c r="H3805" s="30">
        <f>Table1[[#This Row],[Bonus]]/Table1[[#This Row],[Basic Salary]]</f>
        <v>0.84329225102705763</v>
      </c>
      <c r="I3805" s="10">
        <f ca="1">DATEDIF(Table1[[#This Row],[Date of Birth]],TODAY(),"y")</f>
        <v>22</v>
      </c>
      <c r="J3805" s="34">
        <v>45319</v>
      </c>
      <c r="K3805" s="33" t="str" cm="1">
        <f t="array" aca="1" ref="K3805" ca="1">_xlfn.IFS(L3805&lt;3,"Junior",L3805&lt;=7,"Mid-Level",L3805&gt;7,"Senior")</f>
        <v>Junior</v>
      </c>
      <c r="L3805" s="46">
        <f ca="1">INT(YEARFRAC(Table1[[#This Row],[Joining Date]],TODAY(),1))</f>
        <v>2</v>
      </c>
      <c r="M3805" s="25" t="str">
        <f t="shared" ca="1" si="59"/>
        <v>No</v>
      </c>
      <c r="N3805" s="26">
        <f>YEAR(Table1[[#This Row],[Joining Date]])</f>
        <v>2024</v>
      </c>
      <c r="O3805" s="46">
        <f>MONTH(Table1[[#This Row],[Joining Date]])</f>
        <v>1</v>
      </c>
      <c r="P3805" s="26">
        <f ca="1">NETWORKDAYS(Table1[[#This Row],[Joining Date]],TODAY())</f>
        <v>631</v>
      </c>
      <c r="Q3805" s="26" t="str">
        <f>LEFT(Table1[[#This Row],[Department]],5)&amp;"-"&amp;RIGHT(Table1[[#This Row],[Employee ID]],3)</f>
        <v>Marke-629</v>
      </c>
      <c r="R3805" s="26" t="str">
        <f>LEFT(Table1[[#This Row],[Department]],3)</f>
        <v>Mar</v>
      </c>
      <c r="S3805" s="37">
        <f>_xlfn.XLOOKUP(Table1[[#This Row],[City]],Table2[City],Table2[Bonus %])</f>
        <v>7</v>
      </c>
    </row>
    <row r="3806" spans="1:19" x14ac:dyDescent="0.35">
      <c r="A3806" s="7" t="s">
        <v>3496</v>
      </c>
      <c r="B3806" s="40" t="str">
        <f>LEFT(Table1[[#This Row],[Employee Name]],FIND(" ",Table1[[#This Row],[Employee Name]]))</f>
        <v xml:space="preserve">Ishita </v>
      </c>
      <c r="C3806" s="40" t="str">
        <f>RIGHT(Table1[[#This Row],[Employee Name]],LEN(Table1[[#This Row],[Employee Name]])-FIND(" ",Table1[[#This Row],[Employee Name]]))</f>
        <v>Roy</v>
      </c>
      <c r="D3806" s="22">
        <f>Table1[[#This Row],[Basic Salary]]+Table1[[#This Row],[Bonus]]</f>
        <v>65039</v>
      </c>
      <c r="E3806" s="8">
        <v>89</v>
      </c>
      <c r="F3806" s="45">
        <v>53</v>
      </c>
      <c r="G3806" s="8" t="str" cm="1">
        <f t="array" ref="G3806">_xlfn.IFS(Table1[[#This Row],[Performance Score]]&gt;=80,"Excellent",Table1[[#This Row],[Performance Score]]&gt;=60,"Good",Table1[[#This Row],[Performance Score]]&gt;=40,"Need Improvement")</f>
        <v>Need Improvement</v>
      </c>
      <c r="H3806" s="29">
        <f>Table1[[#This Row],[Bonus]]/Table1[[#This Row],[Basic Salary]]</f>
        <v>0.34980491449443801</v>
      </c>
      <c r="I3806" s="8">
        <f ca="1">DATEDIF(Table1[[#This Row],[Date of Birth]],TODAY(),"y")</f>
        <v>31</v>
      </c>
      <c r="J3806" s="33">
        <v>43057</v>
      </c>
      <c r="K3806" s="33" t="str" cm="1">
        <f t="array" aca="1" ref="K3806" ca="1">_xlfn.IFS(L3806&lt;3,"Junior",L3806&lt;=7,"Mid-Level",L3806&gt;7,"Senior")</f>
        <v>Senior</v>
      </c>
      <c r="L3806" s="45">
        <f ca="1">INT(YEARFRAC(Table1[[#This Row],[Joining Date]],TODAY(),1))</f>
        <v>8</v>
      </c>
      <c r="M3806" s="25" t="str">
        <f t="shared" ca="1" si="59"/>
        <v>Yes</v>
      </c>
      <c r="N3806" s="25">
        <f>YEAR(Table1[[#This Row],[Joining Date]])</f>
        <v>2017</v>
      </c>
      <c r="O3806" s="45">
        <f>MONTH(Table1[[#This Row],[Joining Date]])</f>
        <v>11</v>
      </c>
      <c r="P3806" s="25">
        <f ca="1">NETWORKDAYS(Table1[[#This Row],[Joining Date]],TODAY())</f>
        <v>2246</v>
      </c>
      <c r="Q3806" s="25" t="str">
        <f>LEFT(Table1[[#This Row],[Department]],5)&amp;"-"&amp;RIGHT(Table1[[#This Row],[Employee ID]],3)</f>
        <v>Marke-440</v>
      </c>
      <c r="R3806" s="25" t="str">
        <f>LEFT(Table1[[#This Row],[Department]],3)</f>
        <v>Mar</v>
      </c>
      <c r="S3806" s="36">
        <f>_xlfn.XLOOKUP(Table1[[#This Row],[City]],Table2[City],Table2[Bonus %])</f>
        <v>8</v>
      </c>
    </row>
    <row r="3807" spans="1:19" x14ac:dyDescent="0.35">
      <c r="A3807" s="9" t="s">
        <v>1661</v>
      </c>
      <c r="B3807" s="41" t="str">
        <f>LEFT(Table1[[#This Row],[Employee Name]],FIND(" ",Table1[[#This Row],[Employee Name]]))</f>
        <v xml:space="preserve">Sneha </v>
      </c>
      <c r="C3807" s="41" t="str">
        <f>RIGHT(Table1[[#This Row],[Employee Name]],LEN(Table1[[#This Row],[Employee Name]])-FIND(" ",Table1[[#This Row],[Employee Name]]))</f>
        <v>Iyer</v>
      </c>
      <c r="D3807" s="23">
        <f>Table1[[#This Row],[Basic Salary]]+Table1[[#This Row],[Bonus]]</f>
        <v>65034</v>
      </c>
      <c r="E3807" s="10">
        <v>75</v>
      </c>
      <c r="F3807" s="46">
        <v>69</v>
      </c>
      <c r="G3807" s="10" t="str" cm="1">
        <f t="array" ref="G3807">_xlfn.IFS(Table1[[#This Row],[Performance Score]]&gt;=80,"Excellent",Table1[[#This Row],[Performance Score]]&gt;=60,"Good",Table1[[#This Row],[Performance Score]]&gt;=40,"Need Improvement")</f>
        <v>Good</v>
      </c>
      <c r="H3807" s="30">
        <f>Table1[[#This Row],[Bonus]]/Table1[[#This Row],[Basic Salary]]</f>
        <v>0.79236026898908607</v>
      </c>
      <c r="I3807" s="10">
        <f ca="1">DATEDIF(Table1[[#This Row],[Date of Birth]],TODAY(),"y")</f>
        <v>41</v>
      </c>
      <c r="J3807" s="34">
        <v>42063</v>
      </c>
      <c r="K3807" s="33" t="str" cm="1">
        <f t="array" aca="1" ref="K3807" ca="1">_xlfn.IFS(L3807&lt;3,"Junior",L3807&lt;=7,"Mid-Level",L3807&gt;7,"Senior")</f>
        <v>Senior</v>
      </c>
      <c r="L3807" s="46">
        <f ca="1">INT(YEARFRAC(Table1[[#This Row],[Joining Date]],TODAY(),1))</f>
        <v>11</v>
      </c>
      <c r="M3807" s="25" t="str">
        <f t="shared" ca="1" si="59"/>
        <v>Yes</v>
      </c>
      <c r="N3807" s="26">
        <f>YEAR(Table1[[#This Row],[Joining Date]])</f>
        <v>2015</v>
      </c>
      <c r="O3807" s="46">
        <f>MONTH(Table1[[#This Row],[Joining Date]])</f>
        <v>2</v>
      </c>
      <c r="P3807" s="26">
        <f ca="1">NETWORKDAYS(Table1[[#This Row],[Joining Date]],TODAY())</f>
        <v>2956</v>
      </c>
      <c r="Q3807" s="26" t="str">
        <f>LEFT(Table1[[#This Row],[Department]],5)&amp;"-"&amp;RIGHT(Table1[[#This Row],[Employee ID]],3)</f>
        <v>IT-605</v>
      </c>
      <c r="R3807" s="26" t="str">
        <f>LEFT(Table1[[#This Row],[Department]],3)</f>
        <v>IT</v>
      </c>
      <c r="S3807" s="37">
        <f>_xlfn.XLOOKUP(Table1[[#This Row],[City]],Table2[City],Table2[Bonus %])</f>
        <v>5</v>
      </c>
    </row>
    <row r="3808" spans="1:19" x14ac:dyDescent="0.35">
      <c r="A3808" s="7" t="s">
        <v>2951</v>
      </c>
      <c r="B3808" s="40" t="str">
        <f>LEFT(Table1[[#This Row],[Employee Name]],FIND(" ",Table1[[#This Row],[Employee Name]]))</f>
        <v xml:space="preserve">Rahul </v>
      </c>
      <c r="C3808" s="40" t="str">
        <f>RIGHT(Table1[[#This Row],[Employee Name]],LEN(Table1[[#This Row],[Employee Name]])-FIND(" ",Table1[[#This Row],[Employee Name]]))</f>
        <v>Verma</v>
      </c>
      <c r="D3808" s="22">
        <f>Table1[[#This Row],[Basic Salary]]+Table1[[#This Row],[Bonus]]</f>
        <v>65010</v>
      </c>
      <c r="E3808" s="8">
        <v>67</v>
      </c>
      <c r="F3808" s="45">
        <v>65</v>
      </c>
      <c r="G3808" s="8" t="str" cm="1">
        <f t="array" ref="G3808">_xlfn.IFS(Table1[[#This Row],[Performance Score]]&gt;=80,"Excellent",Table1[[#This Row],[Performance Score]]&gt;=60,"Good",Table1[[#This Row],[Performance Score]]&gt;=40,"Need Improvement")</f>
        <v>Good</v>
      </c>
      <c r="H3808" s="29">
        <f>Table1[[#This Row],[Bonus]]/Table1[[#This Row],[Basic Salary]]</f>
        <v>0.48512815826746469</v>
      </c>
      <c r="I3808" s="8">
        <f ca="1">DATEDIF(Table1[[#This Row],[Date of Birth]],TODAY(),"y")</f>
        <v>37</v>
      </c>
      <c r="J3808" s="33">
        <v>43151</v>
      </c>
      <c r="K3808" s="33" t="str" cm="1">
        <f t="array" aca="1" ref="K3808" ca="1">_xlfn.IFS(L3808&lt;3,"Junior",L3808&lt;=7,"Mid-Level",L3808&gt;7,"Senior")</f>
        <v>Senior</v>
      </c>
      <c r="L3808" s="45">
        <f ca="1">INT(YEARFRAC(Table1[[#This Row],[Joining Date]],TODAY(),1))</f>
        <v>8</v>
      </c>
      <c r="M3808" s="25" t="str">
        <f t="shared" ca="1" si="59"/>
        <v>Yes</v>
      </c>
      <c r="N3808" s="25">
        <f>YEAR(Table1[[#This Row],[Joining Date]])</f>
        <v>2018</v>
      </c>
      <c r="O3808" s="45">
        <f>MONTH(Table1[[#This Row],[Joining Date]])</f>
        <v>2</v>
      </c>
      <c r="P3808" s="25">
        <f ca="1">NETWORKDAYS(Table1[[#This Row],[Joining Date]],TODAY())</f>
        <v>2180</v>
      </c>
      <c r="Q3808" s="25" t="str">
        <f>LEFT(Table1[[#This Row],[Department]],5)&amp;"-"&amp;RIGHT(Table1[[#This Row],[Employee ID]],3)</f>
        <v>Opera-895</v>
      </c>
      <c r="R3808" s="25" t="str">
        <f>LEFT(Table1[[#This Row],[Department]],3)</f>
        <v>Ope</v>
      </c>
      <c r="S3808" s="36">
        <f>_xlfn.XLOOKUP(Table1[[#This Row],[City]],Table2[City],Table2[Bonus %])</f>
        <v>6</v>
      </c>
    </row>
    <row r="3809" spans="1:19" x14ac:dyDescent="0.35">
      <c r="A3809" s="9" t="s">
        <v>1597</v>
      </c>
      <c r="B3809" s="41" t="str">
        <f>LEFT(Table1[[#This Row],[Employee Name]],FIND(" ",Table1[[#This Row],[Employee Name]]))</f>
        <v xml:space="preserve">Pooja </v>
      </c>
      <c r="C3809" s="41" t="str">
        <f>RIGHT(Table1[[#This Row],[Employee Name]],LEN(Table1[[#This Row],[Employee Name]])-FIND(" ",Table1[[#This Row],[Employee Name]]))</f>
        <v>Das</v>
      </c>
      <c r="D3809" s="23">
        <f>Table1[[#This Row],[Basic Salary]]+Table1[[#This Row],[Bonus]]</f>
        <v>65002</v>
      </c>
      <c r="E3809" s="10">
        <v>67</v>
      </c>
      <c r="F3809" s="46">
        <v>74</v>
      </c>
      <c r="G3809" s="10" t="str" cm="1">
        <f t="array" ref="G3809">_xlfn.IFS(Table1[[#This Row],[Performance Score]]&gt;=80,"Excellent",Table1[[#This Row],[Performance Score]]&gt;=60,"Good",Table1[[#This Row],[Performance Score]]&gt;=40,"Need Improvement")</f>
        <v>Good</v>
      </c>
      <c r="H3809" s="30">
        <f>Table1[[#This Row],[Bonus]]/Table1[[#This Row],[Basic Salary]]</f>
        <v>0.40096555886029572</v>
      </c>
      <c r="I3809" s="10">
        <f ca="1">DATEDIF(Table1[[#This Row],[Date of Birth]],TODAY(),"y")</f>
        <v>39</v>
      </c>
      <c r="J3809" s="34">
        <v>42659</v>
      </c>
      <c r="K3809" s="33" t="str" cm="1">
        <f t="array" aca="1" ref="K3809" ca="1">_xlfn.IFS(L3809&lt;3,"Junior",L3809&lt;=7,"Mid-Level",L3809&gt;7,"Senior")</f>
        <v>Senior</v>
      </c>
      <c r="L3809" s="46">
        <f ca="1">INT(YEARFRAC(Table1[[#This Row],[Joining Date]],TODAY(),1))</f>
        <v>9</v>
      </c>
      <c r="M3809" s="25" t="str">
        <f t="shared" ca="1" si="59"/>
        <v>Yes</v>
      </c>
      <c r="N3809" s="26">
        <f>YEAR(Table1[[#This Row],[Joining Date]])</f>
        <v>2016</v>
      </c>
      <c r="O3809" s="46">
        <f>MONTH(Table1[[#This Row],[Joining Date]])</f>
        <v>10</v>
      </c>
      <c r="P3809" s="26">
        <f ca="1">NETWORKDAYS(Table1[[#This Row],[Joining Date]],TODAY())</f>
        <v>2531</v>
      </c>
      <c r="Q3809" s="26" t="str">
        <f>LEFT(Table1[[#This Row],[Department]],5)&amp;"-"&amp;RIGHT(Table1[[#This Row],[Employee ID]],3)</f>
        <v>HR-541</v>
      </c>
      <c r="R3809" s="26" t="str">
        <f>LEFT(Table1[[#This Row],[Department]],3)</f>
        <v>HR</v>
      </c>
      <c r="S3809" s="37">
        <f>_xlfn.XLOOKUP(Table1[[#This Row],[City]],Table2[City],Table2[Bonus %])</f>
        <v>4</v>
      </c>
    </row>
    <row r="3810" spans="1:19" x14ac:dyDescent="0.35">
      <c r="A3810" s="7" t="s">
        <v>4711</v>
      </c>
      <c r="B3810" s="40" t="str">
        <f>LEFT(Table1[[#This Row],[Employee Name]],FIND(" ",Table1[[#This Row],[Employee Name]]))</f>
        <v xml:space="preserve">Arjun </v>
      </c>
      <c r="C3810" s="40" t="str">
        <f>RIGHT(Table1[[#This Row],[Employee Name]],LEN(Table1[[#This Row],[Employee Name]])-FIND(" ",Table1[[#This Row],[Employee Name]]))</f>
        <v>Mehta</v>
      </c>
      <c r="D3810" s="22">
        <f>Table1[[#This Row],[Basic Salary]]+Table1[[#This Row],[Bonus]]</f>
        <v>64983</v>
      </c>
      <c r="E3810" s="8">
        <v>100</v>
      </c>
      <c r="F3810" s="45">
        <v>44</v>
      </c>
      <c r="G3810" s="8" t="str" cm="1">
        <f t="array" ref="G3810">_xlfn.IFS(Table1[[#This Row],[Performance Score]]&gt;=80,"Excellent",Table1[[#This Row],[Performance Score]]&gt;=60,"Good",Table1[[#This Row],[Performance Score]]&gt;=40,"Need Improvement")</f>
        <v>Need Improvement</v>
      </c>
      <c r="H3810" s="29">
        <f>Table1[[#This Row],[Bonus]]/Table1[[#This Row],[Basic Salary]]</f>
        <v>0.69376531303758537</v>
      </c>
      <c r="I3810" s="8">
        <f ca="1">DATEDIF(Table1[[#This Row],[Date of Birth]],TODAY(),"y")</f>
        <v>41</v>
      </c>
      <c r="J3810" s="33">
        <v>43318</v>
      </c>
      <c r="K3810" s="33" t="str" cm="1">
        <f t="array" aca="1" ref="K3810" ca="1">_xlfn.IFS(L3810&lt;3,"Junior",L3810&lt;=7,"Mid-Level",L3810&gt;7,"Senior")</f>
        <v>Mid-Level</v>
      </c>
      <c r="L3810" s="45">
        <f ca="1">INT(YEARFRAC(Table1[[#This Row],[Joining Date]],TODAY(),1))</f>
        <v>7</v>
      </c>
      <c r="M3810" s="25" t="str">
        <f t="shared" ca="1" si="59"/>
        <v>Yes</v>
      </c>
      <c r="N3810" s="25">
        <f>YEAR(Table1[[#This Row],[Joining Date]])</f>
        <v>2018</v>
      </c>
      <c r="O3810" s="45">
        <f>MONTH(Table1[[#This Row],[Joining Date]])</f>
        <v>8</v>
      </c>
      <c r="P3810" s="25">
        <f ca="1">NETWORKDAYS(Table1[[#This Row],[Joining Date]],TODAY())</f>
        <v>2061</v>
      </c>
      <c r="Q3810" s="25" t="str">
        <f>LEFT(Table1[[#This Row],[Department]],5)&amp;"-"&amp;RIGHT(Table1[[#This Row],[Employee ID]],3)</f>
        <v>HR-655</v>
      </c>
      <c r="R3810" s="25" t="str">
        <f>LEFT(Table1[[#This Row],[Department]],3)</f>
        <v>HR</v>
      </c>
      <c r="S3810" s="36">
        <f>_xlfn.XLOOKUP(Table1[[#This Row],[City]],Table2[City],Table2[Bonus %])</f>
        <v>7</v>
      </c>
    </row>
    <row r="3811" spans="1:19" x14ac:dyDescent="0.35">
      <c r="A3811" s="9" t="s">
        <v>1080</v>
      </c>
      <c r="B3811" s="41" t="str">
        <f>LEFT(Table1[[#This Row],[Employee Name]],FIND(" ",Table1[[#This Row],[Employee Name]]))</f>
        <v xml:space="preserve">Aditya </v>
      </c>
      <c r="C3811" s="41" t="str">
        <f>RIGHT(Table1[[#This Row],[Employee Name]],LEN(Table1[[#This Row],[Employee Name]])-FIND(" ",Table1[[#This Row],[Employee Name]]))</f>
        <v>Kapoor</v>
      </c>
      <c r="D3811" s="23">
        <f>Table1[[#This Row],[Basic Salary]]+Table1[[#This Row],[Bonus]]</f>
        <v>64980</v>
      </c>
      <c r="E3811" s="10">
        <v>77</v>
      </c>
      <c r="F3811" s="46">
        <v>47</v>
      </c>
      <c r="G3811" s="10" t="str" cm="1">
        <f t="array" ref="G3811">_xlfn.IFS(Table1[[#This Row],[Performance Score]]&gt;=80,"Excellent",Table1[[#This Row],[Performance Score]]&gt;=60,"Good",Table1[[#This Row],[Performance Score]]&gt;=40,"Need Improvement")</f>
        <v>Need Improvement</v>
      </c>
      <c r="H3811" s="30">
        <f>Table1[[#This Row],[Bonus]]/Table1[[#This Row],[Basic Salary]]</f>
        <v>0.13126740947075208</v>
      </c>
      <c r="I3811" s="10">
        <f ca="1">DATEDIF(Table1[[#This Row],[Date of Birth]],TODAY(),"y")</f>
        <v>19</v>
      </c>
      <c r="J3811" s="34">
        <v>45953</v>
      </c>
      <c r="K3811" s="33" t="str" cm="1">
        <f t="array" aca="1" ref="K3811" ca="1">_xlfn.IFS(L3811&lt;3,"Junior",L3811&lt;=7,"Mid-Level",L3811&gt;7,"Senior")</f>
        <v>Junior</v>
      </c>
      <c r="L3811" s="46">
        <f ca="1">INT(YEARFRAC(Table1[[#This Row],[Joining Date]],TODAY(),1))</f>
        <v>0</v>
      </c>
      <c r="M3811" s="25" t="str">
        <f t="shared" ca="1" si="59"/>
        <v>No</v>
      </c>
      <c r="N3811" s="26">
        <f>YEAR(Table1[[#This Row],[Joining Date]])</f>
        <v>2025</v>
      </c>
      <c r="O3811" s="46">
        <f>MONTH(Table1[[#This Row],[Joining Date]])</f>
        <v>10</v>
      </c>
      <c r="P3811" s="26">
        <f ca="1">NETWORKDAYS(Table1[[#This Row],[Joining Date]],TODAY())</f>
        <v>178</v>
      </c>
      <c r="Q3811" s="26" t="str">
        <f>LEFT(Table1[[#This Row],[Department]],5)&amp;"-"&amp;RIGHT(Table1[[#This Row],[Employee ID]],3)</f>
        <v>IT-024</v>
      </c>
      <c r="R3811" s="26" t="str">
        <f>LEFT(Table1[[#This Row],[Department]],3)</f>
        <v>IT</v>
      </c>
      <c r="S3811" s="37">
        <f>_xlfn.XLOOKUP(Table1[[#This Row],[City]],Table2[City],Table2[Bonus %])</f>
        <v>4</v>
      </c>
    </row>
    <row r="3812" spans="1:19" x14ac:dyDescent="0.35">
      <c r="A3812" s="7" t="s">
        <v>1985</v>
      </c>
      <c r="B3812" s="40" t="str">
        <f>LEFT(Table1[[#This Row],[Employee Name]],FIND(" ",Table1[[#This Row],[Employee Name]]))</f>
        <v xml:space="preserve">Neha </v>
      </c>
      <c r="C3812" s="40" t="str">
        <f>RIGHT(Table1[[#This Row],[Employee Name]],LEN(Table1[[#This Row],[Employee Name]])-FIND(" ",Table1[[#This Row],[Employee Name]]))</f>
        <v>Kulkarni</v>
      </c>
      <c r="D3812" s="22">
        <f>Table1[[#This Row],[Basic Salary]]+Table1[[#This Row],[Bonus]]</f>
        <v>64947</v>
      </c>
      <c r="E3812" s="8">
        <v>65</v>
      </c>
      <c r="F3812" s="45">
        <v>47</v>
      </c>
      <c r="G3812" s="8" t="str" cm="1">
        <f t="array" ref="G3812">_xlfn.IFS(Table1[[#This Row],[Performance Score]]&gt;=80,"Excellent",Table1[[#This Row],[Performance Score]]&gt;=60,"Good",Table1[[#This Row],[Performance Score]]&gt;=40,"Need Improvement")</f>
        <v>Need Improvement</v>
      </c>
      <c r="H3812" s="29">
        <f>Table1[[#This Row],[Bonus]]/Table1[[#This Row],[Basic Salary]]</f>
        <v>0.6198279087167976</v>
      </c>
      <c r="I3812" s="8">
        <f ca="1">DATEDIF(Table1[[#This Row],[Date of Birth]],TODAY(),"y")</f>
        <v>44</v>
      </c>
      <c r="J3812" s="33">
        <v>42576</v>
      </c>
      <c r="K3812" s="33" t="str" cm="1">
        <f t="array" aca="1" ref="K3812" ca="1">_xlfn.IFS(L3812&lt;3,"Junior",L3812&lt;=7,"Mid-Level",L3812&gt;7,"Senior")</f>
        <v>Senior</v>
      </c>
      <c r="L3812" s="45">
        <f ca="1">INT(YEARFRAC(Table1[[#This Row],[Joining Date]],TODAY(),1))</f>
        <v>9</v>
      </c>
      <c r="M3812" s="25" t="str">
        <f t="shared" ca="1" si="59"/>
        <v>Yes</v>
      </c>
      <c r="N3812" s="25">
        <f>YEAR(Table1[[#This Row],[Joining Date]])</f>
        <v>2016</v>
      </c>
      <c r="O3812" s="45">
        <f>MONTH(Table1[[#This Row],[Joining Date]])</f>
        <v>7</v>
      </c>
      <c r="P3812" s="25">
        <f ca="1">NETWORKDAYS(Table1[[#This Row],[Joining Date]],TODAY())</f>
        <v>2591</v>
      </c>
      <c r="Q3812" s="25" t="str">
        <f>LEFT(Table1[[#This Row],[Department]],5)&amp;"-"&amp;RIGHT(Table1[[#This Row],[Employee ID]],3)</f>
        <v>Suppo-929</v>
      </c>
      <c r="R3812" s="25" t="str">
        <f>LEFT(Table1[[#This Row],[Department]],3)</f>
        <v>Sup</v>
      </c>
      <c r="S3812" s="36">
        <f>_xlfn.XLOOKUP(Table1[[#This Row],[City]],Table2[City],Table2[Bonus %])</f>
        <v>5</v>
      </c>
    </row>
    <row r="3813" spans="1:19" x14ac:dyDescent="0.35">
      <c r="A3813" s="9" t="s">
        <v>4413</v>
      </c>
      <c r="B3813" s="41" t="str">
        <f>LEFT(Table1[[#This Row],[Employee Name]],FIND(" ",Table1[[#This Row],[Employee Name]]))</f>
        <v xml:space="preserve">Swathi </v>
      </c>
      <c r="C3813" s="41" t="str">
        <f>RIGHT(Table1[[#This Row],[Employee Name]],LEN(Table1[[#This Row],[Employee Name]])-FIND(" ",Table1[[#This Row],[Employee Name]]))</f>
        <v>Ramesh</v>
      </c>
      <c r="D3813" s="23">
        <f>Table1[[#This Row],[Basic Salary]]+Table1[[#This Row],[Bonus]]</f>
        <v>64881</v>
      </c>
      <c r="E3813" s="10">
        <v>97</v>
      </c>
      <c r="F3813" s="46">
        <v>80</v>
      </c>
      <c r="G3813" s="10" t="str" cm="1">
        <f t="array" ref="G3813">_xlfn.IFS(Table1[[#This Row],[Performance Score]]&gt;=80,"Excellent",Table1[[#This Row],[Performance Score]]&gt;=60,"Good",Table1[[#This Row],[Performance Score]]&gt;=40,"Need Improvement")</f>
        <v>Excellent</v>
      </c>
      <c r="H3813" s="30">
        <f>Table1[[#This Row],[Bonus]]/Table1[[#This Row],[Basic Salary]]</f>
        <v>0.53021226415094336</v>
      </c>
      <c r="I3813" s="10">
        <f ca="1">DATEDIF(Table1[[#This Row],[Date of Birth]],TODAY(),"y")</f>
        <v>30</v>
      </c>
      <c r="J3813" s="34">
        <v>42635</v>
      </c>
      <c r="K3813" s="33" t="str" cm="1">
        <f t="array" aca="1" ref="K3813" ca="1">_xlfn.IFS(L3813&lt;3,"Junior",L3813&lt;=7,"Mid-Level",L3813&gt;7,"Senior")</f>
        <v>Senior</v>
      </c>
      <c r="L3813" s="46">
        <f ca="1">INT(YEARFRAC(Table1[[#This Row],[Joining Date]],TODAY(),1))</f>
        <v>9</v>
      </c>
      <c r="M3813" s="25" t="str">
        <f t="shared" ca="1" si="59"/>
        <v>Yes</v>
      </c>
      <c r="N3813" s="26">
        <f>YEAR(Table1[[#This Row],[Joining Date]])</f>
        <v>2016</v>
      </c>
      <c r="O3813" s="46">
        <f>MONTH(Table1[[#This Row],[Joining Date]])</f>
        <v>9</v>
      </c>
      <c r="P3813" s="26">
        <f ca="1">NETWORKDAYS(Table1[[#This Row],[Joining Date]],TODAY())</f>
        <v>2548</v>
      </c>
      <c r="Q3813" s="26" t="str">
        <f>LEFT(Table1[[#This Row],[Department]],5)&amp;"-"&amp;RIGHT(Table1[[#This Row],[Employee ID]],3)</f>
        <v>Opera-357</v>
      </c>
      <c r="R3813" s="26" t="str">
        <f>LEFT(Table1[[#This Row],[Department]],3)</f>
        <v>Ope</v>
      </c>
      <c r="S3813" s="37">
        <f>_xlfn.XLOOKUP(Table1[[#This Row],[City]],Table2[City],Table2[Bonus %])</f>
        <v>6</v>
      </c>
    </row>
    <row r="3814" spans="1:19" x14ac:dyDescent="0.35">
      <c r="A3814" s="7" t="s">
        <v>3872</v>
      </c>
      <c r="B3814" s="40" t="str">
        <f>LEFT(Table1[[#This Row],[Employee Name]],FIND(" ",Table1[[#This Row],[Employee Name]]))</f>
        <v xml:space="preserve">Nisha </v>
      </c>
      <c r="C3814" s="40" t="str">
        <f>RIGHT(Table1[[#This Row],[Employee Name]],LEN(Table1[[#This Row],[Employee Name]])-FIND(" ",Table1[[#This Row],[Employee Name]]))</f>
        <v>Kapoor</v>
      </c>
      <c r="D3814" s="22">
        <f>Table1[[#This Row],[Basic Salary]]+Table1[[#This Row],[Bonus]]</f>
        <v>64811</v>
      </c>
      <c r="E3814" s="8">
        <v>89</v>
      </c>
      <c r="F3814" s="45">
        <v>42</v>
      </c>
      <c r="G3814" s="8" t="str" cm="1">
        <f t="array" ref="G3814">_xlfn.IFS(Table1[[#This Row],[Performance Score]]&gt;=80,"Excellent",Table1[[#This Row],[Performance Score]]&gt;=60,"Good",Table1[[#This Row],[Performance Score]]&gt;=40,"Need Improvement")</f>
        <v>Need Improvement</v>
      </c>
      <c r="H3814" s="29">
        <f>Table1[[#This Row],[Bonus]]/Table1[[#This Row],[Basic Salary]]</f>
        <v>0.19170727222579756</v>
      </c>
      <c r="I3814" s="8">
        <f ca="1">DATEDIF(Table1[[#This Row],[Date of Birth]],TODAY(),"y")</f>
        <v>27</v>
      </c>
      <c r="J3814" s="33">
        <v>42884</v>
      </c>
      <c r="K3814" s="33" t="str" cm="1">
        <f t="array" aca="1" ref="K3814" ca="1">_xlfn.IFS(L3814&lt;3,"Junior",L3814&lt;=7,"Mid-Level",L3814&gt;7,"Senior")</f>
        <v>Senior</v>
      </c>
      <c r="L3814" s="45">
        <f ca="1">INT(YEARFRAC(Table1[[#This Row],[Joining Date]],TODAY(),1))</f>
        <v>9</v>
      </c>
      <c r="M3814" s="25" t="str">
        <f t="shared" ca="1" si="59"/>
        <v>Yes</v>
      </c>
      <c r="N3814" s="25">
        <f>YEAR(Table1[[#This Row],[Joining Date]])</f>
        <v>2017</v>
      </c>
      <c r="O3814" s="45">
        <f>MONTH(Table1[[#This Row],[Joining Date]])</f>
        <v>5</v>
      </c>
      <c r="P3814" s="25">
        <f ca="1">NETWORKDAYS(Table1[[#This Row],[Joining Date]],TODAY())</f>
        <v>2371</v>
      </c>
      <c r="Q3814" s="25" t="str">
        <f>LEFT(Table1[[#This Row],[Department]],5)&amp;"-"&amp;RIGHT(Table1[[#This Row],[Employee ID]],3)</f>
        <v>Opera-816</v>
      </c>
      <c r="R3814" s="25" t="str">
        <f>LEFT(Table1[[#This Row],[Department]],3)</f>
        <v>Ope</v>
      </c>
      <c r="S3814" s="36">
        <f>_xlfn.XLOOKUP(Table1[[#This Row],[City]],Table2[City],Table2[Bonus %])</f>
        <v>6</v>
      </c>
    </row>
    <row r="3815" spans="1:19" x14ac:dyDescent="0.35">
      <c r="A3815" s="9" t="s">
        <v>1000</v>
      </c>
      <c r="B3815" s="41" t="str">
        <f>LEFT(Table1[[#This Row],[Employee Name]],FIND(" ",Table1[[#This Row],[Employee Name]]))</f>
        <v xml:space="preserve">Tarun </v>
      </c>
      <c r="C3815" s="41" t="str">
        <f>RIGHT(Table1[[#This Row],[Employee Name]],LEN(Table1[[#This Row],[Employee Name]])-FIND(" ",Table1[[#This Row],[Employee Name]]))</f>
        <v>Verma</v>
      </c>
      <c r="D3815" s="23">
        <f>Table1[[#This Row],[Basic Salary]]+Table1[[#This Row],[Bonus]]</f>
        <v>64783</v>
      </c>
      <c r="E3815" s="10">
        <v>66</v>
      </c>
      <c r="F3815" s="46">
        <v>72</v>
      </c>
      <c r="G3815" s="10" t="str" cm="1">
        <f t="array" ref="G3815">_xlfn.IFS(Table1[[#This Row],[Performance Score]]&gt;=80,"Excellent",Table1[[#This Row],[Performance Score]]&gt;=60,"Good",Table1[[#This Row],[Performance Score]]&gt;=40,"Need Improvement")</f>
        <v>Good</v>
      </c>
      <c r="H3815" s="30">
        <f>Table1[[#This Row],[Bonus]]/Table1[[#This Row],[Basic Salary]]</f>
        <v>0.84930490137306958</v>
      </c>
      <c r="I3815" s="10">
        <f ca="1">DATEDIF(Table1[[#This Row],[Date of Birth]],TODAY(),"y")</f>
        <v>29</v>
      </c>
      <c r="J3815" s="34">
        <v>42501</v>
      </c>
      <c r="K3815" s="33" t="str" cm="1">
        <f t="array" aca="1" ref="K3815" ca="1">_xlfn.IFS(L3815&lt;3,"Junior",L3815&lt;=7,"Mid-Level",L3815&gt;7,"Senior")</f>
        <v>Senior</v>
      </c>
      <c r="L3815" s="46">
        <f ca="1">INT(YEARFRAC(Table1[[#This Row],[Joining Date]],TODAY(),1))</f>
        <v>10</v>
      </c>
      <c r="M3815" s="25" t="str">
        <f t="shared" ca="1" si="59"/>
        <v>Yes</v>
      </c>
      <c r="N3815" s="26">
        <f>YEAR(Table1[[#This Row],[Joining Date]])</f>
        <v>2016</v>
      </c>
      <c r="O3815" s="46">
        <f>MONTH(Table1[[#This Row],[Joining Date]])</f>
        <v>5</v>
      </c>
      <c r="P3815" s="26">
        <f ca="1">NETWORKDAYS(Table1[[#This Row],[Joining Date]],TODAY())</f>
        <v>2644</v>
      </c>
      <c r="Q3815" s="26" t="str">
        <f>LEFT(Table1[[#This Row],[Department]],5)&amp;"-"&amp;RIGHT(Table1[[#This Row],[Employee ID]],3)</f>
        <v>Suppo-944</v>
      </c>
      <c r="R3815" s="26" t="str">
        <f>LEFT(Table1[[#This Row],[Department]],3)</f>
        <v>Sup</v>
      </c>
      <c r="S3815" s="37">
        <f>_xlfn.XLOOKUP(Table1[[#This Row],[City]],Table2[City],Table2[Bonus %])</f>
        <v>5</v>
      </c>
    </row>
    <row r="3816" spans="1:19" x14ac:dyDescent="0.35">
      <c r="A3816" s="7" t="s">
        <v>3563</v>
      </c>
      <c r="B3816" s="40" t="str">
        <f>LEFT(Table1[[#This Row],[Employee Name]],FIND(" ",Table1[[#This Row],[Employee Name]]))</f>
        <v xml:space="preserve">Vikram </v>
      </c>
      <c r="C3816" s="40" t="str">
        <f>RIGHT(Table1[[#This Row],[Employee Name]],LEN(Table1[[#This Row],[Employee Name]])-FIND(" ",Table1[[#This Row],[Employee Name]]))</f>
        <v>Singh</v>
      </c>
      <c r="D3816" s="22">
        <f>Table1[[#This Row],[Basic Salary]]+Table1[[#This Row],[Bonus]]</f>
        <v>64745</v>
      </c>
      <c r="E3816" s="8">
        <v>77</v>
      </c>
      <c r="F3816" s="45">
        <v>42</v>
      </c>
      <c r="G3816" s="8" t="str" cm="1">
        <f t="array" ref="G3816">_xlfn.IFS(Table1[[#This Row],[Performance Score]]&gt;=80,"Excellent",Table1[[#This Row],[Performance Score]]&gt;=60,"Good",Table1[[#This Row],[Performance Score]]&gt;=40,"Need Improvement")</f>
        <v>Need Improvement</v>
      </c>
      <c r="H3816" s="29">
        <f>Table1[[#This Row],[Bonus]]/Table1[[#This Row],[Basic Salary]]</f>
        <v>0.40976788747114923</v>
      </c>
      <c r="I3816" s="8">
        <f ca="1">DATEDIF(Table1[[#This Row],[Date of Birth]],TODAY(),"y")</f>
        <v>33</v>
      </c>
      <c r="J3816" s="33">
        <v>44779</v>
      </c>
      <c r="K3816" s="33" t="str" cm="1">
        <f t="array" aca="1" ref="K3816" ca="1">_xlfn.IFS(L3816&lt;3,"Junior",L3816&lt;=7,"Mid-Level",L3816&gt;7,"Senior")</f>
        <v>Mid-Level</v>
      </c>
      <c r="L3816" s="45">
        <f ca="1">INT(YEARFRAC(Table1[[#This Row],[Joining Date]],TODAY(),1))</f>
        <v>3</v>
      </c>
      <c r="M3816" s="25" t="str">
        <f t="shared" ca="1" si="59"/>
        <v>No</v>
      </c>
      <c r="N3816" s="25">
        <f>YEAR(Table1[[#This Row],[Joining Date]])</f>
        <v>2022</v>
      </c>
      <c r="O3816" s="45">
        <f>MONTH(Table1[[#This Row],[Joining Date]])</f>
        <v>8</v>
      </c>
      <c r="P3816" s="25">
        <f ca="1">NETWORKDAYS(Table1[[#This Row],[Joining Date]],TODAY())</f>
        <v>1016</v>
      </c>
      <c r="Q3816" s="25" t="str">
        <f>LEFT(Table1[[#This Row],[Department]],5)&amp;"-"&amp;RIGHT(Table1[[#This Row],[Employee ID]],3)</f>
        <v>Opera-507</v>
      </c>
      <c r="R3816" s="25" t="str">
        <f>LEFT(Table1[[#This Row],[Department]],3)</f>
        <v>Ope</v>
      </c>
      <c r="S3816" s="36">
        <f>_xlfn.XLOOKUP(Table1[[#This Row],[City]],Table2[City],Table2[Bonus %])</f>
        <v>8</v>
      </c>
    </row>
    <row r="3817" spans="1:19" x14ac:dyDescent="0.35">
      <c r="A3817" s="9" t="s">
        <v>2844</v>
      </c>
      <c r="B3817" s="41" t="str">
        <f>LEFT(Table1[[#This Row],[Employee Name]],FIND(" ",Table1[[#This Row],[Employee Name]]))</f>
        <v xml:space="preserve">Sneha </v>
      </c>
      <c r="C3817" s="41" t="str">
        <f>RIGHT(Table1[[#This Row],[Employee Name]],LEN(Table1[[#This Row],[Employee Name]])-FIND(" ",Table1[[#This Row],[Employee Name]]))</f>
        <v>Iyer</v>
      </c>
      <c r="D3817" s="23">
        <f>Table1[[#This Row],[Basic Salary]]+Table1[[#This Row],[Bonus]]</f>
        <v>64743</v>
      </c>
      <c r="E3817" s="10">
        <v>95</v>
      </c>
      <c r="F3817" s="46">
        <v>49</v>
      </c>
      <c r="G3817" s="10" t="str" cm="1">
        <f t="array" ref="G3817">_xlfn.IFS(Table1[[#This Row],[Performance Score]]&gt;=80,"Excellent",Table1[[#This Row],[Performance Score]]&gt;=60,"Good",Table1[[#This Row],[Performance Score]]&gt;=40,"Need Improvement")</f>
        <v>Need Improvement</v>
      </c>
      <c r="H3817" s="30">
        <f>Table1[[#This Row],[Bonus]]/Table1[[#This Row],[Basic Salary]]</f>
        <v>0.17579863065942647</v>
      </c>
      <c r="I3817" s="10">
        <f ca="1">DATEDIF(Table1[[#This Row],[Date of Birth]],TODAY(),"y")</f>
        <v>40</v>
      </c>
      <c r="J3817" s="34">
        <v>42665</v>
      </c>
      <c r="K3817" s="33" t="str" cm="1">
        <f t="array" aca="1" ref="K3817" ca="1">_xlfn.IFS(L3817&lt;3,"Junior",L3817&lt;=7,"Mid-Level",L3817&gt;7,"Senior")</f>
        <v>Senior</v>
      </c>
      <c r="L3817" s="46">
        <f ca="1">INT(YEARFRAC(Table1[[#This Row],[Joining Date]],TODAY(),1))</f>
        <v>9</v>
      </c>
      <c r="M3817" s="25" t="str">
        <f t="shared" ca="1" si="59"/>
        <v>Yes</v>
      </c>
      <c r="N3817" s="26">
        <f>YEAR(Table1[[#This Row],[Joining Date]])</f>
        <v>2016</v>
      </c>
      <c r="O3817" s="46">
        <f>MONTH(Table1[[#This Row],[Joining Date]])</f>
        <v>10</v>
      </c>
      <c r="P3817" s="26">
        <f ca="1">NETWORKDAYS(Table1[[#This Row],[Joining Date]],TODAY())</f>
        <v>2526</v>
      </c>
      <c r="Q3817" s="26" t="str">
        <f>LEFT(Table1[[#This Row],[Department]],5)&amp;"-"&amp;RIGHT(Table1[[#This Row],[Employee ID]],3)</f>
        <v>Suppo-788</v>
      </c>
      <c r="R3817" s="26" t="str">
        <f>LEFT(Table1[[#This Row],[Department]],3)</f>
        <v>Sup</v>
      </c>
      <c r="S3817" s="37">
        <f>_xlfn.XLOOKUP(Table1[[#This Row],[City]],Table2[City],Table2[Bonus %])</f>
        <v>7</v>
      </c>
    </row>
    <row r="3818" spans="1:19" x14ac:dyDescent="0.35">
      <c r="A3818" s="7" t="s">
        <v>3588</v>
      </c>
      <c r="B3818" s="40" t="str">
        <f>LEFT(Table1[[#This Row],[Employee Name]],FIND(" ",Table1[[#This Row],[Employee Name]]))</f>
        <v xml:space="preserve">Sneha </v>
      </c>
      <c r="C3818" s="40" t="str">
        <f>RIGHT(Table1[[#This Row],[Employee Name]],LEN(Table1[[#This Row],[Employee Name]])-FIND(" ",Table1[[#This Row],[Employee Name]]))</f>
        <v>Iyer</v>
      </c>
      <c r="D3818" s="22">
        <f>Table1[[#This Row],[Basic Salary]]+Table1[[#This Row],[Bonus]]</f>
        <v>64734</v>
      </c>
      <c r="E3818" s="8">
        <v>80</v>
      </c>
      <c r="F3818" s="45">
        <v>65</v>
      </c>
      <c r="G3818" s="8" t="str" cm="1">
        <f t="array" ref="G3818">_xlfn.IFS(Table1[[#This Row],[Performance Score]]&gt;=80,"Excellent",Table1[[#This Row],[Performance Score]]&gt;=60,"Good",Table1[[#This Row],[Performance Score]]&gt;=40,"Need Improvement")</f>
        <v>Good</v>
      </c>
      <c r="H3818" s="29">
        <f>Table1[[#This Row],[Bonus]]/Table1[[#This Row],[Basic Salary]]</f>
        <v>0.21140782603813837</v>
      </c>
      <c r="I3818" s="8">
        <f ca="1">DATEDIF(Table1[[#This Row],[Date of Birth]],TODAY(),"y")</f>
        <v>16</v>
      </c>
      <c r="J3818" s="33">
        <v>42292</v>
      </c>
      <c r="K3818" s="33" t="str" cm="1">
        <f t="array" aca="1" ref="K3818" ca="1">_xlfn.IFS(L3818&lt;3,"Junior",L3818&lt;=7,"Mid-Level",L3818&gt;7,"Senior")</f>
        <v>Senior</v>
      </c>
      <c r="L3818" s="45">
        <f ca="1">INT(YEARFRAC(Table1[[#This Row],[Joining Date]],TODAY(),1))</f>
        <v>10</v>
      </c>
      <c r="M3818" s="25" t="str">
        <f t="shared" ca="1" si="59"/>
        <v>Yes</v>
      </c>
      <c r="N3818" s="25">
        <f>YEAR(Table1[[#This Row],[Joining Date]])</f>
        <v>2015</v>
      </c>
      <c r="O3818" s="45">
        <f>MONTH(Table1[[#This Row],[Joining Date]])</f>
        <v>10</v>
      </c>
      <c r="P3818" s="25">
        <f ca="1">NETWORKDAYS(Table1[[#This Row],[Joining Date]],TODAY())</f>
        <v>2793</v>
      </c>
      <c r="Q3818" s="25" t="str">
        <f>LEFT(Table1[[#This Row],[Department]],5)&amp;"-"&amp;RIGHT(Table1[[#This Row],[Employee ID]],3)</f>
        <v>Opera-532</v>
      </c>
      <c r="R3818" s="25" t="str">
        <f>LEFT(Table1[[#This Row],[Department]],3)</f>
        <v>Ope</v>
      </c>
      <c r="S3818" s="36">
        <f>_xlfn.XLOOKUP(Table1[[#This Row],[City]],Table2[City],Table2[Bonus %])</f>
        <v>4</v>
      </c>
    </row>
    <row r="3819" spans="1:19" x14ac:dyDescent="0.35">
      <c r="A3819" s="9" t="s">
        <v>3990</v>
      </c>
      <c r="B3819" s="41" t="str">
        <f>LEFT(Table1[[#This Row],[Employee Name]],FIND(" ",Table1[[#This Row],[Employee Name]]))</f>
        <v xml:space="preserve">Rahul </v>
      </c>
      <c r="C3819" s="41" t="str">
        <f>RIGHT(Table1[[#This Row],[Employee Name]],LEN(Table1[[#This Row],[Employee Name]])-FIND(" ",Table1[[#This Row],[Employee Name]]))</f>
        <v>Verma</v>
      </c>
      <c r="D3819" s="23">
        <f>Table1[[#This Row],[Basic Salary]]+Table1[[#This Row],[Bonus]]</f>
        <v>64719</v>
      </c>
      <c r="E3819" s="10">
        <v>61</v>
      </c>
      <c r="F3819" s="46">
        <v>74</v>
      </c>
      <c r="G3819" s="10" t="str" cm="1">
        <f t="array" ref="G3819">_xlfn.IFS(Table1[[#This Row],[Performance Score]]&gt;=80,"Excellent",Table1[[#This Row],[Performance Score]]&gt;=60,"Good",Table1[[#This Row],[Performance Score]]&gt;=40,"Need Improvement")</f>
        <v>Good</v>
      </c>
      <c r="H3819" s="30">
        <f>Table1[[#This Row],[Bonus]]/Table1[[#This Row],[Basic Salary]]</f>
        <v>0.15006930376372749</v>
      </c>
      <c r="I3819" s="10">
        <f ca="1">DATEDIF(Table1[[#This Row],[Date of Birth]],TODAY(),"y")</f>
        <v>37</v>
      </c>
      <c r="J3819" s="34">
        <v>45450</v>
      </c>
      <c r="K3819" s="33" t="str" cm="1">
        <f t="array" aca="1" ref="K3819" ca="1">_xlfn.IFS(L3819&lt;3,"Junior",L3819&lt;=7,"Mid-Level",L3819&gt;7,"Senior")</f>
        <v>Junior</v>
      </c>
      <c r="L3819" s="46">
        <f ca="1">INT(YEARFRAC(Table1[[#This Row],[Joining Date]],TODAY(),1))</f>
        <v>2</v>
      </c>
      <c r="M3819" s="25" t="str">
        <f t="shared" ca="1" si="59"/>
        <v>No</v>
      </c>
      <c r="N3819" s="26">
        <f>YEAR(Table1[[#This Row],[Joining Date]])</f>
        <v>2024</v>
      </c>
      <c r="O3819" s="46">
        <f>MONTH(Table1[[#This Row],[Joining Date]])</f>
        <v>6</v>
      </c>
      <c r="P3819" s="26">
        <f ca="1">NETWORKDAYS(Table1[[#This Row],[Joining Date]],TODAY())</f>
        <v>537</v>
      </c>
      <c r="Q3819" s="26" t="str">
        <f>LEFT(Table1[[#This Row],[Department]],5)&amp;"-"&amp;RIGHT(Table1[[#This Row],[Employee ID]],3)</f>
        <v>Sales-934</v>
      </c>
      <c r="R3819" s="26" t="str">
        <f>LEFT(Table1[[#This Row],[Department]],3)</f>
        <v>Sal</v>
      </c>
      <c r="S3819" s="37">
        <f>_xlfn.XLOOKUP(Table1[[#This Row],[City]],Table2[City],Table2[Bonus %])</f>
        <v>4</v>
      </c>
    </row>
    <row r="3820" spans="1:19" x14ac:dyDescent="0.35">
      <c r="A3820" s="7" t="s">
        <v>4206</v>
      </c>
      <c r="B3820" s="40" t="str">
        <f>LEFT(Table1[[#This Row],[Employee Name]],FIND(" ",Table1[[#This Row],[Employee Name]]))</f>
        <v xml:space="preserve">Krishna </v>
      </c>
      <c r="C3820" s="40" t="str">
        <f>RIGHT(Table1[[#This Row],[Employee Name]],LEN(Table1[[#This Row],[Employee Name]])-FIND(" ",Table1[[#This Row],[Employee Name]]))</f>
        <v>Chaitanya</v>
      </c>
      <c r="D3820" s="22">
        <f>Table1[[#This Row],[Basic Salary]]+Table1[[#This Row],[Bonus]]</f>
        <v>64715</v>
      </c>
      <c r="E3820" s="8">
        <v>63</v>
      </c>
      <c r="F3820" s="45">
        <v>98</v>
      </c>
      <c r="G3820" s="8" t="str" cm="1">
        <f t="array" ref="G3820">_xlfn.IFS(Table1[[#This Row],[Performance Score]]&gt;=80,"Excellent",Table1[[#This Row],[Performance Score]]&gt;=60,"Good",Table1[[#This Row],[Performance Score]]&gt;=40,"Need Improvement")</f>
        <v>Excellent</v>
      </c>
      <c r="H3820" s="29">
        <f>Table1[[#This Row],[Bonus]]/Table1[[#This Row],[Basic Salary]]</f>
        <v>0.58654081882814413</v>
      </c>
      <c r="I3820" s="8">
        <f ca="1">DATEDIF(Table1[[#This Row],[Date of Birth]],TODAY(),"y")</f>
        <v>23</v>
      </c>
      <c r="J3820" s="33">
        <v>44698</v>
      </c>
      <c r="K3820" s="33" t="str" cm="1">
        <f t="array" aca="1" ref="K3820" ca="1">_xlfn.IFS(L3820&lt;3,"Junior",L3820&lt;=7,"Mid-Level",L3820&gt;7,"Senior")</f>
        <v>Mid-Level</v>
      </c>
      <c r="L3820" s="45">
        <f ca="1">INT(YEARFRAC(Table1[[#This Row],[Joining Date]],TODAY(),1))</f>
        <v>4</v>
      </c>
      <c r="M3820" s="25" t="str">
        <f t="shared" ca="1" si="59"/>
        <v>No</v>
      </c>
      <c r="N3820" s="25">
        <f>YEAR(Table1[[#This Row],[Joining Date]])</f>
        <v>2022</v>
      </c>
      <c r="O3820" s="45">
        <f>MONTH(Table1[[#This Row],[Joining Date]])</f>
        <v>5</v>
      </c>
      <c r="P3820" s="25">
        <f ca="1">NETWORKDAYS(Table1[[#This Row],[Joining Date]],TODAY())</f>
        <v>1075</v>
      </c>
      <c r="Q3820" s="25" t="str">
        <f>LEFT(Table1[[#This Row],[Department]],5)&amp;"-"&amp;RIGHT(Table1[[#This Row],[Employee ID]],3)</f>
        <v>Finan-150</v>
      </c>
      <c r="R3820" s="25" t="str">
        <f>LEFT(Table1[[#This Row],[Department]],3)</f>
        <v>Fin</v>
      </c>
      <c r="S3820" s="36">
        <f>_xlfn.XLOOKUP(Table1[[#This Row],[City]],Table2[City],Table2[Bonus %])</f>
        <v>5</v>
      </c>
    </row>
    <row r="3821" spans="1:19" x14ac:dyDescent="0.35">
      <c r="A3821" s="9" t="s">
        <v>3180</v>
      </c>
      <c r="B3821" s="41" t="str">
        <f>LEFT(Table1[[#This Row],[Employee Name]],FIND(" ",Table1[[#This Row],[Employee Name]]))</f>
        <v xml:space="preserve">Rahul </v>
      </c>
      <c r="C3821" s="41" t="str">
        <f>RIGHT(Table1[[#This Row],[Employee Name]],LEN(Table1[[#This Row],[Employee Name]])-FIND(" ",Table1[[#This Row],[Employee Name]]))</f>
        <v>Verma</v>
      </c>
      <c r="D3821" s="23">
        <f>Table1[[#This Row],[Basic Salary]]+Table1[[#This Row],[Bonus]]</f>
        <v>64659</v>
      </c>
      <c r="E3821" s="10">
        <v>85</v>
      </c>
      <c r="F3821" s="46">
        <v>68</v>
      </c>
      <c r="G3821" s="10" t="str" cm="1">
        <f t="array" ref="G3821">_xlfn.IFS(Table1[[#This Row],[Performance Score]]&gt;=80,"Excellent",Table1[[#This Row],[Performance Score]]&gt;=60,"Good",Table1[[#This Row],[Performance Score]]&gt;=40,"Need Improvement")</f>
        <v>Good</v>
      </c>
      <c r="H3821" s="30">
        <f>Table1[[#This Row],[Bonus]]/Table1[[#This Row],[Basic Salary]]</f>
        <v>0.63173169131378393</v>
      </c>
      <c r="I3821" s="10">
        <f ca="1">DATEDIF(Table1[[#This Row],[Date of Birth]],TODAY(),"y")</f>
        <v>32</v>
      </c>
      <c r="J3821" s="34">
        <v>43790</v>
      </c>
      <c r="K3821" s="33" t="str" cm="1">
        <f t="array" aca="1" ref="K3821" ca="1">_xlfn.IFS(L3821&lt;3,"Junior",L3821&lt;=7,"Mid-Level",L3821&gt;7,"Senior")</f>
        <v>Mid-Level</v>
      </c>
      <c r="L3821" s="46">
        <f ca="1">INT(YEARFRAC(Table1[[#This Row],[Joining Date]],TODAY(),1))</f>
        <v>6</v>
      </c>
      <c r="M3821" s="25" t="str">
        <f t="shared" ca="1" si="59"/>
        <v>Yes</v>
      </c>
      <c r="N3821" s="26">
        <f>YEAR(Table1[[#This Row],[Joining Date]])</f>
        <v>2019</v>
      </c>
      <c r="O3821" s="46">
        <f>MONTH(Table1[[#This Row],[Joining Date]])</f>
        <v>11</v>
      </c>
      <c r="P3821" s="26">
        <f ca="1">NETWORKDAYS(Table1[[#This Row],[Joining Date]],TODAY())</f>
        <v>1723</v>
      </c>
      <c r="Q3821" s="26" t="str">
        <f>LEFT(Table1[[#This Row],[Department]],5)&amp;"-"&amp;RIGHT(Table1[[#This Row],[Employee ID]],3)</f>
        <v>Suppo-124</v>
      </c>
      <c r="R3821" s="26" t="str">
        <f>LEFT(Table1[[#This Row],[Department]],3)</f>
        <v>Sup</v>
      </c>
      <c r="S3821" s="37">
        <f>_xlfn.XLOOKUP(Table1[[#This Row],[City]],Table2[City],Table2[Bonus %])</f>
        <v>4</v>
      </c>
    </row>
    <row r="3822" spans="1:19" x14ac:dyDescent="0.35">
      <c r="A3822" s="7" t="s">
        <v>3497</v>
      </c>
      <c r="B3822" s="40" t="str">
        <f>LEFT(Table1[[#This Row],[Employee Name]],FIND(" ",Table1[[#This Row],[Employee Name]]))</f>
        <v xml:space="preserve">Ishita </v>
      </c>
      <c r="C3822" s="40" t="str">
        <f>RIGHT(Table1[[#This Row],[Employee Name]],LEN(Table1[[#This Row],[Employee Name]])-FIND(" ",Table1[[#This Row],[Employee Name]]))</f>
        <v>Roy</v>
      </c>
      <c r="D3822" s="22">
        <f>Table1[[#This Row],[Basic Salary]]+Table1[[#This Row],[Bonus]]</f>
        <v>64653</v>
      </c>
      <c r="E3822" s="8">
        <v>88</v>
      </c>
      <c r="F3822" s="45">
        <v>40</v>
      </c>
      <c r="G3822" s="8" t="str" cm="1">
        <f t="array" ref="G3822">_xlfn.IFS(Table1[[#This Row],[Performance Score]]&gt;=80,"Excellent",Table1[[#This Row],[Performance Score]]&gt;=60,"Good",Table1[[#This Row],[Performance Score]]&gt;=40,"Need Improvement")</f>
        <v>Need Improvement</v>
      </c>
      <c r="H3822" s="29">
        <f>Table1[[#This Row],[Bonus]]/Table1[[#This Row],[Basic Salary]]</f>
        <v>9.2259089066090011E-2</v>
      </c>
      <c r="I3822" s="8">
        <f ca="1">DATEDIF(Table1[[#This Row],[Date of Birth]],TODAY(),"y")</f>
        <v>22</v>
      </c>
      <c r="J3822" s="33">
        <v>44247</v>
      </c>
      <c r="K3822" s="33" t="str" cm="1">
        <f t="array" aca="1" ref="K3822" ca="1">_xlfn.IFS(L3822&lt;3,"Junior",L3822&lt;=7,"Mid-Level",L3822&gt;7,"Senior")</f>
        <v>Mid-Level</v>
      </c>
      <c r="L3822" s="45">
        <f ca="1">INT(YEARFRAC(Table1[[#This Row],[Joining Date]],TODAY(),1))</f>
        <v>5</v>
      </c>
      <c r="M3822" s="25" t="str">
        <f t="shared" ca="1" si="59"/>
        <v>No</v>
      </c>
      <c r="N3822" s="25">
        <f>YEAR(Table1[[#This Row],[Joining Date]])</f>
        <v>2021</v>
      </c>
      <c r="O3822" s="45">
        <f>MONTH(Table1[[#This Row],[Joining Date]])</f>
        <v>2</v>
      </c>
      <c r="P3822" s="25">
        <f ca="1">NETWORKDAYS(Table1[[#This Row],[Joining Date]],TODAY())</f>
        <v>1396</v>
      </c>
      <c r="Q3822" s="25" t="str">
        <f>LEFT(Table1[[#This Row],[Department]],5)&amp;"-"&amp;RIGHT(Table1[[#This Row],[Employee ID]],3)</f>
        <v>IT-441</v>
      </c>
      <c r="R3822" s="25" t="str">
        <f>LEFT(Table1[[#This Row],[Department]],3)</f>
        <v>IT</v>
      </c>
      <c r="S3822" s="36">
        <f>_xlfn.XLOOKUP(Table1[[#This Row],[City]],Table2[City],Table2[Bonus %])</f>
        <v>5</v>
      </c>
    </row>
    <row r="3823" spans="1:19" x14ac:dyDescent="0.35">
      <c r="A3823" s="9" t="s">
        <v>2381</v>
      </c>
      <c r="B3823" s="41" t="str">
        <f>LEFT(Table1[[#This Row],[Employee Name]],FIND(" ",Table1[[#This Row],[Employee Name]]))</f>
        <v xml:space="preserve">Aarav </v>
      </c>
      <c r="C3823" s="41" t="str">
        <f>RIGHT(Table1[[#This Row],[Employee Name]],LEN(Table1[[#This Row],[Employee Name]])-FIND(" ",Table1[[#This Row],[Employee Name]]))</f>
        <v>Sharma</v>
      </c>
      <c r="D3823" s="23">
        <f>Table1[[#This Row],[Basic Salary]]+Table1[[#This Row],[Bonus]]</f>
        <v>64650</v>
      </c>
      <c r="E3823" s="10">
        <v>86</v>
      </c>
      <c r="F3823" s="46">
        <v>53</v>
      </c>
      <c r="G3823" s="10" t="str" cm="1">
        <f t="array" ref="G3823">_xlfn.IFS(Table1[[#This Row],[Performance Score]]&gt;=80,"Excellent",Table1[[#This Row],[Performance Score]]&gt;=60,"Good",Table1[[#This Row],[Performance Score]]&gt;=40,"Need Improvement")</f>
        <v>Need Improvement</v>
      </c>
      <c r="H3823" s="30">
        <f>Table1[[#This Row],[Bonus]]/Table1[[#This Row],[Basic Salary]]</f>
        <v>0.47923578537924721</v>
      </c>
      <c r="I3823" s="10">
        <f ca="1">DATEDIF(Table1[[#This Row],[Date of Birth]],TODAY(),"y")</f>
        <v>34</v>
      </c>
      <c r="J3823" s="34">
        <v>42038</v>
      </c>
      <c r="K3823" s="33" t="str" cm="1">
        <f t="array" aca="1" ref="K3823" ca="1">_xlfn.IFS(L3823&lt;3,"Junior",L3823&lt;=7,"Mid-Level",L3823&gt;7,"Senior")</f>
        <v>Senior</v>
      </c>
      <c r="L3823" s="46">
        <f ca="1">INT(YEARFRAC(Table1[[#This Row],[Joining Date]],TODAY(),1))</f>
        <v>11</v>
      </c>
      <c r="M3823" s="25" t="str">
        <f t="shared" ca="1" si="59"/>
        <v>Yes</v>
      </c>
      <c r="N3823" s="26">
        <f>YEAR(Table1[[#This Row],[Joining Date]])</f>
        <v>2015</v>
      </c>
      <c r="O3823" s="46">
        <f>MONTH(Table1[[#This Row],[Joining Date]])</f>
        <v>2</v>
      </c>
      <c r="P3823" s="26">
        <f ca="1">NETWORKDAYS(Table1[[#This Row],[Joining Date]],TODAY())</f>
        <v>2975</v>
      </c>
      <c r="Q3823" s="26" t="str">
        <f>LEFT(Table1[[#This Row],[Department]],5)&amp;"-"&amp;RIGHT(Table1[[#This Row],[Employee ID]],3)</f>
        <v>IT-325</v>
      </c>
      <c r="R3823" s="26" t="str">
        <f>LEFT(Table1[[#This Row],[Department]],3)</f>
        <v>IT</v>
      </c>
      <c r="S3823" s="37">
        <f>_xlfn.XLOOKUP(Table1[[#This Row],[City]],Table2[City],Table2[Bonus %])</f>
        <v>8</v>
      </c>
    </row>
    <row r="3824" spans="1:19" x14ac:dyDescent="0.35">
      <c r="A3824" s="7" t="s">
        <v>3011</v>
      </c>
      <c r="B3824" s="40" t="str">
        <f>LEFT(Table1[[#This Row],[Employee Name]],FIND(" ",Table1[[#This Row],[Employee Name]]))</f>
        <v xml:space="preserve">Priya </v>
      </c>
      <c r="C3824" s="40" t="str">
        <f>RIGHT(Table1[[#This Row],[Employee Name]],LEN(Table1[[#This Row],[Employee Name]])-FIND(" ",Table1[[#This Row],[Employee Name]]))</f>
        <v>Reddy</v>
      </c>
      <c r="D3824" s="22">
        <f>Table1[[#This Row],[Basic Salary]]+Table1[[#This Row],[Bonus]]</f>
        <v>64643</v>
      </c>
      <c r="E3824" s="8">
        <v>75</v>
      </c>
      <c r="F3824" s="45">
        <v>56</v>
      </c>
      <c r="G3824" s="8" t="str" cm="1">
        <f t="array" ref="G3824">_xlfn.IFS(Table1[[#This Row],[Performance Score]]&gt;=80,"Excellent",Table1[[#This Row],[Performance Score]]&gt;=60,"Good",Table1[[#This Row],[Performance Score]]&gt;=40,"Need Improvement")</f>
        <v>Need Improvement</v>
      </c>
      <c r="H3824" s="29">
        <f>Table1[[#This Row],[Bonus]]/Table1[[#This Row],[Basic Salary]]</f>
        <v>0.15156319586710609</v>
      </c>
      <c r="I3824" s="8">
        <f ca="1">DATEDIF(Table1[[#This Row],[Date of Birth]],TODAY(),"y")</f>
        <v>14</v>
      </c>
      <c r="J3824" s="33">
        <v>45222</v>
      </c>
      <c r="K3824" s="33" t="str" cm="1">
        <f t="array" aca="1" ref="K3824" ca="1">_xlfn.IFS(L3824&lt;3,"Junior",L3824&lt;=7,"Mid-Level",L3824&gt;7,"Senior")</f>
        <v>Junior</v>
      </c>
      <c r="L3824" s="45">
        <f ca="1">INT(YEARFRAC(Table1[[#This Row],[Joining Date]],TODAY(),1))</f>
        <v>2</v>
      </c>
      <c r="M3824" s="25" t="str">
        <f t="shared" ca="1" si="59"/>
        <v>No</v>
      </c>
      <c r="N3824" s="25">
        <f>YEAR(Table1[[#This Row],[Joining Date]])</f>
        <v>2023</v>
      </c>
      <c r="O3824" s="45">
        <f>MONTH(Table1[[#This Row],[Joining Date]])</f>
        <v>10</v>
      </c>
      <c r="P3824" s="25">
        <f ca="1">NETWORKDAYS(Table1[[#This Row],[Joining Date]],TODAY())</f>
        <v>701</v>
      </c>
      <c r="Q3824" s="25" t="str">
        <f>LEFT(Table1[[#This Row],[Department]],5)&amp;"-"&amp;RIGHT(Table1[[#This Row],[Employee ID]],3)</f>
        <v>Opera-955</v>
      </c>
      <c r="R3824" s="25" t="str">
        <f>LEFT(Table1[[#This Row],[Department]],3)</f>
        <v>Ope</v>
      </c>
      <c r="S3824" s="36">
        <f>_xlfn.XLOOKUP(Table1[[#This Row],[City]],Table2[City],Table2[Bonus %])</f>
        <v>7</v>
      </c>
    </row>
    <row r="3825" spans="1:19" x14ac:dyDescent="0.35">
      <c r="A3825" s="9" t="s">
        <v>1288</v>
      </c>
      <c r="B3825" s="41" t="str">
        <f>LEFT(Table1[[#This Row],[Employee Name]],FIND(" ",Table1[[#This Row],[Employee Name]]))</f>
        <v xml:space="preserve">Neha </v>
      </c>
      <c r="C3825" s="41" t="str">
        <f>RIGHT(Table1[[#This Row],[Employee Name]],LEN(Table1[[#This Row],[Employee Name]])-FIND(" ",Table1[[#This Row],[Employee Name]]))</f>
        <v>Kulkarni</v>
      </c>
      <c r="D3825" s="23">
        <f>Table1[[#This Row],[Basic Salary]]+Table1[[#This Row],[Bonus]]</f>
        <v>64620</v>
      </c>
      <c r="E3825" s="10">
        <v>64</v>
      </c>
      <c r="F3825" s="46">
        <v>43</v>
      </c>
      <c r="G3825" s="10" t="str" cm="1">
        <f t="array" ref="G3825">_xlfn.IFS(Table1[[#This Row],[Performance Score]]&gt;=80,"Excellent",Table1[[#This Row],[Performance Score]]&gt;=60,"Good",Table1[[#This Row],[Performance Score]]&gt;=40,"Need Improvement")</f>
        <v>Need Improvement</v>
      </c>
      <c r="H3825" s="30">
        <f>Table1[[#This Row],[Bonus]]/Table1[[#This Row],[Basic Salary]]</f>
        <v>0.11882542375815919</v>
      </c>
      <c r="I3825" s="10">
        <f ca="1">DATEDIF(Table1[[#This Row],[Date of Birth]],TODAY(),"y")</f>
        <v>14</v>
      </c>
      <c r="J3825" s="34">
        <v>45581</v>
      </c>
      <c r="K3825" s="33" t="str" cm="1">
        <f t="array" aca="1" ref="K3825" ca="1">_xlfn.IFS(L3825&lt;3,"Junior",L3825&lt;=7,"Mid-Level",L3825&gt;7,"Senior")</f>
        <v>Junior</v>
      </c>
      <c r="L3825" s="46">
        <f ca="1">INT(YEARFRAC(Table1[[#This Row],[Joining Date]],TODAY(),1))</f>
        <v>1</v>
      </c>
      <c r="M3825" s="25" t="str">
        <f t="shared" ca="1" si="59"/>
        <v>No</v>
      </c>
      <c r="N3825" s="26">
        <f>YEAR(Table1[[#This Row],[Joining Date]])</f>
        <v>2024</v>
      </c>
      <c r="O3825" s="46">
        <f>MONTH(Table1[[#This Row],[Joining Date]])</f>
        <v>10</v>
      </c>
      <c r="P3825" s="26">
        <f ca="1">NETWORKDAYS(Table1[[#This Row],[Joining Date]],TODAY())</f>
        <v>444</v>
      </c>
      <c r="Q3825" s="26" t="str">
        <f>LEFT(Table1[[#This Row],[Department]],5)&amp;"-"&amp;RIGHT(Table1[[#This Row],[Employee ID]],3)</f>
        <v>Suppo-232</v>
      </c>
      <c r="R3825" s="26" t="str">
        <f>LEFT(Table1[[#This Row],[Department]],3)</f>
        <v>Sup</v>
      </c>
      <c r="S3825" s="37">
        <f>_xlfn.XLOOKUP(Table1[[#This Row],[City]],Table2[City],Table2[Bonus %])</f>
        <v>7</v>
      </c>
    </row>
    <row r="3826" spans="1:19" x14ac:dyDescent="0.35">
      <c r="A3826" s="7" t="s">
        <v>2457</v>
      </c>
      <c r="B3826" s="40" t="str">
        <f>LEFT(Table1[[#This Row],[Employee Name]],FIND(" ",Table1[[#This Row],[Employee Name]]))</f>
        <v xml:space="preserve">Kavya </v>
      </c>
      <c r="C3826" s="40" t="str">
        <f>RIGHT(Table1[[#This Row],[Employee Name]],LEN(Table1[[#This Row],[Employee Name]])-FIND(" ",Table1[[#This Row],[Employee Name]]))</f>
        <v>Nair</v>
      </c>
      <c r="D3826" s="22">
        <f>Table1[[#This Row],[Basic Salary]]+Table1[[#This Row],[Bonus]]</f>
        <v>64578</v>
      </c>
      <c r="E3826" s="8">
        <v>71</v>
      </c>
      <c r="F3826" s="45">
        <v>55</v>
      </c>
      <c r="G3826" s="8" t="str" cm="1">
        <f t="array" ref="G3826">_xlfn.IFS(Table1[[#This Row],[Performance Score]]&gt;=80,"Excellent",Table1[[#This Row],[Performance Score]]&gt;=60,"Good",Table1[[#This Row],[Performance Score]]&gt;=40,"Need Improvement")</f>
        <v>Need Improvement</v>
      </c>
      <c r="H3826" s="29">
        <f>Table1[[#This Row],[Bonus]]/Table1[[#This Row],[Basic Salary]]</f>
        <v>0.80476217092392821</v>
      </c>
      <c r="I3826" s="8">
        <f ca="1">DATEDIF(Table1[[#This Row],[Date of Birth]],TODAY(),"y")</f>
        <v>33</v>
      </c>
      <c r="J3826" s="33">
        <v>44694</v>
      </c>
      <c r="K3826" s="33" t="str" cm="1">
        <f t="array" aca="1" ref="K3826" ca="1">_xlfn.IFS(L3826&lt;3,"Junior",L3826&lt;=7,"Mid-Level",L3826&gt;7,"Senior")</f>
        <v>Mid-Level</v>
      </c>
      <c r="L3826" s="45">
        <f ca="1">INT(YEARFRAC(Table1[[#This Row],[Joining Date]],TODAY(),1))</f>
        <v>4</v>
      </c>
      <c r="M3826" s="25" t="str">
        <f t="shared" ca="1" si="59"/>
        <v>No</v>
      </c>
      <c r="N3826" s="25">
        <f>YEAR(Table1[[#This Row],[Joining Date]])</f>
        <v>2022</v>
      </c>
      <c r="O3826" s="45">
        <f>MONTH(Table1[[#This Row],[Joining Date]])</f>
        <v>5</v>
      </c>
      <c r="P3826" s="25">
        <f ca="1">NETWORKDAYS(Table1[[#This Row],[Joining Date]],TODAY())</f>
        <v>1077</v>
      </c>
      <c r="Q3826" s="25" t="str">
        <f>LEFT(Table1[[#This Row],[Department]],5)&amp;"-"&amp;RIGHT(Table1[[#This Row],[Employee ID]],3)</f>
        <v>Sales-401</v>
      </c>
      <c r="R3826" s="25" t="str">
        <f>LEFT(Table1[[#This Row],[Department]],3)</f>
        <v>Sal</v>
      </c>
      <c r="S3826" s="36">
        <f>_xlfn.XLOOKUP(Table1[[#This Row],[City]],Table2[City],Table2[Bonus %])</f>
        <v>5</v>
      </c>
    </row>
    <row r="3827" spans="1:19" x14ac:dyDescent="0.35">
      <c r="A3827" s="9" t="s">
        <v>1093</v>
      </c>
      <c r="B3827" s="41" t="str">
        <f>LEFT(Table1[[#This Row],[Employee Name]],FIND(" ",Table1[[#This Row],[Employee Name]]))</f>
        <v xml:space="preserve">Swathi </v>
      </c>
      <c r="C3827" s="41" t="str">
        <f>RIGHT(Table1[[#This Row],[Employee Name]],LEN(Table1[[#This Row],[Employee Name]])-FIND(" ",Table1[[#This Row],[Employee Name]]))</f>
        <v>Ramesh</v>
      </c>
      <c r="D3827" s="23">
        <f>Table1[[#This Row],[Basic Salary]]+Table1[[#This Row],[Bonus]]</f>
        <v>64576</v>
      </c>
      <c r="E3827" s="10">
        <v>67</v>
      </c>
      <c r="F3827" s="46">
        <v>61</v>
      </c>
      <c r="G3827" s="10" t="str" cm="1">
        <f t="array" ref="G3827">_xlfn.IFS(Table1[[#This Row],[Performance Score]]&gt;=80,"Excellent",Table1[[#This Row],[Performance Score]]&gt;=60,"Good",Table1[[#This Row],[Performance Score]]&gt;=40,"Need Improvement")</f>
        <v>Good</v>
      </c>
      <c r="H3827" s="30">
        <f>Table1[[#This Row],[Bonus]]/Table1[[#This Row],[Basic Salary]]</f>
        <v>0.36394550638927026</v>
      </c>
      <c r="I3827" s="10">
        <f ca="1">DATEDIF(Table1[[#This Row],[Date of Birth]],TODAY(),"y")</f>
        <v>29</v>
      </c>
      <c r="J3827" s="34">
        <v>44034</v>
      </c>
      <c r="K3827" s="33" t="str" cm="1">
        <f t="array" aca="1" ref="K3827" ca="1">_xlfn.IFS(L3827&lt;3,"Junior",L3827&lt;=7,"Mid-Level",L3827&gt;7,"Senior")</f>
        <v>Mid-Level</v>
      </c>
      <c r="L3827" s="46">
        <f ca="1">INT(YEARFRAC(Table1[[#This Row],[Joining Date]],TODAY(),1))</f>
        <v>5</v>
      </c>
      <c r="M3827" s="25" t="str">
        <f t="shared" ca="1" si="59"/>
        <v>No</v>
      </c>
      <c r="N3827" s="26">
        <f>YEAR(Table1[[#This Row],[Joining Date]])</f>
        <v>2020</v>
      </c>
      <c r="O3827" s="46">
        <f>MONTH(Table1[[#This Row],[Joining Date]])</f>
        <v>7</v>
      </c>
      <c r="P3827" s="26">
        <f ca="1">NETWORKDAYS(Table1[[#This Row],[Joining Date]],TODAY())</f>
        <v>1549</v>
      </c>
      <c r="Q3827" s="26" t="str">
        <f>LEFT(Table1[[#This Row],[Department]],5)&amp;"-"&amp;RIGHT(Table1[[#This Row],[Employee ID]],3)</f>
        <v>HR-037</v>
      </c>
      <c r="R3827" s="26" t="str">
        <f>LEFT(Table1[[#This Row],[Department]],3)</f>
        <v>HR</v>
      </c>
      <c r="S3827" s="37">
        <f>_xlfn.XLOOKUP(Table1[[#This Row],[City]],Table2[City],Table2[Bonus %])</f>
        <v>6</v>
      </c>
    </row>
    <row r="3828" spans="1:19" x14ac:dyDescent="0.35">
      <c r="A3828" s="7" t="s">
        <v>1243</v>
      </c>
      <c r="B3828" s="40" t="str">
        <f>LEFT(Table1[[#This Row],[Employee Name]],FIND(" ",Table1[[#This Row],[Employee Name]]))</f>
        <v xml:space="preserve">Meera </v>
      </c>
      <c r="C3828" s="40" t="str">
        <f>RIGHT(Table1[[#This Row],[Employee Name]],LEN(Table1[[#This Row],[Employee Name]])-FIND(" ",Table1[[#This Row],[Employee Name]]))</f>
        <v>Joshi</v>
      </c>
      <c r="D3828" s="22">
        <f>Table1[[#This Row],[Basic Salary]]+Table1[[#This Row],[Bonus]]</f>
        <v>64564</v>
      </c>
      <c r="E3828" s="8">
        <v>69</v>
      </c>
      <c r="F3828" s="45">
        <v>73</v>
      </c>
      <c r="G3828" s="8" t="str" cm="1">
        <f t="array" ref="G3828">_xlfn.IFS(Table1[[#This Row],[Performance Score]]&gt;=80,"Excellent",Table1[[#This Row],[Performance Score]]&gt;=60,"Good",Table1[[#This Row],[Performance Score]]&gt;=40,"Need Improvement")</f>
        <v>Good</v>
      </c>
      <c r="H3828" s="29">
        <f>Table1[[#This Row],[Bonus]]/Table1[[#This Row],[Basic Salary]]</f>
        <v>0.45795321109204229</v>
      </c>
      <c r="I3828" s="8">
        <f ca="1">DATEDIF(Table1[[#This Row],[Date of Birth]],TODAY(),"y")</f>
        <v>15</v>
      </c>
      <c r="J3828" s="33">
        <v>44048</v>
      </c>
      <c r="K3828" s="33" t="str" cm="1">
        <f t="array" aca="1" ref="K3828" ca="1">_xlfn.IFS(L3828&lt;3,"Junior",L3828&lt;=7,"Mid-Level",L3828&gt;7,"Senior")</f>
        <v>Mid-Level</v>
      </c>
      <c r="L3828" s="45">
        <f ca="1">INT(YEARFRAC(Table1[[#This Row],[Joining Date]],TODAY(),1))</f>
        <v>5</v>
      </c>
      <c r="M3828" s="25" t="str">
        <f t="shared" ca="1" si="59"/>
        <v>No</v>
      </c>
      <c r="N3828" s="25">
        <f>YEAR(Table1[[#This Row],[Joining Date]])</f>
        <v>2020</v>
      </c>
      <c r="O3828" s="45">
        <f>MONTH(Table1[[#This Row],[Joining Date]])</f>
        <v>8</v>
      </c>
      <c r="P3828" s="25">
        <f ca="1">NETWORKDAYS(Table1[[#This Row],[Joining Date]],TODAY())</f>
        <v>1539</v>
      </c>
      <c r="Q3828" s="25" t="str">
        <f>LEFT(Table1[[#This Row],[Department]],5)&amp;"-"&amp;RIGHT(Table1[[#This Row],[Employee ID]],3)</f>
        <v>HR-187</v>
      </c>
      <c r="R3828" s="25" t="str">
        <f>LEFT(Table1[[#This Row],[Department]],3)</f>
        <v>HR</v>
      </c>
      <c r="S3828" s="36">
        <f>_xlfn.XLOOKUP(Table1[[#This Row],[City]],Table2[City],Table2[Bonus %])</f>
        <v>6</v>
      </c>
    </row>
    <row r="3829" spans="1:19" x14ac:dyDescent="0.35">
      <c r="A3829" s="9" t="s">
        <v>3456</v>
      </c>
      <c r="B3829" s="41" t="str">
        <f>LEFT(Table1[[#This Row],[Employee Name]],FIND(" ",Table1[[#This Row],[Employee Name]]))</f>
        <v xml:space="preserve">Ajay </v>
      </c>
      <c r="C3829" s="41" t="str">
        <f>RIGHT(Table1[[#This Row],[Employee Name]],LEN(Table1[[#This Row],[Employee Name]])-FIND(" ",Table1[[#This Row],[Employee Name]]))</f>
        <v>Singh</v>
      </c>
      <c r="D3829" s="23">
        <f>Table1[[#This Row],[Basic Salary]]+Table1[[#This Row],[Bonus]]</f>
        <v>64534</v>
      </c>
      <c r="E3829" s="10">
        <v>81</v>
      </c>
      <c r="F3829" s="46">
        <v>84</v>
      </c>
      <c r="G3829" s="10" t="str" cm="1">
        <f t="array" ref="G3829">_xlfn.IFS(Table1[[#This Row],[Performance Score]]&gt;=80,"Excellent",Table1[[#This Row],[Performance Score]]&gt;=60,"Good",Table1[[#This Row],[Performance Score]]&gt;=40,"Need Improvement")</f>
        <v>Excellent</v>
      </c>
      <c r="H3829" s="30">
        <f>Table1[[#This Row],[Bonus]]/Table1[[#This Row],[Basic Salary]]</f>
        <v>0.66414812140591561</v>
      </c>
      <c r="I3829" s="10">
        <f ca="1">DATEDIF(Table1[[#This Row],[Date of Birth]],TODAY(),"y")</f>
        <v>25</v>
      </c>
      <c r="J3829" s="34">
        <v>42523</v>
      </c>
      <c r="K3829" s="33" t="str" cm="1">
        <f t="array" aca="1" ref="K3829" ca="1">_xlfn.IFS(L3829&lt;3,"Junior",L3829&lt;=7,"Mid-Level",L3829&gt;7,"Senior")</f>
        <v>Senior</v>
      </c>
      <c r="L3829" s="46">
        <f ca="1">INT(YEARFRAC(Table1[[#This Row],[Joining Date]],TODAY(),1))</f>
        <v>10</v>
      </c>
      <c r="M3829" s="25" t="str">
        <f t="shared" ca="1" si="59"/>
        <v>Yes</v>
      </c>
      <c r="N3829" s="26">
        <f>YEAR(Table1[[#This Row],[Joining Date]])</f>
        <v>2016</v>
      </c>
      <c r="O3829" s="46">
        <f>MONTH(Table1[[#This Row],[Joining Date]])</f>
        <v>6</v>
      </c>
      <c r="P3829" s="26">
        <f ca="1">NETWORKDAYS(Table1[[#This Row],[Joining Date]],TODAY())</f>
        <v>2628</v>
      </c>
      <c r="Q3829" s="26" t="str">
        <f>LEFT(Table1[[#This Row],[Department]],5)&amp;"-"&amp;RIGHT(Table1[[#This Row],[Employee ID]],3)</f>
        <v>Opera-400</v>
      </c>
      <c r="R3829" s="26" t="str">
        <f>LEFT(Table1[[#This Row],[Department]],3)</f>
        <v>Ope</v>
      </c>
      <c r="S3829" s="37">
        <f>_xlfn.XLOOKUP(Table1[[#This Row],[City]],Table2[City],Table2[Bonus %])</f>
        <v>8</v>
      </c>
    </row>
    <row r="3830" spans="1:19" x14ac:dyDescent="0.35">
      <c r="A3830" s="7" t="s">
        <v>4942</v>
      </c>
      <c r="B3830" s="40" t="str">
        <f>LEFT(Table1[[#This Row],[Employee Name]],FIND(" ",Table1[[#This Row],[Employee Name]]))</f>
        <v xml:space="preserve">Pooja </v>
      </c>
      <c r="C3830" s="40" t="str">
        <f>RIGHT(Table1[[#This Row],[Employee Name]],LEN(Table1[[#This Row],[Employee Name]])-FIND(" ",Table1[[#This Row],[Employee Name]]))</f>
        <v>Das</v>
      </c>
      <c r="D3830" s="22">
        <f>Table1[[#This Row],[Basic Salary]]+Table1[[#This Row],[Bonus]]</f>
        <v>64532</v>
      </c>
      <c r="E3830" s="8">
        <v>96</v>
      </c>
      <c r="F3830" s="45">
        <v>64</v>
      </c>
      <c r="G3830" s="8" t="str" cm="1">
        <f t="array" ref="G3830">_xlfn.IFS(Table1[[#This Row],[Performance Score]]&gt;=80,"Excellent",Table1[[#This Row],[Performance Score]]&gt;=60,"Good",Table1[[#This Row],[Performance Score]]&gt;=40,"Need Improvement")</f>
        <v>Good</v>
      </c>
      <c r="H3830" s="29">
        <f>Table1[[#This Row],[Bonus]]/Table1[[#This Row],[Basic Salary]]</f>
        <v>0.6101601876341135</v>
      </c>
      <c r="I3830" s="8">
        <f ca="1">DATEDIF(Table1[[#This Row],[Date of Birth]],TODAY(),"y")</f>
        <v>34</v>
      </c>
      <c r="J3830" s="33">
        <v>44498</v>
      </c>
      <c r="K3830" s="33" t="str" cm="1">
        <f t="array" aca="1" ref="K3830" ca="1">_xlfn.IFS(L3830&lt;3,"Junior",L3830&lt;=7,"Mid-Level",L3830&gt;7,"Senior")</f>
        <v>Mid-Level</v>
      </c>
      <c r="L3830" s="45">
        <f ca="1">INT(YEARFRAC(Table1[[#This Row],[Joining Date]],TODAY(),1))</f>
        <v>4</v>
      </c>
      <c r="M3830" s="25" t="str">
        <f t="shared" ca="1" si="59"/>
        <v>No</v>
      </c>
      <c r="N3830" s="25">
        <f>YEAR(Table1[[#This Row],[Joining Date]])</f>
        <v>2021</v>
      </c>
      <c r="O3830" s="45">
        <f>MONTH(Table1[[#This Row],[Joining Date]])</f>
        <v>10</v>
      </c>
      <c r="P3830" s="25">
        <f ca="1">NETWORKDAYS(Table1[[#This Row],[Joining Date]],TODAY())</f>
        <v>1217</v>
      </c>
      <c r="Q3830" s="25" t="str">
        <f>LEFT(Table1[[#This Row],[Department]],5)&amp;"-"&amp;RIGHT(Table1[[#This Row],[Employee ID]],3)</f>
        <v>Sales-886</v>
      </c>
      <c r="R3830" s="25" t="str">
        <f>LEFT(Table1[[#This Row],[Department]],3)</f>
        <v>Sal</v>
      </c>
      <c r="S3830" s="36">
        <f>_xlfn.XLOOKUP(Table1[[#This Row],[City]],Table2[City],Table2[Bonus %])</f>
        <v>6</v>
      </c>
    </row>
    <row r="3831" spans="1:19" x14ac:dyDescent="0.35">
      <c r="A3831" s="9" t="s">
        <v>1021</v>
      </c>
      <c r="B3831" s="41" t="str">
        <f>LEFT(Table1[[#This Row],[Employee Name]],FIND(" ",Table1[[#This Row],[Employee Name]]))</f>
        <v xml:space="preserve">Rohan </v>
      </c>
      <c r="C3831" s="41" t="str">
        <f>RIGHT(Table1[[#This Row],[Employee Name]],LEN(Table1[[#This Row],[Employee Name]])-FIND(" ",Table1[[#This Row],[Employee Name]]))</f>
        <v>Gupta</v>
      </c>
      <c r="D3831" s="23">
        <f>Table1[[#This Row],[Basic Salary]]+Table1[[#This Row],[Bonus]]</f>
        <v>64530</v>
      </c>
      <c r="E3831" s="10">
        <v>92</v>
      </c>
      <c r="F3831" s="46">
        <v>45</v>
      </c>
      <c r="G3831" s="10" t="str" cm="1">
        <f t="array" ref="G3831">_xlfn.IFS(Table1[[#This Row],[Performance Score]]&gt;=80,"Excellent",Table1[[#This Row],[Performance Score]]&gt;=60,"Good",Table1[[#This Row],[Performance Score]]&gt;=40,"Need Improvement")</f>
        <v>Need Improvement</v>
      </c>
      <c r="H3831" s="30">
        <f>Table1[[#This Row],[Bonus]]/Table1[[#This Row],[Basic Salary]]</f>
        <v>0.24606561492266399</v>
      </c>
      <c r="I3831" s="10">
        <f ca="1">DATEDIF(Table1[[#This Row],[Date of Birth]],TODAY(),"y")</f>
        <v>21</v>
      </c>
      <c r="J3831" s="34">
        <v>44432</v>
      </c>
      <c r="K3831" s="33" t="str" cm="1">
        <f t="array" aca="1" ref="K3831" ca="1">_xlfn.IFS(L3831&lt;3,"Junior",L3831&lt;=7,"Mid-Level",L3831&gt;7,"Senior")</f>
        <v>Mid-Level</v>
      </c>
      <c r="L3831" s="46">
        <f ca="1">INT(YEARFRAC(Table1[[#This Row],[Joining Date]],TODAY(),1))</f>
        <v>4</v>
      </c>
      <c r="M3831" s="25" t="str">
        <f t="shared" ca="1" si="59"/>
        <v>No</v>
      </c>
      <c r="N3831" s="26">
        <f>YEAR(Table1[[#This Row],[Joining Date]])</f>
        <v>2021</v>
      </c>
      <c r="O3831" s="46">
        <f>MONTH(Table1[[#This Row],[Joining Date]])</f>
        <v>8</v>
      </c>
      <c r="P3831" s="26">
        <f ca="1">NETWORKDAYS(Table1[[#This Row],[Joining Date]],TODAY())</f>
        <v>1265</v>
      </c>
      <c r="Q3831" s="26" t="str">
        <f>LEFT(Table1[[#This Row],[Department]],5)&amp;"-"&amp;RIGHT(Table1[[#This Row],[Employee ID]],3)</f>
        <v>HR-965</v>
      </c>
      <c r="R3831" s="26" t="str">
        <f>LEFT(Table1[[#This Row],[Department]],3)</f>
        <v>HR</v>
      </c>
      <c r="S3831" s="37">
        <f>_xlfn.XLOOKUP(Table1[[#This Row],[City]],Table2[City],Table2[Bonus %])</f>
        <v>8</v>
      </c>
    </row>
    <row r="3832" spans="1:19" x14ac:dyDescent="0.35">
      <c r="A3832" s="7" t="s">
        <v>4381</v>
      </c>
      <c r="B3832" s="40" t="str">
        <f>LEFT(Table1[[#This Row],[Employee Name]],FIND(" ",Table1[[#This Row],[Employee Name]]))</f>
        <v xml:space="preserve">Krishna </v>
      </c>
      <c r="C3832" s="40" t="str">
        <f>RIGHT(Table1[[#This Row],[Employee Name]],LEN(Table1[[#This Row],[Employee Name]])-FIND(" ",Table1[[#This Row],[Employee Name]]))</f>
        <v>Chaitanya</v>
      </c>
      <c r="D3832" s="22">
        <f>Table1[[#This Row],[Basic Salary]]+Table1[[#This Row],[Bonus]]</f>
        <v>64521</v>
      </c>
      <c r="E3832" s="8">
        <v>61</v>
      </c>
      <c r="F3832" s="45">
        <v>94</v>
      </c>
      <c r="G3832" s="8" t="str" cm="1">
        <f t="array" ref="G3832">_xlfn.IFS(Table1[[#This Row],[Performance Score]]&gt;=80,"Excellent",Table1[[#This Row],[Performance Score]]&gt;=60,"Good",Table1[[#This Row],[Performance Score]]&gt;=40,"Need Improvement")</f>
        <v>Excellent</v>
      </c>
      <c r="H3832" s="29">
        <f>Table1[[#This Row],[Bonus]]/Table1[[#This Row],[Basic Salary]]</f>
        <v>0.25227568270481143</v>
      </c>
      <c r="I3832" s="8">
        <f ca="1">DATEDIF(Table1[[#This Row],[Date of Birth]],TODAY(),"y")</f>
        <v>28</v>
      </c>
      <c r="J3832" s="33">
        <v>42324</v>
      </c>
      <c r="K3832" s="33" t="str" cm="1">
        <f t="array" aca="1" ref="K3832" ca="1">_xlfn.IFS(L3832&lt;3,"Junior",L3832&lt;=7,"Mid-Level",L3832&gt;7,"Senior")</f>
        <v>Senior</v>
      </c>
      <c r="L3832" s="45">
        <f ca="1">INT(YEARFRAC(Table1[[#This Row],[Joining Date]],TODAY(),1))</f>
        <v>10</v>
      </c>
      <c r="M3832" s="25" t="str">
        <f t="shared" ca="1" si="59"/>
        <v>Yes</v>
      </c>
      <c r="N3832" s="25">
        <f>YEAR(Table1[[#This Row],[Joining Date]])</f>
        <v>2015</v>
      </c>
      <c r="O3832" s="45">
        <f>MONTH(Table1[[#This Row],[Joining Date]])</f>
        <v>11</v>
      </c>
      <c r="P3832" s="25">
        <f ca="1">NETWORKDAYS(Table1[[#This Row],[Joining Date]],TODAY())</f>
        <v>2771</v>
      </c>
      <c r="Q3832" s="25" t="str">
        <f>LEFT(Table1[[#This Row],[Department]],5)&amp;"-"&amp;RIGHT(Table1[[#This Row],[Employee ID]],3)</f>
        <v>IT-325</v>
      </c>
      <c r="R3832" s="25" t="str">
        <f>LEFT(Table1[[#This Row],[Department]],3)</f>
        <v>IT</v>
      </c>
      <c r="S3832" s="36">
        <f>_xlfn.XLOOKUP(Table1[[#This Row],[City]],Table2[City],Table2[Bonus %])</f>
        <v>4</v>
      </c>
    </row>
    <row r="3833" spans="1:19" x14ac:dyDescent="0.35">
      <c r="A3833" s="9" t="s">
        <v>3378</v>
      </c>
      <c r="B3833" s="41" t="str">
        <f>LEFT(Table1[[#This Row],[Employee Name]],FIND(" ",Table1[[#This Row],[Employee Name]]))</f>
        <v xml:space="preserve">Nisha </v>
      </c>
      <c r="C3833" s="41" t="str">
        <f>RIGHT(Table1[[#This Row],[Employee Name]],LEN(Table1[[#This Row],[Employee Name]])-FIND(" ",Table1[[#This Row],[Employee Name]]))</f>
        <v>Kapoor</v>
      </c>
      <c r="D3833" s="23">
        <f>Table1[[#This Row],[Basic Salary]]+Table1[[#This Row],[Bonus]]</f>
        <v>64515</v>
      </c>
      <c r="E3833" s="10">
        <v>62</v>
      </c>
      <c r="F3833" s="46">
        <v>45</v>
      </c>
      <c r="G3833" s="10" t="str" cm="1">
        <f t="array" ref="G3833">_xlfn.IFS(Table1[[#This Row],[Performance Score]]&gt;=80,"Excellent",Table1[[#This Row],[Performance Score]]&gt;=60,"Good",Table1[[#This Row],[Performance Score]]&gt;=40,"Need Improvement")</f>
        <v>Need Improvement</v>
      </c>
      <c r="H3833" s="30">
        <f>Table1[[#This Row],[Bonus]]/Table1[[#This Row],[Basic Salary]]</f>
        <v>0.13893547532880218</v>
      </c>
      <c r="I3833" s="10">
        <f ca="1">DATEDIF(Table1[[#This Row],[Date of Birth]],TODAY(),"y")</f>
        <v>28</v>
      </c>
      <c r="J3833" s="34">
        <v>45795</v>
      </c>
      <c r="K3833" s="33" t="str" cm="1">
        <f t="array" aca="1" ref="K3833" ca="1">_xlfn.IFS(L3833&lt;3,"Junior",L3833&lt;=7,"Mid-Level",L3833&gt;7,"Senior")</f>
        <v>Junior</v>
      </c>
      <c r="L3833" s="46">
        <f ca="1">INT(YEARFRAC(Table1[[#This Row],[Joining Date]],TODAY(),1))</f>
        <v>1</v>
      </c>
      <c r="M3833" s="25" t="str">
        <f t="shared" ca="1" si="59"/>
        <v>No</v>
      </c>
      <c r="N3833" s="26">
        <f>YEAR(Table1[[#This Row],[Joining Date]])</f>
        <v>2025</v>
      </c>
      <c r="O3833" s="46">
        <f>MONTH(Table1[[#This Row],[Joining Date]])</f>
        <v>5</v>
      </c>
      <c r="P3833" s="26">
        <f ca="1">NETWORKDAYS(Table1[[#This Row],[Joining Date]],TODAY())</f>
        <v>291</v>
      </c>
      <c r="Q3833" s="26" t="str">
        <f>LEFT(Table1[[#This Row],[Department]],5)&amp;"-"&amp;RIGHT(Table1[[#This Row],[Employee ID]],3)</f>
        <v>Sales-322</v>
      </c>
      <c r="R3833" s="26" t="str">
        <f>LEFT(Table1[[#This Row],[Department]],3)</f>
        <v>Sal</v>
      </c>
      <c r="S3833" s="37">
        <f>_xlfn.XLOOKUP(Table1[[#This Row],[City]],Table2[City],Table2[Bonus %])</f>
        <v>5</v>
      </c>
    </row>
    <row r="3834" spans="1:19" x14ac:dyDescent="0.35">
      <c r="A3834" s="7" t="s">
        <v>1854</v>
      </c>
      <c r="B3834" s="40" t="str">
        <f>LEFT(Table1[[#This Row],[Employee Name]],FIND(" ",Table1[[#This Row],[Employee Name]]))</f>
        <v xml:space="preserve">Priya </v>
      </c>
      <c r="C3834" s="40" t="str">
        <f>RIGHT(Table1[[#This Row],[Employee Name]],LEN(Table1[[#This Row],[Employee Name]])-FIND(" ",Table1[[#This Row],[Employee Name]]))</f>
        <v>Reddy</v>
      </c>
      <c r="D3834" s="22">
        <f>Table1[[#This Row],[Basic Salary]]+Table1[[#This Row],[Bonus]]</f>
        <v>64499</v>
      </c>
      <c r="E3834" s="8">
        <v>93</v>
      </c>
      <c r="F3834" s="45">
        <v>87</v>
      </c>
      <c r="G3834" s="8" t="str" cm="1">
        <f t="array" ref="G3834">_xlfn.IFS(Table1[[#This Row],[Performance Score]]&gt;=80,"Excellent",Table1[[#This Row],[Performance Score]]&gt;=60,"Good",Table1[[#This Row],[Performance Score]]&gt;=40,"Need Improvement")</f>
        <v>Excellent</v>
      </c>
      <c r="H3834" s="29">
        <f>Table1[[#This Row],[Bonus]]/Table1[[#This Row],[Basic Salary]]</f>
        <v>0.56221086540557563</v>
      </c>
      <c r="I3834" s="8">
        <f ca="1">DATEDIF(Table1[[#This Row],[Date of Birth]],TODAY(),"y")</f>
        <v>22</v>
      </c>
      <c r="J3834" s="33">
        <v>43040</v>
      </c>
      <c r="K3834" s="33" t="str" cm="1">
        <f t="array" aca="1" ref="K3834" ca="1">_xlfn.IFS(L3834&lt;3,"Junior",L3834&lt;=7,"Mid-Level",L3834&gt;7,"Senior")</f>
        <v>Senior</v>
      </c>
      <c r="L3834" s="45">
        <f ca="1">INT(YEARFRAC(Table1[[#This Row],[Joining Date]],TODAY(),1))</f>
        <v>8</v>
      </c>
      <c r="M3834" s="25" t="str">
        <f t="shared" ca="1" si="59"/>
        <v>Yes</v>
      </c>
      <c r="N3834" s="25">
        <f>YEAR(Table1[[#This Row],[Joining Date]])</f>
        <v>2017</v>
      </c>
      <c r="O3834" s="45">
        <f>MONTH(Table1[[#This Row],[Joining Date]])</f>
        <v>11</v>
      </c>
      <c r="P3834" s="25">
        <f ca="1">NETWORKDAYS(Table1[[#This Row],[Joining Date]],TODAY())</f>
        <v>2259</v>
      </c>
      <c r="Q3834" s="25" t="str">
        <f>LEFT(Table1[[#This Row],[Department]],5)&amp;"-"&amp;RIGHT(Table1[[#This Row],[Employee ID]],3)</f>
        <v>Suppo-798</v>
      </c>
      <c r="R3834" s="25" t="str">
        <f>LEFT(Table1[[#This Row],[Department]],3)</f>
        <v>Sup</v>
      </c>
      <c r="S3834" s="36">
        <f>_xlfn.XLOOKUP(Table1[[#This Row],[City]],Table2[City],Table2[Bonus %])</f>
        <v>5</v>
      </c>
    </row>
    <row r="3835" spans="1:19" x14ac:dyDescent="0.35">
      <c r="A3835" s="9" t="s">
        <v>276</v>
      </c>
      <c r="B3835" s="41" t="str">
        <f>LEFT(Table1[[#This Row],[Employee Name]],FIND(" ",Table1[[#This Row],[Employee Name]]))</f>
        <v xml:space="preserve">Rohan </v>
      </c>
      <c r="C3835" s="41" t="str">
        <f>RIGHT(Table1[[#This Row],[Employee Name]],LEN(Table1[[#This Row],[Employee Name]])-FIND(" ",Table1[[#This Row],[Employee Name]]))</f>
        <v>Gupta</v>
      </c>
      <c r="D3835" s="23">
        <f>Table1[[#This Row],[Basic Salary]]+Table1[[#This Row],[Bonus]]</f>
        <v>64490</v>
      </c>
      <c r="E3835" s="10">
        <v>97</v>
      </c>
      <c r="F3835" s="46">
        <v>55</v>
      </c>
      <c r="G3835" s="10" t="str" cm="1">
        <f t="array" ref="G3835">_xlfn.IFS(Table1[[#This Row],[Performance Score]]&gt;=80,"Excellent",Table1[[#This Row],[Performance Score]]&gt;=60,"Good",Table1[[#This Row],[Performance Score]]&gt;=40,"Need Improvement")</f>
        <v>Need Improvement</v>
      </c>
      <c r="H3835" s="30">
        <f>Table1[[#This Row],[Bonus]]/Table1[[#This Row],[Basic Salary]]</f>
        <v>0.64029911486417745</v>
      </c>
      <c r="I3835" s="10">
        <f ca="1">DATEDIF(Table1[[#This Row],[Date of Birth]],TODAY(),"y")</f>
        <v>40</v>
      </c>
      <c r="J3835" s="34">
        <v>43117</v>
      </c>
      <c r="K3835" s="33" t="str" cm="1">
        <f t="array" aca="1" ref="K3835" ca="1">_xlfn.IFS(L3835&lt;3,"Junior",L3835&lt;=7,"Mid-Level",L3835&gt;7,"Senior")</f>
        <v>Senior</v>
      </c>
      <c r="L3835" s="46">
        <f ca="1">INT(YEARFRAC(Table1[[#This Row],[Joining Date]],TODAY(),1))</f>
        <v>8</v>
      </c>
      <c r="M3835" s="25" t="str">
        <f t="shared" ca="1" si="59"/>
        <v>Yes</v>
      </c>
      <c r="N3835" s="26">
        <f>YEAR(Table1[[#This Row],[Joining Date]])</f>
        <v>2018</v>
      </c>
      <c r="O3835" s="46">
        <f>MONTH(Table1[[#This Row],[Joining Date]])</f>
        <v>1</v>
      </c>
      <c r="P3835" s="26">
        <f ca="1">NETWORKDAYS(Table1[[#This Row],[Joining Date]],TODAY())</f>
        <v>2204</v>
      </c>
      <c r="Q3835" s="26" t="str">
        <f>LEFT(Table1[[#This Row],[Department]],5)&amp;"-"&amp;RIGHT(Table1[[#This Row],[Employee ID]],3)</f>
        <v>Opera-220</v>
      </c>
      <c r="R3835" s="26" t="str">
        <f>LEFT(Table1[[#This Row],[Department]],3)</f>
        <v>Ope</v>
      </c>
      <c r="S3835" s="37">
        <f>_xlfn.XLOOKUP(Table1[[#This Row],[City]],Table2[City],Table2[Bonus %])</f>
        <v>7</v>
      </c>
    </row>
    <row r="3836" spans="1:19" x14ac:dyDescent="0.35">
      <c r="A3836" s="7" t="s">
        <v>1578</v>
      </c>
      <c r="B3836" s="40" t="str">
        <f>LEFT(Table1[[#This Row],[Employee Name]],FIND(" ",Table1[[#This Row],[Employee Name]]))</f>
        <v xml:space="preserve">Priya </v>
      </c>
      <c r="C3836" s="40" t="str">
        <f>RIGHT(Table1[[#This Row],[Employee Name]],LEN(Table1[[#This Row],[Employee Name]])-FIND(" ",Table1[[#This Row],[Employee Name]]))</f>
        <v>Reddy</v>
      </c>
      <c r="D3836" s="22">
        <f>Table1[[#This Row],[Basic Salary]]+Table1[[#This Row],[Bonus]]</f>
        <v>64478</v>
      </c>
      <c r="E3836" s="8">
        <v>89</v>
      </c>
      <c r="F3836" s="45">
        <v>52</v>
      </c>
      <c r="G3836" s="8" t="str" cm="1">
        <f t="array" ref="G3836">_xlfn.IFS(Table1[[#This Row],[Performance Score]]&gt;=80,"Excellent",Table1[[#This Row],[Performance Score]]&gt;=60,"Good",Table1[[#This Row],[Performance Score]]&gt;=40,"Need Improvement")</f>
        <v>Need Improvement</v>
      </c>
      <c r="H3836" s="29">
        <f>Table1[[#This Row],[Bonus]]/Table1[[#This Row],[Basic Salary]]</f>
        <v>0.34312377619464235</v>
      </c>
      <c r="I3836" s="8">
        <f ca="1">DATEDIF(Table1[[#This Row],[Date of Birth]],TODAY(),"y")</f>
        <v>35</v>
      </c>
      <c r="J3836" s="33">
        <v>45525</v>
      </c>
      <c r="K3836" s="33" t="str" cm="1">
        <f t="array" aca="1" ref="K3836" ca="1">_xlfn.IFS(L3836&lt;3,"Junior",L3836&lt;=7,"Mid-Level",L3836&gt;7,"Senior")</f>
        <v>Junior</v>
      </c>
      <c r="L3836" s="45">
        <f ca="1">INT(YEARFRAC(Table1[[#This Row],[Joining Date]],TODAY(),1))</f>
        <v>1</v>
      </c>
      <c r="M3836" s="25" t="str">
        <f t="shared" ca="1" si="59"/>
        <v>No</v>
      </c>
      <c r="N3836" s="25">
        <f>YEAR(Table1[[#This Row],[Joining Date]])</f>
        <v>2024</v>
      </c>
      <c r="O3836" s="45">
        <f>MONTH(Table1[[#This Row],[Joining Date]])</f>
        <v>8</v>
      </c>
      <c r="P3836" s="25">
        <f ca="1">NETWORKDAYS(Table1[[#This Row],[Joining Date]],TODAY())</f>
        <v>484</v>
      </c>
      <c r="Q3836" s="25" t="str">
        <f>LEFT(Table1[[#This Row],[Department]],5)&amp;"-"&amp;RIGHT(Table1[[#This Row],[Employee ID]],3)</f>
        <v>Finan-522</v>
      </c>
      <c r="R3836" s="25" t="str">
        <f>LEFT(Table1[[#This Row],[Department]],3)</f>
        <v>Fin</v>
      </c>
      <c r="S3836" s="36">
        <f>_xlfn.XLOOKUP(Table1[[#This Row],[City]],Table2[City],Table2[Bonus %])</f>
        <v>6</v>
      </c>
    </row>
    <row r="3837" spans="1:19" x14ac:dyDescent="0.35">
      <c r="A3837" s="9" t="s">
        <v>2112</v>
      </c>
      <c r="B3837" s="41" t="str">
        <f>LEFT(Table1[[#This Row],[Employee Name]],FIND(" ",Table1[[#This Row],[Employee Name]]))</f>
        <v xml:space="preserve">Kavya </v>
      </c>
      <c r="C3837" s="41" t="str">
        <f>RIGHT(Table1[[#This Row],[Employee Name]],LEN(Table1[[#This Row],[Employee Name]])-FIND(" ",Table1[[#This Row],[Employee Name]]))</f>
        <v>Nair</v>
      </c>
      <c r="D3837" s="23">
        <f>Table1[[#This Row],[Basic Salary]]+Table1[[#This Row],[Bonus]]</f>
        <v>64457</v>
      </c>
      <c r="E3837" s="10">
        <v>68</v>
      </c>
      <c r="F3837" s="46">
        <v>66</v>
      </c>
      <c r="G3837" s="10" t="str" cm="1">
        <f t="array" ref="G3837">_xlfn.IFS(Table1[[#This Row],[Performance Score]]&gt;=80,"Excellent",Table1[[#This Row],[Performance Score]]&gt;=60,"Good",Table1[[#This Row],[Performance Score]]&gt;=40,"Need Improvement")</f>
        <v>Good</v>
      </c>
      <c r="H3837" s="30">
        <f>Table1[[#This Row],[Bonus]]/Table1[[#This Row],[Basic Salary]]</f>
        <v>0.14073090876913547</v>
      </c>
      <c r="I3837" s="10">
        <f ca="1">DATEDIF(Table1[[#This Row],[Date of Birth]],TODAY(),"y")</f>
        <v>26</v>
      </c>
      <c r="J3837" s="34">
        <v>44942</v>
      </c>
      <c r="K3837" s="33" t="str" cm="1">
        <f t="array" aca="1" ref="K3837" ca="1">_xlfn.IFS(L3837&lt;3,"Junior",L3837&lt;=7,"Mid-Level",L3837&gt;7,"Senior")</f>
        <v>Mid-Level</v>
      </c>
      <c r="L3837" s="46">
        <f ca="1">INT(YEARFRAC(Table1[[#This Row],[Joining Date]],TODAY(),1))</f>
        <v>3</v>
      </c>
      <c r="M3837" s="25" t="str">
        <f t="shared" ca="1" si="59"/>
        <v>No</v>
      </c>
      <c r="N3837" s="26">
        <f>YEAR(Table1[[#This Row],[Joining Date]])</f>
        <v>2023</v>
      </c>
      <c r="O3837" s="46">
        <f>MONTH(Table1[[#This Row],[Joining Date]])</f>
        <v>1</v>
      </c>
      <c r="P3837" s="26">
        <f ca="1">NETWORKDAYS(Table1[[#This Row],[Joining Date]],TODAY())</f>
        <v>901</v>
      </c>
      <c r="Q3837" s="26" t="str">
        <f>LEFT(Table1[[#This Row],[Department]],5)&amp;"-"&amp;RIGHT(Table1[[#This Row],[Employee ID]],3)</f>
        <v>Marke-056</v>
      </c>
      <c r="R3837" s="26" t="str">
        <f>LEFT(Table1[[#This Row],[Department]],3)</f>
        <v>Mar</v>
      </c>
      <c r="S3837" s="37">
        <f>_xlfn.XLOOKUP(Table1[[#This Row],[City]],Table2[City],Table2[Bonus %])</f>
        <v>5</v>
      </c>
    </row>
    <row r="3838" spans="1:19" x14ac:dyDescent="0.35">
      <c r="A3838" s="7" t="s">
        <v>2185</v>
      </c>
      <c r="B3838" s="40" t="str">
        <f>LEFT(Table1[[#This Row],[Employee Name]],FIND(" ",Table1[[#This Row],[Employee Name]]))</f>
        <v xml:space="preserve">Rahul </v>
      </c>
      <c r="C3838" s="40" t="str">
        <f>RIGHT(Table1[[#This Row],[Employee Name]],LEN(Table1[[#This Row],[Employee Name]])-FIND(" ",Table1[[#This Row],[Employee Name]]))</f>
        <v>Verma</v>
      </c>
      <c r="D3838" s="22">
        <f>Table1[[#This Row],[Basic Salary]]+Table1[[#This Row],[Bonus]]</f>
        <v>64457</v>
      </c>
      <c r="E3838" s="8">
        <v>78</v>
      </c>
      <c r="F3838" s="45">
        <v>63</v>
      </c>
      <c r="G3838" s="8" t="str" cm="1">
        <f t="array" ref="G3838">_xlfn.IFS(Table1[[#This Row],[Performance Score]]&gt;=80,"Excellent",Table1[[#This Row],[Performance Score]]&gt;=60,"Good",Table1[[#This Row],[Performance Score]]&gt;=40,"Need Improvement")</f>
        <v>Good</v>
      </c>
      <c r="H3838" s="29">
        <f>Table1[[#This Row],[Bonus]]/Table1[[#This Row],[Basic Salary]]</f>
        <v>0.33700477079444097</v>
      </c>
      <c r="I3838" s="8">
        <f ca="1">DATEDIF(Table1[[#This Row],[Date of Birth]],TODAY(),"y")</f>
        <v>42</v>
      </c>
      <c r="J3838" s="33">
        <v>42523</v>
      </c>
      <c r="K3838" s="33" t="str" cm="1">
        <f t="array" aca="1" ref="K3838" ca="1">_xlfn.IFS(L3838&lt;3,"Junior",L3838&lt;=7,"Mid-Level",L3838&gt;7,"Senior")</f>
        <v>Senior</v>
      </c>
      <c r="L3838" s="45">
        <f ca="1">INT(YEARFRAC(Table1[[#This Row],[Joining Date]],TODAY(),1))</f>
        <v>10</v>
      </c>
      <c r="M3838" s="25" t="str">
        <f t="shared" ca="1" si="59"/>
        <v>Yes</v>
      </c>
      <c r="N3838" s="25">
        <f>YEAR(Table1[[#This Row],[Joining Date]])</f>
        <v>2016</v>
      </c>
      <c r="O3838" s="45">
        <f>MONTH(Table1[[#This Row],[Joining Date]])</f>
        <v>6</v>
      </c>
      <c r="P3838" s="25">
        <f ca="1">NETWORKDAYS(Table1[[#This Row],[Joining Date]],TODAY())</f>
        <v>2628</v>
      </c>
      <c r="Q3838" s="25" t="str">
        <f>LEFT(Table1[[#This Row],[Department]],5)&amp;"-"&amp;RIGHT(Table1[[#This Row],[Employee ID]],3)</f>
        <v>Finan-129</v>
      </c>
      <c r="R3838" s="25" t="str">
        <f>LEFT(Table1[[#This Row],[Department]],3)</f>
        <v>Fin</v>
      </c>
      <c r="S3838" s="36">
        <f>_xlfn.XLOOKUP(Table1[[#This Row],[City]],Table2[City],Table2[Bonus %])</f>
        <v>5</v>
      </c>
    </row>
    <row r="3839" spans="1:19" x14ac:dyDescent="0.35">
      <c r="A3839" s="9" t="s">
        <v>1269</v>
      </c>
      <c r="B3839" s="41" t="str">
        <f>LEFT(Table1[[#This Row],[Employee Name]],FIND(" ",Table1[[#This Row],[Employee Name]]))</f>
        <v xml:space="preserve">Rahul </v>
      </c>
      <c r="C3839" s="41" t="str">
        <f>RIGHT(Table1[[#This Row],[Employee Name]],LEN(Table1[[#This Row],[Employee Name]])-FIND(" ",Table1[[#This Row],[Employee Name]]))</f>
        <v>Verma</v>
      </c>
      <c r="D3839" s="23">
        <f>Table1[[#This Row],[Basic Salary]]+Table1[[#This Row],[Bonus]]</f>
        <v>64452</v>
      </c>
      <c r="E3839" s="10">
        <v>66</v>
      </c>
      <c r="F3839" s="46">
        <v>71</v>
      </c>
      <c r="G3839" s="10" t="str" cm="1">
        <f t="array" ref="G3839">_xlfn.IFS(Table1[[#This Row],[Performance Score]]&gt;=80,"Excellent",Table1[[#This Row],[Performance Score]]&gt;=60,"Good",Table1[[#This Row],[Performance Score]]&gt;=40,"Need Improvement")</f>
        <v>Good</v>
      </c>
      <c r="H3839" s="30">
        <f>Table1[[#This Row],[Bonus]]/Table1[[#This Row],[Basic Salary]]</f>
        <v>0.71173611664409209</v>
      </c>
      <c r="I3839" s="10">
        <f ca="1">DATEDIF(Table1[[#This Row],[Date of Birth]],TODAY(),"y")</f>
        <v>36</v>
      </c>
      <c r="J3839" s="34">
        <v>42656</v>
      </c>
      <c r="K3839" s="33" t="str" cm="1">
        <f t="array" aca="1" ref="K3839" ca="1">_xlfn.IFS(L3839&lt;3,"Junior",L3839&lt;=7,"Mid-Level",L3839&gt;7,"Senior")</f>
        <v>Senior</v>
      </c>
      <c r="L3839" s="46">
        <f ca="1">INT(YEARFRAC(Table1[[#This Row],[Joining Date]],TODAY(),1))</f>
        <v>9</v>
      </c>
      <c r="M3839" s="25" t="str">
        <f t="shared" ca="1" si="59"/>
        <v>Yes</v>
      </c>
      <c r="N3839" s="26">
        <f>YEAR(Table1[[#This Row],[Joining Date]])</f>
        <v>2016</v>
      </c>
      <c r="O3839" s="46">
        <f>MONTH(Table1[[#This Row],[Joining Date]])</f>
        <v>10</v>
      </c>
      <c r="P3839" s="26">
        <f ca="1">NETWORKDAYS(Table1[[#This Row],[Joining Date]],TODAY())</f>
        <v>2533</v>
      </c>
      <c r="Q3839" s="26" t="str">
        <f>LEFT(Table1[[#This Row],[Department]],5)&amp;"-"&amp;RIGHT(Table1[[#This Row],[Employee ID]],3)</f>
        <v>HR-213</v>
      </c>
      <c r="R3839" s="26" t="str">
        <f>LEFT(Table1[[#This Row],[Department]],3)</f>
        <v>HR</v>
      </c>
      <c r="S3839" s="37">
        <f>_xlfn.XLOOKUP(Table1[[#This Row],[City]],Table2[City],Table2[Bonus %])</f>
        <v>6</v>
      </c>
    </row>
    <row r="3840" spans="1:19" x14ac:dyDescent="0.35">
      <c r="A3840" s="7" t="s">
        <v>108</v>
      </c>
      <c r="B3840" s="40" t="str">
        <f>LEFT(Table1[[#This Row],[Employee Name]],FIND(" ",Table1[[#This Row],[Employee Name]]))</f>
        <v xml:space="preserve">Arjun </v>
      </c>
      <c r="C3840" s="40" t="str">
        <f>RIGHT(Table1[[#This Row],[Employee Name]],LEN(Table1[[#This Row],[Employee Name]])-FIND(" ",Table1[[#This Row],[Employee Name]]))</f>
        <v>Mehta</v>
      </c>
      <c r="D3840" s="22">
        <f>Table1[[#This Row],[Basic Salary]]+Table1[[#This Row],[Bonus]]</f>
        <v>64446</v>
      </c>
      <c r="E3840" s="8">
        <v>93</v>
      </c>
      <c r="F3840" s="45">
        <v>69</v>
      </c>
      <c r="G3840" s="8" t="str" cm="1">
        <f t="array" ref="G3840">_xlfn.IFS(Table1[[#This Row],[Performance Score]]&gt;=80,"Excellent",Table1[[#This Row],[Performance Score]]&gt;=60,"Good",Table1[[#This Row],[Performance Score]]&gt;=40,"Need Improvement")</f>
        <v>Good</v>
      </c>
      <c r="H3840" s="29">
        <f>Table1[[#This Row],[Bonus]]/Table1[[#This Row],[Basic Salary]]</f>
        <v>0.2004917757949444</v>
      </c>
      <c r="I3840" s="8">
        <f ca="1">DATEDIF(Table1[[#This Row],[Date of Birth]],TODAY(),"y")</f>
        <v>27</v>
      </c>
      <c r="J3840" s="33">
        <v>45193</v>
      </c>
      <c r="K3840" s="33" t="str" cm="1">
        <f t="array" aca="1" ref="K3840" ca="1">_xlfn.IFS(L3840&lt;3,"Junior",L3840&lt;=7,"Mid-Level",L3840&gt;7,"Senior")</f>
        <v>Junior</v>
      </c>
      <c r="L3840" s="45">
        <f ca="1">INT(YEARFRAC(Table1[[#This Row],[Joining Date]],TODAY(),1))</f>
        <v>2</v>
      </c>
      <c r="M3840" s="25" t="str">
        <f t="shared" ca="1" si="59"/>
        <v>No</v>
      </c>
      <c r="N3840" s="25">
        <f>YEAR(Table1[[#This Row],[Joining Date]])</f>
        <v>2023</v>
      </c>
      <c r="O3840" s="45">
        <f>MONTH(Table1[[#This Row],[Joining Date]])</f>
        <v>9</v>
      </c>
      <c r="P3840" s="25">
        <f ca="1">NETWORKDAYS(Table1[[#This Row],[Joining Date]],TODAY())</f>
        <v>721</v>
      </c>
      <c r="Q3840" s="25" t="str">
        <f>LEFT(Table1[[#This Row],[Department]],5)&amp;"-"&amp;RIGHT(Table1[[#This Row],[Employee ID]],3)</f>
        <v>Suppo-053</v>
      </c>
      <c r="R3840" s="25" t="str">
        <f>LEFT(Table1[[#This Row],[Department]],3)</f>
        <v>Sup</v>
      </c>
      <c r="S3840" s="36">
        <f>_xlfn.XLOOKUP(Table1[[#This Row],[City]],Table2[City],Table2[Bonus %])</f>
        <v>5</v>
      </c>
    </row>
    <row r="3841" spans="1:19" x14ac:dyDescent="0.35">
      <c r="A3841" s="9" t="s">
        <v>480</v>
      </c>
      <c r="B3841" s="41" t="str">
        <f>LEFT(Table1[[#This Row],[Employee Name]],FIND(" ",Table1[[#This Row],[Employee Name]]))</f>
        <v xml:space="preserve">Swathi </v>
      </c>
      <c r="C3841" s="41" t="str">
        <f>RIGHT(Table1[[#This Row],[Employee Name]],LEN(Table1[[#This Row],[Employee Name]])-FIND(" ",Table1[[#This Row],[Employee Name]]))</f>
        <v>Ramesh</v>
      </c>
      <c r="D3841" s="23">
        <f>Table1[[#This Row],[Basic Salary]]+Table1[[#This Row],[Bonus]]</f>
        <v>64434</v>
      </c>
      <c r="E3841" s="10">
        <v>91</v>
      </c>
      <c r="F3841" s="46">
        <v>60</v>
      </c>
      <c r="G3841" s="10" t="str" cm="1">
        <f t="array" ref="G3841">_xlfn.IFS(Table1[[#This Row],[Performance Score]]&gt;=80,"Excellent",Table1[[#This Row],[Performance Score]]&gt;=60,"Good",Table1[[#This Row],[Performance Score]]&gt;=40,"Need Improvement")</f>
        <v>Good</v>
      </c>
      <c r="H3841" s="30">
        <f>Table1[[#This Row],[Bonus]]/Table1[[#This Row],[Basic Salary]]</f>
        <v>0.85091347811099616</v>
      </c>
      <c r="I3841" s="10">
        <f ca="1">DATEDIF(Table1[[#This Row],[Date of Birth]],TODAY(),"y")</f>
        <v>39</v>
      </c>
      <c r="J3841" s="34">
        <v>45566</v>
      </c>
      <c r="K3841" s="33" t="str" cm="1">
        <f t="array" aca="1" ref="K3841" ca="1">_xlfn.IFS(L3841&lt;3,"Junior",L3841&lt;=7,"Mid-Level",L3841&gt;7,"Senior")</f>
        <v>Junior</v>
      </c>
      <c r="L3841" s="46">
        <f ca="1">INT(YEARFRAC(Table1[[#This Row],[Joining Date]],TODAY(),1))</f>
        <v>1</v>
      </c>
      <c r="M3841" s="25" t="str">
        <f t="shared" ca="1" si="59"/>
        <v>No</v>
      </c>
      <c r="N3841" s="26">
        <f>YEAR(Table1[[#This Row],[Joining Date]])</f>
        <v>2024</v>
      </c>
      <c r="O3841" s="46">
        <f>MONTH(Table1[[#This Row],[Joining Date]])</f>
        <v>10</v>
      </c>
      <c r="P3841" s="26">
        <f ca="1">NETWORKDAYS(Table1[[#This Row],[Joining Date]],TODAY())</f>
        <v>455</v>
      </c>
      <c r="Q3841" s="26" t="str">
        <f>LEFT(Table1[[#This Row],[Department]],5)&amp;"-"&amp;RIGHT(Table1[[#This Row],[Employee ID]],3)</f>
        <v>Suppo-424</v>
      </c>
      <c r="R3841" s="26" t="str">
        <f>LEFT(Table1[[#This Row],[Department]],3)</f>
        <v>Sup</v>
      </c>
      <c r="S3841" s="37">
        <f>_xlfn.XLOOKUP(Table1[[#This Row],[City]],Table2[City],Table2[Bonus %])</f>
        <v>7</v>
      </c>
    </row>
    <row r="3842" spans="1:19" x14ac:dyDescent="0.35">
      <c r="A3842" s="7" t="s">
        <v>650</v>
      </c>
      <c r="B3842" s="40" t="str">
        <f>LEFT(Table1[[#This Row],[Employee Name]],FIND(" ",Table1[[#This Row],[Employee Name]]))</f>
        <v xml:space="preserve">Ravi </v>
      </c>
      <c r="C3842" s="40" t="str">
        <f>RIGHT(Table1[[#This Row],[Employee Name]],LEN(Table1[[#This Row],[Employee Name]])-FIND(" ",Table1[[#This Row],[Employee Name]]))</f>
        <v>Teja</v>
      </c>
      <c r="D3842" s="22">
        <f>Table1[[#This Row],[Basic Salary]]+Table1[[#This Row],[Bonus]]</f>
        <v>64425</v>
      </c>
      <c r="E3842" s="8">
        <v>88</v>
      </c>
      <c r="F3842" s="45">
        <v>65</v>
      </c>
      <c r="G3842" s="8" t="str" cm="1">
        <f t="array" ref="G3842">_xlfn.IFS(Table1[[#This Row],[Performance Score]]&gt;=80,"Excellent",Table1[[#This Row],[Performance Score]]&gt;=60,"Good",Table1[[#This Row],[Performance Score]]&gt;=40,"Need Improvement")</f>
        <v>Good</v>
      </c>
      <c r="H3842" s="29">
        <f>Table1[[#This Row],[Bonus]]/Table1[[#This Row],[Basic Salary]]</f>
        <v>0.29149627134953093</v>
      </c>
      <c r="I3842" s="8">
        <f ca="1">DATEDIF(Table1[[#This Row],[Date of Birth]],TODAY(),"y")</f>
        <v>44</v>
      </c>
      <c r="J3842" s="33">
        <v>45947</v>
      </c>
      <c r="K3842" s="33" t="str" cm="1">
        <f t="array" aca="1" ref="K3842" ca="1">_xlfn.IFS(L3842&lt;3,"Junior",L3842&lt;=7,"Mid-Level",L3842&gt;7,"Senior")</f>
        <v>Junior</v>
      </c>
      <c r="L3842" s="45">
        <f ca="1">INT(YEARFRAC(Table1[[#This Row],[Joining Date]],TODAY(),1))</f>
        <v>0</v>
      </c>
      <c r="M3842" s="25" t="str">
        <f t="shared" ref="M3842:M3905" ca="1" si="60">IF(L3842&gt;5,"Yes","No")</f>
        <v>No</v>
      </c>
      <c r="N3842" s="25">
        <f>YEAR(Table1[[#This Row],[Joining Date]])</f>
        <v>2025</v>
      </c>
      <c r="O3842" s="45">
        <f>MONTH(Table1[[#This Row],[Joining Date]])</f>
        <v>10</v>
      </c>
      <c r="P3842" s="25">
        <f ca="1">NETWORKDAYS(Table1[[#This Row],[Joining Date]],TODAY())</f>
        <v>182</v>
      </c>
      <c r="Q3842" s="25" t="str">
        <f>LEFT(Table1[[#This Row],[Department]],5)&amp;"-"&amp;RIGHT(Table1[[#This Row],[Employee ID]],3)</f>
        <v>Opera-594</v>
      </c>
      <c r="R3842" s="25" t="str">
        <f>LEFT(Table1[[#This Row],[Department]],3)</f>
        <v>Ope</v>
      </c>
      <c r="S3842" s="36">
        <f>_xlfn.XLOOKUP(Table1[[#This Row],[City]],Table2[City],Table2[Bonus %])</f>
        <v>6</v>
      </c>
    </row>
    <row r="3843" spans="1:19" x14ac:dyDescent="0.35">
      <c r="A3843" s="9" t="s">
        <v>3897</v>
      </c>
      <c r="B3843" s="41" t="str">
        <f>LEFT(Table1[[#This Row],[Employee Name]],FIND(" ",Table1[[#This Row],[Employee Name]]))</f>
        <v xml:space="preserve">Karan </v>
      </c>
      <c r="C3843" s="41" t="str">
        <f>RIGHT(Table1[[#This Row],[Employee Name]],LEN(Table1[[#This Row],[Employee Name]])-FIND(" ",Table1[[#This Row],[Employee Name]]))</f>
        <v>Malhotra</v>
      </c>
      <c r="D3843" s="23">
        <f>Table1[[#This Row],[Basic Salary]]+Table1[[#This Row],[Bonus]]</f>
        <v>64420</v>
      </c>
      <c r="E3843" s="10">
        <v>60</v>
      </c>
      <c r="F3843" s="46">
        <v>60</v>
      </c>
      <c r="G3843" s="10" t="str" cm="1">
        <f t="array" ref="G3843">_xlfn.IFS(Table1[[#This Row],[Performance Score]]&gt;=80,"Excellent",Table1[[#This Row],[Performance Score]]&gt;=60,"Good",Table1[[#This Row],[Performance Score]]&gt;=40,"Need Improvement")</f>
        <v>Good</v>
      </c>
      <c r="H3843" s="30">
        <f>Table1[[#This Row],[Bonus]]/Table1[[#This Row],[Basic Salary]]</f>
        <v>0.24801425859196405</v>
      </c>
      <c r="I3843" s="10">
        <f ca="1">DATEDIF(Table1[[#This Row],[Date of Birth]],TODAY(),"y")</f>
        <v>27</v>
      </c>
      <c r="J3843" s="34">
        <v>42923</v>
      </c>
      <c r="K3843" s="33" t="str" cm="1">
        <f t="array" aca="1" ref="K3843" ca="1">_xlfn.IFS(L3843&lt;3,"Junior",L3843&lt;=7,"Mid-Level",L3843&gt;7,"Senior")</f>
        <v>Senior</v>
      </c>
      <c r="L3843" s="46">
        <f ca="1">INT(YEARFRAC(Table1[[#This Row],[Joining Date]],TODAY(),1))</f>
        <v>8</v>
      </c>
      <c r="M3843" s="25" t="str">
        <f t="shared" ca="1" si="60"/>
        <v>Yes</v>
      </c>
      <c r="N3843" s="26">
        <f>YEAR(Table1[[#This Row],[Joining Date]])</f>
        <v>2017</v>
      </c>
      <c r="O3843" s="46">
        <f>MONTH(Table1[[#This Row],[Joining Date]])</f>
        <v>7</v>
      </c>
      <c r="P3843" s="26">
        <f ca="1">NETWORKDAYS(Table1[[#This Row],[Joining Date]],TODAY())</f>
        <v>2342</v>
      </c>
      <c r="Q3843" s="26" t="str">
        <f>LEFT(Table1[[#This Row],[Department]],5)&amp;"-"&amp;RIGHT(Table1[[#This Row],[Employee ID]],3)</f>
        <v>Marke-841</v>
      </c>
      <c r="R3843" s="26" t="str">
        <f>LEFT(Table1[[#This Row],[Department]],3)</f>
        <v>Mar</v>
      </c>
      <c r="S3843" s="37">
        <f>_xlfn.XLOOKUP(Table1[[#This Row],[City]],Table2[City],Table2[Bonus %])</f>
        <v>8</v>
      </c>
    </row>
    <row r="3844" spans="1:19" x14ac:dyDescent="0.35">
      <c r="A3844" s="7" t="s">
        <v>3798</v>
      </c>
      <c r="B3844" s="40" t="str">
        <f>LEFT(Table1[[#This Row],[Employee Name]],FIND(" ",Table1[[#This Row],[Employee Name]]))</f>
        <v xml:space="preserve">Rahul </v>
      </c>
      <c r="C3844" s="40" t="str">
        <f>RIGHT(Table1[[#This Row],[Employee Name]],LEN(Table1[[#This Row],[Employee Name]])-FIND(" ",Table1[[#This Row],[Employee Name]]))</f>
        <v>Verma</v>
      </c>
      <c r="D3844" s="22">
        <f>Table1[[#This Row],[Basic Salary]]+Table1[[#This Row],[Bonus]]</f>
        <v>64418</v>
      </c>
      <c r="E3844" s="8">
        <v>76</v>
      </c>
      <c r="F3844" s="45">
        <v>93</v>
      </c>
      <c r="G3844" s="8" t="str" cm="1">
        <f t="array" ref="G3844">_xlfn.IFS(Table1[[#This Row],[Performance Score]]&gt;=80,"Excellent",Table1[[#This Row],[Performance Score]]&gt;=60,"Good",Table1[[#This Row],[Performance Score]]&gt;=40,"Need Improvement")</f>
        <v>Excellent</v>
      </c>
      <c r="H3844" s="29">
        <f>Table1[[#This Row],[Bonus]]/Table1[[#This Row],[Basic Salary]]</f>
        <v>0.2011784668742658</v>
      </c>
      <c r="I3844" s="8">
        <f ca="1">DATEDIF(Table1[[#This Row],[Date of Birth]],TODAY(),"y")</f>
        <v>29</v>
      </c>
      <c r="J3844" s="33">
        <v>45609</v>
      </c>
      <c r="K3844" s="33" t="str" cm="1">
        <f t="array" aca="1" ref="K3844" ca="1">_xlfn.IFS(L3844&lt;3,"Junior",L3844&lt;=7,"Mid-Level",L3844&gt;7,"Senior")</f>
        <v>Junior</v>
      </c>
      <c r="L3844" s="45">
        <f ca="1">INT(YEARFRAC(Table1[[#This Row],[Joining Date]],TODAY(),1))</f>
        <v>1</v>
      </c>
      <c r="M3844" s="25" t="str">
        <f t="shared" ca="1" si="60"/>
        <v>No</v>
      </c>
      <c r="N3844" s="25">
        <f>YEAR(Table1[[#This Row],[Joining Date]])</f>
        <v>2024</v>
      </c>
      <c r="O3844" s="45">
        <f>MONTH(Table1[[#This Row],[Joining Date]])</f>
        <v>11</v>
      </c>
      <c r="P3844" s="25">
        <f ca="1">NETWORKDAYS(Table1[[#This Row],[Joining Date]],TODAY())</f>
        <v>424</v>
      </c>
      <c r="Q3844" s="25" t="str">
        <f>LEFT(Table1[[#This Row],[Department]],5)&amp;"-"&amp;RIGHT(Table1[[#This Row],[Employee ID]],3)</f>
        <v>HR-742</v>
      </c>
      <c r="R3844" s="25" t="str">
        <f>LEFT(Table1[[#This Row],[Department]],3)</f>
        <v>HR</v>
      </c>
      <c r="S3844" s="36">
        <f>_xlfn.XLOOKUP(Table1[[#This Row],[City]],Table2[City],Table2[Bonus %])</f>
        <v>5</v>
      </c>
    </row>
    <row r="3845" spans="1:19" x14ac:dyDescent="0.35">
      <c r="A3845" s="9" t="s">
        <v>1224</v>
      </c>
      <c r="B3845" s="41" t="str">
        <f>LEFT(Table1[[#This Row],[Employee Name]],FIND(" ",Table1[[#This Row],[Employee Name]]))</f>
        <v xml:space="preserve">Krishna </v>
      </c>
      <c r="C3845" s="41" t="str">
        <f>RIGHT(Table1[[#This Row],[Employee Name]],LEN(Table1[[#This Row],[Employee Name]])-FIND(" ",Table1[[#This Row],[Employee Name]]))</f>
        <v>Chaitanya</v>
      </c>
      <c r="D3845" s="23">
        <f>Table1[[#This Row],[Basic Salary]]+Table1[[#This Row],[Bonus]]</f>
        <v>64409</v>
      </c>
      <c r="E3845" s="10">
        <v>66</v>
      </c>
      <c r="F3845" s="46">
        <v>87</v>
      </c>
      <c r="G3845" s="10" t="str" cm="1">
        <f t="array" ref="G3845">_xlfn.IFS(Table1[[#This Row],[Performance Score]]&gt;=80,"Excellent",Table1[[#This Row],[Performance Score]]&gt;=60,"Good",Table1[[#This Row],[Performance Score]]&gt;=40,"Need Improvement")</f>
        <v>Excellent</v>
      </c>
      <c r="H3845" s="30">
        <f>Table1[[#This Row],[Bonus]]/Table1[[#This Row],[Basic Salary]]</f>
        <v>0.45376368355716057</v>
      </c>
      <c r="I3845" s="10">
        <f ca="1">DATEDIF(Table1[[#This Row],[Date of Birth]],TODAY(),"y")</f>
        <v>41</v>
      </c>
      <c r="J3845" s="34">
        <v>44660</v>
      </c>
      <c r="K3845" s="33" t="str" cm="1">
        <f t="array" aca="1" ref="K3845" ca="1">_xlfn.IFS(L3845&lt;3,"Junior",L3845&lt;=7,"Mid-Level",L3845&gt;7,"Senior")</f>
        <v>Mid-Level</v>
      </c>
      <c r="L3845" s="46">
        <f ca="1">INT(YEARFRAC(Table1[[#This Row],[Joining Date]],TODAY(),1))</f>
        <v>4</v>
      </c>
      <c r="M3845" s="25" t="str">
        <f t="shared" ca="1" si="60"/>
        <v>No</v>
      </c>
      <c r="N3845" s="26">
        <f>YEAR(Table1[[#This Row],[Joining Date]])</f>
        <v>2022</v>
      </c>
      <c r="O3845" s="46">
        <f>MONTH(Table1[[#This Row],[Joining Date]])</f>
        <v>4</v>
      </c>
      <c r="P3845" s="26">
        <f ca="1">NETWORKDAYS(Table1[[#This Row],[Joining Date]],TODAY())</f>
        <v>1101</v>
      </c>
      <c r="Q3845" s="26" t="str">
        <f>LEFT(Table1[[#This Row],[Department]],5)&amp;"-"&amp;RIGHT(Table1[[#This Row],[Employee ID]],3)</f>
        <v>Suppo-168</v>
      </c>
      <c r="R3845" s="26" t="str">
        <f>LEFT(Table1[[#This Row],[Department]],3)</f>
        <v>Sup</v>
      </c>
      <c r="S3845" s="37">
        <f>_xlfn.XLOOKUP(Table1[[#This Row],[City]],Table2[City],Table2[Bonus %])</f>
        <v>5</v>
      </c>
    </row>
    <row r="3846" spans="1:19" x14ac:dyDescent="0.35">
      <c r="A3846" s="7" t="s">
        <v>692</v>
      </c>
      <c r="B3846" s="40" t="str">
        <f>LEFT(Table1[[#This Row],[Employee Name]],FIND(" ",Table1[[#This Row],[Employee Name]]))</f>
        <v xml:space="preserve">Kavya </v>
      </c>
      <c r="C3846" s="40" t="str">
        <f>RIGHT(Table1[[#This Row],[Employee Name]],LEN(Table1[[#This Row],[Employee Name]])-FIND(" ",Table1[[#This Row],[Employee Name]]))</f>
        <v>Nair</v>
      </c>
      <c r="D3846" s="22">
        <f>Table1[[#This Row],[Basic Salary]]+Table1[[#This Row],[Bonus]]</f>
        <v>64388</v>
      </c>
      <c r="E3846" s="8">
        <v>98</v>
      </c>
      <c r="F3846" s="45">
        <v>69</v>
      </c>
      <c r="G3846" s="8" t="str" cm="1">
        <f t="array" ref="G3846">_xlfn.IFS(Table1[[#This Row],[Performance Score]]&gt;=80,"Excellent",Table1[[#This Row],[Performance Score]]&gt;=60,"Good",Table1[[#This Row],[Performance Score]]&gt;=40,"Need Improvement")</f>
        <v>Good</v>
      </c>
      <c r="H3846" s="29">
        <f>Table1[[#This Row],[Bonus]]/Table1[[#This Row],[Basic Salary]]</f>
        <v>0.61034413765506201</v>
      </c>
      <c r="I3846" s="8">
        <f ca="1">DATEDIF(Table1[[#This Row],[Date of Birth]],TODAY(),"y")</f>
        <v>24</v>
      </c>
      <c r="J3846" s="33">
        <v>44356</v>
      </c>
      <c r="K3846" s="33" t="str" cm="1">
        <f t="array" aca="1" ref="K3846" ca="1">_xlfn.IFS(L3846&lt;3,"Junior",L3846&lt;=7,"Mid-Level",L3846&gt;7,"Senior")</f>
        <v>Mid-Level</v>
      </c>
      <c r="L3846" s="45">
        <f ca="1">INT(YEARFRAC(Table1[[#This Row],[Joining Date]],TODAY(),1))</f>
        <v>5</v>
      </c>
      <c r="M3846" s="25" t="str">
        <f t="shared" ca="1" si="60"/>
        <v>No</v>
      </c>
      <c r="N3846" s="25">
        <f>YEAR(Table1[[#This Row],[Joining Date]])</f>
        <v>2021</v>
      </c>
      <c r="O3846" s="45">
        <f>MONTH(Table1[[#This Row],[Joining Date]])</f>
        <v>6</v>
      </c>
      <c r="P3846" s="25">
        <f ca="1">NETWORKDAYS(Table1[[#This Row],[Joining Date]],TODAY())</f>
        <v>1319</v>
      </c>
      <c r="Q3846" s="25" t="str">
        <f>LEFT(Table1[[#This Row],[Department]],5)&amp;"-"&amp;RIGHT(Table1[[#This Row],[Employee ID]],3)</f>
        <v>Marke-636</v>
      </c>
      <c r="R3846" s="25" t="str">
        <f>LEFT(Table1[[#This Row],[Department]],3)</f>
        <v>Mar</v>
      </c>
      <c r="S3846" s="36">
        <f>_xlfn.XLOOKUP(Table1[[#This Row],[City]],Table2[City],Table2[Bonus %])</f>
        <v>6</v>
      </c>
    </row>
    <row r="3847" spans="1:19" x14ac:dyDescent="0.35">
      <c r="A3847" s="9" t="s">
        <v>2197</v>
      </c>
      <c r="B3847" s="41" t="str">
        <f>LEFT(Table1[[#This Row],[Employee Name]],FIND(" ",Table1[[#This Row],[Employee Name]]))</f>
        <v xml:space="preserve">Priya </v>
      </c>
      <c r="C3847" s="41" t="str">
        <f>RIGHT(Table1[[#This Row],[Employee Name]],LEN(Table1[[#This Row],[Employee Name]])-FIND(" ",Table1[[#This Row],[Employee Name]]))</f>
        <v>Reddy</v>
      </c>
      <c r="D3847" s="23">
        <f>Table1[[#This Row],[Basic Salary]]+Table1[[#This Row],[Bonus]]</f>
        <v>64383</v>
      </c>
      <c r="E3847" s="10">
        <v>94</v>
      </c>
      <c r="F3847" s="46">
        <v>44</v>
      </c>
      <c r="G3847" s="10" t="str" cm="1">
        <f t="array" ref="G3847">_xlfn.IFS(Table1[[#This Row],[Performance Score]]&gt;=80,"Excellent",Table1[[#This Row],[Performance Score]]&gt;=60,"Good",Table1[[#This Row],[Performance Score]]&gt;=40,"Need Improvement")</f>
        <v>Need Improvement</v>
      </c>
      <c r="H3847" s="30">
        <f>Table1[[#This Row],[Bonus]]/Table1[[#This Row],[Basic Salary]]</f>
        <v>0.43111496399039745</v>
      </c>
      <c r="I3847" s="10">
        <f ca="1">DATEDIF(Table1[[#This Row],[Date of Birth]],TODAY(),"y")</f>
        <v>30</v>
      </c>
      <c r="J3847" s="34">
        <v>44873</v>
      </c>
      <c r="K3847" s="33" t="str" cm="1">
        <f t="array" aca="1" ref="K3847" ca="1">_xlfn.IFS(L3847&lt;3,"Junior",L3847&lt;=7,"Mid-Level",L3847&gt;7,"Senior")</f>
        <v>Mid-Level</v>
      </c>
      <c r="L3847" s="46">
        <f ca="1">INT(YEARFRAC(Table1[[#This Row],[Joining Date]],TODAY(),1))</f>
        <v>3</v>
      </c>
      <c r="M3847" s="25" t="str">
        <f t="shared" ca="1" si="60"/>
        <v>No</v>
      </c>
      <c r="N3847" s="26">
        <f>YEAR(Table1[[#This Row],[Joining Date]])</f>
        <v>2022</v>
      </c>
      <c r="O3847" s="46">
        <f>MONTH(Table1[[#This Row],[Joining Date]])</f>
        <v>11</v>
      </c>
      <c r="P3847" s="26">
        <f ca="1">NETWORKDAYS(Table1[[#This Row],[Joining Date]],TODAY())</f>
        <v>950</v>
      </c>
      <c r="Q3847" s="26" t="str">
        <f>LEFT(Table1[[#This Row],[Department]],5)&amp;"-"&amp;RIGHT(Table1[[#This Row],[Employee ID]],3)</f>
        <v>Suppo-141</v>
      </c>
      <c r="R3847" s="26" t="str">
        <f>LEFT(Table1[[#This Row],[Department]],3)</f>
        <v>Sup</v>
      </c>
      <c r="S3847" s="37">
        <f>_xlfn.XLOOKUP(Table1[[#This Row],[City]],Table2[City],Table2[Bonus %])</f>
        <v>5</v>
      </c>
    </row>
    <row r="3848" spans="1:19" x14ac:dyDescent="0.35">
      <c r="A3848" s="7" t="s">
        <v>525</v>
      </c>
      <c r="B3848" s="40" t="str">
        <f>LEFT(Table1[[#This Row],[Employee Name]],FIND(" ",Table1[[#This Row],[Employee Name]]))</f>
        <v xml:space="preserve">Rahul </v>
      </c>
      <c r="C3848" s="40" t="str">
        <f>RIGHT(Table1[[#This Row],[Employee Name]],LEN(Table1[[#This Row],[Employee Name]])-FIND(" ",Table1[[#This Row],[Employee Name]]))</f>
        <v>Verma</v>
      </c>
      <c r="D3848" s="22">
        <f>Table1[[#This Row],[Basic Salary]]+Table1[[#This Row],[Bonus]]</f>
        <v>64371</v>
      </c>
      <c r="E3848" s="8">
        <v>100</v>
      </c>
      <c r="F3848" s="45">
        <v>44</v>
      </c>
      <c r="G3848" s="8" t="str" cm="1">
        <f t="array" ref="G3848">_xlfn.IFS(Table1[[#This Row],[Performance Score]]&gt;=80,"Excellent",Table1[[#This Row],[Performance Score]]&gt;=60,"Good",Table1[[#This Row],[Performance Score]]&gt;=40,"Need Improvement")</f>
        <v>Need Improvement</v>
      </c>
      <c r="H3848" s="29">
        <f>Table1[[#This Row],[Bonus]]/Table1[[#This Row],[Basic Salary]]</f>
        <v>0.26849406849800972</v>
      </c>
      <c r="I3848" s="8">
        <f ca="1">DATEDIF(Table1[[#This Row],[Date of Birth]],TODAY(),"y")</f>
        <v>22</v>
      </c>
      <c r="J3848" s="33">
        <v>45655</v>
      </c>
      <c r="K3848" s="33" t="str" cm="1">
        <f t="array" aca="1" ref="K3848" ca="1">_xlfn.IFS(L3848&lt;3,"Junior",L3848&lt;=7,"Mid-Level",L3848&gt;7,"Senior")</f>
        <v>Junior</v>
      </c>
      <c r="L3848" s="45">
        <f ca="1">INT(YEARFRAC(Table1[[#This Row],[Joining Date]],TODAY(),1))</f>
        <v>1</v>
      </c>
      <c r="M3848" s="25" t="str">
        <f t="shared" ca="1" si="60"/>
        <v>No</v>
      </c>
      <c r="N3848" s="25">
        <f>YEAR(Table1[[#This Row],[Joining Date]])</f>
        <v>2024</v>
      </c>
      <c r="O3848" s="45">
        <f>MONTH(Table1[[#This Row],[Joining Date]])</f>
        <v>12</v>
      </c>
      <c r="P3848" s="25">
        <f ca="1">NETWORKDAYS(Table1[[#This Row],[Joining Date]],TODAY())</f>
        <v>391</v>
      </c>
      <c r="Q3848" s="25" t="str">
        <f>LEFT(Table1[[#This Row],[Department]],5)&amp;"-"&amp;RIGHT(Table1[[#This Row],[Employee ID]],3)</f>
        <v>Suppo-469</v>
      </c>
      <c r="R3848" s="25" t="str">
        <f>LEFT(Table1[[#This Row],[Department]],3)</f>
        <v>Sup</v>
      </c>
      <c r="S3848" s="36">
        <f>_xlfn.XLOOKUP(Table1[[#This Row],[City]],Table2[City],Table2[Bonus %])</f>
        <v>6</v>
      </c>
    </row>
    <row r="3849" spans="1:19" x14ac:dyDescent="0.35">
      <c r="A3849" s="9" t="s">
        <v>1153</v>
      </c>
      <c r="B3849" s="41" t="str">
        <f>LEFT(Table1[[#This Row],[Employee Name]],FIND(" ",Table1[[#This Row],[Employee Name]]))</f>
        <v xml:space="preserve">Karan </v>
      </c>
      <c r="C3849" s="41" t="str">
        <f>RIGHT(Table1[[#This Row],[Employee Name]],LEN(Table1[[#This Row],[Employee Name]])-FIND(" ",Table1[[#This Row],[Employee Name]]))</f>
        <v>Malhotra</v>
      </c>
      <c r="D3849" s="23">
        <f>Table1[[#This Row],[Basic Salary]]+Table1[[#This Row],[Bonus]]</f>
        <v>64367</v>
      </c>
      <c r="E3849" s="10">
        <v>66</v>
      </c>
      <c r="F3849" s="46">
        <v>46</v>
      </c>
      <c r="G3849" s="10" t="str" cm="1">
        <f t="array" ref="G3849">_xlfn.IFS(Table1[[#This Row],[Performance Score]]&gt;=80,"Excellent",Table1[[#This Row],[Performance Score]]&gt;=60,"Good",Table1[[#This Row],[Performance Score]]&gt;=40,"Need Improvement")</f>
        <v>Need Improvement</v>
      </c>
      <c r="H3849" s="30">
        <f>Table1[[#This Row],[Bonus]]/Table1[[#This Row],[Basic Salary]]</f>
        <v>0.27401381548997489</v>
      </c>
      <c r="I3849" s="10">
        <f ca="1">DATEDIF(Table1[[#This Row],[Date of Birth]],TODAY(),"y")</f>
        <v>27</v>
      </c>
      <c r="J3849" s="34">
        <v>44653</v>
      </c>
      <c r="K3849" s="33" t="str" cm="1">
        <f t="array" aca="1" ref="K3849" ca="1">_xlfn.IFS(L3849&lt;3,"Junior",L3849&lt;=7,"Mid-Level",L3849&gt;7,"Senior")</f>
        <v>Mid-Level</v>
      </c>
      <c r="L3849" s="46">
        <f ca="1">INT(YEARFRAC(Table1[[#This Row],[Joining Date]],TODAY(),1))</f>
        <v>4</v>
      </c>
      <c r="M3849" s="25" t="str">
        <f t="shared" ca="1" si="60"/>
        <v>No</v>
      </c>
      <c r="N3849" s="26">
        <f>YEAR(Table1[[#This Row],[Joining Date]])</f>
        <v>2022</v>
      </c>
      <c r="O3849" s="46">
        <f>MONTH(Table1[[#This Row],[Joining Date]])</f>
        <v>4</v>
      </c>
      <c r="P3849" s="26">
        <f ca="1">NETWORKDAYS(Table1[[#This Row],[Joining Date]],TODAY())</f>
        <v>1106</v>
      </c>
      <c r="Q3849" s="26" t="str">
        <f>LEFT(Table1[[#This Row],[Department]],5)&amp;"-"&amp;RIGHT(Table1[[#This Row],[Employee ID]],3)</f>
        <v>HR-097</v>
      </c>
      <c r="R3849" s="26" t="str">
        <f>LEFT(Table1[[#This Row],[Department]],3)</f>
        <v>HR</v>
      </c>
      <c r="S3849" s="37">
        <f>_xlfn.XLOOKUP(Table1[[#This Row],[City]],Table2[City],Table2[Bonus %])</f>
        <v>5</v>
      </c>
    </row>
    <row r="3850" spans="1:19" x14ac:dyDescent="0.35">
      <c r="A3850" s="7" t="s">
        <v>1452</v>
      </c>
      <c r="B3850" s="40" t="str">
        <f>LEFT(Table1[[#This Row],[Employee Name]],FIND(" ",Table1[[#This Row],[Employee Name]]))</f>
        <v xml:space="preserve">Krishna </v>
      </c>
      <c r="C3850" s="40" t="str">
        <f>RIGHT(Table1[[#This Row],[Employee Name]],LEN(Table1[[#This Row],[Employee Name]])-FIND(" ",Table1[[#This Row],[Employee Name]]))</f>
        <v>Chaitanya</v>
      </c>
      <c r="D3850" s="22">
        <f>Table1[[#This Row],[Basic Salary]]+Table1[[#This Row],[Bonus]]</f>
        <v>64318</v>
      </c>
      <c r="E3850" s="8">
        <v>77</v>
      </c>
      <c r="F3850" s="45">
        <v>78</v>
      </c>
      <c r="G3850" s="8" t="str" cm="1">
        <f t="array" ref="G3850">_xlfn.IFS(Table1[[#This Row],[Performance Score]]&gt;=80,"Excellent",Table1[[#This Row],[Performance Score]]&gt;=60,"Good",Table1[[#This Row],[Performance Score]]&gt;=40,"Need Improvement")</f>
        <v>Good</v>
      </c>
      <c r="H3850" s="29">
        <f>Table1[[#This Row],[Bonus]]/Table1[[#This Row],[Basic Salary]]</f>
        <v>0.18231617647058823</v>
      </c>
      <c r="I3850" s="8">
        <f ca="1">DATEDIF(Table1[[#This Row],[Date of Birth]],TODAY(),"y")</f>
        <v>37</v>
      </c>
      <c r="J3850" s="33">
        <v>43271</v>
      </c>
      <c r="K3850" s="33" t="str" cm="1">
        <f t="array" aca="1" ref="K3850" ca="1">_xlfn.IFS(L3850&lt;3,"Junior",L3850&lt;=7,"Mid-Level",L3850&gt;7,"Senior")</f>
        <v>Senior</v>
      </c>
      <c r="L3850" s="45">
        <f ca="1">INT(YEARFRAC(Table1[[#This Row],[Joining Date]],TODAY(),1))</f>
        <v>8</v>
      </c>
      <c r="M3850" s="25" t="str">
        <f t="shared" ca="1" si="60"/>
        <v>Yes</v>
      </c>
      <c r="N3850" s="25">
        <f>YEAR(Table1[[#This Row],[Joining Date]])</f>
        <v>2018</v>
      </c>
      <c r="O3850" s="45">
        <f>MONTH(Table1[[#This Row],[Joining Date]])</f>
        <v>6</v>
      </c>
      <c r="P3850" s="25">
        <f ca="1">NETWORKDAYS(Table1[[#This Row],[Joining Date]],TODAY())</f>
        <v>2094</v>
      </c>
      <c r="Q3850" s="25" t="str">
        <f>LEFT(Table1[[#This Row],[Department]],5)&amp;"-"&amp;RIGHT(Table1[[#This Row],[Employee ID]],3)</f>
        <v>Sales-396</v>
      </c>
      <c r="R3850" s="25" t="str">
        <f>LEFT(Table1[[#This Row],[Department]],3)</f>
        <v>Sal</v>
      </c>
      <c r="S3850" s="36">
        <f>_xlfn.XLOOKUP(Table1[[#This Row],[City]],Table2[City],Table2[Bonus %])</f>
        <v>5</v>
      </c>
    </row>
    <row r="3851" spans="1:19" x14ac:dyDescent="0.35">
      <c r="A3851" s="9" t="s">
        <v>4671</v>
      </c>
      <c r="B3851" s="41" t="str">
        <f>LEFT(Table1[[#This Row],[Employee Name]],FIND(" ",Table1[[#This Row],[Employee Name]]))</f>
        <v xml:space="preserve">Tarun </v>
      </c>
      <c r="C3851" s="41" t="str">
        <f>RIGHT(Table1[[#This Row],[Employee Name]],LEN(Table1[[#This Row],[Employee Name]])-FIND(" ",Table1[[#This Row],[Employee Name]]))</f>
        <v>Verma</v>
      </c>
      <c r="D3851" s="23">
        <f>Table1[[#This Row],[Basic Salary]]+Table1[[#This Row],[Bonus]]</f>
        <v>64294</v>
      </c>
      <c r="E3851" s="10">
        <v>67</v>
      </c>
      <c r="F3851" s="46">
        <v>60</v>
      </c>
      <c r="G3851" s="10" t="str" cm="1">
        <f t="array" ref="G3851">_xlfn.IFS(Table1[[#This Row],[Performance Score]]&gt;=80,"Excellent",Table1[[#This Row],[Performance Score]]&gt;=60,"Good",Table1[[#This Row],[Performance Score]]&gt;=40,"Need Improvement")</f>
        <v>Good</v>
      </c>
      <c r="H3851" s="30">
        <f>Table1[[#This Row],[Bonus]]/Table1[[#This Row],[Basic Salary]]</f>
        <v>0.38588549749956891</v>
      </c>
      <c r="I3851" s="10">
        <f ca="1">DATEDIF(Table1[[#This Row],[Date of Birth]],TODAY(),"y")</f>
        <v>30</v>
      </c>
      <c r="J3851" s="34">
        <v>45152</v>
      </c>
      <c r="K3851" s="33" t="str" cm="1">
        <f t="array" aca="1" ref="K3851" ca="1">_xlfn.IFS(L3851&lt;3,"Junior",L3851&lt;=7,"Mid-Level",L3851&gt;7,"Senior")</f>
        <v>Junior</v>
      </c>
      <c r="L3851" s="46">
        <f ca="1">INT(YEARFRAC(Table1[[#This Row],[Joining Date]],TODAY(),1))</f>
        <v>2</v>
      </c>
      <c r="M3851" s="25" t="str">
        <f t="shared" ca="1" si="60"/>
        <v>No</v>
      </c>
      <c r="N3851" s="26">
        <f>YEAR(Table1[[#This Row],[Joining Date]])</f>
        <v>2023</v>
      </c>
      <c r="O3851" s="46">
        <f>MONTH(Table1[[#This Row],[Joining Date]])</f>
        <v>8</v>
      </c>
      <c r="P3851" s="26">
        <f ca="1">NETWORKDAYS(Table1[[#This Row],[Joining Date]],TODAY())</f>
        <v>751</v>
      </c>
      <c r="Q3851" s="26" t="str">
        <f>LEFT(Table1[[#This Row],[Department]],5)&amp;"-"&amp;RIGHT(Table1[[#This Row],[Employee ID]],3)</f>
        <v>Marke-615</v>
      </c>
      <c r="R3851" s="26" t="str">
        <f>LEFT(Table1[[#This Row],[Department]],3)</f>
        <v>Mar</v>
      </c>
      <c r="S3851" s="37">
        <f>_xlfn.XLOOKUP(Table1[[#This Row],[City]],Table2[City],Table2[Bonus %])</f>
        <v>4</v>
      </c>
    </row>
    <row r="3852" spans="1:19" x14ac:dyDescent="0.35">
      <c r="A3852" s="7" t="s">
        <v>4666</v>
      </c>
      <c r="B3852" s="40" t="str">
        <f>LEFT(Table1[[#This Row],[Employee Name]],FIND(" ",Table1[[#This Row],[Employee Name]]))</f>
        <v xml:space="preserve">Neha </v>
      </c>
      <c r="C3852" s="40" t="str">
        <f>RIGHT(Table1[[#This Row],[Employee Name]],LEN(Table1[[#This Row],[Employee Name]])-FIND(" ",Table1[[#This Row],[Employee Name]]))</f>
        <v>Kulkarni</v>
      </c>
      <c r="D3852" s="22">
        <f>Table1[[#This Row],[Basic Salary]]+Table1[[#This Row],[Bonus]]</f>
        <v>64287</v>
      </c>
      <c r="E3852" s="8">
        <v>74</v>
      </c>
      <c r="F3852" s="45">
        <v>63</v>
      </c>
      <c r="G3852" s="8" t="str" cm="1">
        <f t="array" ref="G3852">_xlfn.IFS(Table1[[#This Row],[Performance Score]]&gt;=80,"Excellent",Table1[[#This Row],[Performance Score]]&gt;=60,"Good",Table1[[#This Row],[Performance Score]]&gt;=40,"Need Improvement")</f>
        <v>Good</v>
      </c>
      <c r="H3852" s="29">
        <f>Table1[[#This Row],[Bonus]]/Table1[[#This Row],[Basic Salary]]</f>
        <v>0.40927724313304248</v>
      </c>
      <c r="I3852" s="8">
        <f ca="1">DATEDIF(Table1[[#This Row],[Date of Birth]],TODAY(),"y")</f>
        <v>30</v>
      </c>
      <c r="J3852" s="33">
        <v>44616</v>
      </c>
      <c r="K3852" s="33" t="str" cm="1">
        <f t="array" aca="1" ref="K3852" ca="1">_xlfn.IFS(L3852&lt;3,"Junior",L3852&lt;=7,"Mid-Level",L3852&gt;7,"Senior")</f>
        <v>Mid-Level</v>
      </c>
      <c r="L3852" s="45">
        <f ca="1">INT(YEARFRAC(Table1[[#This Row],[Joining Date]],TODAY(),1))</f>
        <v>4</v>
      </c>
      <c r="M3852" s="25" t="str">
        <f t="shared" ca="1" si="60"/>
        <v>No</v>
      </c>
      <c r="N3852" s="25">
        <f>YEAR(Table1[[#This Row],[Joining Date]])</f>
        <v>2022</v>
      </c>
      <c r="O3852" s="45">
        <f>MONTH(Table1[[#This Row],[Joining Date]])</f>
        <v>2</v>
      </c>
      <c r="P3852" s="25">
        <f ca="1">NETWORKDAYS(Table1[[#This Row],[Joining Date]],TODAY())</f>
        <v>1133</v>
      </c>
      <c r="Q3852" s="25" t="str">
        <f>LEFT(Table1[[#This Row],[Department]],5)&amp;"-"&amp;RIGHT(Table1[[#This Row],[Employee ID]],3)</f>
        <v>Suppo-610</v>
      </c>
      <c r="R3852" s="25" t="str">
        <f>LEFT(Table1[[#This Row],[Department]],3)</f>
        <v>Sup</v>
      </c>
      <c r="S3852" s="36">
        <f>_xlfn.XLOOKUP(Table1[[#This Row],[City]],Table2[City],Table2[Bonus %])</f>
        <v>4</v>
      </c>
    </row>
    <row r="3853" spans="1:19" x14ac:dyDescent="0.35">
      <c r="A3853" s="9" t="s">
        <v>3208</v>
      </c>
      <c r="B3853" s="41" t="str">
        <f>LEFT(Table1[[#This Row],[Employee Name]],FIND(" ",Table1[[#This Row],[Employee Name]]))</f>
        <v xml:space="preserve">Tarun </v>
      </c>
      <c r="C3853" s="41" t="str">
        <f>RIGHT(Table1[[#This Row],[Employee Name]],LEN(Table1[[#This Row],[Employee Name]])-FIND(" ",Table1[[#This Row],[Employee Name]]))</f>
        <v>Verma</v>
      </c>
      <c r="D3853" s="23">
        <f>Table1[[#This Row],[Basic Salary]]+Table1[[#This Row],[Bonus]]</f>
        <v>64225</v>
      </c>
      <c r="E3853" s="10">
        <v>86</v>
      </c>
      <c r="F3853" s="46">
        <v>65</v>
      </c>
      <c r="G3853" s="10" t="str" cm="1">
        <f t="array" ref="G3853">_xlfn.IFS(Table1[[#This Row],[Performance Score]]&gt;=80,"Excellent",Table1[[#This Row],[Performance Score]]&gt;=60,"Good",Table1[[#This Row],[Performance Score]]&gt;=40,"Need Improvement")</f>
        <v>Good</v>
      </c>
      <c r="H3853" s="30">
        <f>Table1[[#This Row],[Bonus]]/Table1[[#This Row],[Basic Salary]]</f>
        <v>0.69871455776555225</v>
      </c>
      <c r="I3853" s="10">
        <f ca="1">DATEDIF(Table1[[#This Row],[Date of Birth]],TODAY(),"y")</f>
        <v>23</v>
      </c>
      <c r="J3853" s="34">
        <v>43488</v>
      </c>
      <c r="K3853" s="33" t="str" cm="1">
        <f t="array" aca="1" ref="K3853" ca="1">_xlfn.IFS(L3853&lt;3,"Junior",L3853&lt;=7,"Mid-Level",L3853&gt;7,"Senior")</f>
        <v>Mid-Level</v>
      </c>
      <c r="L3853" s="46">
        <f ca="1">INT(YEARFRAC(Table1[[#This Row],[Joining Date]],TODAY(),1))</f>
        <v>7</v>
      </c>
      <c r="M3853" s="25" t="str">
        <f t="shared" ca="1" si="60"/>
        <v>Yes</v>
      </c>
      <c r="N3853" s="26">
        <f>YEAR(Table1[[#This Row],[Joining Date]])</f>
        <v>2019</v>
      </c>
      <c r="O3853" s="46">
        <f>MONTH(Table1[[#This Row],[Joining Date]])</f>
        <v>1</v>
      </c>
      <c r="P3853" s="26">
        <f ca="1">NETWORKDAYS(Table1[[#This Row],[Joining Date]],TODAY())</f>
        <v>1939</v>
      </c>
      <c r="Q3853" s="26" t="str">
        <f>LEFT(Table1[[#This Row],[Department]],5)&amp;"-"&amp;RIGHT(Table1[[#This Row],[Employee ID]],3)</f>
        <v>Suppo-152</v>
      </c>
      <c r="R3853" s="26" t="str">
        <f>LEFT(Table1[[#This Row],[Department]],3)</f>
        <v>Sup</v>
      </c>
      <c r="S3853" s="37">
        <f>_xlfn.XLOOKUP(Table1[[#This Row],[City]],Table2[City],Table2[Bonus %])</f>
        <v>5</v>
      </c>
    </row>
    <row r="3854" spans="1:19" x14ac:dyDescent="0.35">
      <c r="A3854" s="7" t="s">
        <v>3912</v>
      </c>
      <c r="B3854" s="40" t="str">
        <f>LEFT(Table1[[#This Row],[Employee Name]],FIND(" ",Table1[[#This Row],[Employee Name]]))</f>
        <v xml:space="preserve">Nisha </v>
      </c>
      <c r="C3854" s="40" t="str">
        <f>RIGHT(Table1[[#This Row],[Employee Name]],LEN(Table1[[#This Row],[Employee Name]])-FIND(" ",Table1[[#This Row],[Employee Name]]))</f>
        <v>Kapoor</v>
      </c>
      <c r="D3854" s="22">
        <f>Table1[[#This Row],[Basic Salary]]+Table1[[#This Row],[Bonus]]</f>
        <v>64187</v>
      </c>
      <c r="E3854" s="8">
        <v>85</v>
      </c>
      <c r="F3854" s="45">
        <v>82</v>
      </c>
      <c r="G3854" s="8" t="str" cm="1">
        <f t="array" ref="G3854">_xlfn.IFS(Table1[[#This Row],[Performance Score]]&gt;=80,"Excellent",Table1[[#This Row],[Performance Score]]&gt;=60,"Good",Table1[[#This Row],[Performance Score]]&gt;=40,"Need Improvement")</f>
        <v>Excellent</v>
      </c>
      <c r="H3854" s="29">
        <f>Table1[[#This Row],[Bonus]]/Table1[[#This Row],[Basic Salary]]</f>
        <v>0.49910082443889109</v>
      </c>
      <c r="I3854" s="8">
        <f ca="1">DATEDIF(Table1[[#This Row],[Date of Birth]],TODAY(),"y")</f>
        <v>37</v>
      </c>
      <c r="J3854" s="33">
        <v>45578</v>
      </c>
      <c r="K3854" s="33" t="str" cm="1">
        <f t="array" aca="1" ref="K3854" ca="1">_xlfn.IFS(L3854&lt;3,"Junior",L3854&lt;=7,"Mid-Level",L3854&gt;7,"Senior")</f>
        <v>Junior</v>
      </c>
      <c r="L3854" s="45">
        <f ca="1">INT(YEARFRAC(Table1[[#This Row],[Joining Date]],TODAY(),1))</f>
        <v>1</v>
      </c>
      <c r="M3854" s="25" t="str">
        <f t="shared" ca="1" si="60"/>
        <v>No</v>
      </c>
      <c r="N3854" s="25">
        <f>YEAR(Table1[[#This Row],[Joining Date]])</f>
        <v>2024</v>
      </c>
      <c r="O3854" s="45">
        <f>MONTH(Table1[[#This Row],[Joining Date]])</f>
        <v>10</v>
      </c>
      <c r="P3854" s="25">
        <f ca="1">NETWORKDAYS(Table1[[#This Row],[Joining Date]],TODAY())</f>
        <v>446</v>
      </c>
      <c r="Q3854" s="25" t="str">
        <f>LEFT(Table1[[#This Row],[Department]],5)&amp;"-"&amp;RIGHT(Table1[[#This Row],[Employee ID]],3)</f>
        <v>HR-856</v>
      </c>
      <c r="R3854" s="25" t="str">
        <f>LEFT(Table1[[#This Row],[Department]],3)</f>
        <v>HR</v>
      </c>
      <c r="S3854" s="36">
        <f>_xlfn.XLOOKUP(Table1[[#This Row],[City]],Table2[City],Table2[Bonus %])</f>
        <v>7</v>
      </c>
    </row>
    <row r="3855" spans="1:19" x14ac:dyDescent="0.35">
      <c r="A3855" s="9" t="s">
        <v>4107</v>
      </c>
      <c r="B3855" s="41" t="str">
        <f>LEFT(Table1[[#This Row],[Employee Name]],FIND(" ",Table1[[#This Row],[Employee Name]]))</f>
        <v xml:space="preserve">Tarun </v>
      </c>
      <c r="C3855" s="41" t="str">
        <f>RIGHT(Table1[[#This Row],[Employee Name]],LEN(Table1[[#This Row],[Employee Name]])-FIND(" ",Table1[[#This Row],[Employee Name]]))</f>
        <v>Verma</v>
      </c>
      <c r="D3855" s="23">
        <f>Table1[[#This Row],[Basic Salary]]+Table1[[#This Row],[Bonus]]</f>
        <v>64156</v>
      </c>
      <c r="E3855" s="10">
        <v>83</v>
      </c>
      <c r="F3855" s="46">
        <v>59</v>
      </c>
      <c r="G3855" s="10" t="str" cm="1">
        <f t="array" ref="G3855">_xlfn.IFS(Table1[[#This Row],[Performance Score]]&gt;=80,"Excellent",Table1[[#This Row],[Performance Score]]&gt;=60,"Good",Table1[[#This Row],[Performance Score]]&gt;=40,"Need Improvement")</f>
        <v>Need Improvement</v>
      </c>
      <c r="H3855" s="30">
        <f>Table1[[#This Row],[Bonus]]/Table1[[#This Row],[Basic Salary]]</f>
        <v>0.46408032861706983</v>
      </c>
      <c r="I3855" s="10">
        <f ca="1">DATEDIF(Table1[[#This Row],[Date of Birth]],TODAY(),"y")</f>
        <v>24</v>
      </c>
      <c r="J3855" s="34">
        <v>44058</v>
      </c>
      <c r="K3855" s="33" t="str" cm="1">
        <f t="array" aca="1" ref="K3855" ca="1">_xlfn.IFS(L3855&lt;3,"Junior",L3855&lt;=7,"Mid-Level",L3855&gt;7,"Senior")</f>
        <v>Mid-Level</v>
      </c>
      <c r="L3855" s="46">
        <f ca="1">INT(YEARFRAC(Table1[[#This Row],[Joining Date]],TODAY(),1))</f>
        <v>5</v>
      </c>
      <c r="M3855" s="25" t="str">
        <f t="shared" ca="1" si="60"/>
        <v>No</v>
      </c>
      <c r="N3855" s="26">
        <f>YEAR(Table1[[#This Row],[Joining Date]])</f>
        <v>2020</v>
      </c>
      <c r="O3855" s="46">
        <f>MONTH(Table1[[#This Row],[Joining Date]])</f>
        <v>8</v>
      </c>
      <c r="P3855" s="26">
        <f ca="1">NETWORKDAYS(Table1[[#This Row],[Joining Date]],TODAY())</f>
        <v>1531</v>
      </c>
      <c r="Q3855" s="26" t="str">
        <f>LEFT(Table1[[#This Row],[Department]],5)&amp;"-"&amp;RIGHT(Table1[[#This Row],[Employee ID]],3)</f>
        <v>Opera-051</v>
      </c>
      <c r="R3855" s="26" t="str">
        <f>LEFT(Table1[[#This Row],[Department]],3)</f>
        <v>Ope</v>
      </c>
      <c r="S3855" s="37">
        <f>_xlfn.XLOOKUP(Table1[[#This Row],[City]],Table2[City],Table2[Bonus %])</f>
        <v>6</v>
      </c>
    </row>
    <row r="3856" spans="1:19" x14ac:dyDescent="0.35">
      <c r="A3856" s="7" t="s">
        <v>4374</v>
      </c>
      <c r="B3856" s="40" t="str">
        <f>LEFT(Table1[[#This Row],[Employee Name]],FIND(" ",Table1[[#This Row],[Employee Name]]))</f>
        <v xml:space="preserve">Ravi </v>
      </c>
      <c r="C3856" s="40" t="str">
        <f>RIGHT(Table1[[#This Row],[Employee Name]],LEN(Table1[[#This Row],[Employee Name]])-FIND(" ",Table1[[#This Row],[Employee Name]]))</f>
        <v>Teja</v>
      </c>
      <c r="D3856" s="22">
        <f>Table1[[#This Row],[Basic Salary]]+Table1[[#This Row],[Bonus]]</f>
        <v>64132</v>
      </c>
      <c r="E3856" s="8">
        <v>76</v>
      </c>
      <c r="F3856" s="45">
        <v>89</v>
      </c>
      <c r="G3856" s="8" t="str" cm="1">
        <f t="array" ref="G3856">_xlfn.IFS(Table1[[#This Row],[Performance Score]]&gt;=80,"Excellent",Table1[[#This Row],[Performance Score]]&gt;=60,"Good",Table1[[#This Row],[Performance Score]]&gt;=40,"Need Improvement")</f>
        <v>Excellent</v>
      </c>
      <c r="H3856" s="29">
        <f>Table1[[#This Row],[Bonus]]/Table1[[#This Row],[Basic Salary]]</f>
        <v>0.13850523699627196</v>
      </c>
      <c r="I3856" s="8">
        <f ca="1">DATEDIF(Table1[[#This Row],[Date of Birth]],TODAY(),"y")</f>
        <v>22</v>
      </c>
      <c r="J3856" s="33">
        <v>45681</v>
      </c>
      <c r="K3856" s="33" t="str" cm="1">
        <f t="array" aca="1" ref="K3856" ca="1">_xlfn.IFS(L3856&lt;3,"Junior",L3856&lt;=7,"Mid-Level",L3856&gt;7,"Senior")</f>
        <v>Junior</v>
      </c>
      <c r="L3856" s="45">
        <f ca="1">INT(YEARFRAC(Table1[[#This Row],[Joining Date]],TODAY(),1))</f>
        <v>1</v>
      </c>
      <c r="M3856" s="25" t="str">
        <f t="shared" ca="1" si="60"/>
        <v>No</v>
      </c>
      <c r="N3856" s="25">
        <f>YEAR(Table1[[#This Row],[Joining Date]])</f>
        <v>2025</v>
      </c>
      <c r="O3856" s="45">
        <f>MONTH(Table1[[#This Row],[Joining Date]])</f>
        <v>1</v>
      </c>
      <c r="P3856" s="25">
        <f ca="1">NETWORKDAYS(Table1[[#This Row],[Joining Date]],TODAY())</f>
        <v>372</v>
      </c>
      <c r="Q3856" s="25" t="str">
        <f>LEFT(Table1[[#This Row],[Department]],5)&amp;"-"&amp;RIGHT(Table1[[#This Row],[Employee ID]],3)</f>
        <v>Sales-318</v>
      </c>
      <c r="R3856" s="25" t="str">
        <f>LEFT(Table1[[#This Row],[Department]],3)</f>
        <v>Sal</v>
      </c>
      <c r="S3856" s="36">
        <f>_xlfn.XLOOKUP(Table1[[#This Row],[City]],Table2[City],Table2[Bonus %])</f>
        <v>5</v>
      </c>
    </row>
    <row r="3857" spans="1:19" x14ac:dyDescent="0.35">
      <c r="A3857" s="9" t="s">
        <v>3370</v>
      </c>
      <c r="B3857" s="41" t="str">
        <f>LEFT(Table1[[#This Row],[Employee Name]],FIND(" ",Table1[[#This Row],[Employee Name]]))</f>
        <v xml:space="preserve">Nisha </v>
      </c>
      <c r="C3857" s="41" t="str">
        <f>RIGHT(Table1[[#This Row],[Employee Name]],LEN(Table1[[#This Row],[Employee Name]])-FIND(" ",Table1[[#This Row],[Employee Name]]))</f>
        <v>Kapoor</v>
      </c>
      <c r="D3857" s="23">
        <f>Table1[[#This Row],[Basic Salary]]+Table1[[#This Row],[Bonus]]</f>
        <v>64114</v>
      </c>
      <c r="E3857" s="10">
        <v>74</v>
      </c>
      <c r="F3857" s="46">
        <v>50</v>
      </c>
      <c r="G3857" s="10" t="str" cm="1">
        <f t="array" ref="G3857">_xlfn.IFS(Table1[[#This Row],[Performance Score]]&gt;=80,"Excellent",Table1[[#This Row],[Performance Score]]&gt;=60,"Good",Table1[[#This Row],[Performance Score]]&gt;=40,"Need Improvement")</f>
        <v>Need Improvement</v>
      </c>
      <c r="H3857" s="30">
        <f>Table1[[#This Row],[Bonus]]/Table1[[#This Row],[Basic Salary]]</f>
        <v>0.76807677458496493</v>
      </c>
      <c r="I3857" s="10">
        <f ca="1">DATEDIF(Table1[[#This Row],[Date of Birth]],TODAY(),"y")</f>
        <v>31</v>
      </c>
      <c r="J3857" s="34">
        <v>45891</v>
      </c>
      <c r="K3857" s="33" t="str" cm="1">
        <f t="array" aca="1" ref="K3857" ca="1">_xlfn.IFS(L3857&lt;3,"Junior",L3857&lt;=7,"Mid-Level",L3857&gt;7,"Senior")</f>
        <v>Junior</v>
      </c>
      <c r="L3857" s="46">
        <f ca="1">INT(YEARFRAC(Table1[[#This Row],[Joining Date]],TODAY(),1))</f>
        <v>0</v>
      </c>
      <c r="M3857" s="25" t="str">
        <f t="shared" ca="1" si="60"/>
        <v>No</v>
      </c>
      <c r="N3857" s="26">
        <f>YEAR(Table1[[#This Row],[Joining Date]])</f>
        <v>2025</v>
      </c>
      <c r="O3857" s="46">
        <f>MONTH(Table1[[#This Row],[Joining Date]])</f>
        <v>8</v>
      </c>
      <c r="P3857" s="26">
        <f ca="1">NETWORKDAYS(Table1[[#This Row],[Joining Date]],TODAY())</f>
        <v>222</v>
      </c>
      <c r="Q3857" s="26" t="str">
        <f>LEFT(Table1[[#This Row],[Department]],5)&amp;"-"&amp;RIGHT(Table1[[#This Row],[Employee ID]],3)</f>
        <v>Sales-314</v>
      </c>
      <c r="R3857" s="26" t="str">
        <f>LEFT(Table1[[#This Row],[Department]],3)</f>
        <v>Sal</v>
      </c>
      <c r="S3857" s="37">
        <f>_xlfn.XLOOKUP(Table1[[#This Row],[City]],Table2[City],Table2[Bonus %])</f>
        <v>6</v>
      </c>
    </row>
    <row r="3858" spans="1:19" x14ac:dyDescent="0.35">
      <c r="A3858" s="7" t="s">
        <v>4401</v>
      </c>
      <c r="B3858" s="40" t="str">
        <f>LEFT(Table1[[#This Row],[Employee Name]],FIND(" ",Table1[[#This Row],[Employee Name]]))</f>
        <v xml:space="preserve">Pooja </v>
      </c>
      <c r="C3858" s="40" t="str">
        <f>RIGHT(Table1[[#This Row],[Employee Name]],LEN(Table1[[#This Row],[Employee Name]])-FIND(" ",Table1[[#This Row],[Employee Name]]))</f>
        <v>Das</v>
      </c>
      <c r="D3858" s="22">
        <f>Table1[[#This Row],[Basic Salary]]+Table1[[#This Row],[Bonus]]</f>
        <v>64092</v>
      </c>
      <c r="E3858" s="8">
        <v>62</v>
      </c>
      <c r="F3858" s="45">
        <v>87</v>
      </c>
      <c r="G3858" s="8" t="str" cm="1">
        <f t="array" ref="G3858">_xlfn.IFS(Table1[[#This Row],[Performance Score]]&gt;=80,"Excellent",Table1[[#This Row],[Performance Score]]&gt;=60,"Good",Table1[[#This Row],[Performance Score]]&gt;=40,"Need Improvement")</f>
        <v>Excellent</v>
      </c>
      <c r="H3858" s="29">
        <f>Table1[[#This Row],[Bonus]]/Table1[[#This Row],[Basic Salary]]</f>
        <v>0.36018675721561971</v>
      </c>
      <c r="I3858" s="8">
        <f ca="1">DATEDIF(Table1[[#This Row],[Date of Birth]],TODAY(),"y")</f>
        <v>15</v>
      </c>
      <c r="J3858" s="33">
        <v>45356</v>
      </c>
      <c r="K3858" s="33" t="str" cm="1">
        <f t="array" aca="1" ref="K3858" ca="1">_xlfn.IFS(L3858&lt;3,"Junior",L3858&lt;=7,"Mid-Level",L3858&gt;7,"Senior")</f>
        <v>Junior</v>
      </c>
      <c r="L3858" s="45">
        <f ca="1">INT(YEARFRAC(Table1[[#This Row],[Joining Date]],TODAY(),1))</f>
        <v>2</v>
      </c>
      <c r="M3858" s="25" t="str">
        <f t="shared" ca="1" si="60"/>
        <v>No</v>
      </c>
      <c r="N3858" s="25">
        <f>YEAR(Table1[[#This Row],[Joining Date]])</f>
        <v>2024</v>
      </c>
      <c r="O3858" s="45">
        <f>MONTH(Table1[[#This Row],[Joining Date]])</f>
        <v>3</v>
      </c>
      <c r="P3858" s="25">
        <f ca="1">NETWORKDAYS(Table1[[#This Row],[Joining Date]],TODAY())</f>
        <v>605</v>
      </c>
      <c r="Q3858" s="25" t="str">
        <f>LEFT(Table1[[#This Row],[Department]],5)&amp;"-"&amp;RIGHT(Table1[[#This Row],[Employee ID]],3)</f>
        <v>HR-345</v>
      </c>
      <c r="R3858" s="25" t="str">
        <f>LEFT(Table1[[#This Row],[Department]],3)</f>
        <v>HR</v>
      </c>
      <c r="S3858" s="36">
        <f>_xlfn.XLOOKUP(Table1[[#This Row],[City]],Table2[City],Table2[Bonus %])</f>
        <v>5</v>
      </c>
    </row>
    <row r="3859" spans="1:19" x14ac:dyDescent="0.35">
      <c r="A3859" s="9" t="s">
        <v>431</v>
      </c>
      <c r="B3859" s="41" t="str">
        <f>LEFT(Table1[[#This Row],[Employee Name]],FIND(" ",Table1[[#This Row],[Employee Name]]))</f>
        <v xml:space="preserve">Gayathri </v>
      </c>
      <c r="C3859" s="41" t="str">
        <f>RIGHT(Table1[[#This Row],[Employee Name]],LEN(Table1[[#This Row],[Employee Name]])-FIND(" ",Table1[[#This Row],[Employee Name]]))</f>
        <v>Iyer</v>
      </c>
      <c r="D3859" s="23">
        <f>Table1[[#This Row],[Basic Salary]]+Table1[[#This Row],[Bonus]]</f>
        <v>64087</v>
      </c>
      <c r="E3859" s="10">
        <v>68</v>
      </c>
      <c r="F3859" s="46">
        <v>42</v>
      </c>
      <c r="G3859" s="10" t="str" cm="1">
        <f t="array" ref="G3859">_xlfn.IFS(Table1[[#This Row],[Performance Score]]&gt;=80,"Excellent",Table1[[#This Row],[Performance Score]]&gt;=60,"Good",Table1[[#This Row],[Performance Score]]&gt;=40,"Need Improvement")</f>
        <v>Need Improvement</v>
      </c>
      <c r="H3859" s="30">
        <f>Table1[[#This Row],[Bonus]]/Table1[[#This Row],[Basic Salary]]</f>
        <v>0.21441294625937998</v>
      </c>
      <c r="I3859" s="10">
        <f ca="1">DATEDIF(Table1[[#This Row],[Date of Birth]],TODAY(),"y")</f>
        <v>38</v>
      </c>
      <c r="J3859" s="34">
        <v>42713</v>
      </c>
      <c r="K3859" s="33" t="str" cm="1">
        <f t="array" aca="1" ref="K3859" ca="1">_xlfn.IFS(L3859&lt;3,"Junior",L3859&lt;=7,"Mid-Level",L3859&gt;7,"Senior")</f>
        <v>Senior</v>
      </c>
      <c r="L3859" s="46">
        <f ca="1">INT(YEARFRAC(Table1[[#This Row],[Joining Date]],TODAY(),1))</f>
        <v>9</v>
      </c>
      <c r="M3859" s="25" t="str">
        <f t="shared" ca="1" si="60"/>
        <v>Yes</v>
      </c>
      <c r="N3859" s="26">
        <f>YEAR(Table1[[#This Row],[Joining Date]])</f>
        <v>2016</v>
      </c>
      <c r="O3859" s="46">
        <f>MONTH(Table1[[#This Row],[Joining Date]])</f>
        <v>12</v>
      </c>
      <c r="P3859" s="26">
        <f ca="1">NETWORKDAYS(Table1[[#This Row],[Joining Date]],TODAY())</f>
        <v>2492</v>
      </c>
      <c r="Q3859" s="26" t="str">
        <f>LEFT(Table1[[#This Row],[Department]],5)&amp;"-"&amp;RIGHT(Table1[[#This Row],[Employee ID]],3)</f>
        <v>HR-375</v>
      </c>
      <c r="R3859" s="26" t="str">
        <f>LEFT(Table1[[#This Row],[Department]],3)</f>
        <v>HR</v>
      </c>
      <c r="S3859" s="37">
        <f>_xlfn.XLOOKUP(Table1[[#This Row],[City]],Table2[City],Table2[Bonus %])</f>
        <v>8</v>
      </c>
    </row>
    <row r="3860" spans="1:19" x14ac:dyDescent="0.35">
      <c r="A3860" s="7" t="s">
        <v>4578</v>
      </c>
      <c r="B3860" s="40" t="str">
        <f>LEFT(Table1[[#This Row],[Employee Name]],FIND(" ",Table1[[#This Row],[Employee Name]]))</f>
        <v xml:space="preserve">Ananya </v>
      </c>
      <c r="C3860" s="40" t="str">
        <f>RIGHT(Table1[[#This Row],[Employee Name]],LEN(Table1[[#This Row],[Employee Name]])-FIND(" ",Table1[[#This Row],[Employee Name]]))</f>
        <v>Rao</v>
      </c>
      <c r="D3860" s="22">
        <f>Table1[[#This Row],[Basic Salary]]+Table1[[#This Row],[Bonus]]</f>
        <v>64062</v>
      </c>
      <c r="E3860" s="8">
        <v>93</v>
      </c>
      <c r="F3860" s="45">
        <v>50</v>
      </c>
      <c r="G3860" s="8" t="str" cm="1">
        <f t="array" ref="G3860">_xlfn.IFS(Table1[[#This Row],[Performance Score]]&gt;=80,"Excellent",Table1[[#This Row],[Performance Score]]&gt;=60,"Good",Table1[[#This Row],[Performance Score]]&gt;=40,"Need Improvement")</f>
        <v>Need Improvement</v>
      </c>
      <c r="H3860" s="29">
        <f>Table1[[#This Row],[Bonus]]/Table1[[#This Row],[Basic Salary]]</f>
        <v>0.44410630959626701</v>
      </c>
      <c r="I3860" s="8">
        <f ca="1">DATEDIF(Table1[[#This Row],[Date of Birth]],TODAY(),"y")</f>
        <v>30</v>
      </c>
      <c r="J3860" s="33">
        <v>43662</v>
      </c>
      <c r="K3860" s="33" t="str" cm="1">
        <f t="array" aca="1" ref="K3860" ca="1">_xlfn.IFS(L3860&lt;3,"Junior",L3860&lt;=7,"Mid-Level",L3860&gt;7,"Senior")</f>
        <v>Mid-Level</v>
      </c>
      <c r="L3860" s="45">
        <f ca="1">INT(YEARFRAC(Table1[[#This Row],[Joining Date]],TODAY(),1))</f>
        <v>6</v>
      </c>
      <c r="M3860" s="25" t="str">
        <f t="shared" ca="1" si="60"/>
        <v>Yes</v>
      </c>
      <c r="N3860" s="25">
        <f>YEAR(Table1[[#This Row],[Joining Date]])</f>
        <v>2019</v>
      </c>
      <c r="O3860" s="45">
        <f>MONTH(Table1[[#This Row],[Joining Date]])</f>
        <v>7</v>
      </c>
      <c r="P3860" s="25">
        <f ca="1">NETWORKDAYS(Table1[[#This Row],[Joining Date]],TODAY())</f>
        <v>1815</v>
      </c>
      <c r="Q3860" s="25" t="str">
        <f>LEFT(Table1[[#This Row],[Department]],5)&amp;"-"&amp;RIGHT(Table1[[#This Row],[Employee ID]],3)</f>
        <v>Marke-522</v>
      </c>
      <c r="R3860" s="25" t="str">
        <f>LEFT(Table1[[#This Row],[Department]],3)</f>
        <v>Mar</v>
      </c>
      <c r="S3860" s="36">
        <f>_xlfn.XLOOKUP(Table1[[#This Row],[City]],Table2[City],Table2[Bonus %])</f>
        <v>6</v>
      </c>
    </row>
    <row r="3861" spans="1:19" x14ac:dyDescent="0.35">
      <c r="A3861" s="9" t="s">
        <v>1316</v>
      </c>
      <c r="B3861" s="41" t="str">
        <f>LEFT(Table1[[#This Row],[Employee Name]],FIND(" ",Table1[[#This Row],[Employee Name]]))</f>
        <v xml:space="preserve">Ananya </v>
      </c>
      <c r="C3861" s="41" t="str">
        <f>RIGHT(Table1[[#This Row],[Employee Name]],LEN(Table1[[#This Row],[Employee Name]])-FIND(" ",Table1[[#This Row],[Employee Name]]))</f>
        <v>Rao</v>
      </c>
      <c r="D3861" s="23">
        <f>Table1[[#This Row],[Basic Salary]]+Table1[[#This Row],[Bonus]]</f>
        <v>64036</v>
      </c>
      <c r="E3861" s="10">
        <v>75</v>
      </c>
      <c r="F3861" s="46">
        <v>89</v>
      </c>
      <c r="G3861" s="10" t="str" cm="1">
        <f t="array" ref="G3861">_xlfn.IFS(Table1[[#This Row],[Performance Score]]&gt;=80,"Excellent",Table1[[#This Row],[Performance Score]]&gt;=60,"Good",Table1[[#This Row],[Performance Score]]&gt;=40,"Need Improvement")</f>
        <v>Excellent</v>
      </c>
      <c r="H3861" s="30">
        <f>Table1[[#This Row],[Bonus]]/Table1[[#This Row],[Basic Salary]]</f>
        <v>0.54601641718976335</v>
      </c>
      <c r="I3861" s="10">
        <f ca="1">DATEDIF(Table1[[#This Row],[Date of Birth]],TODAY(),"y")</f>
        <v>20</v>
      </c>
      <c r="J3861" s="34">
        <v>42946</v>
      </c>
      <c r="K3861" s="33" t="str" cm="1">
        <f t="array" aca="1" ref="K3861" ca="1">_xlfn.IFS(L3861&lt;3,"Junior",L3861&lt;=7,"Mid-Level",L3861&gt;7,"Senior")</f>
        <v>Senior</v>
      </c>
      <c r="L3861" s="46">
        <f ca="1">INT(YEARFRAC(Table1[[#This Row],[Joining Date]],TODAY(),1))</f>
        <v>8</v>
      </c>
      <c r="M3861" s="25" t="str">
        <f t="shared" ca="1" si="60"/>
        <v>Yes</v>
      </c>
      <c r="N3861" s="26">
        <f>YEAR(Table1[[#This Row],[Joining Date]])</f>
        <v>2017</v>
      </c>
      <c r="O3861" s="46">
        <f>MONTH(Table1[[#This Row],[Joining Date]])</f>
        <v>7</v>
      </c>
      <c r="P3861" s="26">
        <f ca="1">NETWORKDAYS(Table1[[#This Row],[Joining Date]],TODAY())</f>
        <v>2326</v>
      </c>
      <c r="Q3861" s="26" t="str">
        <f>LEFT(Table1[[#This Row],[Department]],5)&amp;"-"&amp;RIGHT(Table1[[#This Row],[Employee ID]],3)</f>
        <v>Suppo-260</v>
      </c>
      <c r="R3861" s="26" t="str">
        <f>LEFT(Table1[[#This Row],[Department]],3)</f>
        <v>Sup</v>
      </c>
      <c r="S3861" s="37">
        <f>_xlfn.XLOOKUP(Table1[[#This Row],[City]],Table2[City],Table2[Bonus %])</f>
        <v>8</v>
      </c>
    </row>
    <row r="3862" spans="1:19" x14ac:dyDescent="0.35">
      <c r="A3862" s="7" t="s">
        <v>4179</v>
      </c>
      <c r="B3862" s="40" t="str">
        <f>LEFT(Table1[[#This Row],[Employee Name]],FIND(" ",Table1[[#This Row],[Employee Name]]))</f>
        <v xml:space="preserve">Rahul </v>
      </c>
      <c r="C3862" s="40" t="str">
        <f>RIGHT(Table1[[#This Row],[Employee Name]],LEN(Table1[[#This Row],[Employee Name]])-FIND(" ",Table1[[#This Row],[Employee Name]]))</f>
        <v>Verma</v>
      </c>
      <c r="D3862" s="22">
        <f>Table1[[#This Row],[Basic Salary]]+Table1[[#This Row],[Bonus]]</f>
        <v>64014</v>
      </c>
      <c r="E3862" s="8">
        <v>98</v>
      </c>
      <c r="F3862" s="45">
        <v>98</v>
      </c>
      <c r="G3862" s="8" t="str" cm="1">
        <f t="array" ref="G3862">_xlfn.IFS(Table1[[#This Row],[Performance Score]]&gt;=80,"Excellent",Table1[[#This Row],[Performance Score]]&gt;=60,"Good",Table1[[#This Row],[Performance Score]]&gt;=40,"Need Improvement")</f>
        <v>Excellent</v>
      </c>
      <c r="H3862" s="29">
        <f>Table1[[#This Row],[Bonus]]/Table1[[#This Row],[Basic Salary]]</f>
        <v>0.56070801638385015</v>
      </c>
      <c r="I3862" s="8">
        <f ca="1">DATEDIF(Table1[[#This Row],[Date of Birth]],TODAY(),"y")</f>
        <v>35</v>
      </c>
      <c r="J3862" s="33">
        <v>42756</v>
      </c>
      <c r="K3862" s="33" t="str" cm="1">
        <f t="array" aca="1" ref="K3862" ca="1">_xlfn.IFS(L3862&lt;3,"Junior",L3862&lt;=7,"Mid-Level",L3862&gt;7,"Senior")</f>
        <v>Senior</v>
      </c>
      <c r="L3862" s="45">
        <f ca="1">INT(YEARFRAC(Table1[[#This Row],[Joining Date]],TODAY(),1))</f>
        <v>9</v>
      </c>
      <c r="M3862" s="25" t="str">
        <f t="shared" ca="1" si="60"/>
        <v>Yes</v>
      </c>
      <c r="N3862" s="25">
        <f>YEAR(Table1[[#This Row],[Joining Date]])</f>
        <v>2017</v>
      </c>
      <c r="O3862" s="45">
        <f>MONTH(Table1[[#This Row],[Joining Date]])</f>
        <v>1</v>
      </c>
      <c r="P3862" s="25">
        <f ca="1">NETWORKDAYS(Table1[[#This Row],[Joining Date]],TODAY())</f>
        <v>2461</v>
      </c>
      <c r="Q3862" s="25" t="str">
        <f>LEFT(Table1[[#This Row],[Department]],5)&amp;"-"&amp;RIGHT(Table1[[#This Row],[Employee ID]],3)</f>
        <v>IT-123</v>
      </c>
      <c r="R3862" s="25" t="str">
        <f>LEFT(Table1[[#This Row],[Department]],3)</f>
        <v>IT</v>
      </c>
      <c r="S3862" s="36">
        <f>_xlfn.XLOOKUP(Table1[[#This Row],[City]],Table2[City],Table2[Bonus %])</f>
        <v>8</v>
      </c>
    </row>
    <row r="3863" spans="1:19" x14ac:dyDescent="0.35">
      <c r="A3863" s="9" t="s">
        <v>4574</v>
      </c>
      <c r="B3863" s="41" t="str">
        <f>LEFT(Table1[[#This Row],[Employee Name]],FIND(" ",Table1[[#This Row],[Employee Name]]))</f>
        <v xml:space="preserve">Arjun </v>
      </c>
      <c r="C3863" s="41" t="str">
        <f>RIGHT(Table1[[#This Row],[Employee Name]],LEN(Table1[[#This Row],[Employee Name]])-FIND(" ",Table1[[#This Row],[Employee Name]]))</f>
        <v>Mehta</v>
      </c>
      <c r="D3863" s="23">
        <f>Table1[[#This Row],[Basic Salary]]+Table1[[#This Row],[Bonus]]</f>
        <v>63999</v>
      </c>
      <c r="E3863" s="10">
        <v>97</v>
      </c>
      <c r="F3863" s="46">
        <v>99</v>
      </c>
      <c r="G3863" s="10" t="str" cm="1">
        <f t="array" ref="G3863">_xlfn.IFS(Table1[[#This Row],[Performance Score]]&gt;=80,"Excellent",Table1[[#This Row],[Performance Score]]&gt;=60,"Good",Table1[[#This Row],[Performance Score]]&gt;=40,"Need Improvement")</f>
        <v>Excellent</v>
      </c>
      <c r="H3863" s="30">
        <f>Table1[[#This Row],[Bonus]]/Table1[[#This Row],[Basic Salary]]</f>
        <v>0.11407234620339102</v>
      </c>
      <c r="I3863" s="10">
        <f ca="1">DATEDIF(Table1[[#This Row],[Date of Birth]],TODAY(),"y")</f>
        <v>27</v>
      </c>
      <c r="J3863" s="34">
        <v>45494</v>
      </c>
      <c r="K3863" s="33" t="str" cm="1">
        <f t="array" aca="1" ref="K3863" ca="1">_xlfn.IFS(L3863&lt;3,"Junior",L3863&lt;=7,"Mid-Level",L3863&gt;7,"Senior")</f>
        <v>Junior</v>
      </c>
      <c r="L3863" s="46">
        <f ca="1">INT(YEARFRAC(Table1[[#This Row],[Joining Date]],TODAY(),1))</f>
        <v>1</v>
      </c>
      <c r="M3863" s="25" t="str">
        <f t="shared" ca="1" si="60"/>
        <v>No</v>
      </c>
      <c r="N3863" s="26">
        <f>YEAR(Table1[[#This Row],[Joining Date]])</f>
        <v>2024</v>
      </c>
      <c r="O3863" s="46">
        <f>MONTH(Table1[[#This Row],[Joining Date]])</f>
        <v>7</v>
      </c>
      <c r="P3863" s="26">
        <f ca="1">NETWORKDAYS(Table1[[#This Row],[Joining Date]],TODAY())</f>
        <v>506</v>
      </c>
      <c r="Q3863" s="26" t="str">
        <f>LEFT(Table1[[#This Row],[Department]],5)&amp;"-"&amp;RIGHT(Table1[[#This Row],[Employee ID]],3)</f>
        <v>Finan-518</v>
      </c>
      <c r="R3863" s="26" t="str">
        <f>LEFT(Table1[[#This Row],[Department]],3)</f>
        <v>Fin</v>
      </c>
      <c r="S3863" s="37">
        <f>_xlfn.XLOOKUP(Table1[[#This Row],[City]],Table2[City],Table2[Bonus %])</f>
        <v>8</v>
      </c>
    </row>
    <row r="3864" spans="1:19" x14ac:dyDescent="0.35">
      <c r="A3864" s="7" t="s">
        <v>1132</v>
      </c>
      <c r="B3864" s="40" t="str">
        <f>LEFT(Table1[[#This Row],[Employee Name]],FIND(" ",Table1[[#This Row],[Employee Name]]))</f>
        <v xml:space="preserve">Ravi </v>
      </c>
      <c r="C3864" s="40" t="str">
        <f>RIGHT(Table1[[#This Row],[Employee Name]],LEN(Table1[[#This Row],[Employee Name]])-FIND(" ",Table1[[#This Row],[Employee Name]]))</f>
        <v>Teja</v>
      </c>
      <c r="D3864" s="22">
        <f>Table1[[#This Row],[Basic Salary]]+Table1[[#This Row],[Bonus]]</f>
        <v>63991</v>
      </c>
      <c r="E3864" s="8">
        <v>96</v>
      </c>
      <c r="F3864" s="45">
        <v>97</v>
      </c>
      <c r="G3864" s="8" t="str" cm="1">
        <f t="array" ref="G3864">_xlfn.IFS(Table1[[#This Row],[Performance Score]]&gt;=80,"Excellent",Table1[[#This Row],[Performance Score]]&gt;=60,"Good",Table1[[#This Row],[Performance Score]]&gt;=40,"Need Improvement")</f>
        <v>Excellent</v>
      </c>
      <c r="H3864" s="29">
        <f>Table1[[#This Row],[Bonus]]/Table1[[#This Row],[Basic Salary]]</f>
        <v>0.47959490392841453</v>
      </c>
      <c r="I3864" s="8">
        <f ca="1">DATEDIF(Table1[[#This Row],[Date of Birth]],TODAY(),"y")</f>
        <v>37</v>
      </c>
      <c r="J3864" s="33">
        <v>42353</v>
      </c>
      <c r="K3864" s="33" t="str" cm="1">
        <f t="array" aca="1" ref="K3864" ca="1">_xlfn.IFS(L3864&lt;3,"Junior",L3864&lt;=7,"Mid-Level",L3864&gt;7,"Senior")</f>
        <v>Senior</v>
      </c>
      <c r="L3864" s="45">
        <f ca="1">INT(YEARFRAC(Table1[[#This Row],[Joining Date]],TODAY(),1))</f>
        <v>10</v>
      </c>
      <c r="M3864" s="25" t="str">
        <f t="shared" ca="1" si="60"/>
        <v>Yes</v>
      </c>
      <c r="N3864" s="25">
        <f>YEAR(Table1[[#This Row],[Joining Date]])</f>
        <v>2015</v>
      </c>
      <c r="O3864" s="45">
        <f>MONTH(Table1[[#This Row],[Joining Date]])</f>
        <v>12</v>
      </c>
      <c r="P3864" s="25">
        <f ca="1">NETWORKDAYS(Table1[[#This Row],[Joining Date]],TODAY())</f>
        <v>2750</v>
      </c>
      <c r="Q3864" s="25" t="str">
        <f>LEFT(Table1[[#This Row],[Department]],5)&amp;"-"&amp;RIGHT(Table1[[#This Row],[Employee ID]],3)</f>
        <v>Suppo-076</v>
      </c>
      <c r="R3864" s="25" t="str">
        <f>LEFT(Table1[[#This Row],[Department]],3)</f>
        <v>Sup</v>
      </c>
      <c r="S3864" s="36">
        <f>_xlfn.XLOOKUP(Table1[[#This Row],[City]],Table2[City],Table2[Bonus %])</f>
        <v>8</v>
      </c>
    </row>
    <row r="3865" spans="1:19" x14ac:dyDescent="0.35">
      <c r="A3865" s="9" t="s">
        <v>921</v>
      </c>
      <c r="B3865" s="41" t="str">
        <f>LEFT(Table1[[#This Row],[Employee Name]],FIND(" ",Table1[[#This Row],[Employee Name]]))</f>
        <v xml:space="preserve">Rohan </v>
      </c>
      <c r="C3865" s="41" t="str">
        <f>RIGHT(Table1[[#This Row],[Employee Name]],LEN(Table1[[#This Row],[Employee Name]])-FIND(" ",Table1[[#This Row],[Employee Name]]))</f>
        <v>Gupta</v>
      </c>
      <c r="D3865" s="23">
        <f>Table1[[#This Row],[Basic Salary]]+Table1[[#This Row],[Bonus]]</f>
        <v>63974</v>
      </c>
      <c r="E3865" s="10">
        <v>82</v>
      </c>
      <c r="F3865" s="46">
        <v>44</v>
      </c>
      <c r="G3865" s="10" t="str" cm="1">
        <f t="array" ref="G3865">_xlfn.IFS(Table1[[#This Row],[Performance Score]]&gt;=80,"Excellent",Table1[[#This Row],[Performance Score]]&gt;=60,"Good",Table1[[#This Row],[Performance Score]]&gt;=40,"Need Improvement")</f>
        <v>Need Improvement</v>
      </c>
      <c r="H3865" s="30">
        <f>Table1[[#This Row],[Bonus]]/Table1[[#This Row],[Basic Salary]]</f>
        <v>0.55908658884312623</v>
      </c>
      <c r="I3865" s="10">
        <f ca="1">DATEDIF(Table1[[#This Row],[Date of Birth]],TODAY(),"y")</f>
        <v>46</v>
      </c>
      <c r="J3865" s="34">
        <v>44007</v>
      </c>
      <c r="K3865" s="33" t="str" cm="1">
        <f t="array" aca="1" ref="K3865" ca="1">_xlfn.IFS(L3865&lt;3,"Junior",L3865&lt;=7,"Mid-Level",L3865&gt;7,"Senior")</f>
        <v>Mid-Level</v>
      </c>
      <c r="L3865" s="46">
        <f ca="1">INT(YEARFRAC(Table1[[#This Row],[Joining Date]],TODAY(),1))</f>
        <v>6</v>
      </c>
      <c r="M3865" s="25" t="str">
        <f t="shared" ca="1" si="60"/>
        <v>Yes</v>
      </c>
      <c r="N3865" s="26">
        <f>YEAR(Table1[[#This Row],[Joining Date]])</f>
        <v>2020</v>
      </c>
      <c r="O3865" s="46">
        <f>MONTH(Table1[[#This Row],[Joining Date]])</f>
        <v>6</v>
      </c>
      <c r="P3865" s="26">
        <f ca="1">NETWORKDAYS(Table1[[#This Row],[Joining Date]],TODAY())</f>
        <v>1568</v>
      </c>
      <c r="Q3865" s="26" t="str">
        <f>LEFT(Table1[[#This Row],[Department]],5)&amp;"-"&amp;RIGHT(Table1[[#This Row],[Employee ID]],3)</f>
        <v>Suppo-865</v>
      </c>
      <c r="R3865" s="26" t="str">
        <f>LEFT(Table1[[#This Row],[Department]],3)</f>
        <v>Sup</v>
      </c>
      <c r="S3865" s="37">
        <f>_xlfn.XLOOKUP(Table1[[#This Row],[City]],Table2[City],Table2[Bonus %])</f>
        <v>5</v>
      </c>
    </row>
    <row r="3866" spans="1:19" x14ac:dyDescent="0.35">
      <c r="A3866" s="7" t="s">
        <v>3858</v>
      </c>
      <c r="B3866" s="40" t="str">
        <f>LEFT(Table1[[#This Row],[Employee Name]],FIND(" ",Table1[[#This Row],[Employee Name]]))</f>
        <v xml:space="preserve">Aarav </v>
      </c>
      <c r="C3866" s="40" t="str">
        <f>RIGHT(Table1[[#This Row],[Employee Name]],LEN(Table1[[#This Row],[Employee Name]])-FIND(" ",Table1[[#This Row],[Employee Name]]))</f>
        <v>Sharma</v>
      </c>
      <c r="D3866" s="22">
        <f>Table1[[#This Row],[Basic Salary]]+Table1[[#This Row],[Bonus]]</f>
        <v>63958</v>
      </c>
      <c r="E3866" s="8">
        <v>71</v>
      </c>
      <c r="F3866" s="45">
        <v>87</v>
      </c>
      <c r="G3866" s="8" t="str" cm="1">
        <f t="array" ref="G3866">_xlfn.IFS(Table1[[#This Row],[Performance Score]]&gt;=80,"Excellent",Table1[[#This Row],[Performance Score]]&gt;=60,"Good",Table1[[#This Row],[Performance Score]]&gt;=40,"Need Improvement")</f>
        <v>Excellent</v>
      </c>
      <c r="H3866" s="29">
        <f>Table1[[#This Row],[Bonus]]/Table1[[#This Row],[Basic Salary]]</f>
        <v>0.29663868953493089</v>
      </c>
      <c r="I3866" s="8">
        <f ca="1">DATEDIF(Table1[[#This Row],[Date of Birth]],TODAY(),"y")</f>
        <v>42</v>
      </c>
      <c r="J3866" s="33">
        <v>44869</v>
      </c>
      <c r="K3866" s="33" t="str" cm="1">
        <f t="array" aca="1" ref="K3866" ca="1">_xlfn.IFS(L3866&lt;3,"Junior",L3866&lt;=7,"Mid-Level",L3866&gt;7,"Senior")</f>
        <v>Mid-Level</v>
      </c>
      <c r="L3866" s="45">
        <f ca="1">INT(YEARFRAC(Table1[[#This Row],[Joining Date]],TODAY(),1))</f>
        <v>3</v>
      </c>
      <c r="M3866" s="25" t="str">
        <f t="shared" ca="1" si="60"/>
        <v>No</v>
      </c>
      <c r="N3866" s="25">
        <f>YEAR(Table1[[#This Row],[Joining Date]])</f>
        <v>2022</v>
      </c>
      <c r="O3866" s="45">
        <f>MONTH(Table1[[#This Row],[Joining Date]])</f>
        <v>11</v>
      </c>
      <c r="P3866" s="25">
        <f ca="1">NETWORKDAYS(Table1[[#This Row],[Joining Date]],TODAY())</f>
        <v>952</v>
      </c>
      <c r="Q3866" s="25" t="str">
        <f>LEFT(Table1[[#This Row],[Department]],5)&amp;"-"&amp;RIGHT(Table1[[#This Row],[Employee ID]],3)</f>
        <v>Sales-802</v>
      </c>
      <c r="R3866" s="25" t="str">
        <f>LEFT(Table1[[#This Row],[Department]],3)</f>
        <v>Sal</v>
      </c>
      <c r="S3866" s="36">
        <f>_xlfn.XLOOKUP(Table1[[#This Row],[City]],Table2[City],Table2[Bonus %])</f>
        <v>5</v>
      </c>
    </row>
    <row r="3867" spans="1:19" x14ac:dyDescent="0.35">
      <c r="A3867" s="9" t="s">
        <v>3320</v>
      </c>
      <c r="B3867" s="41" t="str">
        <f>LEFT(Table1[[#This Row],[Employee Name]],FIND(" ",Table1[[#This Row],[Employee Name]]))</f>
        <v xml:space="preserve">Sneha </v>
      </c>
      <c r="C3867" s="41" t="str">
        <f>RIGHT(Table1[[#This Row],[Employee Name]],LEN(Table1[[#This Row],[Employee Name]])-FIND(" ",Table1[[#This Row],[Employee Name]]))</f>
        <v>Iyer</v>
      </c>
      <c r="D3867" s="23">
        <f>Table1[[#This Row],[Basic Salary]]+Table1[[#This Row],[Bonus]]</f>
        <v>63935</v>
      </c>
      <c r="E3867" s="10">
        <v>100</v>
      </c>
      <c r="F3867" s="46">
        <v>76</v>
      </c>
      <c r="G3867" s="10" t="str" cm="1">
        <f t="array" ref="G3867">_xlfn.IFS(Table1[[#This Row],[Performance Score]]&gt;=80,"Excellent",Table1[[#This Row],[Performance Score]]&gt;=60,"Good",Table1[[#This Row],[Performance Score]]&gt;=40,"Need Improvement")</f>
        <v>Good</v>
      </c>
      <c r="H3867" s="30">
        <f>Table1[[#This Row],[Bonus]]/Table1[[#This Row],[Basic Salary]]</f>
        <v>9.8048981554631945E-2</v>
      </c>
      <c r="I3867" s="10">
        <f ca="1">DATEDIF(Table1[[#This Row],[Date of Birth]],TODAY(),"y")</f>
        <v>25</v>
      </c>
      <c r="J3867" s="34">
        <v>45110</v>
      </c>
      <c r="K3867" s="33" t="str" cm="1">
        <f t="array" aca="1" ref="K3867" ca="1">_xlfn.IFS(L3867&lt;3,"Junior",L3867&lt;=7,"Mid-Level",L3867&gt;7,"Senior")</f>
        <v>Junior</v>
      </c>
      <c r="L3867" s="46">
        <f ca="1">INT(YEARFRAC(Table1[[#This Row],[Joining Date]],TODAY(),1))</f>
        <v>2</v>
      </c>
      <c r="M3867" s="25" t="str">
        <f t="shared" ca="1" si="60"/>
        <v>No</v>
      </c>
      <c r="N3867" s="26">
        <f>YEAR(Table1[[#This Row],[Joining Date]])</f>
        <v>2023</v>
      </c>
      <c r="O3867" s="46">
        <f>MONTH(Table1[[#This Row],[Joining Date]])</f>
        <v>7</v>
      </c>
      <c r="P3867" s="26">
        <f ca="1">NETWORKDAYS(Table1[[#This Row],[Joining Date]],TODAY())</f>
        <v>781</v>
      </c>
      <c r="Q3867" s="26" t="str">
        <f>LEFT(Table1[[#This Row],[Department]],5)&amp;"-"&amp;RIGHT(Table1[[#This Row],[Employee ID]],3)</f>
        <v>Finan-264</v>
      </c>
      <c r="R3867" s="26" t="str">
        <f>LEFT(Table1[[#This Row],[Department]],3)</f>
        <v>Fin</v>
      </c>
      <c r="S3867" s="37">
        <f>_xlfn.XLOOKUP(Table1[[#This Row],[City]],Table2[City],Table2[Bonus %])</f>
        <v>4</v>
      </c>
    </row>
    <row r="3868" spans="1:19" x14ac:dyDescent="0.35">
      <c r="A3868" s="7" t="s">
        <v>384</v>
      </c>
      <c r="B3868" s="40" t="str">
        <f>LEFT(Table1[[#This Row],[Employee Name]],FIND(" ",Table1[[#This Row],[Employee Name]]))</f>
        <v xml:space="preserve">Ishita </v>
      </c>
      <c r="C3868" s="40" t="str">
        <f>RIGHT(Table1[[#This Row],[Employee Name]],LEN(Table1[[#This Row],[Employee Name]])-FIND(" ",Table1[[#This Row],[Employee Name]]))</f>
        <v>Roy</v>
      </c>
      <c r="D3868" s="22">
        <f>Table1[[#This Row],[Basic Salary]]+Table1[[#This Row],[Bonus]]</f>
        <v>63921</v>
      </c>
      <c r="E3868" s="8">
        <v>70</v>
      </c>
      <c r="F3868" s="45">
        <v>56</v>
      </c>
      <c r="G3868" s="8" t="str" cm="1">
        <f t="array" ref="G3868">_xlfn.IFS(Table1[[#This Row],[Performance Score]]&gt;=80,"Excellent",Table1[[#This Row],[Performance Score]]&gt;=60,"Good",Table1[[#This Row],[Performance Score]]&gt;=40,"Need Improvement")</f>
        <v>Need Improvement</v>
      </c>
      <c r="H3868" s="29">
        <f>Table1[[#This Row],[Bonus]]/Table1[[#This Row],[Basic Salary]]</f>
        <v>0.363706184797218</v>
      </c>
      <c r="I3868" s="8">
        <f ca="1">DATEDIF(Table1[[#This Row],[Date of Birth]],TODAY(),"y")</f>
        <v>21</v>
      </c>
      <c r="J3868" s="33">
        <v>45524</v>
      </c>
      <c r="K3868" s="33" t="str" cm="1">
        <f t="array" aca="1" ref="K3868" ca="1">_xlfn.IFS(L3868&lt;3,"Junior",L3868&lt;=7,"Mid-Level",L3868&gt;7,"Senior")</f>
        <v>Junior</v>
      </c>
      <c r="L3868" s="45">
        <f ca="1">INT(YEARFRAC(Table1[[#This Row],[Joining Date]],TODAY(),1))</f>
        <v>1</v>
      </c>
      <c r="M3868" s="25" t="str">
        <f t="shared" ca="1" si="60"/>
        <v>No</v>
      </c>
      <c r="N3868" s="25">
        <f>YEAR(Table1[[#This Row],[Joining Date]])</f>
        <v>2024</v>
      </c>
      <c r="O3868" s="45">
        <f>MONTH(Table1[[#This Row],[Joining Date]])</f>
        <v>8</v>
      </c>
      <c r="P3868" s="25">
        <f ca="1">NETWORKDAYS(Table1[[#This Row],[Joining Date]],TODAY())</f>
        <v>485</v>
      </c>
      <c r="Q3868" s="25" t="str">
        <f>LEFT(Table1[[#This Row],[Department]],5)&amp;"-"&amp;RIGHT(Table1[[#This Row],[Employee ID]],3)</f>
        <v>HR-328</v>
      </c>
      <c r="R3868" s="25" t="str">
        <f>LEFT(Table1[[#This Row],[Department]],3)</f>
        <v>HR</v>
      </c>
      <c r="S3868" s="36">
        <f>_xlfn.XLOOKUP(Table1[[#This Row],[City]],Table2[City],Table2[Bonus %])</f>
        <v>5</v>
      </c>
    </row>
    <row r="3869" spans="1:19" x14ac:dyDescent="0.35">
      <c r="A3869" s="9" t="s">
        <v>3171</v>
      </c>
      <c r="B3869" s="41" t="str">
        <f>LEFT(Table1[[#This Row],[Employee Name]],FIND(" ",Table1[[#This Row],[Employee Name]]))</f>
        <v xml:space="preserve">Aditya </v>
      </c>
      <c r="C3869" s="41" t="str">
        <f>RIGHT(Table1[[#This Row],[Employee Name]],LEN(Table1[[#This Row],[Employee Name]])-FIND(" ",Table1[[#This Row],[Employee Name]]))</f>
        <v>Kapoor</v>
      </c>
      <c r="D3869" s="23">
        <f>Table1[[#This Row],[Basic Salary]]+Table1[[#This Row],[Bonus]]</f>
        <v>63906</v>
      </c>
      <c r="E3869" s="10">
        <v>94</v>
      </c>
      <c r="F3869" s="46">
        <v>82</v>
      </c>
      <c r="G3869" s="10" t="str" cm="1">
        <f t="array" ref="G3869">_xlfn.IFS(Table1[[#This Row],[Performance Score]]&gt;=80,"Excellent",Table1[[#This Row],[Performance Score]]&gt;=60,"Good",Table1[[#This Row],[Performance Score]]&gt;=40,"Need Improvement")</f>
        <v>Excellent</v>
      </c>
      <c r="H3869" s="30">
        <f>Table1[[#This Row],[Bonus]]/Table1[[#This Row],[Basic Salary]]</f>
        <v>0.36370620118646235</v>
      </c>
      <c r="I3869" s="10">
        <f ca="1">DATEDIF(Table1[[#This Row],[Date of Birth]],TODAY(),"y")</f>
        <v>19</v>
      </c>
      <c r="J3869" s="34">
        <v>42616</v>
      </c>
      <c r="K3869" s="33" t="str" cm="1">
        <f t="array" aca="1" ref="K3869" ca="1">_xlfn.IFS(L3869&lt;3,"Junior",L3869&lt;=7,"Mid-Level",L3869&gt;7,"Senior")</f>
        <v>Senior</v>
      </c>
      <c r="L3869" s="46">
        <f ca="1">INT(YEARFRAC(Table1[[#This Row],[Joining Date]],TODAY(),1))</f>
        <v>9</v>
      </c>
      <c r="M3869" s="25" t="str">
        <f t="shared" ca="1" si="60"/>
        <v>Yes</v>
      </c>
      <c r="N3869" s="26">
        <f>YEAR(Table1[[#This Row],[Joining Date]])</f>
        <v>2016</v>
      </c>
      <c r="O3869" s="46">
        <f>MONTH(Table1[[#This Row],[Joining Date]])</f>
        <v>9</v>
      </c>
      <c r="P3869" s="26">
        <f ca="1">NETWORKDAYS(Table1[[#This Row],[Joining Date]],TODAY())</f>
        <v>2561</v>
      </c>
      <c r="Q3869" s="26" t="str">
        <f>LEFT(Table1[[#This Row],[Department]],5)&amp;"-"&amp;RIGHT(Table1[[#This Row],[Employee ID]],3)</f>
        <v>Marke-115</v>
      </c>
      <c r="R3869" s="26" t="str">
        <f>LEFT(Table1[[#This Row],[Department]],3)</f>
        <v>Mar</v>
      </c>
      <c r="S3869" s="37">
        <f>_xlfn.XLOOKUP(Table1[[#This Row],[City]],Table2[City],Table2[Bonus %])</f>
        <v>7</v>
      </c>
    </row>
    <row r="3870" spans="1:19" x14ac:dyDescent="0.35">
      <c r="A3870" s="7" t="s">
        <v>3313</v>
      </c>
      <c r="B3870" s="40" t="str">
        <f>LEFT(Table1[[#This Row],[Employee Name]],FIND(" ",Table1[[#This Row],[Employee Name]]))</f>
        <v xml:space="preserve">Ishita </v>
      </c>
      <c r="C3870" s="40" t="str">
        <f>RIGHT(Table1[[#This Row],[Employee Name]],LEN(Table1[[#This Row],[Employee Name]])-FIND(" ",Table1[[#This Row],[Employee Name]]))</f>
        <v>Roy</v>
      </c>
      <c r="D3870" s="22">
        <f>Table1[[#This Row],[Basic Salary]]+Table1[[#This Row],[Bonus]]</f>
        <v>63888</v>
      </c>
      <c r="E3870" s="8">
        <v>92</v>
      </c>
      <c r="F3870" s="45">
        <v>71</v>
      </c>
      <c r="G3870" s="8" t="str" cm="1">
        <f t="array" ref="G3870">_xlfn.IFS(Table1[[#This Row],[Performance Score]]&gt;=80,"Excellent",Table1[[#This Row],[Performance Score]]&gt;=60,"Good",Table1[[#This Row],[Performance Score]]&gt;=40,"Need Improvement")</f>
        <v>Good</v>
      </c>
      <c r="H3870" s="29">
        <f>Table1[[#This Row],[Bonus]]/Table1[[#This Row],[Basic Salary]]</f>
        <v>0.44903606259922885</v>
      </c>
      <c r="I3870" s="8">
        <f ca="1">DATEDIF(Table1[[#This Row],[Date of Birth]],TODAY(),"y")</f>
        <v>32</v>
      </c>
      <c r="J3870" s="33">
        <v>43281</v>
      </c>
      <c r="K3870" s="33" t="str" cm="1">
        <f t="array" aca="1" ref="K3870" ca="1">_xlfn.IFS(L3870&lt;3,"Junior",L3870&lt;=7,"Mid-Level",L3870&gt;7,"Senior")</f>
        <v>Mid-Level</v>
      </c>
      <c r="L3870" s="45">
        <f ca="1">INT(YEARFRAC(Table1[[#This Row],[Joining Date]],TODAY(),1))</f>
        <v>7</v>
      </c>
      <c r="M3870" s="25" t="str">
        <f t="shared" ca="1" si="60"/>
        <v>Yes</v>
      </c>
      <c r="N3870" s="25">
        <f>YEAR(Table1[[#This Row],[Joining Date]])</f>
        <v>2018</v>
      </c>
      <c r="O3870" s="45">
        <f>MONTH(Table1[[#This Row],[Joining Date]])</f>
        <v>6</v>
      </c>
      <c r="P3870" s="25">
        <f ca="1">NETWORKDAYS(Table1[[#This Row],[Joining Date]],TODAY())</f>
        <v>2086</v>
      </c>
      <c r="Q3870" s="25" t="str">
        <f>LEFT(Table1[[#This Row],[Department]],5)&amp;"-"&amp;RIGHT(Table1[[#This Row],[Employee ID]],3)</f>
        <v>HR-257</v>
      </c>
      <c r="R3870" s="25" t="str">
        <f>LEFT(Table1[[#This Row],[Department]],3)</f>
        <v>HR</v>
      </c>
      <c r="S3870" s="36">
        <f>_xlfn.XLOOKUP(Table1[[#This Row],[City]],Table2[City],Table2[Bonus %])</f>
        <v>7</v>
      </c>
    </row>
    <row r="3871" spans="1:19" x14ac:dyDescent="0.35">
      <c r="A3871" s="9" t="s">
        <v>717</v>
      </c>
      <c r="B3871" s="41" t="str">
        <f>LEFT(Table1[[#This Row],[Employee Name]],FIND(" ",Table1[[#This Row],[Employee Name]]))</f>
        <v xml:space="preserve">Krishna </v>
      </c>
      <c r="C3871" s="41" t="str">
        <f>RIGHT(Table1[[#This Row],[Employee Name]],LEN(Table1[[#This Row],[Employee Name]])-FIND(" ",Table1[[#This Row],[Employee Name]]))</f>
        <v>Chaitanya</v>
      </c>
      <c r="D3871" s="23">
        <f>Table1[[#This Row],[Basic Salary]]+Table1[[#This Row],[Bonus]]</f>
        <v>63847</v>
      </c>
      <c r="E3871" s="10">
        <v>95</v>
      </c>
      <c r="F3871" s="46">
        <v>40</v>
      </c>
      <c r="G3871" s="10" t="str" cm="1">
        <f t="array" ref="G3871">_xlfn.IFS(Table1[[#This Row],[Performance Score]]&gt;=80,"Excellent",Table1[[#This Row],[Performance Score]]&gt;=60,"Good",Table1[[#This Row],[Performance Score]]&gt;=40,"Need Improvement")</f>
        <v>Need Improvement</v>
      </c>
      <c r="H3871" s="30">
        <f>Table1[[#This Row],[Bonus]]/Table1[[#This Row],[Basic Salary]]</f>
        <v>0.31421102465933887</v>
      </c>
      <c r="I3871" s="10">
        <f ca="1">DATEDIF(Table1[[#This Row],[Date of Birth]],TODAY(),"y")</f>
        <v>15</v>
      </c>
      <c r="J3871" s="34">
        <v>44780</v>
      </c>
      <c r="K3871" s="33" t="str" cm="1">
        <f t="array" aca="1" ref="K3871" ca="1">_xlfn.IFS(L3871&lt;3,"Junior",L3871&lt;=7,"Mid-Level",L3871&gt;7,"Senior")</f>
        <v>Mid-Level</v>
      </c>
      <c r="L3871" s="46">
        <f ca="1">INT(YEARFRAC(Table1[[#This Row],[Joining Date]],TODAY(),1))</f>
        <v>3</v>
      </c>
      <c r="M3871" s="25" t="str">
        <f t="shared" ca="1" si="60"/>
        <v>No</v>
      </c>
      <c r="N3871" s="26">
        <f>YEAR(Table1[[#This Row],[Joining Date]])</f>
        <v>2022</v>
      </c>
      <c r="O3871" s="46">
        <f>MONTH(Table1[[#This Row],[Joining Date]])</f>
        <v>8</v>
      </c>
      <c r="P3871" s="26">
        <f ca="1">NETWORKDAYS(Table1[[#This Row],[Joining Date]],TODAY())</f>
        <v>1016</v>
      </c>
      <c r="Q3871" s="26" t="str">
        <f>LEFT(Table1[[#This Row],[Department]],5)&amp;"-"&amp;RIGHT(Table1[[#This Row],[Employee ID]],3)</f>
        <v>Opera-661</v>
      </c>
      <c r="R3871" s="26" t="str">
        <f>LEFT(Table1[[#This Row],[Department]],3)</f>
        <v>Ope</v>
      </c>
      <c r="S3871" s="37">
        <f>_xlfn.XLOOKUP(Table1[[#This Row],[City]],Table2[City],Table2[Bonus %])</f>
        <v>6</v>
      </c>
    </row>
    <row r="3872" spans="1:19" x14ac:dyDescent="0.35">
      <c r="A3872" s="7" t="s">
        <v>13</v>
      </c>
      <c r="B3872" s="40" t="str">
        <f>LEFT(Table1[[#This Row],[Employee Name]],FIND(" ",Table1[[#This Row],[Employee Name]]))</f>
        <v xml:space="preserve">Nisha </v>
      </c>
      <c r="C3872" s="40" t="str">
        <f>RIGHT(Table1[[#This Row],[Employee Name]],LEN(Table1[[#This Row],[Employee Name]])-FIND(" ",Table1[[#This Row],[Employee Name]]))</f>
        <v>Kapoor</v>
      </c>
      <c r="D3872" s="22">
        <f>Table1[[#This Row],[Basic Salary]]+Table1[[#This Row],[Bonus]]</f>
        <v>63828</v>
      </c>
      <c r="E3872" s="8">
        <v>66</v>
      </c>
      <c r="F3872" s="45">
        <v>83</v>
      </c>
      <c r="G3872" s="8" t="str" cm="1">
        <f t="array" ref="G3872">_xlfn.IFS(Table1[[#This Row],[Performance Score]]&gt;=80,"Excellent",Table1[[#This Row],[Performance Score]]&gt;=60,"Good",Table1[[#This Row],[Performance Score]]&gt;=40,"Need Improvement")</f>
        <v>Excellent</v>
      </c>
      <c r="H3872" s="29">
        <f>Table1[[#This Row],[Bonus]]/Table1[[#This Row],[Basic Salary]]</f>
        <v>0.17642288410498377</v>
      </c>
      <c r="I3872" s="8">
        <f ca="1">DATEDIF(Table1[[#This Row],[Date of Birth]],TODAY(),"y")</f>
        <v>35</v>
      </c>
      <c r="J3872" s="33">
        <v>43131</v>
      </c>
      <c r="K3872" s="33" t="str" cm="1">
        <f t="array" aca="1" ref="K3872" ca="1">_xlfn.IFS(L3872&lt;3,"Junior",L3872&lt;=7,"Mid-Level",L3872&gt;7,"Senior")</f>
        <v>Senior</v>
      </c>
      <c r="L3872" s="45">
        <f ca="1">INT(YEARFRAC(Table1[[#This Row],[Joining Date]],TODAY(),1))</f>
        <v>8</v>
      </c>
      <c r="M3872" s="25" t="str">
        <f t="shared" ca="1" si="60"/>
        <v>Yes</v>
      </c>
      <c r="N3872" s="25">
        <f>YEAR(Table1[[#This Row],[Joining Date]])</f>
        <v>2018</v>
      </c>
      <c r="O3872" s="45">
        <f>MONTH(Table1[[#This Row],[Joining Date]])</f>
        <v>1</v>
      </c>
      <c r="P3872" s="25">
        <f ca="1">NETWORKDAYS(Table1[[#This Row],[Joining Date]],TODAY())</f>
        <v>2194</v>
      </c>
      <c r="Q3872" s="25" t="str">
        <f>LEFT(Table1[[#This Row],[Department]],5)&amp;"-"&amp;RIGHT(Table1[[#This Row],[Employee ID]],3)</f>
        <v>HR-001</v>
      </c>
      <c r="R3872" s="25" t="str">
        <f>LEFT(Table1[[#This Row],[Department]],3)</f>
        <v>HR</v>
      </c>
      <c r="S3872" s="36">
        <f>_xlfn.XLOOKUP(Table1[[#This Row],[City]],Table2[City],Table2[Bonus %])</f>
        <v>6</v>
      </c>
    </row>
    <row r="3873" spans="1:19" x14ac:dyDescent="0.35">
      <c r="A3873" s="9" t="s">
        <v>321</v>
      </c>
      <c r="B3873" s="41" t="str">
        <f>LEFT(Table1[[#This Row],[Employee Name]],FIND(" ",Table1[[#This Row],[Employee Name]]))</f>
        <v xml:space="preserve">Krishna </v>
      </c>
      <c r="C3873" s="41" t="str">
        <f>RIGHT(Table1[[#This Row],[Employee Name]],LEN(Table1[[#This Row],[Employee Name]])-FIND(" ",Table1[[#This Row],[Employee Name]]))</f>
        <v>Chaitanya</v>
      </c>
      <c r="D3873" s="23">
        <f>Table1[[#This Row],[Basic Salary]]+Table1[[#This Row],[Bonus]]</f>
        <v>63813</v>
      </c>
      <c r="E3873" s="10">
        <v>61</v>
      </c>
      <c r="F3873" s="46">
        <v>53</v>
      </c>
      <c r="G3873" s="10" t="str" cm="1">
        <f t="array" ref="G3873">_xlfn.IFS(Table1[[#This Row],[Performance Score]]&gt;=80,"Excellent",Table1[[#This Row],[Performance Score]]&gt;=60,"Good",Table1[[#This Row],[Performance Score]]&gt;=40,"Need Improvement")</f>
        <v>Need Improvement</v>
      </c>
      <c r="H3873" s="30">
        <f>Table1[[#This Row],[Bonus]]/Table1[[#This Row],[Basic Salary]]</f>
        <v>0.31551496660344686</v>
      </c>
      <c r="I3873" s="10">
        <f ca="1">DATEDIF(Table1[[#This Row],[Date of Birth]],TODAY(),"y")</f>
        <v>45</v>
      </c>
      <c r="J3873" s="34">
        <v>44700</v>
      </c>
      <c r="K3873" s="33" t="str" cm="1">
        <f t="array" aca="1" ref="K3873" ca="1">_xlfn.IFS(L3873&lt;3,"Junior",L3873&lt;=7,"Mid-Level",L3873&gt;7,"Senior")</f>
        <v>Mid-Level</v>
      </c>
      <c r="L3873" s="46">
        <f ca="1">INT(YEARFRAC(Table1[[#This Row],[Joining Date]],TODAY(),1))</f>
        <v>4</v>
      </c>
      <c r="M3873" s="25" t="str">
        <f t="shared" ca="1" si="60"/>
        <v>No</v>
      </c>
      <c r="N3873" s="26">
        <f>YEAR(Table1[[#This Row],[Joining Date]])</f>
        <v>2022</v>
      </c>
      <c r="O3873" s="46">
        <f>MONTH(Table1[[#This Row],[Joining Date]])</f>
        <v>5</v>
      </c>
      <c r="P3873" s="26">
        <f ca="1">NETWORKDAYS(Table1[[#This Row],[Joining Date]],TODAY())</f>
        <v>1073</v>
      </c>
      <c r="Q3873" s="26" t="str">
        <f>LEFT(Table1[[#This Row],[Department]],5)&amp;"-"&amp;RIGHT(Table1[[#This Row],[Employee ID]],3)</f>
        <v>Opera-265</v>
      </c>
      <c r="R3873" s="26" t="str">
        <f>LEFT(Table1[[#This Row],[Department]],3)</f>
        <v>Ope</v>
      </c>
      <c r="S3873" s="37">
        <f>_xlfn.XLOOKUP(Table1[[#This Row],[City]],Table2[City],Table2[Bonus %])</f>
        <v>4</v>
      </c>
    </row>
    <row r="3874" spans="1:19" x14ac:dyDescent="0.35">
      <c r="A3874" s="7" t="s">
        <v>3801</v>
      </c>
      <c r="B3874" s="40" t="str">
        <f>LEFT(Table1[[#This Row],[Employee Name]],FIND(" ",Table1[[#This Row],[Employee Name]]))</f>
        <v xml:space="preserve">Karan </v>
      </c>
      <c r="C3874" s="40" t="str">
        <f>RIGHT(Table1[[#This Row],[Employee Name]],LEN(Table1[[#This Row],[Employee Name]])-FIND(" ",Table1[[#This Row],[Employee Name]]))</f>
        <v>Malhotra</v>
      </c>
      <c r="D3874" s="22">
        <f>Table1[[#This Row],[Basic Salary]]+Table1[[#This Row],[Bonus]]</f>
        <v>63805</v>
      </c>
      <c r="E3874" s="8">
        <v>72</v>
      </c>
      <c r="F3874" s="45">
        <v>92</v>
      </c>
      <c r="G3874" s="8" t="str" cm="1">
        <f t="array" ref="G3874">_xlfn.IFS(Table1[[#This Row],[Performance Score]]&gt;=80,"Excellent",Table1[[#This Row],[Performance Score]]&gt;=60,"Good",Table1[[#This Row],[Performance Score]]&gt;=40,"Need Improvement")</f>
        <v>Excellent</v>
      </c>
      <c r="H3874" s="29">
        <f>Table1[[#This Row],[Bonus]]/Table1[[#This Row],[Basic Salary]]</f>
        <v>0.4876428071811611</v>
      </c>
      <c r="I3874" s="8">
        <f ca="1">DATEDIF(Table1[[#This Row],[Date of Birth]],TODAY(),"y")</f>
        <v>36</v>
      </c>
      <c r="J3874" s="33">
        <v>43019</v>
      </c>
      <c r="K3874" s="33" t="str" cm="1">
        <f t="array" aca="1" ref="K3874" ca="1">_xlfn.IFS(L3874&lt;3,"Junior",L3874&lt;=7,"Mid-Level",L3874&gt;7,"Senior")</f>
        <v>Senior</v>
      </c>
      <c r="L3874" s="45">
        <f ca="1">INT(YEARFRAC(Table1[[#This Row],[Joining Date]],TODAY(),1))</f>
        <v>8</v>
      </c>
      <c r="M3874" s="25" t="str">
        <f t="shared" ca="1" si="60"/>
        <v>Yes</v>
      </c>
      <c r="N3874" s="25">
        <f>YEAR(Table1[[#This Row],[Joining Date]])</f>
        <v>2017</v>
      </c>
      <c r="O3874" s="45">
        <f>MONTH(Table1[[#This Row],[Joining Date]])</f>
        <v>10</v>
      </c>
      <c r="P3874" s="25">
        <f ca="1">NETWORKDAYS(Table1[[#This Row],[Joining Date]],TODAY())</f>
        <v>2274</v>
      </c>
      <c r="Q3874" s="25" t="str">
        <f>LEFT(Table1[[#This Row],[Department]],5)&amp;"-"&amp;RIGHT(Table1[[#This Row],[Employee ID]],3)</f>
        <v>Marke-745</v>
      </c>
      <c r="R3874" s="25" t="str">
        <f>LEFT(Table1[[#This Row],[Department]],3)</f>
        <v>Mar</v>
      </c>
      <c r="S3874" s="36">
        <f>_xlfn.XLOOKUP(Table1[[#This Row],[City]],Table2[City],Table2[Bonus %])</f>
        <v>5</v>
      </c>
    </row>
    <row r="3875" spans="1:19" x14ac:dyDescent="0.35">
      <c r="A3875" s="9" t="s">
        <v>2439</v>
      </c>
      <c r="B3875" s="41" t="str">
        <f>LEFT(Table1[[#This Row],[Employee Name]],FIND(" ",Table1[[#This Row],[Employee Name]]))</f>
        <v xml:space="preserve">Priya </v>
      </c>
      <c r="C3875" s="41" t="str">
        <f>RIGHT(Table1[[#This Row],[Employee Name]],LEN(Table1[[#This Row],[Employee Name]])-FIND(" ",Table1[[#This Row],[Employee Name]]))</f>
        <v>Reddy</v>
      </c>
      <c r="D3875" s="23">
        <f>Table1[[#This Row],[Basic Salary]]+Table1[[#This Row],[Bonus]]</f>
        <v>63801</v>
      </c>
      <c r="E3875" s="10">
        <v>65</v>
      </c>
      <c r="F3875" s="46">
        <v>41</v>
      </c>
      <c r="G3875" s="10" t="str" cm="1">
        <f t="array" ref="G3875">_xlfn.IFS(Table1[[#This Row],[Performance Score]]&gt;=80,"Excellent",Table1[[#This Row],[Performance Score]]&gt;=60,"Good",Table1[[#This Row],[Performance Score]]&gt;=40,"Need Improvement")</f>
        <v>Need Improvement</v>
      </c>
      <c r="H3875" s="30">
        <f>Table1[[#This Row],[Bonus]]/Table1[[#This Row],[Basic Salary]]</f>
        <v>0.45714285714285713</v>
      </c>
      <c r="I3875" s="10">
        <f ca="1">DATEDIF(Table1[[#This Row],[Date of Birth]],TODAY(),"y")</f>
        <v>23</v>
      </c>
      <c r="J3875" s="34">
        <v>42997</v>
      </c>
      <c r="K3875" s="33" t="str" cm="1">
        <f t="array" aca="1" ref="K3875" ca="1">_xlfn.IFS(L3875&lt;3,"Junior",L3875&lt;=7,"Mid-Level",L3875&gt;7,"Senior")</f>
        <v>Senior</v>
      </c>
      <c r="L3875" s="46">
        <f ca="1">INT(YEARFRAC(Table1[[#This Row],[Joining Date]],TODAY(),1))</f>
        <v>8</v>
      </c>
      <c r="M3875" s="25" t="str">
        <f t="shared" ca="1" si="60"/>
        <v>Yes</v>
      </c>
      <c r="N3875" s="26">
        <f>YEAR(Table1[[#This Row],[Joining Date]])</f>
        <v>2017</v>
      </c>
      <c r="O3875" s="46">
        <f>MONTH(Table1[[#This Row],[Joining Date]])</f>
        <v>9</v>
      </c>
      <c r="P3875" s="26">
        <f ca="1">NETWORKDAYS(Table1[[#This Row],[Joining Date]],TODAY())</f>
        <v>2290</v>
      </c>
      <c r="Q3875" s="26" t="str">
        <f>LEFT(Table1[[#This Row],[Department]],5)&amp;"-"&amp;RIGHT(Table1[[#This Row],[Employee ID]],3)</f>
        <v>Finan-383</v>
      </c>
      <c r="R3875" s="26" t="str">
        <f>LEFT(Table1[[#This Row],[Department]],3)</f>
        <v>Fin</v>
      </c>
      <c r="S3875" s="37">
        <f>_xlfn.XLOOKUP(Table1[[#This Row],[City]],Table2[City],Table2[Bonus %])</f>
        <v>5</v>
      </c>
    </row>
    <row r="3876" spans="1:19" x14ac:dyDescent="0.35">
      <c r="A3876" s="7" t="s">
        <v>3539</v>
      </c>
      <c r="B3876" s="40" t="str">
        <f>LEFT(Table1[[#This Row],[Employee Name]],FIND(" ",Table1[[#This Row],[Employee Name]]))</f>
        <v xml:space="preserve">Aditya </v>
      </c>
      <c r="C3876" s="40" t="str">
        <f>RIGHT(Table1[[#This Row],[Employee Name]],LEN(Table1[[#This Row],[Employee Name]])-FIND(" ",Table1[[#This Row],[Employee Name]]))</f>
        <v>Kapoor</v>
      </c>
      <c r="D3876" s="22">
        <f>Table1[[#This Row],[Basic Salary]]+Table1[[#This Row],[Bonus]]</f>
        <v>63763</v>
      </c>
      <c r="E3876" s="8">
        <v>84</v>
      </c>
      <c r="F3876" s="45">
        <v>42</v>
      </c>
      <c r="G3876" s="8" t="str" cm="1">
        <f t="array" ref="G3876">_xlfn.IFS(Table1[[#This Row],[Performance Score]]&gt;=80,"Excellent",Table1[[#This Row],[Performance Score]]&gt;=60,"Good",Table1[[#This Row],[Performance Score]]&gt;=40,"Need Improvement")</f>
        <v>Need Improvement</v>
      </c>
      <c r="H3876" s="29">
        <f>Table1[[#This Row],[Bonus]]/Table1[[#This Row],[Basic Salary]]</f>
        <v>0.15060360539184728</v>
      </c>
      <c r="I3876" s="8">
        <f ca="1">DATEDIF(Table1[[#This Row],[Date of Birth]],TODAY(),"y")</f>
        <v>32</v>
      </c>
      <c r="J3876" s="33">
        <v>45553</v>
      </c>
      <c r="K3876" s="33" t="str" cm="1">
        <f t="array" aca="1" ref="K3876" ca="1">_xlfn.IFS(L3876&lt;3,"Junior",L3876&lt;=7,"Mid-Level",L3876&gt;7,"Senior")</f>
        <v>Junior</v>
      </c>
      <c r="L3876" s="45">
        <f ca="1">INT(YEARFRAC(Table1[[#This Row],[Joining Date]],TODAY(),1))</f>
        <v>1</v>
      </c>
      <c r="M3876" s="25" t="str">
        <f t="shared" ca="1" si="60"/>
        <v>No</v>
      </c>
      <c r="N3876" s="25">
        <f>YEAR(Table1[[#This Row],[Joining Date]])</f>
        <v>2024</v>
      </c>
      <c r="O3876" s="45">
        <f>MONTH(Table1[[#This Row],[Joining Date]])</f>
        <v>9</v>
      </c>
      <c r="P3876" s="25">
        <f ca="1">NETWORKDAYS(Table1[[#This Row],[Joining Date]],TODAY())</f>
        <v>464</v>
      </c>
      <c r="Q3876" s="25" t="str">
        <f>LEFT(Table1[[#This Row],[Department]],5)&amp;"-"&amp;RIGHT(Table1[[#This Row],[Employee ID]],3)</f>
        <v>Opera-483</v>
      </c>
      <c r="R3876" s="25" t="str">
        <f>LEFT(Table1[[#This Row],[Department]],3)</f>
        <v>Ope</v>
      </c>
      <c r="S3876" s="36">
        <f>_xlfn.XLOOKUP(Table1[[#This Row],[City]],Table2[City],Table2[Bonus %])</f>
        <v>7</v>
      </c>
    </row>
    <row r="3877" spans="1:19" x14ac:dyDescent="0.35">
      <c r="A3877" s="9" t="s">
        <v>1179</v>
      </c>
      <c r="B3877" s="41" t="str">
        <f>LEFT(Table1[[#This Row],[Employee Name]],FIND(" ",Table1[[#This Row],[Employee Name]]))</f>
        <v xml:space="preserve">Neha </v>
      </c>
      <c r="C3877" s="41" t="str">
        <f>RIGHT(Table1[[#This Row],[Employee Name]],LEN(Table1[[#This Row],[Employee Name]])-FIND(" ",Table1[[#This Row],[Employee Name]]))</f>
        <v>Kulkarni</v>
      </c>
      <c r="D3877" s="23">
        <f>Table1[[#This Row],[Basic Salary]]+Table1[[#This Row],[Bonus]]</f>
        <v>63757</v>
      </c>
      <c r="E3877" s="10">
        <v>96</v>
      </c>
      <c r="F3877" s="46">
        <v>40</v>
      </c>
      <c r="G3877" s="10" t="str" cm="1">
        <f t="array" ref="G3877">_xlfn.IFS(Table1[[#This Row],[Performance Score]]&gt;=80,"Excellent",Table1[[#This Row],[Performance Score]]&gt;=60,"Good",Table1[[#This Row],[Performance Score]]&gt;=40,"Need Improvement")</f>
        <v>Need Improvement</v>
      </c>
      <c r="H3877" s="30">
        <f>Table1[[#This Row],[Bonus]]/Table1[[#This Row],[Basic Salary]]</f>
        <v>0.21455785423095972</v>
      </c>
      <c r="I3877" s="10">
        <f ca="1">DATEDIF(Table1[[#This Row],[Date of Birth]],TODAY(),"y")</f>
        <v>30</v>
      </c>
      <c r="J3877" s="34">
        <v>42890</v>
      </c>
      <c r="K3877" s="33" t="str" cm="1">
        <f t="array" aca="1" ref="K3877" ca="1">_xlfn.IFS(L3877&lt;3,"Junior",L3877&lt;=7,"Mid-Level",L3877&gt;7,"Senior")</f>
        <v>Senior</v>
      </c>
      <c r="L3877" s="46">
        <f ca="1">INT(YEARFRAC(Table1[[#This Row],[Joining Date]],TODAY(),1))</f>
        <v>9</v>
      </c>
      <c r="M3877" s="25" t="str">
        <f t="shared" ca="1" si="60"/>
        <v>Yes</v>
      </c>
      <c r="N3877" s="26">
        <f>YEAR(Table1[[#This Row],[Joining Date]])</f>
        <v>2017</v>
      </c>
      <c r="O3877" s="46">
        <f>MONTH(Table1[[#This Row],[Joining Date]])</f>
        <v>6</v>
      </c>
      <c r="P3877" s="26">
        <f ca="1">NETWORKDAYS(Table1[[#This Row],[Joining Date]],TODAY())</f>
        <v>2366</v>
      </c>
      <c r="Q3877" s="26" t="str">
        <f>LEFT(Table1[[#This Row],[Department]],5)&amp;"-"&amp;RIGHT(Table1[[#This Row],[Employee ID]],3)</f>
        <v>Opera-123</v>
      </c>
      <c r="R3877" s="26" t="str">
        <f>LEFT(Table1[[#This Row],[Department]],3)</f>
        <v>Ope</v>
      </c>
      <c r="S3877" s="37">
        <f>_xlfn.XLOOKUP(Table1[[#This Row],[City]],Table2[City],Table2[Bonus %])</f>
        <v>6</v>
      </c>
    </row>
    <row r="3878" spans="1:19" x14ac:dyDescent="0.35">
      <c r="A3878" s="7" t="s">
        <v>2306</v>
      </c>
      <c r="B3878" s="40" t="str">
        <f>LEFT(Table1[[#This Row],[Employee Name]],FIND(" ",Table1[[#This Row],[Employee Name]]))</f>
        <v xml:space="preserve">Rahul </v>
      </c>
      <c r="C3878" s="40" t="str">
        <f>RIGHT(Table1[[#This Row],[Employee Name]],LEN(Table1[[#This Row],[Employee Name]])-FIND(" ",Table1[[#This Row],[Employee Name]]))</f>
        <v>Verma</v>
      </c>
      <c r="D3878" s="22">
        <f>Table1[[#This Row],[Basic Salary]]+Table1[[#This Row],[Bonus]]</f>
        <v>63753</v>
      </c>
      <c r="E3878" s="8">
        <v>98</v>
      </c>
      <c r="F3878" s="45">
        <v>49</v>
      </c>
      <c r="G3878" s="8" t="str" cm="1">
        <f t="array" ref="G3878">_xlfn.IFS(Table1[[#This Row],[Performance Score]]&gt;=80,"Excellent",Table1[[#This Row],[Performance Score]]&gt;=60,"Good",Table1[[#This Row],[Performance Score]]&gt;=40,"Need Improvement")</f>
        <v>Need Improvement</v>
      </c>
      <c r="H3878" s="29">
        <f>Table1[[#This Row],[Bonus]]/Table1[[#This Row],[Basic Salary]]</f>
        <v>0.24127256089250598</v>
      </c>
      <c r="I3878" s="8">
        <f ca="1">DATEDIF(Table1[[#This Row],[Date of Birth]],TODAY(),"y")</f>
        <v>39</v>
      </c>
      <c r="J3878" s="33">
        <v>44076</v>
      </c>
      <c r="K3878" s="33" t="str" cm="1">
        <f t="array" aca="1" ref="K3878" ca="1">_xlfn.IFS(L3878&lt;3,"Junior",L3878&lt;=7,"Mid-Level",L3878&gt;7,"Senior")</f>
        <v>Mid-Level</v>
      </c>
      <c r="L3878" s="45">
        <f ca="1">INT(YEARFRAC(Table1[[#This Row],[Joining Date]],TODAY(),1))</f>
        <v>5</v>
      </c>
      <c r="M3878" s="25" t="str">
        <f t="shared" ca="1" si="60"/>
        <v>No</v>
      </c>
      <c r="N3878" s="25">
        <f>YEAR(Table1[[#This Row],[Joining Date]])</f>
        <v>2020</v>
      </c>
      <c r="O3878" s="45">
        <f>MONTH(Table1[[#This Row],[Joining Date]])</f>
        <v>9</v>
      </c>
      <c r="P3878" s="25">
        <f ca="1">NETWORKDAYS(Table1[[#This Row],[Joining Date]],TODAY())</f>
        <v>1519</v>
      </c>
      <c r="Q3878" s="25" t="str">
        <f>LEFT(Table1[[#This Row],[Department]],5)&amp;"-"&amp;RIGHT(Table1[[#This Row],[Employee ID]],3)</f>
        <v>Finan-250</v>
      </c>
      <c r="R3878" s="25" t="str">
        <f>LEFT(Table1[[#This Row],[Department]],3)</f>
        <v>Fin</v>
      </c>
      <c r="S3878" s="36">
        <f>_xlfn.XLOOKUP(Table1[[#This Row],[City]],Table2[City],Table2[Bonus %])</f>
        <v>5</v>
      </c>
    </row>
    <row r="3879" spans="1:19" x14ac:dyDescent="0.35">
      <c r="A3879" s="9" t="s">
        <v>1368</v>
      </c>
      <c r="B3879" s="41" t="str">
        <f>LEFT(Table1[[#This Row],[Employee Name]],FIND(" ",Table1[[#This Row],[Employee Name]]))</f>
        <v xml:space="preserve">Rohan </v>
      </c>
      <c r="C3879" s="41" t="str">
        <f>RIGHT(Table1[[#This Row],[Employee Name]],LEN(Table1[[#This Row],[Employee Name]])-FIND(" ",Table1[[#This Row],[Employee Name]]))</f>
        <v>Gupta</v>
      </c>
      <c r="D3879" s="23">
        <f>Table1[[#This Row],[Basic Salary]]+Table1[[#This Row],[Bonus]]</f>
        <v>63722</v>
      </c>
      <c r="E3879" s="10">
        <v>97</v>
      </c>
      <c r="F3879" s="46">
        <v>81</v>
      </c>
      <c r="G3879" s="10" t="str" cm="1">
        <f t="array" ref="G3879">_xlfn.IFS(Table1[[#This Row],[Performance Score]]&gt;=80,"Excellent",Table1[[#This Row],[Performance Score]]&gt;=60,"Good",Table1[[#This Row],[Performance Score]]&gt;=40,"Need Improvement")</f>
        <v>Excellent</v>
      </c>
      <c r="H3879" s="30">
        <f>Table1[[#This Row],[Bonus]]/Table1[[#This Row],[Basic Salary]]</f>
        <v>0.53152113827000269</v>
      </c>
      <c r="I3879" s="10">
        <f ca="1">DATEDIF(Table1[[#This Row],[Date of Birth]],TODAY(),"y")</f>
        <v>41</v>
      </c>
      <c r="J3879" s="34">
        <v>44313</v>
      </c>
      <c r="K3879" s="33" t="str" cm="1">
        <f t="array" aca="1" ref="K3879" ca="1">_xlfn.IFS(L3879&lt;3,"Junior",L3879&lt;=7,"Mid-Level",L3879&gt;7,"Senior")</f>
        <v>Mid-Level</v>
      </c>
      <c r="L3879" s="46">
        <f ca="1">INT(YEARFRAC(Table1[[#This Row],[Joining Date]],TODAY(),1))</f>
        <v>5</v>
      </c>
      <c r="M3879" s="25" t="str">
        <f t="shared" ca="1" si="60"/>
        <v>No</v>
      </c>
      <c r="N3879" s="26">
        <f>YEAR(Table1[[#This Row],[Joining Date]])</f>
        <v>2021</v>
      </c>
      <c r="O3879" s="46">
        <f>MONTH(Table1[[#This Row],[Joining Date]])</f>
        <v>4</v>
      </c>
      <c r="P3879" s="26">
        <f ca="1">NETWORKDAYS(Table1[[#This Row],[Joining Date]],TODAY())</f>
        <v>1350</v>
      </c>
      <c r="Q3879" s="26" t="str">
        <f>LEFT(Table1[[#This Row],[Department]],5)&amp;"-"&amp;RIGHT(Table1[[#This Row],[Employee ID]],3)</f>
        <v>Finan-312</v>
      </c>
      <c r="R3879" s="26" t="str">
        <f>LEFT(Table1[[#This Row],[Department]],3)</f>
        <v>Fin</v>
      </c>
      <c r="S3879" s="37">
        <f>_xlfn.XLOOKUP(Table1[[#This Row],[City]],Table2[City],Table2[Bonus %])</f>
        <v>5</v>
      </c>
    </row>
    <row r="3880" spans="1:19" x14ac:dyDescent="0.35">
      <c r="A3880" s="7" t="s">
        <v>4017</v>
      </c>
      <c r="B3880" s="40" t="str">
        <f>LEFT(Table1[[#This Row],[Employee Name]],FIND(" ",Table1[[#This Row],[Employee Name]]))</f>
        <v xml:space="preserve">Tarun </v>
      </c>
      <c r="C3880" s="40" t="str">
        <f>RIGHT(Table1[[#This Row],[Employee Name]],LEN(Table1[[#This Row],[Employee Name]])-FIND(" ",Table1[[#This Row],[Employee Name]]))</f>
        <v>Verma</v>
      </c>
      <c r="D3880" s="22">
        <f>Table1[[#This Row],[Basic Salary]]+Table1[[#This Row],[Bonus]]</f>
        <v>63722</v>
      </c>
      <c r="E3880" s="8">
        <v>68</v>
      </c>
      <c r="F3880" s="45">
        <v>89</v>
      </c>
      <c r="G3880" s="8" t="str" cm="1">
        <f t="array" ref="G3880">_xlfn.IFS(Table1[[#This Row],[Performance Score]]&gt;=80,"Excellent",Table1[[#This Row],[Performance Score]]&gt;=60,"Good",Table1[[#This Row],[Performance Score]]&gt;=40,"Need Improvement")</f>
        <v>Excellent</v>
      </c>
      <c r="H3880" s="29">
        <f>Table1[[#This Row],[Bonus]]/Table1[[#This Row],[Basic Salary]]</f>
        <v>0.43127962085308058</v>
      </c>
      <c r="I3880" s="8">
        <f ca="1">DATEDIF(Table1[[#This Row],[Date of Birth]],TODAY(),"y")</f>
        <v>34</v>
      </c>
      <c r="J3880" s="33">
        <v>43058</v>
      </c>
      <c r="K3880" s="33" t="str" cm="1">
        <f t="array" aca="1" ref="K3880" ca="1">_xlfn.IFS(L3880&lt;3,"Junior",L3880&lt;=7,"Mid-Level",L3880&gt;7,"Senior")</f>
        <v>Senior</v>
      </c>
      <c r="L3880" s="45">
        <f ca="1">INT(YEARFRAC(Table1[[#This Row],[Joining Date]],TODAY(),1))</f>
        <v>8</v>
      </c>
      <c r="M3880" s="25" t="str">
        <f t="shared" ca="1" si="60"/>
        <v>Yes</v>
      </c>
      <c r="N3880" s="25">
        <f>YEAR(Table1[[#This Row],[Joining Date]])</f>
        <v>2017</v>
      </c>
      <c r="O3880" s="45">
        <f>MONTH(Table1[[#This Row],[Joining Date]])</f>
        <v>11</v>
      </c>
      <c r="P3880" s="25">
        <f ca="1">NETWORKDAYS(Table1[[#This Row],[Joining Date]],TODAY())</f>
        <v>2246</v>
      </c>
      <c r="Q3880" s="25" t="str">
        <f>LEFT(Table1[[#This Row],[Department]],5)&amp;"-"&amp;RIGHT(Table1[[#This Row],[Employee ID]],3)</f>
        <v>Opera-961</v>
      </c>
      <c r="R3880" s="25" t="str">
        <f>LEFT(Table1[[#This Row],[Department]],3)</f>
        <v>Ope</v>
      </c>
      <c r="S3880" s="36">
        <f>_xlfn.XLOOKUP(Table1[[#This Row],[City]],Table2[City],Table2[Bonus %])</f>
        <v>6</v>
      </c>
    </row>
    <row r="3881" spans="1:19" x14ac:dyDescent="0.35">
      <c r="A3881" s="9" t="s">
        <v>4190</v>
      </c>
      <c r="B3881" s="41" t="str">
        <f>LEFT(Table1[[#This Row],[Employee Name]],FIND(" ",Table1[[#This Row],[Employee Name]]))</f>
        <v xml:space="preserve">Ishita </v>
      </c>
      <c r="C3881" s="41" t="str">
        <f>RIGHT(Table1[[#This Row],[Employee Name]],LEN(Table1[[#This Row],[Employee Name]])-FIND(" ",Table1[[#This Row],[Employee Name]]))</f>
        <v>Roy</v>
      </c>
      <c r="D3881" s="23">
        <f>Table1[[#This Row],[Basic Salary]]+Table1[[#This Row],[Bonus]]</f>
        <v>63681</v>
      </c>
      <c r="E3881" s="10">
        <v>84</v>
      </c>
      <c r="F3881" s="46">
        <v>71</v>
      </c>
      <c r="G3881" s="10" t="str" cm="1">
        <f t="array" ref="G3881">_xlfn.IFS(Table1[[#This Row],[Performance Score]]&gt;=80,"Excellent",Table1[[#This Row],[Performance Score]]&gt;=60,"Good",Table1[[#This Row],[Performance Score]]&gt;=40,"Need Improvement")</f>
        <v>Good</v>
      </c>
      <c r="H3881" s="30">
        <f>Table1[[#This Row],[Bonus]]/Table1[[#This Row],[Basic Salary]]</f>
        <v>0.19714629469489039</v>
      </c>
      <c r="I3881" s="10">
        <f ca="1">DATEDIF(Table1[[#This Row],[Date of Birth]],TODAY(),"y")</f>
        <v>22</v>
      </c>
      <c r="J3881" s="34">
        <v>42683</v>
      </c>
      <c r="K3881" s="33" t="str" cm="1">
        <f t="array" aca="1" ref="K3881" ca="1">_xlfn.IFS(L3881&lt;3,"Junior",L3881&lt;=7,"Mid-Level",L3881&gt;7,"Senior")</f>
        <v>Senior</v>
      </c>
      <c r="L3881" s="46">
        <f ca="1">INT(YEARFRAC(Table1[[#This Row],[Joining Date]],TODAY(),1))</f>
        <v>9</v>
      </c>
      <c r="M3881" s="25" t="str">
        <f t="shared" ca="1" si="60"/>
        <v>Yes</v>
      </c>
      <c r="N3881" s="26">
        <f>YEAR(Table1[[#This Row],[Joining Date]])</f>
        <v>2016</v>
      </c>
      <c r="O3881" s="46">
        <f>MONTH(Table1[[#This Row],[Joining Date]])</f>
        <v>11</v>
      </c>
      <c r="P3881" s="26">
        <f ca="1">NETWORKDAYS(Table1[[#This Row],[Joining Date]],TODAY())</f>
        <v>2514</v>
      </c>
      <c r="Q3881" s="26" t="str">
        <f>LEFT(Table1[[#This Row],[Department]],5)&amp;"-"&amp;RIGHT(Table1[[#This Row],[Employee ID]],3)</f>
        <v>Marke-134</v>
      </c>
      <c r="R3881" s="26" t="str">
        <f>LEFT(Table1[[#This Row],[Department]],3)</f>
        <v>Mar</v>
      </c>
      <c r="S3881" s="37">
        <f>_xlfn.XLOOKUP(Table1[[#This Row],[City]],Table2[City],Table2[Bonus %])</f>
        <v>6</v>
      </c>
    </row>
    <row r="3882" spans="1:19" x14ac:dyDescent="0.35">
      <c r="A3882" s="7" t="s">
        <v>1037</v>
      </c>
      <c r="B3882" s="40" t="str">
        <f>LEFT(Table1[[#This Row],[Employee Name]],FIND(" ",Table1[[#This Row],[Employee Name]]))</f>
        <v xml:space="preserve">Gayathri </v>
      </c>
      <c r="C3882" s="40" t="str">
        <f>RIGHT(Table1[[#This Row],[Employee Name]],LEN(Table1[[#This Row],[Employee Name]])-FIND(" ",Table1[[#This Row],[Employee Name]]))</f>
        <v>Iyer</v>
      </c>
      <c r="D3882" s="22">
        <f>Table1[[#This Row],[Basic Salary]]+Table1[[#This Row],[Bonus]]</f>
        <v>63648</v>
      </c>
      <c r="E3882" s="8">
        <v>86</v>
      </c>
      <c r="F3882" s="45">
        <v>68</v>
      </c>
      <c r="G3882" s="8" t="str" cm="1">
        <f t="array" ref="G3882">_xlfn.IFS(Table1[[#This Row],[Performance Score]]&gt;=80,"Excellent",Table1[[#This Row],[Performance Score]]&gt;=60,"Good",Table1[[#This Row],[Performance Score]]&gt;=40,"Need Improvement")</f>
        <v>Good</v>
      </c>
      <c r="H3882" s="29">
        <f>Table1[[#This Row],[Bonus]]/Table1[[#This Row],[Basic Salary]]</f>
        <v>0.26915254237288133</v>
      </c>
      <c r="I3882" s="8">
        <f ca="1">DATEDIF(Table1[[#This Row],[Date of Birth]],TODAY(),"y")</f>
        <v>38</v>
      </c>
      <c r="J3882" s="33">
        <v>42246</v>
      </c>
      <c r="K3882" s="33" t="str" cm="1">
        <f t="array" aca="1" ref="K3882" ca="1">_xlfn.IFS(L3882&lt;3,"Junior",L3882&lt;=7,"Mid-Level",L3882&gt;7,"Senior")</f>
        <v>Senior</v>
      </c>
      <c r="L3882" s="45">
        <f ca="1">INT(YEARFRAC(Table1[[#This Row],[Joining Date]],TODAY(),1))</f>
        <v>10</v>
      </c>
      <c r="M3882" s="25" t="str">
        <f t="shared" ca="1" si="60"/>
        <v>Yes</v>
      </c>
      <c r="N3882" s="25">
        <f>YEAR(Table1[[#This Row],[Joining Date]])</f>
        <v>2015</v>
      </c>
      <c r="O3882" s="45">
        <f>MONTH(Table1[[#This Row],[Joining Date]])</f>
        <v>8</v>
      </c>
      <c r="P3882" s="25">
        <f ca="1">NETWORKDAYS(Table1[[#This Row],[Joining Date]],TODAY())</f>
        <v>2826</v>
      </c>
      <c r="Q3882" s="25" t="str">
        <f>LEFT(Table1[[#This Row],[Department]],5)&amp;"-"&amp;RIGHT(Table1[[#This Row],[Employee ID]],3)</f>
        <v>Finan-981</v>
      </c>
      <c r="R3882" s="25" t="str">
        <f>LEFT(Table1[[#This Row],[Department]],3)</f>
        <v>Fin</v>
      </c>
      <c r="S3882" s="36">
        <f>_xlfn.XLOOKUP(Table1[[#This Row],[City]],Table2[City],Table2[Bonus %])</f>
        <v>6</v>
      </c>
    </row>
    <row r="3883" spans="1:19" x14ac:dyDescent="0.35">
      <c r="A3883" s="9" t="s">
        <v>4652</v>
      </c>
      <c r="B3883" s="41" t="str">
        <f>LEFT(Table1[[#This Row],[Employee Name]],FIND(" ",Table1[[#This Row],[Employee Name]]))</f>
        <v xml:space="preserve">Kavya </v>
      </c>
      <c r="C3883" s="41" t="str">
        <f>RIGHT(Table1[[#This Row],[Employee Name]],LEN(Table1[[#This Row],[Employee Name]])-FIND(" ",Table1[[#This Row],[Employee Name]]))</f>
        <v>Nair</v>
      </c>
      <c r="D3883" s="23">
        <f>Table1[[#This Row],[Basic Salary]]+Table1[[#This Row],[Bonus]]</f>
        <v>63639</v>
      </c>
      <c r="E3883" s="10">
        <v>76</v>
      </c>
      <c r="F3883" s="46">
        <v>42</v>
      </c>
      <c r="G3883" s="10" t="str" cm="1">
        <f t="array" ref="G3883">_xlfn.IFS(Table1[[#This Row],[Performance Score]]&gt;=80,"Excellent",Table1[[#This Row],[Performance Score]]&gt;=60,"Good",Table1[[#This Row],[Performance Score]]&gt;=40,"Need Improvement")</f>
        <v>Need Improvement</v>
      </c>
      <c r="H3883" s="30">
        <f>Table1[[#This Row],[Bonus]]/Table1[[#This Row],[Basic Salary]]</f>
        <v>0.32880230518667003</v>
      </c>
      <c r="I3883" s="10">
        <f ca="1">DATEDIF(Table1[[#This Row],[Date of Birth]],TODAY(),"y")</f>
        <v>16</v>
      </c>
      <c r="J3883" s="34">
        <v>44751</v>
      </c>
      <c r="K3883" s="33" t="str" cm="1">
        <f t="array" aca="1" ref="K3883" ca="1">_xlfn.IFS(L3883&lt;3,"Junior",L3883&lt;=7,"Mid-Level",L3883&gt;7,"Senior")</f>
        <v>Mid-Level</v>
      </c>
      <c r="L3883" s="46">
        <f ca="1">INT(YEARFRAC(Table1[[#This Row],[Joining Date]],TODAY(),1))</f>
        <v>3</v>
      </c>
      <c r="M3883" s="25" t="str">
        <f t="shared" ca="1" si="60"/>
        <v>No</v>
      </c>
      <c r="N3883" s="26">
        <f>YEAR(Table1[[#This Row],[Joining Date]])</f>
        <v>2022</v>
      </c>
      <c r="O3883" s="46">
        <f>MONTH(Table1[[#This Row],[Joining Date]])</f>
        <v>7</v>
      </c>
      <c r="P3883" s="26">
        <f ca="1">NETWORKDAYS(Table1[[#This Row],[Joining Date]],TODAY())</f>
        <v>1036</v>
      </c>
      <c r="Q3883" s="26" t="str">
        <f>LEFT(Table1[[#This Row],[Department]],5)&amp;"-"&amp;RIGHT(Table1[[#This Row],[Employee ID]],3)</f>
        <v>Opera-596</v>
      </c>
      <c r="R3883" s="26" t="str">
        <f>LEFT(Table1[[#This Row],[Department]],3)</f>
        <v>Ope</v>
      </c>
      <c r="S3883" s="37">
        <f>_xlfn.XLOOKUP(Table1[[#This Row],[City]],Table2[City],Table2[Bonus %])</f>
        <v>5</v>
      </c>
    </row>
    <row r="3884" spans="1:19" x14ac:dyDescent="0.35">
      <c r="A3884" s="7" t="s">
        <v>3034</v>
      </c>
      <c r="B3884" s="40" t="str">
        <f>LEFT(Table1[[#This Row],[Employee Name]],FIND(" ",Table1[[#This Row],[Employee Name]]))</f>
        <v xml:space="preserve">Rohan </v>
      </c>
      <c r="C3884" s="40" t="str">
        <f>RIGHT(Table1[[#This Row],[Employee Name]],LEN(Table1[[#This Row],[Employee Name]])-FIND(" ",Table1[[#This Row],[Employee Name]]))</f>
        <v>Gupta</v>
      </c>
      <c r="D3884" s="22">
        <f>Table1[[#This Row],[Basic Salary]]+Table1[[#This Row],[Bonus]]</f>
        <v>63575</v>
      </c>
      <c r="E3884" s="8">
        <v>65</v>
      </c>
      <c r="F3884" s="45">
        <v>79</v>
      </c>
      <c r="G3884" s="8" t="str" cm="1">
        <f t="array" ref="G3884">_xlfn.IFS(Table1[[#This Row],[Performance Score]]&gt;=80,"Excellent",Table1[[#This Row],[Performance Score]]&gt;=60,"Good",Table1[[#This Row],[Performance Score]]&gt;=40,"Need Improvement")</f>
        <v>Good</v>
      </c>
      <c r="H3884" s="29">
        <f>Table1[[#This Row],[Bonus]]/Table1[[#This Row],[Basic Salary]]</f>
        <v>0.61218745245219863</v>
      </c>
      <c r="I3884" s="8">
        <f ca="1">DATEDIF(Table1[[#This Row],[Date of Birth]],TODAY(),"y")</f>
        <v>42</v>
      </c>
      <c r="J3884" s="33">
        <v>43525</v>
      </c>
      <c r="K3884" s="33" t="str" cm="1">
        <f t="array" aca="1" ref="K3884" ca="1">_xlfn.IFS(L3884&lt;3,"Junior",L3884&lt;=7,"Mid-Level",L3884&gt;7,"Senior")</f>
        <v>Mid-Level</v>
      </c>
      <c r="L3884" s="45">
        <f ca="1">INT(YEARFRAC(Table1[[#This Row],[Joining Date]],TODAY(),1))</f>
        <v>7</v>
      </c>
      <c r="M3884" s="25" t="str">
        <f t="shared" ca="1" si="60"/>
        <v>Yes</v>
      </c>
      <c r="N3884" s="25">
        <f>YEAR(Table1[[#This Row],[Joining Date]])</f>
        <v>2019</v>
      </c>
      <c r="O3884" s="45">
        <f>MONTH(Table1[[#This Row],[Joining Date]])</f>
        <v>3</v>
      </c>
      <c r="P3884" s="25">
        <f ca="1">NETWORKDAYS(Table1[[#This Row],[Joining Date]],TODAY())</f>
        <v>1912</v>
      </c>
      <c r="Q3884" s="25" t="str">
        <f>LEFT(Table1[[#This Row],[Department]],5)&amp;"-"&amp;RIGHT(Table1[[#This Row],[Employee ID]],3)</f>
        <v>HR-978</v>
      </c>
      <c r="R3884" s="25" t="str">
        <f>LEFT(Table1[[#This Row],[Department]],3)</f>
        <v>HR</v>
      </c>
      <c r="S3884" s="36">
        <f>_xlfn.XLOOKUP(Table1[[#This Row],[City]],Table2[City],Table2[Bonus %])</f>
        <v>6</v>
      </c>
    </row>
    <row r="3885" spans="1:19" x14ac:dyDescent="0.35">
      <c r="A3885" s="9" t="s">
        <v>3595</v>
      </c>
      <c r="B3885" s="41" t="str">
        <f>LEFT(Table1[[#This Row],[Employee Name]],FIND(" ",Table1[[#This Row],[Employee Name]]))</f>
        <v xml:space="preserve">Krishna </v>
      </c>
      <c r="C3885" s="41" t="str">
        <f>RIGHT(Table1[[#This Row],[Employee Name]],LEN(Table1[[#This Row],[Employee Name]])-FIND(" ",Table1[[#This Row],[Employee Name]]))</f>
        <v>Chaitanya</v>
      </c>
      <c r="D3885" s="23">
        <f>Table1[[#This Row],[Basic Salary]]+Table1[[#This Row],[Bonus]]</f>
        <v>63541</v>
      </c>
      <c r="E3885" s="10">
        <v>63</v>
      </c>
      <c r="F3885" s="46">
        <v>60</v>
      </c>
      <c r="G3885" s="10" t="str" cm="1">
        <f t="array" ref="G3885">_xlfn.IFS(Table1[[#This Row],[Performance Score]]&gt;=80,"Excellent",Table1[[#This Row],[Performance Score]]&gt;=60,"Good",Table1[[#This Row],[Performance Score]]&gt;=40,"Need Improvement")</f>
        <v>Good</v>
      </c>
      <c r="H3885" s="30">
        <f>Table1[[#This Row],[Bonus]]/Table1[[#This Row],[Basic Salary]]</f>
        <v>0.70965398482483988</v>
      </c>
      <c r="I3885" s="10">
        <f ca="1">DATEDIF(Table1[[#This Row],[Date of Birth]],TODAY(),"y")</f>
        <v>43</v>
      </c>
      <c r="J3885" s="34">
        <v>44987</v>
      </c>
      <c r="K3885" s="33" t="str" cm="1">
        <f t="array" aca="1" ref="K3885" ca="1">_xlfn.IFS(L3885&lt;3,"Junior",L3885&lt;=7,"Mid-Level",L3885&gt;7,"Senior")</f>
        <v>Mid-Level</v>
      </c>
      <c r="L3885" s="46">
        <f ca="1">INT(YEARFRAC(Table1[[#This Row],[Joining Date]],TODAY(),1))</f>
        <v>3</v>
      </c>
      <c r="M3885" s="25" t="str">
        <f t="shared" ca="1" si="60"/>
        <v>No</v>
      </c>
      <c r="N3885" s="26">
        <f>YEAR(Table1[[#This Row],[Joining Date]])</f>
        <v>2023</v>
      </c>
      <c r="O3885" s="46">
        <f>MONTH(Table1[[#This Row],[Joining Date]])</f>
        <v>3</v>
      </c>
      <c r="P3885" s="26">
        <f ca="1">NETWORKDAYS(Table1[[#This Row],[Joining Date]],TODAY())</f>
        <v>868</v>
      </c>
      <c r="Q3885" s="26" t="str">
        <f>LEFT(Table1[[#This Row],[Department]],5)&amp;"-"&amp;RIGHT(Table1[[#This Row],[Employee ID]],3)</f>
        <v>Marke-539</v>
      </c>
      <c r="R3885" s="26" t="str">
        <f>LEFT(Table1[[#This Row],[Department]],3)</f>
        <v>Mar</v>
      </c>
      <c r="S3885" s="37">
        <f>_xlfn.XLOOKUP(Table1[[#This Row],[City]],Table2[City],Table2[Bonus %])</f>
        <v>5</v>
      </c>
    </row>
    <row r="3886" spans="1:19" x14ac:dyDescent="0.35">
      <c r="A3886" s="7" t="s">
        <v>111</v>
      </c>
      <c r="B3886" s="40" t="str">
        <f>LEFT(Table1[[#This Row],[Employee Name]],FIND(" ",Table1[[#This Row],[Employee Name]]))</f>
        <v xml:space="preserve">Swathi </v>
      </c>
      <c r="C3886" s="40" t="str">
        <f>RIGHT(Table1[[#This Row],[Employee Name]],LEN(Table1[[#This Row],[Employee Name]])-FIND(" ",Table1[[#This Row],[Employee Name]]))</f>
        <v>Ramesh</v>
      </c>
      <c r="D3886" s="22">
        <f>Table1[[#This Row],[Basic Salary]]+Table1[[#This Row],[Bonus]]</f>
        <v>63536</v>
      </c>
      <c r="E3886" s="8">
        <v>78</v>
      </c>
      <c r="F3886" s="45">
        <v>55</v>
      </c>
      <c r="G3886" s="8" t="str" cm="1">
        <f t="array" ref="G3886">_xlfn.IFS(Table1[[#This Row],[Performance Score]]&gt;=80,"Excellent",Table1[[#This Row],[Performance Score]]&gt;=60,"Good",Table1[[#This Row],[Performance Score]]&gt;=40,"Need Improvement")</f>
        <v>Need Improvement</v>
      </c>
      <c r="H3886" s="29">
        <f>Table1[[#This Row],[Bonus]]/Table1[[#This Row],[Basic Salary]]</f>
        <v>0.80731048215047652</v>
      </c>
      <c r="I3886" s="8">
        <f ca="1">DATEDIF(Table1[[#This Row],[Date of Birth]],TODAY(),"y")</f>
        <v>26</v>
      </c>
      <c r="J3886" s="33">
        <v>43129</v>
      </c>
      <c r="K3886" s="33" t="str" cm="1">
        <f t="array" aca="1" ref="K3886" ca="1">_xlfn.IFS(L3886&lt;3,"Junior",L3886&lt;=7,"Mid-Level",L3886&gt;7,"Senior")</f>
        <v>Senior</v>
      </c>
      <c r="L3886" s="45">
        <f ca="1">INT(YEARFRAC(Table1[[#This Row],[Joining Date]],TODAY(),1))</f>
        <v>8</v>
      </c>
      <c r="M3886" s="25" t="str">
        <f t="shared" ca="1" si="60"/>
        <v>Yes</v>
      </c>
      <c r="N3886" s="25">
        <f>YEAR(Table1[[#This Row],[Joining Date]])</f>
        <v>2018</v>
      </c>
      <c r="O3886" s="45">
        <f>MONTH(Table1[[#This Row],[Joining Date]])</f>
        <v>1</v>
      </c>
      <c r="P3886" s="25">
        <f ca="1">NETWORKDAYS(Table1[[#This Row],[Joining Date]],TODAY())</f>
        <v>2196</v>
      </c>
      <c r="Q3886" s="25" t="str">
        <f>LEFT(Table1[[#This Row],[Department]],5)&amp;"-"&amp;RIGHT(Table1[[#This Row],[Employee ID]],3)</f>
        <v>Marke-056</v>
      </c>
      <c r="R3886" s="25" t="str">
        <f>LEFT(Table1[[#This Row],[Department]],3)</f>
        <v>Mar</v>
      </c>
      <c r="S3886" s="36">
        <f>_xlfn.XLOOKUP(Table1[[#This Row],[City]],Table2[City],Table2[Bonus %])</f>
        <v>6</v>
      </c>
    </row>
    <row r="3887" spans="1:19" x14ac:dyDescent="0.35">
      <c r="A3887" s="9" t="s">
        <v>2489</v>
      </c>
      <c r="B3887" s="41" t="str">
        <f>LEFT(Table1[[#This Row],[Employee Name]],FIND(" ",Table1[[#This Row],[Employee Name]]))</f>
        <v xml:space="preserve">Ishita </v>
      </c>
      <c r="C3887" s="41" t="str">
        <f>RIGHT(Table1[[#This Row],[Employee Name]],LEN(Table1[[#This Row],[Employee Name]])-FIND(" ",Table1[[#This Row],[Employee Name]]))</f>
        <v>Roy</v>
      </c>
      <c r="D3887" s="23">
        <f>Table1[[#This Row],[Basic Salary]]+Table1[[#This Row],[Bonus]]</f>
        <v>63532</v>
      </c>
      <c r="E3887" s="10">
        <v>76</v>
      </c>
      <c r="F3887" s="46">
        <v>89</v>
      </c>
      <c r="G3887" s="10" t="str" cm="1">
        <f t="array" ref="G3887">_xlfn.IFS(Table1[[#This Row],[Performance Score]]&gt;=80,"Excellent",Table1[[#This Row],[Performance Score]]&gt;=60,"Good",Table1[[#This Row],[Performance Score]]&gt;=40,"Need Improvement")</f>
        <v>Excellent</v>
      </c>
      <c r="H3887" s="30">
        <f>Table1[[#This Row],[Bonus]]/Table1[[#This Row],[Basic Salary]]</f>
        <v>0.33350124887181748</v>
      </c>
      <c r="I3887" s="10">
        <f ca="1">DATEDIF(Table1[[#This Row],[Date of Birth]],TODAY(),"y")</f>
        <v>21</v>
      </c>
      <c r="J3887" s="34">
        <v>42668</v>
      </c>
      <c r="K3887" s="33" t="str" cm="1">
        <f t="array" aca="1" ref="K3887" ca="1">_xlfn.IFS(L3887&lt;3,"Junior",L3887&lt;=7,"Mid-Level",L3887&gt;7,"Senior")</f>
        <v>Senior</v>
      </c>
      <c r="L3887" s="46">
        <f ca="1">INT(YEARFRAC(Table1[[#This Row],[Joining Date]],TODAY(),1))</f>
        <v>9</v>
      </c>
      <c r="M3887" s="25" t="str">
        <f t="shared" ca="1" si="60"/>
        <v>Yes</v>
      </c>
      <c r="N3887" s="26">
        <f>YEAR(Table1[[#This Row],[Joining Date]])</f>
        <v>2016</v>
      </c>
      <c r="O3887" s="46">
        <f>MONTH(Table1[[#This Row],[Joining Date]])</f>
        <v>10</v>
      </c>
      <c r="P3887" s="26">
        <f ca="1">NETWORKDAYS(Table1[[#This Row],[Joining Date]],TODAY())</f>
        <v>2525</v>
      </c>
      <c r="Q3887" s="26" t="str">
        <f>LEFT(Table1[[#This Row],[Department]],5)&amp;"-"&amp;RIGHT(Table1[[#This Row],[Employee ID]],3)</f>
        <v>IT-433</v>
      </c>
      <c r="R3887" s="26" t="str">
        <f>LEFT(Table1[[#This Row],[Department]],3)</f>
        <v>IT</v>
      </c>
      <c r="S3887" s="37">
        <f>_xlfn.XLOOKUP(Table1[[#This Row],[City]],Table2[City],Table2[Bonus %])</f>
        <v>5</v>
      </c>
    </row>
    <row r="3888" spans="1:19" x14ac:dyDescent="0.35">
      <c r="A3888" s="7" t="s">
        <v>1654</v>
      </c>
      <c r="B3888" s="40" t="str">
        <f>LEFT(Table1[[#This Row],[Employee Name]],FIND(" ",Table1[[#This Row],[Employee Name]]))</f>
        <v xml:space="preserve">Kavya </v>
      </c>
      <c r="C3888" s="40" t="str">
        <f>RIGHT(Table1[[#This Row],[Employee Name]],LEN(Table1[[#This Row],[Employee Name]])-FIND(" ",Table1[[#This Row],[Employee Name]]))</f>
        <v>Nair</v>
      </c>
      <c r="D3888" s="22">
        <f>Table1[[#This Row],[Basic Salary]]+Table1[[#This Row],[Bonus]]</f>
        <v>63504</v>
      </c>
      <c r="E3888" s="8">
        <v>96</v>
      </c>
      <c r="F3888" s="45">
        <v>87</v>
      </c>
      <c r="G3888" s="8" t="str" cm="1">
        <f t="array" ref="G3888">_xlfn.IFS(Table1[[#This Row],[Performance Score]]&gt;=80,"Excellent",Table1[[#This Row],[Performance Score]]&gt;=60,"Good",Table1[[#This Row],[Performance Score]]&gt;=40,"Need Improvement")</f>
        <v>Excellent</v>
      </c>
      <c r="H3888" s="29">
        <f>Table1[[#This Row],[Bonus]]/Table1[[#This Row],[Basic Salary]]</f>
        <v>0.22250028876140607</v>
      </c>
      <c r="I3888" s="8">
        <f ca="1">DATEDIF(Table1[[#This Row],[Date of Birth]],TODAY(),"y")</f>
        <v>41</v>
      </c>
      <c r="J3888" s="33">
        <v>45300</v>
      </c>
      <c r="K3888" s="33" t="str" cm="1">
        <f t="array" aca="1" ref="K3888" ca="1">_xlfn.IFS(L3888&lt;3,"Junior",L3888&lt;=7,"Mid-Level",L3888&gt;7,"Senior")</f>
        <v>Junior</v>
      </c>
      <c r="L3888" s="45">
        <f ca="1">INT(YEARFRAC(Table1[[#This Row],[Joining Date]],TODAY(),1))</f>
        <v>2</v>
      </c>
      <c r="M3888" s="25" t="str">
        <f t="shared" ca="1" si="60"/>
        <v>No</v>
      </c>
      <c r="N3888" s="25">
        <f>YEAR(Table1[[#This Row],[Joining Date]])</f>
        <v>2024</v>
      </c>
      <c r="O3888" s="45">
        <f>MONTH(Table1[[#This Row],[Joining Date]])</f>
        <v>1</v>
      </c>
      <c r="P3888" s="25">
        <f ca="1">NETWORKDAYS(Table1[[#This Row],[Joining Date]],TODAY())</f>
        <v>645</v>
      </c>
      <c r="Q3888" s="25" t="str">
        <f>LEFT(Table1[[#This Row],[Department]],5)&amp;"-"&amp;RIGHT(Table1[[#This Row],[Employee ID]],3)</f>
        <v>HR-598</v>
      </c>
      <c r="R3888" s="25" t="str">
        <f>LEFT(Table1[[#This Row],[Department]],3)</f>
        <v>HR</v>
      </c>
      <c r="S3888" s="36">
        <f>_xlfn.XLOOKUP(Table1[[#This Row],[City]],Table2[City],Table2[Bonus %])</f>
        <v>6</v>
      </c>
    </row>
    <row r="3889" spans="1:19" x14ac:dyDescent="0.35">
      <c r="A3889" s="9" t="s">
        <v>4676</v>
      </c>
      <c r="B3889" s="41" t="str">
        <f>LEFT(Table1[[#This Row],[Employee Name]],FIND(" ",Table1[[#This Row],[Employee Name]]))</f>
        <v xml:space="preserve">Ravi </v>
      </c>
      <c r="C3889" s="41" t="str">
        <f>RIGHT(Table1[[#This Row],[Employee Name]],LEN(Table1[[#This Row],[Employee Name]])-FIND(" ",Table1[[#This Row],[Employee Name]]))</f>
        <v>Teja</v>
      </c>
      <c r="D3889" s="23">
        <f>Table1[[#This Row],[Basic Salary]]+Table1[[#This Row],[Bonus]]</f>
        <v>63501</v>
      </c>
      <c r="E3889" s="10">
        <v>60</v>
      </c>
      <c r="F3889" s="46">
        <v>97</v>
      </c>
      <c r="G3889" s="10" t="str" cm="1">
        <f t="array" ref="G3889">_xlfn.IFS(Table1[[#This Row],[Performance Score]]&gt;=80,"Excellent",Table1[[#This Row],[Performance Score]]&gt;=60,"Good",Table1[[#This Row],[Performance Score]]&gt;=40,"Need Improvement")</f>
        <v>Excellent</v>
      </c>
      <c r="H3889" s="30">
        <f>Table1[[#This Row],[Bonus]]/Table1[[#This Row],[Basic Salary]]</f>
        <v>0.26564088254638951</v>
      </c>
      <c r="I3889" s="10">
        <f ca="1">DATEDIF(Table1[[#This Row],[Date of Birth]],TODAY(),"y")</f>
        <v>46</v>
      </c>
      <c r="J3889" s="34">
        <v>45340</v>
      </c>
      <c r="K3889" s="33" t="str" cm="1">
        <f t="array" aca="1" ref="K3889" ca="1">_xlfn.IFS(L3889&lt;3,"Junior",L3889&lt;=7,"Mid-Level",L3889&gt;7,"Senior")</f>
        <v>Junior</v>
      </c>
      <c r="L3889" s="46">
        <f ca="1">INT(YEARFRAC(Table1[[#This Row],[Joining Date]],TODAY(),1))</f>
        <v>2</v>
      </c>
      <c r="M3889" s="25" t="str">
        <f t="shared" ca="1" si="60"/>
        <v>No</v>
      </c>
      <c r="N3889" s="26">
        <f>YEAR(Table1[[#This Row],[Joining Date]])</f>
        <v>2024</v>
      </c>
      <c r="O3889" s="46">
        <f>MONTH(Table1[[#This Row],[Joining Date]])</f>
        <v>2</v>
      </c>
      <c r="P3889" s="26">
        <f ca="1">NETWORKDAYS(Table1[[#This Row],[Joining Date]],TODAY())</f>
        <v>616</v>
      </c>
      <c r="Q3889" s="26" t="str">
        <f>LEFT(Table1[[#This Row],[Department]],5)&amp;"-"&amp;RIGHT(Table1[[#This Row],[Employee ID]],3)</f>
        <v>IT-620</v>
      </c>
      <c r="R3889" s="26" t="str">
        <f>LEFT(Table1[[#This Row],[Department]],3)</f>
        <v>IT</v>
      </c>
      <c r="S3889" s="37">
        <f>_xlfn.XLOOKUP(Table1[[#This Row],[City]],Table2[City],Table2[Bonus %])</f>
        <v>5</v>
      </c>
    </row>
    <row r="3890" spans="1:19" x14ac:dyDescent="0.35">
      <c r="A3890" s="7" t="s">
        <v>3981</v>
      </c>
      <c r="B3890" s="40" t="str">
        <f>LEFT(Table1[[#This Row],[Employee Name]],FIND(" ",Table1[[#This Row],[Employee Name]]))</f>
        <v xml:space="preserve">Vikram </v>
      </c>
      <c r="C3890" s="40" t="str">
        <f>RIGHT(Table1[[#This Row],[Employee Name]],LEN(Table1[[#This Row],[Employee Name]])-FIND(" ",Table1[[#This Row],[Employee Name]]))</f>
        <v>Singh</v>
      </c>
      <c r="D3890" s="22">
        <f>Table1[[#This Row],[Basic Salary]]+Table1[[#This Row],[Bonus]]</f>
        <v>63498</v>
      </c>
      <c r="E3890" s="8">
        <v>97</v>
      </c>
      <c r="F3890" s="45">
        <v>61</v>
      </c>
      <c r="G3890" s="8" t="str" cm="1">
        <f t="array" ref="G3890">_xlfn.IFS(Table1[[#This Row],[Performance Score]]&gt;=80,"Excellent",Table1[[#This Row],[Performance Score]]&gt;=60,"Good",Table1[[#This Row],[Performance Score]]&gt;=40,"Need Improvement")</f>
        <v>Good</v>
      </c>
      <c r="H3890" s="29">
        <f>Table1[[#This Row],[Bonus]]/Table1[[#This Row],[Basic Salary]]</f>
        <v>0.36999719519299229</v>
      </c>
      <c r="I3890" s="8">
        <f ca="1">DATEDIF(Table1[[#This Row],[Date of Birth]],TODAY(),"y")</f>
        <v>38</v>
      </c>
      <c r="J3890" s="33">
        <v>43143</v>
      </c>
      <c r="K3890" s="33" t="str" cm="1">
        <f t="array" aca="1" ref="K3890" ca="1">_xlfn.IFS(L3890&lt;3,"Junior",L3890&lt;=7,"Mid-Level",L3890&gt;7,"Senior")</f>
        <v>Senior</v>
      </c>
      <c r="L3890" s="45">
        <f ca="1">INT(YEARFRAC(Table1[[#This Row],[Joining Date]],TODAY(),1))</f>
        <v>8</v>
      </c>
      <c r="M3890" s="25" t="str">
        <f t="shared" ca="1" si="60"/>
        <v>Yes</v>
      </c>
      <c r="N3890" s="25">
        <f>YEAR(Table1[[#This Row],[Joining Date]])</f>
        <v>2018</v>
      </c>
      <c r="O3890" s="45">
        <f>MONTH(Table1[[#This Row],[Joining Date]])</f>
        <v>2</v>
      </c>
      <c r="P3890" s="25">
        <f ca="1">NETWORKDAYS(Table1[[#This Row],[Joining Date]],TODAY())</f>
        <v>2186</v>
      </c>
      <c r="Q3890" s="25" t="str">
        <f>LEFT(Table1[[#This Row],[Department]],5)&amp;"-"&amp;RIGHT(Table1[[#This Row],[Employee ID]],3)</f>
        <v>Marke-925</v>
      </c>
      <c r="R3890" s="25" t="str">
        <f>LEFT(Table1[[#This Row],[Department]],3)</f>
        <v>Mar</v>
      </c>
      <c r="S3890" s="36">
        <f>_xlfn.XLOOKUP(Table1[[#This Row],[City]],Table2[City],Table2[Bonus %])</f>
        <v>6</v>
      </c>
    </row>
    <row r="3891" spans="1:19" x14ac:dyDescent="0.35">
      <c r="A3891" s="9" t="s">
        <v>91</v>
      </c>
      <c r="B3891" s="41" t="str">
        <f>LEFT(Table1[[#This Row],[Employee Name]],FIND(" ",Table1[[#This Row],[Employee Name]]))</f>
        <v xml:space="preserve">Arjun </v>
      </c>
      <c r="C3891" s="41" t="str">
        <f>RIGHT(Table1[[#This Row],[Employee Name]],LEN(Table1[[#This Row],[Employee Name]])-FIND(" ",Table1[[#This Row],[Employee Name]]))</f>
        <v>Mehta</v>
      </c>
      <c r="D3891" s="23">
        <f>Table1[[#This Row],[Basic Salary]]+Table1[[#This Row],[Bonus]]</f>
        <v>63493</v>
      </c>
      <c r="E3891" s="10">
        <v>68</v>
      </c>
      <c r="F3891" s="46">
        <v>42</v>
      </c>
      <c r="G3891" s="10" t="str" cm="1">
        <f t="array" ref="G3891">_xlfn.IFS(Table1[[#This Row],[Performance Score]]&gt;=80,"Excellent",Table1[[#This Row],[Performance Score]]&gt;=60,"Good",Table1[[#This Row],[Performance Score]]&gt;=40,"Need Improvement")</f>
        <v>Need Improvement</v>
      </c>
      <c r="H3891" s="30">
        <f>Table1[[#This Row],[Bonus]]/Table1[[#This Row],[Basic Salary]]</f>
        <v>0.42970051790137359</v>
      </c>
      <c r="I3891" s="10">
        <f ca="1">DATEDIF(Table1[[#This Row],[Date of Birth]],TODAY(),"y")</f>
        <v>21</v>
      </c>
      <c r="J3891" s="34">
        <v>44390</v>
      </c>
      <c r="K3891" s="33" t="str" cm="1">
        <f t="array" aca="1" ref="K3891" ca="1">_xlfn.IFS(L3891&lt;3,"Junior",L3891&lt;=7,"Mid-Level",L3891&gt;7,"Senior")</f>
        <v>Mid-Level</v>
      </c>
      <c r="L3891" s="46">
        <f ca="1">INT(YEARFRAC(Table1[[#This Row],[Joining Date]],TODAY(),1))</f>
        <v>4</v>
      </c>
      <c r="M3891" s="25" t="str">
        <f t="shared" ca="1" si="60"/>
        <v>No</v>
      </c>
      <c r="N3891" s="26">
        <f>YEAR(Table1[[#This Row],[Joining Date]])</f>
        <v>2021</v>
      </c>
      <c r="O3891" s="46">
        <f>MONTH(Table1[[#This Row],[Joining Date]])</f>
        <v>7</v>
      </c>
      <c r="P3891" s="26">
        <f ca="1">NETWORKDAYS(Table1[[#This Row],[Joining Date]],TODAY())</f>
        <v>1295</v>
      </c>
      <c r="Q3891" s="26" t="str">
        <f>LEFT(Table1[[#This Row],[Department]],5)&amp;"-"&amp;RIGHT(Table1[[#This Row],[Employee ID]],3)</f>
        <v>Suppo-038</v>
      </c>
      <c r="R3891" s="26" t="str">
        <f>LEFT(Table1[[#This Row],[Department]],3)</f>
        <v>Sup</v>
      </c>
      <c r="S3891" s="37">
        <f>_xlfn.XLOOKUP(Table1[[#This Row],[City]],Table2[City],Table2[Bonus %])</f>
        <v>6</v>
      </c>
    </row>
    <row r="3892" spans="1:19" x14ac:dyDescent="0.35">
      <c r="A3892" s="7" t="s">
        <v>3538</v>
      </c>
      <c r="B3892" s="40" t="str">
        <f>LEFT(Table1[[#This Row],[Employee Name]],FIND(" ",Table1[[#This Row],[Employee Name]]))</f>
        <v xml:space="preserve">Neha </v>
      </c>
      <c r="C3892" s="40" t="str">
        <f>RIGHT(Table1[[#This Row],[Employee Name]],LEN(Table1[[#This Row],[Employee Name]])-FIND(" ",Table1[[#This Row],[Employee Name]]))</f>
        <v>Kulkarni</v>
      </c>
      <c r="D3892" s="22">
        <f>Table1[[#This Row],[Basic Salary]]+Table1[[#This Row],[Bonus]]</f>
        <v>63490</v>
      </c>
      <c r="E3892" s="8">
        <v>89</v>
      </c>
      <c r="F3892" s="45">
        <v>41</v>
      </c>
      <c r="G3892" s="8" t="str" cm="1">
        <f t="array" ref="G3892">_xlfn.IFS(Table1[[#This Row],[Performance Score]]&gt;=80,"Excellent",Table1[[#This Row],[Performance Score]]&gt;=60,"Good",Table1[[#This Row],[Performance Score]]&gt;=40,"Need Improvement")</f>
        <v>Need Improvement</v>
      </c>
      <c r="H3892" s="29">
        <f>Table1[[#This Row],[Bonus]]/Table1[[#This Row],[Basic Salary]]</f>
        <v>0.12459260308913137</v>
      </c>
      <c r="I3892" s="8">
        <f ca="1">DATEDIF(Table1[[#This Row],[Date of Birth]],TODAY(),"y")</f>
        <v>15</v>
      </c>
      <c r="J3892" s="33">
        <v>42546</v>
      </c>
      <c r="K3892" s="33" t="str" cm="1">
        <f t="array" aca="1" ref="K3892" ca="1">_xlfn.IFS(L3892&lt;3,"Junior",L3892&lt;=7,"Mid-Level",L3892&gt;7,"Senior")</f>
        <v>Senior</v>
      </c>
      <c r="L3892" s="45">
        <f ca="1">INT(YEARFRAC(Table1[[#This Row],[Joining Date]],TODAY(),1))</f>
        <v>10</v>
      </c>
      <c r="M3892" s="25" t="str">
        <f t="shared" ca="1" si="60"/>
        <v>Yes</v>
      </c>
      <c r="N3892" s="25">
        <f>YEAR(Table1[[#This Row],[Joining Date]])</f>
        <v>2016</v>
      </c>
      <c r="O3892" s="45">
        <f>MONTH(Table1[[#This Row],[Joining Date]])</f>
        <v>6</v>
      </c>
      <c r="P3892" s="25">
        <f ca="1">NETWORKDAYS(Table1[[#This Row],[Joining Date]],TODAY())</f>
        <v>2611</v>
      </c>
      <c r="Q3892" s="25" t="str">
        <f>LEFT(Table1[[#This Row],[Department]],5)&amp;"-"&amp;RIGHT(Table1[[#This Row],[Employee ID]],3)</f>
        <v>Finan-482</v>
      </c>
      <c r="R3892" s="25" t="str">
        <f>LEFT(Table1[[#This Row],[Department]],3)</f>
        <v>Fin</v>
      </c>
      <c r="S3892" s="36">
        <f>_xlfn.XLOOKUP(Table1[[#This Row],[City]],Table2[City],Table2[Bonus %])</f>
        <v>6</v>
      </c>
    </row>
    <row r="3893" spans="1:19" x14ac:dyDescent="0.35">
      <c r="A3893" s="9" t="s">
        <v>3679</v>
      </c>
      <c r="B3893" s="41" t="str">
        <f>LEFT(Table1[[#This Row],[Employee Name]],FIND(" ",Table1[[#This Row],[Employee Name]]))</f>
        <v xml:space="preserve">Rohan </v>
      </c>
      <c r="C3893" s="41" t="str">
        <f>RIGHT(Table1[[#This Row],[Employee Name]],LEN(Table1[[#This Row],[Employee Name]])-FIND(" ",Table1[[#This Row],[Employee Name]]))</f>
        <v>Gupta</v>
      </c>
      <c r="D3893" s="23">
        <f>Table1[[#This Row],[Basic Salary]]+Table1[[#This Row],[Bonus]]</f>
        <v>63485</v>
      </c>
      <c r="E3893" s="10">
        <v>84</v>
      </c>
      <c r="F3893" s="46">
        <v>82</v>
      </c>
      <c r="G3893" s="10" t="str" cm="1">
        <f t="array" ref="G3893">_xlfn.IFS(Table1[[#This Row],[Performance Score]]&gt;=80,"Excellent",Table1[[#This Row],[Performance Score]]&gt;=60,"Good",Table1[[#This Row],[Performance Score]]&gt;=40,"Need Improvement")</f>
        <v>Excellent</v>
      </c>
      <c r="H3893" s="30">
        <f>Table1[[#This Row],[Bonus]]/Table1[[#This Row],[Basic Salary]]</f>
        <v>0.35114715021495763</v>
      </c>
      <c r="I3893" s="10">
        <f ca="1">DATEDIF(Table1[[#This Row],[Date of Birth]],TODAY(),"y")</f>
        <v>15</v>
      </c>
      <c r="J3893" s="34">
        <v>42912</v>
      </c>
      <c r="K3893" s="33" t="str" cm="1">
        <f t="array" aca="1" ref="K3893" ca="1">_xlfn.IFS(L3893&lt;3,"Junior",L3893&lt;=7,"Mid-Level",L3893&gt;7,"Senior")</f>
        <v>Senior</v>
      </c>
      <c r="L3893" s="46">
        <f ca="1">INT(YEARFRAC(Table1[[#This Row],[Joining Date]],TODAY(),1))</f>
        <v>9</v>
      </c>
      <c r="M3893" s="25" t="str">
        <f t="shared" ca="1" si="60"/>
        <v>Yes</v>
      </c>
      <c r="N3893" s="26">
        <f>YEAR(Table1[[#This Row],[Joining Date]])</f>
        <v>2017</v>
      </c>
      <c r="O3893" s="46">
        <f>MONTH(Table1[[#This Row],[Joining Date]])</f>
        <v>6</v>
      </c>
      <c r="P3893" s="26">
        <f ca="1">NETWORKDAYS(Table1[[#This Row],[Joining Date]],TODAY())</f>
        <v>2351</v>
      </c>
      <c r="Q3893" s="26" t="str">
        <f>LEFT(Table1[[#This Row],[Department]],5)&amp;"-"&amp;RIGHT(Table1[[#This Row],[Employee ID]],3)</f>
        <v>Marke-623</v>
      </c>
      <c r="R3893" s="26" t="str">
        <f>LEFT(Table1[[#This Row],[Department]],3)</f>
        <v>Mar</v>
      </c>
      <c r="S3893" s="37">
        <f>_xlfn.XLOOKUP(Table1[[#This Row],[City]],Table2[City],Table2[Bonus %])</f>
        <v>5</v>
      </c>
    </row>
    <row r="3894" spans="1:19" x14ac:dyDescent="0.35">
      <c r="A3894" s="7" t="s">
        <v>591</v>
      </c>
      <c r="B3894" s="40" t="str">
        <f>LEFT(Table1[[#This Row],[Employee Name]],FIND(" ",Table1[[#This Row],[Employee Name]]))</f>
        <v xml:space="preserve">Vikram </v>
      </c>
      <c r="C3894" s="40" t="str">
        <f>RIGHT(Table1[[#This Row],[Employee Name]],LEN(Table1[[#This Row],[Employee Name]])-FIND(" ",Table1[[#This Row],[Employee Name]]))</f>
        <v>Singh</v>
      </c>
      <c r="D3894" s="22">
        <f>Table1[[#This Row],[Basic Salary]]+Table1[[#This Row],[Bonus]]</f>
        <v>63469</v>
      </c>
      <c r="E3894" s="8">
        <v>69</v>
      </c>
      <c r="F3894" s="45">
        <v>40</v>
      </c>
      <c r="G3894" s="8" t="str" cm="1">
        <f t="array" ref="G3894">_xlfn.IFS(Table1[[#This Row],[Performance Score]]&gt;=80,"Excellent",Table1[[#This Row],[Performance Score]]&gt;=60,"Good",Table1[[#This Row],[Performance Score]]&gt;=40,"Need Improvement")</f>
        <v>Need Improvement</v>
      </c>
      <c r="H3894" s="29">
        <f>Table1[[#This Row],[Bonus]]/Table1[[#This Row],[Basic Salary]]</f>
        <v>0.14329718629534893</v>
      </c>
      <c r="I3894" s="8">
        <f ca="1">DATEDIF(Table1[[#This Row],[Date of Birth]],TODAY(),"y")</f>
        <v>46</v>
      </c>
      <c r="J3894" s="33">
        <v>44983</v>
      </c>
      <c r="K3894" s="33" t="str" cm="1">
        <f t="array" aca="1" ref="K3894" ca="1">_xlfn.IFS(L3894&lt;3,"Junior",L3894&lt;=7,"Mid-Level",L3894&gt;7,"Senior")</f>
        <v>Mid-Level</v>
      </c>
      <c r="L3894" s="45">
        <f ca="1">INT(YEARFRAC(Table1[[#This Row],[Joining Date]],TODAY(),1))</f>
        <v>3</v>
      </c>
      <c r="M3894" s="25" t="str">
        <f t="shared" ca="1" si="60"/>
        <v>No</v>
      </c>
      <c r="N3894" s="25">
        <f>YEAR(Table1[[#This Row],[Joining Date]])</f>
        <v>2023</v>
      </c>
      <c r="O3894" s="45">
        <f>MONTH(Table1[[#This Row],[Joining Date]])</f>
        <v>2</v>
      </c>
      <c r="P3894" s="25">
        <f ca="1">NETWORKDAYS(Table1[[#This Row],[Joining Date]],TODAY())</f>
        <v>871</v>
      </c>
      <c r="Q3894" s="25" t="str">
        <f>LEFT(Table1[[#This Row],[Department]],5)&amp;"-"&amp;RIGHT(Table1[[#This Row],[Employee ID]],3)</f>
        <v>Marke-535</v>
      </c>
      <c r="R3894" s="25" t="str">
        <f>LEFT(Table1[[#This Row],[Department]],3)</f>
        <v>Mar</v>
      </c>
      <c r="S3894" s="36">
        <f>_xlfn.XLOOKUP(Table1[[#This Row],[City]],Table2[City],Table2[Bonus %])</f>
        <v>8</v>
      </c>
    </row>
    <row r="3895" spans="1:19" x14ac:dyDescent="0.35">
      <c r="A3895" s="9" t="s">
        <v>38</v>
      </c>
      <c r="B3895" s="41" t="str">
        <f>LEFT(Table1[[#This Row],[Employee Name]],FIND(" ",Table1[[#This Row],[Employee Name]]))</f>
        <v xml:space="preserve">Karan </v>
      </c>
      <c r="C3895" s="41" t="str">
        <f>RIGHT(Table1[[#This Row],[Employee Name]],LEN(Table1[[#This Row],[Employee Name]])-FIND(" ",Table1[[#This Row],[Employee Name]]))</f>
        <v>Malhotra</v>
      </c>
      <c r="D3895" s="23">
        <f>Table1[[#This Row],[Basic Salary]]+Table1[[#This Row],[Bonus]]</f>
        <v>63449</v>
      </c>
      <c r="E3895" s="10">
        <v>82</v>
      </c>
      <c r="F3895" s="46">
        <v>53</v>
      </c>
      <c r="G3895" s="10" t="str" cm="1">
        <f t="array" ref="G3895">_xlfn.IFS(Table1[[#This Row],[Performance Score]]&gt;=80,"Excellent",Table1[[#This Row],[Performance Score]]&gt;=60,"Good",Table1[[#This Row],[Performance Score]]&gt;=40,"Need Improvement")</f>
        <v>Need Improvement</v>
      </c>
      <c r="H3895" s="30">
        <f>Table1[[#This Row],[Bonus]]/Table1[[#This Row],[Basic Salary]]</f>
        <v>0.36982663701720675</v>
      </c>
      <c r="I3895" s="10">
        <f ca="1">DATEDIF(Table1[[#This Row],[Date of Birth]],TODAY(),"y")</f>
        <v>30</v>
      </c>
      <c r="J3895" s="34">
        <v>45421</v>
      </c>
      <c r="K3895" s="33" t="str" cm="1">
        <f t="array" aca="1" ref="K3895" ca="1">_xlfn.IFS(L3895&lt;3,"Junior",L3895&lt;=7,"Mid-Level",L3895&gt;7,"Senior")</f>
        <v>Junior</v>
      </c>
      <c r="L3895" s="46">
        <f ca="1">INT(YEARFRAC(Table1[[#This Row],[Joining Date]],TODAY(),1))</f>
        <v>2</v>
      </c>
      <c r="M3895" s="25" t="str">
        <f t="shared" ca="1" si="60"/>
        <v>No</v>
      </c>
      <c r="N3895" s="26">
        <f>YEAR(Table1[[#This Row],[Joining Date]])</f>
        <v>2024</v>
      </c>
      <c r="O3895" s="46">
        <f>MONTH(Table1[[#This Row],[Joining Date]])</f>
        <v>5</v>
      </c>
      <c r="P3895" s="26">
        <f ca="1">NETWORKDAYS(Table1[[#This Row],[Joining Date]],TODAY())</f>
        <v>558</v>
      </c>
      <c r="Q3895" s="26" t="str">
        <f>LEFT(Table1[[#This Row],[Department]],5)&amp;"-"&amp;RIGHT(Table1[[#This Row],[Employee ID]],3)</f>
        <v>IT-007</v>
      </c>
      <c r="R3895" s="26" t="str">
        <f>LEFT(Table1[[#This Row],[Department]],3)</f>
        <v>IT</v>
      </c>
      <c r="S3895" s="37">
        <f>_xlfn.XLOOKUP(Table1[[#This Row],[City]],Table2[City],Table2[Bonus %])</f>
        <v>6</v>
      </c>
    </row>
    <row r="3896" spans="1:19" x14ac:dyDescent="0.35">
      <c r="A3896" s="7" t="s">
        <v>2552</v>
      </c>
      <c r="B3896" s="40" t="str">
        <f>LEFT(Table1[[#This Row],[Employee Name]],FIND(" ",Table1[[#This Row],[Employee Name]]))</f>
        <v xml:space="preserve">Krishna </v>
      </c>
      <c r="C3896" s="40" t="str">
        <f>RIGHT(Table1[[#This Row],[Employee Name]],LEN(Table1[[#This Row],[Employee Name]])-FIND(" ",Table1[[#This Row],[Employee Name]]))</f>
        <v>Chaitanya</v>
      </c>
      <c r="D3896" s="22">
        <f>Table1[[#This Row],[Basic Salary]]+Table1[[#This Row],[Bonus]]</f>
        <v>63441</v>
      </c>
      <c r="E3896" s="8">
        <v>86</v>
      </c>
      <c r="F3896" s="45">
        <v>47</v>
      </c>
      <c r="G3896" s="8" t="str" cm="1">
        <f t="array" ref="G3896">_xlfn.IFS(Table1[[#This Row],[Performance Score]]&gt;=80,"Excellent",Table1[[#This Row],[Performance Score]]&gt;=60,"Good",Table1[[#This Row],[Performance Score]]&gt;=40,"Need Improvement")</f>
        <v>Need Improvement</v>
      </c>
      <c r="H3896" s="29">
        <f>Table1[[#This Row],[Bonus]]/Table1[[#This Row],[Basic Salary]]</f>
        <v>0.22128749085588881</v>
      </c>
      <c r="I3896" s="8">
        <f ca="1">DATEDIF(Table1[[#This Row],[Date of Birth]],TODAY(),"y")</f>
        <v>41</v>
      </c>
      <c r="J3896" s="33">
        <v>44762</v>
      </c>
      <c r="K3896" s="33" t="str" cm="1">
        <f t="array" aca="1" ref="K3896" ca="1">_xlfn.IFS(L3896&lt;3,"Junior",L3896&lt;=7,"Mid-Level",L3896&gt;7,"Senior")</f>
        <v>Mid-Level</v>
      </c>
      <c r="L3896" s="45">
        <f ca="1">INT(YEARFRAC(Table1[[#This Row],[Joining Date]],TODAY(),1))</f>
        <v>3</v>
      </c>
      <c r="M3896" s="25" t="str">
        <f t="shared" ca="1" si="60"/>
        <v>No</v>
      </c>
      <c r="N3896" s="25">
        <f>YEAR(Table1[[#This Row],[Joining Date]])</f>
        <v>2022</v>
      </c>
      <c r="O3896" s="45">
        <f>MONTH(Table1[[#This Row],[Joining Date]])</f>
        <v>7</v>
      </c>
      <c r="P3896" s="25">
        <f ca="1">NETWORKDAYS(Table1[[#This Row],[Joining Date]],TODAY())</f>
        <v>1029</v>
      </c>
      <c r="Q3896" s="25" t="str">
        <f>LEFT(Table1[[#This Row],[Department]],5)&amp;"-"&amp;RIGHT(Table1[[#This Row],[Employee ID]],3)</f>
        <v>Suppo-496</v>
      </c>
      <c r="R3896" s="25" t="str">
        <f>LEFT(Table1[[#This Row],[Department]],3)</f>
        <v>Sup</v>
      </c>
      <c r="S3896" s="36">
        <f>_xlfn.XLOOKUP(Table1[[#This Row],[City]],Table2[City],Table2[Bonus %])</f>
        <v>5</v>
      </c>
    </row>
    <row r="3897" spans="1:19" x14ac:dyDescent="0.35">
      <c r="A3897" s="9" t="s">
        <v>2154</v>
      </c>
      <c r="B3897" s="41" t="str">
        <f>LEFT(Table1[[#This Row],[Employee Name]],FIND(" ",Table1[[#This Row],[Employee Name]]))</f>
        <v xml:space="preserve">Sneha </v>
      </c>
      <c r="C3897" s="41" t="str">
        <f>RIGHT(Table1[[#This Row],[Employee Name]],LEN(Table1[[#This Row],[Employee Name]])-FIND(" ",Table1[[#This Row],[Employee Name]]))</f>
        <v>Iyer</v>
      </c>
      <c r="D3897" s="23">
        <f>Table1[[#This Row],[Basic Salary]]+Table1[[#This Row],[Bonus]]</f>
        <v>63430</v>
      </c>
      <c r="E3897" s="10">
        <v>96</v>
      </c>
      <c r="F3897" s="46">
        <v>98</v>
      </c>
      <c r="G3897" s="10" t="str" cm="1">
        <f t="array" ref="G3897">_xlfn.IFS(Table1[[#This Row],[Performance Score]]&gt;=80,"Excellent",Table1[[#This Row],[Performance Score]]&gt;=60,"Good",Table1[[#This Row],[Performance Score]]&gt;=40,"Need Improvement")</f>
        <v>Excellent</v>
      </c>
      <c r="H3897" s="30">
        <f>Table1[[#This Row],[Bonus]]/Table1[[#This Row],[Basic Salary]]</f>
        <v>0.53520342716073288</v>
      </c>
      <c r="I3897" s="10">
        <f ca="1">DATEDIF(Table1[[#This Row],[Date of Birth]],TODAY(),"y")</f>
        <v>22</v>
      </c>
      <c r="J3897" s="34">
        <v>45719</v>
      </c>
      <c r="K3897" s="33" t="str" cm="1">
        <f t="array" aca="1" ref="K3897" ca="1">_xlfn.IFS(L3897&lt;3,"Junior",L3897&lt;=7,"Mid-Level",L3897&gt;7,"Senior")</f>
        <v>Junior</v>
      </c>
      <c r="L3897" s="46">
        <f ca="1">INT(YEARFRAC(Table1[[#This Row],[Joining Date]],TODAY(),1))</f>
        <v>1</v>
      </c>
      <c r="M3897" s="25" t="str">
        <f t="shared" ca="1" si="60"/>
        <v>No</v>
      </c>
      <c r="N3897" s="26">
        <f>YEAR(Table1[[#This Row],[Joining Date]])</f>
        <v>2025</v>
      </c>
      <c r="O3897" s="46">
        <f>MONTH(Table1[[#This Row],[Joining Date]])</f>
        <v>3</v>
      </c>
      <c r="P3897" s="26">
        <f ca="1">NETWORKDAYS(Table1[[#This Row],[Joining Date]],TODAY())</f>
        <v>346</v>
      </c>
      <c r="Q3897" s="26" t="str">
        <f>LEFT(Table1[[#This Row],[Department]],5)&amp;"-"&amp;RIGHT(Table1[[#This Row],[Employee ID]],3)</f>
        <v>HR-098</v>
      </c>
      <c r="R3897" s="26" t="str">
        <f>LEFT(Table1[[#This Row],[Department]],3)</f>
        <v>HR</v>
      </c>
      <c r="S3897" s="37">
        <f>_xlfn.XLOOKUP(Table1[[#This Row],[City]],Table2[City],Table2[Bonus %])</f>
        <v>8</v>
      </c>
    </row>
    <row r="3898" spans="1:19" x14ac:dyDescent="0.35">
      <c r="A3898" s="7" t="s">
        <v>3297</v>
      </c>
      <c r="B3898" s="40" t="str">
        <f>LEFT(Table1[[#This Row],[Employee Name]],FIND(" ",Table1[[#This Row],[Employee Name]]))</f>
        <v xml:space="preserve">Pooja </v>
      </c>
      <c r="C3898" s="40" t="str">
        <f>RIGHT(Table1[[#This Row],[Employee Name]],LEN(Table1[[#This Row],[Employee Name]])-FIND(" ",Table1[[#This Row],[Employee Name]]))</f>
        <v>Das</v>
      </c>
      <c r="D3898" s="22">
        <f>Table1[[#This Row],[Basic Salary]]+Table1[[#This Row],[Bonus]]</f>
        <v>63399</v>
      </c>
      <c r="E3898" s="8">
        <v>68</v>
      </c>
      <c r="F3898" s="45">
        <v>62</v>
      </c>
      <c r="G3898" s="8" t="str" cm="1">
        <f t="array" ref="G3898">_xlfn.IFS(Table1[[#This Row],[Performance Score]]&gt;=80,"Excellent",Table1[[#This Row],[Performance Score]]&gt;=60,"Good",Table1[[#This Row],[Performance Score]]&gt;=40,"Need Improvement")</f>
        <v>Good</v>
      </c>
      <c r="H3898" s="29">
        <f>Table1[[#This Row],[Bonus]]/Table1[[#This Row],[Basic Salary]]</f>
        <v>0.38522548505506032</v>
      </c>
      <c r="I3898" s="8">
        <f ca="1">DATEDIF(Table1[[#This Row],[Date of Birth]],TODAY(),"y")</f>
        <v>28</v>
      </c>
      <c r="J3898" s="33">
        <v>44392</v>
      </c>
      <c r="K3898" s="33" t="str" cm="1">
        <f t="array" aca="1" ref="K3898" ca="1">_xlfn.IFS(L3898&lt;3,"Junior",L3898&lt;=7,"Mid-Level",L3898&gt;7,"Senior")</f>
        <v>Mid-Level</v>
      </c>
      <c r="L3898" s="45">
        <f ca="1">INT(YEARFRAC(Table1[[#This Row],[Joining Date]],TODAY(),1))</f>
        <v>4</v>
      </c>
      <c r="M3898" s="25" t="str">
        <f t="shared" ca="1" si="60"/>
        <v>No</v>
      </c>
      <c r="N3898" s="25">
        <f>YEAR(Table1[[#This Row],[Joining Date]])</f>
        <v>2021</v>
      </c>
      <c r="O3898" s="45">
        <f>MONTH(Table1[[#This Row],[Joining Date]])</f>
        <v>7</v>
      </c>
      <c r="P3898" s="25">
        <f ca="1">NETWORKDAYS(Table1[[#This Row],[Joining Date]],TODAY())</f>
        <v>1293</v>
      </c>
      <c r="Q3898" s="25" t="str">
        <f>LEFT(Table1[[#This Row],[Department]],5)&amp;"-"&amp;RIGHT(Table1[[#This Row],[Employee ID]],3)</f>
        <v>Suppo-241</v>
      </c>
      <c r="R3898" s="25" t="str">
        <f>LEFT(Table1[[#This Row],[Department]],3)</f>
        <v>Sup</v>
      </c>
      <c r="S3898" s="36">
        <f>_xlfn.XLOOKUP(Table1[[#This Row],[City]],Table2[City],Table2[Bonus %])</f>
        <v>4</v>
      </c>
    </row>
    <row r="3899" spans="1:19" x14ac:dyDescent="0.35">
      <c r="A3899" s="9" t="s">
        <v>655</v>
      </c>
      <c r="B3899" s="41" t="str">
        <f>LEFT(Table1[[#This Row],[Employee Name]],FIND(" ",Table1[[#This Row],[Employee Name]]))</f>
        <v xml:space="preserve">Ajay </v>
      </c>
      <c r="C3899" s="41" t="str">
        <f>RIGHT(Table1[[#This Row],[Employee Name]],LEN(Table1[[#This Row],[Employee Name]])-FIND(" ",Table1[[#This Row],[Employee Name]]))</f>
        <v>Singh</v>
      </c>
      <c r="D3899" s="23">
        <f>Table1[[#This Row],[Basic Salary]]+Table1[[#This Row],[Bonus]]</f>
        <v>63381</v>
      </c>
      <c r="E3899" s="10">
        <v>96</v>
      </c>
      <c r="F3899" s="46">
        <v>95</v>
      </c>
      <c r="G3899" s="10" t="str" cm="1">
        <f t="array" ref="G3899">_xlfn.IFS(Table1[[#This Row],[Performance Score]]&gt;=80,"Excellent",Table1[[#This Row],[Performance Score]]&gt;=60,"Good",Table1[[#This Row],[Performance Score]]&gt;=40,"Need Improvement")</f>
        <v>Excellent</v>
      </c>
      <c r="H3899" s="30">
        <f>Table1[[#This Row],[Bonus]]/Table1[[#This Row],[Basic Salary]]</f>
        <v>0.33720832102620363</v>
      </c>
      <c r="I3899" s="10">
        <f ca="1">DATEDIF(Table1[[#This Row],[Date of Birth]],TODAY(),"y")</f>
        <v>44</v>
      </c>
      <c r="J3899" s="34">
        <v>43563</v>
      </c>
      <c r="K3899" s="33" t="str" cm="1">
        <f t="array" aca="1" ref="K3899" ca="1">_xlfn.IFS(L3899&lt;3,"Junior",L3899&lt;=7,"Mid-Level",L3899&gt;7,"Senior")</f>
        <v>Mid-Level</v>
      </c>
      <c r="L3899" s="46">
        <f ca="1">INT(YEARFRAC(Table1[[#This Row],[Joining Date]],TODAY(),1))</f>
        <v>7</v>
      </c>
      <c r="M3899" s="25" t="str">
        <f t="shared" ca="1" si="60"/>
        <v>Yes</v>
      </c>
      <c r="N3899" s="26">
        <f>YEAR(Table1[[#This Row],[Joining Date]])</f>
        <v>2019</v>
      </c>
      <c r="O3899" s="46">
        <f>MONTH(Table1[[#This Row],[Joining Date]])</f>
        <v>4</v>
      </c>
      <c r="P3899" s="26">
        <f ca="1">NETWORKDAYS(Table1[[#This Row],[Joining Date]],TODAY())</f>
        <v>1886</v>
      </c>
      <c r="Q3899" s="26" t="str">
        <f>LEFT(Table1[[#This Row],[Department]],5)&amp;"-"&amp;RIGHT(Table1[[#This Row],[Employee ID]],3)</f>
        <v>IT-599</v>
      </c>
      <c r="R3899" s="26" t="str">
        <f>LEFT(Table1[[#This Row],[Department]],3)</f>
        <v>IT</v>
      </c>
      <c r="S3899" s="37">
        <f>_xlfn.XLOOKUP(Table1[[#This Row],[City]],Table2[City],Table2[Bonus %])</f>
        <v>6</v>
      </c>
    </row>
    <row r="3900" spans="1:19" x14ac:dyDescent="0.35">
      <c r="A3900" s="7" t="s">
        <v>2465</v>
      </c>
      <c r="B3900" s="40" t="str">
        <f>LEFT(Table1[[#This Row],[Employee Name]],FIND(" ",Table1[[#This Row],[Employee Name]]))</f>
        <v xml:space="preserve">Ravi </v>
      </c>
      <c r="C3900" s="40" t="str">
        <f>RIGHT(Table1[[#This Row],[Employee Name]],LEN(Table1[[#This Row],[Employee Name]])-FIND(" ",Table1[[#This Row],[Employee Name]]))</f>
        <v>Teja</v>
      </c>
      <c r="D3900" s="22">
        <f>Table1[[#This Row],[Basic Salary]]+Table1[[#This Row],[Bonus]]</f>
        <v>63369</v>
      </c>
      <c r="E3900" s="8">
        <v>98</v>
      </c>
      <c r="F3900" s="45">
        <v>88</v>
      </c>
      <c r="G3900" s="8" t="str" cm="1">
        <f t="array" ref="G3900">_xlfn.IFS(Table1[[#This Row],[Performance Score]]&gt;=80,"Excellent",Table1[[#This Row],[Performance Score]]&gt;=60,"Good",Table1[[#This Row],[Performance Score]]&gt;=40,"Need Improvement")</f>
        <v>Excellent</v>
      </c>
      <c r="H3900" s="29">
        <f>Table1[[#This Row],[Bonus]]/Table1[[#This Row],[Basic Salary]]</f>
        <v>0.4724991286162426</v>
      </c>
      <c r="I3900" s="8">
        <f ca="1">DATEDIF(Table1[[#This Row],[Date of Birth]],TODAY(),"y")</f>
        <v>25</v>
      </c>
      <c r="J3900" s="33">
        <v>42019</v>
      </c>
      <c r="K3900" s="33" t="str" cm="1">
        <f t="array" aca="1" ref="K3900" ca="1">_xlfn.IFS(L3900&lt;3,"Junior",L3900&lt;=7,"Mid-Level",L3900&gt;7,"Senior")</f>
        <v>Senior</v>
      </c>
      <c r="L3900" s="45">
        <f ca="1">INT(YEARFRAC(Table1[[#This Row],[Joining Date]],TODAY(),1))</f>
        <v>11</v>
      </c>
      <c r="M3900" s="25" t="str">
        <f t="shared" ca="1" si="60"/>
        <v>Yes</v>
      </c>
      <c r="N3900" s="25">
        <f>YEAR(Table1[[#This Row],[Joining Date]])</f>
        <v>2015</v>
      </c>
      <c r="O3900" s="45">
        <f>MONTH(Table1[[#This Row],[Joining Date]])</f>
        <v>1</v>
      </c>
      <c r="P3900" s="25">
        <f ca="1">NETWORKDAYS(Table1[[#This Row],[Joining Date]],TODAY())</f>
        <v>2988</v>
      </c>
      <c r="Q3900" s="25" t="str">
        <f>LEFT(Table1[[#This Row],[Department]],5)&amp;"-"&amp;RIGHT(Table1[[#This Row],[Employee ID]],3)</f>
        <v>Opera-409</v>
      </c>
      <c r="R3900" s="25" t="str">
        <f>LEFT(Table1[[#This Row],[Department]],3)</f>
        <v>Ope</v>
      </c>
      <c r="S3900" s="36">
        <f>_xlfn.XLOOKUP(Table1[[#This Row],[City]],Table2[City],Table2[Bonus %])</f>
        <v>5</v>
      </c>
    </row>
    <row r="3901" spans="1:19" x14ac:dyDescent="0.35">
      <c r="A3901" s="9" t="s">
        <v>2793</v>
      </c>
      <c r="B3901" s="41" t="str">
        <f>LEFT(Table1[[#This Row],[Employee Name]],FIND(" ",Table1[[#This Row],[Employee Name]]))</f>
        <v xml:space="preserve">Meera </v>
      </c>
      <c r="C3901" s="41" t="str">
        <f>RIGHT(Table1[[#This Row],[Employee Name]],LEN(Table1[[#This Row],[Employee Name]])-FIND(" ",Table1[[#This Row],[Employee Name]]))</f>
        <v>Joshi</v>
      </c>
      <c r="D3901" s="23">
        <f>Table1[[#This Row],[Basic Salary]]+Table1[[#This Row],[Bonus]]</f>
        <v>63325</v>
      </c>
      <c r="E3901" s="10">
        <v>75</v>
      </c>
      <c r="F3901" s="46">
        <v>86</v>
      </c>
      <c r="G3901" s="10" t="str" cm="1">
        <f t="array" ref="G3901">_xlfn.IFS(Table1[[#This Row],[Performance Score]]&gt;=80,"Excellent",Table1[[#This Row],[Performance Score]]&gt;=60,"Good",Table1[[#This Row],[Performance Score]]&gt;=40,"Need Improvement")</f>
        <v>Excellent</v>
      </c>
      <c r="H3901" s="30">
        <f>Table1[[#This Row],[Bonus]]/Table1[[#This Row],[Basic Salary]]</f>
        <v>0.19170838194888781</v>
      </c>
      <c r="I3901" s="10">
        <f ca="1">DATEDIF(Table1[[#This Row],[Date of Birth]],TODAY(),"y")</f>
        <v>41</v>
      </c>
      <c r="J3901" s="34">
        <v>45918</v>
      </c>
      <c r="K3901" s="33" t="str" cm="1">
        <f t="array" aca="1" ref="K3901" ca="1">_xlfn.IFS(L3901&lt;3,"Junior",L3901&lt;=7,"Mid-Level",L3901&gt;7,"Senior")</f>
        <v>Junior</v>
      </c>
      <c r="L3901" s="46">
        <f ca="1">INT(YEARFRAC(Table1[[#This Row],[Joining Date]],TODAY(),1))</f>
        <v>0</v>
      </c>
      <c r="M3901" s="25" t="str">
        <f t="shared" ca="1" si="60"/>
        <v>No</v>
      </c>
      <c r="N3901" s="26">
        <f>YEAR(Table1[[#This Row],[Joining Date]])</f>
        <v>2025</v>
      </c>
      <c r="O3901" s="46">
        <f>MONTH(Table1[[#This Row],[Joining Date]])</f>
        <v>9</v>
      </c>
      <c r="P3901" s="26">
        <f ca="1">NETWORKDAYS(Table1[[#This Row],[Joining Date]],TODAY())</f>
        <v>203</v>
      </c>
      <c r="Q3901" s="26" t="str">
        <f>LEFT(Table1[[#This Row],[Department]],5)&amp;"-"&amp;RIGHT(Table1[[#This Row],[Employee ID]],3)</f>
        <v>Opera-737</v>
      </c>
      <c r="R3901" s="26" t="str">
        <f>LEFT(Table1[[#This Row],[Department]],3)</f>
        <v>Ope</v>
      </c>
      <c r="S3901" s="37">
        <f>_xlfn.XLOOKUP(Table1[[#This Row],[City]],Table2[City],Table2[Bonus %])</f>
        <v>4</v>
      </c>
    </row>
    <row r="3902" spans="1:19" x14ac:dyDescent="0.35">
      <c r="A3902" s="7" t="s">
        <v>1469</v>
      </c>
      <c r="B3902" s="40" t="str">
        <f>LEFT(Table1[[#This Row],[Employee Name]],FIND(" ",Table1[[#This Row],[Employee Name]]))</f>
        <v xml:space="preserve">Aarav </v>
      </c>
      <c r="C3902" s="40" t="str">
        <f>RIGHT(Table1[[#This Row],[Employee Name]],LEN(Table1[[#This Row],[Employee Name]])-FIND(" ",Table1[[#This Row],[Employee Name]]))</f>
        <v>Sharma</v>
      </c>
      <c r="D3902" s="22">
        <f>Table1[[#This Row],[Basic Salary]]+Table1[[#This Row],[Bonus]]</f>
        <v>63311</v>
      </c>
      <c r="E3902" s="8">
        <v>77</v>
      </c>
      <c r="F3902" s="45">
        <v>41</v>
      </c>
      <c r="G3902" s="8" t="str" cm="1">
        <f t="array" ref="G3902">_xlfn.IFS(Table1[[#This Row],[Performance Score]]&gt;=80,"Excellent",Table1[[#This Row],[Performance Score]]&gt;=60,"Good",Table1[[#This Row],[Performance Score]]&gt;=40,"Need Improvement")</f>
        <v>Need Improvement</v>
      </c>
      <c r="H3902" s="29">
        <f>Table1[[#This Row],[Bonus]]/Table1[[#This Row],[Basic Salary]]</f>
        <v>0.46079833871712045</v>
      </c>
      <c r="I3902" s="8">
        <f ca="1">DATEDIF(Table1[[#This Row],[Date of Birth]],TODAY(),"y")</f>
        <v>17</v>
      </c>
      <c r="J3902" s="33">
        <v>43453</v>
      </c>
      <c r="K3902" s="33" t="str" cm="1">
        <f t="array" aca="1" ref="K3902" ca="1">_xlfn.IFS(L3902&lt;3,"Junior",L3902&lt;=7,"Mid-Level",L3902&gt;7,"Senior")</f>
        <v>Mid-Level</v>
      </c>
      <c r="L3902" s="45">
        <f ca="1">INT(YEARFRAC(Table1[[#This Row],[Joining Date]],TODAY(),1))</f>
        <v>7</v>
      </c>
      <c r="M3902" s="25" t="str">
        <f t="shared" ca="1" si="60"/>
        <v>Yes</v>
      </c>
      <c r="N3902" s="25">
        <f>YEAR(Table1[[#This Row],[Joining Date]])</f>
        <v>2018</v>
      </c>
      <c r="O3902" s="45">
        <f>MONTH(Table1[[#This Row],[Joining Date]])</f>
        <v>12</v>
      </c>
      <c r="P3902" s="25">
        <f ca="1">NETWORKDAYS(Table1[[#This Row],[Joining Date]],TODAY())</f>
        <v>1964</v>
      </c>
      <c r="Q3902" s="25" t="str">
        <f>LEFT(Table1[[#This Row],[Department]],5)&amp;"-"&amp;RIGHT(Table1[[#This Row],[Employee ID]],3)</f>
        <v>HR-413</v>
      </c>
      <c r="R3902" s="25" t="str">
        <f>LEFT(Table1[[#This Row],[Department]],3)</f>
        <v>HR</v>
      </c>
      <c r="S3902" s="36">
        <f>_xlfn.XLOOKUP(Table1[[#This Row],[City]],Table2[City],Table2[Bonus %])</f>
        <v>5</v>
      </c>
    </row>
    <row r="3903" spans="1:19" x14ac:dyDescent="0.35">
      <c r="A3903" s="9" t="s">
        <v>3282</v>
      </c>
      <c r="B3903" s="41" t="str">
        <f>LEFT(Table1[[#This Row],[Employee Name]],FIND(" ",Table1[[#This Row],[Employee Name]]))</f>
        <v xml:space="preserve">Ravi </v>
      </c>
      <c r="C3903" s="41" t="str">
        <f>RIGHT(Table1[[#This Row],[Employee Name]],LEN(Table1[[#This Row],[Employee Name]])-FIND(" ",Table1[[#This Row],[Employee Name]]))</f>
        <v>Teja</v>
      </c>
      <c r="D3903" s="23">
        <f>Table1[[#This Row],[Basic Salary]]+Table1[[#This Row],[Bonus]]</f>
        <v>63288</v>
      </c>
      <c r="E3903" s="10">
        <v>62</v>
      </c>
      <c r="F3903" s="46">
        <v>51</v>
      </c>
      <c r="G3903" s="10" t="str" cm="1">
        <f t="array" ref="G3903">_xlfn.IFS(Table1[[#This Row],[Performance Score]]&gt;=80,"Excellent",Table1[[#This Row],[Performance Score]]&gt;=60,"Good",Table1[[#This Row],[Performance Score]]&gt;=40,"Need Improvement")</f>
        <v>Need Improvement</v>
      </c>
      <c r="H3903" s="30">
        <f>Table1[[#This Row],[Bonus]]/Table1[[#This Row],[Basic Salary]]</f>
        <v>0.79291198050936285</v>
      </c>
      <c r="I3903" s="10">
        <f ca="1">DATEDIF(Table1[[#This Row],[Date of Birth]],TODAY(),"y")</f>
        <v>31</v>
      </c>
      <c r="J3903" s="34">
        <v>42084</v>
      </c>
      <c r="K3903" s="33" t="str" cm="1">
        <f t="array" aca="1" ref="K3903" ca="1">_xlfn.IFS(L3903&lt;3,"Junior",L3903&lt;=7,"Mid-Level",L3903&gt;7,"Senior")</f>
        <v>Senior</v>
      </c>
      <c r="L3903" s="46">
        <f ca="1">INT(YEARFRAC(Table1[[#This Row],[Joining Date]],TODAY(),1))</f>
        <v>11</v>
      </c>
      <c r="M3903" s="25" t="str">
        <f t="shared" ca="1" si="60"/>
        <v>Yes</v>
      </c>
      <c r="N3903" s="26">
        <f>YEAR(Table1[[#This Row],[Joining Date]])</f>
        <v>2015</v>
      </c>
      <c r="O3903" s="46">
        <f>MONTH(Table1[[#This Row],[Joining Date]])</f>
        <v>3</v>
      </c>
      <c r="P3903" s="26">
        <f ca="1">NETWORKDAYS(Table1[[#This Row],[Joining Date]],TODAY())</f>
        <v>2941</v>
      </c>
      <c r="Q3903" s="26" t="str">
        <f>LEFT(Table1[[#This Row],[Department]],5)&amp;"-"&amp;RIGHT(Table1[[#This Row],[Employee ID]],3)</f>
        <v>IT-226</v>
      </c>
      <c r="R3903" s="26" t="str">
        <f>LEFT(Table1[[#This Row],[Department]],3)</f>
        <v>IT</v>
      </c>
      <c r="S3903" s="37">
        <f>_xlfn.XLOOKUP(Table1[[#This Row],[City]],Table2[City],Table2[Bonus %])</f>
        <v>4</v>
      </c>
    </row>
    <row r="3904" spans="1:19" x14ac:dyDescent="0.35">
      <c r="A3904" s="7" t="s">
        <v>470</v>
      </c>
      <c r="B3904" s="40" t="str">
        <f>LEFT(Table1[[#This Row],[Employee Name]],FIND(" ",Table1[[#This Row],[Employee Name]]))</f>
        <v xml:space="preserve">Aditya </v>
      </c>
      <c r="C3904" s="40" t="str">
        <f>RIGHT(Table1[[#This Row],[Employee Name]],LEN(Table1[[#This Row],[Employee Name]])-FIND(" ",Table1[[#This Row],[Employee Name]]))</f>
        <v>Kapoor</v>
      </c>
      <c r="D3904" s="22">
        <f>Table1[[#This Row],[Basic Salary]]+Table1[[#This Row],[Bonus]]</f>
        <v>63287</v>
      </c>
      <c r="E3904" s="8">
        <v>91</v>
      </c>
      <c r="F3904" s="45">
        <v>49</v>
      </c>
      <c r="G3904" s="8" t="str" cm="1">
        <f t="array" ref="G3904">_xlfn.IFS(Table1[[#This Row],[Performance Score]]&gt;=80,"Excellent",Table1[[#This Row],[Performance Score]]&gt;=60,"Good",Table1[[#This Row],[Performance Score]]&gt;=40,"Need Improvement")</f>
        <v>Need Improvement</v>
      </c>
      <c r="H3904" s="29">
        <f>Table1[[#This Row],[Bonus]]/Table1[[#This Row],[Basic Salary]]</f>
        <v>0.60325784060394183</v>
      </c>
      <c r="I3904" s="8">
        <f ca="1">DATEDIF(Table1[[#This Row],[Date of Birth]],TODAY(),"y")</f>
        <v>42</v>
      </c>
      <c r="J3904" s="33">
        <v>44756</v>
      </c>
      <c r="K3904" s="33" t="str" cm="1">
        <f t="array" aca="1" ref="K3904" ca="1">_xlfn.IFS(L3904&lt;3,"Junior",L3904&lt;=7,"Mid-Level",L3904&gt;7,"Senior")</f>
        <v>Mid-Level</v>
      </c>
      <c r="L3904" s="45">
        <f ca="1">INT(YEARFRAC(Table1[[#This Row],[Joining Date]],TODAY(),1))</f>
        <v>3</v>
      </c>
      <c r="M3904" s="25" t="str">
        <f t="shared" ca="1" si="60"/>
        <v>No</v>
      </c>
      <c r="N3904" s="25">
        <f>YEAR(Table1[[#This Row],[Joining Date]])</f>
        <v>2022</v>
      </c>
      <c r="O3904" s="45">
        <f>MONTH(Table1[[#This Row],[Joining Date]])</f>
        <v>7</v>
      </c>
      <c r="P3904" s="25">
        <f ca="1">NETWORKDAYS(Table1[[#This Row],[Joining Date]],TODAY())</f>
        <v>1033</v>
      </c>
      <c r="Q3904" s="25" t="str">
        <f>LEFT(Table1[[#This Row],[Department]],5)&amp;"-"&amp;RIGHT(Table1[[#This Row],[Employee ID]],3)</f>
        <v>HR-414</v>
      </c>
      <c r="R3904" s="25" t="str">
        <f>LEFT(Table1[[#This Row],[Department]],3)</f>
        <v>HR</v>
      </c>
      <c r="S3904" s="36">
        <f>_xlfn.XLOOKUP(Table1[[#This Row],[City]],Table2[City],Table2[Bonus %])</f>
        <v>5</v>
      </c>
    </row>
    <row r="3905" spans="1:19" x14ac:dyDescent="0.35">
      <c r="A3905" s="9" t="s">
        <v>1591</v>
      </c>
      <c r="B3905" s="41" t="str">
        <f>LEFT(Table1[[#This Row],[Employee Name]],FIND(" ",Table1[[#This Row],[Employee Name]]))</f>
        <v xml:space="preserve">Ravi </v>
      </c>
      <c r="C3905" s="41" t="str">
        <f>RIGHT(Table1[[#This Row],[Employee Name]],LEN(Table1[[#This Row],[Employee Name]])-FIND(" ",Table1[[#This Row],[Employee Name]]))</f>
        <v>Teja</v>
      </c>
      <c r="D3905" s="23">
        <f>Table1[[#This Row],[Basic Salary]]+Table1[[#This Row],[Bonus]]</f>
        <v>63253</v>
      </c>
      <c r="E3905" s="10">
        <v>81</v>
      </c>
      <c r="F3905" s="46">
        <v>75</v>
      </c>
      <c r="G3905" s="10" t="str" cm="1">
        <f t="array" ref="G3905">_xlfn.IFS(Table1[[#This Row],[Performance Score]]&gt;=80,"Excellent",Table1[[#This Row],[Performance Score]]&gt;=60,"Good",Table1[[#This Row],[Performance Score]]&gt;=40,"Need Improvement")</f>
        <v>Good</v>
      </c>
      <c r="H3905" s="30">
        <f>Table1[[#This Row],[Bonus]]/Table1[[#This Row],[Basic Salary]]</f>
        <v>0.23693216262197625</v>
      </c>
      <c r="I3905" s="10">
        <f ca="1">DATEDIF(Table1[[#This Row],[Date of Birth]],TODAY(),"y")</f>
        <v>44</v>
      </c>
      <c r="J3905" s="34">
        <v>43693</v>
      </c>
      <c r="K3905" s="33" t="str" cm="1">
        <f t="array" aca="1" ref="K3905" ca="1">_xlfn.IFS(L3905&lt;3,"Junior",L3905&lt;=7,"Mid-Level",L3905&gt;7,"Senior")</f>
        <v>Mid-Level</v>
      </c>
      <c r="L3905" s="46">
        <f ca="1">INT(YEARFRAC(Table1[[#This Row],[Joining Date]],TODAY(),1))</f>
        <v>6</v>
      </c>
      <c r="M3905" s="25" t="str">
        <f t="shared" ca="1" si="60"/>
        <v>Yes</v>
      </c>
      <c r="N3905" s="26">
        <f>YEAR(Table1[[#This Row],[Joining Date]])</f>
        <v>2019</v>
      </c>
      <c r="O3905" s="46">
        <f>MONTH(Table1[[#This Row],[Joining Date]])</f>
        <v>8</v>
      </c>
      <c r="P3905" s="26">
        <f ca="1">NETWORKDAYS(Table1[[#This Row],[Joining Date]],TODAY())</f>
        <v>1792</v>
      </c>
      <c r="Q3905" s="26" t="str">
        <f>LEFT(Table1[[#This Row],[Department]],5)&amp;"-"&amp;RIGHT(Table1[[#This Row],[Employee ID]],3)</f>
        <v>Sales-535</v>
      </c>
      <c r="R3905" s="26" t="str">
        <f>LEFT(Table1[[#This Row],[Department]],3)</f>
        <v>Sal</v>
      </c>
      <c r="S3905" s="37">
        <f>_xlfn.XLOOKUP(Table1[[#This Row],[City]],Table2[City],Table2[Bonus %])</f>
        <v>7</v>
      </c>
    </row>
    <row r="3906" spans="1:19" x14ac:dyDescent="0.35">
      <c r="A3906" s="7" t="s">
        <v>993</v>
      </c>
      <c r="B3906" s="40" t="str">
        <f>LEFT(Table1[[#This Row],[Employee Name]],FIND(" ",Table1[[#This Row],[Employee Name]]))</f>
        <v xml:space="preserve">Rahul </v>
      </c>
      <c r="C3906" s="40" t="str">
        <f>RIGHT(Table1[[#This Row],[Employee Name]],LEN(Table1[[#This Row],[Employee Name]])-FIND(" ",Table1[[#This Row],[Employee Name]]))</f>
        <v>Verma</v>
      </c>
      <c r="D3906" s="22">
        <f>Table1[[#This Row],[Basic Salary]]+Table1[[#This Row],[Bonus]]</f>
        <v>63228</v>
      </c>
      <c r="E3906" s="8">
        <v>86</v>
      </c>
      <c r="F3906" s="45">
        <v>65</v>
      </c>
      <c r="G3906" s="8" t="str" cm="1">
        <f t="array" ref="G3906">_xlfn.IFS(Table1[[#This Row],[Performance Score]]&gt;=80,"Excellent",Table1[[#This Row],[Performance Score]]&gt;=60,"Good",Table1[[#This Row],[Performance Score]]&gt;=40,"Need Improvement")</f>
        <v>Good</v>
      </c>
      <c r="H3906" s="29">
        <f>Table1[[#This Row],[Bonus]]/Table1[[#This Row],[Basic Salary]]</f>
        <v>0.33052755623829466</v>
      </c>
      <c r="I3906" s="8">
        <f ca="1">DATEDIF(Table1[[#This Row],[Date of Birth]],TODAY(),"y")</f>
        <v>46</v>
      </c>
      <c r="J3906" s="33">
        <v>44128</v>
      </c>
      <c r="K3906" s="33" t="str" cm="1">
        <f t="array" aca="1" ref="K3906" ca="1">_xlfn.IFS(L3906&lt;3,"Junior",L3906&lt;=7,"Mid-Level",L3906&gt;7,"Senior")</f>
        <v>Mid-Level</v>
      </c>
      <c r="L3906" s="45">
        <f ca="1">INT(YEARFRAC(Table1[[#This Row],[Joining Date]],TODAY(),1))</f>
        <v>5</v>
      </c>
      <c r="M3906" s="25" t="str">
        <f t="shared" ref="M3906:M3969" ca="1" si="61">IF(L3906&gt;5,"Yes","No")</f>
        <v>No</v>
      </c>
      <c r="N3906" s="25">
        <f>YEAR(Table1[[#This Row],[Joining Date]])</f>
        <v>2020</v>
      </c>
      <c r="O3906" s="45">
        <f>MONTH(Table1[[#This Row],[Joining Date]])</f>
        <v>10</v>
      </c>
      <c r="P3906" s="25">
        <f ca="1">NETWORKDAYS(Table1[[#This Row],[Joining Date]],TODAY())</f>
        <v>1481</v>
      </c>
      <c r="Q3906" s="25" t="str">
        <f>LEFT(Table1[[#This Row],[Department]],5)&amp;"-"&amp;RIGHT(Table1[[#This Row],[Employee ID]],3)</f>
        <v>HR-937</v>
      </c>
      <c r="R3906" s="25" t="str">
        <f>LEFT(Table1[[#This Row],[Department]],3)</f>
        <v>HR</v>
      </c>
      <c r="S3906" s="36">
        <f>_xlfn.XLOOKUP(Table1[[#This Row],[City]],Table2[City],Table2[Bonus %])</f>
        <v>7</v>
      </c>
    </row>
    <row r="3907" spans="1:19" x14ac:dyDescent="0.35">
      <c r="A3907" s="9" t="s">
        <v>1593</v>
      </c>
      <c r="B3907" s="41" t="str">
        <f>LEFT(Table1[[#This Row],[Employee Name]],FIND(" ",Table1[[#This Row],[Employee Name]]))</f>
        <v xml:space="preserve">Krishna </v>
      </c>
      <c r="C3907" s="41" t="str">
        <f>RIGHT(Table1[[#This Row],[Employee Name]],LEN(Table1[[#This Row],[Employee Name]])-FIND(" ",Table1[[#This Row],[Employee Name]]))</f>
        <v>Chaitanya</v>
      </c>
      <c r="D3907" s="23">
        <f>Table1[[#This Row],[Basic Salary]]+Table1[[#This Row],[Bonus]]</f>
        <v>63227</v>
      </c>
      <c r="E3907" s="10">
        <v>80</v>
      </c>
      <c r="F3907" s="46">
        <v>69</v>
      </c>
      <c r="G3907" s="10" t="str" cm="1">
        <f t="array" ref="G3907">_xlfn.IFS(Table1[[#This Row],[Performance Score]]&gt;=80,"Excellent",Table1[[#This Row],[Performance Score]]&gt;=60,"Good",Table1[[#This Row],[Performance Score]]&gt;=40,"Need Improvement")</f>
        <v>Good</v>
      </c>
      <c r="H3907" s="30">
        <f>Table1[[#This Row],[Bonus]]/Table1[[#This Row],[Basic Salary]]</f>
        <v>0.41289385474860335</v>
      </c>
      <c r="I3907" s="10">
        <f ca="1">DATEDIF(Table1[[#This Row],[Date of Birth]],TODAY(),"y")</f>
        <v>37</v>
      </c>
      <c r="J3907" s="34">
        <v>44360</v>
      </c>
      <c r="K3907" s="33" t="str" cm="1">
        <f t="array" aca="1" ref="K3907" ca="1">_xlfn.IFS(L3907&lt;3,"Junior",L3907&lt;=7,"Mid-Level",L3907&gt;7,"Senior")</f>
        <v>Mid-Level</v>
      </c>
      <c r="L3907" s="46">
        <f ca="1">INT(YEARFRAC(Table1[[#This Row],[Joining Date]],TODAY(),1))</f>
        <v>5</v>
      </c>
      <c r="M3907" s="25" t="str">
        <f t="shared" ca="1" si="61"/>
        <v>No</v>
      </c>
      <c r="N3907" s="26">
        <f>YEAR(Table1[[#This Row],[Joining Date]])</f>
        <v>2021</v>
      </c>
      <c r="O3907" s="46">
        <f>MONTH(Table1[[#This Row],[Joining Date]])</f>
        <v>6</v>
      </c>
      <c r="P3907" s="26">
        <f ca="1">NETWORKDAYS(Table1[[#This Row],[Joining Date]],TODAY())</f>
        <v>1316</v>
      </c>
      <c r="Q3907" s="26" t="str">
        <f>LEFT(Table1[[#This Row],[Department]],5)&amp;"-"&amp;RIGHT(Table1[[#This Row],[Employee ID]],3)</f>
        <v>Marke-537</v>
      </c>
      <c r="R3907" s="26" t="str">
        <f>LEFT(Table1[[#This Row],[Department]],3)</f>
        <v>Mar</v>
      </c>
      <c r="S3907" s="37">
        <f>_xlfn.XLOOKUP(Table1[[#This Row],[City]],Table2[City],Table2[Bonus %])</f>
        <v>7</v>
      </c>
    </row>
    <row r="3908" spans="1:19" x14ac:dyDescent="0.35">
      <c r="A3908" s="7" t="s">
        <v>3226</v>
      </c>
      <c r="B3908" s="40" t="str">
        <f>LEFT(Table1[[#This Row],[Employee Name]],FIND(" ",Table1[[#This Row],[Employee Name]]))</f>
        <v xml:space="preserve">Rahul </v>
      </c>
      <c r="C3908" s="40" t="str">
        <f>RIGHT(Table1[[#This Row],[Employee Name]],LEN(Table1[[#This Row],[Employee Name]])-FIND(" ",Table1[[#This Row],[Employee Name]]))</f>
        <v>Verma</v>
      </c>
      <c r="D3908" s="22">
        <f>Table1[[#This Row],[Basic Salary]]+Table1[[#This Row],[Bonus]]</f>
        <v>63222</v>
      </c>
      <c r="E3908" s="8">
        <v>65</v>
      </c>
      <c r="F3908" s="45">
        <v>99</v>
      </c>
      <c r="G3908" s="8" t="str" cm="1">
        <f t="array" ref="G3908">_xlfn.IFS(Table1[[#This Row],[Performance Score]]&gt;=80,"Excellent",Table1[[#This Row],[Performance Score]]&gt;=60,"Good",Table1[[#This Row],[Performance Score]]&gt;=40,"Need Improvement")</f>
        <v>Excellent</v>
      </c>
      <c r="H3908" s="29">
        <f>Table1[[#This Row],[Bonus]]/Table1[[#This Row],[Basic Salary]]</f>
        <v>0.37891775175031078</v>
      </c>
      <c r="I3908" s="8">
        <f ca="1">DATEDIF(Table1[[#This Row],[Date of Birth]],TODAY(),"y")</f>
        <v>32</v>
      </c>
      <c r="J3908" s="33">
        <v>42686</v>
      </c>
      <c r="K3908" s="33" t="str" cm="1">
        <f t="array" aca="1" ref="K3908" ca="1">_xlfn.IFS(L3908&lt;3,"Junior",L3908&lt;=7,"Mid-Level",L3908&gt;7,"Senior")</f>
        <v>Senior</v>
      </c>
      <c r="L3908" s="45">
        <f ca="1">INT(YEARFRAC(Table1[[#This Row],[Joining Date]],TODAY(),1))</f>
        <v>9</v>
      </c>
      <c r="M3908" s="25" t="str">
        <f t="shared" ca="1" si="61"/>
        <v>Yes</v>
      </c>
      <c r="N3908" s="25">
        <f>YEAR(Table1[[#This Row],[Joining Date]])</f>
        <v>2016</v>
      </c>
      <c r="O3908" s="45">
        <f>MONTH(Table1[[#This Row],[Joining Date]])</f>
        <v>11</v>
      </c>
      <c r="P3908" s="25">
        <f ca="1">NETWORKDAYS(Table1[[#This Row],[Joining Date]],TODAY())</f>
        <v>2511</v>
      </c>
      <c r="Q3908" s="25" t="str">
        <f>LEFT(Table1[[#This Row],[Department]],5)&amp;"-"&amp;RIGHT(Table1[[#This Row],[Employee ID]],3)</f>
        <v>Marke-170</v>
      </c>
      <c r="R3908" s="25" t="str">
        <f>LEFT(Table1[[#This Row],[Department]],3)</f>
        <v>Mar</v>
      </c>
      <c r="S3908" s="36">
        <f>_xlfn.XLOOKUP(Table1[[#This Row],[City]],Table2[City],Table2[Bonus %])</f>
        <v>5</v>
      </c>
    </row>
    <row r="3909" spans="1:19" x14ac:dyDescent="0.35">
      <c r="A3909" s="9" t="s">
        <v>544</v>
      </c>
      <c r="B3909" s="41" t="str">
        <f>LEFT(Table1[[#This Row],[Employee Name]],FIND(" ",Table1[[#This Row],[Employee Name]]))</f>
        <v xml:space="preserve">Meera </v>
      </c>
      <c r="C3909" s="41" t="str">
        <f>RIGHT(Table1[[#This Row],[Employee Name]],LEN(Table1[[#This Row],[Employee Name]])-FIND(" ",Table1[[#This Row],[Employee Name]]))</f>
        <v>Joshi</v>
      </c>
      <c r="D3909" s="23">
        <f>Table1[[#This Row],[Basic Salary]]+Table1[[#This Row],[Bonus]]</f>
        <v>63221</v>
      </c>
      <c r="E3909" s="10">
        <v>78</v>
      </c>
      <c r="F3909" s="46">
        <v>78</v>
      </c>
      <c r="G3909" s="10" t="str" cm="1">
        <f t="array" ref="G3909">_xlfn.IFS(Table1[[#This Row],[Performance Score]]&gt;=80,"Excellent",Table1[[#This Row],[Performance Score]]&gt;=60,"Good",Table1[[#This Row],[Performance Score]]&gt;=40,"Need Improvement")</f>
        <v>Good</v>
      </c>
      <c r="H3909" s="30">
        <f>Table1[[#This Row],[Bonus]]/Table1[[#This Row],[Basic Salary]]</f>
        <v>0.13963046417305092</v>
      </c>
      <c r="I3909" s="10">
        <f ca="1">DATEDIF(Table1[[#This Row],[Date of Birth]],TODAY(),"y")</f>
        <v>25</v>
      </c>
      <c r="J3909" s="34">
        <v>43047</v>
      </c>
      <c r="K3909" s="33" t="str" cm="1">
        <f t="array" aca="1" ref="K3909" ca="1">_xlfn.IFS(L3909&lt;3,"Junior",L3909&lt;=7,"Mid-Level",L3909&gt;7,"Senior")</f>
        <v>Senior</v>
      </c>
      <c r="L3909" s="46">
        <f ca="1">INT(YEARFRAC(Table1[[#This Row],[Joining Date]],TODAY(),1))</f>
        <v>8</v>
      </c>
      <c r="M3909" s="25" t="str">
        <f t="shared" ca="1" si="61"/>
        <v>Yes</v>
      </c>
      <c r="N3909" s="26">
        <f>YEAR(Table1[[#This Row],[Joining Date]])</f>
        <v>2017</v>
      </c>
      <c r="O3909" s="46">
        <f>MONTH(Table1[[#This Row],[Joining Date]])</f>
        <v>11</v>
      </c>
      <c r="P3909" s="26">
        <f ca="1">NETWORKDAYS(Table1[[#This Row],[Joining Date]],TODAY())</f>
        <v>2254</v>
      </c>
      <c r="Q3909" s="26" t="str">
        <f>LEFT(Table1[[#This Row],[Department]],5)&amp;"-"&amp;RIGHT(Table1[[#This Row],[Employee ID]],3)</f>
        <v>IT-488</v>
      </c>
      <c r="R3909" s="26" t="str">
        <f>LEFT(Table1[[#This Row],[Department]],3)</f>
        <v>IT</v>
      </c>
      <c r="S3909" s="37">
        <f>_xlfn.XLOOKUP(Table1[[#This Row],[City]],Table2[City],Table2[Bonus %])</f>
        <v>4</v>
      </c>
    </row>
    <row r="3910" spans="1:19" x14ac:dyDescent="0.35">
      <c r="A3910" s="7" t="s">
        <v>380</v>
      </c>
      <c r="B3910" s="40" t="str">
        <f>LEFT(Table1[[#This Row],[Employee Name]],FIND(" ",Table1[[#This Row],[Employee Name]]))</f>
        <v xml:space="preserve">Gayathri </v>
      </c>
      <c r="C3910" s="40" t="str">
        <f>RIGHT(Table1[[#This Row],[Employee Name]],LEN(Table1[[#This Row],[Employee Name]])-FIND(" ",Table1[[#This Row],[Employee Name]]))</f>
        <v>Iyer</v>
      </c>
      <c r="D3910" s="22">
        <f>Table1[[#This Row],[Basic Salary]]+Table1[[#This Row],[Bonus]]</f>
        <v>63175</v>
      </c>
      <c r="E3910" s="8">
        <v>75</v>
      </c>
      <c r="F3910" s="45">
        <v>45</v>
      </c>
      <c r="G3910" s="8" t="str" cm="1">
        <f t="array" ref="G3910">_xlfn.IFS(Table1[[#This Row],[Performance Score]]&gt;=80,"Excellent",Table1[[#This Row],[Performance Score]]&gt;=60,"Good",Table1[[#This Row],[Performance Score]]&gt;=40,"Need Improvement")</f>
        <v>Need Improvement</v>
      </c>
      <c r="H3910" s="29">
        <f>Table1[[#This Row],[Bonus]]/Table1[[#This Row],[Basic Salary]]</f>
        <v>0.1225523295070898</v>
      </c>
      <c r="I3910" s="8">
        <f ca="1">DATEDIF(Table1[[#This Row],[Date of Birth]],TODAY(),"y")</f>
        <v>13</v>
      </c>
      <c r="J3910" s="33">
        <v>43796</v>
      </c>
      <c r="K3910" s="33" t="str" cm="1">
        <f t="array" aca="1" ref="K3910" ca="1">_xlfn.IFS(L3910&lt;3,"Junior",L3910&lt;=7,"Mid-Level",L3910&gt;7,"Senior")</f>
        <v>Mid-Level</v>
      </c>
      <c r="L3910" s="45">
        <f ca="1">INT(YEARFRAC(Table1[[#This Row],[Joining Date]],TODAY(),1))</f>
        <v>6</v>
      </c>
      <c r="M3910" s="25" t="str">
        <f t="shared" ca="1" si="61"/>
        <v>Yes</v>
      </c>
      <c r="N3910" s="25">
        <f>YEAR(Table1[[#This Row],[Joining Date]])</f>
        <v>2019</v>
      </c>
      <c r="O3910" s="45">
        <f>MONTH(Table1[[#This Row],[Joining Date]])</f>
        <v>11</v>
      </c>
      <c r="P3910" s="25">
        <f ca="1">NETWORKDAYS(Table1[[#This Row],[Joining Date]],TODAY())</f>
        <v>1719</v>
      </c>
      <c r="Q3910" s="25" t="str">
        <f>LEFT(Table1[[#This Row],[Department]],5)&amp;"-"&amp;RIGHT(Table1[[#This Row],[Employee ID]],3)</f>
        <v>Sales-324</v>
      </c>
      <c r="R3910" s="25" t="str">
        <f>LEFT(Table1[[#This Row],[Department]],3)</f>
        <v>Sal</v>
      </c>
      <c r="S3910" s="36">
        <f>_xlfn.XLOOKUP(Table1[[#This Row],[City]],Table2[City],Table2[Bonus %])</f>
        <v>8</v>
      </c>
    </row>
    <row r="3911" spans="1:19" x14ac:dyDescent="0.35">
      <c r="A3911" s="9" t="s">
        <v>423</v>
      </c>
      <c r="B3911" s="41" t="str">
        <f>LEFT(Table1[[#This Row],[Employee Name]],FIND(" ",Table1[[#This Row],[Employee Name]]))</f>
        <v xml:space="preserve">Ajay </v>
      </c>
      <c r="C3911" s="41" t="str">
        <f>RIGHT(Table1[[#This Row],[Employee Name]],LEN(Table1[[#This Row],[Employee Name]])-FIND(" ",Table1[[#This Row],[Employee Name]]))</f>
        <v>Singh</v>
      </c>
      <c r="D3911" s="23">
        <f>Table1[[#This Row],[Basic Salary]]+Table1[[#This Row],[Bonus]]</f>
        <v>63166</v>
      </c>
      <c r="E3911" s="10">
        <v>86</v>
      </c>
      <c r="F3911" s="46">
        <v>84</v>
      </c>
      <c r="G3911" s="10" t="str" cm="1">
        <f t="array" ref="G3911">_xlfn.IFS(Table1[[#This Row],[Performance Score]]&gt;=80,"Excellent",Table1[[#This Row],[Performance Score]]&gt;=60,"Good",Table1[[#This Row],[Performance Score]]&gt;=40,"Need Improvement")</f>
        <v>Excellent</v>
      </c>
      <c r="H3911" s="30">
        <f>Table1[[#This Row],[Bonus]]/Table1[[#This Row],[Basic Salary]]</f>
        <v>0.21611058701218691</v>
      </c>
      <c r="I3911" s="10">
        <f ca="1">DATEDIF(Table1[[#This Row],[Date of Birth]],TODAY(),"y")</f>
        <v>31</v>
      </c>
      <c r="J3911" s="34">
        <v>42419</v>
      </c>
      <c r="K3911" s="33" t="str" cm="1">
        <f t="array" aca="1" ref="K3911" ca="1">_xlfn.IFS(L3911&lt;3,"Junior",L3911&lt;=7,"Mid-Level",L3911&gt;7,"Senior")</f>
        <v>Senior</v>
      </c>
      <c r="L3911" s="46">
        <f ca="1">INT(YEARFRAC(Table1[[#This Row],[Joining Date]],TODAY(),1))</f>
        <v>10</v>
      </c>
      <c r="M3911" s="25" t="str">
        <f t="shared" ca="1" si="61"/>
        <v>Yes</v>
      </c>
      <c r="N3911" s="26">
        <f>YEAR(Table1[[#This Row],[Joining Date]])</f>
        <v>2016</v>
      </c>
      <c r="O3911" s="46">
        <f>MONTH(Table1[[#This Row],[Joining Date]])</f>
        <v>2</v>
      </c>
      <c r="P3911" s="26">
        <f ca="1">NETWORKDAYS(Table1[[#This Row],[Joining Date]],TODAY())</f>
        <v>2702</v>
      </c>
      <c r="Q3911" s="26" t="str">
        <f>LEFT(Table1[[#This Row],[Department]],5)&amp;"-"&amp;RIGHT(Table1[[#This Row],[Employee ID]],3)</f>
        <v>Finan-367</v>
      </c>
      <c r="R3911" s="26" t="str">
        <f>LEFT(Table1[[#This Row],[Department]],3)</f>
        <v>Fin</v>
      </c>
      <c r="S3911" s="37">
        <f>_xlfn.XLOOKUP(Table1[[#This Row],[City]],Table2[City],Table2[Bonus %])</f>
        <v>4</v>
      </c>
    </row>
    <row r="3912" spans="1:19" x14ac:dyDescent="0.35">
      <c r="A3912" s="7" t="s">
        <v>2507</v>
      </c>
      <c r="B3912" s="40" t="str">
        <f>LEFT(Table1[[#This Row],[Employee Name]],FIND(" ",Table1[[#This Row],[Employee Name]]))</f>
        <v xml:space="preserve">Ishita </v>
      </c>
      <c r="C3912" s="40" t="str">
        <f>RIGHT(Table1[[#This Row],[Employee Name]],LEN(Table1[[#This Row],[Employee Name]])-FIND(" ",Table1[[#This Row],[Employee Name]]))</f>
        <v>Roy</v>
      </c>
      <c r="D3912" s="22">
        <f>Table1[[#This Row],[Basic Salary]]+Table1[[#This Row],[Bonus]]</f>
        <v>63050</v>
      </c>
      <c r="E3912" s="8">
        <v>88</v>
      </c>
      <c r="F3912" s="45">
        <v>50</v>
      </c>
      <c r="G3912" s="8" t="str" cm="1">
        <f t="array" ref="G3912">_xlfn.IFS(Table1[[#This Row],[Performance Score]]&gt;=80,"Excellent",Table1[[#This Row],[Performance Score]]&gt;=60,"Good",Table1[[#This Row],[Performance Score]]&gt;=40,"Need Improvement")</f>
        <v>Need Improvement</v>
      </c>
      <c r="H3912" s="29">
        <f>Table1[[#This Row],[Bonus]]/Table1[[#This Row],[Basic Salary]]</f>
        <v>0.16022302780486908</v>
      </c>
      <c r="I3912" s="8">
        <f ca="1">DATEDIF(Table1[[#This Row],[Date of Birth]],TODAY(),"y")</f>
        <v>20</v>
      </c>
      <c r="J3912" s="33">
        <v>43548</v>
      </c>
      <c r="K3912" s="33" t="str" cm="1">
        <f t="array" aca="1" ref="K3912" ca="1">_xlfn.IFS(L3912&lt;3,"Junior",L3912&lt;=7,"Mid-Level",L3912&gt;7,"Senior")</f>
        <v>Mid-Level</v>
      </c>
      <c r="L3912" s="45">
        <f ca="1">INT(YEARFRAC(Table1[[#This Row],[Joining Date]],TODAY(),1))</f>
        <v>7</v>
      </c>
      <c r="M3912" s="25" t="str">
        <f t="shared" ca="1" si="61"/>
        <v>Yes</v>
      </c>
      <c r="N3912" s="25">
        <f>YEAR(Table1[[#This Row],[Joining Date]])</f>
        <v>2019</v>
      </c>
      <c r="O3912" s="45">
        <f>MONTH(Table1[[#This Row],[Joining Date]])</f>
        <v>3</v>
      </c>
      <c r="P3912" s="25">
        <f ca="1">NETWORKDAYS(Table1[[#This Row],[Joining Date]],TODAY())</f>
        <v>1896</v>
      </c>
      <c r="Q3912" s="25" t="str">
        <f>LEFT(Table1[[#This Row],[Department]],5)&amp;"-"&amp;RIGHT(Table1[[#This Row],[Employee ID]],3)</f>
        <v>Sales-451</v>
      </c>
      <c r="R3912" s="25" t="str">
        <f>LEFT(Table1[[#This Row],[Department]],3)</f>
        <v>Sal</v>
      </c>
      <c r="S3912" s="36">
        <f>_xlfn.XLOOKUP(Table1[[#This Row],[City]],Table2[City],Table2[Bonus %])</f>
        <v>4</v>
      </c>
    </row>
    <row r="3913" spans="1:19" x14ac:dyDescent="0.35">
      <c r="A3913" s="9" t="s">
        <v>3826</v>
      </c>
      <c r="B3913" s="41" t="str">
        <f>LEFT(Table1[[#This Row],[Employee Name]],FIND(" ",Table1[[#This Row],[Employee Name]]))</f>
        <v xml:space="preserve">Swathi </v>
      </c>
      <c r="C3913" s="41" t="str">
        <f>RIGHT(Table1[[#This Row],[Employee Name]],LEN(Table1[[#This Row],[Employee Name]])-FIND(" ",Table1[[#This Row],[Employee Name]]))</f>
        <v>Ramesh</v>
      </c>
      <c r="D3913" s="23">
        <f>Table1[[#This Row],[Basic Salary]]+Table1[[#This Row],[Bonus]]</f>
        <v>62963</v>
      </c>
      <c r="E3913" s="10">
        <v>82</v>
      </c>
      <c r="F3913" s="46">
        <v>59</v>
      </c>
      <c r="G3913" s="10" t="str" cm="1">
        <f t="array" ref="G3913">_xlfn.IFS(Table1[[#This Row],[Performance Score]]&gt;=80,"Excellent",Table1[[#This Row],[Performance Score]]&gt;=60,"Good",Table1[[#This Row],[Performance Score]]&gt;=40,"Need Improvement")</f>
        <v>Need Improvement</v>
      </c>
      <c r="H3913" s="30">
        <f>Table1[[#This Row],[Bonus]]/Table1[[#This Row],[Basic Salary]]</f>
        <v>0.1217152732001924</v>
      </c>
      <c r="I3913" s="10">
        <f ca="1">DATEDIF(Table1[[#This Row],[Date of Birth]],TODAY(),"y")</f>
        <v>21</v>
      </c>
      <c r="J3913" s="34">
        <v>42138</v>
      </c>
      <c r="K3913" s="33" t="str" cm="1">
        <f t="array" aca="1" ref="K3913" ca="1">_xlfn.IFS(L3913&lt;3,"Junior",L3913&lt;=7,"Mid-Level",L3913&gt;7,"Senior")</f>
        <v>Senior</v>
      </c>
      <c r="L3913" s="46">
        <f ca="1">INT(YEARFRAC(Table1[[#This Row],[Joining Date]],TODAY(),1))</f>
        <v>11</v>
      </c>
      <c r="M3913" s="25" t="str">
        <f t="shared" ca="1" si="61"/>
        <v>Yes</v>
      </c>
      <c r="N3913" s="26">
        <f>YEAR(Table1[[#This Row],[Joining Date]])</f>
        <v>2015</v>
      </c>
      <c r="O3913" s="46">
        <f>MONTH(Table1[[#This Row],[Joining Date]])</f>
        <v>5</v>
      </c>
      <c r="P3913" s="26">
        <f ca="1">NETWORKDAYS(Table1[[#This Row],[Joining Date]],TODAY())</f>
        <v>2903</v>
      </c>
      <c r="Q3913" s="26" t="str">
        <f>LEFT(Table1[[#This Row],[Department]],5)&amp;"-"&amp;RIGHT(Table1[[#This Row],[Employee ID]],3)</f>
        <v>Suppo-770</v>
      </c>
      <c r="R3913" s="26" t="str">
        <f>LEFT(Table1[[#This Row],[Department]],3)</f>
        <v>Sup</v>
      </c>
      <c r="S3913" s="37">
        <f>_xlfn.XLOOKUP(Table1[[#This Row],[City]],Table2[City],Table2[Bonus %])</f>
        <v>4</v>
      </c>
    </row>
    <row r="3914" spans="1:19" x14ac:dyDescent="0.35">
      <c r="A3914" s="7" t="s">
        <v>3707</v>
      </c>
      <c r="B3914" s="40" t="str">
        <f>LEFT(Table1[[#This Row],[Employee Name]],FIND(" ",Table1[[#This Row],[Employee Name]]))</f>
        <v xml:space="preserve">Kavya </v>
      </c>
      <c r="C3914" s="40" t="str">
        <f>RIGHT(Table1[[#This Row],[Employee Name]],LEN(Table1[[#This Row],[Employee Name]])-FIND(" ",Table1[[#This Row],[Employee Name]]))</f>
        <v>Nair</v>
      </c>
      <c r="D3914" s="22">
        <f>Table1[[#This Row],[Basic Salary]]+Table1[[#This Row],[Bonus]]</f>
        <v>62958</v>
      </c>
      <c r="E3914" s="8">
        <v>87</v>
      </c>
      <c r="F3914" s="45">
        <v>45</v>
      </c>
      <c r="G3914" s="8" t="str" cm="1">
        <f t="array" ref="G3914">_xlfn.IFS(Table1[[#This Row],[Performance Score]]&gt;=80,"Excellent",Table1[[#This Row],[Performance Score]]&gt;=60,"Good",Table1[[#This Row],[Performance Score]]&gt;=40,"Need Improvement")</f>
        <v>Need Improvement</v>
      </c>
      <c r="H3914" s="29">
        <f>Table1[[#This Row],[Bonus]]/Table1[[#This Row],[Basic Salary]]</f>
        <v>0.64415543716703227</v>
      </c>
      <c r="I3914" s="8">
        <f ca="1">DATEDIF(Table1[[#This Row],[Date of Birth]],TODAY(),"y")</f>
        <v>15</v>
      </c>
      <c r="J3914" s="33">
        <v>45766</v>
      </c>
      <c r="K3914" s="33" t="str" cm="1">
        <f t="array" aca="1" ref="K3914" ca="1">_xlfn.IFS(L3914&lt;3,"Junior",L3914&lt;=7,"Mid-Level",L3914&gt;7,"Senior")</f>
        <v>Junior</v>
      </c>
      <c r="L3914" s="45">
        <f ca="1">INT(YEARFRAC(Table1[[#This Row],[Joining Date]],TODAY(),1))</f>
        <v>1</v>
      </c>
      <c r="M3914" s="25" t="str">
        <f t="shared" ca="1" si="61"/>
        <v>No</v>
      </c>
      <c r="N3914" s="25">
        <f>YEAR(Table1[[#This Row],[Joining Date]])</f>
        <v>2025</v>
      </c>
      <c r="O3914" s="45">
        <f>MONTH(Table1[[#This Row],[Joining Date]])</f>
        <v>4</v>
      </c>
      <c r="P3914" s="25">
        <f ca="1">NETWORKDAYS(Table1[[#This Row],[Joining Date]],TODAY())</f>
        <v>311</v>
      </c>
      <c r="Q3914" s="25" t="str">
        <f>LEFT(Table1[[#This Row],[Department]],5)&amp;"-"&amp;RIGHT(Table1[[#This Row],[Employee ID]],3)</f>
        <v>HR-651</v>
      </c>
      <c r="R3914" s="25" t="str">
        <f>LEFT(Table1[[#This Row],[Department]],3)</f>
        <v>HR</v>
      </c>
      <c r="S3914" s="36">
        <f>_xlfn.XLOOKUP(Table1[[#This Row],[City]],Table2[City],Table2[Bonus %])</f>
        <v>7</v>
      </c>
    </row>
    <row r="3915" spans="1:19" x14ac:dyDescent="0.35">
      <c r="A3915" s="9" t="s">
        <v>2720</v>
      </c>
      <c r="B3915" s="41" t="str">
        <f>LEFT(Table1[[#This Row],[Employee Name]],FIND(" ",Table1[[#This Row],[Employee Name]]))</f>
        <v xml:space="preserve">Ishita </v>
      </c>
      <c r="C3915" s="41" t="str">
        <f>RIGHT(Table1[[#This Row],[Employee Name]],LEN(Table1[[#This Row],[Employee Name]])-FIND(" ",Table1[[#This Row],[Employee Name]]))</f>
        <v>Roy</v>
      </c>
      <c r="D3915" s="23">
        <f>Table1[[#This Row],[Basic Salary]]+Table1[[#This Row],[Bonus]]</f>
        <v>62957</v>
      </c>
      <c r="E3915" s="10">
        <v>96</v>
      </c>
      <c r="F3915" s="46">
        <v>87</v>
      </c>
      <c r="G3915" s="10" t="str" cm="1">
        <f t="array" ref="G3915">_xlfn.IFS(Table1[[#This Row],[Performance Score]]&gt;=80,"Excellent",Table1[[#This Row],[Performance Score]]&gt;=60,"Good",Table1[[#This Row],[Performance Score]]&gt;=40,"Need Improvement")</f>
        <v>Excellent</v>
      </c>
      <c r="H3915" s="30">
        <f>Table1[[#This Row],[Bonus]]/Table1[[#This Row],[Basic Salary]]</f>
        <v>0.14885036496350365</v>
      </c>
      <c r="I3915" s="10">
        <f ca="1">DATEDIF(Table1[[#This Row],[Date of Birth]],TODAY(),"y")</f>
        <v>44</v>
      </c>
      <c r="J3915" s="34">
        <v>42634</v>
      </c>
      <c r="K3915" s="33" t="str" cm="1">
        <f t="array" aca="1" ref="K3915" ca="1">_xlfn.IFS(L3915&lt;3,"Junior",L3915&lt;=7,"Mid-Level",L3915&gt;7,"Senior")</f>
        <v>Senior</v>
      </c>
      <c r="L3915" s="46">
        <f ca="1">INT(YEARFRAC(Table1[[#This Row],[Joining Date]],TODAY(),1))</f>
        <v>9</v>
      </c>
      <c r="M3915" s="25" t="str">
        <f t="shared" ca="1" si="61"/>
        <v>Yes</v>
      </c>
      <c r="N3915" s="26">
        <f>YEAR(Table1[[#This Row],[Joining Date]])</f>
        <v>2016</v>
      </c>
      <c r="O3915" s="46">
        <f>MONTH(Table1[[#This Row],[Joining Date]])</f>
        <v>9</v>
      </c>
      <c r="P3915" s="26">
        <f ca="1">NETWORKDAYS(Table1[[#This Row],[Joining Date]],TODAY())</f>
        <v>2549</v>
      </c>
      <c r="Q3915" s="26" t="str">
        <f>LEFT(Table1[[#This Row],[Department]],5)&amp;"-"&amp;RIGHT(Table1[[#This Row],[Employee ID]],3)</f>
        <v>Suppo-664</v>
      </c>
      <c r="R3915" s="26" t="str">
        <f>LEFT(Table1[[#This Row],[Department]],3)</f>
        <v>Sup</v>
      </c>
      <c r="S3915" s="37">
        <f>_xlfn.XLOOKUP(Table1[[#This Row],[City]],Table2[City],Table2[Bonus %])</f>
        <v>8</v>
      </c>
    </row>
    <row r="3916" spans="1:19" x14ac:dyDescent="0.35">
      <c r="A3916" s="7" t="s">
        <v>2817</v>
      </c>
      <c r="B3916" s="40" t="str">
        <f>LEFT(Table1[[#This Row],[Employee Name]],FIND(" ",Table1[[#This Row],[Employee Name]]))</f>
        <v xml:space="preserve">Gayathri </v>
      </c>
      <c r="C3916" s="40" t="str">
        <f>RIGHT(Table1[[#This Row],[Employee Name]],LEN(Table1[[#This Row],[Employee Name]])-FIND(" ",Table1[[#This Row],[Employee Name]]))</f>
        <v>Iyer</v>
      </c>
      <c r="D3916" s="22">
        <f>Table1[[#This Row],[Basic Salary]]+Table1[[#This Row],[Bonus]]</f>
        <v>62937</v>
      </c>
      <c r="E3916" s="8">
        <v>74</v>
      </c>
      <c r="F3916" s="45">
        <v>57</v>
      </c>
      <c r="G3916" s="8" t="str" cm="1">
        <f t="array" ref="G3916">_xlfn.IFS(Table1[[#This Row],[Performance Score]]&gt;=80,"Excellent",Table1[[#This Row],[Performance Score]]&gt;=60,"Good",Table1[[#This Row],[Performance Score]]&gt;=40,"Need Improvement")</f>
        <v>Need Improvement</v>
      </c>
      <c r="H3916" s="29">
        <f>Table1[[#This Row],[Bonus]]/Table1[[#This Row],[Basic Salary]]</f>
        <v>0.24583316837562849</v>
      </c>
      <c r="I3916" s="8">
        <f ca="1">DATEDIF(Table1[[#This Row],[Date of Birth]],TODAY(),"y")</f>
        <v>42</v>
      </c>
      <c r="J3916" s="33">
        <v>42143</v>
      </c>
      <c r="K3916" s="33" t="str" cm="1">
        <f t="array" aca="1" ref="K3916" ca="1">_xlfn.IFS(L3916&lt;3,"Junior",L3916&lt;=7,"Mid-Level",L3916&gt;7,"Senior")</f>
        <v>Senior</v>
      </c>
      <c r="L3916" s="45">
        <f ca="1">INT(YEARFRAC(Table1[[#This Row],[Joining Date]],TODAY(),1))</f>
        <v>11</v>
      </c>
      <c r="M3916" s="25" t="str">
        <f t="shared" ca="1" si="61"/>
        <v>Yes</v>
      </c>
      <c r="N3916" s="25">
        <f>YEAR(Table1[[#This Row],[Joining Date]])</f>
        <v>2015</v>
      </c>
      <c r="O3916" s="45">
        <f>MONTH(Table1[[#This Row],[Joining Date]])</f>
        <v>5</v>
      </c>
      <c r="P3916" s="25">
        <f ca="1">NETWORKDAYS(Table1[[#This Row],[Joining Date]],TODAY())</f>
        <v>2900</v>
      </c>
      <c r="Q3916" s="25" t="str">
        <f>LEFT(Table1[[#This Row],[Department]],5)&amp;"-"&amp;RIGHT(Table1[[#This Row],[Employee ID]],3)</f>
        <v>Marke-761</v>
      </c>
      <c r="R3916" s="25" t="str">
        <f>LEFT(Table1[[#This Row],[Department]],3)</f>
        <v>Mar</v>
      </c>
      <c r="S3916" s="36">
        <f>_xlfn.XLOOKUP(Table1[[#This Row],[City]],Table2[City],Table2[Bonus %])</f>
        <v>6</v>
      </c>
    </row>
    <row r="3917" spans="1:19" x14ac:dyDescent="0.35">
      <c r="A3917" s="9" t="s">
        <v>4583</v>
      </c>
      <c r="B3917" s="41" t="str">
        <f>LEFT(Table1[[#This Row],[Employee Name]],FIND(" ",Table1[[#This Row],[Employee Name]]))</f>
        <v xml:space="preserve">Rohan </v>
      </c>
      <c r="C3917" s="41" t="str">
        <f>RIGHT(Table1[[#This Row],[Employee Name]],LEN(Table1[[#This Row],[Employee Name]])-FIND(" ",Table1[[#This Row],[Employee Name]]))</f>
        <v>Gupta</v>
      </c>
      <c r="D3917" s="23">
        <f>Table1[[#This Row],[Basic Salary]]+Table1[[#This Row],[Bonus]]</f>
        <v>62935</v>
      </c>
      <c r="E3917" s="10">
        <v>93</v>
      </c>
      <c r="F3917" s="46">
        <v>53</v>
      </c>
      <c r="G3917" s="10" t="str" cm="1">
        <f t="array" ref="G3917">_xlfn.IFS(Table1[[#This Row],[Performance Score]]&gt;=80,"Excellent",Table1[[#This Row],[Performance Score]]&gt;=60,"Good",Table1[[#This Row],[Performance Score]]&gt;=40,"Need Improvement")</f>
        <v>Need Improvement</v>
      </c>
      <c r="H3917" s="30">
        <f>Table1[[#This Row],[Bonus]]/Table1[[#This Row],[Basic Salary]]</f>
        <v>0.44336398871637273</v>
      </c>
      <c r="I3917" s="10">
        <f ca="1">DATEDIF(Table1[[#This Row],[Date of Birth]],TODAY(),"y")</f>
        <v>25</v>
      </c>
      <c r="J3917" s="34">
        <v>44571</v>
      </c>
      <c r="K3917" s="33" t="str" cm="1">
        <f t="array" aca="1" ref="K3917" ca="1">_xlfn.IFS(L3917&lt;3,"Junior",L3917&lt;=7,"Mid-Level",L3917&gt;7,"Senior")</f>
        <v>Mid-Level</v>
      </c>
      <c r="L3917" s="46">
        <f ca="1">INT(YEARFRAC(Table1[[#This Row],[Joining Date]],TODAY(),1))</f>
        <v>4</v>
      </c>
      <c r="M3917" s="25" t="str">
        <f t="shared" ca="1" si="61"/>
        <v>No</v>
      </c>
      <c r="N3917" s="26">
        <f>YEAR(Table1[[#This Row],[Joining Date]])</f>
        <v>2022</v>
      </c>
      <c r="O3917" s="46">
        <f>MONTH(Table1[[#This Row],[Joining Date]])</f>
        <v>1</v>
      </c>
      <c r="P3917" s="26">
        <f ca="1">NETWORKDAYS(Table1[[#This Row],[Joining Date]],TODAY())</f>
        <v>1166</v>
      </c>
      <c r="Q3917" s="26" t="str">
        <f>LEFT(Table1[[#This Row],[Department]],5)&amp;"-"&amp;RIGHT(Table1[[#This Row],[Employee ID]],3)</f>
        <v>Sales-527</v>
      </c>
      <c r="R3917" s="26" t="str">
        <f>LEFT(Table1[[#This Row],[Department]],3)</f>
        <v>Sal</v>
      </c>
      <c r="S3917" s="37">
        <f>_xlfn.XLOOKUP(Table1[[#This Row],[City]],Table2[City],Table2[Bonus %])</f>
        <v>5</v>
      </c>
    </row>
    <row r="3918" spans="1:19" x14ac:dyDescent="0.35">
      <c r="A3918" s="7" t="s">
        <v>3691</v>
      </c>
      <c r="B3918" s="40" t="str">
        <f>LEFT(Table1[[#This Row],[Employee Name]],FIND(" ",Table1[[#This Row],[Employee Name]]))</f>
        <v xml:space="preserve">Karan </v>
      </c>
      <c r="C3918" s="40" t="str">
        <f>RIGHT(Table1[[#This Row],[Employee Name]],LEN(Table1[[#This Row],[Employee Name]])-FIND(" ",Table1[[#This Row],[Employee Name]]))</f>
        <v>Malhotra</v>
      </c>
      <c r="D3918" s="22">
        <f>Table1[[#This Row],[Basic Salary]]+Table1[[#This Row],[Bonus]]</f>
        <v>62900</v>
      </c>
      <c r="E3918" s="8">
        <v>92</v>
      </c>
      <c r="F3918" s="45">
        <v>95</v>
      </c>
      <c r="G3918" s="8" t="str" cm="1">
        <f t="array" ref="G3918">_xlfn.IFS(Table1[[#This Row],[Performance Score]]&gt;=80,"Excellent",Table1[[#This Row],[Performance Score]]&gt;=60,"Good",Table1[[#This Row],[Performance Score]]&gt;=40,"Need Improvement")</f>
        <v>Excellent</v>
      </c>
      <c r="H3918" s="29">
        <f>Table1[[#This Row],[Bonus]]/Table1[[#This Row],[Basic Salary]]</f>
        <v>0.11479361253389575</v>
      </c>
      <c r="I3918" s="8">
        <f ca="1">DATEDIF(Table1[[#This Row],[Date of Birth]],TODAY(),"y")</f>
        <v>39</v>
      </c>
      <c r="J3918" s="33">
        <v>42241</v>
      </c>
      <c r="K3918" s="33" t="str" cm="1">
        <f t="array" aca="1" ref="K3918" ca="1">_xlfn.IFS(L3918&lt;3,"Junior",L3918&lt;=7,"Mid-Level",L3918&gt;7,"Senior")</f>
        <v>Senior</v>
      </c>
      <c r="L3918" s="45">
        <f ca="1">INT(YEARFRAC(Table1[[#This Row],[Joining Date]],TODAY(),1))</f>
        <v>10</v>
      </c>
      <c r="M3918" s="25" t="str">
        <f t="shared" ca="1" si="61"/>
        <v>Yes</v>
      </c>
      <c r="N3918" s="25">
        <f>YEAR(Table1[[#This Row],[Joining Date]])</f>
        <v>2015</v>
      </c>
      <c r="O3918" s="45">
        <f>MONTH(Table1[[#This Row],[Joining Date]])</f>
        <v>8</v>
      </c>
      <c r="P3918" s="25">
        <f ca="1">NETWORKDAYS(Table1[[#This Row],[Joining Date]],TODAY())</f>
        <v>2830</v>
      </c>
      <c r="Q3918" s="25" t="str">
        <f>LEFT(Table1[[#This Row],[Department]],5)&amp;"-"&amp;RIGHT(Table1[[#This Row],[Employee ID]],3)</f>
        <v>Marke-635</v>
      </c>
      <c r="R3918" s="25" t="str">
        <f>LEFT(Table1[[#This Row],[Department]],3)</f>
        <v>Mar</v>
      </c>
      <c r="S3918" s="36">
        <f>_xlfn.XLOOKUP(Table1[[#This Row],[City]],Table2[City],Table2[Bonus %])</f>
        <v>4</v>
      </c>
    </row>
    <row r="3919" spans="1:19" x14ac:dyDescent="0.35">
      <c r="A3919" s="9" t="s">
        <v>4916</v>
      </c>
      <c r="B3919" s="41" t="str">
        <f>LEFT(Table1[[#This Row],[Employee Name]],FIND(" ",Table1[[#This Row],[Employee Name]]))</f>
        <v xml:space="preserve">Meera </v>
      </c>
      <c r="C3919" s="41" t="str">
        <f>RIGHT(Table1[[#This Row],[Employee Name]],LEN(Table1[[#This Row],[Employee Name]])-FIND(" ",Table1[[#This Row],[Employee Name]]))</f>
        <v>Joshi</v>
      </c>
      <c r="D3919" s="23">
        <f>Table1[[#This Row],[Basic Salary]]+Table1[[#This Row],[Bonus]]</f>
        <v>62896</v>
      </c>
      <c r="E3919" s="10">
        <v>93</v>
      </c>
      <c r="F3919" s="46">
        <v>77</v>
      </c>
      <c r="G3919" s="10" t="str" cm="1">
        <f t="array" ref="G3919">_xlfn.IFS(Table1[[#This Row],[Performance Score]]&gt;=80,"Excellent",Table1[[#This Row],[Performance Score]]&gt;=60,"Good",Table1[[#This Row],[Performance Score]]&gt;=40,"Need Improvement")</f>
        <v>Good</v>
      </c>
      <c r="H3919" s="30">
        <f>Table1[[#This Row],[Bonus]]/Table1[[#This Row],[Basic Salary]]</f>
        <v>0.29458257862670839</v>
      </c>
      <c r="I3919" s="10">
        <f ca="1">DATEDIF(Table1[[#This Row],[Date of Birth]],TODAY(),"y")</f>
        <v>44</v>
      </c>
      <c r="J3919" s="34">
        <v>45976</v>
      </c>
      <c r="K3919" s="33" t="str" cm="1">
        <f t="array" aca="1" ref="K3919" ca="1">_xlfn.IFS(L3919&lt;3,"Junior",L3919&lt;=7,"Mid-Level",L3919&gt;7,"Senior")</f>
        <v>Junior</v>
      </c>
      <c r="L3919" s="46">
        <f ca="1">INT(YEARFRAC(Table1[[#This Row],[Joining Date]],TODAY(),1))</f>
        <v>0</v>
      </c>
      <c r="M3919" s="25" t="str">
        <f t="shared" ca="1" si="61"/>
        <v>No</v>
      </c>
      <c r="N3919" s="26">
        <f>YEAR(Table1[[#This Row],[Joining Date]])</f>
        <v>2025</v>
      </c>
      <c r="O3919" s="46">
        <f>MONTH(Table1[[#This Row],[Joining Date]])</f>
        <v>11</v>
      </c>
      <c r="P3919" s="26">
        <f ca="1">NETWORKDAYS(Table1[[#This Row],[Joining Date]],TODAY())</f>
        <v>161</v>
      </c>
      <c r="Q3919" s="26" t="str">
        <f>LEFT(Table1[[#This Row],[Department]],5)&amp;"-"&amp;RIGHT(Table1[[#This Row],[Employee ID]],3)</f>
        <v>Opera-860</v>
      </c>
      <c r="R3919" s="26" t="str">
        <f>LEFT(Table1[[#This Row],[Department]],3)</f>
        <v>Ope</v>
      </c>
      <c r="S3919" s="37">
        <f>_xlfn.XLOOKUP(Table1[[#This Row],[City]],Table2[City],Table2[Bonus %])</f>
        <v>5</v>
      </c>
    </row>
    <row r="3920" spans="1:19" x14ac:dyDescent="0.35">
      <c r="A3920" s="7" t="s">
        <v>4690</v>
      </c>
      <c r="B3920" s="40" t="str">
        <f>LEFT(Table1[[#This Row],[Employee Name]],FIND(" ",Table1[[#This Row],[Employee Name]]))</f>
        <v xml:space="preserve">Neha </v>
      </c>
      <c r="C3920" s="40" t="str">
        <f>RIGHT(Table1[[#This Row],[Employee Name]],LEN(Table1[[#This Row],[Employee Name]])-FIND(" ",Table1[[#This Row],[Employee Name]]))</f>
        <v>Kulkarni</v>
      </c>
      <c r="D3920" s="22">
        <f>Table1[[#This Row],[Basic Salary]]+Table1[[#This Row],[Bonus]]</f>
        <v>62876</v>
      </c>
      <c r="E3920" s="8">
        <v>93</v>
      </c>
      <c r="F3920" s="45">
        <v>54</v>
      </c>
      <c r="G3920" s="8" t="str" cm="1">
        <f t="array" ref="G3920">_xlfn.IFS(Table1[[#This Row],[Performance Score]]&gt;=80,"Excellent",Table1[[#This Row],[Performance Score]]&gt;=60,"Good",Table1[[#This Row],[Performance Score]]&gt;=40,"Need Improvement")</f>
        <v>Need Improvement</v>
      </c>
      <c r="H3920" s="29">
        <f>Table1[[#This Row],[Bonus]]/Table1[[#This Row],[Basic Salary]]</f>
        <v>0.58733685087475707</v>
      </c>
      <c r="I3920" s="8">
        <f ca="1">DATEDIF(Table1[[#This Row],[Date of Birth]],TODAY(),"y")</f>
        <v>44</v>
      </c>
      <c r="J3920" s="33">
        <v>43544</v>
      </c>
      <c r="K3920" s="33" t="str" cm="1">
        <f t="array" aca="1" ref="K3920" ca="1">_xlfn.IFS(L3920&lt;3,"Junior",L3920&lt;=7,"Mid-Level",L3920&gt;7,"Senior")</f>
        <v>Mid-Level</v>
      </c>
      <c r="L3920" s="45">
        <f ca="1">INT(YEARFRAC(Table1[[#This Row],[Joining Date]],TODAY(),1))</f>
        <v>7</v>
      </c>
      <c r="M3920" s="25" t="str">
        <f t="shared" ca="1" si="61"/>
        <v>Yes</v>
      </c>
      <c r="N3920" s="25">
        <f>YEAR(Table1[[#This Row],[Joining Date]])</f>
        <v>2019</v>
      </c>
      <c r="O3920" s="45">
        <f>MONTH(Table1[[#This Row],[Joining Date]])</f>
        <v>3</v>
      </c>
      <c r="P3920" s="25">
        <f ca="1">NETWORKDAYS(Table1[[#This Row],[Joining Date]],TODAY())</f>
        <v>1899</v>
      </c>
      <c r="Q3920" s="25" t="str">
        <f>LEFT(Table1[[#This Row],[Department]],5)&amp;"-"&amp;RIGHT(Table1[[#This Row],[Employee ID]],3)</f>
        <v>IT-634</v>
      </c>
      <c r="R3920" s="25" t="str">
        <f>LEFT(Table1[[#This Row],[Department]],3)</f>
        <v>IT</v>
      </c>
      <c r="S3920" s="36">
        <f>_xlfn.XLOOKUP(Table1[[#This Row],[City]],Table2[City],Table2[Bonus %])</f>
        <v>5</v>
      </c>
    </row>
    <row r="3921" spans="1:19" x14ac:dyDescent="0.35">
      <c r="A3921" s="9" t="s">
        <v>2808</v>
      </c>
      <c r="B3921" s="41" t="str">
        <f>LEFT(Table1[[#This Row],[Employee Name]],FIND(" ",Table1[[#This Row],[Employee Name]]))</f>
        <v xml:space="preserve">Nisha </v>
      </c>
      <c r="C3921" s="41" t="str">
        <f>RIGHT(Table1[[#This Row],[Employee Name]],LEN(Table1[[#This Row],[Employee Name]])-FIND(" ",Table1[[#This Row],[Employee Name]]))</f>
        <v>Kapoor</v>
      </c>
      <c r="D3921" s="23">
        <f>Table1[[#This Row],[Basic Salary]]+Table1[[#This Row],[Bonus]]</f>
        <v>62849</v>
      </c>
      <c r="E3921" s="10">
        <v>91</v>
      </c>
      <c r="F3921" s="46">
        <v>91</v>
      </c>
      <c r="G3921" s="10" t="str" cm="1">
        <f t="array" ref="G3921">_xlfn.IFS(Table1[[#This Row],[Performance Score]]&gt;=80,"Excellent",Table1[[#This Row],[Performance Score]]&gt;=60,"Good",Table1[[#This Row],[Performance Score]]&gt;=40,"Need Improvement")</f>
        <v>Excellent</v>
      </c>
      <c r="H3921" s="30">
        <f>Table1[[#This Row],[Bonus]]/Table1[[#This Row],[Basic Salary]]</f>
        <v>0.10083724514818188</v>
      </c>
      <c r="I3921" s="10">
        <f ca="1">DATEDIF(Table1[[#This Row],[Date of Birth]],TODAY(),"y")</f>
        <v>45</v>
      </c>
      <c r="J3921" s="34">
        <v>42367</v>
      </c>
      <c r="K3921" s="33" t="str" cm="1">
        <f t="array" aca="1" ref="K3921" ca="1">_xlfn.IFS(L3921&lt;3,"Junior",L3921&lt;=7,"Mid-Level",L3921&gt;7,"Senior")</f>
        <v>Senior</v>
      </c>
      <c r="L3921" s="46">
        <f ca="1">INT(YEARFRAC(Table1[[#This Row],[Joining Date]],TODAY(),1))</f>
        <v>10</v>
      </c>
      <c r="M3921" s="25" t="str">
        <f t="shared" ca="1" si="61"/>
        <v>Yes</v>
      </c>
      <c r="N3921" s="26">
        <f>YEAR(Table1[[#This Row],[Joining Date]])</f>
        <v>2015</v>
      </c>
      <c r="O3921" s="46">
        <f>MONTH(Table1[[#This Row],[Joining Date]])</f>
        <v>12</v>
      </c>
      <c r="P3921" s="26">
        <f ca="1">NETWORKDAYS(Table1[[#This Row],[Joining Date]],TODAY())</f>
        <v>2740</v>
      </c>
      <c r="Q3921" s="26" t="str">
        <f>LEFT(Table1[[#This Row],[Department]],5)&amp;"-"&amp;RIGHT(Table1[[#This Row],[Employee ID]],3)</f>
        <v>Marke-752</v>
      </c>
      <c r="R3921" s="26" t="str">
        <f>LEFT(Table1[[#This Row],[Department]],3)</f>
        <v>Mar</v>
      </c>
      <c r="S3921" s="37">
        <f>_xlfn.XLOOKUP(Table1[[#This Row],[City]],Table2[City],Table2[Bonus %])</f>
        <v>7</v>
      </c>
    </row>
    <row r="3922" spans="1:19" x14ac:dyDescent="0.35">
      <c r="A3922" s="7" t="s">
        <v>3101</v>
      </c>
      <c r="B3922" s="40" t="str">
        <f>LEFT(Table1[[#This Row],[Employee Name]],FIND(" ",Table1[[#This Row],[Employee Name]]))</f>
        <v xml:space="preserve">Neha </v>
      </c>
      <c r="C3922" s="40" t="str">
        <f>RIGHT(Table1[[#This Row],[Employee Name]],LEN(Table1[[#This Row],[Employee Name]])-FIND(" ",Table1[[#This Row],[Employee Name]]))</f>
        <v>Kulkarni</v>
      </c>
      <c r="D3922" s="22">
        <f>Table1[[#This Row],[Basic Salary]]+Table1[[#This Row],[Bonus]]</f>
        <v>62846</v>
      </c>
      <c r="E3922" s="8">
        <v>88</v>
      </c>
      <c r="F3922" s="45">
        <v>47</v>
      </c>
      <c r="G3922" s="8" t="str" cm="1">
        <f t="array" ref="G3922">_xlfn.IFS(Table1[[#This Row],[Performance Score]]&gt;=80,"Excellent",Table1[[#This Row],[Performance Score]]&gt;=60,"Good",Table1[[#This Row],[Performance Score]]&gt;=40,"Need Improvement")</f>
        <v>Need Improvement</v>
      </c>
      <c r="H3922" s="29">
        <f>Table1[[#This Row],[Bonus]]/Table1[[#This Row],[Basic Salary]]</f>
        <v>0.33726274576559706</v>
      </c>
      <c r="I3922" s="8">
        <f ca="1">DATEDIF(Table1[[#This Row],[Date of Birth]],TODAY(),"y")</f>
        <v>20</v>
      </c>
      <c r="J3922" s="33">
        <v>44204</v>
      </c>
      <c r="K3922" s="33" t="str" cm="1">
        <f t="array" aca="1" ref="K3922" ca="1">_xlfn.IFS(L3922&lt;3,"Junior",L3922&lt;=7,"Mid-Level",L3922&gt;7,"Senior")</f>
        <v>Mid-Level</v>
      </c>
      <c r="L3922" s="45">
        <f ca="1">INT(YEARFRAC(Table1[[#This Row],[Joining Date]],TODAY(),1))</f>
        <v>5</v>
      </c>
      <c r="M3922" s="25" t="str">
        <f t="shared" ca="1" si="61"/>
        <v>No</v>
      </c>
      <c r="N3922" s="25">
        <f>YEAR(Table1[[#This Row],[Joining Date]])</f>
        <v>2021</v>
      </c>
      <c r="O3922" s="45">
        <f>MONTH(Table1[[#This Row],[Joining Date]])</f>
        <v>1</v>
      </c>
      <c r="P3922" s="25">
        <f ca="1">NETWORKDAYS(Table1[[#This Row],[Joining Date]],TODAY())</f>
        <v>1427</v>
      </c>
      <c r="Q3922" s="25" t="str">
        <f>LEFT(Table1[[#This Row],[Department]],5)&amp;"-"&amp;RIGHT(Table1[[#This Row],[Employee ID]],3)</f>
        <v>IT-045</v>
      </c>
      <c r="R3922" s="25" t="str">
        <f>LEFT(Table1[[#This Row],[Department]],3)</f>
        <v>IT</v>
      </c>
      <c r="S3922" s="36">
        <f>_xlfn.XLOOKUP(Table1[[#This Row],[City]],Table2[City],Table2[Bonus %])</f>
        <v>6</v>
      </c>
    </row>
    <row r="3923" spans="1:19" x14ac:dyDescent="0.35">
      <c r="A3923" s="9" t="s">
        <v>4321</v>
      </c>
      <c r="B3923" s="41" t="str">
        <f>LEFT(Table1[[#This Row],[Employee Name]],FIND(" ",Table1[[#This Row],[Employee Name]]))</f>
        <v xml:space="preserve">Swathi </v>
      </c>
      <c r="C3923" s="41" t="str">
        <f>RIGHT(Table1[[#This Row],[Employee Name]],LEN(Table1[[#This Row],[Employee Name]])-FIND(" ",Table1[[#This Row],[Employee Name]]))</f>
        <v>Ramesh</v>
      </c>
      <c r="D3923" s="23">
        <f>Table1[[#This Row],[Basic Salary]]+Table1[[#This Row],[Bonus]]</f>
        <v>62819</v>
      </c>
      <c r="E3923" s="10">
        <v>80</v>
      </c>
      <c r="F3923" s="46">
        <v>82</v>
      </c>
      <c r="G3923" s="10" t="str" cm="1">
        <f t="array" ref="G3923">_xlfn.IFS(Table1[[#This Row],[Performance Score]]&gt;=80,"Excellent",Table1[[#This Row],[Performance Score]]&gt;=60,"Good",Table1[[#This Row],[Performance Score]]&gt;=40,"Need Improvement")</f>
        <v>Excellent</v>
      </c>
      <c r="H3923" s="30">
        <f>Table1[[#This Row],[Bonus]]/Table1[[#This Row],[Basic Salary]]</f>
        <v>0.60154497246583727</v>
      </c>
      <c r="I3923" s="10">
        <f ca="1">DATEDIF(Table1[[#This Row],[Date of Birth]],TODAY(),"y")</f>
        <v>29</v>
      </c>
      <c r="J3923" s="34">
        <v>45882</v>
      </c>
      <c r="K3923" s="33" t="str" cm="1">
        <f t="array" aca="1" ref="K3923" ca="1">_xlfn.IFS(L3923&lt;3,"Junior",L3923&lt;=7,"Mid-Level",L3923&gt;7,"Senior")</f>
        <v>Junior</v>
      </c>
      <c r="L3923" s="46">
        <f ca="1">INT(YEARFRAC(Table1[[#This Row],[Joining Date]],TODAY(),1))</f>
        <v>0</v>
      </c>
      <c r="M3923" s="25" t="str">
        <f t="shared" ca="1" si="61"/>
        <v>No</v>
      </c>
      <c r="N3923" s="26">
        <f>YEAR(Table1[[#This Row],[Joining Date]])</f>
        <v>2025</v>
      </c>
      <c r="O3923" s="46">
        <f>MONTH(Table1[[#This Row],[Joining Date]])</f>
        <v>8</v>
      </c>
      <c r="P3923" s="26">
        <f ca="1">NETWORKDAYS(Table1[[#This Row],[Joining Date]],TODAY())</f>
        <v>229</v>
      </c>
      <c r="Q3923" s="26" t="str">
        <f>LEFT(Table1[[#This Row],[Department]],5)&amp;"-"&amp;RIGHT(Table1[[#This Row],[Employee ID]],3)</f>
        <v>Finan-265</v>
      </c>
      <c r="R3923" s="26" t="str">
        <f>LEFT(Table1[[#This Row],[Department]],3)</f>
        <v>Fin</v>
      </c>
      <c r="S3923" s="37">
        <f>_xlfn.XLOOKUP(Table1[[#This Row],[City]],Table2[City],Table2[Bonus %])</f>
        <v>6</v>
      </c>
    </row>
    <row r="3924" spans="1:19" x14ac:dyDescent="0.35">
      <c r="A3924" s="7" t="s">
        <v>2799</v>
      </c>
      <c r="B3924" s="40" t="str">
        <f>LEFT(Table1[[#This Row],[Employee Name]],FIND(" ",Table1[[#This Row],[Employee Name]]))</f>
        <v xml:space="preserve">Gayathri </v>
      </c>
      <c r="C3924" s="40" t="str">
        <f>RIGHT(Table1[[#This Row],[Employee Name]],LEN(Table1[[#This Row],[Employee Name]])-FIND(" ",Table1[[#This Row],[Employee Name]]))</f>
        <v>Iyer</v>
      </c>
      <c r="D3924" s="22">
        <f>Table1[[#This Row],[Basic Salary]]+Table1[[#This Row],[Bonus]]</f>
        <v>62785</v>
      </c>
      <c r="E3924" s="8">
        <v>75</v>
      </c>
      <c r="F3924" s="45">
        <v>95</v>
      </c>
      <c r="G3924" s="8" t="str" cm="1">
        <f t="array" ref="G3924">_xlfn.IFS(Table1[[#This Row],[Performance Score]]&gt;=80,"Excellent",Table1[[#This Row],[Performance Score]]&gt;=60,"Good",Table1[[#This Row],[Performance Score]]&gt;=40,"Need Improvement")</f>
        <v>Excellent</v>
      </c>
      <c r="H3924" s="29">
        <f>Table1[[#This Row],[Bonus]]/Table1[[#This Row],[Basic Salary]]</f>
        <v>0.37475366761550249</v>
      </c>
      <c r="I3924" s="8">
        <f ca="1">DATEDIF(Table1[[#This Row],[Date of Birth]],TODAY(),"y")</f>
        <v>28</v>
      </c>
      <c r="J3924" s="33">
        <v>45134</v>
      </c>
      <c r="K3924" s="33" t="str" cm="1">
        <f t="array" aca="1" ref="K3924" ca="1">_xlfn.IFS(L3924&lt;3,"Junior",L3924&lt;=7,"Mid-Level",L3924&gt;7,"Senior")</f>
        <v>Junior</v>
      </c>
      <c r="L3924" s="45">
        <f ca="1">INT(YEARFRAC(Table1[[#This Row],[Joining Date]],TODAY(),1))</f>
        <v>2</v>
      </c>
      <c r="M3924" s="25" t="str">
        <f t="shared" ca="1" si="61"/>
        <v>No</v>
      </c>
      <c r="N3924" s="25">
        <f>YEAR(Table1[[#This Row],[Joining Date]])</f>
        <v>2023</v>
      </c>
      <c r="O3924" s="45">
        <f>MONTH(Table1[[#This Row],[Joining Date]])</f>
        <v>7</v>
      </c>
      <c r="P3924" s="25">
        <f ca="1">NETWORKDAYS(Table1[[#This Row],[Joining Date]],TODAY())</f>
        <v>763</v>
      </c>
      <c r="Q3924" s="25" t="str">
        <f>LEFT(Table1[[#This Row],[Department]],5)&amp;"-"&amp;RIGHT(Table1[[#This Row],[Employee ID]],3)</f>
        <v>Sales-743</v>
      </c>
      <c r="R3924" s="25" t="str">
        <f>LEFT(Table1[[#This Row],[Department]],3)</f>
        <v>Sal</v>
      </c>
      <c r="S3924" s="36">
        <f>_xlfn.XLOOKUP(Table1[[#This Row],[City]],Table2[City],Table2[Bonus %])</f>
        <v>6</v>
      </c>
    </row>
    <row r="3925" spans="1:19" x14ac:dyDescent="0.35">
      <c r="A3925" s="9" t="s">
        <v>195</v>
      </c>
      <c r="B3925" s="41" t="str">
        <f>LEFT(Table1[[#This Row],[Employee Name]],FIND(" ",Table1[[#This Row],[Employee Name]]))</f>
        <v xml:space="preserve">Rahul </v>
      </c>
      <c r="C3925" s="41" t="str">
        <f>RIGHT(Table1[[#This Row],[Employee Name]],LEN(Table1[[#This Row],[Employee Name]])-FIND(" ",Table1[[#This Row],[Employee Name]]))</f>
        <v>Verma</v>
      </c>
      <c r="D3925" s="23">
        <f>Table1[[#This Row],[Basic Salary]]+Table1[[#This Row],[Bonus]]</f>
        <v>62756</v>
      </c>
      <c r="E3925" s="10">
        <v>79</v>
      </c>
      <c r="F3925" s="46">
        <v>86</v>
      </c>
      <c r="G3925" s="10" t="str" cm="1">
        <f t="array" ref="G3925">_xlfn.IFS(Table1[[#This Row],[Performance Score]]&gt;=80,"Excellent",Table1[[#This Row],[Performance Score]]&gt;=60,"Good",Table1[[#This Row],[Performance Score]]&gt;=40,"Need Improvement")</f>
        <v>Excellent</v>
      </c>
      <c r="H3925" s="30">
        <f>Table1[[#This Row],[Bonus]]/Table1[[#This Row],[Basic Salary]]</f>
        <v>0.37529311213867766</v>
      </c>
      <c r="I3925" s="10">
        <f ca="1">DATEDIF(Table1[[#This Row],[Date of Birth]],TODAY(),"y")</f>
        <v>31</v>
      </c>
      <c r="J3925" s="34">
        <v>43863</v>
      </c>
      <c r="K3925" s="33" t="str" cm="1">
        <f t="array" aca="1" ref="K3925" ca="1">_xlfn.IFS(L3925&lt;3,"Junior",L3925&lt;=7,"Mid-Level",L3925&gt;7,"Senior")</f>
        <v>Mid-Level</v>
      </c>
      <c r="L3925" s="46">
        <f ca="1">INT(YEARFRAC(Table1[[#This Row],[Joining Date]],TODAY(),1))</f>
        <v>6</v>
      </c>
      <c r="M3925" s="25" t="str">
        <f t="shared" ca="1" si="61"/>
        <v>Yes</v>
      </c>
      <c r="N3925" s="26">
        <f>YEAR(Table1[[#This Row],[Joining Date]])</f>
        <v>2020</v>
      </c>
      <c r="O3925" s="46">
        <f>MONTH(Table1[[#This Row],[Joining Date]])</f>
        <v>2</v>
      </c>
      <c r="P3925" s="26">
        <f ca="1">NETWORKDAYS(Table1[[#This Row],[Joining Date]],TODAY())</f>
        <v>1671</v>
      </c>
      <c r="Q3925" s="26" t="str">
        <f>LEFT(Table1[[#This Row],[Department]],5)&amp;"-"&amp;RIGHT(Table1[[#This Row],[Employee ID]],3)</f>
        <v>IT-139</v>
      </c>
      <c r="R3925" s="26" t="str">
        <f>LEFT(Table1[[#This Row],[Department]],3)</f>
        <v>IT</v>
      </c>
      <c r="S3925" s="37">
        <f>_xlfn.XLOOKUP(Table1[[#This Row],[City]],Table2[City],Table2[Bonus %])</f>
        <v>6</v>
      </c>
    </row>
    <row r="3926" spans="1:19" x14ac:dyDescent="0.35">
      <c r="A3926" s="7" t="s">
        <v>504</v>
      </c>
      <c r="B3926" s="40" t="str">
        <f>LEFT(Table1[[#This Row],[Employee Name]],FIND(" ",Table1[[#This Row],[Employee Name]]))</f>
        <v xml:space="preserve">Krishna </v>
      </c>
      <c r="C3926" s="40" t="str">
        <f>RIGHT(Table1[[#This Row],[Employee Name]],LEN(Table1[[#This Row],[Employee Name]])-FIND(" ",Table1[[#This Row],[Employee Name]]))</f>
        <v>Chaitanya</v>
      </c>
      <c r="D3926" s="22">
        <f>Table1[[#This Row],[Basic Salary]]+Table1[[#This Row],[Bonus]]</f>
        <v>62741</v>
      </c>
      <c r="E3926" s="8">
        <v>80</v>
      </c>
      <c r="F3926" s="45">
        <v>73</v>
      </c>
      <c r="G3926" s="8" t="str" cm="1">
        <f t="array" ref="G3926">_xlfn.IFS(Table1[[#This Row],[Performance Score]]&gt;=80,"Excellent",Table1[[#This Row],[Performance Score]]&gt;=60,"Good",Table1[[#This Row],[Performance Score]]&gt;=40,"Need Improvement")</f>
        <v>Good</v>
      </c>
      <c r="H3926" s="29">
        <f>Table1[[#This Row],[Bonus]]/Table1[[#This Row],[Basic Salary]]</f>
        <v>0.81584278768233387</v>
      </c>
      <c r="I3926" s="8">
        <f ca="1">DATEDIF(Table1[[#This Row],[Date of Birth]],TODAY(),"y")</f>
        <v>30</v>
      </c>
      <c r="J3926" s="33">
        <v>44258</v>
      </c>
      <c r="K3926" s="33" t="str" cm="1">
        <f t="array" aca="1" ref="K3926" ca="1">_xlfn.IFS(L3926&lt;3,"Junior",L3926&lt;=7,"Mid-Level",L3926&gt;7,"Senior")</f>
        <v>Mid-Level</v>
      </c>
      <c r="L3926" s="45">
        <f ca="1">INT(YEARFRAC(Table1[[#This Row],[Joining Date]],TODAY(),1))</f>
        <v>5</v>
      </c>
      <c r="M3926" s="25" t="str">
        <f t="shared" ca="1" si="61"/>
        <v>No</v>
      </c>
      <c r="N3926" s="25">
        <f>YEAR(Table1[[#This Row],[Joining Date]])</f>
        <v>2021</v>
      </c>
      <c r="O3926" s="45">
        <f>MONTH(Table1[[#This Row],[Joining Date]])</f>
        <v>3</v>
      </c>
      <c r="P3926" s="25">
        <f ca="1">NETWORKDAYS(Table1[[#This Row],[Joining Date]],TODAY())</f>
        <v>1389</v>
      </c>
      <c r="Q3926" s="25" t="str">
        <f>LEFT(Table1[[#This Row],[Department]],5)&amp;"-"&amp;RIGHT(Table1[[#This Row],[Employee ID]],3)</f>
        <v>IT-448</v>
      </c>
      <c r="R3926" s="25" t="str">
        <f>LEFT(Table1[[#This Row],[Department]],3)</f>
        <v>IT</v>
      </c>
      <c r="S3926" s="36">
        <f>_xlfn.XLOOKUP(Table1[[#This Row],[City]],Table2[City],Table2[Bonus %])</f>
        <v>7</v>
      </c>
    </row>
    <row r="3927" spans="1:19" x14ac:dyDescent="0.35">
      <c r="A3927" s="9" t="s">
        <v>211</v>
      </c>
      <c r="B3927" s="41" t="str">
        <f>LEFT(Table1[[#This Row],[Employee Name]],FIND(" ",Table1[[#This Row],[Employee Name]]))</f>
        <v xml:space="preserve">Ananya </v>
      </c>
      <c r="C3927" s="41" t="str">
        <f>RIGHT(Table1[[#This Row],[Employee Name]],LEN(Table1[[#This Row],[Employee Name]])-FIND(" ",Table1[[#This Row],[Employee Name]]))</f>
        <v>Rao</v>
      </c>
      <c r="D3927" s="23">
        <f>Table1[[#This Row],[Basic Salary]]+Table1[[#This Row],[Bonus]]</f>
        <v>62731</v>
      </c>
      <c r="E3927" s="10">
        <v>83</v>
      </c>
      <c r="F3927" s="46">
        <v>98</v>
      </c>
      <c r="G3927" s="10" t="str" cm="1">
        <f t="array" ref="G3927">_xlfn.IFS(Table1[[#This Row],[Performance Score]]&gt;=80,"Excellent",Table1[[#This Row],[Performance Score]]&gt;=60,"Good",Table1[[#This Row],[Performance Score]]&gt;=40,"Need Improvement")</f>
        <v>Excellent</v>
      </c>
      <c r="H3927" s="30">
        <f>Table1[[#This Row],[Bonus]]/Table1[[#This Row],[Basic Salary]]</f>
        <v>0.36946318248302662</v>
      </c>
      <c r="I3927" s="10">
        <f ca="1">DATEDIF(Table1[[#This Row],[Date of Birth]],TODAY(),"y")</f>
        <v>19</v>
      </c>
      <c r="J3927" s="34">
        <v>44146</v>
      </c>
      <c r="K3927" s="33" t="str" cm="1">
        <f t="array" aca="1" ref="K3927" ca="1">_xlfn.IFS(L3927&lt;3,"Junior",L3927&lt;=7,"Mid-Level",L3927&gt;7,"Senior")</f>
        <v>Mid-Level</v>
      </c>
      <c r="L3927" s="46">
        <f ca="1">INT(YEARFRAC(Table1[[#This Row],[Joining Date]],TODAY(),1))</f>
        <v>5</v>
      </c>
      <c r="M3927" s="25" t="str">
        <f t="shared" ca="1" si="61"/>
        <v>No</v>
      </c>
      <c r="N3927" s="26">
        <f>YEAR(Table1[[#This Row],[Joining Date]])</f>
        <v>2020</v>
      </c>
      <c r="O3927" s="46">
        <f>MONTH(Table1[[#This Row],[Joining Date]])</f>
        <v>11</v>
      </c>
      <c r="P3927" s="26">
        <f ca="1">NETWORKDAYS(Table1[[#This Row],[Joining Date]],TODAY())</f>
        <v>1469</v>
      </c>
      <c r="Q3927" s="26" t="str">
        <f>LEFT(Table1[[#This Row],[Department]],5)&amp;"-"&amp;RIGHT(Table1[[#This Row],[Employee ID]],3)</f>
        <v>IT-155</v>
      </c>
      <c r="R3927" s="26" t="str">
        <f>LEFT(Table1[[#This Row],[Department]],3)</f>
        <v>IT</v>
      </c>
      <c r="S3927" s="37">
        <f>_xlfn.XLOOKUP(Table1[[#This Row],[City]],Table2[City],Table2[Bonus %])</f>
        <v>6</v>
      </c>
    </row>
    <row r="3928" spans="1:19" x14ac:dyDescent="0.35">
      <c r="A3928" s="7" t="s">
        <v>2281</v>
      </c>
      <c r="B3928" s="40" t="str">
        <f>LEFT(Table1[[#This Row],[Employee Name]],FIND(" ",Table1[[#This Row],[Employee Name]]))</f>
        <v xml:space="preserve">Kavya </v>
      </c>
      <c r="C3928" s="40" t="str">
        <f>RIGHT(Table1[[#This Row],[Employee Name]],LEN(Table1[[#This Row],[Employee Name]])-FIND(" ",Table1[[#This Row],[Employee Name]]))</f>
        <v>Nair</v>
      </c>
      <c r="D3928" s="22">
        <f>Table1[[#This Row],[Basic Salary]]+Table1[[#This Row],[Bonus]]</f>
        <v>62726</v>
      </c>
      <c r="E3928" s="8">
        <v>96</v>
      </c>
      <c r="F3928" s="45">
        <v>49</v>
      </c>
      <c r="G3928" s="8" t="str" cm="1">
        <f t="array" ref="G3928">_xlfn.IFS(Table1[[#This Row],[Performance Score]]&gt;=80,"Excellent",Table1[[#This Row],[Performance Score]]&gt;=60,"Good",Table1[[#This Row],[Performance Score]]&gt;=40,"Need Improvement")</f>
        <v>Need Improvement</v>
      </c>
      <c r="H3928" s="29">
        <f>Table1[[#This Row],[Bonus]]/Table1[[#This Row],[Basic Salary]]</f>
        <v>0.36440954473277792</v>
      </c>
      <c r="I3928" s="8">
        <f ca="1">DATEDIF(Table1[[#This Row],[Date of Birth]],TODAY(),"y")</f>
        <v>38</v>
      </c>
      <c r="J3928" s="33">
        <v>43311</v>
      </c>
      <c r="K3928" s="33" t="str" cm="1">
        <f t="array" aca="1" ref="K3928" ca="1">_xlfn.IFS(L3928&lt;3,"Junior",L3928&lt;=7,"Mid-Level",L3928&gt;7,"Senior")</f>
        <v>Mid-Level</v>
      </c>
      <c r="L3928" s="45">
        <f ca="1">INT(YEARFRAC(Table1[[#This Row],[Joining Date]],TODAY(),1))</f>
        <v>7</v>
      </c>
      <c r="M3928" s="25" t="str">
        <f t="shared" ca="1" si="61"/>
        <v>Yes</v>
      </c>
      <c r="N3928" s="25">
        <f>YEAR(Table1[[#This Row],[Joining Date]])</f>
        <v>2018</v>
      </c>
      <c r="O3928" s="45">
        <f>MONTH(Table1[[#This Row],[Joining Date]])</f>
        <v>7</v>
      </c>
      <c r="P3928" s="25">
        <f ca="1">NETWORKDAYS(Table1[[#This Row],[Joining Date]],TODAY())</f>
        <v>2066</v>
      </c>
      <c r="Q3928" s="25" t="str">
        <f>LEFT(Table1[[#This Row],[Department]],5)&amp;"-"&amp;RIGHT(Table1[[#This Row],[Employee ID]],3)</f>
        <v>IT-225</v>
      </c>
      <c r="R3928" s="25" t="str">
        <f>LEFT(Table1[[#This Row],[Department]],3)</f>
        <v>IT</v>
      </c>
      <c r="S3928" s="36">
        <f>_xlfn.XLOOKUP(Table1[[#This Row],[City]],Table2[City],Table2[Bonus %])</f>
        <v>5</v>
      </c>
    </row>
    <row r="3929" spans="1:19" x14ac:dyDescent="0.35">
      <c r="A3929" s="9" t="s">
        <v>4352</v>
      </c>
      <c r="B3929" s="41" t="str">
        <f>LEFT(Table1[[#This Row],[Employee Name]],FIND(" ",Table1[[#This Row],[Employee Name]]))</f>
        <v xml:space="preserve">Ravi </v>
      </c>
      <c r="C3929" s="41" t="str">
        <f>RIGHT(Table1[[#This Row],[Employee Name]],LEN(Table1[[#This Row],[Employee Name]])-FIND(" ",Table1[[#This Row],[Employee Name]]))</f>
        <v>Teja</v>
      </c>
      <c r="D3929" s="23">
        <f>Table1[[#This Row],[Basic Salary]]+Table1[[#This Row],[Bonus]]</f>
        <v>62718</v>
      </c>
      <c r="E3929" s="10">
        <v>64</v>
      </c>
      <c r="F3929" s="46">
        <v>92</v>
      </c>
      <c r="G3929" s="10" t="str" cm="1">
        <f t="array" ref="G3929">_xlfn.IFS(Table1[[#This Row],[Performance Score]]&gt;=80,"Excellent",Table1[[#This Row],[Performance Score]]&gt;=60,"Good",Table1[[#This Row],[Performance Score]]&gt;=40,"Need Improvement")</f>
        <v>Excellent</v>
      </c>
      <c r="H3929" s="30">
        <f>Table1[[#This Row],[Bonus]]/Table1[[#This Row],[Basic Salary]]</f>
        <v>0.15581519635847632</v>
      </c>
      <c r="I3929" s="10">
        <f ca="1">DATEDIF(Table1[[#This Row],[Date of Birth]],TODAY(),"y")</f>
        <v>36</v>
      </c>
      <c r="J3929" s="34">
        <v>42485</v>
      </c>
      <c r="K3929" s="33" t="str" cm="1">
        <f t="array" aca="1" ref="K3929" ca="1">_xlfn.IFS(L3929&lt;3,"Junior",L3929&lt;=7,"Mid-Level",L3929&gt;7,"Senior")</f>
        <v>Senior</v>
      </c>
      <c r="L3929" s="46">
        <f ca="1">INT(YEARFRAC(Table1[[#This Row],[Joining Date]],TODAY(),1))</f>
        <v>10</v>
      </c>
      <c r="M3929" s="25" t="str">
        <f t="shared" ca="1" si="61"/>
        <v>Yes</v>
      </c>
      <c r="N3929" s="26">
        <f>YEAR(Table1[[#This Row],[Joining Date]])</f>
        <v>2016</v>
      </c>
      <c r="O3929" s="46">
        <f>MONTH(Table1[[#This Row],[Joining Date]])</f>
        <v>4</v>
      </c>
      <c r="P3929" s="26">
        <f ca="1">NETWORKDAYS(Table1[[#This Row],[Joining Date]],TODAY())</f>
        <v>2656</v>
      </c>
      <c r="Q3929" s="26" t="str">
        <f>LEFT(Table1[[#This Row],[Department]],5)&amp;"-"&amp;RIGHT(Table1[[#This Row],[Employee ID]],3)</f>
        <v>Opera-296</v>
      </c>
      <c r="R3929" s="26" t="str">
        <f>LEFT(Table1[[#This Row],[Department]],3)</f>
        <v>Ope</v>
      </c>
      <c r="S3929" s="37">
        <f>_xlfn.XLOOKUP(Table1[[#This Row],[City]],Table2[City],Table2[Bonus %])</f>
        <v>8</v>
      </c>
    </row>
    <row r="3930" spans="1:19" x14ac:dyDescent="0.35">
      <c r="A3930" s="7" t="s">
        <v>1103</v>
      </c>
      <c r="B3930" s="40" t="str">
        <f>LEFT(Table1[[#This Row],[Employee Name]],FIND(" ",Table1[[#This Row],[Employee Name]]))</f>
        <v xml:space="preserve">Arjun </v>
      </c>
      <c r="C3930" s="40" t="str">
        <f>RIGHT(Table1[[#This Row],[Employee Name]],LEN(Table1[[#This Row],[Employee Name]])-FIND(" ",Table1[[#This Row],[Employee Name]]))</f>
        <v>Mehta</v>
      </c>
      <c r="D3930" s="22">
        <f>Table1[[#This Row],[Basic Salary]]+Table1[[#This Row],[Bonus]]</f>
        <v>62704</v>
      </c>
      <c r="E3930" s="8">
        <v>81</v>
      </c>
      <c r="F3930" s="45">
        <v>67</v>
      </c>
      <c r="G3930" s="8" t="str" cm="1">
        <f t="array" ref="G3930">_xlfn.IFS(Table1[[#This Row],[Performance Score]]&gt;=80,"Excellent",Table1[[#This Row],[Performance Score]]&gt;=60,"Good",Table1[[#This Row],[Performance Score]]&gt;=40,"Need Improvement")</f>
        <v>Good</v>
      </c>
      <c r="H3930" s="29">
        <f>Table1[[#This Row],[Bonus]]/Table1[[#This Row],[Basic Salary]]</f>
        <v>0.11973428096930303</v>
      </c>
      <c r="I3930" s="8">
        <f ca="1">DATEDIF(Table1[[#This Row],[Date of Birth]],TODAY(),"y")</f>
        <v>15</v>
      </c>
      <c r="J3930" s="33">
        <v>45148</v>
      </c>
      <c r="K3930" s="33" t="str" cm="1">
        <f t="array" aca="1" ref="K3930" ca="1">_xlfn.IFS(L3930&lt;3,"Junior",L3930&lt;=7,"Mid-Level",L3930&gt;7,"Senior")</f>
        <v>Junior</v>
      </c>
      <c r="L3930" s="45">
        <f ca="1">INT(YEARFRAC(Table1[[#This Row],[Joining Date]],TODAY(),1))</f>
        <v>2</v>
      </c>
      <c r="M3930" s="25" t="str">
        <f t="shared" ca="1" si="61"/>
        <v>No</v>
      </c>
      <c r="N3930" s="25">
        <f>YEAR(Table1[[#This Row],[Joining Date]])</f>
        <v>2023</v>
      </c>
      <c r="O3930" s="45">
        <f>MONTH(Table1[[#This Row],[Joining Date]])</f>
        <v>8</v>
      </c>
      <c r="P3930" s="25">
        <f ca="1">NETWORKDAYS(Table1[[#This Row],[Joining Date]],TODAY())</f>
        <v>753</v>
      </c>
      <c r="Q3930" s="25" t="str">
        <f>LEFT(Table1[[#This Row],[Department]],5)&amp;"-"&amp;RIGHT(Table1[[#This Row],[Employee ID]],3)</f>
        <v>Opera-047</v>
      </c>
      <c r="R3930" s="25" t="str">
        <f>LEFT(Table1[[#This Row],[Department]],3)</f>
        <v>Ope</v>
      </c>
      <c r="S3930" s="36">
        <f>_xlfn.XLOOKUP(Table1[[#This Row],[City]],Table2[City],Table2[Bonus %])</f>
        <v>4</v>
      </c>
    </row>
    <row r="3931" spans="1:19" x14ac:dyDescent="0.35">
      <c r="A3931" s="9" t="s">
        <v>4971</v>
      </c>
      <c r="B3931" s="41" t="str">
        <f>LEFT(Table1[[#This Row],[Employee Name]],FIND(" ",Table1[[#This Row],[Employee Name]]))</f>
        <v xml:space="preserve">Priya </v>
      </c>
      <c r="C3931" s="41" t="str">
        <f>RIGHT(Table1[[#This Row],[Employee Name]],LEN(Table1[[#This Row],[Employee Name]])-FIND(" ",Table1[[#This Row],[Employee Name]]))</f>
        <v>Reddy</v>
      </c>
      <c r="D3931" s="23">
        <f>Table1[[#This Row],[Basic Salary]]+Table1[[#This Row],[Bonus]]</f>
        <v>62695</v>
      </c>
      <c r="E3931" s="10">
        <v>74</v>
      </c>
      <c r="F3931" s="46">
        <v>79</v>
      </c>
      <c r="G3931" s="10" t="str" cm="1">
        <f t="array" ref="G3931">_xlfn.IFS(Table1[[#This Row],[Performance Score]]&gt;=80,"Excellent",Table1[[#This Row],[Performance Score]]&gt;=60,"Good",Table1[[#This Row],[Performance Score]]&gt;=40,"Need Improvement")</f>
        <v>Good</v>
      </c>
      <c r="H3931" s="30">
        <f>Table1[[#This Row],[Bonus]]/Table1[[#This Row],[Basic Salary]]</f>
        <v>0.65526982785933041</v>
      </c>
      <c r="I3931" s="10">
        <f ca="1">DATEDIF(Table1[[#This Row],[Date of Birth]],TODAY(),"y")</f>
        <v>31</v>
      </c>
      <c r="J3931" s="34">
        <v>42270</v>
      </c>
      <c r="K3931" s="33" t="str" cm="1">
        <f t="array" aca="1" ref="K3931" ca="1">_xlfn.IFS(L3931&lt;3,"Junior",L3931&lt;=7,"Mid-Level",L3931&gt;7,"Senior")</f>
        <v>Senior</v>
      </c>
      <c r="L3931" s="46">
        <f ca="1">INT(YEARFRAC(Table1[[#This Row],[Joining Date]],TODAY(),1))</f>
        <v>10</v>
      </c>
      <c r="M3931" s="25" t="str">
        <f t="shared" ca="1" si="61"/>
        <v>Yes</v>
      </c>
      <c r="N3931" s="26">
        <f>YEAR(Table1[[#This Row],[Joining Date]])</f>
        <v>2015</v>
      </c>
      <c r="O3931" s="46">
        <f>MONTH(Table1[[#This Row],[Joining Date]])</f>
        <v>9</v>
      </c>
      <c r="P3931" s="26">
        <f ca="1">NETWORKDAYS(Table1[[#This Row],[Joining Date]],TODAY())</f>
        <v>2809</v>
      </c>
      <c r="Q3931" s="26" t="str">
        <f>LEFT(Table1[[#This Row],[Department]],5)&amp;"-"&amp;RIGHT(Table1[[#This Row],[Employee ID]],3)</f>
        <v>Marke-915</v>
      </c>
      <c r="R3931" s="26" t="str">
        <f>LEFT(Table1[[#This Row],[Department]],3)</f>
        <v>Mar</v>
      </c>
      <c r="S3931" s="37">
        <f>_xlfn.XLOOKUP(Table1[[#This Row],[City]],Table2[City],Table2[Bonus %])</f>
        <v>6</v>
      </c>
    </row>
    <row r="3932" spans="1:19" x14ac:dyDescent="0.35">
      <c r="A3932" s="7" t="s">
        <v>3823</v>
      </c>
      <c r="B3932" s="40" t="str">
        <f>LEFT(Table1[[#This Row],[Employee Name]],FIND(" ",Table1[[#This Row],[Employee Name]]))</f>
        <v xml:space="preserve">Vikram </v>
      </c>
      <c r="C3932" s="40" t="str">
        <f>RIGHT(Table1[[#This Row],[Employee Name]],LEN(Table1[[#This Row],[Employee Name]])-FIND(" ",Table1[[#This Row],[Employee Name]]))</f>
        <v>Singh</v>
      </c>
      <c r="D3932" s="22">
        <f>Table1[[#This Row],[Basic Salary]]+Table1[[#This Row],[Bonus]]</f>
        <v>62677</v>
      </c>
      <c r="E3932" s="8">
        <v>61</v>
      </c>
      <c r="F3932" s="45">
        <v>47</v>
      </c>
      <c r="G3932" s="8" t="str" cm="1">
        <f t="array" ref="G3932">_xlfn.IFS(Table1[[#This Row],[Performance Score]]&gt;=80,"Excellent",Table1[[#This Row],[Performance Score]]&gt;=60,"Good",Table1[[#This Row],[Performance Score]]&gt;=40,"Need Improvement")</f>
        <v>Need Improvement</v>
      </c>
      <c r="H3932" s="29">
        <f>Table1[[#This Row],[Bonus]]/Table1[[#This Row],[Basic Salary]]</f>
        <v>0.19784042044911609</v>
      </c>
      <c r="I3932" s="8">
        <f ca="1">DATEDIF(Table1[[#This Row],[Date of Birth]],TODAY(),"y")</f>
        <v>25</v>
      </c>
      <c r="J3932" s="33">
        <v>44801</v>
      </c>
      <c r="K3932" s="33" t="str" cm="1">
        <f t="array" aca="1" ref="K3932" ca="1">_xlfn.IFS(L3932&lt;3,"Junior",L3932&lt;=7,"Mid-Level",L3932&gt;7,"Senior")</f>
        <v>Mid-Level</v>
      </c>
      <c r="L3932" s="45">
        <f ca="1">INT(YEARFRAC(Table1[[#This Row],[Joining Date]],TODAY(),1))</f>
        <v>3</v>
      </c>
      <c r="M3932" s="25" t="str">
        <f t="shared" ca="1" si="61"/>
        <v>No</v>
      </c>
      <c r="N3932" s="25">
        <f>YEAR(Table1[[#This Row],[Joining Date]])</f>
        <v>2022</v>
      </c>
      <c r="O3932" s="45">
        <f>MONTH(Table1[[#This Row],[Joining Date]])</f>
        <v>8</v>
      </c>
      <c r="P3932" s="25">
        <f ca="1">NETWORKDAYS(Table1[[#This Row],[Joining Date]],TODAY())</f>
        <v>1001</v>
      </c>
      <c r="Q3932" s="25" t="str">
        <f>LEFT(Table1[[#This Row],[Department]],5)&amp;"-"&amp;RIGHT(Table1[[#This Row],[Employee ID]],3)</f>
        <v>Suppo-767</v>
      </c>
      <c r="R3932" s="25" t="str">
        <f>LEFT(Table1[[#This Row],[Department]],3)</f>
        <v>Sup</v>
      </c>
      <c r="S3932" s="36">
        <f>_xlfn.XLOOKUP(Table1[[#This Row],[City]],Table2[City],Table2[Bonus %])</f>
        <v>7</v>
      </c>
    </row>
    <row r="3933" spans="1:19" x14ac:dyDescent="0.35">
      <c r="A3933" s="9" t="s">
        <v>2178</v>
      </c>
      <c r="B3933" s="41" t="str">
        <f>LEFT(Table1[[#This Row],[Employee Name]],FIND(" ",Table1[[#This Row],[Employee Name]]))</f>
        <v xml:space="preserve">Arjun </v>
      </c>
      <c r="C3933" s="41" t="str">
        <f>RIGHT(Table1[[#This Row],[Employee Name]],LEN(Table1[[#This Row],[Employee Name]])-FIND(" ",Table1[[#This Row],[Employee Name]]))</f>
        <v>Mehta</v>
      </c>
      <c r="D3933" s="23">
        <f>Table1[[#This Row],[Basic Salary]]+Table1[[#This Row],[Bonus]]</f>
        <v>62654</v>
      </c>
      <c r="E3933" s="10">
        <v>98</v>
      </c>
      <c r="F3933" s="46">
        <v>76</v>
      </c>
      <c r="G3933" s="10" t="str" cm="1">
        <f t="array" ref="G3933">_xlfn.IFS(Table1[[#This Row],[Performance Score]]&gt;=80,"Excellent",Table1[[#This Row],[Performance Score]]&gt;=60,"Good",Table1[[#This Row],[Performance Score]]&gt;=40,"Need Improvement")</f>
        <v>Good</v>
      </c>
      <c r="H3933" s="30">
        <f>Table1[[#This Row],[Bonus]]/Table1[[#This Row],[Basic Salary]]</f>
        <v>0.73590446901061146</v>
      </c>
      <c r="I3933" s="10">
        <f ca="1">DATEDIF(Table1[[#This Row],[Date of Birth]],TODAY(),"y")</f>
        <v>14</v>
      </c>
      <c r="J3933" s="34">
        <v>45721</v>
      </c>
      <c r="K3933" s="33" t="str" cm="1">
        <f t="array" aca="1" ref="K3933" ca="1">_xlfn.IFS(L3933&lt;3,"Junior",L3933&lt;=7,"Mid-Level",L3933&gt;7,"Senior")</f>
        <v>Junior</v>
      </c>
      <c r="L3933" s="46">
        <f ca="1">INT(YEARFRAC(Table1[[#This Row],[Joining Date]],TODAY(),1))</f>
        <v>1</v>
      </c>
      <c r="M3933" s="25" t="str">
        <f t="shared" ca="1" si="61"/>
        <v>No</v>
      </c>
      <c r="N3933" s="26">
        <f>YEAR(Table1[[#This Row],[Joining Date]])</f>
        <v>2025</v>
      </c>
      <c r="O3933" s="46">
        <f>MONTH(Table1[[#This Row],[Joining Date]])</f>
        <v>3</v>
      </c>
      <c r="P3933" s="26">
        <f ca="1">NETWORKDAYS(Table1[[#This Row],[Joining Date]],TODAY())</f>
        <v>344</v>
      </c>
      <c r="Q3933" s="26" t="str">
        <f>LEFT(Table1[[#This Row],[Department]],5)&amp;"-"&amp;RIGHT(Table1[[#This Row],[Employee ID]],3)</f>
        <v>Marke-122</v>
      </c>
      <c r="R3933" s="26" t="str">
        <f>LEFT(Table1[[#This Row],[Department]],3)</f>
        <v>Mar</v>
      </c>
      <c r="S3933" s="37">
        <f>_xlfn.XLOOKUP(Table1[[#This Row],[City]],Table2[City],Table2[Bonus %])</f>
        <v>6</v>
      </c>
    </row>
    <row r="3934" spans="1:19" x14ac:dyDescent="0.35">
      <c r="A3934" s="7" t="s">
        <v>534</v>
      </c>
      <c r="B3934" s="40" t="str">
        <f>LEFT(Table1[[#This Row],[Employee Name]],FIND(" ",Table1[[#This Row],[Employee Name]]))</f>
        <v xml:space="preserve">Kavya </v>
      </c>
      <c r="C3934" s="40" t="str">
        <f>RIGHT(Table1[[#This Row],[Employee Name]],LEN(Table1[[#This Row],[Employee Name]])-FIND(" ",Table1[[#This Row],[Employee Name]]))</f>
        <v>Nair</v>
      </c>
      <c r="D3934" s="22">
        <f>Table1[[#This Row],[Basic Salary]]+Table1[[#This Row],[Bonus]]</f>
        <v>62646</v>
      </c>
      <c r="E3934" s="8">
        <v>71</v>
      </c>
      <c r="F3934" s="45">
        <v>50</v>
      </c>
      <c r="G3934" s="8" t="str" cm="1">
        <f t="array" ref="G3934">_xlfn.IFS(Table1[[#This Row],[Performance Score]]&gt;=80,"Excellent",Table1[[#This Row],[Performance Score]]&gt;=60,"Good",Table1[[#This Row],[Performance Score]]&gt;=40,"Need Improvement")</f>
        <v>Need Improvement</v>
      </c>
      <c r="H3934" s="29">
        <f>Table1[[#This Row],[Bonus]]/Table1[[#This Row],[Basic Salary]]</f>
        <v>0.18821007909261614</v>
      </c>
      <c r="I3934" s="8">
        <f ca="1">DATEDIF(Table1[[#This Row],[Date of Birth]],TODAY(),"y")</f>
        <v>33</v>
      </c>
      <c r="J3934" s="33">
        <v>44640</v>
      </c>
      <c r="K3934" s="33" t="str" cm="1">
        <f t="array" aca="1" ref="K3934" ca="1">_xlfn.IFS(L3934&lt;3,"Junior",L3934&lt;=7,"Mid-Level",L3934&gt;7,"Senior")</f>
        <v>Mid-Level</v>
      </c>
      <c r="L3934" s="45">
        <f ca="1">INT(YEARFRAC(Table1[[#This Row],[Joining Date]],TODAY(),1))</f>
        <v>4</v>
      </c>
      <c r="M3934" s="25" t="str">
        <f t="shared" ca="1" si="61"/>
        <v>No</v>
      </c>
      <c r="N3934" s="25">
        <f>YEAR(Table1[[#This Row],[Joining Date]])</f>
        <v>2022</v>
      </c>
      <c r="O3934" s="45">
        <f>MONTH(Table1[[#This Row],[Joining Date]])</f>
        <v>3</v>
      </c>
      <c r="P3934" s="25">
        <f ca="1">NETWORKDAYS(Table1[[#This Row],[Joining Date]],TODAY())</f>
        <v>1116</v>
      </c>
      <c r="Q3934" s="25" t="str">
        <f>LEFT(Table1[[#This Row],[Department]],5)&amp;"-"&amp;RIGHT(Table1[[#This Row],[Employee ID]],3)</f>
        <v>HR-478</v>
      </c>
      <c r="R3934" s="25" t="str">
        <f>LEFT(Table1[[#This Row],[Department]],3)</f>
        <v>HR</v>
      </c>
      <c r="S3934" s="36">
        <f>_xlfn.XLOOKUP(Table1[[#This Row],[City]],Table2[City],Table2[Bonus %])</f>
        <v>6</v>
      </c>
    </row>
    <row r="3935" spans="1:19" x14ac:dyDescent="0.35">
      <c r="A3935" s="9" t="s">
        <v>3360</v>
      </c>
      <c r="B3935" s="41" t="str">
        <f>LEFT(Table1[[#This Row],[Employee Name]],FIND(" ",Table1[[#This Row],[Employee Name]]))</f>
        <v xml:space="preserve">Ravi </v>
      </c>
      <c r="C3935" s="41" t="str">
        <f>RIGHT(Table1[[#This Row],[Employee Name]],LEN(Table1[[#This Row],[Employee Name]])-FIND(" ",Table1[[#This Row],[Employee Name]]))</f>
        <v>Teja</v>
      </c>
      <c r="D3935" s="23">
        <f>Table1[[#This Row],[Basic Salary]]+Table1[[#This Row],[Bonus]]</f>
        <v>62641</v>
      </c>
      <c r="E3935" s="10">
        <v>93</v>
      </c>
      <c r="F3935" s="46">
        <v>75</v>
      </c>
      <c r="G3935" s="10" t="str" cm="1">
        <f t="array" ref="G3935">_xlfn.IFS(Table1[[#This Row],[Performance Score]]&gt;=80,"Excellent",Table1[[#This Row],[Performance Score]]&gt;=60,"Good",Table1[[#This Row],[Performance Score]]&gt;=40,"Need Improvement")</f>
        <v>Good</v>
      </c>
      <c r="H3935" s="30">
        <f>Table1[[#This Row],[Bonus]]/Table1[[#This Row],[Basic Salary]]</f>
        <v>0.50373286602491774</v>
      </c>
      <c r="I3935" s="10">
        <f ca="1">DATEDIF(Table1[[#This Row],[Date of Birth]],TODAY(),"y")</f>
        <v>20</v>
      </c>
      <c r="J3935" s="34">
        <v>42895</v>
      </c>
      <c r="K3935" s="33" t="str" cm="1">
        <f t="array" aca="1" ref="K3935" ca="1">_xlfn.IFS(L3935&lt;3,"Junior",L3935&lt;=7,"Mid-Level",L3935&gt;7,"Senior")</f>
        <v>Senior</v>
      </c>
      <c r="L3935" s="46">
        <f ca="1">INT(YEARFRAC(Table1[[#This Row],[Joining Date]],TODAY(),1))</f>
        <v>9</v>
      </c>
      <c r="M3935" s="25" t="str">
        <f t="shared" ca="1" si="61"/>
        <v>Yes</v>
      </c>
      <c r="N3935" s="26">
        <f>YEAR(Table1[[#This Row],[Joining Date]])</f>
        <v>2017</v>
      </c>
      <c r="O3935" s="46">
        <f>MONTH(Table1[[#This Row],[Joining Date]])</f>
        <v>6</v>
      </c>
      <c r="P3935" s="26">
        <f ca="1">NETWORKDAYS(Table1[[#This Row],[Joining Date]],TODAY())</f>
        <v>2362</v>
      </c>
      <c r="Q3935" s="26" t="str">
        <f>LEFT(Table1[[#This Row],[Department]],5)&amp;"-"&amp;RIGHT(Table1[[#This Row],[Employee ID]],3)</f>
        <v>Suppo-304</v>
      </c>
      <c r="R3935" s="26" t="str">
        <f>LEFT(Table1[[#This Row],[Department]],3)</f>
        <v>Sup</v>
      </c>
      <c r="S3935" s="37">
        <f>_xlfn.XLOOKUP(Table1[[#This Row],[City]],Table2[City],Table2[Bonus %])</f>
        <v>6</v>
      </c>
    </row>
    <row r="3936" spans="1:19" x14ac:dyDescent="0.35">
      <c r="A3936" s="7" t="s">
        <v>1340</v>
      </c>
      <c r="B3936" s="40" t="str">
        <f>LEFT(Table1[[#This Row],[Employee Name]],FIND(" ",Table1[[#This Row],[Employee Name]]))</f>
        <v xml:space="preserve">Aditya </v>
      </c>
      <c r="C3936" s="40" t="str">
        <f>RIGHT(Table1[[#This Row],[Employee Name]],LEN(Table1[[#This Row],[Employee Name]])-FIND(" ",Table1[[#This Row],[Employee Name]]))</f>
        <v>Kapoor</v>
      </c>
      <c r="D3936" s="22">
        <f>Table1[[#This Row],[Basic Salary]]+Table1[[#This Row],[Bonus]]</f>
        <v>62635</v>
      </c>
      <c r="E3936" s="8">
        <v>91</v>
      </c>
      <c r="F3936" s="45">
        <v>78</v>
      </c>
      <c r="G3936" s="8" t="str" cm="1">
        <f t="array" ref="G3936">_xlfn.IFS(Table1[[#This Row],[Performance Score]]&gt;=80,"Excellent",Table1[[#This Row],[Performance Score]]&gt;=60,"Good",Table1[[#This Row],[Performance Score]]&gt;=40,"Need Improvement")</f>
        <v>Good</v>
      </c>
      <c r="H3936" s="29">
        <f>Table1[[#This Row],[Bonus]]/Table1[[#This Row],[Basic Salary]]</f>
        <v>0.4990187631629332</v>
      </c>
      <c r="I3936" s="8">
        <f ca="1">DATEDIF(Table1[[#This Row],[Date of Birth]],TODAY(),"y")</f>
        <v>14</v>
      </c>
      <c r="J3936" s="33">
        <v>43635</v>
      </c>
      <c r="K3936" s="33" t="str" cm="1">
        <f t="array" aca="1" ref="K3936" ca="1">_xlfn.IFS(L3936&lt;3,"Junior",L3936&lt;=7,"Mid-Level",L3936&gt;7,"Senior")</f>
        <v>Mid-Level</v>
      </c>
      <c r="L3936" s="45">
        <f ca="1">INT(YEARFRAC(Table1[[#This Row],[Joining Date]],TODAY(),1))</f>
        <v>7</v>
      </c>
      <c r="M3936" s="25" t="str">
        <f t="shared" ca="1" si="61"/>
        <v>Yes</v>
      </c>
      <c r="N3936" s="25">
        <f>YEAR(Table1[[#This Row],[Joining Date]])</f>
        <v>2019</v>
      </c>
      <c r="O3936" s="45">
        <f>MONTH(Table1[[#This Row],[Joining Date]])</f>
        <v>6</v>
      </c>
      <c r="P3936" s="25">
        <f ca="1">NETWORKDAYS(Table1[[#This Row],[Joining Date]],TODAY())</f>
        <v>1834</v>
      </c>
      <c r="Q3936" s="25" t="str">
        <f>LEFT(Table1[[#This Row],[Department]],5)&amp;"-"&amp;RIGHT(Table1[[#This Row],[Employee ID]],3)</f>
        <v>Sales-284</v>
      </c>
      <c r="R3936" s="25" t="str">
        <f>LEFT(Table1[[#This Row],[Department]],3)</f>
        <v>Sal</v>
      </c>
      <c r="S3936" s="36">
        <f>_xlfn.XLOOKUP(Table1[[#This Row],[City]],Table2[City],Table2[Bonus %])</f>
        <v>8</v>
      </c>
    </row>
    <row r="3937" spans="1:19" x14ac:dyDescent="0.35">
      <c r="A3937" s="9" t="s">
        <v>871</v>
      </c>
      <c r="B3937" s="41" t="str">
        <f>LEFT(Table1[[#This Row],[Employee Name]],FIND(" ",Table1[[#This Row],[Employee Name]]))</f>
        <v xml:space="preserve">Kavya </v>
      </c>
      <c r="C3937" s="41" t="str">
        <f>RIGHT(Table1[[#This Row],[Employee Name]],LEN(Table1[[#This Row],[Employee Name]])-FIND(" ",Table1[[#This Row],[Employee Name]]))</f>
        <v>Nair</v>
      </c>
      <c r="D3937" s="23">
        <f>Table1[[#This Row],[Basic Salary]]+Table1[[#This Row],[Bonus]]</f>
        <v>62631</v>
      </c>
      <c r="E3937" s="10">
        <v>84</v>
      </c>
      <c r="F3937" s="46">
        <v>89</v>
      </c>
      <c r="G3937" s="10" t="str" cm="1">
        <f t="array" ref="G3937">_xlfn.IFS(Table1[[#This Row],[Performance Score]]&gt;=80,"Excellent",Table1[[#This Row],[Performance Score]]&gt;=60,"Good",Table1[[#This Row],[Performance Score]]&gt;=40,"Need Improvement")</f>
        <v>Excellent</v>
      </c>
      <c r="H3937" s="30">
        <f>Table1[[#This Row],[Bonus]]/Table1[[#This Row],[Basic Salary]]</f>
        <v>0.19771666794155893</v>
      </c>
      <c r="I3937" s="10">
        <f ca="1">DATEDIF(Table1[[#This Row],[Date of Birth]],TODAY(),"y")</f>
        <v>45</v>
      </c>
      <c r="J3937" s="34">
        <v>42370</v>
      </c>
      <c r="K3937" s="33" t="str" cm="1">
        <f t="array" aca="1" ref="K3937" ca="1">_xlfn.IFS(L3937&lt;3,"Junior",L3937&lt;=7,"Mid-Level",L3937&gt;7,"Senior")</f>
        <v>Senior</v>
      </c>
      <c r="L3937" s="46">
        <f ca="1">INT(YEARFRAC(Table1[[#This Row],[Joining Date]],TODAY(),1))</f>
        <v>10</v>
      </c>
      <c r="M3937" s="25" t="str">
        <f t="shared" ca="1" si="61"/>
        <v>Yes</v>
      </c>
      <c r="N3937" s="26">
        <f>YEAR(Table1[[#This Row],[Joining Date]])</f>
        <v>2016</v>
      </c>
      <c r="O3937" s="46">
        <f>MONTH(Table1[[#This Row],[Joining Date]])</f>
        <v>1</v>
      </c>
      <c r="P3937" s="26">
        <f ca="1">NETWORKDAYS(Table1[[#This Row],[Joining Date]],TODAY())</f>
        <v>2737</v>
      </c>
      <c r="Q3937" s="26" t="str">
        <f>LEFT(Table1[[#This Row],[Department]],5)&amp;"-"&amp;RIGHT(Table1[[#This Row],[Employee ID]],3)</f>
        <v>Suppo-815</v>
      </c>
      <c r="R3937" s="26" t="str">
        <f>LEFT(Table1[[#This Row],[Department]],3)</f>
        <v>Sup</v>
      </c>
      <c r="S3937" s="37">
        <f>_xlfn.XLOOKUP(Table1[[#This Row],[City]],Table2[City],Table2[Bonus %])</f>
        <v>8</v>
      </c>
    </row>
    <row r="3938" spans="1:19" x14ac:dyDescent="0.35">
      <c r="A3938" s="7" t="s">
        <v>1088</v>
      </c>
      <c r="B3938" s="40" t="str">
        <f>LEFT(Table1[[#This Row],[Employee Name]],FIND(" ",Table1[[#This Row],[Employee Name]]))</f>
        <v xml:space="preserve">Pooja </v>
      </c>
      <c r="C3938" s="40" t="str">
        <f>RIGHT(Table1[[#This Row],[Employee Name]],LEN(Table1[[#This Row],[Employee Name]])-FIND(" ",Table1[[#This Row],[Employee Name]]))</f>
        <v>Das</v>
      </c>
      <c r="D3938" s="22">
        <f>Table1[[#This Row],[Basic Salary]]+Table1[[#This Row],[Bonus]]</f>
        <v>62611</v>
      </c>
      <c r="E3938" s="8">
        <v>65</v>
      </c>
      <c r="F3938" s="45">
        <v>44</v>
      </c>
      <c r="G3938" s="8" t="str" cm="1">
        <f t="array" ref="G3938">_xlfn.IFS(Table1[[#This Row],[Performance Score]]&gt;=80,"Excellent",Table1[[#This Row],[Performance Score]]&gt;=60,"Good",Table1[[#This Row],[Performance Score]]&gt;=40,"Need Improvement")</f>
        <v>Need Improvement</v>
      </c>
      <c r="H3938" s="29">
        <f>Table1[[#This Row],[Bonus]]/Table1[[#This Row],[Basic Salary]]</f>
        <v>0.70073884935079045</v>
      </c>
      <c r="I3938" s="8">
        <f ca="1">DATEDIF(Table1[[#This Row],[Date of Birth]],TODAY(),"y")</f>
        <v>32</v>
      </c>
      <c r="J3938" s="33">
        <v>45161</v>
      </c>
      <c r="K3938" s="33" t="str" cm="1">
        <f t="array" aca="1" ref="K3938" ca="1">_xlfn.IFS(L3938&lt;3,"Junior",L3938&lt;=7,"Mid-Level",L3938&gt;7,"Senior")</f>
        <v>Junior</v>
      </c>
      <c r="L3938" s="45">
        <f ca="1">INT(YEARFRAC(Table1[[#This Row],[Joining Date]],TODAY(),1))</f>
        <v>2</v>
      </c>
      <c r="M3938" s="25" t="str">
        <f t="shared" ca="1" si="61"/>
        <v>No</v>
      </c>
      <c r="N3938" s="25">
        <f>YEAR(Table1[[#This Row],[Joining Date]])</f>
        <v>2023</v>
      </c>
      <c r="O3938" s="45">
        <f>MONTH(Table1[[#This Row],[Joining Date]])</f>
        <v>8</v>
      </c>
      <c r="P3938" s="25">
        <f ca="1">NETWORKDAYS(Table1[[#This Row],[Joining Date]],TODAY())</f>
        <v>744</v>
      </c>
      <c r="Q3938" s="25" t="str">
        <f>LEFT(Table1[[#This Row],[Department]],5)&amp;"-"&amp;RIGHT(Table1[[#This Row],[Employee ID]],3)</f>
        <v>Sales-032</v>
      </c>
      <c r="R3938" s="25" t="str">
        <f>LEFT(Table1[[#This Row],[Department]],3)</f>
        <v>Sal</v>
      </c>
      <c r="S3938" s="36">
        <f>_xlfn.XLOOKUP(Table1[[#This Row],[City]],Table2[City],Table2[Bonus %])</f>
        <v>6</v>
      </c>
    </row>
    <row r="3939" spans="1:19" x14ac:dyDescent="0.35">
      <c r="A3939" s="9" t="s">
        <v>3636</v>
      </c>
      <c r="B3939" s="41" t="str">
        <f>LEFT(Table1[[#This Row],[Employee Name]],FIND(" ",Table1[[#This Row],[Employee Name]]))</f>
        <v xml:space="preserve">Vikram </v>
      </c>
      <c r="C3939" s="41" t="str">
        <f>RIGHT(Table1[[#This Row],[Employee Name]],LEN(Table1[[#This Row],[Employee Name]])-FIND(" ",Table1[[#This Row],[Employee Name]]))</f>
        <v>Singh</v>
      </c>
      <c r="D3939" s="23">
        <f>Table1[[#This Row],[Basic Salary]]+Table1[[#This Row],[Bonus]]</f>
        <v>62597</v>
      </c>
      <c r="E3939" s="10">
        <v>92</v>
      </c>
      <c r="F3939" s="46">
        <v>55</v>
      </c>
      <c r="G3939" s="10" t="str" cm="1">
        <f t="array" ref="G3939">_xlfn.IFS(Table1[[#This Row],[Performance Score]]&gt;=80,"Excellent",Table1[[#This Row],[Performance Score]]&gt;=60,"Good",Table1[[#This Row],[Performance Score]]&gt;=40,"Need Improvement")</f>
        <v>Need Improvement</v>
      </c>
      <c r="H3939" s="30">
        <f>Table1[[#This Row],[Bonus]]/Table1[[#This Row],[Basic Salary]]</f>
        <v>0.62551611311641431</v>
      </c>
      <c r="I3939" s="10">
        <f ca="1">DATEDIF(Table1[[#This Row],[Date of Birth]],TODAY(),"y")</f>
        <v>42</v>
      </c>
      <c r="J3939" s="34">
        <v>44665</v>
      </c>
      <c r="K3939" s="33" t="str" cm="1">
        <f t="array" aca="1" ref="K3939" ca="1">_xlfn.IFS(L3939&lt;3,"Junior",L3939&lt;=7,"Mid-Level",L3939&gt;7,"Senior")</f>
        <v>Mid-Level</v>
      </c>
      <c r="L3939" s="46">
        <f ca="1">INT(YEARFRAC(Table1[[#This Row],[Joining Date]],TODAY(),1))</f>
        <v>4</v>
      </c>
      <c r="M3939" s="25" t="str">
        <f t="shared" ca="1" si="61"/>
        <v>No</v>
      </c>
      <c r="N3939" s="26">
        <f>YEAR(Table1[[#This Row],[Joining Date]])</f>
        <v>2022</v>
      </c>
      <c r="O3939" s="46">
        <f>MONTH(Table1[[#This Row],[Joining Date]])</f>
        <v>4</v>
      </c>
      <c r="P3939" s="26">
        <f ca="1">NETWORKDAYS(Table1[[#This Row],[Joining Date]],TODAY())</f>
        <v>1098</v>
      </c>
      <c r="Q3939" s="26" t="str">
        <f>LEFT(Table1[[#This Row],[Department]],5)&amp;"-"&amp;RIGHT(Table1[[#This Row],[Employee ID]],3)</f>
        <v>IT-580</v>
      </c>
      <c r="R3939" s="26" t="str">
        <f>LEFT(Table1[[#This Row],[Department]],3)</f>
        <v>IT</v>
      </c>
      <c r="S3939" s="37">
        <f>_xlfn.XLOOKUP(Table1[[#This Row],[City]],Table2[City],Table2[Bonus %])</f>
        <v>5</v>
      </c>
    </row>
    <row r="3940" spans="1:19" x14ac:dyDescent="0.35">
      <c r="A3940" s="7" t="s">
        <v>4021</v>
      </c>
      <c r="B3940" s="40" t="str">
        <f>LEFT(Table1[[#This Row],[Employee Name]],FIND(" ",Table1[[#This Row],[Employee Name]]))</f>
        <v xml:space="preserve">Gayathri </v>
      </c>
      <c r="C3940" s="40" t="str">
        <f>RIGHT(Table1[[#This Row],[Employee Name]],LEN(Table1[[#This Row],[Employee Name]])-FIND(" ",Table1[[#This Row],[Employee Name]]))</f>
        <v>Iyer</v>
      </c>
      <c r="D3940" s="22">
        <f>Table1[[#This Row],[Basic Salary]]+Table1[[#This Row],[Bonus]]</f>
        <v>62575</v>
      </c>
      <c r="E3940" s="8">
        <v>73</v>
      </c>
      <c r="F3940" s="45">
        <v>80</v>
      </c>
      <c r="G3940" s="8" t="str" cm="1">
        <f t="array" ref="G3940">_xlfn.IFS(Table1[[#This Row],[Performance Score]]&gt;=80,"Excellent",Table1[[#This Row],[Performance Score]]&gt;=60,"Good",Table1[[#This Row],[Performance Score]]&gt;=40,"Need Improvement")</f>
        <v>Excellent</v>
      </c>
      <c r="H3940" s="29">
        <f>Table1[[#This Row],[Bonus]]/Table1[[#This Row],[Basic Salary]]</f>
        <v>0.90527661906646772</v>
      </c>
      <c r="I3940" s="8">
        <f ca="1">DATEDIF(Table1[[#This Row],[Date of Birth]],TODAY(),"y")</f>
        <v>16</v>
      </c>
      <c r="J3940" s="33">
        <v>44465</v>
      </c>
      <c r="K3940" s="33" t="str" cm="1">
        <f t="array" aca="1" ref="K3940" ca="1">_xlfn.IFS(L3940&lt;3,"Junior",L3940&lt;=7,"Mid-Level",L3940&gt;7,"Senior")</f>
        <v>Mid-Level</v>
      </c>
      <c r="L3940" s="45">
        <f ca="1">INT(YEARFRAC(Table1[[#This Row],[Joining Date]],TODAY(),1))</f>
        <v>4</v>
      </c>
      <c r="M3940" s="25" t="str">
        <f t="shared" ca="1" si="61"/>
        <v>No</v>
      </c>
      <c r="N3940" s="25">
        <f>YEAR(Table1[[#This Row],[Joining Date]])</f>
        <v>2021</v>
      </c>
      <c r="O3940" s="45">
        <f>MONTH(Table1[[#This Row],[Joining Date]])</f>
        <v>9</v>
      </c>
      <c r="P3940" s="25">
        <f ca="1">NETWORKDAYS(Table1[[#This Row],[Joining Date]],TODAY())</f>
        <v>1241</v>
      </c>
      <c r="Q3940" s="25" t="str">
        <f>LEFT(Table1[[#This Row],[Department]],5)&amp;"-"&amp;RIGHT(Table1[[#This Row],[Employee ID]],3)</f>
        <v>Marke-965</v>
      </c>
      <c r="R3940" s="25" t="str">
        <f>LEFT(Table1[[#This Row],[Department]],3)</f>
        <v>Mar</v>
      </c>
      <c r="S3940" s="36">
        <f>_xlfn.XLOOKUP(Table1[[#This Row],[City]],Table2[City],Table2[Bonus %])</f>
        <v>5</v>
      </c>
    </row>
    <row r="3941" spans="1:19" x14ac:dyDescent="0.35">
      <c r="A3941" s="9" t="s">
        <v>2580</v>
      </c>
      <c r="B3941" s="41" t="str">
        <f>LEFT(Table1[[#This Row],[Employee Name]],FIND(" ",Table1[[#This Row],[Employee Name]]))</f>
        <v xml:space="preserve">Gayathri </v>
      </c>
      <c r="C3941" s="41" t="str">
        <f>RIGHT(Table1[[#This Row],[Employee Name]],LEN(Table1[[#This Row],[Employee Name]])-FIND(" ",Table1[[#This Row],[Employee Name]]))</f>
        <v>Iyer</v>
      </c>
      <c r="D3941" s="23">
        <f>Table1[[#This Row],[Basic Salary]]+Table1[[#This Row],[Bonus]]</f>
        <v>62546</v>
      </c>
      <c r="E3941" s="10">
        <v>96</v>
      </c>
      <c r="F3941" s="46">
        <v>92</v>
      </c>
      <c r="G3941" s="10" t="str" cm="1">
        <f t="array" ref="G3941">_xlfn.IFS(Table1[[#This Row],[Performance Score]]&gt;=80,"Excellent",Table1[[#This Row],[Performance Score]]&gt;=60,"Good",Table1[[#This Row],[Performance Score]]&gt;=40,"Need Improvement")</f>
        <v>Excellent</v>
      </c>
      <c r="H3941" s="30">
        <f>Table1[[#This Row],[Bonus]]/Table1[[#This Row],[Basic Salary]]</f>
        <v>0.76200805701890295</v>
      </c>
      <c r="I3941" s="10">
        <f ca="1">DATEDIF(Table1[[#This Row],[Date of Birth]],TODAY(),"y")</f>
        <v>18</v>
      </c>
      <c r="J3941" s="34">
        <v>45442</v>
      </c>
      <c r="K3941" s="33" t="str" cm="1">
        <f t="array" aca="1" ref="K3941" ca="1">_xlfn.IFS(L3941&lt;3,"Junior",L3941&lt;=7,"Mid-Level",L3941&gt;7,"Senior")</f>
        <v>Junior</v>
      </c>
      <c r="L3941" s="46">
        <f ca="1">INT(YEARFRAC(Table1[[#This Row],[Joining Date]],TODAY(),1))</f>
        <v>2</v>
      </c>
      <c r="M3941" s="25" t="str">
        <f t="shared" ca="1" si="61"/>
        <v>No</v>
      </c>
      <c r="N3941" s="26">
        <f>YEAR(Table1[[#This Row],[Joining Date]])</f>
        <v>2024</v>
      </c>
      <c r="O3941" s="46">
        <f>MONTH(Table1[[#This Row],[Joining Date]])</f>
        <v>5</v>
      </c>
      <c r="P3941" s="26">
        <f ca="1">NETWORKDAYS(Table1[[#This Row],[Joining Date]],TODAY())</f>
        <v>543</v>
      </c>
      <c r="Q3941" s="26" t="str">
        <f>LEFT(Table1[[#This Row],[Department]],5)&amp;"-"&amp;RIGHT(Table1[[#This Row],[Employee ID]],3)</f>
        <v>Suppo-524</v>
      </c>
      <c r="R3941" s="26" t="str">
        <f>LEFT(Table1[[#This Row],[Department]],3)</f>
        <v>Sup</v>
      </c>
      <c r="S3941" s="37">
        <f>_xlfn.XLOOKUP(Table1[[#This Row],[City]],Table2[City],Table2[Bonus %])</f>
        <v>4</v>
      </c>
    </row>
    <row r="3942" spans="1:19" x14ac:dyDescent="0.35">
      <c r="A3942" s="7" t="s">
        <v>3285</v>
      </c>
      <c r="B3942" s="40" t="str">
        <f>LEFT(Table1[[#This Row],[Employee Name]],FIND(" ",Table1[[#This Row],[Employee Name]]))</f>
        <v xml:space="preserve">Arjun </v>
      </c>
      <c r="C3942" s="40" t="str">
        <f>RIGHT(Table1[[#This Row],[Employee Name]],LEN(Table1[[#This Row],[Employee Name]])-FIND(" ",Table1[[#This Row],[Employee Name]]))</f>
        <v>Mehta</v>
      </c>
      <c r="D3942" s="22">
        <f>Table1[[#This Row],[Basic Salary]]+Table1[[#This Row],[Bonus]]</f>
        <v>62535</v>
      </c>
      <c r="E3942" s="8">
        <v>80</v>
      </c>
      <c r="F3942" s="45">
        <v>81</v>
      </c>
      <c r="G3942" s="8" t="str" cm="1">
        <f t="array" ref="G3942">_xlfn.IFS(Table1[[#This Row],[Performance Score]]&gt;=80,"Excellent",Table1[[#This Row],[Performance Score]]&gt;=60,"Good",Table1[[#This Row],[Performance Score]]&gt;=40,"Need Improvement")</f>
        <v>Excellent</v>
      </c>
      <c r="H3942" s="29">
        <f>Table1[[#This Row],[Bonus]]/Table1[[#This Row],[Basic Salary]]</f>
        <v>0.48011834319526625</v>
      </c>
      <c r="I3942" s="8">
        <f ca="1">DATEDIF(Table1[[#This Row],[Date of Birth]],TODAY(),"y")</f>
        <v>27</v>
      </c>
      <c r="J3942" s="33">
        <v>43667</v>
      </c>
      <c r="K3942" s="33" t="str" cm="1">
        <f t="array" aca="1" ref="K3942" ca="1">_xlfn.IFS(L3942&lt;3,"Junior",L3942&lt;=7,"Mid-Level",L3942&gt;7,"Senior")</f>
        <v>Mid-Level</v>
      </c>
      <c r="L3942" s="45">
        <f ca="1">INT(YEARFRAC(Table1[[#This Row],[Joining Date]],TODAY(),1))</f>
        <v>6</v>
      </c>
      <c r="M3942" s="25" t="str">
        <f t="shared" ca="1" si="61"/>
        <v>Yes</v>
      </c>
      <c r="N3942" s="25">
        <f>YEAR(Table1[[#This Row],[Joining Date]])</f>
        <v>2019</v>
      </c>
      <c r="O3942" s="45">
        <f>MONTH(Table1[[#This Row],[Joining Date]])</f>
        <v>7</v>
      </c>
      <c r="P3942" s="25">
        <f ca="1">NETWORKDAYS(Table1[[#This Row],[Joining Date]],TODAY())</f>
        <v>1811</v>
      </c>
      <c r="Q3942" s="25" t="str">
        <f>LEFT(Table1[[#This Row],[Department]],5)&amp;"-"&amp;RIGHT(Table1[[#This Row],[Employee ID]],3)</f>
        <v>HR-229</v>
      </c>
      <c r="R3942" s="25" t="str">
        <f>LEFT(Table1[[#This Row],[Department]],3)</f>
        <v>HR</v>
      </c>
      <c r="S3942" s="36">
        <f>_xlfn.XLOOKUP(Table1[[#This Row],[City]],Table2[City],Table2[Bonus %])</f>
        <v>6</v>
      </c>
    </row>
    <row r="3943" spans="1:19" x14ac:dyDescent="0.35">
      <c r="A3943" s="9" t="s">
        <v>4005</v>
      </c>
      <c r="B3943" s="41" t="str">
        <f>LEFT(Table1[[#This Row],[Employee Name]],FIND(" ",Table1[[#This Row],[Employee Name]]))</f>
        <v xml:space="preserve">Nisha </v>
      </c>
      <c r="C3943" s="41" t="str">
        <f>RIGHT(Table1[[#This Row],[Employee Name]],LEN(Table1[[#This Row],[Employee Name]])-FIND(" ",Table1[[#This Row],[Employee Name]]))</f>
        <v>Kapoor</v>
      </c>
      <c r="D3943" s="23">
        <f>Table1[[#This Row],[Basic Salary]]+Table1[[#This Row],[Bonus]]</f>
        <v>62519</v>
      </c>
      <c r="E3943" s="10">
        <v>95</v>
      </c>
      <c r="F3943" s="46">
        <v>97</v>
      </c>
      <c r="G3943" s="10" t="str" cm="1">
        <f t="array" ref="G3943">_xlfn.IFS(Table1[[#This Row],[Performance Score]]&gt;=80,"Excellent",Table1[[#This Row],[Performance Score]]&gt;=60,"Good",Table1[[#This Row],[Performance Score]]&gt;=40,"Need Improvement")</f>
        <v>Excellent</v>
      </c>
      <c r="H3943" s="30">
        <f>Table1[[#This Row],[Bonus]]/Table1[[#This Row],[Basic Salary]]</f>
        <v>0.5679925762439807</v>
      </c>
      <c r="I3943" s="10">
        <f ca="1">DATEDIF(Table1[[#This Row],[Date of Birth]],TODAY(),"y")</f>
        <v>33</v>
      </c>
      <c r="J3943" s="34">
        <v>42919</v>
      </c>
      <c r="K3943" s="33" t="str" cm="1">
        <f t="array" aca="1" ref="K3943" ca="1">_xlfn.IFS(L3943&lt;3,"Junior",L3943&lt;=7,"Mid-Level",L3943&gt;7,"Senior")</f>
        <v>Senior</v>
      </c>
      <c r="L3943" s="46">
        <f ca="1">INT(YEARFRAC(Table1[[#This Row],[Joining Date]],TODAY(),1))</f>
        <v>8</v>
      </c>
      <c r="M3943" s="25" t="str">
        <f t="shared" ca="1" si="61"/>
        <v>Yes</v>
      </c>
      <c r="N3943" s="26">
        <f>YEAR(Table1[[#This Row],[Joining Date]])</f>
        <v>2017</v>
      </c>
      <c r="O3943" s="46">
        <f>MONTH(Table1[[#This Row],[Joining Date]])</f>
        <v>7</v>
      </c>
      <c r="P3943" s="26">
        <f ca="1">NETWORKDAYS(Table1[[#This Row],[Joining Date]],TODAY())</f>
        <v>2346</v>
      </c>
      <c r="Q3943" s="26" t="str">
        <f>LEFT(Table1[[#This Row],[Department]],5)&amp;"-"&amp;RIGHT(Table1[[#This Row],[Employee ID]],3)</f>
        <v>Suppo-949</v>
      </c>
      <c r="R3943" s="26" t="str">
        <f>LEFT(Table1[[#This Row],[Department]],3)</f>
        <v>Sup</v>
      </c>
      <c r="S3943" s="37">
        <f>_xlfn.XLOOKUP(Table1[[#This Row],[City]],Table2[City],Table2[Bonus %])</f>
        <v>6</v>
      </c>
    </row>
    <row r="3944" spans="1:19" x14ac:dyDescent="0.35">
      <c r="A3944" s="7" t="s">
        <v>4667</v>
      </c>
      <c r="B3944" s="40" t="str">
        <f>LEFT(Table1[[#This Row],[Employee Name]],FIND(" ",Table1[[#This Row],[Employee Name]]))</f>
        <v xml:space="preserve">Rahul </v>
      </c>
      <c r="C3944" s="40" t="str">
        <f>RIGHT(Table1[[#This Row],[Employee Name]],LEN(Table1[[#This Row],[Employee Name]])-FIND(" ",Table1[[#This Row],[Employee Name]]))</f>
        <v>Verma</v>
      </c>
      <c r="D3944" s="22">
        <f>Table1[[#This Row],[Basic Salary]]+Table1[[#This Row],[Bonus]]</f>
        <v>62512</v>
      </c>
      <c r="E3944" s="8">
        <v>67</v>
      </c>
      <c r="F3944" s="45">
        <v>55</v>
      </c>
      <c r="G3944" s="8" t="str" cm="1">
        <f t="array" ref="G3944">_xlfn.IFS(Table1[[#This Row],[Performance Score]]&gt;=80,"Excellent",Table1[[#This Row],[Performance Score]]&gt;=60,"Good",Table1[[#This Row],[Performance Score]]&gt;=40,"Need Improvement")</f>
        <v>Need Improvement</v>
      </c>
      <c r="H3944" s="29">
        <f>Table1[[#This Row],[Bonus]]/Table1[[#This Row],[Basic Salary]]</f>
        <v>0.2791487620216902</v>
      </c>
      <c r="I3944" s="8">
        <f ca="1">DATEDIF(Table1[[#This Row],[Date of Birth]],TODAY(),"y")</f>
        <v>30</v>
      </c>
      <c r="J3944" s="33">
        <v>42982</v>
      </c>
      <c r="K3944" s="33" t="str" cm="1">
        <f t="array" aca="1" ref="K3944" ca="1">_xlfn.IFS(L3944&lt;3,"Junior",L3944&lt;=7,"Mid-Level",L3944&gt;7,"Senior")</f>
        <v>Senior</v>
      </c>
      <c r="L3944" s="45">
        <f ca="1">INT(YEARFRAC(Table1[[#This Row],[Joining Date]],TODAY(),1))</f>
        <v>8</v>
      </c>
      <c r="M3944" s="25" t="str">
        <f t="shared" ca="1" si="61"/>
        <v>Yes</v>
      </c>
      <c r="N3944" s="25">
        <f>YEAR(Table1[[#This Row],[Joining Date]])</f>
        <v>2017</v>
      </c>
      <c r="O3944" s="45">
        <f>MONTH(Table1[[#This Row],[Joining Date]])</f>
        <v>9</v>
      </c>
      <c r="P3944" s="25">
        <f ca="1">NETWORKDAYS(Table1[[#This Row],[Joining Date]],TODAY())</f>
        <v>2301</v>
      </c>
      <c r="Q3944" s="25" t="str">
        <f>LEFT(Table1[[#This Row],[Department]],5)&amp;"-"&amp;RIGHT(Table1[[#This Row],[Employee ID]],3)</f>
        <v>Suppo-611</v>
      </c>
      <c r="R3944" s="25" t="str">
        <f>LEFT(Table1[[#This Row],[Department]],3)</f>
        <v>Sup</v>
      </c>
      <c r="S3944" s="36">
        <f>_xlfn.XLOOKUP(Table1[[#This Row],[City]],Table2[City],Table2[Bonus %])</f>
        <v>6</v>
      </c>
    </row>
    <row r="3945" spans="1:19" x14ac:dyDescent="0.35">
      <c r="A3945" s="9" t="s">
        <v>1298</v>
      </c>
      <c r="B3945" s="41" t="str">
        <f>LEFT(Table1[[#This Row],[Employee Name]],FIND(" ",Table1[[#This Row],[Employee Name]]))</f>
        <v xml:space="preserve">Neha </v>
      </c>
      <c r="C3945" s="41" t="str">
        <f>RIGHT(Table1[[#This Row],[Employee Name]],LEN(Table1[[#This Row],[Employee Name]])-FIND(" ",Table1[[#This Row],[Employee Name]]))</f>
        <v>Kulkarni</v>
      </c>
      <c r="D3945" s="23">
        <f>Table1[[#This Row],[Basic Salary]]+Table1[[#This Row],[Bonus]]</f>
        <v>62444</v>
      </c>
      <c r="E3945" s="10">
        <v>84</v>
      </c>
      <c r="F3945" s="46">
        <v>100</v>
      </c>
      <c r="G3945" s="10" t="str" cm="1">
        <f t="array" ref="G3945">_xlfn.IFS(Table1[[#This Row],[Performance Score]]&gt;=80,"Excellent",Table1[[#This Row],[Performance Score]]&gt;=60,"Good",Table1[[#This Row],[Performance Score]]&gt;=40,"Need Improvement")</f>
        <v>Excellent</v>
      </c>
      <c r="H3945" s="30">
        <f>Table1[[#This Row],[Bonus]]/Table1[[#This Row],[Basic Salary]]</f>
        <v>0.58834003154092684</v>
      </c>
      <c r="I3945" s="10">
        <f ca="1">DATEDIF(Table1[[#This Row],[Date of Birth]],TODAY(),"y")</f>
        <v>43</v>
      </c>
      <c r="J3945" s="34">
        <v>45808</v>
      </c>
      <c r="K3945" s="33" t="str" cm="1">
        <f t="array" aca="1" ref="K3945" ca="1">_xlfn.IFS(L3945&lt;3,"Junior",L3945&lt;=7,"Mid-Level",L3945&gt;7,"Senior")</f>
        <v>Junior</v>
      </c>
      <c r="L3945" s="46">
        <f ca="1">INT(YEARFRAC(Table1[[#This Row],[Joining Date]],TODAY(),1))</f>
        <v>1</v>
      </c>
      <c r="M3945" s="25" t="str">
        <f t="shared" ca="1" si="61"/>
        <v>No</v>
      </c>
      <c r="N3945" s="26">
        <f>YEAR(Table1[[#This Row],[Joining Date]])</f>
        <v>2025</v>
      </c>
      <c r="O3945" s="46">
        <f>MONTH(Table1[[#This Row],[Joining Date]])</f>
        <v>5</v>
      </c>
      <c r="P3945" s="26">
        <f ca="1">NETWORKDAYS(Table1[[#This Row],[Joining Date]],TODAY())</f>
        <v>281</v>
      </c>
      <c r="Q3945" s="26" t="str">
        <f>LEFT(Table1[[#This Row],[Department]],5)&amp;"-"&amp;RIGHT(Table1[[#This Row],[Employee ID]],3)</f>
        <v>Suppo-242</v>
      </c>
      <c r="R3945" s="26" t="str">
        <f>LEFT(Table1[[#This Row],[Department]],3)</f>
        <v>Sup</v>
      </c>
      <c r="S3945" s="37">
        <f>_xlfn.XLOOKUP(Table1[[#This Row],[City]],Table2[City],Table2[Bonus %])</f>
        <v>6</v>
      </c>
    </row>
    <row r="3946" spans="1:19" x14ac:dyDescent="0.35">
      <c r="A3946" s="7" t="s">
        <v>3150</v>
      </c>
      <c r="B3946" s="40" t="str">
        <f>LEFT(Table1[[#This Row],[Employee Name]],FIND(" ",Table1[[#This Row],[Employee Name]]))</f>
        <v xml:space="preserve">Nisha </v>
      </c>
      <c r="C3946" s="40" t="str">
        <f>RIGHT(Table1[[#This Row],[Employee Name]],LEN(Table1[[#This Row],[Employee Name]])-FIND(" ",Table1[[#This Row],[Employee Name]]))</f>
        <v>Kapoor</v>
      </c>
      <c r="D3946" s="22">
        <f>Table1[[#This Row],[Basic Salary]]+Table1[[#This Row],[Bonus]]</f>
        <v>62415</v>
      </c>
      <c r="E3946" s="8">
        <v>93</v>
      </c>
      <c r="F3946" s="45">
        <v>80</v>
      </c>
      <c r="G3946" s="8" t="str" cm="1">
        <f t="array" ref="G3946">_xlfn.IFS(Table1[[#This Row],[Performance Score]]&gt;=80,"Excellent",Table1[[#This Row],[Performance Score]]&gt;=60,"Good",Table1[[#This Row],[Performance Score]]&gt;=40,"Need Improvement")</f>
        <v>Excellent</v>
      </c>
      <c r="H3946" s="29">
        <f>Table1[[#This Row],[Bonus]]/Table1[[#This Row],[Basic Salary]]</f>
        <v>0.90778212495415089</v>
      </c>
      <c r="I3946" s="8">
        <f ca="1">DATEDIF(Table1[[#This Row],[Date of Birth]],TODAY(),"y")</f>
        <v>45</v>
      </c>
      <c r="J3946" s="33">
        <v>42387</v>
      </c>
      <c r="K3946" s="33" t="str" cm="1">
        <f t="array" aca="1" ref="K3946" ca="1">_xlfn.IFS(L3946&lt;3,"Junior",L3946&lt;=7,"Mid-Level",L3946&gt;7,"Senior")</f>
        <v>Senior</v>
      </c>
      <c r="L3946" s="45">
        <f ca="1">INT(YEARFRAC(Table1[[#This Row],[Joining Date]],TODAY(),1))</f>
        <v>10</v>
      </c>
      <c r="M3946" s="25" t="str">
        <f t="shared" ca="1" si="61"/>
        <v>Yes</v>
      </c>
      <c r="N3946" s="25">
        <f>YEAR(Table1[[#This Row],[Joining Date]])</f>
        <v>2016</v>
      </c>
      <c r="O3946" s="45">
        <f>MONTH(Table1[[#This Row],[Joining Date]])</f>
        <v>1</v>
      </c>
      <c r="P3946" s="25">
        <f ca="1">NETWORKDAYS(Table1[[#This Row],[Joining Date]],TODAY())</f>
        <v>2726</v>
      </c>
      <c r="Q3946" s="25" t="str">
        <f>LEFT(Table1[[#This Row],[Department]],5)&amp;"-"&amp;RIGHT(Table1[[#This Row],[Employee ID]],3)</f>
        <v>Marke-094</v>
      </c>
      <c r="R3946" s="25" t="str">
        <f>LEFT(Table1[[#This Row],[Department]],3)</f>
        <v>Mar</v>
      </c>
      <c r="S3946" s="36">
        <f>_xlfn.XLOOKUP(Table1[[#This Row],[City]],Table2[City],Table2[Bonus %])</f>
        <v>7</v>
      </c>
    </row>
    <row r="3947" spans="1:19" x14ac:dyDescent="0.35">
      <c r="A3947" s="9" t="s">
        <v>1356</v>
      </c>
      <c r="B3947" s="41" t="str">
        <f>LEFT(Table1[[#This Row],[Employee Name]],FIND(" ",Table1[[#This Row],[Employee Name]]))</f>
        <v xml:space="preserve">Ajay </v>
      </c>
      <c r="C3947" s="41" t="str">
        <f>RIGHT(Table1[[#This Row],[Employee Name]],LEN(Table1[[#This Row],[Employee Name]])-FIND(" ",Table1[[#This Row],[Employee Name]]))</f>
        <v>Singh</v>
      </c>
      <c r="D3947" s="23">
        <f>Table1[[#This Row],[Basic Salary]]+Table1[[#This Row],[Bonus]]</f>
        <v>62396</v>
      </c>
      <c r="E3947" s="10">
        <v>91</v>
      </c>
      <c r="F3947" s="46">
        <v>56</v>
      </c>
      <c r="G3947" s="10" t="str" cm="1">
        <f t="array" ref="G3947">_xlfn.IFS(Table1[[#This Row],[Performance Score]]&gt;=80,"Excellent",Table1[[#This Row],[Performance Score]]&gt;=60,"Good",Table1[[#This Row],[Performance Score]]&gt;=40,"Need Improvement")</f>
        <v>Need Improvement</v>
      </c>
      <c r="H3947" s="30">
        <f>Table1[[#This Row],[Bonus]]/Table1[[#This Row],[Basic Salary]]</f>
        <v>0.12496168755070765</v>
      </c>
      <c r="I3947" s="10">
        <f ca="1">DATEDIF(Table1[[#This Row],[Date of Birth]],TODAY(),"y")</f>
        <v>21</v>
      </c>
      <c r="J3947" s="34">
        <v>45444</v>
      </c>
      <c r="K3947" s="33" t="str" cm="1">
        <f t="array" aca="1" ref="K3947" ca="1">_xlfn.IFS(L3947&lt;3,"Junior",L3947&lt;=7,"Mid-Level",L3947&gt;7,"Senior")</f>
        <v>Junior</v>
      </c>
      <c r="L3947" s="46">
        <f ca="1">INT(YEARFRAC(Table1[[#This Row],[Joining Date]],TODAY(),1))</f>
        <v>2</v>
      </c>
      <c r="M3947" s="25" t="str">
        <f t="shared" ca="1" si="61"/>
        <v>No</v>
      </c>
      <c r="N3947" s="26">
        <f>YEAR(Table1[[#This Row],[Joining Date]])</f>
        <v>2024</v>
      </c>
      <c r="O3947" s="46">
        <f>MONTH(Table1[[#This Row],[Joining Date]])</f>
        <v>6</v>
      </c>
      <c r="P3947" s="26">
        <f ca="1">NETWORKDAYS(Table1[[#This Row],[Joining Date]],TODAY())</f>
        <v>541</v>
      </c>
      <c r="Q3947" s="26" t="str">
        <f>LEFT(Table1[[#This Row],[Department]],5)&amp;"-"&amp;RIGHT(Table1[[#This Row],[Employee ID]],3)</f>
        <v>Opera-300</v>
      </c>
      <c r="R3947" s="26" t="str">
        <f>LEFT(Table1[[#This Row],[Department]],3)</f>
        <v>Ope</v>
      </c>
      <c r="S3947" s="37">
        <f>_xlfn.XLOOKUP(Table1[[#This Row],[City]],Table2[City],Table2[Bonus %])</f>
        <v>8</v>
      </c>
    </row>
    <row r="3948" spans="1:19" x14ac:dyDescent="0.35">
      <c r="A3948" s="7" t="s">
        <v>2062</v>
      </c>
      <c r="B3948" s="40" t="str">
        <f>LEFT(Table1[[#This Row],[Employee Name]],FIND(" ",Table1[[#This Row],[Employee Name]]))</f>
        <v xml:space="preserve">Aditya </v>
      </c>
      <c r="C3948" s="40" t="str">
        <f>RIGHT(Table1[[#This Row],[Employee Name]],LEN(Table1[[#This Row],[Employee Name]])-FIND(" ",Table1[[#This Row],[Employee Name]]))</f>
        <v>Kapoor</v>
      </c>
      <c r="D3948" s="22">
        <f>Table1[[#This Row],[Basic Salary]]+Table1[[#This Row],[Bonus]]</f>
        <v>62388</v>
      </c>
      <c r="E3948" s="8">
        <v>66</v>
      </c>
      <c r="F3948" s="45">
        <v>45</v>
      </c>
      <c r="G3948" s="8" t="str" cm="1">
        <f t="array" ref="G3948">_xlfn.IFS(Table1[[#This Row],[Performance Score]]&gt;=80,"Excellent",Table1[[#This Row],[Performance Score]]&gt;=60,"Good",Table1[[#This Row],[Performance Score]]&gt;=40,"Need Improvement")</f>
        <v>Need Improvement</v>
      </c>
      <c r="H3948" s="29">
        <f>Table1[[#This Row],[Bonus]]/Table1[[#This Row],[Basic Salary]]</f>
        <v>0.29481352344187783</v>
      </c>
      <c r="I3948" s="8">
        <f ca="1">DATEDIF(Table1[[#This Row],[Date of Birth]],TODAY(),"y")</f>
        <v>42</v>
      </c>
      <c r="J3948" s="33">
        <v>42429</v>
      </c>
      <c r="K3948" s="33" t="str" cm="1">
        <f t="array" aca="1" ref="K3948" ca="1">_xlfn.IFS(L3948&lt;3,"Junior",L3948&lt;=7,"Mid-Level",L3948&gt;7,"Senior")</f>
        <v>Senior</v>
      </c>
      <c r="L3948" s="45">
        <f ca="1">INT(YEARFRAC(Table1[[#This Row],[Joining Date]],TODAY(),1))</f>
        <v>10</v>
      </c>
      <c r="M3948" s="25" t="str">
        <f t="shared" ca="1" si="61"/>
        <v>Yes</v>
      </c>
      <c r="N3948" s="25">
        <f>YEAR(Table1[[#This Row],[Joining Date]])</f>
        <v>2016</v>
      </c>
      <c r="O3948" s="45">
        <f>MONTH(Table1[[#This Row],[Joining Date]])</f>
        <v>2</v>
      </c>
      <c r="P3948" s="25">
        <f ca="1">NETWORKDAYS(Table1[[#This Row],[Joining Date]],TODAY())</f>
        <v>2696</v>
      </c>
      <c r="Q3948" s="25" t="str">
        <f>LEFT(Table1[[#This Row],[Department]],5)&amp;"-"&amp;RIGHT(Table1[[#This Row],[Employee ID]],3)</f>
        <v>IT-006</v>
      </c>
      <c r="R3948" s="25" t="str">
        <f>LEFT(Table1[[#This Row],[Department]],3)</f>
        <v>IT</v>
      </c>
      <c r="S3948" s="36">
        <f>_xlfn.XLOOKUP(Table1[[#This Row],[City]],Table2[City],Table2[Bonus %])</f>
        <v>6</v>
      </c>
    </row>
    <row r="3949" spans="1:19" x14ac:dyDescent="0.35">
      <c r="A3949" s="9" t="s">
        <v>4808</v>
      </c>
      <c r="B3949" s="41" t="str">
        <f>LEFT(Table1[[#This Row],[Employee Name]],FIND(" ",Table1[[#This Row],[Employee Name]]))</f>
        <v xml:space="preserve">Aditya </v>
      </c>
      <c r="C3949" s="41" t="str">
        <f>RIGHT(Table1[[#This Row],[Employee Name]],LEN(Table1[[#This Row],[Employee Name]])-FIND(" ",Table1[[#This Row],[Employee Name]]))</f>
        <v>Kapoor</v>
      </c>
      <c r="D3949" s="23">
        <f>Table1[[#This Row],[Basic Salary]]+Table1[[#This Row],[Bonus]]</f>
        <v>62371</v>
      </c>
      <c r="E3949" s="10">
        <v>67</v>
      </c>
      <c r="F3949" s="46">
        <v>76</v>
      </c>
      <c r="G3949" s="10" t="str" cm="1">
        <f t="array" ref="G3949">_xlfn.IFS(Table1[[#This Row],[Performance Score]]&gt;=80,"Excellent",Table1[[#This Row],[Performance Score]]&gt;=60,"Good",Table1[[#This Row],[Performance Score]]&gt;=40,"Need Improvement")</f>
        <v>Good</v>
      </c>
      <c r="H3949" s="30">
        <f>Table1[[#This Row],[Bonus]]/Table1[[#This Row],[Basic Salary]]</f>
        <v>0.82472718761885255</v>
      </c>
      <c r="I3949" s="10">
        <f ca="1">DATEDIF(Table1[[#This Row],[Date of Birth]],TODAY(),"y")</f>
        <v>35</v>
      </c>
      <c r="J3949" s="34">
        <v>45062</v>
      </c>
      <c r="K3949" s="33" t="str" cm="1">
        <f t="array" aca="1" ref="K3949" ca="1">_xlfn.IFS(L3949&lt;3,"Junior",L3949&lt;=7,"Mid-Level",L3949&gt;7,"Senior")</f>
        <v>Mid-Level</v>
      </c>
      <c r="L3949" s="46">
        <f ca="1">INT(YEARFRAC(Table1[[#This Row],[Joining Date]],TODAY(),1))</f>
        <v>3</v>
      </c>
      <c r="M3949" s="25" t="str">
        <f t="shared" ca="1" si="61"/>
        <v>No</v>
      </c>
      <c r="N3949" s="26">
        <f>YEAR(Table1[[#This Row],[Joining Date]])</f>
        <v>2023</v>
      </c>
      <c r="O3949" s="46">
        <f>MONTH(Table1[[#This Row],[Joining Date]])</f>
        <v>5</v>
      </c>
      <c r="P3949" s="26">
        <f ca="1">NETWORKDAYS(Table1[[#This Row],[Joining Date]],TODAY())</f>
        <v>815</v>
      </c>
      <c r="Q3949" s="26" t="str">
        <f>LEFT(Table1[[#This Row],[Department]],5)&amp;"-"&amp;RIGHT(Table1[[#This Row],[Employee ID]],3)</f>
        <v>HR-752</v>
      </c>
      <c r="R3949" s="26" t="str">
        <f>LEFT(Table1[[#This Row],[Department]],3)</f>
        <v>HR</v>
      </c>
      <c r="S3949" s="37">
        <f>_xlfn.XLOOKUP(Table1[[#This Row],[City]],Table2[City],Table2[Bonus %])</f>
        <v>6</v>
      </c>
    </row>
    <row r="3950" spans="1:19" x14ac:dyDescent="0.35">
      <c r="A3950" s="7" t="s">
        <v>4693</v>
      </c>
      <c r="B3950" s="40" t="str">
        <f>LEFT(Table1[[#This Row],[Employee Name]],FIND(" ",Table1[[#This Row],[Employee Name]]))</f>
        <v xml:space="preserve">Priya </v>
      </c>
      <c r="C3950" s="40" t="str">
        <f>RIGHT(Table1[[#This Row],[Employee Name]],LEN(Table1[[#This Row],[Employee Name]])-FIND(" ",Table1[[#This Row],[Employee Name]]))</f>
        <v>Reddy</v>
      </c>
      <c r="D3950" s="22">
        <f>Table1[[#This Row],[Basic Salary]]+Table1[[#This Row],[Bonus]]</f>
        <v>62366</v>
      </c>
      <c r="E3950" s="8">
        <v>75</v>
      </c>
      <c r="F3950" s="45">
        <v>44</v>
      </c>
      <c r="G3950" s="8" t="str" cm="1">
        <f t="array" ref="G3950">_xlfn.IFS(Table1[[#This Row],[Performance Score]]&gt;=80,"Excellent",Table1[[#This Row],[Performance Score]]&gt;=60,"Good",Table1[[#This Row],[Performance Score]]&gt;=40,"Need Improvement")</f>
        <v>Need Improvement</v>
      </c>
      <c r="H3950" s="29">
        <f>Table1[[#This Row],[Bonus]]/Table1[[#This Row],[Basic Salary]]</f>
        <v>0.37134438629667094</v>
      </c>
      <c r="I3950" s="8">
        <f ca="1">DATEDIF(Table1[[#This Row],[Date of Birth]],TODAY(),"y")</f>
        <v>30</v>
      </c>
      <c r="J3950" s="33">
        <v>44061</v>
      </c>
      <c r="K3950" s="33" t="str" cm="1">
        <f t="array" aca="1" ref="K3950" ca="1">_xlfn.IFS(L3950&lt;3,"Junior",L3950&lt;=7,"Mid-Level",L3950&gt;7,"Senior")</f>
        <v>Mid-Level</v>
      </c>
      <c r="L3950" s="45">
        <f ca="1">INT(YEARFRAC(Table1[[#This Row],[Joining Date]],TODAY(),1))</f>
        <v>5</v>
      </c>
      <c r="M3950" s="25" t="str">
        <f t="shared" ca="1" si="61"/>
        <v>No</v>
      </c>
      <c r="N3950" s="25">
        <f>YEAR(Table1[[#This Row],[Joining Date]])</f>
        <v>2020</v>
      </c>
      <c r="O3950" s="45">
        <f>MONTH(Table1[[#This Row],[Joining Date]])</f>
        <v>8</v>
      </c>
      <c r="P3950" s="25">
        <f ca="1">NETWORKDAYS(Table1[[#This Row],[Joining Date]],TODAY())</f>
        <v>1530</v>
      </c>
      <c r="Q3950" s="25" t="str">
        <f>LEFT(Table1[[#This Row],[Department]],5)&amp;"-"&amp;RIGHT(Table1[[#This Row],[Employee ID]],3)</f>
        <v>Marke-637</v>
      </c>
      <c r="R3950" s="25" t="str">
        <f>LEFT(Table1[[#This Row],[Department]],3)</f>
        <v>Mar</v>
      </c>
      <c r="S3950" s="36">
        <f>_xlfn.XLOOKUP(Table1[[#This Row],[City]],Table2[City],Table2[Bonus %])</f>
        <v>6</v>
      </c>
    </row>
    <row r="3951" spans="1:19" x14ac:dyDescent="0.35">
      <c r="A3951" s="9" t="s">
        <v>5013</v>
      </c>
      <c r="B3951" s="41" t="str">
        <f>LEFT(Table1[[#This Row],[Employee Name]],FIND(" ",Table1[[#This Row],[Employee Name]]))</f>
        <v xml:space="preserve">Rohan </v>
      </c>
      <c r="C3951" s="41" t="str">
        <f>RIGHT(Table1[[#This Row],[Employee Name]],LEN(Table1[[#This Row],[Employee Name]])-FIND(" ",Table1[[#This Row],[Employee Name]]))</f>
        <v>Gupta</v>
      </c>
      <c r="D3951" s="23">
        <f>Table1[[#This Row],[Basic Salary]]+Table1[[#This Row],[Bonus]]</f>
        <v>62362</v>
      </c>
      <c r="E3951" s="10">
        <v>92</v>
      </c>
      <c r="F3951" s="46">
        <v>43</v>
      </c>
      <c r="G3951" s="10" t="str" cm="1">
        <f t="array" ref="G3951">_xlfn.IFS(Table1[[#This Row],[Performance Score]]&gt;=80,"Excellent",Table1[[#This Row],[Performance Score]]&gt;=60,"Good",Table1[[#This Row],[Performance Score]]&gt;=40,"Need Improvement")</f>
        <v>Need Improvement</v>
      </c>
      <c r="H3951" s="30">
        <f>Table1[[#This Row],[Bonus]]/Table1[[#This Row],[Basic Salary]]</f>
        <v>0.7842694057394638</v>
      </c>
      <c r="I3951" s="10">
        <f ca="1">DATEDIF(Table1[[#This Row],[Date of Birth]],TODAY(),"y")</f>
        <v>20</v>
      </c>
      <c r="J3951" s="34">
        <v>44934</v>
      </c>
      <c r="K3951" s="33" t="str" cm="1">
        <f t="array" aca="1" ref="K3951" ca="1">_xlfn.IFS(L3951&lt;3,"Junior",L3951&lt;=7,"Mid-Level",L3951&gt;7,"Senior")</f>
        <v>Mid-Level</v>
      </c>
      <c r="L3951" s="46">
        <f ca="1">INT(YEARFRAC(Table1[[#This Row],[Joining Date]],TODAY(),1))</f>
        <v>3</v>
      </c>
      <c r="M3951" s="25" t="str">
        <f t="shared" ca="1" si="61"/>
        <v>No</v>
      </c>
      <c r="N3951" s="26">
        <f>YEAR(Table1[[#This Row],[Joining Date]])</f>
        <v>2023</v>
      </c>
      <c r="O3951" s="46">
        <f>MONTH(Table1[[#This Row],[Joining Date]])</f>
        <v>1</v>
      </c>
      <c r="P3951" s="26">
        <f ca="1">NETWORKDAYS(Table1[[#This Row],[Joining Date]],TODAY())</f>
        <v>906</v>
      </c>
      <c r="Q3951" s="26" t="str">
        <f>LEFT(Table1[[#This Row],[Department]],5)&amp;"-"&amp;RIGHT(Table1[[#This Row],[Employee ID]],3)</f>
        <v>Suppo-957</v>
      </c>
      <c r="R3951" s="26" t="str">
        <f>LEFT(Table1[[#This Row],[Department]],3)</f>
        <v>Sup</v>
      </c>
      <c r="S3951" s="37">
        <f>_xlfn.XLOOKUP(Table1[[#This Row],[City]],Table2[City],Table2[Bonus %])</f>
        <v>5</v>
      </c>
    </row>
    <row r="3952" spans="1:19" x14ac:dyDescent="0.35">
      <c r="A3952" s="7" t="s">
        <v>2697</v>
      </c>
      <c r="B3952" s="40" t="str">
        <f>LEFT(Table1[[#This Row],[Employee Name]],FIND(" ",Table1[[#This Row],[Employee Name]]))</f>
        <v xml:space="preserve">Swathi </v>
      </c>
      <c r="C3952" s="40" t="str">
        <f>RIGHT(Table1[[#This Row],[Employee Name]],LEN(Table1[[#This Row],[Employee Name]])-FIND(" ",Table1[[#This Row],[Employee Name]]))</f>
        <v>Ramesh</v>
      </c>
      <c r="D3952" s="22">
        <f>Table1[[#This Row],[Basic Salary]]+Table1[[#This Row],[Bonus]]</f>
        <v>62357</v>
      </c>
      <c r="E3952" s="8">
        <v>85</v>
      </c>
      <c r="F3952" s="45">
        <v>85</v>
      </c>
      <c r="G3952" s="8" t="str" cm="1">
        <f t="array" ref="G3952">_xlfn.IFS(Table1[[#This Row],[Performance Score]]&gt;=80,"Excellent",Table1[[#This Row],[Performance Score]]&gt;=60,"Good",Table1[[#This Row],[Performance Score]]&gt;=40,"Need Improvement")</f>
        <v>Excellent</v>
      </c>
      <c r="H3952" s="29">
        <f>Table1[[#This Row],[Bonus]]/Table1[[#This Row],[Basic Salary]]</f>
        <v>0.35021544724249182</v>
      </c>
      <c r="I3952" s="8">
        <f ca="1">DATEDIF(Table1[[#This Row],[Date of Birth]],TODAY(),"y")</f>
        <v>17</v>
      </c>
      <c r="J3952" s="33">
        <v>42712</v>
      </c>
      <c r="K3952" s="33" t="str" cm="1">
        <f t="array" aca="1" ref="K3952" ca="1">_xlfn.IFS(L3952&lt;3,"Junior",L3952&lt;=7,"Mid-Level",L3952&gt;7,"Senior")</f>
        <v>Senior</v>
      </c>
      <c r="L3952" s="45">
        <f ca="1">INT(YEARFRAC(Table1[[#This Row],[Joining Date]],TODAY(),1))</f>
        <v>9</v>
      </c>
      <c r="M3952" s="25" t="str">
        <f t="shared" ca="1" si="61"/>
        <v>Yes</v>
      </c>
      <c r="N3952" s="25">
        <f>YEAR(Table1[[#This Row],[Joining Date]])</f>
        <v>2016</v>
      </c>
      <c r="O3952" s="45">
        <f>MONTH(Table1[[#This Row],[Joining Date]])</f>
        <v>12</v>
      </c>
      <c r="P3952" s="25">
        <f ca="1">NETWORKDAYS(Table1[[#This Row],[Joining Date]],TODAY())</f>
        <v>2493</v>
      </c>
      <c r="Q3952" s="25" t="str">
        <f>LEFT(Table1[[#This Row],[Department]],5)&amp;"-"&amp;RIGHT(Table1[[#This Row],[Employee ID]],3)</f>
        <v>IT-641</v>
      </c>
      <c r="R3952" s="25" t="str">
        <f>LEFT(Table1[[#This Row],[Department]],3)</f>
        <v>IT</v>
      </c>
      <c r="S3952" s="36">
        <f>_xlfn.XLOOKUP(Table1[[#This Row],[City]],Table2[City],Table2[Bonus %])</f>
        <v>8</v>
      </c>
    </row>
    <row r="3953" spans="1:19" x14ac:dyDescent="0.35">
      <c r="A3953" s="9" t="s">
        <v>4229</v>
      </c>
      <c r="B3953" s="41" t="str">
        <f>LEFT(Table1[[#This Row],[Employee Name]],FIND(" ",Table1[[#This Row],[Employee Name]]))</f>
        <v xml:space="preserve">Vikram </v>
      </c>
      <c r="C3953" s="41" t="str">
        <f>RIGHT(Table1[[#This Row],[Employee Name]],LEN(Table1[[#This Row],[Employee Name]])-FIND(" ",Table1[[#This Row],[Employee Name]]))</f>
        <v>Singh</v>
      </c>
      <c r="D3953" s="23">
        <f>Table1[[#This Row],[Basic Salary]]+Table1[[#This Row],[Bonus]]</f>
        <v>62346</v>
      </c>
      <c r="E3953" s="10">
        <v>81</v>
      </c>
      <c r="F3953" s="46">
        <v>69</v>
      </c>
      <c r="G3953" s="10" t="str" cm="1">
        <f t="array" ref="G3953">_xlfn.IFS(Table1[[#This Row],[Performance Score]]&gt;=80,"Excellent",Table1[[#This Row],[Performance Score]]&gt;=60,"Good",Table1[[#This Row],[Performance Score]]&gt;=40,"Need Improvement")</f>
        <v>Good</v>
      </c>
      <c r="H3953" s="30">
        <f>Table1[[#This Row],[Bonus]]/Table1[[#This Row],[Basic Salary]]</f>
        <v>0.11831390134529148</v>
      </c>
      <c r="I3953" s="10">
        <f ca="1">DATEDIF(Table1[[#This Row],[Date of Birth]],TODAY(),"y")</f>
        <v>15</v>
      </c>
      <c r="J3953" s="34">
        <v>45762</v>
      </c>
      <c r="K3953" s="33" t="str" cm="1">
        <f t="array" aca="1" ref="K3953" ca="1">_xlfn.IFS(L3953&lt;3,"Junior",L3953&lt;=7,"Mid-Level",L3953&gt;7,"Senior")</f>
        <v>Junior</v>
      </c>
      <c r="L3953" s="46">
        <f ca="1">INT(YEARFRAC(Table1[[#This Row],[Joining Date]],TODAY(),1))</f>
        <v>1</v>
      </c>
      <c r="M3953" s="25" t="str">
        <f t="shared" ca="1" si="61"/>
        <v>No</v>
      </c>
      <c r="N3953" s="26">
        <f>YEAR(Table1[[#This Row],[Joining Date]])</f>
        <v>2025</v>
      </c>
      <c r="O3953" s="46">
        <f>MONTH(Table1[[#This Row],[Joining Date]])</f>
        <v>4</v>
      </c>
      <c r="P3953" s="26">
        <f ca="1">NETWORKDAYS(Table1[[#This Row],[Joining Date]],TODAY())</f>
        <v>315</v>
      </c>
      <c r="Q3953" s="26" t="str">
        <f>LEFT(Table1[[#This Row],[Department]],5)&amp;"-"&amp;RIGHT(Table1[[#This Row],[Employee ID]],3)</f>
        <v>Opera-173</v>
      </c>
      <c r="R3953" s="26" t="str">
        <f>LEFT(Table1[[#This Row],[Department]],3)</f>
        <v>Ope</v>
      </c>
      <c r="S3953" s="37">
        <f>_xlfn.XLOOKUP(Table1[[#This Row],[City]],Table2[City],Table2[Bonus %])</f>
        <v>5</v>
      </c>
    </row>
    <row r="3954" spans="1:19" x14ac:dyDescent="0.35">
      <c r="A3954" s="7" t="s">
        <v>4987</v>
      </c>
      <c r="B3954" s="40" t="str">
        <f>LEFT(Table1[[#This Row],[Employee Name]],FIND(" ",Table1[[#This Row],[Employee Name]]))</f>
        <v xml:space="preserve">Ajay </v>
      </c>
      <c r="C3954" s="40" t="str">
        <f>RIGHT(Table1[[#This Row],[Employee Name]],LEN(Table1[[#This Row],[Employee Name]])-FIND(" ",Table1[[#This Row],[Employee Name]]))</f>
        <v>Singh</v>
      </c>
      <c r="D3954" s="22">
        <f>Table1[[#This Row],[Basic Salary]]+Table1[[#This Row],[Bonus]]</f>
        <v>62345</v>
      </c>
      <c r="E3954" s="8">
        <v>69</v>
      </c>
      <c r="F3954" s="45">
        <v>83</v>
      </c>
      <c r="G3954" s="8" t="str" cm="1">
        <f t="array" ref="G3954">_xlfn.IFS(Table1[[#This Row],[Performance Score]]&gt;=80,"Excellent",Table1[[#This Row],[Performance Score]]&gt;=60,"Good",Table1[[#This Row],[Performance Score]]&gt;=40,"Need Improvement")</f>
        <v>Excellent</v>
      </c>
      <c r="H3954" s="29">
        <f>Table1[[#This Row],[Bonus]]/Table1[[#This Row],[Basic Salary]]</f>
        <v>0.33025369663089166</v>
      </c>
      <c r="I3954" s="8">
        <f ca="1">DATEDIF(Table1[[#This Row],[Date of Birth]],TODAY(),"y")</f>
        <v>32</v>
      </c>
      <c r="J3954" s="33">
        <v>43900</v>
      </c>
      <c r="K3954" s="33" t="str" cm="1">
        <f t="array" aca="1" ref="K3954" ca="1">_xlfn.IFS(L3954&lt;3,"Junior",L3954&lt;=7,"Mid-Level",L3954&gt;7,"Senior")</f>
        <v>Mid-Level</v>
      </c>
      <c r="L3954" s="45">
        <f ca="1">INT(YEARFRAC(Table1[[#This Row],[Joining Date]],TODAY(),1))</f>
        <v>6</v>
      </c>
      <c r="M3954" s="25" t="str">
        <f t="shared" ca="1" si="61"/>
        <v>Yes</v>
      </c>
      <c r="N3954" s="25">
        <f>YEAR(Table1[[#This Row],[Joining Date]])</f>
        <v>2020</v>
      </c>
      <c r="O3954" s="45">
        <f>MONTH(Table1[[#This Row],[Joining Date]])</f>
        <v>3</v>
      </c>
      <c r="P3954" s="25">
        <f ca="1">NETWORKDAYS(Table1[[#This Row],[Joining Date]],TODAY())</f>
        <v>1645</v>
      </c>
      <c r="Q3954" s="25" t="str">
        <f>LEFT(Table1[[#This Row],[Department]],5)&amp;"-"&amp;RIGHT(Table1[[#This Row],[Employee ID]],3)</f>
        <v>Finan-931</v>
      </c>
      <c r="R3954" s="25" t="str">
        <f>LEFT(Table1[[#This Row],[Department]],3)</f>
        <v>Fin</v>
      </c>
      <c r="S3954" s="36">
        <f>_xlfn.XLOOKUP(Table1[[#This Row],[City]],Table2[City],Table2[Bonus %])</f>
        <v>6</v>
      </c>
    </row>
    <row r="3955" spans="1:19" x14ac:dyDescent="0.35">
      <c r="A3955" s="9" t="s">
        <v>4472</v>
      </c>
      <c r="B3955" s="41" t="str">
        <f>LEFT(Table1[[#This Row],[Employee Name]],FIND(" ",Table1[[#This Row],[Employee Name]]))</f>
        <v xml:space="preserve">Nisha </v>
      </c>
      <c r="C3955" s="41" t="str">
        <f>RIGHT(Table1[[#This Row],[Employee Name]],LEN(Table1[[#This Row],[Employee Name]])-FIND(" ",Table1[[#This Row],[Employee Name]]))</f>
        <v>Kapoor</v>
      </c>
      <c r="D3955" s="23">
        <f>Table1[[#This Row],[Basic Salary]]+Table1[[#This Row],[Bonus]]</f>
        <v>62341</v>
      </c>
      <c r="E3955" s="10">
        <v>78</v>
      </c>
      <c r="F3955" s="46">
        <v>85</v>
      </c>
      <c r="G3955" s="10" t="str" cm="1">
        <f t="array" ref="G3955">_xlfn.IFS(Table1[[#This Row],[Performance Score]]&gt;=80,"Excellent",Table1[[#This Row],[Performance Score]]&gt;=60,"Good",Table1[[#This Row],[Performance Score]]&gt;=40,"Need Improvement")</f>
        <v>Excellent</v>
      </c>
      <c r="H3955" s="30">
        <f>Table1[[#This Row],[Bonus]]/Table1[[#This Row],[Basic Salary]]</f>
        <v>0.24078976175785682</v>
      </c>
      <c r="I3955" s="10">
        <f ca="1">DATEDIF(Table1[[#This Row],[Date of Birth]],TODAY(),"y")</f>
        <v>45</v>
      </c>
      <c r="J3955" s="34">
        <v>43101</v>
      </c>
      <c r="K3955" s="33" t="str" cm="1">
        <f t="array" aca="1" ref="K3955" ca="1">_xlfn.IFS(L3955&lt;3,"Junior",L3955&lt;=7,"Mid-Level",L3955&gt;7,"Senior")</f>
        <v>Senior</v>
      </c>
      <c r="L3955" s="46">
        <f ca="1">INT(YEARFRAC(Table1[[#This Row],[Joining Date]],TODAY(),1))</f>
        <v>8</v>
      </c>
      <c r="M3955" s="25" t="str">
        <f t="shared" ca="1" si="61"/>
        <v>Yes</v>
      </c>
      <c r="N3955" s="26">
        <f>YEAR(Table1[[#This Row],[Joining Date]])</f>
        <v>2018</v>
      </c>
      <c r="O3955" s="46">
        <f>MONTH(Table1[[#This Row],[Joining Date]])</f>
        <v>1</v>
      </c>
      <c r="P3955" s="26">
        <f ca="1">NETWORKDAYS(Table1[[#This Row],[Joining Date]],TODAY())</f>
        <v>2216</v>
      </c>
      <c r="Q3955" s="26" t="str">
        <f>LEFT(Table1[[#This Row],[Department]],5)&amp;"-"&amp;RIGHT(Table1[[#This Row],[Employee ID]],3)</f>
        <v>Opera-416</v>
      </c>
      <c r="R3955" s="26" t="str">
        <f>LEFT(Table1[[#This Row],[Department]],3)</f>
        <v>Ope</v>
      </c>
      <c r="S3955" s="37">
        <f>_xlfn.XLOOKUP(Table1[[#This Row],[City]],Table2[City],Table2[Bonus %])</f>
        <v>5</v>
      </c>
    </row>
    <row r="3956" spans="1:19" x14ac:dyDescent="0.35">
      <c r="A3956" s="7" t="s">
        <v>2366</v>
      </c>
      <c r="B3956" s="40" t="str">
        <f>LEFT(Table1[[#This Row],[Employee Name]],FIND(" ",Table1[[#This Row],[Employee Name]]))</f>
        <v xml:space="preserve">Neha </v>
      </c>
      <c r="C3956" s="40" t="str">
        <f>RIGHT(Table1[[#This Row],[Employee Name]],LEN(Table1[[#This Row],[Employee Name]])-FIND(" ",Table1[[#This Row],[Employee Name]]))</f>
        <v>Kulkarni</v>
      </c>
      <c r="D3956" s="22">
        <f>Table1[[#This Row],[Basic Salary]]+Table1[[#This Row],[Bonus]]</f>
        <v>62299</v>
      </c>
      <c r="E3956" s="8">
        <v>80</v>
      </c>
      <c r="F3956" s="45">
        <v>87</v>
      </c>
      <c r="G3956" s="8" t="str" cm="1">
        <f t="array" ref="G3956">_xlfn.IFS(Table1[[#This Row],[Performance Score]]&gt;=80,"Excellent",Table1[[#This Row],[Performance Score]]&gt;=60,"Good",Table1[[#This Row],[Performance Score]]&gt;=40,"Need Improvement")</f>
        <v>Excellent</v>
      </c>
      <c r="H3956" s="29">
        <f>Table1[[#This Row],[Bonus]]/Table1[[#This Row],[Basic Salary]]</f>
        <v>0.69654965823370818</v>
      </c>
      <c r="I3956" s="8">
        <f ca="1">DATEDIF(Table1[[#This Row],[Date of Birth]],TODAY(),"y")</f>
        <v>29</v>
      </c>
      <c r="J3956" s="33">
        <v>42910</v>
      </c>
      <c r="K3956" s="33" t="str" cm="1">
        <f t="array" aca="1" ref="K3956" ca="1">_xlfn.IFS(L3956&lt;3,"Junior",L3956&lt;=7,"Mid-Level",L3956&gt;7,"Senior")</f>
        <v>Senior</v>
      </c>
      <c r="L3956" s="45">
        <f ca="1">INT(YEARFRAC(Table1[[#This Row],[Joining Date]],TODAY(),1))</f>
        <v>9</v>
      </c>
      <c r="M3956" s="25" t="str">
        <f t="shared" ca="1" si="61"/>
        <v>Yes</v>
      </c>
      <c r="N3956" s="25">
        <f>YEAR(Table1[[#This Row],[Joining Date]])</f>
        <v>2017</v>
      </c>
      <c r="O3956" s="45">
        <f>MONTH(Table1[[#This Row],[Joining Date]])</f>
        <v>6</v>
      </c>
      <c r="P3956" s="25">
        <f ca="1">NETWORKDAYS(Table1[[#This Row],[Joining Date]],TODAY())</f>
        <v>2351</v>
      </c>
      <c r="Q3956" s="25" t="str">
        <f>LEFT(Table1[[#This Row],[Department]],5)&amp;"-"&amp;RIGHT(Table1[[#This Row],[Employee ID]],3)</f>
        <v>Opera-310</v>
      </c>
      <c r="R3956" s="25" t="str">
        <f>LEFT(Table1[[#This Row],[Department]],3)</f>
        <v>Ope</v>
      </c>
      <c r="S3956" s="36">
        <f>_xlfn.XLOOKUP(Table1[[#This Row],[City]],Table2[City],Table2[Bonus %])</f>
        <v>4</v>
      </c>
    </row>
    <row r="3957" spans="1:19" x14ac:dyDescent="0.35">
      <c r="A3957" s="9" t="s">
        <v>1064</v>
      </c>
      <c r="B3957" s="41" t="str">
        <f>LEFT(Table1[[#This Row],[Employee Name]],FIND(" ",Table1[[#This Row],[Employee Name]]))</f>
        <v xml:space="preserve">Priya </v>
      </c>
      <c r="C3957" s="41" t="str">
        <f>RIGHT(Table1[[#This Row],[Employee Name]],LEN(Table1[[#This Row],[Employee Name]])-FIND(" ",Table1[[#This Row],[Employee Name]]))</f>
        <v>Reddy</v>
      </c>
      <c r="D3957" s="23">
        <f>Table1[[#This Row],[Basic Salary]]+Table1[[#This Row],[Bonus]]</f>
        <v>62269</v>
      </c>
      <c r="E3957" s="10">
        <v>81</v>
      </c>
      <c r="F3957" s="46">
        <v>77</v>
      </c>
      <c r="G3957" s="10" t="str" cm="1">
        <f t="array" ref="G3957">_xlfn.IFS(Table1[[#This Row],[Performance Score]]&gt;=80,"Excellent",Table1[[#This Row],[Performance Score]]&gt;=60,"Good",Table1[[#This Row],[Performance Score]]&gt;=40,"Need Improvement")</f>
        <v>Good</v>
      </c>
      <c r="H3957" s="30">
        <f>Table1[[#This Row],[Bonus]]/Table1[[#This Row],[Basic Salary]]</f>
        <v>0.54207528479445266</v>
      </c>
      <c r="I3957" s="10">
        <f ca="1">DATEDIF(Table1[[#This Row],[Date of Birth]],TODAY(),"y")</f>
        <v>44</v>
      </c>
      <c r="J3957" s="34">
        <v>42740</v>
      </c>
      <c r="K3957" s="33" t="str" cm="1">
        <f t="array" aca="1" ref="K3957" ca="1">_xlfn.IFS(L3957&lt;3,"Junior",L3957&lt;=7,"Mid-Level",L3957&gt;7,"Senior")</f>
        <v>Senior</v>
      </c>
      <c r="L3957" s="46">
        <f ca="1">INT(YEARFRAC(Table1[[#This Row],[Joining Date]],TODAY(),1))</f>
        <v>9</v>
      </c>
      <c r="M3957" s="25" t="str">
        <f t="shared" ca="1" si="61"/>
        <v>Yes</v>
      </c>
      <c r="N3957" s="26">
        <f>YEAR(Table1[[#This Row],[Joining Date]])</f>
        <v>2017</v>
      </c>
      <c r="O3957" s="46">
        <f>MONTH(Table1[[#This Row],[Joining Date]])</f>
        <v>1</v>
      </c>
      <c r="P3957" s="26">
        <f ca="1">NETWORKDAYS(Table1[[#This Row],[Joining Date]],TODAY())</f>
        <v>2473</v>
      </c>
      <c r="Q3957" s="26" t="str">
        <f>LEFT(Table1[[#This Row],[Department]],5)&amp;"-"&amp;RIGHT(Table1[[#This Row],[Employee ID]],3)</f>
        <v>Sales-008</v>
      </c>
      <c r="R3957" s="26" t="str">
        <f>LEFT(Table1[[#This Row],[Department]],3)</f>
        <v>Sal</v>
      </c>
      <c r="S3957" s="37">
        <f>_xlfn.XLOOKUP(Table1[[#This Row],[City]],Table2[City],Table2[Bonus %])</f>
        <v>8</v>
      </c>
    </row>
    <row r="3958" spans="1:19" x14ac:dyDescent="0.35">
      <c r="A3958" s="7" t="s">
        <v>70</v>
      </c>
      <c r="B3958" s="40" t="str">
        <f>LEFT(Table1[[#This Row],[Employee Name]],FIND(" ",Table1[[#This Row],[Employee Name]]))</f>
        <v xml:space="preserve">Sneha </v>
      </c>
      <c r="C3958" s="40" t="str">
        <f>RIGHT(Table1[[#This Row],[Employee Name]],LEN(Table1[[#This Row],[Employee Name]])-FIND(" ",Table1[[#This Row],[Employee Name]]))</f>
        <v>Iyer</v>
      </c>
      <c r="D3958" s="22">
        <f>Table1[[#This Row],[Basic Salary]]+Table1[[#This Row],[Bonus]]</f>
        <v>62197</v>
      </c>
      <c r="E3958" s="8">
        <v>71</v>
      </c>
      <c r="F3958" s="45">
        <v>57</v>
      </c>
      <c r="G3958" s="8" t="str" cm="1">
        <f t="array" ref="G3958">_xlfn.IFS(Table1[[#This Row],[Performance Score]]&gt;=80,"Excellent",Table1[[#This Row],[Performance Score]]&gt;=60,"Good",Table1[[#This Row],[Performance Score]]&gt;=40,"Need Improvement")</f>
        <v>Need Improvement</v>
      </c>
      <c r="H3958" s="29">
        <f>Table1[[#This Row],[Bonus]]/Table1[[#This Row],[Basic Salary]]</f>
        <v>0.43400272058653999</v>
      </c>
      <c r="I3958" s="8">
        <f ca="1">DATEDIF(Table1[[#This Row],[Date of Birth]],TODAY(),"y")</f>
        <v>26</v>
      </c>
      <c r="J3958" s="33">
        <v>44201</v>
      </c>
      <c r="K3958" s="33" t="str" cm="1">
        <f t="array" aca="1" ref="K3958" ca="1">_xlfn.IFS(L3958&lt;3,"Junior",L3958&lt;=7,"Mid-Level",L3958&gt;7,"Senior")</f>
        <v>Mid-Level</v>
      </c>
      <c r="L3958" s="45">
        <f ca="1">INT(YEARFRAC(Table1[[#This Row],[Joining Date]],TODAY(),1))</f>
        <v>5</v>
      </c>
      <c r="M3958" s="25" t="str">
        <f t="shared" ca="1" si="61"/>
        <v>No</v>
      </c>
      <c r="N3958" s="25">
        <f>YEAR(Table1[[#This Row],[Joining Date]])</f>
        <v>2021</v>
      </c>
      <c r="O3958" s="45">
        <f>MONTH(Table1[[#This Row],[Joining Date]])</f>
        <v>1</v>
      </c>
      <c r="P3958" s="25">
        <f ca="1">NETWORKDAYS(Table1[[#This Row],[Joining Date]],TODAY())</f>
        <v>1430</v>
      </c>
      <c r="Q3958" s="25" t="str">
        <f>LEFT(Table1[[#This Row],[Department]],5)&amp;"-"&amp;RIGHT(Table1[[#This Row],[Employee ID]],3)</f>
        <v>Finan-024</v>
      </c>
      <c r="R3958" s="25" t="str">
        <f>LEFT(Table1[[#This Row],[Department]],3)</f>
        <v>Fin</v>
      </c>
      <c r="S3958" s="36">
        <f>_xlfn.XLOOKUP(Table1[[#This Row],[City]],Table2[City],Table2[Bonus %])</f>
        <v>8</v>
      </c>
    </row>
    <row r="3959" spans="1:19" x14ac:dyDescent="0.35">
      <c r="A3959" s="9" t="s">
        <v>4933</v>
      </c>
      <c r="B3959" s="41" t="str">
        <f>LEFT(Table1[[#This Row],[Employee Name]],FIND(" ",Table1[[#This Row],[Employee Name]]))</f>
        <v xml:space="preserve">Rohan </v>
      </c>
      <c r="C3959" s="41" t="str">
        <f>RIGHT(Table1[[#This Row],[Employee Name]],LEN(Table1[[#This Row],[Employee Name]])-FIND(" ",Table1[[#This Row],[Employee Name]]))</f>
        <v>Gupta</v>
      </c>
      <c r="D3959" s="23">
        <f>Table1[[#This Row],[Basic Salary]]+Table1[[#This Row],[Bonus]]</f>
        <v>62181</v>
      </c>
      <c r="E3959" s="10">
        <v>73</v>
      </c>
      <c r="F3959" s="46">
        <v>81</v>
      </c>
      <c r="G3959" s="10" t="str" cm="1">
        <f t="array" ref="G3959">_xlfn.IFS(Table1[[#This Row],[Performance Score]]&gt;=80,"Excellent",Table1[[#This Row],[Performance Score]]&gt;=60,"Good",Table1[[#This Row],[Performance Score]]&gt;=40,"Need Improvement")</f>
        <v>Excellent</v>
      </c>
      <c r="H3959" s="30">
        <f>Table1[[#This Row],[Bonus]]/Table1[[#This Row],[Basic Salary]]</f>
        <v>0.13371743212937809</v>
      </c>
      <c r="I3959" s="10">
        <f ca="1">DATEDIF(Table1[[#This Row],[Date of Birth]],TODAY(),"y")</f>
        <v>20</v>
      </c>
      <c r="J3959" s="34">
        <v>43831</v>
      </c>
      <c r="K3959" s="33" t="str" cm="1">
        <f t="array" aca="1" ref="K3959" ca="1">_xlfn.IFS(L3959&lt;3,"Junior",L3959&lt;=7,"Mid-Level",L3959&gt;7,"Senior")</f>
        <v>Mid-Level</v>
      </c>
      <c r="L3959" s="46">
        <f ca="1">INT(YEARFRAC(Table1[[#This Row],[Joining Date]],TODAY(),1))</f>
        <v>6</v>
      </c>
      <c r="M3959" s="25" t="str">
        <f t="shared" ca="1" si="61"/>
        <v>Yes</v>
      </c>
      <c r="N3959" s="26">
        <f>YEAR(Table1[[#This Row],[Joining Date]])</f>
        <v>2020</v>
      </c>
      <c r="O3959" s="46">
        <f>MONTH(Table1[[#This Row],[Joining Date]])</f>
        <v>1</v>
      </c>
      <c r="P3959" s="26">
        <f ca="1">NETWORKDAYS(Table1[[#This Row],[Joining Date]],TODAY())</f>
        <v>1694</v>
      </c>
      <c r="Q3959" s="26" t="str">
        <f>LEFT(Table1[[#This Row],[Department]],5)&amp;"-"&amp;RIGHT(Table1[[#This Row],[Employee ID]],3)</f>
        <v>HR-877</v>
      </c>
      <c r="R3959" s="26" t="str">
        <f>LEFT(Table1[[#This Row],[Department]],3)</f>
        <v>HR</v>
      </c>
      <c r="S3959" s="37">
        <f>_xlfn.XLOOKUP(Table1[[#This Row],[City]],Table2[City],Table2[Bonus %])</f>
        <v>6</v>
      </c>
    </row>
    <row r="3960" spans="1:19" x14ac:dyDescent="0.35">
      <c r="A3960" s="7" t="s">
        <v>1139</v>
      </c>
      <c r="B3960" s="40" t="str">
        <f>LEFT(Table1[[#This Row],[Employee Name]],FIND(" ",Table1[[#This Row],[Employee Name]]))</f>
        <v xml:space="preserve">Aarav </v>
      </c>
      <c r="C3960" s="40" t="str">
        <f>RIGHT(Table1[[#This Row],[Employee Name]],LEN(Table1[[#This Row],[Employee Name]])-FIND(" ",Table1[[#This Row],[Employee Name]]))</f>
        <v>Sharma</v>
      </c>
      <c r="D3960" s="22">
        <f>Table1[[#This Row],[Basic Salary]]+Table1[[#This Row],[Bonus]]</f>
        <v>62168</v>
      </c>
      <c r="E3960" s="8">
        <v>88</v>
      </c>
      <c r="F3960" s="45">
        <v>86</v>
      </c>
      <c r="G3960" s="8" t="str" cm="1">
        <f t="array" ref="G3960">_xlfn.IFS(Table1[[#This Row],[Performance Score]]&gt;=80,"Excellent",Table1[[#This Row],[Performance Score]]&gt;=60,"Good",Table1[[#This Row],[Performance Score]]&gt;=40,"Need Improvement")</f>
        <v>Excellent</v>
      </c>
      <c r="H3960" s="29">
        <f>Table1[[#This Row],[Bonus]]/Table1[[#This Row],[Basic Salary]]</f>
        <v>0.40115846649687847</v>
      </c>
      <c r="I3960" s="8">
        <f ca="1">DATEDIF(Table1[[#This Row],[Date of Birth]],TODAY(),"y")</f>
        <v>32</v>
      </c>
      <c r="J3960" s="33">
        <v>42605</v>
      </c>
      <c r="K3960" s="33" t="str" cm="1">
        <f t="array" aca="1" ref="K3960" ca="1">_xlfn.IFS(L3960&lt;3,"Junior",L3960&lt;=7,"Mid-Level",L3960&gt;7,"Senior")</f>
        <v>Senior</v>
      </c>
      <c r="L3960" s="45">
        <f ca="1">INT(YEARFRAC(Table1[[#This Row],[Joining Date]],TODAY(),1))</f>
        <v>9</v>
      </c>
      <c r="M3960" s="25" t="str">
        <f t="shared" ca="1" si="61"/>
        <v>Yes</v>
      </c>
      <c r="N3960" s="25">
        <f>YEAR(Table1[[#This Row],[Joining Date]])</f>
        <v>2016</v>
      </c>
      <c r="O3960" s="45">
        <f>MONTH(Table1[[#This Row],[Joining Date]])</f>
        <v>8</v>
      </c>
      <c r="P3960" s="25">
        <f ca="1">NETWORKDAYS(Table1[[#This Row],[Joining Date]],TODAY())</f>
        <v>2570</v>
      </c>
      <c r="Q3960" s="25" t="str">
        <f>LEFT(Table1[[#This Row],[Department]],5)&amp;"-"&amp;RIGHT(Table1[[#This Row],[Employee ID]],3)</f>
        <v>Suppo-083</v>
      </c>
      <c r="R3960" s="25" t="str">
        <f>LEFT(Table1[[#This Row],[Department]],3)</f>
        <v>Sup</v>
      </c>
      <c r="S3960" s="36">
        <f>_xlfn.XLOOKUP(Table1[[#This Row],[City]],Table2[City],Table2[Bonus %])</f>
        <v>5</v>
      </c>
    </row>
    <row r="3961" spans="1:19" x14ac:dyDescent="0.35">
      <c r="A3961" s="9" t="s">
        <v>2703</v>
      </c>
      <c r="B3961" s="41" t="str">
        <f>LEFT(Table1[[#This Row],[Employee Name]],FIND(" ",Table1[[#This Row],[Employee Name]]))</f>
        <v xml:space="preserve">Sneha </v>
      </c>
      <c r="C3961" s="41" t="str">
        <f>RIGHT(Table1[[#This Row],[Employee Name]],LEN(Table1[[#This Row],[Employee Name]])-FIND(" ",Table1[[#This Row],[Employee Name]]))</f>
        <v>Iyer</v>
      </c>
      <c r="D3961" s="23">
        <f>Table1[[#This Row],[Basic Salary]]+Table1[[#This Row],[Bonus]]</f>
        <v>62112</v>
      </c>
      <c r="E3961" s="10">
        <v>65</v>
      </c>
      <c r="F3961" s="46">
        <v>64</v>
      </c>
      <c r="G3961" s="10" t="str" cm="1">
        <f t="array" ref="G3961">_xlfn.IFS(Table1[[#This Row],[Performance Score]]&gt;=80,"Excellent",Table1[[#This Row],[Performance Score]]&gt;=60,"Good",Table1[[#This Row],[Performance Score]]&gt;=40,"Need Improvement")</f>
        <v>Good</v>
      </c>
      <c r="H3961" s="30">
        <f>Table1[[#This Row],[Bonus]]/Table1[[#This Row],[Basic Salary]]</f>
        <v>0.42976842686800792</v>
      </c>
      <c r="I3961" s="10">
        <f ca="1">DATEDIF(Table1[[#This Row],[Date of Birth]],TODAY(),"y")</f>
        <v>20</v>
      </c>
      <c r="J3961" s="34">
        <v>42248</v>
      </c>
      <c r="K3961" s="33" t="str" cm="1">
        <f t="array" aca="1" ref="K3961" ca="1">_xlfn.IFS(L3961&lt;3,"Junior",L3961&lt;=7,"Mid-Level",L3961&gt;7,"Senior")</f>
        <v>Senior</v>
      </c>
      <c r="L3961" s="46">
        <f ca="1">INT(YEARFRAC(Table1[[#This Row],[Joining Date]],TODAY(),1))</f>
        <v>10</v>
      </c>
      <c r="M3961" s="25" t="str">
        <f t="shared" ca="1" si="61"/>
        <v>Yes</v>
      </c>
      <c r="N3961" s="26">
        <f>YEAR(Table1[[#This Row],[Joining Date]])</f>
        <v>2015</v>
      </c>
      <c r="O3961" s="46">
        <f>MONTH(Table1[[#This Row],[Joining Date]])</f>
        <v>9</v>
      </c>
      <c r="P3961" s="26">
        <f ca="1">NETWORKDAYS(Table1[[#This Row],[Joining Date]],TODAY())</f>
        <v>2825</v>
      </c>
      <c r="Q3961" s="26" t="str">
        <f>LEFT(Table1[[#This Row],[Department]],5)&amp;"-"&amp;RIGHT(Table1[[#This Row],[Employee ID]],3)</f>
        <v>Suppo-647</v>
      </c>
      <c r="R3961" s="26" t="str">
        <f>LEFT(Table1[[#This Row],[Department]],3)</f>
        <v>Sup</v>
      </c>
      <c r="S3961" s="37">
        <f>_xlfn.XLOOKUP(Table1[[#This Row],[City]],Table2[City],Table2[Bonus %])</f>
        <v>8</v>
      </c>
    </row>
    <row r="3962" spans="1:19" x14ac:dyDescent="0.35">
      <c r="A3962" s="7" t="s">
        <v>387</v>
      </c>
      <c r="B3962" s="40" t="str">
        <f>LEFT(Table1[[#This Row],[Employee Name]],FIND(" ",Table1[[#This Row],[Employee Name]]))</f>
        <v xml:space="preserve">Aditya </v>
      </c>
      <c r="C3962" s="40" t="str">
        <f>RIGHT(Table1[[#This Row],[Employee Name]],LEN(Table1[[#This Row],[Employee Name]])-FIND(" ",Table1[[#This Row],[Employee Name]]))</f>
        <v>Kapoor</v>
      </c>
      <c r="D3962" s="22">
        <f>Table1[[#This Row],[Basic Salary]]+Table1[[#This Row],[Bonus]]</f>
        <v>62100</v>
      </c>
      <c r="E3962" s="8">
        <v>63</v>
      </c>
      <c r="F3962" s="45">
        <v>51</v>
      </c>
      <c r="G3962" s="8" t="str" cm="1">
        <f t="array" ref="G3962">_xlfn.IFS(Table1[[#This Row],[Performance Score]]&gt;=80,"Excellent",Table1[[#This Row],[Performance Score]]&gt;=60,"Good",Table1[[#This Row],[Performance Score]]&gt;=40,"Need Improvement")</f>
        <v>Need Improvement</v>
      </c>
      <c r="H3962" s="29">
        <f>Table1[[#This Row],[Bonus]]/Table1[[#This Row],[Basic Salary]]</f>
        <v>0.52767527675276749</v>
      </c>
      <c r="I3962" s="8">
        <f ca="1">DATEDIF(Table1[[#This Row],[Date of Birth]],TODAY(),"y")</f>
        <v>29</v>
      </c>
      <c r="J3962" s="33">
        <v>44346</v>
      </c>
      <c r="K3962" s="33" t="str" cm="1">
        <f t="array" aca="1" ref="K3962" ca="1">_xlfn.IFS(L3962&lt;3,"Junior",L3962&lt;=7,"Mid-Level",L3962&gt;7,"Senior")</f>
        <v>Mid-Level</v>
      </c>
      <c r="L3962" s="45">
        <f ca="1">INT(YEARFRAC(Table1[[#This Row],[Joining Date]],TODAY(),1))</f>
        <v>5</v>
      </c>
      <c r="M3962" s="25" t="str">
        <f t="shared" ca="1" si="61"/>
        <v>No</v>
      </c>
      <c r="N3962" s="25">
        <f>YEAR(Table1[[#This Row],[Joining Date]])</f>
        <v>2021</v>
      </c>
      <c r="O3962" s="45">
        <f>MONTH(Table1[[#This Row],[Joining Date]])</f>
        <v>5</v>
      </c>
      <c r="P3962" s="25">
        <f ca="1">NETWORKDAYS(Table1[[#This Row],[Joining Date]],TODAY())</f>
        <v>1326</v>
      </c>
      <c r="Q3962" s="25" t="str">
        <f>LEFT(Table1[[#This Row],[Department]],5)&amp;"-"&amp;RIGHT(Table1[[#This Row],[Employee ID]],3)</f>
        <v>Suppo-331</v>
      </c>
      <c r="R3962" s="25" t="str">
        <f>LEFT(Table1[[#This Row],[Department]],3)</f>
        <v>Sup</v>
      </c>
      <c r="S3962" s="36">
        <f>_xlfn.XLOOKUP(Table1[[#This Row],[City]],Table2[City],Table2[Bonus %])</f>
        <v>7</v>
      </c>
    </row>
    <row r="3963" spans="1:19" x14ac:dyDescent="0.35">
      <c r="A3963" s="9" t="s">
        <v>3364</v>
      </c>
      <c r="B3963" s="41" t="str">
        <f>LEFT(Table1[[#This Row],[Employee Name]],FIND(" ",Table1[[#This Row],[Employee Name]]))</f>
        <v xml:space="preserve">Ananya </v>
      </c>
      <c r="C3963" s="41" t="str">
        <f>RIGHT(Table1[[#This Row],[Employee Name]],LEN(Table1[[#This Row],[Employee Name]])-FIND(" ",Table1[[#This Row],[Employee Name]]))</f>
        <v>Rao</v>
      </c>
      <c r="D3963" s="23">
        <f>Table1[[#This Row],[Basic Salary]]+Table1[[#This Row],[Bonus]]</f>
        <v>62083</v>
      </c>
      <c r="E3963" s="10">
        <v>67</v>
      </c>
      <c r="F3963" s="46">
        <v>98</v>
      </c>
      <c r="G3963" s="10" t="str" cm="1">
        <f t="array" ref="G3963">_xlfn.IFS(Table1[[#This Row],[Performance Score]]&gt;=80,"Excellent",Table1[[#This Row],[Performance Score]]&gt;=60,"Good",Table1[[#This Row],[Performance Score]]&gt;=40,"Need Improvement")</f>
        <v>Excellent</v>
      </c>
      <c r="H3963" s="30">
        <f>Table1[[#This Row],[Bonus]]/Table1[[#This Row],[Basic Salary]]</f>
        <v>0.13561616272476174</v>
      </c>
      <c r="I3963" s="10">
        <f ca="1">DATEDIF(Table1[[#This Row],[Date of Birth]],TODAY(),"y")</f>
        <v>44</v>
      </c>
      <c r="J3963" s="34">
        <v>43508</v>
      </c>
      <c r="K3963" s="33" t="str" cm="1">
        <f t="array" aca="1" ref="K3963" ca="1">_xlfn.IFS(L3963&lt;3,"Junior",L3963&lt;=7,"Mid-Level",L3963&gt;7,"Senior")</f>
        <v>Mid-Level</v>
      </c>
      <c r="L3963" s="46">
        <f ca="1">INT(YEARFRAC(Table1[[#This Row],[Joining Date]],TODAY(),1))</f>
        <v>7</v>
      </c>
      <c r="M3963" s="25" t="str">
        <f t="shared" ca="1" si="61"/>
        <v>Yes</v>
      </c>
      <c r="N3963" s="26">
        <f>YEAR(Table1[[#This Row],[Joining Date]])</f>
        <v>2019</v>
      </c>
      <c r="O3963" s="46">
        <f>MONTH(Table1[[#This Row],[Joining Date]])</f>
        <v>2</v>
      </c>
      <c r="P3963" s="26">
        <f ca="1">NETWORKDAYS(Table1[[#This Row],[Joining Date]],TODAY())</f>
        <v>1925</v>
      </c>
      <c r="Q3963" s="26" t="str">
        <f>LEFT(Table1[[#This Row],[Department]],5)&amp;"-"&amp;RIGHT(Table1[[#This Row],[Employee ID]],3)</f>
        <v>HR-308</v>
      </c>
      <c r="R3963" s="26" t="str">
        <f>LEFT(Table1[[#This Row],[Department]],3)</f>
        <v>HR</v>
      </c>
      <c r="S3963" s="37">
        <f>_xlfn.XLOOKUP(Table1[[#This Row],[City]],Table2[City],Table2[Bonus %])</f>
        <v>4</v>
      </c>
    </row>
    <row r="3964" spans="1:19" x14ac:dyDescent="0.35">
      <c r="A3964" s="7" t="s">
        <v>3393</v>
      </c>
      <c r="B3964" s="40" t="str">
        <f>LEFT(Table1[[#This Row],[Employee Name]],FIND(" ",Table1[[#This Row],[Employee Name]]))</f>
        <v xml:space="preserve">Vikram </v>
      </c>
      <c r="C3964" s="40" t="str">
        <f>RIGHT(Table1[[#This Row],[Employee Name]],LEN(Table1[[#This Row],[Employee Name]])-FIND(" ",Table1[[#This Row],[Employee Name]]))</f>
        <v>Singh</v>
      </c>
      <c r="D3964" s="22">
        <f>Table1[[#This Row],[Basic Salary]]+Table1[[#This Row],[Bonus]]</f>
        <v>62082</v>
      </c>
      <c r="E3964" s="8">
        <v>98</v>
      </c>
      <c r="F3964" s="45">
        <v>64</v>
      </c>
      <c r="G3964" s="8" t="str" cm="1">
        <f t="array" ref="G3964">_xlfn.IFS(Table1[[#This Row],[Performance Score]]&gt;=80,"Excellent",Table1[[#This Row],[Performance Score]]&gt;=60,"Good",Table1[[#This Row],[Performance Score]]&gt;=40,"Need Improvement")</f>
        <v>Good</v>
      </c>
      <c r="H3964" s="29">
        <f>Table1[[#This Row],[Bonus]]/Table1[[#This Row],[Basic Salary]]</f>
        <v>0.503159729788625</v>
      </c>
      <c r="I3964" s="8">
        <f ca="1">DATEDIF(Table1[[#This Row],[Date of Birth]],TODAY(),"y")</f>
        <v>37</v>
      </c>
      <c r="J3964" s="33">
        <v>44366</v>
      </c>
      <c r="K3964" s="33" t="str" cm="1">
        <f t="array" aca="1" ref="K3964" ca="1">_xlfn.IFS(L3964&lt;3,"Junior",L3964&lt;=7,"Mid-Level",L3964&gt;7,"Senior")</f>
        <v>Mid-Level</v>
      </c>
      <c r="L3964" s="45">
        <f ca="1">INT(YEARFRAC(Table1[[#This Row],[Joining Date]],TODAY(),1))</f>
        <v>5</v>
      </c>
      <c r="M3964" s="25" t="str">
        <f t="shared" ca="1" si="61"/>
        <v>No</v>
      </c>
      <c r="N3964" s="25">
        <f>YEAR(Table1[[#This Row],[Joining Date]])</f>
        <v>2021</v>
      </c>
      <c r="O3964" s="45">
        <f>MONTH(Table1[[#This Row],[Joining Date]])</f>
        <v>6</v>
      </c>
      <c r="P3964" s="25">
        <f ca="1">NETWORKDAYS(Table1[[#This Row],[Joining Date]],TODAY())</f>
        <v>1311</v>
      </c>
      <c r="Q3964" s="25" t="str">
        <f>LEFT(Table1[[#This Row],[Department]],5)&amp;"-"&amp;RIGHT(Table1[[#This Row],[Employee ID]],3)</f>
        <v>Finan-337</v>
      </c>
      <c r="R3964" s="25" t="str">
        <f>LEFT(Table1[[#This Row],[Department]],3)</f>
        <v>Fin</v>
      </c>
      <c r="S3964" s="36">
        <f>_xlfn.XLOOKUP(Table1[[#This Row],[City]],Table2[City],Table2[Bonus %])</f>
        <v>8</v>
      </c>
    </row>
    <row r="3965" spans="1:19" x14ac:dyDescent="0.35">
      <c r="A3965" s="9" t="s">
        <v>530</v>
      </c>
      <c r="B3965" s="41" t="str">
        <f>LEFT(Table1[[#This Row],[Employee Name]],FIND(" ",Table1[[#This Row],[Employee Name]]))</f>
        <v xml:space="preserve">Ananya </v>
      </c>
      <c r="C3965" s="41" t="str">
        <f>RIGHT(Table1[[#This Row],[Employee Name]],LEN(Table1[[#This Row],[Employee Name]])-FIND(" ",Table1[[#This Row],[Employee Name]]))</f>
        <v>Rao</v>
      </c>
      <c r="D3965" s="23">
        <f>Table1[[#This Row],[Basic Salary]]+Table1[[#This Row],[Bonus]]</f>
        <v>62075</v>
      </c>
      <c r="E3965" s="10">
        <v>73</v>
      </c>
      <c r="F3965" s="46">
        <v>73</v>
      </c>
      <c r="G3965" s="10" t="str" cm="1">
        <f t="array" ref="G3965">_xlfn.IFS(Table1[[#This Row],[Performance Score]]&gt;=80,"Excellent",Table1[[#This Row],[Performance Score]]&gt;=60,"Good",Table1[[#This Row],[Performance Score]]&gt;=40,"Need Improvement")</f>
        <v>Good</v>
      </c>
      <c r="H3965" s="30">
        <f>Table1[[#This Row],[Bonus]]/Table1[[#This Row],[Basic Salary]]</f>
        <v>0.11499290499883247</v>
      </c>
      <c r="I3965" s="10">
        <f ca="1">DATEDIF(Table1[[#This Row],[Date of Birth]],TODAY(),"y")</f>
        <v>29</v>
      </c>
      <c r="J3965" s="34">
        <v>43087</v>
      </c>
      <c r="K3965" s="33" t="str" cm="1">
        <f t="array" aca="1" ref="K3965" ca="1">_xlfn.IFS(L3965&lt;3,"Junior",L3965&lt;=7,"Mid-Level",L3965&gt;7,"Senior")</f>
        <v>Senior</v>
      </c>
      <c r="L3965" s="46">
        <f ca="1">INT(YEARFRAC(Table1[[#This Row],[Joining Date]],TODAY(),1))</f>
        <v>8</v>
      </c>
      <c r="M3965" s="25" t="str">
        <f t="shared" ca="1" si="61"/>
        <v>Yes</v>
      </c>
      <c r="N3965" s="26">
        <f>YEAR(Table1[[#This Row],[Joining Date]])</f>
        <v>2017</v>
      </c>
      <c r="O3965" s="46">
        <f>MONTH(Table1[[#This Row],[Joining Date]])</f>
        <v>12</v>
      </c>
      <c r="P3965" s="26">
        <f ca="1">NETWORKDAYS(Table1[[#This Row],[Joining Date]],TODAY())</f>
        <v>2226</v>
      </c>
      <c r="Q3965" s="26" t="str">
        <f>LEFT(Table1[[#This Row],[Department]],5)&amp;"-"&amp;RIGHT(Table1[[#This Row],[Employee ID]],3)</f>
        <v>Finan-474</v>
      </c>
      <c r="R3965" s="26" t="str">
        <f>LEFT(Table1[[#This Row],[Department]],3)</f>
        <v>Fin</v>
      </c>
      <c r="S3965" s="37">
        <f>_xlfn.XLOOKUP(Table1[[#This Row],[City]],Table2[City],Table2[Bonus %])</f>
        <v>5</v>
      </c>
    </row>
    <row r="3966" spans="1:19" x14ac:dyDescent="0.35">
      <c r="A3966" s="7" t="s">
        <v>2929</v>
      </c>
      <c r="B3966" s="40" t="str">
        <f>LEFT(Table1[[#This Row],[Employee Name]],FIND(" ",Table1[[#This Row],[Employee Name]]))</f>
        <v xml:space="preserve">Nisha </v>
      </c>
      <c r="C3966" s="40" t="str">
        <f>RIGHT(Table1[[#This Row],[Employee Name]],LEN(Table1[[#This Row],[Employee Name]])-FIND(" ",Table1[[#This Row],[Employee Name]]))</f>
        <v>Kapoor</v>
      </c>
      <c r="D3966" s="22">
        <f>Table1[[#This Row],[Basic Salary]]+Table1[[#This Row],[Bonus]]</f>
        <v>62058</v>
      </c>
      <c r="E3966" s="8">
        <v>68</v>
      </c>
      <c r="F3966" s="45">
        <v>95</v>
      </c>
      <c r="G3966" s="8" t="str" cm="1">
        <f t="array" ref="G3966">_xlfn.IFS(Table1[[#This Row],[Performance Score]]&gt;=80,"Excellent",Table1[[#This Row],[Performance Score]]&gt;=60,"Good",Table1[[#This Row],[Performance Score]]&gt;=40,"Need Improvement")</f>
        <v>Excellent</v>
      </c>
      <c r="H3966" s="29">
        <f>Table1[[#This Row],[Bonus]]/Table1[[#This Row],[Basic Salary]]</f>
        <v>0.33243156199677937</v>
      </c>
      <c r="I3966" s="8">
        <f ca="1">DATEDIF(Table1[[#This Row],[Date of Birth]],TODAY(),"y")</f>
        <v>43</v>
      </c>
      <c r="J3966" s="33">
        <v>44913</v>
      </c>
      <c r="K3966" s="33" t="str" cm="1">
        <f t="array" aca="1" ref="K3966" ca="1">_xlfn.IFS(L3966&lt;3,"Junior",L3966&lt;=7,"Mid-Level",L3966&gt;7,"Senior")</f>
        <v>Mid-Level</v>
      </c>
      <c r="L3966" s="45">
        <f ca="1">INT(YEARFRAC(Table1[[#This Row],[Joining Date]],TODAY(),1))</f>
        <v>3</v>
      </c>
      <c r="M3966" s="25" t="str">
        <f t="shared" ca="1" si="61"/>
        <v>No</v>
      </c>
      <c r="N3966" s="25">
        <f>YEAR(Table1[[#This Row],[Joining Date]])</f>
        <v>2022</v>
      </c>
      <c r="O3966" s="45">
        <f>MONTH(Table1[[#This Row],[Joining Date]])</f>
        <v>12</v>
      </c>
      <c r="P3966" s="25">
        <f ca="1">NETWORKDAYS(Table1[[#This Row],[Joining Date]],TODAY())</f>
        <v>921</v>
      </c>
      <c r="Q3966" s="25" t="str">
        <f>LEFT(Table1[[#This Row],[Department]],5)&amp;"-"&amp;RIGHT(Table1[[#This Row],[Employee ID]],3)</f>
        <v>Suppo-873</v>
      </c>
      <c r="R3966" s="25" t="str">
        <f>LEFT(Table1[[#This Row],[Department]],3)</f>
        <v>Sup</v>
      </c>
      <c r="S3966" s="36">
        <f>_xlfn.XLOOKUP(Table1[[#This Row],[City]],Table2[City],Table2[Bonus %])</f>
        <v>4</v>
      </c>
    </row>
    <row r="3967" spans="1:19" x14ac:dyDescent="0.35">
      <c r="A3967" s="9" t="s">
        <v>1636</v>
      </c>
      <c r="B3967" s="41" t="str">
        <f>LEFT(Table1[[#This Row],[Employee Name]],FIND(" ",Table1[[#This Row],[Employee Name]]))</f>
        <v xml:space="preserve">Nisha </v>
      </c>
      <c r="C3967" s="41" t="str">
        <f>RIGHT(Table1[[#This Row],[Employee Name]],LEN(Table1[[#This Row],[Employee Name]])-FIND(" ",Table1[[#This Row],[Employee Name]]))</f>
        <v>Kapoor</v>
      </c>
      <c r="D3967" s="23">
        <f>Table1[[#This Row],[Basic Salary]]+Table1[[#This Row],[Bonus]]</f>
        <v>62038</v>
      </c>
      <c r="E3967" s="10">
        <v>72</v>
      </c>
      <c r="F3967" s="46">
        <v>73</v>
      </c>
      <c r="G3967" s="10" t="str" cm="1">
        <f t="array" ref="G3967">_xlfn.IFS(Table1[[#This Row],[Performance Score]]&gt;=80,"Excellent",Table1[[#This Row],[Performance Score]]&gt;=60,"Good",Table1[[#This Row],[Performance Score]]&gt;=40,"Need Improvement")</f>
        <v>Good</v>
      </c>
      <c r="H3967" s="30">
        <f>Table1[[#This Row],[Bonus]]/Table1[[#This Row],[Basic Salary]]</f>
        <v>0.88347804966907528</v>
      </c>
      <c r="I3967" s="10">
        <f ca="1">DATEDIF(Table1[[#This Row],[Date of Birth]],TODAY(),"y")</f>
        <v>33</v>
      </c>
      <c r="J3967" s="34">
        <v>42498</v>
      </c>
      <c r="K3967" s="33" t="str" cm="1">
        <f t="array" aca="1" ref="K3967" ca="1">_xlfn.IFS(L3967&lt;3,"Junior",L3967&lt;=7,"Mid-Level",L3967&gt;7,"Senior")</f>
        <v>Senior</v>
      </c>
      <c r="L3967" s="46">
        <f ca="1">INT(YEARFRAC(Table1[[#This Row],[Joining Date]],TODAY(),1))</f>
        <v>10</v>
      </c>
      <c r="M3967" s="25" t="str">
        <f t="shared" ca="1" si="61"/>
        <v>Yes</v>
      </c>
      <c r="N3967" s="26">
        <f>YEAR(Table1[[#This Row],[Joining Date]])</f>
        <v>2016</v>
      </c>
      <c r="O3967" s="46">
        <f>MONTH(Table1[[#This Row],[Joining Date]])</f>
        <v>5</v>
      </c>
      <c r="P3967" s="26">
        <f ca="1">NETWORKDAYS(Table1[[#This Row],[Joining Date]],TODAY())</f>
        <v>2646</v>
      </c>
      <c r="Q3967" s="26" t="str">
        <f>LEFT(Table1[[#This Row],[Department]],5)&amp;"-"&amp;RIGHT(Table1[[#This Row],[Employee ID]],3)</f>
        <v>Opera-580</v>
      </c>
      <c r="R3967" s="26" t="str">
        <f>LEFT(Table1[[#This Row],[Department]],3)</f>
        <v>Ope</v>
      </c>
      <c r="S3967" s="37">
        <f>_xlfn.XLOOKUP(Table1[[#This Row],[City]],Table2[City],Table2[Bonus %])</f>
        <v>5</v>
      </c>
    </row>
    <row r="3968" spans="1:19" x14ac:dyDescent="0.35">
      <c r="A3968" s="7" t="s">
        <v>1971</v>
      </c>
      <c r="B3968" s="40" t="str">
        <f>LEFT(Table1[[#This Row],[Employee Name]],FIND(" ",Table1[[#This Row],[Employee Name]]))</f>
        <v xml:space="preserve">Rohan </v>
      </c>
      <c r="C3968" s="40" t="str">
        <f>RIGHT(Table1[[#This Row],[Employee Name]],LEN(Table1[[#This Row],[Employee Name]])-FIND(" ",Table1[[#This Row],[Employee Name]]))</f>
        <v>Gupta</v>
      </c>
      <c r="D3968" s="22">
        <f>Table1[[#This Row],[Basic Salary]]+Table1[[#This Row],[Bonus]]</f>
        <v>62037</v>
      </c>
      <c r="E3968" s="8">
        <v>89</v>
      </c>
      <c r="F3968" s="45">
        <v>87</v>
      </c>
      <c r="G3968" s="8" t="str" cm="1">
        <f t="array" ref="G3968">_xlfn.IFS(Table1[[#This Row],[Performance Score]]&gt;=80,"Excellent",Table1[[#This Row],[Performance Score]]&gt;=60,"Good",Table1[[#This Row],[Performance Score]]&gt;=40,"Need Improvement")</f>
        <v>Excellent</v>
      </c>
      <c r="H3968" s="29">
        <f>Table1[[#This Row],[Bonus]]/Table1[[#This Row],[Basic Salary]]</f>
        <v>0.51269171685645309</v>
      </c>
      <c r="I3968" s="8">
        <f ca="1">DATEDIF(Table1[[#This Row],[Date of Birth]],TODAY(),"y")</f>
        <v>27</v>
      </c>
      <c r="J3968" s="33">
        <v>43097</v>
      </c>
      <c r="K3968" s="33" t="str" cm="1">
        <f t="array" aca="1" ref="K3968" ca="1">_xlfn.IFS(L3968&lt;3,"Junior",L3968&lt;=7,"Mid-Level",L3968&gt;7,"Senior")</f>
        <v>Senior</v>
      </c>
      <c r="L3968" s="45">
        <f ca="1">INT(YEARFRAC(Table1[[#This Row],[Joining Date]],TODAY(),1))</f>
        <v>8</v>
      </c>
      <c r="M3968" s="25" t="str">
        <f t="shared" ca="1" si="61"/>
        <v>Yes</v>
      </c>
      <c r="N3968" s="25">
        <f>YEAR(Table1[[#This Row],[Joining Date]])</f>
        <v>2017</v>
      </c>
      <c r="O3968" s="45">
        <f>MONTH(Table1[[#This Row],[Joining Date]])</f>
        <v>12</v>
      </c>
      <c r="P3968" s="25">
        <f ca="1">NETWORKDAYS(Table1[[#This Row],[Joining Date]],TODAY())</f>
        <v>2218</v>
      </c>
      <c r="Q3968" s="25" t="str">
        <f>LEFT(Table1[[#This Row],[Department]],5)&amp;"-"&amp;RIGHT(Table1[[#This Row],[Employee ID]],3)</f>
        <v>Opera-915</v>
      </c>
      <c r="R3968" s="25" t="str">
        <f>LEFT(Table1[[#This Row],[Department]],3)</f>
        <v>Ope</v>
      </c>
      <c r="S3968" s="36">
        <f>_xlfn.XLOOKUP(Table1[[#This Row],[City]],Table2[City],Table2[Bonus %])</f>
        <v>6</v>
      </c>
    </row>
    <row r="3969" spans="1:19" x14ac:dyDescent="0.35">
      <c r="A3969" s="9" t="s">
        <v>3808</v>
      </c>
      <c r="B3969" s="41" t="str">
        <f>LEFT(Table1[[#This Row],[Employee Name]],FIND(" ",Table1[[#This Row],[Employee Name]]))</f>
        <v xml:space="preserve">Aditya </v>
      </c>
      <c r="C3969" s="41" t="str">
        <f>RIGHT(Table1[[#This Row],[Employee Name]],LEN(Table1[[#This Row],[Employee Name]])-FIND(" ",Table1[[#This Row],[Employee Name]]))</f>
        <v>Kapoor</v>
      </c>
      <c r="D3969" s="23">
        <f>Table1[[#This Row],[Basic Salary]]+Table1[[#This Row],[Bonus]]</f>
        <v>62023</v>
      </c>
      <c r="E3969" s="10">
        <v>94</v>
      </c>
      <c r="F3969" s="46">
        <v>83</v>
      </c>
      <c r="G3969" s="10" t="str" cm="1">
        <f t="array" ref="G3969">_xlfn.IFS(Table1[[#This Row],[Performance Score]]&gt;=80,"Excellent",Table1[[#This Row],[Performance Score]]&gt;=60,"Good",Table1[[#This Row],[Performance Score]]&gt;=40,"Need Improvement")</f>
        <v>Excellent</v>
      </c>
      <c r="H3969" s="30">
        <f>Table1[[#This Row],[Bonus]]/Table1[[#This Row],[Basic Salary]]</f>
        <v>0.71495327102803741</v>
      </c>
      <c r="I3969" s="10">
        <f ca="1">DATEDIF(Table1[[#This Row],[Date of Birth]],TODAY(),"y")</f>
        <v>24</v>
      </c>
      <c r="J3969" s="34">
        <v>42252</v>
      </c>
      <c r="K3969" s="33" t="str" cm="1">
        <f t="array" aca="1" ref="K3969" ca="1">_xlfn.IFS(L3969&lt;3,"Junior",L3969&lt;=7,"Mid-Level",L3969&gt;7,"Senior")</f>
        <v>Senior</v>
      </c>
      <c r="L3969" s="46">
        <f ca="1">INT(YEARFRAC(Table1[[#This Row],[Joining Date]],TODAY(),1))</f>
        <v>10</v>
      </c>
      <c r="M3969" s="25" t="str">
        <f t="shared" ca="1" si="61"/>
        <v>Yes</v>
      </c>
      <c r="N3969" s="26">
        <f>YEAR(Table1[[#This Row],[Joining Date]])</f>
        <v>2015</v>
      </c>
      <c r="O3969" s="46">
        <f>MONTH(Table1[[#This Row],[Joining Date]])</f>
        <v>9</v>
      </c>
      <c r="P3969" s="26">
        <f ca="1">NETWORKDAYS(Table1[[#This Row],[Joining Date]],TODAY())</f>
        <v>2821</v>
      </c>
      <c r="Q3969" s="26" t="str">
        <f>LEFT(Table1[[#This Row],[Department]],5)&amp;"-"&amp;RIGHT(Table1[[#This Row],[Employee ID]],3)</f>
        <v>Suppo-752</v>
      </c>
      <c r="R3969" s="26" t="str">
        <f>LEFT(Table1[[#This Row],[Department]],3)</f>
        <v>Sup</v>
      </c>
      <c r="S3969" s="37">
        <f>_xlfn.XLOOKUP(Table1[[#This Row],[City]],Table2[City],Table2[Bonus %])</f>
        <v>5</v>
      </c>
    </row>
    <row r="3970" spans="1:19" x14ac:dyDescent="0.35">
      <c r="A3970" s="7" t="s">
        <v>620</v>
      </c>
      <c r="B3970" s="40" t="str">
        <f>LEFT(Table1[[#This Row],[Employee Name]],FIND(" ",Table1[[#This Row],[Employee Name]]))</f>
        <v xml:space="preserve">Tarun </v>
      </c>
      <c r="C3970" s="40" t="str">
        <f>RIGHT(Table1[[#This Row],[Employee Name]],LEN(Table1[[#This Row],[Employee Name]])-FIND(" ",Table1[[#This Row],[Employee Name]]))</f>
        <v>Verma</v>
      </c>
      <c r="D3970" s="22">
        <f>Table1[[#This Row],[Basic Salary]]+Table1[[#This Row],[Bonus]]</f>
        <v>62003</v>
      </c>
      <c r="E3970" s="8">
        <v>79</v>
      </c>
      <c r="F3970" s="45">
        <v>42</v>
      </c>
      <c r="G3970" s="8" t="str" cm="1">
        <f t="array" ref="G3970">_xlfn.IFS(Table1[[#This Row],[Performance Score]]&gt;=80,"Excellent",Table1[[#This Row],[Performance Score]]&gt;=60,"Good",Table1[[#This Row],[Performance Score]]&gt;=40,"Need Improvement")</f>
        <v>Need Improvement</v>
      </c>
      <c r="H3970" s="29">
        <f>Table1[[#This Row],[Bonus]]/Table1[[#This Row],[Basic Salary]]</f>
        <v>0.65345742553134756</v>
      </c>
      <c r="I3970" s="8">
        <f ca="1">DATEDIF(Table1[[#This Row],[Date of Birth]],TODAY(),"y")</f>
        <v>20</v>
      </c>
      <c r="J3970" s="33">
        <v>44883</v>
      </c>
      <c r="K3970" s="33" t="str" cm="1">
        <f t="array" aca="1" ref="K3970" ca="1">_xlfn.IFS(L3970&lt;3,"Junior",L3970&lt;=7,"Mid-Level",L3970&gt;7,"Senior")</f>
        <v>Mid-Level</v>
      </c>
      <c r="L3970" s="45">
        <f ca="1">INT(YEARFRAC(Table1[[#This Row],[Joining Date]],TODAY(),1))</f>
        <v>3</v>
      </c>
      <c r="M3970" s="25" t="str">
        <f t="shared" ref="M3970:M4033" ca="1" si="62">IF(L3970&gt;5,"Yes","No")</f>
        <v>No</v>
      </c>
      <c r="N3970" s="25">
        <f>YEAR(Table1[[#This Row],[Joining Date]])</f>
        <v>2022</v>
      </c>
      <c r="O3970" s="45">
        <f>MONTH(Table1[[#This Row],[Joining Date]])</f>
        <v>11</v>
      </c>
      <c r="P3970" s="25">
        <f ca="1">NETWORKDAYS(Table1[[#This Row],[Joining Date]],TODAY())</f>
        <v>942</v>
      </c>
      <c r="Q3970" s="25" t="str">
        <f>LEFT(Table1[[#This Row],[Department]],5)&amp;"-"&amp;RIGHT(Table1[[#This Row],[Employee ID]],3)</f>
        <v>IT-564</v>
      </c>
      <c r="R3970" s="25" t="str">
        <f>LEFT(Table1[[#This Row],[Department]],3)</f>
        <v>IT</v>
      </c>
      <c r="S3970" s="36">
        <f>_xlfn.XLOOKUP(Table1[[#This Row],[City]],Table2[City],Table2[Bonus %])</f>
        <v>6</v>
      </c>
    </row>
    <row r="3971" spans="1:19" x14ac:dyDescent="0.35">
      <c r="A3971" s="9" t="s">
        <v>318</v>
      </c>
      <c r="B3971" s="41" t="str">
        <f>LEFT(Table1[[#This Row],[Employee Name]],FIND(" ",Table1[[#This Row],[Employee Name]]))</f>
        <v xml:space="preserve">Ishita </v>
      </c>
      <c r="C3971" s="41" t="str">
        <f>RIGHT(Table1[[#This Row],[Employee Name]],LEN(Table1[[#This Row],[Employee Name]])-FIND(" ",Table1[[#This Row],[Employee Name]]))</f>
        <v>Roy</v>
      </c>
      <c r="D3971" s="23">
        <f>Table1[[#This Row],[Basic Salary]]+Table1[[#This Row],[Bonus]]</f>
        <v>61987</v>
      </c>
      <c r="E3971" s="10">
        <v>62</v>
      </c>
      <c r="F3971" s="46">
        <v>45</v>
      </c>
      <c r="G3971" s="10" t="str" cm="1">
        <f t="array" ref="G3971">_xlfn.IFS(Table1[[#This Row],[Performance Score]]&gt;=80,"Excellent",Table1[[#This Row],[Performance Score]]&gt;=60,"Good",Table1[[#This Row],[Performance Score]]&gt;=40,"Need Improvement")</f>
        <v>Need Improvement</v>
      </c>
      <c r="H3971" s="30">
        <f>Table1[[#This Row],[Bonus]]/Table1[[#This Row],[Basic Salary]]</f>
        <v>0.74287240623066975</v>
      </c>
      <c r="I3971" s="10">
        <f ca="1">DATEDIF(Table1[[#This Row],[Date of Birth]],TODAY(),"y")</f>
        <v>15</v>
      </c>
      <c r="J3971" s="34">
        <v>43233</v>
      </c>
      <c r="K3971" s="33" t="str" cm="1">
        <f t="array" aca="1" ref="K3971" ca="1">_xlfn.IFS(L3971&lt;3,"Junior",L3971&lt;=7,"Mid-Level",L3971&gt;7,"Senior")</f>
        <v>Senior</v>
      </c>
      <c r="L3971" s="46">
        <f ca="1">INT(YEARFRAC(Table1[[#This Row],[Joining Date]],TODAY(),1))</f>
        <v>8</v>
      </c>
      <c r="M3971" s="25" t="str">
        <f t="shared" ca="1" si="62"/>
        <v>Yes</v>
      </c>
      <c r="N3971" s="26">
        <f>YEAR(Table1[[#This Row],[Joining Date]])</f>
        <v>2018</v>
      </c>
      <c r="O3971" s="46">
        <f>MONTH(Table1[[#This Row],[Joining Date]])</f>
        <v>5</v>
      </c>
      <c r="P3971" s="26">
        <f ca="1">NETWORKDAYS(Table1[[#This Row],[Joining Date]],TODAY())</f>
        <v>2121</v>
      </c>
      <c r="Q3971" s="26" t="str">
        <f>LEFT(Table1[[#This Row],[Department]],5)&amp;"-"&amp;RIGHT(Table1[[#This Row],[Employee ID]],3)</f>
        <v>Marke-262</v>
      </c>
      <c r="R3971" s="26" t="str">
        <f>LEFT(Table1[[#This Row],[Department]],3)</f>
        <v>Mar</v>
      </c>
      <c r="S3971" s="37">
        <f>_xlfn.XLOOKUP(Table1[[#This Row],[City]],Table2[City],Table2[Bonus %])</f>
        <v>8</v>
      </c>
    </row>
    <row r="3972" spans="1:19" x14ac:dyDescent="0.35">
      <c r="A3972" s="7" t="s">
        <v>2826</v>
      </c>
      <c r="B3972" s="40" t="str">
        <f>LEFT(Table1[[#This Row],[Employee Name]],FIND(" ",Table1[[#This Row],[Employee Name]]))</f>
        <v xml:space="preserve">Tarun </v>
      </c>
      <c r="C3972" s="40" t="str">
        <f>RIGHT(Table1[[#This Row],[Employee Name]],LEN(Table1[[#This Row],[Employee Name]])-FIND(" ",Table1[[#This Row],[Employee Name]]))</f>
        <v>Verma</v>
      </c>
      <c r="D3972" s="22">
        <f>Table1[[#This Row],[Basic Salary]]+Table1[[#This Row],[Bonus]]</f>
        <v>61915</v>
      </c>
      <c r="E3972" s="8">
        <v>79</v>
      </c>
      <c r="F3972" s="45">
        <v>99</v>
      </c>
      <c r="G3972" s="8" t="str" cm="1">
        <f t="array" ref="G3972">_xlfn.IFS(Table1[[#This Row],[Performance Score]]&gt;=80,"Excellent",Table1[[#This Row],[Performance Score]]&gt;=60,"Good",Table1[[#This Row],[Performance Score]]&gt;=40,"Need Improvement")</f>
        <v>Excellent</v>
      </c>
      <c r="H3972" s="29">
        <f>Table1[[#This Row],[Bonus]]/Table1[[#This Row],[Basic Salary]]</f>
        <v>0.63739983603522599</v>
      </c>
      <c r="I3972" s="8">
        <f ca="1">DATEDIF(Table1[[#This Row],[Date of Birth]],TODAY(),"y")</f>
        <v>14</v>
      </c>
      <c r="J3972" s="33">
        <v>45210</v>
      </c>
      <c r="K3972" s="33" t="str" cm="1">
        <f t="array" aca="1" ref="K3972" ca="1">_xlfn.IFS(L3972&lt;3,"Junior",L3972&lt;=7,"Mid-Level",L3972&gt;7,"Senior")</f>
        <v>Junior</v>
      </c>
      <c r="L3972" s="45">
        <f ca="1">INT(YEARFRAC(Table1[[#This Row],[Joining Date]],TODAY(),1))</f>
        <v>2</v>
      </c>
      <c r="M3972" s="25" t="str">
        <f t="shared" ca="1" si="62"/>
        <v>No</v>
      </c>
      <c r="N3972" s="25">
        <f>YEAR(Table1[[#This Row],[Joining Date]])</f>
        <v>2023</v>
      </c>
      <c r="O3972" s="45">
        <f>MONTH(Table1[[#This Row],[Joining Date]])</f>
        <v>10</v>
      </c>
      <c r="P3972" s="25">
        <f ca="1">NETWORKDAYS(Table1[[#This Row],[Joining Date]],TODAY())</f>
        <v>709</v>
      </c>
      <c r="Q3972" s="25" t="str">
        <f>LEFT(Table1[[#This Row],[Department]],5)&amp;"-"&amp;RIGHT(Table1[[#This Row],[Employee ID]],3)</f>
        <v>Finan-770</v>
      </c>
      <c r="R3972" s="25" t="str">
        <f>LEFT(Table1[[#This Row],[Department]],3)</f>
        <v>Fin</v>
      </c>
      <c r="S3972" s="36">
        <f>_xlfn.XLOOKUP(Table1[[#This Row],[City]],Table2[City],Table2[Bonus %])</f>
        <v>5</v>
      </c>
    </row>
    <row r="3973" spans="1:19" x14ac:dyDescent="0.35">
      <c r="A3973" s="9" t="s">
        <v>482</v>
      </c>
      <c r="B3973" s="41" t="str">
        <f>LEFT(Table1[[#This Row],[Employee Name]],FIND(" ",Table1[[#This Row],[Employee Name]]))</f>
        <v xml:space="preserve">Gayathri </v>
      </c>
      <c r="C3973" s="41" t="str">
        <f>RIGHT(Table1[[#This Row],[Employee Name]],LEN(Table1[[#This Row],[Employee Name]])-FIND(" ",Table1[[#This Row],[Employee Name]]))</f>
        <v>Iyer</v>
      </c>
      <c r="D3973" s="23">
        <f>Table1[[#This Row],[Basic Salary]]+Table1[[#This Row],[Bonus]]</f>
        <v>61856</v>
      </c>
      <c r="E3973" s="10">
        <v>61</v>
      </c>
      <c r="F3973" s="46">
        <v>46</v>
      </c>
      <c r="G3973" s="10" t="str" cm="1">
        <f t="array" ref="G3973">_xlfn.IFS(Table1[[#This Row],[Performance Score]]&gt;=80,"Excellent",Table1[[#This Row],[Performance Score]]&gt;=60,"Good",Table1[[#This Row],[Performance Score]]&gt;=40,"Need Improvement")</f>
        <v>Need Improvement</v>
      </c>
      <c r="H3973" s="30">
        <f>Table1[[#This Row],[Bonus]]/Table1[[#This Row],[Basic Salary]]</f>
        <v>0.52508691042678568</v>
      </c>
      <c r="I3973" s="10">
        <f ca="1">DATEDIF(Table1[[#This Row],[Date of Birth]],TODAY(),"y")</f>
        <v>32</v>
      </c>
      <c r="J3973" s="34">
        <v>43836</v>
      </c>
      <c r="K3973" s="33" t="str" cm="1">
        <f t="array" aca="1" ref="K3973" ca="1">_xlfn.IFS(L3973&lt;3,"Junior",L3973&lt;=7,"Mid-Level",L3973&gt;7,"Senior")</f>
        <v>Mid-Level</v>
      </c>
      <c r="L3973" s="46">
        <f ca="1">INT(YEARFRAC(Table1[[#This Row],[Joining Date]],TODAY(),1))</f>
        <v>6</v>
      </c>
      <c r="M3973" s="25" t="str">
        <f t="shared" ca="1" si="62"/>
        <v>Yes</v>
      </c>
      <c r="N3973" s="26">
        <f>YEAR(Table1[[#This Row],[Joining Date]])</f>
        <v>2020</v>
      </c>
      <c r="O3973" s="46">
        <f>MONTH(Table1[[#This Row],[Joining Date]])</f>
        <v>1</v>
      </c>
      <c r="P3973" s="26">
        <f ca="1">NETWORKDAYS(Table1[[#This Row],[Joining Date]],TODAY())</f>
        <v>1691</v>
      </c>
      <c r="Q3973" s="26" t="str">
        <f>LEFT(Table1[[#This Row],[Department]],5)&amp;"-"&amp;RIGHT(Table1[[#This Row],[Employee ID]],3)</f>
        <v>HR-426</v>
      </c>
      <c r="R3973" s="26" t="str">
        <f>LEFT(Table1[[#This Row],[Department]],3)</f>
        <v>HR</v>
      </c>
      <c r="S3973" s="37">
        <f>_xlfn.XLOOKUP(Table1[[#This Row],[City]],Table2[City],Table2[Bonus %])</f>
        <v>8</v>
      </c>
    </row>
    <row r="3974" spans="1:19" x14ac:dyDescent="0.35">
      <c r="A3974" s="7" t="s">
        <v>142</v>
      </c>
      <c r="B3974" s="40" t="str">
        <f>LEFT(Table1[[#This Row],[Employee Name]],FIND(" ",Table1[[#This Row],[Employee Name]]))</f>
        <v xml:space="preserve">Ananya </v>
      </c>
      <c r="C3974" s="40" t="str">
        <f>RIGHT(Table1[[#This Row],[Employee Name]],LEN(Table1[[#This Row],[Employee Name]])-FIND(" ",Table1[[#This Row],[Employee Name]]))</f>
        <v>Rao</v>
      </c>
      <c r="D3974" s="22">
        <f>Table1[[#This Row],[Basic Salary]]+Table1[[#This Row],[Bonus]]</f>
        <v>61826</v>
      </c>
      <c r="E3974" s="8">
        <v>98</v>
      </c>
      <c r="F3974" s="45">
        <v>87</v>
      </c>
      <c r="G3974" s="8" t="str" cm="1">
        <f t="array" ref="G3974">_xlfn.IFS(Table1[[#This Row],[Performance Score]]&gt;=80,"Excellent",Table1[[#This Row],[Performance Score]]&gt;=60,"Good",Table1[[#This Row],[Performance Score]]&gt;=40,"Need Improvement")</f>
        <v>Excellent</v>
      </c>
      <c r="H3974" s="29">
        <f>Table1[[#This Row],[Bonus]]/Table1[[#This Row],[Basic Salary]]</f>
        <v>0.32256615397779537</v>
      </c>
      <c r="I3974" s="8">
        <f ca="1">DATEDIF(Table1[[#This Row],[Date of Birth]],TODAY(),"y")</f>
        <v>43</v>
      </c>
      <c r="J3974" s="33">
        <v>42297</v>
      </c>
      <c r="K3974" s="33" t="str" cm="1">
        <f t="array" aca="1" ref="K3974" ca="1">_xlfn.IFS(L3974&lt;3,"Junior",L3974&lt;=7,"Mid-Level",L3974&gt;7,"Senior")</f>
        <v>Senior</v>
      </c>
      <c r="L3974" s="45">
        <f ca="1">INT(YEARFRAC(Table1[[#This Row],[Joining Date]],TODAY(),1))</f>
        <v>10</v>
      </c>
      <c r="M3974" s="25" t="str">
        <f t="shared" ca="1" si="62"/>
        <v>Yes</v>
      </c>
      <c r="N3974" s="25">
        <f>YEAR(Table1[[#This Row],[Joining Date]])</f>
        <v>2015</v>
      </c>
      <c r="O3974" s="45">
        <f>MONTH(Table1[[#This Row],[Joining Date]])</f>
        <v>10</v>
      </c>
      <c r="P3974" s="25">
        <f ca="1">NETWORKDAYS(Table1[[#This Row],[Joining Date]],TODAY())</f>
        <v>2790</v>
      </c>
      <c r="Q3974" s="25" t="str">
        <f>LEFT(Table1[[#This Row],[Department]],5)&amp;"-"&amp;RIGHT(Table1[[#This Row],[Employee ID]],3)</f>
        <v>Sales-086</v>
      </c>
      <c r="R3974" s="25" t="str">
        <f>LEFT(Table1[[#This Row],[Department]],3)</f>
        <v>Sal</v>
      </c>
      <c r="S3974" s="36">
        <f>_xlfn.XLOOKUP(Table1[[#This Row],[City]],Table2[City],Table2[Bonus %])</f>
        <v>5</v>
      </c>
    </row>
    <row r="3975" spans="1:19" x14ac:dyDescent="0.35">
      <c r="A3975" s="9" t="s">
        <v>1259</v>
      </c>
      <c r="B3975" s="41" t="str">
        <f>LEFT(Table1[[#This Row],[Employee Name]],FIND(" ",Table1[[#This Row],[Employee Name]]))</f>
        <v xml:space="preserve">Karan </v>
      </c>
      <c r="C3975" s="41" t="str">
        <f>RIGHT(Table1[[#This Row],[Employee Name]],LEN(Table1[[#This Row],[Employee Name]])-FIND(" ",Table1[[#This Row],[Employee Name]]))</f>
        <v>Malhotra</v>
      </c>
      <c r="D3975" s="23">
        <f>Table1[[#This Row],[Basic Salary]]+Table1[[#This Row],[Bonus]]</f>
        <v>61821</v>
      </c>
      <c r="E3975" s="10">
        <v>94</v>
      </c>
      <c r="F3975" s="46">
        <v>56</v>
      </c>
      <c r="G3975" s="10" t="str" cm="1">
        <f t="array" ref="G3975">_xlfn.IFS(Table1[[#This Row],[Performance Score]]&gt;=80,"Excellent",Table1[[#This Row],[Performance Score]]&gt;=60,"Good",Table1[[#This Row],[Performance Score]]&gt;=40,"Need Improvement")</f>
        <v>Need Improvement</v>
      </c>
      <c r="H3975" s="30">
        <f>Table1[[#This Row],[Bonus]]/Table1[[#This Row],[Basic Salary]]</f>
        <v>0.2584939844879181</v>
      </c>
      <c r="I3975" s="10">
        <f ca="1">DATEDIF(Table1[[#This Row],[Date of Birth]],TODAY(),"y")</f>
        <v>24</v>
      </c>
      <c r="J3975" s="34">
        <v>43662</v>
      </c>
      <c r="K3975" s="33" t="str" cm="1">
        <f t="array" aca="1" ref="K3975" ca="1">_xlfn.IFS(L3975&lt;3,"Junior",L3975&lt;=7,"Mid-Level",L3975&gt;7,"Senior")</f>
        <v>Mid-Level</v>
      </c>
      <c r="L3975" s="46">
        <f ca="1">INT(YEARFRAC(Table1[[#This Row],[Joining Date]],TODAY(),1))</f>
        <v>6</v>
      </c>
      <c r="M3975" s="25" t="str">
        <f t="shared" ca="1" si="62"/>
        <v>Yes</v>
      </c>
      <c r="N3975" s="26">
        <f>YEAR(Table1[[#This Row],[Joining Date]])</f>
        <v>2019</v>
      </c>
      <c r="O3975" s="46">
        <f>MONTH(Table1[[#This Row],[Joining Date]])</f>
        <v>7</v>
      </c>
      <c r="P3975" s="26">
        <f ca="1">NETWORKDAYS(Table1[[#This Row],[Joining Date]],TODAY())</f>
        <v>1815</v>
      </c>
      <c r="Q3975" s="26" t="str">
        <f>LEFT(Table1[[#This Row],[Department]],5)&amp;"-"&amp;RIGHT(Table1[[#This Row],[Employee ID]],3)</f>
        <v>HR-203</v>
      </c>
      <c r="R3975" s="26" t="str">
        <f>LEFT(Table1[[#This Row],[Department]],3)</f>
        <v>HR</v>
      </c>
      <c r="S3975" s="37">
        <f>_xlfn.XLOOKUP(Table1[[#This Row],[City]],Table2[City],Table2[Bonus %])</f>
        <v>5</v>
      </c>
    </row>
    <row r="3976" spans="1:19" x14ac:dyDescent="0.35">
      <c r="A3976" s="7" t="s">
        <v>641</v>
      </c>
      <c r="B3976" s="40" t="str">
        <f>LEFT(Table1[[#This Row],[Employee Name]],FIND(" ",Table1[[#This Row],[Employee Name]]))</f>
        <v xml:space="preserve">Arjun </v>
      </c>
      <c r="C3976" s="40" t="str">
        <f>RIGHT(Table1[[#This Row],[Employee Name]],LEN(Table1[[#This Row],[Employee Name]])-FIND(" ",Table1[[#This Row],[Employee Name]]))</f>
        <v>Mehta</v>
      </c>
      <c r="D3976" s="22">
        <f>Table1[[#This Row],[Basic Salary]]+Table1[[#This Row],[Bonus]]</f>
        <v>61819</v>
      </c>
      <c r="E3976" s="8">
        <v>69</v>
      </c>
      <c r="F3976" s="45">
        <v>81</v>
      </c>
      <c r="G3976" s="8" t="str" cm="1">
        <f t="array" ref="G3976">_xlfn.IFS(Table1[[#This Row],[Performance Score]]&gt;=80,"Excellent",Table1[[#This Row],[Performance Score]]&gt;=60,"Good",Table1[[#This Row],[Performance Score]]&gt;=40,"Need Improvement")</f>
        <v>Excellent</v>
      </c>
      <c r="H3976" s="29">
        <f>Table1[[#This Row],[Bonus]]/Table1[[#This Row],[Basic Salary]]</f>
        <v>0.44683689470358323</v>
      </c>
      <c r="I3976" s="8">
        <f ca="1">DATEDIF(Table1[[#This Row],[Date of Birth]],TODAY(),"y")</f>
        <v>22</v>
      </c>
      <c r="J3976" s="33">
        <v>45685</v>
      </c>
      <c r="K3976" s="33" t="str" cm="1">
        <f t="array" aca="1" ref="K3976" ca="1">_xlfn.IFS(L3976&lt;3,"Junior",L3976&lt;=7,"Mid-Level",L3976&gt;7,"Senior")</f>
        <v>Junior</v>
      </c>
      <c r="L3976" s="45">
        <f ca="1">INT(YEARFRAC(Table1[[#This Row],[Joining Date]],TODAY(),1))</f>
        <v>1</v>
      </c>
      <c r="M3976" s="25" t="str">
        <f t="shared" ca="1" si="62"/>
        <v>No</v>
      </c>
      <c r="N3976" s="25">
        <f>YEAR(Table1[[#This Row],[Joining Date]])</f>
        <v>2025</v>
      </c>
      <c r="O3976" s="45">
        <f>MONTH(Table1[[#This Row],[Joining Date]])</f>
        <v>1</v>
      </c>
      <c r="P3976" s="25">
        <f ca="1">NETWORKDAYS(Table1[[#This Row],[Joining Date]],TODAY())</f>
        <v>370</v>
      </c>
      <c r="Q3976" s="25" t="str">
        <f>LEFT(Table1[[#This Row],[Department]],5)&amp;"-"&amp;RIGHT(Table1[[#This Row],[Employee ID]],3)</f>
        <v>Marke-585</v>
      </c>
      <c r="R3976" s="25" t="str">
        <f>LEFT(Table1[[#This Row],[Department]],3)</f>
        <v>Mar</v>
      </c>
      <c r="S3976" s="36">
        <f>_xlfn.XLOOKUP(Table1[[#This Row],[City]],Table2[City],Table2[Bonus %])</f>
        <v>4</v>
      </c>
    </row>
    <row r="3977" spans="1:19" x14ac:dyDescent="0.35">
      <c r="A3977" s="9" t="s">
        <v>4046</v>
      </c>
      <c r="B3977" s="41" t="str">
        <f>LEFT(Table1[[#This Row],[Employee Name]],FIND(" ",Table1[[#This Row],[Employee Name]]))</f>
        <v xml:space="preserve">Arjun </v>
      </c>
      <c r="C3977" s="41" t="str">
        <f>RIGHT(Table1[[#This Row],[Employee Name]],LEN(Table1[[#This Row],[Employee Name]])-FIND(" ",Table1[[#This Row],[Employee Name]]))</f>
        <v>Mehta</v>
      </c>
      <c r="D3977" s="23">
        <f>Table1[[#This Row],[Basic Salary]]+Table1[[#This Row],[Bonus]]</f>
        <v>61798</v>
      </c>
      <c r="E3977" s="10">
        <v>68</v>
      </c>
      <c r="F3977" s="46">
        <v>63</v>
      </c>
      <c r="G3977" s="10" t="str" cm="1">
        <f t="array" ref="G3977">_xlfn.IFS(Table1[[#This Row],[Performance Score]]&gt;=80,"Excellent",Table1[[#This Row],[Performance Score]]&gt;=60,"Good",Table1[[#This Row],[Performance Score]]&gt;=40,"Need Improvement")</f>
        <v>Good</v>
      </c>
      <c r="H3977" s="30">
        <f>Table1[[#This Row],[Bonus]]/Table1[[#This Row],[Basic Salary]]</f>
        <v>0.41139659700810782</v>
      </c>
      <c r="I3977" s="10">
        <f ca="1">DATEDIF(Table1[[#This Row],[Date of Birth]],TODAY(),"y")</f>
        <v>21</v>
      </c>
      <c r="J3977" s="34">
        <v>43808</v>
      </c>
      <c r="K3977" s="33" t="str" cm="1">
        <f t="array" aca="1" ref="K3977" ca="1">_xlfn.IFS(L3977&lt;3,"Junior",L3977&lt;=7,"Mid-Level",L3977&gt;7,"Senior")</f>
        <v>Mid-Level</v>
      </c>
      <c r="L3977" s="46">
        <f ca="1">INT(YEARFRAC(Table1[[#This Row],[Joining Date]],TODAY(),1))</f>
        <v>6</v>
      </c>
      <c r="M3977" s="25" t="str">
        <f t="shared" ca="1" si="62"/>
        <v>Yes</v>
      </c>
      <c r="N3977" s="26">
        <f>YEAR(Table1[[#This Row],[Joining Date]])</f>
        <v>2019</v>
      </c>
      <c r="O3977" s="46">
        <f>MONTH(Table1[[#This Row],[Joining Date]])</f>
        <v>12</v>
      </c>
      <c r="P3977" s="26">
        <f ca="1">NETWORKDAYS(Table1[[#This Row],[Joining Date]],TODAY())</f>
        <v>1711</v>
      </c>
      <c r="Q3977" s="26" t="str">
        <f>LEFT(Table1[[#This Row],[Department]],5)&amp;"-"&amp;RIGHT(Table1[[#This Row],[Employee ID]],3)</f>
        <v>IT-990</v>
      </c>
      <c r="R3977" s="26" t="str">
        <f>LEFT(Table1[[#This Row],[Department]],3)</f>
        <v>IT</v>
      </c>
      <c r="S3977" s="37">
        <f>_xlfn.XLOOKUP(Table1[[#This Row],[City]],Table2[City],Table2[Bonus %])</f>
        <v>6</v>
      </c>
    </row>
    <row r="3978" spans="1:19" x14ac:dyDescent="0.35">
      <c r="A3978" s="7" t="s">
        <v>1277</v>
      </c>
      <c r="B3978" s="40" t="str">
        <f>LEFT(Table1[[#This Row],[Employee Name]],FIND(" ",Table1[[#This Row],[Employee Name]]))</f>
        <v xml:space="preserve">Rahul </v>
      </c>
      <c r="C3978" s="40" t="str">
        <f>RIGHT(Table1[[#This Row],[Employee Name]],LEN(Table1[[#This Row],[Employee Name]])-FIND(" ",Table1[[#This Row],[Employee Name]]))</f>
        <v>Verma</v>
      </c>
      <c r="D3978" s="22">
        <f>Table1[[#This Row],[Basic Salary]]+Table1[[#This Row],[Bonus]]</f>
        <v>61797</v>
      </c>
      <c r="E3978" s="8">
        <v>74</v>
      </c>
      <c r="F3978" s="45">
        <v>43</v>
      </c>
      <c r="G3978" s="8" t="str" cm="1">
        <f t="array" ref="G3978">_xlfn.IFS(Table1[[#This Row],[Performance Score]]&gt;=80,"Excellent",Table1[[#This Row],[Performance Score]]&gt;=60,"Good",Table1[[#This Row],[Performance Score]]&gt;=40,"Need Improvement")</f>
        <v>Need Improvement</v>
      </c>
      <c r="H3978" s="29">
        <f>Table1[[#This Row],[Bonus]]/Table1[[#This Row],[Basic Salary]]</f>
        <v>0.52751137037769424</v>
      </c>
      <c r="I3978" s="8">
        <f ca="1">DATEDIF(Table1[[#This Row],[Date of Birth]],TODAY(),"y")</f>
        <v>41</v>
      </c>
      <c r="J3978" s="33">
        <v>43226</v>
      </c>
      <c r="K3978" s="33" t="str" cm="1">
        <f t="array" aca="1" ref="K3978" ca="1">_xlfn.IFS(L3978&lt;3,"Junior",L3978&lt;=7,"Mid-Level",L3978&gt;7,"Senior")</f>
        <v>Senior</v>
      </c>
      <c r="L3978" s="45">
        <f ca="1">INT(YEARFRAC(Table1[[#This Row],[Joining Date]],TODAY(),1))</f>
        <v>8</v>
      </c>
      <c r="M3978" s="25" t="str">
        <f t="shared" ca="1" si="62"/>
        <v>Yes</v>
      </c>
      <c r="N3978" s="25">
        <f>YEAR(Table1[[#This Row],[Joining Date]])</f>
        <v>2018</v>
      </c>
      <c r="O3978" s="45">
        <f>MONTH(Table1[[#This Row],[Joining Date]])</f>
        <v>5</v>
      </c>
      <c r="P3978" s="25">
        <f ca="1">NETWORKDAYS(Table1[[#This Row],[Joining Date]],TODAY())</f>
        <v>2126</v>
      </c>
      <c r="Q3978" s="25" t="str">
        <f>LEFT(Table1[[#This Row],[Department]],5)&amp;"-"&amp;RIGHT(Table1[[#This Row],[Employee ID]],3)</f>
        <v>Finan-221</v>
      </c>
      <c r="R3978" s="25" t="str">
        <f>LEFT(Table1[[#This Row],[Department]],3)</f>
        <v>Fin</v>
      </c>
      <c r="S3978" s="36">
        <f>_xlfn.XLOOKUP(Table1[[#This Row],[City]],Table2[City],Table2[Bonus %])</f>
        <v>4</v>
      </c>
    </row>
    <row r="3979" spans="1:19" x14ac:dyDescent="0.35">
      <c r="A3979" s="9" t="s">
        <v>4674</v>
      </c>
      <c r="B3979" s="41" t="str">
        <f>LEFT(Table1[[#This Row],[Employee Name]],FIND(" ",Table1[[#This Row],[Employee Name]]))</f>
        <v xml:space="preserve">Pooja </v>
      </c>
      <c r="C3979" s="41" t="str">
        <f>RIGHT(Table1[[#This Row],[Employee Name]],LEN(Table1[[#This Row],[Employee Name]])-FIND(" ",Table1[[#This Row],[Employee Name]]))</f>
        <v>Das</v>
      </c>
      <c r="D3979" s="23">
        <f>Table1[[#This Row],[Basic Salary]]+Table1[[#This Row],[Bonus]]</f>
        <v>61792</v>
      </c>
      <c r="E3979" s="10">
        <v>73</v>
      </c>
      <c r="F3979" s="46">
        <v>68</v>
      </c>
      <c r="G3979" s="10" t="str" cm="1">
        <f t="array" ref="G3979">_xlfn.IFS(Table1[[#This Row],[Performance Score]]&gt;=80,"Excellent",Table1[[#This Row],[Performance Score]]&gt;=60,"Good",Table1[[#This Row],[Performance Score]]&gt;=40,"Need Improvement")</f>
        <v>Good</v>
      </c>
      <c r="H3979" s="30">
        <f>Table1[[#This Row],[Bonus]]/Table1[[#This Row],[Basic Salary]]</f>
        <v>0.7783917573245841</v>
      </c>
      <c r="I3979" s="10">
        <f ca="1">DATEDIF(Table1[[#This Row],[Date of Birth]],TODAY(),"y")</f>
        <v>36</v>
      </c>
      <c r="J3979" s="34">
        <v>43805</v>
      </c>
      <c r="K3979" s="33" t="str" cm="1">
        <f t="array" aca="1" ref="K3979" ca="1">_xlfn.IFS(L3979&lt;3,"Junior",L3979&lt;=7,"Mid-Level",L3979&gt;7,"Senior")</f>
        <v>Mid-Level</v>
      </c>
      <c r="L3979" s="46">
        <f ca="1">INT(YEARFRAC(Table1[[#This Row],[Joining Date]],TODAY(),1))</f>
        <v>6</v>
      </c>
      <c r="M3979" s="25" t="str">
        <f t="shared" ca="1" si="62"/>
        <v>Yes</v>
      </c>
      <c r="N3979" s="26">
        <f>YEAR(Table1[[#This Row],[Joining Date]])</f>
        <v>2019</v>
      </c>
      <c r="O3979" s="46">
        <f>MONTH(Table1[[#This Row],[Joining Date]])</f>
        <v>12</v>
      </c>
      <c r="P3979" s="26">
        <f ca="1">NETWORKDAYS(Table1[[#This Row],[Joining Date]],TODAY())</f>
        <v>1712</v>
      </c>
      <c r="Q3979" s="26" t="str">
        <f>LEFT(Table1[[#This Row],[Department]],5)&amp;"-"&amp;RIGHT(Table1[[#This Row],[Employee ID]],3)</f>
        <v>Sales-618</v>
      </c>
      <c r="R3979" s="26" t="str">
        <f>LEFT(Table1[[#This Row],[Department]],3)</f>
        <v>Sal</v>
      </c>
      <c r="S3979" s="37">
        <f>_xlfn.XLOOKUP(Table1[[#This Row],[City]],Table2[City],Table2[Bonus %])</f>
        <v>5</v>
      </c>
    </row>
    <row r="3980" spans="1:19" x14ac:dyDescent="0.35">
      <c r="A3980" s="7" t="s">
        <v>3172</v>
      </c>
      <c r="B3980" s="40" t="str">
        <f>LEFT(Table1[[#This Row],[Employee Name]],FIND(" ",Table1[[#This Row],[Employee Name]]))</f>
        <v xml:space="preserve">Swathi </v>
      </c>
      <c r="C3980" s="40" t="str">
        <f>RIGHT(Table1[[#This Row],[Employee Name]],LEN(Table1[[#This Row],[Employee Name]])-FIND(" ",Table1[[#This Row],[Employee Name]]))</f>
        <v>Ramesh</v>
      </c>
      <c r="D3980" s="22">
        <f>Table1[[#This Row],[Basic Salary]]+Table1[[#This Row],[Bonus]]</f>
        <v>61786</v>
      </c>
      <c r="E3980" s="8">
        <v>73</v>
      </c>
      <c r="F3980" s="45">
        <v>49</v>
      </c>
      <c r="G3980" s="8" t="str" cm="1">
        <f t="array" ref="G3980">_xlfn.IFS(Table1[[#This Row],[Performance Score]]&gt;=80,"Excellent",Table1[[#This Row],[Performance Score]]&gt;=60,"Good",Table1[[#This Row],[Performance Score]]&gt;=40,"Need Improvement")</f>
        <v>Need Improvement</v>
      </c>
      <c r="H3980" s="29">
        <f>Table1[[#This Row],[Bonus]]/Table1[[#This Row],[Basic Salary]]</f>
        <v>0.56341093117408902</v>
      </c>
      <c r="I3980" s="8">
        <f ca="1">DATEDIF(Table1[[#This Row],[Date of Birth]],TODAY(),"y")</f>
        <v>46</v>
      </c>
      <c r="J3980" s="33">
        <v>45695</v>
      </c>
      <c r="K3980" s="33" t="str" cm="1">
        <f t="array" aca="1" ref="K3980" ca="1">_xlfn.IFS(L3980&lt;3,"Junior",L3980&lt;=7,"Mid-Level",L3980&gt;7,"Senior")</f>
        <v>Junior</v>
      </c>
      <c r="L3980" s="45">
        <f ca="1">INT(YEARFRAC(Table1[[#This Row],[Joining Date]],TODAY(),1))</f>
        <v>1</v>
      </c>
      <c r="M3980" s="25" t="str">
        <f t="shared" ca="1" si="62"/>
        <v>No</v>
      </c>
      <c r="N3980" s="25">
        <f>YEAR(Table1[[#This Row],[Joining Date]])</f>
        <v>2025</v>
      </c>
      <c r="O3980" s="45">
        <f>MONTH(Table1[[#This Row],[Joining Date]])</f>
        <v>2</v>
      </c>
      <c r="P3980" s="25">
        <f ca="1">NETWORKDAYS(Table1[[#This Row],[Joining Date]],TODAY())</f>
        <v>362</v>
      </c>
      <c r="Q3980" s="25" t="str">
        <f>LEFT(Table1[[#This Row],[Department]],5)&amp;"-"&amp;RIGHT(Table1[[#This Row],[Employee ID]],3)</f>
        <v>Marke-116</v>
      </c>
      <c r="R3980" s="25" t="str">
        <f>LEFT(Table1[[#This Row],[Department]],3)</f>
        <v>Mar</v>
      </c>
      <c r="S3980" s="36">
        <f>_xlfn.XLOOKUP(Table1[[#This Row],[City]],Table2[City],Table2[Bonus %])</f>
        <v>7</v>
      </c>
    </row>
    <row r="3981" spans="1:19" x14ac:dyDescent="0.35">
      <c r="A3981" s="9" t="s">
        <v>1166</v>
      </c>
      <c r="B3981" s="41" t="str">
        <f>LEFT(Table1[[#This Row],[Employee Name]],FIND(" ",Table1[[#This Row],[Employee Name]]))</f>
        <v xml:space="preserve">Ishita </v>
      </c>
      <c r="C3981" s="41" t="str">
        <f>RIGHT(Table1[[#This Row],[Employee Name]],LEN(Table1[[#This Row],[Employee Name]])-FIND(" ",Table1[[#This Row],[Employee Name]]))</f>
        <v>Roy</v>
      </c>
      <c r="D3981" s="23">
        <f>Table1[[#This Row],[Basic Salary]]+Table1[[#This Row],[Bonus]]</f>
        <v>61760</v>
      </c>
      <c r="E3981" s="10">
        <v>75</v>
      </c>
      <c r="F3981" s="46">
        <v>84</v>
      </c>
      <c r="G3981" s="10" t="str" cm="1">
        <f t="array" ref="G3981">_xlfn.IFS(Table1[[#This Row],[Performance Score]]&gt;=80,"Excellent",Table1[[#This Row],[Performance Score]]&gt;=60,"Good",Table1[[#This Row],[Performance Score]]&gt;=40,"Need Improvement")</f>
        <v>Excellent</v>
      </c>
      <c r="H3981" s="30">
        <f>Table1[[#This Row],[Bonus]]/Table1[[#This Row],[Basic Salary]]</f>
        <v>0.90159492579592337</v>
      </c>
      <c r="I3981" s="10">
        <f ca="1">DATEDIF(Table1[[#This Row],[Date of Birth]],TODAY(),"y")</f>
        <v>17</v>
      </c>
      <c r="J3981" s="34">
        <v>44547</v>
      </c>
      <c r="K3981" s="33" t="str" cm="1">
        <f t="array" aca="1" ref="K3981" ca="1">_xlfn.IFS(L3981&lt;3,"Junior",L3981&lt;=7,"Mid-Level",L3981&gt;7,"Senior")</f>
        <v>Mid-Level</v>
      </c>
      <c r="L3981" s="46">
        <f ca="1">INT(YEARFRAC(Table1[[#This Row],[Joining Date]],TODAY(),1))</f>
        <v>4</v>
      </c>
      <c r="M3981" s="25" t="str">
        <f t="shared" ca="1" si="62"/>
        <v>No</v>
      </c>
      <c r="N3981" s="26">
        <f>YEAR(Table1[[#This Row],[Joining Date]])</f>
        <v>2021</v>
      </c>
      <c r="O3981" s="46">
        <f>MONTH(Table1[[#This Row],[Joining Date]])</f>
        <v>12</v>
      </c>
      <c r="P3981" s="26">
        <f ca="1">NETWORKDAYS(Table1[[#This Row],[Joining Date]],TODAY())</f>
        <v>1182</v>
      </c>
      <c r="Q3981" s="26" t="str">
        <f>LEFT(Table1[[#This Row],[Department]],5)&amp;"-"&amp;RIGHT(Table1[[#This Row],[Employee ID]],3)</f>
        <v>Marke-110</v>
      </c>
      <c r="R3981" s="26" t="str">
        <f>LEFT(Table1[[#This Row],[Department]],3)</f>
        <v>Mar</v>
      </c>
      <c r="S3981" s="37">
        <f>_xlfn.XLOOKUP(Table1[[#This Row],[City]],Table2[City],Table2[Bonus %])</f>
        <v>5</v>
      </c>
    </row>
    <row r="3982" spans="1:19" x14ac:dyDescent="0.35">
      <c r="A3982" s="7" t="s">
        <v>519</v>
      </c>
      <c r="B3982" s="40" t="str">
        <f>LEFT(Table1[[#This Row],[Employee Name]],FIND(" ",Table1[[#This Row],[Employee Name]]))</f>
        <v xml:space="preserve">Vikram </v>
      </c>
      <c r="C3982" s="40" t="str">
        <f>RIGHT(Table1[[#This Row],[Employee Name]],LEN(Table1[[#This Row],[Employee Name]])-FIND(" ",Table1[[#This Row],[Employee Name]]))</f>
        <v>Singh</v>
      </c>
      <c r="D3982" s="22">
        <f>Table1[[#This Row],[Basic Salary]]+Table1[[#This Row],[Bonus]]</f>
        <v>61738</v>
      </c>
      <c r="E3982" s="8">
        <v>95</v>
      </c>
      <c r="F3982" s="45">
        <v>69</v>
      </c>
      <c r="G3982" s="8" t="str" cm="1">
        <f t="array" ref="G3982">_xlfn.IFS(Table1[[#This Row],[Performance Score]]&gt;=80,"Excellent",Table1[[#This Row],[Performance Score]]&gt;=60,"Good",Table1[[#This Row],[Performance Score]]&gt;=40,"Need Improvement")</f>
        <v>Good</v>
      </c>
      <c r="H3982" s="29">
        <f>Table1[[#This Row],[Bonus]]/Table1[[#This Row],[Basic Salary]]</f>
        <v>0.9216259960159362</v>
      </c>
      <c r="I3982" s="8">
        <f ca="1">DATEDIF(Table1[[#This Row],[Date of Birth]],TODAY(),"y")</f>
        <v>21</v>
      </c>
      <c r="J3982" s="33">
        <v>44753</v>
      </c>
      <c r="K3982" s="33" t="str" cm="1">
        <f t="array" aca="1" ref="K3982" ca="1">_xlfn.IFS(L3982&lt;3,"Junior",L3982&lt;=7,"Mid-Level",L3982&gt;7,"Senior")</f>
        <v>Mid-Level</v>
      </c>
      <c r="L3982" s="45">
        <f ca="1">INT(YEARFRAC(Table1[[#This Row],[Joining Date]],TODAY(),1))</f>
        <v>3</v>
      </c>
      <c r="M3982" s="25" t="str">
        <f t="shared" ca="1" si="62"/>
        <v>No</v>
      </c>
      <c r="N3982" s="25">
        <f>YEAR(Table1[[#This Row],[Joining Date]])</f>
        <v>2022</v>
      </c>
      <c r="O3982" s="45">
        <f>MONTH(Table1[[#This Row],[Joining Date]])</f>
        <v>7</v>
      </c>
      <c r="P3982" s="25">
        <f ca="1">NETWORKDAYS(Table1[[#This Row],[Joining Date]],TODAY())</f>
        <v>1036</v>
      </c>
      <c r="Q3982" s="25" t="str">
        <f>LEFT(Table1[[#This Row],[Department]],5)&amp;"-"&amp;RIGHT(Table1[[#This Row],[Employee ID]],3)</f>
        <v>HR-463</v>
      </c>
      <c r="R3982" s="25" t="str">
        <f>LEFT(Table1[[#This Row],[Department]],3)</f>
        <v>HR</v>
      </c>
      <c r="S3982" s="36">
        <f>_xlfn.XLOOKUP(Table1[[#This Row],[City]],Table2[City],Table2[Bonus %])</f>
        <v>6</v>
      </c>
    </row>
    <row r="3983" spans="1:19" x14ac:dyDescent="0.35">
      <c r="A3983" s="9" t="s">
        <v>2167</v>
      </c>
      <c r="B3983" s="41" t="str">
        <f>LEFT(Table1[[#This Row],[Employee Name]],FIND(" ",Table1[[#This Row],[Employee Name]]))</f>
        <v xml:space="preserve">Gayathri </v>
      </c>
      <c r="C3983" s="41" t="str">
        <f>RIGHT(Table1[[#This Row],[Employee Name]],LEN(Table1[[#This Row],[Employee Name]])-FIND(" ",Table1[[#This Row],[Employee Name]]))</f>
        <v>Iyer</v>
      </c>
      <c r="D3983" s="23">
        <f>Table1[[#This Row],[Basic Salary]]+Table1[[#This Row],[Bonus]]</f>
        <v>61717</v>
      </c>
      <c r="E3983" s="10">
        <v>61</v>
      </c>
      <c r="F3983" s="46">
        <v>81</v>
      </c>
      <c r="G3983" s="10" t="str" cm="1">
        <f t="array" ref="G3983">_xlfn.IFS(Table1[[#This Row],[Performance Score]]&gt;=80,"Excellent",Table1[[#This Row],[Performance Score]]&gt;=60,"Good",Table1[[#This Row],[Performance Score]]&gt;=40,"Need Improvement")</f>
        <v>Excellent</v>
      </c>
      <c r="H3983" s="30">
        <f>Table1[[#This Row],[Bonus]]/Table1[[#This Row],[Basic Salary]]</f>
        <v>0.79875258663402404</v>
      </c>
      <c r="I3983" s="10">
        <f ca="1">DATEDIF(Table1[[#This Row],[Date of Birth]],TODAY(),"y")</f>
        <v>40</v>
      </c>
      <c r="J3983" s="34">
        <v>42923</v>
      </c>
      <c r="K3983" s="33" t="str" cm="1">
        <f t="array" aca="1" ref="K3983" ca="1">_xlfn.IFS(L3983&lt;3,"Junior",L3983&lt;=7,"Mid-Level",L3983&gt;7,"Senior")</f>
        <v>Senior</v>
      </c>
      <c r="L3983" s="46">
        <f ca="1">INT(YEARFRAC(Table1[[#This Row],[Joining Date]],TODAY(),1))</f>
        <v>8</v>
      </c>
      <c r="M3983" s="25" t="str">
        <f t="shared" ca="1" si="62"/>
        <v>Yes</v>
      </c>
      <c r="N3983" s="26">
        <f>YEAR(Table1[[#This Row],[Joining Date]])</f>
        <v>2017</v>
      </c>
      <c r="O3983" s="46">
        <f>MONTH(Table1[[#This Row],[Joining Date]])</f>
        <v>7</v>
      </c>
      <c r="P3983" s="26">
        <f ca="1">NETWORKDAYS(Table1[[#This Row],[Joining Date]],TODAY())</f>
        <v>2342</v>
      </c>
      <c r="Q3983" s="26" t="str">
        <f>LEFT(Table1[[#This Row],[Department]],5)&amp;"-"&amp;RIGHT(Table1[[#This Row],[Employee ID]],3)</f>
        <v>Opera-111</v>
      </c>
      <c r="R3983" s="26" t="str">
        <f>LEFT(Table1[[#This Row],[Department]],3)</f>
        <v>Ope</v>
      </c>
      <c r="S3983" s="37">
        <f>_xlfn.XLOOKUP(Table1[[#This Row],[City]],Table2[City],Table2[Bonus %])</f>
        <v>7</v>
      </c>
    </row>
    <row r="3984" spans="1:19" x14ac:dyDescent="0.35">
      <c r="A3984" s="7" t="s">
        <v>2410</v>
      </c>
      <c r="B3984" s="40" t="str">
        <f>LEFT(Table1[[#This Row],[Employee Name]],FIND(" ",Table1[[#This Row],[Employee Name]]))</f>
        <v xml:space="preserve">Aditya </v>
      </c>
      <c r="C3984" s="40" t="str">
        <f>RIGHT(Table1[[#This Row],[Employee Name]],LEN(Table1[[#This Row],[Employee Name]])-FIND(" ",Table1[[#This Row],[Employee Name]]))</f>
        <v>Kapoor</v>
      </c>
      <c r="D3984" s="22">
        <f>Table1[[#This Row],[Basic Salary]]+Table1[[#This Row],[Bonus]]</f>
        <v>61690</v>
      </c>
      <c r="E3984" s="8">
        <v>89</v>
      </c>
      <c r="F3984" s="45">
        <v>78</v>
      </c>
      <c r="G3984" s="8" t="str" cm="1">
        <f t="array" ref="G3984">_xlfn.IFS(Table1[[#This Row],[Performance Score]]&gt;=80,"Excellent",Table1[[#This Row],[Performance Score]]&gt;=60,"Good",Table1[[#This Row],[Performance Score]]&gt;=40,"Need Improvement")</f>
        <v>Good</v>
      </c>
      <c r="H3984" s="29">
        <f>Table1[[#This Row],[Bonus]]/Table1[[#This Row],[Basic Salary]]</f>
        <v>0.74556464163436231</v>
      </c>
      <c r="I3984" s="8">
        <f ca="1">DATEDIF(Table1[[#This Row],[Date of Birth]],TODAY(),"y")</f>
        <v>28</v>
      </c>
      <c r="J3984" s="33">
        <v>43931</v>
      </c>
      <c r="K3984" s="33" t="str" cm="1">
        <f t="array" aca="1" ref="K3984" ca="1">_xlfn.IFS(L3984&lt;3,"Junior",L3984&lt;=7,"Mid-Level",L3984&gt;7,"Senior")</f>
        <v>Mid-Level</v>
      </c>
      <c r="L3984" s="45">
        <f ca="1">INT(YEARFRAC(Table1[[#This Row],[Joining Date]],TODAY(),1))</f>
        <v>6</v>
      </c>
      <c r="M3984" s="25" t="str">
        <f t="shared" ca="1" si="62"/>
        <v>Yes</v>
      </c>
      <c r="N3984" s="25">
        <f>YEAR(Table1[[#This Row],[Joining Date]])</f>
        <v>2020</v>
      </c>
      <c r="O3984" s="45">
        <f>MONTH(Table1[[#This Row],[Joining Date]])</f>
        <v>4</v>
      </c>
      <c r="P3984" s="25">
        <f ca="1">NETWORKDAYS(Table1[[#This Row],[Joining Date]],TODAY())</f>
        <v>1622</v>
      </c>
      <c r="Q3984" s="25" t="str">
        <f>LEFT(Table1[[#This Row],[Department]],5)&amp;"-"&amp;RIGHT(Table1[[#This Row],[Employee ID]],3)</f>
        <v>Finan-354</v>
      </c>
      <c r="R3984" s="25" t="str">
        <f>LEFT(Table1[[#This Row],[Department]],3)</f>
        <v>Fin</v>
      </c>
      <c r="S3984" s="36">
        <f>_xlfn.XLOOKUP(Table1[[#This Row],[City]],Table2[City],Table2[Bonus %])</f>
        <v>5</v>
      </c>
    </row>
    <row r="3985" spans="1:19" x14ac:dyDescent="0.35">
      <c r="A3985" s="9" t="s">
        <v>688</v>
      </c>
      <c r="B3985" s="41" t="str">
        <f>LEFT(Table1[[#This Row],[Employee Name]],FIND(" ",Table1[[#This Row],[Employee Name]]))</f>
        <v xml:space="preserve">Rahul </v>
      </c>
      <c r="C3985" s="41" t="str">
        <f>RIGHT(Table1[[#This Row],[Employee Name]],LEN(Table1[[#This Row],[Employee Name]])-FIND(" ",Table1[[#This Row],[Employee Name]]))</f>
        <v>Verma</v>
      </c>
      <c r="D3985" s="23">
        <f>Table1[[#This Row],[Basic Salary]]+Table1[[#This Row],[Bonus]]</f>
        <v>61636</v>
      </c>
      <c r="E3985" s="10">
        <v>82</v>
      </c>
      <c r="F3985" s="46">
        <v>78</v>
      </c>
      <c r="G3985" s="10" t="str" cm="1">
        <f t="array" ref="G3985">_xlfn.IFS(Table1[[#This Row],[Performance Score]]&gt;=80,"Excellent",Table1[[#This Row],[Performance Score]]&gt;=60,"Good",Table1[[#This Row],[Performance Score]]&gt;=40,"Need Improvement")</f>
        <v>Good</v>
      </c>
      <c r="H3985" s="30">
        <f>Table1[[#This Row],[Bonus]]/Table1[[#This Row],[Basic Salary]]</f>
        <v>0.30069428324223946</v>
      </c>
      <c r="I3985" s="10">
        <f ca="1">DATEDIF(Table1[[#This Row],[Date of Birth]],TODAY(),"y")</f>
        <v>25</v>
      </c>
      <c r="J3985" s="34">
        <v>43965</v>
      </c>
      <c r="K3985" s="33" t="str" cm="1">
        <f t="array" aca="1" ref="K3985" ca="1">_xlfn.IFS(L3985&lt;3,"Junior",L3985&lt;=7,"Mid-Level",L3985&gt;7,"Senior")</f>
        <v>Mid-Level</v>
      </c>
      <c r="L3985" s="46">
        <f ca="1">INT(YEARFRAC(Table1[[#This Row],[Joining Date]],TODAY(),1))</f>
        <v>6</v>
      </c>
      <c r="M3985" s="25" t="str">
        <f t="shared" ca="1" si="62"/>
        <v>Yes</v>
      </c>
      <c r="N3985" s="26">
        <f>YEAR(Table1[[#This Row],[Joining Date]])</f>
        <v>2020</v>
      </c>
      <c r="O3985" s="46">
        <f>MONTH(Table1[[#This Row],[Joining Date]])</f>
        <v>5</v>
      </c>
      <c r="P3985" s="26">
        <f ca="1">NETWORKDAYS(Table1[[#This Row],[Joining Date]],TODAY())</f>
        <v>1598</v>
      </c>
      <c r="Q3985" s="26" t="str">
        <f>LEFT(Table1[[#This Row],[Department]],5)&amp;"-"&amp;RIGHT(Table1[[#This Row],[Employee ID]],3)</f>
        <v>HR-632</v>
      </c>
      <c r="R3985" s="26" t="str">
        <f>LEFT(Table1[[#This Row],[Department]],3)</f>
        <v>HR</v>
      </c>
      <c r="S3985" s="37">
        <f>_xlfn.XLOOKUP(Table1[[#This Row],[City]],Table2[City],Table2[Bonus %])</f>
        <v>4</v>
      </c>
    </row>
    <row r="3986" spans="1:19" x14ac:dyDescent="0.35">
      <c r="A3986" s="7" t="s">
        <v>492</v>
      </c>
      <c r="B3986" s="40" t="str">
        <f>LEFT(Table1[[#This Row],[Employee Name]],FIND(" ",Table1[[#This Row],[Employee Name]]))</f>
        <v xml:space="preserve">Vikram </v>
      </c>
      <c r="C3986" s="40" t="str">
        <f>RIGHT(Table1[[#This Row],[Employee Name]],LEN(Table1[[#This Row],[Employee Name]])-FIND(" ",Table1[[#This Row],[Employee Name]]))</f>
        <v>Singh</v>
      </c>
      <c r="D3986" s="22">
        <f>Table1[[#This Row],[Basic Salary]]+Table1[[#This Row],[Bonus]]</f>
        <v>61635</v>
      </c>
      <c r="E3986" s="8">
        <v>98</v>
      </c>
      <c r="F3986" s="45">
        <v>84</v>
      </c>
      <c r="G3986" s="8" t="str" cm="1">
        <f t="array" ref="G3986">_xlfn.IFS(Table1[[#This Row],[Performance Score]]&gt;=80,"Excellent",Table1[[#This Row],[Performance Score]]&gt;=60,"Good",Table1[[#This Row],[Performance Score]]&gt;=40,"Need Improvement")</f>
        <v>Excellent</v>
      </c>
      <c r="H3986" s="29">
        <f>Table1[[#This Row],[Bonus]]/Table1[[#This Row],[Basic Salary]]</f>
        <v>0.42968151979773145</v>
      </c>
      <c r="I3986" s="8">
        <f ca="1">DATEDIF(Table1[[#This Row],[Date of Birth]],TODAY(),"y")</f>
        <v>40</v>
      </c>
      <c r="J3986" s="33">
        <v>43859</v>
      </c>
      <c r="K3986" s="33" t="str" cm="1">
        <f t="array" aca="1" ref="K3986" ca="1">_xlfn.IFS(L3986&lt;3,"Junior",L3986&lt;=7,"Mid-Level",L3986&gt;7,"Senior")</f>
        <v>Mid-Level</v>
      </c>
      <c r="L3986" s="45">
        <f ca="1">INT(YEARFRAC(Table1[[#This Row],[Joining Date]],TODAY(),1))</f>
        <v>6</v>
      </c>
      <c r="M3986" s="25" t="str">
        <f t="shared" ca="1" si="62"/>
        <v>Yes</v>
      </c>
      <c r="N3986" s="25">
        <f>YEAR(Table1[[#This Row],[Joining Date]])</f>
        <v>2020</v>
      </c>
      <c r="O3986" s="45">
        <f>MONTH(Table1[[#This Row],[Joining Date]])</f>
        <v>1</v>
      </c>
      <c r="P3986" s="25">
        <f ca="1">NETWORKDAYS(Table1[[#This Row],[Joining Date]],TODAY())</f>
        <v>1674</v>
      </c>
      <c r="Q3986" s="25" t="str">
        <f>LEFT(Table1[[#This Row],[Department]],5)&amp;"-"&amp;RIGHT(Table1[[#This Row],[Employee ID]],3)</f>
        <v>Sales-436</v>
      </c>
      <c r="R3986" s="25" t="str">
        <f>LEFT(Table1[[#This Row],[Department]],3)</f>
        <v>Sal</v>
      </c>
      <c r="S3986" s="36">
        <f>_xlfn.XLOOKUP(Table1[[#This Row],[City]],Table2[City],Table2[Bonus %])</f>
        <v>6</v>
      </c>
    </row>
    <row r="3987" spans="1:19" x14ac:dyDescent="0.35">
      <c r="A3987" s="9" t="s">
        <v>1845</v>
      </c>
      <c r="B3987" s="41" t="str">
        <f>LEFT(Table1[[#This Row],[Employee Name]],FIND(" ",Table1[[#This Row],[Employee Name]]))</f>
        <v xml:space="preserve">Aarav </v>
      </c>
      <c r="C3987" s="41" t="str">
        <f>RIGHT(Table1[[#This Row],[Employee Name]],LEN(Table1[[#This Row],[Employee Name]])-FIND(" ",Table1[[#This Row],[Employee Name]]))</f>
        <v>Sharma</v>
      </c>
      <c r="D3987" s="23">
        <f>Table1[[#This Row],[Basic Salary]]+Table1[[#This Row],[Bonus]]</f>
        <v>61608</v>
      </c>
      <c r="E3987" s="10">
        <v>78</v>
      </c>
      <c r="F3987" s="46">
        <v>88</v>
      </c>
      <c r="G3987" s="10" t="str" cm="1">
        <f t="array" ref="G3987">_xlfn.IFS(Table1[[#This Row],[Performance Score]]&gt;=80,"Excellent",Table1[[#This Row],[Performance Score]]&gt;=60,"Good",Table1[[#This Row],[Performance Score]]&gt;=40,"Need Improvement")</f>
        <v>Excellent</v>
      </c>
      <c r="H3987" s="30">
        <f>Table1[[#This Row],[Bonus]]/Table1[[#This Row],[Basic Salary]]</f>
        <v>0.53662734143117252</v>
      </c>
      <c r="I3987" s="10">
        <f ca="1">DATEDIF(Table1[[#This Row],[Date of Birth]],TODAY(),"y")</f>
        <v>16</v>
      </c>
      <c r="J3987" s="34">
        <v>43557</v>
      </c>
      <c r="K3987" s="33" t="str" cm="1">
        <f t="array" aca="1" ref="K3987" ca="1">_xlfn.IFS(L3987&lt;3,"Junior",L3987&lt;=7,"Mid-Level",L3987&gt;7,"Senior")</f>
        <v>Mid-Level</v>
      </c>
      <c r="L3987" s="46">
        <f ca="1">INT(YEARFRAC(Table1[[#This Row],[Joining Date]],TODAY(),1))</f>
        <v>7</v>
      </c>
      <c r="M3987" s="25" t="str">
        <f t="shared" ca="1" si="62"/>
        <v>Yes</v>
      </c>
      <c r="N3987" s="26">
        <f>YEAR(Table1[[#This Row],[Joining Date]])</f>
        <v>2019</v>
      </c>
      <c r="O3987" s="46">
        <f>MONTH(Table1[[#This Row],[Joining Date]])</f>
        <v>4</v>
      </c>
      <c r="P3987" s="26">
        <f ca="1">NETWORKDAYS(Table1[[#This Row],[Joining Date]],TODAY())</f>
        <v>1890</v>
      </c>
      <c r="Q3987" s="26" t="str">
        <f>LEFT(Table1[[#This Row],[Department]],5)&amp;"-"&amp;RIGHT(Table1[[#This Row],[Employee ID]],3)</f>
        <v>Sales-789</v>
      </c>
      <c r="R3987" s="26" t="str">
        <f>LEFT(Table1[[#This Row],[Department]],3)</f>
        <v>Sal</v>
      </c>
      <c r="S3987" s="37">
        <f>_xlfn.XLOOKUP(Table1[[#This Row],[City]],Table2[City],Table2[Bonus %])</f>
        <v>6</v>
      </c>
    </row>
    <row r="3988" spans="1:19" x14ac:dyDescent="0.35">
      <c r="A3988" s="7" t="s">
        <v>4854</v>
      </c>
      <c r="B3988" s="40" t="str">
        <f>LEFT(Table1[[#This Row],[Employee Name]],FIND(" ",Table1[[#This Row],[Employee Name]]))</f>
        <v xml:space="preserve">Rohan </v>
      </c>
      <c r="C3988" s="40" t="str">
        <f>RIGHT(Table1[[#This Row],[Employee Name]],LEN(Table1[[#This Row],[Employee Name]])-FIND(" ",Table1[[#This Row],[Employee Name]]))</f>
        <v>Gupta</v>
      </c>
      <c r="D3988" s="22">
        <f>Table1[[#This Row],[Basic Salary]]+Table1[[#This Row],[Bonus]]</f>
        <v>61596</v>
      </c>
      <c r="E3988" s="8">
        <v>95</v>
      </c>
      <c r="F3988" s="45">
        <v>76</v>
      </c>
      <c r="G3988" s="8" t="str" cm="1">
        <f t="array" ref="G3988">_xlfn.IFS(Table1[[#This Row],[Performance Score]]&gt;=80,"Excellent",Table1[[#This Row],[Performance Score]]&gt;=60,"Good",Table1[[#This Row],[Performance Score]]&gt;=40,"Need Improvement")</f>
        <v>Good</v>
      </c>
      <c r="H3988" s="29">
        <f>Table1[[#This Row],[Bonus]]/Table1[[#This Row],[Basic Salary]]</f>
        <v>0.39809791860544297</v>
      </c>
      <c r="I3988" s="8">
        <f ca="1">DATEDIF(Table1[[#This Row],[Date of Birth]],TODAY(),"y")</f>
        <v>18</v>
      </c>
      <c r="J3988" s="33">
        <v>44872</v>
      </c>
      <c r="K3988" s="33" t="str" cm="1">
        <f t="array" aca="1" ref="K3988" ca="1">_xlfn.IFS(L3988&lt;3,"Junior",L3988&lt;=7,"Mid-Level",L3988&gt;7,"Senior")</f>
        <v>Mid-Level</v>
      </c>
      <c r="L3988" s="45">
        <f ca="1">INT(YEARFRAC(Table1[[#This Row],[Joining Date]],TODAY(),1))</f>
        <v>3</v>
      </c>
      <c r="M3988" s="25" t="str">
        <f t="shared" ca="1" si="62"/>
        <v>No</v>
      </c>
      <c r="N3988" s="25">
        <f>YEAR(Table1[[#This Row],[Joining Date]])</f>
        <v>2022</v>
      </c>
      <c r="O3988" s="45">
        <f>MONTH(Table1[[#This Row],[Joining Date]])</f>
        <v>11</v>
      </c>
      <c r="P3988" s="25">
        <f ca="1">NETWORKDAYS(Table1[[#This Row],[Joining Date]],TODAY())</f>
        <v>951</v>
      </c>
      <c r="Q3988" s="25" t="str">
        <f>LEFT(Table1[[#This Row],[Department]],5)&amp;"-"&amp;RIGHT(Table1[[#This Row],[Employee ID]],3)</f>
        <v>IT-798</v>
      </c>
      <c r="R3988" s="25" t="str">
        <f>LEFT(Table1[[#This Row],[Department]],3)</f>
        <v>IT</v>
      </c>
      <c r="S3988" s="36">
        <f>_xlfn.XLOOKUP(Table1[[#This Row],[City]],Table2[City],Table2[Bonus %])</f>
        <v>4</v>
      </c>
    </row>
    <row r="3989" spans="1:19" x14ac:dyDescent="0.35">
      <c r="A3989" s="9" t="s">
        <v>2487</v>
      </c>
      <c r="B3989" s="41" t="str">
        <f>LEFT(Table1[[#This Row],[Employee Name]],FIND(" ",Table1[[#This Row],[Employee Name]]))</f>
        <v xml:space="preserve">Ravi </v>
      </c>
      <c r="C3989" s="41" t="str">
        <f>RIGHT(Table1[[#This Row],[Employee Name]],LEN(Table1[[#This Row],[Employee Name]])-FIND(" ",Table1[[#This Row],[Employee Name]]))</f>
        <v>Teja</v>
      </c>
      <c r="D3989" s="23">
        <f>Table1[[#This Row],[Basic Salary]]+Table1[[#This Row],[Bonus]]</f>
        <v>61579</v>
      </c>
      <c r="E3989" s="10">
        <v>91</v>
      </c>
      <c r="F3989" s="46">
        <v>60</v>
      </c>
      <c r="G3989" s="10" t="str" cm="1">
        <f t="array" ref="G3989">_xlfn.IFS(Table1[[#This Row],[Performance Score]]&gt;=80,"Excellent",Table1[[#This Row],[Performance Score]]&gt;=60,"Good",Table1[[#This Row],[Performance Score]]&gt;=40,"Need Improvement")</f>
        <v>Good</v>
      </c>
      <c r="H3989" s="30">
        <f>Table1[[#This Row],[Bonus]]/Table1[[#This Row],[Basic Salary]]</f>
        <v>0.15364007643598487</v>
      </c>
      <c r="I3989" s="10">
        <f ca="1">DATEDIF(Table1[[#This Row],[Date of Birth]],TODAY(),"y")</f>
        <v>43</v>
      </c>
      <c r="J3989" s="34">
        <v>44965</v>
      </c>
      <c r="K3989" s="33" t="str" cm="1">
        <f t="array" aca="1" ref="K3989" ca="1">_xlfn.IFS(L3989&lt;3,"Junior",L3989&lt;=7,"Mid-Level",L3989&gt;7,"Senior")</f>
        <v>Mid-Level</v>
      </c>
      <c r="L3989" s="46">
        <f ca="1">INT(YEARFRAC(Table1[[#This Row],[Joining Date]],TODAY(),1))</f>
        <v>3</v>
      </c>
      <c r="M3989" s="25" t="str">
        <f t="shared" ca="1" si="62"/>
        <v>No</v>
      </c>
      <c r="N3989" s="26">
        <f>YEAR(Table1[[#This Row],[Joining Date]])</f>
        <v>2023</v>
      </c>
      <c r="O3989" s="46">
        <f>MONTH(Table1[[#This Row],[Joining Date]])</f>
        <v>2</v>
      </c>
      <c r="P3989" s="26">
        <f ca="1">NETWORKDAYS(Table1[[#This Row],[Joining Date]],TODAY())</f>
        <v>884</v>
      </c>
      <c r="Q3989" s="26" t="str">
        <f>LEFT(Table1[[#This Row],[Department]],5)&amp;"-"&amp;RIGHT(Table1[[#This Row],[Employee ID]],3)</f>
        <v>IT-431</v>
      </c>
      <c r="R3989" s="26" t="str">
        <f>LEFT(Table1[[#This Row],[Department]],3)</f>
        <v>IT</v>
      </c>
      <c r="S3989" s="37">
        <f>_xlfn.XLOOKUP(Table1[[#This Row],[City]],Table2[City],Table2[Bonus %])</f>
        <v>6</v>
      </c>
    </row>
    <row r="3990" spans="1:19" x14ac:dyDescent="0.35">
      <c r="A3990" s="7" t="s">
        <v>1408</v>
      </c>
      <c r="B3990" s="40" t="str">
        <f>LEFT(Table1[[#This Row],[Employee Name]],FIND(" ",Table1[[#This Row],[Employee Name]]))</f>
        <v xml:space="preserve">Meera </v>
      </c>
      <c r="C3990" s="40" t="str">
        <f>RIGHT(Table1[[#This Row],[Employee Name]],LEN(Table1[[#This Row],[Employee Name]])-FIND(" ",Table1[[#This Row],[Employee Name]]))</f>
        <v>Joshi</v>
      </c>
      <c r="D3990" s="22">
        <f>Table1[[#This Row],[Basic Salary]]+Table1[[#This Row],[Bonus]]</f>
        <v>61540</v>
      </c>
      <c r="E3990" s="8">
        <v>68</v>
      </c>
      <c r="F3990" s="45">
        <v>76</v>
      </c>
      <c r="G3990" s="8" t="str" cm="1">
        <f t="array" ref="G3990">_xlfn.IFS(Table1[[#This Row],[Performance Score]]&gt;=80,"Excellent",Table1[[#This Row],[Performance Score]]&gt;=60,"Good",Table1[[#This Row],[Performance Score]]&gt;=40,"Need Improvement")</f>
        <v>Good</v>
      </c>
      <c r="H3990" s="29">
        <f>Table1[[#This Row],[Bonus]]/Table1[[#This Row],[Basic Salary]]</f>
        <v>0.33530062707488012</v>
      </c>
      <c r="I3990" s="8">
        <f ca="1">DATEDIF(Table1[[#This Row],[Date of Birth]],TODAY(),"y")</f>
        <v>45</v>
      </c>
      <c r="J3990" s="33">
        <v>45296</v>
      </c>
      <c r="K3990" s="33" t="str" cm="1">
        <f t="array" aca="1" ref="K3990" ca="1">_xlfn.IFS(L3990&lt;3,"Junior",L3990&lt;=7,"Mid-Level",L3990&gt;7,"Senior")</f>
        <v>Junior</v>
      </c>
      <c r="L3990" s="45">
        <f ca="1">INT(YEARFRAC(Table1[[#This Row],[Joining Date]],TODAY(),1))</f>
        <v>2</v>
      </c>
      <c r="M3990" s="25" t="str">
        <f t="shared" ca="1" si="62"/>
        <v>No</v>
      </c>
      <c r="N3990" s="25">
        <f>YEAR(Table1[[#This Row],[Joining Date]])</f>
        <v>2024</v>
      </c>
      <c r="O3990" s="45">
        <f>MONTH(Table1[[#This Row],[Joining Date]])</f>
        <v>1</v>
      </c>
      <c r="P3990" s="25">
        <f ca="1">NETWORKDAYS(Table1[[#This Row],[Joining Date]],TODAY())</f>
        <v>647</v>
      </c>
      <c r="Q3990" s="25" t="str">
        <f>LEFT(Table1[[#This Row],[Department]],5)&amp;"-"&amp;RIGHT(Table1[[#This Row],[Employee ID]],3)</f>
        <v>Marke-352</v>
      </c>
      <c r="R3990" s="25" t="str">
        <f>LEFT(Table1[[#This Row],[Department]],3)</f>
        <v>Mar</v>
      </c>
      <c r="S3990" s="36">
        <f>_xlfn.XLOOKUP(Table1[[#This Row],[City]],Table2[City],Table2[Bonus %])</f>
        <v>4</v>
      </c>
    </row>
    <row r="3991" spans="1:19" x14ac:dyDescent="0.35">
      <c r="A3991" s="9" t="s">
        <v>1200</v>
      </c>
      <c r="B3991" s="41" t="str">
        <f>LEFT(Table1[[#This Row],[Employee Name]],FIND(" ",Table1[[#This Row],[Employee Name]]))</f>
        <v xml:space="preserve">Meera </v>
      </c>
      <c r="C3991" s="41" t="str">
        <f>RIGHT(Table1[[#This Row],[Employee Name]],LEN(Table1[[#This Row],[Employee Name]])-FIND(" ",Table1[[#This Row],[Employee Name]]))</f>
        <v>Joshi</v>
      </c>
      <c r="D3991" s="23">
        <f>Table1[[#This Row],[Basic Salary]]+Table1[[#This Row],[Bonus]]</f>
        <v>61538</v>
      </c>
      <c r="E3991" s="10">
        <v>68</v>
      </c>
      <c r="F3991" s="46">
        <v>57</v>
      </c>
      <c r="G3991" s="10" t="str" cm="1">
        <f t="array" ref="G3991">_xlfn.IFS(Table1[[#This Row],[Performance Score]]&gt;=80,"Excellent",Table1[[#This Row],[Performance Score]]&gt;=60,"Good",Table1[[#This Row],[Performance Score]]&gt;=40,"Need Improvement")</f>
        <v>Need Improvement</v>
      </c>
      <c r="H3991" s="30">
        <f>Table1[[#This Row],[Bonus]]/Table1[[#This Row],[Basic Salary]]</f>
        <v>0.14374395955691027</v>
      </c>
      <c r="I3991" s="10">
        <f ca="1">DATEDIF(Table1[[#This Row],[Date of Birth]],TODAY(),"y")</f>
        <v>40</v>
      </c>
      <c r="J3991" s="34">
        <v>43346</v>
      </c>
      <c r="K3991" s="33" t="str" cm="1">
        <f t="array" aca="1" ref="K3991" ca="1">_xlfn.IFS(L3991&lt;3,"Junior",L3991&lt;=7,"Mid-Level",L3991&gt;7,"Senior")</f>
        <v>Mid-Level</v>
      </c>
      <c r="L3991" s="46">
        <f ca="1">INT(YEARFRAC(Table1[[#This Row],[Joining Date]],TODAY(),1))</f>
        <v>7</v>
      </c>
      <c r="M3991" s="25" t="str">
        <f t="shared" ca="1" si="62"/>
        <v>Yes</v>
      </c>
      <c r="N3991" s="26">
        <f>YEAR(Table1[[#This Row],[Joining Date]])</f>
        <v>2018</v>
      </c>
      <c r="O3991" s="46">
        <f>MONTH(Table1[[#This Row],[Joining Date]])</f>
        <v>9</v>
      </c>
      <c r="P3991" s="26">
        <f ca="1">NETWORKDAYS(Table1[[#This Row],[Joining Date]],TODAY())</f>
        <v>2041</v>
      </c>
      <c r="Q3991" s="26" t="str">
        <f>LEFT(Table1[[#This Row],[Department]],5)&amp;"-"&amp;RIGHT(Table1[[#This Row],[Employee ID]],3)</f>
        <v>Finan-144</v>
      </c>
      <c r="R3991" s="26" t="str">
        <f>LEFT(Table1[[#This Row],[Department]],3)</f>
        <v>Fin</v>
      </c>
      <c r="S3991" s="37">
        <f>_xlfn.XLOOKUP(Table1[[#This Row],[City]],Table2[City],Table2[Bonus %])</f>
        <v>6</v>
      </c>
    </row>
    <row r="3992" spans="1:19" x14ac:dyDescent="0.35">
      <c r="A3992" s="7" t="s">
        <v>3891</v>
      </c>
      <c r="B3992" s="40" t="str">
        <f>LEFT(Table1[[#This Row],[Employee Name]],FIND(" ",Table1[[#This Row],[Employee Name]]))</f>
        <v xml:space="preserve">Karan </v>
      </c>
      <c r="C3992" s="40" t="str">
        <f>RIGHT(Table1[[#This Row],[Employee Name]],LEN(Table1[[#This Row],[Employee Name]])-FIND(" ",Table1[[#This Row],[Employee Name]]))</f>
        <v>Malhotra</v>
      </c>
      <c r="D3992" s="22">
        <f>Table1[[#This Row],[Basic Salary]]+Table1[[#This Row],[Bonus]]</f>
        <v>61516</v>
      </c>
      <c r="E3992" s="8">
        <v>83</v>
      </c>
      <c r="F3992" s="45">
        <v>91</v>
      </c>
      <c r="G3992" s="8" t="str" cm="1">
        <f t="array" ref="G3992">_xlfn.IFS(Table1[[#This Row],[Performance Score]]&gt;=80,"Excellent",Table1[[#This Row],[Performance Score]]&gt;=60,"Good",Table1[[#This Row],[Performance Score]]&gt;=40,"Need Improvement")</f>
        <v>Excellent</v>
      </c>
      <c r="H3992" s="29">
        <f>Table1[[#This Row],[Bonus]]/Table1[[#This Row],[Basic Salary]]</f>
        <v>0.26518859775410308</v>
      </c>
      <c r="I3992" s="8">
        <f ca="1">DATEDIF(Table1[[#This Row],[Date of Birth]],TODAY(),"y")</f>
        <v>37</v>
      </c>
      <c r="J3992" s="33">
        <v>44457</v>
      </c>
      <c r="K3992" s="33" t="str" cm="1">
        <f t="array" aca="1" ref="K3992" ca="1">_xlfn.IFS(L3992&lt;3,"Junior",L3992&lt;=7,"Mid-Level",L3992&gt;7,"Senior")</f>
        <v>Mid-Level</v>
      </c>
      <c r="L3992" s="45">
        <f ca="1">INT(YEARFRAC(Table1[[#This Row],[Joining Date]],TODAY(),1))</f>
        <v>4</v>
      </c>
      <c r="M3992" s="25" t="str">
        <f t="shared" ca="1" si="62"/>
        <v>No</v>
      </c>
      <c r="N3992" s="25">
        <f>YEAR(Table1[[#This Row],[Joining Date]])</f>
        <v>2021</v>
      </c>
      <c r="O3992" s="45">
        <f>MONTH(Table1[[#This Row],[Joining Date]])</f>
        <v>9</v>
      </c>
      <c r="P3992" s="25">
        <f ca="1">NETWORKDAYS(Table1[[#This Row],[Joining Date]],TODAY())</f>
        <v>1246</v>
      </c>
      <c r="Q3992" s="25" t="str">
        <f>LEFT(Table1[[#This Row],[Department]],5)&amp;"-"&amp;RIGHT(Table1[[#This Row],[Employee ID]],3)</f>
        <v>Suppo-835</v>
      </c>
      <c r="R3992" s="25" t="str">
        <f>LEFT(Table1[[#This Row],[Department]],3)</f>
        <v>Sup</v>
      </c>
      <c r="S3992" s="36">
        <f>_xlfn.XLOOKUP(Table1[[#This Row],[City]],Table2[City],Table2[Bonus %])</f>
        <v>5</v>
      </c>
    </row>
    <row r="3993" spans="1:19" x14ac:dyDescent="0.35">
      <c r="A3993" s="9" t="s">
        <v>4994</v>
      </c>
      <c r="B3993" s="41" t="str">
        <f>LEFT(Table1[[#This Row],[Employee Name]],FIND(" ",Table1[[#This Row],[Employee Name]]))</f>
        <v xml:space="preserve">Meera </v>
      </c>
      <c r="C3993" s="41" t="str">
        <f>RIGHT(Table1[[#This Row],[Employee Name]],LEN(Table1[[#This Row],[Employee Name]])-FIND(" ",Table1[[#This Row],[Employee Name]]))</f>
        <v>Joshi</v>
      </c>
      <c r="D3993" s="23">
        <f>Table1[[#This Row],[Basic Salary]]+Table1[[#This Row],[Bonus]]</f>
        <v>61509</v>
      </c>
      <c r="E3993" s="10">
        <v>69</v>
      </c>
      <c r="F3993" s="46">
        <v>88</v>
      </c>
      <c r="G3993" s="10" t="str" cm="1">
        <f t="array" ref="G3993">_xlfn.IFS(Table1[[#This Row],[Performance Score]]&gt;=80,"Excellent",Table1[[#This Row],[Performance Score]]&gt;=60,"Good",Table1[[#This Row],[Performance Score]]&gt;=40,"Need Improvement")</f>
        <v>Excellent</v>
      </c>
      <c r="H3993" s="30">
        <f>Table1[[#This Row],[Bonus]]/Table1[[#This Row],[Basic Salary]]</f>
        <v>0.43679046951646811</v>
      </c>
      <c r="I3993" s="10">
        <f ca="1">DATEDIF(Table1[[#This Row],[Date of Birth]],TODAY(),"y")</f>
        <v>16</v>
      </c>
      <c r="J3993" s="34">
        <v>45390</v>
      </c>
      <c r="K3993" s="33" t="str" cm="1">
        <f t="array" aca="1" ref="K3993" ca="1">_xlfn.IFS(L3993&lt;3,"Junior",L3993&lt;=7,"Mid-Level",L3993&gt;7,"Senior")</f>
        <v>Junior</v>
      </c>
      <c r="L3993" s="46">
        <f ca="1">INT(YEARFRAC(Table1[[#This Row],[Joining Date]],TODAY(),1))</f>
        <v>2</v>
      </c>
      <c r="M3993" s="25" t="str">
        <f t="shared" ca="1" si="62"/>
        <v>No</v>
      </c>
      <c r="N3993" s="26">
        <f>YEAR(Table1[[#This Row],[Joining Date]])</f>
        <v>2024</v>
      </c>
      <c r="O3993" s="46">
        <f>MONTH(Table1[[#This Row],[Joining Date]])</f>
        <v>4</v>
      </c>
      <c r="P3993" s="26">
        <f ca="1">NETWORKDAYS(Table1[[#This Row],[Joining Date]],TODAY())</f>
        <v>581</v>
      </c>
      <c r="Q3993" s="26" t="str">
        <f>LEFT(Table1[[#This Row],[Department]],5)&amp;"-"&amp;RIGHT(Table1[[#This Row],[Employee ID]],3)</f>
        <v>Opera-938</v>
      </c>
      <c r="R3993" s="26" t="str">
        <f>LEFT(Table1[[#This Row],[Department]],3)</f>
        <v>Ope</v>
      </c>
      <c r="S3993" s="37">
        <f>_xlfn.XLOOKUP(Table1[[#This Row],[City]],Table2[City],Table2[Bonus %])</f>
        <v>7</v>
      </c>
    </row>
    <row r="3994" spans="1:19" x14ac:dyDescent="0.35">
      <c r="A3994" s="7" t="s">
        <v>5024</v>
      </c>
      <c r="B3994" s="40" t="str">
        <f>LEFT(Table1[[#This Row],[Employee Name]],FIND(" ",Table1[[#This Row],[Employee Name]]))</f>
        <v xml:space="preserve">Kavya </v>
      </c>
      <c r="C3994" s="40" t="str">
        <f>RIGHT(Table1[[#This Row],[Employee Name]],LEN(Table1[[#This Row],[Employee Name]])-FIND(" ",Table1[[#This Row],[Employee Name]]))</f>
        <v>Nair</v>
      </c>
      <c r="D3994" s="22">
        <f>Table1[[#This Row],[Basic Salary]]+Table1[[#This Row],[Bonus]]</f>
        <v>61477</v>
      </c>
      <c r="E3994" s="8">
        <v>79</v>
      </c>
      <c r="F3994" s="45">
        <v>40</v>
      </c>
      <c r="G3994" s="8" t="str" cm="1">
        <f t="array" ref="G3994">_xlfn.IFS(Table1[[#This Row],[Performance Score]]&gt;=80,"Excellent",Table1[[#This Row],[Performance Score]]&gt;=60,"Good",Table1[[#This Row],[Performance Score]]&gt;=40,"Need Improvement")</f>
        <v>Need Improvement</v>
      </c>
      <c r="H3994" s="29">
        <f>Table1[[#This Row],[Bonus]]/Table1[[#This Row],[Basic Salary]]</f>
        <v>0.6650055520949002</v>
      </c>
      <c r="I3994" s="8">
        <f ca="1">DATEDIF(Table1[[#This Row],[Date of Birth]],TODAY(),"y")</f>
        <v>21</v>
      </c>
      <c r="J3994" s="33">
        <v>44678</v>
      </c>
      <c r="K3994" s="33" t="str" cm="1">
        <f t="array" aca="1" ref="K3994" ca="1">_xlfn.IFS(L3994&lt;3,"Junior",L3994&lt;=7,"Mid-Level",L3994&gt;7,"Senior")</f>
        <v>Mid-Level</v>
      </c>
      <c r="L3994" s="45">
        <f ca="1">INT(YEARFRAC(Table1[[#This Row],[Joining Date]],TODAY(),1))</f>
        <v>4</v>
      </c>
      <c r="M3994" s="25" t="str">
        <f t="shared" ca="1" si="62"/>
        <v>No</v>
      </c>
      <c r="N3994" s="25">
        <f>YEAR(Table1[[#This Row],[Joining Date]])</f>
        <v>2022</v>
      </c>
      <c r="O3994" s="45">
        <f>MONTH(Table1[[#This Row],[Joining Date]])</f>
        <v>4</v>
      </c>
      <c r="P3994" s="25">
        <f ca="1">NETWORKDAYS(Table1[[#This Row],[Joining Date]],TODAY())</f>
        <v>1089</v>
      </c>
      <c r="Q3994" s="25" t="str">
        <f>LEFT(Table1[[#This Row],[Department]],5)&amp;"-"&amp;RIGHT(Table1[[#This Row],[Employee ID]],3)</f>
        <v>Suppo-968</v>
      </c>
      <c r="R3994" s="25" t="str">
        <f>LEFT(Table1[[#This Row],[Department]],3)</f>
        <v>Sup</v>
      </c>
      <c r="S3994" s="36">
        <f>_xlfn.XLOOKUP(Table1[[#This Row],[City]],Table2[City],Table2[Bonus %])</f>
        <v>5</v>
      </c>
    </row>
    <row r="3995" spans="1:19" x14ac:dyDescent="0.35">
      <c r="A3995" s="9" t="s">
        <v>3469</v>
      </c>
      <c r="B3995" s="41" t="str">
        <f>LEFT(Table1[[#This Row],[Employee Name]],FIND(" ",Table1[[#This Row],[Employee Name]]))</f>
        <v xml:space="preserve">Tarun </v>
      </c>
      <c r="C3995" s="41" t="str">
        <f>RIGHT(Table1[[#This Row],[Employee Name]],LEN(Table1[[#This Row],[Employee Name]])-FIND(" ",Table1[[#This Row],[Employee Name]]))</f>
        <v>Verma</v>
      </c>
      <c r="D3995" s="23">
        <f>Table1[[#This Row],[Basic Salary]]+Table1[[#This Row],[Bonus]]</f>
        <v>61468</v>
      </c>
      <c r="E3995" s="10">
        <v>92</v>
      </c>
      <c r="F3995" s="46">
        <v>60</v>
      </c>
      <c r="G3995" s="10" t="str" cm="1">
        <f t="array" ref="G3995">_xlfn.IFS(Table1[[#This Row],[Performance Score]]&gt;=80,"Excellent",Table1[[#This Row],[Performance Score]]&gt;=60,"Good",Table1[[#This Row],[Performance Score]]&gt;=40,"Need Improvement")</f>
        <v>Good</v>
      </c>
      <c r="H3995" s="30">
        <f>Table1[[#This Row],[Bonus]]/Table1[[#This Row],[Basic Salary]]</f>
        <v>0.22933541329173415</v>
      </c>
      <c r="I3995" s="10">
        <f ca="1">DATEDIF(Table1[[#This Row],[Date of Birth]],TODAY(),"y")</f>
        <v>39</v>
      </c>
      <c r="J3995" s="34">
        <v>42646</v>
      </c>
      <c r="K3995" s="33" t="str" cm="1">
        <f t="array" aca="1" ref="K3995" ca="1">_xlfn.IFS(L3995&lt;3,"Junior",L3995&lt;=7,"Mid-Level",L3995&gt;7,"Senior")</f>
        <v>Senior</v>
      </c>
      <c r="L3995" s="46">
        <f ca="1">INT(YEARFRAC(Table1[[#This Row],[Joining Date]],TODAY(),1))</f>
        <v>9</v>
      </c>
      <c r="M3995" s="25" t="str">
        <f t="shared" ca="1" si="62"/>
        <v>Yes</v>
      </c>
      <c r="N3995" s="26">
        <f>YEAR(Table1[[#This Row],[Joining Date]])</f>
        <v>2016</v>
      </c>
      <c r="O3995" s="46">
        <f>MONTH(Table1[[#This Row],[Joining Date]])</f>
        <v>10</v>
      </c>
      <c r="P3995" s="26">
        <f ca="1">NETWORKDAYS(Table1[[#This Row],[Joining Date]],TODAY())</f>
        <v>2541</v>
      </c>
      <c r="Q3995" s="26" t="str">
        <f>LEFT(Table1[[#This Row],[Department]],5)&amp;"-"&amp;RIGHT(Table1[[#This Row],[Employee ID]],3)</f>
        <v>IT-413</v>
      </c>
      <c r="R3995" s="26" t="str">
        <f>LEFT(Table1[[#This Row],[Department]],3)</f>
        <v>IT</v>
      </c>
      <c r="S3995" s="37">
        <f>_xlfn.XLOOKUP(Table1[[#This Row],[City]],Table2[City],Table2[Bonus %])</f>
        <v>6</v>
      </c>
    </row>
    <row r="3996" spans="1:19" x14ac:dyDescent="0.35">
      <c r="A3996" s="7" t="s">
        <v>3256</v>
      </c>
      <c r="B3996" s="40" t="str">
        <f>LEFT(Table1[[#This Row],[Employee Name]],FIND(" ",Table1[[#This Row],[Employee Name]]))</f>
        <v xml:space="preserve">Nisha </v>
      </c>
      <c r="C3996" s="40" t="str">
        <f>RIGHT(Table1[[#This Row],[Employee Name]],LEN(Table1[[#This Row],[Employee Name]])-FIND(" ",Table1[[#This Row],[Employee Name]]))</f>
        <v>Kapoor</v>
      </c>
      <c r="D3996" s="22">
        <f>Table1[[#This Row],[Basic Salary]]+Table1[[#This Row],[Bonus]]</f>
        <v>61429</v>
      </c>
      <c r="E3996" s="8">
        <v>90</v>
      </c>
      <c r="F3996" s="45">
        <v>88</v>
      </c>
      <c r="G3996" s="8" t="str" cm="1">
        <f t="array" ref="G3996">_xlfn.IFS(Table1[[#This Row],[Performance Score]]&gt;=80,"Excellent",Table1[[#This Row],[Performance Score]]&gt;=60,"Good",Table1[[#This Row],[Performance Score]]&gt;=40,"Need Improvement")</f>
        <v>Excellent</v>
      </c>
      <c r="H3996" s="29">
        <f>Table1[[#This Row],[Bonus]]/Table1[[#This Row],[Basic Salary]]</f>
        <v>0.73093071092451178</v>
      </c>
      <c r="I3996" s="8">
        <f ca="1">DATEDIF(Table1[[#This Row],[Date of Birth]],TODAY(),"y")</f>
        <v>36</v>
      </c>
      <c r="J3996" s="33">
        <v>44742</v>
      </c>
      <c r="K3996" s="33" t="str" cm="1">
        <f t="array" aca="1" ref="K3996" ca="1">_xlfn.IFS(L3996&lt;3,"Junior",L3996&lt;=7,"Mid-Level",L3996&gt;7,"Senior")</f>
        <v>Mid-Level</v>
      </c>
      <c r="L3996" s="45">
        <f ca="1">INT(YEARFRAC(Table1[[#This Row],[Joining Date]],TODAY(),1))</f>
        <v>3</v>
      </c>
      <c r="M3996" s="25" t="str">
        <f t="shared" ca="1" si="62"/>
        <v>No</v>
      </c>
      <c r="N3996" s="25">
        <f>YEAR(Table1[[#This Row],[Joining Date]])</f>
        <v>2022</v>
      </c>
      <c r="O3996" s="45">
        <f>MONTH(Table1[[#This Row],[Joining Date]])</f>
        <v>6</v>
      </c>
      <c r="P3996" s="25">
        <f ca="1">NETWORKDAYS(Table1[[#This Row],[Joining Date]],TODAY())</f>
        <v>1043</v>
      </c>
      <c r="Q3996" s="25" t="str">
        <f>LEFT(Table1[[#This Row],[Department]],5)&amp;"-"&amp;RIGHT(Table1[[#This Row],[Employee ID]],3)</f>
        <v>Marke-200</v>
      </c>
      <c r="R3996" s="25" t="str">
        <f>LEFT(Table1[[#This Row],[Department]],3)</f>
        <v>Mar</v>
      </c>
      <c r="S3996" s="36">
        <f>_xlfn.XLOOKUP(Table1[[#This Row],[City]],Table2[City],Table2[Bonus %])</f>
        <v>7</v>
      </c>
    </row>
    <row r="3997" spans="1:19" x14ac:dyDescent="0.35">
      <c r="A3997" s="9" t="s">
        <v>3269</v>
      </c>
      <c r="B3997" s="41" t="str">
        <f>LEFT(Table1[[#This Row],[Employee Name]],FIND(" ",Table1[[#This Row],[Employee Name]]))</f>
        <v xml:space="preserve">Krishna </v>
      </c>
      <c r="C3997" s="41" t="str">
        <f>RIGHT(Table1[[#This Row],[Employee Name]],LEN(Table1[[#This Row],[Employee Name]])-FIND(" ",Table1[[#This Row],[Employee Name]]))</f>
        <v>Chaitanya</v>
      </c>
      <c r="D3997" s="23">
        <f>Table1[[#This Row],[Basic Salary]]+Table1[[#This Row],[Bonus]]</f>
        <v>61428</v>
      </c>
      <c r="E3997" s="10">
        <v>72</v>
      </c>
      <c r="F3997" s="46">
        <v>50</v>
      </c>
      <c r="G3997" s="10" t="str" cm="1">
        <f t="array" ref="G3997">_xlfn.IFS(Table1[[#This Row],[Performance Score]]&gt;=80,"Excellent",Table1[[#This Row],[Performance Score]]&gt;=60,"Good",Table1[[#This Row],[Performance Score]]&gt;=40,"Need Improvement")</f>
        <v>Need Improvement</v>
      </c>
      <c r="H3997" s="30">
        <f>Table1[[#This Row],[Bonus]]/Table1[[#This Row],[Basic Salary]]</f>
        <v>0.30670070197830251</v>
      </c>
      <c r="I3997" s="10">
        <f ca="1">DATEDIF(Table1[[#This Row],[Date of Birth]],TODAY(),"y")</f>
        <v>17</v>
      </c>
      <c r="J3997" s="34">
        <v>45965</v>
      </c>
      <c r="K3997" s="33" t="str" cm="1">
        <f t="array" aca="1" ref="K3997" ca="1">_xlfn.IFS(L3997&lt;3,"Junior",L3997&lt;=7,"Mid-Level",L3997&gt;7,"Senior")</f>
        <v>Junior</v>
      </c>
      <c r="L3997" s="46">
        <f ca="1">INT(YEARFRAC(Table1[[#This Row],[Joining Date]],TODAY(),1))</f>
        <v>0</v>
      </c>
      <c r="M3997" s="25" t="str">
        <f t="shared" ca="1" si="62"/>
        <v>No</v>
      </c>
      <c r="N3997" s="26">
        <f>YEAR(Table1[[#This Row],[Joining Date]])</f>
        <v>2025</v>
      </c>
      <c r="O3997" s="46">
        <f>MONTH(Table1[[#This Row],[Joining Date]])</f>
        <v>11</v>
      </c>
      <c r="P3997" s="26">
        <f ca="1">NETWORKDAYS(Table1[[#This Row],[Joining Date]],TODAY())</f>
        <v>170</v>
      </c>
      <c r="Q3997" s="26" t="str">
        <f>LEFT(Table1[[#This Row],[Department]],5)&amp;"-"&amp;RIGHT(Table1[[#This Row],[Employee ID]],3)</f>
        <v>IT-213</v>
      </c>
      <c r="R3997" s="26" t="str">
        <f>LEFT(Table1[[#This Row],[Department]],3)</f>
        <v>IT</v>
      </c>
      <c r="S3997" s="37">
        <f>_xlfn.XLOOKUP(Table1[[#This Row],[City]],Table2[City],Table2[Bonus %])</f>
        <v>7</v>
      </c>
    </row>
    <row r="3998" spans="1:19" x14ac:dyDescent="0.35">
      <c r="A3998" s="7" t="s">
        <v>4176</v>
      </c>
      <c r="B3998" s="40" t="str">
        <f>LEFT(Table1[[#This Row],[Employee Name]],FIND(" ",Table1[[#This Row],[Employee Name]]))</f>
        <v xml:space="preserve">Krishna </v>
      </c>
      <c r="C3998" s="40" t="str">
        <f>RIGHT(Table1[[#This Row],[Employee Name]],LEN(Table1[[#This Row],[Employee Name]])-FIND(" ",Table1[[#This Row],[Employee Name]]))</f>
        <v>Chaitanya</v>
      </c>
      <c r="D3998" s="22">
        <f>Table1[[#This Row],[Basic Salary]]+Table1[[#This Row],[Bonus]]</f>
        <v>61327</v>
      </c>
      <c r="E3998" s="8">
        <v>92</v>
      </c>
      <c r="F3998" s="45">
        <v>88</v>
      </c>
      <c r="G3998" s="8" t="str" cm="1">
        <f t="array" ref="G3998">_xlfn.IFS(Table1[[#This Row],[Performance Score]]&gt;=80,"Excellent",Table1[[#This Row],[Performance Score]]&gt;=60,"Good",Table1[[#This Row],[Performance Score]]&gt;=40,"Need Improvement")</f>
        <v>Excellent</v>
      </c>
      <c r="H3998" s="29">
        <f>Table1[[#This Row],[Bonus]]/Table1[[#This Row],[Basic Salary]]</f>
        <v>0.1530232383244341</v>
      </c>
      <c r="I3998" s="8">
        <f ca="1">DATEDIF(Table1[[#This Row],[Date of Birth]],TODAY(),"y")</f>
        <v>29</v>
      </c>
      <c r="J3998" s="33">
        <v>42319</v>
      </c>
      <c r="K3998" s="33" t="str" cm="1">
        <f t="array" aca="1" ref="K3998" ca="1">_xlfn.IFS(L3998&lt;3,"Junior",L3998&lt;=7,"Mid-Level",L3998&gt;7,"Senior")</f>
        <v>Senior</v>
      </c>
      <c r="L3998" s="45">
        <f ca="1">INT(YEARFRAC(Table1[[#This Row],[Joining Date]],TODAY(),1))</f>
        <v>10</v>
      </c>
      <c r="M3998" s="25" t="str">
        <f t="shared" ca="1" si="62"/>
        <v>Yes</v>
      </c>
      <c r="N3998" s="25">
        <f>YEAR(Table1[[#This Row],[Joining Date]])</f>
        <v>2015</v>
      </c>
      <c r="O3998" s="45">
        <f>MONTH(Table1[[#This Row],[Joining Date]])</f>
        <v>11</v>
      </c>
      <c r="P3998" s="25">
        <f ca="1">NETWORKDAYS(Table1[[#This Row],[Joining Date]],TODAY())</f>
        <v>2774</v>
      </c>
      <c r="Q3998" s="25" t="str">
        <f>LEFT(Table1[[#This Row],[Department]],5)&amp;"-"&amp;RIGHT(Table1[[#This Row],[Employee ID]],3)</f>
        <v>Finan-120</v>
      </c>
      <c r="R3998" s="25" t="str">
        <f>LEFT(Table1[[#This Row],[Department]],3)</f>
        <v>Fin</v>
      </c>
      <c r="S3998" s="36">
        <f>_xlfn.XLOOKUP(Table1[[#This Row],[City]],Table2[City],Table2[Bonus %])</f>
        <v>6</v>
      </c>
    </row>
    <row r="3999" spans="1:19" x14ac:dyDescent="0.35">
      <c r="A3999" s="9" t="s">
        <v>994</v>
      </c>
      <c r="B3999" s="41" t="str">
        <f>LEFT(Table1[[#This Row],[Employee Name]],FIND(" ",Table1[[#This Row],[Employee Name]]))</f>
        <v xml:space="preserve">Arjun </v>
      </c>
      <c r="C3999" s="41" t="str">
        <f>RIGHT(Table1[[#This Row],[Employee Name]],LEN(Table1[[#This Row],[Employee Name]])-FIND(" ",Table1[[#This Row],[Employee Name]]))</f>
        <v>Mehta</v>
      </c>
      <c r="D3999" s="23">
        <f>Table1[[#This Row],[Basic Salary]]+Table1[[#This Row],[Bonus]]</f>
        <v>61320</v>
      </c>
      <c r="E3999" s="10">
        <v>73</v>
      </c>
      <c r="F3999" s="46">
        <v>59</v>
      </c>
      <c r="G3999" s="10" t="str" cm="1">
        <f t="array" ref="G3999">_xlfn.IFS(Table1[[#This Row],[Performance Score]]&gt;=80,"Excellent",Table1[[#This Row],[Performance Score]]&gt;=60,"Good",Table1[[#This Row],[Performance Score]]&gt;=40,"Need Improvement")</f>
        <v>Need Improvement</v>
      </c>
      <c r="H3999" s="30">
        <f>Table1[[#This Row],[Bonus]]/Table1[[#This Row],[Basic Salary]]</f>
        <v>0.17780381460922345</v>
      </c>
      <c r="I3999" s="10">
        <f ca="1">DATEDIF(Table1[[#This Row],[Date of Birth]],TODAY(),"y")</f>
        <v>29</v>
      </c>
      <c r="J3999" s="34">
        <v>42286</v>
      </c>
      <c r="K3999" s="33" t="str" cm="1">
        <f t="array" aca="1" ref="K3999" ca="1">_xlfn.IFS(L3999&lt;3,"Junior",L3999&lt;=7,"Mid-Level",L3999&gt;7,"Senior")</f>
        <v>Senior</v>
      </c>
      <c r="L3999" s="46">
        <f ca="1">INT(YEARFRAC(Table1[[#This Row],[Joining Date]],TODAY(),1))</f>
        <v>10</v>
      </c>
      <c r="M3999" s="25" t="str">
        <f t="shared" ca="1" si="62"/>
        <v>Yes</v>
      </c>
      <c r="N3999" s="26">
        <f>YEAR(Table1[[#This Row],[Joining Date]])</f>
        <v>2015</v>
      </c>
      <c r="O3999" s="46">
        <f>MONTH(Table1[[#This Row],[Joining Date]])</f>
        <v>10</v>
      </c>
      <c r="P3999" s="26">
        <f ca="1">NETWORKDAYS(Table1[[#This Row],[Joining Date]],TODAY())</f>
        <v>2797</v>
      </c>
      <c r="Q3999" s="26" t="str">
        <f>LEFT(Table1[[#This Row],[Department]],5)&amp;"-"&amp;RIGHT(Table1[[#This Row],[Employee ID]],3)</f>
        <v>IT-938</v>
      </c>
      <c r="R3999" s="26" t="str">
        <f>LEFT(Table1[[#This Row],[Department]],3)</f>
        <v>IT</v>
      </c>
      <c r="S3999" s="37">
        <f>_xlfn.XLOOKUP(Table1[[#This Row],[City]],Table2[City],Table2[Bonus %])</f>
        <v>8</v>
      </c>
    </row>
    <row r="4000" spans="1:19" x14ac:dyDescent="0.35">
      <c r="A4000" s="7" t="s">
        <v>372</v>
      </c>
      <c r="B4000" s="40" t="str">
        <f>LEFT(Table1[[#This Row],[Employee Name]],FIND(" ",Table1[[#This Row],[Employee Name]]))</f>
        <v xml:space="preserve">Nisha </v>
      </c>
      <c r="C4000" s="40" t="str">
        <f>RIGHT(Table1[[#This Row],[Employee Name]],LEN(Table1[[#This Row],[Employee Name]])-FIND(" ",Table1[[#This Row],[Employee Name]]))</f>
        <v>Kapoor</v>
      </c>
      <c r="D4000" s="22">
        <f>Table1[[#This Row],[Basic Salary]]+Table1[[#This Row],[Bonus]]</f>
        <v>61314</v>
      </c>
      <c r="E4000" s="8">
        <v>66</v>
      </c>
      <c r="F4000" s="45">
        <v>48</v>
      </c>
      <c r="G4000" s="8" t="str" cm="1">
        <f t="array" ref="G4000">_xlfn.IFS(Table1[[#This Row],[Performance Score]]&gt;=80,"Excellent",Table1[[#This Row],[Performance Score]]&gt;=60,"Good",Table1[[#This Row],[Performance Score]]&gt;=40,"Need Improvement")</f>
        <v>Need Improvement</v>
      </c>
      <c r="H4000" s="29">
        <f>Table1[[#This Row],[Bonus]]/Table1[[#This Row],[Basic Salary]]</f>
        <v>0.14661330740172795</v>
      </c>
      <c r="I4000" s="8">
        <f ca="1">DATEDIF(Table1[[#This Row],[Date of Birth]],TODAY(),"y")</f>
        <v>26</v>
      </c>
      <c r="J4000" s="33">
        <v>44817</v>
      </c>
      <c r="K4000" s="33" t="str" cm="1">
        <f t="array" aca="1" ref="K4000" ca="1">_xlfn.IFS(L4000&lt;3,"Junior",L4000&lt;=7,"Mid-Level",L4000&gt;7,"Senior")</f>
        <v>Mid-Level</v>
      </c>
      <c r="L4000" s="45">
        <f ca="1">INT(YEARFRAC(Table1[[#This Row],[Joining Date]],TODAY(),1))</f>
        <v>3</v>
      </c>
      <c r="M4000" s="25" t="str">
        <f t="shared" ca="1" si="62"/>
        <v>No</v>
      </c>
      <c r="N4000" s="25">
        <f>YEAR(Table1[[#This Row],[Joining Date]])</f>
        <v>2022</v>
      </c>
      <c r="O4000" s="45">
        <f>MONTH(Table1[[#This Row],[Joining Date]])</f>
        <v>9</v>
      </c>
      <c r="P4000" s="25">
        <f ca="1">NETWORKDAYS(Table1[[#This Row],[Joining Date]],TODAY())</f>
        <v>990</v>
      </c>
      <c r="Q4000" s="25" t="str">
        <f>LEFT(Table1[[#This Row],[Department]],5)&amp;"-"&amp;RIGHT(Table1[[#This Row],[Employee ID]],3)</f>
        <v>IT-316</v>
      </c>
      <c r="R4000" s="25" t="str">
        <f>LEFT(Table1[[#This Row],[Department]],3)</f>
        <v>IT</v>
      </c>
      <c r="S4000" s="36">
        <f>_xlfn.XLOOKUP(Table1[[#This Row],[City]],Table2[City],Table2[Bonus %])</f>
        <v>5</v>
      </c>
    </row>
    <row r="4001" spans="1:19" x14ac:dyDescent="0.35">
      <c r="A4001" s="9" t="s">
        <v>4335</v>
      </c>
      <c r="B4001" s="41" t="str">
        <f>LEFT(Table1[[#This Row],[Employee Name]],FIND(" ",Table1[[#This Row],[Employee Name]]))</f>
        <v xml:space="preserve">Nisha </v>
      </c>
      <c r="C4001" s="41" t="str">
        <f>RIGHT(Table1[[#This Row],[Employee Name]],LEN(Table1[[#This Row],[Employee Name]])-FIND(" ",Table1[[#This Row],[Employee Name]]))</f>
        <v>Kapoor</v>
      </c>
      <c r="D4001" s="23">
        <f>Table1[[#This Row],[Basic Salary]]+Table1[[#This Row],[Bonus]]</f>
        <v>61304</v>
      </c>
      <c r="E4001" s="10">
        <v>82</v>
      </c>
      <c r="F4001" s="46">
        <v>73</v>
      </c>
      <c r="G4001" s="10" t="str" cm="1">
        <f t="array" ref="G4001">_xlfn.IFS(Table1[[#This Row],[Performance Score]]&gt;=80,"Excellent",Table1[[#This Row],[Performance Score]]&gt;=60,"Good",Table1[[#This Row],[Performance Score]]&gt;=40,"Need Improvement")</f>
        <v>Good</v>
      </c>
      <c r="H4001" s="30">
        <f>Table1[[#This Row],[Bonus]]/Table1[[#This Row],[Basic Salary]]</f>
        <v>0.94227418179513989</v>
      </c>
      <c r="I4001" s="10">
        <f ca="1">DATEDIF(Table1[[#This Row],[Date of Birth]],TODAY(),"y")</f>
        <v>16</v>
      </c>
      <c r="J4001" s="34">
        <v>44948</v>
      </c>
      <c r="K4001" s="33" t="str" cm="1">
        <f t="array" aca="1" ref="K4001" ca="1">_xlfn.IFS(L4001&lt;3,"Junior",L4001&lt;=7,"Mid-Level",L4001&gt;7,"Senior")</f>
        <v>Mid-Level</v>
      </c>
      <c r="L4001" s="46">
        <f ca="1">INT(YEARFRAC(Table1[[#This Row],[Joining Date]],TODAY(),1))</f>
        <v>3</v>
      </c>
      <c r="M4001" s="25" t="str">
        <f t="shared" ca="1" si="62"/>
        <v>No</v>
      </c>
      <c r="N4001" s="26">
        <f>YEAR(Table1[[#This Row],[Joining Date]])</f>
        <v>2023</v>
      </c>
      <c r="O4001" s="46">
        <f>MONTH(Table1[[#This Row],[Joining Date]])</f>
        <v>1</v>
      </c>
      <c r="P4001" s="26">
        <f ca="1">NETWORKDAYS(Table1[[#This Row],[Joining Date]],TODAY())</f>
        <v>896</v>
      </c>
      <c r="Q4001" s="26" t="str">
        <f>LEFT(Table1[[#This Row],[Department]],5)&amp;"-"&amp;RIGHT(Table1[[#This Row],[Employee ID]],3)</f>
        <v>Marke-279</v>
      </c>
      <c r="R4001" s="26" t="str">
        <f>LEFT(Table1[[#This Row],[Department]],3)</f>
        <v>Mar</v>
      </c>
      <c r="S4001" s="37">
        <f>_xlfn.XLOOKUP(Table1[[#This Row],[City]],Table2[City],Table2[Bonus %])</f>
        <v>4</v>
      </c>
    </row>
    <row r="4002" spans="1:19" x14ac:dyDescent="0.35">
      <c r="A4002" s="7" t="s">
        <v>4019</v>
      </c>
      <c r="B4002" s="40" t="str">
        <f>LEFT(Table1[[#This Row],[Employee Name]],FIND(" ",Table1[[#This Row],[Employee Name]]))</f>
        <v xml:space="preserve">Sneha </v>
      </c>
      <c r="C4002" s="40" t="str">
        <f>RIGHT(Table1[[#This Row],[Employee Name]],LEN(Table1[[#This Row],[Employee Name]])-FIND(" ",Table1[[#This Row],[Employee Name]]))</f>
        <v>Iyer</v>
      </c>
      <c r="D4002" s="22">
        <f>Table1[[#This Row],[Basic Salary]]+Table1[[#This Row],[Bonus]]</f>
        <v>61274</v>
      </c>
      <c r="E4002" s="8">
        <v>89</v>
      </c>
      <c r="F4002" s="45">
        <v>89</v>
      </c>
      <c r="G4002" s="8" t="str" cm="1">
        <f t="array" ref="G4002">_xlfn.IFS(Table1[[#This Row],[Performance Score]]&gt;=80,"Excellent",Table1[[#This Row],[Performance Score]]&gt;=60,"Good",Table1[[#This Row],[Performance Score]]&gt;=40,"Need Improvement")</f>
        <v>Excellent</v>
      </c>
      <c r="H4002" s="29">
        <f>Table1[[#This Row],[Bonus]]/Table1[[#This Row],[Basic Salary]]</f>
        <v>0.34425869860910008</v>
      </c>
      <c r="I4002" s="8">
        <f ca="1">DATEDIF(Table1[[#This Row],[Date of Birth]],TODAY(),"y")</f>
        <v>35</v>
      </c>
      <c r="J4002" s="33">
        <v>42950</v>
      </c>
      <c r="K4002" s="33" t="str" cm="1">
        <f t="array" aca="1" ref="K4002" ca="1">_xlfn.IFS(L4002&lt;3,"Junior",L4002&lt;=7,"Mid-Level",L4002&gt;7,"Senior")</f>
        <v>Senior</v>
      </c>
      <c r="L4002" s="45">
        <f ca="1">INT(YEARFRAC(Table1[[#This Row],[Joining Date]],TODAY(),1))</f>
        <v>8</v>
      </c>
      <c r="M4002" s="25" t="str">
        <f t="shared" ca="1" si="62"/>
        <v>Yes</v>
      </c>
      <c r="N4002" s="25">
        <f>YEAR(Table1[[#This Row],[Joining Date]])</f>
        <v>2017</v>
      </c>
      <c r="O4002" s="45">
        <f>MONTH(Table1[[#This Row],[Joining Date]])</f>
        <v>8</v>
      </c>
      <c r="P4002" s="25">
        <f ca="1">NETWORKDAYS(Table1[[#This Row],[Joining Date]],TODAY())</f>
        <v>2323</v>
      </c>
      <c r="Q4002" s="25" t="str">
        <f>LEFT(Table1[[#This Row],[Department]],5)&amp;"-"&amp;RIGHT(Table1[[#This Row],[Employee ID]],3)</f>
        <v>IT-963</v>
      </c>
      <c r="R4002" s="25" t="str">
        <f>LEFT(Table1[[#This Row],[Department]],3)</f>
        <v>IT</v>
      </c>
      <c r="S4002" s="36">
        <f>_xlfn.XLOOKUP(Table1[[#This Row],[City]],Table2[City],Table2[Bonus %])</f>
        <v>5</v>
      </c>
    </row>
    <row r="4003" spans="1:19" x14ac:dyDescent="0.35">
      <c r="A4003" s="9" t="s">
        <v>3594</v>
      </c>
      <c r="B4003" s="41" t="str">
        <f>LEFT(Table1[[#This Row],[Employee Name]],FIND(" ",Table1[[#This Row],[Employee Name]]))</f>
        <v xml:space="preserve">Meera </v>
      </c>
      <c r="C4003" s="41" t="str">
        <f>RIGHT(Table1[[#This Row],[Employee Name]],LEN(Table1[[#This Row],[Employee Name]])-FIND(" ",Table1[[#This Row],[Employee Name]]))</f>
        <v>Joshi</v>
      </c>
      <c r="D4003" s="23">
        <f>Table1[[#This Row],[Basic Salary]]+Table1[[#This Row],[Bonus]]</f>
        <v>61244</v>
      </c>
      <c r="E4003" s="10">
        <v>85</v>
      </c>
      <c r="F4003" s="46">
        <v>41</v>
      </c>
      <c r="G4003" s="10" t="str" cm="1">
        <f t="array" ref="G4003">_xlfn.IFS(Table1[[#This Row],[Performance Score]]&gt;=80,"Excellent",Table1[[#This Row],[Performance Score]]&gt;=60,"Good",Table1[[#This Row],[Performance Score]]&gt;=40,"Need Improvement")</f>
        <v>Need Improvement</v>
      </c>
      <c r="H4003" s="30">
        <f>Table1[[#This Row],[Bonus]]/Table1[[#This Row],[Basic Salary]]</f>
        <v>0.16902403176239286</v>
      </c>
      <c r="I4003" s="10">
        <f ca="1">DATEDIF(Table1[[#This Row],[Date of Birth]],TODAY(),"y")</f>
        <v>29</v>
      </c>
      <c r="J4003" s="34">
        <v>42313</v>
      </c>
      <c r="K4003" s="33" t="str" cm="1">
        <f t="array" aca="1" ref="K4003" ca="1">_xlfn.IFS(L4003&lt;3,"Junior",L4003&lt;=7,"Mid-Level",L4003&gt;7,"Senior")</f>
        <v>Senior</v>
      </c>
      <c r="L4003" s="46">
        <f ca="1">INT(YEARFRAC(Table1[[#This Row],[Joining Date]],TODAY(),1))</f>
        <v>10</v>
      </c>
      <c r="M4003" s="25" t="str">
        <f t="shared" ca="1" si="62"/>
        <v>Yes</v>
      </c>
      <c r="N4003" s="26">
        <f>YEAR(Table1[[#This Row],[Joining Date]])</f>
        <v>2015</v>
      </c>
      <c r="O4003" s="46">
        <f>MONTH(Table1[[#This Row],[Joining Date]])</f>
        <v>11</v>
      </c>
      <c r="P4003" s="26">
        <f ca="1">NETWORKDAYS(Table1[[#This Row],[Joining Date]],TODAY())</f>
        <v>2778</v>
      </c>
      <c r="Q4003" s="26" t="str">
        <f>LEFT(Table1[[#This Row],[Department]],5)&amp;"-"&amp;RIGHT(Table1[[#This Row],[Employee ID]],3)</f>
        <v>Finan-538</v>
      </c>
      <c r="R4003" s="26" t="str">
        <f>LEFT(Table1[[#This Row],[Department]],3)</f>
        <v>Fin</v>
      </c>
      <c r="S4003" s="37">
        <f>_xlfn.XLOOKUP(Table1[[#This Row],[City]],Table2[City],Table2[Bonus %])</f>
        <v>5</v>
      </c>
    </row>
    <row r="4004" spans="1:19" x14ac:dyDescent="0.35">
      <c r="A4004" s="7" t="s">
        <v>4841</v>
      </c>
      <c r="B4004" s="40" t="str">
        <f>LEFT(Table1[[#This Row],[Employee Name]],FIND(" ",Table1[[#This Row],[Employee Name]]))</f>
        <v xml:space="preserve">Swathi </v>
      </c>
      <c r="C4004" s="40" t="str">
        <f>RIGHT(Table1[[#This Row],[Employee Name]],LEN(Table1[[#This Row],[Employee Name]])-FIND(" ",Table1[[#This Row],[Employee Name]]))</f>
        <v>Ramesh</v>
      </c>
      <c r="D4004" s="22">
        <f>Table1[[#This Row],[Basic Salary]]+Table1[[#This Row],[Bonus]]</f>
        <v>61230</v>
      </c>
      <c r="E4004" s="8">
        <v>60</v>
      </c>
      <c r="F4004" s="45">
        <v>57</v>
      </c>
      <c r="G4004" s="8" t="str" cm="1">
        <f t="array" ref="G4004">_xlfn.IFS(Table1[[#This Row],[Performance Score]]&gt;=80,"Excellent",Table1[[#This Row],[Performance Score]]&gt;=60,"Good",Table1[[#This Row],[Performance Score]]&gt;=40,"Need Improvement")</f>
        <v>Need Improvement</v>
      </c>
      <c r="H4004" s="29">
        <f>Table1[[#This Row],[Bonus]]/Table1[[#This Row],[Basic Salary]]</f>
        <v>0.10653293575494714</v>
      </c>
      <c r="I4004" s="8">
        <f ca="1">DATEDIF(Table1[[#This Row],[Date of Birth]],TODAY(),"y")</f>
        <v>21</v>
      </c>
      <c r="J4004" s="33">
        <v>45098</v>
      </c>
      <c r="K4004" s="33" t="str" cm="1">
        <f t="array" aca="1" ref="K4004" ca="1">_xlfn.IFS(L4004&lt;3,"Junior",L4004&lt;=7,"Mid-Level",L4004&gt;7,"Senior")</f>
        <v>Mid-Level</v>
      </c>
      <c r="L4004" s="45">
        <f ca="1">INT(YEARFRAC(Table1[[#This Row],[Joining Date]],TODAY(),1))</f>
        <v>3</v>
      </c>
      <c r="M4004" s="25" t="str">
        <f t="shared" ca="1" si="62"/>
        <v>No</v>
      </c>
      <c r="N4004" s="25">
        <f>YEAR(Table1[[#This Row],[Joining Date]])</f>
        <v>2023</v>
      </c>
      <c r="O4004" s="45">
        <f>MONTH(Table1[[#This Row],[Joining Date]])</f>
        <v>6</v>
      </c>
      <c r="P4004" s="25">
        <f ca="1">NETWORKDAYS(Table1[[#This Row],[Joining Date]],TODAY())</f>
        <v>789</v>
      </c>
      <c r="Q4004" s="25" t="str">
        <f>LEFT(Table1[[#This Row],[Department]],5)&amp;"-"&amp;RIGHT(Table1[[#This Row],[Employee ID]],3)</f>
        <v>Finan-785</v>
      </c>
      <c r="R4004" s="25" t="str">
        <f>LEFT(Table1[[#This Row],[Department]],3)</f>
        <v>Fin</v>
      </c>
      <c r="S4004" s="36">
        <f>_xlfn.XLOOKUP(Table1[[#This Row],[City]],Table2[City],Table2[Bonus %])</f>
        <v>8</v>
      </c>
    </row>
    <row r="4005" spans="1:19" x14ac:dyDescent="0.35">
      <c r="A4005" s="9" t="s">
        <v>1726</v>
      </c>
      <c r="B4005" s="41" t="str">
        <f>LEFT(Table1[[#This Row],[Employee Name]],FIND(" ",Table1[[#This Row],[Employee Name]]))</f>
        <v xml:space="preserve">Ananya </v>
      </c>
      <c r="C4005" s="41" t="str">
        <f>RIGHT(Table1[[#This Row],[Employee Name]],LEN(Table1[[#This Row],[Employee Name]])-FIND(" ",Table1[[#This Row],[Employee Name]]))</f>
        <v>Rao</v>
      </c>
      <c r="D4005" s="23">
        <f>Table1[[#This Row],[Basic Salary]]+Table1[[#This Row],[Bonus]]</f>
        <v>61214</v>
      </c>
      <c r="E4005" s="10">
        <v>74</v>
      </c>
      <c r="F4005" s="46">
        <v>45</v>
      </c>
      <c r="G4005" s="10" t="str" cm="1">
        <f t="array" ref="G4005">_xlfn.IFS(Table1[[#This Row],[Performance Score]]&gt;=80,"Excellent",Table1[[#This Row],[Performance Score]]&gt;=60,"Good",Table1[[#This Row],[Performance Score]]&gt;=40,"Need Improvement")</f>
        <v>Need Improvement</v>
      </c>
      <c r="H4005" s="30">
        <f>Table1[[#This Row],[Bonus]]/Table1[[#This Row],[Basic Salary]]</f>
        <v>0.95646893377652775</v>
      </c>
      <c r="I4005" s="10">
        <f ca="1">DATEDIF(Table1[[#This Row],[Date of Birth]],TODAY(),"y")</f>
        <v>30</v>
      </c>
      <c r="J4005" s="34">
        <v>43567</v>
      </c>
      <c r="K4005" s="33" t="str" cm="1">
        <f t="array" aca="1" ref="K4005" ca="1">_xlfn.IFS(L4005&lt;3,"Junior",L4005&lt;=7,"Mid-Level",L4005&gt;7,"Senior")</f>
        <v>Mid-Level</v>
      </c>
      <c r="L4005" s="46">
        <f ca="1">INT(YEARFRAC(Table1[[#This Row],[Joining Date]],TODAY(),1))</f>
        <v>7</v>
      </c>
      <c r="M4005" s="25" t="str">
        <f t="shared" ca="1" si="62"/>
        <v>Yes</v>
      </c>
      <c r="N4005" s="26">
        <f>YEAR(Table1[[#This Row],[Joining Date]])</f>
        <v>2019</v>
      </c>
      <c r="O4005" s="46">
        <f>MONTH(Table1[[#This Row],[Joining Date]])</f>
        <v>4</v>
      </c>
      <c r="P4005" s="26">
        <f ca="1">NETWORKDAYS(Table1[[#This Row],[Joining Date]],TODAY())</f>
        <v>1882</v>
      </c>
      <c r="Q4005" s="26" t="str">
        <f>LEFT(Table1[[#This Row],[Department]],5)&amp;"-"&amp;RIGHT(Table1[[#This Row],[Employee ID]],3)</f>
        <v>Suppo-670</v>
      </c>
      <c r="R4005" s="26" t="str">
        <f>LEFT(Table1[[#This Row],[Department]],3)</f>
        <v>Sup</v>
      </c>
      <c r="S4005" s="37">
        <f>_xlfn.XLOOKUP(Table1[[#This Row],[City]],Table2[City],Table2[Bonus %])</f>
        <v>6</v>
      </c>
    </row>
    <row r="4006" spans="1:19" x14ac:dyDescent="0.35">
      <c r="A4006" s="7" t="s">
        <v>2157</v>
      </c>
      <c r="B4006" s="40" t="str">
        <f>LEFT(Table1[[#This Row],[Employee Name]],FIND(" ",Table1[[#This Row],[Employee Name]]))</f>
        <v xml:space="preserve">Sneha </v>
      </c>
      <c r="C4006" s="40" t="str">
        <f>RIGHT(Table1[[#This Row],[Employee Name]],LEN(Table1[[#This Row],[Employee Name]])-FIND(" ",Table1[[#This Row],[Employee Name]]))</f>
        <v>Iyer</v>
      </c>
      <c r="D4006" s="22">
        <f>Table1[[#This Row],[Basic Salary]]+Table1[[#This Row],[Bonus]]</f>
        <v>61187</v>
      </c>
      <c r="E4006" s="8">
        <v>81</v>
      </c>
      <c r="F4006" s="45">
        <v>98</v>
      </c>
      <c r="G4006" s="8" t="str" cm="1">
        <f t="array" ref="G4006">_xlfn.IFS(Table1[[#This Row],[Performance Score]]&gt;=80,"Excellent",Table1[[#This Row],[Performance Score]]&gt;=60,"Good",Table1[[#This Row],[Performance Score]]&gt;=40,"Need Improvement")</f>
        <v>Excellent</v>
      </c>
      <c r="H4006" s="29">
        <f>Table1[[#This Row],[Bonus]]/Table1[[#This Row],[Basic Salary]]</f>
        <v>0.93642002658396106</v>
      </c>
      <c r="I4006" s="8">
        <f ca="1">DATEDIF(Table1[[#This Row],[Date of Birth]],TODAY(),"y")</f>
        <v>14</v>
      </c>
      <c r="J4006" s="33">
        <v>42187</v>
      </c>
      <c r="K4006" s="33" t="str" cm="1">
        <f t="array" aca="1" ref="K4006" ca="1">_xlfn.IFS(L4006&lt;3,"Junior",L4006&lt;=7,"Mid-Level",L4006&gt;7,"Senior")</f>
        <v>Senior</v>
      </c>
      <c r="L4006" s="45">
        <f ca="1">INT(YEARFRAC(Table1[[#This Row],[Joining Date]],TODAY(),1))</f>
        <v>10</v>
      </c>
      <c r="M4006" s="25" t="str">
        <f t="shared" ca="1" si="62"/>
        <v>Yes</v>
      </c>
      <c r="N4006" s="25">
        <f>YEAR(Table1[[#This Row],[Joining Date]])</f>
        <v>2015</v>
      </c>
      <c r="O4006" s="45">
        <f>MONTH(Table1[[#This Row],[Joining Date]])</f>
        <v>7</v>
      </c>
      <c r="P4006" s="25">
        <f ca="1">NETWORKDAYS(Table1[[#This Row],[Joining Date]],TODAY())</f>
        <v>2868</v>
      </c>
      <c r="Q4006" s="25" t="str">
        <f>LEFT(Table1[[#This Row],[Department]],5)&amp;"-"&amp;RIGHT(Table1[[#This Row],[Employee ID]],3)</f>
        <v>Opera-101</v>
      </c>
      <c r="R4006" s="25" t="str">
        <f>LEFT(Table1[[#This Row],[Department]],3)</f>
        <v>Ope</v>
      </c>
      <c r="S4006" s="36">
        <f>_xlfn.XLOOKUP(Table1[[#This Row],[City]],Table2[City],Table2[Bonus %])</f>
        <v>7</v>
      </c>
    </row>
    <row r="4007" spans="1:19" x14ac:dyDescent="0.35">
      <c r="A4007" s="9" t="s">
        <v>208</v>
      </c>
      <c r="B4007" s="41" t="str">
        <f>LEFT(Table1[[#This Row],[Employee Name]],FIND(" ",Table1[[#This Row],[Employee Name]]))</f>
        <v xml:space="preserve">Ishita </v>
      </c>
      <c r="C4007" s="41" t="str">
        <f>RIGHT(Table1[[#This Row],[Employee Name]],LEN(Table1[[#This Row],[Employee Name]])-FIND(" ",Table1[[#This Row],[Employee Name]]))</f>
        <v>Roy</v>
      </c>
      <c r="D4007" s="23">
        <f>Table1[[#This Row],[Basic Salary]]+Table1[[#This Row],[Bonus]]</f>
        <v>61181</v>
      </c>
      <c r="E4007" s="10">
        <v>65</v>
      </c>
      <c r="F4007" s="46">
        <v>79</v>
      </c>
      <c r="G4007" s="10" t="str" cm="1">
        <f t="array" ref="G4007">_xlfn.IFS(Table1[[#This Row],[Performance Score]]&gt;=80,"Excellent",Table1[[#This Row],[Performance Score]]&gt;=60,"Good",Table1[[#This Row],[Performance Score]]&gt;=40,"Need Improvement")</f>
        <v>Good</v>
      </c>
      <c r="H4007" s="30">
        <f>Table1[[#This Row],[Bonus]]/Table1[[#This Row],[Basic Salary]]</f>
        <v>0.74518641070257008</v>
      </c>
      <c r="I4007" s="10">
        <f ca="1">DATEDIF(Table1[[#This Row],[Date of Birth]],TODAY(),"y")</f>
        <v>33</v>
      </c>
      <c r="J4007" s="34">
        <v>43515</v>
      </c>
      <c r="K4007" s="33" t="str" cm="1">
        <f t="array" aca="1" ref="K4007" ca="1">_xlfn.IFS(L4007&lt;3,"Junior",L4007&lt;=7,"Mid-Level",L4007&gt;7,"Senior")</f>
        <v>Mid-Level</v>
      </c>
      <c r="L4007" s="46">
        <f ca="1">INT(YEARFRAC(Table1[[#This Row],[Joining Date]],TODAY(),1))</f>
        <v>7</v>
      </c>
      <c r="M4007" s="25" t="str">
        <f t="shared" ca="1" si="62"/>
        <v>Yes</v>
      </c>
      <c r="N4007" s="26">
        <f>YEAR(Table1[[#This Row],[Joining Date]])</f>
        <v>2019</v>
      </c>
      <c r="O4007" s="46">
        <f>MONTH(Table1[[#This Row],[Joining Date]])</f>
        <v>2</v>
      </c>
      <c r="P4007" s="26">
        <f ca="1">NETWORKDAYS(Table1[[#This Row],[Joining Date]],TODAY())</f>
        <v>1920</v>
      </c>
      <c r="Q4007" s="26" t="str">
        <f>LEFT(Table1[[#This Row],[Department]],5)&amp;"-"&amp;RIGHT(Table1[[#This Row],[Employee ID]],3)</f>
        <v>HR-152</v>
      </c>
      <c r="R4007" s="26" t="str">
        <f>LEFT(Table1[[#This Row],[Department]],3)</f>
        <v>HR</v>
      </c>
      <c r="S4007" s="37">
        <f>_xlfn.XLOOKUP(Table1[[#This Row],[City]],Table2[City],Table2[Bonus %])</f>
        <v>4</v>
      </c>
    </row>
    <row r="4008" spans="1:19" x14ac:dyDescent="0.35">
      <c r="A4008" s="7" t="s">
        <v>2155</v>
      </c>
      <c r="B4008" s="40" t="str">
        <f>LEFT(Table1[[#This Row],[Employee Name]],FIND(" ",Table1[[#This Row],[Employee Name]]))</f>
        <v xml:space="preserve">Krishna </v>
      </c>
      <c r="C4008" s="40" t="str">
        <f>RIGHT(Table1[[#This Row],[Employee Name]],LEN(Table1[[#This Row],[Employee Name]])-FIND(" ",Table1[[#This Row],[Employee Name]]))</f>
        <v>Chaitanya</v>
      </c>
      <c r="D4008" s="22">
        <f>Table1[[#This Row],[Basic Salary]]+Table1[[#This Row],[Bonus]]</f>
        <v>61174</v>
      </c>
      <c r="E4008" s="8">
        <v>87</v>
      </c>
      <c r="F4008" s="45">
        <v>53</v>
      </c>
      <c r="G4008" s="8" t="str" cm="1">
        <f t="array" ref="G4008">_xlfn.IFS(Table1[[#This Row],[Performance Score]]&gt;=80,"Excellent",Table1[[#This Row],[Performance Score]]&gt;=60,"Good",Table1[[#This Row],[Performance Score]]&gt;=40,"Need Improvement")</f>
        <v>Need Improvement</v>
      </c>
      <c r="H4008" s="29">
        <f>Table1[[#This Row],[Bonus]]/Table1[[#This Row],[Basic Salary]]</f>
        <v>0.5413727071155009</v>
      </c>
      <c r="I4008" s="8">
        <f ca="1">DATEDIF(Table1[[#This Row],[Date of Birth]],TODAY(),"y")</f>
        <v>41</v>
      </c>
      <c r="J4008" s="33">
        <v>43781</v>
      </c>
      <c r="K4008" s="33" t="str" cm="1">
        <f t="array" aca="1" ref="K4008" ca="1">_xlfn.IFS(L4008&lt;3,"Junior",L4008&lt;=7,"Mid-Level",L4008&gt;7,"Senior")</f>
        <v>Mid-Level</v>
      </c>
      <c r="L4008" s="45">
        <f ca="1">INT(YEARFRAC(Table1[[#This Row],[Joining Date]],TODAY(),1))</f>
        <v>6</v>
      </c>
      <c r="M4008" s="25" t="str">
        <f t="shared" ca="1" si="62"/>
        <v>Yes</v>
      </c>
      <c r="N4008" s="25">
        <f>YEAR(Table1[[#This Row],[Joining Date]])</f>
        <v>2019</v>
      </c>
      <c r="O4008" s="45">
        <f>MONTH(Table1[[#This Row],[Joining Date]])</f>
        <v>11</v>
      </c>
      <c r="P4008" s="25">
        <f ca="1">NETWORKDAYS(Table1[[#This Row],[Joining Date]],TODAY())</f>
        <v>1730</v>
      </c>
      <c r="Q4008" s="25" t="str">
        <f>LEFT(Table1[[#This Row],[Department]],5)&amp;"-"&amp;RIGHT(Table1[[#This Row],[Employee ID]],3)</f>
        <v>Opera-099</v>
      </c>
      <c r="R4008" s="25" t="str">
        <f>LEFT(Table1[[#This Row],[Department]],3)</f>
        <v>Ope</v>
      </c>
      <c r="S4008" s="36">
        <f>_xlfn.XLOOKUP(Table1[[#This Row],[City]],Table2[City],Table2[Bonus %])</f>
        <v>4</v>
      </c>
    </row>
    <row r="4009" spans="1:19" x14ac:dyDescent="0.35">
      <c r="A4009" s="9" t="s">
        <v>2459</v>
      </c>
      <c r="B4009" s="41" t="str">
        <f>LEFT(Table1[[#This Row],[Employee Name]],FIND(" ",Table1[[#This Row],[Employee Name]]))</f>
        <v xml:space="preserve">Nisha </v>
      </c>
      <c r="C4009" s="41" t="str">
        <f>RIGHT(Table1[[#This Row],[Employee Name]],LEN(Table1[[#This Row],[Employee Name]])-FIND(" ",Table1[[#This Row],[Employee Name]]))</f>
        <v>Kapoor</v>
      </c>
      <c r="D4009" s="23">
        <f>Table1[[#This Row],[Basic Salary]]+Table1[[#This Row],[Bonus]]</f>
        <v>61089</v>
      </c>
      <c r="E4009" s="10">
        <v>72</v>
      </c>
      <c r="F4009" s="46">
        <v>46</v>
      </c>
      <c r="G4009" s="10" t="str" cm="1">
        <f t="array" ref="G4009">_xlfn.IFS(Table1[[#This Row],[Performance Score]]&gt;=80,"Excellent",Table1[[#This Row],[Performance Score]]&gt;=60,"Good",Table1[[#This Row],[Performance Score]]&gt;=40,"Need Improvement")</f>
        <v>Need Improvement</v>
      </c>
      <c r="H4009" s="30">
        <f>Table1[[#This Row],[Bonus]]/Table1[[#This Row],[Basic Salary]]</f>
        <v>0.84063997107475363</v>
      </c>
      <c r="I4009" s="10">
        <f ca="1">DATEDIF(Table1[[#This Row],[Date of Birth]],TODAY(),"y")</f>
        <v>39</v>
      </c>
      <c r="J4009" s="34">
        <v>42834</v>
      </c>
      <c r="K4009" s="33" t="str" cm="1">
        <f t="array" aca="1" ref="K4009" ca="1">_xlfn.IFS(L4009&lt;3,"Junior",L4009&lt;=7,"Mid-Level",L4009&gt;7,"Senior")</f>
        <v>Senior</v>
      </c>
      <c r="L4009" s="46">
        <f ca="1">INT(YEARFRAC(Table1[[#This Row],[Joining Date]],TODAY(),1))</f>
        <v>9</v>
      </c>
      <c r="M4009" s="25" t="str">
        <f t="shared" ca="1" si="62"/>
        <v>Yes</v>
      </c>
      <c r="N4009" s="26">
        <f>YEAR(Table1[[#This Row],[Joining Date]])</f>
        <v>2017</v>
      </c>
      <c r="O4009" s="46">
        <f>MONTH(Table1[[#This Row],[Joining Date]])</f>
        <v>4</v>
      </c>
      <c r="P4009" s="26">
        <f ca="1">NETWORKDAYS(Table1[[#This Row],[Joining Date]],TODAY())</f>
        <v>2406</v>
      </c>
      <c r="Q4009" s="26" t="str">
        <f>LEFT(Table1[[#This Row],[Department]],5)&amp;"-"&amp;RIGHT(Table1[[#This Row],[Employee ID]],3)</f>
        <v>HR-403</v>
      </c>
      <c r="R4009" s="26" t="str">
        <f>LEFT(Table1[[#This Row],[Department]],3)</f>
        <v>HR</v>
      </c>
      <c r="S4009" s="37">
        <f>_xlfn.XLOOKUP(Table1[[#This Row],[City]],Table2[City],Table2[Bonus %])</f>
        <v>4</v>
      </c>
    </row>
    <row r="4010" spans="1:19" x14ac:dyDescent="0.35">
      <c r="A4010" s="7" t="s">
        <v>2196</v>
      </c>
      <c r="B4010" s="40" t="str">
        <f>LEFT(Table1[[#This Row],[Employee Name]],FIND(" ",Table1[[#This Row],[Employee Name]]))</f>
        <v xml:space="preserve">Gayathri </v>
      </c>
      <c r="C4010" s="40" t="str">
        <f>RIGHT(Table1[[#This Row],[Employee Name]],LEN(Table1[[#This Row],[Employee Name]])-FIND(" ",Table1[[#This Row],[Employee Name]]))</f>
        <v>Iyer</v>
      </c>
      <c r="D4010" s="22">
        <f>Table1[[#This Row],[Basic Salary]]+Table1[[#This Row],[Bonus]]</f>
        <v>61069</v>
      </c>
      <c r="E4010" s="8">
        <v>89</v>
      </c>
      <c r="F4010" s="45">
        <v>40</v>
      </c>
      <c r="G4010" s="8" t="str" cm="1">
        <f t="array" ref="G4010">_xlfn.IFS(Table1[[#This Row],[Performance Score]]&gt;=80,"Excellent",Table1[[#This Row],[Performance Score]]&gt;=60,"Good",Table1[[#This Row],[Performance Score]]&gt;=40,"Need Improvement")</f>
        <v>Need Improvement</v>
      </c>
      <c r="H4010" s="29">
        <f>Table1[[#This Row],[Bonus]]/Table1[[#This Row],[Basic Salary]]</f>
        <v>0.22924718196457328</v>
      </c>
      <c r="I4010" s="8">
        <f ca="1">DATEDIF(Table1[[#This Row],[Date of Birth]],TODAY(),"y")</f>
        <v>28</v>
      </c>
      <c r="J4010" s="33">
        <v>43331</v>
      </c>
      <c r="K4010" s="33" t="str" cm="1">
        <f t="array" aca="1" ref="K4010" ca="1">_xlfn.IFS(L4010&lt;3,"Junior",L4010&lt;=7,"Mid-Level",L4010&gt;7,"Senior")</f>
        <v>Mid-Level</v>
      </c>
      <c r="L4010" s="45">
        <f ca="1">INT(YEARFRAC(Table1[[#This Row],[Joining Date]],TODAY(),1))</f>
        <v>7</v>
      </c>
      <c r="M4010" s="25" t="str">
        <f t="shared" ca="1" si="62"/>
        <v>Yes</v>
      </c>
      <c r="N4010" s="25">
        <f>YEAR(Table1[[#This Row],[Joining Date]])</f>
        <v>2018</v>
      </c>
      <c r="O4010" s="45">
        <f>MONTH(Table1[[#This Row],[Joining Date]])</f>
        <v>8</v>
      </c>
      <c r="P4010" s="25">
        <f ca="1">NETWORKDAYS(Table1[[#This Row],[Joining Date]],TODAY())</f>
        <v>2051</v>
      </c>
      <c r="Q4010" s="25" t="str">
        <f>LEFT(Table1[[#This Row],[Department]],5)&amp;"-"&amp;RIGHT(Table1[[#This Row],[Employee ID]],3)</f>
        <v>IT-140</v>
      </c>
      <c r="R4010" s="25" t="str">
        <f>LEFT(Table1[[#This Row],[Department]],3)</f>
        <v>IT</v>
      </c>
      <c r="S4010" s="36">
        <f>_xlfn.XLOOKUP(Table1[[#This Row],[City]],Table2[City],Table2[Bonus %])</f>
        <v>5</v>
      </c>
    </row>
    <row r="4011" spans="1:19" x14ac:dyDescent="0.35">
      <c r="A4011" s="9" t="s">
        <v>911</v>
      </c>
      <c r="B4011" s="41" t="str">
        <f>LEFT(Table1[[#This Row],[Employee Name]],FIND(" ",Table1[[#This Row],[Employee Name]]))</f>
        <v xml:space="preserve">Nisha </v>
      </c>
      <c r="C4011" s="41" t="str">
        <f>RIGHT(Table1[[#This Row],[Employee Name]],LEN(Table1[[#This Row],[Employee Name]])-FIND(" ",Table1[[#This Row],[Employee Name]]))</f>
        <v>Kapoor</v>
      </c>
      <c r="D4011" s="23">
        <f>Table1[[#This Row],[Basic Salary]]+Table1[[#This Row],[Bonus]]</f>
        <v>61055</v>
      </c>
      <c r="E4011" s="10">
        <v>79</v>
      </c>
      <c r="F4011" s="46">
        <v>76</v>
      </c>
      <c r="G4011" s="10" t="str" cm="1">
        <f t="array" ref="G4011">_xlfn.IFS(Table1[[#This Row],[Performance Score]]&gt;=80,"Excellent",Table1[[#This Row],[Performance Score]]&gt;=60,"Good",Table1[[#This Row],[Performance Score]]&gt;=40,"Need Improvement")</f>
        <v>Good</v>
      </c>
      <c r="H4011" s="30">
        <f>Table1[[#This Row],[Bonus]]/Table1[[#This Row],[Basic Salary]]</f>
        <v>0.47650600952818556</v>
      </c>
      <c r="I4011" s="10">
        <f ca="1">DATEDIF(Table1[[#This Row],[Date of Birth]],TODAY(),"y")</f>
        <v>17</v>
      </c>
      <c r="J4011" s="34">
        <v>45103</v>
      </c>
      <c r="K4011" s="33" t="str" cm="1">
        <f t="array" aca="1" ref="K4011" ca="1">_xlfn.IFS(L4011&lt;3,"Junior",L4011&lt;=7,"Mid-Level",L4011&gt;7,"Senior")</f>
        <v>Mid-Level</v>
      </c>
      <c r="L4011" s="46">
        <f ca="1">INT(YEARFRAC(Table1[[#This Row],[Joining Date]],TODAY(),1))</f>
        <v>3</v>
      </c>
      <c r="M4011" s="25" t="str">
        <f t="shared" ca="1" si="62"/>
        <v>No</v>
      </c>
      <c r="N4011" s="26">
        <f>YEAR(Table1[[#This Row],[Joining Date]])</f>
        <v>2023</v>
      </c>
      <c r="O4011" s="46">
        <f>MONTH(Table1[[#This Row],[Joining Date]])</f>
        <v>6</v>
      </c>
      <c r="P4011" s="26">
        <f ca="1">NETWORKDAYS(Table1[[#This Row],[Joining Date]],TODAY())</f>
        <v>786</v>
      </c>
      <c r="Q4011" s="26" t="str">
        <f>LEFT(Table1[[#This Row],[Department]],5)&amp;"-"&amp;RIGHT(Table1[[#This Row],[Employee ID]],3)</f>
        <v>HR-855</v>
      </c>
      <c r="R4011" s="26" t="str">
        <f>LEFT(Table1[[#This Row],[Department]],3)</f>
        <v>HR</v>
      </c>
      <c r="S4011" s="37">
        <f>_xlfn.XLOOKUP(Table1[[#This Row],[City]],Table2[City],Table2[Bonus %])</f>
        <v>6</v>
      </c>
    </row>
    <row r="4012" spans="1:19" x14ac:dyDescent="0.35">
      <c r="A4012" s="7" t="s">
        <v>2868</v>
      </c>
      <c r="B4012" s="40" t="str">
        <f>LEFT(Table1[[#This Row],[Employee Name]],FIND(" ",Table1[[#This Row],[Employee Name]]))</f>
        <v xml:space="preserve">Ajay </v>
      </c>
      <c r="C4012" s="40" t="str">
        <f>RIGHT(Table1[[#This Row],[Employee Name]],LEN(Table1[[#This Row],[Employee Name]])-FIND(" ",Table1[[#This Row],[Employee Name]]))</f>
        <v>Singh</v>
      </c>
      <c r="D4012" s="22">
        <f>Table1[[#This Row],[Basic Salary]]+Table1[[#This Row],[Bonus]]</f>
        <v>61043</v>
      </c>
      <c r="E4012" s="8">
        <v>65</v>
      </c>
      <c r="F4012" s="45">
        <v>60</v>
      </c>
      <c r="G4012" s="8" t="str" cm="1">
        <f t="array" ref="G4012">_xlfn.IFS(Table1[[#This Row],[Performance Score]]&gt;=80,"Excellent",Table1[[#This Row],[Performance Score]]&gt;=60,"Good",Table1[[#This Row],[Performance Score]]&gt;=40,"Need Improvement")</f>
        <v>Good</v>
      </c>
      <c r="H4012" s="29">
        <f>Table1[[#This Row],[Bonus]]/Table1[[#This Row],[Basic Salary]]</f>
        <v>0.25188162670987058</v>
      </c>
      <c r="I4012" s="8">
        <f ca="1">DATEDIF(Table1[[#This Row],[Date of Birth]],TODAY(),"y")</f>
        <v>30</v>
      </c>
      <c r="J4012" s="33">
        <v>43197</v>
      </c>
      <c r="K4012" s="33" t="str" cm="1">
        <f t="array" aca="1" ref="K4012" ca="1">_xlfn.IFS(L4012&lt;3,"Junior",L4012&lt;=7,"Mid-Level",L4012&gt;7,"Senior")</f>
        <v>Senior</v>
      </c>
      <c r="L4012" s="45">
        <f ca="1">INT(YEARFRAC(Table1[[#This Row],[Joining Date]],TODAY(),1))</f>
        <v>8</v>
      </c>
      <c r="M4012" s="25" t="str">
        <f t="shared" ca="1" si="62"/>
        <v>Yes</v>
      </c>
      <c r="N4012" s="25">
        <f>YEAR(Table1[[#This Row],[Joining Date]])</f>
        <v>2018</v>
      </c>
      <c r="O4012" s="45">
        <f>MONTH(Table1[[#This Row],[Joining Date]])</f>
        <v>4</v>
      </c>
      <c r="P4012" s="25">
        <f ca="1">NETWORKDAYS(Table1[[#This Row],[Joining Date]],TODAY())</f>
        <v>2146</v>
      </c>
      <c r="Q4012" s="25" t="str">
        <f>LEFT(Table1[[#This Row],[Department]],5)&amp;"-"&amp;RIGHT(Table1[[#This Row],[Employee ID]],3)</f>
        <v>Marke-812</v>
      </c>
      <c r="R4012" s="25" t="str">
        <f>LEFT(Table1[[#This Row],[Department]],3)</f>
        <v>Mar</v>
      </c>
      <c r="S4012" s="36">
        <f>_xlfn.XLOOKUP(Table1[[#This Row],[City]],Table2[City],Table2[Bonus %])</f>
        <v>6</v>
      </c>
    </row>
    <row r="4013" spans="1:19" x14ac:dyDescent="0.35">
      <c r="A4013" s="9" t="s">
        <v>2373</v>
      </c>
      <c r="B4013" s="41" t="str">
        <f>LEFT(Table1[[#This Row],[Employee Name]],FIND(" ",Table1[[#This Row],[Employee Name]]))</f>
        <v xml:space="preserve">Karan </v>
      </c>
      <c r="C4013" s="41" t="str">
        <f>RIGHT(Table1[[#This Row],[Employee Name]],LEN(Table1[[#This Row],[Employee Name]])-FIND(" ",Table1[[#This Row],[Employee Name]]))</f>
        <v>Malhotra</v>
      </c>
      <c r="D4013" s="23">
        <f>Table1[[#This Row],[Basic Salary]]+Table1[[#This Row],[Bonus]]</f>
        <v>60988</v>
      </c>
      <c r="E4013" s="10">
        <v>60</v>
      </c>
      <c r="F4013" s="46">
        <v>80</v>
      </c>
      <c r="G4013" s="10" t="str" cm="1">
        <f t="array" ref="G4013">_xlfn.IFS(Table1[[#This Row],[Performance Score]]&gt;=80,"Excellent",Table1[[#This Row],[Performance Score]]&gt;=60,"Good",Table1[[#This Row],[Performance Score]]&gt;=40,"Need Improvement")</f>
        <v>Excellent</v>
      </c>
      <c r="H4013" s="30">
        <f>Table1[[#This Row],[Bonus]]/Table1[[#This Row],[Basic Salary]]</f>
        <v>0.8531753266484351</v>
      </c>
      <c r="I4013" s="10">
        <f ca="1">DATEDIF(Table1[[#This Row],[Date of Birth]],TODAY(),"y")</f>
        <v>18</v>
      </c>
      <c r="J4013" s="34">
        <v>42996</v>
      </c>
      <c r="K4013" s="33" t="str" cm="1">
        <f t="array" aca="1" ref="K4013" ca="1">_xlfn.IFS(L4013&lt;3,"Junior",L4013&lt;=7,"Mid-Level",L4013&gt;7,"Senior")</f>
        <v>Senior</v>
      </c>
      <c r="L4013" s="46">
        <f ca="1">INT(YEARFRAC(Table1[[#This Row],[Joining Date]],TODAY(),1))</f>
        <v>8</v>
      </c>
      <c r="M4013" s="25" t="str">
        <f t="shared" ca="1" si="62"/>
        <v>Yes</v>
      </c>
      <c r="N4013" s="26">
        <f>YEAR(Table1[[#This Row],[Joining Date]])</f>
        <v>2017</v>
      </c>
      <c r="O4013" s="46">
        <f>MONTH(Table1[[#This Row],[Joining Date]])</f>
        <v>9</v>
      </c>
      <c r="P4013" s="26">
        <f ca="1">NETWORKDAYS(Table1[[#This Row],[Joining Date]],TODAY())</f>
        <v>2291</v>
      </c>
      <c r="Q4013" s="26" t="str">
        <f>LEFT(Table1[[#This Row],[Department]],5)&amp;"-"&amp;RIGHT(Table1[[#This Row],[Employee ID]],3)</f>
        <v>Finan-317</v>
      </c>
      <c r="R4013" s="26" t="str">
        <f>LEFT(Table1[[#This Row],[Department]],3)</f>
        <v>Fin</v>
      </c>
      <c r="S4013" s="37">
        <f>_xlfn.XLOOKUP(Table1[[#This Row],[City]],Table2[City],Table2[Bonus %])</f>
        <v>6</v>
      </c>
    </row>
    <row r="4014" spans="1:19" x14ac:dyDescent="0.35">
      <c r="A4014" s="7" t="s">
        <v>597</v>
      </c>
      <c r="B4014" s="40" t="str">
        <f>LEFT(Table1[[#This Row],[Employee Name]],FIND(" ",Table1[[#This Row],[Employee Name]]))</f>
        <v xml:space="preserve">Sneha </v>
      </c>
      <c r="C4014" s="40" t="str">
        <f>RIGHT(Table1[[#This Row],[Employee Name]],LEN(Table1[[#This Row],[Employee Name]])-FIND(" ",Table1[[#This Row],[Employee Name]]))</f>
        <v>Iyer</v>
      </c>
      <c r="D4014" s="22">
        <f>Table1[[#This Row],[Basic Salary]]+Table1[[#This Row],[Bonus]]</f>
        <v>60983</v>
      </c>
      <c r="E4014" s="8">
        <v>97</v>
      </c>
      <c r="F4014" s="45">
        <v>47</v>
      </c>
      <c r="G4014" s="8" t="str" cm="1">
        <f t="array" ref="G4014">_xlfn.IFS(Table1[[#This Row],[Performance Score]]&gt;=80,"Excellent",Table1[[#This Row],[Performance Score]]&gt;=60,"Good",Table1[[#This Row],[Performance Score]]&gt;=40,"Need Improvement")</f>
        <v>Need Improvement</v>
      </c>
      <c r="H4014" s="29">
        <f>Table1[[#This Row],[Bonus]]/Table1[[#This Row],[Basic Salary]]</f>
        <v>0.29927987046190557</v>
      </c>
      <c r="I4014" s="8">
        <f ca="1">DATEDIF(Table1[[#This Row],[Date of Birth]],TODAY(),"y")</f>
        <v>45</v>
      </c>
      <c r="J4014" s="33">
        <v>43334</v>
      </c>
      <c r="K4014" s="33" t="str" cm="1">
        <f t="array" aca="1" ref="K4014" ca="1">_xlfn.IFS(L4014&lt;3,"Junior",L4014&lt;=7,"Mid-Level",L4014&gt;7,"Senior")</f>
        <v>Mid-Level</v>
      </c>
      <c r="L4014" s="45">
        <f ca="1">INT(YEARFRAC(Table1[[#This Row],[Joining Date]],TODAY(),1))</f>
        <v>7</v>
      </c>
      <c r="M4014" s="25" t="str">
        <f t="shared" ca="1" si="62"/>
        <v>Yes</v>
      </c>
      <c r="N4014" s="25">
        <f>YEAR(Table1[[#This Row],[Joining Date]])</f>
        <v>2018</v>
      </c>
      <c r="O4014" s="45">
        <f>MONTH(Table1[[#This Row],[Joining Date]])</f>
        <v>8</v>
      </c>
      <c r="P4014" s="25">
        <f ca="1">NETWORKDAYS(Table1[[#This Row],[Joining Date]],TODAY())</f>
        <v>2049</v>
      </c>
      <c r="Q4014" s="25" t="str">
        <f>LEFT(Table1[[#This Row],[Department]],5)&amp;"-"&amp;RIGHT(Table1[[#This Row],[Employee ID]],3)</f>
        <v>Marke-541</v>
      </c>
      <c r="R4014" s="25" t="str">
        <f>LEFT(Table1[[#This Row],[Department]],3)</f>
        <v>Mar</v>
      </c>
      <c r="S4014" s="36">
        <f>_xlfn.XLOOKUP(Table1[[#This Row],[City]],Table2[City],Table2[Bonus %])</f>
        <v>8</v>
      </c>
    </row>
    <row r="4015" spans="1:19" x14ac:dyDescent="0.35">
      <c r="A4015" s="9" t="s">
        <v>3017</v>
      </c>
      <c r="B4015" s="41" t="str">
        <f>LEFT(Table1[[#This Row],[Employee Name]],FIND(" ",Table1[[#This Row],[Employee Name]]))</f>
        <v xml:space="preserve">Sneha </v>
      </c>
      <c r="C4015" s="41" t="str">
        <f>RIGHT(Table1[[#This Row],[Employee Name]],LEN(Table1[[#This Row],[Employee Name]])-FIND(" ",Table1[[#This Row],[Employee Name]]))</f>
        <v>Iyer</v>
      </c>
      <c r="D4015" s="23">
        <f>Table1[[#This Row],[Basic Salary]]+Table1[[#This Row],[Bonus]]</f>
        <v>60980</v>
      </c>
      <c r="E4015" s="10">
        <v>92</v>
      </c>
      <c r="F4015" s="46">
        <v>71</v>
      </c>
      <c r="G4015" s="10" t="str" cm="1">
        <f t="array" ref="G4015">_xlfn.IFS(Table1[[#This Row],[Performance Score]]&gt;=80,"Excellent",Table1[[#This Row],[Performance Score]]&gt;=60,"Good",Table1[[#This Row],[Performance Score]]&gt;=40,"Need Improvement")</f>
        <v>Good</v>
      </c>
      <c r="H4015" s="30">
        <f>Table1[[#This Row],[Bonus]]/Table1[[#This Row],[Basic Salary]]</f>
        <v>0.90431578289925674</v>
      </c>
      <c r="I4015" s="10">
        <f ca="1">DATEDIF(Table1[[#This Row],[Date of Birth]],TODAY(),"y")</f>
        <v>42</v>
      </c>
      <c r="J4015" s="34">
        <v>44521</v>
      </c>
      <c r="K4015" s="33" t="str" cm="1">
        <f t="array" aca="1" ref="K4015" ca="1">_xlfn.IFS(L4015&lt;3,"Junior",L4015&lt;=7,"Mid-Level",L4015&gt;7,"Senior")</f>
        <v>Mid-Level</v>
      </c>
      <c r="L4015" s="46">
        <f ca="1">INT(YEARFRAC(Table1[[#This Row],[Joining Date]],TODAY(),1))</f>
        <v>4</v>
      </c>
      <c r="M4015" s="25" t="str">
        <f t="shared" ca="1" si="62"/>
        <v>No</v>
      </c>
      <c r="N4015" s="26">
        <f>YEAR(Table1[[#This Row],[Joining Date]])</f>
        <v>2021</v>
      </c>
      <c r="O4015" s="46">
        <f>MONTH(Table1[[#This Row],[Joining Date]])</f>
        <v>11</v>
      </c>
      <c r="P4015" s="26">
        <f ca="1">NETWORKDAYS(Table1[[#This Row],[Joining Date]],TODAY())</f>
        <v>1201</v>
      </c>
      <c r="Q4015" s="26" t="str">
        <f>LEFT(Table1[[#This Row],[Department]],5)&amp;"-"&amp;RIGHT(Table1[[#This Row],[Employee ID]],3)</f>
        <v>Finan-961</v>
      </c>
      <c r="R4015" s="26" t="str">
        <f>LEFT(Table1[[#This Row],[Department]],3)</f>
        <v>Fin</v>
      </c>
      <c r="S4015" s="37">
        <f>_xlfn.XLOOKUP(Table1[[#This Row],[City]],Table2[City],Table2[Bonus %])</f>
        <v>7</v>
      </c>
    </row>
    <row r="4016" spans="1:19" x14ac:dyDescent="0.35">
      <c r="A4016" s="7" t="s">
        <v>736</v>
      </c>
      <c r="B4016" s="40" t="str">
        <f>LEFT(Table1[[#This Row],[Employee Name]],FIND(" ",Table1[[#This Row],[Employee Name]]))</f>
        <v xml:space="preserve">Rahul </v>
      </c>
      <c r="C4016" s="40" t="str">
        <f>RIGHT(Table1[[#This Row],[Employee Name]],LEN(Table1[[#This Row],[Employee Name]])-FIND(" ",Table1[[#This Row],[Employee Name]]))</f>
        <v>Verma</v>
      </c>
      <c r="D4016" s="22">
        <f>Table1[[#This Row],[Basic Salary]]+Table1[[#This Row],[Bonus]]</f>
        <v>60977</v>
      </c>
      <c r="E4016" s="8">
        <v>72</v>
      </c>
      <c r="F4016" s="45">
        <v>67</v>
      </c>
      <c r="G4016" s="8" t="str" cm="1">
        <f t="array" ref="G4016">_xlfn.IFS(Table1[[#This Row],[Performance Score]]&gt;=80,"Excellent",Table1[[#This Row],[Performance Score]]&gt;=60,"Good",Table1[[#This Row],[Performance Score]]&gt;=40,"Need Improvement")</f>
        <v>Good</v>
      </c>
      <c r="H4016" s="29">
        <f>Table1[[#This Row],[Bonus]]/Table1[[#This Row],[Basic Salary]]</f>
        <v>0.13108885179002042</v>
      </c>
      <c r="I4016" s="8">
        <f ca="1">DATEDIF(Table1[[#This Row],[Date of Birth]],TODAY(),"y")</f>
        <v>18</v>
      </c>
      <c r="J4016" s="33">
        <v>44442</v>
      </c>
      <c r="K4016" s="33" t="str" cm="1">
        <f t="array" aca="1" ref="K4016" ca="1">_xlfn.IFS(L4016&lt;3,"Junior",L4016&lt;=7,"Mid-Level",L4016&gt;7,"Senior")</f>
        <v>Mid-Level</v>
      </c>
      <c r="L4016" s="45">
        <f ca="1">INT(YEARFRAC(Table1[[#This Row],[Joining Date]],TODAY(),1))</f>
        <v>4</v>
      </c>
      <c r="M4016" s="25" t="str">
        <f t="shared" ca="1" si="62"/>
        <v>No</v>
      </c>
      <c r="N4016" s="25">
        <f>YEAR(Table1[[#This Row],[Joining Date]])</f>
        <v>2021</v>
      </c>
      <c r="O4016" s="45">
        <f>MONTH(Table1[[#This Row],[Joining Date]])</f>
        <v>9</v>
      </c>
      <c r="P4016" s="25">
        <f ca="1">NETWORKDAYS(Table1[[#This Row],[Joining Date]],TODAY())</f>
        <v>1257</v>
      </c>
      <c r="Q4016" s="25" t="str">
        <f>LEFT(Table1[[#This Row],[Department]],5)&amp;"-"&amp;RIGHT(Table1[[#This Row],[Employee ID]],3)</f>
        <v>HR-680</v>
      </c>
      <c r="R4016" s="25" t="str">
        <f>LEFT(Table1[[#This Row],[Department]],3)</f>
        <v>HR</v>
      </c>
      <c r="S4016" s="36">
        <f>_xlfn.XLOOKUP(Table1[[#This Row],[City]],Table2[City],Table2[Bonus %])</f>
        <v>6</v>
      </c>
    </row>
    <row r="4017" spans="1:19" x14ac:dyDescent="0.35">
      <c r="A4017" s="9" t="s">
        <v>3506</v>
      </c>
      <c r="B4017" s="41" t="str">
        <f>LEFT(Table1[[#This Row],[Employee Name]],FIND(" ",Table1[[#This Row],[Employee Name]]))</f>
        <v xml:space="preserve">Ravi </v>
      </c>
      <c r="C4017" s="41" t="str">
        <f>RIGHT(Table1[[#This Row],[Employee Name]],LEN(Table1[[#This Row],[Employee Name]])-FIND(" ",Table1[[#This Row],[Employee Name]]))</f>
        <v>Teja</v>
      </c>
      <c r="D4017" s="23">
        <f>Table1[[#This Row],[Basic Salary]]+Table1[[#This Row],[Bonus]]</f>
        <v>60974</v>
      </c>
      <c r="E4017" s="10">
        <v>60</v>
      </c>
      <c r="F4017" s="46">
        <v>84</v>
      </c>
      <c r="G4017" s="10" t="str" cm="1">
        <f t="array" ref="G4017">_xlfn.IFS(Table1[[#This Row],[Performance Score]]&gt;=80,"Excellent",Table1[[#This Row],[Performance Score]]&gt;=60,"Good",Table1[[#This Row],[Performance Score]]&gt;=40,"Need Improvement")</f>
        <v>Excellent</v>
      </c>
      <c r="H4017" s="30">
        <f>Table1[[#This Row],[Bonus]]/Table1[[#This Row],[Basic Salary]]</f>
        <v>0.50434224810026651</v>
      </c>
      <c r="I4017" s="10">
        <f ca="1">DATEDIF(Table1[[#This Row],[Date of Birth]],TODAY(),"y")</f>
        <v>14</v>
      </c>
      <c r="J4017" s="34">
        <v>42016</v>
      </c>
      <c r="K4017" s="33" t="str" cm="1">
        <f t="array" aca="1" ref="K4017" ca="1">_xlfn.IFS(L4017&lt;3,"Junior",L4017&lt;=7,"Mid-Level",L4017&gt;7,"Senior")</f>
        <v>Senior</v>
      </c>
      <c r="L4017" s="46">
        <f ca="1">INT(YEARFRAC(Table1[[#This Row],[Joining Date]],TODAY(),1))</f>
        <v>11</v>
      </c>
      <c r="M4017" s="25" t="str">
        <f t="shared" ca="1" si="62"/>
        <v>Yes</v>
      </c>
      <c r="N4017" s="26">
        <f>YEAR(Table1[[#This Row],[Joining Date]])</f>
        <v>2015</v>
      </c>
      <c r="O4017" s="46">
        <f>MONTH(Table1[[#This Row],[Joining Date]])</f>
        <v>1</v>
      </c>
      <c r="P4017" s="26">
        <f ca="1">NETWORKDAYS(Table1[[#This Row],[Joining Date]],TODAY())</f>
        <v>2991</v>
      </c>
      <c r="Q4017" s="26" t="str">
        <f>LEFT(Table1[[#This Row],[Department]],5)&amp;"-"&amp;RIGHT(Table1[[#This Row],[Employee ID]],3)</f>
        <v>Opera-450</v>
      </c>
      <c r="R4017" s="26" t="str">
        <f>LEFT(Table1[[#This Row],[Department]],3)</f>
        <v>Ope</v>
      </c>
      <c r="S4017" s="37">
        <f>_xlfn.XLOOKUP(Table1[[#This Row],[City]],Table2[City],Table2[Bonus %])</f>
        <v>4</v>
      </c>
    </row>
    <row r="4018" spans="1:19" x14ac:dyDescent="0.35">
      <c r="A4018" s="7" t="s">
        <v>2505</v>
      </c>
      <c r="B4018" s="40" t="str">
        <f>LEFT(Table1[[#This Row],[Employee Name]],FIND(" ",Table1[[#This Row],[Employee Name]]))</f>
        <v xml:space="preserve">Aarav </v>
      </c>
      <c r="C4018" s="40" t="str">
        <f>RIGHT(Table1[[#This Row],[Employee Name]],LEN(Table1[[#This Row],[Employee Name]])-FIND(" ",Table1[[#This Row],[Employee Name]]))</f>
        <v>Sharma</v>
      </c>
      <c r="D4018" s="22">
        <f>Table1[[#This Row],[Basic Salary]]+Table1[[#This Row],[Bonus]]</f>
        <v>60950</v>
      </c>
      <c r="E4018" s="8">
        <v>85</v>
      </c>
      <c r="F4018" s="45">
        <v>99</v>
      </c>
      <c r="G4018" s="8" t="str" cm="1">
        <f t="array" ref="G4018">_xlfn.IFS(Table1[[#This Row],[Performance Score]]&gt;=80,"Excellent",Table1[[#This Row],[Performance Score]]&gt;=60,"Good",Table1[[#This Row],[Performance Score]]&gt;=40,"Need Improvement")</f>
        <v>Excellent</v>
      </c>
      <c r="H4018" s="29">
        <f>Table1[[#This Row],[Bonus]]/Table1[[#This Row],[Basic Salary]]</f>
        <v>0.14318403481131367</v>
      </c>
      <c r="I4018" s="8">
        <f ca="1">DATEDIF(Table1[[#This Row],[Date of Birth]],TODAY(),"y")</f>
        <v>45</v>
      </c>
      <c r="J4018" s="33">
        <v>45623</v>
      </c>
      <c r="K4018" s="33" t="str" cm="1">
        <f t="array" aca="1" ref="K4018" ca="1">_xlfn.IFS(L4018&lt;3,"Junior",L4018&lt;=7,"Mid-Level",L4018&gt;7,"Senior")</f>
        <v>Junior</v>
      </c>
      <c r="L4018" s="45">
        <f ca="1">INT(YEARFRAC(Table1[[#This Row],[Joining Date]],TODAY(),1))</f>
        <v>1</v>
      </c>
      <c r="M4018" s="25" t="str">
        <f t="shared" ca="1" si="62"/>
        <v>No</v>
      </c>
      <c r="N4018" s="25">
        <f>YEAR(Table1[[#This Row],[Joining Date]])</f>
        <v>2024</v>
      </c>
      <c r="O4018" s="45">
        <f>MONTH(Table1[[#This Row],[Joining Date]])</f>
        <v>11</v>
      </c>
      <c r="P4018" s="25">
        <f ca="1">NETWORKDAYS(Table1[[#This Row],[Joining Date]],TODAY())</f>
        <v>414</v>
      </c>
      <c r="Q4018" s="25" t="str">
        <f>LEFT(Table1[[#This Row],[Department]],5)&amp;"-"&amp;RIGHT(Table1[[#This Row],[Employee ID]],3)</f>
        <v>IT-449</v>
      </c>
      <c r="R4018" s="25" t="str">
        <f>LEFT(Table1[[#This Row],[Department]],3)</f>
        <v>IT</v>
      </c>
      <c r="S4018" s="36">
        <f>_xlfn.XLOOKUP(Table1[[#This Row],[City]],Table2[City],Table2[Bonus %])</f>
        <v>7</v>
      </c>
    </row>
    <row r="4019" spans="1:19" x14ac:dyDescent="0.35">
      <c r="A4019" s="9" t="s">
        <v>2258</v>
      </c>
      <c r="B4019" s="41" t="str">
        <f>LEFT(Table1[[#This Row],[Employee Name]],FIND(" ",Table1[[#This Row],[Employee Name]]))</f>
        <v xml:space="preserve">Rohan </v>
      </c>
      <c r="C4019" s="41" t="str">
        <f>RIGHT(Table1[[#This Row],[Employee Name]],LEN(Table1[[#This Row],[Employee Name]])-FIND(" ",Table1[[#This Row],[Employee Name]]))</f>
        <v>Gupta</v>
      </c>
      <c r="D4019" s="23">
        <f>Table1[[#This Row],[Basic Salary]]+Table1[[#This Row],[Bonus]]</f>
        <v>60946</v>
      </c>
      <c r="E4019" s="10">
        <v>68</v>
      </c>
      <c r="F4019" s="46">
        <v>41</v>
      </c>
      <c r="G4019" s="10" t="str" cm="1">
        <f t="array" ref="G4019">_xlfn.IFS(Table1[[#This Row],[Performance Score]]&gt;=80,"Excellent",Table1[[#This Row],[Performance Score]]&gt;=60,"Good",Table1[[#This Row],[Performance Score]]&gt;=40,"Need Improvement")</f>
        <v>Need Improvement</v>
      </c>
      <c r="H4019" s="30">
        <f>Table1[[#This Row],[Bonus]]/Table1[[#This Row],[Basic Salary]]</f>
        <v>9.5343361909383362E-2</v>
      </c>
      <c r="I4019" s="10">
        <f ca="1">DATEDIF(Table1[[#This Row],[Date of Birth]],TODAY(),"y")</f>
        <v>18</v>
      </c>
      <c r="J4019" s="34">
        <v>42632</v>
      </c>
      <c r="K4019" s="33" t="str" cm="1">
        <f t="array" aca="1" ref="K4019" ca="1">_xlfn.IFS(L4019&lt;3,"Junior",L4019&lt;=7,"Mid-Level",L4019&gt;7,"Senior")</f>
        <v>Senior</v>
      </c>
      <c r="L4019" s="46">
        <f ca="1">INT(YEARFRAC(Table1[[#This Row],[Joining Date]],TODAY(),1))</f>
        <v>9</v>
      </c>
      <c r="M4019" s="25" t="str">
        <f t="shared" ca="1" si="62"/>
        <v>Yes</v>
      </c>
      <c r="N4019" s="26">
        <f>YEAR(Table1[[#This Row],[Joining Date]])</f>
        <v>2016</v>
      </c>
      <c r="O4019" s="46">
        <f>MONTH(Table1[[#This Row],[Joining Date]])</f>
        <v>9</v>
      </c>
      <c r="P4019" s="26">
        <f ca="1">NETWORKDAYS(Table1[[#This Row],[Joining Date]],TODAY())</f>
        <v>2551</v>
      </c>
      <c r="Q4019" s="26" t="str">
        <f>LEFT(Table1[[#This Row],[Department]],5)&amp;"-"&amp;RIGHT(Table1[[#This Row],[Employee ID]],3)</f>
        <v>Finan-202</v>
      </c>
      <c r="R4019" s="26" t="str">
        <f>LEFT(Table1[[#This Row],[Department]],3)</f>
        <v>Fin</v>
      </c>
      <c r="S4019" s="37">
        <f>_xlfn.XLOOKUP(Table1[[#This Row],[City]],Table2[City],Table2[Bonus %])</f>
        <v>7</v>
      </c>
    </row>
    <row r="4020" spans="1:19" x14ac:dyDescent="0.35">
      <c r="A4020" s="7" t="s">
        <v>3501</v>
      </c>
      <c r="B4020" s="40" t="str">
        <f>LEFT(Table1[[#This Row],[Employee Name]],FIND(" ",Table1[[#This Row],[Employee Name]]))</f>
        <v xml:space="preserve">Aarav </v>
      </c>
      <c r="C4020" s="40" t="str">
        <f>RIGHT(Table1[[#This Row],[Employee Name]],LEN(Table1[[#This Row],[Employee Name]])-FIND(" ",Table1[[#This Row],[Employee Name]]))</f>
        <v>Sharma</v>
      </c>
      <c r="D4020" s="22">
        <f>Table1[[#This Row],[Basic Salary]]+Table1[[#This Row],[Bonus]]</f>
        <v>60919</v>
      </c>
      <c r="E4020" s="8">
        <v>93</v>
      </c>
      <c r="F4020" s="45">
        <v>100</v>
      </c>
      <c r="G4020" s="8" t="str" cm="1">
        <f t="array" ref="G4020">_xlfn.IFS(Table1[[#This Row],[Performance Score]]&gt;=80,"Excellent",Table1[[#This Row],[Performance Score]]&gt;=60,"Good",Table1[[#This Row],[Performance Score]]&gt;=40,"Need Improvement")</f>
        <v>Excellent</v>
      </c>
      <c r="H4020" s="29">
        <f>Table1[[#This Row],[Bonus]]/Table1[[#This Row],[Basic Salary]]</f>
        <v>0.7521067617705427</v>
      </c>
      <c r="I4020" s="8">
        <f ca="1">DATEDIF(Table1[[#This Row],[Date of Birth]],TODAY(),"y")</f>
        <v>24</v>
      </c>
      <c r="J4020" s="33">
        <v>45550</v>
      </c>
      <c r="K4020" s="33" t="str" cm="1">
        <f t="array" aca="1" ref="K4020" ca="1">_xlfn.IFS(L4020&lt;3,"Junior",L4020&lt;=7,"Mid-Level",L4020&gt;7,"Senior")</f>
        <v>Junior</v>
      </c>
      <c r="L4020" s="45">
        <f ca="1">INT(YEARFRAC(Table1[[#This Row],[Joining Date]],TODAY(),1))</f>
        <v>1</v>
      </c>
      <c r="M4020" s="25" t="str">
        <f t="shared" ca="1" si="62"/>
        <v>No</v>
      </c>
      <c r="N4020" s="25">
        <f>YEAR(Table1[[#This Row],[Joining Date]])</f>
        <v>2024</v>
      </c>
      <c r="O4020" s="45">
        <f>MONTH(Table1[[#This Row],[Joining Date]])</f>
        <v>9</v>
      </c>
      <c r="P4020" s="25">
        <f ca="1">NETWORKDAYS(Table1[[#This Row],[Joining Date]],TODAY())</f>
        <v>466</v>
      </c>
      <c r="Q4020" s="25" t="str">
        <f>LEFT(Table1[[#This Row],[Department]],5)&amp;"-"&amp;RIGHT(Table1[[#This Row],[Employee ID]],3)</f>
        <v>Sales-445</v>
      </c>
      <c r="R4020" s="25" t="str">
        <f>LEFT(Table1[[#This Row],[Department]],3)</f>
        <v>Sal</v>
      </c>
      <c r="S4020" s="36">
        <f>_xlfn.XLOOKUP(Table1[[#This Row],[City]],Table2[City],Table2[Bonus %])</f>
        <v>8</v>
      </c>
    </row>
    <row r="4021" spans="1:19" x14ac:dyDescent="0.35">
      <c r="A4021" s="9" t="s">
        <v>3851</v>
      </c>
      <c r="B4021" s="41" t="str">
        <f>LEFT(Table1[[#This Row],[Employee Name]],FIND(" ",Table1[[#This Row],[Employee Name]]))</f>
        <v xml:space="preserve">Karan </v>
      </c>
      <c r="C4021" s="41" t="str">
        <f>RIGHT(Table1[[#This Row],[Employee Name]],LEN(Table1[[#This Row],[Employee Name]])-FIND(" ",Table1[[#This Row],[Employee Name]]))</f>
        <v>Malhotra</v>
      </c>
      <c r="D4021" s="23">
        <f>Table1[[#This Row],[Basic Salary]]+Table1[[#This Row],[Bonus]]</f>
        <v>60883</v>
      </c>
      <c r="E4021" s="10">
        <v>86</v>
      </c>
      <c r="F4021" s="46">
        <v>42</v>
      </c>
      <c r="G4021" s="10" t="str" cm="1">
        <f t="array" ref="G4021">_xlfn.IFS(Table1[[#This Row],[Performance Score]]&gt;=80,"Excellent",Table1[[#This Row],[Performance Score]]&gt;=60,"Good",Table1[[#This Row],[Performance Score]]&gt;=40,"Need Improvement")</f>
        <v>Need Improvement</v>
      </c>
      <c r="H4021" s="30">
        <f>Table1[[#This Row],[Bonus]]/Table1[[#This Row],[Basic Salary]]</f>
        <v>0.79136140288934009</v>
      </c>
      <c r="I4021" s="10">
        <f ca="1">DATEDIF(Table1[[#This Row],[Date of Birth]],TODAY(),"y")</f>
        <v>35</v>
      </c>
      <c r="J4021" s="34">
        <v>44797</v>
      </c>
      <c r="K4021" s="33" t="str" cm="1">
        <f t="array" aca="1" ref="K4021" ca="1">_xlfn.IFS(L4021&lt;3,"Junior",L4021&lt;=7,"Mid-Level",L4021&gt;7,"Senior")</f>
        <v>Mid-Level</v>
      </c>
      <c r="L4021" s="46">
        <f ca="1">INT(YEARFRAC(Table1[[#This Row],[Joining Date]],TODAY(),1))</f>
        <v>3</v>
      </c>
      <c r="M4021" s="25" t="str">
        <f t="shared" ca="1" si="62"/>
        <v>No</v>
      </c>
      <c r="N4021" s="26">
        <f>YEAR(Table1[[#This Row],[Joining Date]])</f>
        <v>2022</v>
      </c>
      <c r="O4021" s="46">
        <f>MONTH(Table1[[#This Row],[Joining Date]])</f>
        <v>8</v>
      </c>
      <c r="P4021" s="26">
        <f ca="1">NETWORKDAYS(Table1[[#This Row],[Joining Date]],TODAY())</f>
        <v>1004</v>
      </c>
      <c r="Q4021" s="26" t="str">
        <f>LEFT(Table1[[#This Row],[Department]],5)&amp;"-"&amp;RIGHT(Table1[[#This Row],[Employee ID]],3)</f>
        <v>Suppo-795</v>
      </c>
      <c r="R4021" s="26" t="str">
        <f>LEFT(Table1[[#This Row],[Department]],3)</f>
        <v>Sup</v>
      </c>
      <c r="S4021" s="37">
        <f>_xlfn.XLOOKUP(Table1[[#This Row],[City]],Table2[City],Table2[Bonus %])</f>
        <v>4</v>
      </c>
    </row>
    <row r="4022" spans="1:19" x14ac:dyDescent="0.35">
      <c r="A4022" s="7" t="s">
        <v>2836</v>
      </c>
      <c r="B4022" s="40" t="str">
        <f>LEFT(Table1[[#This Row],[Employee Name]],FIND(" ",Table1[[#This Row],[Employee Name]]))</f>
        <v xml:space="preserve">Karan </v>
      </c>
      <c r="C4022" s="40" t="str">
        <f>RIGHT(Table1[[#This Row],[Employee Name]],LEN(Table1[[#This Row],[Employee Name]])-FIND(" ",Table1[[#This Row],[Employee Name]]))</f>
        <v>Malhotra</v>
      </c>
      <c r="D4022" s="22">
        <f>Table1[[#This Row],[Basic Salary]]+Table1[[#This Row],[Bonus]]</f>
        <v>60866</v>
      </c>
      <c r="E4022" s="8">
        <v>61</v>
      </c>
      <c r="F4022" s="45">
        <v>63</v>
      </c>
      <c r="G4022" s="8" t="str" cm="1">
        <f t="array" ref="G4022">_xlfn.IFS(Table1[[#This Row],[Performance Score]]&gt;=80,"Excellent",Table1[[#This Row],[Performance Score]]&gt;=60,"Good",Table1[[#This Row],[Performance Score]]&gt;=40,"Need Improvement")</f>
        <v>Good</v>
      </c>
      <c r="H4022" s="29">
        <f>Table1[[#This Row],[Bonus]]/Table1[[#This Row],[Basic Salary]]</f>
        <v>0.12810912999962931</v>
      </c>
      <c r="I4022" s="8">
        <f ca="1">DATEDIF(Table1[[#This Row],[Date of Birth]],TODAY(),"y")</f>
        <v>19</v>
      </c>
      <c r="J4022" s="33">
        <v>45894</v>
      </c>
      <c r="K4022" s="33" t="str" cm="1">
        <f t="array" aca="1" ref="K4022" ca="1">_xlfn.IFS(L4022&lt;3,"Junior",L4022&lt;=7,"Mid-Level",L4022&gt;7,"Senior")</f>
        <v>Junior</v>
      </c>
      <c r="L4022" s="45">
        <f ca="1">INT(YEARFRAC(Table1[[#This Row],[Joining Date]],TODAY(),1))</f>
        <v>0</v>
      </c>
      <c r="M4022" s="25" t="str">
        <f t="shared" ca="1" si="62"/>
        <v>No</v>
      </c>
      <c r="N4022" s="25">
        <f>YEAR(Table1[[#This Row],[Joining Date]])</f>
        <v>2025</v>
      </c>
      <c r="O4022" s="45">
        <f>MONTH(Table1[[#This Row],[Joining Date]])</f>
        <v>8</v>
      </c>
      <c r="P4022" s="25">
        <f ca="1">NETWORKDAYS(Table1[[#This Row],[Joining Date]],TODAY())</f>
        <v>221</v>
      </c>
      <c r="Q4022" s="25" t="str">
        <f>LEFT(Table1[[#This Row],[Department]],5)&amp;"-"&amp;RIGHT(Table1[[#This Row],[Employee ID]],3)</f>
        <v>Opera-780</v>
      </c>
      <c r="R4022" s="25" t="str">
        <f>LEFT(Table1[[#This Row],[Department]],3)</f>
        <v>Ope</v>
      </c>
      <c r="S4022" s="36">
        <f>_xlfn.XLOOKUP(Table1[[#This Row],[City]],Table2[City],Table2[Bonus %])</f>
        <v>5</v>
      </c>
    </row>
    <row r="4023" spans="1:19" x14ac:dyDescent="0.35">
      <c r="A4023" s="9" t="s">
        <v>2746</v>
      </c>
      <c r="B4023" s="41" t="str">
        <f>LEFT(Table1[[#This Row],[Employee Name]],FIND(" ",Table1[[#This Row],[Employee Name]]))</f>
        <v xml:space="preserve">Vikram </v>
      </c>
      <c r="C4023" s="41" t="str">
        <f>RIGHT(Table1[[#This Row],[Employee Name]],LEN(Table1[[#This Row],[Employee Name]])-FIND(" ",Table1[[#This Row],[Employee Name]]))</f>
        <v>Singh</v>
      </c>
      <c r="D4023" s="23">
        <f>Table1[[#This Row],[Basic Salary]]+Table1[[#This Row],[Bonus]]</f>
        <v>60854</v>
      </c>
      <c r="E4023" s="10">
        <v>64</v>
      </c>
      <c r="F4023" s="46">
        <v>59</v>
      </c>
      <c r="G4023" s="10" t="str" cm="1">
        <f t="array" ref="G4023">_xlfn.IFS(Table1[[#This Row],[Performance Score]]&gt;=80,"Excellent",Table1[[#This Row],[Performance Score]]&gt;=60,"Good",Table1[[#This Row],[Performance Score]]&gt;=40,"Need Improvement")</f>
        <v>Need Improvement</v>
      </c>
      <c r="H4023" s="30">
        <f>Table1[[#This Row],[Bonus]]/Table1[[#This Row],[Basic Salary]]</f>
        <v>0.16078206962327135</v>
      </c>
      <c r="I4023" s="10">
        <f ca="1">DATEDIF(Table1[[#This Row],[Date of Birth]],TODAY(),"y")</f>
        <v>22</v>
      </c>
      <c r="J4023" s="34">
        <v>44090</v>
      </c>
      <c r="K4023" s="33" t="str" cm="1">
        <f t="array" aca="1" ref="K4023" ca="1">_xlfn.IFS(L4023&lt;3,"Junior",L4023&lt;=7,"Mid-Level",L4023&gt;7,"Senior")</f>
        <v>Mid-Level</v>
      </c>
      <c r="L4023" s="46">
        <f ca="1">INT(YEARFRAC(Table1[[#This Row],[Joining Date]],TODAY(),1))</f>
        <v>5</v>
      </c>
      <c r="M4023" s="25" t="str">
        <f t="shared" ca="1" si="62"/>
        <v>No</v>
      </c>
      <c r="N4023" s="26">
        <f>YEAR(Table1[[#This Row],[Joining Date]])</f>
        <v>2020</v>
      </c>
      <c r="O4023" s="46">
        <f>MONTH(Table1[[#This Row],[Joining Date]])</f>
        <v>9</v>
      </c>
      <c r="P4023" s="26">
        <f ca="1">NETWORKDAYS(Table1[[#This Row],[Joining Date]],TODAY())</f>
        <v>1509</v>
      </c>
      <c r="Q4023" s="26" t="str">
        <f>LEFT(Table1[[#This Row],[Department]],5)&amp;"-"&amp;RIGHT(Table1[[#This Row],[Employee ID]],3)</f>
        <v>Sales-690</v>
      </c>
      <c r="R4023" s="26" t="str">
        <f>LEFT(Table1[[#This Row],[Department]],3)</f>
        <v>Sal</v>
      </c>
      <c r="S4023" s="37">
        <f>_xlfn.XLOOKUP(Table1[[#This Row],[City]],Table2[City],Table2[Bonus %])</f>
        <v>5</v>
      </c>
    </row>
    <row r="4024" spans="1:19" x14ac:dyDescent="0.35">
      <c r="A4024" s="7" t="s">
        <v>4884</v>
      </c>
      <c r="B4024" s="40" t="str">
        <f>LEFT(Table1[[#This Row],[Employee Name]],FIND(" ",Table1[[#This Row],[Employee Name]]))</f>
        <v xml:space="preserve">Tarun </v>
      </c>
      <c r="C4024" s="40" t="str">
        <f>RIGHT(Table1[[#This Row],[Employee Name]],LEN(Table1[[#This Row],[Employee Name]])-FIND(" ",Table1[[#This Row],[Employee Name]]))</f>
        <v>Verma</v>
      </c>
      <c r="D4024" s="22">
        <f>Table1[[#This Row],[Basic Salary]]+Table1[[#This Row],[Bonus]]</f>
        <v>60854</v>
      </c>
      <c r="E4024" s="8">
        <v>94</v>
      </c>
      <c r="F4024" s="45">
        <v>50</v>
      </c>
      <c r="G4024" s="8" t="str" cm="1">
        <f t="array" ref="G4024">_xlfn.IFS(Table1[[#This Row],[Performance Score]]&gt;=80,"Excellent",Table1[[#This Row],[Performance Score]]&gt;=60,"Good",Table1[[#This Row],[Performance Score]]&gt;=40,"Need Improvement")</f>
        <v>Need Improvement</v>
      </c>
      <c r="H4024" s="29">
        <f>Table1[[#This Row],[Bonus]]/Table1[[#This Row],[Basic Salary]]</f>
        <v>0.53764908025065694</v>
      </c>
      <c r="I4024" s="8">
        <f ca="1">DATEDIF(Table1[[#This Row],[Date of Birth]],TODAY(),"y")</f>
        <v>37</v>
      </c>
      <c r="J4024" s="33">
        <v>43013</v>
      </c>
      <c r="K4024" s="33" t="str" cm="1">
        <f t="array" aca="1" ref="K4024" ca="1">_xlfn.IFS(L4024&lt;3,"Junior",L4024&lt;=7,"Mid-Level",L4024&gt;7,"Senior")</f>
        <v>Senior</v>
      </c>
      <c r="L4024" s="45">
        <f ca="1">INT(YEARFRAC(Table1[[#This Row],[Joining Date]],TODAY(),1))</f>
        <v>8</v>
      </c>
      <c r="M4024" s="25" t="str">
        <f t="shared" ca="1" si="62"/>
        <v>Yes</v>
      </c>
      <c r="N4024" s="25">
        <f>YEAR(Table1[[#This Row],[Joining Date]])</f>
        <v>2017</v>
      </c>
      <c r="O4024" s="45">
        <f>MONTH(Table1[[#This Row],[Joining Date]])</f>
        <v>10</v>
      </c>
      <c r="P4024" s="25">
        <f ca="1">NETWORKDAYS(Table1[[#This Row],[Joining Date]],TODAY())</f>
        <v>2278</v>
      </c>
      <c r="Q4024" s="25" t="str">
        <f>LEFT(Table1[[#This Row],[Department]],5)&amp;"-"&amp;RIGHT(Table1[[#This Row],[Employee ID]],3)</f>
        <v>Marke-828</v>
      </c>
      <c r="R4024" s="25" t="str">
        <f>LEFT(Table1[[#This Row],[Department]],3)</f>
        <v>Mar</v>
      </c>
      <c r="S4024" s="36">
        <f>_xlfn.XLOOKUP(Table1[[#This Row],[City]],Table2[City],Table2[Bonus %])</f>
        <v>8</v>
      </c>
    </row>
    <row r="4025" spans="1:19" x14ac:dyDescent="0.35">
      <c r="A4025" s="9" t="s">
        <v>2259</v>
      </c>
      <c r="B4025" s="41" t="str">
        <f>LEFT(Table1[[#This Row],[Employee Name]],FIND(" ",Table1[[#This Row],[Employee Name]]))</f>
        <v xml:space="preserve">Karan </v>
      </c>
      <c r="C4025" s="41" t="str">
        <f>RIGHT(Table1[[#This Row],[Employee Name]],LEN(Table1[[#This Row],[Employee Name]])-FIND(" ",Table1[[#This Row],[Employee Name]]))</f>
        <v>Malhotra</v>
      </c>
      <c r="D4025" s="23">
        <f>Table1[[#This Row],[Basic Salary]]+Table1[[#This Row],[Bonus]]</f>
        <v>60829</v>
      </c>
      <c r="E4025" s="10">
        <v>74</v>
      </c>
      <c r="F4025" s="46">
        <v>52</v>
      </c>
      <c r="G4025" s="10" t="str" cm="1">
        <f t="array" ref="G4025">_xlfn.IFS(Table1[[#This Row],[Performance Score]]&gt;=80,"Excellent",Table1[[#This Row],[Performance Score]]&gt;=60,"Good",Table1[[#This Row],[Performance Score]]&gt;=40,"Need Improvement")</f>
        <v>Need Improvement</v>
      </c>
      <c r="H4025" s="30">
        <f>Table1[[#This Row],[Bonus]]/Table1[[#This Row],[Basic Salary]]</f>
        <v>0.10377426964253311</v>
      </c>
      <c r="I4025" s="10">
        <f ca="1">DATEDIF(Table1[[#This Row],[Date of Birth]],TODAY(),"y")</f>
        <v>46</v>
      </c>
      <c r="J4025" s="34">
        <v>45600</v>
      </c>
      <c r="K4025" s="33" t="str" cm="1">
        <f t="array" aca="1" ref="K4025" ca="1">_xlfn.IFS(L4025&lt;3,"Junior",L4025&lt;=7,"Mid-Level",L4025&gt;7,"Senior")</f>
        <v>Junior</v>
      </c>
      <c r="L4025" s="46">
        <f ca="1">INT(YEARFRAC(Table1[[#This Row],[Joining Date]],TODAY(),1))</f>
        <v>1</v>
      </c>
      <c r="M4025" s="25" t="str">
        <f t="shared" ca="1" si="62"/>
        <v>No</v>
      </c>
      <c r="N4025" s="26">
        <f>YEAR(Table1[[#This Row],[Joining Date]])</f>
        <v>2024</v>
      </c>
      <c r="O4025" s="46">
        <f>MONTH(Table1[[#This Row],[Joining Date]])</f>
        <v>11</v>
      </c>
      <c r="P4025" s="26">
        <f ca="1">NETWORKDAYS(Table1[[#This Row],[Joining Date]],TODAY())</f>
        <v>431</v>
      </c>
      <c r="Q4025" s="26" t="str">
        <f>LEFT(Table1[[#This Row],[Department]],5)&amp;"-"&amp;RIGHT(Table1[[#This Row],[Employee ID]],3)</f>
        <v>Finan-203</v>
      </c>
      <c r="R4025" s="26" t="str">
        <f>LEFT(Table1[[#This Row],[Department]],3)</f>
        <v>Fin</v>
      </c>
      <c r="S4025" s="37">
        <f>_xlfn.XLOOKUP(Table1[[#This Row],[City]],Table2[City],Table2[Bonus %])</f>
        <v>6</v>
      </c>
    </row>
    <row r="4026" spans="1:19" x14ac:dyDescent="0.35">
      <c r="A4026" s="7" t="s">
        <v>4527</v>
      </c>
      <c r="B4026" s="40" t="str">
        <f>LEFT(Table1[[#This Row],[Employee Name]],FIND(" ",Table1[[#This Row],[Employee Name]]))</f>
        <v xml:space="preserve">Rohan </v>
      </c>
      <c r="C4026" s="40" t="str">
        <f>RIGHT(Table1[[#This Row],[Employee Name]],LEN(Table1[[#This Row],[Employee Name]])-FIND(" ",Table1[[#This Row],[Employee Name]]))</f>
        <v>Gupta</v>
      </c>
      <c r="D4026" s="22">
        <f>Table1[[#This Row],[Basic Salary]]+Table1[[#This Row],[Bonus]]</f>
        <v>60802</v>
      </c>
      <c r="E4026" s="8">
        <v>80</v>
      </c>
      <c r="F4026" s="45">
        <v>74</v>
      </c>
      <c r="G4026" s="8" t="str" cm="1">
        <f t="array" ref="G4026">_xlfn.IFS(Table1[[#This Row],[Performance Score]]&gt;=80,"Excellent",Table1[[#This Row],[Performance Score]]&gt;=60,"Good",Table1[[#This Row],[Performance Score]]&gt;=40,"Need Improvement")</f>
        <v>Good</v>
      </c>
      <c r="H4026" s="29">
        <f>Table1[[#This Row],[Bonus]]/Table1[[#This Row],[Basic Salary]]</f>
        <v>0.38416008377535454</v>
      </c>
      <c r="I4026" s="8">
        <f ca="1">DATEDIF(Table1[[#This Row],[Date of Birth]],TODAY(),"y")</f>
        <v>14</v>
      </c>
      <c r="J4026" s="33">
        <v>43527</v>
      </c>
      <c r="K4026" s="33" t="str" cm="1">
        <f t="array" aca="1" ref="K4026" ca="1">_xlfn.IFS(L4026&lt;3,"Junior",L4026&lt;=7,"Mid-Level",L4026&gt;7,"Senior")</f>
        <v>Mid-Level</v>
      </c>
      <c r="L4026" s="45">
        <f ca="1">INT(YEARFRAC(Table1[[#This Row],[Joining Date]],TODAY(),1))</f>
        <v>7</v>
      </c>
      <c r="M4026" s="25" t="str">
        <f t="shared" ca="1" si="62"/>
        <v>Yes</v>
      </c>
      <c r="N4026" s="25">
        <f>YEAR(Table1[[#This Row],[Joining Date]])</f>
        <v>2019</v>
      </c>
      <c r="O4026" s="45">
        <f>MONTH(Table1[[#This Row],[Joining Date]])</f>
        <v>3</v>
      </c>
      <c r="P4026" s="25">
        <f ca="1">NETWORKDAYS(Table1[[#This Row],[Joining Date]],TODAY())</f>
        <v>1911</v>
      </c>
      <c r="Q4026" s="25" t="str">
        <f>LEFT(Table1[[#This Row],[Department]],5)&amp;"-"&amp;RIGHT(Table1[[#This Row],[Employee ID]],3)</f>
        <v>Suppo-471</v>
      </c>
      <c r="R4026" s="25" t="str">
        <f>LEFT(Table1[[#This Row],[Department]],3)</f>
        <v>Sup</v>
      </c>
      <c r="S4026" s="36">
        <f>_xlfn.XLOOKUP(Table1[[#This Row],[City]],Table2[City],Table2[Bonus %])</f>
        <v>8</v>
      </c>
    </row>
    <row r="4027" spans="1:19" x14ac:dyDescent="0.35">
      <c r="A4027" s="9" t="s">
        <v>2690</v>
      </c>
      <c r="B4027" s="41" t="str">
        <f>LEFT(Table1[[#This Row],[Employee Name]],FIND(" ",Table1[[#This Row],[Employee Name]]))</f>
        <v xml:space="preserve">Vikram </v>
      </c>
      <c r="C4027" s="41" t="str">
        <f>RIGHT(Table1[[#This Row],[Employee Name]],LEN(Table1[[#This Row],[Employee Name]])-FIND(" ",Table1[[#This Row],[Employee Name]]))</f>
        <v>Singh</v>
      </c>
      <c r="D4027" s="23">
        <f>Table1[[#This Row],[Basic Salary]]+Table1[[#This Row],[Bonus]]</f>
        <v>60799</v>
      </c>
      <c r="E4027" s="10">
        <v>93</v>
      </c>
      <c r="F4027" s="46">
        <v>99</v>
      </c>
      <c r="G4027" s="10" t="str" cm="1">
        <f t="array" ref="G4027">_xlfn.IFS(Table1[[#This Row],[Performance Score]]&gt;=80,"Excellent",Table1[[#This Row],[Performance Score]]&gt;=60,"Good",Table1[[#This Row],[Performance Score]]&gt;=40,"Need Improvement")</f>
        <v>Excellent</v>
      </c>
      <c r="H4027" s="30">
        <f>Table1[[#This Row],[Bonus]]/Table1[[#This Row],[Basic Salary]]</f>
        <v>0.16081793187719567</v>
      </c>
      <c r="I4027" s="10">
        <f ca="1">DATEDIF(Table1[[#This Row],[Date of Birth]],TODAY(),"y")</f>
        <v>20</v>
      </c>
      <c r="J4027" s="34">
        <v>44649</v>
      </c>
      <c r="K4027" s="33" t="str" cm="1">
        <f t="array" aca="1" ref="K4027" ca="1">_xlfn.IFS(L4027&lt;3,"Junior",L4027&lt;=7,"Mid-Level",L4027&gt;7,"Senior")</f>
        <v>Mid-Level</v>
      </c>
      <c r="L4027" s="46">
        <f ca="1">INT(YEARFRAC(Table1[[#This Row],[Joining Date]],TODAY(),1))</f>
        <v>4</v>
      </c>
      <c r="M4027" s="25" t="str">
        <f t="shared" ca="1" si="62"/>
        <v>No</v>
      </c>
      <c r="N4027" s="26">
        <f>YEAR(Table1[[#This Row],[Joining Date]])</f>
        <v>2022</v>
      </c>
      <c r="O4027" s="46">
        <f>MONTH(Table1[[#This Row],[Joining Date]])</f>
        <v>3</v>
      </c>
      <c r="P4027" s="26">
        <f ca="1">NETWORKDAYS(Table1[[#This Row],[Joining Date]],TODAY())</f>
        <v>1110</v>
      </c>
      <c r="Q4027" s="26" t="str">
        <f>LEFT(Table1[[#This Row],[Department]],5)&amp;"-"&amp;RIGHT(Table1[[#This Row],[Employee ID]],3)</f>
        <v>Opera-634</v>
      </c>
      <c r="R4027" s="26" t="str">
        <f>LEFT(Table1[[#This Row],[Department]],3)</f>
        <v>Ope</v>
      </c>
      <c r="S4027" s="37">
        <f>_xlfn.XLOOKUP(Table1[[#This Row],[City]],Table2[City],Table2[Bonus %])</f>
        <v>7</v>
      </c>
    </row>
    <row r="4028" spans="1:19" x14ac:dyDescent="0.35">
      <c r="A4028" s="7" t="s">
        <v>696</v>
      </c>
      <c r="B4028" s="40" t="str">
        <f>LEFT(Table1[[#This Row],[Employee Name]],FIND(" ",Table1[[#This Row],[Employee Name]]))</f>
        <v xml:space="preserve">Pooja </v>
      </c>
      <c r="C4028" s="40" t="str">
        <f>RIGHT(Table1[[#This Row],[Employee Name]],LEN(Table1[[#This Row],[Employee Name]])-FIND(" ",Table1[[#This Row],[Employee Name]]))</f>
        <v>Das</v>
      </c>
      <c r="D4028" s="22">
        <f>Table1[[#This Row],[Basic Salary]]+Table1[[#This Row],[Bonus]]</f>
        <v>60797</v>
      </c>
      <c r="E4028" s="8">
        <v>60</v>
      </c>
      <c r="F4028" s="45">
        <v>79</v>
      </c>
      <c r="G4028" s="8" t="str" cm="1">
        <f t="array" ref="G4028">_xlfn.IFS(Table1[[#This Row],[Performance Score]]&gt;=80,"Excellent",Table1[[#This Row],[Performance Score]]&gt;=60,"Good",Table1[[#This Row],[Performance Score]]&gt;=40,"Need Improvement")</f>
        <v>Good</v>
      </c>
      <c r="H4028" s="29">
        <f>Table1[[#This Row],[Bonus]]/Table1[[#This Row],[Basic Salary]]</f>
        <v>0.65645860011443202</v>
      </c>
      <c r="I4028" s="8">
        <f ca="1">DATEDIF(Table1[[#This Row],[Date of Birth]],TODAY(),"y")</f>
        <v>31</v>
      </c>
      <c r="J4028" s="33">
        <v>45753</v>
      </c>
      <c r="K4028" s="33" t="str" cm="1">
        <f t="array" aca="1" ref="K4028" ca="1">_xlfn.IFS(L4028&lt;3,"Junior",L4028&lt;=7,"Mid-Level",L4028&gt;7,"Senior")</f>
        <v>Junior</v>
      </c>
      <c r="L4028" s="45">
        <f ca="1">INT(YEARFRAC(Table1[[#This Row],[Joining Date]],TODAY(),1))</f>
        <v>1</v>
      </c>
      <c r="M4028" s="25" t="str">
        <f t="shared" ca="1" si="62"/>
        <v>No</v>
      </c>
      <c r="N4028" s="25">
        <f>YEAR(Table1[[#This Row],[Joining Date]])</f>
        <v>2025</v>
      </c>
      <c r="O4028" s="45">
        <f>MONTH(Table1[[#This Row],[Joining Date]])</f>
        <v>4</v>
      </c>
      <c r="P4028" s="25">
        <f ca="1">NETWORKDAYS(Table1[[#This Row],[Joining Date]],TODAY())</f>
        <v>321</v>
      </c>
      <c r="Q4028" s="25" t="str">
        <f>LEFT(Table1[[#This Row],[Department]],5)&amp;"-"&amp;RIGHT(Table1[[#This Row],[Employee ID]],3)</f>
        <v>IT-640</v>
      </c>
      <c r="R4028" s="25" t="str">
        <f>LEFT(Table1[[#This Row],[Department]],3)</f>
        <v>IT</v>
      </c>
      <c r="S4028" s="36">
        <f>_xlfn.XLOOKUP(Table1[[#This Row],[City]],Table2[City],Table2[Bonus %])</f>
        <v>4</v>
      </c>
    </row>
    <row r="4029" spans="1:19" x14ac:dyDescent="0.35">
      <c r="A4029" s="9" t="s">
        <v>286</v>
      </c>
      <c r="B4029" s="41" t="str">
        <f>LEFT(Table1[[#This Row],[Employee Name]],FIND(" ",Table1[[#This Row],[Employee Name]]))</f>
        <v xml:space="preserve">Vikram </v>
      </c>
      <c r="C4029" s="41" t="str">
        <f>RIGHT(Table1[[#This Row],[Employee Name]],LEN(Table1[[#This Row],[Employee Name]])-FIND(" ",Table1[[#This Row],[Employee Name]]))</f>
        <v>Singh</v>
      </c>
      <c r="D4029" s="23">
        <f>Table1[[#This Row],[Basic Salary]]+Table1[[#This Row],[Bonus]]</f>
        <v>60745</v>
      </c>
      <c r="E4029" s="10">
        <v>79</v>
      </c>
      <c r="F4029" s="46">
        <v>50</v>
      </c>
      <c r="G4029" s="10" t="str" cm="1">
        <f t="array" ref="G4029">_xlfn.IFS(Table1[[#This Row],[Performance Score]]&gt;=80,"Excellent",Table1[[#This Row],[Performance Score]]&gt;=60,"Good",Table1[[#This Row],[Performance Score]]&gt;=40,"Need Improvement")</f>
        <v>Need Improvement</v>
      </c>
      <c r="H4029" s="30">
        <f>Table1[[#This Row],[Bonus]]/Table1[[#This Row],[Basic Salary]]</f>
        <v>0.50006173601679216</v>
      </c>
      <c r="I4029" s="10">
        <f ca="1">DATEDIF(Table1[[#This Row],[Date of Birth]],TODAY(),"y")</f>
        <v>16</v>
      </c>
      <c r="J4029" s="34">
        <v>42259</v>
      </c>
      <c r="K4029" s="33" t="str" cm="1">
        <f t="array" aca="1" ref="K4029" ca="1">_xlfn.IFS(L4029&lt;3,"Junior",L4029&lt;=7,"Mid-Level",L4029&gt;7,"Senior")</f>
        <v>Senior</v>
      </c>
      <c r="L4029" s="46">
        <f ca="1">INT(YEARFRAC(Table1[[#This Row],[Joining Date]],TODAY(),1))</f>
        <v>10</v>
      </c>
      <c r="M4029" s="25" t="str">
        <f t="shared" ca="1" si="62"/>
        <v>Yes</v>
      </c>
      <c r="N4029" s="26">
        <f>YEAR(Table1[[#This Row],[Joining Date]])</f>
        <v>2015</v>
      </c>
      <c r="O4029" s="46">
        <f>MONTH(Table1[[#This Row],[Joining Date]])</f>
        <v>9</v>
      </c>
      <c r="P4029" s="26">
        <f ca="1">NETWORKDAYS(Table1[[#This Row],[Joining Date]],TODAY())</f>
        <v>2816</v>
      </c>
      <c r="Q4029" s="26" t="str">
        <f>LEFT(Table1[[#This Row],[Department]],5)&amp;"-"&amp;RIGHT(Table1[[#This Row],[Employee ID]],3)</f>
        <v>Marke-230</v>
      </c>
      <c r="R4029" s="26" t="str">
        <f>LEFT(Table1[[#This Row],[Department]],3)</f>
        <v>Mar</v>
      </c>
      <c r="S4029" s="37">
        <f>_xlfn.XLOOKUP(Table1[[#This Row],[City]],Table2[City],Table2[Bonus %])</f>
        <v>8</v>
      </c>
    </row>
    <row r="4030" spans="1:19" x14ac:dyDescent="0.35">
      <c r="A4030" s="7" t="s">
        <v>4717</v>
      </c>
      <c r="B4030" s="40" t="str">
        <f>LEFT(Table1[[#This Row],[Employee Name]],FIND(" ",Table1[[#This Row],[Employee Name]]))</f>
        <v xml:space="preserve">Sneha </v>
      </c>
      <c r="C4030" s="40" t="str">
        <f>RIGHT(Table1[[#This Row],[Employee Name]],LEN(Table1[[#This Row],[Employee Name]])-FIND(" ",Table1[[#This Row],[Employee Name]]))</f>
        <v>Iyer</v>
      </c>
      <c r="D4030" s="22">
        <f>Table1[[#This Row],[Basic Salary]]+Table1[[#This Row],[Bonus]]</f>
        <v>60736</v>
      </c>
      <c r="E4030" s="8">
        <v>63</v>
      </c>
      <c r="F4030" s="45">
        <v>73</v>
      </c>
      <c r="G4030" s="8" t="str" cm="1">
        <f t="array" ref="G4030">_xlfn.IFS(Table1[[#This Row],[Performance Score]]&gt;=80,"Excellent",Table1[[#This Row],[Performance Score]]&gt;=60,"Good",Table1[[#This Row],[Performance Score]]&gt;=40,"Need Improvement")</f>
        <v>Good</v>
      </c>
      <c r="H4030" s="29">
        <f>Table1[[#This Row],[Bonus]]/Table1[[#This Row],[Basic Salary]]</f>
        <v>0.39870575501462358</v>
      </c>
      <c r="I4030" s="8">
        <f ca="1">DATEDIF(Table1[[#This Row],[Date of Birth]],TODAY(),"y")</f>
        <v>38</v>
      </c>
      <c r="J4030" s="33">
        <v>44273</v>
      </c>
      <c r="K4030" s="33" t="str" cm="1">
        <f t="array" aca="1" ref="K4030" ca="1">_xlfn.IFS(L4030&lt;3,"Junior",L4030&lt;=7,"Mid-Level",L4030&gt;7,"Senior")</f>
        <v>Mid-Level</v>
      </c>
      <c r="L4030" s="45">
        <f ca="1">INT(YEARFRAC(Table1[[#This Row],[Joining Date]],TODAY(),1))</f>
        <v>5</v>
      </c>
      <c r="M4030" s="25" t="str">
        <f t="shared" ca="1" si="62"/>
        <v>No</v>
      </c>
      <c r="N4030" s="25">
        <f>YEAR(Table1[[#This Row],[Joining Date]])</f>
        <v>2021</v>
      </c>
      <c r="O4030" s="45">
        <f>MONTH(Table1[[#This Row],[Joining Date]])</f>
        <v>3</v>
      </c>
      <c r="P4030" s="25">
        <f ca="1">NETWORKDAYS(Table1[[#This Row],[Joining Date]],TODAY())</f>
        <v>1378</v>
      </c>
      <c r="Q4030" s="25" t="str">
        <f>LEFT(Table1[[#This Row],[Department]],5)&amp;"-"&amp;RIGHT(Table1[[#This Row],[Employee ID]],3)</f>
        <v>Suppo-661</v>
      </c>
      <c r="R4030" s="25" t="str">
        <f>LEFT(Table1[[#This Row],[Department]],3)</f>
        <v>Sup</v>
      </c>
      <c r="S4030" s="36">
        <f>_xlfn.XLOOKUP(Table1[[#This Row],[City]],Table2[City],Table2[Bonus %])</f>
        <v>5</v>
      </c>
    </row>
    <row r="4031" spans="1:19" x14ac:dyDescent="0.35">
      <c r="A4031" s="9" t="s">
        <v>1013</v>
      </c>
      <c r="B4031" s="41" t="str">
        <f>LEFT(Table1[[#This Row],[Employee Name]],FIND(" ",Table1[[#This Row],[Employee Name]]))</f>
        <v xml:space="preserve">Tarun </v>
      </c>
      <c r="C4031" s="41" t="str">
        <f>RIGHT(Table1[[#This Row],[Employee Name]],LEN(Table1[[#This Row],[Employee Name]])-FIND(" ",Table1[[#This Row],[Employee Name]]))</f>
        <v>Verma</v>
      </c>
      <c r="D4031" s="23">
        <f>Table1[[#This Row],[Basic Salary]]+Table1[[#This Row],[Bonus]]</f>
        <v>60728</v>
      </c>
      <c r="E4031" s="10">
        <v>66</v>
      </c>
      <c r="F4031" s="46">
        <v>78</v>
      </c>
      <c r="G4031" s="10" t="str" cm="1">
        <f t="array" ref="G4031">_xlfn.IFS(Table1[[#This Row],[Performance Score]]&gt;=80,"Excellent",Table1[[#This Row],[Performance Score]]&gt;=60,"Good",Table1[[#This Row],[Performance Score]]&gt;=40,"Need Improvement")</f>
        <v>Good</v>
      </c>
      <c r="H4031" s="30">
        <f>Table1[[#This Row],[Bonus]]/Table1[[#This Row],[Basic Salary]]</f>
        <v>0.27921134118340951</v>
      </c>
      <c r="I4031" s="10">
        <f ca="1">DATEDIF(Table1[[#This Row],[Date of Birth]],TODAY(),"y")</f>
        <v>20</v>
      </c>
      <c r="J4031" s="34">
        <v>45246</v>
      </c>
      <c r="K4031" s="33" t="str" cm="1">
        <f t="array" aca="1" ref="K4031" ca="1">_xlfn.IFS(L4031&lt;3,"Junior",L4031&lt;=7,"Mid-Level",L4031&gt;7,"Senior")</f>
        <v>Junior</v>
      </c>
      <c r="L4031" s="46">
        <f ca="1">INT(YEARFRAC(Table1[[#This Row],[Joining Date]],TODAY(),1))</f>
        <v>2</v>
      </c>
      <c r="M4031" s="25" t="str">
        <f t="shared" ca="1" si="62"/>
        <v>No</v>
      </c>
      <c r="N4031" s="26">
        <f>YEAR(Table1[[#This Row],[Joining Date]])</f>
        <v>2023</v>
      </c>
      <c r="O4031" s="46">
        <f>MONTH(Table1[[#This Row],[Joining Date]])</f>
        <v>11</v>
      </c>
      <c r="P4031" s="26">
        <f ca="1">NETWORKDAYS(Table1[[#This Row],[Joining Date]],TODAY())</f>
        <v>683</v>
      </c>
      <c r="Q4031" s="26" t="str">
        <f>LEFT(Table1[[#This Row],[Department]],5)&amp;"-"&amp;RIGHT(Table1[[#This Row],[Employee ID]],3)</f>
        <v>Marke-957</v>
      </c>
      <c r="R4031" s="26" t="str">
        <f>LEFT(Table1[[#This Row],[Department]],3)</f>
        <v>Mar</v>
      </c>
      <c r="S4031" s="37">
        <f>_xlfn.XLOOKUP(Table1[[#This Row],[City]],Table2[City],Table2[Bonus %])</f>
        <v>6</v>
      </c>
    </row>
    <row r="4032" spans="1:19" x14ac:dyDescent="0.35">
      <c r="A4032" s="7" t="s">
        <v>4878</v>
      </c>
      <c r="B4032" s="40" t="str">
        <f>LEFT(Table1[[#This Row],[Employee Name]],FIND(" ",Table1[[#This Row],[Employee Name]]))</f>
        <v xml:space="preserve">Nisha </v>
      </c>
      <c r="C4032" s="40" t="str">
        <f>RIGHT(Table1[[#This Row],[Employee Name]],LEN(Table1[[#This Row],[Employee Name]])-FIND(" ",Table1[[#This Row],[Employee Name]]))</f>
        <v>Kapoor</v>
      </c>
      <c r="D4032" s="22">
        <f>Table1[[#This Row],[Basic Salary]]+Table1[[#This Row],[Bonus]]</f>
        <v>60684</v>
      </c>
      <c r="E4032" s="8">
        <v>92</v>
      </c>
      <c r="F4032" s="45">
        <v>84</v>
      </c>
      <c r="G4032" s="8" t="str" cm="1">
        <f t="array" ref="G4032">_xlfn.IFS(Table1[[#This Row],[Performance Score]]&gt;=80,"Excellent",Table1[[#This Row],[Performance Score]]&gt;=60,"Good",Table1[[#This Row],[Performance Score]]&gt;=40,"Need Improvement")</f>
        <v>Excellent</v>
      </c>
      <c r="H4032" s="29">
        <f>Table1[[#This Row],[Bonus]]/Table1[[#This Row],[Basic Salary]]</f>
        <v>0.13676638630275556</v>
      </c>
      <c r="I4032" s="8">
        <f ca="1">DATEDIF(Table1[[#This Row],[Date of Birth]],TODAY(),"y")</f>
        <v>42</v>
      </c>
      <c r="J4032" s="33">
        <v>42753</v>
      </c>
      <c r="K4032" s="33" t="str" cm="1">
        <f t="array" aca="1" ref="K4032" ca="1">_xlfn.IFS(L4032&lt;3,"Junior",L4032&lt;=7,"Mid-Level",L4032&gt;7,"Senior")</f>
        <v>Senior</v>
      </c>
      <c r="L4032" s="45">
        <f ca="1">INT(YEARFRAC(Table1[[#This Row],[Joining Date]],TODAY(),1))</f>
        <v>9</v>
      </c>
      <c r="M4032" s="25" t="str">
        <f t="shared" ca="1" si="62"/>
        <v>Yes</v>
      </c>
      <c r="N4032" s="25">
        <f>YEAR(Table1[[#This Row],[Joining Date]])</f>
        <v>2017</v>
      </c>
      <c r="O4032" s="45">
        <f>MONTH(Table1[[#This Row],[Joining Date]])</f>
        <v>1</v>
      </c>
      <c r="P4032" s="25">
        <f ca="1">NETWORKDAYS(Table1[[#This Row],[Joining Date]],TODAY())</f>
        <v>2464</v>
      </c>
      <c r="Q4032" s="25" t="str">
        <f>LEFT(Table1[[#This Row],[Department]],5)&amp;"-"&amp;RIGHT(Table1[[#This Row],[Employee ID]],3)</f>
        <v>IT-822</v>
      </c>
      <c r="R4032" s="25" t="str">
        <f>LEFT(Table1[[#This Row],[Department]],3)</f>
        <v>IT</v>
      </c>
      <c r="S4032" s="36">
        <f>_xlfn.XLOOKUP(Table1[[#This Row],[City]],Table2[City],Table2[Bonus %])</f>
        <v>5</v>
      </c>
    </row>
    <row r="4033" spans="1:19" x14ac:dyDescent="0.35">
      <c r="A4033" s="9" t="s">
        <v>4197</v>
      </c>
      <c r="B4033" s="41" t="str">
        <f>LEFT(Table1[[#This Row],[Employee Name]],FIND(" ",Table1[[#This Row],[Employee Name]]))</f>
        <v xml:space="preserve">Tarun </v>
      </c>
      <c r="C4033" s="41" t="str">
        <f>RIGHT(Table1[[#This Row],[Employee Name]],LEN(Table1[[#This Row],[Employee Name]])-FIND(" ",Table1[[#This Row],[Employee Name]]))</f>
        <v>Verma</v>
      </c>
      <c r="D4033" s="23">
        <f>Table1[[#This Row],[Basic Salary]]+Table1[[#This Row],[Bonus]]</f>
        <v>60535</v>
      </c>
      <c r="E4033" s="10">
        <v>60</v>
      </c>
      <c r="F4033" s="46">
        <v>75</v>
      </c>
      <c r="G4033" s="10" t="str" cm="1">
        <f t="array" ref="G4033">_xlfn.IFS(Table1[[#This Row],[Performance Score]]&gt;=80,"Excellent",Table1[[#This Row],[Performance Score]]&gt;=60,"Good",Table1[[#This Row],[Performance Score]]&gt;=40,"Need Improvement")</f>
        <v>Good</v>
      </c>
      <c r="H4033" s="30">
        <f>Table1[[#This Row],[Bonus]]/Table1[[#This Row],[Basic Salary]]</f>
        <v>0.92241735209120646</v>
      </c>
      <c r="I4033" s="10">
        <f ca="1">DATEDIF(Table1[[#This Row],[Date of Birth]],TODAY(),"y")</f>
        <v>24</v>
      </c>
      <c r="J4033" s="34">
        <v>44503</v>
      </c>
      <c r="K4033" s="33" t="str" cm="1">
        <f t="array" aca="1" ref="K4033" ca="1">_xlfn.IFS(L4033&lt;3,"Junior",L4033&lt;=7,"Mid-Level",L4033&gt;7,"Senior")</f>
        <v>Mid-Level</v>
      </c>
      <c r="L4033" s="46">
        <f ca="1">INT(YEARFRAC(Table1[[#This Row],[Joining Date]],TODAY(),1))</f>
        <v>4</v>
      </c>
      <c r="M4033" s="25" t="str">
        <f t="shared" ca="1" si="62"/>
        <v>No</v>
      </c>
      <c r="N4033" s="26">
        <f>YEAR(Table1[[#This Row],[Joining Date]])</f>
        <v>2021</v>
      </c>
      <c r="O4033" s="46">
        <f>MONTH(Table1[[#This Row],[Joining Date]])</f>
        <v>11</v>
      </c>
      <c r="P4033" s="26">
        <f ca="1">NETWORKDAYS(Table1[[#This Row],[Joining Date]],TODAY())</f>
        <v>1214</v>
      </c>
      <c r="Q4033" s="26" t="str">
        <f>LEFT(Table1[[#This Row],[Department]],5)&amp;"-"&amp;RIGHT(Table1[[#This Row],[Employee ID]],3)</f>
        <v>IT-141</v>
      </c>
      <c r="R4033" s="26" t="str">
        <f>LEFT(Table1[[#This Row],[Department]],3)</f>
        <v>IT</v>
      </c>
      <c r="S4033" s="37">
        <f>_xlfn.XLOOKUP(Table1[[#This Row],[City]],Table2[City],Table2[Bonus %])</f>
        <v>6</v>
      </c>
    </row>
    <row r="4034" spans="1:19" x14ac:dyDescent="0.35">
      <c r="A4034" s="7" t="s">
        <v>2438</v>
      </c>
      <c r="B4034" s="40" t="str">
        <f>LEFT(Table1[[#This Row],[Employee Name]],FIND(" ",Table1[[#This Row],[Employee Name]]))</f>
        <v xml:space="preserve">Sneha </v>
      </c>
      <c r="C4034" s="40" t="str">
        <f>RIGHT(Table1[[#This Row],[Employee Name]],LEN(Table1[[#This Row],[Employee Name]])-FIND(" ",Table1[[#This Row],[Employee Name]]))</f>
        <v>Iyer</v>
      </c>
      <c r="D4034" s="22">
        <f>Table1[[#This Row],[Basic Salary]]+Table1[[#This Row],[Bonus]]</f>
        <v>60527</v>
      </c>
      <c r="E4034" s="8">
        <v>76</v>
      </c>
      <c r="F4034" s="45">
        <v>67</v>
      </c>
      <c r="G4034" s="8" t="str" cm="1">
        <f t="array" ref="G4034">_xlfn.IFS(Table1[[#This Row],[Performance Score]]&gt;=80,"Excellent",Table1[[#This Row],[Performance Score]]&gt;=60,"Good",Table1[[#This Row],[Performance Score]]&gt;=40,"Need Improvement")</f>
        <v>Good</v>
      </c>
      <c r="H4034" s="29">
        <f>Table1[[#This Row],[Bonus]]/Table1[[#This Row],[Basic Salary]]</f>
        <v>0.12685941950738183</v>
      </c>
      <c r="I4034" s="8">
        <f ca="1">DATEDIF(Table1[[#This Row],[Date of Birth]],TODAY(),"y")</f>
        <v>38</v>
      </c>
      <c r="J4034" s="33">
        <v>44469</v>
      </c>
      <c r="K4034" s="33" t="str" cm="1">
        <f t="array" aca="1" ref="K4034" ca="1">_xlfn.IFS(L4034&lt;3,"Junior",L4034&lt;=7,"Mid-Level",L4034&gt;7,"Senior")</f>
        <v>Mid-Level</v>
      </c>
      <c r="L4034" s="45">
        <f ca="1">INT(YEARFRAC(Table1[[#This Row],[Joining Date]],TODAY(),1))</f>
        <v>4</v>
      </c>
      <c r="M4034" s="25" t="str">
        <f t="shared" ref="M4034:M4097" ca="1" si="63">IF(L4034&gt;5,"Yes","No")</f>
        <v>No</v>
      </c>
      <c r="N4034" s="25">
        <f>YEAR(Table1[[#This Row],[Joining Date]])</f>
        <v>2021</v>
      </c>
      <c r="O4034" s="45">
        <f>MONTH(Table1[[#This Row],[Joining Date]])</f>
        <v>9</v>
      </c>
      <c r="P4034" s="25">
        <f ca="1">NETWORKDAYS(Table1[[#This Row],[Joining Date]],TODAY())</f>
        <v>1238</v>
      </c>
      <c r="Q4034" s="25" t="str">
        <f>LEFT(Table1[[#This Row],[Department]],5)&amp;"-"&amp;RIGHT(Table1[[#This Row],[Employee ID]],3)</f>
        <v>HR-382</v>
      </c>
      <c r="R4034" s="25" t="str">
        <f>LEFT(Table1[[#This Row],[Department]],3)</f>
        <v>HR</v>
      </c>
      <c r="S4034" s="36">
        <f>_xlfn.XLOOKUP(Table1[[#This Row],[City]],Table2[City],Table2[Bonus %])</f>
        <v>8</v>
      </c>
    </row>
    <row r="4035" spans="1:19" x14ac:dyDescent="0.35">
      <c r="A4035" s="9" t="s">
        <v>4701</v>
      </c>
      <c r="B4035" s="41" t="str">
        <f>LEFT(Table1[[#This Row],[Employee Name]],FIND(" ",Table1[[#This Row],[Employee Name]]))</f>
        <v xml:space="preserve">Karan </v>
      </c>
      <c r="C4035" s="41" t="str">
        <f>RIGHT(Table1[[#This Row],[Employee Name]],LEN(Table1[[#This Row],[Employee Name]])-FIND(" ",Table1[[#This Row],[Employee Name]]))</f>
        <v>Malhotra</v>
      </c>
      <c r="D4035" s="23">
        <f>Table1[[#This Row],[Basic Salary]]+Table1[[#This Row],[Bonus]]</f>
        <v>60517</v>
      </c>
      <c r="E4035" s="10">
        <v>97</v>
      </c>
      <c r="F4035" s="46">
        <v>61</v>
      </c>
      <c r="G4035" s="10" t="str" cm="1">
        <f t="array" ref="G4035">_xlfn.IFS(Table1[[#This Row],[Performance Score]]&gt;=80,"Excellent",Table1[[#This Row],[Performance Score]]&gt;=60,"Good",Table1[[#This Row],[Performance Score]]&gt;=40,"Need Improvement")</f>
        <v>Good</v>
      </c>
      <c r="H4035" s="30">
        <f>Table1[[#This Row],[Bonus]]/Table1[[#This Row],[Basic Salary]]</f>
        <v>0.49672297380852276</v>
      </c>
      <c r="I4035" s="10">
        <f ca="1">DATEDIF(Table1[[#This Row],[Date of Birth]],TODAY(),"y")</f>
        <v>16</v>
      </c>
      <c r="J4035" s="34">
        <v>42619</v>
      </c>
      <c r="K4035" s="33" t="str" cm="1">
        <f t="array" aca="1" ref="K4035" ca="1">_xlfn.IFS(L4035&lt;3,"Junior",L4035&lt;=7,"Mid-Level",L4035&gt;7,"Senior")</f>
        <v>Senior</v>
      </c>
      <c r="L4035" s="46">
        <f ca="1">INT(YEARFRAC(Table1[[#This Row],[Joining Date]],TODAY(),1))</f>
        <v>9</v>
      </c>
      <c r="M4035" s="25" t="str">
        <f t="shared" ca="1" si="63"/>
        <v>Yes</v>
      </c>
      <c r="N4035" s="26">
        <f>YEAR(Table1[[#This Row],[Joining Date]])</f>
        <v>2016</v>
      </c>
      <c r="O4035" s="46">
        <f>MONTH(Table1[[#This Row],[Joining Date]])</f>
        <v>9</v>
      </c>
      <c r="P4035" s="26">
        <f ca="1">NETWORKDAYS(Table1[[#This Row],[Joining Date]],TODAY())</f>
        <v>2560</v>
      </c>
      <c r="Q4035" s="26" t="str">
        <f>LEFT(Table1[[#This Row],[Department]],5)&amp;"-"&amp;RIGHT(Table1[[#This Row],[Employee ID]],3)</f>
        <v>HR-645</v>
      </c>
      <c r="R4035" s="26" t="str">
        <f>LEFT(Table1[[#This Row],[Department]],3)</f>
        <v>HR</v>
      </c>
      <c r="S4035" s="37">
        <f>_xlfn.XLOOKUP(Table1[[#This Row],[City]],Table2[City],Table2[Bonus %])</f>
        <v>4</v>
      </c>
    </row>
    <row r="4036" spans="1:19" x14ac:dyDescent="0.35">
      <c r="A4036" s="7" t="s">
        <v>1904</v>
      </c>
      <c r="B4036" s="40" t="str">
        <f>LEFT(Table1[[#This Row],[Employee Name]],FIND(" ",Table1[[#This Row],[Employee Name]]))</f>
        <v xml:space="preserve">Rohan </v>
      </c>
      <c r="C4036" s="40" t="str">
        <f>RIGHT(Table1[[#This Row],[Employee Name]],LEN(Table1[[#This Row],[Employee Name]])-FIND(" ",Table1[[#This Row],[Employee Name]]))</f>
        <v>Gupta</v>
      </c>
      <c r="D4036" s="22">
        <f>Table1[[#This Row],[Basic Salary]]+Table1[[#This Row],[Bonus]]</f>
        <v>60511</v>
      </c>
      <c r="E4036" s="8">
        <v>83</v>
      </c>
      <c r="F4036" s="45">
        <v>54</v>
      </c>
      <c r="G4036" s="8" t="str" cm="1">
        <f t="array" ref="G4036">_xlfn.IFS(Table1[[#This Row],[Performance Score]]&gt;=80,"Excellent",Table1[[#This Row],[Performance Score]]&gt;=60,"Good",Table1[[#This Row],[Performance Score]]&gt;=40,"Need Improvement")</f>
        <v>Need Improvement</v>
      </c>
      <c r="H4036" s="29">
        <f>Table1[[#This Row],[Bonus]]/Table1[[#This Row],[Basic Salary]]</f>
        <v>0.91538997214484674</v>
      </c>
      <c r="I4036" s="8">
        <f ca="1">DATEDIF(Table1[[#This Row],[Date of Birth]],TODAY(),"y")</f>
        <v>40</v>
      </c>
      <c r="J4036" s="33">
        <v>44573</v>
      </c>
      <c r="K4036" s="33" t="str" cm="1">
        <f t="array" aca="1" ref="K4036" ca="1">_xlfn.IFS(L4036&lt;3,"Junior",L4036&lt;=7,"Mid-Level",L4036&gt;7,"Senior")</f>
        <v>Mid-Level</v>
      </c>
      <c r="L4036" s="45">
        <f ca="1">INT(YEARFRAC(Table1[[#This Row],[Joining Date]],TODAY(),1))</f>
        <v>4</v>
      </c>
      <c r="M4036" s="25" t="str">
        <f t="shared" ca="1" si="63"/>
        <v>No</v>
      </c>
      <c r="N4036" s="25">
        <f>YEAR(Table1[[#This Row],[Joining Date]])</f>
        <v>2022</v>
      </c>
      <c r="O4036" s="45">
        <f>MONTH(Table1[[#This Row],[Joining Date]])</f>
        <v>1</v>
      </c>
      <c r="P4036" s="25">
        <f ca="1">NETWORKDAYS(Table1[[#This Row],[Joining Date]],TODAY())</f>
        <v>1164</v>
      </c>
      <c r="Q4036" s="25" t="str">
        <f>LEFT(Table1[[#This Row],[Department]],5)&amp;"-"&amp;RIGHT(Table1[[#This Row],[Employee ID]],3)</f>
        <v>Marke-848</v>
      </c>
      <c r="R4036" s="25" t="str">
        <f>LEFT(Table1[[#This Row],[Department]],3)</f>
        <v>Mar</v>
      </c>
      <c r="S4036" s="36">
        <f>_xlfn.XLOOKUP(Table1[[#This Row],[City]],Table2[City],Table2[Bonus %])</f>
        <v>6</v>
      </c>
    </row>
    <row r="4037" spans="1:19" x14ac:dyDescent="0.35">
      <c r="A4037" s="9" t="s">
        <v>2076</v>
      </c>
      <c r="B4037" s="41" t="str">
        <f>LEFT(Table1[[#This Row],[Employee Name]],FIND(" ",Table1[[#This Row],[Employee Name]]))</f>
        <v xml:space="preserve">Pooja </v>
      </c>
      <c r="C4037" s="41" t="str">
        <f>RIGHT(Table1[[#This Row],[Employee Name]],LEN(Table1[[#This Row],[Employee Name]])-FIND(" ",Table1[[#This Row],[Employee Name]]))</f>
        <v>Das</v>
      </c>
      <c r="D4037" s="23">
        <f>Table1[[#This Row],[Basic Salary]]+Table1[[#This Row],[Bonus]]</f>
        <v>60475</v>
      </c>
      <c r="E4037" s="10">
        <v>64</v>
      </c>
      <c r="F4037" s="46">
        <v>85</v>
      </c>
      <c r="G4037" s="10" t="str" cm="1">
        <f t="array" ref="G4037">_xlfn.IFS(Table1[[#This Row],[Performance Score]]&gt;=80,"Excellent",Table1[[#This Row],[Performance Score]]&gt;=60,"Good",Table1[[#This Row],[Performance Score]]&gt;=40,"Need Improvement")</f>
        <v>Excellent</v>
      </c>
      <c r="H4037" s="30">
        <f>Table1[[#This Row],[Bonus]]/Table1[[#This Row],[Basic Salary]]</f>
        <v>0.56630406630406627</v>
      </c>
      <c r="I4037" s="10">
        <f ca="1">DATEDIF(Table1[[#This Row],[Date of Birth]],TODAY(),"y")</f>
        <v>18</v>
      </c>
      <c r="J4037" s="34">
        <v>45231</v>
      </c>
      <c r="K4037" s="33" t="str" cm="1">
        <f t="array" aca="1" ref="K4037" ca="1">_xlfn.IFS(L4037&lt;3,"Junior",L4037&lt;=7,"Mid-Level",L4037&gt;7,"Senior")</f>
        <v>Junior</v>
      </c>
      <c r="L4037" s="46">
        <f ca="1">INT(YEARFRAC(Table1[[#This Row],[Joining Date]],TODAY(),1))</f>
        <v>2</v>
      </c>
      <c r="M4037" s="25" t="str">
        <f t="shared" ca="1" si="63"/>
        <v>No</v>
      </c>
      <c r="N4037" s="26">
        <f>YEAR(Table1[[#This Row],[Joining Date]])</f>
        <v>2023</v>
      </c>
      <c r="O4037" s="46">
        <f>MONTH(Table1[[#This Row],[Joining Date]])</f>
        <v>11</v>
      </c>
      <c r="P4037" s="26">
        <f ca="1">NETWORKDAYS(Table1[[#This Row],[Joining Date]],TODAY())</f>
        <v>694</v>
      </c>
      <c r="Q4037" s="26" t="str">
        <f>LEFT(Table1[[#This Row],[Department]],5)&amp;"-"&amp;RIGHT(Table1[[#This Row],[Employee ID]],3)</f>
        <v>HR-020</v>
      </c>
      <c r="R4037" s="26" t="str">
        <f>LEFT(Table1[[#This Row],[Department]],3)</f>
        <v>HR</v>
      </c>
      <c r="S4037" s="37">
        <f>_xlfn.XLOOKUP(Table1[[#This Row],[City]],Table2[City],Table2[Bonus %])</f>
        <v>5</v>
      </c>
    </row>
    <row r="4038" spans="1:19" x14ac:dyDescent="0.35">
      <c r="A4038" s="7" t="s">
        <v>1825</v>
      </c>
      <c r="B4038" s="40" t="str">
        <f>LEFT(Table1[[#This Row],[Employee Name]],FIND(" ",Table1[[#This Row],[Employee Name]]))</f>
        <v xml:space="preserve">Neha </v>
      </c>
      <c r="C4038" s="40" t="str">
        <f>RIGHT(Table1[[#This Row],[Employee Name]],LEN(Table1[[#This Row],[Employee Name]])-FIND(" ",Table1[[#This Row],[Employee Name]]))</f>
        <v>Kulkarni</v>
      </c>
      <c r="D4038" s="22">
        <f>Table1[[#This Row],[Basic Salary]]+Table1[[#This Row],[Bonus]]</f>
        <v>60468</v>
      </c>
      <c r="E4038" s="8">
        <v>81</v>
      </c>
      <c r="F4038" s="45">
        <v>99</v>
      </c>
      <c r="G4038" s="8" t="str" cm="1">
        <f t="array" ref="G4038">_xlfn.IFS(Table1[[#This Row],[Performance Score]]&gt;=80,"Excellent",Table1[[#This Row],[Performance Score]]&gt;=60,"Good",Table1[[#This Row],[Performance Score]]&gt;=40,"Need Improvement")</f>
        <v>Excellent</v>
      </c>
      <c r="H4038" s="29">
        <f>Table1[[#This Row],[Bonus]]/Table1[[#This Row],[Basic Salary]]</f>
        <v>0.15385936456444996</v>
      </c>
      <c r="I4038" s="8">
        <f ca="1">DATEDIF(Table1[[#This Row],[Date of Birth]],TODAY(),"y")</f>
        <v>26</v>
      </c>
      <c r="J4038" s="33">
        <v>44416</v>
      </c>
      <c r="K4038" s="33" t="str" cm="1">
        <f t="array" aca="1" ref="K4038" ca="1">_xlfn.IFS(L4038&lt;3,"Junior",L4038&lt;=7,"Mid-Level",L4038&gt;7,"Senior")</f>
        <v>Mid-Level</v>
      </c>
      <c r="L4038" s="45">
        <f ca="1">INT(YEARFRAC(Table1[[#This Row],[Joining Date]],TODAY(),1))</f>
        <v>4</v>
      </c>
      <c r="M4038" s="25" t="str">
        <f t="shared" ca="1" si="63"/>
        <v>No</v>
      </c>
      <c r="N4038" s="25">
        <f>YEAR(Table1[[#This Row],[Joining Date]])</f>
        <v>2021</v>
      </c>
      <c r="O4038" s="45">
        <f>MONTH(Table1[[#This Row],[Joining Date]])</f>
        <v>8</v>
      </c>
      <c r="P4038" s="25">
        <f ca="1">NETWORKDAYS(Table1[[#This Row],[Joining Date]],TODAY())</f>
        <v>1276</v>
      </c>
      <c r="Q4038" s="25" t="str">
        <f>LEFT(Table1[[#This Row],[Department]],5)&amp;"-"&amp;RIGHT(Table1[[#This Row],[Employee ID]],3)</f>
        <v>Sales-769</v>
      </c>
      <c r="R4038" s="25" t="str">
        <f>LEFT(Table1[[#This Row],[Department]],3)</f>
        <v>Sal</v>
      </c>
      <c r="S4038" s="36">
        <f>_xlfn.XLOOKUP(Table1[[#This Row],[City]],Table2[City],Table2[Bonus %])</f>
        <v>7</v>
      </c>
    </row>
    <row r="4039" spans="1:19" x14ac:dyDescent="0.35">
      <c r="A4039" s="9" t="s">
        <v>4051</v>
      </c>
      <c r="B4039" s="41" t="str">
        <f>LEFT(Table1[[#This Row],[Employee Name]],FIND(" ",Table1[[#This Row],[Employee Name]]))</f>
        <v xml:space="preserve">Swathi </v>
      </c>
      <c r="C4039" s="41" t="str">
        <f>RIGHT(Table1[[#This Row],[Employee Name]],LEN(Table1[[#This Row],[Employee Name]])-FIND(" ",Table1[[#This Row],[Employee Name]]))</f>
        <v>Ramesh</v>
      </c>
      <c r="D4039" s="23">
        <f>Table1[[#This Row],[Basic Salary]]+Table1[[#This Row],[Bonus]]</f>
        <v>60467</v>
      </c>
      <c r="E4039" s="10">
        <v>78</v>
      </c>
      <c r="F4039" s="46">
        <v>83</v>
      </c>
      <c r="G4039" s="10" t="str" cm="1">
        <f t="array" ref="G4039">_xlfn.IFS(Table1[[#This Row],[Performance Score]]&gt;=80,"Excellent",Table1[[#This Row],[Performance Score]]&gt;=60,"Good",Table1[[#This Row],[Performance Score]]&gt;=40,"Need Improvement")</f>
        <v>Excellent</v>
      </c>
      <c r="H4039" s="30">
        <f>Table1[[#This Row],[Bonus]]/Table1[[#This Row],[Basic Salary]]</f>
        <v>0.53813085063085064</v>
      </c>
      <c r="I4039" s="10">
        <f ca="1">DATEDIF(Table1[[#This Row],[Date of Birth]],TODAY(),"y")</f>
        <v>37</v>
      </c>
      <c r="J4039" s="34">
        <v>44975</v>
      </c>
      <c r="K4039" s="33" t="str" cm="1">
        <f t="array" aca="1" ref="K4039" ca="1">_xlfn.IFS(L4039&lt;3,"Junior",L4039&lt;=7,"Mid-Level",L4039&gt;7,"Senior")</f>
        <v>Mid-Level</v>
      </c>
      <c r="L4039" s="46">
        <f ca="1">INT(YEARFRAC(Table1[[#This Row],[Joining Date]],TODAY(),1))</f>
        <v>3</v>
      </c>
      <c r="M4039" s="25" t="str">
        <f t="shared" ca="1" si="63"/>
        <v>No</v>
      </c>
      <c r="N4039" s="26">
        <f>YEAR(Table1[[#This Row],[Joining Date]])</f>
        <v>2023</v>
      </c>
      <c r="O4039" s="46">
        <f>MONTH(Table1[[#This Row],[Joining Date]])</f>
        <v>2</v>
      </c>
      <c r="P4039" s="26">
        <f ca="1">NETWORKDAYS(Table1[[#This Row],[Joining Date]],TODAY())</f>
        <v>876</v>
      </c>
      <c r="Q4039" s="26" t="str">
        <f>LEFT(Table1[[#This Row],[Department]],5)&amp;"-"&amp;RIGHT(Table1[[#This Row],[Employee ID]],3)</f>
        <v>Finan-995</v>
      </c>
      <c r="R4039" s="26" t="str">
        <f>LEFT(Table1[[#This Row],[Department]],3)</f>
        <v>Fin</v>
      </c>
      <c r="S4039" s="37">
        <f>_xlfn.XLOOKUP(Table1[[#This Row],[City]],Table2[City],Table2[Bonus %])</f>
        <v>6</v>
      </c>
    </row>
    <row r="4040" spans="1:19" x14ac:dyDescent="0.35">
      <c r="A4040" s="7" t="s">
        <v>1100</v>
      </c>
      <c r="B4040" s="40" t="str">
        <f>LEFT(Table1[[#This Row],[Employee Name]],FIND(" ",Table1[[#This Row],[Employee Name]]))</f>
        <v xml:space="preserve">Meera </v>
      </c>
      <c r="C4040" s="40" t="str">
        <f>RIGHT(Table1[[#This Row],[Employee Name]],LEN(Table1[[#This Row],[Employee Name]])-FIND(" ",Table1[[#This Row],[Employee Name]]))</f>
        <v>Joshi</v>
      </c>
      <c r="D4040" s="22">
        <f>Table1[[#This Row],[Basic Salary]]+Table1[[#This Row],[Bonus]]</f>
        <v>60449</v>
      </c>
      <c r="E4040" s="8">
        <v>86</v>
      </c>
      <c r="F4040" s="45">
        <v>87</v>
      </c>
      <c r="G4040" s="8" t="str" cm="1">
        <f t="array" ref="G4040">_xlfn.IFS(Table1[[#This Row],[Performance Score]]&gt;=80,"Excellent",Table1[[#This Row],[Performance Score]]&gt;=60,"Good",Table1[[#This Row],[Performance Score]]&gt;=40,"Need Improvement")</f>
        <v>Excellent</v>
      </c>
      <c r="H4040" s="29">
        <f>Table1[[#This Row],[Bonus]]/Table1[[#This Row],[Basic Salary]]</f>
        <v>0.42162696079584205</v>
      </c>
      <c r="I4040" s="8">
        <f ca="1">DATEDIF(Table1[[#This Row],[Date of Birth]],TODAY(),"y")</f>
        <v>44</v>
      </c>
      <c r="J4040" s="33">
        <v>43171</v>
      </c>
      <c r="K4040" s="33" t="str" cm="1">
        <f t="array" aca="1" ref="K4040" ca="1">_xlfn.IFS(L4040&lt;3,"Junior",L4040&lt;=7,"Mid-Level",L4040&gt;7,"Senior")</f>
        <v>Senior</v>
      </c>
      <c r="L4040" s="45">
        <f ca="1">INT(YEARFRAC(Table1[[#This Row],[Joining Date]],TODAY(),1))</f>
        <v>8</v>
      </c>
      <c r="M4040" s="25" t="str">
        <f t="shared" ca="1" si="63"/>
        <v>Yes</v>
      </c>
      <c r="N4040" s="25">
        <f>YEAR(Table1[[#This Row],[Joining Date]])</f>
        <v>2018</v>
      </c>
      <c r="O4040" s="45">
        <f>MONTH(Table1[[#This Row],[Joining Date]])</f>
        <v>3</v>
      </c>
      <c r="P4040" s="25">
        <f ca="1">NETWORKDAYS(Table1[[#This Row],[Joining Date]],TODAY())</f>
        <v>2166</v>
      </c>
      <c r="Q4040" s="25" t="str">
        <f>LEFT(Table1[[#This Row],[Department]],5)&amp;"-"&amp;RIGHT(Table1[[#This Row],[Employee ID]],3)</f>
        <v>HR-044</v>
      </c>
      <c r="R4040" s="25" t="str">
        <f>LEFT(Table1[[#This Row],[Department]],3)</f>
        <v>HR</v>
      </c>
      <c r="S4040" s="36">
        <f>_xlfn.XLOOKUP(Table1[[#This Row],[City]],Table2[City],Table2[Bonus %])</f>
        <v>6</v>
      </c>
    </row>
    <row r="4041" spans="1:19" x14ac:dyDescent="0.35">
      <c r="A4041" s="9" t="s">
        <v>970</v>
      </c>
      <c r="B4041" s="41" t="str">
        <f>LEFT(Table1[[#This Row],[Employee Name]],FIND(" ",Table1[[#This Row],[Employee Name]]))</f>
        <v xml:space="preserve">Kavya </v>
      </c>
      <c r="C4041" s="41" t="str">
        <f>RIGHT(Table1[[#This Row],[Employee Name]],LEN(Table1[[#This Row],[Employee Name]])-FIND(" ",Table1[[#This Row],[Employee Name]]))</f>
        <v>Nair</v>
      </c>
      <c r="D4041" s="23">
        <f>Table1[[#This Row],[Basic Salary]]+Table1[[#This Row],[Bonus]]</f>
        <v>60404</v>
      </c>
      <c r="E4041" s="10">
        <v>67</v>
      </c>
      <c r="F4041" s="46">
        <v>61</v>
      </c>
      <c r="G4041" s="10" t="str" cm="1">
        <f t="array" ref="G4041">_xlfn.IFS(Table1[[#This Row],[Performance Score]]&gt;=80,"Excellent",Table1[[#This Row],[Performance Score]]&gt;=60,"Good",Table1[[#This Row],[Performance Score]]&gt;=40,"Need Improvement")</f>
        <v>Good</v>
      </c>
      <c r="H4041" s="30">
        <f>Table1[[#This Row],[Bonus]]/Table1[[#This Row],[Basic Salary]]</f>
        <v>0.40513631711175213</v>
      </c>
      <c r="I4041" s="10">
        <f ca="1">DATEDIF(Table1[[#This Row],[Date of Birth]],TODAY(),"y")</f>
        <v>16</v>
      </c>
      <c r="J4041" s="34">
        <v>45410</v>
      </c>
      <c r="K4041" s="33" t="str" cm="1">
        <f t="array" aca="1" ref="K4041" ca="1">_xlfn.IFS(L4041&lt;3,"Junior",L4041&lt;=7,"Mid-Level",L4041&gt;7,"Senior")</f>
        <v>Junior</v>
      </c>
      <c r="L4041" s="46">
        <f ca="1">INT(YEARFRAC(Table1[[#This Row],[Joining Date]],TODAY(),1))</f>
        <v>2</v>
      </c>
      <c r="M4041" s="25" t="str">
        <f t="shared" ca="1" si="63"/>
        <v>No</v>
      </c>
      <c r="N4041" s="26">
        <f>YEAR(Table1[[#This Row],[Joining Date]])</f>
        <v>2024</v>
      </c>
      <c r="O4041" s="46">
        <f>MONTH(Table1[[#This Row],[Joining Date]])</f>
        <v>4</v>
      </c>
      <c r="P4041" s="26">
        <f ca="1">NETWORKDAYS(Table1[[#This Row],[Joining Date]],TODAY())</f>
        <v>566</v>
      </c>
      <c r="Q4041" s="26" t="str">
        <f>LEFT(Table1[[#This Row],[Department]],5)&amp;"-"&amp;RIGHT(Table1[[#This Row],[Employee ID]],3)</f>
        <v>HR-914</v>
      </c>
      <c r="R4041" s="26" t="str">
        <f>LEFT(Table1[[#This Row],[Department]],3)</f>
        <v>HR</v>
      </c>
      <c r="S4041" s="37">
        <f>_xlfn.XLOOKUP(Table1[[#This Row],[City]],Table2[City],Table2[Bonus %])</f>
        <v>7</v>
      </c>
    </row>
    <row r="4042" spans="1:19" x14ac:dyDescent="0.35">
      <c r="A4042" s="7" t="s">
        <v>2310</v>
      </c>
      <c r="B4042" s="40" t="str">
        <f>LEFT(Table1[[#This Row],[Employee Name]],FIND(" ",Table1[[#This Row],[Employee Name]]))</f>
        <v xml:space="preserve">Arjun </v>
      </c>
      <c r="C4042" s="40" t="str">
        <f>RIGHT(Table1[[#This Row],[Employee Name]],LEN(Table1[[#This Row],[Employee Name]])-FIND(" ",Table1[[#This Row],[Employee Name]]))</f>
        <v>Mehta</v>
      </c>
      <c r="D4042" s="22">
        <f>Table1[[#This Row],[Basic Salary]]+Table1[[#This Row],[Bonus]]</f>
        <v>60400</v>
      </c>
      <c r="E4042" s="8">
        <v>92</v>
      </c>
      <c r="F4042" s="45">
        <v>84</v>
      </c>
      <c r="G4042" s="8" t="str" cm="1">
        <f t="array" ref="G4042">_xlfn.IFS(Table1[[#This Row],[Performance Score]]&gt;=80,"Excellent",Table1[[#This Row],[Performance Score]]&gt;=60,"Good",Table1[[#This Row],[Performance Score]]&gt;=40,"Need Improvement")</f>
        <v>Excellent</v>
      </c>
      <c r="H4042" s="29">
        <f>Table1[[#This Row],[Bonus]]/Table1[[#This Row],[Basic Salary]]</f>
        <v>0.49853619808465238</v>
      </c>
      <c r="I4042" s="8">
        <f ca="1">DATEDIF(Table1[[#This Row],[Date of Birth]],TODAY(),"y")</f>
        <v>28</v>
      </c>
      <c r="J4042" s="33">
        <v>45922</v>
      </c>
      <c r="K4042" s="33" t="str" cm="1">
        <f t="array" aca="1" ref="K4042" ca="1">_xlfn.IFS(L4042&lt;3,"Junior",L4042&lt;=7,"Mid-Level",L4042&gt;7,"Senior")</f>
        <v>Junior</v>
      </c>
      <c r="L4042" s="45">
        <f ca="1">INT(YEARFRAC(Table1[[#This Row],[Joining Date]],TODAY(),1))</f>
        <v>0</v>
      </c>
      <c r="M4042" s="25" t="str">
        <f t="shared" ca="1" si="63"/>
        <v>No</v>
      </c>
      <c r="N4042" s="25">
        <f>YEAR(Table1[[#This Row],[Joining Date]])</f>
        <v>2025</v>
      </c>
      <c r="O4042" s="45">
        <f>MONTH(Table1[[#This Row],[Joining Date]])</f>
        <v>9</v>
      </c>
      <c r="P4042" s="25">
        <f ca="1">NETWORKDAYS(Table1[[#This Row],[Joining Date]],TODAY())</f>
        <v>201</v>
      </c>
      <c r="Q4042" s="25" t="str">
        <f>LEFT(Table1[[#This Row],[Department]],5)&amp;"-"&amp;RIGHT(Table1[[#This Row],[Employee ID]],3)</f>
        <v>Opera-254</v>
      </c>
      <c r="R4042" s="25" t="str">
        <f>LEFT(Table1[[#This Row],[Department]],3)</f>
        <v>Ope</v>
      </c>
      <c r="S4042" s="36">
        <f>_xlfn.XLOOKUP(Table1[[#This Row],[City]],Table2[City],Table2[Bonus %])</f>
        <v>5</v>
      </c>
    </row>
    <row r="4043" spans="1:19" x14ac:dyDescent="0.35">
      <c r="A4043" s="9" t="s">
        <v>3462</v>
      </c>
      <c r="B4043" s="41" t="str">
        <f>LEFT(Table1[[#This Row],[Employee Name]],FIND(" ",Table1[[#This Row],[Employee Name]]))</f>
        <v xml:space="preserve">Ishita </v>
      </c>
      <c r="C4043" s="41" t="str">
        <f>RIGHT(Table1[[#This Row],[Employee Name]],LEN(Table1[[#This Row],[Employee Name]])-FIND(" ",Table1[[#This Row],[Employee Name]]))</f>
        <v>Roy</v>
      </c>
      <c r="D4043" s="23">
        <f>Table1[[#This Row],[Basic Salary]]+Table1[[#This Row],[Bonus]]</f>
        <v>60387</v>
      </c>
      <c r="E4043" s="10">
        <v>100</v>
      </c>
      <c r="F4043" s="46">
        <v>89</v>
      </c>
      <c r="G4043" s="10" t="str" cm="1">
        <f t="array" ref="G4043">_xlfn.IFS(Table1[[#This Row],[Performance Score]]&gt;=80,"Excellent",Table1[[#This Row],[Performance Score]]&gt;=60,"Good",Table1[[#This Row],[Performance Score]]&gt;=40,"Need Improvement")</f>
        <v>Excellent</v>
      </c>
      <c r="H4043" s="30">
        <f>Table1[[#This Row],[Bonus]]/Table1[[#This Row],[Basic Salary]]</f>
        <v>0.4124953218562874</v>
      </c>
      <c r="I4043" s="10">
        <f ca="1">DATEDIF(Table1[[#This Row],[Date of Birth]],TODAY(),"y")</f>
        <v>27</v>
      </c>
      <c r="J4043" s="34">
        <v>45051</v>
      </c>
      <c r="K4043" s="33" t="str" cm="1">
        <f t="array" aca="1" ref="K4043" ca="1">_xlfn.IFS(L4043&lt;3,"Junior",L4043&lt;=7,"Mid-Level",L4043&gt;7,"Senior")</f>
        <v>Mid-Level</v>
      </c>
      <c r="L4043" s="46">
        <f ca="1">INT(YEARFRAC(Table1[[#This Row],[Joining Date]],TODAY(),1))</f>
        <v>3</v>
      </c>
      <c r="M4043" s="25" t="str">
        <f t="shared" ca="1" si="63"/>
        <v>No</v>
      </c>
      <c r="N4043" s="26">
        <f>YEAR(Table1[[#This Row],[Joining Date]])</f>
        <v>2023</v>
      </c>
      <c r="O4043" s="46">
        <f>MONTH(Table1[[#This Row],[Joining Date]])</f>
        <v>5</v>
      </c>
      <c r="P4043" s="26">
        <f ca="1">NETWORKDAYS(Table1[[#This Row],[Joining Date]],TODAY())</f>
        <v>822</v>
      </c>
      <c r="Q4043" s="26" t="str">
        <f>LEFT(Table1[[#This Row],[Department]],5)&amp;"-"&amp;RIGHT(Table1[[#This Row],[Employee ID]],3)</f>
        <v>Opera-406</v>
      </c>
      <c r="R4043" s="26" t="str">
        <f>LEFT(Table1[[#This Row],[Department]],3)</f>
        <v>Ope</v>
      </c>
      <c r="S4043" s="37">
        <f>_xlfn.XLOOKUP(Table1[[#This Row],[City]],Table2[City],Table2[Bonus %])</f>
        <v>6</v>
      </c>
    </row>
    <row r="4044" spans="1:19" x14ac:dyDescent="0.35">
      <c r="A4044" s="7" t="s">
        <v>4023</v>
      </c>
      <c r="B4044" s="40" t="str">
        <f>LEFT(Table1[[#This Row],[Employee Name]],FIND(" ",Table1[[#This Row],[Employee Name]]))</f>
        <v xml:space="preserve">Gayathri </v>
      </c>
      <c r="C4044" s="40" t="str">
        <f>RIGHT(Table1[[#This Row],[Employee Name]],LEN(Table1[[#This Row],[Employee Name]])-FIND(" ",Table1[[#This Row],[Employee Name]]))</f>
        <v>Iyer</v>
      </c>
      <c r="D4044" s="22">
        <f>Table1[[#This Row],[Basic Salary]]+Table1[[#This Row],[Bonus]]</f>
        <v>60375</v>
      </c>
      <c r="E4044" s="8">
        <v>89</v>
      </c>
      <c r="F4044" s="45">
        <v>41</v>
      </c>
      <c r="G4044" s="8" t="str" cm="1">
        <f t="array" ref="G4044">_xlfn.IFS(Table1[[#This Row],[Performance Score]]&gt;=80,"Excellent",Table1[[#This Row],[Performance Score]]&gt;=60,"Good",Table1[[#This Row],[Performance Score]]&gt;=40,"Need Improvement")</f>
        <v>Need Improvement</v>
      </c>
      <c r="H4044" s="29">
        <f>Table1[[#This Row],[Bonus]]/Table1[[#This Row],[Basic Salary]]</f>
        <v>0.3101644893884814</v>
      </c>
      <c r="I4044" s="8">
        <f ca="1">DATEDIF(Table1[[#This Row],[Date of Birth]],TODAY(),"y")</f>
        <v>20</v>
      </c>
      <c r="J4044" s="33">
        <v>45451</v>
      </c>
      <c r="K4044" s="33" t="str" cm="1">
        <f t="array" aca="1" ref="K4044" ca="1">_xlfn.IFS(L4044&lt;3,"Junior",L4044&lt;=7,"Mid-Level",L4044&gt;7,"Senior")</f>
        <v>Junior</v>
      </c>
      <c r="L4044" s="45">
        <f ca="1">INT(YEARFRAC(Table1[[#This Row],[Joining Date]],TODAY(),1))</f>
        <v>2</v>
      </c>
      <c r="M4044" s="25" t="str">
        <f t="shared" ca="1" si="63"/>
        <v>No</v>
      </c>
      <c r="N4044" s="25">
        <f>YEAR(Table1[[#This Row],[Joining Date]])</f>
        <v>2024</v>
      </c>
      <c r="O4044" s="45">
        <f>MONTH(Table1[[#This Row],[Joining Date]])</f>
        <v>6</v>
      </c>
      <c r="P4044" s="25">
        <f ca="1">NETWORKDAYS(Table1[[#This Row],[Joining Date]],TODAY())</f>
        <v>536</v>
      </c>
      <c r="Q4044" s="25" t="str">
        <f>LEFT(Table1[[#This Row],[Department]],5)&amp;"-"&amp;RIGHT(Table1[[#This Row],[Employee ID]],3)</f>
        <v>Sales-967</v>
      </c>
      <c r="R4044" s="25" t="str">
        <f>LEFT(Table1[[#This Row],[Department]],3)</f>
        <v>Sal</v>
      </c>
      <c r="S4044" s="36">
        <f>_xlfn.XLOOKUP(Table1[[#This Row],[City]],Table2[City],Table2[Bonus %])</f>
        <v>6</v>
      </c>
    </row>
    <row r="4045" spans="1:19" x14ac:dyDescent="0.35">
      <c r="A4045" s="9" t="s">
        <v>1061</v>
      </c>
      <c r="B4045" s="41" t="str">
        <f>LEFT(Table1[[#This Row],[Employee Name]],FIND(" ",Table1[[#This Row],[Employee Name]]))</f>
        <v xml:space="preserve">Karan </v>
      </c>
      <c r="C4045" s="41" t="str">
        <f>RIGHT(Table1[[#This Row],[Employee Name]],LEN(Table1[[#This Row],[Employee Name]])-FIND(" ",Table1[[#This Row],[Employee Name]]))</f>
        <v>Malhotra</v>
      </c>
      <c r="D4045" s="23">
        <f>Table1[[#This Row],[Basic Salary]]+Table1[[#This Row],[Bonus]]</f>
        <v>60345</v>
      </c>
      <c r="E4045" s="10">
        <v>79</v>
      </c>
      <c r="F4045" s="46">
        <v>69</v>
      </c>
      <c r="G4045" s="10" t="str" cm="1">
        <f t="array" ref="G4045">_xlfn.IFS(Table1[[#This Row],[Performance Score]]&gt;=80,"Excellent",Table1[[#This Row],[Performance Score]]&gt;=60,"Good",Table1[[#This Row],[Performance Score]]&gt;=40,"Need Improvement")</f>
        <v>Good</v>
      </c>
      <c r="H4045" s="30">
        <f>Table1[[#This Row],[Bonus]]/Table1[[#This Row],[Basic Salary]]</f>
        <v>0.8802579921480651</v>
      </c>
      <c r="I4045" s="10">
        <f ca="1">DATEDIF(Table1[[#This Row],[Date of Birth]],TODAY(),"y")</f>
        <v>20</v>
      </c>
      <c r="J4045" s="34">
        <v>45086</v>
      </c>
      <c r="K4045" s="33" t="str" cm="1">
        <f t="array" aca="1" ref="K4045" ca="1">_xlfn.IFS(L4045&lt;3,"Junior",L4045&lt;=7,"Mid-Level",L4045&gt;7,"Senior")</f>
        <v>Mid-Level</v>
      </c>
      <c r="L4045" s="46">
        <f ca="1">INT(YEARFRAC(Table1[[#This Row],[Joining Date]],TODAY(),1))</f>
        <v>3</v>
      </c>
      <c r="M4045" s="25" t="str">
        <f t="shared" ca="1" si="63"/>
        <v>No</v>
      </c>
      <c r="N4045" s="26">
        <f>YEAR(Table1[[#This Row],[Joining Date]])</f>
        <v>2023</v>
      </c>
      <c r="O4045" s="46">
        <f>MONTH(Table1[[#This Row],[Joining Date]])</f>
        <v>6</v>
      </c>
      <c r="P4045" s="26">
        <f ca="1">NETWORKDAYS(Table1[[#This Row],[Joining Date]],TODAY())</f>
        <v>797</v>
      </c>
      <c r="Q4045" s="26" t="str">
        <f>LEFT(Table1[[#This Row],[Department]],5)&amp;"-"&amp;RIGHT(Table1[[#This Row],[Employee ID]],3)</f>
        <v>Finan-005</v>
      </c>
      <c r="R4045" s="26" t="str">
        <f>LEFT(Table1[[#This Row],[Department]],3)</f>
        <v>Fin</v>
      </c>
      <c r="S4045" s="37">
        <f>_xlfn.XLOOKUP(Table1[[#This Row],[City]],Table2[City],Table2[Bonus %])</f>
        <v>6</v>
      </c>
    </row>
    <row r="4046" spans="1:19" x14ac:dyDescent="0.35">
      <c r="A4046" s="7" t="s">
        <v>2022</v>
      </c>
      <c r="B4046" s="40" t="str">
        <f>LEFT(Table1[[#This Row],[Employee Name]],FIND(" ",Table1[[#This Row],[Employee Name]]))</f>
        <v xml:space="preserve">Kavya </v>
      </c>
      <c r="C4046" s="40" t="str">
        <f>RIGHT(Table1[[#This Row],[Employee Name]],LEN(Table1[[#This Row],[Employee Name]])-FIND(" ",Table1[[#This Row],[Employee Name]]))</f>
        <v>Nair</v>
      </c>
      <c r="D4046" s="22">
        <f>Table1[[#This Row],[Basic Salary]]+Table1[[#This Row],[Bonus]]</f>
        <v>60345</v>
      </c>
      <c r="E4046" s="8">
        <v>65</v>
      </c>
      <c r="F4046" s="45">
        <v>55</v>
      </c>
      <c r="G4046" s="8" t="str" cm="1">
        <f t="array" ref="G4046">_xlfn.IFS(Table1[[#This Row],[Performance Score]]&gt;=80,"Excellent",Table1[[#This Row],[Performance Score]]&gt;=60,"Good",Table1[[#This Row],[Performance Score]]&gt;=40,"Need Improvement")</f>
        <v>Need Improvement</v>
      </c>
      <c r="H4046" s="29">
        <f>Table1[[#This Row],[Bonus]]/Table1[[#This Row],[Basic Salary]]</f>
        <v>0.61083231007420857</v>
      </c>
      <c r="I4046" s="8">
        <f ca="1">DATEDIF(Table1[[#This Row],[Date of Birth]],TODAY(),"y")</f>
        <v>34</v>
      </c>
      <c r="J4046" s="33">
        <v>44576</v>
      </c>
      <c r="K4046" s="33" t="str" cm="1">
        <f t="array" aca="1" ref="K4046" ca="1">_xlfn.IFS(L4046&lt;3,"Junior",L4046&lt;=7,"Mid-Level",L4046&gt;7,"Senior")</f>
        <v>Mid-Level</v>
      </c>
      <c r="L4046" s="45">
        <f ca="1">INT(YEARFRAC(Table1[[#This Row],[Joining Date]],TODAY(),1))</f>
        <v>4</v>
      </c>
      <c r="M4046" s="25" t="str">
        <f t="shared" ca="1" si="63"/>
        <v>No</v>
      </c>
      <c r="N4046" s="25">
        <f>YEAR(Table1[[#This Row],[Joining Date]])</f>
        <v>2022</v>
      </c>
      <c r="O4046" s="45">
        <f>MONTH(Table1[[#This Row],[Joining Date]])</f>
        <v>1</v>
      </c>
      <c r="P4046" s="25">
        <f ca="1">NETWORKDAYS(Table1[[#This Row],[Joining Date]],TODAY())</f>
        <v>1161</v>
      </c>
      <c r="Q4046" s="25" t="str">
        <f>LEFT(Table1[[#This Row],[Department]],5)&amp;"-"&amp;RIGHT(Table1[[#This Row],[Employee ID]],3)</f>
        <v>Marke-966</v>
      </c>
      <c r="R4046" s="25" t="str">
        <f>LEFT(Table1[[#This Row],[Department]],3)</f>
        <v>Mar</v>
      </c>
      <c r="S4046" s="36">
        <f>_xlfn.XLOOKUP(Table1[[#This Row],[City]],Table2[City],Table2[Bonus %])</f>
        <v>6</v>
      </c>
    </row>
    <row r="4047" spans="1:19" x14ac:dyDescent="0.35">
      <c r="A4047" s="9" t="s">
        <v>4404</v>
      </c>
      <c r="B4047" s="41" t="str">
        <f>LEFT(Table1[[#This Row],[Employee Name]],FIND(" ",Table1[[#This Row],[Employee Name]]))</f>
        <v xml:space="preserve">Arjun </v>
      </c>
      <c r="C4047" s="41" t="str">
        <f>RIGHT(Table1[[#This Row],[Employee Name]],LEN(Table1[[#This Row],[Employee Name]])-FIND(" ",Table1[[#This Row],[Employee Name]]))</f>
        <v>Mehta</v>
      </c>
      <c r="D4047" s="23">
        <f>Table1[[#This Row],[Basic Salary]]+Table1[[#This Row],[Bonus]]</f>
        <v>60321</v>
      </c>
      <c r="E4047" s="10">
        <v>93</v>
      </c>
      <c r="F4047" s="46">
        <v>66</v>
      </c>
      <c r="G4047" s="10" t="str" cm="1">
        <f t="array" ref="G4047">_xlfn.IFS(Table1[[#This Row],[Performance Score]]&gt;=80,"Excellent",Table1[[#This Row],[Performance Score]]&gt;=60,"Good",Table1[[#This Row],[Performance Score]]&gt;=40,"Need Improvement")</f>
        <v>Good</v>
      </c>
      <c r="H4047" s="30">
        <f>Table1[[#This Row],[Bonus]]/Table1[[#This Row],[Basic Salary]]</f>
        <v>0.10762027175908924</v>
      </c>
      <c r="I4047" s="10">
        <f ca="1">DATEDIF(Table1[[#This Row],[Date of Birth]],TODAY(),"y")</f>
        <v>37</v>
      </c>
      <c r="J4047" s="34">
        <v>42083</v>
      </c>
      <c r="K4047" s="33" t="str" cm="1">
        <f t="array" aca="1" ref="K4047" ca="1">_xlfn.IFS(L4047&lt;3,"Junior",L4047&lt;=7,"Mid-Level",L4047&gt;7,"Senior")</f>
        <v>Senior</v>
      </c>
      <c r="L4047" s="46">
        <f ca="1">INT(YEARFRAC(Table1[[#This Row],[Joining Date]],TODAY(),1))</f>
        <v>11</v>
      </c>
      <c r="M4047" s="25" t="str">
        <f t="shared" ca="1" si="63"/>
        <v>Yes</v>
      </c>
      <c r="N4047" s="26">
        <f>YEAR(Table1[[#This Row],[Joining Date]])</f>
        <v>2015</v>
      </c>
      <c r="O4047" s="46">
        <f>MONTH(Table1[[#This Row],[Joining Date]])</f>
        <v>3</v>
      </c>
      <c r="P4047" s="26">
        <f ca="1">NETWORKDAYS(Table1[[#This Row],[Joining Date]],TODAY())</f>
        <v>2942</v>
      </c>
      <c r="Q4047" s="26" t="str">
        <f>LEFT(Table1[[#This Row],[Department]],5)&amp;"-"&amp;RIGHT(Table1[[#This Row],[Employee ID]],3)</f>
        <v>Marke-348</v>
      </c>
      <c r="R4047" s="26" t="str">
        <f>LEFT(Table1[[#This Row],[Department]],3)</f>
        <v>Mar</v>
      </c>
      <c r="S4047" s="37">
        <f>_xlfn.XLOOKUP(Table1[[#This Row],[City]],Table2[City],Table2[Bonus %])</f>
        <v>6</v>
      </c>
    </row>
    <row r="4048" spans="1:19" x14ac:dyDescent="0.35">
      <c r="A4048" s="7" t="s">
        <v>1787</v>
      </c>
      <c r="B4048" s="40" t="str">
        <f>LEFT(Table1[[#This Row],[Employee Name]],FIND(" ",Table1[[#This Row],[Employee Name]]))</f>
        <v xml:space="preserve">Vikram </v>
      </c>
      <c r="C4048" s="40" t="str">
        <f>RIGHT(Table1[[#This Row],[Employee Name]],LEN(Table1[[#This Row],[Employee Name]])-FIND(" ",Table1[[#This Row],[Employee Name]]))</f>
        <v>Singh</v>
      </c>
      <c r="D4048" s="22">
        <f>Table1[[#This Row],[Basic Salary]]+Table1[[#This Row],[Bonus]]</f>
        <v>60320</v>
      </c>
      <c r="E4048" s="8">
        <v>70</v>
      </c>
      <c r="F4048" s="45">
        <v>73</v>
      </c>
      <c r="G4048" s="8" t="str" cm="1">
        <f t="array" ref="G4048">_xlfn.IFS(Table1[[#This Row],[Performance Score]]&gt;=80,"Excellent",Table1[[#This Row],[Performance Score]]&gt;=60,"Good",Table1[[#This Row],[Performance Score]]&gt;=40,"Need Improvement")</f>
        <v>Good</v>
      </c>
      <c r="H4048" s="29">
        <f>Table1[[#This Row],[Bonus]]/Table1[[#This Row],[Basic Salary]]</f>
        <v>0.3674593638774909</v>
      </c>
      <c r="I4048" s="8">
        <f ca="1">DATEDIF(Table1[[#This Row],[Date of Birth]],TODAY(),"y")</f>
        <v>39</v>
      </c>
      <c r="J4048" s="33">
        <v>42264</v>
      </c>
      <c r="K4048" s="33" t="str" cm="1">
        <f t="array" aca="1" ref="K4048" ca="1">_xlfn.IFS(L4048&lt;3,"Junior",L4048&lt;=7,"Mid-Level",L4048&gt;7,"Senior")</f>
        <v>Senior</v>
      </c>
      <c r="L4048" s="45">
        <f ca="1">INT(YEARFRAC(Table1[[#This Row],[Joining Date]],TODAY(),1))</f>
        <v>10</v>
      </c>
      <c r="M4048" s="25" t="str">
        <f t="shared" ca="1" si="63"/>
        <v>Yes</v>
      </c>
      <c r="N4048" s="25">
        <f>YEAR(Table1[[#This Row],[Joining Date]])</f>
        <v>2015</v>
      </c>
      <c r="O4048" s="45">
        <f>MONTH(Table1[[#This Row],[Joining Date]])</f>
        <v>9</v>
      </c>
      <c r="P4048" s="25">
        <f ca="1">NETWORKDAYS(Table1[[#This Row],[Joining Date]],TODAY())</f>
        <v>2813</v>
      </c>
      <c r="Q4048" s="25" t="str">
        <f>LEFT(Table1[[#This Row],[Department]],5)&amp;"-"&amp;RIGHT(Table1[[#This Row],[Employee ID]],3)</f>
        <v>Opera-731</v>
      </c>
      <c r="R4048" s="25" t="str">
        <f>LEFT(Table1[[#This Row],[Department]],3)</f>
        <v>Ope</v>
      </c>
      <c r="S4048" s="36">
        <f>_xlfn.XLOOKUP(Table1[[#This Row],[City]],Table2[City],Table2[Bonus %])</f>
        <v>5</v>
      </c>
    </row>
    <row r="4049" spans="1:19" x14ac:dyDescent="0.35">
      <c r="A4049" s="9" t="s">
        <v>3757</v>
      </c>
      <c r="B4049" s="41" t="str">
        <f>LEFT(Table1[[#This Row],[Employee Name]],FIND(" ",Table1[[#This Row],[Employee Name]]))</f>
        <v xml:space="preserve">Swathi </v>
      </c>
      <c r="C4049" s="41" t="str">
        <f>RIGHT(Table1[[#This Row],[Employee Name]],LEN(Table1[[#This Row],[Employee Name]])-FIND(" ",Table1[[#This Row],[Employee Name]]))</f>
        <v>Ramesh</v>
      </c>
      <c r="D4049" s="23">
        <f>Table1[[#This Row],[Basic Salary]]+Table1[[#This Row],[Bonus]]</f>
        <v>60319</v>
      </c>
      <c r="E4049" s="10">
        <v>68</v>
      </c>
      <c r="F4049" s="46">
        <v>47</v>
      </c>
      <c r="G4049" s="10" t="str" cm="1">
        <f t="array" ref="G4049">_xlfn.IFS(Table1[[#This Row],[Performance Score]]&gt;=80,"Excellent",Table1[[#This Row],[Performance Score]]&gt;=60,"Good",Table1[[#This Row],[Performance Score]]&gt;=40,"Need Improvement")</f>
        <v>Need Improvement</v>
      </c>
      <c r="H4049" s="30">
        <f>Table1[[#This Row],[Bonus]]/Table1[[#This Row],[Basic Salary]]</f>
        <v>0.88285054313896871</v>
      </c>
      <c r="I4049" s="10">
        <f ca="1">DATEDIF(Table1[[#This Row],[Date of Birth]],TODAY(),"y")</f>
        <v>28</v>
      </c>
      <c r="J4049" s="34">
        <v>44101</v>
      </c>
      <c r="K4049" s="33" t="str" cm="1">
        <f t="array" aca="1" ref="K4049" ca="1">_xlfn.IFS(L4049&lt;3,"Junior",L4049&lt;=7,"Mid-Level",L4049&gt;7,"Senior")</f>
        <v>Mid-Level</v>
      </c>
      <c r="L4049" s="46">
        <f ca="1">INT(YEARFRAC(Table1[[#This Row],[Joining Date]],TODAY(),1))</f>
        <v>5</v>
      </c>
      <c r="M4049" s="25" t="str">
        <f t="shared" ca="1" si="63"/>
        <v>No</v>
      </c>
      <c r="N4049" s="26">
        <f>YEAR(Table1[[#This Row],[Joining Date]])</f>
        <v>2020</v>
      </c>
      <c r="O4049" s="46">
        <f>MONTH(Table1[[#This Row],[Joining Date]])</f>
        <v>9</v>
      </c>
      <c r="P4049" s="26">
        <f ca="1">NETWORKDAYS(Table1[[#This Row],[Joining Date]],TODAY())</f>
        <v>1501</v>
      </c>
      <c r="Q4049" s="26" t="str">
        <f>LEFT(Table1[[#This Row],[Department]],5)&amp;"-"&amp;RIGHT(Table1[[#This Row],[Employee ID]],3)</f>
        <v>Suppo-701</v>
      </c>
      <c r="R4049" s="26" t="str">
        <f>LEFT(Table1[[#This Row],[Department]],3)</f>
        <v>Sup</v>
      </c>
      <c r="S4049" s="37">
        <f>_xlfn.XLOOKUP(Table1[[#This Row],[City]],Table2[City],Table2[Bonus %])</f>
        <v>6</v>
      </c>
    </row>
    <row r="4050" spans="1:19" x14ac:dyDescent="0.35">
      <c r="A4050" s="7" t="s">
        <v>4881</v>
      </c>
      <c r="B4050" s="40" t="str">
        <f>LEFT(Table1[[#This Row],[Employee Name]],FIND(" ",Table1[[#This Row],[Employee Name]]))</f>
        <v xml:space="preserve">Nisha </v>
      </c>
      <c r="C4050" s="40" t="str">
        <f>RIGHT(Table1[[#This Row],[Employee Name]],LEN(Table1[[#This Row],[Employee Name]])-FIND(" ",Table1[[#This Row],[Employee Name]]))</f>
        <v>Kapoor</v>
      </c>
      <c r="D4050" s="22">
        <f>Table1[[#This Row],[Basic Salary]]+Table1[[#This Row],[Bonus]]</f>
        <v>60314</v>
      </c>
      <c r="E4050" s="8">
        <v>93</v>
      </c>
      <c r="F4050" s="45">
        <v>73</v>
      </c>
      <c r="G4050" s="8" t="str" cm="1">
        <f t="array" ref="G4050">_xlfn.IFS(Table1[[#This Row],[Performance Score]]&gt;=80,"Excellent",Table1[[#This Row],[Performance Score]]&gt;=60,"Good",Table1[[#This Row],[Performance Score]]&gt;=40,"Need Improvement")</f>
        <v>Good</v>
      </c>
      <c r="H4050" s="29">
        <f>Table1[[#This Row],[Bonus]]/Table1[[#This Row],[Basic Salary]]</f>
        <v>0.44954216635823979</v>
      </c>
      <c r="I4050" s="8">
        <f ca="1">DATEDIF(Table1[[#This Row],[Date of Birth]],TODAY(),"y")</f>
        <v>41</v>
      </c>
      <c r="J4050" s="33">
        <v>43802</v>
      </c>
      <c r="K4050" s="33" t="str" cm="1">
        <f t="array" aca="1" ref="K4050" ca="1">_xlfn.IFS(L4050&lt;3,"Junior",L4050&lt;=7,"Mid-Level",L4050&gt;7,"Senior")</f>
        <v>Mid-Level</v>
      </c>
      <c r="L4050" s="45">
        <f ca="1">INT(YEARFRAC(Table1[[#This Row],[Joining Date]],TODAY(),1))</f>
        <v>6</v>
      </c>
      <c r="M4050" s="25" t="str">
        <f t="shared" ca="1" si="63"/>
        <v>Yes</v>
      </c>
      <c r="N4050" s="25">
        <f>YEAR(Table1[[#This Row],[Joining Date]])</f>
        <v>2019</v>
      </c>
      <c r="O4050" s="45">
        <f>MONTH(Table1[[#This Row],[Joining Date]])</f>
        <v>12</v>
      </c>
      <c r="P4050" s="25">
        <f ca="1">NETWORKDAYS(Table1[[#This Row],[Joining Date]],TODAY())</f>
        <v>1715</v>
      </c>
      <c r="Q4050" s="25" t="str">
        <f>LEFT(Table1[[#This Row],[Department]],5)&amp;"-"&amp;RIGHT(Table1[[#This Row],[Employee ID]],3)</f>
        <v>Marke-825</v>
      </c>
      <c r="R4050" s="25" t="str">
        <f>LEFT(Table1[[#This Row],[Department]],3)</f>
        <v>Mar</v>
      </c>
      <c r="S4050" s="36">
        <f>_xlfn.XLOOKUP(Table1[[#This Row],[City]],Table2[City],Table2[Bonus %])</f>
        <v>8</v>
      </c>
    </row>
    <row r="4051" spans="1:19" x14ac:dyDescent="0.35">
      <c r="A4051" s="9" t="s">
        <v>158</v>
      </c>
      <c r="B4051" s="41" t="str">
        <f>LEFT(Table1[[#This Row],[Employee Name]],FIND(" ",Table1[[#This Row],[Employee Name]]))</f>
        <v xml:space="preserve">Swathi </v>
      </c>
      <c r="C4051" s="41" t="str">
        <f>RIGHT(Table1[[#This Row],[Employee Name]],LEN(Table1[[#This Row],[Employee Name]])-FIND(" ",Table1[[#This Row],[Employee Name]]))</f>
        <v>Ramesh</v>
      </c>
      <c r="D4051" s="23">
        <f>Table1[[#This Row],[Basic Salary]]+Table1[[#This Row],[Bonus]]</f>
        <v>60303</v>
      </c>
      <c r="E4051" s="10">
        <v>89</v>
      </c>
      <c r="F4051" s="46">
        <v>40</v>
      </c>
      <c r="G4051" s="10" t="str" cm="1">
        <f t="array" ref="G4051">_xlfn.IFS(Table1[[#This Row],[Performance Score]]&gt;=80,"Excellent",Table1[[#This Row],[Performance Score]]&gt;=60,"Good",Table1[[#This Row],[Performance Score]]&gt;=40,"Need Improvement")</f>
        <v>Need Improvement</v>
      </c>
      <c r="H4051" s="30">
        <f>Table1[[#This Row],[Bonus]]/Table1[[#This Row],[Basic Salary]]</f>
        <v>0.58404476082902101</v>
      </c>
      <c r="I4051" s="10">
        <f ca="1">DATEDIF(Table1[[#This Row],[Date of Birth]],TODAY(),"y")</f>
        <v>26</v>
      </c>
      <c r="J4051" s="34">
        <v>45585</v>
      </c>
      <c r="K4051" s="33" t="str" cm="1">
        <f t="array" aca="1" ref="K4051" ca="1">_xlfn.IFS(L4051&lt;3,"Junior",L4051&lt;=7,"Mid-Level",L4051&gt;7,"Senior")</f>
        <v>Junior</v>
      </c>
      <c r="L4051" s="46">
        <f ca="1">INT(YEARFRAC(Table1[[#This Row],[Joining Date]],TODAY(),1))</f>
        <v>1</v>
      </c>
      <c r="M4051" s="25" t="str">
        <f t="shared" ca="1" si="63"/>
        <v>No</v>
      </c>
      <c r="N4051" s="26">
        <f>YEAR(Table1[[#This Row],[Joining Date]])</f>
        <v>2024</v>
      </c>
      <c r="O4051" s="46">
        <f>MONTH(Table1[[#This Row],[Joining Date]])</f>
        <v>10</v>
      </c>
      <c r="P4051" s="26">
        <f ca="1">NETWORKDAYS(Table1[[#This Row],[Joining Date]],TODAY())</f>
        <v>441</v>
      </c>
      <c r="Q4051" s="26" t="str">
        <f>LEFT(Table1[[#This Row],[Department]],5)&amp;"-"&amp;RIGHT(Table1[[#This Row],[Employee ID]],3)</f>
        <v>Suppo-102</v>
      </c>
      <c r="R4051" s="26" t="str">
        <f>LEFT(Table1[[#This Row],[Department]],3)</f>
        <v>Sup</v>
      </c>
      <c r="S4051" s="37">
        <f>_xlfn.XLOOKUP(Table1[[#This Row],[City]],Table2[City],Table2[Bonus %])</f>
        <v>6</v>
      </c>
    </row>
    <row r="4052" spans="1:19" x14ac:dyDescent="0.35">
      <c r="A4052" s="7" t="s">
        <v>3924</v>
      </c>
      <c r="B4052" s="40" t="str">
        <f>LEFT(Table1[[#This Row],[Employee Name]],FIND(" ",Table1[[#This Row],[Employee Name]]))</f>
        <v xml:space="preserve">Arjun </v>
      </c>
      <c r="C4052" s="40" t="str">
        <f>RIGHT(Table1[[#This Row],[Employee Name]],LEN(Table1[[#This Row],[Employee Name]])-FIND(" ",Table1[[#This Row],[Employee Name]]))</f>
        <v>Mehta</v>
      </c>
      <c r="D4052" s="22">
        <f>Table1[[#This Row],[Basic Salary]]+Table1[[#This Row],[Bonus]]</f>
        <v>60302</v>
      </c>
      <c r="E4052" s="8">
        <v>86</v>
      </c>
      <c r="F4052" s="45">
        <v>77</v>
      </c>
      <c r="G4052" s="8" t="str" cm="1">
        <f t="array" ref="G4052">_xlfn.IFS(Table1[[#This Row],[Performance Score]]&gt;=80,"Excellent",Table1[[#This Row],[Performance Score]]&gt;=60,"Good",Table1[[#This Row],[Performance Score]]&gt;=40,"Need Improvement")</f>
        <v>Good</v>
      </c>
      <c r="H4052" s="29">
        <f>Table1[[#This Row],[Bonus]]/Table1[[#This Row],[Basic Salary]]</f>
        <v>0.64440566114913689</v>
      </c>
      <c r="I4052" s="8">
        <f ca="1">DATEDIF(Table1[[#This Row],[Date of Birth]],TODAY(),"y")</f>
        <v>20</v>
      </c>
      <c r="J4052" s="33">
        <v>42463</v>
      </c>
      <c r="K4052" s="33" t="str" cm="1">
        <f t="array" aca="1" ref="K4052" ca="1">_xlfn.IFS(L4052&lt;3,"Junior",L4052&lt;=7,"Mid-Level",L4052&gt;7,"Senior")</f>
        <v>Senior</v>
      </c>
      <c r="L4052" s="45">
        <f ca="1">INT(YEARFRAC(Table1[[#This Row],[Joining Date]],TODAY(),1))</f>
        <v>10</v>
      </c>
      <c r="M4052" s="25" t="str">
        <f t="shared" ca="1" si="63"/>
        <v>Yes</v>
      </c>
      <c r="N4052" s="25">
        <f>YEAR(Table1[[#This Row],[Joining Date]])</f>
        <v>2016</v>
      </c>
      <c r="O4052" s="45">
        <f>MONTH(Table1[[#This Row],[Joining Date]])</f>
        <v>4</v>
      </c>
      <c r="P4052" s="25">
        <f ca="1">NETWORKDAYS(Table1[[#This Row],[Joining Date]],TODAY())</f>
        <v>2671</v>
      </c>
      <c r="Q4052" s="25" t="str">
        <f>LEFT(Table1[[#This Row],[Department]],5)&amp;"-"&amp;RIGHT(Table1[[#This Row],[Employee ID]],3)</f>
        <v>Suppo-868</v>
      </c>
      <c r="R4052" s="25" t="str">
        <f>LEFT(Table1[[#This Row],[Department]],3)</f>
        <v>Sup</v>
      </c>
      <c r="S4052" s="36">
        <f>_xlfn.XLOOKUP(Table1[[#This Row],[City]],Table2[City],Table2[Bonus %])</f>
        <v>4</v>
      </c>
    </row>
    <row r="4053" spans="1:19" x14ac:dyDescent="0.35">
      <c r="A4053" s="9" t="s">
        <v>1464</v>
      </c>
      <c r="B4053" s="41" t="str">
        <f>LEFT(Table1[[#This Row],[Employee Name]],FIND(" ",Table1[[#This Row],[Employee Name]]))</f>
        <v xml:space="preserve">Sneha </v>
      </c>
      <c r="C4053" s="41" t="str">
        <f>RIGHT(Table1[[#This Row],[Employee Name]],LEN(Table1[[#This Row],[Employee Name]])-FIND(" ",Table1[[#This Row],[Employee Name]]))</f>
        <v>Iyer</v>
      </c>
      <c r="D4053" s="23">
        <f>Table1[[#This Row],[Basic Salary]]+Table1[[#This Row],[Bonus]]</f>
        <v>60284</v>
      </c>
      <c r="E4053" s="10">
        <v>66</v>
      </c>
      <c r="F4053" s="46">
        <v>88</v>
      </c>
      <c r="G4053" s="10" t="str" cm="1">
        <f t="array" ref="G4053">_xlfn.IFS(Table1[[#This Row],[Performance Score]]&gt;=80,"Excellent",Table1[[#This Row],[Performance Score]]&gt;=60,"Good",Table1[[#This Row],[Performance Score]]&gt;=40,"Need Improvement")</f>
        <v>Excellent</v>
      </c>
      <c r="H4053" s="30">
        <f>Table1[[#This Row],[Bonus]]/Table1[[#This Row],[Basic Salary]]</f>
        <v>0.2317688645511943</v>
      </c>
      <c r="I4053" s="10">
        <f ca="1">DATEDIF(Table1[[#This Row],[Date of Birth]],TODAY(),"y")</f>
        <v>22</v>
      </c>
      <c r="J4053" s="34">
        <v>44818</v>
      </c>
      <c r="K4053" s="33" t="str" cm="1">
        <f t="array" aca="1" ref="K4053" ca="1">_xlfn.IFS(L4053&lt;3,"Junior",L4053&lt;=7,"Mid-Level",L4053&gt;7,"Senior")</f>
        <v>Mid-Level</v>
      </c>
      <c r="L4053" s="46">
        <f ca="1">INT(YEARFRAC(Table1[[#This Row],[Joining Date]],TODAY(),1))</f>
        <v>3</v>
      </c>
      <c r="M4053" s="25" t="str">
        <f t="shared" ca="1" si="63"/>
        <v>No</v>
      </c>
      <c r="N4053" s="26">
        <f>YEAR(Table1[[#This Row],[Joining Date]])</f>
        <v>2022</v>
      </c>
      <c r="O4053" s="46">
        <f>MONTH(Table1[[#This Row],[Joining Date]])</f>
        <v>9</v>
      </c>
      <c r="P4053" s="26">
        <f ca="1">NETWORKDAYS(Table1[[#This Row],[Joining Date]],TODAY())</f>
        <v>989</v>
      </c>
      <c r="Q4053" s="26" t="str">
        <f>LEFT(Table1[[#This Row],[Department]],5)&amp;"-"&amp;RIGHT(Table1[[#This Row],[Employee ID]],3)</f>
        <v>Sales-408</v>
      </c>
      <c r="R4053" s="26" t="str">
        <f>LEFT(Table1[[#This Row],[Department]],3)</f>
        <v>Sal</v>
      </c>
      <c r="S4053" s="37">
        <f>_xlfn.XLOOKUP(Table1[[#This Row],[City]],Table2[City],Table2[Bonus %])</f>
        <v>7</v>
      </c>
    </row>
    <row r="4054" spans="1:19" x14ac:dyDescent="0.35">
      <c r="A4054" s="7" t="s">
        <v>2494</v>
      </c>
      <c r="B4054" s="40" t="str">
        <f>LEFT(Table1[[#This Row],[Employee Name]],FIND(" ",Table1[[#This Row],[Employee Name]]))</f>
        <v xml:space="preserve">Vikram </v>
      </c>
      <c r="C4054" s="40" t="str">
        <f>RIGHT(Table1[[#This Row],[Employee Name]],LEN(Table1[[#This Row],[Employee Name]])-FIND(" ",Table1[[#This Row],[Employee Name]]))</f>
        <v>Singh</v>
      </c>
      <c r="D4054" s="22">
        <f>Table1[[#This Row],[Basic Salary]]+Table1[[#This Row],[Bonus]]</f>
        <v>60279</v>
      </c>
      <c r="E4054" s="8">
        <v>81</v>
      </c>
      <c r="F4054" s="45">
        <v>89</v>
      </c>
      <c r="G4054" s="8" t="str" cm="1">
        <f t="array" ref="G4054">_xlfn.IFS(Table1[[#This Row],[Performance Score]]&gt;=80,"Excellent",Table1[[#This Row],[Performance Score]]&gt;=60,"Good",Table1[[#This Row],[Performance Score]]&gt;=40,"Need Improvement")</f>
        <v>Excellent</v>
      </c>
      <c r="H4054" s="29">
        <f>Table1[[#This Row],[Bonus]]/Table1[[#This Row],[Basic Salary]]</f>
        <v>0.85240158569189639</v>
      </c>
      <c r="I4054" s="8">
        <f ca="1">DATEDIF(Table1[[#This Row],[Date of Birth]],TODAY(),"y")</f>
        <v>38</v>
      </c>
      <c r="J4054" s="33">
        <v>42962</v>
      </c>
      <c r="K4054" s="33" t="str" cm="1">
        <f t="array" aca="1" ref="K4054" ca="1">_xlfn.IFS(L4054&lt;3,"Junior",L4054&lt;=7,"Mid-Level",L4054&gt;7,"Senior")</f>
        <v>Senior</v>
      </c>
      <c r="L4054" s="45">
        <f ca="1">INT(YEARFRAC(Table1[[#This Row],[Joining Date]],TODAY(),1))</f>
        <v>8</v>
      </c>
      <c r="M4054" s="25" t="str">
        <f t="shared" ca="1" si="63"/>
        <v>Yes</v>
      </c>
      <c r="N4054" s="25">
        <f>YEAR(Table1[[#This Row],[Joining Date]])</f>
        <v>2017</v>
      </c>
      <c r="O4054" s="45">
        <f>MONTH(Table1[[#This Row],[Joining Date]])</f>
        <v>8</v>
      </c>
      <c r="P4054" s="25">
        <f ca="1">NETWORKDAYS(Table1[[#This Row],[Joining Date]],TODAY())</f>
        <v>2315</v>
      </c>
      <c r="Q4054" s="25" t="str">
        <f>LEFT(Table1[[#This Row],[Department]],5)&amp;"-"&amp;RIGHT(Table1[[#This Row],[Employee ID]],3)</f>
        <v>Opera-438</v>
      </c>
      <c r="R4054" s="25" t="str">
        <f>LEFT(Table1[[#This Row],[Department]],3)</f>
        <v>Ope</v>
      </c>
      <c r="S4054" s="36">
        <f>_xlfn.XLOOKUP(Table1[[#This Row],[City]],Table2[City],Table2[Bonus %])</f>
        <v>6</v>
      </c>
    </row>
    <row r="4055" spans="1:19" x14ac:dyDescent="0.35">
      <c r="A4055" s="9" t="s">
        <v>3886</v>
      </c>
      <c r="B4055" s="41" t="str">
        <f>LEFT(Table1[[#This Row],[Employee Name]],FIND(" ",Table1[[#This Row],[Employee Name]]))</f>
        <v xml:space="preserve">Neha </v>
      </c>
      <c r="C4055" s="41" t="str">
        <f>RIGHT(Table1[[#This Row],[Employee Name]],LEN(Table1[[#This Row],[Employee Name]])-FIND(" ",Table1[[#This Row],[Employee Name]]))</f>
        <v>Kulkarni</v>
      </c>
      <c r="D4055" s="23">
        <f>Table1[[#This Row],[Basic Salary]]+Table1[[#This Row],[Bonus]]</f>
        <v>60270</v>
      </c>
      <c r="E4055" s="10">
        <v>72</v>
      </c>
      <c r="F4055" s="46">
        <v>65</v>
      </c>
      <c r="G4055" s="10" t="str" cm="1">
        <f t="array" ref="G4055">_xlfn.IFS(Table1[[#This Row],[Performance Score]]&gt;=80,"Excellent",Table1[[#This Row],[Performance Score]]&gt;=60,"Good",Table1[[#This Row],[Performance Score]]&gt;=40,"Need Improvement")</f>
        <v>Good</v>
      </c>
      <c r="H4055" s="30">
        <f>Table1[[#This Row],[Bonus]]/Table1[[#This Row],[Basic Salary]]</f>
        <v>0.25544191472076988</v>
      </c>
      <c r="I4055" s="10">
        <f ca="1">DATEDIF(Table1[[#This Row],[Date of Birth]],TODAY(),"y")</f>
        <v>44</v>
      </c>
      <c r="J4055" s="34">
        <v>43635</v>
      </c>
      <c r="K4055" s="33" t="str" cm="1">
        <f t="array" aca="1" ref="K4055" ca="1">_xlfn.IFS(L4055&lt;3,"Junior",L4055&lt;=7,"Mid-Level",L4055&gt;7,"Senior")</f>
        <v>Mid-Level</v>
      </c>
      <c r="L4055" s="46">
        <f ca="1">INT(YEARFRAC(Table1[[#This Row],[Joining Date]],TODAY(),1))</f>
        <v>7</v>
      </c>
      <c r="M4055" s="25" t="str">
        <f t="shared" ca="1" si="63"/>
        <v>Yes</v>
      </c>
      <c r="N4055" s="26">
        <f>YEAR(Table1[[#This Row],[Joining Date]])</f>
        <v>2019</v>
      </c>
      <c r="O4055" s="46">
        <f>MONTH(Table1[[#This Row],[Joining Date]])</f>
        <v>6</v>
      </c>
      <c r="P4055" s="26">
        <f ca="1">NETWORKDAYS(Table1[[#This Row],[Joining Date]],TODAY())</f>
        <v>1834</v>
      </c>
      <c r="Q4055" s="26" t="str">
        <f>LEFT(Table1[[#This Row],[Department]],5)&amp;"-"&amp;RIGHT(Table1[[#This Row],[Employee ID]],3)</f>
        <v>IT-830</v>
      </c>
      <c r="R4055" s="26" t="str">
        <f>LEFT(Table1[[#This Row],[Department]],3)</f>
        <v>IT</v>
      </c>
      <c r="S4055" s="37">
        <f>_xlfn.XLOOKUP(Table1[[#This Row],[City]],Table2[City],Table2[Bonus %])</f>
        <v>5</v>
      </c>
    </row>
    <row r="4056" spans="1:19" x14ac:dyDescent="0.35">
      <c r="A4056" s="7" t="s">
        <v>2712</v>
      </c>
      <c r="B4056" s="40" t="str">
        <f>LEFT(Table1[[#This Row],[Employee Name]],FIND(" ",Table1[[#This Row],[Employee Name]]))</f>
        <v xml:space="preserve">Aditya </v>
      </c>
      <c r="C4056" s="40" t="str">
        <f>RIGHT(Table1[[#This Row],[Employee Name]],LEN(Table1[[#This Row],[Employee Name]])-FIND(" ",Table1[[#This Row],[Employee Name]]))</f>
        <v>Kapoor</v>
      </c>
      <c r="D4056" s="22">
        <f>Table1[[#This Row],[Basic Salary]]+Table1[[#This Row],[Bonus]]</f>
        <v>60269</v>
      </c>
      <c r="E4056" s="8">
        <v>98</v>
      </c>
      <c r="F4056" s="45">
        <v>89</v>
      </c>
      <c r="G4056" s="8" t="str" cm="1">
        <f t="array" ref="G4056">_xlfn.IFS(Table1[[#This Row],[Performance Score]]&gt;=80,"Excellent",Table1[[#This Row],[Performance Score]]&gt;=60,"Good",Table1[[#This Row],[Performance Score]]&gt;=40,"Need Improvement")</f>
        <v>Excellent</v>
      </c>
      <c r="H4056" s="29">
        <f>Table1[[#This Row],[Bonus]]/Table1[[#This Row],[Basic Salary]]</f>
        <v>0.11047850680817349</v>
      </c>
      <c r="I4056" s="8">
        <f ca="1">DATEDIF(Table1[[#This Row],[Date of Birth]],TODAY(),"y")</f>
        <v>22</v>
      </c>
      <c r="J4056" s="33">
        <v>45019</v>
      </c>
      <c r="K4056" s="33" t="str" cm="1">
        <f t="array" aca="1" ref="K4056" ca="1">_xlfn.IFS(L4056&lt;3,"Junior",L4056&lt;=7,"Mid-Level",L4056&gt;7,"Senior")</f>
        <v>Mid-Level</v>
      </c>
      <c r="L4056" s="45">
        <f ca="1">INT(YEARFRAC(Table1[[#This Row],[Joining Date]],TODAY(),1))</f>
        <v>3</v>
      </c>
      <c r="M4056" s="25" t="str">
        <f t="shared" ca="1" si="63"/>
        <v>No</v>
      </c>
      <c r="N4056" s="25">
        <f>YEAR(Table1[[#This Row],[Joining Date]])</f>
        <v>2023</v>
      </c>
      <c r="O4056" s="45">
        <f>MONTH(Table1[[#This Row],[Joining Date]])</f>
        <v>4</v>
      </c>
      <c r="P4056" s="25">
        <f ca="1">NETWORKDAYS(Table1[[#This Row],[Joining Date]],TODAY())</f>
        <v>846</v>
      </c>
      <c r="Q4056" s="25" t="str">
        <f>LEFT(Table1[[#This Row],[Department]],5)&amp;"-"&amp;RIGHT(Table1[[#This Row],[Employee ID]],3)</f>
        <v>Opera-656</v>
      </c>
      <c r="R4056" s="25" t="str">
        <f>LEFT(Table1[[#This Row],[Department]],3)</f>
        <v>Ope</v>
      </c>
      <c r="S4056" s="36">
        <f>_xlfn.XLOOKUP(Table1[[#This Row],[City]],Table2[City],Table2[Bonus %])</f>
        <v>5</v>
      </c>
    </row>
    <row r="4057" spans="1:19" x14ac:dyDescent="0.35">
      <c r="A4057" s="9" t="s">
        <v>1774</v>
      </c>
      <c r="B4057" s="41" t="str">
        <f>LEFT(Table1[[#This Row],[Employee Name]],FIND(" ",Table1[[#This Row],[Employee Name]]))</f>
        <v xml:space="preserve">Sneha </v>
      </c>
      <c r="C4057" s="41" t="str">
        <f>RIGHT(Table1[[#This Row],[Employee Name]],LEN(Table1[[#This Row],[Employee Name]])-FIND(" ",Table1[[#This Row],[Employee Name]]))</f>
        <v>Iyer</v>
      </c>
      <c r="D4057" s="23">
        <f>Table1[[#This Row],[Basic Salary]]+Table1[[#This Row],[Bonus]]</f>
        <v>60268</v>
      </c>
      <c r="E4057" s="10">
        <v>92</v>
      </c>
      <c r="F4057" s="46">
        <v>57</v>
      </c>
      <c r="G4057" s="10" t="str" cm="1">
        <f t="array" ref="G4057">_xlfn.IFS(Table1[[#This Row],[Performance Score]]&gt;=80,"Excellent",Table1[[#This Row],[Performance Score]]&gt;=60,"Good",Table1[[#This Row],[Performance Score]]&gt;=40,"Need Improvement")</f>
        <v>Need Improvement</v>
      </c>
      <c r="H4057" s="30">
        <f>Table1[[#This Row],[Bonus]]/Table1[[#This Row],[Basic Salary]]</f>
        <v>0.35821332792463884</v>
      </c>
      <c r="I4057" s="10">
        <f ca="1">DATEDIF(Table1[[#This Row],[Date of Birth]],TODAY(),"y")</f>
        <v>37</v>
      </c>
      <c r="J4057" s="34">
        <v>42831</v>
      </c>
      <c r="K4057" s="33" t="str" cm="1">
        <f t="array" aca="1" ref="K4057" ca="1">_xlfn.IFS(L4057&lt;3,"Junior",L4057&lt;=7,"Mid-Level",L4057&gt;7,"Senior")</f>
        <v>Senior</v>
      </c>
      <c r="L4057" s="46">
        <f ca="1">INT(YEARFRAC(Table1[[#This Row],[Joining Date]],TODAY(),1))</f>
        <v>9</v>
      </c>
      <c r="M4057" s="25" t="str">
        <f t="shared" ca="1" si="63"/>
        <v>Yes</v>
      </c>
      <c r="N4057" s="26">
        <f>YEAR(Table1[[#This Row],[Joining Date]])</f>
        <v>2017</v>
      </c>
      <c r="O4057" s="46">
        <f>MONTH(Table1[[#This Row],[Joining Date]])</f>
        <v>4</v>
      </c>
      <c r="P4057" s="26">
        <f ca="1">NETWORKDAYS(Table1[[#This Row],[Joining Date]],TODAY())</f>
        <v>2408</v>
      </c>
      <c r="Q4057" s="26" t="str">
        <f>LEFT(Table1[[#This Row],[Department]],5)&amp;"-"&amp;RIGHT(Table1[[#This Row],[Employee ID]],3)</f>
        <v>Suppo-718</v>
      </c>
      <c r="R4057" s="26" t="str">
        <f>LEFT(Table1[[#This Row],[Department]],3)</f>
        <v>Sup</v>
      </c>
      <c r="S4057" s="37">
        <f>_xlfn.XLOOKUP(Table1[[#This Row],[City]],Table2[City],Table2[Bonus %])</f>
        <v>4</v>
      </c>
    </row>
    <row r="4058" spans="1:19" x14ac:dyDescent="0.35">
      <c r="A4058" s="7" t="s">
        <v>1747</v>
      </c>
      <c r="B4058" s="40" t="str">
        <f>LEFT(Table1[[#This Row],[Employee Name]],FIND(" ",Table1[[#This Row],[Employee Name]]))</f>
        <v xml:space="preserve">Rohan </v>
      </c>
      <c r="C4058" s="40" t="str">
        <f>RIGHT(Table1[[#This Row],[Employee Name]],LEN(Table1[[#This Row],[Employee Name]])-FIND(" ",Table1[[#This Row],[Employee Name]]))</f>
        <v>Gupta</v>
      </c>
      <c r="D4058" s="22">
        <f>Table1[[#This Row],[Basic Salary]]+Table1[[#This Row],[Bonus]]</f>
        <v>60238</v>
      </c>
      <c r="E4058" s="8">
        <v>62</v>
      </c>
      <c r="F4058" s="45">
        <v>59</v>
      </c>
      <c r="G4058" s="8" t="str" cm="1">
        <f t="array" ref="G4058">_xlfn.IFS(Table1[[#This Row],[Performance Score]]&gt;=80,"Excellent",Table1[[#This Row],[Performance Score]]&gt;=60,"Good",Table1[[#This Row],[Performance Score]]&gt;=40,"Need Improvement")</f>
        <v>Need Improvement</v>
      </c>
      <c r="H4058" s="29">
        <f>Table1[[#This Row],[Bonus]]/Table1[[#This Row],[Basic Salary]]</f>
        <v>0.11829354323692125</v>
      </c>
      <c r="I4058" s="8">
        <f ca="1">DATEDIF(Table1[[#This Row],[Date of Birth]],TODAY(),"y")</f>
        <v>28</v>
      </c>
      <c r="J4058" s="33">
        <v>43134</v>
      </c>
      <c r="K4058" s="33" t="str" cm="1">
        <f t="array" aca="1" ref="K4058" ca="1">_xlfn.IFS(L4058&lt;3,"Junior",L4058&lt;=7,"Mid-Level",L4058&gt;7,"Senior")</f>
        <v>Senior</v>
      </c>
      <c r="L4058" s="45">
        <f ca="1">INT(YEARFRAC(Table1[[#This Row],[Joining Date]],TODAY(),1))</f>
        <v>8</v>
      </c>
      <c r="M4058" s="25" t="str">
        <f t="shared" ca="1" si="63"/>
        <v>Yes</v>
      </c>
      <c r="N4058" s="25">
        <f>YEAR(Table1[[#This Row],[Joining Date]])</f>
        <v>2018</v>
      </c>
      <c r="O4058" s="45">
        <f>MONTH(Table1[[#This Row],[Joining Date]])</f>
        <v>2</v>
      </c>
      <c r="P4058" s="25">
        <f ca="1">NETWORKDAYS(Table1[[#This Row],[Joining Date]],TODAY())</f>
        <v>2191</v>
      </c>
      <c r="Q4058" s="25" t="str">
        <f>LEFT(Table1[[#This Row],[Department]],5)&amp;"-"&amp;RIGHT(Table1[[#This Row],[Employee ID]],3)</f>
        <v>Opera-691</v>
      </c>
      <c r="R4058" s="25" t="str">
        <f>LEFT(Table1[[#This Row],[Department]],3)</f>
        <v>Ope</v>
      </c>
      <c r="S4058" s="36">
        <f>_xlfn.XLOOKUP(Table1[[#This Row],[City]],Table2[City],Table2[Bonus %])</f>
        <v>5</v>
      </c>
    </row>
    <row r="4059" spans="1:19" x14ac:dyDescent="0.35">
      <c r="A4059" s="9" t="s">
        <v>4285</v>
      </c>
      <c r="B4059" s="41" t="str">
        <f>LEFT(Table1[[#This Row],[Employee Name]],FIND(" ",Table1[[#This Row],[Employee Name]]))</f>
        <v xml:space="preserve">Priya </v>
      </c>
      <c r="C4059" s="41" t="str">
        <f>RIGHT(Table1[[#This Row],[Employee Name]],LEN(Table1[[#This Row],[Employee Name]])-FIND(" ",Table1[[#This Row],[Employee Name]]))</f>
        <v>Reddy</v>
      </c>
      <c r="D4059" s="23">
        <f>Table1[[#This Row],[Basic Salary]]+Table1[[#This Row],[Bonus]]</f>
        <v>60230</v>
      </c>
      <c r="E4059" s="10">
        <v>99</v>
      </c>
      <c r="F4059" s="46">
        <v>83</v>
      </c>
      <c r="G4059" s="10" t="str" cm="1">
        <f t="array" ref="G4059">_xlfn.IFS(Table1[[#This Row],[Performance Score]]&gt;=80,"Excellent",Table1[[#This Row],[Performance Score]]&gt;=60,"Good",Table1[[#This Row],[Performance Score]]&gt;=40,"Need Improvement")</f>
        <v>Excellent</v>
      </c>
      <c r="H4059" s="30">
        <f>Table1[[#This Row],[Bonus]]/Table1[[#This Row],[Basic Salary]]</f>
        <v>0.9618892508143323</v>
      </c>
      <c r="I4059" s="10">
        <f ca="1">DATEDIF(Table1[[#This Row],[Date of Birth]],TODAY(),"y")</f>
        <v>26</v>
      </c>
      <c r="J4059" s="34">
        <v>43544</v>
      </c>
      <c r="K4059" s="33" t="str" cm="1">
        <f t="array" aca="1" ref="K4059" ca="1">_xlfn.IFS(L4059&lt;3,"Junior",L4059&lt;=7,"Mid-Level",L4059&gt;7,"Senior")</f>
        <v>Mid-Level</v>
      </c>
      <c r="L4059" s="46">
        <f ca="1">INT(YEARFRAC(Table1[[#This Row],[Joining Date]],TODAY(),1))</f>
        <v>7</v>
      </c>
      <c r="M4059" s="25" t="str">
        <f t="shared" ca="1" si="63"/>
        <v>Yes</v>
      </c>
      <c r="N4059" s="26">
        <f>YEAR(Table1[[#This Row],[Joining Date]])</f>
        <v>2019</v>
      </c>
      <c r="O4059" s="46">
        <f>MONTH(Table1[[#This Row],[Joining Date]])</f>
        <v>3</v>
      </c>
      <c r="P4059" s="26">
        <f ca="1">NETWORKDAYS(Table1[[#This Row],[Joining Date]],TODAY())</f>
        <v>1899</v>
      </c>
      <c r="Q4059" s="26" t="str">
        <f>LEFT(Table1[[#This Row],[Department]],5)&amp;"-"&amp;RIGHT(Table1[[#This Row],[Employee ID]],3)</f>
        <v>Marke-229</v>
      </c>
      <c r="R4059" s="26" t="str">
        <f>LEFT(Table1[[#This Row],[Department]],3)</f>
        <v>Mar</v>
      </c>
      <c r="S4059" s="37">
        <f>_xlfn.XLOOKUP(Table1[[#This Row],[City]],Table2[City],Table2[Bonus %])</f>
        <v>5</v>
      </c>
    </row>
    <row r="4060" spans="1:19" x14ac:dyDescent="0.35">
      <c r="A4060" s="7" t="s">
        <v>3510</v>
      </c>
      <c r="B4060" s="40" t="str">
        <f>LEFT(Table1[[#This Row],[Employee Name]],FIND(" ",Table1[[#This Row],[Employee Name]]))</f>
        <v xml:space="preserve">Priya </v>
      </c>
      <c r="C4060" s="40" t="str">
        <f>RIGHT(Table1[[#This Row],[Employee Name]],LEN(Table1[[#This Row],[Employee Name]])-FIND(" ",Table1[[#This Row],[Employee Name]]))</f>
        <v>Reddy</v>
      </c>
      <c r="D4060" s="22">
        <f>Table1[[#This Row],[Basic Salary]]+Table1[[#This Row],[Bonus]]</f>
        <v>60175</v>
      </c>
      <c r="E4060" s="8">
        <v>95</v>
      </c>
      <c r="F4060" s="45">
        <v>87</v>
      </c>
      <c r="G4060" s="8" t="str" cm="1">
        <f t="array" ref="G4060">_xlfn.IFS(Table1[[#This Row],[Performance Score]]&gt;=80,"Excellent",Table1[[#This Row],[Performance Score]]&gt;=60,"Good",Table1[[#This Row],[Performance Score]]&gt;=40,"Need Improvement")</f>
        <v>Excellent</v>
      </c>
      <c r="H4060" s="29">
        <f>Table1[[#This Row],[Bonus]]/Table1[[#This Row],[Basic Salary]]</f>
        <v>0.54647785973118146</v>
      </c>
      <c r="I4060" s="8">
        <f ca="1">DATEDIF(Table1[[#This Row],[Date of Birth]],TODAY(),"y")</f>
        <v>44</v>
      </c>
      <c r="J4060" s="33">
        <v>43925</v>
      </c>
      <c r="K4060" s="33" t="str" cm="1">
        <f t="array" aca="1" ref="K4060" ca="1">_xlfn.IFS(L4060&lt;3,"Junior",L4060&lt;=7,"Mid-Level",L4060&gt;7,"Senior")</f>
        <v>Mid-Level</v>
      </c>
      <c r="L4060" s="45">
        <f ca="1">INT(YEARFRAC(Table1[[#This Row],[Joining Date]],TODAY(),1))</f>
        <v>6</v>
      </c>
      <c r="M4060" s="25" t="str">
        <f t="shared" ca="1" si="63"/>
        <v>Yes</v>
      </c>
      <c r="N4060" s="25">
        <f>YEAR(Table1[[#This Row],[Joining Date]])</f>
        <v>2020</v>
      </c>
      <c r="O4060" s="45">
        <f>MONTH(Table1[[#This Row],[Joining Date]])</f>
        <v>4</v>
      </c>
      <c r="P4060" s="25">
        <f ca="1">NETWORKDAYS(Table1[[#This Row],[Joining Date]],TODAY())</f>
        <v>1626</v>
      </c>
      <c r="Q4060" s="25" t="str">
        <f>LEFT(Table1[[#This Row],[Department]],5)&amp;"-"&amp;RIGHT(Table1[[#This Row],[Employee ID]],3)</f>
        <v>HR-454</v>
      </c>
      <c r="R4060" s="25" t="str">
        <f>LEFT(Table1[[#This Row],[Department]],3)</f>
        <v>HR</v>
      </c>
      <c r="S4060" s="36">
        <f>_xlfn.XLOOKUP(Table1[[#This Row],[City]],Table2[City],Table2[Bonus %])</f>
        <v>6</v>
      </c>
    </row>
    <row r="4061" spans="1:19" x14ac:dyDescent="0.35">
      <c r="A4061" s="9" t="s">
        <v>4286</v>
      </c>
      <c r="B4061" s="41" t="str">
        <f>LEFT(Table1[[#This Row],[Employee Name]],FIND(" ",Table1[[#This Row],[Employee Name]]))</f>
        <v xml:space="preserve">Neha </v>
      </c>
      <c r="C4061" s="41" t="str">
        <f>RIGHT(Table1[[#This Row],[Employee Name]],LEN(Table1[[#This Row],[Employee Name]])-FIND(" ",Table1[[#This Row],[Employee Name]]))</f>
        <v>Kulkarni</v>
      </c>
      <c r="D4061" s="23">
        <f>Table1[[#This Row],[Basic Salary]]+Table1[[#This Row],[Bonus]]</f>
        <v>60170</v>
      </c>
      <c r="E4061" s="10">
        <v>68</v>
      </c>
      <c r="F4061" s="46">
        <v>98</v>
      </c>
      <c r="G4061" s="10" t="str" cm="1">
        <f t="array" ref="G4061">_xlfn.IFS(Table1[[#This Row],[Performance Score]]&gt;=80,"Excellent",Table1[[#This Row],[Performance Score]]&gt;=60,"Good",Table1[[#This Row],[Performance Score]]&gt;=40,"Need Improvement")</f>
        <v>Excellent</v>
      </c>
      <c r="H4061" s="30">
        <f>Table1[[#This Row],[Bonus]]/Table1[[#This Row],[Basic Salary]]</f>
        <v>0.95186038213254609</v>
      </c>
      <c r="I4061" s="10">
        <f ca="1">DATEDIF(Table1[[#This Row],[Date of Birth]],TODAY(),"y")</f>
        <v>31</v>
      </c>
      <c r="J4061" s="34">
        <v>45908</v>
      </c>
      <c r="K4061" s="33" t="str" cm="1">
        <f t="array" aca="1" ref="K4061" ca="1">_xlfn.IFS(L4061&lt;3,"Junior",L4061&lt;=7,"Mid-Level",L4061&gt;7,"Senior")</f>
        <v>Junior</v>
      </c>
      <c r="L4061" s="46">
        <f ca="1">INT(YEARFRAC(Table1[[#This Row],[Joining Date]],TODAY(),1))</f>
        <v>0</v>
      </c>
      <c r="M4061" s="25" t="str">
        <f t="shared" ca="1" si="63"/>
        <v>No</v>
      </c>
      <c r="N4061" s="26">
        <f>YEAR(Table1[[#This Row],[Joining Date]])</f>
        <v>2025</v>
      </c>
      <c r="O4061" s="46">
        <f>MONTH(Table1[[#This Row],[Joining Date]])</f>
        <v>9</v>
      </c>
      <c r="P4061" s="26">
        <f ca="1">NETWORKDAYS(Table1[[#This Row],[Joining Date]],TODAY())</f>
        <v>211</v>
      </c>
      <c r="Q4061" s="26" t="str">
        <f>LEFT(Table1[[#This Row],[Department]],5)&amp;"-"&amp;RIGHT(Table1[[#This Row],[Employee ID]],3)</f>
        <v>Finan-230</v>
      </c>
      <c r="R4061" s="26" t="str">
        <f>LEFT(Table1[[#This Row],[Department]],3)</f>
        <v>Fin</v>
      </c>
      <c r="S4061" s="37">
        <f>_xlfn.XLOOKUP(Table1[[#This Row],[City]],Table2[City],Table2[Bonus %])</f>
        <v>4</v>
      </c>
    </row>
    <row r="4062" spans="1:19" x14ac:dyDescent="0.35">
      <c r="A4062" s="7" t="s">
        <v>3702</v>
      </c>
      <c r="B4062" s="40" t="str">
        <f>LEFT(Table1[[#This Row],[Employee Name]],FIND(" ",Table1[[#This Row],[Employee Name]]))</f>
        <v xml:space="preserve">Kavya </v>
      </c>
      <c r="C4062" s="40" t="str">
        <f>RIGHT(Table1[[#This Row],[Employee Name]],LEN(Table1[[#This Row],[Employee Name]])-FIND(" ",Table1[[#This Row],[Employee Name]]))</f>
        <v>Nair</v>
      </c>
      <c r="D4062" s="22">
        <f>Table1[[#This Row],[Basic Salary]]+Table1[[#This Row],[Bonus]]</f>
        <v>60168</v>
      </c>
      <c r="E4062" s="8">
        <v>65</v>
      </c>
      <c r="F4062" s="45">
        <v>98</v>
      </c>
      <c r="G4062" s="8" t="str" cm="1">
        <f t="array" ref="G4062">_xlfn.IFS(Table1[[#This Row],[Performance Score]]&gt;=80,"Excellent",Table1[[#This Row],[Performance Score]]&gt;=60,"Good",Table1[[#This Row],[Performance Score]]&gt;=40,"Need Improvement")</f>
        <v>Excellent</v>
      </c>
      <c r="H4062" s="29">
        <f>Table1[[#This Row],[Bonus]]/Table1[[#This Row],[Basic Salary]]</f>
        <v>0.60838300943623191</v>
      </c>
      <c r="I4062" s="8">
        <f ca="1">DATEDIF(Table1[[#This Row],[Date of Birth]],TODAY(),"y")</f>
        <v>25</v>
      </c>
      <c r="J4062" s="33">
        <v>45511</v>
      </c>
      <c r="K4062" s="33" t="str" cm="1">
        <f t="array" aca="1" ref="K4062" ca="1">_xlfn.IFS(L4062&lt;3,"Junior",L4062&lt;=7,"Mid-Level",L4062&gt;7,"Senior")</f>
        <v>Junior</v>
      </c>
      <c r="L4062" s="45">
        <f ca="1">INT(YEARFRAC(Table1[[#This Row],[Joining Date]],TODAY(),1))</f>
        <v>1</v>
      </c>
      <c r="M4062" s="25" t="str">
        <f t="shared" ca="1" si="63"/>
        <v>No</v>
      </c>
      <c r="N4062" s="25">
        <f>YEAR(Table1[[#This Row],[Joining Date]])</f>
        <v>2024</v>
      </c>
      <c r="O4062" s="45">
        <f>MONTH(Table1[[#This Row],[Joining Date]])</f>
        <v>8</v>
      </c>
      <c r="P4062" s="25">
        <f ca="1">NETWORKDAYS(Table1[[#This Row],[Joining Date]],TODAY())</f>
        <v>494</v>
      </c>
      <c r="Q4062" s="25" t="str">
        <f>LEFT(Table1[[#This Row],[Department]],5)&amp;"-"&amp;RIGHT(Table1[[#This Row],[Employee ID]],3)</f>
        <v>Suppo-646</v>
      </c>
      <c r="R4062" s="25" t="str">
        <f>LEFT(Table1[[#This Row],[Department]],3)</f>
        <v>Sup</v>
      </c>
      <c r="S4062" s="36">
        <f>_xlfn.XLOOKUP(Table1[[#This Row],[City]],Table2[City],Table2[Bonus %])</f>
        <v>6</v>
      </c>
    </row>
    <row r="4063" spans="1:19" x14ac:dyDescent="0.35">
      <c r="A4063" s="9" t="s">
        <v>3266</v>
      </c>
      <c r="B4063" s="41" t="str">
        <f>LEFT(Table1[[#This Row],[Employee Name]],FIND(" ",Table1[[#This Row],[Employee Name]]))</f>
        <v xml:space="preserve">Ishita </v>
      </c>
      <c r="C4063" s="41" t="str">
        <f>RIGHT(Table1[[#This Row],[Employee Name]],LEN(Table1[[#This Row],[Employee Name]])-FIND(" ",Table1[[#This Row],[Employee Name]]))</f>
        <v>Roy</v>
      </c>
      <c r="D4063" s="23">
        <f>Table1[[#This Row],[Basic Salary]]+Table1[[#This Row],[Bonus]]</f>
        <v>60159</v>
      </c>
      <c r="E4063" s="10">
        <v>73</v>
      </c>
      <c r="F4063" s="46">
        <v>76</v>
      </c>
      <c r="G4063" s="10" t="str" cm="1">
        <f t="array" ref="G4063">_xlfn.IFS(Table1[[#This Row],[Performance Score]]&gt;=80,"Excellent",Table1[[#This Row],[Performance Score]]&gt;=60,"Good",Table1[[#This Row],[Performance Score]]&gt;=40,"Need Improvement")</f>
        <v>Good</v>
      </c>
      <c r="H4063" s="30">
        <f>Table1[[#This Row],[Bonus]]/Table1[[#This Row],[Basic Salary]]</f>
        <v>0.98165228275907501</v>
      </c>
      <c r="I4063" s="10">
        <f ca="1">DATEDIF(Table1[[#This Row],[Date of Birth]],TODAY(),"y")</f>
        <v>25</v>
      </c>
      <c r="J4063" s="34">
        <v>43539</v>
      </c>
      <c r="K4063" s="33" t="str" cm="1">
        <f t="array" aca="1" ref="K4063" ca="1">_xlfn.IFS(L4063&lt;3,"Junior",L4063&lt;=7,"Mid-Level",L4063&gt;7,"Senior")</f>
        <v>Mid-Level</v>
      </c>
      <c r="L4063" s="46">
        <f ca="1">INT(YEARFRAC(Table1[[#This Row],[Joining Date]],TODAY(),1))</f>
        <v>7</v>
      </c>
      <c r="M4063" s="25" t="str">
        <f t="shared" ca="1" si="63"/>
        <v>Yes</v>
      </c>
      <c r="N4063" s="26">
        <f>YEAR(Table1[[#This Row],[Joining Date]])</f>
        <v>2019</v>
      </c>
      <c r="O4063" s="46">
        <f>MONTH(Table1[[#This Row],[Joining Date]])</f>
        <v>3</v>
      </c>
      <c r="P4063" s="26">
        <f ca="1">NETWORKDAYS(Table1[[#This Row],[Joining Date]],TODAY())</f>
        <v>1902</v>
      </c>
      <c r="Q4063" s="26" t="str">
        <f>LEFT(Table1[[#This Row],[Department]],5)&amp;"-"&amp;RIGHT(Table1[[#This Row],[Employee ID]],3)</f>
        <v>IT-210</v>
      </c>
      <c r="R4063" s="26" t="str">
        <f>LEFT(Table1[[#This Row],[Department]],3)</f>
        <v>IT</v>
      </c>
      <c r="S4063" s="37">
        <f>_xlfn.XLOOKUP(Table1[[#This Row],[City]],Table2[City],Table2[Bonus %])</f>
        <v>4</v>
      </c>
    </row>
    <row r="4064" spans="1:19" x14ac:dyDescent="0.35">
      <c r="A4064" s="7" t="s">
        <v>4184</v>
      </c>
      <c r="B4064" s="40" t="str">
        <f>LEFT(Table1[[#This Row],[Employee Name]],FIND(" ",Table1[[#This Row],[Employee Name]]))</f>
        <v xml:space="preserve">Pooja </v>
      </c>
      <c r="C4064" s="40" t="str">
        <f>RIGHT(Table1[[#This Row],[Employee Name]],LEN(Table1[[#This Row],[Employee Name]])-FIND(" ",Table1[[#This Row],[Employee Name]]))</f>
        <v>Das</v>
      </c>
      <c r="D4064" s="22">
        <f>Table1[[#This Row],[Basic Salary]]+Table1[[#This Row],[Bonus]]</f>
        <v>60128</v>
      </c>
      <c r="E4064" s="8">
        <v>100</v>
      </c>
      <c r="F4064" s="45">
        <v>43</v>
      </c>
      <c r="G4064" s="8" t="str" cm="1">
        <f t="array" ref="G4064">_xlfn.IFS(Table1[[#This Row],[Performance Score]]&gt;=80,"Excellent",Table1[[#This Row],[Performance Score]]&gt;=60,"Good",Table1[[#This Row],[Performance Score]]&gt;=40,"Need Improvement")</f>
        <v>Need Improvement</v>
      </c>
      <c r="H4064" s="29">
        <f>Table1[[#This Row],[Bonus]]/Table1[[#This Row],[Basic Salary]]</f>
        <v>0.50753416071204716</v>
      </c>
      <c r="I4064" s="8">
        <f ca="1">DATEDIF(Table1[[#This Row],[Date of Birth]],TODAY(),"y")</f>
        <v>41</v>
      </c>
      <c r="J4064" s="33">
        <v>44539</v>
      </c>
      <c r="K4064" s="33" t="str" cm="1">
        <f t="array" aca="1" ref="K4064" ca="1">_xlfn.IFS(L4064&lt;3,"Junior",L4064&lt;=7,"Mid-Level",L4064&gt;7,"Senior")</f>
        <v>Mid-Level</v>
      </c>
      <c r="L4064" s="45">
        <f ca="1">INT(YEARFRAC(Table1[[#This Row],[Joining Date]],TODAY(),1))</f>
        <v>4</v>
      </c>
      <c r="M4064" s="25" t="str">
        <f t="shared" ca="1" si="63"/>
        <v>No</v>
      </c>
      <c r="N4064" s="25">
        <f>YEAR(Table1[[#This Row],[Joining Date]])</f>
        <v>2021</v>
      </c>
      <c r="O4064" s="45">
        <f>MONTH(Table1[[#This Row],[Joining Date]])</f>
        <v>12</v>
      </c>
      <c r="P4064" s="25">
        <f ca="1">NETWORKDAYS(Table1[[#This Row],[Joining Date]],TODAY())</f>
        <v>1188</v>
      </c>
      <c r="Q4064" s="25" t="str">
        <f>LEFT(Table1[[#This Row],[Department]],5)&amp;"-"&amp;RIGHT(Table1[[#This Row],[Employee ID]],3)</f>
        <v>Sales-128</v>
      </c>
      <c r="R4064" s="25" t="str">
        <f>LEFT(Table1[[#This Row],[Department]],3)</f>
        <v>Sal</v>
      </c>
      <c r="S4064" s="36">
        <f>_xlfn.XLOOKUP(Table1[[#This Row],[City]],Table2[City],Table2[Bonus %])</f>
        <v>6</v>
      </c>
    </row>
    <row r="4065" spans="1:19" x14ac:dyDescent="0.35">
      <c r="A4065" s="9" t="s">
        <v>3963</v>
      </c>
      <c r="B4065" s="41" t="str">
        <f>LEFT(Table1[[#This Row],[Employee Name]],FIND(" ",Table1[[#This Row],[Employee Name]]))</f>
        <v xml:space="preserve">Rohan </v>
      </c>
      <c r="C4065" s="41" t="str">
        <f>RIGHT(Table1[[#This Row],[Employee Name]],LEN(Table1[[#This Row],[Employee Name]])-FIND(" ",Table1[[#This Row],[Employee Name]]))</f>
        <v>Gupta</v>
      </c>
      <c r="D4065" s="23">
        <f>Table1[[#This Row],[Basic Salary]]+Table1[[#This Row],[Bonus]]</f>
        <v>60117</v>
      </c>
      <c r="E4065" s="10">
        <v>78</v>
      </c>
      <c r="F4065" s="46">
        <v>51</v>
      </c>
      <c r="G4065" s="10" t="str" cm="1">
        <f t="array" ref="G4065">_xlfn.IFS(Table1[[#This Row],[Performance Score]]&gt;=80,"Excellent",Table1[[#This Row],[Performance Score]]&gt;=60,"Good",Table1[[#This Row],[Performance Score]]&gt;=40,"Need Improvement")</f>
        <v>Need Improvement</v>
      </c>
      <c r="H4065" s="30">
        <f>Table1[[#This Row],[Bonus]]/Table1[[#This Row],[Basic Salary]]</f>
        <v>0.26855876767250475</v>
      </c>
      <c r="I4065" s="10">
        <f ca="1">DATEDIF(Table1[[#This Row],[Date of Birth]],TODAY(),"y")</f>
        <v>22</v>
      </c>
      <c r="J4065" s="34">
        <v>45399</v>
      </c>
      <c r="K4065" s="33" t="str" cm="1">
        <f t="array" aca="1" ref="K4065" ca="1">_xlfn.IFS(L4065&lt;3,"Junior",L4065&lt;=7,"Mid-Level",L4065&gt;7,"Senior")</f>
        <v>Junior</v>
      </c>
      <c r="L4065" s="46">
        <f ca="1">INT(YEARFRAC(Table1[[#This Row],[Joining Date]],TODAY(),1))</f>
        <v>2</v>
      </c>
      <c r="M4065" s="25" t="str">
        <f t="shared" ca="1" si="63"/>
        <v>No</v>
      </c>
      <c r="N4065" s="26">
        <f>YEAR(Table1[[#This Row],[Joining Date]])</f>
        <v>2024</v>
      </c>
      <c r="O4065" s="46">
        <f>MONTH(Table1[[#This Row],[Joining Date]])</f>
        <v>4</v>
      </c>
      <c r="P4065" s="26">
        <f ca="1">NETWORKDAYS(Table1[[#This Row],[Joining Date]],TODAY())</f>
        <v>574</v>
      </c>
      <c r="Q4065" s="26" t="str">
        <f>LEFT(Table1[[#This Row],[Department]],5)&amp;"-"&amp;RIGHT(Table1[[#This Row],[Employee ID]],3)</f>
        <v>Sales-907</v>
      </c>
      <c r="R4065" s="26" t="str">
        <f>LEFT(Table1[[#This Row],[Department]],3)</f>
        <v>Sal</v>
      </c>
      <c r="S4065" s="37">
        <f>_xlfn.XLOOKUP(Table1[[#This Row],[City]],Table2[City],Table2[Bonus %])</f>
        <v>4</v>
      </c>
    </row>
    <row r="4066" spans="1:19" x14ac:dyDescent="0.35">
      <c r="A4066" s="7" t="s">
        <v>3250</v>
      </c>
      <c r="B4066" s="40" t="str">
        <f>LEFT(Table1[[#This Row],[Employee Name]],FIND(" ",Table1[[#This Row],[Employee Name]]))</f>
        <v xml:space="preserve">Priya </v>
      </c>
      <c r="C4066" s="40" t="str">
        <f>RIGHT(Table1[[#This Row],[Employee Name]],LEN(Table1[[#This Row],[Employee Name]])-FIND(" ",Table1[[#This Row],[Employee Name]]))</f>
        <v>Reddy</v>
      </c>
      <c r="D4066" s="22">
        <f>Table1[[#This Row],[Basic Salary]]+Table1[[#This Row],[Bonus]]</f>
        <v>60096</v>
      </c>
      <c r="E4066" s="8">
        <v>81</v>
      </c>
      <c r="F4066" s="45">
        <v>63</v>
      </c>
      <c r="G4066" s="8" t="str" cm="1">
        <f t="array" ref="G4066">_xlfn.IFS(Table1[[#This Row],[Performance Score]]&gt;=80,"Excellent",Table1[[#This Row],[Performance Score]]&gt;=60,"Good",Table1[[#This Row],[Performance Score]]&gt;=40,"Need Improvement")</f>
        <v>Good</v>
      </c>
      <c r="H4066" s="29">
        <f>Table1[[#This Row],[Bonus]]/Table1[[#This Row],[Basic Salary]]</f>
        <v>0.65216913179743774</v>
      </c>
      <c r="I4066" s="8">
        <f ca="1">DATEDIF(Table1[[#This Row],[Date of Birth]],TODAY(),"y")</f>
        <v>37</v>
      </c>
      <c r="J4066" s="33">
        <v>43006</v>
      </c>
      <c r="K4066" s="33" t="str" cm="1">
        <f t="array" aca="1" ref="K4066" ca="1">_xlfn.IFS(L4066&lt;3,"Junior",L4066&lt;=7,"Mid-Level",L4066&gt;7,"Senior")</f>
        <v>Senior</v>
      </c>
      <c r="L4066" s="45">
        <f ca="1">INT(YEARFRAC(Table1[[#This Row],[Joining Date]],TODAY(),1))</f>
        <v>8</v>
      </c>
      <c r="M4066" s="25" t="str">
        <f t="shared" ca="1" si="63"/>
        <v>Yes</v>
      </c>
      <c r="N4066" s="25">
        <f>YEAR(Table1[[#This Row],[Joining Date]])</f>
        <v>2017</v>
      </c>
      <c r="O4066" s="45">
        <f>MONTH(Table1[[#This Row],[Joining Date]])</f>
        <v>9</v>
      </c>
      <c r="P4066" s="25">
        <f ca="1">NETWORKDAYS(Table1[[#This Row],[Joining Date]],TODAY())</f>
        <v>2283</v>
      </c>
      <c r="Q4066" s="25" t="str">
        <f>LEFT(Table1[[#This Row],[Department]],5)&amp;"-"&amp;RIGHT(Table1[[#This Row],[Employee ID]],3)</f>
        <v>Finan-194</v>
      </c>
      <c r="R4066" s="25" t="str">
        <f>LEFT(Table1[[#This Row],[Department]],3)</f>
        <v>Fin</v>
      </c>
      <c r="S4066" s="36">
        <f>_xlfn.XLOOKUP(Table1[[#This Row],[City]],Table2[City],Table2[Bonus %])</f>
        <v>4</v>
      </c>
    </row>
    <row r="4067" spans="1:19" x14ac:dyDescent="0.35">
      <c r="A4067" s="9" t="s">
        <v>4707</v>
      </c>
      <c r="B4067" s="41" t="str">
        <f>LEFT(Table1[[#This Row],[Employee Name]],FIND(" ",Table1[[#This Row],[Employee Name]]))</f>
        <v xml:space="preserve">Ishita </v>
      </c>
      <c r="C4067" s="41" t="str">
        <f>RIGHT(Table1[[#This Row],[Employee Name]],LEN(Table1[[#This Row],[Employee Name]])-FIND(" ",Table1[[#This Row],[Employee Name]]))</f>
        <v>Roy</v>
      </c>
      <c r="D4067" s="23">
        <f>Table1[[#This Row],[Basic Salary]]+Table1[[#This Row],[Bonus]]</f>
        <v>60024</v>
      </c>
      <c r="E4067" s="10">
        <v>63</v>
      </c>
      <c r="F4067" s="46">
        <v>95</v>
      </c>
      <c r="G4067" s="10" t="str" cm="1">
        <f t="array" ref="G4067">_xlfn.IFS(Table1[[#This Row],[Performance Score]]&gt;=80,"Excellent",Table1[[#This Row],[Performance Score]]&gt;=60,"Good",Table1[[#This Row],[Performance Score]]&gt;=40,"Need Improvement")</f>
        <v>Excellent</v>
      </c>
      <c r="H4067" s="30">
        <f>Table1[[#This Row],[Bonus]]/Table1[[#This Row],[Basic Salary]]</f>
        <v>0.37025453715329298</v>
      </c>
      <c r="I4067" s="10">
        <f ca="1">DATEDIF(Table1[[#This Row],[Date of Birth]],TODAY(),"y")</f>
        <v>33</v>
      </c>
      <c r="J4067" s="34">
        <v>44529</v>
      </c>
      <c r="K4067" s="33" t="str" cm="1">
        <f t="array" aca="1" ref="K4067" ca="1">_xlfn.IFS(L4067&lt;3,"Junior",L4067&lt;=7,"Mid-Level",L4067&gt;7,"Senior")</f>
        <v>Mid-Level</v>
      </c>
      <c r="L4067" s="46">
        <f ca="1">INT(YEARFRAC(Table1[[#This Row],[Joining Date]],TODAY(),1))</f>
        <v>4</v>
      </c>
      <c r="M4067" s="25" t="str">
        <f t="shared" ca="1" si="63"/>
        <v>No</v>
      </c>
      <c r="N4067" s="26">
        <f>YEAR(Table1[[#This Row],[Joining Date]])</f>
        <v>2021</v>
      </c>
      <c r="O4067" s="46">
        <f>MONTH(Table1[[#This Row],[Joining Date]])</f>
        <v>11</v>
      </c>
      <c r="P4067" s="26">
        <f ca="1">NETWORKDAYS(Table1[[#This Row],[Joining Date]],TODAY())</f>
        <v>1196</v>
      </c>
      <c r="Q4067" s="26" t="str">
        <f>LEFT(Table1[[#This Row],[Department]],5)&amp;"-"&amp;RIGHT(Table1[[#This Row],[Employee ID]],3)</f>
        <v>Opera-651</v>
      </c>
      <c r="R4067" s="26" t="str">
        <f>LEFT(Table1[[#This Row],[Department]],3)</f>
        <v>Ope</v>
      </c>
      <c r="S4067" s="37">
        <f>_xlfn.XLOOKUP(Table1[[#This Row],[City]],Table2[City],Table2[Bonus %])</f>
        <v>6</v>
      </c>
    </row>
    <row r="4068" spans="1:19" x14ac:dyDescent="0.35">
      <c r="A4068" s="7" t="s">
        <v>97</v>
      </c>
      <c r="B4068" s="40" t="str">
        <f>LEFT(Table1[[#This Row],[Employee Name]],FIND(" ",Table1[[#This Row],[Employee Name]]))</f>
        <v xml:space="preserve">Rohan </v>
      </c>
      <c r="C4068" s="40" t="str">
        <f>RIGHT(Table1[[#This Row],[Employee Name]],LEN(Table1[[#This Row],[Employee Name]])-FIND(" ",Table1[[#This Row],[Employee Name]]))</f>
        <v>Gupta</v>
      </c>
      <c r="D4068" s="22">
        <f>Table1[[#This Row],[Basic Salary]]+Table1[[#This Row],[Bonus]]</f>
        <v>59994</v>
      </c>
      <c r="E4068" s="8">
        <v>72</v>
      </c>
      <c r="F4068" s="45">
        <v>65</v>
      </c>
      <c r="G4068" s="8" t="str" cm="1">
        <f t="array" ref="G4068">_xlfn.IFS(Table1[[#This Row],[Performance Score]]&gt;=80,"Excellent",Table1[[#This Row],[Performance Score]]&gt;=60,"Good",Table1[[#This Row],[Performance Score]]&gt;=40,"Need Improvement")</f>
        <v>Good</v>
      </c>
      <c r="H4068" s="29">
        <f>Table1[[#This Row],[Bonus]]/Table1[[#This Row],[Basic Salary]]</f>
        <v>0.10651247717589775</v>
      </c>
      <c r="I4068" s="8">
        <f ca="1">DATEDIF(Table1[[#This Row],[Date of Birth]],TODAY(),"y")</f>
        <v>36</v>
      </c>
      <c r="J4068" s="33">
        <v>45365</v>
      </c>
      <c r="K4068" s="33" t="str" cm="1">
        <f t="array" aca="1" ref="K4068" ca="1">_xlfn.IFS(L4068&lt;3,"Junior",L4068&lt;=7,"Mid-Level",L4068&gt;7,"Senior")</f>
        <v>Junior</v>
      </c>
      <c r="L4068" s="45">
        <f ca="1">INT(YEARFRAC(Table1[[#This Row],[Joining Date]],TODAY(),1))</f>
        <v>2</v>
      </c>
      <c r="M4068" s="25" t="str">
        <f t="shared" ca="1" si="63"/>
        <v>No</v>
      </c>
      <c r="N4068" s="25">
        <f>YEAR(Table1[[#This Row],[Joining Date]])</f>
        <v>2024</v>
      </c>
      <c r="O4068" s="45">
        <f>MONTH(Table1[[#This Row],[Joining Date]])</f>
        <v>3</v>
      </c>
      <c r="P4068" s="25">
        <f ca="1">NETWORKDAYS(Table1[[#This Row],[Joining Date]],TODAY())</f>
        <v>598</v>
      </c>
      <c r="Q4068" s="25" t="str">
        <f>LEFT(Table1[[#This Row],[Department]],5)&amp;"-"&amp;RIGHT(Table1[[#This Row],[Employee ID]],3)</f>
        <v>Sales-042</v>
      </c>
      <c r="R4068" s="25" t="str">
        <f>LEFT(Table1[[#This Row],[Department]],3)</f>
        <v>Sal</v>
      </c>
      <c r="S4068" s="36">
        <f>_xlfn.XLOOKUP(Table1[[#This Row],[City]],Table2[City],Table2[Bonus %])</f>
        <v>6</v>
      </c>
    </row>
    <row r="4069" spans="1:19" x14ac:dyDescent="0.35">
      <c r="A4069" s="9" t="s">
        <v>1561</v>
      </c>
      <c r="B4069" s="41" t="str">
        <f>LEFT(Table1[[#This Row],[Employee Name]],FIND(" ",Table1[[#This Row],[Employee Name]]))</f>
        <v xml:space="preserve">Meera </v>
      </c>
      <c r="C4069" s="41" t="str">
        <f>RIGHT(Table1[[#This Row],[Employee Name]],LEN(Table1[[#This Row],[Employee Name]])-FIND(" ",Table1[[#This Row],[Employee Name]]))</f>
        <v>Joshi</v>
      </c>
      <c r="D4069" s="23">
        <f>Table1[[#This Row],[Basic Salary]]+Table1[[#This Row],[Bonus]]</f>
        <v>59981</v>
      </c>
      <c r="E4069" s="10">
        <v>65</v>
      </c>
      <c r="F4069" s="46">
        <v>82</v>
      </c>
      <c r="G4069" s="10" t="str" cm="1">
        <f t="array" ref="G4069">_xlfn.IFS(Table1[[#This Row],[Performance Score]]&gt;=80,"Excellent",Table1[[#This Row],[Performance Score]]&gt;=60,"Good",Table1[[#This Row],[Performance Score]]&gt;=40,"Need Improvement")</f>
        <v>Excellent</v>
      </c>
      <c r="H4069" s="30">
        <f>Table1[[#This Row],[Bonus]]/Table1[[#This Row],[Basic Salary]]</f>
        <v>0.58065196194692592</v>
      </c>
      <c r="I4069" s="10">
        <f ca="1">DATEDIF(Table1[[#This Row],[Date of Birth]],TODAY(),"y")</f>
        <v>19</v>
      </c>
      <c r="J4069" s="34">
        <v>44903</v>
      </c>
      <c r="K4069" s="33" t="str" cm="1">
        <f t="array" aca="1" ref="K4069" ca="1">_xlfn.IFS(L4069&lt;3,"Junior",L4069&lt;=7,"Mid-Level",L4069&gt;7,"Senior")</f>
        <v>Mid-Level</v>
      </c>
      <c r="L4069" s="46">
        <f ca="1">INT(YEARFRAC(Table1[[#This Row],[Joining Date]],TODAY(),1))</f>
        <v>3</v>
      </c>
      <c r="M4069" s="25" t="str">
        <f t="shared" ca="1" si="63"/>
        <v>No</v>
      </c>
      <c r="N4069" s="26">
        <f>YEAR(Table1[[#This Row],[Joining Date]])</f>
        <v>2022</v>
      </c>
      <c r="O4069" s="46">
        <f>MONTH(Table1[[#This Row],[Joining Date]])</f>
        <v>12</v>
      </c>
      <c r="P4069" s="26">
        <f ca="1">NETWORKDAYS(Table1[[#This Row],[Joining Date]],TODAY())</f>
        <v>928</v>
      </c>
      <c r="Q4069" s="26" t="str">
        <f>LEFT(Table1[[#This Row],[Department]],5)&amp;"-"&amp;RIGHT(Table1[[#This Row],[Employee ID]],3)</f>
        <v>IT-505</v>
      </c>
      <c r="R4069" s="26" t="str">
        <f>LEFT(Table1[[#This Row],[Department]],3)</f>
        <v>IT</v>
      </c>
      <c r="S4069" s="37">
        <f>_xlfn.XLOOKUP(Table1[[#This Row],[City]],Table2[City],Table2[Bonus %])</f>
        <v>6</v>
      </c>
    </row>
    <row r="4070" spans="1:19" x14ac:dyDescent="0.35">
      <c r="A4070" s="7" t="s">
        <v>4958</v>
      </c>
      <c r="B4070" s="40" t="str">
        <f>LEFT(Table1[[#This Row],[Employee Name]],FIND(" ",Table1[[#This Row],[Employee Name]]))</f>
        <v xml:space="preserve">Nisha </v>
      </c>
      <c r="C4070" s="40" t="str">
        <f>RIGHT(Table1[[#This Row],[Employee Name]],LEN(Table1[[#This Row],[Employee Name]])-FIND(" ",Table1[[#This Row],[Employee Name]]))</f>
        <v>Kapoor</v>
      </c>
      <c r="D4070" s="22">
        <f>Table1[[#This Row],[Basic Salary]]+Table1[[#This Row],[Bonus]]</f>
        <v>59976</v>
      </c>
      <c r="E4070" s="8">
        <v>98</v>
      </c>
      <c r="F4070" s="45">
        <v>76</v>
      </c>
      <c r="G4070" s="8" t="str" cm="1">
        <f t="array" ref="G4070">_xlfn.IFS(Table1[[#This Row],[Performance Score]]&gt;=80,"Excellent",Table1[[#This Row],[Performance Score]]&gt;=60,"Good",Table1[[#This Row],[Performance Score]]&gt;=40,"Need Improvement")</f>
        <v>Good</v>
      </c>
      <c r="H4070" s="29">
        <f>Table1[[#This Row],[Bonus]]/Table1[[#This Row],[Basic Salary]]</f>
        <v>0.16295664313968819</v>
      </c>
      <c r="I4070" s="8">
        <f ca="1">DATEDIF(Table1[[#This Row],[Date of Birth]],TODAY(),"y")</f>
        <v>16</v>
      </c>
      <c r="J4070" s="33">
        <v>43769</v>
      </c>
      <c r="K4070" s="33" t="str" cm="1">
        <f t="array" aca="1" ref="K4070" ca="1">_xlfn.IFS(L4070&lt;3,"Junior",L4070&lt;=7,"Mid-Level",L4070&gt;7,"Senior")</f>
        <v>Mid-Level</v>
      </c>
      <c r="L4070" s="45">
        <f ca="1">INT(YEARFRAC(Table1[[#This Row],[Joining Date]],TODAY(),1))</f>
        <v>6</v>
      </c>
      <c r="M4070" s="25" t="str">
        <f t="shared" ca="1" si="63"/>
        <v>Yes</v>
      </c>
      <c r="N4070" s="25">
        <f>YEAR(Table1[[#This Row],[Joining Date]])</f>
        <v>2019</v>
      </c>
      <c r="O4070" s="45">
        <f>MONTH(Table1[[#This Row],[Joining Date]])</f>
        <v>10</v>
      </c>
      <c r="P4070" s="25">
        <f ca="1">NETWORKDAYS(Table1[[#This Row],[Joining Date]],TODAY())</f>
        <v>1738</v>
      </c>
      <c r="Q4070" s="25" t="str">
        <f>LEFT(Table1[[#This Row],[Department]],5)&amp;"-"&amp;RIGHT(Table1[[#This Row],[Employee ID]],3)</f>
        <v>IT-902</v>
      </c>
      <c r="R4070" s="25" t="str">
        <f>LEFT(Table1[[#This Row],[Department]],3)</f>
        <v>IT</v>
      </c>
      <c r="S4070" s="36">
        <f>_xlfn.XLOOKUP(Table1[[#This Row],[City]],Table2[City],Table2[Bonus %])</f>
        <v>6</v>
      </c>
    </row>
    <row r="4071" spans="1:19" x14ac:dyDescent="0.35">
      <c r="A4071" s="9" t="s">
        <v>4388</v>
      </c>
      <c r="B4071" s="41" t="str">
        <f>LEFT(Table1[[#This Row],[Employee Name]],FIND(" ",Table1[[#This Row],[Employee Name]]))</f>
        <v xml:space="preserve">Rahul </v>
      </c>
      <c r="C4071" s="41" t="str">
        <f>RIGHT(Table1[[#This Row],[Employee Name]],LEN(Table1[[#This Row],[Employee Name]])-FIND(" ",Table1[[#This Row],[Employee Name]]))</f>
        <v>Verma</v>
      </c>
      <c r="D4071" s="23">
        <f>Table1[[#This Row],[Basic Salary]]+Table1[[#This Row],[Bonus]]</f>
        <v>59975</v>
      </c>
      <c r="E4071" s="10">
        <v>63</v>
      </c>
      <c r="F4071" s="46">
        <v>51</v>
      </c>
      <c r="G4071" s="10" t="str" cm="1">
        <f t="array" ref="G4071">_xlfn.IFS(Table1[[#This Row],[Performance Score]]&gt;=80,"Excellent",Table1[[#This Row],[Performance Score]]&gt;=60,"Good",Table1[[#This Row],[Performance Score]]&gt;=40,"Need Improvement")</f>
        <v>Need Improvement</v>
      </c>
      <c r="H4071" s="30">
        <f>Table1[[#This Row],[Bonus]]/Table1[[#This Row],[Basic Salary]]</f>
        <v>0.95135838620465263</v>
      </c>
      <c r="I4071" s="10">
        <f ca="1">DATEDIF(Table1[[#This Row],[Date of Birth]],TODAY(),"y")</f>
        <v>27</v>
      </c>
      <c r="J4071" s="34">
        <v>45175</v>
      </c>
      <c r="K4071" s="33" t="str" cm="1">
        <f t="array" aca="1" ref="K4071" ca="1">_xlfn.IFS(L4071&lt;3,"Junior",L4071&lt;=7,"Mid-Level",L4071&gt;7,"Senior")</f>
        <v>Junior</v>
      </c>
      <c r="L4071" s="46">
        <f ca="1">INT(YEARFRAC(Table1[[#This Row],[Joining Date]],TODAY(),1))</f>
        <v>2</v>
      </c>
      <c r="M4071" s="25" t="str">
        <f t="shared" ca="1" si="63"/>
        <v>No</v>
      </c>
      <c r="N4071" s="26">
        <f>YEAR(Table1[[#This Row],[Joining Date]])</f>
        <v>2023</v>
      </c>
      <c r="O4071" s="46">
        <f>MONTH(Table1[[#This Row],[Joining Date]])</f>
        <v>9</v>
      </c>
      <c r="P4071" s="26">
        <f ca="1">NETWORKDAYS(Table1[[#This Row],[Joining Date]],TODAY())</f>
        <v>734</v>
      </c>
      <c r="Q4071" s="26" t="str">
        <f>LEFT(Table1[[#This Row],[Department]],5)&amp;"-"&amp;RIGHT(Table1[[#This Row],[Employee ID]],3)</f>
        <v>IT-332</v>
      </c>
      <c r="R4071" s="26" t="str">
        <f>LEFT(Table1[[#This Row],[Department]],3)</f>
        <v>IT</v>
      </c>
      <c r="S4071" s="37">
        <f>_xlfn.XLOOKUP(Table1[[#This Row],[City]],Table2[City],Table2[Bonus %])</f>
        <v>5</v>
      </c>
    </row>
    <row r="4072" spans="1:19" x14ac:dyDescent="0.35">
      <c r="A4072" s="7" t="s">
        <v>3741</v>
      </c>
      <c r="B4072" s="40" t="str">
        <f>LEFT(Table1[[#This Row],[Employee Name]],FIND(" ",Table1[[#This Row],[Employee Name]]))</f>
        <v xml:space="preserve">Nisha </v>
      </c>
      <c r="C4072" s="40" t="str">
        <f>RIGHT(Table1[[#This Row],[Employee Name]],LEN(Table1[[#This Row],[Employee Name]])-FIND(" ",Table1[[#This Row],[Employee Name]]))</f>
        <v>Kapoor</v>
      </c>
      <c r="D4072" s="22">
        <f>Table1[[#This Row],[Basic Salary]]+Table1[[#This Row],[Bonus]]</f>
        <v>59921</v>
      </c>
      <c r="E4072" s="8">
        <v>70</v>
      </c>
      <c r="F4072" s="45">
        <v>66</v>
      </c>
      <c r="G4072" s="8" t="str" cm="1">
        <f t="array" ref="G4072">_xlfn.IFS(Table1[[#This Row],[Performance Score]]&gt;=80,"Excellent",Table1[[#This Row],[Performance Score]]&gt;=60,"Good",Table1[[#This Row],[Performance Score]]&gt;=40,"Need Improvement")</f>
        <v>Good</v>
      </c>
      <c r="H4072" s="29">
        <f>Table1[[#This Row],[Bonus]]/Table1[[#This Row],[Basic Salary]]</f>
        <v>0.33934598448780706</v>
      </c>
      <c r="I4072" s="8">
        <f ca="1">DATEDIF(Table1[[#This Row],[Date of Birth]],TODAY(),"y")</f>
        <v>29</v>
      </c>
      <c r="J4072" s="33">
        <v>44326</v>
      </c>
      <c r="K4072" s="33" t="str" cm="1">
        <f t="array" aca="1" ref="K4072" ca="1">_xlfn.IFS(L4072&lt;3,"Junior",L4072&lt;=7,"Mid-Level",L4072&gt;7,"Senior")</f>
        <v>Mid-Level</v>
      </c>
      <c r="L4072" s="45">
        <f ca="1">INT(YEARFRAC(Table1[[#This Row],[Joining Date]],TODAY(),1))</f>
        <v>5</v>
      </c>
      <c r="M4072" s="25" t="str">
        <f t="shared" ca="1" si="63"/>
        <v>No</v>
      </c>
      <c r="N4072" s="25">
        <f>YEAR(Table1[[#This Row],[Joining Date]])</f>
        <v>2021</v>
      </c>
      <c r="O4072" s="45">
        <f>MONTH(Table1[[#This Row],[Joining Date]])</f>
        <v>5</v>
      </c>
      <c r="P4072" s="25">
        <f ca="1">NETWORKDAYS(Table1[[#This Row],[Joining Date]],TODAY())</f>
        <v>1341</v>
      </c>
      <c r="Q4072" s="25" t="str">
        <f>LEFT(Table1[[#This Row],[Department]],5)&amp;"-"&amp;RIGHT(Table1[[#This Row],[Employee ID]],3)</f>
        <v>HR-685</v>
      </c>
      <c r="R4072" s="25" t="str">
        <f>LEFT(Table1[[#This Row],[Department]],3)</f>
        <v>HR</v>
      </c>
      <c r="S4072" s="36">
        <f>_xlfn.XLOOKUP(Table1[[#This Row],[City]],Table2[City],Table2[Bonus %])</f>
        <v>6</v>
      </c>
    </row>
    <row r="4073" spans="1:19" x14ac:dyDescent="0.35">
      <c r="A4073" s="9" t="s">
        <v>3731</v>
      </c>
      <c r="B4073" s="41" t="str">
        <f>LEFT(Table1[[#This Row],[Employee Name]],FIND(" ",Table1[[#This Row],[Employee Name]]))</f>
        <v xml:space="preserve">Meera </v>
      </c>
      <c r="C4073" s="41" t="str">
        <f>RIGHT(Table1[[#This Row],[Employee Name]],LEN(Table1[[#This Row],[Employee Name]])-FIND(" ",Table1[[#This Row],[Employee Name]]))</f>
        <v>Joshi</v>
      </c>
      <c r="D4073" s="23">
        <f>Table1[[#This Row],[Basic Salary]]+Table1[[#This Row],[Bonus]]</f>
        <v>59895</v>
      </c>
      <c r="E4073" s="10">
        <v>69</v>
      </c>
      <c r="F4073" s="46">
        <v>57</v>
      </c>
      <c r="G4073" s="10" t="str" cm="1">
        <f t="array" ref="G4073">_xlfn.IFS(Table1[[#This Row],[Performance Score]]&gt;=80,"Excellent",Table1[[#This Row],[Performance Score]]&gt;=60,"Good",Table1[[#This Row],[Performance Score]]&gt;=40,"Need Improvement")</f>
        <v>Need Improvement</v>
      </c>
      <c r="H4073" s="30">
        <f>Table1[[#This Row],[Bonus]]/Table1[[#This Row],[Basic Salary]]</f>
        <v>0.35096424946430588</v>
      </c>
      <c r="I4073" s="10">
        <f ca="1">DATEDIF(Table1[[#This Row],[Date of Birth]],TODAY(),"y")</f>
        <v>14</v>
      </c>
      <c r="J4073" s="34">
        <v>42360</v>
      </c>
      <c r="K4073" s="33" t="str" cm="1">
        <f t="array" aca="1" ref="K4073" ca="1">_xlfn.IFS(L4073&lt;3,"Junior",L4073&lt;=7,"Mid-Level",L4073&gt;7,"Senior")</f>
        <v>Senior</v>
      </c>
      <c r="L4073" s="46">
        <f ca="1">INT(YEARFRAC(Table1[[#This Row],[Joining Date]],TODAY(),1))</f>
        <v>10</v>
      </c>
      <c r="M4073" s="25" t="str">
        <f t="shared" ca="1" si="63"/>
        <v>Yes</v>
      </c>
      <c r="N4073" s="26">
        <f>YEAR(Table1[[#This Row],[Joining Date]])</f>
        <v>2015</v>
      </c>
      <c r="O4073" s="46">
        <f>MONTH(Table1[[#This Row],[Joining Date]])</f>
        <v>12</v>
      </c>
      <c r="P4073" s="26">
        <f ca="1">NETWORKDAYS(Table1[[#This Row],[Joining Date]],TODAY())</f>
        <v>2745</v>
      </c>
      <c r="Q4073" s="26" t="str">
        <f>LEFT(Table1[[#This Row],[Department]],5)&amp;"-"&amp;RIGHT(Table1[[#This Row],[Employee ID]],3)</f>
        <v>Finan-675</v>
      </c>
      <c r="R4073" s="26" t="str">
        <f>LEFT(Table1[[#This Row],[Department]],3)</f>
        <v>Fin</v>
      </c>
      <c r="S4073" s="37">
        <f>_xlfn.XLOOKUP(Table1[[#This Row],[City]],Table2[City],Table2[Bonus %])</f>
        <v>7</v>
      </c>
    </row>
    <row r="4074" spans="1:19" x14ac:dyDescent="0.35">
      <c r="A4074" s="7" t="s">
        <v>1347</v>
      </c>
      <c r="B4074" s="40" t="str">
        <f>LEFT(Table1[[#This Row],[Employee Name]],FIND(" ",Table1[[#This Row],[Employee Name]]))</f>
        <v xml:space="preserve">Aarav </v>
      </c>
      <c r="C4074" s="40" t="str">
        <f>RIGHT(Table1[[#This Row],[Employee Name]],LEN(Table1[[#This Row],[Employee Name]])-FIND(" ",Table1[[#This Row],[Employee Name]]))</f>
        <v>Sharma</v>
      </c>
      <c r="D4074" s="22">
        <f>Table1[[#This Row],[Basic Salary]]+Table1[[#This Row],[Bonus]]</f>
        <v>59870</v>
      </c>
      <c r="E4074" s="8">
        <v>85</v>
      </c>
      <c r="F4074" s="45">
        <v>90</v>
      </c>
      <c r="G4074" s="8" t="str" cm="1">
        <f t="array" ref="G4074">_xlfn.IFS(Table1[[#This Row],[Performance Score]]&gt;=80,"Excellent",Table1[[#This Row],[Performance Score]]&gt;=60,"Good",Table1[[#This Row],[Performance Score]]&gt;=40,"Need Improvement")</f>
        <v>Excellent</v>
      </c>
      <c r="H4074" s="29">
        <f>Table1[[#This Row],[Bonus]]/Table1[[#This Row],[Basic Salary]]</f>
        <v>0.55761375757733433</v>
      </c>
      <c r="I4074" s="8">
        <f ca="1">DATEDIF(Table1[[#This Row],[Date of Birth]],TODAY(),"y")</f>
        <v>22</v>
      </c>
      <c r="J4074" s="33">
        <v>45097</v>
      </c>
      <c r="K4074" s="33" t="str" cm="1">
        <f t="array" aca="1" ref="K4074" ca="1">_xlfn.IFS(L4074&lt;3,"Junior",L4074&lt;=7,"Mid-Level",L4074&gt;7,"Senior")</f>
        <v>Mid-Level</v>
      </c>
      <c r="L4074" s="45">
        <f ca="1">INT(YEARFRAC(Table1[[#This Row],[Joining Date]],TODAY(),1))</f>
        <v>3</v>
      </c>
      <c r="M4074" s="25" t="str">
        <f t="shared" ca="1" si="63"/>
        <v>No</v>
      </c>
      <c r="N4074" s="25">
        <f>YEAR(Table1[[#This Row],[Joining Date]])</f>
        <v>2023</v>
      </c>
      <c r="O4074" s="45">
        <f>MONTH(Table1[[#This Row],[Joining Date]])</f>
        <v>6</v>
      </c>
      <c r="P4074" s="25">
        <f ca="1">NETWORKDAYS(Table1[[#This Row],[Joining Date]],TODAY())</f>
        <v>790</v>
      </c>
      <c r="Q4074" s="25" t="str">
        <f>LEFT(Table1[[#This Row],[Department]],5)&amp;"-"&amp;RIGHT(Table1[[#This Row],[Employee ID]],3)</f>
        <v>Suppo-291</v>
      </c>
      <c r="R4074" s="25" t="str">
        <f>LEFT(Table1[[#This Row],[Department]],3)</f>
        <v>Sup</v>
      </c>
      <c r="S4074" s="36">
        <f>_xlfn.XLOOKUP(Table1[[#This Row],[City]],Table2[City],Table2[Bonus %])</f>
        <v>8</v>
      </c>
    </row>
    <row r="4075" spans="1:19" x14ac:dyDescent="0.35">
      <c r="A4075" s="9" t="s">
        <v>2144</v>
      </c>
      <c r="B4075" s="41" t="str">
        <f>LEFT(Table1[[#This Row],[Employee Name]],FIND(" ",Table1[[#This Row],[Employee Name]]))</f>
        <v xml:space="preserve">Rahul </v>
      </c>
      <c r="C4075" s="41" t="str">
        <f>RIGHT(Table1[[#This Row],[Employee Name]],LEN(Table1[[#This Row],[Employee Name]])-FIND(" ",Table1[[#This Row],[Employee Name]]))</f>
        <v>Verma</v>
      </c>
      <c r="D4075" s="23">
        <f>Table1[[#This Row],[Basic Salary]]+Table1[[#This Row],[Bonus]]</f>
        <v>59857</v>
      </c>
      <c r="E4075" s="10">
        <v>71</v>
      </c>
      <c r="F4075" s="46">
        <v>58</v>
      </c>
      <c r="G4075" s="10" t="str" cm="1">
        <f t="array" ref="G4075">_xlfn.IFS(Table1[[#This Row],[Performance Score]]&gt;=80,"Excellent",Table1[[#This Row],[Performance Score]]&gt;=60,"Good",Table1[[#This Row],[Performance Score]]&gt;=40,"Need Improvement")</f>
        <v>Need Improvement</v>
      </c>
      <c r="H4075" s="30">
        <f>Table1[[#This Row],[Bonus]]/Table1[[#This Row],[Basic Salary]]</f>
        <v>0.4238106565176023</v>
      </c>
      <c r="I4075" s="10">
        <f ca="1">DATEDIF(Table1[[#This Row],[Date of Birth]],TODAY(),"y")</f>
        <v>35</v>
      </c>
      <c r="J4075" s="34">
        <v>43287</v>
      </c>
      <c r="K4075" s="33" t="str" cm="1">
        <f t="array" aca="1" ref="K4075" ca="1">_xlfn.IFS(L4075&lt;3,"Junior",L4075&lt;=7,"Mid-Level",L4075&gt;7,"Senior")</f>
        <v>Mid-Level</v>
      </c>
      <c r="L4075" s="46">
        <f ca="1">INT(YEARFRAC(Table1[[#This Row],[Joining Date]],TODAY(),1))</f>
        <v>7</v>
      </c>
      <c r="M4075" s="25" t="str">
        <f t="shared" ca="1" si="63"/>
        <v>Yes</v>
      </c>
      <c r="N4075" s="26">
        <f>YEAR(Table1[[#This Row],[Joining Date]])</f>
        <v>2018</v>
      </c>
      <c r="O4075" s="46">
        <f>MONTH(Table1[[#This Row],[Joining Date]])</f>
        <v>7</v>
      </c>
      <c r="P4075" s="26">
        <f ca="1">NETWORKDAYS(Table1[[#This Row],[Joining Date]],TODAY())</f>
        <v>2082</v>
      </c>
      <c r="Q4075" s="26" t="str">
        <f>LEFT(Table1[[#This Row],[Department]],5)&amp;"-"&amp;RIGHT(Table1[[#This Row],[Employee ID]],3)</f>
        <v>Finan-088</v>
      </c>
      <c r="R4075" s="26" t="str">
        <f>LEFT(Table1[[#This Row],[Department]],3)</f>
        <v>Fin</v>
      </c>
      <c r="S4075" s="37">
        <f>_xlfn.XLOOKUP(Table1[[#This Row],[City]],Table2[City],Table2[Bonus %])</f>
        <v>5</v>
      </c>
    </row>
    <row r="4076" spans="1:19" x14ac:dyDescent="0.35">
      <c r="A4076" s="7" t="s">
        <v>2484</v>
      </c>
      <c r="B4076" s="40" t="str">
        <f>LEFT(Table1[[#This Row],[Employee Name]],FIND(" ",Table1[[#This Row],[Employee Name]]))</f>
        <v xml:space="preserve">Ishita </v>
      </c>
      <c r="C4076" s="40" t="str">
        <f>RIGHT(Table1[[#This Row],[Employee Name]],LEN(Table1[[#This Row],[Employee Name]])-FIND(" ",Table1[[#This Row],[Employee Name]]))</f>
        <v>Roy</v>
      </c>
      <c r="D4076" s="22">
        <f>Table1[[#This Row],[Basic Salary]]+Table1[[#This Row],[Bonus]]</f>
        <v>59807</v>
      </c>
      <c r="E4076" s="8">
        <v>78</v>
      </c>
      <c r="F4076" s="45">
        <v>67</v>
      </c>
      <c r="G4076" s="8" t="str" cm="1">
        <f t="array" ref="G4076">_xlfn.IFS(Table1[[#This Row],[Performance Score]]&gt;=80,"Excellent",Table1[[#This Row],[Performance Score]]&gt;=60,"Good",Table1[[#This Row],[Performance Score]]&gt;=40,"Need Improvement")</f>
        <v>Good</v>
      </c>
      <c r="H4076" s="29">
        <f>Table1[[#This Row],[Bonus]]/Table1[[#This Row],[Basic Salary]]</f>
        <v>0.32550975177304964</v>
      </c>
      <c r="I4076" s="8">
        <f ca="1">DATEDIF(Table1[[#This Row],[Date of Birth]],TODAY(),"y")</f>
        <v>45</v>
      </c>
      <c r="J4076" s="33">
        <v>43575</v>
      </c>
      <c r="K4076" s="33" t="str" cm="1">
        <f t="array" aca="1" ref="K4076" ca="1">_xlfn.IFS(L4076&lt;3,"Junior",L4076&lt;=7,"Mid-Level",L4076&gt;7,"Senior")</f>
        <v>Mid-Level</v>
      </c>
      <c r="L4076" s="45">
        <f ca="1">INT(YEARFRAC(Table1[[#This Row],[Joining Date]],TODAY(),1))</f>
        <v>7</v>
      </c>
      <c r="M4076" s="25" t="str">
        <f t="shared" ca="1" si="63"/>
        <v>Yes</v>
      </c>
      <c r="N4076" s="25">
        <f>YEAR(Table1[[#This Row],[Joining Date]])</f>
        <v>2019</v>
      </c>
      <c r="O4076" s="45">
        <f>MONTH(Table1[[#This Row],[Joining Date]])</f>
        <v>4</v>
      </c>
      <c r="P4076" s="25">
        <f ca="1">NETWORKDAYS(Table1[[#This Row],[Joining Date]],TODAY())</f>
        <v>1876</v>
      </c>
      <c r="Q4076" s="25" t="str">
        <f>LEFT(Table1[[#This Row],[Department]],5)&amp;"-"&amp;RIGHT(Table1[[#This Row],[Employee ID]],3)</f>
        <v>Finan-428</v>
      </c>
      <c r="R4076" s="25" t="str">
        <f>LEFT(Table1[[#This Row],[Department]],3)</f>
        <v>Fin</v>
      </c>
      <c r="S4076" s="36">
        <f>_xlfn.XLOOKUP(Table1[[#This Row],[City]],Table2[City],Table2[Bonus %])</f>
        <v>5</v>
      </c>
    </row>
    <row r="4077" spans="1:19" x14ac:dyDescent="0.35">
      <c r="A4077" s="9" t="s">
        <v>2732</v>
      </c>
      <c r="B4077" s="41" t="str">
        <f>LEFT(Table1[[#This Row],[Employee Name]],FIND(" ",Table1[[#This Row],[Employee Name]]))</f>
        <v xml:space="preserve">Ishita </v>
      </c>
      <c r="C4077" s="41" t="str">
        <f>RIGHT(Table1[[#This Row],[Employee Name]],LEN(Table1[[#This Row],[Employee Name]])-FIND(" ",Table1[[#This Row],[Employee Name]]))</f>
        <v>Roy</v>
      </c>
      <c r="D4077" s="23">
        <f>Table1[[#This Row],[Basic Salary]]+Table1[[#This Row],[Bonus]]</f>
        <v>59802</v>
      </c>
      <c r="E4077" s="10">
        <v>88</v>
      </c>
      <c r="F4077" s="46">
        <v>66</v>
      </c>
      <c r="G4077" s="10" t="str" cm="1">
        <f t="array" ref="G4077">_xlfn.IFS(Table1[[#This Row],[Performance Score]]&gt;=80,"Excellent",Table1[[#This Row],[Performance Score]]&gt;=60,"Good",Table1[[#This Row],[Performance Score]]&gt;=40,"Need Improvement")</f>
        <v>Good</v>
      </c>
      <c r="H4077" s="30">
        <f>Table1[[#This Row],[Bonus]]/Table1[[#This Row],[Basic Salary]]</f>
        <v>0.74589087087262429</v>
      </c>
      <c r="I4077" s="10">
        <f ca="1">DATEDIF(Table1[[#This Row],[Date of Birth]],TODAY(),"y")</f>
        <v>34</v>
      </c>
      <c r="J4077" s="34">
        <v>44885</v>
      </c>
      <c r="K4077" s="33" t="str" cm="1">
        <f t="array" aca="1" ref="K4077" ca="1">_xlfn.IFS(L4077&lt;3,"Junior",L4077&lt;=7,"Mid-Level",L4077&gt;7,"Senior")</f>
        <v>Mid-Level</v>
      </c>
      <c r="L4077" s="46">
        <f ca="1">INT(YEARFRAC(Table1[[#This Row],[Joining Date]],TODAY(),1))</f>
        <v>3</v>
      </c>
      <c r="M4077" s="25" t="str">
        <f t="shared" ca="1" si="63"/>
        <v>No</v>
      </c>
      <c r="N4077" s="26">
        <f>YEAR(Table1[[#This Row],[Joining Date]])</f>
        <v>2022</v>
      </c>
      <c r="O4077" s="46">
        <f>MONTH(Table1[[#This Row],[Joining Date]])</f>
        <v>11</v>
      </c>
      <c r="P4077" s="26">
        <f ca="1">NETWORKDAYS(Table1[[#This Row],[Joining Date]],TODAY())</f>
        <v>941</v>
      </c>
      <c r="Q4077" s="26" t="str">
        <f>LEFT(Table1[[#This Row],[Department]],5)&amp;"-"&amp;RIGHT(Table1[[#This Row],[Employee ID]],3)</f>
        <v>Opera-676</v>
      </c>
      <c r="R4077" s="26" t="str">
        <f>LEFT(Table1[[#This Row],[Department]],3)</f>
        <v>Ope</v>
      </c>
      <c r="S4077" s="37">
        <f>_xlfn.XLOOKUP(Table1[[#This Row],[City]],Table2[City],Table2[Bonus %])</f>
        <v>8</v>
      </c>
    </row>
    <row r="4078" spans="1:19" x14ac:dyDescent="0.35">
      <c r="A4078" s="7" t="s">
        <v>3324</v>
      </c>
      <c r="B4078" s="40" t="str">
        <f>LEFT(Table1[[#This Row],[Employee Name]],FIND(" ",Table1[[#This Row],[Employee Name]]))</f>
        <v xml:space="preserve">Nisha </v>
      </c>
      <c r="C4078" s="40" t="str">
        <f>RIGHT(Table1[[#This Row],[Employee Name]],LEN(Table1[[#This Row],[Employee Name]])-FIND(" ",Table1[[#This Row],[Employee Name]]))</f>
        <v>Kapoor</v>
      </c>
      <c r="D4078" s="22">
        <f>Table1[[#This Row],[Basic Salary]]+Table1[[#This Row],[Bonus]]</f>
        <v>59769</v>
      </c>
      <c r="E4078" s="8">
        <v>99</v>
      </c>
      <c r="F4078" s="45">
        <v>50</v>
      </c>
      <c r="G4078" s="8" t="str" cm="1">
        <f t="array" ref="G4078">_xlfn.IFS(Table1[[#This Row],[Performance Score]]&gt;=80,"Excellent",Table1[[#This Row],[Performance Score]]&gt;=60,"Good",Table1[[#This Row],[Performance Score]]&gt;=40,"Need Improvement")</f>
        <v>Need Improvement</v>
      </c>
      <c r="H4078" s="29">
        <f>Table1[[#This Row],[Bonus]]/Table1[[#This Row],[Basic Salary]]</f>
        <v>0.69250155745596642</v>
      </c>
      <c r="I4078" s="8">
        <f ca="1">DATEDIF(Table1[[#This Row],[Date of Birth]],TODAY(),"y")</f>
        <v>43</v>
      </c>
      <c r="J4078" s="33">
        <v>43256</v>
      </c>
      <c r="K4078" s="33" t="str" cm="1">
        <f t="array" aca="1" ref="K4078" ca="1">_xlfn.IFS(L4078&lt;3,"Junior",L4078&lt;=7,"Mid-Level",L4078&gt;7,"Senior")</f>
        <v>Senior</v>
      </c>
      <c r="L4078" s="45">
        <f ca="1">INT(YEARFRAC(Table1[[#This Row],[Joining Date]],TODAY(),1))</f>
        <v>8</v>
      </c>
      <c r="M4078" s="25" t="str">
        <f t="shared" ca="1" si="63"/>
        <v>Yes</v>
      </c>
      <c r="N4078" s="25">
        <f>YEAR(Table1[[#This Row],[Joining Date]])</f>
        <v>2018</v>
      </c>
      <c r="O4078" s="45">
        <f>MONTH(Table1[[#This Row],[Joining Date]])</f>
        <v>6</v>
      </c>
      <c r="P4078" s="25">
        <f ca="1">NETWORKDAYS(Table1[[#This Row],[Joining Date]],TODAY())</f>
        <v>2105</v>
      </c>
      <c r="Q4078" s="25" t="str">
        <f>LEFT(Table1[[#This Row],[Department]],5)&amp;"-"&amp;RIGHT(Table1[[#This Row],[Employee ID]],3)</f>
        <v>Sales-268</v>
      </c>
      <c r="R4078" s="25" t="str">
        <f>LEFT(Table1[[#This Row],[Department]],3)</f>
        <v>Sal</v>
      </c>
      <c r="S4078" s="36">
        <f>_xlfn.XLOOKUP(Table1[[#This Row],[City]],Table2[City],Table2[Bonus %])</f>
        <v>6</v>
      </c>
    </row>
    <row r="4079" spans="1:19" x14ac:dyDescent="0.35">
      <c r="A4079" s="9" t="s">
        <v>4521</v>
      </c>
      <c r="B4079" s="41" t="str">
        <f>LEFT(Table1[[#This Row],[Employee Name]],FIND(" ",Table1[[#This Row],[Employee Name]]))</f>
        <v xml:space="preserve">Tarun </v>
      </c>
      <c r="C4079" s="41" t="str">
        <f>RIGHT(Table1[[#This Row],[Employee Name]],LEN(Table1[[#This Row],[Employee Name]])-FIND(" ",Table1[[#This Row],[Employee Name]]))</f>
        <v>Verma</v>
      </c>
      <c r="D4079" s="23">
        <f>Table1[[#This Row],[Basic Salary]]+Table1[[#This Row],[Bonus]]</f>
        <v>59763</v>
      </c>
      <c r="E4079" s="10">
        <v>81</v>
      </c>
      <c r="F4079" s="46">
        <v>74</v>
      </c>
      <c r="G4079" s="10" t="str" cm="1">
        <f t="array" ref="G4079">_xlfn.IFS(Table1[[#This Row],[Performance Score]]&gt;=80,"Excellent",Table1[[#This Row],[Performance Score]]&gt;=60,"Good",Table1[[#This Row],[Performance Score]]&gt;=40,"Need Improvement")</f>
        <v>Good</v>
      </c>
      <c r="H4079" s="30">
        <f>Table1[[#This Row],[Bonus]]/Table1[[#This Row],[Basic Salary]]</f>
        <v>0.42127042260220221</v>
      </c>
      <c r="I4079" s="10">
        <f ca="1">DATEDIF(Table1[[#This Row],[Date of Birth]],TODAY(),"y")</f>
        <v>14</v>
      </c>
      <c r="J4079" s="34">
        <v>45704</v>
      </c>
      <c r="K4079" s="33" t="str" cm="1">
        <f t="array" aca="1" ref="K4079" ca="1">_xlfn.IFS(L4079&lt;3,"Junior",L4079&lt;=7,"Mid-Level",L4079&gt;7,"Senior")</f>
        <v>Junior</v>
      </c>
      <c r="L4079" s="46">
        <f ca="1">INT(YEARFRAC(Table1[[#This Row],[Joining Date]],TODAY(),1))</f>
        <v>1</v>
      </c>
      <c r="M4079" s="25" t="str">
        <f t="shared" ca="1" si="63"/>
        <v>No</v>
      </c>
      <c r="N4079" s="26">
        <f>YEAR(Table1[[#This Row],[Joining Date]])</f>
        <v>2025</v>
      </c>
      <c r="O4079" s="46">
        <f>MONTH(Table1[[#This Row],[Joining Date]])</f>
        <v>2</v>
      </c>
      <c r="P4079" s="26">
        <f ca="1">NETWORKDAYS(Table1[[#This Row],[Joining Date]],TODAY())</f>
        <v>356</v>
      </c>
      <c r="Q4079" s="26" t="str">
        <f>LEFT(Table1[[#This Row],[Department]],5)&amp;"-"&amp;RIGHT(Table1[[#This Row],[Employee ID]],3)</f>
        <v>Finan-465</v>
      </c>
      <c r="R4079" s="26" t="str">
        <f>LEFT(Table1[[#This Row],[Department]],3)</f>
        <v>Fin</v>
      </c>
      <c r="S4079" s="37">
        <f>_xlfn.XLOOKUP(Table1[[#This Row],[City]],Table2[City],Table2[Bonus %])</f>
        <v>5</v>
      </c>
    </row>
    <row r="4080" spans="1:19" x14ac:dyDescent="0.35">
      <c r="A4080" s="7" t="s">
        <v>1191</v>
      </c>
      <c r="B4080" s="40" t="str">
        <f>LEFT(Table1[[#This Row],[Employee Name]],FIND(" ",Table1[[#This Row],[Employee Name]]))</f>
        <v xml:space="preserve">Karan </v>
      </c>
      <c r="C4080" s="40" t="str">
        <f>RIGHT(Table1[[#This Row],[Employee Name]],LEN(Table1[[#This Row],[Employee Name]])-FIND(" ",Table1[[#This Row],[Employee Name]]))</f>
        <v>Malhotra</v>
      </c>
      <c r="D4080" s="22">
        <f>Table1[[#This Row],[Basic Salary]]+Table1[[#This Row],[Bonus]]</f>
        <v>59762</v>
      </c>
      <c r="E4080" s="8">
        <v>65</v>
      </c>
      <c r="F4080" s="45">
        <v>41</v>
      </c>
      <c r="G4080" s="8" t="str" cm="1">
        <f t="array" ref="G4080">_xlfn.IFS(Table1[[#This Row],[Performance Score]]&gt;=80,"Excellent",Table1[[#This Row],[Performance Score]]&gt;=60,"Good",Table1[[#This Row],[Performance Score]]&gt;=40,"Need Improvement")</f>
        <v>Need Improvement</v>
      </c>
      <c r="H4080" s="29">
        <f>Table1[[#This Row],[Bonus]]/Table1[[#This Row],[Basic Salary]]</f>
        <v>0.1557816156419827</v>
      </c>
      <c r="I4080" s="8">
        <f ca="1">DATEDIF(Table1[[#This Row],[Date of Birth]],TODAY(),"y")</f>
        <v>32</v>
      </c>
      <c r="J4080" s="33">
        <v>42656</v>
      </c>
      <c r="K4080" s="33" t="str" cm="1">
        <f t="array" aca="1" ref="K4080" ca="1">_xlfn.IFS(L4080&lt;3,"Junior",L4080&lt;=7,"Mid-Level",L4080&gt;7,"Senior")</f>
        <v>Senior</v>
      </c>
      <c r="L4080" s="45">
        <f ca="1">INT(YEARFRAC(Table1[[#This Row],[Joining Date]],TODAY(),1))</f>
        <v>9</v>
      </c>
      <c r="M4080" s="25" t="str">
        <f t="shared" ca="1" si="63"/>
        <v>Yes</v>
      </c>
      <c r="N4080" s="25">
        <f>YEAR(Table1[[#This Row],[Joining Date]])</f>
        <v>2016</v>
      </c>
      <c r="O4080" s="45">
        <f>MONTH(Table1[[#This Row],[Joining Date]])</f>
        <v>10</v>
      </c>
      <c r="P4080" s="25">
        <f ca="1">NETWORKDAYS(Table1[[#This Row],[Joining Date]],TODAY())</f>
        <v>2533</v>
      </c>
      <c r="Q4080" s="25" t="str">
        <f>LEFT(Table1[[#This Row],[Department]],5)&amp;"-"&amp;RIGHT(Table1[[#This Row],[Employee ID]],3)</f>
        <v>Suppo-135</v>
      </c>
      <c r="R4080" s="25" t="str">
        <f>LEFT(Table1[[#This Row],[Department]],3)</f>
        <v>Sup</v>
      </c>
      <c r="S4080" s="36">
        <f>_xlfn.XLOOKUP(Table1[[#This Row],[City]],Table2[City],Table2[Bonus %])</f>
        <v>8</v>
      </c>
    </row>
    <row r="4081" spans="1:19" x14ac:dyDescent="0.35">
      <c r="A4081" s="9" t="s">
        <v>1729</v>
      </c>
      <c r="B4081" s="41" t="str">
        <f>LEFT(Table1[[#This Row],[Employee Name]],FIND(" ",Table1[[#This Row],[Employee Name]]))</f>
        <v xml:space="preserve">Priya </v>
      </c>
      <c r="C4081" s="41" t="str">
        <f>RIGHT(Table1[[#This Row],[Employee Name]],LEN(Table1[[#This Row],[Employee Name]])-FIND(" ",Table1[[#This Row],[Employee Name]]))</f>
        <v>Reddy</v>
      </c>
      <c r="D4081" s="23">
        <f>Table1[[#This Row],[Basic Salary]]+Table1[[#This Row],[Bonus]]</f>
        <v>59751</v>
      </c>
      <c r="E4081" s="10">
        <v>61</v>
      </c>
      <c r="F4081" s="46">
        <v>91</v>
      </c>
      <c r="G4081" s="10" t="str" cm="1">
        <f t="array" ref="G4081">_xlfn.IFS(Table1[[#This Row],[Performance Score]]&gt;=80,"Excellent",Table1[[#This Row],[Performance Score]]&gt;=60,"Good",Table1[[#This Row],[Performance Score]]&gt;=40,"Need Improvement")</f>
        <v>Excellent</v>
      </c>
      <c r="H4081" s="30">
        <f>Table1[[#This Row],[Bonus]]/Table1[[#This Row],[Basic Salary]]</f>
        <v>0.27102744097000636</v>
      </c>
      <c r="I4081" s="10">
        <f ca="1">DATEDIF(Table1[[#This Row],[Date of Birth]],TODAY(),"y")</f>
        <v>27</v>
      </c>
      <c r="J4081" s="34">
        <v>43931</v>
      </c>
      <c r="K4081" s="33" t="str" cm="1">
        <f t="array" aca="1" ref="K4081" ca="1">_xlfn.IFS(L4081&lt;3,"Junior",L4081&lt;=7,"Mid-Level",L4081&gt;7,"Senior")</f>
        <v>Mid-Level</v>
      </c>
      <c r="L4081" s="46">
        <f ca="1">INT(YEARFRAC(Table1[[#This Row],[Joining Date]],TODAY(),1))</f>
        <v>6</v>
      </c>
      <c r="M4081" s="25" t="str">
        <f t="shared" ca="1" si="63"/>
        <v>Yes</v>
      </c>
      <c r="N4081" s="26">
        <f>YEAR(Table1[[#This Row],[Joining Date]])</f>
        <v>2020</v>
      </c>
      <c r="O4081" s="46">
        <f>MONTH(Table1[[#This Row],[Joining Date]])</f>
        <v>4</v>
      </c>
      <c r="P4081" s="26">
        <f ca="1">NETWORKDAYS(Table1[[#This Row],[Joining Date]],TODAY())</f>
        <v>1622</v>
      </c>
      <c r="Q4081" s="26" t="str">
        <f>LEFT(Table1[[#This Row],[Department]],5)&amp;"-"&amp;RIGHT(Table1[[#This Row],[Employee ID]],3)</f>
        <v>Sales-673</v>
      </c>
      <c r="R4081" s="26" t="str">
        <f>LEFT(Table1[[#This Row],[Department]],3)</f>
        <v>Sal</v>
      </c>
      <c r="S4081" s="37">
        <f>_xlfn.XLOOKUP(Table1[[#This Row],[City]],Table2[City],Table2[Bonus %])</f>
        <v>7</v>
      </c>
    </row>
    <row r="4082" spans="1:19" x14ac:dyDescent="0.35">
      <c r="A4082" s="7" t="s">
        <v>2612</v>
      </c>
      <c r="B4082" s="40" t="str">
        <f>LEFT(Table1[[#This Row],[Employee Name]],FIND(" ",Table1[[#This Row],[Employee Name]]))</f>
        <v xml:space="preserve">Ajay </v>
      </c>
      <c r="C4082" s="40" t="str">
        <f>RIGHT(Table1[[#This Row],[Employee Name]],LEN(Table1[[#This Row],[Employee Name]])-FIND(" ",Table1[[#This Row],[Employee Name]]))</f>
        <v>Singh</v>
      </c>
      <c r="D4082" s="22">
        <f>Table1[[#This Row],[Basic Salary]]+Table1[[#This Row],[Bonus]]</f>
        <v>59709</v>
      </c>
      <c r="E4082" s="8">
        <v>60</v>
      </c>
      <c r="F4082" s="45">
        <v>41</v>
      </c>
      <c r="G4082" s="8" t="str" cm="1">
        <f t="array" ref="G4082">_xlfn.IFS(Table1[[#This Row],[Performance Score]]&gt;=80,"Excellent",Table1[[#This Row],[Performance Score]]&gt;=60,"Good",Table1[[#This Row],[Performance Score]]&gt;=40,"Need Improvement")</f>
        <v>Need Improvement</v>
      </c>
      <c r="H4082" s="29">
        <f>Table1[[#This Row],[Bonus]]/Table1[[#This Row],[Basic Salary]]</f>
        <v>0.43800876643706949</v>
      </c>
      <c r="I4082" s="8">
        <f ca="1">DATEDIF(Table1[[#This Row],[Date of Birth]],TODAY(),"y")</f>
        <v>39</v>
      </c>
      <c r="J4082" s="33">
        <v>42351</v>
      </c>
      <c r="K4082" s="33" t="str" cm="1">
        <f t="array" aca="1" ref="K4082" ca="1">_xlfn.IFS(L4082&lt;3,"Junior",L4082&lt;=7,"Mid-Level",L4082&gt;7,"Senior")</f>
        <v>Senior</v>
      </c>
      <c r="L4082" s="45">
        <f ca="1">INT(YEARFRAC(Table1[[#This Row],[Joining Date]],TODAY(),1))</f>
        <v>10</v>
      </c>
      <c r="M4082" s="25" t="str">
        <f t="shared" ca="1" si="63"/>
        <v>Yes</v>
      </c>
      <c r="N4082" s="25">
        <f>YEAR(Table1[[#This Row],[Joining Date]])</f>
        <v>2015</v>
      </c>
      <c r="O4082" s="45">
        <f>MONTH(Table1[[#This Row],[Joining Date]])</f>
        <v>12</v>
      </c>
      <c r="P4082" s="25">
        <f ca="1">NETWORKDAYS(Table1[[#This Row],[Joining Date]],TODAY())</f>
        <v>2751</v>
      </c>
      <c r="Q4082" s="25" t="str">
        <f>LEFT(Table1[[#This Row],[Department]],5)&amp;"-"&amp;RIGHT(Table1[[#This Row],[Employee ID]],3)</f>
        <v>Suppo-556</v>
      </c>
      <c r="R4082" s="25" t="str">
        <f>LEFT(Table1[[#This Row],[Department]],3)</f>
        <v>Sup</v>
      </c>
      <c r="S4082" s="36">
        <f>_xlfn.XLOOKUP(Table1[[#This Row],[City]],Table2[City],Table2[Bonus %])</f>
        <v>5</v>
      </c>
    </row>
    <row r="4083" spans="1:19" x14ac:dyDescent="0.35">
      <c r="A4083" s="9" t="s">
        <v>2370</v>
      </c>
      <c r="B4083" s="41" t="str">
        <f>LEFT(Table1[[#This Row],[Employee Name]],FIND(" ",Table1[[#This Row],[Employee Name]]))</f>
        <v xml:space="preserve">Gayathri </v>
      </c>
      <c r="C4083" s="41" t="str">
        <f>RIGHT(Table1[[#This Row],[Employee Name]],LEN(Table1[[#This Row],[Employee Name]])-FIND(" ",Table1[[#This Row],[Employee Name]]))</f>
        <v>Iyer</v>
      </c>
      <c r="D4083" s="23">
        <f>Table1[[#This Row],[Basic Salary]]+Table1[[#This Row],[Bonus]]</f>
        <v>59704</v>
      </c>
      <c r="E4083" s="10">
        <v>67</v>
      </c>
      <c r="F4083" s="46">
        <v>42</v>
      </c>
      <c r="G4083" s="10" t="str" cm="1">
        <f t="array" ref="G4083">_xlfn.IFS(Table1[[#This Row],[Performance Score]]&gt;=80,"Excellent",Table1[[#This Row],[Performance Score]]&gt;=60,"Good",Table1[[#This Row],[Performance Score]]&gt;=40,"Need Improvement")</f>
        <v>Need Improvement</v>
      </c>
      <c r="H4083" s="30">
        <f>Table1[[#This Row],[Bonus]]/Table1[[#This Row],[Basic Salary]]</f>
        <v>0.56105213617110283</v>
      </c>
      <c r="I4083" s="10">
        <f ca="1">DATEDIF(Table1[[#This Row],[Date of Birth]],TODAY(),"y")</f>
        <v>22</v>
      </c>
      <c r="J4083" s="34">
        <v>43348</v>
      </c>
      <c r="K4083" s="33" t="str" cm="1">
        <f t="array" aca="1" ref="K4083" ca="1">_xlfn.IFS(L4083&lt;3,"Junior",L4083&lt;=7,"Mid-Level",L4083&gt;7,"Senior")</f>
        <v>Mid-Level</v>
      </c>
      <c r="L4083" s="46">
        <f ca="1">INT(YEARFRAC(Table1[[#This Row],[Joining Date]],TODAY(),1))</f>
        <v>7</v>
      </c>
      <c r="M4083" s="25" t="str">
        <f t="shared" ca="1" si="63"/>
        <v>Yes</v>
      </c>
      <c r="N4083" s="26">
        <f>YEAR(Table1[[#This Row],[Joining Date]])</f>
        <v>2018</v>
      </c>
      <c r="O4083" s="46">
        <f>MONTH(Table1[[#This Row],[Joining Date]])</f>
        <v>9</v>
      </c>
      <c r="P4083" s="26">
        <f ca="1">NETWORKDAYS(Table1[[#This Row],[Joining Date]],TODAY())</f>
        <v>2039</v>
      </c>
      <c r="Q4083" s="26" t="str">
        <f>LEFT(Table1[[#This Row],[Department]],5)&amp;"-"&amp;RIGHT(Table1[[#This Row],[Employee ID]],3)</f>
        <v>Marke-314</v>
      </c>
      <c r="R4083" s="26" t="str">
        <f>LEFT(Table1[[#This Row],[Department]],3)</f>
        <v>Mar</v>
      </c>
      <c r="S4083" s="37">
        <f>_xlfn.XLOOKUP(Table1[[#This Row],[City]],Table2[City],Table2[Bonus %])</f>
        <v>6</v>
      </c>
    </row>
    <row r="4084" spans="1:19" x14ac:dyDescent="0.35">
      <c r="A4084" s="7" t="s">
        <v>4147</v>
      </c>
      <c r="B4084" s="40" t="str">
        <f>LEFT(Table1[[#This Row],[Employee Name]],FIND(" ",Table1[[#This Row],[Employee Name]]))</f>
        <v xml:space="preserve">Rohan </v>
      </c>
      <c r="C4084" s="40" t="str">
        <f>RIGHT(Table1[[#This Row],[Employee Name]],LEN(Table1[[#This Row],[Employee Name]])-FIND(" ",Table1[[#This Row],[Employee Name]]))</f>
        <v>Gupta</v>
      </c>
      <c r="D4084" s="22">
        <f>Table1[[#This Row],[Basic Salary]]+Table1[[#This Row],[Bonus]]</f>
        <v>59673</v>
      </c>
      <c r="E4084" s="8">
        <v>87</v>
      </c>
      <c r="F4084" s="45">
        <v>53</v>
      </c>
      <c r="G4084" s="8" t="str" cm="1">
        <f t="array" ref="G4084">_xlfn.IFS(Table1[[#This Row],[Performance Score]]&gt;=80,"Excellent",Table1[[#This Row],[Performance Score]]&gt;=60,"Good",Table1[[#This Row],[Performance Score]]&gt;=40,"Need Improvement")</f>
        <v>Need Improvement</v>
      </c>
      <c r="H4084" s="29">
        <f>Table1[[#This Row],[Bonus]]/Table1[[#This Row],[Basic Salary]]</f>
        <v>0.81581109454401601</v>
      </c>
      <c r="I4084" s="8">
        <f ca="1">DATEDIF(Table1[[#This Row],[Date of Birth]],TODAY(),"y")</f>
        <v>44</v>
      </c>
      <c r="J4084" s="33">
        <v>44413</v>
      </c>
      <c r="K4084" s="33" t="str" cm="1">
        <f t="array" aca="1" ref="K4084" ca="1">_xlfn.IFS(L4084&lt;3,"Junior",L4084&lt;=7,"Mid-Level",L4084&gt;7,"Senior")</f>
        <v>Mid-Level</v>
      </c>
      <c r="L4084" s="45">
        <f ca="1">INT(YEARFRAC(Table1[[#This Row],[Joining Date]],TODAY(),1))</f>
        <v>4</v>
      </c>
      <c r="M4084" s="25" t="str">
        <f t="shared" ca="1" si="63"/>
        <v>No</v>
      </c>
      <c r="N4084" s="25">
        <f>YEAR(Table1[[#This Row],[Joining Date]])</f>
        <v>2021</v>
      </c>
      <c r="O4084" s="45">
        <f>MONTH(Table1[[#This Row],[Joining Date]])</f>
        <v>8</v>
      </c>
      <c r="P4084" s="25">
        <f ca="1">NETWORKDAYS(Table1[[#This Row],[Joining Date]],TODAY())</f>
        <v>1278</v>
      </c>
      <c r="Q4084" s="25" t="str">
        <f>LEFT(Table1[[#This Row],[Department]],5)&amp;"-"&amp;RIGHT(Table1[[#This Row],[Employee ID]],3)</f>
        <v>HR-091</v>
      </c>
      <c r="R4084" s="25" t="str">
        <f>LEFT(Table1[[#This Row],[Department]],3)</f>
        <v>HR</v>
      </c>
      <c r="S4084" s="36">
        <f>_xlfn.XLOOKUP(Table1[[#This Row],[City]],Table2[City],Table2[Bonus %])</f>
        <v>6</v>
      </c>
    </row>
    <row r="4085" spans="1:19" x14ac:dyDescent="0.35">
      <c r="A4085" s="9" t="s">
        <v>2199</v>
      </c>
      <c r="B4085" s="41" t="str">
        <f>LEFT(Table1[[#This Row],[Employee Name]],FIND(" ",Table1[[#This Row],[Employee Name]]))</f>
        <v xml:space="preserve">Pooja </v>
      </c>
      <c r="C4085" s="41" t="str">
        <f>RIGHT(Table1[[#This Row],[Employee Name]],LEN(Table1[[#This Row],[Employee Name]])-FIND(" ",Table1[[#This Row],[Employee Name]]))</f>
        <v>Das</v>
      </c>
      <c r="D4085" s="23">
        <f>Table1[[#This Row],[Basic Salary]]+Table1[[#This Row],[Bonus]]</f>
        <v>59657</v>
      </c>
      <c r="E4085" s="10">
        <v>61</v>
      </c>
      <c r="F4085" s="46">
        <v>78</v>
      </c>
      <c r="G4085" s="10" t="str" cm="1">
        <f t="array" ref="G4085">_xlfn.IFS(Table1[[#This Row],[Performance Score]]&gt;=80,"Excellent",Table1[[#This Row],[Performance Score]]&gt;=60,"Good",Table1[[#This Row],[Performance Score]]&gt;=40,"Need Improvement")</f>
        <v>Good</v>
      </c>
      <c r="H4085" s="30">
        <f>Table1[[#This Row],[Bonus]]/Table1[[#This Row],[Basic Salary]]</f>
        <v>0.4651619716580298</v>
      </c>
      <c r="I4085" s="10">
        <f ca="1">DATEDIF(Table1[[#This Row],[Date of Birth]],TODAY(),"y")</f>
        <v>37</v>
      </c>
      <c r="J4085" s="34">
        <v>44718</v>
      </c>
      <c r="K4085" s="33" t="str" cm="1">
        <f t="array" aca="1" ref="K4085" ca="1">_xlfn.IFS(L4085&lt;3,"Junior",L4085&lt;=7,"Mid-Level",L4085&gt;7,"Senior")</f>
        <v>Mid-Level</v>
      </c>
      <c r="L4085" s="46">
        <f ca="1">INT(YEARFRAC(Table1[[#This Row],[Joining Date]],TODAY(),1))</f>
        <v>4</v>
      </c>
      <c r="M4085" s="25" t="str">
        <f t="shared" ca="1" si="63"/>
        <v>No</v>
      </c>
      <c r="N4085" s="26">
        <f>YEAR(Table1[[#This Row],[Joining Date]])</f>
        <v>2022</v>
      </c>
      <c r="O4085" s="46">
        <f>MONTH(Table1[[#This Row],[Joining Date]])</f>
        <v>6</v>
      </c>
      <c r="P4085" s="26">
        <f ca="1">NETWORKDAYS(Table1[[#This Row],[Joining Date]],TODAY())</f>
        <v>1061</v>
      </c>
      <c r="Q4085" s="26" t="str">
        <f>LEFT(Table1[[#This Row],[Department]],5)&amp;"-"&amp;RIGHT(Table1[[#This Row],[Employee ID]],3)</f>
        <v>Sales-143</v>
      </c>
      <c r="R4085" s="26" t="str">
        <f>LEFT(Table1[[#This Row],[Department]],3)</f>
        <v>Sal</v>
      </c>
      <c r="S4085" s="37">
        <f>_xlfn.XLOOKUP(Table1[[#This Row],[City]],Table2[City],Table2[Bonus %])</f>
        <v>6</v>
      </c>
    </row>
    <row r="4086" spans="1:19" x14ac:dyDescent="0.35">
      <c r="A4086" s="7" t="s">
        <v>369</v>
      </c>
      <c r="B4086" s="40" t="str">
        <f>LEFT(Table1[[#This Row],[Employee Name]],FIND(" ",Table1[[#This Row],[Employee Name]]))</f>
        <v xml:space="preserve">Ananya </v>
      </c>
      <c r="C4086" s="40" t="str">
        <f>RIGHT(Table1[[#This Row],[Employee Name]],LEN(Table1[[#This Row],[Employee Name]])-FIND(" ",Table1[[#This Row],[Employee Name]]))</f>
        <v>Rao</v>
      </c>
      <c r="D4086" s="22">
        <f>Table1[[#This Row],[Basic Salary]]+Table1[[#This Row],[Bonus]]</f>
        <v>59644</v>
      </c>
      <c r="E4086" s="8">
        <v>68</v>
      </c>
      <c r="F4086" s="45">
        <v>70</v>
      </c>
      <c r="G4086" s="8" t="str" cm="1">
        <f t="array" ref="G4086">_xlfn.IFS(Table1[[#This Row],[Performance Score]]&gt;=80,"Excellent",Table1[[#This Row],[Performance Score]]&gt;=60,"Good",Table1[[#This Row],[Performance Score]]&gt;=40,"Need Improvement")</f>
        <v>Good</v>
      </c>
      <c r="H4086" s="29">
        <f>Table1[[#This Row],[Bonus]]/Table1[[#This Row],[Basic Salary]]</f>
        <v>0.46164779689261382</v>
      </c>
      <c r="I4086" s="8">
        <f ca="1">DATEDIF(Table1[[#This Row],[Date of Birth]],TODAY(),"y")</f>
        <v>31</v>
      </c>
      <c r="J4086" s="33">
        <v>44854</v>
      </c>
      <c r="K4086" s="33" t="str" cm="1">
        <f t="array" aca="1" ref="K4086" ca="1">_xlfn.IFS(L4086&lt;3,"Junior",L4086&lt;=7,"Mid-Level",L4086&gt;7,"Senior")</f>
        <v>Mid-Level</v>
      </c>
      <c r="L4086" s="45">
        <f ca="1">INT(YEARFRAC(Table1[[#This Row],[Joining Date]],TODAY(),1))</f>
        <v>3</v>
      </c>
      <c r="M4086" s="25" t="str">
        <f t="shared" ca="1" si="63"/>
        <v>No</v>
      </c>
      <c r="N4086" s="25">
        <f>YEAR(Table1[[#This Row],[Joining Date]])</f>
        <v>2022</v>
      </c>
      <c r="O4086" s="45">
        <f>MONTH(Table1[[#This Row],[Joining Date]])</f>
        <v>10</v>
      </c>
      <c r="P4086" s="25">
        <f ca="1">NETWORKDAYS(Table1[[#This Row],[Joining Date]],TODAY())</f>
        <v>963</v>
      </c>
      <c r="Q4086" s="25" t="str">
        <f>LEFT(Table1[[#This Row],[Department]],5)&amp;"-"&amp;RIGHT(Table1[[#This Row],[Employee ID]],3)</f>
        <v>HR-313</v>
      </c>
      <c r="R4086" s="25" t="str">
        <f>LEFT(Table1[[#This Row],[Department]],3)</f>
        <v>HR</v>
      </c>
      <c r="S4086" s="36">
        <f>_xlfn.XLOOKUP(Table1[[#This Row],[City]],Table2[City],Table2[Bonus %])</f>
        <v>5</v>
      </c>
    </row>
    <row r="4087" spans="1:19" x14ac:dyDescent="0.35">
      <c r="A4087" s="9" t="s">
        <v>2673</v>
      </c>
      <c r="B4087" s="41" t="str">
        <f>LEFT(Table1[[#This Row],[Employee Name]],FIND(" ",Table1[[#This Row],[Employee Name]]))</f>
        <v xml:space="preserve">Ajay </v>
      </c>
      <c r="C4087" s="41" t="str">
        <f>RIGHT(Table1[[#This Row],[Employee Name]],LEN(Table1[[#This Row],[Employee Name]])-FIND(" ",Table1[[#This Row],[Employee Name]]))</f>
        <v>Singh</v>
      </c>
      <c r="D4087" s="23">
        <f>Table1[[#This Row],[Basic Salary]]+Table1[[#This Row],[Bonus]]</f>
        <v>59565</v>
      </c>
      <c r="E4087" s="10">
        <v>98</v>
      </c>
      <c r="F4087" s="46">
        <v>84</v>
      </c>
      <c r="G4087" s="10" t="str" cm="1">
        <f t="array" ref="G4087">_xlfn.IFS(Table1[[#This Row],[Performance Score]]&gt;=80,"Excellent",Table1[[#This Row],[Performance Score]]&gt;=60,"Good",Table1[[#This Row],[Performance Score]]&gt;=40,"Need Improvement")</f>
        <v>Excellent</v>
      </c>
      <c r="H4087" s="30">
        <f>Table1[[#This Row],[Bonus]]/Table1[[#This Row],[Basic Salary]]</f>
        <v>0.1946929279152794</v>
      </c>
      <c r="I4087" s="10">
        <f ca="1">DATEDIF(Table1[[#This Row],[Date of Birth]],TODAY(),"y")</f>
        <v>36</v>
      </c>
      <c r="J4087" s="34">
        <v>42995</v>
      </c>
      <c r="K4087" s="33" t="str" cm="1">
        <f t="array" aca="1" ref="K4087" ca="1">_xlfn.IFS(L4087&lt;3,"Junior",L4087&lt;=7,"Mid-Level",L4087&gt;7,"Senior")</f>
        <v>Senior</v>
      </c>
      <c r="L4087" s="46">
        <f ca="1">INT(YEARFRAC(Table1[[#This Row],[Joining Date]],TODAY(),1))</f>
        <v>8</v>
      </c>
      <c r="M4087" s="25" t="str">
        <f t="shared" ca="1" si="63"/>
        <v>Yes</v>
      </c>
      <c r="N4087" s="26">
        <f>YEAR(Table1[[#This Row],[Joining Date]])</f>
        <v>2017</v>
      </c>
      <c r="O4087" s="46">
        <f>MONTH(Table1[[#This Row],[Joining Date]])</f>
        <v>9</v>
      </c>
      <c r="P4087" s="26">
        <f ca="1">NETWORKDAYS(Table1[[#This Row],[Joining Date]],TODAY())</f>
        <v>2291</v>
      </c>
      <c r="Q4087" s="26" t="str">
        <f>LEFT(Table1[[#This Row],[Department]],5)&amp;"-"&amp;RIGHT(Table1[[#This Row],[Employee ID]],3)</f>
        <v>IT-617</v>
      </c>
      <c r="R4087" s="26" t="str">
        <f>LEFT(Table1[[#This Row],[Department]],3)</f>
        <v>IT</v>
      </c>
      <c r="S4087" s="37">
        <f>_xlfn.XLOOKUP(Table1[[#This Row],[City]],Table2[City],Table2[Bonus %])</f>
        <v>8</v>
      </c>
    </row>
    <row r="4088" spans="1:19" x14ac:dyDescent="0.35">
      <c r="A4088" s="7" t="s">
        <v>4623</v>
      </c>
      <c r="B4088" s="40" t="str">
        <f>LEFT(Table1[[#This Row],[Employee Name]],FIND(" ",Table1[[#This Row],[Employee Name]]))</f>
        <v xml:space="preserve">Pooja </v>
      </c>
      <c r="C4088" s="40" t="str">
        <f>RIGHT(Table1[[#This Row],[Employee Name]],LEN(Table1[[#This Row],[Employee Name]])-FIND(" ",Table1[[#This Row],[Employee Name]]))</f>
        <v>Das</v>
      </c>
      <c r="D4088" s="22">
        <f>Table1[[#This Row],[Basic Salary]]+Table1[[#This Row],[Bonus]]</f>
        <v>59564</v>
      </c>
      <c r="E4088" s="8">
        <v>72</v>
      </c>
      <c r="F4088" s="45">
        <v>49</v>
      </c>
      <c r="G4088" s="8" t="str" cm="1">
        <f t="array" ref="G4088">_xlfn.IFS(Table1[[#This Row],[Performance Score]]&gt;=80,"Excellent",Table1[[#This Row],[Performance Score]]&gt;=60,"Good",Table1[[#This Row],[Performance Score]]&gt;=40,"Need Improvement")</f>
        <v>Need Improvement</v>
      </c>
      <c r="H4088" s="29">
        <f>Table1[[#This Row],[Bonus]]/Table1[[#This Row],[Basic Salary]]</f>
        <v>0.64029410954754495</v>
      </c>
      <c r="I4088" s="8">
        <f ca="1">DATEDIF(Table1[[#This Row],[Date of Birth]],TODAY(),"y")</f>
        <v>29</v>
      </c>
      <c r="J4088" s="33">
        <v>43403</v>
      </c>
      <c r="K4088" s="33" t="str" cm="1">
        <f t="array" aca="1" ref="K4088" ca="1">_xlfn.IFS(L4088&lt;3,"Junior",L4088&lt;=7,"Mid-Level",L4088&gt;7,"Senior")</f>
        <v>Mid-Level</v>
      </c>
      <c r="L4088" s="45">
        <f ca="1">INT(YEARFRAC(Table1[[#This Row],[Joining Date]],TODAY(),1))</f>
        <v>7</v>
      </c>
      <c r="M4088" s="25" t="str">
        <f t="shared" ca="1" si="63"/>
        <v>Yes</v>
      </c>
      <c r="N4088" s="25">
        <f>YEAR(Table1[[#This Row],[Joining Date]])</f>
        <v>2018</v>
      </c>
      <c r="O4088" s="45">
        <f>MONTH(Table1[[#This Row],[Joining Date]])</f>
        <v>10</v>
      </c>
      <c r="P4088" s="25">
        <f ca="1">NETWORKDAYS(Table1[[#This Row],[Joining Date]],TODAY())</f>
        <v>2000</v>
      </c>
      <c r="Q4088" s="25" t="str">
        <f>LEFT(Table1[[#This Row],[Department]],5)&amp;"-"&amp;RIGHT(Table1[[#This Row],[Employee ID]],3)</f>
        <v>Sales-567</v>
      </c>
      <c r="R4088" s="25" t="str">
        <f>LEFT(Table1[[#This Row],[Department]],3)</f>
        <v>Sal</v>
      </c>
      <c r="S4088" s="36">
        <f>_xlfn.XLOOKUP(Table1[[#This Row],[City]],Table2[City],Table2[Bonus %])</f>
        <v>5</v>
      </c>
    </row>
    <row r="4089" spans="1:19" x14ac:dyDescent="0.35">
      <c r="A4089" s="9" t="s">
        <v>1286</v>
      </c>
      <c r="B4089" s="41" t="str">
        <f>LEFT(Table1[[#This Row],[Employee Name]],FIND(" ",Table1[[#This Row],[Employee Name]]))</f>
        <v xml:space="preserve">Arjun </v>
      </c>
      <c r="C4089" s="41" t="str">
        <f>RIGHT(Table1[[#This Row],[Employee Name]],LEN(Table1[[#This Row],[Employee Name]])-FIND(" ",Table1[[#This Row],[Employee Name]]))</f>
        <v>Mehta</v>
      </c>
      <c r="D4089" s="23">
        <f>Table1[[#This Row],[Basic Salary]]+Table1[[#This Row],[Bonus]]</f>
        <v>59499</v>
      </c>
      <c r="E4089" s="10">
        <v>67</v>
      </c>
      <c r="F4089" s="46">
        <v>97</v>
      </c>
      <c r="G4089" s="10" t="str" cm="1">
        <f t="array" ref="G4089">_xlfn.IFS(Table1[[#This Row],[Performance Score]]&gt;=80,"Excellent",Table1[[#This Row],[Performance Score]]&gt;=60,"Good",Table1[[#This Row],[Performance Score]]&gt;=40,"Need Improvement")</f>
        <v>Excellent</v>
      </c>
      <c r="H4089" s="30">
        <f>Table1[[#This Row],[Bonus]]/Table1[[#This Row],[Basic Salary]]</f>
        <v>0.48195471867294326</v>
      </c>
      <c r="I4089" s="10">
        <f ca="1">DATEDIF(Table1[[#This Row],[Date of Birth]],TODAY(),"y")</f>
        <v>40</v>
      </c>
      <c r="J4089" s="34">
        <v>44255</v>
      </c>
      <c r="K4089" s="33" t="str" cm="1">
        <f t="array" aca="1" ref="K4089" ca="1">_xlfn.IFS(L4089&lt;3,"Junior",L4089&lt;=7,"Mid-Level",L4089&gt;7,"Senior")</f>
        <v>Mid-Level</v>
      </c>
      <c r="L4089" s="46">
        <f ca="1">INT(YEARFRAC(Table1[[#This Row],[Joining Date]],TODAY(),1))</f>
        <v>5</v>
      </c>
      <c r="M4089" s="25" t="str">
        <f t="shared" ca="1" si="63"/>
        <v>No</v>
      </c>
      <c r="N4089" s="26">
        <f>YEAR(Table1[[#This Row],[Joining Date]])</f>
        <v>2021</v>
      </c>
      <c r="O4089" s="46">
        <f>MONTH(Table1[[#This Row],[Joining Date]])</f>
        <v>2</v>
      </c>
      <c r="P4089" s="26">
        <f ca="1">NETWORKDAYS(Table1[[#This Row],[Joining Date]],TODAY())</f>
        <v>1391</v>
      </c>
      <c r="Q4089" s="26" t="str">
        <f>LEFT(Table1[[#This Row],[Department]],5)&amp;"-"&amp;RIGHT(Table1[[#This Row],[Employee ID]],3)</f>
        <v>Marke-230</v>
      </c>
      <c r="R4089" s="26" t="str">
        <f>LEFT(Table1[[#This Row],[Department]],3)</f>
        <v>Mar</v>
      </c>
      <c r="S4089" s="37">
        <f>_xlfn.XLOOKUP(Table1[[#This Row],[City]],Table2[City],Table2[Bonus %])</f>
        <v>4</v>
      </c>
    </row>
    <row r="4090" spans="1:19" x14ac:dyDescent="0.35">
      <c r="A4090" s="7" t="s">
        <v>4111</v>
      </c>
      <c r="B4090" s="40" t="str">
        <f>LEFT(Table1[[#This Row],[Employee Name]],FIND(" ",Table1[[#This Row],[Employee Name]]))</f>
        <v xml:space="preserve">Kavya </v>
      </c>
      <c r="C4090" s="40" t="str">
        <f>RIGHT(Table1[[#This Row],[Employee Name]],LEN(Table1[[#This Row],[Employee Name]])-FIND(" ",Table1[[#This Row],[Employee Name]]))</f>
        <v>Nair</v>
      </c>
      <c r="D4090" s="22">
        <f>Table1[[#This Row],[Basic Salary]]+Table1[[#This Row],[Bonus]]</f>
        <v>59485</v>
      </c>
      <c r="E4090" s="8">
        <v>72</v>
      </c>
      <c r="F4090" s="45">
        <v>76</v>
      </c>
      <c r="G4090" s="8" t="str" cm="1">
        <f t="array" ref="G4090">_xlfn.IFS(Table1[[#This Row],[Performance Score]]&gt;=80,"Excellent",Table1[[#This Row],[Performance Score]]&gt;=60,"Good",Table1[[#This Row],[Performance Score]]&gt;=40,"Need Improvement")</f>
        <v>Good</v>
      </c>
      <c r="H4090" s="29">
        <f>Table1[[#This Row],[Bonus]]/Table1[[#This Row],[Basic Salary]]</f>
        <v>0.62261320240043649</v>
      </c>
      <c r="I4090" s="8">
        <f ca="1">DATEDIF(Table1[[#This Row],[Date of Birth]],TODAY(),"y")</f>
        <v>37</v>
      </c>
      <c r="J4090" s="33">
        <v>42232</v>
      </c>
      <c r="K4090" s="33" t="str" cm="1">
        <f t="array" aca="1" ref="K4090" ca="1">_xlfn.IFS(L4090&lt;3,"Junior",L4090&lt;=7,"Mid-Level",L4090&gt;7,"Senior")</f>
        <v>Senior</v>
      </c>
      <c r="L4090" s="45">
        <f ca="1">INT(YEARFRAC(Table1[[#This Row],[Joining Date]],TODAY(),1))</f>
        <v>10</v>
      </c>
      <c r="M4090" s="25" t="str">
        <f t="shared" ca="1" si="63"/>
        <v>Yes</v>
      </c>
      <c r="N4090" s="25">
        <f>YEAR(Table1[[#This Row],[Joining Date]])</f>
        <v>2015</v>
      </c>
      <c r="O4090" s="45">
        <f>MONTH(Table1[[#This Row],[Joining Date]])</f>
        <v>8</v>
      </c>
      <c r="P4090" s="25">
        <f ca="1">NETWORKDAYS(Table1[[#This Row],[Joining Date]],TODAY())</f>
        <v>2836</v>
      </c>
      <c r="Q4090" s="25" t="str">
        <f>LEFT(Table1[[#This Row],[Department]],5)&amp;"-"&amp;RIGHT(Table1[[#This Row],[Employee ID]],3)</f>
        <v>Sales-055</v>
      </c>
      <c r="R4090" s="25" t="str">
        <f>LEFT(Table1[[#This Row],[Department]],3)</f>
        <v>Sal</v>
      </c>
      <c r="S4090" s="36">
        <f>_xlfn.XLOOKUP(Table1[[#This Row],[City]],Table2[City],Table2[Bonus %])</f>
        <v>5</v>
      </c>
    </row>
    <row r="4091" spans="1:19" x14ac:dyDescent="0.35">
      <c r="A4091" s="9" t="s">
        <v>951</v>
      </c>
      <c r="B4091" s="41" t="str">
        <f>LEFT(Table1[[#This Row],[Employee Name]],FIND(" ",Table1[[#This Row],[Employee Name]]))</f>
        <v xml:space="preserve">Ishita </v>
      </c>
      <c r="C4091" s="41" t="str">
        <f>RIGHT(Table1[[#This Row],[Employee Name]],LEN(Table1[[#This Row],[Employee Name]])-FIND(" ",Table1[[#This Row],[Employee Name]]))</f>
        <v>Roy</v>
      </c>
      <c r="D4091" s="23">
        <f>Table1[[#This Row],[Basic Salary]]+Table1[[#This Row],[Bonus]]</f>
        <v>59459</v>
      </c>
      <c r="E4091" s="10">
        <v>61</v>
      </c>
      <c r="F4091" s="46">
        <v>87</v>
      </c>
      <c r="G4091" s="10" t="str" cm="1">
        <f t="array" ref="G4091">_xlfn.IFS(Table1[[#This Row],[Performance Score]]&gt;=80,"Excellent",Table1[[#This Row],[Performance Score]]&gt;=60,"Good",Table1[[#This Row],[Performance Score]]&gt;=40,"Need Improvement")</f>
        <v>Excellent</v>
      </c>
      <c r="H4091" s="30">
        <f>Table1[[#This Row],[Bonus]]/Table1[[#This Row],[Basic Salary]]</f>
        <v>0.66449246962656061</v>
      </c>
      <c r="I4091" s="10">
        <f ca="1">DATEDIF(Table1[[#This Row],[Date of Birth]],TODAY(),"y")</f>
        <v>31</v>
      </c>
      <c r="J4091" s="34">
        <v>42802</v>
      </c>
      <c r="K4091" s="33" t="str" cm="1">
        <f t="array" aca="1" ref="K4091" ca="1">_xlfn.IFS(L4091&lt;3,"Junior",L4091&lt;=7,"Mid-Level",L4091&gt;7,"Senior")</f>
        <v>Senior</v>
      </c>
      <c r="L4091" s="46">
        <f ca="1">INT(YEARFRAC(Table1[[#This Row],[Joining Date]],TODAY(),1))</f>
        <v>9</v>
      </c>
      <c r="M4091" s="25" t="str">
        <f t="shared" ca="1" si="63"/>
        <v>Yes</v>
      </c>
      <c r="N4091" s="26">
        <f>YEAR(Table1[[#This Row],[Joining Date]])</f>
        <v>2017</v>
      </c>
      <c r="O4091" s="46">
        <f>MONTH(Table1[[#This Row],[Joining Date]])</f>
        <v>3</v>
      </c>
      <c r="P4091" s="26">
        <f ca="1">NETWORKDAYS(Table1[[#This Row],[Joining Date]],TODAY())</f>
        <v>2429</v>
      </c>
      <c r="Q4091" s="26" t="str">
        <f>LEFT(Table1[[#This Row],[Department]],5)&amp;"-"&amp;RIGHT(Table1[[#This Row],[Employee ID]],3)</f>
        <v>HR-895</v>
      </c>
      <c r="R4091" s="26" t="str">
        <f>LEFT(Table1[[#This Row],[Department]],3)</f>
        <v>HR</v>
      </c>
      <c r="S4091" s="37">
        <f>_xlfn.XLOOKUP(Table1[[#This Row],[City]],Table2[City],Table2[Bonus %])</f>
        <v>7</v>
      </c>
    </row>
    <row r="4092" spans="1:19" x14ac:dyDescent="0.35">
      <c r="A4092" s="7" t="s">
        <v>4025</v>
      </c>
      <c r="B4092" s="40" t="str">
        <f>LEFT(Table1[[#This Row],[Employee Name]],FIND(" ",Table1[[#This Row],[Employee Name]]))</f>
        <v xml:space="preserve">Rahul </v>
      </c>
      <c r="C4092" s="40" t="str">
        <f>RIGHT(Table1[[#This Row],[Employee Name]],LEN(Table1[[#This Row],[Employee Name]])-FIND(" ",Table1[[#This Row],[Employee Name]]))</f>
        <v>Verma</v>
      </c>
      <c r="D4092" s="22">
        <f>Table1[[#This Row],[Basic Salary]]+Table1[[#This Row],[Bonus]]</f>
        <v>59415</v>
      </c>
      <c r="E4092" s="8">
        <v>67</v>
      </c>
      <c r="F4092" s="45">
        <v>50</v>
      </c>
      <c r="G4092" s="8" t="str" cm="1">
        <f t="array" ref="G4092">_xlfn.IFS(Table1[[#This Row],[Performance Score]]&gt;=80,"Excellent",Table1[[#This Row],[Performance Score]]&gt;=60,"Good",Table1[[#This Row],[Performance Score]]&gt;=40,"Need Improvement")</f>
        <v>Need Improvement</v>
      </c>
      <c r="H4092" s="29">
        <f>Table1[[#This Row],[Bonus]]/Table1[[#This Row],[Basic Salary]]</f>
        <v>0.57599469496021216</v>
      </c>
      <c r="I4092" s="8">
        <f ca="1">DATEDIF(Table1[[#This Row],[Date of Birth]],TODAY(),"y")</f>
        <v>29</v>
      </c>
      <c r="J4092" s="33">
        <v>43557</v>
      </c>
      <c r="K4092" s="33" t="str" cm="1">
        <f t="array" aca="1" ref="K4092" ca="1">_xlfn.IFS(L4092&lt;3,"Junior",L4092&lt;=7,"Mid-Level",L4092&gt;7,"Senior")</f>
        <v>Mid-Level</v>
      </c>
      <c r="L4092" s="45">
        <f ca="1">INT(YEARFRAC(Table1[[#This Row],[Joining Date]],TODAY(),1))</f>
        <v>7</v>
      </c>
      <c r="M4092" s="25" t="str">
        <f t="shared" ca="1" si="63"/>
        <v>Yes</v>
      </c>
      <c r="N4092" s="25">
        <f>YEAR(Table1[[#This Row],[Joining Date]])</f>
        <v>2019</v>
      </c>
      <c r="O4092" s="45">
        <f>MONTH(Table1[[#This Row],[Joining Date]])</f>
        <v>4</v>
      </c>
      <c r="P4092" s="25">
        <f ca="1">NETWORKDAYS(Table1[[#This Row],[Joining Date]],TODAY())</f>
        <v>1890</v>
      </c>
      <c r="Q4092" s="25" t="str">
        <f>LEFT(Table1[[#This Row],[Department]],5)&amp;"-"&amp;RIGHT(Table1[[#This Row],[Employee ID]],3)</f>
        <v>Sales-969</v>
      </c>
      <c r="R4092" s="25" t="str">
        <f>LEFT(Table1[[#This Row],[Department]],3)</f>
        <v>Sal</v>
      </c>
      <c r="S4092" s="36">
        <f>_xlfn.XLOOKUP(Table1[[#This Row],[City]],Table2[City],Table2[Bonus %])</f>
        <v>8</v>
      </c>
    </row>
    <row r="4093" spans="1:19" x14ac:dyDescent="0.35">
      <c r="A4093" s="9" t="s">
        <v>2680</v>
      </c>
      <c r="B4093" s="41" t="str">
        <f>LEFT(Table1[[#This Row],[Employee Name]],FIND(" ",Table1[[#This Row],[Employee Name]]))</f>
        <v xml:space="preserve">Rahul </v>
      </c>
      <c r="C4093" s="41" t="str">
        <f>RIGHT(Table1[[#This Row],[Employee Name]],LEN(Table1[[#This Row],[Employee Name]])-FIND(" ",Table1[[#This Row],[Employee Name]]))</f>
        <v>Verma</v>
      </c>
      <c r="D4093" s="23">
        <f>Table1[[#This Row],[Basic Salary]]+Table1[[#This Row],[Bonus]]</f>
        <v>59370</v>
      </c>
      <c r="E4093" s="10">
        <v>63</v>
      </c>
      <c r="F4093" s="46">
        <v>98</v>
      </c>
      <c r="G4093" s="10" t="str" cm="1">
        <f t="array" ref="G4093">_xlfn.IFS(Table1[[#This Row],[Performance Score]]&gt;=80,"Excellent",Table1[[#This Row],[Performance Score]]&gt;=60,"Good",Table1[[#This Row],[Performance Score]]&gt;=40,"Need Improvement")</f>
        <v>Excellent</v>
      </c>
      <c r="H4093" s="30">
        <f>Table1[[#This Row],[Bonus]]/Table1[[#This Row],[Basic Salary]]</f>
        <v>0.4263405727464924</v>
      </c>
      <c r="I4093" s="10">
        <f ca="1">DATEDIF(Table1[[#This Row],[Date of Birth]],TODAY(),"y")</f>
        <v>31</v>
      </c>
      <c r="J4093" s="34">
        <v>44831</v>
      </c>
      <c r="K4093" s="33" t="str" cm="1">
        <f t="array" aca="1" ref="K4093" ca="1">_xlfn.IFS(L4093&lt;3,"Junior",L4093&lt;=7,"Mid-Level",L4093&gt;7,"Senior")</f>
        <v>Mid-Level</v>
      </c>
      <c r="L4093" s="46">
        <f ca="1">INT(YEARFRAC(Table1[[#This Row],[Joining Date]],TODAY(),1))</f>
        <v>3</v>
      </c>
      <c r="M4093" s="25" t="str">
        <f t="shared" ca="1" si="63"/>
        <v>No</v>
      </c>
      <c r="N4093" s="26">
        <f>YEAR(Table1[[#This Row],[Joining Date]])</f>
        <v>2022</v>
      </c>
      <c r="O4093" s="46">
        <f>MONTH(Table1[[#This Row],[Joining Date]])</f>
        <v>9</v>
      </c>
      <c r="P4093" s="26">
        <f ca="1">NETWORKDAYS(Table1[[#This Row],[Joining Date]],TODAY())</f>
        <v>980</v>
      </c>
      <c r="Q4093" s="26" t="str">
        <f>LEFT(Table1[[#This Row],[Department]],5)&amp;"-"&amp;RIGHT(Table1[[#This Row],[Employee ID]],3)</f>
        <v>Suppo-624</v>
      </c>
      <c r="R4093" s="26" t="str">
        <f>LEFT(Table1[[#This Row],[Department]],3)</f>
        <v>Sup</v>
      </c>
      <c r="S4093" s="37">
        <f>_xlfn.XLOOKUP(Table1[[#This Row],[City]],Table2[City],Table2[Bonus %])</f>
        <v>8</v>
      </c>
    </row>
    <row r="4094" spans="1:19" x14ac:dyDescent="0.35">
      <c r="A4094" s="7" t="s">
        <v>4636</v>
      </c>
      <c r="B4094" s="40" t="str">
        <f>LEFT(Table1[[#This Row],[Employee Name]],FIND(" ",Table1[[#This Row],[Employee Name]]))</f>
        <v xml:space="preserve">Sneha </v>
      </c>
      <c r="C4094" s="40" t="str">
        <f>RIGHT(Table1[[#This Row],[Employee Name]],LEN(Table1[[#This Row],[Employee Name]])-FIND(" ",Table1[[#This Row],[Employee Name]]))</f>
        <v>Iyer</v>
      </c>
      <c r="D4094" s="22">
        <f>Table1[[#This Row],[Basic Salary]]+Table1[[#This Row],[Bonus]]</f>
        <v>59341</v>
      </c>
      <c r="E4094" s="8">
        <v>61</v>
      </c>
      <c r="F4094" s="45">
        <v>46</v>
      </c>
      <c r="G4094" s="8" t="str" cm="1">
        <f t="array" ref="G4094">_xlfn.IFS(Table1[[#This Row],[Performance Score]]&gt;=80,"Excellent",Table1[[#This Row],[Performance Score]]&gt;=60,"Good",Table1[[#This Row],[Performance Score]]&gt;=40,"Need Improvement")</f>
        <v>Need Improvement</v>
      </c>
      <c r="H4094" s="29">
        <f>Table1[[#This Row],[Bonus]]/Table1[[#This Row],[Basic Salary]]</f>
        <v>0.57985676632677507</v>
      </c>
      <c r="I4094" s="8">
        <f ca="1">DATEDIF(Table1[[#This Row],[Date of Birth]],TODAY(),"y")</f>
        <v>13</v>
      </c>
      <c r="J4094" s="33">
        <v>45860</v>
      </c>
      <c r="K4094" s="33" t="str" cm="1">
        <f t="array" aca="1" ref="K4094" ca="1">_xlfn.IFS(L4094&lt;3,"Junior",L4094&lt;=7,"Mid-Level",L4094&gt;7,"Senior")</f>
        <v>Junior</v>
      </c>
      <c r="L4094" s="45">
        <f ca="1">INT(YEARFRAC(Table1[[#This Row],[Joining Date]],TODAY(),1))</f>
        <v>0</v>
      </c>
      <c r="M4094" s="25" t="str">
        <f t="shared" ca="1" si="63"/>
        <v>No</v>
      </c>
      <c r="N4094" s="25">
        <f>YEAR(Table1[[#This Row],[Joining Date]])</f>
        <v>2025</v>
      </c>
      <c r="O4094" s="45">
        <f>MONTH(Table1[[#This Row],[Joining Date]])</f>
        <v>7</v>
      </c>
      <c r="P4094" s="25">
        <f ca="1">NETWORKDAYS(Table1[[#This Row],[Joining Date]],TODAY())</f>
        <v>245</v>
      </c>
      <c r="Q4094" s="25" t="str">
        <f>LEFT(Table1[[#This Row],[Department]],5)&amp;"-"&amp;RIGHT(Table1[[#This Row],[Employee ID]],3)</f>
        <v>Suppo-580</v>
      </c>
      <c r="R4094" s="25" t="str">
        <f>LEFT(Table1[[#This Row],[Department]],3)</f>
        <v>Sup</v>
      </c>
      <c r="S4094" s="36">
        <f>_xlfn.XLOOKUP(Table1[[#This Row],[City]],Table2[City],Table2[Bonus %])</f>
        <v>8</v>
      </c>
    </row>
    <row r="4095" spans="1:19" x14ac:dyDescent="0.35">
      <c r="A4095" s="9" t="s">
        <v>4960</v>
      </c>
      <c r="B4095" s="41" t="str">
        <f>LEFT(Table1[[#This Row],[Employee Name]],FIND(" ",Table1[[#This Row],[Employee Name]]))</f>
        <v xml:space="preserve">Rahul </v>
      </c>
      <c r="C4095" s="41" t="str">
        <f>RIGHT(Table1[[#This Row],[Employee Name]],LEN(Table1[[#This Row],[Employee Name]])-FIND(" ",Table1[[#This Row],[Employee Name]]))</f>
        <v>Verma</v>
      </c>
      <c r="D4095" s="23">
        <f>Table1[[#This Row],[Basic Salary]]+Table1[[#This Row],[Bonus]]</f>
        <v>59305</v>
      </c>
      <c r="E4095" s="10">
        <v>92</v>
      </c>
      <c r="F4095" s="46">
        <v>82</v>
      </c>
      <c r="G4095" s="10" t="str" cm="1">
        <f t="array" ref="G4095">_xlfn.IFS(Table1[[#This Row],[Performance Score]]&gt;=80,"Excellent",Table1[[#This Row],[Performance Score]]&gt;=60,"Good",Table1[[#This Row],[Performance Score]]&gt;=40,"Need Improvement")</f>
        <v>Excellent</v>
      </c>
      <c r="H4095" s="30">
        <f>Table1[[#This Row],[Bonus]]/Table1[[#This Row],[Basic Salary]]</f>
        <v>0.10431447032754222</v>
      </c>
      <c r="I4095" s="10">
        <f ca="1">DATEDIF(Table1[[#This Row],[Date of Birth]],TODAY(),"y")</f>
        <v>23</v>
      </c>
      <c r="J4095" s="34">
        <v>45539</v>
      </c>
      <c r="K4095" s="33" t="str" cm="1">
        <f t="array" aca="1" ref="K4095" ca="1">_xlfn.IFS(L4095&lt;3,"Junior",L4095&lt;=7,"Mid-Level",L4095&gt;7,"Senior")</f>
        <v>Junior</v>
      </c>
      <c r="L4095" s="46">
        <f ca="1">INT(YEARFRAC(Table1[[#This Row],[Joining Date]],TODAY(),1))</f>
        <v>1</v>
      </c>
      <c r="M4095" s="25" t="str">
        <f t="shared" ca="1" si="63"/>
        <v>No</v>
      </c>
      <c r="N4095" s="26">
        <f>YEAR(Table1[[#This Row],[Joining Date]])</f>
        <v>2024</v>
      </c>
      <c r="O4095" s="46">
        <f>MONTH(Table1[[#This Row],[Joining Date]])</f>
        <v>9</v>
      </c>
      <c r="P4095" s="26">
        <f ca="1">NETWORKDAYS(Table1[[#This Row],[Joining Date]],TODAY())</f>
        <v>474</v>
      </c>
      <c r="Q4095" s="26" t="str">
        <f>LEFT(Table1[[#This Row],[Department]],5)&amp;"-"&amp;RIGHT(Table1[[#This Row],[Employee ID]],3)</f>
        <v>Finan-904</v>
      </c>
      <c r="R4095" s="26" t="str">
        <f>LEFT(Table1[[#This Row],[Department]],3)</f>
        <v>Fin</v>
      </c>
      <c r="S4095" s="37">
        <f>_xlfn.XLOOKUP(Table1[[#This Row],[City]],Table2[City],Table2[Bonus %])</f>
        <v>5</v>
      </c>
    </row>
    <row r="4096" spans="1:19" x14ac:dyDescent="0.35">
      <c r="A4096" s="7" t="s">
        <v>295</v>
      </c>
      <c r="B4096" s="40" t="str">
        <f>LEFT(Table1[[#This Row],[Employee Name]],FIND(" ",Table1[[#This Row],[Employee Name]]))</f>
        <v xml:space="preserve">Sneha </v>
      </c>
      <c r="C4096" s="40" t="str">
        <f>RIGHT(Table1[[#This Row],[Employee Name]],LEN(Table1[[#This Row],[Employee Name]])-FIND(" ",Table1[[#This Row],[Employee Name]]))</f>
        <v>Iyer</v>
      </c>
      <c r="D4096" s="22">
        <f>Table1[[#This Row],[Basic Salary]]+Table1[[#This Row],[Bonus]]</f>
        <v>59301</v>
      </c>
      <c r="E4096" s="8">
        <v>61</v>
      </c>
      <c r="F4096" s="45">
        <v>59</v>
      </c>
      <c r="G4096" s="8" t="str" cm="1">
        <f t="array" ref="G4096">_xlfn.IFS(Table1[[#This Row],[Performance Score]]&gt;=80,"Excellent",Table1[[#This Row],[Performance Score]]&gt;=60,"Good",Table1[[#This Row],[Performance Score]]&gt;=40,"Need Improvement")</f>
        <v>Need Improvement</v>
      </c>
      <c r="H4096" s="29">
        <f>Table1[[#This Row],[Bonus]]/Table1[[#This Row],[Basic Salary]]</f>
        <v>9.4356684136709237E-2</v>
      </c>
      <c r="I4096" s="8">
        <f ca="1">DATEDIF(Table1[[#This Row],[Date of Birth]],TODAY(),"y")</f>
        <v>40</v>
      </c>
      <c r="J4096" s="33">
        <v>44171</v>
      </c>
      <c r="K4096" s="33" t="str" cm="1">
        <f t="array" aca="1" ref="K4096" ca="1">_xlfn.IFS(L4096&lt;3,"Junior",L4096&lt;=7,"Mid-Level",L4096&gt;7,"Senior")</f>
        <v>Mid-Level</v>
      </c>
      <c r="L4096" s="45">
        <f ca="1">INT(YEARFRAC(Table1[[#This Row],[Joining Date]],TODAY(),1))</f>
        <v>5</v>
      </c>
      <c r="M4096" s="25" t="str">
        <f t="shared" ca="1" si="63"/>
        <v>No</v>
      </c>
      <c r="N4096" s="25">
        <f>YEAR(Table1[[#This Row],[Joining Date]])</f>
        <v>2020</v>
      </c>
      <c r="O4096" s="45">
        <f>MONTH(Table1[[#This Row],[Joining Date]])</f>
        <v>12</v>
      </c>
      <c r="P4096" s="25">
        <f ca="1">NETWORKDAYS(Table1[[#This Row],[Joining Date]],TODAY())</f>
        <v>1451</v>
      </c>
      <c r="Q4096" s="25" t="str">
        <f>LEFT(Table1[[#This Row],[Department]],5)&amp;"-"&amp;RIGHT(Table1[[#This Row],[Employee ID]],3)</f>
        <v>Opera-239</v>
      </c>
      <c r="R4096" s="25" t="str">
        <f>LEFT(Table1[[#This Row],[Department]],3)</f>
        <v>Ope</v>
      </c>
      <c r="S4096" s="36">
        <f>_xlfn.XLOOKUP(Table1[[#This Row],[City]],Table2[City],Table2[Bonus %])</f>
        <v>8</v>
      </c>
    </row>
    <row r="4097" spans="1:19" x14ac:dyDescent="0.35">
      <c r="A4097" s="9" t="s">
        <v>2170</v>
      </c>
      <c r="B4097" s="41" t="str">
        <f>LEFT(Table1[[#This Row],[Employee Name]],FIND(" ",Table1[[#This Row],[Employee Name]]))</f>
        <v xml:space="preserve">Kavya </v>
      </c>
      <c r="C4097" s="41" t="str">
        <f>RIGHT(Table1[[#This Row],[Employee Name]],LEN(Table1[[#This Row],[Employee Name]])-FIND(" ",Table1[[#This Row],[Employee Name]]))</f>
        <v>Nair</v>
      </c>
      <c r="D4097" s="23">
        <f>Table1[[#This Row],[Basic Salary]]+Table1[[#This Row],[Bonus]]</f>
        <v>59289</v>
      </c>
      <c r="E4097" s="10">
        <v>91</v>
      </c>
      <c r="F4097" s="46">
        <v>40</v>
      </c>
      <c r="G4097" s="10" t="str" cm="1">
        <f t="array" ref="G4097">_xlfn.IFS(Table1[[#This Row],[Performance Score]]&gt;=80,"Excellent",Table1[[#This Row],[Performance Score]]&gt;=60,"Good",Table1[[#This Row],[Performance Score]]&gt;=40,"Need Improvement")</f>
        <v>Need Improvement</v>
      </c>
      <c r="H4097" s="30">
        <f>Table1[[#This Row],[Bonus]]/Table1[[#This Row],[Basic Salary]]</f>
        <v>0.46269798194108652</v>
      </c>
      <c r="I4097" s="10">
        <f ca="1">DATEDIF(Table1[[#This Row],[Date of Birth]],TODAY(),"y")</f>
        <v>37</v>
      </c>
      <c r="J4097" s="34">
        <v>45287</v>
      </c>
      <c r="K4097" s="33" t="str" cm="1">
        <f t="array" aca="1" ref="K4097" ca="1">_xlfn.IFS(L4097&lt;3,"Junior",L4097&lt;=7,"Mid-Level",L4097&gt;7,"Senior")</f>
        <v>Junior</v>
      </c>
      <c r="L4097" s="46">
        <f ca="1">INT(YEARFRAC(Table1[[#This Row],[Joining Date]],TODAY(),1))</f>
        <v>2</v>
      </c>
      <c r="M4097" s="25" t="str">
        <f t="shared" ca="1" si="63"/>
        <v>No</v>
      </c>
      <c r="N4097" s="26">
        <f>YEAR(Table1[[#This Row],[Joining Date]])</f>
        <v>2023</v>
      </c>
      <c r="O4097" s="46">
        <f>MONTH(Table1[[#This Row],[Joining Date]])</f>
        <v>12</v>
      </c>
      <c r="P4097" s="26">
        <f ca="1">NETWORKDAYS(Table1[[#This Row],[Joining Date]],TODAY())</f>
        <v>654</v>
      </c>
      <c r="Q4097" s="26" t="str">
        <f>LEFT(Table1[[#This Row],[Department]],5)&amp;"-"&amp;RIGHT(Table1[[#This Row],[Employee ID]],3)</f>
        <v>Opera-114</v>
      </c>
      <c r="R4097" s="26" t="str">
        <f>LEFT(Table1[[#This Row],[Department]],3)</f>
        <v>Ope</v>
      </c>
      <c r="S4097" s="37">
        <f>_xlfn.XLOOKUP(Table1[[#This Row],[City]],Table2[City],Table2[Bonus %])</f>
        <v>4</v>
      </c>
    </row>
    <row r="4098" spans="1:19" x14ac:dyDescent="0.35">
      <c r="A4098" s="7" t="s">
        <v>1987</v>
      </c>
      <c r="B4098" s="40" t="str">
        <f>LEFT(Table1[[#This Row],[Employee Name]],FIND(" ",Table1[[#This Row],[Employee Name]]))</f>
        <v xml:space="preserve">Krishna </v>
      </c>
      <c r="C4098" s="40" t="str">
        <f>RIGHT(Table1[[#This Row],[Employee Name]],LEN(Table1[[#This Row],[Employee Name]])-FIND(" ",Table1[[#This Row],[Employee Name]]))</f>
        <v>Chaitanya</v>
      </c>
      <c r="D4098" s="22">
        <f>Table1[[#This Row],[Basic Salary]]+Table1[[#This Row],[Bonus]]</f>
        <v>59274</v>
      </c>
      <c r="E4098" s="8">
        <v>78</v>
      </c>
      <c r="F4098" s="45">
        <v>76</v>
      </c>
      <c r="G4098" s="8" t="str" cm="1">
        <f t="array" ref="G4098">_xlfn.IFS(Table1[[#This Row],[Performance Score]]&gt;=80,"Excellent",Table1[[#This Row],[Performance Score]]&gt;=60,"Good",Table1[[#This Row],[Performance Score]]&gt;=40,"Need Improvement")</f>
        <v>Good</v>
      </c>
      <c r="H4098" s="29">
        <f>Table1[[#This Row],[Bonus]]/Table1[[#This Row],[Basic Salary]]</f>
        <v>0.1170916492339006</v>
      </c>
      <c r="I4098" s="8">
        <f ca="1">DATEDIF(Table1[[#This Row],[Date of Birth]],TODAY(),"y")</f>
        <v>18</v>
      </c>
      <c r="J4098" s="33">
        <v>45795</v>
      </c>
      <c r="K4098" s="33" t="str" cm="1">
        <f t="array" aca="1" ref="K4098" ca="1">_xlfn.IFS(L4098&lt;3,"Junior",L4098&lt;=7,"Mid-Level",L4098&gt;7,"Senior")</f>
        <v>Junior</v>
      </c>
      <c r="L4098" s="45">
        <f ca="1">INT(YEARFRAC(Table1[[#This Row],[Joining Date]],TODAY(),1))</f>
        <v>1</v>
      </c>
      <c r="M4098" s="25" t="str">
        <f t="shared" ref="M4098:M4161" ca="1" si="64">IF(L4098&gt;5,"Yes","No")</f>
        <v>No</v>
      </c>
      <c r="N4098" s="25">
        <f>YEAR(Table1[[#This Row],[Joining Date]])</f>
        <v>2025</v>
      </c>
      <c r="O4098" s="45">
        <f>MONTH(Table1[[#This Row],[Joining Date]])</f>
        <v>5</v>
      </c>
      <c r="P4098" s="25">
        <f ca="1">NETWORKDAYS(Table1[[#This Row],[Joining Date]],TODAY())</f>
        <v>291</v>
      </c>
      <c r="Q4098" s="25" t="str">
        <f>LEFT(Table1[[#This Row],[Department]],5)&amp;"-"&amp;RIGHT(Table1[[#This Row],[Employee ID]],3)</f>
        <v>Finan-931</v>
      </c>
      <c r="R4098" s="25" t="str">
        <f>LEFT(Table1[[#This Row],[Department]],3)</f>
        <v>Fin</v>
      </c>
      <c r="S4098" s="36">
        <f>_xlfn.XLOOKUP(Table1[[#This Row],[City]],Table2[City],Table2[Bonus %])</f>
        <v>7</v>
      </c>
    </row>
    <row r="4099" spans="1:19" x14ac:dyDescent="0.35">
      <c r="A4099" s="9" t="s">
        <v>2650</v>
      </c>
      <c r="B4099" s="41" t="str">
        <f>LEFT(Table1[[#This Row],[Employee Name]],FIND(" ",Table1[[#This Row],[Employee Name]]))</f>
        <v xml:space="preserve">Karan </v>
      </c>
      <c r="C4099" s="41" t="str">
        <f>RIGHT(Table1[[#This Row],[Employee Name]],LEN(Table1[[#This Row],[Employee Name]])-FIND(" ",Table1[[#This Row],[Employee Name]]))</f>
        <v>Malhotra</v>
      </c>
      <c r="D4099" s="23">
        <f>Table1[[#This Row],[Basic Salary]]+Table1[[#This Row],[Bonus]]</f>
        <v>59259</v>
      </c>
      <c r="E4099" s="10">
        <v>91</v>
      </c>
      <c r="F4099" s="46">
        <v>92</v>
      </c>
      <c r="G4099" s="10" t="str" cm="1">
        <f t="array" ref="G4099">_xlfn.IFS(Table1[[#This Row],[Performance Score]]&gt;=80,"Excellent",Table1[[#This Row],[Performance Score]]&gt;=60,"Good",Table1[[#This Row],[Performance Score]]&gt;=40,"Need Improvement")</f>
        <v>Excellent</v>
      </c>
      <c r="H4099" s="30">
        <f>Table1[[#This Row],[Bonus]]/Table1[[#This Row],[Basic Salary]]</f>
        <v>0.41076062373526961</v>
      </c>
      <c r="I4099" s="10">
        <f ca="1">DATEDIF(Table1[[#This Row],[Date of Birth]],TODAY(),"y")</f>
        <v>45</v>
      </c>
      <c r="J4099" s="34">
        <v>43238</v>
      </c>
      <c r="K4099" s="33" t="str" cm="1">
        <f t="array" aca="1" ref="K4099" ca="1">_xlfn.IFS(L4099&lt;3,"Junior",L4099&lt;=7,"Mid-Level",L4099&gt;7,"Senior")</f>
        <v>Senior</v>
      </c>
      <c r="L4099" s="46">
        <f ca="1">INT(YEARFRAC(Table1[[#This Row],[Joining Date]],TODAY(),1))</f>
        <v>8</v>
      </c>
      <c r="M4099" s="25" t="str">
        <f t="shared" ca="1" si="64"/>
        <v>Yes</v>
      </c>
      <c r="N4099" s="26">
        <f>YEAR(Table1[[#This Row],[Joining Date]])</f>
        <v>2018</v>
      </c>
      <c r="O4099" s="46">
        <f>MONTH(Table1[[#This Row],[Joining Date]])</f>
        <v>5</v>
      </c>
      <c r="P4099" s="26">
        <f ca="1">NETWORKDAYS(Table1[[#This Row],[Joining Date]],TODAY())</f>
        <v>2117</v>
      </c>
      <c r="Q4099" s="26" t="str">
        <f>LEFT(Table1[[#This Row],[Department]],5)&amp;"-"&amp;RIGHT(Table1[[#This Row],[Employee ID]],3)</f>
        <v>Marke-594</v>
      </c>
      <c r="R4099" s="26" t="str">
        <f>LEFT(Table1[[#This Row],[Department]],3)</f>
        <v>Mar</v>
      </c>
      <c r="S4099" s="37">
        <f>_xlfn.XLOOKUP(Table1[[#This Row],[City]],Table2[City],Table2[Bonus %])</f>
        <v>4</v>
      </c>
    </row>
    <row r="4100" spans="1:19" x14ac:dyDescent="0.35">
      <c r="A4100" s="7" t="s">
        <v>2779</v>
      </c>
      <c r="B4100" s="40" t="str">
        <f>LEFT(Table1[[#This Row],[Employee Name]],FIND(" ",Table1[[#This Row],[Employee Name]]))</f>
        <v xml:space="preserve">Ananya </v>
      </c>
      <c r="C4100" s="40" t="str">
        <f>RIGHT(Table1[[#This Row],[Employee Name]],LEN(Table1[[#This Row],[Employee Name]])-FIND(" ",Table1[[#This Row],[Employee Name]]))</f>
        <v>Rao</v>
      </c>
      <c r="D4100" s="22">
        <f>Table1[[#This Row],[Basic Salary]]+Table1[[#This Row],[Bonus]]</f>
        <v>59257</v>
      </c>
      <c r="E4100" s="8">
        <v>72</v>
      </c>
      <c r="F4100" s="45">
        <v>43</v>
      </c>
      <c r="G4100" s="8" t="str" cm="1">
        <f t="array" ref="G4100">_xlfn.IFS(Table1[[#This Row],[Performance Score]]&gt;=80,"Excellent",Table1[[#This Row],[Performance Score]]&gt;=60,"Good",Table1[[#This Row],[Performance Score]]&gt;=40,"Need Improvement")</f>
        <v>Need Improvement</v>
      </c>
      <c r="H4100" s="29">
        <f>Table1[[#This Row],[Bonus]]/Table1[[#This Row],[Basic Salary]]</f>
        <v>0.58356493853554248</v>
      </c>
      <c r="I4100" s="8">
        <f ca="1">DATEDIF(Table1[[#This Row],[Date of Birth]],TODAY(),"y")</f>
        <v>27</v>
      </c>
      <c r="J4100" s="33">
        <v>43788</v>
      </c>
      <c r="K4100" s="33" t="str" cm="1">
        <f t="array" aca="1" ref="K4100" ca="1">_xlfn.IFS(L4100&lt;3,"Junior",L4100&lt;=7,"Mid-Level",L4100&gt;7,"Senior")</f>
        <v>Mid-Level</v>
      </c>
      <c r="L4100" s="45">
        <f ca="1">INT(YEARFRAC(Table1[[#This Row],[Joining Date]],TODAY(),1))</f>
        <v>6</v>
      </c>
      <c r="M4100" s="25" t="str">
        <f t="shared" ca="1" si="64"/>
        <v>Yes</v>
      </c>
      <c r="N4100" s="25">
        <f>YEAR(Table1[[#This Row],[Joining Date]])</f>
        <v>2019</v>
      </c>
      <c r="O4100" s="45">
        <f>MONTH(Table1[[#This Row],[Joining Date]])</f>
        <v>11</v>
      </c>
      <c r="P4100" s="25">
        <f ca="1">NETWORKDAYS(Table1[[#This Row],[Joining Date]],TODAY())</f>
        <v>1725</v>
      </c>
      <c r="Q4100" s="25" t="str">
        <f>LEFT(Table1[[#This Row],[Department]],5)&amp;"-"&amp;RIGHT(Table1[[#This Row],[Employee ID]],3)</f>
        <v>IT-723</v>
      </c>
      <c r="R4100" s="25" t="str">
        <f>LEFT(Table1[[#This Row],[Department]],3)</f>
        <v>IT</v>
      </c>
      <c r="S4100" s="36">
        <f>_xlfn.XLOOKUP(Table1[[#This Row],[City]],Table2[City],Table2[Bonus %])</f>
        <v>6</v>
      </c>
    </row>
    <row r="4101" spans="1:19" x14ac:dyDescent="0.35">
      <c r="A4101" s="9" t="s">
        <v>5030</v>
      </c>
      <c r="B4101" s="41" t="str">
        <f>LEFT(Table1[[#This Row],[Employee Name]],FIND(" ",Table1[[#This Row],[Employee Name]]))</f>
        <v xml:space="preserve">Aarav </v>
      </c>
      <c r="C4101" s="41" t="str">
        <f>RIGHT(Table1[[#This Row],[Employee Name]],LEN(Table1[[#This Row],[Employee Name]])-FIND(" ",Table1[[#This Row],[Employee Name]]))</f>
        <v>Sharma</v>
      </c>
      <c r="D4101" s="23">
        <f>Table1[[#This Row],[Basic Salary]]+Table1[[#This Row],[Bonus]]</f>
        <v>59252</v>
      </c>
      <c r="E4101" s="10">
        <v>60</v>
      </c>
      <c r="F4101" s="46">
        <v>70</v>
      </c>
      <c r="G4101" s="10" t="str" cm="1">
        <f t="array" ref="G4101">_xlfn.IFS(Table1[[#This Row],[Performance Score]]&gt;=80,"Excellent",Table1[[#This Row],[Performance Score]]&gt;=60,"Good",Table1[[#This Row],[Performance Score]]&gt;=40,"Need Improvement")</f>
        <v>Good</v>
      </c>
      <c r="H4101" s="30">
        <f>Table1[[#This Row],[Bonus]]/Table1[[#This Row],[Basic Salary]]</f>
        <v>0.32738921994713027</v>
      </c>
      <c r="I4101" s="10">
        <f ca="1">DATEDIF(Table1[[#This Row],[Date of Birth]],TODAY(),"y")</f>
        <v>20</v>
      </c>
      <c r="J4101" s="34">
        <v>42230</v>
      </c>
      <c r="K4101" s="33" t="str" cm="1">
        <f t="array" aca="1" ref="K4101" ca="1">_xlfn.IFS(L4101&lt;3,"Junior",L4101&lt;=7,"Mid-Level",L4101&gt;7,"Senior")</f>
        <v>Senior</v>
      </c>
      <c r="L4101" s="46">
        <f ca="1">INT(YEARFRAC(Table1[[#This Row],[Joining Date]],TODAY(),1))</f>
        <v>10</v>
      </c>
      <c r="M4101" s="25" t="str">
        <f t="shared" ca="1" si="64"/>
        <v>Yes</v>
      </c>
      <c r="N4101" s="26">
        <f>YEAR(Table1[[#This Row],[Joining Date]])</f>
        <v>2015</v>
      </c>
      <c r="O4101" s="46">
        <f>MONTH(Table1[[#This Row],[Joining Date]])</f>
        <v>8</v>
      </c>
      <c r="P4101" s="26">
        <f ca="1">NETWORKDAYS(Table1[[#This Row],[Joining Date]],TODAY())</f>
        <v>2837</v>
      </c>
      <c r="Q4101" s="26" t="str">
        <f>LEFT(Table1[[#This Row],[Department]],5)&amp;"-"&amp;RIGHT(Table1[[#This Row],[Employee ID]],3)</f>
        <v>IT-974</v>
      </c>
      <c r="R4101" s="26" t="str">
        <f>LEFT(Table1[[#This Row],[Department]],3)</f>
        <v>IT</v>
      </c>
      <c r="S4101" s="37">
        <f>_xlfn.XLOOKUP(Table1[[#This Row],[City]],Table2[City],Table2[Bonus %])</f>
        <v>6</v>
      </c>
    </row>
    <row r="4102" spans="1:19" x14ac:dyDescent="0.35">
      <c r="A4102" s="7" t="s">
        <v>835</v>
      </c>
      <c r="B4102" s="40" t="str">
        <f>LEFT(Table1[[#This Row],[Employee Name]],FIND(" ",Table1[[#This Row],[Employee Name]]))</f>
        <v xml:space="preserve">Vikram </v>
      </c>
      <c r="C4102" s="40" t="str">
        <f>RIGHT(Table1[[#This Row],[Employee Name]],LEN(Table1[[#This Row],[Employee Name]])-FIND(" ",Table1[[#This Row],[Employee Name]]))</f>
        <v>Singh</v>
      </c>
      <c r="D4102" s="22">
        <f>Table1[[#This Row],[Basic Salary]]+Table1[[#This Row],[Bonus]]</f>
        <v>59209</v>
      </c>
      <c r="E4102" s="8">
        <v>91</v>
      </c>
      <c r="F4102" s="45">
        <v>90</v>
      </c>
      <c r="G4102" s="8" t="str" cm="1">
        <f t="array" ref="G4102">_xlfn.IFS(Table1[[#This Row],[Performance Score]]&gt;=80,"Excellent",Table1[[#This Row],[Performance Score]]&gt;=60,"Good",Table1[[#This Row],[Performance Score]]&gt;=40,"Need Improvement")</f>
        <v>Excellent</v>
      </c>
      <c r="H4102" s="29">
        <f>Table1[[#This Row],[Bonus]]/Table1[[#This Row],[Basic Salary]]</f>
        <v>0.93905354511216632</v>
      </c>
      <c r="I4102" s="8">
        <f ca="1">DATEDIF(Table1[[#This Row],[Date of Birth]],TODAY(),"y")</f>
        <v>17</v>
      </c>
      <c r="J4102" s="33">
        <v>42725</v>
      </c>
      <c r="K4102" s="33" t="str" cm="1">
        <f t="array" aca="1" ref="K4102" ca="1">_xlfn.IFS(L4102&lt;3,"Junior",L4102&lt;=7,"Mid-Level",L4102&gt;7,"Senior")</f>
        <v>Senior</v>
      </c>
      <c r="L4102" s="45">
        <f ca="1">INT(YEARFRAC(Table1[[#This Row],[Joining Date]],TODAY(),1))</f>
        <v>9</v>
      </c>
      <c r="M4102" s="25" t="str">
        <f t="shared" ca="1" si="64"/>
        <v>Yes</v>
      </c>
      <c r="N4102" s="25">
        <f>YEAR(Table1[[#This Row],[Joining Date]])</f>
        <v>2016</v>
      </c>
      <c r="O4102" s="45">
        <f>MONTH(Table1[[#This Row],[Joining Date]])</f>
        <v>12</v>
      </c>
      <c r="P4102" s="25">
        <f ca="1">NETWORKDAYS(Table1[[#This Row],[Joining Date]],TODAY())</f>
        <v>2484</v>
      </c>
      <c r="Q4102" s="25" t="str">
        <f>LEFT(Table1[[#This Row],[Department]],5)&amp;"-"&amp;RIGHT(Table1[[#This Row],[Employee ID]],3)</f>
        <v>Marke-779</v>
      </c>
      <c r="R4102" s="25" t="str">
        <f>LEFT(Table1[[#This Row],[Department]],3)</f>
        <v>Mar</v>
      </c>
      <c r="S4102" s="36">
        <f>_xlfn.XLOOKUP(Table1[[#This Row],[City]],Table2[City],Table2[Bonus %])</f>
        <v>5</v>
      </c>
    </row>
    <row r="4103" spans="1:19" x14ac:dyDescent="0.35">
      <c r="A4103" s="9" t="s">
        <v>865</v>
      </c>
      <c r="B4103" s="41" t="str">
        <f>LEFT(Table1[[#This Row],[Employee Name]],FIND(" ",Table1[[#This Row],[Employee Name]]))</f>
        <v xml:space="preserve">Sneha </v>
      </c>
      <c r="C4103" s="41" t="str">
        <f>RIGHT(Table1[[#This Row],[Employee Name]],LEN(Table1[[#This Row],[Employee Name]])-FIND(" ",Table1[[#This Row],[Employee Name]]))</f>
        <v>Iyer</v>
      </c>
      <c r="D4103" s="23">
        <f>Table1[[#This Row],[Basic Salary]]+Table1[[#This Row],[Bonus]]</f>
        <v>59192</v>
      </c>
      <c r="E4103" s="10">
        <v>92</v>
      </c>
      <c r="F4103" s="46">
        <v>92</v>
      </c>
      <c r="G4103" s="10" t="str" cm="1">
        <f t="array" ref="G4103">_xlfn.IFS(Table1[[#This Row],[Performance Score]]&gt;=80,"Excellent",Table1[[#This Row],[Performance Score]]&gt;=60,"Good",Table1[[#This Row],[Performance Score]]&gt;=40,"Need Improvement")</f>
        <v>Excellent</v>
      </c>
      <c r="H4103" s="30">
        <f>Table1[[#This Row],[Bonus]]/Table1[[#This Row],[Basic Salary]]</f>
        <v>0.21599079666379062</v>
      </c>
      <c r="I4103" s="10">
        <f ca="1">DATEDIF(Table1[[#This Row],[Date of Birth]],TODAY(),"y")</f>
        <v>33</v>
      </c>
      <c r="J4103" s="34">
        <v>45561</v>
      </c>
      <c r="K4103" s="33" t="str" cm="1">
        <f t="array" aca="1" ref="K4103" ca="1">_xlfn.IFS(L4103&lt;3,"Junior",L4103&lt;=7,"Mid-Level",L4103&gt;7,"Senior")</f>
        <v>Junior</v>
      </c>
      <c r="L4103" s="46">
        <f ca="1">INT(YEARFRAC(Table1[[#This Row],[Joining Date]],TODAY(),1))</f>
        <v>1</v>
      </c>
      <c r="M4103" s="25" t="str">
        <f t="shared" ca="1" si="64"/>
        <v>No</v>
      </c>
      <c r="N4103" s="26">
        <f>YEAR(Table1[[#This Row],[Joining Date]])</f>
        <v>2024</v>
      </c>
      <c r="O4103" s="46">
        <f>MONTH(Table1[[#This Row],[Joining Date]])</f>
        <v>9</v>
      </c>
      <c r="P4103" s="26">
        <f ca="1">NETWORKDAYS(Table1[[#This Row],[Joining Date]],TODAY())</f>
        <v>458</v>
      </c>
      <c r="Q4103" s="26" t="str">
        <f>LEFT(Table1[[#This Row],[Department]],5)&amp;"-"&amp;RIGHT(Table1[[#This Row],[Employee ID]],3)</f>
        <v>HR-809</v>
      </c>
      <c r="R4103" s="26" t="str">
        <f>LEFT(Table1[[#This Row],[Department]],3)</f>
        <v>HR</v>
      </c>
      <c r="S4103" s="37">
        <f>_xlfn.XLOOKUP(Table1[[#This Row],[City]],Table2[City],Table2[Bonus %])</f>
        <v>6</v>
      </c>
    </row>
    <row r="4104" spans="1:19" x14ac:dyDescent="0.35">
      <c r="A4104" s="7" t="s">
        <v>1107</v>
      </c>
      <c r="B4104" s="40" t="str">
        <f>LEFT(Table1[[#This Row],[Employee Name]],FIND(" ",Table1[[#This Row],[Employee Name]]))</f>
        <v xml:space="preserve">Vikram </v>
      </c>
      <c r="C4104" s="40" t="str">
        <f>RIGHT(Table1[[#This Row],[Employee Name]],LEN(Table1[[#This Row],[Employee Name]])-FIND(" ",Table1[[#This Row],[Employee Name]]))</f>
        <v>Singh</v>
      </c>
      <c r="D4104" s="22">
        <f>Table1[[#This Row],[Basic Salary]]+Table1[[#This Row],[Bonus]]</f>
        <v>59146</v>
      </c>
      <c r="E4104" s="8">
        <v>63</v>
      </c>
      <c r="F4104" s="45">
        <v>64</v>
      </c>
      <c r="G4104" s="8" t="str" cm="1">
        <f t="array" ref="G4104">_xlfn.IFS(Table1[[#This Row],[Performance Score]]&gt;=80,"Excellent",Table1[[#This Row],[Performance Score]]&gt;=60,"Good",Table1[[#This Row],[Performance Score]]&gt;=40,"Need Improvement")</f>
        <v>Good</v>
      </c>
      <c r="H4104" s="29">
        <f>Table1[[#This Row],[Bonus]]/Table1[[#This Row],[Basic Salary]]</f>
        <v>0.15594035218011609</v>
      </c>
      <c r="I4104" s="8">
        <f ca="1">DATEDIF(Table1[[#This Row],[Date of Birth]],TODAY(),"y")</f>
        <v>18</v>
      </c>
      <c r="J4104" s="33">
        <v>42077</v>
      </c>
      <c r="K4104" s="33" t="str" cm="1">
        <f t="array" aca="1" ref="K4104" ca="1">_xlfn.IFS(L4104&lt;3,"Junior",L4104&lt;=7,"Mid-Level",L4104&gt;7,"Senior")</f>
        <v>Senior</v>
      </c>
      <c r="L4104" s="45">
        <f ca="1">INT(YEARFRAC(Table1[[#This Row],[Joining Date]],TODAY(),1))</f>
        <v>11</v>
      </c>
      <c r="M4104" s="25" t="str">
        <f t="shared" ca="1" si="64"/>
        <v>Yes</v>
      </c>
      <c r="N4104" s="25">
        <f>YEAR(Table1[[#This Row],[Joining Date]])</f>
        <v>2015</v>
      </c>
      <c r="O4104" s="45">
        <f>MONTH(Table1[[#This Row],[Joining Date]])</f>
        <v>3</v>
      </c>
      <c r="P4104" s="25">
        <f ca="1">NETWORKDAYS(Table1[[#This Row],[Joining Date]],TODAY())</f>
        <v>2946</v>
      </c>
      <c r="Q4104" s="25" t="str">
        <f>LEFT(Table1[[#This Row],[Department]],5)&amp;"-"&amp;RIGHT(Table1[[#This Row],[Employee ID]],3)</f>
        <v>Finan-051</v>
      </c>
      <c r="R4104" s="25" t="str">
        <f>LEFT(Table1[[#This Row],[Department]],3)</f>
        <v>Fin</v>
      </c>
      <c r="S4104" s="36">
        <f>_xlfn.XLOOKUP(Table1[[#This Row],[City]],Table2[City],Table2[Bonus %])</f>
        <v>8</v>
      </c>
    </row>
    <row r="4105" spans="1:19" x14ac:dyDescent="0.35">
      <c r="A4105" s="9" t="s">
        <v>756</v>
      </c>
      <c r="B4105" s="41" t="str">
        <f>LEFT(Table1[[#This Row],[Employee Name]],FIND(" ",Table1[[#This Row],[Employee Name]]))</f>
        <v xml:space="preserve">Ravi </v>
      </c>
      <c r="C4105" s="41" t="str">
        <f>RIGHT(Table1[[#This Row],[Employee Name]],LEN(Table1[[#This Row],[Employee Name]])-FIND(" ",Table1[[#This Row],[Employee Name]]))</f>
        <v>Teja</v>
      </c>
      <c r="D4105" s="23">
        <f>Table1[[#This Row],[Basic Salary]]+Table1[[#This Row],[Bonus]]</f>
        <v>59138</v>
      </c>
      <c r="E4105" s="10">
        <v>78</v>
      </c>
      <c r="F4105" s="46">
        <v>55</v>
      </c>
      <c r="G4105" s="10" t="str" cm="1">
        <f t="array" ref="G4105">_xlfn.IFS(Table1[[#This Row],[Performance Score]]&gt;=80,"Excellent",Table1[[#This Row],[Performance Score]]&gt;=60,"Good",Table1[[#This Row],[Performance Score]]&gt;=40,"Need Improvement")</f>
        <v>Need Improvement</v>
      </c>
      <c r="H4105" s="30">
        <f>Table1[[#This Row],[Bonus]]/Table1[[#This Row],[Basic Salary]]</f>
        <v>0.39496155116290044</v>
      </c>
      <c r="I4105" s="10">
        <f ca="1">DATEDIF(Table1[[#This Row],[Date of Birth]],TODAY(),"y")</f>
        <v>36</v>
      </c>
      <c r="J4105" s="34">
        <v>43670</v>
      </c>
      <c r="K4105" s="33" t="str" cm="1">
        <f t="array" aca="1" ref="K4105" ca="1">_xlfn.IFS(L4105&lt;3,"Junior",L4105&lt;=7,"Mid-Level",L4105&gt;7,"Senior")</f>
        <v>Mid-Level</v>
      </c>
      <c r="L4105" s="46">
        <f ca="1">INT(YEARFRAC(Table1[[#This Row],[Joining Date]],TODAY(),1))</f>
        <v>6</v>
      </c>
      <c r="M4105" s="25" t="str">
        <f t="shared" ca="1" si="64"/>
        <v>Yes</v>
      </c>
      <c r="N4105" s="26">
        <f>YEAR(Table1[[#This Row],[Joining Date]])</f>
        <v>2019</v>
      </c>
      <c r="O4105" s="46">
        <f>MONTH(Table1[[#This Row],[Joining Date]])</f>
        <v>7</v>
      </c>
      <c r="P4105" s="26">
        <f ca="1">NETWORKDAYS(Table1[[#This Row],[Joining Date]],TODAY())</f>
        <v>1809</v>
      </c>
      <c r="Q4105" s="26" t="str">
        <f>LEFT(Table1[[#This Row],[Department]],5)&amp;"-"&amp;RIGHT(Table1[[#This Row],[Employee ID]],3)</f>
        <v>Marke-700</v>
      </c>
      <c r="R4105" s="26" t="str">
        <f>LEFT(Table1[[#This Row],[Department]],3)</f>
        <v>Mar</v>
      </c>
      <c r="S4105" s="37">
        <f>_xlfn.XLOOKUP(Table1[[#This Row],[City]],Table2[City],Table2[Bonus %])</f>
        <v>6</v>
      </c>
    </row>
    <row r="4106" spans="1:19" x14ac:dyDescent="0.35">
      <c r="A4106" s="7" t="s">
        <v>1258</v>
      </c>
      <c r="B4106" s="40" t="str">
        <f>LEFT(Table1[[#This Row],[Employee Name]],FIND(" ",Table1[[#This Row],[Employee Name]]))</f>
        <v xml:space="preserve">Arjun </v>
      </c>
      <c r="C4106" s="40" t="str">
        <f>RIGHT(Table1[[#This Row],[Employee Name]],LEN(Table1[[#This Row],[Employee Name]])-FIND(" ",Table1[[#This Row],[Employee Name]]))</f>
        <v>Mehta</v>
      </c>
      <c r="D4106" s="22">
        <f>Table1[[#This Row],[Basic Salary]]+Table1[[#This Row],[Bonus]]</f>
        <v>59102</v>
      </c>
      <c r="E4106" s="8">
        <v>61</v>
      </c>
      <c r="F4106" s="45">
        <v>93</v>
      </c>
      <c r="G4106" s="8" t="str" cm="1">
        <f t="array" ref="G4106">_xlfn.IFS(Table1[[#This Row],[Performance Score]]&gt;=80,"Excellent",Table1[[#This Row],[Performance Score]]&gt;=60,"Good",Table1[[#This Row],[Performance Score]]&gt;=40,"Need Improvement")</f>
        <v>Excellent</v>
      </c>
      <c r="H4106" s="29">
        <f>Table1[[#This Row],[Bonus]]/Table1[[#This Row],[Basic Salary]]</f>
        <v>0.53197335337878116</v>
      </c>
      <c r="I4106" s="8">
        <f ca="1">DATEDIF(Table1[[#This Row],[Date of Birth]],TODAY(),"y")</f>
        <v>37</v>
      </c>
      <c r="J4106" s="33">
        <v>43017</v>
      </c>
      <c r="K4106" s="33" t="str" cm="1">
        <f t="array" aca="1" ref="K4106" ca="1">_xlfn.IFS(L4106&lt;3,"Junior",L4106&lt;=7,"Mid-Level",L4106&gt;7,"Senior")</f>
        <v>Senior</v>
      </c>
      <c r="L4106" s="45">
        <f ca="1">INT(YEARFRAC(Table1[[#This Row],[Joining Date]],TODAY(),1))</f>
        <v>8</v>
      </c>
      <c r="M4106" s="25" t="str">
        <f t="shared" ca="1" si="64"/>
        <v>Yes</v>
      </c>
      <c r="N4106" s="25">
        <f>YEAR(Table1[[#This Row],[Joining Date]])</f>
        <v>2017</v>
      </c>
      <c r="O4106" s="45">
        <f>MONTH(Table1[[#This Row],[Joining Date]])</f>
        <v>10</v>
      </c>
      <c r="P4106" s="25">
        <f ca="1">NETWORKDAYS(Table1[[#This Row],[Joining Date]],TODAY())</f>
        <v>2276</v>
      </c>
      <c r="Q4106" s="25" t="str">
        <f>LEFT(Table1[[#This Row],[Department]],5)&amp;"-"&amp;RIGHT(Table1[[#This Row],[Employee ID]],3)</f>
        <v>Opera-202</v>
      </c>
      <c r="R4106" s="25" t="str">
        <f>LEFT(Table1[[#This Row],[Department]],3)</f>
        <v>Ope</v>
      </c>
      <c r="S4106" s="36">
        <f>_xlfn.XLOOKUP(Table1[[#This Row],[City]],Table2[City],Table2[Bonus %])</f>
        <v>4</v>
      </c>
    </row>
    <row r="4107" spans="1:19" x14ac:dyDescent="0.35">
      <c r="A4107" s="9" t="s">
        <v>1406</v>
      </c>
      <c r="B4107" s="41" t="str">
        <f>LEFT(Table1[[#This Row],[Employee Name]],FIND(" ",Table1[[#This Row],[Employee Name]]))</f>
        <v xml:space="preserve">Rahul </v>
      </c>
      <c r="C4107" s="41" t="str">
        <f>RIGHT(Table1[[#This Row],[Employee Name]],LEN(Table1[[#This Row],[Employee Name]])-FIND(" ",Table1[[#This Row],[Employee Name]]))</f>
        <v>Verma</v>
      </c>
      <c r="D4107" s="23">
        <f>Table1[[#This Row],[Basic Salary]]+Table1[[#This Row],[Bonus]]</f>
        <v>59095</v>
      </c>
      <c r="E4107" s="10">
        <v>79</v>
      </c>
      <c r="F4107" s="46">
        <v>64</v>
      </c>
      <c r="G4107" s="10" t="str" cm="1">
        <f t="array" ref="G4107">_xlfn.IFS(Table1[[#This Row],[Performance Score]]&gt;=80,"Excellent",Table1[[#This Row],[Performance Score]]&gt;=60,"Good",Table1[[#This Row],[Performance Score]]&gt;=40,"Need Improvement")</f>
        <v>Good</v>
      </c>
      <c r="H4107" s="30">
        <f>Table1[[#This Row],[Bonus]]/Table1[[#This Row],[Basic Salary]]</f>
        <v>0.32032262388846688</v>
      </c>
      <c r="I4107" s="10">
        <f ca="1">DATEDIF(Table1[[#This Row],[Date of Birth]],TODAY(),"y")</f>
        <v>27</v>
      </c>
      <c r="J4107" s="34">
        <v>42741</v>
      </c>
      <c r="K4107" s="33" t="str" cm="1">
        <f t="array" aca="1" ref="K4107" ca="1">_xlfn.IFS(L4107&lt;3,"Junior",L4107&lt;=7,"Mid-Level",L4107&gt;7,"Senior")</f>
        <v>Senior</v>
      </c>
      <c r="L4107" s="46">
        <f ca="1">INT(YEARFRAC(Table1[[#This Row],[Joining Date]],TODAY(),1))</f>
        <v>9</v>
      </c>
      <c r="M4107" s="25" t="str">
        <f t="shared" ca="1" si="64"/>
        <v>Yes</v>
      </c>
      <c r="N4107" s="26">
        <f>YEAR(Table1[[#This Row],[Joining Date]])</f>
        <v>2017</v>
      </c>
      <c r="O4107" s="46">
        <f>MONTH(Table1[[#This Row],[Joining Date]])</f>
        <v>1</v>
      </c>
      <c r="P4107" s="26">
        <f ca="1">NETWORKDAYS(Table1[[#This Row],[Joining Date]],TODAY())</f>
        <v>2472</v>
      </c>
      <c r="Q4107" s="26" t="str">
        <f>LEFT(Table1[[#This Row],[Department]],5)&amp;"-"&amp;RIGHT(Table1[[#This Row],[Employee ID]],3)</f>
        <v>IT-350</v>
      </c>
      <c r="R4107" s="26" t="str">
        <f>LEFT(Table1[[#This Row],[Department]],3)</f>
        <v>IT</v>
      </c>
      <c r="S4107" s="37">
        <f>_xlfn.XLOOKUP(Table1[[#This Row],[City]],Table2[City],Table2[Bonus %])</f>
        <v>6</v>
      </c>
    </row>
    <row r="4108" spans="1:19" x14ac:dyDescent="0.35">
      <c r="A4108" s="7" t="s">
        <v>358</v>
      </c>
      <c r="B4108" s="40" t="str">
        <f>LEFT(Table1[[#This Row],[Employee Name]],FIND(" ",Table1[[#This Row],[Employee Name]]))</f>
        <v xml:space="preserve">Meera </v>
      </c>
      <c r="C4108" s="40" t="str">
        <f>RIGHT(Table1[[#This Row],[Employee Name]],LEN(Table1[[#This Row],[Employee Name]])-FIND(" ",Table1[[#This Row],[Employee Name]]))</f>
        <v>Joshi</v>
      </c>
      <c r="D4108" s="22">
        <f>Table1[[#This Row],[Basic Salary]]+Table1[[#This Row],[Bonus]]</f>
        <v>59069</v>
      </c>
      <c r="E4108" s="8">
        <v>96</v>
      </c>
      <c r="F4108" s="45">
        <v>62</v>
      </c>
      <c r="G4108" s="8" t="str" cm="1">
        <f t="array" ref="G4108">_xlfn.IFS(Table1[[#This Row],[Performance Score]]&gt;=80,"Excellent",Table1[[#This Row],[Performance Score]]&gt;=60,"Good",Table1[[#This Row],[Performance Score]]&gt;=40,"Need Improvement")</f>
        <v>Good</v>
      </c>
      <c r="H4108" s="29">
        <f>Table1[[#This Row],[Bonus]]/Table1[[#This Row],[Basic Salary]]</f>
        <v>0.13323996623436421</v>
      </c>
      <c r="I4108" s="8">
        <f ca="1">DATEDIF(Table1[[#This Row],[Date of Birth]],TODAY(),"y")</f>
        <v>37</v>
      </c>
      <c r="J4108" s="33">
        <v>42575</v>
      </c>
      <c r="K4108" s="33" t="str" cm="1">
        <f t="array" aca="1" ref="K4108" ca="1">_xlfn.IFS(L4108&lt;3,"Junior",L4108&lt;=7,"Mid-Level",L4108&gt;7,"Senior")</f>
        <v>Senior</v>
      </c>
      <c r="L4108" s="45">
        <f ca="1">INT(YEARFRAC(Table1[[#This Row],[Joining Date]],TODAY(),1))</f>
        <v>9</v>
      </c>
      <c r="M4108" s="25" t="str">
        <f t="shared" ca="1" si="64"/>
        <v>Yes</v>
      </c>
      <c r="N4108" s="25">
        <f>YEAR(Table1[[#This Row],[Joining Date]])</f>
        <v>2016</v>
      </c>
      <c r="O4108" s="45">
        <f>MONTH(Table1[[#This Row],[Joining Date]])</f>
        <v>7</v>
      </c>
      <c r="P4108" s="25">
        <f ca="1">NETWORKDAYS(Table1[[#This Row],[Joining Date]],TODAY())</f>
        <v>2591</v>
      </c>
      <c r="Q4108" s="25" t="str">
        <f>LEFT(Table1[[#This Row],[Department]],5)&amp;"-"&amp;RIGHT(Table1[[#This Row],[Employee ID]],3)</f>
        <v>Finan-302</v>
      </c>
      <c r="R4108" s="25" t="str">
        <f>LEFT(Table1[[#This Row],[Department]],3)</f>
        <v>Fin</v>
      </c>
      <c r="S4108" s="36">
        <f>_xlfn.XLOOKUP(Table1[[#This Row],[City]],Table2[City],Table2[Bonus %])</f>
        <v>4</v>
      </c>
    </row>
    <row r="4109" spans="1:19" x14ac:dyDescent="0.35">
      <c r="A4109" s="9" t="s">
        <v>1192</v>
      </c>
      <c r="B4109" s="41" t="str">
        <f>LEFT(Table1[[#This Row],[Employee Name]],FIND(" ",Table1[[#This Row],[Employee Name]]))</f>
        <v xml:space="preserve">Nisha </v>
      </c>
      <c r="C4109" s="41" t="str">
        <f>RIGHT(Table1[[#This Row],[Employee Name]],LEN(Table1[[#This Row],[Employee Name]])-FIND(" ",Table1[[#This Row],[Employee Name]]))</f>
        <v>Kapoor</v>
      </c>
      <c r="D4109" s="23">
        <f>Table1[[#This Row],[Basic Salary]]+Table1[[#This Row],[Bonus]]</f>
        <v>59060</v>
      </c>
      <c r="E4109" s="10">
        <v>84</v>
      </c>
      <c r="F4109" s="46">
        <v>41</v>
      </c>
      <c r="G4109" s="10" t="str" cm="1">
        <f t="array" ref="G4109">_xlfn.IFS(Table1[[#This Row],[Performance Score]]&gt;=80,"Excellent",Table1[[#This Row],[Performance Score]]&gt;=60,"Good",Table1[[#This Row],[Performance Score]]&gt;=40,"Need Improvement")</f>
        <v>Need Improvement</v>
      </c>
      <c r="H4109" s="30">
        <f>Table1[[#This Row],[Bonus]]/Table1[[#This Row],[Basic Salary]]</f>
        <v>0.67195108141773296</v>
      </c>
      <c r="I4109" s="10">
        <f ca="1">DATEDIF(Table1[[#This Row],[Date of Birth]],TODAY(),"y")</f>
        <v>22</v>
      </c>
      <c r="J4109" s="34">
        <v>44903</v>
      </c>
      <c r="K4109" s="33" t="str" cm="1">
        <f t="array" aca="1" ref="K4109" ca="1">_xlfn.IFS(L4109&lt;3,"Junior",L4109&lt;=7,"Mid-Level",L4109&gt;7,"Senior")</f>
        <v>Mid-Level</v>
      </c>
      <c r="L4109" s="46">
        <f ca="1">INT(YEARFRAC(Table1[[#This Row],[Joining Date]],TODAY(),1))</f>
        <v>3</v>
      </c>
      <c r="M4109" s="25" t="str">
        <f t="shared" ca="1" si="64"/>
        <v>No</v>
      </c>
      <c r="N4109" s="26">
        <f>YEAR(Table1[[#This Row],[Joining Date]])</f>
        <v>2022</v>
      </c>
      <c r="O4109" s="46">
        <f>MONTH(Table1[[#This Row],[Joining Date]])</f>
        <v>12</v>
      </c>
      <c r="P4109" s="26">
        <f ca="1">NETWORKDAYS(Table1[[#This Row],[Joining Date]],TODAY())</f>
        <v>928</v>
      </c>
      <c r="Q4109" s="26" t="str">
        <f>LEFT(Table1[[#This Row],[Department]],5)&amp;"-"&amp;RIGHT(Table1[[#This Row],[Employee ID]],3)</f>
        <v>HR-136</v>
      </c>
      <c r="R4109" s="26" t="str">
        <f>LEFT(Table1[[#This Row],[Department]],3)</f>
        <v>HR</v>
      </c>
      <c r="S4109" s="37">
        <f>_xlfn.XLOOKUP(Table1[[#This Row],[City]],Table2[City],Table2[Bonus %])</f>
        <v>6</v>
      </c>
    </row>
    <row r="4110" spans="1:19" x14ac:dyDescent="0.35">
      <c r="A4110" s="7" t="s">
        <v>3082</v>
      </c>
      <c r="B4110" s="40" t="str">
        <f>LEFT(Table1[[#This Row],[Employee Name]],FIND(" ",Table1[[#This Row],[Employee Name]]))</f>
        <v xml:space="preserve">Ananya </v>
      </c>
      <c r="C4110" s="40" t="str">
        <f>RIGHT(Table1[[#This Row],[Employee Name]],LEN(Table1[[#This Row],[Employee Name]])-FIND(" ",Table1[[#This Row],[Employee Name]]))</f>
        <v>Rao</v>
      </c>
      <c r="D4110" s="22">
        <f>Table1[[#This Row],[Basic Salary]]+Table1[[#This Row],[Bonus]]</f>
        <v>59058</v>
      </c>
      <c r="E4110" s="8">
        <v>94</v>
      </c>
      <c r="F4110" s="45">
        <v>90</v>
      </c>
      <c r="G4110" s="8" t="str" cm="1">
        <f t="array" ref="G4110">_xlfn.IFS(Table1[[#This Row],[Performance Score]]&gt;=80,"Excellent",Table1[[#This Row],[Performance Score]]&gt;=60,"Good",Table1[[#This Row],[Performance Score]]&gt;=40,"Need Improvement")</f>
        <v>Excellent</v>
      </c>
      <c r="H4110" s="29">
        <f>Table1[[#This Row],[Bonus]]/Table1[[#This Row],[Basic Salary]]</f>
        <v>0.75898734177215188</v>
      </c>
      <c r="I4110" s="8">
        <f ca="1">DATEDIF(Table1[[#This Row],[Date of Birth]],TODAY(),"y")</f>
        <v>42</v>
      </c>
      <c r="J4110" s="33">
        <v>43029</v>
      </c>
      <c r="K4110" s="33" t="str" cm="1">
        <f t="array" aca="1" ref="K4110" ca="1">_xlfn.IFS(L4110&lt;3,"Junior",L4110&lt;=7,"Mid-Level",L4110&gt;7,"Senior")</f>
        <v>Senior</v>
      </c>
      <c r="L4110" s="45">
        <f ca="1">INT(YEARFRAC(Table1[[#This Row],[Joining Date]],TODAY(),1))</f>
        <v>8</v>
      </c>
      <c r="M4110" s="25" t="str">
        <f t="shared" ca="1" si="64"/>
        <v>Yes</v>
      </c>
      <c r="N4110" s="25">
        <f>YEAR(Table1[[#This Row],[Joining Date]])</f>
        <v>2017</v>
      </c>
      <c r="O4110" s="45">
        <f>MONTH(Table1[[#This Row],[Joining Date]])</f>
        <v>10</v>
      </c>
      <c r="P4110" s="25">
        <f ca="1">NETWORKDAYS(Table1[[#This Row],[Joining Date]],TODAY())</f>
        <v>2266</v>
      </c>
      <c r="Q4110" s="25" t="str">
        <f>LEFT(Table1[[#This Row],[Department]],5)&amp;"-"&amp;RIGHT(Table1[[#This Row],[Employee ID]],3)</f>
        <v>HR-026</v>
      </c>
      <c r="R4110" s="25" t="str">
        <f>LEFT(Table1[[#This Row],[Department]],3)</f>
        <v>HR</v>
      </c>
      <c r="S4110" s="36">
        <f>_xlfn.XLOOKUP(Table1[[#This Row],[City]],Table2[City],Table2[Bonus %])</f>
        <v>5</v>
      </c>
    </row>
    <row r="4111" spans="1:19" x14ac:dyDescent="0.35">
      <c r="A4111" s="9" t="s">
        <v>100</v>
      </c>
      <c r="B4111" s="41" t="str">
        <f>LEFT(Table1[[#This Row],[Employee Name]],FIND(" ",Table1[[#This Row],[Employee Name]]))</f>
        <v xml:space="preserve">Neha </v>
      </c>
      <c r="C4111" s="41" t="str">
        <f>RIGHT(Table1[[#This Row],[Employee Name]],LEN(Table1[[#This Row],[Employee Name]])-FIND(" ",Table1[[#This Row],[Employee Name]]))</f>
        <v>Kulkarni</v>
      </c>
      <c r="D4111" s="23">
        <f>Table1[[#This Row],[Basic Salary]]+Table1[[#This Row],[Bonus]]</f>
        <v>59042</v>
      </c>
      <c r="E4111" s="10">
        <v>87</v>
      </c>
      <c r="F4111" s="46">
        <v>40</v>
      </c>
      <c r="G4111" s="10" t="str" cm="1">
        <f t="array" ref="G4111">_xlfn.IFS(Table1[[#This Row],[Performance Score]]&gt;=80,"Excellent",Table1[[#This Row],[Performance Score]]&gt;=60,"Good",Table1[[#This Row],[Performance Score]]&gt;=40,"Need Improvement")</f>
        <v>Need Improvement</v>
      </c>
      <c r="H4111" s="30">
        <f>Table1[[#This Row],[Bonus]]/Table1[[#This Row],[Basic Salary]]</f>
        <v>0.91589057987474443</v>
      </c>
      <c r="I4111" s="10">
        <f ca="1">DATEDIF(Table1[[#This Row],[Date of Birth]],TODAY(),"y")</f>
        <v>35</v>
      </c>
      <c r="J4111" s="34">
        <v>42783</v>
      </c>
      <c r="K4111" s="33" t="str" cm="1">
        <f t="array" aca="1" ref="K4111" ca="1">_xlfn.IFS(L4111&lt;3,"Junior",L4111&lt;=7,"Mid-Level",L4111&gt;7,"Senior")</f>
        <v>Senior</v>
      </c>
      <c r="L4111" s="46">
        <f ca="1">INT(YEARFRAC(Table1[[#This Row],[Joining Date]],TODAY(),1))</f>
        <v>9</v>
      </c>
      <c r="M4111" s="25" t="str">
        <f t="shared" ca="1" si="64"/>
        <v>Yes</v>
      </c>
      <c r="N4111" s="26">
        <f>YEAR(Table1[[#This Row],[Joining Date]])</f>
        <v>2017</v>
      </c>
      <c r="O4111" s="46">
        <f>MONTH(Table1[[#This Row],[Joining Date]])</f>
        <v>2</v>
      </c>
      <c r="P4111" s="26">
        <f ca="1">NETWORKDAYS(Table1[[#This Row],[Joining Date]],TODAY())</f>
        <v>2442</v>
      </c>
      <c r="Q4111" s="26" t="str">
        <f>LEFT(Table1[[#This Row],[Department]],5)&amp;"-"&amp;RIGHT(Table1[[#This Row],[Employee ID]],3)</f>
        <v>IT-045</v>
      </c>
      <c r="R4111" s="26" t="str">
        <f>LEFT(Table1[[#This Row],[Department]],3)</f>
        <v>IT</v>
      </c>
      <c r="S4111" s="37">
        <f>_xlfn.XLOOKUP(Table1[[#This Row],[City]],Table2[City],Table2[Bonus %])</f>
        <v>4</v>
      </c>
    </row>
    <row r="4112" spans="1:19" x14ac:dyDescent="0.35">
      <c r="A4112" s="7" t="s">
        <v>2922</v>
      </c>
      <c r="B4112" s="40" t="str">
        <f>LEFT(Table1[[#This Row],[Employee Name]],FIND(" ",Table1[[#This Row],[Employee Name]]))</f>
        <v xml:space="preserve">Rohan </v>
      </c>
      <c r="C4112" s="40" t="str">
        <f>RIGHT(Table1[[#This Row],[Employee Name]],LEN(Table1[[#This Row],[Employee Name]])-FIND(" ",Table1[[#This Row],[Employee Name]]))</f>
        <v>Gupta</v>
      </c>
      <c r="D4112" s="22">
        <f>Table1[[#This Row],[Basic Salary]]+Table1[[#This Row],[Bonus]]</f>
        <v>59036</v>
      </c>
      <c r="E4112" s="8">
        <v>80</v>
      </c>
      <c r="F4112" s="45">
        <v>95</v>
      </c>
      <c r="G4112" s="8" t="str" cm="1">
        <f t="array" ref="G4112">_xlfn.IFS(Table1[[#This Row],[Performance Score]]&gt;=80,"Excellent",Table1[[#This Row],[Performance Score]]&gt;=60,"Good",Table1[[#This Row],[Performance Score]]&gt;=40,"Need Improvement")</f>
        <v>Excellent</v>
      </c>
      <c r="H4112" s="29">
        <f>Table1[[#This Row],[Bonus]]/Table1[[#This Row],[Basic Salary]]</f>
        <v>0.93795752224009454</v>
      </c>
      <c r="I4112" s="8">
        <f ca="1">DATEDIF(Table1[[#This Row],[Date of Birth]],TODAY(),"y")</f>
        <v>25</v>
      </c>
      <c r="J4112" s="33">
        <v>42273</v>
      </c>
      <c r="K4112" s="33" t="str" cm="1">
        <f t="array" aca="1" ref="K4112" ca="1">_xlfn.IFS(L4112&lt;3,"Junior",L4112&lt;=7,"Mid-Level",L4112&gt;7,"Senior")</f>
        <v>Senior</v>
      </c>
      <c r="L4112" s="45">
        <f ca="1">INT(YEARFRAC(Table1[[#This Row],[Joining Date]],TODAY(),1))</f>
        <v>10</v>
      </c>
      <c r="M4112" s="25" t="str">
        <f t="shared" ca="1" si="64"/>
        <v>Yes</v>
      </c>
      <c r="N4112" s="25">
        <f>YEAR(Table1[[#This Row],[Joining Date]])</f>
        <v>2015</v>
      </c>
      <c r="O4112" s="45">
        <f>MONTH(Table1[[#This Row],[Joining Date]])</f>
        <v>9</v>
      </c>
      <c r="P4112" s="25">
        <f ca="1">NETWORKDAYS(Table1[[#This Row],[Joining Date]],TODAY())</f>
        <v>2806</v>
      </c>
      <c r="Q4112" s="25" t="str">
        <f>LEFT(Table1[[#This Row],[Department]],5)&amp;"-"&amp;RIGHT(Table1[[#This Row],[Employee ID]],3)</f>
        <v>Finan-866</v>
      </c>
      <c r="R4112" s="25" t="str">
        <f>LEFT(Table1[[#This Row],[Department]],3)</f>
        <v>Fin</v>
      </c>
      <c r="S4112" s="36">
        <f>_xlfn.XLOOKUP(Table1[[#This Row],[City]],Table2[City],Table2[Bonus %])</f>
        <v>5</v>
      </c>
    </row>
    <row r="4113" spans="1:19" x14ac:dyDescent="0.35">
      <c r="A4113" s="9" t="s">
        <v>2109</v>
      </c>
      <c r="B4113" s="41" t="str">
        <f>LEFT(Table1[[#This Row],[Employee Name]],FIND(" ",Table1[[#This Row],[Employee Name]]))</f>
        <v xml:space="preserve">Tarun </v>
      </c>
      <c r="C4113" s="41" t="str">
        <f>RIGHT(Table1[[#This Row],[Employee Name]],LEN(Table1[[#This Row],[Employee Name]])-FIND(" ",Table1[[#This Row],[Employee Name]]))</f>
        <v>Verma</v>
      </c>
      <c r="D4113" s="23">
        <f>Table1[[#This Row],[Basic Salary]]+Table1[[#This Row],[Bonus]]</f>
        <v>59018</v>
      </c>
      <c r="E4113" s="10">
        <v>85</v>
      </c>
      <c r="F4113" s="46">
        <v>54</v>
      </c>
      <c r="G4113" s="10" t="str" cm="1">
        <f t="array" ref="G4113">_xlfn.IFS(Table1[[#This Row],[Performance Score]]&gt;=80,"Excellent",Table1[[#This Row],[Performance Score]]&gt;=60,"Good",Table1[[#This Row],[Performance Score]]&gt;=40,"Need Improvement")</f>
        <v>Need Improvement</v>
      </c>
      <c r="H4113" s="30">
        <f>Table1[[#This Row],[Bonus]]/Table1[[#This Row],[Basic Salary]]</f>
        <v>0.77204623930340788</v>
      </c>
      <c r="I4113" s="10">
        <f ca="1">DATEDIF(Table1[[#This Row],[Date of Birth]],TODAY(),"y")</f>
        <v>44</v>
      </c>
      <c r="J4113" s="34">
        <v>42078</v>
      </c>
      <c r="K4113" s="33" t="str" cm="1">
        <f t="array" aca="1" ref="K4113" ca="1">_xlfn.IFS(L4113&lt;3,"Junior",L4113&lt;=7,"Mid-Level",L4113&gt;7,"Senior")</f>
        <v>Senior</v>
      </c>
      <c r="L4113" s="46">
        <f ca="1">INT(YEARFRAC(Table1[[#This Row],[Joining Date]],TODAY(),1))</f>
        <v>11</v>
      </c>
      <c r="M4113" s="25" t="str">
        <f t="shared" ca="1" si="64"/>
        <v>Yes</v>
      </c>
      <c r="N4113" s="26">
        <f>YEAR(Table1[[#This Row],[Joining Date]])</f>
        <v>2015</v>
      </c>
      <c r="O4113" s="46">
        <f>MONTH(Table1[[#This Row],[Joining Date]])</f>
        <v>3</v>
      </c>
      <c r="P4113" s="26">
        <f ca="1">NETWORKDAYS(Table1[[#This Row],[Joining Date]],TODAY())</f>
        <v>2946</v>
      </c>
      <c r="Q4113" s="26" t="str">
        <f>LEFT(Table1[[#This Row],[Department]],5)&amp;"-"&amp;RIGHT(Table1[[#This Row],[Employee ID]],3)</f>
        <v>Marke-053</v>
      </c>
      <c r="R4113" s="26" t="str">
        <f>LEFT(Table1[[#This Row],[Department]],3)</f>
        <v>Mar</v>
      </c>
      <c r="S4113" s="37">
        <f>_xlfn.XLOOKUP(Table1[[#This Row],[City]],Table2[City],Table2[Bonus %])</f>
        <v>6</v>
      </c>
    </row>
    <row r="4114" spans="1:19" x14ac:dyDescent="0.35">
      <c r="A4114" s="7" t="s">
        <v>4191</v>
      </c>
      <c r="B4114" s="40" t="str">
        <f>LEFT(Table1[[#This Row],[Employee Name]],FIND(" ",Table1[[#This Row],[Employee Name]]))</f>
        <v xml:space="preserve">Sneha </v>
      </c>
      <c r="C4114" s="40" t="str">
        <f>RIGHT(Table1[[#This Row],[Employee Name]],LEN(Table1[[#This Row],[Employee Name]])-FIND(" ",Table1[[#This Row],[Employee Name]]))</f>
        <v>Iyer</v>
      </c>
      <c r="D4114" s="22">
        <f>Table1[[#This Row],[Basic Salary]]+Table1[[#This Row],[Bonus]]</f>
        <v>58991</v>
      </c>
      <c r="E4114" s="8">
        <v>89</v>
      </c>
      <c r="F4114" s="45">
        <v>90</v>
      </c>
      <c r="G4114" s="8" t="str" cm="1">
        <f t="array" ref="G4114">_xlfn.IFS(Table1[[#This Row],[Performance Score]]&gt;=80,"Excellent",Table1[[#This Row],[Performance Score]]&gt;=60,"Good",Table1[[#This Row],[Performance Score]]&gt;=40,"Need Improvement")</f>
        <v>Excellent</v>
      </c>
      <c r="H4114" s="29">
        <f>Table1[[#This Row],[Bonus]]/Table1[[#This Row],[Basic Salary]]</f>
        <v>0.48207421551139362</v>
      </c>
      <c r="I4114" s="8">
        <f ca="1">DATEDIF(Table1[[#This Row],[Date of Birth]],TODAY(),"y")</f>
        <v>41</v>
      </c>
      <c r="J4114" s="33">
        <v>44075</v>
      </c>
      <c r="K4114" s="33" t="str" cm="1">
        <f t="array" aca="1" ref="K4114" ca="1">_xlfn.IFS(L4114&lt;3,"Junior",L4114&lt;=7,"Mid-Level",L4114&gt;7,"Senior")</f>
        <v>Mid-Level</v>
      </c>
      <c r="L4114" s="45">
        <f ca="1">INT(YEARFRAC(Table1[[#This Row],[Joining Date]],TODAY(),1))</f>
        <v>5</v>
      </c>
      <c r="M4114" s="25" t="str">
        <f t="shared" ca="1" si="64"/>
        <v>No</v>
      </c>
      <c r="N4114" s="25">
        <f>YEAR(Table1[[#This Row],[Joining Date]])</f>
        <v>2020</v>
      </c>
      <c r="O4114" s="45">
        <f>MONTH(Table1[[#This Row],[Joining Date]])</f>
        <v>9</v>
      </c>
      <c r="P4114" s="25">
        <f ca="1">NETWORKDAYS(Table1[[#This Row],[Joining Date]],TODAY())</f>
        <v>1520</v>
      </c>
      <c r="Q4114" s="25" t="str">
        <f>LEFT(Table1[[#This Row],[Department]],5)&amp;"-"&amp;RIGHT(Table1[[#This Row],[Employee ID]],3)</f>
        <v>IT-135</v>
      </c>
      <c r="R4114" s="25" t="str">
        <f>LEFT(Table1[[#This Row],[Department]],3)</f>
        <v>IT</v>
      </c>
      <c r="S4114" s="36">
        <f>_xlfn.XLOOKUP(Table1[[#This Row],[City]],Table2[City],Table2[Bonus %])</f>
        <v>5</v>
      </c>
    </row>
    <row r="4115" spans="1:19" x14ac:dyDescent="0.35">
      <c r="A4115" s="9" t="s">
        <v>3160</v>
      </c>
      <c r="B4115" s="41" t="str">
        <f>LEFT(Table1[[#This Row],[Employee Name]],FIND(" ",Table1[[#This Row],[Employee Name]]))</f>
        <v xml:space="preserve">Ishita </v>
      </c>
      <c r="C4115" s="41" t="str">
        <f>RIGHT(Table1[[#This Row],[Employee Name]],LEN(Table1[[#This Row],[Employee Name]])-FIND(" ",Table1[[#This Row],[Employee Name]]))</f>
        <v>Roy</v>
      </c>
      <c r="D4115" s="23">
        <f>Table1[[#This Row],[Basic Salary]]+Table1[[#This Row],[Bonus]]</f>
        <v>58987</v>
      </c>
      <c r="E4115" s="10">
        <v>97</v>
      </c>
      <c r="F4115" s="46">
        <v>41</v>
      </c>
      <c r="G4115" s="10" t="str" cm="1">
        <f t="array" ref="G4115">_xlfn.IFS(Table1[[#This Row],[Performance Score]]&gt;=80,"Excellent",Table1[[#This Row],[Performance Score]]&gt;=60,"Good",Table1[[#This Row],[Performance Score]]&gt;=40,"Need Improvement")</f>
        <v>Need Improvement</v>
      </c>
      <c r="H4115" s="30">
        <f>Table1[[#This Row],[Bonus]]/Table1[[#This Row],[Basic Salary]]</f>
        <v>0.93653972422849641</v>
      </c>
      <c r="I4115" s="10">
        <f ca="1">DATEDIF(Table1[[#This Row],[Date of Birth]],TODAY(),"y")</f>
        <v>31</v>
      </c>
      <c r="J4115" s="34">
        <v>45961</v>
      </c>
      <c r="K4115" s="33" t="str" cm="1">
        <f t="array" aca="1" ref="K4115" ca="1">_xlfn.IFS(L4115&lt;3,"Junior",L4115&lt;=7,"Mid-Level",L4115&gt;7,"Senior")</f>
        <v>Junior</v>
      </c>
      <c r="L4115" s="46">
        <f ca="1">INT(YEARFRAC(Table1[[#This Row],[Joining Date]],TODAY(),1))</f>
        <v>0</v>
      </c>
      <c r="M4115" s="25" t="str">
        <f t="shared" ca="1" si="64"/>
        <v>No</v>
      </c>
      <c r="N4115" s="26">
        <f>YEAR(Table1[[#This Row],[Joining Date]])</f>
        <v>2025</v>
      </c>
      <c r="O4115" s="46">
        <f>MONTH(Table1[[#This Row],[Joining Date]])</f>
        <v>10</v>
      </c>
      <c r="P4115" s="26">
        <f ca="1">NETWORKDAYS(Table1[[#This Row],[Joining Date]],TODAY())</f>
        <v>172</v>
      </c>
      <c r="Q4115" s="26" t="str">
        <f>LEFT(Table1[[#This Row],[Department]],5)&amp;"-"&amp;RIGHT(Table1[[#This Row],[Employee ID]],3)</f>
        <v>Marke-104</v>
      </c>
      <c r="R4115" s="26" t="str">
        <f>LEFT(Table1[[#This Row],[Department]],3)</f>
        <v>Mar</v>
      </c>
      <c r="S4115" s="37">
        <f>_xlfn.XLOOKUP(Table1[[#This Row],[City]],Table2[City],Table2[Bonus %])</f>
        <v>6</v>
      </c>
    </row>
    <row r="4116" spans="1:19" x14ac:dyDescent="0.35">
      <c r="A4116" s="7" t="s">
        <v>354</v>
      </c>
      <c r="B4116" s="40" t="str">
        <f>LEFT(Table1[[#This Row],[Employee Name]],FIND(" ",Table1[[#This Row],[Employee Name]]))</f>
        <v xml:space="preserve">Neha </v>
      </c>
      <c r="C4116" s="40" t="str">
        <f>RIGHT(Table1[[#This Row],[Employee Name]],LEN(Table1[[#This Row],[Employee Name]])-FIND(" ",Table1[[#This Row],[Employee Name]]))</f>
        <v>Kulkarni</v>
      </c>
      <c r="D4116" s="22">
        <f>Table1[[#This Row],[Basic Salary]]+Table1[[#This Row],[Bonus]]</f>
        <v>58982</v>
      </c>
      <c r="E4116" s="8">
        <v>74</v>
      </c>
      <c r="F4116" s="45">
        <v>58</v>
      </c>
      <c r="G4116" s="8" t="str" cm="1">
        <f t="array" ref="G4116">_xlfn.IFS(Table1[[#This Row],[Performance Score]]&gt;=80,"Excellent",Table1[[#This Row],[Performance Score]]&gt;=60,"Good",Table1[[#This Row],[Performance Score]]&gt;=40,"Need Improvement")</f>
        <v>Need Improvement</v>
      </c>
      <c r="H4116" s="29">
        <f>Table1[[#This Row],[Bonus]]/Table1[[#This Row],[Basic Salary]]</f>
        <v>1.0307808841757333</v>
      </c>
      <c r="I4116" s="8">
        <f ca="1">DATEDIF(Table1[[#This Row],[Date of Birth]],TODAY(),"y")</f>
        <v>21</v>
      </c>
      <c r="J4116" s="33">
        <v>42343</v>
      </c>
      <c r="K4116" s="33" t="str" cm="1">
        <f t="array" aca="1" ref="K4116" ca="1">_xlfn.IFS(L4116&lt;3,"Junior",L4116&lt;=7,"Mid-Level",L4116&gt;7,"Senior")</f>
        <v>Senior</v>
      </c>
      <c r="L4116" s="45">
        <f ca="1">INT(YEARFRAC(Table1[[#This Row],[Joining Date]],TODAY(),1))</f>
        <v>10</v>
      </c>
      <c r="M4116" s="25" t="str">
        <f t="shared" ca="1" si="64"/>
        <v>Yes</v>
      </c>
      <c r="N4116" s="25">
        <f>YEAR(Table1[[#This Row],[Joining Date]])</f>
        <v>2015</v>
      </c>
      <c r="O4116" s="45">
        <f>MONTH(Table1[[#This Row],[Joining Date]])</f>
        <v>12</v>
      </c>
      <c r="P4116" s="25">
        <f ca="1">NETWORKDAYS(Table1[[#This Row],[Joining Date]],TODAY())</f>
        <v>2756</v>
      </c>
      <c r="Q4116" s="25" t="str">
        <f>LEFT(Table1[[#This Row],[Department]],5)&amp;"-"&amp;RIGHT(Table1[[#This Row],[Employee ID]],3)</f>
        <v>IT-298</v>
      </c>
      <c r="R4116" s="25" t="str">
        <f>LEFT(Table1[[#This Row],[Department]],3)</f>
        <v>IT</v>
      </c>
      <c r="S4116" s="36">
        <f>_xlfn.XLOOKUP(Table1[[#This Row],[City]],Table2[City],Table2[Bonus %])</f>
        <v>5</v>
      </c>
    </row>
    <row r="4117" spans="1:19" x14ac:dyDescent="0.35">
      <c r="A4117" s="9" t="s">
        <v>4956</v>
      </c>
      <c r="B4117" s="41" t="str">
        <f>LEFT(Table1[[#This Row],[Employee Name]],FIND(" ",Table1[[#This Row],[Employee Name]]))</f>
        <v xml:space="preserve">Tarun </v>
      </c>
      <c r="C4117" s="41" t="str">
        <f>RIGHT(Table1[[#This Row],[Employee Name]],LEN(Table1[[#This Row],[Employee Name]])-FIND(" ",Table1[[#This Row],[Employee Name]]))</f>
        <v>Verma</v>
      </c>
      <c r="D4117" s="23">
        <f>Table1[[#This Row],[Basic Salary]]+Table1[[#This Row],[Bonus]]</f>
        <v>58976</v>
      </c>
      <c r="E4117" s="10">
        <v>98</v>
      </c>
      <c r="F4117" s="46">
        <v>43</v>
      </c>
      <c r="G4117" s="10" t="str" cm="1">
        <f t="array" ref="G4117">_xlfn.IFS(Table1[[#This Row],[Performance Score]]&gt;=80,"Excellent",Table1[[#This Row],[Performance Score]]&gt;=60,"Good",Table1[[#This Row],[Performance Score]]&gt;=40,"Need Improvement")</f>
        <v>Need Improvement</v>
      </c>
      <c r="H4117" s="30">
        <f>Table1[[#This Row],[Bonus]]/Table1[[#This Row],[Basic Salary]]</f>
        <v>0.43991405830362812</v>
      </c>
      <c r="I4117" s="10">
        <f ca="1">DATEDIF(Table1[[#This Row],[Date of Birth]],TODAY(),"y")</f>
        <v>28</v>
      </c>
      <c r="J4117" s="34">
        <v>43773</v>
      </c>
      <c r="K4117" s="33" t="str" cm="1">
        <f t="array" aca="1" ref="K4117" ca="1">_xlfn.IFS(L4117&lt;3,"Junior",L4117&lt;=7,"Mid-Level",L4117&gt;7,"Senior")</f>
        <v>Mid-Level</v>
      </c>
      <c r="L4117" s="46">
        <f ca="1">INT(YEARFRAC(Table1[[#This Row],[Joining Date]],TODAY(),1))</f>
        <v>6</v>
      </c>
      <c r="M4117" s="25" t="str">
        <f t="shared" ca="1" si="64"/>
        <v>Yes</v>
      </c>
      <c r="N4117" s="26">
        <f>YEAR(Table1[[#This Row],[Joining Date]])</f>
        <v>2019</v>
      </c>
      <c r="O4117" s="46">
        <f>MONTH(Table1[[#This Row],[Joining Date]])</f>
        <v>11</v>
      </c>
      <c r="P4117" s="26">
        <f ca="1">NETWORKDAYS(Table1[[#This Row],[Joining Date]],TODAY())</f>
        <v>1736</v>
      </c>
      <c r="Q4117" s="26" t="str">
        <f>LEFT(Table1[[#This Row],[Department]],5)&amp;"-"&amp;RIGHT(Table1[[#This Row],[Employee ID]],3)</f>
        <v>Suppo-900</v>
      </c>
      <c r="R4117" s="26" t="str">
        <f>LEFT(Table1[[#This Row],[Department]],3)</f>
        <v>Sup</v>
      </c>
      <c r="S4117" s="37">
        <f>_xlfn.XLOOKUP(Table1[[#This Row],[City]],Table2[City],Table2[Bonus %])</f>
        <v>7</v>
      </c>
    </row>
    <row r="4118" spans="1:19" x14ac:dyDescent="0.35">
      <c r="A4118" s="7" t="s">
        <v>4267</v>
      </c>
      <c r="B4118" s="40" t="str">
        <f>LEFT(Table1[[#This Row],[Employee Name]],FIND(" ",Table1[[#This Row],[Employee Name]]))</f>
        <v xml:space="preserve">Priya </v>
      </c>
      <c r="C4118" s="40" t="str">
        <f>RIGHT(Table1[[#This Row],[Employee Name]],LEN(Table1[[#This Row],[Employee Name]])-FIND(" ",Table1[[#This Row],[Employee Name]]))</f>
        <v>Reddy</v>
      </c>
      <c r="D4118" s="22">
        <f>Table1[[#This Row],[Basic Salary]]+Table1[[#This Row],[Bonus]]</f>
        <v>58967</v>
      </c>
      <c r="E4118" s="8">
        <v>74</v>
      </c>
      <c r="F4118" s="45">
        <v>70</v>
      </c>
      <c r="G4118" s="8" t="str" cm="1">
        <f t="array" ref="G4118">_xlfn.IFS(Table1[[#This Row],[Performance Score]]&gt;=80,"Excellent",Table1[[#This Row],[Performance Score]]&gt;=60,"Good",Table1[[#This Row],[Performance Score]]&gt;=40,"Need Improvement")</f>
        <v>Good</v>
      </c>
      <c r="H4118" s="29">
        <f>Table1[[#This Row],[Bonus]]/Table1[[#This Row],[Basic Salary]]</f>
        <v>0.15370468196669992</v>
      </c>
      <c r="I4118" s="8">
        <f ca="1">DATEDIF(Table1[[#This Row],[Date of Birth]],TODAY(),"y")</f>
        <v>19</v>
      </c>
      <c r="J4118" s="33">
        <v>44587</v>
      </c>
      <c r="K4118" s="33" t="str" cm="1">
        <f t="array" aca="1" ref="K4118" ca="1">_xlfn.IFS(L4118&lt;3,"Junior",L4118&lt;=7,"Mid-Level",L4118&gt;7,"Senior")</f>
        <v>Mid-Level</v>
      </c>
      <c r="L4118" s="45">
        <f ca="1">INT(YEARFRAC(Table1[[#This Row],[Joining Date]],TODAY(),1))</f>
        <v>4</v>
      </c>
      <c r="M4118" s="25" t="str">
        <f t="shared" ca="1" si="64"/>
        <v>No</v>
      </c>
      <c r="N4118" s="25">
        <f>YEAR(Table1[[#This Row],[Joining Date]])</f>
        <v>2022</v>
      </c>
      <c r="O4118" s="45">
        <f>MONTH(Table1[[#This Row],[Joining Date]])</f>
        <v>1</v>
      </c>
      <c r="P4118" s="25">
        <f ca="1">NETWORKDAYS(Table1[[#This Row],[Joining Date]],TODAY())</f>
        <v>1154</v>
      </c>
      <c r="Q4118" s="25" t="str">
        <f>LEFT(Table1[[#This Row],[Department]],5)&amp;"-"&amp;RIGHT(Table1[[#This Row],[Employee ID]],3)</f>
        <v>Marke-211</v>
      </c>
      <c r="R4118" s="25" t="str">
        <f>LEFT(Table1[[#This Row],[Department]],3)</f>
        <v>Mar</v>
      </c>
      <c r="S4118" s="36">
        <f>_xlfn.XLOOKUP(Table1[[#This Row],[City]],Table2[City],Table2[Bonus %])</f>
        <v>4</v>
      </c>
    </row>
    <row r="4119" spans="1:19" x14ac:dyDescent="0.35">
      <c r="A4119" s="9" t="s">
        <v>3395</v>
      </c>
      <c r="B4119" s="41" t="str">
        <f>LEFT(Table1[[#This Row],[Employee Name]],FIND(" ",Table1[[#This Row],[Employee Name]]))</f>
        <v xml:space="preserve">Ajay </v>
      </c>
      <c r="C4119" s="41" t="str">
        <f>RIGHT(Table1[[#This Row],[Employee Name]],LEN(Table1[[#This Row],[Employee Name]])-FIND(" ",Table1[[#This Row],[Employee Name]]))</f>
        <v>Singh</v>
      </c>
      <c r="D4119" s="23">
        <f>Table1[[#This Row],[Basic Salary]]+Table1[[#This Row],[Bonus]]</f>
        <v>58966</v>
      </c>
      <c r="E4119" s="10">
        <v>61</v>
      </c>
      <c r="F4119" s="46">
        <v>65</v>
      </c>
      <c r="G4119" s="10" t="str" cm="1">
        <f t="array" ref="G4119">_xlfn.IFS(Table1[[#This Row],[Performance Score]]&gt;=80,"Excellent",Table1[[#This Row],[Performance Score]]&gt;=60,"Good",Table1[[#This Row],[Performance Score]]&gt;=40,"Need Improvement")</f>
        <v>Good</v>
      </c>
      <c r="H4119" s="30">
        <f>Table1[[#This Row],[Bonus]]/Table1[[#This Row],[Basic Salary]]</f>
        <v>0.37584581641700499</v>
      </c>
      <c r="I4119" s="10">
        <f ca="1">DATEDIF(Table1[[#This Row],[Date of Birth]],TODAY(),"y")</f>
        <v>29</v>
      </c>
      <c r="J4119" s="34">
        <v>42502</v>
      </c>
      <c r="K4119" s="33" t="str" cm="1">
        <f t="array" aca="1" ref="K4119" ca="1">_xlfn.IFS(L4119&lt;3,"Junior",L4119&lt;=7,"Mid-Level",L4119&gt;7,"Senior")</f>
        <v>Senior</v>
      </c>
      <c r="L4119" s="46">
        <f ca="1">INT(YEARFRAC(Table1[[#This Row],[Joining Date]],TODAY(),1))</f>
        <v>10</v>
      </c>
      <c r="M4119" s="25" t="str">
        <f t="shared" ca="1" si="64"/>
        <v>Yes</v>
      </c>
      <c r="N4119" s="26">
        <f>YEAR(Table1[[#This Row],[Joining Date]])</f>
        <v>2016</v>
      </c>
      <c r="O4119" s="46">
        <f>MONTH(Table1[[#This Row],[Joining Date]])</f>
        <v>5</v>
      </c>
      <c r="P4119" s="26">
        <f ca="1">NETWORKDAYS(Table1[[#This Row],[Joining Date]],TODAY())</f>
        <v>2643</v>
      </c>
      <c r="Q4119" s="26" t="str">
        <f>LEFT(Table1[[#This Row],[Department]],5)&amp;"-"&amp;RIGHT(Table1[[#This Row],[Employee ID]],3)</f>
        <v>HR-339</v>
      </c>
      <c r="R4119" s="26" t="str">
        <f>LEFT(Table1[[#This Row],[Department]],3)</f>
        <v>HR</v>
      </c>
      <c r="S4119" s="37">
        <f>_xlfn.XLOOKUP(Table1[[#This Row],[City]],Table2[City],Table2[Bonus %])</f>
        <v>6</v>
      </c>
    </row>
    <row r="4120" spans="1:19" x14ac:dyDescent="0.35">
      <c r="A4120" s="7" t="s">
        <v>3596</v>
      </c>
      <c r="B4120" s="40" t="str">
        <f>LEFT(Table1[[#This Row],[Employee Name]],FIND(" ",Table1[[#This Row],[Employee Name]]))</f>
        <v xml:space="preserve">Aarav </v>
      </c>
      <c r="C4120" s="40" t="str">
        <f>RIGHT(Table1[[#This Row],[Employee Name]],LEN(Table1[[#This Row],[Employee Name]])-FIND(" ",Table1[[#This Row],[Employee Name]]))</f>
        <v>Sharma</v>
      </c>
      <c r="D4120" s="22">
        <f>Table1[[#This Row],[Basic Salary]]+Table1[[#This Row],[Bonus]]</f>
        <v>58951</v>
      </c>
      <c r="E4120" s="8">
        <v>87</v>
      </c>
      <c r="F4120" s="45">
        <v>65</v>
      </c>
      <c r="G4120" s="8" t="str" cm="1">
        <f t="array" ref="G4120">_xlfn.IFS(Table1[[#This Row],[Performance Score]]&gt;=80,"Excellent",Table1[[#This Row],[Performance Score]]&gt;=60,"Good",Table1[[#This Row],[Performance Score]]&gt;=40,"Need Improvement")</f>
        <v>Good</v>
      </c>
      <c r="H4120" s="29">
        <f>Table1[[#This Row],[Bonus]]/Table1[[#This Row],[Basic Salary]]</f>
        <v>0.13430567047006986</v>
      </c>
      <c r="I4120" s="8">
        <f ca="1">DATEDIF(Table1[[#This Row],[Date of Birth]],TODAY(),"y")</f>
        <v>29</v>
      </c>
      <c r="J4120" s="33">
        <v>44511</v>
      </c>
      <c r="K4120" s="33" t="str" cm="1">
        <f t="array" aca="1" ref="K4120" ca="1">_xlfn.IFS(L4120&lt;3,"Junior",L4120&lt;=7,"Mid-Level",L4120&gt;7,"Senior")</f>
        <v>Mid-Level</v>
      </c>
      <c r="L4120" s="45">
        <f ca="1">INT(YEARFRAC(Table1[[#This Row],[Joining Date]],TODAY(),1))</f>
        <v>4</v>
      </c>
      <c r="M4120" s="25" t="str">
        <f t="shared" ca="1" si="64"/>
        <v>No</v>
      </c>
      <c r="N4120" s="25">
        <f>YEAR(Table1[[#This Row],[Joining Date]])</f>
        <v>2021</v>
      </c>
      <c r="O4120" s="45">
        <f>MONTH(Table1[[#This Row],[Joining Date]])</f>
        <v>11</v>
      </c>
      <c r="P4120" s="25">
        <f ca="1">NETWORKDAYS(Table1[[#This Row],[Joining Date]],TODAY())</f>
        <v>1208</v>
      </c>
      <c r="Q4120" s="25" t="str">
        <f>LEFT(Table1[[#This Row],[Department]],5)&amp;"-"&amp;RIGHT(Table1[[#This Row],[Employee ID]],3)</f>
        <v>Suppo-540</v>
      </c>
      <c r="R4120" s="25" t="str">
        <f>LEFT(Table1[[#This Row],[Department]],3)</f>
        <v>Sup</v>
      </c>
      <c r="S4120" s="36">
        <f>_xlfn.XLOOKUP(Table1[[#This Row],[City]],Table2[City],Table2[Bonus %])</f>
        <v>5</v>
      </c>
    </row>
    <row r="4121" spans="1:19" x14ac:dyDescent="0.35">
      <c r="A4121" s="9" t="s">
        <v>1865</v>
      </c>
      <c r="B4121" s="41" t="str">
        <f>LEFT(Table1[[#This Row],[Employee Name]],FIND(" ",Table1[[#This Row],[Employee Name]]))</f>
        <v xml:space="preserve">Rohan </v>
      </c>
      <c r="C4121" s="41" t="str">
        <f>RIGHT(Table1[[#This Row],[Employee Name]],LEN(Table1[[#This Row],[Employee Name]])-FIND(" ",Table1[[#This Row],[Employee Name]]))</f>
        <v>Gupta</v>
      </c>
      <c r="D4121" s="23">
        <f>Table1[[#This Row],[Basic Salary]]+Table1[[#This Row],[Bonus]]</f>
        <v>58948</v>
      </c>
      <c r="E4121" s="10">
        <v>74</v>
      </c>
      <c r="F4121" s="46">
        <v>91</v>
      </c>
      <c r="G4121" s="10" t="str" cm="1">
        <f t="array" ref="G4121">_xlfn.IFS(Table1[[#This Row],[Performance Score]]&gt;=80,"Excellent",Table1[[#This Row],[Performance Score]]&gt;=60,"Good",Table1[[#This Row],[Performance Score]]&gt;=40,"Need Improvement")</f>
        <v>Excellent</v>
      </c>
      <c r="H4121" s="30">
        <f>Table1[[#This Row],[Bonus]]/Table1[[#This Row],[Basic Salary]]</f>
        <v>0.43726532403569512</v>
      </c>
      <c r="I4121" s="10">
        <f ca="1">DATEDIF(Table1[[#This Row],[Date of Birth]],TODAY(),"y")</f>
        <v>14</v>
      </c>
      <c r="J4121" s="34">
        <v>45623</v>
      </c>
      <c r="K4121" s="33" t="str" cm="1">
        <f t="array" aca="1" ref="K4121" ca="1">_xlfn.IFS(L4121&lt;3,"Junior",L4121&lt;=7,"Mid-Level",L4121&gt;7,"Senior")</f>
        <v>Junior</v>
      </c>
      <c r="L4121" s="46">
        <f ca="1">INT(YEARFRAC(Table1[[#This Row],[Joining Date]],TODAY(),1))</f>
        <v>1</v>
      </c>
      <c r="M4121" s="25" t="str">
        <f t="shared" ca="1" si="64"/>
        <v>No</v>
      </c>
      <c r="N4121" s="26">
        <f>YEAR(Table1[[#This Row],[Joining Date]])</f>
        <v>2024</v>
      </c>
      <c r="O4121" s="46">
        <f>MONTH(Table1[[#This Row],[Joining Date]])</f>
        <v>11</v>
      </c>
      <c r="P4121" s="26">
        <f ca="1">NETWORKDAYS(Table1[[#This Row],[Joining Date]],TODAY())</f>
        <v>414</v>
      </c>
      <c r="Q4121" s="26" t="str">
        <f>LEFT(Table1[[#This Row],[Department]],5)&amp;"-"&amp;RIGHT(Table1[[#This Row],[Employee ID]],3)</f>
        <v>Opera-809</v>
      </c>
      <c r="R4121" s="26" t="str">
        <f>LEFT(Table1[[#This Row],[Department]],3)</f>
        <v>Ope</v>
      </c>
      <c r="S4121" s="37">
        <f>_xlfn.XLOOKUP(Table1[[#This Row],[City]],Table2[City],Table2[Bonus %])</f>
        <v>7</v>
      </c>
    </row>
    <row r="4122" spans="1:19" x14ac:dyDescent="0.35">
      <c r="A4122" s="7" t="s">
        <v>3319</v>
      </c>
      <c r="B4122" s="40" t="str">
        <f>LEFT(Table1[[#This Row],[Employee Name]],FIND(" ",Table1[[#This Row],[Employee Name]]))</f>
        <v xml:space="preserve">Vikram </v>
      </c>
      <c r="C4122" s="40" t="str">
        <f>RIGHT(Table1[[#This Row],[Employee Name]],LEN(Table1[[#This Row],[Employee Name]])-FIND(" ",Table1[[#This Row],[Employee Name]]))</f>
        <v>Singh</v>
      </c>
      <c r="D4122" s="22">
        <f>Table1[[#This Row],[Basic Salary]]+Table1[[#This Row],[Bonus]]</f>
        <v>58941</v>
      </c>
      <c r="E4122" s="8">
        <v>71</v>
      </c>
      <c r="F4122" s="45">
        <v>54</v>
      </c>
      <c r="G4122" s="8" t="str" cm="1">
        <f t="array" ref="G4122">_xlfn.IFS(Table1[[#This Row],[Performance Score]]&gt;=80,"Excellent",Table1[[#This Row],[Performance Score]]&gt;=60,"Good",Table1[[#This Row],[Performance Score]]&gt;=40,"Need Improvement")</f>
        <v>Need Improvement</v>
      </c>
      <c r="H4122" s="29">
        <f>Table1[[#This Row],[Bonus]]/Table1[[#This Row],[Basic Salary]]</f>
        <v>0.1272376070991432</v>
      </c>
      <c r="I4122" s="8">
        <f ca="1">DATEDIF(Table1[[#This Row],[Date of Birth]],TODAY(),"y")</f>
        <v>16</v>
      </c>
      <c r="J4122" s="33">
        <v>45683</v>
      </c>
      <c r="K4122" s="33" t="str" cm="1">
        <f t="array" aca="1" ref="K4122" ca="1">_xlfn.IFS(L4122&lt;3,"Junior",L4122&lt;=7,"Mid-Level",L4122&gt;7,"Senior")</f>
        <v>Junior</v>
      </c>
      <c r="L4122" s="45">
        <f ca="1">INT(YEARFRAC(Table1[[#This Row],[Joining Date]],TODAY(),1))</f>
        <v>1</v>
      </c>
      <c r="M4122" s="25" t="str">
        <f t="shared" ca="1" si="64"/>
        <v>No</v>
      </c>
      <c r="N4122" s="25">
        <f>YEAR(Table1[[#This Row],[Joining Date]])</f>
        <v>2025</v>
      </c>
      <c r="O4122" s="45">
        <f>MONTH(Table1[[#This Row],[Joining Date]])</f>
        <v>1</v>
      </c>
      <c r="P4122" s="25">
        <f ca="1">NETWORKDAYS(Table1[[#This Row],[Joining Date]],TODAY())</f>
        <v>371</v>
      </c>
      <c r="Q4122" s="25" t="str">
        <f>LEFT(Table1[[#This Row],[Department]],5)&amp;"-"&amp;RIGHT(Table1[[#This Row],[Employee ID]],3)</f>
        <v>Finan-263</v>
      </c>
      <c r="R4122" s="25" t="str">
        <f>LEFT(Table1[[#This Row],[Department]],3)</f>
        <v>Fin</v>
      </c>
      <c r="S4122" s="36">
        <f>_xlfn.XLOOKUP(Table1[[#This Row],[City]],Table2[City],Table2[Bonus %])</f>
        <v>8</v>
      </c>
    </row>
    <row r="4123" spans="1:19" x14ac:dyDescent="0.35">
      <c r="A4123" s="9" t="s">
        <v>3167</v>
      </c>
      <c r="B4123" s="41" t="str">
        <f>LEFT(Table1[[#This Row],[Employee Name]],FIND(" ",Table1[[#This Row],[Employee Name]]))</f>
        <v xml:space="preserve">Ananya </v>
      </c>
      <c r="C4123" s="41" t="str">
        <f>RIGHT(Table1[[#This Row],[Employee Name]],LEN(Table1[[#This Row],[Employee Name]])-FIND(" ",Table1[[#This Row],[Employee Name]]))</f>
        <v>Rao</v>
      </c>
      <c r="D4123" s="23">
        <f>Table1[[#This Row],[Basic Salary]]+Table1[[#This Row],[Bonus]]</f>
        <v>58927</v>
      </c>
      <c r="E4123" s="10">
        <v>67</v>
      </c>
      <c r="F4123" s="46">
        <v>56</v>
      </c>
      <c r="G4123" s="10" t="str" cm="1">
        <f t="array" ref="G4123">_xlfn.IFS(Table1[[#This Row],[Performance Score]]&gt;=80,"Excellent",Table1[[#This Row],[Performance Score]]&gt;=60,"Good",Table1[[#This Row],[Performance Score]]&gt;=40,"Need Improvement")</f>
        <v>Need Improvement</v>
      </c>
      <c r="H4123" s="30">
        <f>Table1[[#This Row],[Bonus]]/Table1[[#This Row],[Basic Salary]]</f>
        <v>0.70196112410825173</v>
      </c>
      <c r="I4123" s="10">
        <f ca="1">DATEDIF(Table1[[#This Row],[Date of Birth]],TODAY(),"y")</f>
        <v>32</v>
      </c>
      <c r="J4123" s="34">
        <v>43192</v>
      </c>
      <c r="K4123" s="33" t="str" cm="1">
        <f t="array" aca="1" ref="K4123" ca="1">_xlfn.IFS(L4123&lt;3,"Junior",L4123&lt;=7,"Mid-Level",L4123&gt;7,"Senior")</f>
        <v>Senior</v>
      </c>
      <c r="L4123" s="46">
        <f ca="1">INT(YEARFRAC(Table1[[#This Row],[Joining Date]],TODAY(),1))</f>
        <v>8</v>
      </c>
      <c r="M4123" s="25" t="str">
        <f t="shared" ca="1" si="64"/>
        <v>Yes</v>
      </c>
      <c r="N4123" s="26">
        <f>YEAR(Table1[[#This Row],[Joining Date]])</f>
        <v>2018</v>
      </c>
      <c r="O4123" s="46">
        <f>MONTH(Table1[[#This Row],[Joining Date]])</f>
        <v>4</v>
      </c>
      <c r="P4123" s="26">
        <f ca="1">NETWORKDAYS(Table1[[#This Row],[Joining Date]],TODAY())</f>
        <v>2151</v>
      </c>
      <c r="Q4123" s="26" t="str">
        <f>LEFT(Table1[[#This Row],[Department]],5)&amp;"-"&amp;RIGHT(Table1[[#This Row],[Employee ID]],3)</f>
        <v>Marke-111</v>
      </c>
      <c r="R4123" s="26" t="str">
        <f>LEFT(Table1[[#This Row],[Department]],3)</f>
        <v>Mar</v>
      </c>
      <c r="S4123" s="37">
        <f>_xlfn.XLOOKUP(Table1[[#This Row],[City]],Table2[City],Table2[Bonus %])</f>
        <v>8</v>
      </c>
    </row>
    <row r="4124" spans="1:19" x14ac:dyDescent="0.35">
      <c r="A4124" s="7" t="s">
        <v>3394</v>
      </c>
      <c r="B4124" s="40" t="str">
        <f>LEFT(Table1[[#This Row],[Employee Name]],FIND(" ",Table1[[#This Row],[Employee Name]]))</f>
        <v xml:space="preserve">Neha </v>
      </c>
      <c r="C4124" s="40" t="str">
        <f>RIGHT(Table1[[#This Row],[Employee Name]],LEN(Table1[[#This Row],[Employee Name]])-FIND(" ",Table1[[#This Row],[Employee Name]]))</f>
        <v>Kulkarni</v>
      </c>
      <c r="D4124" s="22">
        <f>Table1[[#This Row],[Basic Salary]]+Table1[[#This Row],[Bonus]]</f>
        <v>58925</v>
      </c>
      <c r="E4124" s="8">
        <v>74</v>
      </c>
      <c r="F4124" s="45">
        <v>92</v>
      </c>
      <c r="G4124" s="8" t="str" cm="1">
        <f t="array" ref="G4124">_xlfn.IFS(Table1[[#This Row],[Performance Score]]&gt;=80,"Excellent",Table1[[#This Row],[Performance Score]]&gt;=60,"Good",Table1[[#This Row],[Performance Score]]&gt;=40,"Need Improvement")</f>
        <v>Excellent</v>
      </c>
      <c r="H4124" s="29">
        <f>Table1[[#This Row],[Bonus]]/Table1[[#This Row],[Basic Salary]]</f>
        <v>0.53959710500875291</v>
      </c>
      <c r="I4124" s="8">
        <f ca="1">DATEDIF(Table1[[#This Row],[Date of Birth]],TODAY(),"y")</f>
        <v>17</v>
      </c>
      <c r="J4124" s="33">
        <v>44295</v>
      </c>
      <c r="K4124" s="33" t="str" cm="1">
        <f t="array" aca="1" ref="K4124" ca="1">_xlfn.IFS(L4124&lt;3,"Junior",L4124&lt;=7,"Mid-Level",L4124&gt;7,"Senior")</f>
        <v>Mid-Level</v>
      </c>
      <c r="L4124" s="45">
        <f ca="1">INT(YEARFRAC(Table1[[#This Row],[Joining Date]],TODAY(),1))</f>
        <v>5</v>
      </c>
      <c r="M4124" s="25" t="str">
        <f t="shared" ca="1" si="64"/>
        <v>No</v>
      </c>
      <c r="N4124" s="25">
        <f>YEAR(Table1[[#This Row],[Joining Date]])</f>
        <v>2021</v>
      </c>
      <c r="O4124" s="45">
        <f>MONTH(Table1[[#This Row],[Joining Date]])</f>
        <v>4</v>
      </c>
      <c r="P4124" s="25">
        <f ca="1">NETWORKDAYS(Table1[[#This Row],[Joining Date]],TODAY())</f>
        <v>1362</v>
      </c>
      <c r="Q4124" s="25" t="str">
        <f>LEFT(Table1[[#This Row],[Department]],5)&amp;"-"&amp;RIGHT(Table1[[#This Row],[Employee ID]],3)</f>
        <v>Sales-338</v>
      </c>
      <c r="R4124" s="25" t="str">
        <f>LEFT(Table1[[#This Row],[Department]],3)</f>
        <v>Sal</v>
      </c>
      <c r="S4124" s="36">
        <f>_xlfn.XLOOKUP(Table1[[#This Row],[City]],Table2[City],Table2[Bonus %])</f>
        <v>6</v>
      </c>
    </row>
    <row r="4125" spans="1:19" x14ac:dyDescent="0.35">
      <c r="A4125" s="9" t="s">
        <v>2846</v>
      </c>
      <c r="B4125" s="41" t="str">
        <f>LEFT(Table1[[#This Row],[Employee Name]],FIND(" ",Table1[[#This Row],[Employee Name]]))</f>
        <v xml:space="preserve">Ajay </v>
      </c>
      <c r="C4125" s="41" t="str">
        <f>RIGHT(Table1[[#This Row],[Employee Name]],LEN(Table1[[#This Row],[Employee Name]])-FIND(" ",Table1[[#This Row],[Employee Name]]))</f>
        <v>Singh</v>
      </c>
      <c r="D4125" s="23">
        <f>Table1[[#This Row],[Basic Salary]]+Table1[[#This Row],[Bonus]]</f>
        <v>58912</v>
      </c>
      <c r="E4125" s="10">
        <v>95</v>
      </c>
      <c r="F4125" s="46">
        <v>57</v>
      </c>
      <c r="G4125" s="10" t="str" cm="1">
        <f t="array" ref="G4125">_xlfn.IFS(Table1[[#This Row],[Performance Score]]&gt;=80,"Excellent",Table1[[#This Row],[Performance Score]]&gt;=60,"Good",Table1[[#This Row],[Performance Score]]&gt;=40,"Need Improvement")</f>
        <v>Need Improvement</v>
      </c>
      <c r="H4125" s="30">
        <f>Table1[[#This Row],[Bonus]]/Table1[[#This Row],[Basic Salary]]</f>
        <v>0.95636436090724941</v>
      </c>
      <c r="I4125" s="10">
        <f ca="1">DATEDIF(Table1[[#This Row],[Date of Birth]],TODAY(),"y")</f>
        <v>42</v>
      </c>
      <c r="J4125" s="34">
        <v>43122</v>
      </c>
      <c r="K4125" s="33" t="str" cm="1">
        <f t="array" aca="1" ref="K4125" ca="1">_xlfn.IFS(L4125&lt;3,"Junior",L4125&lt;=7,"Mid-Level",L4125&gt;7,"Senior")</f>
        <v>Senior</v>
      </c>
      <c r="L4125" s="46">
        <f ca="1">INT(YEARFRAC(Table1[[#This Row],[Joining Date]],TODAY(),1))</f>
        <v>8</v>
      </c>
      <c r="M4125" s="25" t="str">
        <f t="shared" ca="1" si="64"/>
        <v>Yes</v>
      </c>
      <c r="N4125" s="26">
        <f>YEAR(Table1[[#This Row],[Joining Date]])</f>
        <v>2018</v>
      </c>
      <c r="O4125" s="46">
        <f>MONTH(Table1[[#This Row],[Joining Date]])</f>
        <v>1</v>
      </c>
      <c r="P4125" s="26">
        <f ca="1">NETWORKDAYS(Table1[[#This Row],[Joining Date]],TODAY())</f>
        <v>2201</v>
      </c>
      <c r="Q4125" s="26" t="str">
        <f>LEFT(Table1[[#This Row],[Department]],5)&amp;"-"&amp;RIGHT(Table1[[#This Row],[Employee ID]],3)</f>
        <v>HR-790</v>
      </c>
      <c r="R4125" s="26" t="str">
        <f>LEFT(Table1[[#This Row],[Department]],3)</f>
        <v>HR</v>
      </c>
      <c r="S4125" s="37">
        <f>_xlfn.XLOOKUP(Table1[[#This Row],[City]],Table2[City],Table2[Bonus %])</f>
        <v>8</v>
      </c>
    </row>
    <row r="4126" spans="1:19" x14ac:dyDescent="0.35">
      <c r="A4126" s="7" t="s">
        <v>2755</v>
      </c>
      <c r="B4126" s="40" t="str">
        <f>LEFT(Table1[[#This Row],[Employee Name]],FIND(" ",Table1[[#This Row],[Employee Name]]))</f>
        <v xml:space="preserve">Ravi </v>
      </c>
      <c r="C4126" s="40" t="str">
        <f>RIGHT(Table1[[#This Row],[Employee Name]],LEN(Table1[[#This Row],[Employee Name]])-FIND(" ",Table1[[#This Row],[Employee Name]]))</f>
        <v>Teja</v>
      </c>
      <c r="D4126" s="22">
        <f>Table1[[#This Row],[Basic Salary]]+Table1[[#This Row],[Bonus]]</f>
        <v>58883</v>
      </c>
      <c r="E4126" s="8">
        <v>74</v>
      </c>
      <c r="F4126" s="45">
        <v>51</v>
      </c>
      <c r="G4126" s="8" t="str" cm="1">
        <f t="array" ref="G4126">_xlfn.IFS(Table1[[#This Row],[Performance Score]]&gt;=80,"Excellent",Table1[[#This Row],[Performance Score]]&gt;=60,"Good",Table1[[#This Row],[Performance Score]]&gt;=40,"Need Improvement")</f>
        <v>Need Improvement</v>
      </c>
      <c r="H4126" s="29">
        <f>Table1[[#This Row],[Bonus]]/Table1[[#This Row],[Basic Salary]]</f>
        <v>0.26758228747336016</v>
      </c>
      <c r="I4126" s="8">
        <f ca="1">DATEDIF(Table1[[#This Row],[Date of Birth]],TODAY(),"y")</f>
        <v>17</v>
      </c>
      <c r="J4126" s="33">
        <v>43251</v>
      </c>
      <c r="K4126" s="33" t="str" cm="1">
        <f t="array" aca="1" ref="K4126" ca="1">_xlfn.IFS(L4126&lt;3,"Junior",L4126&lt;=7,"Mid-Level",L4126&gt;7,"Senior")</f>
        <v>Senior</v>
      </c>
      <c r="L4126" s="45">
        <f ca="1">INT(YEARFRAC(Table1[[#This Row],[Joining Date]],TODAY(),1))</f>
        <v>8</v>
      </c>
      <c r="M4126" s="25" t="str">
        <f t="shared" ca="1" si="64"/>
        <v>Yes</v>
      </c>
      <c r="N4126" s="25">
        <f>YEAR(Table1[[#This Row],[Joining Date]])</f>
        <v>2018</v>
      </c>
      <c r="O4126" s="45">
        <f>MONTH(Table1[[#This Row],[Joining Date]])</f>
        <v>5</v>
      </c>
      <c r="P4126" s="25">
        <f ca="1">NETWORKDAYS(Table1[[#This Row],[Joining Date]],TODAY())</f>
        <v>2108</v>
      </c>
      <c r="Q4126" s="25" t="str">
        <f>LEFT(Table1[[#This Row],[Department]],5)&amp;"-"&amp;RIGHT(Table1[[#This Row],[Employee ID]],3)</f>
        <v>Marke-699</v>
      </c>
      <c r="R4126" s="25" t="str">
        <f>LEFT(Table1[[#This Row],[Department]],3)</f>
        <v>Mar</v>
      </c>
      <c r="S4126" s="36">
        <f>_xlfn.XLOOKUP(Table1[[#This Row],[City]],Table2[City],Table2[Bonus %])</f>
        <v>6</v>
      </c>
    </row>
    <row r="4127" spans="1:19" x14ac:dyDescent="0.35">
      <c r="A4127" s="9" t="s">
        <v>4337</v>
      </c>
      <c r="B4127" s="41" t="str">
        <f>LEFT(Table1[[#This Row],[Employee Name]],FIND(" ",Table1[[#This Row],[Employee Name]]))</f>
        <v xml:space="preserve">Neha </v>
      </c>
      <c r="C4127" s="41" t="str">
        <f>RIGHT(Table1[[#This Row],[Employee Name]],LEN(Table1[[#This Row],[Employee Name]])-FIND(" ",Table1[[#This Row],[Employee Name]]))</f>
        <v>Kulkarni</v>
      </c>
      <c r="D4127" s="23">
        <f>Table1[[#This Row],[Basic Salary]]+Table1[[#This Row],[Bonus]]</f>
        <v>58875</v>
      </c>
      <c r="E4127" s="10">
        <v>62</v>
      </c>
      <c r="F4127" s="46">
        <v>76</v>
      </c>
      <c r="G4127" s="10" t="str" cm="1">
        <f t="array" ref="G4127">_xlfn.IFS(Table1[[#This Row],[Performance Score]]&gt;=80,"Excellent",Table1[[#This Row],[Performance Score]]&gt;=60,"Good",Table1[[#This Row],[Performance Score]]&gt;=40,"Need Improvement")</f>
        <v>Good</v>
      </c>
      <c r="H4127" s="30">
        <f>Table1[[#This Row],[Bonus]]/Table1[[#This Row],[Basic Salary]]</f>
        <v>0.87601567727750695</v>
      </c>
      <c r="I4127" s="10">
        <f ca="1">DATEDIF(Table1[[#This Row],[Date of Birth]],TODAY(),"y")</f>
        <v>23</v>
      </c>
      <c r="J4127" s="34">
        <v>44033</v>
      </c>
      <c r="K4127" s="33" t="str" cm="1">
        <f t="array" aca="1" ref="K4127" ca="1">_xlfn.IFS(L4127&lt;3,"Junior",L4127&lt;=7,"Mid-Level",L4127&gt;7,"Senior")</f>
        <v>Mid-Level</v>
      </c>
      <c r="L4127" s="46">
        <f ca="1">INT(YEARFRAC(Table1[[#This Row],[Joining Date]],TODAY(),1))</f>
        <v>5</v>
      </c>
      <c r="M4127" s="25" t="str">
        <f t="shared" ca="1" si="64"/>
        <v>No</v>
      </c>
      <c r="N4127" s="26">
        <f>YEAR(Table1[[#This Row],[Joining Date]])</f>
        <v>2020</v>
      </c>
      <c r="O4127" s="46">
        <f>MONTH(Table1[[#This Row],[Joining Date]])</f>
        <v>7</v>
      </c>
      <c r="P4127" s="26">
        <f ca="1">NETWORKDAYS(Table1[[#This Row],[Joining Date]],TODAY())</f>
        <v>1550</v>
      </c>
      <c r="Q4127" s="26" t="str">
        <f>LEFT(Table1[[#This Row],[Department]],5)&amp;"-"&amp;RIGHT(Table1[[#This Row],[Employee ID]],3)</f>
        <v>Sales-281</v>
      </c>
      <c r="R4127" s="26" t="str">
        <f>LEFT(Table1[[#This Row],[Department]],3)</f>
        <v>Sal</v>
      </c>
      <c r="S4127" s="37">
        <f>_xlfn.XLOOKUP(Table1[[#This Row],[City]],Table2[City],Table2[Bonus %])</f>
        <v>6</v>
      </c>
    </row>
    <row r="4128" spans="1:19" x14ac:dyDescent="0.35">
      <c r="A4128" s="7" t="s">
        <v>4850</v>
      </c>
      <c r="B4128" s="40" t="str">
        <f>LEFT(Table1[[#This Row],[Employee Name]],FIND(" ",Table1[[#This Row],[Employee Name]]))</f>
        <v xml:space="preserve">Aditya </v>
      </c>
      <c r="C4128" s="40" t="str">
        <f>RIGHT(Table1[[#This Row],[Employee Name]],LEN(Table1[[#This Row],[Employee Name]])-FIND(" ",Table1[[#This Row],[Employee Name]]))</f>
        <v>Kapoor</v>
      </c>
      <c r="D4128" s="22">
        <f>Table1[[#This Row],[Basic Salary]]+Table1[[#This Row],[Bonus]]</f>
        <v>58864</v>
      </c>
      <c r="E4128" s="8">
        <v>89</v>
      </c>
      <c r="F4128" s="45">
        <v>45</v>
      </c>
      <c r="G4128" s="8" t="str" cm="1">
        <f t="array" ref="G4128">_xlfn.IFS(Table1[[#This Row],[Performance Score]]&gt;=80,"Excellent",Table1[[#This Row],[Performance Score]]&gt;=60,"Good",Table1[[#This Row],[Performance Score]]&gt;=40,"Need Improvement")</f>
        <v>Need Improvement</v>
      </c>
      <c r="H4128" s="29">
        <f>Table1[[#This Row],[Bonus]]/Table1[[#This Row],[Basic Salary]]</f>
        <v>0.291500285225328</v>
      </c>
      <c r="I4128" s="8">
        <f ca="1">DATEDIF(Table1[[#This Row],[Date of Birth]],TODAY(),"y")</f>
        <v>31</v>
      </c>
      <c r="J4128" s="33">
        <v>42777</v>
      </c>
      <c r="K4128" s="33" t="str" cm="1">
        <f t="array" aca="1" ref="K4128" ca="1">_xlfn.IFS(L4128&lt;3,"Junior",L4128&lt;=7,"Mid-Level",L4128&gt;7,"Senior")</f>
        <v>Senior</v>
      </c>
      <c r="L4128" s="45">
        <f ca="1">INT(YEARFRAC(Table1[[#This Row],[Joining Date]],TODAY(),1))</f>
        <v>9</v>
      </c>
      <c r="M4128" s="25" t="str">
        <f t="shared" ca="1" si="64"/>
        <v>Yes</v>
      </c>
      <c r="N4128" s="25">
        <f>YEAR(Table1[[#This Row],[Joining Date]])</f>
        <v>2017</v>
      </c>
      <c r="O4128" s="45">
        <f>MONTH(Table1[[#This Row],[Joining Date]])</f>
        <v>2</v>
      </c>
      <c r="P4128" s="25">
        <f ca="1">NETWORKDAYS(Table1[[#This Row],[Joining Date]],TODAY())</f>
        <v>2446</v>
      </c>
      <c r="Q4128" s="25" t="str">
        <f>LEFT(Table1[[#This Row],[Department]],5)&amp;"-"&amp;RIGHT(Table1[[#This Row],[Employee ID]],3)</f>
        <v>HR-794</v>
      </c>
      <c r="R4128" s="25" t="str">
        <f>LEFT(Table1[[#This Row],[Department]],3)</f>
        <v>HR</v>
      </c>
      <c r="S4128" s="36">
        <f>_xlfn.XLOOKUP(Table1[[#This Row],[City]],Table2[City],Table2[Bonus %])</f>
        <v>5</v>
      </c>
    </row>
    <row r="4129" spans="1:19" x14ac:dyDescent="0.35">
      <c r="A4129" s="9" t="s">
        <v>3635</v>
      </c>
      <c r="B4129" s="41" t="str">
        <f>LEFT(Table1[[#This Row],[Employee Name]],FIND(" ",Table1[[#This Row],[Employee Name]]))</f>
        <v xml:space="preserve">Rahul </v>
      </c>
      <c r="C4129" s="41" t="str">
        <f>RIGHT(Table1[[#This Row],[Employee Name]],LEN(Table1[[#This Row],[Employee Name]])-FIND(" ",Table1[[#This Row],[Employee Name]]))</f>
        <v>Verma</v>
      </c>
      <c r="D4129" s="23">
        <f>Table1[[#This Row],[Basic Salary]]+Table1[[#This Row],[Bonus]]</f>
        <v>58851</v>
      </c>
      <c r="E4129" s="10">
        <v>67</v>
      </c>
      <c r="F4129" s="46">
        <v>44</v>
      </c>
      <c r="G4129" s="10" t="str" cm="1">
        <f t="array" ref="G4129">_xlfn.IFS(Table1[[#This Row],[Performance Score]]&gt;=80,"Excellent",Table1[[#This Row],[Performance Score]]&gt;=60,"Good",Table1[[#This Row],[Performance Score]]&gt;=40,"Need Improvement")</f>
        <v>Need Improvement</v>
      </c>
      <c r="H4129" s="30">
        <f>Table1[[#This Row],[Bonus]]/Table1[[#This Row],[Basic Salary]]</f>
        <v>0.46384598164316093</v>
      </c>
      <c r="I4129" s="10">
        <f ca="1">DATEDIF(Table1[[#This Row],[Date of Birth]],TODAY(),"y")</f>
        <v>41</v>
      </c>
      <c r="J4129" s="34">
        <v>44367</v>
      </c>
      <c r="K4129" s="33" t="str" cm="1">
        <f t="array" aca="1" ref="K4129" ca="1">_xlfn.IFS(L4129&lt;3,"Junior",L4129&lt;=7,"Mid-Level",L4129&gt;7,"Senior")</f>
        <v>Mid-Level</v>
      </c>
      <c r="L4129" s="46">
        <f ca="1">INT(YEARFRAC(Table1[[#This Row],[Joining Date]],TODAY(),1))</f>
        <v>5</v>
      </c>
      <c r="M4129" s="25" t="str">
        <f t="shared" ca="1" si="64"/>
        <v>No</v>
      </c>
      <c r="N4129" s="26">
        <f>YEAR(Table1[[#This Row],[Joining Date]])</f>
        <v>2021</v>
      </c>
      <c r="O4129" s="46">
        <f>MONTH(Table1[[#This Row],[Joining Date]])</f>
        <v>6</v>
      </c>
      <c r="P4129" s="26">
        <f ca="1">NETWORKDAYS(Table1[[#This Row],[Joining Date]],TODAY())</f>
        <v>1311</v>
      </c>
      <c r="Q4129" s="26" t="str">
        <f>LEFT(Table1[[#This Row],[Department]],5)&amp;"-"&amp;RIGHT(Table1[[#This Row],[Employee ID]],3)</f>
        <v>IT-579</v>
      </c>
      <c r="R4129" s="26" t="str">
        <f>LEFT(Table1[[#This Row],[Department]],3)</f>
        <v>IT</v>
      </c>
      <c r="S4129" s="37">
        <f>_xlfn.XLOOKUP(Table1[[#This Row],[City]],Table2[City],Table2[Bonus %])</f>
        <v>6</v>
      </c>
    </row>
    <row r="4130" spans="1:19" x14ac:dyDescent="0.35">
      <c r="A4130" s="7" t="s">
        <v>284</v>
      </c>
      <c r="B4130" s="40" t="str">
        <f>LEFT(Table1[[#This Row],[Employee Name]],FIND(" ",Table1[[#This Row],[Employee Name]]))</f>
        <v xml:space="preserve">Swathi </v>
      </c>
      <c r="C4130" s="40" t="str">
        <f>RIGHT(Table1[[#This Row],[Employee Name]],LEN(Table1[[#This Row],[Employee Name]])-FIND(" ",Table1[[#This Row],[Employee Name]]))</f>
        <v>Ramesh</v>
      </c>
      <c r="D4130" s="22">
        <f>Table1[[#This Row],[Basic Salary]]+Table1[[#This Row],[Bonus]]</f>
        <v>58826</v>
      </c>
      <c r="E4130" s="8">
        <v>90</v>
      </c>
      <c r="F4130" s="45">
        <v>60</v>
      </c>
      <c r="G4130" s="8" t="str" cm="1">
        <f t="array" ref="G4130">_xlfn.IFS(Table1[[#This Row],[Performance Score]]&gt;=80,"Excellent",Table1[[#This Row],[Performance Score]]&gt;=60,"Good",Table1[[#This Row],[Performance Score]]&gt;=40,"Need Improvement")</f>
        <v>Good</v>
      </c>
      <c r="H4130" s="29">
        <f>Table1[[#This Row],[Bonus]]/Table1[[#This Row],[Basic Salary]]</f>
        <v>0.19518884983441354</v>
      </c>
      <c r="I4130" s="8">
        <f ca="1">DATEDIF(Table1[[#This Row],[Date of Birth]],TODAY(),"y")</f>
        <v>42</v>
      </c>
      <c r="J4130" s="33">
        <v>44746</v>
      </c>
      <c r="K4130" s="33" t="str" cm="1">
        <f t="array" aca="1" ref="K4130" ca="1">_xlfn.IFS(L4130&lt;3,"Junior",L4130&lt;=7,"Mid-Level",L4130&gt;7,"Senior")</f>
        <v>Mid-Level</v>
      </c>
      <c r="L4130" s="45">
        <f ca="1">INT(YEARFRAC(Table1[[#This Row],[Joining Date]],TODAY(),1))</f>
        <v>3</v>
      </c>
      <c r="M4130" s="25" t="str">
        <f t="shared" ca="1" si="64"/>
        <v>No</v>
      </c>
      <c r="N4130" s="25">
        <f>YEAR(Table1[[#This Row],[Joining Date]])</f>
        <v>2022</v>
      </c>
      <c r="O4130" s="45">
        <f>MONTH(Table1[[#This Row],[Joining Date]])</f>
        <v>7</v>
      </c>
      <c r="P4130" s="25">
        <f ca="1">NETWORKDAYS(Table1[[#This Row],[Joining Date]],TODAY())</f>
        <v>1041</v>
      </c>
      <c r="Q4130" s="25" t="str">
        <f>LEFT(Table1[[#This Row],[Department]],5)&amp;"-"&amp;RIGHT(Table1[[#This Row],[Employee ID]],3)</f>
        <v>HR-228</v>
      </c>
      <c r="R4130" s="25" t="str">
        <f>LEFT(Table1[[#This Row],[Department]],3)</f>
        <v>HR</v>
      </c>
      <c r="S4130" s="36">
        <f>_xlfn.XLOOKUP(Table1[[#This Row],[City]],Table2[City],Table2[Bonus %])</f>
        <v>7</v>
      </c>
    </row>
    <row r="4131" spans="1:19" x14ac:dyDescent="0.35">
      <c r="A4131" s="9" t="s">
        <v>786</v>
      </c>
      <c r="B4131" s="41" t="str">
        <f>LEFT(Table1[[#This Row],[Employee Name]],FIND(" ",Table1[[#This Row],[Employee Name]]))</f>
        <v xml:space="preserve">Tarun </v>
      </c>
      <c r="C4131" s="41" t="str">
        <f>RIGHT(Table1[[#This Row],[Employee Name]],LEN(Table1[[#This Row],[Employee Name]])-FIND(" ",Table1[[#This Row],[Employee Name]]))</f>
        <v>Verma</v>
      </c>
      <c r="D4131" s="23">
        <f>Table1[[#This Row],[Basic Salary]]+Table1[[#This Row],[Bonus]]</f>
        <v>58795</v>
      </c>
      <c r="E4131" s="10">
        <v>79</v>
      </c>
      <c r="F4131" s="46">
        <v>80</v>
      </c>
      <c r="G4131" s="10" t="str" cm="1">
        <f t="array" ref="G4131">_xlfn.IFS(Table1[[#This Row],[Performance Score]]&gt;=80,"Excellent",Table1[[#This Row],[Performance Score]]&gt;=60,"Good",Table1[[#This Row],[Performance Score]]&gt;=40,"Need Improvement")</f>
        <v>Excellent</v>
      </c>
      <c r="H4131" s="30">
        <f>Table1[[#This Row],[Bonus]]/Table1[[#This Row],[Basic Salary]]</f>
        <v>0.30111976630963971</v>
      </c>
      <c r="I4131" s="10">
        <f ca="1">DATEDIF(Table1[[#This Row],[Date of Birth]],TODAY(),"y")</f>
        <v>46</v>
      </c>
      <c r="J4131" s="34">
        <v>45245</v>
      </c>
      <c r="K4131" s="33" t="str" cm="1">
        <f t="array" aca="1" ref="K4131" ca="1">_xlfn.IFS(L4131&lt;3,"Junior",L4131&lt;=7,"Mid-Level",L4131&gt;7,"Senior")</f>
        <v>Junior</v>
      </c>
      <c r="L4131" s="46">
        <f ca="1">INT(YEARFRAC(Table1[[#This Row],[Joining Date]],TODAY(),1))</f>
        <v>2</v>
      </c>
      <c r="M4131" s="25" t="str">
        <f t="shared" ca="1" si="64"/>
        <v>No</v>
      </c>
      <c r="N4131" s="26">
        <f>YEAR(Table1[[#This Row],[Joining Date]])</f>
        <v>2023</v>
      </c>
      <c r="O4131" s="46">
        <f>MONTH(Table1[[#This Row],[Joining Date]])</f>
        <v>11</v>
      </c>
      <c r="P4131" s="26">
        <f ca="1">NETWORKDAYS(Table1[[#This Row],[Joining Date]],TODAY())</f>
        <v>684</v>
      </c>
      <c r="Q4131" s="26" t="str">
        <f>LEFT(Table1[[#This Row],[Department]],5)&amp;"-"&amp;RIGHT(Table1[[#This Row],[Employee ID]],3)</f>
        <v>Finan-730</v>
      </c>
      <c r="R4131" s="26" t="str">
        <f>LEFT(Table1[[#This Row],[Department]],3)</f>
        <v>Fin</v>
      </c>
      <c r="S4131" s="37">
        <f>_xlfn.XLOOKUP(Table1[[#This Row],[City]],Table2[City],Table2[Bonus %])</f>
        <v>5</v>
      </c>
    </row>
    <row r="4132" spans="1:19" x14ac:dyDescent="0.35">
      <c r="A4132" s="7" t="s">
        <v>2948</v>
      </c>
      <c r="B4132" s="40" t="str">
        <f>LEFT(Table1[[#This Row],[Employee Name]],FIND(" ",Table1[[#This Row],[Employee Name]]))</f>
        <v xml:space="preserve">Krishna </v>
      </c>
      <c r="C4132" s="40" t="str">
        <f>RIGHT(Table1[[#This Row],[Employee Name]],LEN(Table1[[#This Row],[Employee Name]])-FIND(" ",Table1[[#This Row],[Employee Name]]))</f>
        <v>Chaitanya</v>
      </c>
      <c r="D4132" s="22">
        <f>Table1[[#This Row],[Basic Salary]]+Table1[[#This Row],[Bonus]]</f>
        <v>58780</v>
      </c>
      <c r="E4132" s="8">
        <v>85</v>
      </c>
      <c r="F4132" s="45">
        <v>74</v>
      </c>
      <c r="G4132" s="8" t="str" cm="1">
        <f t="array" ref="G4132">_xlfn.IFS(Table1[[#This Row],[Performance Score]]&gt;=80,"Excellent",Table1[[#This Row],[Performance Score]]&gt;=60,"Good",Table1[[#This Row],[Performance Score]]&gt;=40,"Need Improvement")</f>
        <v>Good</v>
      </c>
      <c r="H4132" s="29">
        <f>Table1[[#This Row],[Bonus]]/Table1[[#This Row],[Basic Salary]]</f>
        <v>0.34785599633111669</v>
      </c>
      <c r="I4132" s="8">
        <f ca="1">DATEDIF(Table1[[#This Row],[Date of Birth]],TODAY(),"y")</f>
        <v>23</v>
      </c>
      <c r="J4132" s="33">
        <v>42604</v>
      </c>
      <c r="K4132" s="33" t="str" cm="1">
        <f t="array" aca="1" ref="K4132" ca="1">_xlfn.IFS(L4132&lt;3,"Junior",L4132&lt;=7,"Mid-Level",L4132&gt;7,"Senior")</f>
        <v>Senior</v>
      </c>
      <c r="L4132" s="45">
        <f ca="1">INT(YEARFRAC(Table1[[#This Row],[Joining Date]],TODAY(),1))</f>
        <v>9</v>
      </c>
      <c r="M4132" s="25" t="str">
        <f t="shared" ca="1" si="64"/>
        <v>Yes</v>
      </c>
      <c r="N4132" s="25">
        <f>YEAR(Table1[[#This Row],[Joining Date]])</f>
        <v>2016</v>
      </c>
      <c r="O4132" s="45">
        <f>MONTH(Table1[[#This Row],[Joining Date]])</f>
        <v>8</v>
      </c>
      <c r="P4132" s="25">
        <f ca="1">NETWORKDAYS(Table1[[#This Row],[Joining Date]],TODAY())</f>
        <v>2571</v>
      </c>
      <c r="Q4132" s="25" t="str">
        <f>LEFT(Table1[[#This Row],[Department]],5)&amp;"-"&amp;RIGHT(Table1[[#This Row],[Employee ID]],3)</f>
        <v>IT-892</v>
      </c>
      <c r="R4132" s="25" t="str">
        <f>LEFT(Table1[[#This Row],[Department]],3)</f>
        <v>IT</v>
      </c>
      <c r="S4132" s="36">
        <f>_xlfn.XLOOKUP(Table1[[#This Row],[City]],Table2[City],Table2[Bonus %])</f>
        <v>6</v>
      </c>
    </row>
    <row r="4133" spans="1:19" x14ac:dyDescent="0.35">
      <c r="A4133" s="9" t="s">
        <v>952</v>
      </c>
      <c r="B4133" s="41" t="str">
        <f>LEFT(Table1[[#This Row],[Employee Name]],FIND(" ",Table1[[#This Row],[Employee Name]]))</f>
        <v xml:space="preserve">Rahul </v>
      </c>
      <c r="C4133" s="41" t="str">
        <f>RIGHT(Table1[[#This Row],[Employee Name]],LEN(Table1[[#This Row],[Employee Name]])-FIND(" ",Table1[[#This Row],[Employee Name]]))</f>
        <v>Verma</v>
      </c>
      <c r="D4133" s="23">
        <f>Table1[[#This Row],[Basic Salary]]+Table1[[#This Row],[Bonus]]</f>
        <v>58749</v>
      </c>
      <c r="E4133" s="10">
        <v>100</v>
      </c>
      <c r="F4133" s="46">
        <v>46</v>
      </c>
      <c r="G4133" s="10" t="str" cm="1">
        <f t="array" ref="G4133">_xlfn.IFS(Table1[[#This Row],[Performance Score]]&gt;=80,"Excellent",Table1[[#This Row],[Performance Score]]&gt;=60,"Good",Table1[[#This Row],[Performance Score]]&gt;=40,"Need Improvement")</f>
        <v>Need Improvement</v>
      </c>
      <c r="H4133" s="30">
        <f>Table1[[#This Row],[Bonus]]/Table1[[#This Row],[Basic Salary]]</f>
        <v>0.76757830129073024</v>
      </c>
      <c r="I4133" s="10">
        <f ca="1">DATEDIF(Table1[[#This Row],[Date of Birth]],TODAY(),"y")</f>
        <v>32</v>
      </c>
      <c r="J4133" s="34">
        <v>43353</v>
      </c>
      <c r="K4133" s="33" t="str" cm="1">
        <f t="array" aca="1" ref="K4133" ca="1">_xlfn.IFS(L4133&lt;3,"Junior",L4133&lt;=7,"Mid-Level",L4133&gt;7,"Senior")</f>
        <v>Mid-Level</v>
      </c>
      <c r="L4133" s="46">
        <f ca="1">INT(YEARFRAC(Table1[[#This Row],[Joining Date]],TODAY(),1))</f>
        <v>7</v>
      </c>
      <c r="M4133" s="25" t="str">
        <f t="shared" ca="1" si="64"/>
        <v>Yes</v>
      </c>
      <c r="N4133" s="26">
        <f>YEAR(Table1[[#This Row],[Joining Date]])</f>
        <v>2018</v>
      </c>
      <c r="O4133" s="46">
        <f>MONTH(Table1[[#This Row],[Joining Date]])</f>
        <v>9</v>
      </c>
      <c r="P4133" s="26">
        <f ca="1">NETWORKDAYS(Table1[[#This Row],[Joining Date]],TODAY())</f>
        <v>2036</v>
      </c>
      <c r="Q4133" s="26" t="str">
        <f>LEFT(Table1[[#This Row],[Department]],5)&amp;"-"&amp;RIGHT(Table1[[#This Row],[Employee ID]],3)</f>
        <v>Finan-896</v>
      </c>
      <c r="R4133" s="26" t="str">
        <f>LEFT(Table1[[#This Row],[Department]],3)</f>
        <v>Fin</v>
      </c>
      <c r="S4133" s="37">
        <f>_xlfn.XLOOKUP(Table1[[#This Row],[City]],Table2[City],Table2[Bonus %])</f>
        <v>5</v>
      </c>
    </row>
    <row r="4134" spans="1:19" x14ac:dyDescent="0.35">
      <c r="A4134" s="7" t="s">
        <v>693</v>
      </c>
      <c r="B4134" s="40" t="str">
        <f>LEFT(Table1[[#This Row],[Employee Name]],FIND(" ",Table1[[#This Row],[Employee Name]]))</f>
        <v xml:space="preserve">Sneha </v>
      </c>
      <c r="C4134" s="40" t="str">
        <f>RIGHT(Table1[[#This Row],[Employee Name]],LEN(Table1[[#This Row],[Employee Name]])-FIND(" ",Table1[[#This Row],[Employee Name]]))</f>
        <v>Iyer</v>
      </c>
      <c r="D4134" s="22">
        <f>Table1[[#This Row],[Basic Salary]]+Table1[[#This Row],[Bonus]]</f>
        <v>58726</v>
      </c>
      <c r="E4134" s="8">
        <v>66</v>
      </c>
      <c r="F4134" s="45">
        <v>83</v>
      </c>
      <c r="G4134" s="8" t="str" cm="1">
        <f t="array" ref="G4134">_xlfn.IFS(Table1[[#This Row],[Performance Score]]&gt;=80,"Excellent",Table1[[#This Row],[Performance Score]]&gt;=60,"Good",Table1[[#This Row],[Performance Score]]&gt;=40,"Need Improvement")</f>
        <v>Excellent</v>
      </c>
      <c r="H4134" s="29">
        <f>Table1[[#This Row],[Bonus]]/Table1[[#This Row],[Basic Salary]]</f>
        <v>0.72100928992175362</v>
      </c>
      <c r="I4134" s="8">
        <f ca="1">DATEDIF(Table1[[#This Row],[Date of Birth]],TODAY(),"y")</f>
        <v>28</v>
      </c>
      <c r="J4134" s="33">
        <v>45920</v>
      </c>
      <c r="K4134" s="33" t="str" cm="1">
        <f t="array" aca="1" ref="K4134" ca="1">_xlfn.IFS(L4134&lt;3,"Junior",L4134&lt;=7,"Mid-Level",L4134&gt;7,"Senior")</f>
        <v>Junior</v>
      </c>
      <c r="L4134" s="45">
        <f ca="1">INT(YEARFRAC(Table1[[#This Row],[Joining Date]],TODAY(),1))</f>
        <v>0</v>
      </c>
      <c r="M4134" s="25" t="str">
        <f t="shared" ca="1" si="64"/>
        <v>No</v>
      </c>
      <c r="N4134" s="25">
        <f>YEAR(Table1[[#This Row],[Joining Date]])</f>
        <v>2025</v>
      </c>
      <c r="O4134" s="45">
        <f>MONTH(Table1[[#This Row],[Joining Date]])</f>
        <v>9</v>
      </c>
      <c r="P4134" s="25">
        <f ca="1">NETWORKDAYS(Table1[[#This Row],[Joining Date]],TODAY())</f>
        <v>201</v>
      </c>
      <c r="Q4134" s="25" t="str">
        <f>LEFT(Table1[[#This Row],[Department]],5)&amp;"-"&amp;RIGHT(Table1[[#This Row],[Employee ID]],3)</f>
        <v>Finan-637</v>
      </c>
      <c r="R4134" s="25" t="str">
        <f>LEFT(Table1[[#This Row],[Department]],3)</f>
        <v>Fin</v>
      </c>
      <c r="S4134" s="36">
        <f>_xlfn.XLOOKUP(Table1[[#This Row],[City]],Table2[City],Table2[Bonus %])</f>
        <v>5</v>
      </c>
    </row>
    <row r="4135" spans="1:19" x14ac:dyDescent="0.35">
      <c r="A4135" s="9" t="s">
        <v>1391</v>
      </c>
      <c r="B4135" s="41" t="str">
        <f>LEFT(Table1[[#This Row],[Employee Name]],FIND(" ",Table1[[#This Row],[Employee Name]]))</f>
        <v xml:space="preserve">Rohan </v>
      </c>
      <c r="C4135" s="41" t="str">
        <f>RIGHT(Table1[[#This Row],[Employee Name]],LEN(Table1[[#This Row],[Employee Name]])-FIND(" ",Table1[[#This Row],[Employee Name]]))</f>
        <v>Gupta</v>
      </c>
      <c r="D4135" s="23">
        <f>Table1[[#This Row],[Basic Salary]]+Table1[[#This Row],[Bonus]]</f>
        <v>58713</v>
      </c>
      <c r="E4135" s="10">
        <v>73</v>
      </c>
      <c r="F4135" s="46">
        <v>56</v>
      </c>
      <c r="G4135" s="10" t="str" cm="1">
        <f t="array" ref="G4135">_xlfn.IFS(Table1[[#This Row],[Performance Score]]&gt;=80,"Excellent",Table1[[#This Row],[Performance Score]]&gt;=60,"Good",Table1[[#This Row],[Performance Score]]&gt;=40,"Need Improvement")</f>
        <v>Need Improvement</v>
      </c>
      <c r="H4135" s="30">
        <f>Table1[[#This Row],[Bonus]]/Table1[[#This Row],[Basic Salary]]</f>
        <v>0.59135384198400864</v>
      </c>
      <c r="I4135" s="10">
        <f ca="1">DATEDIF(Table1[[#This Row],[Date of Birth]],TODAY(),"y")</f>
        <v>34</v>
      </c>
      <c r="J4135" s="34">
        <v>44264</v>
      </c>
      <c r="K4135" s="33" t="str" cm="1">
        <f t="array" aca="1" ref="K4135" ca="1">_xlfn.IFS(L4135&lt;3,"Junior",L4135&lt;=7,"Mid-Level",L4135&gt;7,"Senior")</f>
        <v>Mid-Level</v>
      </c>
      <c r="L4135" s="46">
        <f ca="1">INT(YEARFRAC(Table1[[#This Row],[Joining Date]],TODAY(),1))</f>
        <v>5</v>
      </c>
      <c r="M4135" s="25" t="str">
        <f t="shared" ca="1" si="64"/>
        <v>No</v>
      </c>
      <c r="N4135" s="26">
        <f>YEAR(Table1[[#This Row],[Joining Date]])</f>
        <v>2021</v>
      </c>
      <c r="O4135" s="46">
        <f>MONTH(Table1[[#This Row],[Joining Date]])</f>
        <v>3</v>
      </c>
      <c r="P4135" s="26">
        <f ca="1">NETWORKDAYS(Table1[[#This Row],[Joining Date]],TODAY())</f>
        <v>1385</v>
      </c>
      <c r="Q4135" s="26" t="str">
        <f>LEFT(Table1[[#This Row],[Department]],5)&amp;"-"&amp;RIGHT(Table1[[#This Row],[Employee ID]],3)</f>
        <v>Marke-335</v>
      </c>
      <c r="R4135" s="26" t="str">
        <f>LEFT(Table1[[#This Row],[Department]],3)</f>
        <v>Mar</v>
      </c>
      <c r="S4135" s="37">
        <f>_xlfn.XLOOKUP(Table1[[#This Row],[City]],Table2[City],Table2[Bonus %])</f>
        <v>7</v>
      </c>
    </row>
    <row r="4136" spans="1:19" x14ac:dyDescent="0.35">
      <c r="A4136" s="7" t="s">
        <v>3245</v>
      </c>
      <c r="B4136" s="40" t="str">
        <f>LEFT(Table1[[#This Row],[Employee Name]],FIND(" ",Table1[[#This Row],[Employee Name]]))</f>
        <v xml:space="preserve">Kavya </v>
      </c>
      <c r="C4136" s="40" t="str">
        <f>RIGHT(Table1[[#This Row],[Employee Name]],LEN(Table1[[#This Row],[Employee Name]])-FIND(" ",Table1[[#This Row],[Employee Name]]))</f>
        <v>Nair</v>
      </c>
      <c r="D4136" s="22">
        <f>Table1[[#This Row],[Basic Salary]]+Table1[[#This Row],[Bonus]]</f>
        <v>58696</v>
      </c>
      <c r="E4136" s="8">
        <v>96</v>
      </c>
      <c r="F4136" s="45">
        <v>87</v>
      </c>
      <c r="G4136" s="8" t="str" cm="1">
        <f t="array" ref="G4136">_xlfn.IFS(Table1[[#This Row],[Performance Score]]&gt;=80,"Excellent",Table1[[#This Row],[Performance Score]]&gt;=60,"Good",Table1[[#This Row],[Performance Score]]&gt;=40,"Need Improvement")</f>
        <v>Excellent</v>
      </c>
      <c r="H4136" s="29">
        <f>Table1[[#This Row],[Bonus]]/Table1[[#This Row],[Basic Salary]]</f>
        <v>0.47399613269380475</v>
      </c>
      <c r="I4136" s="8">
        <f ca="1">DATEDIF(Table1[[#This Row],[Date of Birth]],TODAY(),"y")</f>
        <v>38</v>
      </c>
      <c r="J4136" s="33">
        <v>42580</v>
      </c>
      <c r="K4136" s="33" t="str" cm="1">
        <f t="array" aca="1" ref="K4136" ca="1">_xlfn.IFS(L4136&lt;3,"Junior",L4136&lt;=7,"Mid-Level",L4136&gt;7,"Senior")</f>
        <v>Senior</v>
      </c>
      <c r="L4136" s="45">
        <f ca="1">INT(YEARFRAC(Table1[[#This Row],[Joining Date]],TODAY(),1))</f>
        <v>9</v>
      </c>
      <c r="M4136" s="25" t="str">
        <f t="shared" ca="1" si="64"/>
        <v>Yes</v>
      </c>
      <c r="N4136" s="25">
        <f>YEAR(Table1[[#This Row],[Joining Date]])</f>
        <v>2016</v>
      </c>
      <c r="O4136" s="45">
        <f>MONTH(Table1[[#This Row],[Joining Date]])</f>
        <v>7</v>
      </c>
      <c r="P4136" s="25">
        <f ca="1">NETWORKDAYS(Table1[[#This Row],[Joining Date]],TODAY())</f>
        <v>2587</v>
      </c>
      <c r="Q4136" s="25" t="str">
        <f>LEFT(Table1[[#This Row],[Department]],5)&amp;"-"&amp;RIGHT(Table1[[#This Row],[Employee ID]],3)</f>
        <v>Suppo-189</v>
      </c>
      <c r="R4136" s="25" t="str">
        <f>LEFT(Table1[[#This Row],[Department]],3)</f>
        <v>Sup</v>
      </c>
      <c r="S4136" s="36">
        <f>_xlfn.XLOOKUP(Table1[[#This Row],[City]],Table2[City],Table2[Bonus %])</f>
        <v>5</v>
      </c>
    </row>
    <row r="4137" spans="1:19" x14ac:dyDescent="0.35">
      <c r="A4137" s="9" t="s">
        <v>623</v>
      </c>
      <c r="B4137" s="41" t="str">
        <f>LEFT(Table1[[#This Row],[Employee Name]],FIND(" ",Table1[[#This Row],[Employee Name]]))</f>
        <v xml:space="preserve">Arjun </v>
      </c>
      <c r="C4137" s="41" t="str">
        <f>RIGHT(Table1[[#This Row],[Employee Name]],LEN(Table1[[#This Row],[Employee Name]])-FIND(" ",Table1[[#This Row],[Employee Name]]))</f>
        <v>Mehta</v>
      </c>
      <c r="D4137" s="23">
        <f>Table1[[#This Row],[Basic Salary]]+Table1[[#This Row],[Bonus]]</f>
        <v>58694</v>
      </c>
      <c r="E4137" s="10">
        <v>85</v>
      </c>
      <c r="F4137" s="46">
        <v>68</v>
      </c>
      <c r="G4137" s="10" t="str" cm="1">
        <f t="array" ref="G4137">_xlfn.IFS(Table1[[#This Row],[Performance Score]]&gt;=80,"Excellent",Table1[[#This Row],[Performance Score]]&gt;=60,"Good",Table1[[#This Row],[Performance Score]]&gt;=40,"Need Improvement")</f>
        <v>Good</v>
      </c>
      <c r="H4137" s="30">
        <f>Table1[[#This Row],[Bonus]]/Table1[[#This Row],[Basic Salary]]</f>
        <v>0.85617153157711645</v>
      </c>
      <c r="I4137" s="10">
        <f ca="1">DATEDIF(Table1[[#This Row],[Date of Birth]],TODAY(),"y")</f>
        <v>39</v>
      </c>
      <c r="J4137" s="34">
        <v>42909</v>
      </c>
      <c r="K4137" s="33" t="str" cm="1">
        <f t="array" aca="1" ref="K4137" ca="1">_xlfn.IFS(L4137&lt;3,"Junior",L4137&lt;=7,"Mid-Level",L4137&gt;7,"Senior")</f>
        <v>Senior</v>
      </c>
      <c r="L4137" s="46">
        <f ca="1">INT(YEARFRAC(Table1[[#This Row],[Joining Date]],TODAY(),1))</f>
        <v>9</v>
      </c>
      <c r="M4137" s="25" t="str">
        <f t="shared" ca="1" si="64"/>
        <v>Yes</v>
      </c>
      <c r="N4137" s="26">
        <f>YEAR(Table1[[#This Row],[Joining Date]])</f>
        <v>2017</v>
      </c>
      <c r="O4137" s="46">
        <f>MONTH(Table1[[#This Row],[Joining Date]])</f>
        <v>6</v>
      </c>
      <c r="P4137" s="26">
        <f ca="1">NETWORKDAYS(Table1[[#This Row],[Joining Date]],TODAY())</f>
        <v>2352</v>
      </c>
      <c r="Q4137" s="26" t="str">
        <f>LEFT(Table1[[#This Row],[Department]],5)&amp;"-"&amp;RIGHT(Table1[[#This Row],[Employee ID]],3)</f>
        <v>Opera-567</v>
      </c>
      <c r="R4137" s="26" t="str">
        <f>LEFT(Table1[[#This Row],[Department]],3)</f>
        <v>Ope</v>
      </c>
      <c r="S4137" s="37">
        <f>_xlfn.XLOOKUP(Table1[[#This Row],[City]],Table2[City],Table2[Bonus %])</f>
        <v>5</v>
      </c>
    </row>
    <row r="4138" spans="1:19" x14ac:dyDescent="0.35">
      <c r="A4138" s="7" t="s">
        <v>4346</v>
      </c>
      <c r="B4138" s="40" t="str">
        <f>LEFT(Table1[[#This Row],[Employee Name]],FIND(" ",Table1[[#This Row],[Employee Name]]))</f>
        <v xml:space="preserve">Gayathri </v>
      </c>
      <c r="C4138" s="40" t="str">
        <f>RIGHT(Table1[[#This Row],[Employee Name]],LEN(Table1[[#This Row],[Employee Name]])-FIND(" ",Table1[[#This Row],[Employee Name]]))</f>
        <v>Iyer</v>
      </c>
      <c r="D4138" s="22">
        <f>Table1[[#This Row],[Basic Salary]]+Table1[[#This Row],[Bonus]]</f>
        <v>58641</v>
      </c>
      <c r="E4138" s="8">
        <v>74</v>
      </c>
      <c r="F4138" s="45">
        <v>88</v>
      </c>
      <c r="G4138" s="8" t="str" cm="1">
        <f t="array" ref="G4138">_xlfn.IFS(Table1[[#This Row],[Performance Score]]&gt;=80,"Excellent",Table1[[#This Row],[Performance Score]]&gt;=60,"Good",Table1[[#This Row],[Performance Score]]&gt;=40,"Need Improvement")</f>
        <v>Excellent</v>
      </c>
      <c r="H4138" s="29">
        <f>Table1[[#This Row],[Bonus]]/Table1[[#This Row],[Basic Salary]]</f>
        <v>0.97019889799758097</v>
      </c>
      <c r="I4138" s="8">
        <f ca="1">DATEDIF(Table1[[#This Row],[Date of Birth]],TODAY(),"y")</f>
        <v>20</v>
      </c>
      <c r="J4138" s="33">
        <v>45029</v>
      </c>
      <c r="K4138" s="33" t="str" cm="1">
        <f t="array" aca="1" ref="K4138" ca="1">_xlfn.IFS(L4138&lt;3,"Junior",L4138&lt;=7,"Mid-Level",L4138&gt;7,"Senior")</f>
        <v>Mid-Level</v>
      </c>
      <c r="L4138" s="45">
        <f ca="1">INT(YEARFRAC(Table1[[#This Row],[Joining Date]],TODAY(),1))</f>
        <v>3</v>
      </c>
      <c r="M4138" s="25" t="str">
        <f t="shared" ca="1" si="64"/>
        <v>No</v>
      </c>
      <c r="N4138" s="25">
        <f>YEAR(Table1[[#This Row],[Joining Date]])</f>
        <v>2023</v>
      </c>
      <c r="O4138" s="45">
        <f>MONTH(Table1[[#This Row],[Joining Date]])</f>
        <v>4</v>
      </c>
      <c r="P4138" s="25">
        <f ca="1">NETWORKDAYS(Table1[[#This Row],[Joining Date]],TODAY())</f>
        <v>838</v>
      </c>
      <c r="Q4138" s="25" t="str">
        <f>LEFT(Table1[[#This Row],[Department]],5)&amp;"-"&amp;RIGHT(Table1[[#This Row],[Employee ID]],3)</f>
        <v>Opera-290</v>
      </c>
      <c r="R4138" s="25" t="str">
        <f>LEFT(Table1[[#This Row],[Department]],3)</f>
        <v>Ope</v>
      </c>
      <c r="S4138" s="36">
        <f>_xlfn.XLOOKUP(Table1[[#This Row],[City]],Table2[City],Table2[Bonus %])</f>
        <v>5</v>
      </c>
    </row>
    <row r="4139" spans="1:19" x14ac:dyDescent="0.35">
      <c r="A4139" s="9" t="s">
        <v>196</v>
      </c>
      <c r="B4139" s="41" t="str">
        <f>LEFT(Table1[[#This Row],[Employee Name]],FIND(" ",Table1[[#This Row],[Employee Name]]))</f>
        <v xml:space="preserve">Ajay </v>
      </c>
      <c r="C4139" s="41" t="str">
        <f>RIGHT(Table1[[#This Row],[Employee Name]],LEN(Table1[[#This Row],[Employee Name]])-FIND(" ",Table1[[#This Row],[Employee Name]]))</f>
        <v>Singh</v>
      </c>
      <c r="D4139" s="23">
        <f>Table1[[#This Row],[Basic Salary]]+Table1[[#This Row],[Bonus]]</f>
        <v>58606</v>
      </c>
      <c r="E4139" s="10">
        <v>65</v>
      </c>
      <c r="F4139" s="46">
        <v>57</v>
      </c>
      <c r="G4139" s="10" t="str" cm="1">
        <f t="array" ref="G4139">_xlfn.IFS(Table1[[#This Row],[Performance Score]]&gt;=80,"Excellent",Table1[[#This Row],[Performance Score]]&gt;=60,"Good",Table1[[#This Row],[Performance Score]]&gt;=40,"Need Improvement")</f>
        <v>Need Improvement</v>
      </c>
      <c r="H4139" s="30">
        <f>Table1[[#This Row],[Bonus]]/Table1[[#This Row],[Basic Salary]]</f>
        <v>0.8592094410253156</v>
      </c>
      <c r="I4139" s="10">
        <f ca="1">DATEDIF(Table1[[#This Row],[Date of Birth]],TODAY(),"y")</f>
        <v>18</v>
      </c>
      <c r="J4139" s="34">
        <v>42649</v>
      </c>
      <c r="K4139" s="33" t="str" cm="1">
        <f t="array" aca="1" ref="K4139" ca="1">_xlfn.IFS(L4139&lt;3,"Junior",L4139&lt;=7,"Mid-Level",L4139&gt;7,"Senior")</f>
        <v>Senior</v>
      </c>
      <c r="L4139" s="46">
        <f ca="1">INT(YEARFRAC(Table1[[#This Row],[Joining Date]],TODAY(),1))</f>
        <v>9</v>
      </c>
      <c r="M4139" s="25" t="str">
        <f t="shared" ca="1" si="64"/>
        <v>Yes</v>
      </c>
      <c r="N4139" s="26">
        <f>YEAR(Table1[[#This Row],[Joining Date]])</f>
        <v>2016</v>
      </c>
      <c r="O4139" s="46">
        <f>MONTH(Table1[[#This Row],[Joining Date]])</f>
        <v>10</v>
      </c>
      <c r="P4139" s="26">
        <f ca="1">NETWORKDAYS(Table1[[#This Row],[Joining Date]],TODAY())</f>
        <v>2538</v>
      </c>
      <c r="Q4139" s="26" t="str">
        <f>LEFT(Table1[[#This Row],[Department]],5)&amp;"-"&amp;RIGHT(Table1[[#This Row],[Employee ID]],3)</f>
        <v>HR-140</v>
      </c>
      <c r="R4139" s="26" t="str">
        <f>LEFT(Table1[[#This Row],[Department]],3)</f>
        <v>HR</v>
      </c>
      <c r="S4139" s="37">
        <f>_xlfn.XLOOKUP(Table1[[#This Row],[City]],Table2[City],Table2[Bonus %])</f>
        <v>8</v>
      </c>
    </row>
    <row r="4140" spans="1:19" x14ac:dyDescent="0.35">
      <c r="A4140" s="7" t="s">
        <v>4672</v>
      </c>
      <c r="B4140" s="40" t="str">
        <f>LEFT(Table1[[#This Row],[Employee Name]],FIND(" ",Table1[[#This Row],[Employee Name]]))</f>
        <v xml:space="preserve">Swathi </v>
      </c>
      <c r="C4140" s="40" t="str">
        <f>RIGHT(Table1[[#This Row],[Employee Name]],LEN(Table1[[#This Row],[Employee Name]])-FIND(" ",Table1[[#This Row],[Employee Name]]))</f>
        <v>Ramesh</v>
      </c>
      <c r="D4140" s="22">
        <f>Table1[[#This Row],[Basic Salary]]+Table1[[#This Row],[Bonus]]</f>
        <v>58569</v>
      </c>
      <c r="E4140" s="8">
        <v>66</v>
      </c>
      <c r="F4140" s="45">
        <v>60</v>
      </c>
      <c r="G4140" s="8" t="str" cm="1">
        <f t="array" ref="G4140">_xlfn.IFS(Table1[[#This Row],[Performance Score]]&gt;=80,"Excellent",Table1[[#This Row],[Performance Score]]&gt;=60,"Good",Table1[[#This Row],[Performance Score]]&gt;=40,"Need Improvement")</f>
        <v>Good</v>
      </c>
      <c r="H4140" s="29">
        <f>Table1[[#This Row],[Bonus]]/Table1[[#This Row],[Basic Salary]]</f>
        <v>0.54421535541025101</v>
      </c>
      <c r="I4140" s="8">
        <f ca="1">DATEDIF(Table1[[#This Row],[Date of Birth]],TODAY(),"y")</f>
        <v>35</v>
      </c>
      <c r="J4140" s="33">
        <v>44273</v>
      </c>
      <c r="K4140" s="33" t="str" cm="1">
        <f t="array" aca="1" ref="K4140" ca="1">_xlfn.IFS(L4140&lt;3,"Junior",L4140&lt;=7,"Mid-Level",L4140&gt;7,"Senior")</f>
        <v>Mid-Level</v>
      </c>
      <c r="L4140" s="45">
        <f ca="1">INT(YEARFRAC(Table1[[#This Row],[Joining Date]],TODAY(),1))</f>
        <v>5</v>
      </c>
      <c r="M4140" s="25" t="str">
        <f t="shared" ca="1" si="64"/>
        <v>No</v>
      </c>
      <c r="N4140" s="25">
        <f>YEAR(Table1[[#This Row],[Joining Date]])</f>
        <v>2021</v>
      </c>
      <c r="O4140" s="45">
        <f>MONTH(Table1[[#This Row],[Joining Date]])</f>
        <v>3</v>
      </c>
      <c r="P4140" s="25">
        <f ca="1">NETWORKDAYS(Table1[[#This Row],[Joining Date]],TODAY())</f>
        <v>1378</v>
      </c>
      <c r="Q4140" s="25" t="str">
        <f>LEFT(Table1[[#This Row],[Department]],5)&amp;"-"&amp;RIGHT(Table1[[#This Row],[Employee ID]],3)</f>
        <v>IT-616</v>
      </c>
      <c r="R4140" s="25" t="str">
        <f>LEFT(Table1[[#This Row],[Department]],3)</f>
        <v>IT</v>
      </c>
      <c r="S4140" s="36">
        <f>_xlfn.XLOOKUP(Table1[[#This Row],[City]],Table2[City],Table2[Bonus %])</f>
        <v>5</v>
      </c>
    </row>
    <row r="4141" spans="1:19" x14ac:dyDescent="0.35">
      <c r="A4141" s="9" t="s">
        <v>3662</v>
      </c>
      <c r="B4141" s="41" t="str">
        <f>LEFT(Table1[[#This Row],[Employee Name]],FIND(" ",Table1[[#This Row],[Employee Name]]))</f>
        <v xml:space="preserve">Rohan </v>
      </c>
      <c r="C4141" s="41" t="str">
        <f>RIGHT(Table1[[#This Row],[Employee Name]],LEN(Table1[[#This Row],[Employee Name]])-FIND(" ",Table1[[#This Row],[Employee Name]]))</f>
        <v>Gupta</v>
      </c>
      <c r="D4141" s="23">
        <f>Table1[[#This Row],[Basic Salary]]+Table1[[#This Row],[Bonus]]</f>
        <v>58559</v>
      </c>
      <c r="E4141" s="10">
        <v>91</v>
      </c>
      <c r="F4141" s="46">
        <v>97</v>
      </c>
      <c r="G4141" s="10" t="str" cm="1">
        <f t="array" ref="G4141">_xlfn.IFS(Table1[[#This Row],[Performance Score]]&gt;=80,"Excellent",Table1[[#This Row],[Performance Score]]&gt;=60,"Good",Table1[[#This Row],[Performance Score]]&gt;=40,"Need Improvement")</f>
        <v>Excellent</v>
      </c>
      <c r="H4141" s="30">
        <f>Table1[[#This Row],[Bonus]]/Table1[[#This Row],[Basic Salary]]</f>
        <v>0.40224132563875387</v>
      </c>
      <c r="I4141" s="10">
        <f ca="1">DATEDIF(Table1[[#This Row],[Date of Birth]],TODAY(),"y")</f>
        <v>42</v>
      </c>
      <c r="J4141" s="34">
        <v>44604</v>
      </c>
      <c r="K4141" s="33" t="str" cm="1">
        <f t="array" aca="1" ref="K4141" ca="1">_xlfn.IFS(L4141&lt;3,"Junior",L4141&lt;=7,"Mid-Level",L4141&gt;7,"Senior")</f>
        <v>Mid-Level</v>
      </c>
      <c r="L4141" s="46">
        <f ca="1">INT(YEARFRAC(Table1[[#This Row],[Joining Date]],TODAY(),1))</f>
        <v>4</v>
      </c>
      <c r="M4141" s="25" t="str">
        <f t="shared" ca="1" si="64"/>
        <v>No</v>
      </c>
      <c r="N4141" s="26">
        <f>YEAR(Table1[[#This Row],[Joining Date]])</f>
        <v>2022</v>
      </c>
      <c r="O4141" s="46">
        <f>MONTH(Table1[[#This Row],[Joining Date]])</f>
        <v>2</v>
      </c>
      <c r="P4141" s="26">
        <f ca="1">NETWORKDAYS(Table1[[#This Row],[Joining Date]],TODAY())</f>
        <v>1141</v>
      </c>
      <c r="Q4141" s="26" t="str">
        <f>LEFT(Table1[[#This Row],[Department]],5)&amp;"-"&amp;RIGHT(Table1[[#This Row],[Employee ID]],3)</f>
        <v>Sales-606</v>
      </c>
      <c r="R4141" s="26" t="str">
        <f>LEFT(Table1[[#This Row],[Department]],3)</f>
        <v>Sal</v>
      </c>
      <c r="S4141" s="37">
        <f>_xlfn.XLOOKUP(Table1[[#This Row],[City]],Table2[City],Table2[Bonus %])</f>
        <v>4</v>
      </c>
    </row>
    <row r="4142" spans="1:19" x14ac:dyDescent="0.35">
      <c r="A4142" s="7" t="s">
        <v>3902</v>
      </c>
      <c r="B4142" s="40" t="str">
        <f>LEFT(Table1[[#This Row],[Employee Name]],FIND(" ",Table1[[#This Row],[Employee Name]]))</f>
        <v xml:space="preserve">Ajay </v>
      </c>
      <c r="C4142" s="40" t="str">
        <f>RIGHT(Table1[[#This Row],[Employee Name]],LEN(Table1[[#This Row],[Employee Name]])-FIND(" ",Table1[[#This Row],[Employee Name]]))</f>
        <v>Singh</v>
      </c>
      <c r="D4142" s="22">
        <f>Table1[[#This Row],[Basic Salary]]+Table1[[#This Row],[Bonus]]</f>
        <v>58545</v>
      </c>
      <c r="E4142" s="8">
        <v>75</v>
      </c>
      <c r="F4142" s="45">
        <v>84</v>
      </c>
      <c r="G4142" s="8" t="str" cm="1">
        <f t="array" ref="G4142">_xlfn.IFS(Table1[[#This Row],[Performance Score]]&gt;=80,"Excellent",Table1[[#This Row],[Performance Score]]&gt;=60,"Good",Table1[[#This Row],[Performance Score]]&gt;=40,"Need Improvement")</f>
        <v>Excellent</v>
      </c>
      <c r="H4142" s="29">
        <f>Table1[[#This Row],[Bonus]]/Table1[[#This Row],[Basic Salary]]</f>
        <v>0.56654714759713154</v>
      </c>
      <c r="I4142" s="8">
        <f ca="1">DATEDIF(Table1[[#This Row],[Date of Birth]],TODAY(),"y")</f>
        <v>19</v>
      </c>
      <c r="J4142" s="33">
        <v>43457</v>
      </c>
      <c r="K4142" s="33" t="str" cm="1">
        <f t="array" aca="1" ref="K4142" ca="1">_xlfn.IFS(L4142&lt;3,"Junior",L4142&lt;=7,"Mid-Level",L4142&gt;7,"Senior")</f>
        <v>Mid-Level</v>
      </c>
      <c r="L4142" s="45">
        <f ca="1">INT(YEARFRAC(Table1[[#This Row],[Joining Date]],TODAY(),1))</f>
        <v>7</v>
      </c>
      <c r="M4142" s="25" t="str">
        <f t="shared" ca="1" si="64"/>
        <v>Yes</v>
      </c>
      <c r="N4142" s="25">
        <f>YEAR(Table1[[#This Row],[Joining Date]])</f>
        <v>2018</v>
      </c>
      <c r="O4142" s="45">
        <f>MONTH(Table1[[#This Row],[Joining Date]])</f>
        <v>12</v>
      </c>
      <c r="P4142" s="25">
        <f ca="1">NETWORKDAYS(Table1[[#This Row],[Joining Date]],TODAY())</f>
        <v>1961</v>
      </c>
      <c r="Q4142" s="25" t="str">
        <f>LEFT(Table1[[#This Row],[Department]],5)&amp;"-"&amp;RIGHT(Table1[[#This Row],[Employee ID]],3)</f>
        <v>Sales-846</v>
      </c>
      <c r="R4142" s="25" t="str">
        <f>LEFT(Table1[[#This Row],[Department]],3)</f>
        <v>Sal</v>
      </c>
      <c r="S4142" s="36">
        <f>_xlfn.XLOOKUP(Table1[[#This Row],[City]],Table2[City],Table2[Bonus %])</f>
        <v>5</v>
      </c>
    </row>
    <row r="4143" spans="1:19" x14ac:dyDescent="0.35">
      <c r="A4143" s="9" t="s">
        <v>1401</v>
      </c>
      <c r="B4143" s="41" t="str">
        <f>LEFT(Table1[[#This Row],[Employee Name]],FIND(" ",Table1[[#This Row],[Employee Name]]))</f>
        <v xml:space="preserve">Arjun </v>
      </c>
      <c r="C4143" s="41" t="str">
        <f>RIGHT(Table1[[#This Row],[Employee Name]],LEN(Table1[[#This Row],[Employee Name]])-FIND(" ",Table1[[#This Row],[Employee Name]]))</f>
        <v>Mehta</v>
      </c>
      <c r="D4143" s="23">
        <f>Table1[[#This Row],[Basic Salary]]+Table1[[#This Row],[Bonus]]</f>
        <v>58522</v>
      </c>
      <c r="E4143" s="10">
        <v>95</v>
      </c>
      <c r="F4143" s="46">
        <v>83</v>
      </c>
      <c r="G4143" s="10" t="str" cm="1">
        <f t="array" ref="G4143">_xlfn.IFS(Table1[[#This Row],[Performance Score]]&gt;=80,"Excellent",Table1[[#This Row],[Performance Score]]&gt;=60,"Good",Table1[[#This Row],[Performance Score]]&gt;=40,"Need Improvement")</f>
        <v>Excellent</v>
      </c>
      <c r="H4143" s="30">
        <f>Table1[[#This Row],[Bonus]]/Table1[[#This Row],[Basic Salary]]</f>
        <v>0.53621210132563324</v>
      </c>
      <c r="I4143" s="10">
        <f ca="1">DATEDIF(Table1[[#This Row],[Date of Birth]],TODAY(),"y")</f>
        <v>31</v>
      </c>
      <c r="J4143" s="34">
        <v>42657</v>
      </c>
      <c r="K4143" s="33" t="str" cm="1">
        <f t="array" aca="1" ref="K4143" ca="1">_xlfn.IFS(L4143&lt;3,"Junior",L4143&lt;=7,"Mid-Level",L4143&gt;7,"Senior")</f>
        <v>Senior</v>
      </c>
      <c r="L4143" s="46">
        <f ca="1">INT(YEARFRAC(Table1[[#This Row],[Joining Date]],TODAY(),1))</f>
        <v>9</v>
      </c>
      <c r="M4143" s="25" t="str">
        <f t="shared" ca="1" si="64"/>
        <v>Yes</v>
      </c>
      <c r="N4143" s="26">
        <f>YEAR(Table1[[#This Row],[Joining Date]])</f>
        <v>2016</v>
      </c>
      <c r="O4143" s="46">
        <f>MONTH(Table1[[#This Row],[Joining Date]])</f>
        <v>10</v>
      </c>
      <c r="P4143" s="26">
        <f ca="1">NETWORKDAYS(Table1[[#This Row],[Joining Date]],TODAY())</f>
        <v>2532</v>
      </c>
      <c r="Q4143" s="26" t="str">
        <f>LEFT(Table1[[#This Row],[Department]],5)&amp;"-"&amp;RIGHT(Table1[[#This Row],[Employee ID]],3)</f>
        <v>HR-345</v>
      </c>
      <c r="R4143" s="26" t="str">
        <f>LEFT(Table1[[#This Row],[Department]],3)</f>
        <v>HR</v>
      </c>
      <c r="S4143" s="37">
        <f>_xlfn.XLOOKUP(Table1[[#This Row],[City]],Table2[City],Table2[Bonus %])</f>
        <v>8</v>
      </c>
    </row>
    <row r="4144" spans="1:19" x14ac:dyDescent="0.35">
      <c r="A4144" s="7" t="s">
        <v>4414</v>
      </c>
      <c r="B4144" s="40" t="str">
        <f>LEFT(Table1[[#This Row],[Employee Name]],FIND(" ",Table1[[#This Row],[Employee Name]]))</f>
        <v xml:space="preserve">Pooja </v>
      </c>
      <c r="C4144" s="40" t="str">
        <f>RIGHT(Table1[[#This Row],[Employee Name]],LEN(Table1[[#This Row],[Employee Name]])-FIND(" ",Table1[[#This Row],[Employee Name]]))</f>
        <v>Das</v>
      </c>
      <c r="D4144" s="22">
        <f>Table1[[#This Row],[Basic Salary]]+Table1[[#This Row],[Bonus]]</f>
        <v>58508</v>
      </c>
      <c r="E4144" s="8">
        <v>61</v>
      </c>
      <c r="F4144" s="45">
        <v>48</v>
      </c>
      <c r="G4144" s="8" t="str" cm="1">
        <f t="array" ref="G4144">_xlfn.IFS(Table1[[#This Row],[Performance Score]]&gt;=80,"Excellent",Table1[[#This Row],[Performance Score]]&gt;=60,"Good",Table1[[#This Row],[Performance Score]]&gt;=40,"Need Improvement")</f>
        <v>Need Improvement</v>
      </c>
      <c r="H4144" s="29">
        <f>Table1[[#This Row],[Bonus]]/Table1[[#This Row],[Basic Salary]]</f>
        <v>0.45069549478068976</v>
      </c>
      <c r="I4144" s="8">
        <f ca="1">DATEDIF(Table1[[#This Row],[Date of Birth]],TODAY(),"y")</f>
        <v>30</v>
      </c>
      <c r="J4144" s="33">
        <v>45174</v>
      </c>
      <c r="K4144" s="33" t="str" cm="1">
        <f t="array" aca="1" ref="K4144" ca="1">_xlfn.IFS(L4144&lt;3,"Junior",L4144&lt;=7,"Mid-Level",L4144&gt;7,"Senior")</f>
        <v>Junior</v>
      </c>
      <c r="L4144" s="45">
        <f ca="1">INT(YEARFRAC(Table1[[#This Row],[Joining Date]],TODAY(),1))</f>
        <v>2</v>
      </c>
      <c r="M4144" s="25" t="str">
        <f t="shared" ca="1" si="64"/>
        <v>No</v>
      </c>
      <c r="N4144" s="25">
        <f>YEAR(Table1[[#This Row],[Joining Date]])</f>
        <v>2023</v>
      </c>
      <c r="O4144" s="45">
        <f>MONTH(Table1[[#This Row],[Joining Date]])</f>
        <v>9</v>
      </c>
      <c r="P4144" s="25">
        <f ca="1">NETWORKDAYS(Table1[[#This Row],[Joining Date]],TODAY())</f>
        <v>735</v>
      </c>
      <c r="Q4144" s="25" t="str">
        <f>LEFT(Table1[[#This Row],[Department]],5)&amp;"-"&amp;RIGHT(Table1[[#This Row],[Employee ID]],3)</f>
        <v>Opera-358</v>
      </c>
      <c r="R4144" s="25" t="str">
        <f>LEFT(Table1[[#This Row],[Department]],3)</f>
        <v>Ope</v>
      </c>
      <c r="S4144" s="36">
        <f>_xlfn.XLOOKUP(Table1[[#This Row],[City]],Table2[City],Table2[Bonus %])</f>
        <v>8</v>
      </c>
    </row>
    <row r="4145" spans="1:19" x14ac:dyDescent="0.35">
      <c r="A4145" s="9" t="s">
        <v>4208</v>
      </c>
      <c r="B4145" s="41" t="str">
        <f>LEFT(Table1[[#This Row],[Employee Name]],FIND(" ",Table1[[#This Row],[Employee Name]]))</f>
        <v xml:space="preserve">Aditya </v>
      </c>
      <c r="C4145" s="41" t="str">
        <f>RIGHT(Table1[[#This Row],[Employee Name]],LEN(Table1[[#This Row],[Employee Name]])-FIND(" ",Table1[[#This Row],[Employee Name]]))</f>
        <v>Kapoor</v>
      </c>
      <c r="D4145" s="23">
        <f>Table1[[#This Row],[Basic Salary]]+Table1[[#This Row],[Bonus]]</f>
        <v>58496</v>
      </c>
      <c r="E4145" s="10">
        <v>62</v>
      </c>
      <c r="F4145" s="46">
        <v>76</v>
      </c>
      <c r="G4145" s="10" t="str" cm="1">
        <f t="array" ref="G4145">_xlfn.IFS(Table1[[#This Row],[Performance Score]]&gt;=80,"Excellent",Table1[[#This Row],[Performance Score]]&gt;=60,"Good",Table1[[#This Row],[Performance Score]]&gt;=40,"Need Improvement")</f>
        <v>Good</v>
      </c>
      <c r="H4145" s="30">
        <f>Table1[[#This Row],[Bonus]]/Table1[[#This Row],[Basic Salary]]</f>
        <v>0.55413268152713935</v>
      </c>
      <c r="I4145" s="10">
        <f ca="1">DATEDIF(Table1[[#This Row],[Date of Birth]],TODAY(),"y")</f>
        <v>45</v>
      </c>
      <c r="J4145" s="34">
        <v>43639</v>
      </c>
      <c r="K4145" s="33" t="str" cm="1">
        <f t="array" aca="1" ref="K4145" ca="1">_xlfn.IFS(L4145&lt;3,"Junior",L4145&lt;=7,"Mid-Level",L4145&gt;7,"Senior")</f>
        <v>Mid-Level</v>
      </c>
      <c r="L4145" s="46">
        <f ca="1">INT(YEARFRAC(Table1[[#This Row],[Joining Date]],TODAY(),1))</f>
        <v>7</v>
      </c>
      <c r="M4145" s="25" t="str">
        <f t="shared" ca="1" si="64"/>
        <v>Yes</v>
      </c>
      <c r="N4145" s="26">
        <f>YEAR(Table1[[#This Row],[Joining Date]])</f>
        <v>2019</v>
      </c>
      <c r="O4145" s="46">
        <f>MONTH(Table1[[#This Row],[Joining Date]])</f>
        <v>6</v>
      </c>
      <c r="P4145" s="26">
        <f ca="1">NETWORKDAYS(Table1[[#This Row],[Joining Date]],TODAY())</f>
        <v>1831</v>
      </c>
      <c r="Q4145" s="26" t="str">
        <f>LEFT(Table1[[#This Row],[Department]],5)&amp;"-"&amp;RIGHT(Table1[[#This Row],[Employee ID]],3)</f>
        <v>Sales-152</v>
      </c>
      <c r="R4145" s="26" t="str">
        <f>LEFT(Table1[[#This Row],[Department]],3)</f>
        <v>Sal</v>
      </c>
      <c r="S4145" s="37">
        <f>_xlfn.XLOOKUP(Table1[[#This Row],[City]],Table2[City],Table2[Bonus %])</f>
        <v>7</v>
      </c>
    </row>
    <row r="4146" spans="1:19" x14ac:dyDescent="0.35">
      <c r="A4146" s="7" t="s">
        <v>1296</v>
      </c>
      <c r="B4146" s="40" t="str">
        <f>LEFT(Table1[[#This Row],[Employee Name]],FIND(" ",Table1[[#This Row],[Employee Name]]))</f>
        <v xml:space="preserve">Rohan </v>
      </c>
      <c r="C4146" s="40" t="str">
        <f>RIGHT(Table1[[#This Row],[Employee Name]],LEN(Table1[[#This Row],[Employee Name]])-FIND(" ",Table1[[#This Row],[Employee Name]]))</f>
        <v>Gupta</v>
      </c>
      <c r="D4146" s="22">
        <f>Table1[[#This Row],[Basic Salary]]+Table1[[#This Row],[Bonus]]</f>
        <v>58489</v>
      </c>
      <c r="E4146" s="8">
        <v>79</v>
      </c>
      <c r="F4146" s="45">
        <v>42</v>
      </c>
      <c r="G4146" s="8" t="str" cm="1">
        <f t="array" ref="G4146">_xlfn.IFS(Table1[[#This Row],[Performance Score]]&gt;=80,"Excellent",Table1[[#This Row],[Performance Score]]&gt;=60,"Good",Table1[[#This Row],[Performance Score]]&gt;=40,"Need Improvement")</f>
        <v>Need Improvement</v>
      </c>
      <c r="H4146" s="29">
        <f>Table1[[#This Row],[Bonus]]/Table1[[#This Row],[Basic Salary]]</f>
        <v>0.83644698420672547</v>
      </c>
      <c r="I4146" s="8">
        <f ca="1">DATEDIF(Table1[[#This Row],[Date of Birth]],TODAY(),"y")</f>
        <v>22</v>
      </c>
      <c r="J4146" s="33">
        <v>43770</v>
      </c>
      <c r="K4146" s="33" t="str" cm="1">
        <f t="array" aca="1" ref="K4146" ca="1">_xlfn.IFS(L4146&lt;3,"Junior",L4146&lt;=7,"Mid-Level",L4146&gt;7,"Senior")</f>
        <v>Mid-Level</v>
      </c>
      <c r="L4146" s="45">
        <f ca="1">INT(YEARFRAC(Table1[[#This Row],[Joining Date]],TODAY(),1))</f>
        <v>6</v>
      </c>
      <c r="M4146" s="25" t="str">
        <f t="shared" ca="1" si="64"/>
        <v>Yes</v>
      </c>
      <c r="N4146" s="25">
        <f>YEAR(Table1[[#This Row],[Joining Date]])</f>
        <v>2019</v>
      </c>
      <c r="O4146" s="45">
        <f>MONTH(Table1[[#This Row],[Joining Date]])</f>
        <v>11</v>
      </c>
      <c r="P4146" s="25">
        <f ca="1">NETWORKDAYS(Table1[[#This Row],[Joining Date]],TODAY())</f>
        <v>1737</v>
      </c>
      <c r="Q4146" s="25" t="str">
        <f>LEFT(Table1[[#This Row],[Department]],5)&amp;"-"&amp;RIGHT(Table1[[#This Row],[Employee ID]],3)</f>
        <v>Finan-240</v>
      </c>
      <c r="R4146" s="25" t="str">
        <f>LEFT(Table1[[#This Row],[Department]],3)</f>
        <v>Fin</v>
      </c>
      <c r="S4146" s="36">
        <f>_xlfn.XLOOKUP(Table1[[#This Row],[City]],Table2[City],Table2[Bonus %])</f>
        <v>4</v>
      </c>
    </row>
    <row r="4147" spans="1:19" x14ac:dyDescent="0.35">
      <c r="A4147" s="9" t="s">
        <v>78</v>
      </c>
      <c r="B4147" s="41" t="str">
        <f>LEFT(Table1[[#This Row],[Employee Name]],FIND(" ",Table1[[#This Row],[Employee Name]]))</f>
        <v xml:space="preserve">Swathi </v>
      </c>
      <c r="C4147" s="41" t="str">
        <f>RIGHT(Table1[[#This Row],[Employee Name]],LEN(Table1[[#This Row],[Employee Name]])-FIND(" ",Table1[[#This Row],[Employee Name]]))</f>
        <v>Ramesh</v>
      </c>
      <c r="D4147" s="23">
        <f>Table1[[#This Row],[Basic Salary]]+Table1[[#This Row],[Bonus]]</f>
        <v>58479</v>
      </c>
      <c r="E4147" s="10">
        <v>64</v>
      </c>
      <c r="F4147" s="46">
        <v>83</v>
      </c>
      <c r="G4147" s="10" t="str" cm="1">
        <f t="array" ref="G4147">_xlfn.IFS(Table1[[#This Row],[Performance Score]]&gt;=80,"Excellent",Table1[[#This Row],[Performance Score]]&gt;=60,"Good",Table1[[#This Row],[Performance Score]]&gt;=40,"Need Improvement")</f>
        <v>Excellent</v>
      </c>
      <c r="H4147" s="30">
        <f>Table1[[#This Row],[Bonus]]/Table1[[#This Row],[Basic Salary]]</f>
        <v>0.72093228568906154</v>
      </c>
      <c r="I4147" s="10">
        <f ca="1">DATEDIF(Table1[[#This Row],[Date of Birth]],TODAY(),"y")</f>
        <v>38</v>
      </c>
      <c r="J4147" s="34">
        <v>42333</v>
      </c>
      <c r="K4147" s="33" t="str" cm="1">
        <f t="array" aca="1" ref="K4147" ca="1">_xlfn.IFS(L4147&lt;3,"Junior",L4147&lt;=7,"Mid-Level",L4147&gt;7,"Senior")</f>
        <v>Senior</v>
      </c>
      <c r="L4147" s="46">
        <f ca="1">INT(YEARFRAC(Table1[[#This Row],[Joining Date]],TODAY(),1))</f>
        <v>10</v>
      </c>
      <c r="M4147" s="25" t="str">
        <f t="shared" ca="1" si="64"/>
        <v>Yes</v>
      </c>
      <c r="N4147" s="26">
        <f>YEAR(Table1[[#This Row],[Joining Date]])</f>
        <v>2015</v>
      </c>
      <c r="O4147" s="46">
        <f>MONTH(Table1[[#This Row],[Joining Date]])</f>
        <v>11</v>
      </c>
      <c r="P4147" s="26">
        <f ca="1">NETWORKDAYS(Table1[[#This Row],[Joining Date]],TODAY())</f>
        <v>2764</v>
      </c>
      <c r="Q4147" s="26" t="str">
        <f>LEFT(Table1[[#This Row],[Department]],5)&amp;"-"&amp;RIGHT(Table1[[#This Row],[Employee ID]],3)</f>
        <v>HR-029</v>
      </c>
      <c r="R4147" s="26" t="str">
        <f>LEFT(Table1[[#This Row],[Department]],3)</f>
        <v>HR</v>
      </c>
      <c r="S4147" s="37">
        <f>_xlfn.XLOOKUP(Table1[[#This Row],[City]],Table2[City],Table2[Bonus %])</f>
        <v>5</v>
      </c>
    </row>
    <row r="4148" spans="1:19" x14ac:dyDescent="0.35">
      <c r="A4148" s="7" t="s">
        <v>3677</v>
      </c>
      <c r="B4148" s="40" t="str">
        <f>LEFT(Table1[[#This Row],[Employee Name]],FIND(" ",Table1[[#This Row],[Employee Name]]))</f>
        <v xml:space="preserve">Neha </v>
      </c>
      <c r="C4148" s="40" t="str">
        <f>RIGHT(Table1[[#This Row],[Employee Name]],LEN(Table1[[#This Row],[Employee Name]])-FIND(" ",Table1[[#This Row],[Employee Name]]))</f>
        <v>Kulkarni</v>
      </c>
      <c r="D4148" s="22">
        <f>Table1[[#This Row],[Basic Salary]]+Table1[[#This Row],[Bonus]]</f>
        <v>58442</v>
      </c>
      <c r="E4148" s="8">
        <v>90</v>
      </c>
      <c r="F4148" s="45">
        <v>43</v>
      </c>
      <c r="G4148" s="8" t="str" cm="1">
        <f t="array" ref="G4148">_xlfn.IFS(Table1[[#This Row],[Performance Score]]&gt;=80,"Excellent",Table1[[#This Row],[Performance Score]]&gt;=60,"Good",Table1[[#This Row],[Performance Score]]&gt;=40,"Need Improvement")</f>
        <v>Need Improvement</v>
      </c>
      <c r="H4148" s="29">
        <f>Table1[[#This Row],[Bonus]]/Table1[[#This Row],[Basic Salary]]</f>
        <v>0.14587663228892986</v>
      </c>
      <c r="I4148" s="8">
        <f ca="1">DATEDIF(Table1[[#This Row],[Date of Birth]],TODAY(),"y")</f>
        <v>29</v>
      </c>
      <c r="J4148" s="33">
        <v>44679</v>
      </c>
      <c r="K4148" s="33" t="str" cm="1">
        <f t="array" aca="1" ref="K4148" ca="1">_xlfn.IFS(L4148&lt;3,"Junior",L4148&lt;=7,"Mid-Level",L4148&gt;7,"Senior")</f>
        <v>Mid-Level</v>
      </c>
      <c r="L4148" s="45">
        <f ca="1">INT(YEARFRAC(Table1[[#This Row],[Joining Date]],TODAY(),1))</f>
        <v>4</v>
      </c>
      <c r="M4148" s="25" t="str">
        <f t="shared" ca="1" si="64"/>
        <v>No</v>
      </c>
      <c r="N4148" s="25">
        <f>YEAR(Table1[[#This Row],[Joining Date]])</f>
        <v>2022</v>
      </c>
      <c r="O4148" s="45">
        <f>MONTH(Table1[[#This Row],[Joining Date]])</f>
        <v>4</v>
      </c>
      <c r="P4148" s="25">
        <f ca="1">NETWORKDAYS(Table1[[#This Row],[Joining Date]],TODAY())</f>
        <v>1088</v>
      </c>
      <c r="Q4148" s="25" t="str">
        <f>LEFT(Table1[[#This Row],[Department]],5)&amp;"-"&amp;RIGHT(Table1[[#This Row],[Employee ID]],3)</f>
        <v>IT-621</v>
      </c>
      <c r="R4148" s="25" t="str">
        <f>LEFT(Table1[[#This Row],[Department]],3)</f>
        <v>IT</v>
      </c>
      <c r="S4148" s="36">
        <f>_xlfn.XLOOKUP(Table1[[#This Row],[City]],Table2[City],Table2[Bonus %])</f>
        <v>4</v>
      </c>
    </row>
    <row r="4149" spans="1:19" x14ac:dyDescent="0.35">
      <c r="A4149" s="9" t="s">
        <v>148</v>
      </c>
      <c r="B4149" s="41" t="str">
        <f>LEFT(Table1[[#This Row],[Employee Name]],FIND(" ",Table1[[#This Row],[Employee Name]]))</f>
        <v xml:space="preserve">Priya </v>
      </c>
      <c r="C4149" s="41" t="str">
        <f>RIGHT(Table1[[#This Row],[Employee Name]],LEN(Table1[[#This Row],[Employee Name]])-FIND(" ",Table1[[#This Row],[Employee Name]]))</f>
        <v>Reddy</v>
      </c>
      <c r="D4149" s="23">
        <f>Table1[[#This Row],[Basic Salary]]+Table1[[#This Row],[Bonus]]</f>
        <v>58438</v>
      </c>
      <c r="E4149" s="10">
        <v>92</v>
      </c>
      <c r="F4149" s="46">
        <v>92</v>
      </c>
      <c r="G4149" s="10" t="str" cm="1">
        <f t="array" ref="G4149">_xlfn.IFS(Table1[[#This Row],[Performance Score]]&gt;=80,"Excellent",Table1[[#This Row],[Performance Score]]&gt;=60,"Good",Table1[[#This Row],[Performance Score]]&gt;=40,"Need Improvement")</f>
        <v>Excellent</v>
      </c>
      <c r="H4149" s="30">
        <f>Table1[[#This Row],[Bonus]]/Table1[[#This Row],[Basic Salary]]</f>
        <v>0.45389859182962633</v>
      </c>
      <c r="I4149" s="10">
        <f ca="1">DATEDIF(Table1[[#This Row],[Date of Birth]],TODAY(),"y")</f>
        <v>31</v>
      </c>
      <c r="J4149" s="34">
        <v>43038</v>
      </c>
      <c r="K4149" s="33" t="str" cm="1">
        <f t="array" aca="1" ref="K4149" ca="1">_xlfn.IFS(L4149&lt;3,"Junior",L4149&lt;=7,"Mid-Level",L4149&gt;7,"Senior")</f>
        <v>Senior</v>
      </c>
      <c r="L4149" s="46">
        <f ca="1">INT(YEARFRAC(Table1[[#This Row],[Joining Date]],TODAY(),1))</f>
        <v>8</v>
      </c>
      <c r="M4149" s="25" t="str">
        <f t="shared" ca="1" si="64"/>
        <v>Yes</v>
      </c>
      <c r="N4149" s="26">
        <f>YEAR(Table1[[#This Row],[Joining Date]])</f>
        <v>2017</v>
      </c>
      <c r="O4149" s="46">
        <f>MONTH(Table1[[#This Row],[Joining Date]])</f>
        <v>10</v>
      </c>
      <c r="P4149" s="26">
        <f ca="1">NETWORKDAYS(Table1[[#This Row],[Joining Date]],TODAY())</f>
        <v>2261</v>
      </c>
      <c r="Q4149" s="26" t="str">
        <f>LEFT(Table1[[#This Row],[Department]],5)&amp;"-"&amp;RIGHT(Table1[[#This Row],[Employee ID]],3)</f>
        <v>HR-092</v>
      </c>
      <c r="R4149" s="26" t="str">
        <f>LEFT(Table1[[#This Row],[Department]],3)</f>
        <v>HR</v>
      </c>
      <c r="S4149" s="37">
        <f>_xlfn.XLOOKUP(Table1[[#This Row],[City]],Table2[City],Table2[Bonus %])</f>
        <v>5</v>
      </c>
    </row>
    <row r="4150" spans="1:19" x14ac:dyDescent="0.35">
      <c r="A4150" s="7" t="s">
        <v>1694</v>
      </c>
      <c r="B4150" s="40" t="str">
        <f>LEFT(Table1[[#This Row],[Employee Name]],FIND(" ",Table1[[#This Row],[Employee Name]]))</f>
        <v xml:space="preserve">Sneha </v>
      </c>
      <c r="C4150" s="40" t="str">
        <f>RIGHT(Table1[[#This Row],[Employee Name]],LEN(Table1[[#This Row],[Employee Name]])-FIND(" ",Table1[[#This Row],[Employee Name]]))</f>
        <v>Iyer</v>
      </c>
      <c r="D4150" s="22">
        <f>Table1[[#This Row],[Basic Salary]]+Table1[[#This Row],[Bonus]]</f>
        <v>58434</v>
      </c>
      <c r="E4150" s="8">
        <v>75</v>
      </c>
      <c r="F4150" s="45">
        <v>95</v>
      </c>
      <c r="G4150" s="8" t="str" cm="1">
        <f t="array" ref="G4150">_xlfn.IFS(Table1[[#This Row],[Performance Score]]&gt;=80,"Excellent",Table1[[#This Row],[Performance Score]]&gt;=60,"Good",Table1[[#This Row],[Performance Score]]&gt;=40,"Need Improvement")</f>
        <v>Excellent</v>
      </c>
      <c r="H4150" s="29">
        <f>Table1[[#This Row],[Bonus]]/Table1[[#This Row],[Basic Salary]]</f>
        <v>0.36006889488874405</v>
      </c>
      <c r="I4150" s="8">
        <f ca="1">DATEDIF(Table1[[#This Row],[Date of Birth]],TODAY(),"y")</f>
        <v>32</v>
      </c>
      <c r="J4150" s="33">
        <v>42041</v>
      </c>
      <c r="K4150" s="33" t="str" cm="1">
        <f t="array" aca="1" ref="K4150" ca="1">_xlfn.IFS(L4150&lt;3,"Junior",L4150&lt;=7,"Mid-Level",L4150&gt;7,"Senior")</f>
        <v>Senior</v>
      </c>
      <c r="L4150" s="45">
        <f ca="1">INT(YEARFRAC(Table1[[#This Row],[Joining Date]],TODAY(),1))</f>
        <v>11</v>
      </c>
      <c r="M4150" s="25" t="str">
        <f t="shared" ca="1" si="64"/>
        <v>Yes</v>
      </c>
      <c r="N4150" s="25">
        <f>YEAR(Table1[[#This Row],[Joining Date]])</f>
        <v>2015</v>
      </c>
      <c r="O4150" s="45">
        <f>MONTH(Table1[[#This Row],[Joining Date]])</f>
        <v>2</v>
      </c>
      <c r="P4150" s="25">
        <f ca="1">NETWORKDAYS(Table1[[#This Row],[Joining Date]],TODAY())</f>
        <v>2972</v>
      </c>
      <c r="Q4150" s="25" t="str">
        <f>LEFT(Table1[[#This Row],[Department]],5)&amp;"-"&amp;RIGHT(Table1[[#This Row],[Employee ID]],3)</f>
        <v>Opera-638</v>
      </c>
      <c r="R4150" s="25" t="str">
        <f>LEFT(Table1[[#This Row],[Department]],3)</f>
        <v>Ope</v>
      </c>
      <c r="S4150" s="36">
        <f>_xlfn.XLOOKUP(Table1[[#This Row],[City]],Table2[City],Table2[Bonus %])</f>
        <v>8</v>
      </c>
    </row>
    <row r="4151" spans="1:19" x14ac:dyDescent="0.35">
      <c r="A4151" s="9" t="s">
        <v>2662</v>
      </c>
      <c r="B4151" s="41" t="str">
        <f>LEFT(Table1[[#This Row],[Employee Name]],FIND(" ",Table1[[#This Row],[Employee Name]]))</f>
        <v xml:space="preserve">Aarav </v>
      </c>
      <c r="C4151" s="41" t="str">
        <f>RIGHT(Table1[[#This Row],[Employee Name]],LEN(Table1[[#This Row],[Employee Name]])-FIND(" ",Table1[[#This Row],[Employee Name]]))</f>
        <v>Sharma</v>
      </c>
      <c r="D4151" s="23">
        <f>Table1[[#This Row],[Basic Salary]]+Table1[[#This Row],[Bonus]]</f>
        <v>58433</v>
      </c>
      <c r="E4151" s="10">
        <v>94</v>
      </c>
      <c r="F4151" s="46">
        <v>67</v>
      </c>
      <c r="G4151" s="10" t="str" cm="1">
        <f t="array" ref="G4151">_xlfn.IFS(Table1[[#This Row],[Performance Score]]&gt;=80,"Excellent",Table1[[#This Row],[Performance Score]]&gt;=60,"Good",Table1[[#This Row],[Performance Score]]&gt;=40,"Need Improvement")</f>
        <v>Good</v>
      </c>
      <c r="H4151" s="30">
        <f>Table1[[#This Row],[Bonus]]/Table1[[#This Row],[Basic Salary]]</f>
        <v>0.34983483101942758</v>
      </c>
      <c r="I4151" s="10">
        <f ca="1">DATEDIF(Table1[[#This Row],[Date of Birth]],TODAY(),"y")</f>
        <v>27</v>
      </c>
      <c r="J4151" s="34">
        <v>42425</v>
      </c>
      <c r="K4151" s="33" t="str" cm="1">
        <f t="array" aca="1" ref="K4151" ca="1">_xlfn.IFS(L4151&lt;3,"Junior",L4151&lt;=7,"Mid-Level",L4151&gt;7,"Senior")</f>
        <v>Senior</v>
      </c>
      <c r="L4151" s="46">
        <f ca="1">INT(YEARFRAC(Table1[[#This Row],[Joining Date]],TODAY(),1))</f>
        <v>10</v>
      </c>
      <c r="M4151" s="25" t="str">
        <f t="shared" ca="1" si="64"/>
        <v>Yes</v>
      </c>
      <c r="N4151" s="26">
        <f>YEAR(Table1[[#This Row],[Joining Date]])</f>
        <v>2016</v>
      </c>
      <c r="O4151" s="46">
        <f>MONTH(Table1[[#This Row],[Joining Date]])</f>
        <v>2</v>
      </c>
      <c r="P4151" s="26">
        <f ca="1">NETWORKDAYS(Table1[[#This Row],[Joining Date]],TODAY())</f>
        <v>2698</v>
      </c>
      <c r="Q4151" s="26" t="str">
        <f>LEFT(Table1[[#This Row],[Department]],5)&amp;"-"&amp;RIGHT(Table1[[#This Row],[Employee ID]],3)</f>
        <v>Suppo-606</v>
      </c>
      <c r="R4151" s="26" t="str">
        <f>LEFT(Table1[[#This Row],[Department]],3)</f>
        <v>Sup</v>
      </c>
      <c r="S4151" s="37">
        <f>_xlfn.XLOOKUP(Table1[[#This Row],[City]],Table2[City],Table2[Bonus %])</f>
        <v>5</v>
      </c>
    </row>
    <row r="4152" spans="1:19" x14ac:dyDescent="0.35">
      <c r="A4152" s="7" t="s">
        <v>3986</v>
      </c>
      <c r="B4152" s="40" t="str">
        <f>LEFT(Table1[[#This Row],[Employee Name]],FIND(" ",Table1[[#This Row],[Employee Name]]))</f>
        <v xml:space="preserve">Neha </v>
      </c>
      <c r="C4152" s="40" t="str">
        <f>RIGHT(Table1[[#This Row],[Employee Name]],LEN(Table1[[#This Row],[Employee Name]])-FIND(" ",Table1[[#This Row],[Employee Name]]))</f>
        <v>Kulkarni</v>
      </c>
      <c r="D4152" s="22">
        <f>Table1[[#This Row],[Basic Salary]]+Table1[[#This Row],[Bonus]]</f>
        <v>58426</v>
      </c>
      <c r="E4152" s="8">
        <v>72</v>
      </c>
      <c r="F4152" s="45">
        <v>96</v>
      </c>
      <c r="G4152" s="8" t="str" cm="1">
        <f t="array" ref="G4152">_xlfn.IFS(Table1[[#This Row],[Performance Score]]&gt;=80,"Excellent",Table1[[#This Row],[Performance Score]]&gt;=60,"Good",Table1[[#This Row],[Performance Score]]&gt;=40,"Need Improvement")</f>
        <v>Excellent</v>
      </c>
      <c r="H4152" s="29">
        <f>Table1[[#This Row],[Bonus]]/Table1[[#This Row],[Basic Salary]]</f>
        <v>0.93578954343648535</v>
      </c>
      <c r="I4152" s="8">
        <f ca="1">DATEDIF(Table1[[#This Row],[Date of Birth]],TODAY(),"y")</f>
        <v>25</v>
      </c>
      <c r="J4152" s="33">
        <v>45227</v>
      </c>
      <c r="K4152" s="33" t="str" cm="1">
        <f t="array" aca="1" ref="K4152" ca="1">_xlfn.IFS(L4152&lt;3,"Junior",L4152&lt;=7,"Mid-Level",L4152&gt;7,"Senior")</f>
        <v>Junior</v>
      </c>
      <c r="L4152" s="45">
        <f ca="1">INT(YEARFRAC(Table1[[#This Row],[Joining Date]],TODAY(),1))</f>
        <v>2</v>
      </c>
      <c r="M4152" s="25" t="str">
        <f t="shared" ca="1" si="64"/>
        <v>No</v>
      </c>
      <c r="N4152" s="25">
        <f>YEAR(Table1[[#This Row],[Joining Date]])</f>
        <v>2023</v>
      </c>
      <c r="O4152" s="45">
        <f>MONTH(Table1[[#This Row],[Joining Date]])</f>
        <v>10</v>
      </c>
      <c r="P4152" s="25">
        <f ca="1">NETWORKDAYS(Table1[[#This Row],[Joining Date]],TODAY())</f>
        <v>696</v>
      </c>
      <c r="Q4152" s="25" t="str">
        <f>LEFT(Table1[[#This Row],[Department]],5)&amp;"-"&amp;RIGHT(Table1[[#This Row],[Employee ID]],3)</f>
        <v>Suppo-930</v>
      </c>
      <c r="R4152" s="25" t="str">
        <f>LEFT(Table1[[#This Row],[Department]],3)</f>
        <v>Sup</v>
      </c>
      <c r="S4152" s="36">
        <f>_xlfn.XLOOKUP(Table1[[#This Row],[City]],Table2[City],Table2[Bonus %])</f>
        <v>5</v>
      </c>
    </row>
    <row r="4153" spans="1:19" x14ac:dyDescent="0.35">
      <c r="A4153" s="9" t="s">
        <v>4663</v>
      </c>
      <c r="B4153" s="41" t="str">
        <f>LEFT(Table1[[#This Row],[Employee Name]],FIND(" ",Table1[[#This Row],[Employee Name]]))</f>
        <v xml:space="preserve">Sneha </v>
      </c>
      <c r="C4153" s="41" t="str">
        <f>RIGHT(Table1[[#This Row],[Employee Name]],LEN(Table1[[#This Row],[Employee Name]])-FIND(" ",Table1[[#This Row],[Employee Name]]))</f>
        <v>Iyer</v>
      </c>
      <c r="D4153" s="23">
        <f>Table1[[#This Row],[Basic Salary]]+Table1[[#This Row],[Bonus]]</f>
        <v>58396</v>
      </c>
      <c r="E4153" s="10">
        <v>60</v>
      </c>
      <c r="F4153" s="46">
        <v>44</v>
      </c>
      <c r="G4153" s="10" t="str" cm="1">
        <f t="array" ref="G4153">_xlfn.IFS(Table1[[#This Row],[Performance Score]]&gt;=80,"Excellent",Table1[[#This Row],[Performance Score]]&gt;=60,"Good",Table1[[#This Row],[Performance Score]]&gt;=40,"Need Improvement")</f>
        <v>Need Improvement</v>
      </c>
      <c r="H4153" s="30">
        <f>Table1[[#This Row],[Bonus]]/Table1[[#This Row],[Basic Salary]]</f>
        <v>0.16925294836113169</v>
      </c>
      <c r="I4153" s="10">
        <f ca="1">DATEDIF(Table1[[#This Row],[Date of Birth]],TODAY(),"y")</f>
        <v>39</v>
      </c>
      <c r="J4153" s="34">
        <v>45910</v>
      </c>
      <c r="K4153" s="33" t="str" cm="1">
        <f t="array" aca="1" ref="K4153" ca="1">_xlfn.IFS(L4153&lt;3,"Junior",L4153&lt;=7,"Mid-Level",L4153&gt;7,"Senior")</f>
        <v>Junior</v>
      </c>
      <c r="L4153" s="46">
        <f ca="1">INT(YEARFRAC(Table1[[#This Row],[Joining Date]],TODAY(),1))</f>
        <v>0</v>
      </c>
      <c r="M4153" s="25" t="str">
        <f t="shared" ca="1" si="64"/>
        <v>No</v>
      </c>
      <c r="N4153" s="26">
        <f>YEAR(Table1[[#This Row],[Joining Date]])</f>
        <v>2025</v>
      </c>
      <c r="O4153" s="46">
        <f>MONTH(Table1[[#This Row],[Joining Date]])</f>
        <v>9</v>
      </c>
      <c r="P4153" s="26">
        <f ca="1">NETWORKDAYS(Table1[[#This Row],[Joining Date]],TODAY())</f>
        <v>209</v>
      </c>
      <c r="Q4153" s="26" t="str">
        <f>LEFT(Table1[[#This Row],[Department]],5)&amp;"-"&amp;RIGHT(Table1[[#This Row],[Employee ID]],3)</f>
        <v>HR-607</v>
      </c>
      <c r="R4153" s="26" t="str">
        <f>LEFT(Table1[[#This Row],[Department]],3)</f>
        <v>HR</v>
      </c>
      <c r="S4153" s="37">
        <f>_xlfn.XLOOKUP(Table1[[#This Row],[City]],Table2[City],Table2[Bonus %])</f>
        <v>8</v>
      </c>
    </row>
    <row r="4154" spans="1:19" x14ac:dyDescent="0.35">
      <c r="A4154" s="7" t="s">
        <v>3292</v>
      </c>
      <c r="B4154" s="40" t="str">
        <f>LEFT(Table1[[#This Row],[Employee Name]],FIND(" ",Table1[[#This Row],[Employee Name]]))</f>
        <v xml:space="preserve">Tarun </v>
      </c>
      <c r="C4154" s="40" t="str">
        <f>RIGHT(Table1[[#This Row],[Employee Name]],LEN(Table1[[#This Row],[Employee Name]])-FIND(" ",Table1[[#This Row],[Employee Name]]))</f>
        <v>Verma</v>
      </c>
      <c r="D4154" s="22">
        <f>Table1[[#This Row],[Basic Salary]]+Table1[[#This Row],[Bonus]]</f>
        <v>58373</v>
      </c>
      <c r="E4154" s="8">
        <v>68</v>
      </c>
      <c r="F4154" s="45">
        <v>42</v>
      </c>
      <c r="G4154" s="8" t="str" cm="1">
        <f t="array" ref="G4154">_xlfn.IFS(Table1[[#This Row],[Performance Score]]&gt;=80,"Excellent",Table1[[#This Row],[Performance Score]]&gt;=60,"Good",Table1[[#This Row],[Performance Score]]&gt;=40,"Need Improvement")</f>
        <v>Need Improvement</v>
      </c>
      <c r="H4154" s="29">
        <f>Table1[[#This Row],[Bonus]]/Table1[[#This Row],[Basic Salary]]</f>
        <v>0.68474370815054264</v>
      </c>
      <c r="I4154" s="8">
        <f ca="1">DATEDIF(Table1[[#This Row],[Date of Birth]],TODAY(),"y")</f>
        <v>30</v>
      </c>
      <c r="J4154" s="33">
        <v>42533</v>
      </c>
      <c r="K4154" s="33" t="str" cm="1">
        <f t="array" aca="1" ref="K4154" ca="1">_xlfn.IFS(L4154&lt;3,"Junior",L4154&lt;=7,"Mid-Level",L4154&gt;7,"Senior")</f>
        <v>Senior</v>
      </c>
      <c r="L4154" s="45">
        <f ca="1">INT(YEARFRAC(Table1[[#This Row],[Joining Date]],TODAY(),1))</f>
        <v>10</v>
      </c>
      <c r="M4154" s="25" t="str">
        <f t="shared" ca="1" si="64"/>
        <v>Yes</v>
      </c>
      <c r="N4154" s="25">
        <f>YEAR(Table1[[#This Row],[Joining Date]])</f>
        <v>2016</v>
      </c>
      <c r="O4154" s="45">
        <f>MONTH(Table1[[#This Row],[Joining Date]])</f>
        <v>6</v>
      </c>
      <c r="P4154" s="25">
        <f ca="1">NETWORKDAYS(Table1[[#This Row],[Joining Date]],TODAY())</f>
        <v>2621</v>
      </c>
      <c r="Q4154" s="25" t="str">
        <f>LEFT(Table1[[#This Row],[Department]],5)&amp;"-"&amp;RIGHT(Table1[[#This Row],[Employee ID]],3)</f>
        <v>HR-236</v>
      </c>
      <c r="R4154" s="25" t="str">
        <f>LEFT(Table1[[#This Row],[Department]],3)</f>
        <v>HR</v>
      </c>
      <c r="S4154" s="36">
        <f>_xlfn.XLOOKUP(Table1[[#This Row],[City]],Table2[City],Table2[Bonus %])</f>
        <v>5</v>
      </c>
    </row>
    <row r="4155" spans="1:19" x14ac:dyDescent="0.35">
      <c r="A4155" s="9" t="s">
        <v>1655</v>
      </c>
      <c r="B4155" s="41" t="str">
        <f>LEFT(Table1[[#This Row],[Employee Name]],FIND(" ",Table1[[#This Row],[Employee Name]]))</f>
        <v xml:space="preserve">Krishna </v>
      </c>
      <c r="C4155" s="41" t="str">
        <f>RIGHT(Table1[[#This Row],[Employee Name]],LEN(Table1[[#This Row],[Employee Name]])-FIND(" ",Table1[[#This Row],[Employee Name]]))</f>
        <v>Chaitanya</v>
      </c>
      <c r="D4155" s="23">
        <f>Table1[[#This Row],[Basic Salary]]+Table1[[#This Row],[Bonus]]</f>
        <v>58354</v>
      </c>
      <c r="E4155" s="10">
        <v>100</v>
      </c>
      <c r="F4155" s="46">
        <v>54</v>
      </c>
      <c r="G4155" s="10" t="str" cm="1">
        <f t="array" ref="G4155">_xlfn.IFS(Table1[[#This Row],[Performance Score]]&gt;=80,"Excellent",Table1[[#This Row],[Performance Score]]&gt;=60,"Good",Table1[[#This Row],[Performance Score]]&gt;=40,"Need Improvement")</f>
        <v>Need Improvement</v>
      </c>
      <c r="H4155" s="30">
        <f>Table1[[#This Row],[Bonus]]/Table1[[#This Row],[Basic Salary]]</f>
        <v>0.81641038411255684</v>
      </c>
      <c r="I4155" s="10">
        <f ca="1">DATEDIF(Table1[[#This Row],[Date of Birth]],TODAY(),"y")</f>
        <v>25</v>
      </c>
      <c r="J4155" s="34">
        <v>43483</v>
      </c>
      <c r="K4155" s="33" t="str" cm="1">
        <f t="array" aca="1" ref="K4155" ca="1">_xlfn.IFS(L4155&lt;3,"Junior",L4155&lt;=7,"Mid-Level",L4155&gt;7,"Senior")</f>
        <v>Mid-Level</v>
      </c>
      <c r="L4155" s="46">
        <f ca="1">INT(YEARFRAC(Table1[[#This Row],[Joining Date]],TODAY(),1))</f>
        <v>7</v>
      </c>
      <c r="M4155" s="25" t="str">
        <f t="shared" ca="1" si="64"/>
        <v>Yes</v>
      </c>
      <c r="N4155" s="26">
        <f>YEAR(Table1[[#This Row],[Joining Date]])</f>
        <v>2019</v>
      </c>
      <c r="O4155" s="46">
        <f>MONTH(Table1[[#This Row],[Joining Date]])</f>
        <v>1</v>
      </c>
      <c r="P4155" s="26">
        <f ca="1">NETWORKDAYS(Table1[[#This Row],[Joining Date]],TODAY())</f>
        <v>1942</v>
      </c>
      <c r="Q4155" s="26" t="str">
        <f>LEFT(Table1[[#This Row],[Department]],5)&amp;"-"&amp;RIGHT(Table1[[#This Row],[Employee ID]],3)</f>
        <v>Opera-599</v>
      </c>
      <c r="R4155" s="26" t="str">
        <f>LEFT(Table1[[#This Row],[Department]],3)</f>
        <v>Ope</v>
      </c>
      <c r="S4155" s="37">
        <f>_xlfn.XLOOKUP(Table1[[#This Row],[City]],Table2[City],Table2[Bonus %])</f>
        <v>4</v>
      </c>
    </row>
    <row r="4156" spans="1:19" x14ac:dyDescent="0.35">
      <c r="A4156" s="7" t="s">
        <v>3625</v>
      </c>
      <c r="B4156" s="40" t="str">
        <f>LEFT(Table1[[#This Row],[Employee Name]],FIND(" ",Table1[[#This Row],[Employee Name]]))</f>
        <v xml:space="preserve">Tarun </v>
      </c>
      <c r="C4156" s="40" t="str">
        <f>RIGHT(Table1[[#This Row],[Employee Name]],LEN(Table1[[#This Row],[Employee Name]])-FIND(" ",Table1[[#This Row],[Employee Name]]))</f>
        <v>Verma</v>
      </c>
      <c r="D4156" s="22">
        <f>Table1[[#This Row],[Basic Salary]]+Table1[[#This Row],[Bonus]]</f>
        <v>58307</v>
      </c>
      <c r="E4156" s="8">
        <v>64</v>
      </c>
      <c r="F4156" s="45">
        <v>81</v>
      </c>
      <c r="G4156" s="8" t="str" cm="1">
        <f t="array" ref="G4156">_xlfn.IFS(Table1[[#This Row],[Performance Score]]&gt;=80,"Excellent",Table1[[#This Row],[Performance Score]]&gt;=60,"Good",Table1[[#This Row],[Performance Score]]&gt;=40,"Need Improvement")</f>
        <v>Excellent</v>
      </c>
      <c r="H4156" s="29">
        <f>Table1[[#This Row],[Bonus]]/Table1[[#This Row],[Basic Salary]]</f>
        <v>0.46824637389202256</v>
      </c>
      <c r="I4156" s="8">
        <f ca="1">DATEDIF(Table1[[#This Row],[Date of Birth]],TODAY(),"y")</f>
        <v>45</v>
      </c>
      <c r="J4156" s="33">
        <v>42036</v>
      </c>
      <c r="K4156" s="33" t="str" cm="1">
        <f t="array" aca="1" ref="K4156" ca="1">_xlfn.IFS(L4156&lt;3,"Junior",L4156&lt;=7,"Mid-Level",L4156&gt;7,"Senior")</f>
        <v>Senior</v>
      </c>
      <c r="L4156" s="45">
        <f ca="1">INT(YEARFRAC(Table1[[#This Row],[Joining Date]],TODAY(),1))</f>
        <v>11</v>
      </c>
      <c r="M4156" s="25" t="str">
        <f t="shared" ca="1" si="64"/>
        <v>Yes</v>
      </c>
      <c r="N4156" s="25">
        <f>YEAR(Table1[[#This Row],[Joining Date]])</f>
        <v>2015</v>
      </c>
      <c r="O4156" s="45">
        <f>MONTH(Table1[[#This Row],[Joining Date]])</f>
        <v>2</v>
      </c>
      <c r="P4156" s="25">
        <f ca="1">NETWORKDAYS(Table1[[#This Row],[Joining Date]],TODAY())</f>
        <v>2976</v>
      </c>
      <c r="Q4156" s="25" t="str">
        <f>LEFT(Table1[[#This Row],[Department]],5)&amp;"-"&amp;RIGHT(Table1[[#This Row],[Employee ID]],3)</f>
        <v>Finan-569</v>
      </c>
      <c r="R4156" s="25" t="str">
        <f>LEFT(Table1[[#This Row],[Department]],3)</f>
        <v>Fin</v>
      </c>
      <c r="S4156" s="36">
        <f>_xlfn.XLOOKUP(Table1[[#This Row],[City]],Table2[City],Table2[Bonus %])</f>
        <v>8</v>
      </c>
    </row>
    <row r="4157" spans="1:19" x14ac:dyDescent="0.35">
      <c r="A4157" s="9" t="s">
        <v>1293</v>
      </c>
      <c r="B4157" s="41" t="str">
        <f>LEFT(Table1[[#This Row],[Employee Name]],FIND(" ",Table1[[#This Row],[Employee Name]]))</f>
        <v xml:space="preserve">Arjun </v>
      </c>
      <c r="C4157" s="41" t="str">
        <f>RIGHT(Table1[[#This Row],[Employee Name]],LEN(Table1[[#This Row],[Employee Name]])-FIND(" ",Table1[[#This Row],[Employee Name]]))</f>
        <v>Mehta</v>
      </c>
      <c r="D4157" s="23">
        <f>Table1[[#This Row],[Basic Salary]]+Table1[[#This Row],[Bonus]]</f>
        <v>58290</v>
      </c>
      <c r="E4157" s="10">
        <v>69</v>
      </c>
      <c r="F4157" s="46">
        <v>42</v>
      </c>
      <c r="G4157" s="10" t="str" cm="1">
        <f t="array" ref="G4157">_xlfn.IFS(Table1[[#This Row],[Performance Score]]&gt;=80,"Excellent",Table1[[#This Row],[Performance Score]]&gt;=60,"Good",Table1[[#This Row],[Performance Score]]&gt;=40,"Need Improvement")</f>
        <v>Need Improvement</v>
      </c>
      <c r="H4157" s="30">
        <f>Table1[[#This Row],[Bonus]]/Table1[[#This Row],[Basic Salary]]</f>
        <v>0.4186623831775701</v>
      </c>
      <c r="I4157" s="10">
        <f ca="1">DATEDIF(Table1[[#This Row],[Date of Birth]],TODAY(),"y")</f>
        <v>37</v>
      </c>
      <c r="J4157" s="34">
        <v>44269</v>
      </c>
      <c r="K4157" s="33" t="str" cm="1">
        <f t="array" aca="1" ref="K4157" ca="1">_xlfn.IFS(L4157&lt;3,"Junior",L4157&lt;=7,"Mid-Level",L4157&gt;7,"Senior")</f>
        <v>Mid-Level</v>
      </c>
      <c r="L4157" s="46">
        <f ca="1">INT(YEARFRAC(Table1[[#This Row],[Joining Date]],TODAY(),1))</f>
        <v>5</v>
      </c>
      <c r="M4157" s="25" t="str">
        <f t="shared" ca="1" si="64"/>
        <v>No</v>
      </c>
      <c r="N4157" s="26">
        <f>YEAR(Table1[[#This Row],[Joining Date]])</f>
        <v>2021</v>
      </c>
      <c r="O4157" s="46">
        <f>MONTH(Table1[[#This Row],[Joining Date]])</f>
        <v>3</v>
      </c>
      <c r="P4157" s="26">
        <f ca="1">NETWORKDAYS(Table1[[#This Row],[Joining Date]],TODAY())</f>
        <v>1381</v>
      </c>
      <c r="Q4157" s="26" t="str">
        <f>LEFT(Table1[[#This Row],[Department]],5)&amp;"-"&amp;RIGHT(Table1[[#This Row],[Employee ID]],3)</f>
        <v>Sales-237</v>
      </c>
      <c r="R4157" s="26" t="str">
        <f>LEFT(Table1[[#This Row],[Department]],3)</f>
        <v>Sal</v>
      </c>
      <c r="S4157" s="37">
        <f>_xlfn.XLOOKUP(Table1[[#This Row],[City]],Table2[City],Table2[Bonus %])</f>
        <v>7</v>
      </c>
    </row>
    <row r="4158" spans="1:19" x14ac:dyDescent="0.35">
      <c r="A4158" s="7" t="s">
        <v>2128</v>
      </c>
      <c r="B4158" s="40" t="str">
        <f>LEFT(Table1[[#This Row],[Employee Name]],FIND(" ",Table1[[#This Row],[Employee Name]]))</f>
        <v xml:space="preserve">Aarav </v>
      </c>
      <c r="C4158" s="40" t="str">
        <f>RIGHT(Table1[[#This Row],[Employee Name]],LEN(Table1[[#This Row],[Employee Name]])-FIND(" ",Table1[[#This Row],[Employee Name]]))</f>
        <v>Sharma</v>
      </c>
      <c r="D4158" s="22">
        <f>Table1[[#This Row],[Basic Salary]]+Table1[[#This Row],[Bonus]]</f>
        <v>58283</v>
      </c>
      <c r="E4158" s="8">
        <v>92</v>
      </c>
      <c r="F4158" s="45">
        <v>100</v>
      </c>
      <c r="G4158" s="8" t="str" cm="1">
        <f t="array" ref="G4158">_xlfn.IFS(Table1[[#This Row],[Performance Score]]&gt;=80,"Excellent",Table1[[#This Row],[Performance Score]]&gt;=60,"Good",Table1[[#This Row],[Performance Score]]&gt;=40,"Need Improvement")</f>
        <v>Excellent</v>
      </c>
      <c r="H4158" s="29">
        <f>Table1[[#This Row],[Bonus]]/Table1[[#This Row],[Basic Salary]]</f>
        <v>0.52885472955248936</v>
      </c>
      <c r="I4158" s="8">
        <f ca="1">DATEDIF(Table1[[#This Row],[Date of Birth]],TODAY(),"y")</f>
        <v>42</v>
      </c>
      <c r="J4158" s="33">
        <v>45900</v>
      </c>
      <c r="K4158" s="33" t="str" cm="1">
        <f t="array" aca="1" ref="K4158" ca="1">_xlfn.IFS(L4158&lt;3,"Junior",L4158&lt;=7,"Mid-Level",L4158&gt;7,"Senior")</f>
        <v>Junior</v>
      </c>
      <c r="L4158" s="45">
        <f ca="1">INT(YEARFRAC(Table1[[#This Row],[Joining Date]],TODAY(),1))</f>
        <v>0</v>
      </c>
      <c r="M4158" s="25" t="str">
        <f t="shared" ca="1" si="64"/>
        <v>No</v>
      </c>
      <c r="N4158" s="25">
        <f>YEAR(Table1[[#This Row],[Joining Date]])</f>
        <v>2025</v>
      </c>
      <c r="O4158" s="45">
        <f>MONTH(Table1[[#This Row],[Joining Date]])</f>
        <v>8</v>
      </c>
      <c r="P4158" s="25">
        <f ca="1">NETWORKDAYS(Table1[[#This Row],[Joining Date]],TODAY())</f>
        <v>216</v>
      </c>
      <c r="Q4158" s="25" t="str">
        <f>LEFT(Table1[[#This Row],[Department]],5)&amp;"-"&amp;RIGHT(Table1[[#This Row],[Employee ID]],3)</f>
        <v>Finan-072</v>
      </c>
      <c r="R4158" s="25" t="str">
        <f>LEFT(Table1[[#This Row],[Department]],3)</f>
        <v>Fin</v>
      </c>
      <c r="S4158" s="36">
        <f>_xlfn.XLOOKUP(Table1[[#This Row],[City]],Table2[City],Table2[Bonus %])</f>
        <v>8</v>
      </c>
    </row>
    <row r="4159" spans="1:19" x14ac:dyDescent="0.35">
      <c r="A4159" s="9" t="s">
        <v>3435</v>
      </c>
      <c r="B4159" s="41" t="str">
        <f>LEFT(Table1[[#This Row],[Employee Name]],FIND(" ",Table1[[#This Row],[Employee Name]]))</f>
        <v xml:space="preserve">Gayathri </v>
      </c>
      <c r="C4159" s="41" t="str">
        <f>RIGHT(Table1[[#This Row],[Employee Name]],LEN(Table1[[#This Row],[Employee Name]])-FIND(" ",Table1[[#This Row],[Employee Name]]))</f>
        <v>Iyer</v>
      </c>
      <c r="D4159" s="23">
        <f>Table1[[#This Row],[Basic Salary]]+Table1[[#This Row],[Bonus]]</f>
        <v>58277</v>
      </c>
      <c r="E4159" s="10">
        <v>85</v>
      </c>
      <c r="F4159" s="46">
        <v>54</v>
      </c>
      <c r="G4159" s="10" t="str" cm="1">
        <f t="array" ref="G4159">_xlfn.IFS(Table1[[#This Row],[Performance Score]]&gt;=80,"Excellent",Table1[[#This Row],[Performance Score]]&gt;=60,"Good",Table1[[#This Row],[Performance Score]]&gt;=40,"Need Improvement")</f>
        <v>Need Improvement</v>
      </c>
      <c r="H4159" s="30">
        <f>Table1[[#This Row],[Bonus]]/Table1[[#This Row],[Basic Salary]]</f>
        <v>0.4693779783666574</v>
      </c>
      <c r="I4159" s="10">
        <f ca="1">DATEDIF(Table1[[#This Row],[Date of Birth]],TODAY(),"y")</f>
        <v>19</v>
      </c>
      <c r="J4159" s="34">
        <v>42128</v>
      </c>
      <c r="K4159" s="33" t="str" cm="1">
        <f t="array" aca="1" ref="K4159" ca="1">_xlfn.IFS(L4159&lt;3,"Junior",L4159&lt;=7,"Mid-Level",L4159&gt;7,"Senior")</f>
        <v>Senior</v>
      </c>
      <c r="L4159" s="46">
        <f ca="1">INT(YEARFRAC(Table1[[#This Row],[Joining Date]],TODAY(),1))</f>
        <v>11</v>
      </c>
      <c r="M4159" s="25" t="str">
        <f t="shared" ca="1" si="64"/>
        <v>Yes</v>
      </c>
      <c r="N4159" s="26">
        <f>YEAR(Table1[[#This Row],[Joining Date]])</f>
        <v>2015</v>
      </c>
      <c r="O4159" s="46">
        <f>MONTH(Table1[[#This Row],[Joining Date]])</f>
        <v>5</v>
      </c>
      <c r="P4159" s="26">
        <f ca="1">NETWORKDAYS(Table1[[#This Row],[Joining Date]],TODAY())</f>
        <v>2911</v>
      </c>
      <c r="Q4159" s="26" t="str">
        <f>LEFT(Table1[[#This Row],[Department]],5)&amp;"-"&amp;RIGHT(Table1[[#This Row],[Employee ID]],3)</f>
        <v>Suppo-379</v>
      </c>
      <c r="R4159" s="26" t="str">
        <f>LEFT(Table1[[#This Row],[Department]],3)</f>
        <v>Sup</v>
      </c>
      <c r="S4159" s="37">
        <f>_xlfn.XLOOKUP(Table1[[#This Row],[City]],Table2[City],Table2[Bonus %])</f>
        <v>5</v>
      </c>
    </row>
    <row r="4160" spans="1:19" x14ac:dyDescent="0.35">
      <c r="A4160" s="7" t="s">
        <v>4296</v>
      </c>
      <c r="B4160" s="40" t="str">
        <f>LEFT(Table1[[#This Row],[Employee Name]],FIND(" ",Table1[[#This Row],[Employee Name]]))</f>
        <v xml:space="preserve">Rahul </v>
      </c>
      <c r="C4160" s="40" t="str">
        <f>RIGHT(Table1[[#This Row],[Employee Name]],LEN(Table1[[#This Row],[Employee Name]])-FIND(" ",Table1[[#This Row],[Employee Name]]))</f>
        <v>Verma</v>
      </c>
      <c r="D4160" s="22">
        <f>Table1[[#This Row],[Basic Salary]]+Table1[[#This Row],[Bonus]]</f>
        <v>58277</v>
      </c>
      <c r="E4160" s="8">
        <v>68</v>
      </c>
      <c r="F4160" s="45">
        <v>45</v>
      </c>
      <c r="G4160" s="8" t="str" cm="1">
        <f t="array" ref="G4160">_xlfn.IFS(Table1[[#This Row],[Performance Score]]&gt;=80,"Excellent",Table1[[#This Row],[Performance Score]]&gt;=60,"Good",Table1[[#This Row],[Performance Score]]&gt;=40,"Need Improvement")</f>
        <v>Need Improvement</v>
      </c>
      <c r="H4160" s="29">
        <f>Table1[[#This Row],[Bonus]]/Table1[[#This Row],[Basic Salary]]</f>
        <v>0.72259170583192933</v>
      </c>
      <c r="I4160" s="8">
        <f ca="1">DATEDIF(Table1[[#This Row],[Date of Birth]],TODAY(),"y")</f>
        <v>28</v>
      </c>
      <c r="J4160" s="33">
        <v>44491</v>
      </c>
      <c r="K4160" s="33" t="str" cm="1">
        <f t="array" aca="1" ref="K4160" ca="1">_xlfn.IFS(L4160&lt;3,"Junior",L4160&lt;=7,"Mid-Level",L4160&gt;7,"Senior")</f>
        <v>Mid-Level</v>
      </c>
      <c r="L4160" s="45">
        <f ca="1">INT(YEARFRAC(Table1[[#This Row],[Joining Date]],TODAY(),1))</f>
        <v>4</v>
      </c>
      <c r="M4160" s="25" t="str">
        <f t="shared" ca="1" si="64"/>
        <v>No</v>
      </c>
      <c r="N4160" s="25">
        <f>YEAR(Table1[[#This Row],[Joining Date]])</f>
        <v>2021</v>
      </c>
      <c r="O4160" s="45">
        <f>MONTH(Table1[[#This Row],[Joining Date]])</f>
        <v>10</v>
      </c>
      <c r="P4160" s="25">
        <f ca="1">NETWORKDAYS(Table1[[#This Row],[Joining Date]],TODAY())</f>
        <v>1222</v>
      </c>
      <c r="Q4160" s="25" t="str">
        <f>LEFT(Table1[[#This Row],[Department]],5)&amp;"-"&amp;RIGHT(Table1[[#This Row],[Employee ID]],3)</f>
        <v>Sales-240</v>
      </c>
      <c r="R4160" s="25" t="str">
        <f>LEFT(Table1[[#This Row],[Department]],3)</f>
        <v>Sal</v>
      </c>
      <c r="S4160" s="36">
        <f>_xlfn.XLOOKUP(Table1[[#This Row],[City]],Table2[City],Table2[Bonus %])</f>
        <v>7</v>
      </c>
    </row>
    <row r="4161" spans="1:19" x14ac:dyDescent="0.35">
      <c r="A4161" s="9" t="s">
        <v>4483</v>
      </c>
      <c r="B4161" s="41" t="str">
        <f>LEFT(Table1[[#This Row],[Employee Name]],FIND(" ",Table1[[#This Row],[Employee Name]]))</f>
        <v xml:space="preserve">Arjun </v>
      </c>
      <c r="C4161" s="41" t="str">
        <f>RIGHT(Table1[[#This Row],[Employee Name]],LEN(Table1[[#This Row],[Employee Name]])-FIND(" ",Table1[[#This Row],[Employee Name]]))</f>
        <v>Mehta</v>
      </c>
      <c r="D4161" s="23">
        <f>Table1[[#This Row],[Basic Salary]]+Table1[[#This Row],[Bonus]]</f>
        <v>58252</v>
      </c>
      <c r="E4161" s="10">
        <v>95</v>
      </c>
      <c r="F4161" s="46">
        <v>98</v>
      </c>
      <c r="G4161" s="10" t="str" cm="1">
        <f t="array" ref="G4161">_xlfn.IFS(Table1[[#This Row],[Performance Score]]&gt;=80,"Excellent",Table1[[#This Row],[Performance Score]]&gt;=60,"Good",Table1[[#This Row],[Performance Score]]&gt;=40,"Need Improvement")</f>
        <v>Excellent</v>
      </c>
      <c r="H4161" s="30">
        <f>Table1[[#This Row],[Bonus]]/Table1[[#This Row],[Basic Salary]]</f>
        <v>0.31301701791953118</v>
      </c>
      <c r="I4161" s="10">
        <f ca="1">DATEDIF(Table1[[#This Row],[Date of Birth]],TODAY(),"y")</f>
        <v>25</v>
      </c>
      <c r="J4161" s="34">
        <v>42099</v>
      </c>
      <c r="K4161" s="33" t="str" cm="1">
        <f t="array" aca="1" ref="K4161" ca="1">_xlfn.IFS(L4161&lt;3,"Junior",L4161&lt;=7,"Mid-Level",L4161&gt;7,"Senior")</f>
        <v>Senior</v>
      </c>
      <c r="L4161" s="46">
        <f ca="1">INT(YEARFRAC(Table1[[#This Row],[Joining Date]],TODAY(),1))</f>
        <v>11</v>
      </c>
      <c r="M4161" s="25" t="str">
        <f t="shared" ca="1" si="64"/>
        <v>Yes</v>
      </c>
      <c r="N4161" s="26">
        <f>YEAR(Table1[[#This Row],[Joining Date]])</f>
        <v>2015</v>
      </c>
      <c r="O4161" s="46">
        <f>MONTH(Table1[[#This Row],[Joining Date]])</f>
        <v>4</v>
      </c>
      <c r="P4161" s="26">
        <f ca="1">NETWORKDAYS(Table1[[#This Row],[Joining Date]],TODAY())</f>
        <v>2931</v>
      </c>
      <c r="Q4161" s="26" t="str">
        <f>LEFT(Table1[[#This Row],[Department]],5)&amp;"-"&amp;RIGHT(Table1[[#This Row],[Employee ID]],3)</f>
        <v>Suppo-427</v>
      </c>
      <c r="R4161" s="26" t="str">
        <f>LEFT(Table1[[#This Row],[Department]],3)</f>
        <v>Sup</v>
      </c>
      <c r="S4161" s="37">
        <f>_xlfn.XLOOKUP(Table1[[#This Row],[City]],Table2[City],Table2[Bonus %])</f>
        <v>8</v>
      </c>
    </row>
    <row r="4162" spans="1:19" x14ac:dyDescent="0.35">
      <c r="A4162" s="7" t="s">
        <v>4888</v>
      </c>
      <c r="B4162" s="40" t="str">
        <f>LEFT(Table1[[#This Row],[Employee Name]],FIND(" ",Table1[[#This Row],[Employee Name]]))</f>
        <v xml:space="preserve">Nisha </v>
      </c>
      <c r="C4162" s="40" t="str">
        <f>RIGHT(Table1[[#This Row],[Employee Name]],LEN(Table1[[#This Row],[Employee Name]])-FIND(" ",Table1[[#This Row],[Employee Name]]))</f>
        <v>Kapoor</v>
      </c>
      <c r="D4162" s="22">
        <f>Table1[[#This Row],[Basic Salary]]+Table1[[#This Row],[Bonus]]</f>
        <v>58240</v>
      </c>
      <c r="E4162" s="8">
        <v>81</v>
      </c>
      <c r="F4162" s="45">
        <v>75</v>
      </c>
      <c r="G4162" s="8" t="str" cm="1">
        <f t="array" ref="G4162">_xlfn.IFS(Table1[[#This Row],[Performance Score]]&gt;=80,"Excellent",Table1[[#This Row],[Performance Score]]&gt;=60,"Good",Table1[[#This Row],[Performance Score]]&gt;=40,"Need Improvement")</f>
        <v>Good</v>
      </c>
      <c r="H4162" s="29">
        <f>Table1[[#This Row],[Bonus]]/Table1[[#This Row],[Basic Salary]]</f>
        <v>0.30524428507395784</v>
      </c>
      <c r="I4162" s="8">
        <f ca="1">DATEDIF(Table1[[#This Row],[Date of Birth]],TODAY(),"y")</f>
        <v>33</v>
      </c>
      <c r="J4162" s="33">
        <v>44724</v>
      </c>
      <c r="K4162" s="33" t="str" cm="1">
        <f t="array" aca="1" ref="K4162" ca="1">_xlfn.IFS(L4162&lt;3,"Junior",L4162&lt;=7,"Mid-Level",L4162&gt;7,"Senior")</f>
        <v>Mid-Level</v>
      </c>
      <c r="L4162" s="45">
        <f ca="1">INT(YEARFRAC(Table1[[#This Row],[Joining Date]],TODAY(),1))</f>
        <v>4</v>
      </c>
      <c r="M4162" s="25" t="str">
        <f t="shared" ref="M4162:M4225" ca="1" si="65">IF(L4162&gt;5,"Yes","No")</f>
        <v>No</v>
      </c>
      <c r="N4162" s="25">
        <f>YEAR(Table1[[#This Row],[Joining Date]])</f>
        <v>2022</v>
      </c>
      <c r="O4162" s="45">
        <f>MONTH(Table1[[#This Row],[Joining Date]])</f>
        <v>6</v>
      </c>
      <c r="P4162" s="25">
        <f ca="1">NETWORKDAYS(Table1[[#This Row],[Joining Date]],TODAY())</f>
        <v>1056</v>
      </c>
      <c r="Q4162" s="25" t="str">
        <f>LEFT(Table1[[#This Row],[Department]],5)&amp;"-"&amp;RIGHT(Table1[[#This Row],[Employee ID]],3)</f>
        <v>Sales-832</v>
      </c>
      <c r="R4162" s="25" t="str">
        <f>LEFT(Table1[[#This Row],[Department]],3)</f>
        <v>Sal</v>
      </c>
      <c r="S4162" s="36">
        <f>_xlfn.XLOOKUP(Table1[[#This Row],[City]],Table2[City],Table2[Bonus %])</f>
        <v>5</v>
      </c>
    </row>
    <row r="4163" spans="1:19" x14ac:dyDescent="0.35">
      <c r="A4163" s="9" t="s">
        <v>746</v>
      </c>
      <c r="B4163" s="41" t="str">
        <f>LEFT(Table1[[#This Row],[Employee Name]],FIND(" ",Table1[[#This Row],[Employee Name]]))</f>
        <v xml:space="preserve">Priya </v>
      </c>
      <c r="C4163" s="41" t="str">
        <f>RIGHT(Table1[[#This Row],[Employee Name]],LEN(Table1[[#This Row],[Employee Name]])-FIND(" ",Table1[[#This Row],[Employee Name]]))</f>
        <v>Reddy</v>
      </c>
      <c r="D4163" s="23">
        <f>Table1[[#This Row],[Basic Salary]]+Table1[[#This Row],[Bonus]]</f>
        <v>58231</v>
      </c>
      <c r="E4163" s="10">
        <v>61</v>
      </c>
      <c r="F4163" s="46">
        <v>71</v>
      </c>
      <c r="G4163" s="10" t="str" cm="1">
        <f t="array" ref="G4163">_xlfn.IFS(Table1[[#This Row],[Performance Score]]&gt;=80,"Excellent",Table1[[#This Row],[Performance Score]]&gt;=60,"Good",Table1[[#This Row],[Performance Score]]&gt;=40,"Need Improvement")</f>
        <v>Good</v>
      </c>
      <c r="H4163" s="30">
        <f>Table1[[#This Row],[Bonus]]/Table1[[#This Row],[Basic Salary]]</f>
        <v>0.2118077955590702</v>
      </c>
      <c r="I4163" s="10">
        <f ca="1">DATEDIF(Table1[[#This Row],[Date of Birth]],TODAY(),"y")</f>
        <v>22</v>
      </c>
      <c r="J4163" s="34">
        <v>45793</v>
      </c>
      <c r="K4163" s="33" t="str" cm="1">
        <f t="array" aca="1" ref="K4163" ca="1">_xlfn.IFS(L4163&lt;3,"Junior",L4163&lt;=7,"Mid-Level",L4163&gt;7,"Senior")</f>
        <v>Junior</v>
      </c>
      <c r="L4163" s="46">
        <f ca="1">INT(YEARFRAC(Table1[[#This Row],[Joining Date]],TODAY(),1))</f>
        <v>1</v>
      </c>
      <c r="M4163" s="25" t="str">
        <f t="shared" ca="1" si="65"/>
        <v>No</v>
      </c>
      <c r="N4163" s="26">
        <f>YEAR(Table1[[#This Row],[Joining Date]])</f>
        <v>2025</v>
      </c>
      <c r="O4163" s="46">
        <f>MONTH(Table1[[#This Row],[Joining Date]])</f>
        <v>5</v>
      </c>
      <c r="P4163" s="26">
        <f ca="1">NETWORKDAYS(Table1[[#This Row],[Joining Date]],TODAY())</f>
        <v>292</v>
      </c>
      <c r="Q4163" s="26" t="str">
        <f>LEFT(Table1[[#This Row],[Department]],5)&amp;"-"&amp;RIGHT(Table1[[#This Row],[Employee ID]],3)</f>
        <v>Marke-690</v>
      </c>
      <c r="R4163" s="26" t="str">
        <f>LEFT(Table1[[#This Row],[Department]],3)</f>
        <v>Mar</v>
      </c>
      <c r="S4163" s="37">
        <f>_xlfn.XLOOKUP(Table1[[#This Row],[City]],Table2[City],Table2[Bonus %])</f>
        <v>4</v>
      </c>
    </row>
    <row r="4164" spans="1:19" x14ac:dyDescent="0.35">
      <c r="A4164" s="7" t="s">
        <v>3013</v>
      </c>
      <c r="B4164" s="40" t="str">
        <f>LEFT(Table1[[#This Row],[Employee Name]],FIND(" ",Table1[[#This Row],[Employee Name]]))</f>
        <v xml:space="preserve">Pooja </v>
      </c>
      <c r="C4164" s="40" t="str">
        <f>RIGHT(Table1[[#This Row],[Employee Name]],LEN(Table1[[#This Row],[Employee Name]])-FIND(" ",Table1[[#This Row],[Employee Name]]))</f>
        <v>Das</v>
      </c>
      <c r="D4164" s="22">
        <f>Table1[[#This Row],[Basic Salary]]+Table1[[#This Row],[Bonus]]</f>
        <v>58225</v>
      </c>
      <c r="E4164" s="8">
        <v>93</v>
      </c>
      <c r="F4164" s="45">
        <v>94</v>
      </c>
      <c r="G4164" s="8" t="str" cm="1">
        <f t="array" ref="G4164">_xlfn.IFS(Table1[[#This Row],[Performance Score]]&gt;=80,"Excellent",Table1[[#This Row],[Performance Score]]&gt;=60,"Good",Table1[[#This Row],[Performance Score]]&gt;=40,"Need Improvement")</f>
        <v>Excellent</v>
      </c>
      <c r="H4164" s="29">
        <f>Table1[[#This Row],[Bonus]]/Table1[[#This Row],[Basic Salary]]</f>
        <v>0.15438756493120268</v>
      </c>
      <c r="I4164" s="8">
        <f ca="1">DATEDIF(Table1[[#This Row],[Date of Birth]],TODAY(),"y")</f>
        <v>34</v>
      </c>
      <c r="J4164" s="33">
        <v>44580</v>
      </c>
      <c r="K4164" s="33" t="str" cm="1">
        <f t="array" aca="1" ref="K4164" ca="1">_xlfn.IFS(L4164&lt;3,"Junior",L4164&lt;=7,"Mid-Level",L4164&gt;7,"Senior")</f>
        <v>Mid-Level</v>
      </c>
      <c r="L4164" s="45">
        <f ca="1">INT(YEARFRAC(Table1[[#This Row],[Joining Date]],TODAY(),1))</f>
        <v>4</v>
      </c>
      <c r="M4164" s="25" t="str">
        <f t="shared" ca="1" si="65"/>
        <v>No</v>
      </c>
      <c r="N4164" s="25">
        <f>YEAR(Table1[[#This Row],[Joining Date]])</f>
        <v>2022</v>
      </c>
      <c r="O4164" s="45">
        <f>MONTH(Table1[[#This Row],[Joining Date]])</f>
        <v>1</v>
      </c>
      <c r="P4164" s="25">
        <f ca="1">NETWORKDAYS(Table1[[#This Row],[Joining Date]],TODAY())</f>
        <v>1159</v>
      </c>
      <c r="Q4164" s="25" t="str">
        <f>LEFT(Table1[[#This Row],[Department]],5)&amp;"-"&amp;RIGHT(Table1[[#This Row],[Employee ID]],3)</f>
        <v>Marke-957</v>
      </c>
      <c r="R4164" s="25" t="str">
        <f>LEFT(Table1[[#This Row],[Department]],3)</f>
        <v>Mar</v>
      </c>
      <c r="S4164" s="36">
        <f>_xlfn.XLOOKUP(Table1[[#This Row],[City]],Table2[City],Table2[Bonus %])</f>
        <v>6</v>
      </c>
    </row>
    <row r="4165" spans="1:19" x14ac:dyDescent="0.35">
      <c r="A4165" s="9" t="s">
        <v>2435</v>
      </c>
      <c r="B4165" s="41" t="str">
        <f>LEFT(Table1[[#This Row],[Employee Name]],FIND(" ",Table1[[#This Row],[Employee Name]]))</f>
        <v xml:space="preserve">Ananya </v>
      </c>
      <c r="C4165" s="41" t="str">
        <f>RIGHT(Table1[[#This Row],[Employee Name]],LEN(Table1[[#This Row],[Employee Name]])-FIND(" ",Table1[[#This Row],[Employee Name]]))</f>
        <v>Rao</v>
      </c>
      <c r="D4165" s="23">
        <f>Table1[[#This Row],[Basic Salary]]+Table1[[#This Row],[Bonus]]</f>
        <v>58224</v>
      </c>
      <c r="E4165" s="10">
        <v>82</v>
      </c>
      <c r="F4165" s="46">
        <v>69</v>
      </c>
      <c r="G4165" s="10" t="str" cm="1">
        <f t="array" ref="G4165">_xlfn.IFS(Table1[[#This Row],[Performance Score]]&gt;=80,"Excellent",Table1[[#This Row],[Performance Score]]&gt;=60,"Good",Table1[[#This Row],[Performance Score]]&gt;=40,"Need Improvement")</f>
        <v>Good</v>
      </c>
      <c r="H4165" s="30">
        <f>Table1[[#This Row],[Bonus]]/Table1[[#This Row],[Basic Salary]]</f>
        <v>0.26736466337258658</v>
      </c>
      <c r="I4165" s="10">
        <f ca="1">DATEDIF(Table1[[#This Row],[Date of Birth]],TODAY(),"y")</f>
        <v>32</v>
      </c>
      <c r="J4165" s="34">
        <v>43690</v>
      </c>
      <c r="K4165" s="33" t="str" cm="1">
        <f t="array" aca="1" ref="K4165" ca="1">_xlfn.IFS(L4165&lt;3,"Junior",L4165&lt;=7,"Mid-Level",L4165&gt;7,"Senior")</f>
        <v>Mid-Level</v>
      </c>
      <c r="L4165" s="46">
        <f ca="1">INT(YEARFRAC(Table1[[#This Row],[Joining Date]],TODAY(),1))</f>
        <v>6</v>
      </c>
      <c r="M4165" s="25" t="str">
        <f t="shared" ca="1" si="65"/>
        <v>Yes</v>
      </c>
      <c r="N4165" s="26">
        <f>YEAR(Table1[[#This Row],[Joining Date]])</f>
        <v>2019</v>
      </c>
      <c r="O4165" s="46">
        <f>MONTH(Table1[[#This Row],[Joining Date]])</f>
        <v>8</v>
      </c>
      <c r="P4165" s="26">
        <f ca="1">NETWORKDAYS(Table1[[#This Row],[Joining Date]],TODAY())</f>
        <v>1795</v>
      </c>
      <c r="Q4165" s="26" t="str">
        <f>LEFT(Table1[[#This Row],[Department]],5)&amp;"-"&amp;RIGHT(Table1[[#This Row],[Employee ID]],3)</f>
        <v>Marke-379</v>
      </c>
      <c r="R4165" s="26" t="str">
        <f>LEFT(Table1[[#This Row],[Department]],3)</f>
        <v>Mar</v>
      </c>
      <c r="S4165" s="37">
        <f>_xlfn.XLOOKUP(Table1[[#This Row],[City]],Table2[City],Table2[Bonus %])</f>
        <v>5</v>
      </c>
    </row>
    <row r="4166" spans="1:19" x14ac:dyDescent="0.35">
      <c r="A4166" s="7" t="s">
        <v>668</v>
      </c>
      <c r="B4166" s="40" t="str">
        <f>LEFT(Table1[[#This Row],[Employee Name]],FIND(" ",Table1[[#This Row],[Employee Name]]))</f>
        <v xml:space="preserve">Neha </v>
      </c>
      <c r="C4166" s="40" t="str">
        <f>RIGHT(Table1[[#This Row],[Employee Name]],LEN(Table1[[#This Row],[Employee Name]])-FIND(" ",Table1[[#This Row],[Employee Name]]))</f>
        <v>Kulkarni</v>
      </c>
      <c r="D4166" s="22">
        <f>Table1[[#This Row],[Basic Salary]]+Table1[[#This Row],[Bonus]]</f>
        <v>58201</v>
      </c>
      <c r="E4166" s="8">
        <v>100</v>
      </c>
      <c r="F4166" s="45">
        <v>52</v>
      </c>
      <c r="G4166" s="8" t="str" cm="1">
        <f t="array" ref="G4166">_xlfn.IFS(Table1[[#This Row],[Performance Score]]&gt;=80,"Excellent",Table1[[#This Row],[Performance Score]]&gt;=60,"Good",Table1[[#This Row],[Performance Score]]&gt;=40,"Need Improvement")</f>
        <v>Need Improvement</v>
      </c>
      <c r="H4166" s="29">
        <f>Table1[[#This Row],[Bonus]]/Table1[[#This Row],[Basic Salary]]</f>
        <v>0.10164486759667619</v>
      </c>
      <c r="I4166" s="8">
        <f ca="1">DATEDIF(Table1[[#This Row],[Date of Birth]],TODAY(),"y")</f>
        <v>17</v>
      </c>
      <c r="J4166" s="33">
        <v>44300</v>
      </c>
      <c r="K4166" s="33" t="str" cm="1">
        <f t="array" aca="1" ref="K4166" ca="1">_xlfn.IFS(L4166&lt;3,"Junior",L4166&lt;=7,"Mid-Level",L4166&gt;7,"Senior")</f>
        <v>Mid-Level</v>
      </c>
      <c r="L4166" s="45">
        <f ca="1">INT(YEARFRAC(Table1[[#This Row],[Joining Date]],TODAY(),1))</f>
        <v>5</v>
      </c>
      <c r="M4166" s="25" t="str">
        <f t="shared" ca="1" si="65"/>
        <v>No</v>
      </c>
      <c r="N4166" s="25">
        <f>YEAR(Table1[[#This Row],[Joining Date]])</f>
        <v>2021</v>
      </c>
      <c r="O4166" s="45">
        <f>MONTH(Table1[[#This Row],[Joining Date]])</f>
        <v>4</v>
      </c>
      <c r="P4166" s="25">
        <f ca="1">NETWORKDAYS(Table1[[#This Row],[Joining Date]],TODAY())</f>
        <v>1359</v>
      </c>
      <c r="Q4166" s="25" t="str">
        <f>LEFT(Table1[[#This Row],[Department]],5)&amp;"-"&amp;RIGHT(Table1[[#This Row],[Employee ID]],3)</f>
        <v>Sales-612</v>
      </c>
      <c r="R4166" s="25" t="str">
        <f>LEFT(Table1[[#This Row],[Department]],3)</f>
        <v>Sal</v>
      </c>
      <c r="S4166" s="36">
        <f>_xlfn.XLOOKUP(Table1[[#This Row],[City]],Table2[City],Table2[Bonus %])</f>
        <v>6</v>
      </c>
    </row>
    <row r="4167" spans="1:19" x14ac:dyDescent="0.35">
      <c r="A4167" s="9" t="s">
        <v>2782</v>
      </c>
      <c r="B4167" s="41" t="str">
        <f>LEFT(Table1[[#This Row],[Employee Name]],FIND(" ",Table1[[#This Row],[Employee Name]]))</f>
        <v xml:space="preserve">Kavya </v>
      </c>
      <c r="C4167" s="41" t="str">
        <f>RIGHT(Table1[[#This Row],[Employee Name]],LEN(Table1[[#This Row],[Employee Name]])-FIND(" ",Table1[[#This Row],[Employee Name]]))</f>
        <v>Nair</v>
      </c>
      <c r="D4167" s="23">
        <f>Table1[[#This Row],[Basic Salary]]+Table1[[#This Row],[Bonus]]</f>
        <v>58155</v>
      </c>
      <c r="E4167" s="10">
        <v>89</v>
      </c>
      <c r="F4167" s="46">
        <v>46</v>
      </c>
      <c r="G4167" s="10" t="str" cm="1">
        <f t="array" ref="G4167">_xlfn.IFS(Table1[[#This Row],[Performance Score]]&gt;=80,"Excellent",Table1[[#This Row],[Performance Score]]&gt;=60,"Good",Table1[[#This Row],[Performance Score]]&gt;=40,"Need Improvement")</f>
        <v>Need Improvement</v>
      </c>
      <c r="H4167" s="30">
        <f>Table1[[#This Row],[Bonus]]/Table1[[#This Row],[Basic Salary]]</f>
        <v>0.65339891393966965</v>
      </c>
      <c r="I4167" s="10">
        <f ca="1">DATEDIF(Table1[[#This Row],[Date of Birth]],TODAY(),"y")</f>
        <v>21</v>
      </c>
      <c r="J4167" s="34">
        <v>43995</v>
      </c>
      <c r="K4167" s="33" t="str" cm="1">
        <f t="array" aca="1" ref="K4167" ca="1">_xlfn.IFS(L4167&lt;3,"Junior",L4167&lt;=7,"Mid-Level",L4167&gt;7,"Senior")</f>
        <v>Mid-Level</v>
      </c>
      <c r="L4167" s="46">
        <f ca="1">INT(YEARFRAC(Table1[[#This Row],[Joining Date]],TODAY(),1))</f>
        <v>6</v>
      </c>
      <c r="M4167" s="25" t="str">
        <f t="shared" ca="1" si="65"/>
        <v>Yes</v>
      </c>
      <c r="N4167" s="26">
        <f>YEAR(Table1[[#This Row],[Joining Date]])</f>
        <v>2020</v>
      </c>
      <c r="O4167" s="46">
        <f>MONTH(Table1[[#This Row],[Joining Date]])</f>
        <v>6</v>
      </c>
      <c r="P4167" s="26">
        <f ca="1">NETWORKDAYS(Table1[[#This Row],[Joining Date]],TODAY())</f>
        <v>1576</v>
      </c>
      <c r="Q4167" s="26" t="str">
        <f>LEFT(Table1[[#This Row],[Department]],5)&amp;"-"&amp;RIGHT(Table1[[#This Row],[Employee ID]],3)</f>
        <v>Suppo-726</v>
      </c>
      <c r="R4167" s="26" t="str">
        <f>LEFT(Table1[[#This Row],[Department]],3)</f>
        <v>Sup</v>
      </c>
      <c r="S4167" s="37">
        <f>_xlfn.XLOOKUP(Table1[[#This Row],[City]],Table2[City],Table2[Bonus %])</f>
        <v>5</v>
      </c>
    </row>
    <row r="4168" spans="1:19" x14ac:dyDescent="0.35">
      <c r="A4168" s="7" t="s">
        <v>561</v>
      </c>
      <c r="B4168" s="40" t="str">
        <f>LEFT(Table1[[#This Row],[Employee Name]],FIND(" ",Table1[[#This Row],[Employee Name]]))</f>
        <v xml:space="preserve">Ananya </v>
      </c>
      <c r="C4168" s="40" t="str">
        <f>RIGHT(Table1[[#This Row],[Employee Name]],LEN(Table1[[#This Row],[Employee Name]])-FIND(" ",Table1[[#This Row],[Employee Name]]))</f>
        <v>Rao</v>
      </c>
      <c r="D4168" s="22">
        <f>Table1[[#This Row],[Basic Salary]]+Table1[[#This Row],[Bonus]]</f>
        <v>58136</v>
      </c>
      <c r="E4168" s="8">
        <v>71</v>
      </c>
      <c r="F4168" s="45">
        <v>70</v>
      </c>
      <c r="G4168" s="8" t="str" cm="1">
        <f t="array" ref="G4168">_xlfn.IFS(Table1[[#This Row],[Performance Score]]&gt;=80,"Excellent",Table1[[#This Row],[Performance Score]]&gt;=60,"Good",Table1[[#This Row],[Performance Score]]&gt;=40,"Need Improvement")</f>
        <v>Good</v>
      </c>
      <c r="H4168" s="29">
        <f>Table1[[#This Row],[Bonus]]/Table1[[#This Row],[Basic Salary]]</f>
        <v>0.66269126269126266</v>
      </c>
      <c r="I4168" s="8">
        <f ca="1">DATEDIF(Table1[[#This Row],[Date of Birth]],TODAY(),"y")</f>
        <v>31</v>
      </c>
      <c r="J4168" s="33">
        <v>44764</v>
      </c>
      <c r="K4168" s="33" t="str" cm="1">
        <f t="array" aca="1" ref="K4168" ca="1">_xlfn.IFS(L4168&lt;3,"Junior",L4168&lt;=7,"Mid-Level",L4168&gt;7,"Senior")</f>
        <v>Mid-Level</v>
      </c>
      <c r="L4168" s="45">
        <f ca="1">INT(YEARFRAC(Table1[[#This Row],[Joining Date]],TODAY(),1))</f>
        <v>3</v>
      </c>
      <c r="M4168" s="25" t="str">
        <f t="shared" ca="1" si="65"/>
        <v>No</v>
      </c>
      <c r="N4168" s="25">
        <f>YEAR(Table1[[#This Row],[Joining Date]])</f>
        <v>2022</v>
      </c>
      <c r="O4168" s="45">
        <f>MONTH(Table1[[#This Row],[Joining Date]])</f>
        <v>7</v>
      </c>
      <c r="P4168" s="25">
        <f ca="1">NETWORKDAYS(Table1[[#This Row],[Joining Date]],TODAY())</f>
        <v>1027</v>
      </c>
      <c r="Q4168" s="25" t="str">
        <f>LEFT(Table1[[#This Row],[Department]],5)&amp;"-"&amp;RIGHT(Table1[[#This Row],[Employee ID]],3)</f>
        <v>HR-505</v>
      </c>
      <c r="R4168" s="25" t="str">
        <f>LEFT(Table1[[#This Row],[Department]],3)</f>
        <v>HR</v>
      </c>
      <c r="S4168" s="36">
        <f>_xlfn.XLOOKUP(Table1[[#This Row],[City]],Table2[City],Table2[Bonus %])</f>
        <v>6</v>
      </c>
    </row>
    <row r="4169" spans="1:19" x14ac:dyDescent="0.35">
      <c r="A4169" s="9" t="s">
        <v>4804</v>
      </c>
      <c r="B4169" s="41" t="str">
        <f>LEFT(Table1[[#This Row],[Employee Name]],FIND(" ",Table1[[#This Row],[Employee Name]]))</f>
        <v xml:space="preserve">Sneha </v>
      </c>
      <c r="C4169" s="41" t="str">
        <f>RIGHT(Table1[[#This Row],[Employee Name]],LEN(Table1[[#This Row],[Employee Name]])-FIND(" ",Table1[[#This Row],[Employee Name]]))</f>
        <v>Iyer</v>
      </c>
      <c r="D4169" s="23">
        <f>Table1[[#This Row],[Basic Salary]]+Table1[[#This Row],[Bonus]]</f>
        <v>58133</v>
      </c>
      <c r="E4169" s="10">
        <v>99</v>
      </c>
      <c r="F4169" s="46">
        <v>94</v>
      </c>
      <c r="G4169" s="10" t="str" cm="1">
        <f t="array" ref="G4169">_xlfn.IFS(Table1[[#This Row],[Performance Score]]&gt;=80,"Excellent",Table1[[#This Row],[Performance Score]]&gt;=60,"Good",Table1[[#This Row],[Performance Score]]&gt;=40,"Need Improvement")</f>
        <v>Excellent</v>
      </c>
      <c r="H4169" s="30">
        <f>Table1[[#This Row],[Bonus]]/Table1[[#This Row],[Basic Salary]]</f>
        <v>0.65814769388744687</v>
      </c>
      <c r="I4169" s="10">
        <f ca="1">DATEDIF(Table1[[#This Row],[Date of Birth]],TODAY(),"y")</f>
        <v>39</v>
      </c>
      <c r="J4169" s="34">
        <v>43699</v>
      </c>
      <c r="K4169" s="33" t="str" cm="1">
        <f t="array" aca="1" ref="K4169" ca="1">_xlfn.IFS(L4169&lt;3,"Junior",L4169&lt;=7,"Mid-Level",L4169&gt;7,"Senior")</f>
        <v>Mid-Level</v>
      </c>
      <c r="L4169" s="46">
        <f ca="1">INT(YEARFRAC(Table1[[#This Row],[Joining Date]],TODAY(),1))</f>
        <v>6</v>
      </c>
      <c r="M4169" s="25" t="str">
        <f t="shared" ca="1" si="65"/>
        <v>Yes</v>
      </c>
      <c r="N4169" s="26">
        <f>YEAR(Table1[[#This Row],[Joining Date]])</f>
        <v>2019</v>
      </c>
      <c r="O4169" s="46">
        <f>MONTH(Table1[[#This Row],[Joining Date]])</f>
        <v>8</v>
      </c>
      <c r="P4169" s="26">
        <f ca="1">NETWORKDAYS(Table1[[#This Row],[Joining Date]],TODAY())</f>
        <v>1788</v>
      </c>
      <c r="Q4169" s="26" t="str">
        <f>LEFT(Table1[[#This Row],[Department]],5)&amp;"-"&amp;RIGHT(Table1[[#This Row],[Employee ID]],3)</f>
        <v>Opera-748</v>
      </c>
      <c r="R4169" s="26" t="str">
        <f>LEFT(Table1[[#This Row],[Department]],3)</f>
        <v>Ope</v>
      </c>
      <c r="S4169" s="37">
        <f>_xlfn.XLOOKUP(Table1[[#This Row],[City]],Table2[City],Table2[Bonus %])</f>
        <v>7</v>
      </c>
    </row>
    <row r="4170" spans="1:19" x14ac:dyDescent="0.35">
      <c r="A4170" s="7" t="s">
        <v>3841</v>
      </c>
      <c r="B4170" s="40" t="str">
        <f>LEFT(Table1[[#This Row],[Employee Name]],FIND(" ",Table1[[#This Row],[Employee Name]]))</f>
        <v xml:space="preserve">Gayathri </v>
      </c>
      <c r="C4170" s="40" t="str">
        <f>RIGHT(Table1[[#This Row],[Employee Name]],LEN(Table1[[#This Row],[Employee Name]])-FIND(" ",Table1[[#This Row],[Employee Name]]))</f>
        <v>Iyer</v>
      </c>
      <c r="D4170" s="22">
        <f>Table1[[#This Row],[Basic Salary]]+Table1[[#This Row],[Bonus]]</f>
        <v>58130</v>
      </c>
      <c r="E4170" s="8">
        <v>87</v>
      </c>
      <c r="F4170" s="45">
        <v>48</v>
      </c>
      <c r="G4170" s="8" t="str" cm="1">
        <f t="array" ref="G4170">_xlfn.IFS(Table1[[#This Row],[Performance Score]]&gt;=80,"Excellent",Table1[[#This Row],[Performance Score]]&gt;=60,"Good",Table1[[#This Row],[Performance Score]]&gt;=40,"Need Improvement")</f>
        <v>Need Improvement</v>
      </c>
      <c r="H4170" s="29">
        <f>Table1[[#This Row],[Bonus]]/Table1[[#This Row],[Basic Salary]]</f>
        <v>0.49699981973165769</v>
      </c>
      <c r="I4170" s="8">
        <f ca="1">DATEDIF(Table1[[#This Row],[Date of Birth]],TODAY(),"y")</f>
        <v>14</v>
      </c>
      <c r="J4170" s="33">
        <v>45781</v>
      </c>
      <c r="K4170" s="33" t="str" cm="1">
        <f t="array" aca="1" ref="K4170" ca="1">_xlfn.IFS(L4170&lt;3,"Junior",L4170&lt;=7,"Mid-Level",L4170&gt;7,"Senior")</f>
        <v>Junior</v>
      </c>
      <c r="L4170" s="45">
        <f ca="1">INT(YEARFRAC(Table1[[#This Row],[Joining Date]],TODAY(),1))</f>
        <v>1</v>
      </c>
      <c r="M4170" s="25" t="str">
        <f t="shared" ca="1" si="65"/>
        <v>No</v>
      </c>
      <c r="N4170" s="25">
        <f>YEAR(Table1[[#This Row],[Joining Date]])</f>
        <v>2025</v>
      </c>
      <c r="O4170" s="45">
        <f>MONTH(Table1[[#This Row],[Joining Date]])</f>
        <v>5</v>
      </c>
      <c r="P4170" s="25">
        <f ca="1">NETWORKDAYS(Table1[[#This Row],[Joining Date]],TODAY())</f>
        <v>301</v>
      </c>
      <c r="Q4170" s="25" t="str">
        <f>LEFT(Table1[[#This Row],[Department]],5)&amp;"-"&amp;RIGHT(Table1[[#This Row],[Employee ID]],3)</f>
        <v>IT-785</v>
      </c>
      <c r="R4170" s="25" t="str">
        <f>LEFT(Table1[[#This Row],[Department]],3)</f>
        <v>IT</v>
      </c>
      <c r="S4170" s="36">
        <f>_xlfn.XLOOKUP(Table1[[#This Row],[City]],Table2[City],Table2[Bonus %])</f>
        <v>7</v>
      </c>
    </row>
    <row r="4171" spans="1:19" x14ac:dyDescent="0.35">
      <c r="A4171" s="9" t="s">
        <v>4389</v>
      </c>
      <c r="B4171" s="41" t="str">
        <f>LEFT(Table1[[#This Row],[Employee Name]],FIND(" ",Table1[[#This Row],[Employee Name]]))</f>
        <v xml:space="preserve">Aarav </v>
      </c>
      <c r="C4171" s="41" t="str">
        <f>RIGHT(Table1[[#This Row],[Employee Name]],LEN(Table1[[#This Row],[Employee Name]])-FIND(" ",Table1[[#This Row],[Employee Name]]))</f>
        <v>Sharma</v>
      </c>
      <c r="D4171" s="23">
        <f>Table1[[#This Row],[Basic Salary]]+Table1[[#This Row],[Bonus]]</f>
        <v>58107</v>
      </c>
      <c r="E4171" s="10">
        <v>76</v>
      </c>
      <c r="F4171" s="46">
        <v>79</v>
      </c>
      <c r="G4171" s="10" t="str" cm="1">
        <f t="array" ref="G4171">_xlfn.IFS(Table1[[#This Row],[Performance Score]]&gt;=80,"Excellent",Table1[[#This Row],[Performance Score]]&gt;=60,"Good",Table1[[#This Row],[Performance Score]]&gt;=40,"Need Improvement")</f>
        <v>Good</v>
      </c>
      <c r="H4171" s="30">
        <f>Table1[[#This Row],[Bonus]]/Table1[[#This Row],[Basic Salary]]</f>
        <v>0.50466103889378011</v>
      </c>
      <c r="I4171" s="10">
        <f ca="1">DATEDIF(Table1[[#This Row],[Date of Birth]],TODAY(),"y")</f>
        <v>17</v>
      </c>
      <c r="J4171" s="34">
        <v>42077</v>
      </c>
      <c r="K4171" s="33" t="str" cm="1">
        <f t="array" aca="1" ref="K4171" ca="1">_xlfn.IFS(L4171&lt;3,"Junior",L4171&lt;=7,"Mid-Level",L4171&gt;7,"Senior")</f>
        <v>Senior</v>
      </c>
      <c r="L4171" s="46">
        <f ca="1">INT(YEARFRAC(Table1[[#This Row],[Joining Date]],TODAY(),1))</f>
        <v>11</v>
      </c>
      <c r="M4171" s="25" t="str">
        <f t="shared" ca="1" si="65"/>
        <v>Yes</v>
      </c>
      <c r="N4171" s="26">
        <f>YEAR(Table1[[#This Row],[Joining Date]])</f>
        <v>2015</v>
      </c>
      <c r="O4171" s="46">
        <f>MONTH(Table1[[#This Row],[Joining Date]])</f>
        <v>3</v>
      </c>
      <c r="P4171" s="26">
        <f ca="1">NETWORKDAYS(Table1[[#This Row],[Joining Date]],TODAY())</f>
        <v>2946</v>
      </c>
      <c r="Q4171" s="26" t="str">
        <f>LEFT(Table1[[#This Row],[Department]],5)&amp;"-"&amp;RIGHT(Table1[[#This Row],[Employee ID]],3)</f>
        <v>IT-333</v>
      </c>
      <c r="R4171" s="26" t="str">
        <f>LEFT(Table1[[#This Row],[Department]],3)</f>
        <v>IT</v>
      </c>
      <c r="S4171" s="37">
        <f>_xlfn.XLOOKUP(Table1[[#This Row],[City]],Table2[City],Table2[Bonus %])</f>
        <v>6</v>
      </c>
    </row>
    <row r="4172" spans="1:19" x14ac:dyDescent="0.35">
      <c r="A4172" s="7" t="s">
        <v>249</v>
      </c>
      <c r="B4172" s="40" t="str">
        <f>LEFT(Table1[[#This Row],[Employee Name]],FIND(" ",Table1[[#This Row],[Employee Name]]))</f>
        <v xml:space="preserve">Ishita </v>
      </c>
      <c r="C4172" s="40" t="str">
        <f>RIGHT(Table1[[#This Row],[Employee Name]],LEN(Table1[[#This Row],[Employee Name]])-FIND(" ",Table1[[#This Row],[Employee Name]]))</f>
        <v>Roy</v>
      </c>
      <c r="D4172" s="22">
        <f>Table1[[#This Row],[Basic Salary]]+Table1[[#This Row],[Bonus]]</f>
        <v>58078</v>
      </c>
      <c r="E4172" s="8">
        <v>87</v>
      </c>
      <c r="F4172" s="45">
        <v>72</v>
      </c>
      <c r="G4172" s="8" t="str" cm="1">
        <f t="array" ref="G4172">_xlfn.IFS(Table1[[#This Row],[Performance Score]]&gt;=80,"Excellent",Table1[[#This Row],[Performance Score]]&gt;=60,"Good",Table1[[#This Row],[Performance Score]]&gt;=40,"Need Improvement")</f>
        <v>Good</v>
      </c>
      <c r="H4172" s="29">
        <f>Table1[[#This Row],[Bonus]]/Table1[[#This Row],[Basic Salary]]</f>
        <v>0.18890481064483111</v>
      </c>
      <c r="I4172" s="8">
        <f ca="1">DATEDIF(Table1[[#This Row],[Date of Birth]],TODAY(),"y")</f>
        <v>20</v>
      </c>
      <c r="J4172" s="33">
        <v>44625</v>
      </c>
      <c r="K4172" s="33" t="str" cm="1">
        <f t="array" aca="1" ref="K4172" ca="1">_xlfn.IFS(L4172&lt;3,"Junior",L4172&lt;=7,"Mid-Level",L4172&gt;7,"Senior")</f>
        <v>Mid-Level</v>
      </c>
      <c r="L4172" s="45">
        <f ca="1">INT(YEARFRAC(Table1[[#This Row],[Joining Date]],TODAY(),1))</f>
        <v>4</v>
      </c>
      <c r="M4172" s="25" t="str">
        <f t="shared" ca="1" si="65"/>
        <v>No</v>
      </c>
      <c r="N4172" s="25">
        <f>YEAR(Table1[[#This Row],[Joining Date]])</f>
        <v>2022</v>
      </c>
      <c r="O4172" s="45">
        <f>MONTH(Table1[[#This Row],[Joining Date]])</f>
        <v>3</v>
      </c>
      <c r="P4172" s="25">
        <f ca="1">NETWORKDAYS(Table1[[#This Row],[Joining Date]],TODAY())</f>
        <v>1126</v>
      </c>
      <c r="Q4172" s="25" t="str">
        <f>LEFT(Table1[[#This Row],[Department]],5)&amp;"-"&amp;RIGHT(Table1[[#This Row],[Employee ID]],3)</f>
        <v>Finan-193</v>
      </c>
      <c r="R4172" s="25" t="str">
        <f>LEFT(Table1[[#This Row],[Department]],3)</f>
        <v>Fin</v>
      </c>
      <c r="S4172" s="36">
        <f>_xlfn.XLOOKUP(Table1[[#This Row],[City]],Table2[City],Table2[Bonus %])</f>
        <v>5</v>
      </c>
    </row>
    <row r="4173" spans="1:19" x14ac:dyDescent="0.35">
      <c r="A4173" s="9" t="s">
        <v>1325</v>
      </c>
      <c r="B4173" s="41" t="str">
        <f>LEFT(Table1[[#This Row],[Employee Name]],FIND(" ",Table1[[#This Row],[Employee Name]]))</f>
        <v xml:space="preserve">Gayathri </v>
      </c>
      <c r="C4173" s="41" t="str">
        <f>RIGHT(Table1[[#This Row],[Employee Name]],LEN(Table1[[#This Row],[Employee Name]])-FIND(" ",Table1[[#This Row],[Employee Name]]))</f>
        <v>Iyer</v>
      </c>
      <c r="D4173" s="23">
        <f>Table1[[#This Row],[Basic Salary]]+Table1[[#This Row],[Bonus]]</f>
        <v>58077</v>
      </c>
      <c r="E4173" s="10">
        <v>62</v>
      </c>
      <c r="F4173" s="46">
        <v>92</v>
      </c>
      <c r="G4173" s="10" t="str" cm="1">
        <f t="array" ref="G4173">_xlfn.IFS(Table1[[#This Row],[Performance Score]]&gt;=80,"Excellent",Table1[[#This Row],[Performance Score]]&gt;=60,"Good",Table1[[#This Row],[Performance Score]]&gt;=40,"Need Improvement")</f>
        <v>Excellent</v>
      </c>
      <c r="H4173" s="30">
        <f>Table1[[#This Row],[Bonus]]/Table1[[#This Row],[Basic Salary]]</f>
        <v>0.20031001343391547</v>
      </c>
      <c r="I4173" s="10">
        <f ca="1">DATEDIF(Table1[[#This Row],[Date of Birth]],TODAY(),"y")</f>
        <v>32</v>
      </c>
      <c r="J4173" s="34">
        <v>43578</v>
      </c>
      <c r="K4173" s="33" t="str" cm="1">
        <f t="array" aca="1" ref="K4173" ca="1">_xlfn.IFS(L4173&lt;3,"Junior",L4173&lt;=7,"Mid-Level",L4173&gt;7,"Senior")</f>
        <v>Mid-Level</v>
      </c>
      <c r="L4173" s="46">
        <f ca="1">INT(YEARFRAC(Table1[[#This Row],[Joining Date]],TODAY(),1))</f>
        <v>7</v>
      </c>
      <c r="M4173" s="25" t="str">
        <f t="shared" ca="1" si="65"/>
        <v>Yes</v>
      </c>
      <c r="N4173" s="26">
        <f>YEAR(Table1[[#This Row],[Joining Date]])</f>
        <v>2019</v>
      </c>
      <c r="O4173" s="46">
        <f>MONTH(Table1[[#This Row],[Joining Date]])</f>
        <v>4</v>
      </c>
      <c r="P4173" s="26">
        <f ca="1">NETWORKDAYS(Table1[[#This Row],[Joining Date]],TODAY())</f>
        <v>1875</v>
      </c>
      <c r="Q4173" s="26" t="str">
        <f>LEFT(Table1[[#This Row],[Department]],5)&amp;"-"&amp;RIGHT(Table1[[#This Row],[Employee ID]],3)</f>
        <v>Sales-269</v>
      </c>
      <c r="R4173" s="26" t="str">
        <f>LEFT(Table1[[#This Row],[Department]],3)</f>
        <v>Sal</v>
      </c>
      <c r="S4173" s="37">
        <f>_xlfn.XLOOKUP(Table1[[#This Row],[City]],Table2[City],Table2[Bonus %])</f>
        <v>6</v>
      </c>
    </row>
    <row r="4174" spans="1:19" x14ac:dyDescent="0.35">
      <c r="A4174" s="7" t="s">
        <v>3572</v>
      </c>
      <c r="B4174" s="40" t="str">
        <f>LEFT(Table1[[#This Row],[Employee Name]],FIND(" ",Table1[[#This Row],[Employee Name]]))</f>
        <v xml:space="preserve">Ishita </v>
      </c>
      <c r="C4174" s="40" t="str">
        <f>RIGHT(Table1[[#This Row],[Employee Name]],LEN(Table1[[#This Row],[Employee Name]])-FIND(" ",Table1[[#This Row],[Employee Name]]))</f>
        <v>Roy</v>
      </c>
      <c r="D4174" s="22">
        <f>Table1[[#This Row],[Basic Salary]]+Table1[[#This Row],[Bonus]]</f>
        <v>58061</v>
      </c>
      <c r="E4174" s="8">
        <v>74</v>
      </c>
      <c r="F4174" s="45">
        <v>79</v>
      </c>
      <c r="G4174" s="8" t="str" cm="1">
        <f t="array" ref="G4174">_xlfn.IFS(Table1[[#This Row],[Performance Score]]&gt;=80,"Excellent",Table1[[#This Row],[Performance Score]]&gt;=60,"Good",Table1[[#This Row],[Performance Score]]&gt;=40,"Need Improvement")</f>
        <v>Good</v>
      </c>
      <c r="H4174" s="29">
        <f>Table1[[#This Row],[Bonus]]/Table1[[#This Row],[Basic Salary]]</f>
        <v>0.67134920406459597</v>
      </c>
      <c r="I4174" s="8">
        <f ca="1">DATEDIF(Table1[[#This Row],[Date of Birth]],TODAY(),"y")</f>
        <v>33</v>
      </c>
      <c r="J4174" s="33">
        <v>43498</v>
      </c>
      <c r="K4174" s="33" t="str" cm="1">
        <f t="array" aca="1" ref="K4174" ca="1">_xlfn.IFS(L4174&lt;3,"Junior",L4174&lt;=7,"Mid-Level",L4174&gt;7,"Senior")</f>
        <v>Mid-Level</v>
      </c>
      <c r="L4174" s="45">
        <f ca="1">INT(YEARFRAC(Table1[[#This Row],[Joining Date]],TODAY(),1))</f>
        <v>7</v>
      </c>
      <c r="M4174" s="25" t="str">
        <f t="shared" ca="1" si="65"/>
        <v>Yes</v>
      </c>
      <c r="N4174" s="25">
        <f>YEAR(Table1[[#This Row],[Joining Date]])</f>
        <v>2019</v>
      </c>
      <c r="O4174" s="45">
        <f>MONTH(Table1[[#This Row],[Joining Date]])</f>
        <v>2</v>
      </c>
      <c r="P4174" s="25">
        <f ca="1">NETWORKDAYS(Table1[[#This Row],[Joining Date]],TODAY())</f>
        <v>1931</v>
      </c>
      <c r="Q4174" s="25" t="str">
        <f>LEFT(Table1[[#This Row],[Department]],5)&amp;"-"&amp;RIGHT(Table1[[#This Row],[Employee ID]],3)</f>
        <v>Sales-516</v>
      </c>
      <c r="R4174" s="25" t="str">
        <f>LEFT(Table1[[#This Row],[Department]],3)</f>
        <v>Sal</v>
      </c>
      <c r="S4174" s="36">
        <f>_xlfn.XLOOKUP(Table1[[#This Row],[City]],Table2[City],Table2[Bonus %])</f>
        <v>6</v>
      </c>
    </row>
    <row r="4175" spans="1:19" x14ac:dyDescent="0.35">
      <c r="A4175" s="9" t="s">
        <v>67</v>
      </c>
      <c r="B4175" s="41" t="str">
        <f>LEFT(Table1[[#This Row],[Employee Name]],FIND(" ",Table1[[#This Row],[Employee Name]]))</f>
        <v xml:space="preserve">Gayathri </v>
      </c>
      <c r="C4175" s="41" t="str">
        <f>RIGHT(Table1[[#This Row],[Employee Name]],LEN(Table1[[#This Row],[Employee Name]])-FIND(" ",Table1[[#This Row],[Employee Name]]))</f>
        <v>Iyer</v>
      </c>
      <c r="D4175" s="23">
        <f>Table1[[#This Row],[Basic Salary]]+Table1[[#This Row],[Bonus]]</f>
        <v>58047</v>
      </c>
      <c r="E4175" s="10">
        <v>66</v>
      </c>
      <c r="F4175" s="46">
        <v>82</v>
      </c>
      <c r="G4175" s="10" t="str" cm="1">
        <f t="array" ref="G4175">_xlfn.IFS(Table1[[#This Row],[Performance Score]]&gt;=80,"Excellent",Table1[[#This Row],[Performance Score]]&gt;=60,"Good",Table1[[#This Row],[Performance Score]]&gt;=40,"Need Improvement")</f>
        <v>Excellent</v>
      </c>
      <c r="H4175" s="30">
        <f>Table1[[#This Row],[Bonus]]/Table1[[#This Row],[Basic Salary]]</f>
        <v>0.16193926777028245</v>
      </c>
      <c r="I4175" s="10">
        <f ca="1">DATEDIF(Table1[[#This Row],[Date of Birth]],TODAY(),"y")</f>
        <v>28</v>
      </c>
      <c r="J4175" s="34">
        <v>45312</v>
      </c>
      <c r="K4175" s="33" t="str" cm="1">
        <f t="array" aca="1" ref="K4175" ca="1">_xlfn.IFS(L4175&lt;3,"Junior",L4175&lt;=7,"Mid-Level",L4175&gt;7,"Senior")</f>
        <v>Junior</v>
      </c>
      <c r="L4175" s="46">
        <f ca="1">INT(YEARFRAC(Table1[[#This Row],[Joining Date]],TODAY(),1))</f>
        <v>2</v>
      </c>
      <c r="M4175" s="25" t="str">
        <f t="shared" ca="1" si="65"/>
        <v>No</v>
      </c>
      <c r="N4175" s="26">
        <f>YEAR(Table1[[#This Row],[Joining Date]])</f>
        <v>2024</v>
      </c>
      <c r="O4175" s="46">
        <f>MONTH(Table1[[#This Row],[Joining Date]])</f>
        <v>1</v>
      </c>
      <c r="P4175" s="26">
        <f ca="1">NETWORKDAYS(Table1[[#This Row],[Joining Date]],TODAY())</f>
        <v>636</v>
      </c>
      <c r="Q4175" s="26" t="str">
        <f>LEFT(Table1[[#This Row],[Department]],5)&amp;"-"&amp;RIGHT(Table1[[#This Row],[Employee ID]],3)</f>
        <v>Finan-022</v>
      </c>
      <c r="R4175" s="26" t="str">
        <f>LEFT(Table1[[#This Row],[Department]],3)</f>
        <v>Fin</v>
      </c>
      <c r="S4175" s="37">
        <f>_xlfn.XLOOKUP(Table1[[#This Row],[City]],Table2[City],Table2[Bonus %])</f>
        <v>8</v>
      </c>
    </row>
    <row r="4176" spans="1:19" x14ac:dyDescent="0.35">
      <c r="A4176" s="7" t="s">
        <v>3943</v>
      </c>
      <c r="B4176" s="40" t="str">
        <f>LEFT(Table1[[#This Row],[Employee Name]],FIND(" ",Table1[[#This Row],[Employee Name]]))</f>
        <v xml:space="preserve">Priya </v>
      </c>
      <c r="C4176" s="40" t="str">
        <f>RIGHT(Table1[[#This Row],[Employee Name]],LEN(Table1[[#This Row],[Employee Name]])-FIND(" ",Table1[[#This Row],[Employee Name]]))</f>
        <v>Reddy</v>
      </c>
      <c r="D4176" s="22">
        <f>Table1[[#This Row],[Basic Salary]]+Table1[[#This Row],[Bonus]]</f>
        <v>58044</v>
      </c>
      <c r="E4176" s="8">
        <v>65</v>
      </c>
      <c r="F4176" s="45">
        <v>95</v>
      </c>
      <c r="G4176" s="8" t="str" cm="1">
        <f t="array" ref="G4176">_xlfn.IFS(Table1[[#This Row],[Performance Score]]&gt;=80,"Excellent",Table1[[#This Row],[Performance Score]]&gt;=60,"Good",Table1[[#This Row],[Performance Score]]&gt;=40,"Need Improvement")</f>
        <v>Excellent</v>
      </c>
      <c r="H4176" s="29">
        <f>Table1[[#This Row],[Bonus]]/Table1[[#This Row],[Basic Salary]]</f>
        <v>0.81534997185212987</v>
      </c>
      <c r="I4176" s="8">
        <f ca="1">DATEDIF(Table1[[#This Row],[Date of Birth]],TODAY(),"y")</f>
        <v>28</v>
      </c>
      <c r="J4176" s="33">
        <v>43518</v>
      </c>
      <c r="K4176" s="33" t="str" cm="1">
        <f t="array" aca="1" ref="K4176" ca="1">_xlfn.IFS(L4176&lt;3,"Junior",L4176&lt;=7,"Mid-Level",L4176&gt;7,"Senior")</f>
        <v>Mid-Level</v>
      </c>
      <c r="L4176" s="45">
        <f ca="1">INT(YEARFRAC(Table1[[#This Row],[Joining Date]],TODAY(),1))</f>
        <v>7</v>
      </c>
      <c r="M4176" s="25" t="str">
        <f t="shared" ca="1" si="65"/>
        <v>Yes</v>
      </c>
      <c r="N4176" s="25">
        <f>YEAR(Table1[[#This Row],[Joining Date]])</f>
        <v>2019</v>
      </c>
      <c r="O4176" s="45">
        <f>MONTH(Table1[[#This Row],[Joining Date]])</f>
        <v>2</v>
      </c>
      <c r="P4176" s="25">
        <f ca="1">NETWORKDAYS(Table1[[#This Row],[Joining Date]],TODAY())</f>
        <v>1917</v>
      </c>
      <c r="Q4176" s="25" t="str">
        <f>LEFT(Table1[[#This Row],[Department]],5)&amp;"-"&amp;RIGHT(Table1[[#This Row],[Employee ID]],3)</f>
        <v>Sales-887</v>
      </c>
      <c r="R4176" s="25" t="str">
        <f>LEFT(Table1[[#This Row],[Department]],3)</f>
        <v>Sal</v>
      </c>
      <c r="S4176" s="36">
        <f>_xlfn.XLOOKUP(Table1[[#This Row],[City]],Table2[City],Table2[Bonus %])</f>
        <v>5</v>
      </c>
    </row>
    <row r="4177" spans="1:19" x14ac:dyDescent="0.35">
      <c r="A4177" s="9" t="s">
        <v>2205</v>
      </c>
      <c r="B4177" s="41" t="str">
        <f>LEFT(Table1[[#This Row],[Employee Name]],FIND(" ",Table1[[#This Row],[Employee Name]]))</f>
        <v xml:space="preserve">Meera </v>
      </c>
      <c r="C4177" s="41" t="str">
        <f>RIGHT(Table1[[#This Row],[Employee Name]],LEN(Table1[[#This Row],[Employee Name]])-FIND(" ",Table1[[#This Row],[Employee Name]]))</f>
        <v>Joshi</v>
      </c>
      <c r="D4177" s="23">
        <f>Table1[[#This Row],[Basic Salary]]+Table1[[#This Row],[Bonus]]</f>
        <v>58039</v>
      </c>
      <c r="E4177" s="10">
        <v>82</v>
      </c>
      <c r="F4177" s="46">
        <v>42</v>
      </c>
      <c r="G4177" s="10" t="str" cm="1">
        <f t="array" ref="G4177">_xlfn.IFS(Table1[[#This Row],[Performance Score]]&gt;=80,"Excellent",Table1[[#This Row],[Performance Score]]&gt;=60,"Good",Table1[[#This Row],[Performance Score]]&gt;=40,"Need Improvement")</f>
        <v>Need Improvement</v>
      </c>
      <c r="H4177" s="30">
        <f>Table1[[#This Row],[Bonus]]/Table1[[#This Row],[Basic Salary]]</f>
        <v>0.59373369580141144</v>
      </c>
      <c r="I4177" s="10">
        <f ca="1">DATEDIF(Table1[[#This Row],[Date of Birth]],TODAY(),"y")</f>
        <v>27</v>
      </c>
      <c r="J4177" s="34">
        <v>43738</v>
      </c>
      <c r="K4177" s="33" t="str" cm="1">
        <f t="array" aca="1" ref="K4177" ca="1">_xlfn.IFS(L4177&lt;3,"Junior",L4177&lt;=7,"Mid-Level",L4177&gt;7,"Senior")</f>
        <v>Mid-Level</v>
      </c>
      <c r="L4177" s="46">
        <f ca="1">INT(YEARFRAC(Table1[[#This Row],[Joining Date]],TODAY(),1))</f>
        <v>6</v>
      </c>
      <c r="M4177" s="25" t="str">
        <f t="shared" ca="1" si="65"/>
        <v>Yes</v>
      </c>
      <c r="N4177" s="26">
        <f>YEAR(Table1[[#This Row],[Joining Date]])</f>
        <v>2019</v>
      </c>
      <c r="O4177" s="46">
        <f>MONTH(Table1[[#This Row],[Joining Date]])</f>
        <v>9</v>
      </c>
      <c r="P4177" s="26">
        <f ca="1">NETWORKDAYS(Table1[[#This Row],[Joining Date]],TODAY())</f>
        <v>1761</v>
      </c>
      <c r="Q4177" s="26" t="str">
        <f>LEFT(Table1[[#This Row],[Department]],5)&amp;"-"&amp;RIGHT(Table1[[#This Row],[Employee ID]],3)</f>
        <v>Finan-149</v>
      </c>
      <c r="R4177" s="26" t="str">
        <f>LEFT(Table1[[#This Row],[Department]],3)</f>
        <v>Fin</v>
      </c>
      <c r="S4177" s="37">
        <f>_xlfn.XLOOKUP(Table1[[#This Row],[City]],Table2[City],Table2[Bonus %])</f>
        <v>8</v>
      </c>
    </row>
    <row r="4178" spans="1:19" x14ac:dyDescent="0.35">
      <c r="A4178" s="7" t="s">
        <v>3759</v>
      </c>
      <c r="B4178" s="40" t="str">
        <f>LEFT(Table1[[#This Row],[Employee Name]],FIND(" ",Table1[[#This Row],[Employee Name]]))</f>
        <v xml:space="preserve">Pooja </v>
      </c>
      <c r="C4178" s="40" t="str">
        <f>RIGHT(Table1[[#This Row],[Employee Name]],LEN(Table1[[#This Row],[Employee Name]])-FIND(" ",Table1[[#This Row],[Employee Name]]))</f>
        <v>Das</v>
      </c>
      <c r="D4178" s="22">
        <f>Table1[[#This Row],[Basic Salary]]+Table1[[#This Row],[Bonus]]</f>
        <v>58039</v>
      </c>
      <c r="E4178" s="8">
        <v>74</v>
      </c>
      <c r="F4178" s="45">
        <v>95</v>
      </c>
      <c r="G4178" s="8" t="str" cm="1">
        <f t="array" ref="G4178">_xlfn.IFS(Table1[[#This Row],[Performance Score]]&gt;=80,"Excellent",Table1[[#This Row],[Performance Score]]&gt;=60,"Good",Table1[[#This Row],[Performance Score]]&gt;=40,"Need Improvement")</f>
        <v>Excellent</v>
      </c>
      <c r="H4178" s="29">
        <f>Table1[[#This Row],[Bonus]]/Table1[[#This Row],[Basic Salary]]</f>
        <v>0.23650347266607014</v>
      </c>
      <c r="I4178" s="8">
        <f ca="1">DATEDIF(Table1[[#This Row],[Date of Birth]],TODAY(),"y")</f>
        <v>39</v>
      </c>
      <c r="J4178" s="33">
        <v>42486</v>
      </c>
      <c r="K4178" s="33" t="str" cm="1">
        <f t="array" aca="1" ref="K4178" ca="1">_xlfn.IFS(L4178&lt;3,"Junior",L4178&lt;=7,"Mid-Level",L4178&gt;7,"Senior")</f>
        <v>Senior</v>
      </c>
      <c r="L4178" s="45">
        <f ca="1">INT(YEARFRAC(Table1[[#This Row],[Joining Date]],TODAY(),1))</f>
        <v>10</v>
      </c>
      <c r="M4178" s="25" t="str">
        <f t="shared" ca="1" si="65"/>
        <v>Yes</v>
      </c>
      <c r="N4178" s="25">
        <f>YEAR(Table1[[#This Row],[Joining Date]])</f>
        <v>2016</v>
      </c>
      <c r="O4178" s="45">
        <f>MONTH(Table1[[#This Row],[Joining Date]])</f>
        <v>4</v>
      </c>
      <c r="P4178" s="25">
        <f ca="1">NETWORKDAYS(Table1[[#This Row],[Joining Date]],TODAY())</f>
        <v>2655</v>
      </c>
      <c r="Q4178" s="25" t="str">
        <f>LEFT(Table1[[#This Row],[Department]],5)&amp;"-"&amp;RIGHT(Table1[[#This Row],[Employee ID]],3)</f>
        <v>Finan-703</v>
      </c>
      <c r="R4178" s="25" t="str">
        <f>LEFT(Table1[[#This Row],[Department]],3)</f>
        <v>Fin</v>
      </c>
      <c r="S4178" s="36">
        <f>_xlfn.XLOOKUP(Table1[[#This Row],[City]],Table2[City],Table2[Bonus %])</f>
        <v>4</v>
      </c>
    </row>
    <row r="4179" spans="1:19" x14ac:dyDescent="0.35">
      <c r="A4179" s="9" t="s">
        <v>2002</v>
      </c>
      <c r="B4179" s="41" t="str">
        <f>LEFT(Table1[[#This Row],[Employee Name]],FIND(" ",Table1[[#This Row],[Employee Name]]))</f>
        <v xml:space="preserve">Priya </v>
      </c>
      <c r="C4179" s="41" t="str">
        <f>RIGHT(Table1[[#This Row],[Employee Name]],LEN(Table1[[#This Row],[Employee Name]])-FIND(" ",Table1[[#This Row],[Employee Name]]))</f>
        <v>Reddy</v>
      </c>
      <c r="D4179" s="23">
        <f>Table1[[#This Row],[Basic Salary]]+Table1[[#This Row],[Bonus]]</f>
        <v>58033</v>
      </c>
      <c r="E4179" s="10">
        <v>86</v>
      </c>
      <c r="F4179" s="46">
        <v>75</v>
      </c>
      <c r="G4179" s="10" t="str" cm="1">
        <f t="array" ref="G4179">_xlfn.IFS(Table1[[#This Row],[Performance Score]]&gt;=80,"Excellent",Table1[[#This Row],[Performance Score]]&gt;=60,"Good",Table1[[#This Row],[Performance Score]]&gt;=40,"Need Improvement")</f>
        <v>Good</v>
      </c>
      <c r="H4179" s="30">
        <f>Table1[[#This Row],[Bonus]]/Table1[[#This Row],[Basic Salary]]</f>
        <v>0.11259585889570552</v>
      </c>
      <c r="I4179" s="10">
        <f ca="1">DATEDIF(Table1[[#This Row],[Date of Birth]],TODAY(),"y")</f>
        <v>44</v>
      </c>
      <c r="J4179" s="34">
        <v>42507</v>
      </c>
      <c r="K4179" s="33" t="str" cm="1">
        <f t="array" aca="1" ref="K4179" ca="1">_xlfn.IFS(L4179&lt;3,"Junior",L4179&lt;=7,"Mid-Level",L4179&gt;7,"Senior")</f>
        <v>Senior</v>
      </c>
      <c r="L4179" s="46">
        <f ca="1">INT(YEARFRAC(Table1[[#This Row],[Joining Date]],TODAY(),1))</f>
        <v>10</v>
      </c>
      <c r="M4179" s="25" t="str">
        <f t="shared" ca="1" si="65"/>
        <v>Yes</v>
      </c>
      <c r="N4179" s="26">
        <f>YEAR(Table1[[#This Row],[Joining Date]])</f>
        <v>2016</v>
      </c>
      <c r="O4179" s="46">
        <f>MONTH(Table1[[#This Row],[Joining Date]])</f>
        <v>5</v>
      </c>
      <c r="P4179" s="26">
        <f ca="1">NETWORKDAYS(Table1[[#This Row],[Joining Date]],TODAY())</f>
        <v>2640</v>
      </c>
      <c r="Q4179" s="26" t="str">
        <f>LEFT(Table1[[#This Row],[Department]],5)&amp;"-"&amp;RIGHT(Table1[[#This Row],[Employee ID]],3)</f>
        <v>Suppo-946</v>
      </c>
      <c r="R4179" s="26" t="str">
        <f>LEFT(Table1[[#This Row],[Department]],3)</f>
        <v>Sup</v>
      </c>
      <c r="S4179" s="37">
        <f>_xlfn.XLOOKUP(Table1[[#This Row],[City]],Table2[City],Table2[Bonus %])</f>
        <v>7</v>
      </c>
    </row>
    <row r="4180" spans="1:19" x14ac:dyDescent="0.35">
      <c r="A4180" s="7" t="s">
        <v>3090</v>
      </c>
      <c r="B4180" s="40" t="str">
        <f>LEFT(Table1[[#This Row],[Employee Name]],FIND(" ",Table1[[#This Row],[Employee Name]]))</f>
        <v xml:space="preserve">Neha </v>
      </c>
      <c r="C4180" s="40" t="str">
        <f>RIGHT(Table1[[#This Row],[Employee Name]],LEN(Table1[[#This Row],[Employee Name]])-FIND(" ",Table1[[#This Row],[Employee Name]]))</f>
        <v>Kulkarni</v>
      </c>
      <c r="D4180" s="22">
        <f>Table1[[#This Row],[Basic Salary]]+Table1[[#This Row],[Bonus]]</f>
        <v>58010</v>
      </c>
      <c r="E4180" s="8">
        <v>85</v>
      </c>
      <c r="F4180" s="45">
        <v>61</v>
      </c>
      <c r="G4180" s="8" t="str" cm="1">
        <f t="array" ref="G4180">_xlfn.IFS(Table1[[#This Row],[Performance Score]]&gt;=80,"Excellent",Table1[[#This Row],[Performance Score]]&gt;=60,"Good",Table1[[#This Row],[Performance Score]]&gt;=40,"Need Improvement")</f>
        <v>Good</v>
      </c>
      <c r="H4180" s="29">
        <f>Table1[[#This Row],[Bonus]]/Table1[[#This Row],[Basic Salary]]</f>
        <v>0.5428601824516609</v>
      </c>
      <c r="I4180" s="8">
        <f ca="1">DATEDIF(Table1[[#This Row],[Date of Birth]],TODAY(),"y")</f>
        <v>19</v>
      </c>
      <c r="J4180" s="33">
        <v>43326</v>
      </c>
      <c r="K4180" s="33" t="str" cm="1">
        <f t="array" aca="1" ref="K4180" ca="1">_xlfn.IFS(L4180&lt;3,"Junior",L4180&lt;=7,"Mid-Level",L4180&gt;7,"Senior")</f>
        <v>Mid-Level</v>
      </c>
      <c r="L4180" s="45">
        <f ca="1">INT(YEARFRAC(Table1[[#This Row],[Joining Date]],TODAY(),1))</f>
        <v>7</v>
      </c>
      <c r="M4180" s="25" t="str">
        <f t="shared" ca="1" si="65"/>
        <v>Yes</v>
      </c>
      <c r="N4180" s="25">
        <f>YEAR(Table1[[#This Row],[Joining Date]])</f>
        <v>2018</v>
      </c>
      <c r="O4180" s="45">
        <f>MONTH(Table1[[#This Row],[Joining Date]])</f>
        <v>8</v>
      </c>
      <c r="P4180" s="25">
        <f ca="1">NETWORKDAYS(Table1[[#This Row],[Joining Date]],TODAY())</f>
        <v>2055</v>
      </c>
      <c r="Q4180" s="25" t="str">
        <f>LEFT(Table1[[#This Row],[Department]],5)&amp;"-"&amp;RIGHT(Table1[[#This Row],[Employee ID]],3)</f>
        <v>Sales-034</v>
      </c>
      <c r="R4180" s="25" t="str">
        <f>LEFT(Table1[[#This Row],[Department]],3)</f>
        <v>Sal</v>
      </c>
      <c r="S4180" s="36">
        <f>_xlfn.XLOOKUP(Table1[[#This Row],[City]],Table2[City],Table2[Bonus %])</f>
        <v>5</v>
      </c>
    </row>
    <row r="4181" spans="1:19" x14ac:dyDescent="0.35">
      <c r="A4181" s="9" t="s">
        <v>4211</v>
      </c>
      <c r="B4181" s="41" t="str">
        <f>LEFT(Table1[[#This Row],[Employee Name]],FIND(" ",Table1[[#This Row],[Employee Name]]))</f>
        <v xml:space="preserve">Ishita </v>
      </c>
      <c r="C4181" s="41" t="str">
        <f>RIGHT(Table1[[#This Row],[Employee Name]],LEN(Table1[[#This Row],[Employee Name]])-FIND(" ",Table1[[#This Row],[Employee Name]]))</f>
        <v>Roy</v>
      </c>
      <c r="D4181" s="23">
        <f>Table1[[#This Row],[Basic Salary]]+Table1[[#This Row],[Bonus]]</f>
        <v>58001</v>
      </c>
      <c r="E4181" s="10">
        <v>82</v>
      </c>
      <c r="F4181" s="46">
        <v>80</v>
      </c>
      <c r="G4181" s="10" t="str" cm="1">
        <f t="array" ref="G4181">_xlfn.IFS(Table1[[#This Row],[Performance Score]]&gt;=80,"Excellent",Table1[[#This Row],[Performance Score]]&gt;=60,"Good",Table1[[#This Row],[Performance Score]]&gt;=40,"Need Improvement")</f>
        <v>Excellent</v>
      </c>
      <c r="H4181" s="30">
        <f>Table1[[#This Row],[Bonus]]/Table1[[#This Row],[Basic Salary]]</f>
        <v>0.76967200610221209</v>
      </c>
      <c r="I4181" s="10">
        <f ca="1">DATEDIF(Table1[[#This Row],[Date of Birth]],TODAY(),"y")</f>
        <v>39</v>
      </c>
      <c r="J4181" s="34">
        <v>44989</v>
      </c>
      <c r="K4181" s="33" t="str" cm="1">
        <f t="array" aca="1" ref="K4181" ca="1">_xlfn.IFS(L4181&lt;3,"Junior",L4181&lt;=7,"Mid-Level",L4181&gt;7,"Senior")</f>
        <v>Mid-Level</v>
      </c>
      <c r="L4181" s="46">
        <f ca="1">INT(YEARFRAC(Table1[[#This Row],[Joining Date]],TODAY(),1))</f>
        <v>3</v>
      </c>
      <c r="M4181" s="25" t="str">
        <f t="shared" ca="1" si="65"/>
        <v>No</v>
      </c>
      <c r="N4181" s="26">
        <f>YEAR(Table1[[#This Row],[Joining Date]])</f>
        <v>2023</v>
      </c>
      <c r="O4181" s="46">
        <f>MONTH(Table1[[#This Row],[Joining Date]])</f>
        <v>3</v>
      </c>
      <c r="P4181" s="26">
        <f ca="1">NETWORKDAYS(Table1[[#This Row],[Joining Date]],TODAY())</f>
        <v>866</v>
      </c>
      <c r="Q4181" s="26" t="str">
        <f>LEFT(Table1[[#This Row],[Department]],5)&amp;"-"&amp;RIGHT(Table1[[#This Row],[Employee ID]],3)</f>
        <v>Sales-155</v>
      </c>
      <c r="R4181" s="26" t="str">
        <f>LEFT(Table1[[#This Row],[Department]],3)</f>
        <v>Sal</v>
      </c>
      <c r="S4181" s="37">
        <f>_xlfn.XLOOKUP(Table1[[#This Row],[City]],Table2[City],Table2[Bonus %])</f>
        <v>4</v>
      </c>
    </row>
    <row r="4182" spans="1:19" x14ac:dyDescent="0.35">
      <c r="A4182" s="7" t="s">
        <v>4855</v>
      </c>
      <c r="B4182" s="40" t="str">
        <f>LEFT(Table1[[#This Row],[Employee Name]],FIND(" ",Table1[[#This Row],[Employee Name]]))</f>
        <v xml:space="preserve">Ishita </v>
      </c>
      <c r="C4182" s="40" t="str">
        <f>RIGHT(Table1[[#This Row],[Employee Name]],LEN(Table1[[#This Row],[Employee Name]])-FIND(" ",Table1[[#This Row],[Employee Name]]))</f>
        <v>Roy</v>
      </c>
      <c r="D4182" s="22">
        <f>Table1[[#This Row],[Basic Salary]]+Table1[[#This Row],[Bonus]]</f>
        <v>57993</v>
      </c>
      <c r="E4182" s="8">
        <v>96</v>
      </c>
      <c r="F4182" s="45">
        <v>99</v>
      </c>
      <c r="G4182" s="8" t="str" cm="1">
        <f t="array" ref="G4182">_xlfn.IFS(Table1[[#This Row],[Performance Score]]&gt;=80,"Excellent",Table1[[#This Row],[Performance Score]]&gt;=60,"Good",Table1[[#This Row],[Performance Score]]&gt;=40,"Need Improvement")</f>
        <v>Excellent</v>
      </c>
      <c r="H4182" s="29">
        <f>Table1[[#This Row],[Bonus]]/Table1[[#This Row],[Basic Salary]]</f>
        <v>0.12354696218226906</v>
      </c>
      <c r="I4182" s="8">
        <f ca="1">DATEDIF(Table1[[#This Row],[Date of Birth]],TODAY(),"y")</f>
        <v>19</v>
      </c>
      <c r="J4182" s="33">
        <v>45434</v>
      </c>
      <c r="K4182" s="33" t="str" cm="1">
        <f t="array" aca="1" ref="K4182" ca="1">_xlfn.IFS(L4182&lt;3,"Junior",L4182&lt;=7,"Mid-Level",L4182&gt;7,"Senior")</f>
        <v>Junior</v>
      </c>
      <c r="L4182" s="45">
        <f ca="1">INT(YEARFRAC(Table1[[#This Row],[Joining Date]],TODAY(),1))</f>
        <v>2</v>
      </c>
      <c r="M4182" s="25" t="str">
        <f t="shared" ca="1" si="65"/>
        <v>No</v>
      </c>
      <c r="N4182" s="25">
        <f>YEAR(Table1[[#This Row],[Joining Date]])</f>
        <v>2024</v>
      </c>
      <c r="O4182" s="45">
        <f>MONTH(Table1[[#This Row],[Joining Date]])</f>
        <v>5</v>
      </c>
      <c r="P4182" s="25">
        <f ca="1">NETWORKDAYS(Table1[[#This Row],[Joining Date]],TODAY())</f>
        <v>549</v>
      </c>
      <c r="Q4182" s="25" t="str">
        <f>LEFT(Table1[[#This Row],[Department]],5)&amp;"-"&amp;RIGHT(Table1[[#This Row],[Employee ID]],3)</f>
        <v>Opera-799</v>
      </c>
      <c r="R4182" s="25" t="str">
        <f>LEFT(Table1[[#This Row],[Department]],3)</f>
        <v>Ope</v>
      </c>
      <c r="S4182" s="36">
        <f>_xlfn.XLOOKUP(Table1[[#This Row],[City]],Table2[City],Table2[Bonus %])</f>
        <v>7</v>
      </c>
    </row>
    <row r="4183" spans="1:19" x14ac:dyDescent="0.35">
      <c r="A4183" s="9" t="s">
        <v>4193</v>
      </c>
      <c r="B4183" s="41" t="str">
        <f>LEFT(Table1[[#This Row],[Employee Name]],FIND(" ",Table1[[#This Row],[Employee Name]]))</f>
        <v xml:space="preserve">Kavya </v>
      </c>
      <c r="C4183" s="41" t="str">
        <f>RIGHT(Table1[[#This Row],[Employee Name]],LEN(Table1[[#This Row],[Employee Name]])-FIND(" ",Table1[[#This Row],[Employee Name]]))</f>
        <v>Nair</v>
      </c>
      <c r="D4183" s="23">
        <f>Table1[[#This Row],[Basic Salary]]+Table1[[#This Row],[Bonus]]</f>
        <v>57972</v>
      </c>
      <c r="E4183" s="10">
        <v>62</v>
      </c>
      <c r="F4183" s="46">
        <v>79</v>
      </c>
      <c r="G4183" s="10" t="str" cm="1">
        <f t="array" ref="G4183">_xlfn.IFS(Table1[[#This Row],[Performance Score]]&gt;=80,"Excellent",Table1[[#This Row],[Performance Score]]&gt;=60,"Good",Table1[[#This Row],[Performance Score]]&gt;=40,"Need Improvement")</f>
        <v>Good</v>
      </c>
      <c r="H4183" s="30">
        <f>Table1[[#This Row],[Bonus]]/Table1[[#This Row],[Basic Salary]]</f>
        <v>0.22394172912488125</v>
      </c>
      <c r="I4183" s="10">
        <f ca="1">DATEDIF(Table1[[#This Row],[Date of Birth]],TODAY(),"y")</f>
        <v>45</v>
      </c>
      <c r="J4183" s="34">
        <v>45198</v>
      </c>
      <c r="K4183" s="33" t="str" cm="1">
        <f t="array" aca="1" ref="K4183" ca="1">_xlfn.IFS(L4183&lt;3,"Junior",L4183&lt;=7,"Mid-Level",L4183&gt;7,"Senior")</f>
        <v>Junior</v>
      </c>
      <c r="L4183" s="46">
        <f ca="1">INT(YEARFRAC(Table1[[#This Row],[Joining Date]],TODAY(),1))</f>
        <v>2</v>
      </c>
      <c r="M4183" s="25" t="str">
        <f t="shared" ca="1" si="65"/>
        <v>No</v>
      </c>
      <c r="N4183" s="26">
        <f>YEAR(Table1[[#This Row],[Joining Date]])</f>
        <v>2023</v>
      </c>
      <c r="O4183" s="46">
        <f>MONTH(Table1[[#This Row],[Joining Date]])</f>
        <v>9</v>
      </c>
      <c r="P4183" s="26">
        <f ca="1">NETWORKDAYS(Table1[[#This Row],[Joining Date]],TODAY())</f>
        <v>717</v>
      </c>
      <c r="Q4183" s="26" t="str">
        <f>LEFT(Table1[[#This Row],[Department]],5)&amp;"-"&amp;RIGHT(Table1[[#This Row],[Employee ID]],3)</f>
        <v>IT-137</v>
      </c>
      <c r="R4183" s="26" t="str">
        <f>LEFT(Table1[[#This Row],[Department]],3)</f>
        <v>IT</v>
      </c>
      <c r="S4183" s="37">
        <f>_xlfn.XLOOKUP(Table1[[#This Row],[City]],Table2[City],Table2[Bonus %])</f>
        <v>4</v>
      </c>
    </row>
    <row r="4184" spans="1:19" x14ac:dyDescent="0.35">
      <c r="A4184" s="7" t="s">
        <v>728</v>
      </c>
      <c r="B4184" s="40" t="str">
        <f>LEFT(Table1[[#This Row],[Employee Name]],FIND(" ",Table1[[#This Row],[Employee Name]]))</f>
        <v xml:space="preserve">Sneha </v>
      </c>
      <c r="C4184" s="40" t="str">
        <f>RIGHT(Table1[[#This Row],[Employee Name]],LEN(Table1[[#This Row],[Employee Name]])-FIND(" ",Table1[[#This Row],[Employee Name]]))</f>
        <v>Iyer</v>
      </c>
      <c r="D4184" s="22">
        <f>Table1[[#This Row],[Basic Salary]]+Table1[[#This Row],[Bonus]]</f>
        <v>57952</v>
      </c>
      <c r="E4184" s="8">
        <v>65</v>
      </c>
      <c r="F4184" s="45">
        <v>63</v>
      </c>
      <c r="G4184" s="8" t="str" cm="1">
        <f t="array" ref="G4184">_xlfn.IFS(Table1[[#This Row],[Performance Score]]&gt;=80,"Excellent",Table1[[#This Row],[Performance Score]]&gt;=60,"Good",Table1[[#This Row],[Performance Score]]&gt;=40,"Need Improvement")</f>
        <v>Good</v>
      </c>
      <c r="H4184" s="29">
        <f>Table1[[#This Row],[Bonus]]/Table1[[#This Row],[Basic Salary]]</f>
        <v>0.79785319848607061</v>
      </c>
      <c r="I4184" s="8">
        <f ca="1">DATEDIF(Table1[[#This Row],[Date of Birth]],TODAY(),"y")</f>
        <v>28</v>
      </c>
      <c r="J4184" s="33">
        <v>43245</v>
      </c>
      <c r="K4184" s="33" t="str" cm="1">
        <f t="array" aca="1" ref="K4184" ca="1">_xlfn.IFS(L4184&lt;3,"Junior",L4184&lt;=7,"Mid-Level",L4184&gt;7,"Senior")</f>
        <v>Senior</v>
      </c>
      <c r="L4184" s="45">
        <f ca="1">INT(YEARFRAC(Table1[[#This Row],[Joining Date]],TODAY(),1))</f>
        <v>8</v>
      </c>
      <c r="M4184" s="25" t="str">
        <f t="shared" ca="1" si="65"/>
        <v>Yes</v>
      </c>
      <c r="N4184" s="25">
        <f>YEAR(Table1[[#This Row],[Joining Date]])</f>
        <v>2018</v>
      </c>
      <c r="O4184" s="45">
        <f>MONTH(Table1[[#This Row],[Joining Date]])</f>
        <v>5</v>
      </c>
      <c r="P4184" s="25">
        <f ca="1">NETWORKDAYS(Table1[[#This Row],[Joining Date]],TODAY())</f>
        <v>2112</v>
      </c>
      <c r="Q4184" s="25" t="str">
        <f>LEFT(Table1[[#This Row],[Department]],5)&amp;"-"&amp;RIGHT(Table1[[#This Row],[Employee ID]],3)</f>
        <v>Sales-672</v>
      </c>
      <c r="R4184" s="25" t="str">
        <f>LEFT(Table1[[#This Row],[Department]],3)</f>
        <v>Sal</v>
      </c>
      <c r="S4184" s="36">
        <f>_xlfn.XLOOKUP(Table1[[#This Row],[City]],Table2[City],Table2[Bonus %])</f>
        <v>4</v>
      </c>
    </row>
    <row r="4185" spans="1:19" x14ac:dyDescent="0.35">
      <c r="A4185" s="9" t="s">
        <v>4683</v>
      </c>
      <c r="B4185" s="41" t="str">
        <f>LEFT(Table1[[#This Row],[Employee Name]],FIND(" ",Table1[[#This Row],[Employee Name]]))</f>
        <v xml:space="preserve">Tarun </v>
      </c>
      <c r="C4185" s="41" t="str">
        <f>RIGHT(Table1[[#This Row],[Employee Name]],LEN(Table1[[#This Row],[Employee Name]])-FIND(" ",Table1[[#This Row],[Employee Name]]))</f>
        <v>Verma</v>
      </c>
      <c r="D4185" s="23">
        <f>Table1[[#This Row],[Basic Salary]]+Table1[[#This Row],[Bonus]]</f>
        <v>57942</v>
      </c>
      <c r="E4185" s="10">
        <v>93</v>
      </c>
      <c r="F4185" s="46">
        <v>49</v>
      </c>
      <c r="G4185" s="10" t="str" cm="1">
        <f t="array" ref="G4185">_xlfn.IFS(Table1[[#This Row],[Performance Score]]&gt;=80,"Excellent",Table1[[#This Row],[Performance Score]]&gt;=60,"Good",Table1[[#This Row],[Performance Score]]&gt;=40,"Need Improvement")</f>
        <v>Need Improvement</v>
      </c>
      <c r="H4185" s="30">
        <f>Table1[[#This Row],[Bonus]]/Table1[[#This Row],[Basic Salary]]</f>
        <v>0.31869182275427299</v>
      </c>
      <c r="I4185" s="10">
        <f ca="1">DATEDIF(Table1[[#This Row],[Date of Birth]],TODAY(),"y")</f>
        <v>26</v>
      </c>
      <c r="J4185" s="34">
        <v>43626</v>
      </c>
      <c r="K4185" s="33" t="str" cm="1">
        <f t="array" aca="1" ref="K4185" ca="1">_xlfn.IFS(L4185&lt;3,"Junior",L4185&lt;=7,"Mid-Level",L4185&gt;7,"Senior")</f>
        <v>Mid-Level</v>
      </c>
      <c r="L4185" s="46">
        <f ca="1">INT(YEARFRAC(Table1[[#This Row],[Joining Date]],TODAY(),1))</f>
        <v>7</v>
      </c>
      <c r="M4185" s="25" t="str">
        <f t="shared" ca="1" si="65"/>
        <v>Yes</v>
      </c>
      <c r="N4185" s="26">
        <f>YEAR(Table1[[#This Row],[Joining Date]])</f>
        <v>2019</v>
      </c>
      <c r="O4185" s="46">
        <f>MONTH(Table1[[#This Row],[Joining Date]])</f>
        <v>6</v>
      </c>
      <c r="P4185" s="26">
        <f ca="1">NETWORKDAYS(Table1[[#This Row],[Joining Date]],TODAY())</f>
        <v>1841</v>
      </c>
      <c r="Q4185" s="26" t="str">
        <f>LEFT(Table1[[#This Row],[Department]],5)&amp;"-"&amp;RIGHT(Table1[[#This Row],[Employee ID]],3)</f>
        <v>Sales-627</v>
      </c>
      <c r="R4185" s="26" t="str">
        <f>LEFT(Table1[[#This Row],[Department]],3)</f>
        <v>Sal</v>
      </c>
      <c r="S4185" s="37">
        <f>_xlfn.XLOOKUP(Table1[[#This Row],[City]],Table2[City],Table2[Bonus %])</f>
        <v>7</v>
      </c>
    </row>
    <row r="4186" spans="1:19" x14ac:dyDescent="0.35">
      <c r="A4186" s="7" t="s">
        <v>1567</v>
      </c>
      <c r="B4186" s="40" t="str">
        <f>LEFT(Table1[[#This Row],[Employee Name]],FIND(" ",Table1[[#This Row],[Employee Name]]))</f>
        <v xml:space="preserve">Kavya </v>
      </c>
      <c r="C4186" s="40" t="str">
        <f>RIGHT(Table1[[#This Row],[Employee Name]],LEN(Table1[[#This Row],[Employee Name]])-FIND(" ",Table1[[#This Row],[Employee Name]]))</f>
        <v>Nair</v>
      </c>
      <c r="D4186" s="22">
        <f>Table1[[#This Row],[Basic Salary]]+Table1[[#This Row],[Bonus]]</f>
        <v>57912</v>
      </c>
      <c r="E4186" s="8">
        <v>71</v>
      </c>
      <c r="F4186" s="45">
        <v>97</v>
      </c>
      <c r="G4186" s="8" t="str" cm="1">
        <f t="array" ref="G4186">_xlfn.IFS(Table1[[#This Row],[Performance Score]]&gt;=80,"Excellent",Table1[[#This Row],[Performance Score]]&gt;=60,"Good",Table1[[#This Row],[Performance Score]]&gt;=40,"Need Improvement")</f>
        <v>Excellent</v>
      </c>
      <c r="H4186" s="29">
        <f>Table1[[#This Row],[Bonus]]/Table1[[#This Row],[Basic Salary]]</f>
        <v>0.52681254943316635</v>
      </c>
      <c r="I4186" s="8">
        <f ca="1">DATEDIF(Table1[[#This Row],[Date of Birth]],TODAY(),"y")</f>
        <v>36</v>
      </c>
      <c r="J4186" s="33">
        <v>42188</v>
      </c>
      <c r="K4186" s="33" t="str" cm="1">
        <f t="array" aca="1" ref="K4186" ca="1">_xlfn.IFS(L4186&lt;3,"Junior",L4186&lt;=7,"Mid-Level",L4186&gt;7,"Senior")</f>
        <v>Senior</v>
      </c>
      <c r="L4186" s="45">
        <f ca="1">INT(YEARFRAC(Table1[[#This Row],[Joining Date]],TODAY(),1))</f>
        <v>10</v>
      </c>
      <c r="M4186" s="25" t="str">
        <f t="shared" ca="1" si="65"/>
        <v>Yes</v>
      </c>
      <c r="N4186" s="25">
        <f>YEAR(Table1[[#This Row],[Joining Date]])</f>
        <v>2015</v>
      </c>
      <c r="O4186" s="45">
        <f>MONTH(Table1[[#This Row],[Joining Date]])</f>
        <v>7</v>
      </c>
      <c r="P4186" s="25">
        <f ca="1">NETWORKDAYS(Table1[[#This Row],[Joining Date]],TODAY())</f>
        <v>2867</v>
      </c>
      <c r="Q4186" s="25" t="str">
        <f>LEFT(Table1[[#This Row],[Department]],5)&amp;"-"&amp;RIGHT(Table1[[#This Row],[Employee ID]],3)</f>
        <v>Marke-511</v>
      </c>
      <c r="R4186" s="25" t="str">
        <f>LEFT(Table1[[#This Row],[Department]],3)</f>
        <v>Mar</v>
      </c>
      <c r="S4186" s="36">
        <f>_xlfn.XLOOKUP(Table1[[#This Row],[City]],Table2[City],Table2[Bonus %])</f>
        <v>7</v>
      </c>
    </row>
    <row r="4187" spans="1:19" x14ac:dyDescent="0.35">
      <c r="A4187" s="9" t="s">
        <v>2631</v>
      </c>
      <c r="B4187" s="41" t="str">
        <f>LEFT(Table1[[#This Row],[Employee Name]],FIND(" ",Table1[[#This Row],[Employee Name]]))</f>
        <v xml:space="preserve">Meera </v>
      </c>
      <c r="C4187" s="41" t="str">
        <f>RIGHT(Table1[[#This Row],[Employee Name]],LEN(Table1[[#This Row],[Employee Name]])-FIND(" ",Table1[[#This Row],[Employee Name]]))</f>
        <v>Joshi</v>
      </c>
      <c r="D4187" s="23">
        <f>Table1[[#This Row],[Basic Salary]]+Table1[[#This Row],[Bonus]]</f>
        <v>57912</v>
      </c>
      <c r="E4187" s="10">
        <v>82</v>
      </c>
      <c r="F4187" s="46">
        <v>72</v>
      </c>
      <c r="G4187" s="10" t="str" cm="1">
        <f t="array" ref="G4187">_xlfn.IFS(Table1[[#This Row],[Performance Score]]&gt;=80,"Excellent",Table1[[#This Row],[Performance Score]]&gt;=60,"Good",Table1[[#This Row],[Performance Score]]&gt;=40,"Need Improvement")</f>
        <v>Good</v>
      </c>
      <c r="H4187" s="30">
        <f>Table1[[#This Row],[Bonus]]/Table1[[#This Row],[Basic Salary]]</f>
        <v>0.67293526302105899</v>
      </c>
      <c r="I4187" s="10">
        <f ca="1">DATEDIF(Table1[[#This Row],[Date of Birth]],TODAY(),"y")</f>
        <v>19</v>
      </c>
      <c r="J4187" s="34">
        <v>42156</v>
      </c>
      <c r="K4187" s="33" t="str" cm="1">
        <f t="array" aca="1" ref="K4187" ca="1">_xlfn.IFS(L4187&lt;3,"Junior",L4187&lt;=7,"Mid-Level",L4187&gt;7,"Senior")</f>
        <v>Senior</v>
      </c>
      <c r="L4187" s="46">
        <f ca="1">INT(YEARFRAC(Table1[[#This Row],[Joining Date]],TODAY(),1))</f>
        <v>11</v>
      </c>
      <c r="M4187" s="25" t="str">
        <f t="shared" ca="1" si="65"/>
        <v>Yes</v>
      </c>
      <c r="N4187" s="26">
        <f>YEAR(Table1[[#This Row],[Joining Date]])</f>
        <v>2015</v>
      </c>
      <c r="O4187" s="46">
        <f>MONTH(Table1[[#This Row],[Joining Date]])</f>
        <v>6</v>
      </c>
      <c r="P4187" s="26">
        <f ca="1">NETWORKDAYS(Table1[[#This Row],[Joining Date]],TODAY())</f>
        <v>2891</v>
      </c>
      <c r="Q4187" s="26" t="str">
        <f>LEFT(Table1[[#This Row],[Department]],5)&amp;"-"&amp;RIGHT(Table1[[#This Row],[Employee ID]],3)</f>
        <v>Finan-575</v>
      </c>
      <c r="R4187" s="26" t="str">
        <f>LEFT(Table1[[#This Row],[Department]],3)</f>
        <v>Fin</v>
      </c>
      <c r="S4187" s="37">
        <f>_xlfn.XLOOKUP(Table1[[#This Row],[City]],Table2[City],Table2[Bonus %])</f>
        <v>5</v>
      </c>
    </row>
    <row r="4188" spans="1:19" x14ac:dyDescent="0.35">
      <c r="A4188" s="7" t="s">
        <v>4550</v>
      </c>
      <c r="B4188" s="40" t="str">
        <f>LEFT(Table1[[#This Row],[Employee Name]],FIND(" ",Table1[[#This Row],[Employee Name]]))</f>
        <v xml:space="preserve">Tarun </v>
      </c>
      <c r="C4188" s="40" t="str">
        <f>RIGHT(Table1[[#This Row],[Employee Name]],LEN(Table1[[#This Row],[Employee Name]])-FIND(" ",Table1[[#This Row],[Employee Name]]))</f>
        <v>Verma</v>
      </c>
      <c r="D4188" s="22">
        <f>Table1[[#This Row],[Basic Salary]]+Table1[[#This Row],[Bonus]]</f>
        <v>57833</v>
      </c>
      <c r="E4188" s="8">
        <v>81</v>
      </c>
      <c r="F4188" s="45">
        <v>74</v>
      </c>
      <c r="G4188" s="8" t="str" cm="1">
        <f t="array" ref="G4188">_xlfn.IFS(Table1[[#This Row],[Performance Score]]&gt;=80,"Excellent",Table1[[#This Row],[Performance Score]]&gt;=60,"Good",Table1[[#This Row],[Performance Score]]&gt;=40,"Need Improvement")</f>
        <v>Good</v>
      </c>
      <c r="H4188" s="29">
        <f>Table1[[#This Row],[Bonus]]/Table1[[#This Row],[Basic Salary]]</f>
        <v>1.0399647266313934</v>
      </c>
      <c r="I4188" s="8">
        <f ca="1">DATEDIF(Table1[[#This Row],[Date of Birth]],TODAY(),"y")</f>
        <v>30</v>
      </c>
      <c r="J4188" s="33">
        <v>43276</v>
      </c>
      <c r="K4188" s="33" t="str" cm="1">
        <f t="array" aca="1" ref="K4188" ca="1">_xlfn.IFS(L4188&lt;3,"Junior",L4188&lt;=7,"Mid-Level",L4188&gt;7,"Senior")</f>
        <v>Senior</v>
      </c>
      <c r="L4188" s="45">
        <f ca="1">INT(YEARFRAC(Table1[[#This Row],[Joining Date]],TODAY(),1))</f>
        <v>8</v>
      </c>
      <c r="M4188" s="25" t="str">
        <f t="shared" ca="1" si="65"/>
        <v>Yes</v>
      </c>
      <c r="N4188" s="25">
        <f>YEAR(Table1[[#This Row],[Joining Date]])</f>
        <v>2018</v>
      </c>
      <c r="O4188" s="45">
        <f>MONTH(Table1[[#This Row],[Joining Date]])</f>
        <v>6</v>
      </c>
      <c r="P4188" s="25">
        <f ca="1">NETWORKDAYS(Table1[[#This Row],[Joining Date]],TODAY())</f>
        <v>2091</v>
      </c>
      <c r="Q4188" s="25" t="str">
        <f>LEFT(Table1[[#This Row],[Department]],5)&amp;"-"&amp;RIGHT(Table1[[#This Row],[Employee ID]],3)</f>
        <v>IT-494</v>
      </c>
      <c r="R4188" s="25" t="str">
        <f>LEFT(Table1[[#This Row],[Department]],3)</f>
        <v>IT</v>
      </c>
      <c r="S4188" s="36">
        <f>_xlfn.XLOOKUP(Table1[[#This Row],[City]],Table2[City],Table2[Bonus %])</f>
        <v>5</v>
      </c>
    </row>
    <row r="4189" spans="1:19" x14ac:dyDescent="0.35">
      <c r="A4189" s="9" t="s">
        <v>4651</v>
      </c>
      <c r="B4189" s="41" t="str">
        <f>LEFT(Table1[[#This Row],[Employee Name]],FIND(" ",Table1[[#This Row],[Employee Name]]))</f>
        <v xml:space="preserve">Ishita </v>
      </c>
      <c r="C4189" s="41" t="str">
        <f>RIGHT(Table1[[#This Row],[Employee Name]],LEN(Table1[[#This Row],[Employee Name]])-FIND(" ",Table1[[#This Row],[Employee Name]]))</f>
        <v>Roy</v>
      </c>
      <c r="D4189" s="23">
        <f>Table1[[#This Row],[Basic Salary]]+Table1[[#This Row],[Bonus]]</f>
        <v>57823</v>
      </c>
      <c r="E4189" s="10">
        <v>98</v>
      </c>
      <c r="F4189" s="46">
        <v>90</v>
      </c>
      <c r="G4189" s="10" t="str" cm="1">
        <f t="array" ref="G4189">_xlfn.IFS(Table1[[#This Row],[Performance Score]]&gt;=80,"Excellent",Table1[[#This Row],[Performance Score]]&gt;=60,"Good",Table1[[#This Row],[Performance Score]]&gt;=40,"Need Improvement")</f>
        <v>Excellent</v>
      </c>
      <c r="H4189" s="30">
        <f>Table1[[#This Row],[Bonus]]/Table1[[#This Row],[Basic Salary]]</f>
        <v>0.20915497375629954</v>
      </c>
      <c r="I4189" s="10">
        <f ca="1">DATEDIF(Table1[[#This Row],[Date of Birth]],TODAY(),"y")</f>
        <v>31</v>
      </c>
      <c r="J4189" s="34">
        <v>45649</v>
      </c>
      <c r="K4189" s="33" t="str" cm="1">
        <f t="array" aca="1" ref="K4189" ca="1">_xlfn.IFS(L4189&lt;3,"Junior",L4189&lt;=7,"Mid-Level",L4189&gt;7,"Senior")</f>
        <v>Junior</v>
      </c>
      <c r="L4189" s="46">
        <f ca="1">INT(YEARFRAC(Table1[[#This Row],[Joining Date]],TODAY(),1))</f>
        <v>1</v>
      </c>
      <c r="M4189" s="25" t="str">
        <f t="shared" ca="1" si="65"/>
        <v>No</v>
      </c>
      <c r="N4189" s="26">
        <f>YEAR(Table1[[#This Row],[Joining Date]])</f>
        <v>2024</v>
      </c>
      <c r="O4189" s="46">
        <f>MONTH(Table1[[#This Row],[Joining Date]])</f>
        <v>12</v>
      </c>
      <c r="P4189" s="26">
        <f ca="1">NETWORKDAYS(Table1[[#This Row],[Joining Date]],TODAY())</f>
        <v>396</v>
      </c>
      <c r="Q4189" s="26" t="str">
        <f>LEFT(Table1[[#This Row],[Department]],5)&amp;"-"&amp;RIGHT(Table1[[#This Row],[Employee ID]],3)</f>
        <v>Opera-595</v>
      </c>
      <c r="R4189" s="26" t="str">
        <f>LEFT(Table1[[#This Row],[Department]],3)</f>
        <v>Ope</v>
      </c>
      <c r="S4189" s="37">
        <f>_xlfn.XLOOKUP(Table1[[#This Row],[City]],Table2[City],Table2[Bonus %])</f>
        <v>5</v>
      </c>
    </row>
    <row r="4190" spans="1:19" x14ac:dyDescent="0.35">
      <c r="A4190" s="7" t="s">
        <v>3058</v>
      </c>
      <c r="B4190" s="40" t="str">
        <f>LEFT(Table1[[#This Row],[Employee Name]],FIND(" ",Table1[[#This Row],[Employee Name]]))</f>
        <v xml:space="preserve">Meera </v>
      </c>
      <c r="C4190" s="40" t="str">
        <f>RIGHT(Table1[[#This Row],[Employee Name]],LEN(Table1[[#This Row],[Employee Name]])-FIND(" ",Table1[[#This Row],[Employee Name]]))</f>
        <v>Joshi</v>
      </c>
      <c r="D4190" s="22">
        <f>Table1[[#This Row],[Basic Salary]]+Table1[[#This Row],[Bonus]]</f>
        <v>57809</v>
      </c>
      <c r="E4190" s="8">
        <v>74</v>
      </c>
      <c r="F4190" s="45">
        <v>91</v>
      </c>
      <c r="G4190" s="8" t="str" cm="1">
        <f t="array" ref="G4190">_xlfn.IFS(Table1[[#This Row],[Performance Score]]&gt;=80,"Excellent",Table1[[#This Row],[Performance Score]]&gt;=60,"Good",Table1[[#This Row],[Performance Score]]&gt;=40,"Need Improvement")</f>
        <v>Excellent</v>
      </c>
      <c r="H4190" s="29">
        <f>Table1[[#This Row],[Bonus]]/Table1[[#This Row],[Basic Salary]]</f>
        <v>0.44298836802955421</v>
      </c>
      <c r="I4190" s="8">
        <f ca="1">DATEDIF(Table1[[#This Row],[Date of Birth]],TODAY(),"y")</f>
        <v>38</v>
      </c>
      <c r="J4190" s="33">
        <v>44854</v>
      </c>
      <c r="K4190" s="33" t="str" cm="1">
        <f t="array" aca="1" ref="K4190" ca="1">_xlfn.IFS(L4190&lt;3,"Junior",L4190&lt;=7,"Mid-Level",L4190&gt;7,"Senior")</f>
        <v>Mid-Level</v>
      </c>
      <c r="L4190" s="45">
        <f ca="1">INT(YEARFRAC(Table1[[#This Row],[Joining Date]],TODAY(),1))</f>
        <v>3</v>
      </c>
      <c r="M4190" s="25" t="str">
        <f t="shared" ca="1" si="65"/>
        <v>No</v>
      </c>
      <c r="N4190" s="25">
        <f>YEAR(Table1[[#This Row],[Joining Date]])</f>
        <v>2022</v>
      </c>
      <c r="O4190" s="45">
        <f>MONTH(Table1[[#This Row],[Joining Date]])</f>
        <v>10</v>
      </c>
      <c r="P4190" s="25">
        <f ca="1">NETWORKDAYS(Table1[[#This Row],[Joining Date]],TODAY())</f>
        <v>963</v>
      </c>
      <c r="Q4190" s="25" t="str">
        <f>LEFT(Table1[[#This Row],[Department]],5)&amp;"-"&amp;RIGHT(Table1[[#This Row],[Employee ID]],3)</f>
        <v>Suppo-002</v>
      </c>
      <c r="R4190" s="25" t="str">
        <f>LEFT(Table1[[#This Row],[Department]],3)</f>
        <v>Sup</v>
      </c>
      <c r="S4190" s="36">
        <f>_xlfn.XLOOKUP(Table1[[#This Row],[City]],Table2[City],Table2[Bonus %])</f>
        <v>6</v>
      </c>
    </row>
    <row r="4191" spans="1:19" x14ac:dyDescent="0.35">
      <c r="A4191" s="9" t="s">
        <v>3412</v>
      </c>
      <c r="B4191" s="41" t="str">
        <f>LEFT(Table1[[#This Row],[Employee Name]],FIND(" ",Table1[[#This Row],[Employee Name]]))</f>
        <v xml:space="preserve">Ishita </v>
      </c>
      <c r="C4191" s="41" t="str">
        <f>RIGHT(Table1[[#This Row],[Employee Name]],LEN(Table1[[#This Row],[Employee Name]])-FIND(" ",Table1[[#This Row],[Employee Name]]))</f>
        <v>Roy</v>
      </c>
      <c r="D4191" s="23">
        <f>Table1[[#This Row],[Basic Salary]]+Table1[[#This Row],[Bonus]]</f>
        <v>57792</v>
      </c>
      <c r="E4191" s="10">
        <v>80</v>
      </c>
      <c r="F4191" s="46">
        <v>51</v>
      </c>
      <c r="G4191" s="10" t="str" cm="1">
        <f t="array" ref="G4191">_xlfn.IFS(Table1[[#This Row],[Performance Score]]&gt;=80,"Excellent",Table1[[#This Row],[Performance Score]]&gt;=60,"Good",Table1[[#This Row],[Performance Score]]&gt;=40,"Need Improvement")</f>
        <v>Need Improvement</v>
      </c>
      <c r="H4191" s="30">
        <f>Table1[[#This Row],[Bonus]]/Table1[[#This Row],[Basic Salary]]</f>
        <v>0.23801975107645509</v>
      </c>
      <c r="I4191" s="10">
        <f ca="1">DATEDIF(Table1[[#This Row],[Date of Birth]],TODAY(),"y")</f>
        <v>32</v>
      </c>
      <c r="J4191" s="34">
        <v>44330</v>
      </c>
      <c r="K4191" s="33" t="str" cm="1">
        <f t="array" aca="1" ref="K4191" ca="1">_xlfn.IFS(L4191&lt;3,"Junior",L4191&lt;=7,"Mid-Level",L4191&gt;7,"Senior")</f>
        <v>Mid-Level</v>
      </c>
      <c r="L4191" s="46">
        <f ca="1">INT(YEARFRAC(Table1[[#This Row],[Joining Date]],TODAY(),1))</f>
        <v>5</v>
      </c>
      <c r="M4191" s="25" t="str">
        <f t="shared" ca="1" si="65"/>
        <v>No</v>
      </c>
      <c r="N4191" s="26">
        <f>YEAR(Table1[[#This Row],[Joining Date]])</f>
        <v>2021</v>
      </c>
      <c r="O4191" s="46">
        <f>MONTH(Table1[[#This Row],[Joining Date]])</f>
        <v>5</v>
      </c>
      <c r="P4191" s="26">
        <f ca="1">NETWORKDAYS(Table1[[#This Row],[Joining Date]],TODAY())</f>
        <v>1337</v>
      </c>
      <c r="Q4191" s="26" t="str">
        <f>LEFT(Table1[[#This Row],[Department]],5)&amp;"-"&amp;RIGHT(Table1[[#This Row],[Employee ID]],3)</f>
        <v>Opera-356</v>
      </c>
      <c r="R4191" s="26" t="str">
        <f>LEFT(Table1[[#This Row],[Department]],3)</f>
        <v>Ope</v>
      </c>
      <c r="S4191" s="37">
        <f>_xlfn.XLOOKUP(Table1[[#This Row],[City]],Table2[City],Table2[Bonus %])</f>
        <v>4</v>
      </c>
    </row>
    <row r="4192" spans="1:19" x14ac:dyDescent="0.35">
      <c r="A4192" s="7" t="s">
        <v>2599</v>
      </c>
      <c r="B4192" s="40" t="str">
        <f>LEFT(Table1[[#This Row],[Employee Name]],FIND(" ",Table1[[#This Row],[Employee Name]]))</f>
        <v xml:space="preserve">Rohan </v>
      </c>
      <c r="C4192" s="40" t="str">
        <f>RIGHT(Table1[[#This Row],[Employee Name]],LEN(Table1[[#This Row],[Employee Name]])-FIND(" ",Table1[[#This Row],[Employee Name]]))</f>
        <v>Gupta</v>
      </c>
      <c r="D4192" s="22">
        <f>Table1[[#This Row],[Basic Salary]]+Table1[[#This Row],[Bonus]]</f>
        <v>57775</v>
      </c>
      <c r="E4192" s="8">
        <v>89</v>
      </c>
      <c r="F4192" s="45">
        <v>63</v>
      </c>
      <c r="G4192" s="8" t="str" cm="1">
        <f t="array" ref="G4192">_xlfn.IFS(Table1[[#This Row],[Performance Score]]&gt;=80,"Excellent",Table1[[#This Row],[Performance Score]]&gt;=60,"Good",Table1[[#This Row],[Performance Score]]&gt;=40,"Need Improvement")</f>
        <v>Good</v>
      </c>
      <c r="H4192" s="29">
        <f>Table1[[#This Row],[Bonus]]/Table1[[#This Row],[Basic Salary]]</f>
        <v>0.270506223336412</v>
      </c>
      <c r="I4192" s="8">
        <f ca="1">DATEDIF(Table1[[#This Row],[Date of Birth]],TODAY(),"y")</f>
        <v>42</v>
      </c>
      <c r="J4192" s="33">
        <v>44403</v>
      </c>
      <c r="K4192" s="33" t="str" cm="1">
        <f t="array" aca="1" ref="K4192" ca="1">_xlfn.IFS(L4192&lt;3,"Junior",L4192&lt;=7,"Mid-Level",L4192&gt;7,"Senior")</f>
        <v>Mid-Level</v>
      </c>
      <c r="L4192" s="45">
        <f ca="1">INT(YEARFRAC(Table1[[#This Row],[Joining Date]],TODAY(),1))</f>
        <v>4</v>
      </c>
      <c r="M4192" s="25" t="str">
        <f t="shared" ca="1" si="65"/>
        <v>No</v>
      </c>
      <c r="N4192" s="25">
        <f>YEAR(Table1[[#This Row],[Joining Date]])</f>
        <v>2021</v>
      </c>
      <c r="O4192" s="45">
        <f>MONTH(Table1[[#This Row],[Joining Date]])</f>
        <v>7</v>
      </c>
      <c r="P4192" s="25">
        <f ca="1">NETWORKDAYS(Table1[[#This Row],[Joining Date]],TODAY())</f>
        <v>1286</v>
      </c>
      <c r="Q4192" s="25" t="str">
        <f>LEFT(Table1[[#This Row],[Department]],5)&amp;"-"&amp;RIGHT(Table1[[#This Row],[Employee ID]],3)</f>
        <v>Opera-543</v>
      </c>
      <c r="R4192" s="25" t="str">
        <f>LEFT(Table1[[#This Row],[Department]],3)</f>
        <v>Ope</v>
      </c>
      <c r="S4192" s="36">
        <f>_xlfn.XLOOKUP(Table1[[#This Row],[City]],Table2[City],Table2[Bonus %])</f>
        <v>7</v>
      </c>
    </row>
    <row r="4193" spans="1:19" x14ac:dyDescent="0.35">
      <c r="A4193" s="9" t="s">
        <v>4762</v>
      </c>
      <c r="B4193" s="41" t="str">
        <f>LEFT(Table1[[#This Row],[Employee Name]],FIND(" ",Table1[[#This Row],[Employee Name]]))</f>
        <v xml:space="preserve">Rohan </v>
      </c>
      <c r="C4193" s="41" t="str">
        <f>RIGHT(Table1[[#This Row],[Employee Name]],LEN(Table1[[#This Row],[Employee Name]])-FIND(" ",Table1[[#This Row],[Employee Name]]))</f>
        <v>Gupta</v>
      </c>
      <c r="D4193" s="23">
        <f>Table1[[#This Row],[Basic Salary]]+Table1[[#This Row],[Bonus]]</f>
        <v>57761</v>
      </c>
      <c r="E4193" s="10">
        <v>96</v>
      </c>
      <c r="F4193" s="46">
        <v>82</v>
      </c>
      <c r="G4193" s="10" t="str" cm="1">
        <f t="array" ref="G4193">_xlfn.IFS(Table1[[#This Row],[Performance Score]]&gt;=80,"Excellent",Table1[[#This Row],[Performance Score]]&gt;=60,"Good",Table1[[#This Row],[Performance Score]]&gt;=40,"Need Improvement")</f>
        <v>Excellent</v>
      </c>
      <c r="H4193" s="30">
        <f>Table1[[#This Row],[Bonus]]/Table1[[#This Row],[Basic Salary]]</f>
        <v>0.39055804323751747</v>
      </c>
      <c r="I4193" s="10">
        <f ca="1">DATEDIF(Table1[[#This Row],[Date of Birth]],TODAY(),"y")</f>
        <v>35</v>
      </c>
      <c r="J4193" s="34">
        <v>45439</v>
      </c>
      <c r="K4193" s="33" t="str" cm="1">
        <f t="array" aca="1" ref="K4193" ca="1">_xlfn.IFS(L4193&lt;3,"Junior",L4193&lt;=7,"Mid-Level",L4193&gt;7,"Senior")</f>
        <v>Junior</v>
      </c>
      <c r="L4193" s="46">
        <f ca="1">INT(YEARFRAC(Table1[[#This Row],[Joining Date]],TODAY(),1))</f>
        <v>2</v>
      </c>
      <c r="M4193" s="25" t="str">
        <f t="shared" ca="1" si="65"/>
        <v>No</v>
      </c>
      <c r="N4193" s="26">
        <f>YEAR(Table1[[#This Row],[Joining Date]])</f>
        <v>2024</v>
      </c>
      <c r="O4193" s="46">
        <f>MONTH(Table1[[#This Row],[Joining Date]])</f>
        <v>5</v>
      </c>
      <c r="P4193" s="26">
        <f ca="1">NETWORKDAYS(Table1[[#This Row],[Joining Date]],TODAY())</f>
        <v>546</v>
      </c>
      <c r="Q4193" s="26" t="str">
        <f>LEFT(Table1[[#This Row],[Department]],5)&amp;"-"&amp;RIGHT(Table1[[#This Row],[Employee ID]],3)</f>
        <v>Finan-706</v>
      </c>
      <c r="R4193" s="26" t="str">
        <f>LEFT(Table1[[#This Row],[Department]],3)</f>
        <v>Fin</v>
      </c>
      <c r="S4193" s="37">
        <f>_xlfn.XLOOKUP(Table1[[#This Row],[City]],Table2[City],Table2[Bonus %])</f>
        <v>6</v>
      </c>
    </row>
    <row r="4194" spans="1:19" x14ac:dyDescent="0.35">
      <c r="A4194" s="7" t="s">
        <v>5020</v>
      </c>
      <c r="B4194" s="40" t="str">
        <f>LEFT(Table1[[#This Row],[Employee Name]],FIND(" ",Table1[[#This Row],[Employee Name]]))</f>
        <v xml:space="preserve">Kavya </v>
      </c>
      <c r="C4194" s="40" t="str">
        <f>RIGHT(Table1[[#This Row],[Employee Name]],LEN(Table1[[#This Row],[Employee Name]])-FIND(" ",Table1[[#This Row],[Employee Name]]))</f>
        <v>Nair</v>
      </c>
      <c r="D4194" s="22">
        <f>Table1[[#This Row],[Basic Salary]]+Table1[[#This Row],[Bonus]]</f>
        <v>57736</v>
      </c>
      <c r="E4194" s="8">
        <v>82</v>
      </c>
      <c r="F4194" s="45">
        <v>48</v>
      </c>
      <c r="G4194" s="8" t="str" cm="1">
        <f t="array" ref="G4194">_xlfn.IFS(Table1[[#This Row],[Performance Score]]&gt;=80,"Excellent",Table1[[#This Row],[Performance Score]]&gt;=60,"Good",Table1[[#This Row],[Performance Score]]&gt;=40,"Need Improvement")</f>
        <v>Need Improvement</v>
      </c>
      <c r="H4194" s="29">
        <f>Table1[[#This Row],[Bonus]]/Table1[[#This Row],[Basic Salary]]</f>
        <v>0.43443478260869567</v>
      </c>
      <c r="I4194" s="8">
        <f ca="1">DATEDIF(Table1[[#This Row],[Date of Birth]],TODAY(),"y")</f>
        <v>34</v>
      </c>
      <c r="J4194" s="33">
        <v>42104</v>
      </c>
      <c r="K4194" s="33" t="str" cm="1">
        <f t="array" aca="1" ref="K4194" ca="1">_xlfn.IFS(L4194&lt;3,"Junior",L4194&lt;=7,"Mid-Level",L4194&gt;7,"Senior")</f>
        <v>Senior</v>
      </c>
      <c r="L4194" s="45">
        <f ca="1">INT(YEARFRAC(Table1[[#This Row],[Joining Date]],TODAY(),1))</f>
        <v>11</v>
      </c>
      <c r="M4194" s="25" t="str">
        <f t="shared" ca="1" si="65"/>
        <v>Yes</v>
      </c>
      <c r="N4194" s="25">
        <f>YEAR(Table1[[#This Row],[Joining Date]])</f>
        <v>2015</v>
      </c>
      <c r="O4194" s="45">
        <f>MONTH(Table1[[#This Row],[Joining Date]])</f>
        <v>4</v>
      </c>
      <c r="P4194" s="25">
        <f ca="1">NETWORKDAYS(Table1[[#This Row],[Joining Date]],TODAY())</f>
        <v>2927</v>
      </c>
      <c r="Q4194" s="25" t="str">
        <f>LEFT(Table1[[#This Row],[Department]],5)&amp;"-"&amp;RIGHT(Table1[[#This Row],[Employee ID]],3)</f>
        <v>IT-964</v>
      </c>
      <c r="R4194" s="25" t="str">
        <f>LEFT(Table1[[#This Row],[Department]],3)</f>
        <v>IT</v>
      </c>
      <c r="S4194" s="36">
        <f>_xlfn.XLOOKUP(Table1[[#This Row],[City]],Table2[City],Table2[Bonus %])</f>
        <v>5</v>
      </c>
    </row>
    <row r="4195" spans="1:19" x14ac:dyDescent="0.35">
      <c r="A4195" s="9" t="s">
        <v>4020</v>
      </c>
      <c r="B4195" s="41" t="str">
        <f>LEFT(Table1[[#This Row],[Employee Name]],FIND(" ",Table1[[#This Row],[Employee Name]]))</f>
        <v xml:space="preserve">Krishna </v>
      </c>
      <c r="C4195" s="41" t="str">
        <f>RIGHT(Table1[[#This Row],[Employee Name]],LEN(Table1[[#This Row],[Employee Name]])-FIND(" ",Table1[[#This Row],[Employee Name]]))</f>
        <v>Chaitanya</v>
      </c>
      <c r="D4195" s="23">
        <f>Table1[[#This Row],[Basic Salary]]+Table1[[#This Row],[Bonus]]</f>
        <v>57733</v>
      </c>
      <c r="E4195" s="10">
        <v>84</v>
      </c>
      <c r="F4195" s="46">
        <v>82</v>
      </c>
      <c r="G4195" s="10" t="str" cm="1">
        <f t="array" ref="G4195">_xlfn.IFS(Table1[[#This Row],[Performance Score]]&gt;=80,"Excellent",Table1[[#This Row],[Performance Score]]&gt;=60,"Good",Table1[[#This Row],[Performance Score]]&gt;=40,"Need Improvement")</f>
        <v>Excellent</v>
      </c>
      <c r="H4195" s="30">
        <f>Table1[[#This Row],[Bonus]]/Table1[[#This Row],[Basic Salary]]</f>
        <v>0.35389991088598094</v>
      </c>
      <c r="I4195" s="10">
        <f ca="1">DATEDIF(Table1[[#This Row],[Date of Birth]],TODAY(),"y")</f>
        <v>35</v>
      </c>
      <c r="J4195" s="34">
        <v>43903</v>
      </c>
      <c r="K4195" s="33" t="str" cm="1">
        <f t="array" aca="1" ref="K4195" ca="1">_xlfn.IFS(L4195&lt;3,"Junior",L4195&lt;=7,"Mid-Level",L4195&gt;7,"Senior")</f>
        <v>Mid-Level</v>
      </c>
      <c r="L4195" s="46">
        <f ca="1">INT(YEARFRAC(Table1[[#This Row],[Joining Date]],TODAY(),1))</f>
        <v>6</v>
      </c>
      <c r="M4195" s="25" t="str">
        <f t="shared" ca="1" si="65"/>
        <v>Yes</v>
      </c>
      <c r="N4195" s="26">
        <f>YEAR(Table1[[#This Row],[Joining Date]])</f>
        <v>2020</v>
      </c>
      <c r="O4195" s="46">
        <f>MONTH(Table1[[#This Row],[Joining Date]])</f>
        <v>3</v>
      </c>
      <c r="P4195" s="26">
        <f ca="1">NETWORKDAYS(Table1[[#This Row],[Joining Date]],TODAY())</f>
        <v>1642</v>
      </c>
      <c r="Q4195" s="26" t="str">
        <f>LEFT(Table1[[#This Row],[Department]],5)&amp;"-"&amp;RIGHT(Table1[[#This Row],[Employee ID]],3)</f>
        <v>Finan-964</v>
      </c>
      <c r="R4195" s="26" t="str">
        <f>LEFT(Table1[[#This Row],[Department]],3)</f>
        <v>Fin</v>
      </c>
      <c r="S4195" s="37">
        <f>_xlfn.XLOOKUP(Table1[[#This Row],[City]],Table2[City],Table2[Bonus %])</f>
        <v>8</v>
      </c>
    </row>
    <row r="4196" spans="1:19" x14ac:dyDescent="0.35">
      <c r="A4196" s="7" t="s">
        <v>1813</v>
      </c>
      <c r="B4196" s="40" t="str">
        <f>LEFT(Table1[[#This Row],[Employee Name]],FIND(" ",Table1[[#This Row],[Employee Name]]))</f>
        <v xml:space="preserve">Ishita </v>
      </c>
      <c r="C4196" s="40" t="str">
        <f>RIGHT(Table1[[#This Row],[Employee Name]],LEN(Table1[[#This Row],[Employee Name]])-FIND(" ",Table1[[#This Row],[Employee Name]]))</f>
        <v>Roy</v>
      </c>
      <c r="D4196" s="22">
        <f>Table1[[#This Row],[Basic Salary]]+Table1[[#This Row],[Bonus]]</f>
        <v>57728</v>
      </c>
      <c r="E4196" s="8">
        <v>77</v>
      </c>
      <c r="F4196" s="45">
        <v>51</v>
      </c>
      <c r="G4196" s="8" t="str" cm="1">
        <f t="array" ref="G4196">_xlfn.IFS(Table1[[#This Row],[Performance Score]]&gt;=80,"Excellent",Table1[[#This Row],[Performance Score]]&gt;=60,"Good",Table1[[#This Row],[Performance Score]]&gt;=40,"Need Improvement")</f>
        <v>Need Improvement</v>
      </c>
      <c r="H4196" s="29">
        <f>Table1[[#This Row],[Bonus]]/Table1[[#This Row],[Basic Salary]]</f>
        <v>0.3288828526046822</v>
      </c>
      <c r="I4196" s="8">
        <f ca="1">DATEDIF(Table1[[#This Row],[Date of Birth]],TODAY(),"y")</f>
        <v>33</v>
      </c>
      <c r="J4196" s="33">
        <v>42457</v>
      </c>
      <c r="K4196" s="33" t="str" cm="1">
        <f t="array" aca="1" ref="K4196" ca="1">_xlfn.IFS(L4196&lt;3,"Junior",L4196&lt;=7,"Mid-Level",L4196&gt;7,"Senior")</f>
        <v>Senior</v>
      </c>
      <c r="L4196" s="45">
        <f ca="1">INT(YEARFRAC(Table1[[#This Row],[Joining Date]],TODAY(),1))</f>
        <v>10</v>
      </c>
      <c r="M4196" s="25" t="str">
        <f t="shared" ca="1" si="65"/>
        <v>Yes</v>
      </c>
      <c r="N4196" s="25">
        <f>YEAR(Table1[[#This Row],[Joining Date]])</f>
        <v>2016</v>
      </c>
      <c r="O4196" s="45">
        <f>MONTH(Table1[[#This Row],[Joining Date]])</f>
        <v>3</v>
      </c>
      <c r="P4196" s="25">
        <f ca="1">NETWORKDAYS(Table1[[#This Row],[Joining Date]],TODAY())</f>
        <v>2676</v>
      </c>
      <c r="Q4196" s="25" t="str">
        <f>LEFT(Table1[[#This Row],[Department]],5)&amp;"-"&amp;RIGHT(Table1[[#This Row],[Employee ID]],3)</f>
        <v>Finan-757</v>
      </c>
      <c r="R4196" s="25" t="str">
        <f>LEFT(Table1[[#This Row],[Department]],3)</f>
        <v>Fin</v>
      </c>
      <c r="S4196" s="36">
        <f>_xlfn.XLOOKUP(Table1[[#This Row],[City]],Table2[City],Table2[Bonus %])</f>
        <v>8</v>
      </c>
    </row>
    <row r="4197" spans="1:19" x14ac:dyDescent="0.35">
      <c r="A4197" s="9" t="s">
        <v>4858</v>
      </c>
      <c r="B4197" s="41" t="str">
        <f>LEFT(Table1[[#This Row],[Employee Name]],FIND(" ",Table1[[#This Row],[Employee Name]]))</f>
        <v xml:space="preserve">Ajay </v>
      </c>
      <c r="C4197" s="41" t="str">
        <f>RIGHT(Table1[[#This Row],[Employee Name]],LEN(Table1[[#This Row],[Employee Name]])-FIND(" ",Table1[[#This Row],[Employee Name]]))</f>
        <v>Singh</v>
      </c>
      <c r="D4197" s="23">
        <f>Table1[[#This Row],[Basic Salary]]+Table1[[#This Row],[Bonus]]</f>
        <v>57706</v>
      </c>
      <c r="E4197" s="10">
        <v>74</v>
      </c>
      <c r="F4197" s="46">
        <v>97</v>
      </c>
      <c r="G4197" s="10" t="str" cm="1">
        <f t="array" ref="G4197">_xlfn.IFS(Table1[[#This Row],[Performance Score]]&gt;=80,"Excellent",Table1[[#This Row],[Performance Score]]&gt;=60,"Good",Table1[[#This Row],[Performance Score]]&gt;=40,"Need Improvement")</f>
        <v>Excellent</v>
      </c>
      <c r="H4197" s="30">
        <f>Table1[[#This Row],[Bonus]]/Table1[[#This Row],[Basic Salary]]</f>
        <v>0.69171235085456306</v>
      </c>
      <c r="I4197" s="10">
        <f ca="1">DATEDIF(Table1[[#This Row],[Date of Birth]],TODAY(),"y")</f>
        <v>22</v>
      </c>
      <c r="J4197" s="34">
        <v>43286</v>
      </c>
      <c r="K4197" s="33" t="str" cm="1">
        <f t="array" aca="1" ref="K4197" ca="1">_xlfn.IFS(L4197&lt;3,"Junior",L4197&lt;=7,"Mid-Level",L4197&gt;7,"Senior")</f>
        <v>Mid-Level</v>
      </c>
      <c r="L4197" s="46">
        <f ca="1">INT(YEARFRAC(Table1[[#This Row],[Joining Date]],TODAY(),1))</f>
        <v>7</v>
      </c>
      <c r="M4197" s="25" t="str">
        <f t="shared" ca="1" si="65"/>
        <v>Yes</v>
      </c>
      <c r="N4197" s="26">
        <f>YEAR(Table1[[#This Row],[Joining Date]])</f>
        <v>2018</v>
      </c>
      <c r="O4197" s="46">
        <f>MONTH(Table1[[#This Row],[Joining Date]])</f>
        <v>7</v>
      </c>
      <c r="P4197" s="26">
        <f ca="1">NETWORKDAYS(Table1[[#This Row],[Joining Date]],TODAY())</f>
        <v>2083</v>
      </c>
      <c r="Q4197" s="26" t="str">
        <f>LEFT(Table1[[#This Row],[Department]],5)&amp;"-"&amp;RIGHT(Table1[[#This Row],[Employee ID]],3)</f>
        <v>Finan-802</v>
      </c>
      <c r="R4197" s="26" t="str">
        <f>LEFT(Table1[[#This Row],[Department]],3)</f>
        <v>Fin</v>
      </c>
      <c r="S4197" s="37">
        <f>_xlfn.XLOOKUP(Table1[[#This Row],[City]],Table2[City],Table2[Bonus %])</f>
        <v>8</v>
      </c>
    </row>
    <row r="4198" spans="1:19" x14ac:dyDescent="0.35">
      <c r="A4198" s="7" t="s">
        <v>4236</v>
      </c>
      <c r="B4198" s="40" t="str">
        <f>LEFT(Table1[[#This Row],[Employee Name]],FIND(" ",Table1[[#This Row],[Employee Name]]))</f>
        <v xml:space="preserve">Sneha </v>
      </c>
      <c r="C4198" s="40" t="str">
        <f>RIGHT(Table1[[#This Row],[Employee Name]],LEN(Table1[[#This Row],[Employee Name]])-FIND(" ",Table1[[#This Row],[Employee Name]]))</f>
        <v>Iyer</v>
      </c>
      <c r="D4198" s="22">
        <f>Table1[[#This Row],[Basic Salary]]+Table1[[#This Row],[Bonus]]</f>
        <v>57703</v>
      </c>
      <c r="E4198" s="8">
        <v>86</v>
      </c>
      <c r="F4198" s="45">
        <v>42</v>
      </c>
      <c r="G4198" s="8" t="str" cm="1">
        <f t="array" ref="G4198">_xlfn.IFS(Table1[[#This Row],[Performance Score]]&gt;=80,"Excellent",Table1[[#This Row],[Performance Score]]&gt;=60,"Good",Table1[[#This Row],[Performance Score]]&gt;=40,"Need Improvement")</f>
        <v>Need Improvement</v>
      </c>
      <c r="H4198" s="29">
        <f>Table1[[#This Row],[Bonus]]/Table1[[#This Row],[Basic Salary]]</f>
        <v>0.15322967463426332</v>
      </c>
      <c r="I4198" s="8">
        <f ca="1">DATEDIF(Table1[[#This Row],[Date of Birth]],TODAY(),"y")</f>
        <v>13</v>
      </c>
      <c r="J4198" s="33">
        <v>42573</v>
      </c>
      <c r="K4198" s="33" t="str" cm="1">
        <f t="array" aca="1" ref="K4198" ca="1">_xlfn.IFS(L4198&lt;3,"Junior",L4198&lt;=7,"Mid-Level",L4198&gt;7,"Senior")</f>
        <v>Senior</v>
      </c>
      <c r="L4198" s="45">
        <f ca="1">INT(YEARFRAC(Table1[[#This Row],[Joining Date]],TODAY(),1))</f>
        <v>9</v>
      </c>
      <c r="M4198" s="25" t="str">
        <f t="shared" ca="1" si="65"/>
        <v>Yes</v>
      </c>
      <c r="N4198" s="25">
        <f>YEAR(Table1[[#This Row],[Joining Date]])</f>
        <v>2016</v>
      </c>
      <c r="O4198" s="45">
        <f>MONTH(Table1[[#This Row],[Joining Date]])</f>
        <v>7</v>
      </c>
      <c r="P4198" s="25">
        <f ca="1">NETWORKDAYS(Table1[[#This Row],[Joining Date]],TODAY())</f>
        <v>2592</v>
      </c>
      <c r="Q4198" s="25" t="str">
        <f>LEFT(Table1[[#This Row],[Department]],5)&amp;"-"&amp;RIGHT(Table1[[#This Row],[Employee ID]],3)</f>
        <v>Sales-180</v>
      </c>
      <c r="R4198" s="25" t="str">
        <f>LEFT(Table1[[#This Row],[Department]],3)</f>
        <v>Sal</v>
      </c>
      <c r="S4198" s="36">
        <f>_xlfn.XLOOKUP(Table1[[#This Row],[City]],Table2[City],Table2[Bonus %])</f>
        <v>5</v>
      </c>
    </row>
    <row r="4199" spans="1:19" x14ac:dyDescent="0.35">
      <c r="A4199" s="9" t="s">
        <v>333</v>
      </c>
      <c r="B4199" s="41" t="str">
        <f>LEFT(Table1[[#This Row],[Employee Name]],FIND(" ",Table1[[#This Row],[Employee Name]]))</f>
        <v xml:space="preserve">Ishita </v>
      </c>
      <c r="C4199" s="41" t="str">
        <f>RIGHT(Table1[[#This Row],[Employee Name]],LEN(Table1[[#This Row],[Employee Name]])-FIND(" ",Table1[[#This Row],[Employee Name]]))</f>
        <v>Roy</v>
      </c>
      <c r="D4199" s="23">
        <f>Table1[[#This Row],[Basic Salary]]+Table1[[#This Row],[Bonus]]</f>
        <v>57686</v>
      </c>
      <c r="E4199" s="10">
        <v>80</v>
      </c>
      <c r="F4199" s="46">
        <v>78</v>
      </c>
      <c r="G4199" s="10" t="str" cm="1">
        <f t="array" ref="G4199">_xlfn.IFS(Table1[[#This Row],[Performance Score]]&gt;=80,"Excellent",Table1[[#This Row],[Performance Score]]&gt;=60,"Good",Table1[[#This Row],[Performance Score]]&gt;=40,"Need Improvement")</f>
        <v>Good</v>
      </c>
      <c r="H4199" s="30">
        <f>Table1[[#This Row],[Bonus]]/Table1[[#This Row],[Basic Salary]]</f>
        <v>0.34648242378973904</v>
      </c>
      <c r="I4199" s="10">
        <f ca="1">DATEDIF(Table1[[#This Row],[Date of Birth]],TODAY(),"y")</f>
        <v>19</v>
      </c>
      <c r="J4199" s="34">
        <v>45995</v>
      </c>
      <c r="K4199" s="33" t="str" cm="1">
        <f t="array" aca="1" ref="K4199" ca="1">_xlfn.IFS(L4199&lt;3,"Junior",L4199&lt;=7,"Mid-Level",L4199&gt;7,"Senior")</f>
        <v>Junior</v>
      </c>
      <c r="L4199" s="46">
        <f ca="1">INT(YEARFRAC(Table1[[#This Row],[Joining Date]],TODAY(),1))</f>
        <v>0</v>
      </c>
      <c r="M4199" s="25" t="str">
        <f t="shared" ca="1" si="65"/>
        <v>No</v>
      </c>
      <c r="N4199" s="26">
        <f>YEAR(Table1[[#This Row],[Joining Date]])</f>
        <v>2025</v>
      </c>
      <c r="O4199" s="46">
        <f>MONTH(Table1[[#This Row],[Joining Date]])</f>
        <v>12</v>
      </c>
      <c r="P4199" s="26">
        <f ca="1">NETWORKDAYS(Table1[[#This Row],[Joining Date]],TODAY())</f>
        <v>148</v>
      </c>
      <c r="Q4199" s="26" t="str">
        <f>LEFT(Table1[[#This Row],[Department]],5)&amp;"-"&amp;RIGHT(Table1[[#This Row],[Employee ID]],3)</f>
        <v>IT-277</v>
      </c>
      <c r="R4199" s="26" t="str">
        <f>LEFT(Table1[[#This Row],[Department]],3)</f>
        <v>IT</v>
      </c>
      <c r="S4199" s="37">
        <f>_xlfn.XLOOKUP(Table1[[#This Row],[City]],Table2[City],Table2[Bonus %])</f>
        <v>6</v>
      </c>
    </row>
    <row r="4200" spans="1:19" x14ac:dyDescent="0.35">
      <c r="A4200" s="7" t="s">
        <v>2424</v>
      </c>
      <c r="B4200" s="40" t="str">
        <f>LEFT(Table1[[#This Row],[Employee Name]],FIND(" ",Table1[[#This Row],[Employee Name]]))</f>
        <v xml:space="preserve">Aarav </v>
      </c>
      <c r="C4200" s="40" t="str">
        <f>RIGHT(Table1[[#This Row],[Employee Name]],LEN(Table1[[#This Row],[Employee Name]])-FIND(" ",Table1[[#This Row],[Employee Name]]))</f>
        <v>Sharma</v>
      </c>
      <c r="D4200" s="22">
        <f>Table1[[#This Row],[Basic Salary]]+Table1[[#This Row],[Bonus]]</f>
        <v>57661</v>
      </c>
      <c r="E4200" s="8">
        <v>68</v>
      </c>
      <c r="F4200" s="45">
        <v>83</v>
      </c>
      <c r="G4200" s="8" t="str" cm="1">
        <f t="array" ref="G4200">_xlfn.IFS(Table1[[#This Row],[Performance Score]]&gt;=80,"Excellent",Table1[[#This Row],[Performance Score]]&gt;=60,"Good",Table1[[#This Row],[Performance Score]]&gt;=40,"Need Improvement")</f>
        <v>Excellent</v>
      </c>
      <c r="H4200" s="29">
        <f>Table1[[#This Row],[Bonus]]/Table1[[#This Row],[Basic Salary]]</f>
        <v>0.2825526046532319</v>
      </c>
      <c r="I4200" s="8">
        <f ca="1">DATEDIF(Table1[[#This Row],[Date of Birth]],TODAY(),"y")</f>
        <v>18</v>
      </c>
      <c r="J4200" s="33">
        <v>45089</v>
      </c>
      <c r="K4200" s="33" t="str" cm="1">
        <f t="array" aca="1" ref="K4200" ca="1">_xlfn.IFS(L4200&lt;3,"Junior",L4200&lt;=7,"Mid-Level",L4200&gt;7,"Senior")</f>
        <v>Mid-Level</v>
      </c>
      <c r="L4200" s="45">
        <f ca="1">INT(YEARFRAC(Table1[[#This Row],[Joining Date]],TODAY(),1))</f>
        <v>3</v>
      </c>
      <c r="M4200" s="25" t="str">
        <f t="shared" ca="1" si="65"/>
        <v>No</v>
      </c>
      <c r="N4200" s="25">
        <f>YEAR(Table1[[#This Row],[Joining Date]])</f>
        <v>2023</v>
      </c>
      <c r="O4200" s="45">
        <f>MONTH(Table1[[#This Row],[Joining Date]])</f>
        <v>6</v>
      </c>
      <c r="P4200" s="25">
        <f ca="1">NETWORKDAYS(Table1[[#This Row],[Joining Date]],TODAY())</f>
        <v>796</v>
      </c>
      <c r="Q4200" s="25" t="str">
        <f>LEFT(Table1[[#This Row],[Department]],5)&amp;"-"&amp;RIGHT(Table1[[#This Row],[Employee ID]],3)</f>
        <v>IT-368</v>
      </c>
      <c r="R4200" s="25" t="str">
        <f>LEFT(Table1[[#This Row],[Department]],3)</f>
        <v>IT</v>
      </c>
      <c r="S4200" s="36">
        <f>_xlfn.XLOOKUP(Table1[[#This Row],[City]],Table2[City],Table2[Bonus %])</f>
        <v>8</v>
      </c>
    </row>
    <row r="4201" spans="1:19" x14ac:dyDescent="0.35">
      <c r="A4201" s="9" t="s">
        <v>4934</v>
      </c>
      <c r="B4201" s="41" t="str">
        <f>LEFT(Table1[[#This Row],[Employee Name]],FIND(" ",Table1[[#This Row],[Employee Name]]))</f>
        <v xml:space="preserve">Aditya </v>
      </c>
      <c r="C4201" s="41" t="str">
        <f>RIGHT(Table1[[#This Row],[Employee Name]],LEN(Table1[[#This Row],[Employee Name]])-FIND(" ",Table1[[#This Row],[Employee Name]]))</f>
        <v>Kapoor</v>
      </c>
      <c r="D4201" s="23">
        <f>Table1[[#This Row],[Basic Salary]]+Table1[[#This Row],[Bonus]]</f>
        <v>57651</v>
      </c>
      <c r="E4201" s="10">
        <v>84</v>
      </c>
      <c r="F4201" s="46">
        <v>63</v>
      </c>
      <c r="G4201" s="10" t="str" cm="1">
        <f t="array" ref="G4201">_xlfn.IFS(Table1[[#This Row],[Performance Score]]&gt;=80,"Excellent",Table1[[#This Row],[Performance Score]]&gt;=60,"Good",Table1[[#This Row],[Performance Score]]&gt;=40,"Need Improvement")</f>
        <v>Good</v>
      </c>
      <c r="H4201" s="30">
        <f>Table1[[#This Row],[Bonus]]/Table1[[#This Row],[Basic Salary]]</f>
        <v>0.54060554234253499</v>
      </c>
      <c r="I4201" s="10">
        <f ca="1">DATEDIF(Table1[[#This Row],[Date of Birth]],TODAY(),"y")</f>
        <v>27</v>
      </c>
      <c r="J4201" s="34">
        <v>45412</v>
      </c>
      <c r="K4201" s="33" t="str" cm="1">
        <f t="array" aca="1" ref="K4201" ca="1">_xlfn.IFS(L4201&lt;3,"Junior",L4201&lt;=7,"Mid-Level",L4201&gt;7,"Senior")</f>
        <v>Junior</v>
      </c>
      <c r="L4201" s="46">
        <f ca="1">INT(YEARFRAC(Table1[[#This Row],[Joining Date]],TODAY(),1))</f>
        <v>2</v>
      </c>
      <c r="M4201" s="25" t="str">
        <f t="shared" ca="1" si="65"/>
        <v>No</v>
      </c>
      <c r="N4201" s="26">
        <f>YEAR(Table1[[#This Row],[Joining Date]])</f>
        <v>2024</v>
      </c>
      <c r="O4201" s="46">
        <f>MONTH(Table1[[#This Row],[Joining Date]])</f>
        <v>4</v>
      </c>
      <c r="P4201" s="26">
        <f ca="1">NETWORKDAYS(Table1[[#This Row],[Joining Date]],TODAY())</f>
        <v>565</v>
      </c>
      <c r="Q4201" s="26" t="str">
        <f>LEFT(Table1[[#This Row],[Department]],5)&amp;"-"&amp;RIGHT(Table1[[#This Row],[Employee ID]],3)</f>
        <v>HR-878</v>
      </c>
      <c r="R4201" s="26" t="str">
        <f>LEFT(Table1[[#This Row],[Department]],3)</f>
        <v>HR</v>
      </c>
      <c r="S4201" s="37">
        <f>_xlfn.XLOOKUP(Table1[[#This Row],[City]],Table2[City],Table2[Bonus %])</f>
        <v>6</v>
      </c>
    </row>
    <row r="4202" spans="1:19" x14ac:dyDescent="0.35">
      <c r="A4202" s="7" t="s">
        <v>4324</v>
      </c>
      <c r="B4202" s="40" t="str">
        <f>LEFT(Table1[[#This Row],[Employee Name]],FIND(" ",Table1[[#This Row],[Employee Name]]))</f>
        <v xml:space="preserve">Ravi </v>
      </c>
      <c r="C4202" s="40" t="str">
        <f>RIGHT(Table1[[#This Row],[Employee Name]],LEN(Table1[[#This Row],[Employee Name]])-FIND(" ",Table1[[#This Row],[Employee Name]]))</f>
        <v>Teja</v>
      </c>
      <c r="D4202" s="22">
        <f>Table1[[#This Row],[Basic Salary]]+Table1[[#This Row],[Bonus]]</f>
        <v>57619</v>
      </c>
      <c r="E4202" s="8">
        <v>97</v>
      </c>
      <c r="F4202" s="45">
        <v>94</v>
      </c>
      <c r="G4202" s="8" t="str" cm="1">
        <f t="array" ref="G4202">_xlfn.IFS(Table1[[#This Row],[Performance Score]]&gt;=80,"Excellent",Table1[[#This Row],[Performance Score]]&gt;=60,"Good",Table1[[#This Row],[Performance Score]]&gt;=40,"Need Improvement")</f>
        <v>Excellent</v>
      </c>
      <c r="H4202" s="29">
        <f>Table1[[#This Row],[Bonus]]/Table1[[#This Row],[Basic Salary]]</f>
        <v>0.95643611422362573</v>
      </c>
      <c r="I4202" s="8">
        <f ca="1">DATEDIF(Table1[[#This Row],[Date of Birth]],TODAY(),"y")</f>
        <v>45</v>
      </c>
      <c r="J4202" s="33">
        <v>43397</v>
      </c>
      <c r="K4202" s="33" t="str" cm="1">
        <f t="array" aca="1" ref="K4202" ca="1">_xlfn.IFS(L4202&lt;3,"Junior",L4202&lt;=7,"Mid-Level",L4202&gt;7,"Senior")</f>
        <v>Mid-Level</v>
      </c>
      <c r="L4202" s="45">
        <f ca="1">INT(YEARFRAC(Table1[[#This Row],[Joining Date]],TODAY(),1))</f>
        <v>7</v>
      </c>
      <c r="M4202" s="25" t="str">
        <f t="shared" ca="1" si="65"/>
        <v>Yes</v>
      </c>
      <c r="N4202" s="25">
        <f>YEAR(Table1[[#This Row],[Joining Date]])</f>
        <v>2018</v>
      </c>
      <c r="O4202" s="45">
        <f>MONTH(Table1[[#This Row],[Joining Date]])</f>
        <v>10</v>
      </c>
      <c r="P4202" s="25">
        <f ca="1">NETWORKDAYS(Table1[[#This Row],[Joining Date]],TODAY())</f>
        <v>2004</v>
      </c>
      <c r="Q4202" s="25" t="str">
        <f>LEFT(Table1[[#This Row],[Department]],5)&amp;"-"&amp;RIGHT(Table1[[#This Row],[Employee ID]],3)</f>
        <v>Sales-268</v>
      </c>
      <c r="R4202" s="25" t="str">
        <f>LEFT(Table1[[#This Row],[Department]],3)</f>
        <v>Sal</v>
      </c>
      <c r="S4202" s="36">
        <f>_xlfn.XLOOKUP(Table1[[#This Row],[City]],Table2[City],Table2[Bonus %])</f>
        <v>5</v>
      </c>
    </row>
    <row r="4203" spans="1:19" x14ac:dyDescent="0.35">
      <c r="A4203" s="9" t="s">
        <v>1529</v>
      </c>
      <c r="B4203" s="41" t="str">
        <f>LEFT(Table1[[#This Row],[Employee Name]],FIND(" ",Table1[[#This Row],[Employee Name]]))</f>
        <v xml:space="preserve">Nisha </v>
      </c>
      <c r="C4203" s="41" t="str">
        <f>RIGHT(Table1[[#This Row],[Employee Name]],LEN(Table1[[#This Row],[Employee Name]])-FIND(" ",Table1[[#This Row],[Employee Name]]))</f>
        <v>Kapoor</v>
      </c>
      <c r="D4203" s="23">
        <f>Table1[[#This Row],[Basic Salary]]+Table1[[#This Row],[Bonus]]</f>
        <v>57608</v>
      </c>
      <c r="E4203" s="10">
        <v>89</v>
      </c>
      <c r="F4203" s="46">
        <v>94</v>
      </c>
      <c r="G4203" s="10" t="str" cm="1">
        <f t="array" ref="G4203">_xlfn.IFS(Table1[[#This Row],[Performance Score]]&gt;=80,"Excellent",Table1[[#This Row],[Performance Score]]&gt;=60,"Good",Table1[[#This Row],[Performance Score]]&gt;=40,"Need Improvement")</f>
        <v>Excellent</v>
      </c>
      <c r="H4203" s="30">
        <f>Table1[[#This Row],[Bonus]]/Table1[[#This Row],[Basic Salary]]</f>
        <v>1.0059194261638635</v>
      </c>
      <c r="I4203" s="10">
        <f ca="1">DATEDIF(Table1[[#This Row],[Date of Birth]],TODAY(),"y")</f>
        <v>28</v>
      </c>
      <c r="J4203" s="34">
        <v>45776</v>
      </c>
      <c r="K4203" s="33" t="str" cm="1">
        <f t="array" aca="1" ref="K4203" ca="1">_xlfn.IFS(L4203&lt;3,"Junior",L4203&lt;=7,"Mid-Level",L4203&gt;7,"Senior")</f>
        <v>Junior</v>
      </c>
      <c r="L4203" s="46">
        <f ca="1">INT(YEARFRAC(Table1[[#This Row],[Joining Date]],TODAY(),1))</f>
        <v>1</v>
      </c>
      <c r="M4203" s="25" t="str">
        <f t="shared" ca="1" si="65"/>
        <v>No</v>
      </c>
      <c r="N4203" s="26">
        <f>YEAR(Table1[[#This Row],[Joining Date]])</f>
        <v>2025</v>
      </c>
      <c r="O4203" s="46">
        <f>MONTH(Table1[[#This Row],[Joining Date]])</f>
        <v>4</v>
      </c>
      <c r="P4203" s="26">
        <f ca="1">NETWORKDAYS(Table1[[#This Row],[Joining Date]],TODAY())</f>
        <v>305</v>
      </c>
      <c r="Q4203" s="26" t="str">
        <f>LEFT(Table1[[#This Row],[Department]],5)&amp;"-"&amp;RIGHT(Table1[[#This Row],[Employee ID]],3)</f>
        <v>HR-473</v>
      </c>
      <c r="R4203" s="26" t="str">
        <f>LEFT(Table1[[#This Row],[Department]],3)</f>
        <v>HR</v>
      </c>
      <c r="S4203" s="37">
        <f>_xlfn.XLOOKUP(Table1[[#This Row],[City]],Table2[City],Table2[Bonus %])</f>
        <v>6</v>
      </c>
    </row>
    <row r="4204" spans="1:19" x14ac:dyDescent="0.35">
      <c r="A4204" s="7" t="s">
        <v>3807</v>
      </c>
      <c r="B4204" s="40" t="str">
        <f>LEFT(Table1[[#This Row],[Employee Name]],FIND(" ",Table1[[#This Row],[Employee Name]]))</f>
        <v xml:space="preserve">Meera </v>
      </c>
      <c r="C4204" s="40" t="str">
        <f>RIGHT(Table1[[#This Row],[Employee Name]],LEN(Table1[[#This Row],[Employee Name]])-FIND(" ",Table1[[#This Row],[Employee Name]]))</f>
        <v>Joshi</v>
      </c>
      <c r="D4204" s="22">
        <f>Table1[[#This Row],[Basic Salary]]+Table1[[#This Row],[Bonus]]</f>
        <v>57596</v>
      </c>
      <c r="E4204" s="8">
        <v>85</v>
      </c>
      <c r="F4204" s="45">
        <v>95</v>
      </c>
      <c r="G4204" s="8" t="str" cm="1">
        <f t="array" ref="G4204">_xlfn.IFS(Table1[[#This Row],[Performance Score]]&gt;=80,"Excellent",Table1[[#This Row],[Performance Score]]&gt;=60,"Good",Table1[[#This Row],[Performance Score]]&gt;=40,"Need Improvement")</f>
        <v>Excellent</v>
      </c>
      <c r="H4204" s="29">
        <f>Table1[[#This Row],[Bonus]]/Table1[[#This Row],[Basic Salary]]</f>
        <v>0.99986111111111109</v>
      </c>
      <c r="I4204" s="8">
        <f ca="1">DATEDIF(Table1[[#This Row],[Date of Birth]],TODAY(),"y")</f>
        <v>25</v>
      </c>
      <c r="J4204" s="33">
        <v>42765</v>
      </c>
      <c r="K4204" s="33" t="str" cm="1">
        <f t="array" aca="1" ref="K4204" ca="1">_xlfn.IFS(L4204&lt;3,"Junior",L4204&lt;=7,"Mid-Level",L4204&gt;7,"Senior")</f>
        <v>Senior</v>
      </c>
      <c r="L4204" s="45">
        <f ca="1">INT(YEARFRAC(Table1[[#This Row],[Joining Date]],TODAY(),1))</f>
        <v>9</v>
      </c>
      <c r="M4204" s="25" t="str">
        <f t="shared" ca="1" si="65"/>
        <v>Yes</v>
      </c>
      <c r="N4204" s="25">
        <f>YEAR(Table1[[#This Row],[Joining Date]])</f>
        <v>2017</v>
      </c>
      <c r="O4204" s="45">
        <f>MONTH(Table1[[#This Row],[Joining Date]])</f>
        <v>1</v>
      </c>
      <c r="P4204" s="25">
        <f ca="1">NETWORKDAYS(Table1[[#This Row],[Joining Date]],TODAY())</f>
        <v>2456</v>
      </c>
      <c r="Q4204" s="25" t="str">
        <f>LEFT(Table1[[#This Row],[Department]],5)&amp;"-"&amp;RIGHT(Table1[[#This Row],[Employee ID]],3)</f>
        <v>IT-751</v>
      </c>
      <c r="R4204" s="25" t="str">
        <f>LEFT(Table1[[#This Row],[Department]],3)</f>
        <v>IT</v>
      </c>
      <c r="S4204" s="36">
        <f>_xlfn.XLOOKUP(Table1[[#This Row],[City]],Table2[City],Table2[Bonus %])</f>
        <v>4</v>
      </c>
    </row>
    <row r="4205" spans="1:19" x14ac:dyDescent="0.35">
      <c r="A4205" s="9" t="s">
        <v>4641</v>
      </c>
      <c r="B4205" s="41" t="str">
        <f>LEFT(Table1[[#This Row],[Employee Name]],FIND(" ",Table1[[#This Row],[Employee Name]]))</f>
        <v xml:space="preserve">Karan </v>
      </c>
      <c r="C4205" s="41" t="str">
        <f>RIGHT(Table1[[#This Row],[Employee Name]],LEN(Table1[[#This Row],[Employee Name]])-FIND(" ",Table1[[#This Row],[Employee Name]]))</f>
        <v>Malhotra</v>
      </c>
      <c r="D4205" s="23">
        <f>Table1[[#This Row],[Basic Salary]]+Table1[[#This Row],[Bonus]]</f>
        <v>57586</v>
      </c>
      <c r="E4205" s="10">
        <v>79</v>
      </c>
      <c r="F4205" s="46">
        <v>95</v>
      </c>
      <c r="G4205" s="10" t="str" cm="1">
        <f t="array" ref="G4205">_xlfn.IFS(Table1[[#This Row],[Performance Score]]&gt;=80,"Excellent",Table1[[#This Row],[Performance Score]]&gt;=60,"Good",Table1[[#This Row],[Performance Score]]&gt;=40,"Need Improvement")</f>
        <v>Excellent</v>
      </c>
      <c r="H4205" s="30">
        <f>Table1[[#This Row],[Bonus]]/Table1[[#This Row],[Basic Salary]]</f>
        <v>0.20263976776726605</v>
      </c>
      <c r="I4205" s="10">
        <f ca="1">DATEDIF(Table1[[#This Row],[Date of Birth]],TODAY(),"y")</f>
        <v>17</v>
      </c>
      <c r="J4205" s="34">
        <v>45744</v>
      </c>
      <c r="K4205" s="33" t="str" cm="1">
        <f t="array" aca="1" ref="K4205" ca="1">_xlfn.IFS(L4205&lt;3,"Junior",L4205&lt;=7,"Mid-Level",L4205&gt;7,"Senior")</f>
        <v>Junior</v>
      </c>
      <c r="L4205" s="46">
        <f ca="1">INT(YEARFRAC(Table1[[#This Row],[Joining Date]],TODAY(),1))</f>
        <v>1</v>
      </c>
      <c r="M4205" s="25" t="str">
        <f t="shared" ca="1" si="65"/>
        <v>No</v>
      </c>
      <c r="N4205" s="26">
        <f>YEAR(Table1[[#This Row],[Joining Date]])</f>
        <v>2025</v>
      </c>
      <c r="O4205" s="46">
        <f>MONTH(Table1[[#This Row],[Joining Date]])</f>
        <v>3</v>
      </c>
      <c r="P4205" s="26">
        <f ca="1">NETWORKDAYS(Table1[[#This Row],[Joining Date]],TODAY())</f>
        <v>327</v>
      </c>
      <c r="Q4205" s="26" t="str">
        <f>LEFT(Table1[[#This Row],[Department]],5)&amp;"-"&amp;RIGHT(Table1[[#This Row],[Employee ID]],3)</f>
        <v>Finan-585</v>
      </c>
      <c r="R4205" s="26" t="str">
        <f>LEFT(Table1[[#This Row],[Department]],3)</f>
        <v>Fin</v>
      </c>
      <c r="S4205" s="37">
        <f>_xlfn.XLOOKUP(Table1[[#This Row],[City]],Table2[City],Table2[Bonus %])</f>
        <v>8</v>
      </c>
    </row>
    <row r="4206" spans="1:19" x14ac:dyDescent="0.35">
      <c r="A4206" s="7" t="s">
        <v>2004</v>
      </c>
      <c r="B4206" s="40" t="str">
        <f>LEFT(Table1[[#This Row],[Employee Name]],FIND(" ",Table1[[#This Row],[Employee Name]]))</f>
        <v xml:space="preserve">Sneha </v>
      </c>
      <c r="C4206" s="40" t="str">
        <f>RIGHT(Table1[[#This Row],[Employee Name]],LEN(Table1[[#This Row],[Employee Name]])-FIND(" ",Table1[[#This Row],[Employee Name]]))</f>
        <v>Iyer</v>
      </c>
      <c r="D4206" s="22">
        <f>Table1[[#This Row],[Basic Salary]]+Table1[[#This Row],[Bonus]]</f>
        <v>57581</v>
      </c>
      <c r="E4206" s="8">
        <v>66</v>
      </c>
      <c r="F4206" s="45">
        <v>61</v>
      </c>
      <c r="G4206" s="8" t="str" cm="1">
        <f t="array" ref="G4206">_xlfn.IFS(Table1[[#This Row],[Performance Score]]&gt;=80,"Excellent",Table1[[#This Row],[Performance Score]]&gt;=60,"Good",Table1[[#This Row],[Performance Score]]&gt;=40,"Need Improvement")</f>
        <v>Good</v>
      </c>
      <c r="H4206" s="29">
        <f>Table1[[#This Row],[Bonus]]/Table1[[#This Row],[Basic Salary]]</f>
        <v>0.9858941196758062</v>
      </c>
      <c r="I4206" s="8">
        <f ca="1">DATEDIF(Table1[[#This Row],[Date of Birth]],TODAY(),"y")</f>
        <v>19</v>
      </c>
      <c r="J4206" s="33">
        <v>42611</v>
      </c>
      <c r="K4206" s="33" t="str" cm="1">
        <f t="array" aca="1" ref="K4206" ca="1">_xlfn.IFS(L4206&lt;3,"Junior",L4206&lt;=7,"Mid-Level",L4206&gt;7,"Senior")</f>
        <v>Senior</v>
      </c>
      <c r="L4206" s="45">
        <f ca="1">INT(YEARFRAC(Table1[[#This Row],[Joining Date]],TODAY(),1))</f>
        <v>9</v>
      </c>
      <c r="M4206" s="25" t="str">
        <f t="shared" ca="1" si="65"/>
        <v>Yes</v>
      </c>
      <c r="N4206" s="25">
        <f>YEAR(Table1[[#This Row],[Joining Date]])</f>
        <v>2016</v>
      </c>
      <c r="O4206" s="45">
        <f>MONTH(Table1[[#This Row],[Joining Date]])</f>
        <v>8</v>
      </c>
      <c r="P4206" s="25">
        <f ca="1">NETWORKDAYS(Table1[[#This Row],[Joining Date]],TODAY())</f>
        <v>2566</v>
      </c>
      <c r="Q4206" s="25" t="str">
        <f>LEFT(Table1[[#This Row],[Department]],5)&amp;"-"&amp;RIGHT(Table1[[#This Row],[Employee ID]],3)</f>
        <v>IT-948</v>
      </c>
      <c r="R4206" s="25" t="str">
        <f>LEFT(Table1[[#This Row],[Department]],3)</f>
        <v>IT</v>
      </c>
      <c r="S4206" s="36">
        <f>_xlfn.XLOOKUP(Table1[[#This Row],[City]],Table2[City],Table2[Bonus %])</f>
        <v>6</v>
      </c>
    </row>
    <row r="4207" spans="1:19" x14ac:dyDescent="0.35">
      <c r="A4207" s="9" t="s">
        <v>2111</v>
      </c>
      <c r="B4207" s="41" t="str">
        <f>LEFT(Table1[[#This Row],[Employee Name]],FIND(" ",Table1[[#This Row],[Employee Name]]))</f>
        <v xml:space="preserve">Ravi </v>
      </c>
      <c r="C4207" s="41" t="str">
        <f>RIGHT(Table1[[#This Row],[Employee Name]],LEN(Table1[[#This Row],[Employee Name]])-FIND(" ",Table1[[#This Row],[Employee Name]]))</f>
        <v>Teja</v>
      </c>
      <c r="D4207" s="23">
        <f>Table1[[#This Row],[Basic Salary]]+Table1[[#This Row],[Bonus]]</f>
        <v>57568</v>
      </c>
      <c r="E4207" s="10">
        <v>93</v>
      </c>
      <c r="F4207" s="46">
        <v>81</v>
      </c>
      <c r="G4207" s="10" t="str" cm="1">
        <f t="array" ref="G4207">_xlfn.IFS(Table1[[#This Row],[Performance Score]]&gt;=80,"Excellent",Table1[[#This Row],[Performance Score]]&gt;=60,"Good",Table1[[#This Row],[Performance Score]]&gt;=40,"Need Improvement")</f>
        <v>Excellent</v>
      </c>
      <c r="H4207" s="30">
        <f>Table1[[#This Row],[Bonus]]/Table1[[#This Row],[Basic Salary]]</f>
        <v>0.57032187670485546</v>
      </c>
      <c r="I4207" s="10">
        <f ca="1">DATEDIF(Table1[[#This Row],[Date of Birth]],TODAY(),"y")</f>
        <v>43</v>
      </c>
      <c r="J4207" s="34">
        <v>42025</v>
      </c>
      <c r="K4207" s="33" t="str" cm="1">
        <f t="array" aca="1" ref="K4207" ca="1">_xlfn.IFS(L4207&lt;3,"Junior",L4207&lt;=7,"Mid-Level",L4207&gt;7,"Senior")</f>
        <v>Senior</v>
      </c>
      <c r="L4207" s="46">
        <f ca="1">INT(YEARFRAC(Table1[[#This Row],[Joining Date]],TODAY(),1))</f>
        <v>11</v>
      </c>
      <c r="M4207" s="25" t="str">
        <f t="shared" ca="1" si="65"/>
        <v>Yes</v>
      </c>
      <c r="N4207" s="26">
        <f>YEAR(Table1[[#This Row],[Joining Date]])</f>
        <v>2015</v>
      </c>
      <c r="O4207" s="46">
        <f>MONTH(Table1[[#This Row],[Joining Date]])</f>
        <v>1</v>
      </c>
      <c r="P4207" s="26">
        <f ca="1">NETWORKDAYS(Table1[[#This Row],[Joining Date]],TODAY())</f>
        <v>2984</v>
      </c>
      <c r="Q4207" s="26" t="str">
        <f>LEFT(Table1[[#This Row],[Department]],5)&amp;"-"&amp;RIGHT(Table1[[#This Row],[Employee ID]],3)</f>
        <v>Marke-055</v>
      </c>
      <c r="R4207" s="26" t="str">
        <f>LEFT(Table1[[#This Row],[Department]],3)</f>
        <v>Mar</v>
      </c>
      <c r="S4207" s="37">
        <f>_xlfn.XLOOKUP(Table1[[#This Row],[City]],Table2[City],Table2[Bonus %])</f>
        <v>5</v>
      </c>
    </row>
    <row r="4208" spans="1:19" x14ac:dyDescent="0.35">
      <c r="A4208" s="7" t="s">
        <v>1024</v>
      </c>
      <c r="B4208" s="40" t="str">
        <f>LEFT(Table1[[#This Row],[Employee Name]],FIND(" ",Table1[[#This Row],[Employee Name]]))</f>
        <v xml:space="preserve">Swathi </v>
      </c>
      <c r="C4208" s="40" t="str">
        <f>RIGHT(Table1[[#This Row],[Employee Name]],LEN(Table1[[#This Row],[Employee Name]])-FIND(" ",Table1[[#This Row],[Employee Name]]))</f>
        <v>Ramesh</v>
      </c>
      <c r="D4208" s="22">
        <f>Table1[[#This Row],[Basic Salary]]+Table1[[#This Row],[Bonus]]</f>
        <v>57562</v>
      </c>
      <c r="E4208" s="8">
        <v>84</v>
      </c>
      <c r="F4208" s="45">
        <v>67</v>
      </c>
      <c r="G4208" s="8" t="str" cm="1">
        <f t="array" ref="G4208">_xlfn.IFS(Table1[[#This Row],[Performance Score]]&gt;=80,"Excellent",Table1[[#This Row],[Performance Score]]&gt;=60,"Good",Table1[[#This Row],[Performance Score]]&gt;=40,"Need Improvement")</f>
        <v>Good</v>
      </c>
      <c r="H4208" s="29">
        <f>Table1[[#This Row],[Bonus]]/Table1[[#This Row],[Basic Salary]]</f>
        <v>1.0858820118857806</v>
      </c>
      <c r="I4208" s="8">
        <f ca="1">DATEDIF(Table1[[#This Row],[Date of Birth]],TODAY(),"y")</f>
        <v>24</v>
      </c>
      <c r="J4208" s="33">
        <v>45362</v>
      </c>
      <c r="K4208" s="33" t="str" cm="1">
        <f t="array" aca="1" ref="K4208" ca="1">_xlfn.IFS(L4208&lt;3,"Junior",L4208&lt;=7,"Mid-Level",L4208&gt;7,"Senior")</f>
        <v>Junior</v>
      </c>
      <c r="L4208" s="45">
        <f ca="1">INT(YEARFRAC(Table1[[#This Row],[Joining Date]],TODAY(),1))</f>
        <v>2</v>
      </c>
      <c r="M4208" s="25" t="str">
        <f t="shared" ca="1" si="65"/>
        <v>No</v>
      </c>
      <c r="N4208" s="25">
        <f>YEAR(Table1[[#This Row],[Joining Date]])</f>
        <v>2024</v>
      </c>
      <c r="O4208" s="45">
        <f>MONTH(Table1[[#This Row],[Joining Date]])</f>
        <v>3</v>
      </c>
      <c r="P4208" s="25">
        <f ca="1">NETWORKDAYS(Table1[[#This Row],[Joining Date]],TODAY())</f>
        <v>601</v>
      </c>
      <c r="Q4208" s="25" t="str">
        <f>LEFT(Table1[[#This Row],[Department]],5)&amp;"-"&amp;RIGHT(Table1[[#This Row],[Employee ID]],3)</f>
        <v>Suppo-968</v>
      </c>
      <c r="R4208" s="25" t="str">
        <f>LEFT(Table1[[#This Row],[Department]],3)</f>
        <v>Sup</v>
      </c>
      <c r="S4208" s="36">
        <f>_xlfn.XLOOKUP(Table1[[#This Row],[City]],Table2[City],Table2[Bonus %])</f>
        <v>5</v>
      </c>
    </row>
    <row r="4209" spans="1:19" x14ac:dyDescent="0.35">
      <c r="A4209" s="9" t="s">
        <v>3487</v>
      </c>
      <c r="B4209" s="41" t="str">
        <f>LEFT(Table1[[#This Row],[Employee Name]],FIND(" ",Table1[[#This Row],[Employee Name]]))</f>
        <v xml:space="preserve">Ishita </v>
      </c>
      <c r="C4209" s="41" t="str">
        <f>RIGHT(Table1[[#This Row],[Employee Name]],LEN(Table1[[#This Row],[Employee Name]])-FIND(" ",Table1[[#This Row],[Employee Name]]))</f>
        <v>Roy</v>
      </c>
      <c r="D4209" s="23">
        <f>Table1[[#This Row],[Basic Salary]]+Table1[[#This Row],[Bonus]]</f>
        <v>57538</v>
      </c>
      <c r="E4209" s="10">
        <v>71</v>
      </c>
      <c r="F4209" s="46">
        <v>86</v>
      </c>
      <c r="G4209" s="10" t="str" cm="1">
        <f t="array" ref="G4209">_xlfn.IFS(Table1[[#This Row],[Performance Score]]&gt;=80,"Excellent",Table1[[#This Row],[Performance Score]]&gt;=60,"Good",Table1[[#This Row],[Performance Score]]&gt;=40,"Need Improvement")</f>
        <v>Excellent</v>
      </c>
      <c r="H4209" s="30">
        <f>Table1[[#This Row],[Bonus]]/Table1[[#This Row],[Basic Salary]]</f>
        <v>0.43816236752649468</v>
      </c>
      <c r="I4209" s="10">
        <f ca="1">DATEDIF(Table1[[#This Row],[Date of Birth]],TODAY(),"y")</f>
        <v>39</v>
      </c>
      <c r="J4209" s="34">
        <v>45667</v>
      </c>
      <c r="K4209" s="33" t="str" cm="1">
        <f t="array" aca="1" ref="K4209" ca="1">_xlfn.IFS(L4209&lt;3,"Junior",L4209&lt;=7,"Mid-Level",L4209&gt;7,"Senior")</f>
        <v>Junior</v>
      </c>
      <c r="L4209" s="46">
        <f ca="1">INT(YEARFRAC(Table1[[#This Row],[Joining Date]],TODAY(),1))</f>
        <v>1</v>
      </c>
      <c r="M4209" s="25" t="str">
        <f t="shared" ca="1" si="65"/>
        <v>No</v>
      </c>
      <c r="N4209" s="26">
        <f>YEAR(Table1[[#This Row],[Joining Date]])</f>
        <v>2025</v>
      </c>
      <c r="O4209" s="46">
        <f>MONTH(Table1[[#This Row],[Joining Date]])</f>
        <v>1</v>
      </c>
      <c r="P4209" s="26">
        <f ca="1">NETWORKDAYS(Table1[[#This Row],[Joining Date]],TODAY())</f>
        <v>382</v>
      </c>
      <c r="Q4209" s="26" t="str">
        <f>LEFT(Table1[[#This Row],[Department]],5)&amp;"-"&amp;RIGHT(Table1[[#This Row],[Employee ID]],3)</f>
        <v>Opera-431</v>
      </c>
      <c r="R4209" s="26" t="str">
        <f>LEFT(Table1[[#This Row],[Department]],3)</f>
        <v>Ope</v>
      </c>
      <c r="S4209" s="37">
        <f>_xlfn.XLOOKUP(Table1[[#This Row],[City]],Table2[City],Table2[Bonus %])</f>
        <v>5</v>
      </c>
    </row>
    <row r="4210" spans="1:19" x14ac:dyDescent="0.35">
      <c r="A4210" s="7" t="s">
        <v>4670</v>
      </c>
      <c r="B4210" s="40" t="str">
        <f>LEFT(Table1[[#This Row],[Employee Name]],FIND(" ",Table1[[#This Row],[Employee Name]]))</f>
        <v xml:space="preserve">Rahul </v>
      </c>
      <c r="C4210" s="40" t="str">
        <f>RIGHT(Table1[[#This Row],[Employee Name]],LEN(Table1[[#This Row],[Employee Name]])-FIND(" ",Table1[[#This Row],[Employee Name]]))</f>
        <v>Verma</v>
      </c>
      <c r="D4210" s="22">
        <f>Table1[[#This Row],[Basic Salary]]+Table1[[#This Row],[Bonus]]</f>
        <v>57530</v>
      </c>
      <c r="E4210" s="8">
        <v>81</v>
      </c>
      <c r="F4210" s="45">
        <v>52</v>
      </c>
      <c r="G4210" s="8" t="str" cm="1">
        <f t="array" ref="G4210">_xlfn.IFS(Table1[[#This Row],[Performance Score]]&gt;=80,"Excellent",Table1[[#This Row],[Performance Score]]&gt;=60,"Good",Table1[[#This Row],[Performance Score]]&gt;=40,"Need Improvement")</f>
        <v>Need Improvement</v>
      </c>
      <c r="H4210" s="29">
        <f>Table1[[#This Row],[Bonus]]/Table1[[#This Row],[Basic Salary]]</f>
        <v>0.58922651933701653</v>
      </c>
      <c r="I4210" s="8">
        <f ca="1">DATEDIF(Table1[[#This Row],[Date of Birth]],TODAY(),"y")</f>
        <v>25</v>
      </c>
      <c r="J4210" s="33">
        <v>43509</v>
      </c>
      <c r="K4210" s="33" t="str" cm="1">
        <f t="array" aca="1" ref="K4210" ca="1">_xlfn.IFS(L4210&lt;3,"Junior",L4210&lt;=7,"Mid-Level",L4210&gt;7,"Senior")</f>
        <v>Mid-Level</v>
      </c>
      <c r="L4210" s="45">
        <f ca="1">INT(YEARFRAC(Table1[[#This Row],[Joining Date]],TODAY(),1))</f>
        <v>7</v>
      </c>
      <c r="M4210" s="25" t="str">
        <f t="shared" ca="1" si="65"/>
        <v>Yes</v>
      </c>
      <c r="N4210" s="25">
        <f>YEAR(Table1[[#This Row],[Joining Date]])</f>
        <v>2019</v>
      </c>
      <c r="O4210" s="45">
        <f>MONTH(Table1[[#This Row],[Joining Date]])</f>
        <v>2</v>
      </c>
      <c r="P4210" s="25">
        <f ca="1">NETWORKDAYS(Table1[[#This Row],[Joining Date]],TODAY())</f>
        <v>1924</v>
      </c>
      <c r="Q4210" s="25" t="str">
        <f>LEFT(Table1[[#This Row],[Department]],5)&amp;"-"&amp;RIGHT(Table1[[#This Row],[Employee ID]],3)</f>
        <v>Opera-614</v>
      </c>
      <c r="R4210" s="25" t="str">
        <f>LEFT(Table1[[#This Row],[Department]],3)</f>
        <v>Ope</v>
      </c>
      <c r="S4210" s="36">
        <f>_xlfn.XLOOKUP(Table1[[#This Row],[City]],Table2[City],Table2[Bonus %])</f>
        <v>7</v>
      </c>
    </row>
    <row r="4211" spans="1:19" x14ac:dyDescent="0.35">
      <c r="A4211" s="9" t="s">
        <v>4661</v>
      </c>
      <c r="B4211" s="41" t="str">
        <f>LEFT(Table1[[#This Row],[Employee Name]],FIND(" ",Table1[[#This Row],[Employee Name]]))</f>
        <v xml:space="preserve">Rohan </v>
      </c>
      <c r="C4211" s="41" t="str">
        <f>RIGHT(Table1[[#This Row],[Employee Name]],LEN(Table1[[#This Row],[Employee Name]])-FIND(" ",Table1[[#This Row],[Employee Name]]))</f>
        <v>Gupta</v>
      </c>
      <c r="D4211" s="23">
        <f>Table1[[#This Row],[Basic Salary]]+Table1[[#This Row],[Bonus]]</f>
        <v>57513</v>
      </c>
      <c r="E4211" s="10">
        <v>84</v>
      </c>
      <c r="F4211" s="46">
        <v>43</v>
      </c>
      <c r="G4211" s="10" t="str" cm="1">
        <f t="array" ref="G4211">_xlfn.IFS(Table1[[#This Row],[Performance Score]]&gt;=80,"Excellent",Table1[[#This Row],[Performance Score]]&gt;=60,"Good",Table1[[#This Row],[Performance Score]]&gt;=40,"Need Improvement")</f>
        <v>Need Improvement</v>
      </c>
      <c r="H4211" s="30">
        <f>Table1[[#This Row],[Bonus]]/Table1[[#This Row],[Basic Salary]]</f>
        <v>0.22872647253615913</v>
      </c>
      <c r="I4211" s="10">
        <f ca="1">DATEDIF(Table1[[#This Row],[Date of Birth]],TODAY(),"y")</f>
        <v>26</v>
      </c>
      <c r="J4211" s="34">
        <v>45483</v>
      </c>
      <c r="K4211" s="33" t="str" cm="1">
        <f t="array" aca="1" ref="K4211" ca="1">_xlfn.IFS(L4211&lt;3,"Junior",L4211&lt;=7,"Mid-Level",L4211&gt;7,"Senior")</f>
        <v>Junior</v>
      </c>
      <c r="L4211" s="46">
        <f ca="1">INT(YEARFRAC(Table1[[#This Row],[Joining Date]],TODAY(),1))</f>
        <v>1</v>
      </c>
      <c r="M4211" s="25" t="str">
        <f t="shared" ca="1" si="65"/>
        <v>No</v>
      </c>
      <c r="N4211" s="26">
        <f>YEAR(Table1[[#This Row],[Joining Date]])</f>
        <v>2024</v>
      </c>
      <c r="O4211" s="46">
        <f>MONTH(Table1[[#This Row],[Joining Date]])</f>
        <v>7</v>
      </c>
      <c r="P4211" s="26">
        <f ca="1">NETWORKDAYS(Table1[[#This Row],[Joining Date]],TODAY())</f>
        <v>514</v>
      </c>
      <c r="Q4211" s="26" t="str">
        <f>LEFT(Table1[[#This Row],[Department]],5)&amp;"-"&amp;RIGHT(Table1[[#This Row],[Employee ID]],3)</f>
        <v>Finan-605</v>
      </c>
      <c r="R4211" s="26" t="str">
        <f>LEFT(Table1[[#This Row],[Department]],3)</f>
        <v>Fin</v>
      </c>
      <c r="S4211" s="37">
        <f>_xlfn.XLOOKUP(Table1[[#This Row],[City]],Table2[City],Table2[Bonus %])</f>
        <v>6</v>
      </c>
    </row>
    <row r="4212" spans="1:19" x14ac:dyDescent="0.35">
      <c r="A4212" s="7" t="s">
        <v>3682</v>
      </c>
      <c r="B4212" s="40" t="str">
        <f>LEFT(Table1[[#This Row],[Employee Name]],FIND(" ",Table1[[#This Row],[Employee Name]]))</f>
        <v xml:space="preserve">Ravi </v>
      </c>
      <c r="C4212" s="40" t="str">
        <f>RIGHT(Table1[[#This Row],[Employee Name]],LEN(Table1[[#This Row],[Employee Name]])-FIND(" ",Table1[[#This Row],[Employee Name]]))</f>
        <v>Teja</v>
      </c>
      <c r="D4212" s="22">
        <f>Table1[[#This Row],[Basic Salary]]+Table1[[#This Row],[Bonus]]</f>
        <v>57505</v>
      </c>
      <c r="E4212" s="8">
        <v>88</v>
      </c>
      <c r="F4212" s="45">
        <v>53</v>
      </c>
      <c r="G4212" s="8" t="str" cm="1">
        <f t="array" ref="G4212">_xlfn.IFS(Table1[[#This Row],[Performance Score]]&gt;=80,"Excellent",Table1[[#This Row],[Performance Score]]&gt;=60,"Good",Table1[[#This Row],[Performance Score]]&gt;=40,"Need Improvement")</f>
        <v>Need Improvement</v>
      </c>
      <c r="H4212" s="29">
        <f>Table1[[#This Row],[Bonus]]/Table1[[#This Row],[Basic Salary]]</f>
        <v>1.0536033140489964</v>
      </c>
      <c r="I4212" s="8">
        <f ca="1">DATEDIF(Table1[[#This Row],[Date of Birth]],TODAY(),"y")</f>
        <v>13</v>
      </c>
      <c r="J4212" s="33">
        <v>45978</v>
      </c>
      <c r="K4212" s="33" t="str" cm="1">
        <f t="array" aca="1" ref="K4212" ca="1">_xlfn.IFS(L4212&lt;3,"Junior",L4212&lt;=7,"Mid-Level",L4212&gt;7,"Senior")</f>
        <v>Junior</v>
      </c>
      <c r="L4212" s="45">
        <f ca="1">INT(YEARFRAC(Table1[[#This Row],[Joining Date]],TODAY(),1))</f>
        <v>0</v>
      </c>
      <c r="M4212" s="25" t="str">
        <f t="shared" ca="1" si="65"/>
        <v>No</v>
      </c>
      <c r="N4212" s="25">
        <f>YEAR(Table1[[#This Row],[Joining Date]])</f>
        <v>2025</v>
      </c>
      <c r="O4212" s="45">
        <f>MONTH(Table1[[#This Row],[Joining Date]])</f>
        <v>11</v>
      </c>
      <c r="P4212" s="25">
        <f ca="1">NETWORKDAYS(Table1[[#This Row],[Joining Date]],TODAY())</f>
        <v>161</v>
      </c>
      <c r="Q4212" s="25" t="str">
        <f>LEFT(Table1[[#This Row],[Department]],5)&amp;"-"&amp;RIGHT(Table1[[#This Row],[Employee ID]],3)</f>
        <v>IT-626</v>
      </c>
      <c r="R4212" s="25" t="str">
        <f>LEFT(Table1[[#This Row],[Department]],3)</f>
        <v>IT</v>
      </c>
      <c r="S4212" s="36">
        <f>_xlfn.XLOOKUP(Table1[[#This Row],[City]],Table2[City],Table2[Bonus %])</f>
        <v>5</v>
      </c>
    </row>
    <row r="4213" spans="1:19" x14ac:dyDescent="0.35">
      <c r="A4213" s="9" t="s">
        <v>3551</v>
      </c>
      <c r="B4213" s="41" t="str">
        <f>LEFT(Table1[[#This Row],[Employee Name]],FIND(" ",Table1[[#This Row],[Employee Name]]))</f>
        <v xml:space="preserve">Kavya </v>
      </c>
      <c r="C4213" s="41" t="str">
        <f>RIGHT(Table1[[#This Row],[Employee Name]],LEN(Table1[[#This Row],[Employee Name]])-FIND(" ",Table1[[#This Row],[Employee Name]]))</f>
        <v>Nair</v>
      </c>
      <c r="D4213" s="23">
        <f>Table1[[#This Row],[Basic Salary]]+Table1[[#This Row],[Bonus]]</f>
        <v>57478</v>
      </c>
      <c r="E4213" s="10">
        <v>75</v>
      </c>
      <c r="F4213" s="46">
        <v>49</v>
      </c>
      <c r="G4213" s="10" t="str" cm="1">
        <f t="array" ref="G4213">_xlfn.IFS(Table1[[#This Row],[Performance Score]]&gt;=80,"Excellent",Table1[[#This Row],[Performance Score]]&gt;=60,"Good",Table1[[#This Row],[Performance Score]]&gt;=40,"Need Improvement")</f>
        <v>Need Improvement</v>
      </c>
      <c r="H4213" s="30">
        <f>Table1[[#This Row],[Bonus]]/Table1[[#This Row],[Basic Salary]]</f>
        <v>0.99520966398222721</v>
      </c>
      <c r="I4213" s="10">
        <f ca="1">DATEDIF(Table1[[#This Row],[Date of Birth]],TODAY(),"y")</f>
        <v>29</v>
      </c>
      <c r="J4213" s="34">
        <v>43900</v>
      </c>
      <c r="K4213" s="33" t="str" cm="1">
        <f t="array" aca="1" ref="K4213" ca="1">_xlfn.IFS(L4213&lt;3,"Junior",L4213&lt;=7,"Mid-Level",L4213&gt;7,"Senior")</f>
        <v>Mid-Level</v>
      </c>
      <c r="L4213" s="46">
        <f ca="1">INT(YEARFRAC(Table1[[#This Row],[Joining Date]],TODAY(),1))</f>
        <v>6</v>
      </c>
      <c r="M4213" s="25" t="str">
        <f t="shared" ca="1" si="65"/>
        <v>Yes</v>
      </c>
      <c r="N4213" s="26">
        <f>YEAR(Table1[[#This Row],[Joining Date]])</f>
        <v>2020</v>
      </c>
      <c r="O4213" s="46">
        <f>MONTH(Table1[[#This Row],[Joining Date]])</f>
        <v>3</v>
      </c>
      <c r="P4213" s="26">
        <f ca="1">NETWORKDAYS(Table1[[#This Row],[Joining Date]],TODAY())</f>
        <v>1645</v>
      </c>
      <c r="Q4213" s="26" t="str">
        <f>LEFT(Table1[[#This Row],[Department]],5)&amp;"-"&amp;RIGHT(Table1[[#This Row],[Employee ID]],3)</f>
        <v>Finan-495</v>
      </c>
      <c r="R4213" s="26" t="str">
        <f>LEFT(Table1[[#This Row],[Department]],3)</f>
        <v>Fin</v>
      </c>
      <c r="S4213" s="37">
        <f>_xlfn.XLOOKUP(Table1[[#This Row],[City]],Table2[City],Table2[Bonus %])</f>
        <v>5</v>
      </c>
    </row>
    <row r="4214" spans="1:19" x14ac:dyDescent="0.35">
      <c r="A4214" s="7" t="s">
        <v>1790</v>
      </c>
      <c r="B4214" s="40" t="str">
        <f>LEFT(Table1[[#This Row],[Employee Name]],FIND(" ",Table1[[#This Row],[Employee Name]]))</f>
        <v xml:space="preserve">Ravi </v>
      </c>
      <c r="C4214" s="40" t="str">
        <f>RIGHT(Table1[[#This Row],[Employee Name]],LEN(Table1[[#This Row],[Employee Name]])-FIND(" ",Table1[[#This Row],[Employee Name]]))</f>
        <v>Teja</v>
      </c>
      <c r="D4214" s="22">
        <f>Table1[[#This Row],[Basic Salary]]+Table1[[#This Row],[Bonus]]</f>
        <v>57473</v>
      </c>
      <c r="E4214" s="8">
        <v>62</v>
      </c>
      <c r="F4214" s="45">
        <v>68</v>
      </c>
      <c r="G4214" s="8" t="str" cm="1">
        <f t="array" ref="G4214">_xlfn.IFS(Table1[[#This Row],[Performance Score]]&gt;=80,"Excellent",Table1[[#This Row],[Performance Score]]&gt;=60,"Good",Table1[[#This Row],[Performance Score]]&gt;=40,"Need Improvement")</f>
        <v>Good</v>
      </c>
      <c r="H4214" s="29">
        <f>Table1[[#This Row],[Bonus]]/Table1[[#This Row],[Basic Salary]]</f>
        <v>0.12476026458961212</v>
      </c>
      <c r="I4214" s="8">
        <f ca="1">DATEDIF(Table1[[#This Row],[Date of Birth]],TODAY(),"y")</f>
        <v>29</v>
      </c>
      <c r="J4214" s="33">
        <v>44636</v>
      </c>
      <c r="K4214" s="33" t="str" cm="1">
        <f t="array" aca="1" ref="K4214" ca="1">_xlfn.IFS(L4214&lt;3,"Junior",L4214&lt;=7,"Mid-Level",L4214&gt;7,"Senior")</f>
        <v>Mid-Level</v>
      </c>
      <c r="L4214" s="45">
        <f ca="1">INT(YEARFRAC(Table1[[#This Row],[Joining Date]],TODAY(),1))</f>
        <v>4</v>
      </c>
      <c r="M4214" s="25" t="str">
        <f t="shared" ca="1" si="65"/>
        <v>No</v>
      </c>
      <c r="N4214" s="25">
        <f>YEAR(Table1[[#This Row],[Joining Date]])</f>
        <v>2022</v>
      </c>
      <c r="O4214" s="45">
        <f>MONTH(Table1[[#This Row],[Joining Date]])</f>
        <v>3</v>
      </c>
      <c r="P4214" s="25">
        <f ca="1">NETWORKDAYS(Table1[[#This Row],[Joining Date]],TODAY())</f>
        <v>1119</v>
      </c>
      <c r="Q4214" s="25" t="str">
        <f>LEFT(Table1[[#This Row],[Department]],5)&amp;"-"&amp;RIGHT(Table1[[#This Row],[Employee ID]],3)</f>
        <v>IT-734</v>
      </c>
      <c r="R4214" s="25" t="str">
        <f>LEFT(Table1[[#This Row],[Department]],3)</f>
        <v>IT</v>
      </c>
      <c r="S4214" s="36">
        <f>_xlfn.XLOOKUP(Table1[[#This Row],[City]],Table2[City],Table2[Bonus %])</f>
        <v>7</v>
      </c>
    </row>
    <row r="4215" spans="1:19" x14ac:dyDescent="0.35">
      <c r="A4215" s="9" t="s">
        <v>1498</v>
      </c>
      <c r="B4215" s="41" t="str">
        <f>LEFT(Table1[[#This Row],[Employee Name]],FIND(" ",Table1[[#This Row],[Employee Name]]))</f>
        <v xml:space="preserve">Ravi </v>
      </c>
      <c r="C4215" s="41" t="str">
        <f>RIGHT(Table1[[#This Row],[Employee Name]],LEN(Table1[[#This Row],[Employee Name]])-FIND(" ",Table1[[#This Row],[Employee Name]]))</f>
        <v>Teja</v>
      </c>
      <c r="D4215" s="23">
        <f>Table1[[#This Row],[Basic Salary]]+Table1[[#This Row],[Bonus]]</f>
        <v>57430</v>
      </c>
      <c r="E4215" s="10">
        <v>66</v>
      </c>
      <c r="F4215" s="46">
        <v>40</v>
      </c>
      <c r="G4215" s="10" t="str" cm="1">
        <f t="array" ref="G4215">_xlfn.IFS(Table1[[#This Row],[Performance Score]]&gt;=80,"Excellent",Table1[[#This Row],[Performance Score]]&gt;=60,"Good",Table1[[#This Row],[Performance Score]]&gt;=40,"Need Improvement")</f>
        <v>Need Improvement</v>
      </c>
      <c r="H4215" s="30">
        <f>Table1[[#This Row],[Bonus]]/Table1[[#This Row],[Basic Salary]]</f>
        <v>0.21550118523535389</v>
      </c>
      <c r="I4215" s="10">
        <f ca="1">DATEDIF(Table1[[#This Row],[Date of Birth]],TODAY(),"y")</f>
        <v>22</v>
      </c>
      <c r="J4215" s="34">
        <v>44964</v>
      </c>
      <c r="K4215" s="33" t="str" cm="1">
        <f t="array" aca="1" ref="K4215" ca="1">_xlfn.IFS(L4215&lt;3,"Junior",L4215&lt;=7,"Mid-Level",L4215&gt;7,"Senior")</f>
        <v>Mid-Level</v>
      </c>
      <c r="L4215" s="46">
        <f ca="1">INT(YEARFRAC(Table1[[#This Row],[Joining Date]],TODAY(),1))</f>
        <v>3</v>
      </c>
      <c r="M4215" s="25" t="str">
        <f t="shared" ca="1" si="65"/>
        <v>No</v>
      </c>
      <c r="N4215" s="26">
        <f>YEAR(Table1[[#This Row],[Joining Date]])</f>
        <v>2023</v>
      </c>
      <c r="O4215" s="46">
        <f>MONTH(Table1[[#This Row],[Joining Date]])</f>
        <v>2</v>
      </c>
      <c r="P4215" s="26">
        <f ca="1">NETWORKDAYS(Table1[[#This Row],[Joining Date]],TODAY())</f>
        <v>885</v>
      </c>
      <c r="Q4215" s="26" t="str">
        <f>LEFT(Table1[[#This Row],[Department]],5)&amp;"-"&amp;RIGHT(Table1[[#This Row],[Employee ID]],3)</f>
        <v>Suppo-442</v>
      </c>
      <c r="R4215" s="26" t="str">
        <f>LEFT(Table1[[#This Row],[Department]],3)</f>
        <v>Sup</v>
      </c>
      <c r="S4215" s="37">
        <f>_xlfn.XLOOKUP(Table1[[#This Row],[City]],Table2[City],Table2[Bonus %])</f>
        <v>6</v>
      </c>
    </row>
    <row r="4216" spans="1:19" x14ac:dyDescent="0.35">
      <c r="A4216" s="7" t="s">
        <v>1899</v>
      </c>
      <c r="B4216" s="40" t="str">
        <f>LEFT(Table1[[#This Row],[Employee Name]],FIND(" ",Table1[[#This Row],[Employee Name]]))</f>
        <v xml:space="preserve">Vikram </v>
      </c>
      <c r="C4216" s="40" t="str">
        <f>RIGHT(Table1[[#This Row],[Employee Name]],LEN(Table1[[#This Row],[Employee Name]])-FIND(" ",Table1[[#This Row],[Employee Name]]))</f>
        <v>Singh</v>
      </c>
      <c r="D4216" s="22">
        <f>Table1[[#This Row],[Basic Salary]]+Table1[[#This Row],[Bonus]]</f>
        <v>57407</v>
      </c>
      <c r="E4216" s="8">
        <v>97</v>
      </c>
      <c r="F4216" s="45">
        <v>90</v>
      </c>
      <c r="G4216" s="8" t="str" cm="1">
        <f t="array" ref="G4216">_xlfn.IFS(Table1[[#This Row],[Performance Score]]&gt;=80,"Excellent",Table1[[#This Row],[Performance Score]]&gt;=60,"Good",Table1[[#This Row],[Performance Score]]&gt;=40,"Need Improvement")</f>
        <v>Excellent</v>
      </c>
      <c r="H4216" s="29">
        <f>Table1[[#This Row],[Bonus]]/Table1[[#This Row],[Basic Salary]]</f>
        <v>0.28937852345978482</v>
      </c>
      <c r="I4216" s="8">
        <f ca="1">DATEDIF(Table1[[#This Row],[Date of Birth]],TODAY(),"y")</f>
        <v>22</v>
      </c>
      <c r="J4216" s="33">
        <v>43637</v>
      </c>
      <c r="K4216" s="33" t="str" cm="1">
        <f t="array" aca="1" ref="K4216" ca="1">_xlfn.IFS(L4216&lt;3,"Junior",L4216&lt;=7,"Mid-Level",L4216&gt;7,"Senior")</f>
        <v>Mid-Level</v>
      </c>
      <c r="L4216" s="45">
        <f ca="1">INT(YEARFRAC(Table1[[#This Row],[Joining Date]],TODAY(),1))</f>
        <v>7</v>
      </c>
      <c r="M4216" s="25" t="str">
        <f t="shared" ca="1" si="65"/>
        <v>Yes</v>
      </c>
      <c r="N4216" s="25">
        <f>YEAR(Table1[[#This Row],[Joining Date]])</f>
        <v>2019</v>
      </c>
      <c r="O4216" s="45">
        <f>MONTH(Table1[[#This Row],[Joining Date]])</f>
        <v>6</v>
      </c>
      <c r="P4216" s="25">
        <f ca="1">NETWORKDAYS(Table1[[#This Row],[Joining Date]],TODAY())</f>
        <v>1832</v>
      </c>
      <c r="Q4216" s="25" t="str">
        <f>LEFT(Table1[[#This Row],[Department]],5)&amp;"-"&amp;RIGHT(Table1[[#This Row],[Employee ID]],3)</f>
        <v>Suppo-843</v>
      </c>
      <c r="R4216" s="25" t="str">
        <f>LEFT(Table1[[#This Row],[Department]],3)</f>
        <v>Sup</v>
      </c>
      <c r="S4216" s="36">
        <f>_xlfn.XLOOKUP(Table1[[#This Row],[City]],Table2[City],Table2[Bonus %])</f>
        <v>5</v>
      </c>
    </row>
    <row r="4217" spans="1:19" x14ac:dyDescent="0.35">
      <c r="A4217" s="9" t="s">
        <v>4777</v>
      </c>
      <c r="B4217" s="41" t="str">
        <f>LEFT(Table1[[#This Row],[Employee Name]],FIND(" ",Table1[[#This Row],[Employee Name]]))</f>
        <v xml:space="preserve">Sneha </v>
      </c>
      <c r="C4217" s="41" t="str">
        <f>RIGHT(Table1[[#This Row],[Employee Name]],LEN(Table1[[#This Row],[Employee Name]])-FIND(" ",Table1[[#This Row],[Employee Name]]))</f>
        <v>Iyer</v>
      </c>
      <c r="D4217" s="23">
        <f>Table1[[#This Row],[Basic Salary]]+Table1[[#This Row],[Bonus]]</f>
        <v>57406</v>
      </c>
      <c r="E4217" s="10">
        <v>72</v>
      </c>
      <c r="F4217" s="46">
        <v>100</v>
      </c>
      <c r="G4217" s="10" t="str" cm="1">
        <f t="array" ref="G4217">_xlfn.IFS(Table1[[#This Row],[Performance Score]]&gt;=80,"Excellent",Table1[[#This Row],[Performance Score]]&gt;=60,"Good",Table1[[#This Row],[Performance Score]]&gt;=40,"Need Improvement")</f>
        <v>Excellent</v>
      </c>
      <c r="H4217" s="30">
        <f>Table1[[#This Row],[Bonus]]/Table1[[#This Row],[Basic Salary]]</f>
        <v>0.44818365287588297</v>
      </c>
      <c r="I4217" s="10">
        <f ca="1">DATEDIF(Table1[[#This Row],[Date of Birth]],TODAY(),"y")</f>
        <v>20</v>
      </c>
      <c r="J4217" s="34">
        <v>42269</v>
      </c>
      <c r="K4217" s="33" t="str" cm="1">
        <f t="array" aca="1" ref="K4217" ca="1">_xlfn.IFS(L4217&lt;3,"Junior",L4217&lt;=7,"Mid-Level",L4217&gt;7,"Senior")</f>
        <v>Senior</v>
      </c>
      <c r="L4217" s="46">
        <f ca="1">INT(YEARFRAC(Table1[[#This Row],[Joining Date]],TODAY(),1))</f>
        <v>10</v>
      </c>
      <c r="M4217" s="25" t="str">
        <f t="shared" ca="1" si="65"/>
        <v>Yes</v>
      </c>
      <c r="N4217" s="26">
        <f>YEAR(Table1[[#This Row],[Joining Date]])</f>
        <v>2015</v>
      </c>
      <c r="O4217" s="46">
        <f>MONTH(Table1[[#This Row],[Joining Date]])</f>
        <v>9</v>
      </c>
      <c r="P4217" s="26">
        <f ca="1">NETWORKDAYS(Table1[[#This Row],[Joining Date]],TODAY())</f>
        <v>2810</v>
      </c>
      <c r="Q4217" s="26" t="str">
        <f>LEFT(Table1[[#This Row],[Department]],5)&amp;"-"&amp;RIGHT(Table1[[#This Row],[Employee ID]],3)</f>
        <v>Sales-721</v>
      </c>
      <c r="R4217" s="26" t="str">
        <f>LEFT(Table1[[#This Row],[Department]],3)</f>
        <v>Sal</v>
      </c>
      <c r="S4217" s="37">
        <f>_xlfn.XLOOKUP(Table1[[#This Row],[City]],Table2[City],Table2[Bonus %])</f>
        <v>6</v>
      </c>
    </row>
    <row r="4218" spans="1:19" x14ac:dyDescent="0.35">
      <c r="A4218" s="7" t="s">
        <v>1500</v>
      </c>
      <c r="B4218" s="40" t="str">
        <f>LEFT(Table1[[#This Row],[Employee Name]],FIND(" ",Table1[[#This Row],[Employee Name]]))</f>
        <v xml:space="preserve">Nisha </v>
      </c>
      <c r="C4218" s="40" t="str">
        <f>RIGHT(Table1[[#This Row],[Employee Name]],LEN(Table1[[#This Row],[Employee Name]])-FIND(" ",Table1[[#This Row],[Employee Name]]))</f>
        <v>Kapoor</v>
      </c>
      <c r="D4218" s="22">
        <f>Table1[[#This Row],[Basic Salary]]+Table1[[#This Row],[Bonus]]</f>
        <v>57383</v>
      </c>
      <c r="E4218" s="8">
        <v>94</v>
      </c>
      <c r="F4218" s="45">
        <v>63</v>
      </c>
      <c r="G4218" s="8" t="str" cm="1">
        <f t="array" ref="G4218">_xlfn.IFS(Table1[[#This Row],[Performance Score]]&gt;=80,"Excellent",Table1[[#This Row],[Performance Score]]&gt;=60,"Good",Table1[[#This Row],[Performance Score]]&gt;=40,"Need Improvement")</f>
        <v>Good</v>
      </c>
      <c r="H4218" s="29">
        <f>Table1[[#This Row],[Bonus]]/Table1[[#This Row],[Basic Salary]]</f>
        <v>0.37270052388584551</v>
      </c>
      <c r="I4218" s="8">
        <f ca="1">DATEDIF(Table1[[#This Row],[Date of Birth]],TODAY(),"y")</f>
        <v>34</v>
      </c>
      <c r="J4218" s="33">
        <v>43928</v>
      </c>
      <c r="K4218" s="33" t="str" cm="1">
        <f t="array" aca="1" ref="K4218" ca="1">_xlfn.IFS(L4218&lt;3,"Junior",L4218&lt;=7,"Mid-Level",L4218&gt;7,"Senior")</f>
        <v>Mid-Level</v>
      </c>
      <c r="L4218" s="45">
        <f ca="1">INT(YEARFRAC(Table1[[#This Row],[Joining Date]],TODAY(),1))</f>
        <v>6</v>
      </c>
      <c r="M4218" s="25" t="str">
        <f t="shared" ca="1" si="65"/>
        <v>Yes</v>
      </c>
      <c r="N4218" s="25">
        <f>YEAR(Table1[[#This Row],[Joining Date]])</f>
        <v>2020</v>
      </c>
      <c r="O4218" s="45">
        <f>MONTH(Table1[[#This Row],[Joining Date]])</f>
        <v>4</v>
      </c>
      <c r="P4218" s="25">
        <f ca="1">NETWORKDAYS(Table1[[#This Row],[Joining Date]],TODAY())</f>
        <v>1625</v>
      </c>
      <c r="Q4218" s="25" t="str">
        <f>LEFT(Table1[[#This Row],[Department]],5)&amp;"-"&amp;RIGHT(Table1[[#This Row],[Employee ID]],3)</f>
        <v>Sales-444</v>
      </c>
      <c r="R4218" s="25" t="str">
        <f>LEFT(Table1[[#This Row],[Department]],3)</f>
        <v>Sal</v>
      </c>
      <c r="S4218" s="36">
        <f>_xlfn.XLOOKUP(Table1[[#This Row],[City]],Table2[City],Table2[Bonus %])</f>
        <v>4</v>
      </c>
    </row>
    <row r="4219" spans="1:19" x14ac:dyDescent="0.35">
      <c r="A4219" s="9" t="s">
        <v>146</v>
      </c>
      <c r="B4219" s="41" t="str">
        <f>LEFT(Table1[[#This Row],[Employee Name]],FIND(" ",Table1[[#This Row],[Employee Name]]))</f>
        <v xml:space="preserve">Vikram </v>
      </c>
      <c r="C4219" s="41" t="str">
        <f>RIGHT(Table1[[#This Row],[Employee Name]],LEN(Table1[[#This Row],[Employee Name]])-FIND(" ",Table1[[#This Row],[Employee Name]]))</f>
        <v>Singh</v>
      </c>
      <c r="D4219" s="23">
        <f>Table1[[#This Row],[Basic Salary]]+Table1[[#This Row],[Bonus]]</f>
        <v>57360</v>
      </c>
      <c r="E4219" s="10">
        <v>82</v>
      </c>
      <c r="F4219" s="46">
        <v>66</v>
      </c>
      <c r="G4219" s="10" t="str" cm="1">
        <f t="array" ref="G4219">_xlfn.IFS(Table1[[#This Row],[Performance Score]]&gt;=80,"Excellent",Table1[[#This Row],[Performance Score]]&gt;=60,"Good",Table1[[#This Row],[Performance Score]]&gt;=40,"Need Improvement")</f>
        <v>Good</v>
      </c>
      <c r="H4219" s="30">
        <f>Table1[[#This Row],[Bonus]]/Table1[[#This Row],[Basic Salary]]</f>
        <v>0.55199004302064447</v>
      </c>
      <c r="I4219" s="10">
        <f ca="1">DATEDIF(Table1[[#This Row],[Date of Birth]],TODAY(),"y")</f>
        <v>24</v>
      </c>
      <c r="J4219" s="34">
        <v>44605</v>
      </c>
      <c r="K4219" s="33" t="str" cm="1">
        <f t="array" aca="1" ref="K4219" ca="1">_xlfn.IFS(L4219&lt;3,"Junior",L4219&lt;=7,"Mid-Level",L4219&gt;7,"Senior")</f>
        <v>Mid-Level</v>
      </c>
      <c r="L4219" s="46">
        <f ca="1">INT(YEARFRAC(Table1[[#This Row],[Joining Date]],TODAY(),1))</f>
        <v>4</v>
      </c>
      <c r="M4219" s="25" t="str">
        <f t="shared" ca="1" si="65"/>
        <v>No</v>
      </c>
      <c r="N4219" s="26">
        <f>YEAR(Table1[[#This Row],[Joining Date]])</f>
        <v>2022</v>
      </c>
      <c r="O4219" s="46">
        <f>MONTH(Table1[[#This Row],[Joining Date]])</f>
        <v>2</v>
      </c>
      <c r="P4219" s="26">
        <f ca="1">NETWORKDAYS(Table1[[#This Row],[Joining Date]],TODAY())</f>
        <v>1141</v>
      </c>
      <c r="Q4219" s="26" t="str">
        <f>LEFT(Table1[[#This Row],[Department]],5)&amp;"-"&amp;RIGHT(Table1[[#This Row],[Employee ID]],3)</f>
        <v>Opera-090</v>
      </c>
      <c r="R4219" s="26" t="str">
        <f>LEFT(Table1[[#This Row],[Department]],3)</f>
        <v>Ope</v>
      </c>
      <c r="S4219" s="37">
        <f>_xlfn.XLOOKUP(Table1[[#This Row],[City]],Table2[City],Table2[Bonus %])</f>
        <v>6</v>
      </c>
    </row>
    <row r="4220" spans="1:19" x14ac:dyDescent="0.35">
      <c r="A4220" s="7" t="s">
        <v>1436</v>
      </c>
      <c r="B4220" s="40" t="str">
        <f>LEFT(Table1[[#This Row],[Employee Name]],FIND(" ",Table1[[#This Row],[Employee Name]]))</f>
        <v xml:space="preserve">Nisha </v>
      </c>
      <c r="C4220" s="40" t="str">
        <f>RIGHT(Table1[[#This Row],[Employee Name]],LEN(Table1[[#This Row],[Employee Name]])-FIND(" ",Table1[[#This Row],[Employee Name]]))</f>
        <v>Kapoor</v>
      </c>
      <c r="D4220" s="22">
        <f>Table1[[#This Row],[Basic Salary]]+Table1[[#This Row],[Bonus]]</f>
        <v>57322</v>
      </c>
      <c r="E4220" s="8">
        <v>98</v>
      </c>
      <c r="F4220" s="45">
        <v>96</v>
      </c>
      <c r="G4220" s="8" t="str" cm="1">
        <f t="array" ref="G4220">_xlfn.IFS(Table1[[#This Row],[Performance Score]]&gt;=80,"Excellent",Table1[[#This Row],[Performance Score]]&gt;=60,"Good",Table1[[#This Row],[Performance Score]]&gt;=40,"Need Improvement")</f>
        <v>Excellent</v>
      </c>
      <c r="H4220" s="29">
        <f>Table1[[#This Row],[Bonus]]/Table1[[#This Row],[Basic Salary]]</f>
        <v>1.0488973085034135</v>
      </c>
      <c r="I4220" s="8">
        <f ca="1">DATEDIF(Table1[[#This Row],[Date of Birth]],TODAY(),"y")</f>
        <v>29</v>
      </c>
      <c r="J4220" s="33">
        <v>45903</v>
      </c>
      <c r="K4220" s="33" t="str" cm="1">
        <f t="array" aca="1" ref="K4220" ca="1">_xlfn.IFS(L4220&lt;3,"Junior",L4220&lt;=7,"Mid-Level",L4220&gt;7,"Senior")</f>
        <v>Junior</v>
      </c>
      <c r="L4220" s="45">
        <f ca="1">INT(YEARFRAC(Table1[[#This Row],[Joining Date]],TODAY(),1))</f>
        <v>0</v>
      </c>
      <c r="M4220" s="25" t="str">
        <f t="shared" ca="1" si="65"/>
        <v>No</v>
      </c>
      <c r="N4220" s="25">
        <f>YEAR(Table1[[#This Row],[Joining Date]])</f>
        <v>2025</v>
      </c>
      <c r="O4220" s="45">
        <f>MONTH(Table1[[#This Row],[Joining Date]])</f>
        <v>9</v>
      </c>
      <c r="P4220" s="25">
        <f ca="1">NETWORKDAYS(Table1[[#This Row],[Joining Date]],TODAY())</f>
        <v>214</v>
      </c>
      <c r="Q4220" s="25" t="str">
        <f>LEFT(Table1[[#This Row],[Department]],5)&amp;"-"&amp;RIGHT(Table1[[#This Row],[Employee ID]],3)</f>
        <v>Marke-380</v>
      </c>
      <c r="R4220" s="25" t="str">
        <f>LEFT(Table1[[#This Row],[Department]],3)</f>
        <v>Mar</v>
      </c>
      <c r="S4220" s="36">
        <f>_xlfn.XLOOKUP(Table1[[#This Row],[City]],Table2[City],Table2[Bonus %])</f>
        <v>5</v>
      </c>
    </row>
    <row r="4221" spans="1:19" x14ac:dyDescent="0.35">
      <c r="A4221" s="9" t="s">
        <v>3619</v>
      </c>
      <c r="B4221" s="41" t="str">
        <f>LEFT(Table1[[#This Row],[Employee Name]],FIND(" ",Table1[[#This Row],[Employee Name]]))</f>
        <v xml:space="preserve">Krishna </v>
      </c>
      <c r="C4221" s="41" t="str">
        <f>RIGHT(Table1[[#This Row],[Employee Name]],LEN(Table1[[#This Row],[Employee Name]])-FIND(" ",Table1[[#This Row],[Employee Name]]))</f>
        <v>Chaitanya</v>
      </c>
      <c r="D4221" s="23">
        <f>Table1[[#This Row],[Basic Salary]]+Table1[[#This Row],[Bonus]]</f>
        <v>57316</v>
      </c>
      <c r="E4221" s="10">
        <v>98</v>
      </c>
      <c r="F4221" s="46">
        <v>76</v>
      </c>
      <c r="G4221" s="10" t="str" cm="1">
        <f t="array" ref="G4221">_xlfn.IFS(Table1[[#This Row],[Performance Score]]&gt;=80,"Excellent",Table1[[#This Row],[Performance Score]]&gt;=60,"Good",Table1[[#This Row],[Performance Score]]&gt;=40,"Need Improvement")</f>
        <v>Good</v>
      </c>
      <c r="H4221" s="30">
        <f>Table1[[#This Row],[Bonus]]/Table1[[#This Row],[Basic Salary]]</f>
        <v>0.98668977469670716</v>
      </c>
      <c r="I4221" s="10">
        <f ca="1">DATEDIF(Table1[[#This Row],[Date of Birth]],TODAY(),"y")</f>
        <v>34</v>
      </c>
      <c r="J4221" s="34">
        <v>42798</v>
      </c>
      <c r="K4221" s="33" t="str" cm="1">
        <f t="array" aca="1" ref="K4221" ca="1">_xlfn.IFS(L4221&lt;3,"Junior",L4221&lt;=7,"Mid-Level",L4221&gt;7,"Senior")</f>
        <v>Senior</v>
      </c>
      <c r="L4221" s="46">
        <f ca="1">INT(YEARFRAC(Table1[[#This Row],[Joining Date]],TODAY(),1))</f>
        <v>9</v>
      </c>
      <c r="M4221" s="25" t="str">
        <f t="shared" ca="1" si="65"/>
        <v>Yes</v>
      </c>
      <c r="N4221" s="26">
        <f>YEAR(Table1[[#This Row],[Joining Date]])</f>
        <v>2017</v>
      </c>
      <c r="O4221" s="46">
        <f>MONTH(Table1[[#This Row],[Joining Date]])</f>
        <v>3</v>
      </c>
      <c r="P4221" s="26">
        <f ca="1">NETWORKDAYS(Table1[[#This Row],[Joining Date]],TODAY())</f>
        <v>2431</v>
      </c>
      <c r="Q4221" s="26" t="str">
        <f>LEFT(Table1[[#This Row],[Department]],5)&amp;"-"&amp;RIGHT(Table1[[#This Row],[Employee ID]],3)</f>
        <v>HR-563</v>
      </c>
      <c r="R4221" s="26" t="str">
        <f>LEFT(Table1[[#This Row],[Department]],3)</f>
        <v>HR</v>
      </c>
      <c r="S4221" s="37">
        <f>_xlfn.XLOOKUP(Table1[[#This Row],[City]],Table2[City],Table2[Bonus %])</f>
        <v>5</v>
      </c>
    </row>
    <row r="4222" spans="1:19" x14ac:dyDescent="0.35">
      <c r="A4222" s="7" t="s">
        <v>831</v>
      </c>
      <c r="B4222" s="40" t="str">
        <f>LEFT(Table1[[#This Row],[Employee Name]],FIND(" ",Table1[[#This Row],[Employee Name]]))</f>
        <v xml:space="preserve">Gayathri </v>
      </c>
      <c r="C4222" s="40" t="str">
        <f>RIGHT(Table1[[#This Row],[Employee Name]],LEN(Table1[[#This Row],[Employee Name]])-FIND(" ",Table1[[#This Row],[Employee Name]]))</f>
        <v>Iyer</v>
      </c>
      <c r="D4222" s="22">
        <f>Table1[[#This Row],[Basic Salary]]+Table1[[#This Row],[Bonus]]</f>
        <v>57241</v>
      </c>
      <c r="E4222" s="8">
        <v>69</v>
      </c>
      <c r="F4222" s="45">
        <v>87</v>
      </c>
      <c r="G4222" s="8" t="str" cm="1">
        <f t="array" ref="G4222">_xlfn.IFS(Table1[[#This Row],[Performance Score]]&gt;=80,"Excellent",Table1[[#This Row],[Performance Score]]&gt;=60,"Good",Table1[[#This Row],[Performance Score]]&gt;=40,"Need Improvement")</f>
        <v>Excellent</v>
      </c>
      <c r="H4222" s="29">
        <f>Table1[[#This Row],[Bonus]]/Table1[[#This Row],[Basic Salary]]</f>
        <v>0.29022878395131296</v>
      </c>
      <c r="I4222" s="8">
        <f ca="1">DATEDIF(Table1[[#This Row],[Date of Birth]],TODAY(),"y")</f>
        <v>25</v>
      </c>
      <c r="J4222" s="33">
        <v>43497</v>
      </c>
      <c r="K4222" s="33" t="str" cm="1">
        <f t="array" aca="1" ref="K4222" ca="1">_xlfn.IFS(L4222&lt;3,"Junior",L4222&lt;=7,"Mid-Level",L4222&gt;7,"Senior")</f>
        <v>Mid-Level</v>
      </c>
      <c r="L4222" s="45">
        <f ca="1">INT(YEARFRAC(Table1[[#This Row],[Joining Date]],TODAY(),1))</f>
        <v>7</v>
      </c>
      <c r="M4222" s="25" t="str">
        <f t="shared" ca="1" si="65"/>
        <v>Yes</v>
      </c>
      <c r="N4222" s="25">
        <f>YEAR(Table1[[#This Row],[Joining Date]])</f>
        <v>2019</v>
      </c>
      <c r="O4222" s="45">
        <f>MONTH(Table1[[#This Row],[Joining Date]])</f>
        <v>2</v>
      </c>
      <c r="P4222" s="25">
        <f ca="1">NETWORKDAYS(Table1[[#This Row],[Joining Date]],TODAY())</f>
        <v>1932</v>
      </c>
      <c r="Q4222" s="25" t="str">
        <f>LEFT(Table1[[#This Row],[Department]],5)&amp;"-"&amp;RIGHT(Table1[[#This Row],[Employee ID]],3)</f>
        <v>Opera-775</v>
      </c>
      <c r="R4222" s="25" t="str">
        <f>LEFT(Table1[[#This Row],[Department]],3)</f>
        <v>Ope</v>
      </c>
      <c r="S4222" s="36">
        <f>_xlfn.XLOOKUP(Table1[[#This Row],[City]],Table2[City],Table2[Bonus %])</f>
        <v>6</v>
      </c>
    </row>
    <row r="4223" spans="1:19" x14ac:dyDescent="0.35">
      <c r="A4223" s="9" t="s">
        <v>1463</v>
      </c>
      <c r="B4223" s="41" t="str">
        <f>LEFT(Table1[[#This Row],[Employee Name]],FIND(" ",Table1[[#This Row],[Employee Name]]))</f>
        <v xml:space="preserve">Tarun </v>
      </c>
      <c r="C4223" s="41" t="str">
        <f>RIGHT(Table1[[#This Row],[Employee Name]],LEN(Table1[[#This Row],[Employee Name]])-FIND(" ",Table1[[#This Row],[Employee Name]]))</f>
        <v>Verma</v>
      </c>
      <c r="D4223" s="23">
        <f>Table1[[#This Row],[Basic Salary]]+Table1[[#This Row],[Bonus]]</f>
        <v>57239</v>
      </c>
      <c r="E4223" s="10">
        <v>64</v>
      </c>
      <c r="F4223" s="46">
        <v>88</v>
      </c>
      <c r="G4223" s="10" t="str" cm="1">
        <f t="array" ref="G4223">_xlfn.IFS(Table1[[#This Row],[Performance Score]]&gt;=80,"Excellent",Table1[[#This Row],[Performance Score]]&gt;=60,"Good",Table1[[#This Row],[Performance Score]]&gt;=40,"Need Improvement")</f>
        <v>Excellent</v>
      </c>
      <c r="H4223" s="30">
        <f>Table1[[#This Row],[Bonus]]/Table1[[#This Row],[Basic Salary]]</f>
        <v>0.23410448243892973</v>
      </c>
      <c r="I4223" s="10">
        <f ca="1">DATEDIF(Table1[[#This Row],[Date of Birth]],TODAY(),"y")</f>
        <v>24</v>
      </c>
      <c r="J4223" s="34">
        <v>43932</v>
      </c>
      <c r="K4223" s="33" t="str" cm="1">
        <f t="array" aca="1" ref="K4223" ca="1">_xlfn.IFS(L4223&lt;3,"Junior",L4223&lt;=7,"Mid-Level",L4223&gt;7,"Senior")</f>
        <v>Mid-Level</v>
      </c>
      <c r="L4223" s="46">
        <f ca="1">INT(YEARFRAC(Table1[[#This Row],[Joining Date]],TODAY(),1))</f>
        <v>6</v>
      </c>
      <c r="M4223" s="25" t="str">
        <f t="shared" ca="1" si="65"/>
        <v>Yes</v>
      </c>
      <c r="N4223" s="26">
        <f>YEAR(Table1[[#This Row],[Joining Date]])</f>
        <v>2020</v>
      </c>
      <c r="O4223" s="46">
        <f>MONTH(Table1[[#This Row],[Joining Date]])</f>
        <v>4</v>
      </c>
      <c r="P4223" s="26">
        <f ca="1">NETWORKDAYS(Table1[[#This Row],[Joining Date]],TODAY())</f>
        <v>1621</v>
      </c>
      <c r="Q4223" s="26" t="str">
        <f>LEFT(Table1[[#This Row],[Department]],5)&amp;"-"&amp;RIGHT(Table1[[#This Row],[Employee ID]],3)</f>
        <v>Sales-407</v>
      </c>
      <c r="R4223" s="26" t="str">
        <f>LEFT(Table1[[#This Row],[Department]],3)</f>
        <v>Sal</v>
      </c>
      <c r="S4223" s="37">
        <f>_xlfn.XLOOKUP(Table1[[#This Row],[City]],Table2[City],Table2[Bonus %])</f>
        <v>8</v>
      </c>
    </row>
    <row r="4224" spans="1:19" x14ac:dyDescent="0.35">
      <c r="A4224" s="7" t="s">
        <v>4699</v>
      </c>
      <c r="B4224" s="40" t="str">
        <f>LEFT(Table1[[#This Row],[Employee Name]],FIND(" ",Table1[[#This Row],[Employee Name]]))</f>
        <v xml:space="preserve">Nisha </v>
      </c>
      <c r="C4224" s="40" t="str">
        <f>RIGHT(Table1[[#This Row],[Employee Name]],LEN(Table1[[#This Row],[Employee Name]])-FIND(" ",Table1[[#This Row],[Employee Name]]))</f>
        <v>Kapoor</v>
      </c>
      <c r="D4224" s="22">
        <f>Table1[[#This Row],[Basic Salary]]+Table1[[#This Row],[Bonus]]</f>
        <v>57227</v>
      </c>
      <c r="E4224" s="8">
        <v>100</v>
      </c>
      <c r="F4224" s="45">
        <v>93</v>
      </c>
      <c r="G4224" s="8" t="str" cm="1">
        <f t="array" ref="G4224">_xlfn.IFS(Table1[[#This Row],[Performance Score]]&gt;=80,"Excellent",Table1[[#This Row],[Performance Score]]&gt;=60,"Good",Table1[[#This Row],[Performance Score]]&gt;=40,"Need Improvement")</f>
        <v>Excellent</v>
      </c>
      <c r="H4224" s="29">
        <f>Table1[[#This Row],[Bonus]]/Table1[[#This Row],[Basic Salary]]</f>
        <v>0.93216962657843205</v>
      </c>
      <c r="I4224" s="8">
        <f ca="1">DATEDIF(Table1[[#This Row],[Date of Birth]],TODAY(),"y")</f>
        <v>34</v>
      </c>
      <c r="J4224" s="33">
        <v>43423</v>
      </c>
      <c r="K4224" s="33" t="str" cm="1">
        <f t="array" aca="1" ref="K4224" ca="1">_xlfn.IFS(L4224&lt;3,"Junior",L4224&lt;=7,"Mid-Level",L4224&gt;7,"Senior")</f>
        <v>Mid-Level</v>
      </c>
      <c r="L4224" s="45">
        <f ca="1">INT(YEARFRAC(Table1[[#This Row],[Joining Date]],TODAY(),1))</f>
        <v>7</v>
      </c>
      <c r="M4224" s="25" t="str">
        <f t="shared" ca="1" si="65"/>
        <v>Yes</v>
      </c>
      <c r="N4224" s="25">
        <f>YEAR(Table1[[#This Row],[Joining Date]])</f>
        <v>2018</v>
      </c>
      <c r="O4224" s="45">
        <f>MONTH(Table1[[#This Row],[Joining Date]])</f>
        <v>11</v>
      </c>
      <c r="P4224" s="25">
        <f ca="1">NETWORKDAYS(Table1[[#This Row],[Joining Date]],TODAY())</f>
        <v>1986</v>
      </c>
      <c r="Q4224" s="25" t="str">
        <f>LEFT(Table1[[#This Row],[Department]],5)&amp;"-"&amp;RIGHT(Table1[[#This Row],[Employee ID]],3)</f>
        <v>HR-643</v>
      </c>
      <c r="R4224" s="25" t="str">
        <f>LEFT(Table1[[#This Row],[Department]],3)</f>
        <v>HR</v>
      </c>
      <c r="S4224" s="36">
        <f>_xlfn.XLOOKUP(Table1[[#This Row],[City]],Table2[City],Table2[Bonus %])</f>
        <v>5</v>
      </c>
    </row>
    <row r="4225" spans="1:19" x14ac:dyDescent="0.35">
      <c r="A4225" s="9" t="s">
        <v>475</v>
      </c>
      <c r="B4225" s="41" t="str">
        <f>LEFT(Table1[[#This Row],[Employee Name]],FIND(" ",Table1[[#This Row],[Employee Name]]))</f>
        <v xml:space="preserve">Sneha </v>
      </c>
      <c r="C4225" s="41" t="str">
        <f>RIGHT(Table1[[#This Row],[Employee Name]],LEN(Table1[[#This Row],[Employee Name]])-FIND(" ",Table1[[#This Row],[Employee Name]]))</f>
        <v>Iyer</v>
      </c>
      <c r="D4225" s="23">
        <f>Table1[[#This Row],[Basic Salary]]+Table1[[#This Row],[Bonus]]</f>
        <v>57225</v>
      </c>
      <c r="E4225" s="10">
        <v>97</v>
      </c>
      <c r="F4225" s="46">
        <v>70</v>
      </c>
      <c r="G4225" s="10" t="str" cm="1">
        <f t="array" ref="G4225">_xlfn.IFS(Table1[[#This Row],[Performance Score]]&gt;=80,"Excellent",Table1[[#This Row],[Performance Score]]&gt;=60,"Good",Table1[[#This Row],[Performance Score]]&gt;=40,"Need Improvement")</f>
        <v>Good</v>
      </c>
      <c r="H4225" s="30">
        <f>Table1[[#This Row],[Bonus]]/Table1[[#This Row],[Basic Salary]]</f>
        <v>0.4827818516311248</v>
      </c>
      <c r="I4225" s="10">
        <f ca="1">DATEDIF(Table1[[#This Row],[Date of Birth]],TODAY(),"y")</f>
        <v>39</v>
      </c>
      <c r="J4225" s="34">
        <v>42245</v>
      </c>
      <c r="K4225" s="33" t="str" cm="1">
        <f t="array" aca="1" ref="K4225" ca="1">_xlfn.IFS(L4225&lt;3,"Junior",L4225&lt;=7,"Mid-Level",L4225&gt;7,"Senior")</f>
        <v>Senior</v>
      </c>
      <c r="L4225" s="46">
        <f ca="1">INT(YEARFRAC(Table1[[#This Row],[Joining Date]],TODAY(),1))</f>
        <v>10</v>
      </c>
      <c r="M4225" s="25" t="str">
        <f t="shared" ca="1" si="65"/>
        <v>Yes</v>
      </c>
      <c r="N4225" s="26">
        <f>YEAR(Table1[[#This Row],[Joining Date]])</f>
        <v>2015</v>
      </c>
      <c r="O4225" s="46">
        <f>MONTH(Table1[[#This Row],[Joining Date]])</f>
        <v>8</v>
      </c>
      <c r="P4225" s="26">
        <f ca="1">NETWORKDAYS(Table1[[#This Row],[Joining Date]],TODAY())</f>
        <v>2826</v>
      </c>
      <c r="Q4225" s="26" t="str">
        <f>LEFT(Table1[[#This Row],[Department]],5)&amp;"-"&amp;RIGHT(Table1[[#This Row],[Employee ID]],3)</f>
        <v>Marke-419</v>
      </c>
      <c r="R4225" s="26" t="str">
        <f>LEFT(Table1[[#This Row],[Department]],3)</f>
        <v>Mar</v>
      </c>
      <c r="S4225" s="37">
        <f>_xlfn.XLOOKUP(Table1[[#This Row],[City]],Table2[City],Table2[Bonus %])</f>
        <v>5</v>
      </c>
    </row>
    <row r="4226" spans="1:19" x14ac:dyDescent="0.35">
      <c r="A4226" s="7" t="s">
        <v>2727</v>
      </c>
      <c r="B4226" s="40" t="str">
        <f>LEFT(Table1[[#This Row],[Employee Name]],FIND(" ",Table1[[#This Row],[Employee Name]]))</f>
        <v xml:space="preserve">Rohan </v>
      </c>
      <c r="C4226" s="40" t="str">
        <f>RIGHT(Table1[[#This Row],[Employee Name]],LEN(Table1[[#This Row],[Employee Name]])-FIND(" ",Table1[[#This Row],[Employee Name]]))</f>
        <v>Gupta</v>
      </c>
      <c r="D4226" s="22">
        <f>Table1[[#This Row],[Basic Salary]]+Table1[[#This Row],[Bonus]]</f>
        <v>57198</v>
      </c>
      <c r="E4226" s="8">
        <v>94</v>
      </c>
      <c r="F4226" s="45">
        <v>72</v>
      </c>
      <c r="G4226" s="8" t="str" cm="1">
        <f t="array" ref="G4226">_xlfn.IFS(Table1[[#This Row],[Performance Score]]&gt;=80,"Excellent",Table1[[#This Row],[Performance Score]]&gt;=60,"Good",Table1[[#This Row],[Performance Score]]&gt;=40,"Need Improvement")</f>
        <v>Good</v>
      </c>
      <c r="H4226" s="29">
        <f>Table1[[#This Row],[Bonus]]/Table1[[#This Row],[Basic Salary]]</f>
        <v>0.55264800890360755</v>
      </c>
      <c r="I4226" s="8">
        <f ca="1">DATEDIF(Table1[[#This Row],[Date of Birth]],TODAY(),"y")</f>
        <v>22</v>
      </c>
      <c r="J4226" s="33">
        <v>45330</v>
      </c>
      <c r="K4226" s="33" t="str" cm="1">
        <f t="array" aca="1" ref="K4226" ca="1">_xlfn.IFS(L4226&lt;3,"Junior",L4226&lt;=7,"Mid-Level",L4226&gt;7,"Senior")</f>
        <v>Junior</v>
      </c>
      <c r="L4226" s="45">
        <f ca="1">INT(YEARFRAC(Table1[[#This Row],[Joining Date]],TODAY(),1))</f>
        <v>2</v>
      </c>
      <c r="M4226" s="25" t="str">
        <f t="shared" ref="M4226:M4289" ca="1" si="66">IF(L4226&gt;5,"Yes","No")</f>
        <v>No</v>
      </c>
      <c r="N4226" s="25">
        <f>YEAR(Table1[[#This Row],[Joining Date]])</f>
        <v>2024</v>
      </c>
      <c r="O4226" s="45">
        <f>MONTH(Table1[[#This Row],[Joining Date]])</f>
        <v>2</v>
      </c>
      <c r="P4226" s="25">
        <f ca="1">NETWORKDAYS(Table1[[#This Row],[Joining Date]],TODAY())</f>
        <v>623</v>
      </c>
      <c r="Q4226" s="25" t="str">
        <f>LEFT(Table1[[#This Row],[Department]],5)&amp;"-"&amp;RIGHT(Table1[[#This Row],[Employee ID]],3)</f>
        <v>Sales-671</v>
      </c>
      <c r="R4226" s="25" t="str">
        <f>LEFT(Table1[[#This Row],[Department]],3)</f>
        <v>Sal</v>
      </c>
      <c r="S4226" s="36">
        <f>_xlfn.XLOOKUP(Table1[[#This Row],[City]],Table2[City],Table2[Bonus %])</f>
        <v>7</v>
      </c>
    </row>
    <row r="4227" spans="1:19" x14ac:dyDescent="0.35">
      <c r="A4227" s="9" t="s">
        <v>343</v>
      </c>
      <c r="B4227" s="41" t="str">
        <f>LEFT(Table1[[#This Row],[Employee Name]],FIND(" ",Table1[[#This Row],[Employee Name]]))</f>
        <v xml:space="preserve">Ishita </v>
      </c>
      <c r="C4227" s="41" t="str">
        <f>RIGHT(Table1[[#This Row],[Employee Name]],LEN(Table1[[#This Row],[Employee Name]])-FIND(" ",Table1[[#This Row],[Employee Name]]))</f>
        <v>Roy</v>
      </c>
      <c r="D4227" s="23">
        <f>Table1[[#This Row],[Basic Salary]]+Table1[[#This Row],[Bonus]]</f>
        <v>57152</v>
      </c>
      <c r="E4227" s="10">
        <v>88</v>
      </c>
      <c r="F4227" s="46">
        <v>60</v>
      </c>
      <c r="G4227" s="10" t="str" cm="1">
        <f t="array" ref="G4227">_xlfn.IFS(Table1[[#This Row],[Performance Score]]&gt;=80,"Excellent",Table1[[#This Row],[Performance Score]]&gt;=60,"Good",Table1[[#This Row],[Performance Score]]&gt;=40,"Need Improvement")</f>
        <v>Good</v>
      </c>
      <c r="H4227" s="30">
        <f>Table1[[#This Row],[Bonus]]/Table1[[#This Row],[Basic Salary]]</f>
        <v>0.51215769281651014</v>
      </c>
      <c r="I4227" s="10">
        <f ca="1">DATEDIF(Table1[[#This Row],[Date of Birth]],TODAY(),"y")</f>
        <v>25</v>
      </c>
      <c r="J4227" s="34">
        <v>43431</v>
      </c>
      <c r="K4227" s="33" t="str" cm="1">
        <f t="array" aca="1" ref="K4227" ca="1">_xlfn.IFS(L4227&lt;3,"Junior",L4227&lt;=7,"Mid-Level",L4227&gt;7,"Senior")</f>
        <v>Mid-Level</v>
      </c>
      <c r="L4227" s="46">
        <f ca="1">INT(YEARFRAC(Table1[[#This Row],[Joining Date]],TODAY(),1))</f>
        <v>7</v>
      </c>
      <c r="M4227" s="25" t="str">
        <f t="shared" ca="1" si="66"/>
        <v>Yes</v>
      </c>
      <c r="N4227" s="26">
        <f>YEAR(Table1[[#This Row],[Joining Date]])</f>
        <v>2018</v>
      </c>
      <c r="O4227" s="46">
        <f>MONTH(Table1[[#This Row],[Joining Date]])</f>
        <v>11</v>
      </c>
      <c r="P4227" s="26">
        <f ca="1">NETWORKDAYS(Table1[[#This Row],[Joining Date]],TODAY())</f>
        <v>1980</v>
      </c>
      <c r="Q4227" s="26" t="str">
        <f>LEFT(Table1[[#This Row],[Department]],5)&amp;"-"&amp;RIGHT(Table1[[#This Row],[Employee ID]],3)</f>
        <v>Opera-287</v>
      </c>
      <c r="R4227" s="26" t="str">
        <f>LEFT(Table1[[#This Row],[Department]],3)</f>
        <v>Ope</v>
      </c>
      <c r="S4227" s="37">
        <f>_xlfn.XLOOKUP(Table1[[#This Row],[City]],Table2[City],Table2[Bonus %])</f>
        <v>5</v>
      </c>
    </row>
    <row r="4228" spans="1:19" x14ac:dyDescent="0.35">
      <c r="A4228" s="7" t="s">
        <v>1795</v>
      </c>
      <c r="B4228" s="40" t="str">
        <f>LEFT(Table1[[#This Row],[Employee Name]],FIND(" ",Table1[[#This Row],[Employee Name]]))</f>
        <v xml:space="preserve">Karan </v>
      </c>
      <c r="C4228" s="40" t="str">
        <f>RIGHT(Table1[[#This Row],[Employee Name]],LEN(Table1[[#This Row],[Employee Name]])-FIND(" ",Table1[[#This Row],[Employee Name]]))</f>
        <v>Malhotra</v>
      </c>
      <c r="D4228" s="22">
        <f>Table1[[#This Row],[Basic Salary]]+Table1[[#This Row],[Bonus]]</f>
        <v>57149</v>
      </c>
      <c r="E4228" s="8">
        <v>83</v>
      </c>
      <c r="F4228" s="45">
        <v>44</v>
      </c>
      <c r="G4228" s="8" t="str" cm="1">
        <f t="array" ref="G4228">_xlfn.IFS(Table1[[#This Row],[Performance Score]]&gt;=80,"Excellent",Table1[[#This Row],[Performance Score]]&gt;=60,"Good",Table1[[#This Row],[Performance Score]]&gt;=40,"Need Improvement")</f>
        <v>Need Improvement</v>
      </c>
      <c r="H4228" s="29">
        <f>Table1[[#This Row],[Bonus]]/Table1[[#This Row],[Basic Salary]]</f>
        <v>0.64452821501539526</v>
      </c>
      <c r="I4228" s="8">
        <f ca="1">DATEDIF(Table1[[#This Row],[Date of Birth]],TODAY(),"y")</f>
        <v>28</v>
      </c>
      <c r="J4228" s="33">
        <v>45485</v>
      </c>
      <c r="K4228" s="33" t="str" cm="1">
        <f t="array" aca="1" ref="K4228" ca="1">_xlfn.IFS(L4228&lt;3,"Junior",L4228&lt;=7,"Mid-Level",L4228&gt;7,"Senior")</f>
        <v>Junior</v>
      </c>
      <c r="L4228" s="45">
        <f ca="1">INT(YEARFRAC(Table1[[#This Row],[Joining Date]],TODAY(),1))</f>
        <v>1</v>
      </c>
      <c r="M4228" s="25" t="str">
        <f t="shared" ca="1" si="66"/>
        <v>No</v>
      </c>
      <c r="N4228" s="25">
        <f>YEAR(Table1[[#This Row],[Joining Date]])</f>
        <v>2024</v>
      </c>
      <c r="O4228" s="45">
        <f>MONTH(Table1[[#This Row],[Joining Date]])</f>
        <v>7</v>
      </c>
      <c r="P4228" s="25">
        <f ca="1">NETWORKDAYS(Table1[[#This Row],[Joining Date]],TODAY())</f>
        <v>512</v>
      </c>
      <c r="Q4228" s="25" t="str">
        <f>LEFT(Table1[[#This Row],[Department]],5)&amp;"-"&amp;RIGHT(Table1[[#This Row],[Employee ID]],3)</f>
        <v>Sales-739</v>
      </c>
      <c r="R4228" s="25" t="str">
        <f>LEFT(Table1[[#This Row],[Department]],3)</f>
        <v>Sal</v>
      </c>
      <c r="S4228" s="36">
        <f>_xlfn.XLOOKUP(Table1[[#This Row],[City]],Table2[City],Table2[Bonus %])</f>
        <v>8</v>
      </c>
    </row>
    <row r="4229" spans="1:19" x14ac:dyDescent="0.35">
      <c r="A4229" s="9" t="s">
        <v>4218</v>
      </c>
      <c r="B4229" s="41" t="str">
        <f>LEFT(Table1[[#This Row],[Employee Name]],FIND(" ",Table1[[#This Row],[Employee Name]]))</f>
        <v xml:space="preserve">Pooja </v>
      </c>
      <c r="C4229" s="41" t="str">
        <f>RIGHT(Table1[[#This Row],[Employee Name]],LEN(Table1[[#This Row],[Employee Name]])-FIND(" ",Table1[[#This Row],[Employee Name]]))</f>
        <v>Das</v>
      </c>
      <c r="D4229" s="23">
        <f>Table1[[#This Row],[Basic Salary]]+Table1[[#This Row],[Bonus]]</f>
        <v>57146</v>
      </c>
      <c r="E4229" s="10">
        <v>87</v>
      </c>
      <c r="F4229" s="46">
        <v>52</v>
      </c>
      <c r="G4229" s="10" t="str" cm="1">
        <f t="array" ref="G4229">_xlfn.IFS(Table1[[#This Row],[Performance Score]]&gt;=80,"Excellent",Table1[[#This Row],[Performance Score]]&gt;=60,"Good",Table1[[#This Row],[Performance Score]]&gt;=40,"Need Improvement")</f>
        <v>Need Improvement</v>
      </c>
      <c r="H4229" s="30">
        <f>Table1[[#This Row],[Bonus]]/Table1[[#This Row],[Basic Salary]]</f>
        <v>0.47748073840426081</v>
      </c>
      <c r="I4229" s="10">
        <f ca="1">DATEDIF(Table1[[#This Row],[Date of Birth]],TODAY(),"y")</f>
        <v>43</v>
      </c>
      <c r="J4229" s="34">
        <v>42652</v>
      </c>
      <c r="K4229" s="33" t="str" cm="1">
        <f t="array" aca="1" ref="K4229" ca="1">_xlfn.IFS(L4229&lt;3,"Junior",L4229&lt;=7,"Mid-Level",L4229&gt;7,"Senior")</f>
        <v>Senior</v>
      </c>
      <c r="L4229" s="46">
        <f ca="1">INT(YEARFRAC(Table1[[#This Row],[Joining Date]],TODAY(),1))</f>
        <v>9</v>
      </c>
      <c r="M4229" s="25" t="str">
        <f t="shared" ca="1" si="66"/>
        <v>Yes</v>
      </c>
      <c r="N4229" s="26">
        <f>YEAR(Table1[[#This Row],[Joining Date]])</f>
        <v>2016</v>
      </c>
      <c r="O4229" s="46">
        <f>MONTH(Table1[[#This Row],[Joining Date]])</f>
        <v>10</v>
      </c>
      <c r="P4229" s="26">
        <f ca="1">NETWORKDAYS(Table1[[#This Row],[Joining Date]],TODAY())</f>
        <v>2536</v>
      </c>
      <c r="Q4229" s="26" t="str">
        <f>LEFT(Table1[[#This Row],[Department]],5)&amp;"-"&amp;RIGHT(Table1[[#This Row],[Employee ID]],3)</f>
        <v>IT-162</v>
      </c>
      <c r="R4229" s="26" t="str">
        <f>LEFT(Table1[[#This Row],[Department]],3)</f>
        <v>IT</v>
      </c>
      <c r="S4229" s="37">
        <f>_xlfn.XLOOKUP(Table1[[#This Row],[City]],Table2[City],Table2[Bonus %])</f>
        <v>7</v>
      </c>
    </row>
    <row r="4230" spans="1:19" x14ac:dyDescent="0.35">
      <c r="A4230" s="7" t="s">
        <v>2275</v>
      </c>
      <c r="B4230" s="40" t="str">
        <f>LEFT(Table1[[#This Row],[Employee Name]],FIND(" ",Table1[[#This Row],[Employee Name]]))</f>
        <v xml:space="preserve">Aarav </v>
      </c>
      <c r="C4230" s="40" t="str">
        <f>RIGHT(Table1[[#This Row],[Employee Name]],LEN(Table1[[#This Row],[Employee Name]])-FIND(" ",Table1[[#This Row],[Employee Name]]))</f>
        <v>Sharma</v>
      </c>
      <c r="D4230" s="22">
        <f>Table1[[#This Row],[Basic Salary]]+Table1[[#This Row],[Bonus]]</f>
        <v>57119</v>
      </c>
      <c r="E4230" s="8">
        <v>71</v>
      </c>
      <c r="F4230" s="45">
        <v>64</v>
      </c>
      <c r="G4230" s="8" t="str" cm="1">
        <f t="array" ref="G4230">_xlfn.IFS(Table1[[#This Row],[Performance Score]]&gt;=80,"Excellent",Table1[[#This Row],[Performance Score]]&gt;=60,"Good",Table1[[#This Row],[Performance Score]]&gt;=40,"Need Improvement")</f>
        <v>Good</v>
      </c>
      <c r="H4230" s="29">
        <f>Table1[[#This Row],[Bonus]]/Table1[[#This Row],[Basic Salary]]</f>
        <v>0.43482629556130525</v>
      </c>
      <c r="I4230" s="8">
        <f ca="1">DATEDIF(Table1[[#This Row],[Date of Birth]],TODAY(),"y")</f>
        <v>40</v>
      </c>
      <c r="J4230" s="33">
        <v>42617</v>
      </c>
      <c r="K4230" s="33" t="str" cm="1">
        <f t="array" aca="1" ref="K4230" ca="1">_xlfn.IFS(L4230&lt;3,"Junior",L4230&lt;=7,"Mid-Level",L4230&gt;7,"Senior")</f>
        <v>Senior</v>
      </c>
      <c r="L4230" s="45">
        <f ca="1">INT(YEARFRAC(Table1[[#This Row],[Joining Date]],TODAY(),1))</f>
        <v>9</v>
      </c>
      <c r="M4230" s="25" t="str">
        <f t="shared" ca="1" si="66"/>
        <v>Yes</v>
      </c>
      <c r="N4230" s="25">
        <f>YEAR(Table1[[#This Row],[Joining Date]])</f>
        <v>2016</v>
      </c>
      <c r="O4230" s="45">
        <f>MONTH(Table1[[#This Row],[Joining Date]])</f>
        <v>9</v>
      </c>
      <c r="P4230" s="25">
        <f ca="1">NETWORKDAYS(Table1[[#This Row],[Joining Date]],TODAY())</f>
        <v>2561</v>
      </c>
      <c r="Q4230" s="25" t="str">
        <f>LEFT(Table1[[#This Row],[Department]],5)&amp;"-"&amp;RIGHT(Table1[[#This Row],[Employee ID]],3)</f>
        <v>Suppo-219</v>
      </c>
      <c r="R4230" s="25" t="str">
        <f>LEFT(Table1[[#This Row],[Department]],3)</f>
        <v>Sup</v>
      </c>
      <c r="S4230" s="36">
        <f>_xlfn.XLOOKUP(Table1[[#This Row],[City]],Table2[City],Table2[Bonus %])</f>
        <v>6</v>
      </c>
    </row>
    <row r="4231" spans="1:19" x14ac:dyDescent="0.35">
      <c r="A4231" s="9" t="s">
        <v>4230</v>
      </c>
      <c r="B4231" s="41" t="str">
        <f>LEFT(Table1[[#This Row],[Employee Name]],FIND(" ",Table1[[#This Row],[Employee Name]]))</f>
        <v xml:space="preserve">Kavya </v>
      </c>
      <c r="C4231" s="41" t="str">
        <f>RIGHT(Table1[[#This Row],[Employee Name]],LEN(Table1[[#This Row],[Employee Name]])-FIND(" ",Table1[[#This Row],[Employee Name]]))</f>
        <v>Nair</v>
      </c>
      <c r="D4231" s="23">
        <f>Table1[[#This Row],[Basic Salary]]+Table1[[#This Row],[Bonus]]</f>
        <v>57101</v>
      </c>
      <c r="E4231" s="10">
        <v>92</v>
      </c>
      <c r="F4231" s="46">
        <v>45</v>
      </c>
      <c r="G4231" s="10" t="str" cm="1">
        <f t="array" ref="G4231">_xlfn.IFS(Table1[[#This Row],[Performance Score]]&gt;=80,"Excellent",Table1[[#This Row],[Performance Score]]&gt;=60,"Good",Table1[[#This Row],[Performance Score]]&gt;=40,"Need Improvement")</f>
        <v>Need Improvement</v>
      </c>
      <c r="H4231" s="30">
        <f>Table1[[#This Row],[Bonus]]/Table1[[#This Row],[Basic Salary]]</f>
        <v>1.012724709199859</v>
      </c>
      <c r="I4231" s="10">
        <f ca="1">DATEDIF(Table1[[#This Row],[Date of Birth]],TODAY(),"y")</f>
        <v>43</v>
      </c>
      <c r="J4231" s="34">
        <v>42810</v>
      </c>
      <c r="K4231" s="33" t="str" cm="1">
        <f t="array" aca="1" ref="K4231" ca="1">_xlfn.IFS(L4231&lt;3,"Junior",L4231&lt;=7,"Mid-Level",L4231&gt;7,"Senior")</f>
        <v>Senior</v>
      </c>
      <c r="L4231" s="46">
        <f ca="1">INT(YEARFRAC(Table1[[#This Row],[Joining Date]],TODAY(),1))</f>
        <v>9</v>
      </c>
      <c r="M4231" s="25" t="str">
        <f t="shared" ca="1" si="66"/>
        <v>Yes</v>
      </c>
      <c r="N4231" s="26">
        <f>YEAR(Table1[[#This Row],[Joining Date]])</f>
        <v>2017</v>
      </c>
      <c r="O4231" s="46">
        <f>MONTH(Table1[[#This Row],[Joining Date]])</f>
        <v>3</v>
      </c>
      <c r="P4231" s="26">
        <f ca="1">NETWORKDAYS(Table1[[#This Row],[Joining Date]],TODAY())</f>
        <v>2423</v>
      </c>
      <c r="Q4231" s="26" t="str">
        <f>LEFT(Table1[[#This Row],[Department]],5)&amp;"-"&amp;RIGHT(Table1[[#This Row],[Employee ID]],3)</f>
        <v>Sales-174</v>
      </c>
      <c r="R4231" s="26" t="str">
        <f>LEFT(Table1[[#This Row],[Department]],3)</f>
        <v>Sal</v>
      </c>
      <c r="S4231" s="37">
        <f>_xlfn.XLOOKUP(Table1[[#This Row],[City]],Table2[City],Table2[Bonus %])</f>
        <v>7</v>
      </c>
    </row>
    <row r="4232" spans="1:19" x14ac:dyDescent="0.35">
      <c r="A4232" s="7" t="s">
        <v>2871</v>
      </c>
      <c r="B4232" s="40" t="str">
        <f>LEFT(Table1[[#This Row],[Employee Name]],FIND(" ",Table1[[#This Row],[Employee Name]]))</f>
        <v xml:space="preserve">Aarav </v>
      </c>
      <c r="C4232" s="40" t="str">
        <f>RIGHT(Table1[[#This Row],[Employee Name]],LEN(Table1[[#This Row],[Employee Name]])-FIND(" ",Table1[[#This Row],[Employee Name]]))</f>
        <v>Sharma</v>
      </c>
      <c r="D4232" s="22">
        <f>Table1[[#This Row],[Basic Salary]]+Table1[[#This Row],[Bonus]]</f>
        <v>57083</v>
      </c>
      <c r="E4232" s="8">
        <v>82</v>
      </c>
      <c r="F4232" s="45">
        <v>83</v>
      </c>
      <c r="G4232" s="8" t="str" cm="1">
        <f t="array" ref="G4232">_xlfn.IFS(Table1[[#This Row],[Performance Score]]&gt;=80,"Excellent",Table1[[#This Row],[Performance Score]]&gt;=60,"Good",Table1[[#This Row],[Performance Score]]&gt;=40,"Need Improvement")</f>
        <v>Excellent</v>
      </c>
      <c r="H4232" s="29">
        <f>Table1[[#This Row],[Bonus]]/Table1[[#This Row],[Basic Salary]]</f>
        <v>0.18485999543350562</v>
      </c>
      <c r="I4232" s="8">
        <f ca="1">DATEDIF(Table1[[#This Row],[Date of Birth]],TODAY(),"y")</f>
        <v>22</v>
      </c>
      <c r="J4232" s="33">
        <v>43905</v>
      </c>
      <c r="K4232" s="33" t="str" cm="1">
        <f t="array" aca="1" ref="K4232" ca="1">_xlfn.IFS(L4232&lt;3,"Junior",L4232&lt;=7,"Mid-Level",L4232&gt;7,"Senior")</f>
        <v>Mid-Level</v>
      </c>
      <c r="L4232" s="45">
        <f ca="1">INT(YEARFRAC(Table1[[#This Row],[Joining Date]],TODAY(),1))</f>
        <v>6</v>
      </c>
      <c r="M4232" s="25" t="str">
        <f t="shared" ca="1" si="66"/>
        <v>Yes</v>
      </c>
      <c r="N4232" s="25">
        <f>YEAR(Table1[[#This Row],[Joining Date]])</f>
        <v>2020</v>
      </c>
      <c r="O4232" s="45">
        <f>MONTH(Table1[[#This Row],[Joining Date]])</f>
        <v>3</v>
      </c>
      <c r="P4232" s="25">
        <f ca="1">NETWORKDAYS(Table1[[#This Row],[Joining Date]],TODAY())</f>
        <v>1641</v>
      </c>
      <c r="Q4232" s="25" t="str">
        <f>LEFT(Table1[[#This Row],[Department]],5)&amp;"-"&amp;RIGHT(Table1[[#This Row],[Employee ID]],3)</f>
        <v>HR-815</v>
      </c>
      <c r="R4232" s="25" t="str">
        <f>LEFT(Table1[[#This Row],[Department]],3)</f>
        <v>HR</v>
      </c>
      <c r="S4232" s="36">
        <f>_xlfn.XLOOKUP(Table1[[#This Row],[City]],Table2[City],Table2[Bonus %])</f>
        <v>7</v>
      </c>
    </row>
    <row r="4233" spans="1:19" x14ac:dyDescent="0.35">
      <c r="A4233" s="9" t="s">
        <v>3064</v>
      </c>
      <c r="B4233" s="41" t="str">
        <f>LEFT(Table1[[#This Row],[Employee Name]],FIND(" ",Table1[[#This Row],[Employee Name]]))</f>
        <v xml:space="preserve">Nisha </v>
      </c>
      <c r="C4233" s="41" t="str">
        <f>RIGHT(Table1[[#This Row],[Employee Name]],LEN(Table1[[#This Row],[Employee Name]])-FIND(" ",Table1[[#This Row],[Employee Name]]))</f>
        <v>Kapoor</v>
      </c>
      <c r="D4233" s="23">
        <f>Table1[[#This Row],[Basic Salary]]+Table1[[#This Row],[Bonus]]</f>
        <v>57010</v>
      </c>
      <c r="E4233" s="10">
        <v>71</v>
      </c>
      <c r="F4233" s="46">
        <v>85</v>
      </c>
      <c r="G4233" s="10" t="str" cm="1">
        <f t="array" ref="G4233">_xlfn.IFS(Table1[[#This Row],[Performance Score]]&gt;=80,"Excellent",Table1[[#This Row],[Performance Score]]&gt;=60,"Good",Table1[[#This Row],[Performance Score]]&gt;=40,"Need Improvement")</f>
        <v>Excellent</v>
      </c>
      <c r="H4233" s="30">
        <f>Table1[[#This Row],[Bonus]]/Table1[[#This Row],[Basic Salary]]</f>
        <v>0.17480989964349744</v>
      </c>
      <c r="I4233" s="10">
        <f ca="1">DATEDIF(Table1[[#This Row],[Date of Birth]],TODAY(),"y")</f>
        <v>27</v>
      </c>
      <c r="J4233" s="34">
        <v>45558</v>
      </c>
      <c r="K4233" s="33" t="str" cm="1">
        <f t="array" aca="1" ref="K4233" ca="1">_xlfn.IFS(L4233&lt;3,"Junior",L4233&lt;=7,"Mid-Level",L4233&gt;7,"Senior")</f>
        <v>Junior</v>
      </c>
      <c r="L4233" s="46">
        <f ca="1">INT(YEARFRAC(Table1[[#This Row],[Joining Date]],TODAY(),1))</f>
        <v>1</v>
      </c>
      <c r="M4233" s="25" t="str">
        <f t="shared" ca="1" si="66"/>
        <v>No</v>
      </c>
      <c r="N4233" s="26">
        <f>YEAR(Table1[[#This Row],[Joining Date]])</f>
        <v>2024</v>
      </c>
      <c r="O4233" s="46">
        <f>MONTH(Table1[[#This Row],[Joining Date]])</f>
        <v>9</v>
      </c>
      <c r="P4233" s="26">
        <f ca="1">NETWORKDAYS(Table1[[#This Row],[Joining Date]],TODAY())</f>
        <v>461</v>
      </c>
      <c r="Q4233" s="26" t="str">
        <f>LEFT(Table1[[#This Row],[Department]],5)&amp;"-"&amp;RIGHT(Table1[[#This Row],[Employee ID]],3)</f>
        <v>Suppo-008</v>
      </c>
      <c r="R4233" s="26" t="str">
        <f>LEFT(Table1[[#This Row],[Department]],3)</f>
        <v>Sup</v>
      </c>
      <c r="S4233" s="37">
        <f>_xlfn.XLOOKUP(Table1[[#This Row],[City]],Table2[City],Table2[Bonus %])</f>
        <v>7</v>
      </c>
    </row>
    <row r="4234" spans="1:19" x14ac:dyDescent="0.35">
      <c r="A4234" s="7" t="s">
        <v>1106</v>
      </c>
      <c r="B4234" s="40" t="str">
        <f>LEFT(Table1[[#This Row],[Employee Name]],FIND(" ",Table1[[#This Row],[Employee Name]]))</f>
        <v xml:space="preserve">Swathi </v>
      </c>
      <c r="C4234" s="40" t="str">
        <f>RIGHT(Table1[[#This Row],[Employee Name]],LEN(Table1[[#This Row],[Employee Name]])-FIND(" ",Table1[[#This Row],[Employee Name]]))</f>
        <v>Ramesh</v>
      </c>
      <c r="D4234" s="22">
        <f>Table1[[#This Row],[Basic Salary]]+Table1[[#This Row],[Bonus]]</f>
        <v>57009</v>
      </c>
      <c r="E4234" s="8">
        <v>67</v>
      </c>
      <c r="F4234" s="45">
        <v>48</v>
      </c>
      <c r="G4234" s="8" t="str" cm="1">
        <f t="array" ref="G4234">_xlfn.IFS(Table1[[#This Row],[Performance Score]]&gt;=80,"Excellent",Table1[[#This Row],[Performance Score]]&gt;=60,"Good",Table1[[#This Row],[Performance Score]]&gt;=40,"Need Improvement")</f>
        <v>Need Improvement</v>
      </c>
      <c r="H4234" s="29">
        <f>Table1[[#This Row],[Bonus]]/Table1[[#This Row],[Basic Salary]]</f>
        <v>0.28130267682556809</v>
      </c>
      <c r="I4234" s="8">
        <f ca="1">DATEDIF(Table1[[#This Row],[Date of Birth]],TODAY(),"y")</f>
        <v>18</v>
      </c>
      <c r="J4234" s="33">
        <v>44581</v>
      </c>
      <c r="K4234" s="33" t="str" cm="1">
        <f t="array" aca="1" ref="K4234" ca="1">_xlfn.IFS(L4234&lt;3,"Junior",L4234&lt;=7,"Mid-Level",L4234&gt;7,"Senior")</f>
        <v>Mid-Level</v>
      </c>
      <c r="L4234" s="45">
        <f ca="1">INT(YEARFRAC(Table1[[#This Row],[Joining Date]],TODAY(),1))</f>
        <v>4</v>
      </c>
      <c r="M4234" s="25" t="str">
        <f t="shared" ca="1" si="66"/>
        <v>No</v>
      </c>
      <c r="N4234" s="25">
        <f>YEAR(Table1[[#This Row],[Joining Date]])</f>
        <v>2022</v>
      </c>
      <c r="O4234" s="45">
        <f>MONTH(Table1[[#This Row],[Joining Date]])</f>
        <v>1</v>
      </c>
      <c r="P4234" s="25">
        <f ca="1">NETWORKDAYS(Table1[[#This Row],[Joining Date]],TODAY())</f>
        <v>1158</v>
      </c>
      <c r="Q4234" s="25" t="str">
        <f>LEFT(Table1[[#This Row],[Department]],5)&amp;"-"&amp;RIGHT(Table1[[#This Row],[Employee ID]],3)</f>
        <v>Finan-050</v>
      </c>
      <c r="R4234" s="25" t="str">
        <f>LEFT(Table1[[#This Row],[Department]],3)</f>
        <v>Fin</v>
      </c>
      <c r="S4234" s="36">
        <f>_xlfn.XLOOKUP(Table1[[#This Row],[City]],Table2[City],Table2[Bonus %])</f>
        <v>8</v>
      </c>
    </row>
    <row r="4235" spans="1:19" x14ac:dyDescent="0.35">
      <c r="A4235" s="9" t="s">
        <v>1197</v>
      </c>
      <c r="B4235" s="41" t="str">
        <f>LEFT(Table1[[#This Row],[Employee Name]],FIND(" ",Table1[[#This Row],[Employee Name]]))</f>
        <v xml:space="preserve">Krishna </v>
      </c>
      <c r="C4235" s="41" t="str">
        <f>RIGHT(Table1[[#This Row],[Employee Name]],LEN(Table1[[#This Row],[Employee Name]])-FIND(" ",Table1[[#This Row],[Employee Name]]))</f>
        <v>Chaitanya</v>
      </c>
      <c r="D4235" s="23">
        <f>Table1[[#This Row],[Basic Salary]]+Table1[[#This Row],[Bonus]]</f>
        <v>57007</v>
      </c>
      <c r="E4235" s="10">
        <v>79</v>
      </c>
      <c r="F4235" s="46">
        <v>40</v>
      </c>
      <c r="G4235" s="10" t="str" cm="1">
        <f t="array" ref="G4235">_xlfn.IFS(Table1[[#This Row],[Performance Score]]&gt;=80,"Excellent",Table1[[#This Row],[Performance Score]]&gt;=60,"Good",Table1[[#This Row],[Performance Score]]&gt;=40,"Need Improvement")</f>
        <v>Need Improvement</v>
      </c>
      <c r="H4235" s="30">
        <f>Table1[[#This Row],[Bonus]]/Table1[[#This Row],[Basic Salary]]</f>
        <v>0.23616532223089601</v>
      </c>
      <c r="I4235" s="10">
        <f ca="1">DATEDIF(Table1[[#This Row],[Date of Birth]],TODAY(),"y")</f>
        <v>26</v>
      </c>
      <c r="J4235" s="34">
        <v>44600</v>
      </c>
      <c r="K4235" s="33" t="str" cm="1">
        <f t="array" aca="1" ref="K4235" ca="1">_xlfn.IFS(L4235&lt;3,"Junior",L4235&lt;=7,"Mid-Level",L4235&gt;7,"Senior")</f>
        <v>Mid-Level</v>
      </c>
      <c r="L4235" s="46">
        <f ca="1">INT(YEARFRAC(Table1[[#This Row],[Joining Date]],TODAY(),1))</f>
        <v>4</v>
      </c>
      <c r="M4235" s="25" t="str">
        <f t="shared" ca="1" si="66"/>
        <v>No</v>
      </c>
      <c r="N4235" s="26">
        <f>YEAR(Table1[[#This Row],[Joining Date]])</f>
        <v>2022</v>
      </c>
      <c r="O4235" s="46">
        <f>MONTH(Table1[[#This Row],[Joining Date]])</f>
        <v>2</v>
      </c>
      <c r="P4235" s="26">
        <f ca="1">NETWORKDAYS(Table1[[#This Row],[Joining Date]],TODAY())</f>
        <v>1145</v>
      </c>
      <c r="Q4235" s="26" t="str">
        <f>LEFT(Table1[[#This Row],[Department]],5)&amp;"-"&amp;RIGHT(Table1[[#This Row],[Employee ID]],3)</f>
        <v>IT-141</v>
      </c>
      <c r="R4235" s="26" t="str">
        <f>LEFT(Table1[[#This Row],[Department]],3)</f>
        <v>IT</v>
      </c>
      <c r="S4235" s="37">
        <f>_xlfn.XLOOKUP(Table1[[#This Row],[City]],Table2[City],Table2[Bonus %])</f>
        <v>7</v>
      </c>
    </row>
    <row r="4236" spans="1:19" x14ac:dyDescent="0.35">
      <c r="A4236" s="7" t="s">
        <v>2445</v>
      </c>
      <c r="B4236" s="40" t="str">
        <f>LEFT(Table1[[#This Row],[Employee Name]],FIND(" ",Table1[[#This Row],[Employee Name]]))</f>
        <v xml:space="preserve">Vikram </v>
      </c>
      <c r="C4236" s="40" t="str">
        <f>RIGHT(Table1[[#This Row],[Employee Name]],LEN(Table1[[#This Row],[Employee Name]])-FIND(" ",Table1[[#This Row],[Employee Name]]))</f>
        <v>Singh</v>
      </c>
      <c r="D4236" s="22">
        <f>Table1[[#This Row],[Basic Salary]]+Table1[[#This Row],[Bonus]]</f>
        <v>56982</v>
      </c>
      <c r="E4236" s="8">
        <v>86</v>
      </c>
      <c r="F4236" s="45">
        <v>74</v>
      </c>
      <c r="G4236" s="8" t="str" cm="1">
        <f t="array" ref="G4236">_xlfn.IFS(Table1[[#This Row],[Performance Score]]&gt;=80,"Excellent",Table1[[#This Row],[Performance Score]]&gt;=60,"Good",Table1[[#This Row],[Performance Score]]&gt;=40,"Need Improvement")</f>
        <v>Good</v>
      </c>
      <c r="H4236" s="29">
        <f>Table1[[#This Row],[Bonus]]/Table1[[#This Row],[Basic Salary]]</f>
        <v>0.58777307177886762</v>
      </c>
      <c r="I4236" s="8">
        <f ca="1">DATEDIF(Table1[[#This Row],[Date of Birth]],TODAY(),"y")</f>
        <v>27</v>
      </c>
      <c r="J4236" s="33">
        <v>45941</v>
      </c>
      <c r="K4236" s="33" t="str" cm="1">
        <f t="array" aca="1" ref="K4236" ca="1">_xlfn.IFS(L4236&lt;3,"Junior",L4236&lt;=7,"Mid-Level",L4236&gt;7,"Senior")</f>
        <v>Junior</v>
      </c>
      <c r="L4236" s="45">
        <f ca="1">INT(YEARFRAC(Table1[[#This Row],[Joining Date]],TODAY(),1))</f>
        <v>0</v>
      </c>
      <c r="M4236" s="25" t="str">
        <f t="shared" ca="1" si="66"/>
        <v>No</v>
      </c>
      <c r="N4236" s="25">
        <f>YEAR(Table1[[#This Row],[Joining Date]])</f>
        <v>2025</v>
      </c>
      <c r="O4236" s="45">
        <f>MONTH(Table1[[#This Row],[Joining Date]])</f>
        <v>10</v>
      </c>
      <c r="P4236" s="25">
        <f ca="1">NETWORKDAYS(Table1[[#This Row],[Joining Date]],TODAY())</f>
        <v>186</v>
      </c>
      <c r="Q4236" s="25" t="str">
        <f>LEFT(Table1[[#This Row],[Department]],5)&amp;"-"&amp;RIGHT(Table1[[#This Row],[Employee ID]],3)</f>
        <v>Sales-389</v>
      </c>
      <c r="R4236" s="25" t="str">
        <f>LEFT(Table1[[#This Row],[Department]],3)</f>
        <v>Sal</v>
      </c>
      <c r="S4236" s="36">
        <f>_xlfn.XLOOKUP(Table1[[#This Row],[City]],Table2[City],Table2[Bonus %])</f>
        <v>7</v>
      </c>
    </row>
    <row r="4237" spans="1:19" x14ac:dyDescent="0.35">
      <c r="A4237" s="9" t="s">
        <v>4627</v>
      </c>
      <c r="B4237" s="41" t="str">
        <f>LEFT(Table1[[#This Row],[Employee Name]],FIND(" ",Table1[[#This Row],[Employee Name]]))</f>
        <v xml:space="preserve">Rahul </v>
      </c>
      <c r="C4237" s="41" t="str">
        <f>RIGHT(Table1[[#This Row],[Employee Name]],LEN(Table1[[#This Row],[Employee Name]])-FIND(" ",Table1[[#This Row],[Employee Name]]))</f>
        <v>Verma</v>
      </c>
      <c r="D4237" s="23">
        <f>Table1[[#This Row],[Basic Salary]]+Table1[[#This Row],[Bonus]]</f>
        <v>56959</v>
      </c>
      <c r="E4237" s="10">
        <v>71</v>
      </c>
      <c r="F4237" s="46">
        <v>82</v>
      </c>
      <c r="G4237" s="10" t="str" cm="1">
        <f t="array" ref="G4237">_xlfn.IFS(Table1[[#This Row],[Performance Score]]&gt;=80,"Excellent",Table1[[#This Row],[Performance Score]]&gt;=60,"Good",Table1[[#This Row],[Performance Score]]&gt;=40,"Need Improvement")</f>
        <v>Excellent</v>
      </c>
      <c r="H4237" s="30">
        <f>Table1[[#This Row],[Bonus]]/Table1[[#This Row],[Basic Salary]]</f>
        <v>0.94565328778821522</v>
      </c>
      <c r="I4237" s="10">
        <f ca="1">DATEDIF(Table1[[#This Row],[Date of Birth]],TODAY(),"y")</f>
        <v>32</v>
      </c>
      <c r="J4237" s="34">
        <v>42846</v>
      </c>
      <c r="K4237" s="33" t="str" cm="1">
        <f t="array" aca="1" ref="K4237" ca="1">_xlfn.IFS(L4237&lt;3,"Junior",L4237&lt;=7,"Mid-Level",L4237&gt;7,"Senior")</f>
        <v>Senior</v>
      </c>
      <c r="L4237" s="46">
        <f ca="1">INT(YEARFRAC(Table1[[#This Row],[Joining Date]],TODAY(),1))</f>
        <v>9</v>
      </c>
      <c r="M4237" s="25" t="str">
        <f t="shared" ca="1" si="66"/>
        <v>Yes</v>
      </c>
      <c r="N4237" s="26">
        <f>YEAR(Table1[[#This Row],[Joining Date]])</f>
        <v>2017</v>
      </c>
      <c r="O4237" s="46">
        <f>MONTH(Table1[[#This Row],[Joining Date]])</f>
        <v>4</v>
      </c>
      <c r="P4237" s="26">
        <f ca="1">NETWORKDAYS(Table1[[#This Row],[Joining Date]],TODAY())</f>
        <v>2397</v>
      </c>
      <c r="Q4237" s="26" t="str">
        <f>LEFT(Table1[[#This Row],[Department]],5)&amp;"-"&amp;RIGHT(Table1[[#This Row],[Employee ID]],3)</f>
        <v>IT-571</v>
      </c>
      <c r="R4237" s="26" t="str">
        <f>LEFT(Table1[[#This Row],[Department]],3)</f>
        <v>IT</v>
      </c>
      <c r="S4237" s="37">
        <f>_xlfn.XLOOKUP(Table1[[#This Row],[City]],Table2[City],Table2[Bonus %])</f>
        <v>4</v>
      </c>
    </row>
    <row r="4238" spans="1:19" x14ac:dyDescent="0.35">
      <c r="A4238" s="7" t="s">
        <v>2110</v>
      </c>
      <c r="B4238" s="40" t="str">
        <f>LEFT(Table1[[#This Row],[Employee Name]],FIND(" ",Table1[[#This Row],[Employee Name]]))</f>
        <v xml:space="preserve">Neha </v>
      </c>
      <c r="C4238" s="40" t="str">
        <f>RIGHT(Table1[[#This Row],[Employee Name]],LEN(Table1[[#This Row],[Employee Name]])-FIND(" ",Table1[[#This Row],[Employee Name]]))</f>
        <v>Kulkarni</v>
      </c>
      <c r="D4238" s="22">
        <f>Table1[[#This Row],[Basic Salary]]+Table1[[#This Row],[Bonus]]</f>
        <v>56951</v>
      </c>
      <c r="E4238" s="8">
        <v>90</v>
      </c>
      <c r="F4238" s="45">
        <v>51</v>
      </c>
      <c r="G4238" s="8" t="str" cm="1">
        <f t="array" ref="G4238">_xlfn.IFS(Table1[[#This Row],[Performance Score]]&gt;=80,"Excellent",Table1[[#This Row],[Performance Score]]&gt;=60,"Good",Table1[[#This Row],[Performance Score]]&gt;=40,"Need Improvement")</f>
        <v>Need Improvement</v>
      </c>
      <c r="H4238" s="29">
        <f>Table1[[#This Row],[Bonus]]/Table1[[#This Row],[Basic Salary]]</f>
        <v>0.32979195367408409</v>
      </c>
      <c r="I4238" s="8">
        <f ca="1">DATEDIF(Table1[[#This Row],[Date of Birth]],TODAY(),"y")</f>
        <v>37</v>
      </c>
      <c r="J4238" s="33">
        <v>42708</v>
      </c>
      <c r="K4238" s="33" t="str" cm="1">
        <f t="array" aca="1" ref="K4238" ca="1">_xlfn.IFS(L4238&lt;3,"Junior",L4238&lt;=7,"Mid-Level",L4238&gt;7,"Senior")</f>
        <v>Senior</v>
      </c>
      <c r="L4238" s="45">
        <f ca="1">INT(YEARFRAC(Table1[[#This Row],[Joining Date]],TODAY(),1))</f>
        <v>9</v>
      </c>
      <c r="M4238" s="25" t="str">
        <f t="shared" ca="1" si="66"/>
        <v>Yes</v>
      </c>
      <c r="N4238" s="25">
        <f>YEAR(Table1[[#This Row],[Joining Date]])</f>
        <v>2016</v>
      </c>
      <c r="O4238" s="45">
        <f>MONTH(Table1[[#This Row],[Joining Date]])</f>
        <v>12</v>
      </c>
      <c r="P4238" s="25">
        <f ca="1">NETWORKDAYS(Table1[[#This Row],[Joining Date]],TODAY())</f>
        <v>2496</v>
      </c>
      <c r="Q4238" s="25" t="str">
        <f>LEFT(Table1[[#This Row],[Department]],5)&amp;"-"&amp;RIGHT(Table1[[#This Row],[Employee ID]],3)</f>
        <v>HR-054</v>
      </c>
      <c r="R4238" s="25" t="str">
        <f>LEFT(Table1[[#This Row],[Department]],3)</f>
        <v>HR</v>
      </c>
      <c r="S4238" s="36">
        <f>_xlfn.XLOOKUP(Table1[[#This Row],[City]],Table2[City],Table2[Bonus %])</f>
        <v>4</v>
      </c>
    </row>
    <row r="4239" spans="1:19" x14ac:dyDescent="0.35">
      <c r="A4239" s="9" t="s">
        <v>381</v>
      </c>
      <c r="B4239" s="41" t="str">
        <f>LEFT(Table1[[#This Row],[Employee Name]],FIND(" ",Table1[[#This Row],[Employee Name]]))</f>
        <v xml:space="preserve">Ishita </v>
      </c>
      <c r="C4239" s="41" t="str">
        <f>RIGHT(Table1[[#This Row],[Employee Name]],LEN(Table1[[#This Row],[Employee Name]])-FIND(" ",Table1[[#This Row],[Employee Name]]))</f>
        <v>Roy</v>
      </c>
      <c r="D4239" s="23">
        <f>Table1[[#This Row],[Basic Salary]]+Table1[[#This Row],[Bonus]]</f>
        <v>56935</v>
      </c>
      <c r="E4239" s="10">
        <v>60</v>
      </c>
      <c r="F4239" s="46">
        <v>85</v>
      </c>
      <c r="G4239" s="10" t="str" cm="1">
        <f t="array" ref="G4239">_xlfn.IFS(Table1[[#This Row],[Performance Score]]&gt;=80,"Excellent",Table1[[#This Row],[Performance Score]]&gt;=60,"Good",Table1[[#This Row],[Performance Score]]&gt;=40,"Need Improvement")</f>
        <v>Excellent</v>
      </c>
      <c r="H4239" s="30">
        <f>Table1[[#This Row],[Bonus]]/Table1[[#This Row],[Basic Salary]]</f>
        <v>0.18560243221856648</v>
      </c>
      <c r="I4239" s="10">
        <f ca="1">DATEDIF(Table1[[#This Row],[Date of Birth]],TODAY(),"y")</f>
        <v>16</v>
      </c>
      <c r="J4239" s="34">
        <v>45042</v>
      </c>
      <c r="K4239" s="33" t="str" cm="1">
        <f t="array" aca="1" ref="K4239" ca="1">_xlfn.IFS(L4239&lt;3,"Junior",L4239&lt;=7,"Mid-Level",L4239&gt;7,"Senior")</f>
        <v>Mid-Level</v>
      </c>
      <c r="L4239" s="46">
        <f ca="1">INT(YEARFRAC(Table1[[#This Row],[Joining Date]],TODAY(),1))</f>
        <v>3</v>
      </c>
      <c r="M4239" s="25" t="str">
        <f t="shared" ca="1" si="66"/>
        <v>No</v>
      </c>
      <c r="N4239" s="26">
        <f>YEAR(Table1[[#This Row],[Joining Date]])</f>
        <v>2023</v>
      </c>
      <c r="O4239" s="46">
        <f>MONTH(Table1[[#This Row],[Joining Date]])</f>
        <v>4</v>
      </c>
      <c r="P4239" s="26">
        <f ca="1">NETWORKDAYS(Table1[[#This Row],[Joining Date]],TODAY())</f>
        <v>829</v>
      </c>
      <c r="Q4239" s="26" t="str">
        <f>LEFT(Table1[[#This Row],[Department]],5)&amp;"-"&amp;RIGHT(Table1[[#This Row],[Employee ID]],3)</f>
        <v>Sales-325</v>
      </c>
      <c r="R4239" s="26" t="str">
        <f>LEFT(Table1[[#This Row],[Department]],3)</f>
        <v>Sal</v>
      </c>
      <c r="S4239" s="37">
        <f>_xlfn.XLOOKUP(Table1[[#This Row],[City]],Table2[City],Table2[Bonus %])</f>
        <v>7</v>
      </c>
    </row>
    <row r="4240" spans="1:19" x14ac:dyDescent="0.35">
      <c r="A4240" s="7" t="s">
        <v>719</v>
      </c>
      <c r="B4240" s="40" t="str">
        <f>LEFT(Table1[[#This Row],[Employee Name]],FIND(" ",Table1[[#This Row],[Employee Name]]))</f>
        <v xml:space="preserve">Vikram </v>
      </c>
      <c r="C4240" s="40" t="str">
        <f>RIGHT(Table1[[#This Row],[Employee Name]],LEN(Table1[[#This Row],[Employee Name]])-FIND(" ",Table1[[#This Row],[Employee Name]]))</f>
        <v>Singh</v>
      </c>
      <c r="D4240" s="22">
        <f>Table1[[#This Row],[Basic Salary]]+Table1[[#This Row],[Bonus]]</f>
        <v>56923</v>
      </c>
      <c r="E4240" s="8">
        <v>73</v>
      </c>
      <c r="F4240" s="45">
        <v>100</v>
      </c>
      <c r="G4240" s="8" t="str" cm="1">
        <f t="array" ref="G4240">_xlfn.IFS(Table1[[#This Row],[Performance Score]]&gt;=80,"Excellent",Table1[[#This Row],[Performance Score]]&gt;=60,"Good",Table1[[#This Row],[Performance Score]]&gt;=40,"Need Improvement")</f>
        <v>Excellent</v>
      </c>
      <c r="H4240" s="29">
        <f>Table1[[#This Row],[Bonus]]/Table1[[#This Row],[Basic Salary]]</f>
        <v>0.75390540748729007</v>
      </c>
      <c r="I4240" s="8">
        <f ca="1">DATEDIF(Table1[[#This Row],[Date of Birth]],TODAY(),"y")</f>
        <v>42</v>
      </c>
      <c r="J4240" s="33">
        <v>44542</v>
      </c>
      <c r="K4240" s="33" t="str" cm="1">
        <f t="array" aca="1" ref="K4240" ca="1">_xlfn.IFS(L4240&lt;3,"Junior",L4240&lt;=7,"Mid-Level",L4240&gt;7,"Senior")</f>
        <v>Mid-Level</v>
      </c>
      <c r="L4240" s="45">
        <f ca="1">INT(YEARFRAC(Table1[[#This Row],[Joining Date]],TODAY(),1))</f>
        <v>4</v>
      </c>
      <c r="M4240" s="25" t="str">
        <f t="shared" ca="1" si="66"/>
        <v>No</v>
      </c>
      <c r="N4240" s="25">
        <f>YEAR(Table1[[#This Row],[Joining Date]])</f>
        <v>2021</v>
      </c>
      <c r="O4240" s="45">
        <f>MONTH(Table1[[#This Row],[Joining Date]])</f>
        <v>12</v>
      </c>
      <c r="P4240" s="25">
        <f ca="1">NETWORKDAYS(Table1[[#This Row],[Joining Date]],TODAY())</f>
        <v>1186</v>
      </c>
      <c r="Q4240" s="25" t="str">
        <f>LEFT(Table1[[#This Row],[Department]],5)&amp;"-"&amp;RIGHT(Table1[[#This Row],[Employee ID]],3)</f>
        <v>HR-663</v>
      </c>
      <c r="R4240" s="25" t="str">
        <f>LEFT(Table1[[#This Row],[Department]],3)</f>
        <v>HR</v>
      </c>
      <c r="S4240" s="36">
        <f>_xlfn.XLOOKUP(Table1[[#This Row],[City]],Table2[City],Table2[Bonus %])</f>
        <v>4</v>
      </c>
    </row>
    <row r="4241" spans="1:19" x14ac:dyDescent="0.35">
      <c r="A4241" s="9" t="s">
        <v>4705</v>
      </c>
      <c r="B4241" s="41" t="str">
        <f>LEFT(Table1[[#This Row],[Employee Name]],FIND(" ",Table1[[#This Row],[Employee Name]]))</f>
        <v xml:space="preserve">Aditya </v>
      </c>
      <c r="C4241" s="41" t="str">
        <f>RIGHT(Table1[[#This Row],[Employee Name]],LEN(Table1[[#This Row],[Employee Name]])-FIND(" ",Table1[[#This Row],[Employee Name]]))</f>
        <v>Kapoor</v>
      </c>
      <c r="D4241" s="23">
        <f>Table1[[#This Row],[Basic Salary]]+Table1[[#This Row],[Bonus]]</f>
        <v>56896</v>
      </c>
      <c r="E4241" s="10">
        <v>79</v>
      </c>
      <c r="F4241" s="46">
        <v>86</v>
      </c>
      <c r="G4241" s="10" t="str" cm="1">
        <f t="array" ref="G4241">_xlfn.IFS(Table1[[#This Row],[Performance Score]]&gt;=80,"Excellent",Table1[[#This Row],[Performance Score]]&gt;=60,"Good",Table1[[#This Row],[Performance Score]]&gt;=40,"Need Improvement")</f>
        <v>Excellent</v>
      </c>
      <c r="H4241" s="30">
        <f>Table1[[#This Row],[Bonus]]/Table1[[#This Row],[Basic Salary]]</f>
        <v>0.17120566499927953</v>
      </c>
      <c r="I4241" s="10">
        <f ca="1">DATEDIF(Table1[[#This Row],[Date of Birth]],TODAY(),"y")</f>
        <v>35</v>
      </c>
      <c r="J4241" s="34">
        <v>44012</v>
      </c>
      <c r="K4241" s="33" t="str" cm="1">
        <f t="array" aca="1" ref="K4241" ca="1">_xlfn.IFS(L4241&lt;3,"Junior",L4241&lt;=7,"Mid-Level",L4241&gt;7,"Senior")</f>
        <v>Mid-Level</v>
      </c>
      <c r="L4241" s="46">
        <f ca="1">INT(YEARFRAC(Table1[[#This Row],[Joining Date]],TODAY(),1))</f>
        <v>5</v>
      </c>
      <c r="M4241" s="25" t="str">
        <f t="shared" ca="1" si="66"/>
        <v>No</v>
      </c>
      <c r="N4241" s="26">
        <f>YEAR(Table1[[#This Row],[Joining Date]])</f>
        <v>2020</v>
      </c>
      <c r="O4241" s="46">
        <f>MONTH(Table1[[#This Row],[Joining Date]])</f>
        <v>6</v>
      </c>
      <c r="P4241" s="26">
        <f ca="1">NETWORKDAYS(Table1[[#This Row],[Joining Date]],TODAY())</f>
        <v>1565</v>
      </c>
      <c r="Q4241" s="26" t="str">
        <f>LEFT(Table1[[#This Row],[Department]],5)&amp;"-"&amp;RIGHT(Table1[[#This Row],[Employee ID]],3)</f>
        <v>Finan-649</v>
      </c>
      <c r="R4241" s="26" t="str">
        <f>LEFT(Table1[[#This Row],[Department]],3)</f>
        <v>Fin</v>
      </c>
      <c r="S4241" s="37">
        <f>_xlfn.XLOOKUP(Table1[[#This Row],[City]],Table2[City],Table2[Bonus %])</f>
        <v>7</v>
      </c>
    </row>
    <row r="4242" spans="1:19" x14ac:dyDescent="0.35">
      <c r="A4242" s="7" t="s">
        <v>2023</v>
      </c>
      <c r="B4242" s="40" t="str">
        <f>LEFT(Table1[[#This Row],[Employee Name]],FIND(" ",Table1[[#This Row],[Employee Name]]))</f>
        <v xml:space="preserve">Gayathri </v>
      </c>
      <c r="C4242" s="40" t="str">
        <f>RIGHT(Table1[[#This Row],[Employee Name]],LEN(Table1[[#This Row],[Employee Name]])-FIND(" ",Table1[[#This Row],[Employee Name]]))</f>
        <v>Iyer</v>
      </c>
      <c r="D4242" s="22">
        <f>Table1[[#This Row],[Basic Salary]]+Table1[[#This Row],[Bonus]]</f>
        <v>56888</v>
      </c>
      <c r="E4242" s="8">
        <v>94</v>
      </c>
      <c r="F4242" s="45">
        <v>72</v>
      </c>
      <c r="G4242" s="8" t="str" cm="1">
        <f t="array" ref="G4242">_xlfn.IFS(Table1[[#This Row],[Performance Score]]&gt;=80,"Excellent",Table1[[#This Row],[Performance Score]]&gt;=60,"Good",Table1[[#This Row],[Performance Score]]&gt;=40,"Need Improvement")</f>
        <v>Good</v>
      </c>
      <c r="H4242" s="29">
        <f>Table1[[#This Row],[Bonus]]/Table1[[#This Row],[Basic Salary]]</f>
        <v>1.0362959516053978</v>
      </c>
      <c r="I4242" s="8">
        <f ca="1">DATEDIF(Table1[[#This Row],[Date of Birth]],TODAY(),"y")</f>
        <v>26</v>
      </c>
      <c r="J4242" s="33">
        <v>42347</v>
      </c>
      <c r="K4242" s="33" t="str" cm="1">
        <f t="array" aca="1" ref="K4242" ca="1">_xlfn.IFS(L4242&lt;3,"Junior",L4242&lt;=7,"Mid-Level",L4242&gt;7,"Senior")</f>
        <v>Senior</v>
      </c>
      <c r="L4242" s="45">
        <f ca="1">INT(YEARFRAC(Table1[[#This Row],[Joining Date]],TODAY(),1))</f>
        <v>10</v>
      </c>
      <c r="M4242" s="25" t="str">
        <f t="shared" ca="1" si="66"/>
        <v>Yes</v>
      </c>
      <c r="N4242" s="25">
        <f>YEAR(Table1[[#This Row],[Joining Date]])</f>
        <v>2015</v>
      </c>
      <c r="O4242" s="45">
        <f>MONTH(Table1[[#This Row],[Joining Date]])</f>
        <v>12</v>
      </c>
      <c r="P4242" s="25">
        <f ca="1">NETWORKDAYS(Table1[[#This Row],[Joining Date]],TODAY())</f>
        <v>2754</v>
      </c>
      <c r="Q4242" s="25" t="str">
        <f>LEFT(Table1[[#This Row],[Department]],5)&amp;"-"&amp;RIGHT(Table1[[#This Row],[Employee ID]],3)</f>
        <v>Finan-967</v>
      </c>
      <c r="R4242" s="25" t="str">
        <f>LEFT(Table1[[#This Row],[Department]],3)</f>
        <v>Fin</v>
      </c>
      <c r="S4242" s="36">
        <f>_xlfn.XLOOKUP(Table1[[#This Row],[City]],Table2[City],Table2[Bonus %])</f>
        <v>6</v>
      </c>
    </row>
    <row r="4243" spans="1:19" x14ac:dyDescent="0.35">
      <c r="A4243" s="9" t="s">
        <v>2966</v>
      </c>
      <c r="B4243" s="41" t="str">
        <f>LEFT(Table1[[#This Row],[Employee Name]],FIND(" ",Table1[[#This Row],[Employee Name]]))</f>
        <v xml:space="preserve">Nisha </v>
      </c>
      <c r="C4243" s="41" t="str">
        <f>RIGHT(Table1[[#This Row],[Employee Name]],LEN(Table1[[#This Row],[Employee Name]])-FIND(" ",Table1[[#This Row],[Employee Name]]))</f>
        <v>Kapoor</v>
      </c>
      <c r="D4243" s="23">
        <f>Table1[[#This Row],[Basic Salary]]+Table1[[#This Row],[Bonus]]</f>
        <v>56860</v>
      </c>
      <c r="E4243" s="10">
        <v>87</v>
      </c>
      <c r="F4243" s="46">
        <v>67</v>
      </c>
      <c r="G4243" s="10" t="str" cm="1">
        <f t="array" ref="G4243">_xlfn.IFS(Table1[[#This Row],[Performance Score]]&gt;=80,"Excellent",Table1[[#This Row],[Performance Score]]&gt;=60,"Good",Table1[[#This Row],[Performance Score]]&gt;=40,"Need Improvement")</f>
        <v>Good</v>
      </c>
      <c r="H4243" s="30">
        <f>Table1[[#This Row],[Bonus]]/Table1[[#This Row],[Basic Salary]]</f>
        <v>0.24069912064413362</v>
      </c>
      <c r="I4243" s="10">
        <f ca="1">DATEDIF(Table1[[#This Row],[Date of Birth]],TODAY(),"y")</f>
        <v>19</v>
      </c>
      <c r="J4243" s="34">
        <v>42709</v>
      </c>
      <c r="K4243" s="33" t="str" cm="1">
        <f t="array" aca="1" ref="K4243" ca="1">_xlfn.IFS(L4243&lt;3,"Junior",L4243&lt;=7,"Mid-Level",L4243&gt;7,"Senior")</f>
        <v>Senior</v>
      </c>
      <c r="L4243" s="46">
        <f ca="1">INT(YEARFRAC(Table1[[#This Row],[Joining Date]],TODAY(),1))</f>
        <v>9</v>
      </c>
      <c r="M4243" s="25" t="str">
        <f t="shared" ca="1" si="66"/>
        <v>Yes</v>
      </c>
      <c r="N4243" s="26">
        <f>YEAR(Table1[[#This Row],[Joining Date]])</f>
        <v>2016</v>
      </c>
      <c r="O4243" s="46">
        <f>MONTH(Table1[[#This Row],[Joining Date]])</f>
        <v>12</v>
      </c>
      <c r="P4243" s="26">
        <f ca="1">NETWORKDAYS(Table1[[#This Row],[Joining Date]],TODAY())</f>
        <v>2496</v>
      </c>
      <c r="Q4243" s="26" t="str">
        <f>LEFT(Table1[[#This Row],[Department]],5)&amp;"-"&amp;RIGHT(Table1[[#This Row],[Employee ID]],3)</f>
        <v>IT-910</v>
      </c>
      <c r="R4243" s="26" t="str">
        <f>LEFT(Table1[[#This Row],[Department]],3)</f>
        <v>IT</v>
      </c>
      <c r="S4243" s="37">
        <f>_xlfn.XLOOKUP(Table1[[#This Row],[City]],Table2[City],Table2[Bonus %])</f>
        <v>8</v>
      </c>
    </row>
    <row r="4244" spans="1:19" x14ac:dyDescent="0.35">
      <c r="A4244" s="7" t="s">
        <v>2017</v>
      </c>
      <c r="B4244" s="40" t="str">
        <f>LEFT(Table1[[#This Row],[Employee Name]],FIND(" ",Table1[[#This Row],[Employee Name]]))</f>
        <v xml:space="preserve">Neha </v>
      </c>
      <c r="C4244" s="40" t="str">
        <f>RIGHT(Table1[[#This Row],[Employee Name]],LEN(Table1[[#This Row],[Employee Name]])-FIND(" ",Table1[[#This Row],[Employee Name]]))</f>
        <v>Kulkarni</v>
      </c>
      <c r="D4244" s="22">
        <f>Table1[[#This Row],[Basic Salary]]+Table1[[#This Row],[Bonus]]</f>
        <v>56839</v>
      </c>
      <c r="E4244" s="8">
        <v>84</v>
      </c>
      <c r="F4244" s="45">
        <v>46</v>
      </c>
      <c r="G4244" s="8" t="str" cm="1">
        <f t="array" ref="G4244">_xlfn.IFS(Table1[[#This Row],[Performance Score]]&gt;=80,"Excellent",Table1[[#This Row],[Performance Score]]&gt;=60,"Good",Table1[[#This Row],[Performance Score]]&gt;=40,"Need Improvement")</f>
        <v>Need Improvement</v>
      </c>
      <c r="H4244" s="29">
        <f>Table1[[#This Row],[Bonus]]/Table1[[#This Row],[Basic Salary]]</f>
        <v>0.48110798415676465</v>
      </c>
      <c r="I4244" s="8">
        <f ca="1">DATEDIF(Table1[[#This Row],[Date of Birth]],TODAY(),"y")</f>
        <v>33</v>
      </c>
      <c r="J4244" s="33">
        <v>45076</v>
      </c>
      <c r="K4244" s="33" t="str" cm="1">
        <f t="array" aca="1" ref="K4244" ca="1">_xlfn.IFS(L4244&lt;3,"Junior",L4244&lt;=7,"Mid-Level",L4244&gt;7,"Senior")</f>
        <v>Mid-Level</v>
      </c>
      <c r="L4244" s="45">
        <f ca="1">INT(YEARFRAC(Table1[[#This Row],[Joining Date]],TODAY(),1))</f>
        <v>3</v>
      </c>
      <c r="M4244" s="25" t="str">
        <f t="shared" ca="1" si="66"/>
        <v>No</v>
      </c>
      <c r="N4244" s="25">
        <f>YEAR(Table1[[#This Row],[Joining Date]])</f>
        <v>2023</v>
      </c>
      <c r="O4244" s="45">
        <f>MONTH(Table1[[#This Row],[Joining Date]])</f>
        <v>5</v>
      </c>
      <c r="P4244" s="25">
        <f ca="1">NETWORKDAYS(Table1[[#This Row],[Joining Date]],TODAY())</f>
        <v>805</v>
      </c>
      <c r="Q4244" s="25" t="str">
        <f>LEFT(Table1[[#This Row],[Department]],5)&amp;"-"&amp;RIGHT(Table1[[#This Row],[Employee ID]],3)</f>
        <v>Opera-961</v>
      </c>
      <c r="R4244" s="25" t="str">
        <f>LEFT(Table1[[#This Row],[Department]],3)</f>
        <v>Ope</v>
      </c>
      <c r="S4244" s="36">
        <f>_xlfn.XLOOKUP(Table1[[#This Row],[City]],Table2[City],Table2[Bonus %])</f>
        <v>7</v>
      </c>
    </row>
    <row r="4245" spans="1:19" x14ac:dyDescent="0.35">
      <c r="A4245" s="9" t="s">
        <v>618</v>
      </c>
      <c r="B4245" s="41" t="str">
        <f>LEFT(Table1[[#This Row],[Employee Name]],FIND(" ",Table1[[#This Row],[Employee Name]]))</f>
        <v xml:space="preserve">Arjun </v>
      </c>
      <c r="C4245" s="41" t="str">
        <f>RIGHT(Table1[[#This Row],[Employee Name]],LEN(Table1[[#This Row],[Employee Name]])-FIND(" ",Table1[[#This Row],[Employee Name]]))</f>
        <v>Mehta</v>
      </c>
      <c r="D4245" s="23">
        <f>Table1[[#This Row],[Basic Salary]]+Table1[[#This Row],[Bonus]]</f>
        <v>56824</v>
      </c>
      <c r="E4245" s="10">
        <v>83</v>
      </c>
      <c r="F4245" s="46">
        <v>96</v>
      </c>
      <c r="G4245" s="10" t="str" cm="1">
        <f t="array" ref="G4245">_xlfn.IFS(Table1[[#This Row],[Performance Score]]&gt;=80,"Excellent",Table1[[#This Row],[Performance Score]]&gt;=60,"Good",Table1[[#This Row],[Performance Score]]&gt;=40,"Need Improvement")</f>
        <v>Excellent</v>
      </c>
      <c r="H4245" s="30">
        <f>Table1[[#This Row],[Bonus]]/Table1[[#This Row],[Basic Salary]]</f>
        <v>0.31716928212141582</v>
      </c>
      <c r="I4245" s="10">
        <f ca="1">DATEDIF(Table1[[#This Row],[Date of Birth]],TODAY(),"y")</f>
        <v>39</v>
      </c>
      <c r="J4245" s="34">
        <v>43461</v>
      </c>
      <c r="K4245" s="33" t="str" cm="1">
        <f t="array" aca="1" ref="K4245" ca="1">_xlfn.IFS(L4245&lt;3,"Junior",L4245&lt;=7,"Mid-Level",L4245&gt;7,"Senior")</f>
        <v>Mid-Level</v>
      </c>
      <c r="L4245" s="46">
        <f ca="1">INT(YEARFRAC(Table1[[#This Row],[Joining Date]],TODAY(),1))</f>
        <v>7</v>
      </c>
      <c r="M4245" s="25" t="str">
        <f t="shared" ca="1" si="66"/>
        <v>Yes</v>
      </c>
      <c r="N4245" s="26">
        <f>YEAR(Table1[[#This Row],[Joining Date]])</f>
        <v>2018</v>
      </c>
      <c r="O4245" s="46">
        <f>MONTH(Table1[[#This Row],[Joining Date]])</f>
        <v>12</v>
      </c>
      <c r="P4245" s="26">
        <f ca="1">NETWORKDAYS(Table1[[#This Row],[Joining Date]],TODAY())</f>
        <v>1958</v>
      </c>
      <c r="Q4245" s="26" t="str">
        <f>LEFT(Table1[[#This Row],[Department]],5)&amp;"-"&amp;RIGHT(Table1[[#This Row],[Employee ID]],3)</f>
        <v>HR-562</v>
      </c>
      <c r="R4245" s="26" t="str">
        <f>LEFT(Table1[[#This Row],[Department]],3)</f>
        <v>HR</v>
      </c>
      <c r="S4245" s="37">
        <f>_xlfn.XLOOKUP(Table1[[#This Row],[City]],Table2[City],Table2[Bonus %])</f>
        <v>4</v>
      </c>
    </row>
    <row r="4246" spans="1:19" x14ac:dyDescent="0.35">
      <c r="A4246" s="7" t="s">
        <v>3441</v>
      </c>
      <c r="B4246" s="40" t="str">
        <f>LEFT(Table1[[#This Row],[Employee Name]],FIND(" ",Table1[[#This Row],[Employee Name]]))</f>
        <v xml:space="preserve">Gayathri </v>
      </c>
      <c r="C4246" s="40" t="str">
        <f>RIGHT(Table1[[#This Row],[Employee Name]],LEN(Table1[[#This Row],[Employee Name]])-FIND(" ",Table1[[#This Row],[Employee Name]]))</f>
        <v>Iyer</v>
      </c>
      <c r="D4246" s="22">
        <f>Table1[[#This Row],[Basic Salary]]+Table1[[#This Row],[Bonus]]</f>
        <v>56822</v>
      </c>
      <c r="E4246" s="8">
        <v>70</v>
      </c>
      <c r="F4246" s="45">
        <v>85</v>
      </c>
      <c r="G4246" s="8" t="str" cm="1">
        <f t="array" ref="G4246">_xlfn.IFS(Table1[[#This Row],[Performance Score]]&gt;=80,"Excellent",Table1[[#This Row],[Performance Score]]&gt;=60,"Good",Table1[[#This Row],[Performance Score]]&gt;=40,"Need Improvement")</f>
        <v>Excellent</v>
      </c>
      <c r="H4246" s="29">
        <f>Table1[[#This Row],[Bonus]]/Table1[[#This Row],[Basic Salary]]</f>
        <v>0.38549692772846972</v>
      </c>
      <c r="I4246" s="8">
        <f ca="1">DATEDIF(Table1[[#This Row],[Date of Birth]],TODAY(),"y")</f>
        <v>37</v>
      </c>
      <c r="J4246" s="33">
        <v>44949</v>
      </c>
      <c r="K4246" s="33" t="str" cm="1">
        <f t="array" aca="1" ref="K4246" ca="1">_xlfn.IFS(L4246&lt;3,"Junior",L4246&lt;=7,"Mid-Level",L4246&gt;7,"Senior")</f>
        <v>Mid-Level</v>
      </c>
      <c r="L4246" s="45">
        <f ca="1">INT(YEARFRAC(Table1[[#This Row],[Joining Date]],TODAY(),1))</f>
        <v>3</v>
      </c>
      <c r="M4246" s="25" t="str">
        <f t="shared" ca="1" si="66"/>
        <v>No</v>
      </c>
      <c r="N4246" s="25">
        <f>YEAR(Table1[[#This Row],[Joining Date]])</f>
        <v>2023</v>
      </c>
      <c r="O4246" s="45">
        <f>MONTH(Table1[[#This Row],[Joining Date]])</f>
        <v>1</v>
      </c>
      <c r="P4246" s="25">
        <f ca="1">NETWORKDAYS(Table1[[#This Row],[Joining Date]],TODAY())</f>
        <v>896</v>
      </c>
      <c r="Q4246" s="25" t="str">
        <f>LEFT(Table1[[#This Row],[Department]],5)&amp;"-"&amp;RIGHT(Table1[[#This Row],[Employee ID]],3)</f>
        <v>HR-385</v>
      </c>
      <c r="R4246" s="25" t="str">
        <f>LEFT(Table1[[#This Row],[Department]],3)</f>
        <v>HR</v>
      </c>
      <c r="S4246" s="36">
        <f>_xlfn.XLOOKUP(Table1[[#This Row],[City]],Table2[City],Table2[Bonus %])</f>
        <v>6</v>
      </c>
    </row>
    <row r="4247" spans="1:19" x14ac:dyDescent="0.35">
      <c r="A4247" s="9" t="s">
        <v>3248</v>
      </c>
      <c r="B4247" s="41" t="str">
        <f>LEFT(Table1[[#This Row],[Employee Name]],FIND(" ",Table1[[#This Row],[Employee Name]]))</f>
        <v xml:space="preserve">Neha </v>
      </c>
      <c r="C4247" s="41" t="str">
        <f>RIGHT(Table1[[#This Row],[Employee Name]],LEN(Table1[[#This Row],[Employee Name]])-FIND(" ",Table1[[#This Row],[Employee Name]]))</f>
        <v>Kulkarni</v>
      </c>
      <c r="D4247" s="23">
        <f>Table1[[#This Row],[Basic Salary]]+Table1[[#This Row],[Bonus]]</f>
        <v>56799</v>
      </c>
      <c r="E4247" s="10">
        <v>79</v>
      </c>
      <c r="F4247" s="46">
        <v>61</v>
      </c>
      <c r="G4247" s="10" t="str" cm="1">
        <f t="array" ref="G4247">_xlfn.IFS(Table1[[#This Row],[Performance Score]]&gt;=80,"Excellent",Table1[[#This Row],[Performance Score]]&gt;=60,"Good",Table1[[#This Row],[Performance Score]]&gt;=40,"Need Improvement")</f>
        <v>Good</v>
      </c>
      <c r="H4247" s="30">
        <f>Table1[[#This Row],[Bonus]]/Table1[[#This Row],[Basic Salary]]</f>
        <v>0.57468810645966173</v>
      </c>
      <c r="I4247" s="10">
        <f ca="1">DATEDIF(Table1[[#This Row],[Date of Birth]],TODAY(),"y")</f>
        <v>31</v>
      </c>
      <c r="J4247" s="34">
        <v>45631</v>
      </c>
      <c r="K4247" s="33" t="str" cm="1">
        <f t="array" aca="1" ref="K4247" ca="1">_xlfn.IFS(L4247&lt;3,"Junior",L4247&lt;=7,"Mid-Level",L4247&gt;7,"Senior")</f>
        <v>Junior</v>
      </c>
      <c r="L4247" s="46">
        <f ca="1">INT(YEARFRAC(Table1[[#This Row],[Joining Date]],TODAY(),1))</f>
        <v>1</v>
      </c>
      <c r="M4247" s="25" t="str">
        <f t="shared" ca="1" si="66"/>
        <v>No</v>
      </c>
      <c r="N4247" s="26">
        <f>YEAR(Table1[[#This Row],[Joining Date]])</f>
        <v>2024</v>
      </c>
      <c r="O4247" s="46">
        <f>MONTH(Table1[[#This Row],[Joining Date]])</f>
        <v>12</v>
      </c>
      <c r="P4247" s="26">
        <f ca="1">NETWORKDAYS(Table1[[#This Row],[Joining Date]],TODAY())</f>
        <v>408</v>
      </c>
      <c r="Q4247" s="26" t="str">
        <f>LEFT(Table1[[#This Row],[Department]],5)&amp;"-"&amp;RIGHT(Table1[[#This Row],[Employee ID]],3)</f>
        <v>IT-192</v>
      </c>
      <c r="R4247" s="26" t="str">
        <f>LEFT(Table1[[#This Row],[Department]],3)</f>
        <v>IT</v>
      </c>
      <c r="S4247" s="37">
        <f>_xlfn.XLOOKUP(Table1[[#This Row],[City]],Table2[City],Table2[Bonus %])</f>
        <v>6</v>
      </c>
    </row>
    <row r="4248" spans="1:19" x14ac:dyDescent="0.35">
      <c r="A4248" s="7" t="s">
        <v>119</v>
      </c>
      <c r="B4248" s="40" t="str">
        <f>LEFT(Table1[[#This Row],[Employee Name]],FIND(" ",Table1[[#This Row],[Employee Name]]))</f>
        <v xml:space="preserve">Nisha </v>
      </c>
      <c r="C4248" s="40" t="str">
        <f>RIGHT(Table1[[#This Row],[Employee Name]],LEN(Table1[[#This Row],[Employee Name]])-FIND(" ",Table1[[#This Row],[Employee Name]]))</f>
        <v>Kapoor</v>
      </c>
      <c r="D4248" s="22">
        <f>Table1[[#This Row],[Basic Salary]]+Table1[[#This Row],[Bonus]]</f>
        <v>56797</v>
      </c>
      <c r="E4248" s="8">
        <v>99</v>
      </c>
      <c r="F4248" s="45">
        <v>49</v>
      </c>
      <c r="G4248" s="8" t="str" cm="1">
        <f t="array" ref="G4248">_xlfn.IFS(Table1[[#This Row],[Performance Score]]&gt;=80,"Excellent",Table1[[#This Row],[Performance Score]]&gt;=60,"Good",Table1[[#This Row],[Performance Score]]&gt;=40,"Need Improvement")</f>
        <v>Need Improvement</v>
      </c>
      <c r="H4248" s="29">
        <f>Table1[[#This Row],[Bonus]]/Table1[[#This Row],[Basic Salary]]</f>
        <v>0.11083512614903188</v>
      </c>
      <c r="I4248" s="8">
        <f ca="1">DATEDIF(Table1[[#This Row],[Date of Birth]],TODAY(),"y")</f>
        <v>35</v>
      </c>
      <c r="J4248" s="33">
        <v>45894</v>
      </c>
      <c r="K4248" s="33" t="str" cm="1">
        <f t="array" aca="1" ref="K4248" ca="1">_xlfn.IFS(L4248&lt;3,"Junior",L4248&lt;=7,"Mid-Level",L4248&gt;7,"Senior")</f>
        <v>Junior</v>
      </c>
      <c r="L4248" s="45">
        <f ca="1">INT(YEARFRAC(Table1[[#This Row],[Joining Date]],TODAY(),1))</f>
        <v>0</v>
      </c>
      <c r="M4248" s="25" t="str">
        <f t="shared" ca="1" si="66"/>
        <v>No</v>
      </c>
      <c r="N4248" s="25">
        <f>YEAR(Table1[[#This Row],[Joining Date]])</f>
        <v>2025</v>
      </c>
      <c r="O4248" s="45">
        <f>MONTH(Table1[[#This Row],[Joining Date]])</f>
        <v>8</v>
      </c>
      <c r="P4248" s="25">
        <f ca="1">NETWORKDAYS(Table1[[#This Row],[Joining Date]],TODAY())</f>
        <v>221</v>
      </c>
      <c r="Q4248" s="25" t="str">
        <f>LEFT(Table1[[#This Row],[Department]],5)&amp;"-"&amp;RIGHT(Table1[[#This Row],[Employee ID]],3)</f>
        <v>Suppo-064</v>
      </c>
      <c r="R4248" s="25" t="str">
        <f>LEFT(Table1[[#This Row],[Department]],3)</f>
        <v>Sup</v>
      </c>
      <c r="S4248" s="36">
        <f>_xlfn.XLOOKUP(Table1[[#This Row],[City]],Table2[City],Table2[Bonus %])</f>
        <v>7</v>
      </c>
    </row>
    <row r="4249" spans="1:19" x14ac:dyDescent="0.35">
      <c r="A4249" s="9" t="s">
        <v>2264</v>
      </c>
      <c r="B4249" s="41" t="str">
        <f>LEFT(Table1[[#This Row],[Employee Name]],FIND(" ",Table1[[#This Row],[Employee Name]]))</f>
        <v xml:space="preserve">Pooja </v>
      </c>
      <c r="C4249" s="41" t="str">
        <f>RIGHT(Table1[[#This Row],[Employee Name]],LEN(Table1[[#This Row],[Employee Name]])-FIND(" ",Table1[[#This Row],[Employee Name]]))</f>
        <v>Das</v>
      </c>
      <c r="D4249" s="23">
        <f>Table1[[#This Row],[Basic Salary]]+Table1[[#This Row],[Bonus]]</f>
        <v>56793</v>
      </c>
      <c r="E4249" s="10">
        <v>70</v>
      </c>
      <c r="F4249" s="46">
        <v>50</v>
      </c>
      <c r="G4249" s="10" t="str" cm="1">
        <f t="array" ref="G4249">_xlfn.IFS(Table1[[#This Row],[Performance Score]]&gt;=80,"Excellent",Table1[[#This Row],[Performance Score]]&gt;=60,"Good",Table1[[#This Row],[Performance Score]]&gt;=40,"Need Improvement")</f>
        <v>Need Improvement</v>
      </c>
      <c r="H4249" s="30">
        <f>Table1[[#This Row],[Bonus]]/Table1[[#This Row],[Basic Salary]]</f>
        <v>0.53868870224871312</v>
      </c>
      <c r="I4249" s="10">
        <f ca="1">DATEDIF(Table1[[#This Row],[Date of Birth]],TODAY(),"y")</f>
        <v>45</v>
      </c>
      <c r="J4249" s="34">
        <v>45320</v>
      </c>
      <c r="K4249" s="33" t="str" cm="1">
        <f t="array" aca="1" ref="K4249" ca="1">_xlfn.IFS(L4249&lt;3,"Junior",L4249&lt;=7,"Mid-Level",L4249&gt;7,"Senior")</f>
        <v>Junior</v>
      </c>
      <c r="L4249" s="46">
        <f ca="1">INT(YEARFRAC(Table1[[#This Row],[Joining Date]],TODAY(),1))</f>
        <v>2</v>
      </c>
      <c r="M4249" s="25" t="str">
        <f t="shared" ca="1" si="66"/>
        <v>No</v>
      </c>
      <c r="N4249" s="26">
        <f>YEAR(Table1[[#This Row],[Joining Date]])</f>
        <v>2024</v>
      </c>
      <c r="O4249" s="46">
        <f>MONTH(Table1[[#This Row],[Joining Date]])</f>
        <v>1</v>
      </c>
      <c r="P4249" s="26">
        <f ca="1">NETWORKDAYS(Table1[[#This Row],[Joining Date]],TODAY())</f>
        <v>631</v>
      </c>
      <c r="Q4249" s="26" t="str">
        <f>LEFT(Table1[[#This Row],[Department]],5)&amp;"-"&amp;RIGHT(Table1[[#This Row],[Employee ID]],3)</f>
        <v>HR-208</v>
      </c>
      <c r="R4249" s="26" t="str">
        <f>LEFT(Table1[[#This Row],[Department]],3)</f>
        <v>HR</v>
      </c>
      <c r="S4249" s="37">
        <f>_xlfn.XLOOKUP(Table1[[#This Row],[City]],Table2[City],Table2[Bonus %])</f>
        <v>6</v>
      </c>
    </row>
    <row r="4250" spans="1:19" x14ac:dyDescent="0.35">
      <c r="A4250" s="7" t="s">
        <v>820</v>
      </c>
      <c r="B4250" s="40" t="str">
        <f>LEFT(Table1[[#This Row],[Employee Name]],FIND(" ",Table1[[#This Row],[Employee Name]]))</f>
        <v xml:space="preserve">Meera </v>
      </c>
      <c r="C4250" s="40" t="str">
        <f>RIGHT(Table1[[#This Row],[Employee Name]],LEN(Table1[[#This Row],[Employee Name]])-FIND(" ",Table1[[#This Row],[Employee Name]]))</f>
        <v>Joshi</v>
      </c>
      <c r="D4250" s="22">
        <f>Table1[[#This Row],[Basic Salary]]+Table1[[#This Row],[Bonus]]</f>
        <v>56788</v>
      </c>
      <c r="E4250" s="8">
        <v>82</v>
      </c>
      <c r="F4250" s="45">
        <v>62</v>
      </c>
      <c r="G4250" s="8" t="str" cm="1">
        <f t="array" ref="G4250">_xlfn.IFS(Table1[[#This Row],[Performance Score]]&gt;=80,"Excellent",Table1[[#This Row],[Performance Score]]&gt;=60,"Good",Table1[[#This Row],[Performance Score]]&gt;=40,"Need Improvement")</f>
        <v>Good</v>
      </c>
      <c r="H4250" s="29">
        <f>Table1[[#This Row],[Bonus]]/Table1[[#This Row],[Basic Salary]]</f>
        <v>0.50395932095659313</v>
      </c>
      <c r="I4250" s="8">
        <f ca="1">DATEDIF(Table1[[#This Row],[Date of Birth]],TODAY(),"y")</f>
        <v>29</v>
      </c>
      <c r="J4250" s="33">
        <v>43402</v>
      </c>
      <c r="K4250" s="33" t="str" cm="1">
        <f t="array" aca="1" ref="K4250" ca="1">_xlfn.IFS(L4250&lt;3,"Junior",L4250&lt;=7,"Mid-Level",L4250&gt;7,"Senior")</f>
        <v>Mid-Level</v>
      </c>
      <c r="L4250" s="45">
        <f ca="1">INT(YEARFRAC(Table1[[#This Row],[Joining Date]],TODAY(),1))</f>
        <v>7</v>
      </c>
      <c r="M4250" s="25" t="str">
        <f t="shared" ca="1" si="66"/>
        <v>Yes</v>
      </c>
      <c r="N4250" s="25">
        <f>YEAR(Table1[[#This Row],[Joining Date]])</f>
        <v>2018</v>
      </c>
      <c r="O4250" s="45">
        <f>MONTH(Table1[[#This Row],[Joining Date]])</f>
        <v>10</v>
      </c>
      <c r="P4250" s="25">
        <f ca="1">NETWORKDAYS(Table1[[#This Row],[Joining Date]],TODAY())</f>
        <v>2001</v>
      </c>
      <c r="Q4250" s="25" t="str">
        <f>LEFT(Table1[[#This Row],[Department]],5)&amp;"-"&amp;RIGHT(Table1[[#This Row],[Employee ID]],3)</f>
        <v>Suppo-764</v>
      </c>
      <c r="R4250" s="25" t="str">
        <f>LEFT(Table1[[#This Row],[Department]],3)</f>
        <v>Sup</v>
      </c>
      <c r="S4250" s="36">
        <f>_xlfn.XLOOKUP(Table1[[#This Row],[City]],Table2[City],Table2[Bonus %])</f>
        <v>8</v>
      </c>
    </row>
    <row r="4251" spans="1:19" x14ac:dyDescent="0.35">
      <c r="A4251" s="9" t="s">
        <v>1594</v>
      </c>
      <c r="B4251" s="41" t="str">
        <f>LEFT(Table1[[#This Row],[Employee Name]],FIND(" ",Table1[[#This Row],[Employee Name]]))</f>
        <v xml:space="preserve">Tarun </v>
      </c>
      <c r="C4251" s="41" t="str">
        <f>RIGHT(Table1[[#This Row],[Employee Name]],LEN(Table1[[#This Row],[Employee Name]])-FIND(" ",Table1[[#This Row],[Employee Name]]))</f>
        <v>Verma</v>
      </c>
      <c r="D4251" s="23">
        <f>Table1[[#This Row],[Basic Salary]]+Table1[[#This Row],[Bonus]]</f>
        <v>56784</v>
      </c>
      <c r="E4251" s="10">
        <v>66</v>
      </c>
      <c r="F4251" s="46">
        <v>90</v>
      </c>
      <c r="G4251" s="10" t="str" cm="1">
        <f t="array" ref="G4251">_xlfn.IFS(Table1[[#This Row],[Performance Score]]&gt;=80,"Excellent",Table1[[#This Row],[Performance Score]]&gt;=60,"Good",Table1[[#This Row],[Performance Score]]&gt;=40,"Need Improvement")</f>
        <v>Excellent</v>
      </c>
      <c r="H4251" s="30">
        <f>Table1[[#This Row],[Bonus]]/Table1[[#This Row],[Basic Salary]]</f>
        <v>0.9166301009214568</v>
      </c>
      <c r="I4251" s="10">
        <f ca="1">DATEDIF(Table1[[#This Row],[Date of Birth]],TODAY(),"y")</f>
        <v>18</v>
      </c>
      <c r="J4251" s="34">
        <v>44178</v>
      </c>
      <c r="K4251" s="33" t="str" cm="1">
        <f t="array" aca="1" ref="K4251" ca="1">_xlfn.IFS(L4251&lt;3,"Junior",L4251&lt;=7,"Mid-Level",L4251&gt;7,"Senior")</f>
        <v>Mid-Level</v>
      </c>
      <c r="L4251" s="46">
        <f ca="1">INT(YEARFRAC(Table1[[#This Row],[Joining Date]],TODAY(),1))</f>
        <v>5</v>
      </c>
      <c r="M4251" s="25" t="str">
        <f t="shared" ca="1" si="66"/>
        <v>No</v>
      </c>
      <c r="N4251" s="26">
        <f>YEAR(Table1[[#This Row],[Joining Date]])</f>
        <v>2020</v>
      </c>
      <c r="O4251" s="46">
        <f>MONTH(Table1[[#This Row],[Joining Date]])</f>
        <v>12</v>
      </c>
      <c r="P4251" s="26">
        <f ca="1">NETWORKDAYS(Table1[[#This Row],[Joining Date]],TODAY())</f>
        <v>1446</v>
      </c>
      <c r="Q4251" s="26" t="str">
        <f>LEFT(Table1[[#This Row],[Department]],5)&amp;"-"&amp;RIGHT(Table1[[#This Row],[Employee ID]],3)</f>
        <v>Opera-538</v>
      </c>
      <c r="R4251" s="26" t="str">
        <f>LEFT(Table1[[#This Row],[Department]],3)</f>
        <v>Ope</v>
      </c>
      <c r="S4251" s="37">
        <f>_xlfn.XLOOKUP(Table1[[#This Row],[City]],Table2[City],Table2[Bonus %])</f>
        <v>5</v>
      </c>
    </row>
    <row r="4252" spans="1:19" x14ac:dyDescent="0.35">
      <c r="A4252" s="7" t="s">
        <v>312</v>
      </c>
      <c r="B4252" s="40" t="str">
        <f>LEFT(Table1[[#This Row],[Employee Name]],FIND(" ",Table1[[#This Row],[Employee Name]]))</f>
        <v xml:space="preserve">Nisha </v>
      </c>
      <c r="C4252" s="40" t="str">
        <f>RIGHT(Table1[[#This Row],[Employee Name]],LEN(Table1[[#This Row],[Employee Name]])-FIND(" ",Table1[[#This Row],[Employee Name]]))</f>
        <v>Kapoor</v>
      </c>
      <c r="D4252" s="22">
        <f>Table1[[#This Row],[Basic Salary]]+Table1[[#This Row],[Bonus]]</f>
        <v>56771</v>
      </c>
      <c r="E4252" s="8">
        <v>94</v>
      </c>
      <c r="F4252" s="45">
        <v>71</v>
      </c>
      <c r="G4252" s="8" t="str" cm="1">
        <f t="array" ref="G4252">_xlfn.IFS(Table1[[#This Row],[Performance Score]]&gt;=80,"Excellent",Table1[[#This Row],[Performance Score]]&gt;=60,"Good",Table1[[#This Row],[Performance Score]]&gt;=40,"Need Improvement")</f>
        <v>Good</v>
      </c>
      <c r="H4252" s="29">
        <f>Table1[[#This Row],[Bonus]]/Table1[[#This Row],[Basic Salary]]</f>
        <v>0.20315778319381159</v>
      </c>
      <c r="I4252" s="8">
        <f ca="1">DATEDIF(Table1[[#This Row],[Date of Birth]],TODAY(),"y")</f>
        <v>30</v>
      </c>
      <c r="J4252" s="33">
        <v>45006</v>
      </c>
      <c r="K4252" s="33" t="str" cm="1">
        <f t="array" aca="1" ref="K4252" ca="1">_xlfn.IFS(L4252&lt;3,"Junior",L4252&lt;=7,"Mid-Level",L4252&gt;7,"Senior")</f>
        <v>Mid-Level</v>
      </c>
      <c r="L4252" s="45">
        <f ca="1">INT(YEARFRAC(Table1[[#This Row],[Joining Date]],TODAY(),1))</f>
        <v>3</v>
      </c>
      <c r="M4252" s="25" t="str">
        <f t="shared" ca="1" si="66"/>
        <v>No</v>
      </c>
      <c r="N4252" s="25">
        <f>YEAR(Table1[[#This Row],[Joining Date]])</f>
        <v>2023</v>
      </c>
      <c r="O4252" s="45">
        <f>MONTH(Table1[[#This Row],[Joining Date]])</f>
        <v>3</v>
      </c>
      <c r="P4252" s="25">
        <f ca="1">NETWORKDAYS(Table1[[#This Row],[Joining Date]],TODAY())</f>
        <v>855</v>
      </c>
      <c r="Q4252" s="25" t="str">
        <f>LEFT(Table1[[#This Row],[Department]],5)&amp;"-"&amp;RIGHT(Table1[[#This Row],[Employee ID]],3)</f>
        <v>IT-256</v>
      </c>
      <c r="R4252" s="25" t="str">
        <f>LEFT(Table1[[#This Row],[Department]],3)</f>
        <v>IT</v>
      </c>
      <c r="S4252" s="36">
        <f>_xlfn.XLOOKUP(Table1[[#This Row],[City]],Table2[City],Table2[Bonus %])</f>
        <v>7</v>
      </c>
    </row>
    <row r="4253" spans="1:19" x14ac:dyDescent="0.35">
      <c r="A4253" s="9" t="s">
        <v>1307</v>
      </c>
      <c r="B4253" s="41" t="str">
        <f>LEFT(Table1[[#This Row],[Employee Name]],FIND(" ",Table1[[#This Row],[Employee Name]]))</f>
        <v xml:space="preserve">Ravi </v>
      </c>
      <c r="C4253" s="41" t="str">
        <f>RIGHT(Table1[[#This Row],[Employee Name]],LEN(Table1[[#This Row],[Employee Name]])-FIND(" ",Table1[[#This Row],[Employee Name]]))</f>
        <v>Teja</v>
      </c>
      <c r="D4253" s="23">
        <f>Table1[[#This Row],[Basic Salary]]+Table1[[#This Row],[Bonus]]</f>
        <v>56766</v>
      </c>
      <c r="E4253" s="10">
        <v>88</v>
      </c>
      <c r="F4253" s="46">
        <v>47</v>
      </c>
      <c r="G4253" s="10" t="str" cm="1">
        <f t="array" ref="G4253">_xlfn.IFS(Table1[[#This Row],[Performance Score]]&gt;=80,"Excellent",Table1[[#This Row],[Performance Score]]&gt;=60,"Good",Table1[[#This Row],[Performance Score]]&gt;=40,"Need Improvement")</f>
        <v>Need Improvement</v>
      </c>
      <c r="H4253" s="30">
        <f>Table1[[#This Row],[Bonus]]/Table1[[#This Row],[Basic Salary]]</f>
        <v>0.61473474612430667</v>
      </c>
      <c r="I4253" s="10">
        <f ca="1">DATEDIF(Table1[[#This Row],[Date of Birth]],TODAY(),"y")</f>
        <v>41</v>
      </c>
      <c r="J4253" s="34">
        <v>43437</v>
      </c>
      <c r="K4253" s="33" t="str" cm="1">
        <f t="array" aca="1" ref="K4253" ca="1">_xlfn.IFS(L4253&lt;3,"Junior",L4253&lt;=7,"Mid-Level",L4253&gt;7,"Senior")</f>
        <v>Mid-Level</v>
      </c>
      <c r="L4253" s="46">
        <f ca="1">INT(YEARFRAC(Table1[[#This Row],[Joining Date]],TODAY(),1))</f>
        <v>7</v>
      </c>
      <c r="M4253" s="25" t="str">
        <f t="shared" ca="1" si="66"/>
        <v>Yes</v>
      </c>
      <c r="N4253" s="26">
        <f>YEAR(Table1[[#This Row],[Joining Date]])</f>
        <v>2018</v>
      </c>
      <c r="O4253" s="46">
        <f>MONTH(Table1[[#This Row],[Joining Date]])</f>
        <v>12</v>
      </c>
      <c r="P4253" s="26">
        <f ca="1">NETWORKDAYS(Table1[[#This Row],[Joining Date]],TODAY())</f>
        <v>1976</v>
      </c>
      <c r="Q4253" s="26" t="str">
        <f>LEFT(Table1[[#This Row],[Department]],5)&amp;"-"&amp;RIGHT(Table1[[#This Row],[Employee ID]],3)</f>
        <v>Opera-251</v>
      </c>
      <c r="R4253" s="26" t="str">
        <f>LEFT(Table1[[#This Row],[Department]],3)</f>
        <v>Ope</v>
      </c>
      <c r="S4253" s="37">
        <f>_xlfn.XLOOKUP(Table1[[#This Row],[City]],Table2[City],Table2[Bonus %])</f>
        <v>4</v>
      </c>
    </row>
    <row r="4254" spans="1:19" x14ac:dyDescent="0.35">
      <c r="A4254" s="7" t="s">
        <v>4978</v>
      </c>
      <c r="B4254" s="40" t="str">
        <f>LEFT(Table1[[#This Row],[Employee Name]],FIND(" ",Table1[[#This Row],[Employee Name]]))</f>
        <v xml:space="preserve">Meera </v>
      </c>
      <c r="C4254" s="40" t="str">
        <f>RIGHT(Table1[[#This Row],[Employee Name]],LEN(Table1[[#This Row],[Employee Name]])-FIND(" ",Table1[[#This Row],[Employee Name]]))</f>
        <v>Joshi</v>
      </c>
      <c r="D4254" s="22">
        <f>Table1[[#This Row],[Basic Salary]]+Table1[[#This Row],[Bonus]]</f>
        <v>56763</v>
      </c>
      <c r="E4254" s="8">
        <v>82</v>
      </c>
      <c r="F4254" s="45">
        <v>77</v>
      </c>
      <c r="G4254" s="8" t="str" cm="1">
        <f t="array" ref="G4254">_xlfn.IFS(Table1[[#This Row],[Performance Score]]&gt;=80,"Excellent",Table1[[#This Row],[Performance Score]]&gt;=60,"Good",Table1[[#This Row],[Performance Score]]&gt;=40,"Need Improvement")</f>
        <v>Good</v>
      </c>
      <c r="H4254" s="29">
        <f>Table1[[#This Row],[Bonus]]/Table1[[#This Row],[Basic Salary]]</f>
        <v>0.52975260065757557</v>
      </c>
      <c r="I4254" s="8">
        <f ca="1">DATEDIF(Table1[[#This Row],[Date of Birth]],TODAY(),"y")</f>
        <v>27</v>
      </c>
      <c r="J4254" s="33">
        <v>45547</v>
      </c>
      <c r="K4254" s="33" t="str" cm="1">
        <f t="array" aca="1" ref="K4254" ca="1">_xlfn.IFS(L4254&lt;3,"Junior",L4254&lt;=7,"Mid-Level",L4254&gt;7,"Senior")</f>
        <v>Junior</v>
      </c>
      <c r="L4254" s="45">
        <f ca="1">INT(YEARFRAC(Table1[[#This Row],[Joining Date]],TODAY(),1))</f>
        <v>1</v>
      </c>
      <c r="M4254" s="25" t="str">
        <f t="shared" ca="1" si="66"/>
        <v>No</v>
      </c>
      <c r="N4254" s="25">
        <f>YEAR(Table1[[#This Row],[Joining Date]])</f>
        <v>2024</v>
      </c>
      <c r="O4254" s="45">
        <f>MONTH(Table1[[#This Row],[Joining Date]])</f>
        <v>9</v>
      </c>
      <c r="P4254" s="25">
        <f ca="1">NETWORKDAYS(Table1[[#This Row],[Joining Date]],TODAY())</f>
        <v>468</v>
      </c>
      <c r="Q4254" s="25" t="str">
        <f>LEFT(Table1[[#This Row],[Department]],5)&amp;"-"&amp;RIGHT(Table1[[#This Row],[Employee ID]],3)</f>
        <v>Marke-922</v>
      </c>
      <c r="R4254" s="25" t="str">
        <f>LEFT(Table1[[#This Row],[Department]],3)</f>
        <v>Mar</v>
      </c>
      <c r="S4254" s="36">
        <f>_xlfn.XLOOKUP(Table1[[#This Row],[City]],Table2[City],Table2[Bonus %])</f>
        <v>4</v>
      </c>
    </row>
    <row r="4255" spans="1:19" x14ac:dyDescent="0.35">
      <c r="A4255" s="9" t="s">
        <v>4282</v>
      </c>
      <c r="B4255" s="41" t="str">
        <f>LEFT(Table1[[#This Row],[Employee Name]],FIND(" ",Table1[[#This Row],[Employee Name]]))</f>
        <v xml:space="preserve">Krishna </v>
      </c>
      <c r="C4255" s="41" t="str">
        <f>RIGHT(Table1[[#This Row],[Employee Name]],LEN(Table1[[#This Row],[Employee Name]])-FIND(" ",Table1[[#This Row],[Employee Name]]))</f>
        <v>Chaitanya</v>
      </c>
      <c r="D4255" s="23">
        <f>Table1[[#This Row],[Basic Salary]]+Table1[[#This Row],[Bonus]]</f>
        <v>56731</v>
      </c>
      <c r="E4255" s="10">
        <v>97</v>
      </c>
      <c r="F4255" s="46">
        <v>40</v>
      </c>
      <c r="G4255" s="10" t="str" cm="1">
        <f t="array" ref="G4255">_xlfn.IFS(Table1[[#This Row],[Performance Score]]&gt;=80,"Excellent",Table1[[#This Row],[Performance Score]]&gt;=60,"Good",Table1[[#This Row],[Performance Score]]&gt;=40,"Need Improvement")</f>
        <v>Need Improvement</v>
      </c>
      <c r="H4255" s="30">
        <f>Table1[[#This Row],[Bonus]]/Table1[[#This Row],[Basic Salary]]</f>
        <v>0.29157180584646208</v>
      </c>
      <c r="I4255" s="10">
        <f ca="1">DATEDIF(Table1[[#This Row],[Date of Birth]],TODAY(),"y")</f>
        <v>32</v>
      </c>
      <c r="J4255" s="34">
        <v>43034</v>
      </c>
      <c r="K4255" s="33" t="str" cm="1">
        <f t="array" aca="1" ref="K4255" ca="1">_xlfn.IFS(L4255&lt;3,"Junior",L4255&lt;=7,"Mid-Level",L4255&gt;7,"Senior")</f>
        <v>Senior</v>
      </c>
      <c r="L4255" s="46">
        <f ca="1">INT(YEARFRAC(Table1[[#This Row],[Joining Date]],TODAY(),1))</f>
        <v>8</v>
      </c>
      <c r="M4255" s="25" t="str">
        <f t="shared" ca="1" si="66"/>
        <v>Yes</v>
      </c>
      <c r="N4255" s="26">
        <f>YEAR(Table1[[#This Row],[Joining Date]])</f>
        <v>2017</v>
      </c>
      <c r="O4255" s="46">
        <f>MONTH(Table1[[#This Row],[Joining Date]])</f>
        <v>10</v>
      </c>
      <c r="P4255" s="26">
        <f ca="1">NETWORKDAYS(Table1[[#This Row],[Joining Date]],TODAY())</f>
        <v>2263</v>
      </c>
      <c r="Q4255" s="26" t="str">
        <f>LEFT(Table1[[#This Row],[Department]],5)&amp;"-"&amp;RIGHT(Table1[[#This Row],[Employee ID]],3)</f>
        <v>Sales-226</v>
      </c>
      <c r="R4255" s="26" t="str">
        <f>LEFT(Table1[[#This Row],[Department]],3)</f>
        <v>Sal</v>
      </c>
      <c r="S4255" s="37">
        <f>_xlfn.XLOOKUP(Table1[[#This Row],[City]],Table2[City],Table2[Bonus %])</f>
        <v>5</v>
      </c>
    </row>
    <row r="4256" spans="1:19" x14ac:dyDescent="0.35">
      <c r="A4256" s="7" t="s">
        <v>96</v>
      </c>
      <c r="B4256" s="40" t="str">
        <f>LEFT(Table1[[#This Row],[Employee Name]],FIND(" ",Table1[[#This Row],[Employee Name]]))</f>
        <v xml:space="preserve">Krishna </v>
      </c>
      <c r="C4256" s="40" t="str">
        <f>RIGHT(Table1[[#This Row],[Employee Name]],LEN(Table1[[#This Row],[Employee Name]])-FIND(" ",Table1[[#This Row],[Employee Name]]))</f>
        <v>Chaitanya</v>
      </c>
      <c r="D4256" s="22">
        <f>Table1[[#This Row],[Basic Salary]]+Table1[[#This Row],[Bonus]]</f>
        <v>56703</v>
      </c>
      <c r="E4256" s="8">
        <v>62</v>
      </c>
      <c r="F4256" s="45">
        <v>94</v>
      </c>
      <c r="G4256" s="8" t="str" cm="1">
        <f t="array" ref="G4256">_xlfn.IFS(Table1[[#This Row],[Performance Score]]&gt;=80,"Excellent",Table1[[#This Row],[Performance Score]]&gt;=60,"Good",Table1[[#This Row],[Performance Score]]&gt;=40,"Need Improvement")</f>
        <v>Excellent</v>
      </c>
      <c r="H4256" s="29">
        <f>Table1[[#This Row],[Bonus]]/Table1[[#This Row],[Basic Salary]]</f>
        <v>0.44768688725490197</v>
      </c>
      <c r="I4256" s="8">
        <f ca="1">DATEDIF(Table1[[#This Row],[Date of Birth]],TODAY(),"y")</f>
        <v>15</v>
      </c>
      <c r="J4256" s="33">
        <v>45230</v>
      </c>
      <c r="K4256" s="33" t="str" cm="1">
        <f t="array" aca="1" ref="K4256" ca="1">_xlfn.IFS(L4256&lt;3,"Junior",L4256&lt;=7,"Mid-Level",L4256&gt;7,"Senior")</f>
        <v>Junior</v>
      </c>
      <c r="L4256" s="45">
        <f ca="1">INT(YEARFRAC(Table1[[#This Row],[Joining Date]],TODAY(),1))</f>
        <v>2</v>
      </c>
      <c r="M4256" s="25" t="str">
        <f t="shared" ca="1" si="66"/>
        <v>No</v>
      </c>
      <c r="N4256" s="25">
        <f>YEAR(Table1[[#This Row],[Joining Date]])</f>
        <v>2023</v>
      </c>
      <c r="O4256" s="45">
        <f>MONTH(Table1[[#This Row],[Joining Date]])</f>
        <v>10</v>
      </c>
      <c r="P4256" s="25">
        <f ca="1">NETWORKDAYS(Table1[[#This Row],[Joining Date]],TODAY())</f>
        <v>695</v>
      </c>
      <c r="Q4256" s="25" t="str">
        <f>LEFT(Table1[[#This Row],[Department]],5)&amp;"-"&amp;RIGHT(Table1[[#This Row],[Employee ID]],3)</f>
        <v>Sales-041</v>
      </c>
      <c r="R4256" s="25" t="str">
        <f>LEFT(Table1[[#This Row],[Department]],3)</f>
        <v>Sal</v>
      </c>
      <c r="S4256" s="36">
        <f>_xlfn.XLOOKUP(Table1[[#This Row],[City]],Table2[City],Table2[Bonus %])</f>
        <v>8</v>
      </c>
    </row>
    <row r="4257" spans="1:19" x14ac:dyDescent="0.35">
      <c r="A4257" s="9" t="s">
        <v>2104</v>
      </c>
      <c r="B4257" s="41" t="str">
        <f>LEFT(Table1[[#This Row],[Employee Name]],FIND(" ",Table1[[#This Row],[Employee Name]]))</f>
        <v xml:space="preserve">Krishna </v>
      </c>
      <c r="C4257" s="41" t="str">
        <f>RIGHT(Table1[[#This Row],[Employee Name]],LEN(Table1[[#This Row],[Employee Name]])-FIND(" ",Table1[[#This Row],[Employee Name]]))</f>
        <v>Chaitanya</v>
      </c>
      <c r="D4257" s="23">
        <f>Table1[[#This Row],[Basic Salary]]+Table1[[#This Row],[Bonus]]</f>
        <v>56677</v>
      </c>
      <c r="E4257" s="10">
        <v>66</v>
      </c>
      <c r="F4257" s="46">
        <v>74</v>
      </c>
      <c r="G4257" s="10" t="str" cm="1">
        <f t="array" ref="G4257">_xlfn.IFS(Table1[[#This Row],[Performance Score]]&gt;=80,"Excellent",Table1[[#This Row],[Performance Score]]&gt;=60,"Good",Table1[[#This Row],[Performance Score]]&gt;=40,"Need Improvement")</f>
        <v>Good</v>
      </c>
      <c r="H4257" s="30">
        <f>Table1[[#This Row],[Bonus]]/Table1[[#This Row],[Basic Salary]]</f>
        <v>0.15122278193045174</v>
      </c>
      <c r="I4257" s="10">
        <f ca="1">DATEDIF(Table1[[#This Row],[Date of Birth]],TODAY(),"y")</f>
        <v>19</v>
      </c>
      <c r="J4257" s="34">
        <v>43582</v>
      </c>
      <c r="K4257" s="33" t="str" cm="1">
        <f t="array" aca="1" ref="K4257" ca="1">_xlfn.IFS(L4257&lt;3,"Junior",L4257&lt;=7,"Mid-Level",L4257&gt;7,"Senior")</f>
        <v>Mid-Level</v>
      </c>
      <c r="L4257" s="46">
        <f ca="1">INT(YEARFRAC(Table1[[#This Row],[Joining Date]],TODAY(),1))</f>
        <v>7</v>
      </c>
      <c r="M4257" s="25" t="str">
        <f t="shared" ca="1" si="66"/>
        <v>Yes</v>
      </c>
      <c r="N4257" s="26">
        <f>YEAR(Table1[[#This Row],[Joining Date]])</f>
        <v>2019</v>
      </c>
      <c r="O4257" s="46">
        <f>MONTH(Table1[[#This Row],[Joining Date]])</f>
        <v>4</v>
      </c>
      <c r="P4257" s="26">
        <f ca="1">NETWORKDAYS(Table1[[#This Row],[Joining Date]],TODAY())</f>
        <v>1871</v>
      </c>
      <c r="Q4257" s="26" t="str">
        <f>LEFT(Table1[[#This Row],[Department]],5)&amp;"-"&amp;RIGHT(Table1[[#This Row],[Employee ID]],3)</f>
        <v>IT-048</v>
      </c>
      <c r="R4257" s="26" t="str">
        <f>LEFT(Table1[[#This Row],[Department]],3)</f>
        <v>IT</v>
      </c>
      <c r="S4257" s="37">
        <f>_xlfn.XLOOKUP(Table1[[#This Row],[City]],Table2[City],Table2[Bonus %])</f>
        <v>6</v>
      </c>
    </row>
    <row r="4258" spans="1:19" x14ac:dyDescent="0.35">
      <c r="A4258" s="7" t="s">
        <v>1518</v>
      </c>
      <c r="B4258" s="40" t="str">
        <f>LEFT(Table1[[#This Row],[Employee Name]],FIND(" ",Table1[[#This Row],[Employee Name]]))</f>
        <v xml:space="preserve">Karan </v>
      </c>
      <c r="C4258" s="40" t="str">
        <f>RIGHT(Table1[[#This Row],[Employee Name]],LEN(Table1[[#This Row],[Employee Name]])-FIND(" ",Table1[[#This Row],[Employee Name]]))</f>
        <v>Malhotra</v>
      </c>
      <c r="D4258" s="22">
        <f>Table1[[#This Row],[Basic Salary]]+Table1[[#This Row],[Bonus]]</f>
        <v>56646</v>
      </c>
      <c r="E4258" s="8">
        <v>88</v>
      </c>
      <c r="F4258" s="45">
        <v>49</v>
      </c>
      <c r="G4258" s="8" t="str" cm="1">
        <f t="array" ref="G4258">_xlfn.IFS(Table1[[#This Row],[Performance Score]]&gt;=80,"Excellent",Table1[[#This Row],[Performance Score]]&gt;=60,"Good",Table1[[#This Row],[Performance Score]]&gt;=40,"Need Improvement")</f>
        <v>Need Improvement</v>
      </c>
      <c r="H4258" s="29">
        <f>Table1[[#This Row],[Bonus]]/Table1[[#This Row],[Basic Salary]]</f>
        <v>0.26154736982762461</v>
      </c>
      <c r="I4258" s="8">
        <f ca="1">DATEDIF(Table1[[#This Row],[Date of Birth]],TODAY(),"y")</f>
        <v>16</v>
      </c>
      <c r="J4258" s="33">
        <v>44404</v>
      </c>
      <c r="K4258" s="33" t="str" cm="1">
        <f t="array" aca="1" ref="K4258" ca="1">_xlfn.IFS(L4258&lt;3,"Junior",L4258&lt;=7,"Mid-Level",L4258&gt;7,"Senior")</f>
        <v>Mid-Level</v>
      </c>
      <c r="L4258" s="45">
        <f ca="1">INT(YEARFRAC(Table1[[#This Row],[Joining Date]],TODAY(),1))</f>
        <v>4</v>
      </c>
      <c r="M4258" s="25" t="str">
        <f t="shared" ca="1" si="66"/>
        <v>No</v>
      </c>
      <c r="N4258" s="25">
        <f>YEAR(Table1[[#This Row],[Joining Date]])</f>
        <v>2021</v>
      </c>
      <c r="O4258" s="45">
        <f>MONTH(Table1[[#This Row],[Joining Date]])</f>
        <v>7</v>
      </c>
      <c r="P4258" s="25">
        <f ca="1">NETWORKDAYS(Table1[[#This Row],[Joining Date]],TODAY())</f>
        <v>1285</v>
      </c>
      <c r="Q4258" s="25" t="str">
        <f>LEFT(Table1[[#This Row],[Department]],5)&amp;"-"&amp;RIGHT(Table1[[#This Row],[Employee ID]],3)</f>
        <v>Marke-462</v>
      </c>
      <c r="R4258" s="25" t="str">
        <f>LEFT(Table1[[#This Row],[Department]],3)</f>
        <v>Mar</v>
      </c>
      <c r="S4258" s="36">
        <f>_xlfn.XLOOKUP(Table1[[#This Row],[City]],Table2[City],Table2[Bonus %])</f>
        <v>6</v>
      </c>
    </row>
    <row r="4259" spans="1:19" x14ac:dyDescent="0.35">
      <c r="A4259" s="9" t="s">
        <v>2195</v>
      </c>
      <c r="B4259" s="41" t="str">
        <f>LEFT(Table1[[#This Row],[Employee Name]],FIND(" ",Table1[[#This Row],[Employee Name]]))</f>
        <v xml:space="preserve">Nisha </v>
      </c>
      <c r="C4259" s="41" t="str">
        <f>RIGHT(Table1[[#This Row],[Employee Name]],LEN(Table1[[#This Row],[Employee Name]])-FIND(" ",Table1[[#This Row],[Employee Name]]))</f>
        <v>Kapoor</v>
      </c>
      <c r="D4259" s="23">
        <f>Table1[[#This Row],[Basic Salary]]+Table1[[#This Row],[Bonus]]</f>
        <v>56636</v>
      </c>
      <c r="E4259" s="10">
        <v>88</v>
      </c>
      <c r="F4259" s="46">
        <v>69</v>
      </c>
      <c r="G4259" s="10" t="str" cm="1">
        <f t="array" ref="G4259">_xlfn.IFS(Table1[[#This Row],[Performance Score]]&gt;=80,"Excellent",Table1[[#This Row],[Performance Score]]&gt;=60,"Good",Table1[[#This Row],[Performance Score]]&gt;=40,"Need Improvement")</f>
        <v>Good</v>
      </c>
      <c r="H4259" s="30">
        <f>Table1[[#This Row],[Bonus]]/Table1[[#This Row],[Basic Salary]]</f>
        <v>0.27719646400865955</v>
      </c>
      <c r="I4259" s="10">
        <f ca="1">DATEDIF(Table1[[#This Row],[Date of Birth]],TODAY(),"y")</f>
        <v>31</v>
      </c>
      <c r="J4259" s="34">
        <v>43688</v>
      </c>
      <c r="K4259" s="33" t="str" cm="1">
        <f t="array" aca="1" ref="K4259" ca="1">_xlfn.IFS(L4259&lt;3,"Junior",L4259&lt;=7,"Mid-Level",L4259&gt;7,"Senior")</f>
        <v>Mid-Level</v>
      </c>
      <c r="L4259" s="46">
        <f ca="1">INT(YEARFRAC(Table1[[#This Row],[Joining Date]],TODAY(),1))</f>
        <v>6</v>
      </c>
      <c r="M4259" s="25" t="str">
        <f t="shared" ca="1" si="66"/>
        <v>Yes</v>
      </c>
      <c r="N4259" s="26">
        <f>YEAR(Table1[[#This Row],[Joining Date]])</f>
        <v>2019</v>
      </c>
      <c r="O4259" s="46">
        <f>MONTH(Table1[[#This Row],[Joining Date]])</f>
        <v>8</v>
      </c>
      <c r="P4259" s="26">
        <f ca="1">NETWORKDAYS(Table1[[#This Row],[Joining Date]],TODAY())</f>
        <v>1796</v>
      </c>
      <c r="Q4259" s="26" t="str">
        <f>LEFT(Table1[[#This Row],[Department]],5)&amp;"-"&amp;RIGHT(Table1[[#This Row],[Employee ID]],3)</f>
        <v>Marke-139</v>
      </c>
      <c r="R4259" s="26" t="str">
        <f>LEFT(Table1[[#This Row],[Department]],3)</f>
        <v>Mar</v>
      </c>
      <c r="S4259" s="37">
        <f>_xlfn.XLOOKUP(Table1[[#This Row],[City]],Table2[City],Table2[Bonus %])</f>
        <v>8</v>
      </c>
    </row>
    <row r="4260" spans="1:19" x14ac:dyDescent="0.35">
      <c r="A4260" s="7" t="s">
        <v>3484</v>
      </c>
      <c r="B4260" s="40" t="str">
        <f>LEFT(Table1[[#This Row],[Employee Name]],FIND(" ",Table1[[#This Row],[Employee Name]]))</f>
        <v xml:space="preserve">Neha </v>
      </c>
      <c r="C4260" s="40" t="str">
        <f>RIGHT(Table1[[#This Row],[Employee Name]],LEN(Table1[[#This Row],[Employee Name]])-FIND(" ",Table1[[#This Row],[Employee Name]]))</f>
        <v>Kulkarni</v>
      </c>
      <c r="D4260" s="22">
        <f>Table1[[#This Row],[Basic Salary]]+Table1[[#This Row],[Bonus]]</f>
        <v>56623</v>
      </c>
      <c r="E4260" s="8">
        <v>88</v>
      </c>
      <c r="F4260" s="45">
        <v>63</v>
      </c>
      <c r="G4260" s="8" t="str" cm="1">
        <f t="array" ref="G4260">_xlfn.IFS(Table1[[#This Row],[Performance Score]]&gt;=80,"Excellent",Table1[[#This Row],[Performance Score]]&gt;=60,"Good",Table1[[#This Row],[Performance Score]]&gt;=40,"Need Improvement")</f>
        <v>Good</v>
      </c>
      <c r="H4260" s="29">
        <f>Table1[[#This Row],[Bonus]]/Table1[[#This Row],[Basic Salary]]</f>
        <v>0.70885770333484233</v>
      </c>
      <c r="I4260" s="8">
        <f ca="1">DATEDIF(Table1[[#This Row],[Date of Birth]],TODAY(),"y")</f>
        <v>39</v>
      </c>
      <c r="J4260" s="33">
        <v>42757</v>
      </c>
      <c r="K4260" s="33" t="str" cm="1">
        <f t="array" aca="1" ref="K4260" ca="1">_xlfn.IFS(L4260&lt;3,"Junior",L4260&lt;=7,"Mid-Level",L4260&gt;7,"Senior")</f>
        <v>Senior</v>
      </c>
      <c r="L4260" s="45">
        <f ca="1">INT(YEARFRAC(Table1[[#This Row],[Joining Date]],TODAY(),1))</f>
        <v>9</v>
      </c>
      <c r="M4260" s="25" t="str">
        <f t="shared" ca="1" si="66"/>
        <v>Yes</v>
      </c>
      <c r="N4260" s="25">
        <f>YEAR(Table1[[#This Row],[Joining Date]])</f>
        <v>2017</v>
      </c>
      <c r="O4260" s="45">
        <f>MONTH(Table1[[#This Row],[Joining Date]])</f>
        <v>1</v>
      </c>
      <c r="P4260" s="25">
        <f ca="1">NETWORKDAYS(Table1[[#This Row],[Joining Date]],TODAY())</f>
        <v>2461</v>
      </c>
      <c r="Q4260" s="25" t="str">
        <f>LEFT(Table1[[#This Row],[Department]],5)&amp;"-"&amp;RIGHT(Table1[[#This Row],[Employee ID]],3)</f>
        <v>Finan-428</v>
      </c>
      <c r="R4260" s="25" t="str">
        <f>LEFT(Table1[[#This Row],[Department]],3)</f>
        <v>Fin</v>
      </c>
      <c r="S4260" s="36">
        <f>_xlfn.XLOOKUP(Table1[[#This Row],[City]],Table2[City],Table2[Bonus %])</f>
        <v>6</v>
      </c>
    </row>
    <row r="4261" spans="1:19" x14ac:dyDescent="0.35">
      <c r="A4261" s="9" t="s">
        <v>2714</v>
      </c>
      <c r="B4261" s="41" t="str">
        <f>LEFT(Table1[[#This Row],[Employee Name]],FIND(" ",Table1[[#This Row],[Employee Name]]))</f>
        <v xml:space="preserve">Tarun </v>
      </c>
      <c r="C4261" s="41" t="str">
        <f>RIGHT(Table1[[#This Row],[Employee Name]],LEN(Table1[[#This Row],[Employee Name]])-FIND(" ",Table1[[#This Row],[Employee Name]]))</f>
        <v>Verma</v>
      </c>
      <c r="D4261" s="23">
        <f>Table1[[#This Row],[Basic Salary]]+Table1[[#This Row],[Bonus]]</f>
        <v>56622</v>
      </c>
      <c r="E4261" s="10">
        <v>81</v>
      </c>
      <c r="F4261" s="46">
        <v>49</v>
      </c>
      <c r="G4261" s="10" t="str" cm="1">
        <f t="array" ref="G4261">_xlfn.IFS(Table1[[#This Row],[Performance Score]]&gt;=80,"Excellent",Table1[[#This Row],[Performance Score]]&gt;=60,"Good",Table1[[#This Row],[Performance Score]]&gt;=40,"Need Improvement")</f>
        <v>Need Improvement</v>
      </c>
      <c r="H4261" s="30">
        <f>Table1[[#This Row],[Bonus]]/Table1[[#This Row],[Basic Salary]]</f>
        <v>0.32650814103314985</v>
      </c>
      <c r="I4261" s="10">
        <f ca="1">DATEDIF(Table1[[#This Row],[Date of Birth]],TODAY(),"y")</f>
        <v>24</v>
      </c>
      <c r="J4261" s="34">
        <v>45599</v>
      </c>
      <c r="K4261" s="33" t="str" cm="1">
        <f t="array" aca="1" ref="K4261" ca="1">_xlfn.IFS(L4261&lt;3,"Junior",L4261&lt;=7,"Mid-Level",L4261&gt;7,"Senior")</f>
        <v>Junior</v>
      </c>
      <c r="L4261" s="46">
        <f ca="1">INT(YEARFRAC(Table1[[#This Row],[Joining Date]],TODAY(),1))</f>
        <v>1</v>
      </c>
      <c r="M4261" s="25" t="str">
        <f t="shared" ca="1" si="66"/>
        <v>No</v>
      </c>
      <c r="N4261" s="26">
        <f>YEAR(Table1[[#This Row],[Joining Date]])</f>
        <v>2024</v>
      </c>
      <c r="O4261" s="46">
        <f>MONTH(Table1[[#This Row],[Joining Date]])</f>
        <v>11</v>
      </c>
      <c r="P4261" s="26">
        <f ca="1">NETWORKDAYS(Table1[[#This Row],[Joining Date]],TODAY())</f>
        <v>431</v>
      </c>
      <c r="Q4261" s="26" t="str">
        <f>LEFT(Table1[[#This Row],[Department]],5)&amp;"-"&amp;RIGHT(Table1[[#This Row],[Employee ID]],3)</f>
        <v>Suppo-658</v>
      </c>
      <c r="R4261" s="26" t="str">
        <f>LEFT(Table1[[#This Row],[Department]],3)</f>
        <v>Sup</v>
      </c>
      <c r="S4261" s="37">
        <f>_xlfn.XLOOKUP(Table1[[#This Row],[City]],Table2[City],Table2[Bonus %])</f>
        <v>4</v>
      </c>
    </row>
    <row r="4262" spans="1:19" x14ac:dyDescent="0.35">
      <c r="A4262" s="7" t="s">
        <v>1384</v>
      </c>
      <c r="B4262" s="40" t="str">
        <f>LEFT(Table1[[#This Row],[Employee Name]],FIND(" ",Table1[[#This Row],[Employee Name]]))</f>
        <v xml:space="preserve">Kavya </v>
      </c>
      <c r="C4262" s="40" t="str">
        <f>RIGHT(Table1[[#This Row],[Employee Name]],LEN(Table1[[#This Row],[Employee Name]])-FIND(" ",Table1[[#This Row],[Employee Name]]))</f>
        <v>Nair</v>
      </c>
      <c r="D4262" s="22">
        <f>Table1[[#This Row],[Basic Salary]]+Table1[[#This Row],[Bonus]]</f>
        <v>56617</v>
      </c>
      <c r="E4262" s="8">
        <v>89</v>
      </c>
      <c r="F4262" s="45">
        <v>76</v>
      </c>
      <c r="G4262" s="8" t="str" cm="1">
        <f t="array" ref="G4262">_xlfn.IFS(Table1[[#This Row],[Performance Score]]&gt;=80,"Excellent",Table1[[#This Row],[Performance Score]]&gt;=60,"Good",Table1[[#This Row],[Performance Score]]&gt;=40,"Need Improvement")</f>
        <v>Good</v>
      </c>
      <c r="H4262" s="29">
        <f>Table1[[#This Row],[Bonus]]/Table1[[#This Row],[Basic Salary]]</f>
        <v>0.40040564941007695</v>
      </c>
      <c r="I4262" s="8">
        <f ca="1">DATEDIF(Table1[[#This Row],[Date of Birth]],TODAY(),"y")</f>
        <v>30</v>
      </c>
      <c r="J4262" s="33">
        <v>44301</v>
      </c>
      <c r="K4262" s="33" t="str" cm="1">
        <f t="array" aca="1" ref="K4262" ca="1">_xlfn.IFS(L4262&lt;3,"Junior",L4262&lt;=7,"Mid-Level",L4262&gt;7,"Senior")</f>
        <v>Mid-Level</v>
      </c>
      <c r="L4262" s="45">
        <f ca="1">INT(YEARFRAC(Table1[[#This Row],[Joining Date]],TODAY(),1))</f>
        <v>5</v>
      </c>
      <c r="M4262" s="25" t="str">
        <f t="shared" ca="1" si="66"/>
        <v>No</v>
      </c>
      <c r="N4262" s="25">
        <f>YEAR(Table1[[#This Row],[Joining Date]])</f>
        <v>2021</v>
      </c>
      <c r="O4262" s="45">
        <f>MONTH(Table1[[#This Row],[Joining Date]])</f>
        <v>4</v>
      </c>
      <c r="P4262" s="25">
        <f ca="1">NETWORKDAYS(Table1[[#This Row],[Joining Date]],TODAY())</f>
        <v>1358</v>
      </c>
      <c r="Q4262" s="25" t="str">
        <f>LEFT(Table1[[#This Row],[Department]],5)&amp;"-"&amp;RIGHT(Table1[[#This Row],[Employee ID]],3)</f>
        <v>Sales-328</v>
      </c>
      <c r="R4262" s="25" t="str">
        <f>LEFT(Table1[[#This Row],[Department]],3)</f>
        <v>Sal</v>
      </c>
      <c r="S4262" s="36">
        <f>_xlfn.XLOOKUP(Table1[[#This Row],[City]],Table2[City],Table2[Bonus %])</f>
        <v>5</v>
      </c>
    </row>
    <row r="4263" spans="1:19" x14ac:dyDescent="0.35">
      <c r="A4263" s="9" t="s">
        <v>4751</v>
      </c>
      <c r="B4263" s="41" t="str">
        <f>LEFT(Table1[[#This Row],[Employee Name]],FIND(" ",Table1[[#This Row],[Employee Name]]))</f>
        <v xml:space="preserve">Tarun </v>
      </c>
      <c r="C4263" s="41" t="str">
        <f>RIGHT(Table1[[#This Row],[Employee Name]],LEN(Table1[[#This Row],[Employee Name]])-FIND(" ",Table1[[#This Row],[Employee Name]]))</f>
        <v>Verma</v>
      </c>
      <c r="D4263" s="23">
        <f>Table1[[#This Row],[Basic Salary]]+Table1[[#This Row],[Bonus]]</f>
        <v>56602</v>
      </c>
      <c r="E4263" s="10">
        <v>92</v>
      </c>
      <c r="F4263" s="46">
        <v>56</v>
      </c>
      <c r="G4263" s="10" t="str" cm="1">
        <f t="array" ref="G4263">_xlfn.IFS(Table1[[#This Row],[Performance Score]]&gt;=80,"Excellent",Table1[[#This Row],[Performance Score]]&gt;=60,"Good",Table1[[#This Row],[Performance Score]]&gt;=40,"Need Improvement")</f>
        <v>Need Improvement</v>
      </c>
      <c r="H4263" s="30">
        <f>Table1[[#This Row],[Bonus]]/Table1[[#This Row],[Basic Salary]]</f>
        <v>0.48717813977929586</v>
      </c>
      <c r="I4263" s="10">
        <f ca="1">DATEDIF(Table1[[#This Row],[Date of Birth]],TODAY(),"y")</f>
        <v>29</v>
      </c>
      <c r="J4263" s="34">
        <v>43263</v>
      </c>
      <c r="K4263" s="33" t="str" cm="1">
        <f t="array" aca="1" ref="K4263" ca="1">_xlfn.IFS(L4263&lt;3,"Junior",L4263&lt;=7,"Mid-Level",L4263&gt;7,"Senior")</f>
        <v>Senior</v>
      </c>
      <c r="L4263" s="46">
        <f ca="1">INT(YEARFRAC(Table1[[#This Row],[Joining Date]],TODAY(),1))</f>
        <v>8</v>
      </c>
      <c r="M4263" s="25" t="str">
        <f t="shared" ca="1" si="66"/>
        <v>Yes</v>
      </c>
      <c r="N4263" s="26">
        <f>YEAR(Table1[[#This Row],[Joining Date]])</f>
        <v>2018</v>
      </c>
      <c r="O4263" s="46">
        <f>MONTH(Table1[[#This Row],[Joining Date]])</f>
        <v>6</v>
      </c>
      <c r="P4263" s="26">
        <f ca="1">NETWORKDAYS(Table1[[#This Row],[Joining Date]],TODAY())</f>
        <v>2100</v>
      </c>
      <c r="Q4263" s="26" t="str">
        <f>LEFT(Table1[[#This Row],[Department]],5)&amp;"-"&amp;RIGHT(Table1[[#This Row],[Employee ID]],3)</f>
        <v>Finan-695</v>
      </c>
      <c r="R4263" s="26" t="str">
        <f>LEFT(Table1[[#This Row],[Department]],3)</f>
        <v>Fin</v>
      </c>
      <c r="S4263" s="37">
        <f>_xlfn.XLOOKUP(Table1[[#This Row],[City]],Table2[City],Table2[Bonus %])</f>
        <v>6</v>
      </c>
    </row>
    <row r="4264" spans="1:19" x14ac:dyDescent="0.35">
      <c r="A4264" s="7" t="s">
        <v>2759</v>
      </c>
      <c r="B4264" s="40" t="str">
        <f>LEFT(Table1[[#This Row],[Employee Name]],FIND(" ",Table1[[#This Row],[Employee Name]]))</f>
        <v xml:space="preserve">Neha </v>
      </c>
      <c r="C4264" s="40" t="str">
        <f>RIGHT(Table1[[#This Row],[Employee Name]],LEN(Table1[[#This Row],[Employee Name]])-FIND(" ",Table1[[#This Row],[Employee Name]]))</f>
        <v>Kulkarni</v>
      </c>
      <c r="D4264" s="22">
        <f>Table1[[#This Row],[Basic Salary]]+Table1[[#This Row],[Bonus]]</f>
        <v>56601</v>
      </c>
      <c r="E4264" s="8">
        <v>64</v>
      </c>
      <c r="F4264" s="45">
        <v>72</v>
      </c>
      <c r="G4264" s="8" t="str" cm="1">
        <f t="array" ref="G4264">_xlfn.IFS(Table1[[#This Row],[Performance Score]]&gt;=80,"Excellent",Table1[[#This Row],[Performance Score]]&gt;=60,"Good",Table1[[#This Row],[Performance Score]]&gt;=40,"Need Improvement")</f>
        <v>Good</v>
      </c>
      <c r="H4264" s="29">
        <f>Table1[[#This Row],[Bonus]]/Table1[[#This Row],[Basic Salary]]</f>
        <v>0.22576663201663202</v>
      </c>
      <c r="I4264" s="8">
        <f ca="1">DATEDIF(Table1[[#This Row],[Date of Birth]],TODAY(),"y")</f>
        <v>45</v>
      </c>
      <c r="J4264" s="33">
        <v>43384</v>
      </c>
      <c r="K4264" s="33" t="str" cm="1">
        <f t="array" aca="1" ref="K4264" ca="1">_xlfn.IFS(L4264&lt;3,"Junior",L4264&lt;=7,"Mid-Level",L4264&gt;7,"Senior")</f>
        <v>Mid-Level</v>
      </c>
      <c r="L4264" s="45">
        <f ca="1">INT(YEARFRAC(Table1[[#This Row],[Joining Date]],TODAY(),1))</f>
        <v>7</v>
      </c>
      <c r="M4264" s="25" t="str">
        <f t="shared" ca="1" si="66"/>
        <v>Yes</v>
      </c>
      <c r="N4264" s="25">
        <f>YEAR(Table1[[#This Row],[Joining Date]])</f>
        <v>2018</v>
      </c>
      <c r="O4264" s="45">
        <f>MONTH(Table1[[#This Row],[Joining Date]])</f>
        <v>10</v>
      </c>
      <c r="P4264" s="25">
        <f ca="1">NETWORKDAYS(Table1[[#This Row],[Joining Date]],TODAY())</f>
        <v>2013</v>
      </c>
      <c r="Q4264" s="25" t="str">
        <f>LEFT(Table1[[#This Row],[Department]],5)&amp;"-"&amp;RIGHT(Table1[[#This Row],[Employee ID]],3)</f>
        <v>IT-703</v>
      </c>
      <c r="R4264" s="25" t="str">
        <f>LEFT(Table1[[#This Row],[Department]],3)</f>
        <v>IT</v>
      </c>
      <c r="S4264" s="36">
        <f>_xlfn.XLOOKUP(Table1[[#This Row],[City]],Table2[City],Table2[Bonus %])</f>
        <v>6</v>
      </c>
    </row>
    <row r="4265" spans="1:19" x14ac:dyDescent="0.35">
      <c r="A4265" s="9" t="s">
        <v>1745</v>
      </c>
      <c r="B4265" s="41" t="str">
        <f>LEFT(Table1[[#This Row],[Employee Name]],FIND(" ",Table1[[#This Row],[Employee Name]]))</f>
        <v xml:space="preserve">Priya </v>
      </c>
      <c r="C4265" s="41" t="str">
        <f>RIGHT(Table1[[#This Row],[Employee Name]],LEN(Table1[[#This Row],[Employee Name]])-FIND(" ",Table1[[#This Row],[Employee Name]]))</f>
        <v>Reddy</v>
      </c>
      <c r="D4265" s="23">
        <f>Table1[[#This Row],[Basic Salary]]+Table1[[#This Row],[Bonus]]</f>
        <v>56572</v>
      </c>
      <c r="E4265" s="10">
        <v>95</v>
      </c>
      <c r="F4265" s="46">
        <v>86</v>
      </c>
      <c r="G4265" s="10" t="str" cm="1">
        <f t="array" ref="G4265">_xlfn.IFS(Table1[[#This Row],[Performance Score]]&gt;=80,"Excellent",Table1[[#This Row],[Performance Score]]&gt;=60,"Good",Table1[[#This Row],[Performance Score]]&gt;=40,"Need Improvement")</f>
        <v>Excellent</v>
      </c>
      <c r="H4265" s="30">
        <f>Table1[[#This Row],[Bonus]]/Table1[[#This Row],[Basic Salary]]</f>
        <v>0.90228319714852545</v>
      </c>
      <c r="I4265" s="10">
        <f ca="1">DATEDIF(Table1[[#This Row],[Date of Birth]],TODAY(),"y")</f>
        <v>23</v>
      </c>
      <c r="J4265" s="34">
        <v>43780</v>
      </c>
      <c r="K4265" s="33" t="str" cm="1">
        <f t="array" aca="1" ref="K4265" ca="1">_xlfn.IFS(L4265&lt;3,"Junior",L4265&lt;=7,"Mid-Level",L4265&gt;7,"Senior")</f>
        <v>Mid-Level</v>
      </c>
      <c r="L4265" s="46">
        <f ca="1">INT(YEARFRAC(Table1[[#This Row],[Joining Date]],TODAY(),1))</f>
        <v>6</v>
      </c>
      <c r="M4265" s="25" t="str">
        <f t="shared" ca="1" si="66"/>
        <v>Yes</v>
      </c>
      <c r="N4265" s="26">
        <f>YEAR(Table1[[#This Row],[Joining Date]])</f>
        <v>2019</v>
      </c>
      <c r="O4265" s="46">
        <f>MONTH(Table1[[#This Row],[Joining Date]])</f>
        <v>11</v>
      </c>
      <c r="P4265" s="26">
        <f ca="1">NETWORKDAYS(Table1[[#This Row],[Joining Date]],TODAY())</f>
        <v>1731</v>
      </c>
      <c r="Q4265" s="26" t="str">
        <f>LEFT(Table1[[#This Row],[Department]],5)&amp;"-"&amp;RIGHT(Table1[[#This Row],[Employee ID]],3)</f>
        <v>IT-689</v>
      </c>
      <c r="R4265" s="26" t="str">
        <f>LEFT(Table1[[#This Row],[Department]],3)</f>
        <v>IT</v>
      </c>
      <c r="S4265" s="37">
        <f>_xlfn.XLOOKUP(Table1[[#This Row],[City]],Table2[City],Table2[Bonus %])</f>
        <v>6</v>
      </c>
    </row>
    <row r="4266" spans="1:19" x14ac:dyDescent="0.35">
      <c r="A4266" s="7" t="s">
        <v>1707</v>
      </c>
      <c r="B4266" s="40" t="str">
        <f>LEFT(Table1[[#This Row],[Employee Name]],FIND(" ",Table1[[#This Row],[Employee Name]]))</f>
        <v xml:space="preserve">Ravi </v>
      </c>
      <c r="C4266" s="40" t="str">
        <f>RIGHT(Table1[[#This Row],[Employee Name]],LEN(Table1[[#This Row],[Employee Name]])-FIND(" ",Table1[[#This Row],[Employee Name]]))</f>
        <v>Teja</v>
      </c>
      <c r="D4266" s="22">
        <f>Table1[[#This Row],[Basic Salary]]+Table1[[#This Row],[Bonus]]</f>
        <v>56569</v>
      </c>
      <c r="E4266" s="8">
        <v>78</v>
      </c>
      <c r="F4266" s="45">
        <v>80</v>
      </c>
      <c r="G4266" s="8" t="str" cm="1">
        <f t="array" ref="G4266">_xlfn.IFS(Table1[[#This Row],[Performance Score]]&gt;=80,"Excellent",Table1[[#This Row],[Performance Score]]&gt;=60,"Good",Table1[[#This Row],[Performance Score]]&gt;=40,"Need Improvement")</f>
        <v>Excellent</v>
      </c>
      <c r="H4266" s="29">
        <f>Table1[[#This Row],[Bonus]]/Table1[[#This Row],[Basic Salary]]</f>
        <v>0.18521234469609671</v>
      </c>
      <c r="I4266" s="8">
        <f ca="1">DATEDIF(Table1[[#This Row],[Date of Birth]],TODAY(),"y")</f>
        <v>23</v>
      </c>
      <c r="J4266" s="33">
        <v>44387</v>
      </c>
      <c r="K4266" s="33" t="str" cm="1">
        <f t="array" aca="1" ref="K4266" ca="1">_xlfn.IFS(L4266&lt;3,"Junior",L4266&lt;=7,"Mid-Level",L4266&gt;7,"Senior")</f>
        <v>Mid-Level</v>
      </c>
      <c r="L4266" s="45">
        <f ca="1">INT(YEARFRAC(Table1[[#This Row],[Joining Date]],TODAY(),1))</f>
        <v>4</v>
      </c>
      <c r="M4266" s="25" t="str">
        <f t="shared" ca="1" si="66"/>
        <v>No</v>
      </c>
      <c r="N4266" s="25">
        <f>YEAR(Table1[[#This Row],[Joining Date]])</f>
        <v>2021</v>
      </c>
      <c r="O4266" s="45">
        <f>MONTH(Table1[[#This Row],[Joining Date]])</f>
        <v>7</v>
      </c>
      <c r="P4266" s="25">
        <f ca="1">NETWORKDAYS(Table1[[#This Row],[Joining Date]],TODAY())</f>
        <v>1296</v>
      </c>
      <c r="Q4266" s="25" t="str">
        <f>LEFT(Table1[[#This Row],[Department]],5)&amp;"-"&amp;RIGHT(Table1[[#This Row],[Employee ID]],3)</f>
        <v>Finan-651</v>
      </c>
      <c r="R4266" s="25" t="str">
        <f>LEFT(Table1[[#This Row],[Department]],3)</f>
        <v>Fin</v>
      </c>
      <c r="S4266" s="36">
        <f>_xlfn.XLOOKUP(Table1[[#This Row],[City]],Table2[City],Table2[Bonus %])</f>
        <v>7</v>
      </c>
    </row>
    <row r="4267" spans="1:19" x14ac:dyDescent="0.35">
      <c r="A4267" s="9" t="s">
        <v>58</v>
      </c>
      <c r="B4267" s="41" t="str">
        <f>LEFT(Table1[[#This Row],[Employee Name]],FIND(" ",Table1[[#This Row],[Employee Name]]))</f>
        <v xml:space="preserve">Ravi </v>
      </c>
      <c r="C4267" s="41" t="str">
        <f>RIGHT(Table1[[#This Row],[Employee Name]],LEN(Table1[[#This Row],[Employee Name]])-FIND(" ",Table1[[#This Row],[Employee Name]]))</f>
        <v>Teja</v>
      </c>
      <c r="D4267" s="23">
        <f>Table1[[#This Row],[Basic Salary]]+Table1[[#This Row],[Bonus]]</f>
        <v>56556</v>
      </c>
      <c r="E4267" s="10">
        <v>79</v>
      </c>
      <c r="F4267" s="46">
        <v>55</v>
      </c>
      <c r="G4267" s="10" t="str" cm="1">
        <f t="array" ref="G4267">_xlfn.IFS(Table1[[#This Row],[Performance Score]]&gt;=80,"Excellent",Table1[[#This Row],[Performance Score]]&gt;=60,"Good",Table1[[#This Row],[Performance Score]]&gt;=40,"Need Improvement")</f>
        <v>Need Improvement</v>
      </c>
      <c r="H4267" s="30">
        <f>Table1[[#This Row],[Bonus]]/Table1[[#This Row],[Basic Salary]]</f>
        <v>0.42594927134284705</v>
      </c>
      <c r="I4267" s="10">
        <f ca="1">DATEDIF(Table1[[#This Row],[Date of Birth]],TODAY(),"y")</f>
        <v>45</v>
      </c>
      <c r="J4267" s="34">
        <v>44006</v>
      </c>
      <c r="K4267" s="33" t="str" cm="1">
        <f t="array" aca="1" ref="K4267" ca="1">_xlfn.IFS(L4267&lt;3,"Junior",L4267&lt;=7,"Mid-Level",L4267&gt;7,"Senior")</f>
        <v>Mid-Level</v>
      </c>
      <c r="L4267" s="46">
        <f ca="1">INT(YEARFRAC(Table1[[#This Row],[Joining Date]],TODAY(),1))</f>
        <v>6</v>
      </c>
      <c r="M4267" s="25" t="str">
        <f t="shared" ca="1" si="66"/>
        <v>Yes</v>
      </c>
      <c r="N4267" s="26">
        <f>YEAR(Table1[[#This Row],[Joining Date]])</f>
        <v>2020</v>
      </c>
      <c r="O4267" s="46">
        <f>MONTH(Table1[[#This Row],[Joining Date]])</f>
        <v>6</v>
      </c>
      <c r="P4267" s="26">
        <f ca="1">NETWORKDAYS(Table1[[#This Row],[Joining Date]],TODAY())</f>
        <v>1569</v>
      </c>
      <c r="Q4267" s="26" t="str">
        <f>LEFT(Table1[[#This Row],[Department]],5)&amp;"-"&amp;RIGHT(Table1[[#This Row],[Employee ID]],3)</f>
        <v>Opera-016</v>
      </c>
      <c r="R4267" s="26" t="str">
        <f>LEFT(Table1[[#This Row],[Department]],3)</f>
        <v>Ope</v>
      </c>
      <c r="S4267" s="37">
        <f>_xlfn.XLOOKUP(Table1[[#This Row],[City]],Table2[City],Table2[Bonus %])</f>
        <v>5</v>
      </c>
    </row>
    <row r="4268" spans="1:19" x14ac:dyDescent="0.35">
      <c r="A4268" s="7" t="s">
        <v>1861</v>
      </c>
      <c r="B4268" s="40" t="str">
        <f>LEFT(Table1[[#This Row],[Employee Name]],FIND(" ",Table1[[#This Row],[Employee Name]]))</f>
        <v xml:space="preserve">Pooja </v>
      </c>
      <c r="C4268" s="40" t="str">
        <f>RIGHT(Table1[[#This Row],[Employee Name]],LEN(Table1[[#This Row],[Employee Name]])-FIND(" ",Table1[[#This Row],[Employee Name]]))</f>
        <v>Das</v>
      </c>
      <c r="D4268" s="22">
        <f>Table1[[#This Row],[Basic Salary]]+Table1[[#This Row],[Bonus]]</f>
        <v>56484</v>
      </c>
      <c r="E4268" s="8">
        <v>84</v>
      </c>
      <c r="F4268" s="45">
        <v>59</v>
      </c>
      <c r="G4268" s="8" t="str" cm="1">
        <f t="array" ref="G4268">_xlfn.IFS(Table1[[#This Row],[Performance Score]]&gt;=80,"Excellent",Table1[[#This Row],[Performance Score]]&gt;=60,"Good",Table1[[#This Row],[Performance Score]]&gt;=40,"Need Improvement")</f>
        <v>Need Improvement</v>
      </c>
      <c r="H4268" s="29">
        <f>Table1[[#This Row],[Bonus]]/Table1[[#This Row],[Basic Salary]]</f>
        <v>0.5651306492282967</v>
      </c>
      <c r="I4268" s="8">
        <f ca="1">DATEDIF(Table1[[#This Row],[Date of Birth]],TODAY(),"y")</f>
        <v>16</v>
      </c>
      <c r="J4268" s="33">
        <v>42100</v>
      </c>
      <c r="K4268" s="33" t="str" cm="1">
        <f t="array" aca="1" ref="K4268" ca="1">_xlfn.IFS(L4268&lt;3,"Junior",L4268&lt;=7,"Mid-Level",L4268&gt;7,"Senior")</f>
        <v>Senior</v>
      </c>
      <c r="L4268" s="45">
        <f ca="1">INT(YEARFRAC(Table1[[#This Row],[Joining Date]],TODAY(),1))</f>
        <v>11</v>
      </c>
      <c r="M4268" s="25" t="str">
        <f t="shared" ca="1" si="66"/>
        <v>Yes</v>
      </c>
      <c r="N4268" s="25">
        <f>YEAR(Table1[[#This Row],[Joining Date]])</f>
        <v>2015</v>
      </c>
      <c r="O4268" s="45">
        <f>MONTH(Table1[[#This Row],[Joining Date]])</f>
        <v>4</v>
      </c>
      <c r="P4268" s="25">
        <f ca="1">NETWORKDAYS(Table1[[#This Row],[Joining Date]],TODAY())</f>
        <v>2931</v>
      </c>
      <c r="Q4268" s="25" t="str">
        <f>LEFT(Table1[[#This Row],[Department]],5)&amp;"-"&amp;RIGHT(Table1[[#This Row],[Employee ID]],3)</f>
        <v>Suppo-805</v>
      </c>
      <c r="R4268" s="25" t="str">
        <f>LEFT(Table1[[#This Row],[Department]],3)</f>
        <v>Sup</v>
      </c>
      <c r="S4268" s="36">
        <f>_xlfn.XLOOKUP(Table1[[#This Row],[City]],Table2[City],Table2[Bonus %])</f>
        <v>8</v>
      </c>
    </row>
    <row r="4269" spans="1:19" x14ac:dyDescent="0.35">
      <c r="A4269" s="9" t="s">
        <v>4444</v>
      </c>
      <c r="B4269" s="41" t="str">
        <f>LEFT(Table1[[#This Row],[Employee Name]],FIND(" ",Table1[[#This Row],[Employee Name]]))</f>
        <v xml:space="preserve">Karan </v>
      </c>
      <c r="C4269" s="41" t="str">
        <f>RIGHT(Table1[[#This Row],[Employee Name]],LEN(Table1[[#This Row],[Employee Name]])-FIND(" ",Table1[[#This Row],[Employee Name]]))</f>
        <v>Malhotra</v>
      </c>
      <c r="D4269" s="23">
        <f>Table1[[#This Row],[Basic Salary]]+Table1[[#This Row],[Bonus]]</f>
        <v>56457</v>
      </c>
      <c r="E4269" s="10">
        <v>85</v>
      </c>
      <c r="F4269" s="46">
        <v>94</v>
      </c>
      <c r="G4269" s="10" t="str" cm="1">
        <f t="array" ref="G4269">_xlfn.IFS(Table1[[#This Row],[Performance Score]]&gt;=80,"Excellent",Table1[[#This Row],[Performance Score]]&gt;=60,"Good",Table1[[#This Row],[Performance Score]]&gt;=40,"Need Improvement")</f>
        <v>Excellent</v>
      </c>
      <c r="H4269" s="30">
        <f>Table1[[#This Row],[Bonus]]/Table1[[#This Row],[Basic Salary]]</f>
        <v>0.48356326369728025</v>
      </c>
      <c r="I4269" s="10">
        <f ca="1">DATEDIF(Table1[[#This Row],[Date of Birth]],TODAY(),"y")</f>
        <v>37</v>
      </c>
      <c r="J4269" s="34">
        <v>42500</v>
      </c>
      <c r="K4269" s="33" t="str" cm="1">
        <f t="array" aca="1" ref="K4269" ca="1">_xlfn.IFS(L4269&lt;3,"Junior",L4269&lt;=7,"Mid-Level",L4269&gt;7,"Senior")</f>
        <v>Senior</v>
      </c>
      <c r="L4269" s="46">
        <f ca="1">INT(YEARFRAC(Table1[[#This Row],[Joining Date]],TODAY(),1))</f>
        <v>10</v>
      </c>
      <c r="M4269" s="25" t="str">
        <f t="shared" ca="1" si="66"/>
        <v>Yes</v>
      </c>
      <c r="N4269" s="26">
        <f>YEAR(Table1[[#This Row],[Joining Date]])</f>
        <v>2016</v>
      </c>
      <c r="O4269" s="46">
        <f>MONTH(Table1[[#This Row],[Joining Date]])</f>
        <v>5</v>
      </c>
      <c r="P4269" s="26">
        <f ca="1">NETWORKDAYS(Table1[[#This Row],[Joining Date]],TODAY())</f>
        <v>2645</v>
      </c>
      <c r="Q4269" s="26" t="str">
        <f>LEFT(Table1[[#This Row],[Department]],5)&amp;"-"&amp;RIGHT(Table1[[#This Row],[Employee ID]],3)</f>
        <v>HR-388</v>
      </c>
      <c r="R4269" s="26" t="str">
        <f>LEFT(Table1[[#This Row],[Department]],3)</f>
        <v>HR</v>
      </c>
      <c r="S4269" s="37">
        <f>_xlfn.XLOOKUP(Table1[[#This Row],[City]],Table2[City],Table2[Bonus %])</f>
        <v>8</v>
      </c>
    </row>
    <row r="4270" spans="1:19" x14ac:dyDescent="0.35">
      <c r="A4270" s="7" t="s">
        <v>1341</v>
      </c>
      <c r="B4270" s="40" t="str">
        <f>LEFT(Table1[[#This Row],[Employee Name]],FIND(" ",Table1[[#This Row],[Employee Name]]))</f>
        <v xml:space="preserve">Aarav </v>
      </c>
      <c r="C4270" s="40" t="str">
        <f>RIGHT(Table1[[#This Row],[Employee Name]],LEN(Table1[[#This Row],[Employee Name]])-FIND(" ",Table1[[#This Row],[Employee Name]]))</f>
        <v>Sharma</v>
      </c>
      <c r="D4270" s="22">
        <f>Table1[[#This Row],[Basic Salary]]+Table1[[#This Row],[Bonus]]</f>
        <v>56393</v>
      </c>
      <c r="E4270" s="8">
        <v>80</v>
      </c>
      <c r="F4270" s="45">
        <v>56</v>
      </c>
      <c r="G4270" s="8" t="str" cm="1">
        <f t="array" ref="G4270">_xlfn.IFS(Table1[[#This Row],[Performance Score]]&gt;=80,"Excellent",Table1[[#This Row],[Performance Score]]&gt;=60,"Good",Table1[[#This Row],[Performance Score]]&gt;=40,"Need Improvement")</f>
        <v>Need Improvement</v>
      </c>
      <c r="H4270" s="29">
        <f>Table1[[#This Row],[Bonus]]/Table1[[#This Row],[Basic Salary]]</f>
        <v>0.71048560769207436</v>
      </c>
      <c r="I4270" s="8">
        <f ca="1">DATEDIF(Table1[[#This Row],[Date of Birth]],TODAY(),"y")</f>
        <v>28</v>
      </c>
      <c r="J4270" s="33">
        <v>42886</v>
      </c>
      <c r="K4270" s="33" t="str" cm="1">
        <f t="array" aca="1" ref="K4270" ca="1">_xlfn.IFS(L4270&lt;3,"Junior",L4270&lt;=7,"Mid-Level",L4270&gt;7,"Senior")</f>
        <v>Senior</v>
      </c>
      <c r="L4270" s="45">
        <f ca="1">INT(YEARFRAC(Table1[[#This Row],[Joining Date]],TODAY(),1))</f>
        <v>9</v>
      </c>
      <c r="M4270" s="25" t="str">
        <f t="shared" ca="1" si="66"/>
        <v>Yes</v>
      </c>
      <c r="N4270" s="25">
        <f>YEAR(Table1[[#This Row],[Joining Date]])</f>
        <v>2017</v>
      </c>
      <c r="O4270" s="45">
        <f>MONTH(Table1[[#This Row],[Joining Date]])</f>
        <v>5</v>
      </c>
      <c r="P4270" s="25">
        <f ca="1">NETWORKDAYS(Table1[[#This Row],[Joining Date]],TODAY())</f>
        <v>2369</v>
      </c>
      <c r="Q4270" s="25" t="str">
        <f>LEFT(Table1[[#This Row],[Department]],5)&amp;"-"&amp;RIGHT(Table1[[#This Row],[Employee ID]],3)</f>
        <v>Sales-285</v>
      </c>
      <c r="R4270" s="25" t="str">
        <f>LEFT(Table1[[#This Row],[Department]],3)</f>
        <v>Sal</v>
      </c>
      <c r="S4270" s="36">
        <f>_xlfn.XLOOKUP(Table1[[#This Row],[City]],Table2[City],Table2[Bonus %])</f>
        <v>6</v>
      </c>
    </row>
    <row r="4271" spans="1:19" x14ac:dyDescent="0.35">
      <c r="A4271" s="9" t="s">
        <v>1534</v>
      </c>
      <c r="B4271" s="41" t="str">
        <f>LEFT(Table1[[#This Row],[Employee Name]],FIND(" ",Table1[[#This Row],[Employee Name]]))</f>
        <v xml:space="preserve">Meera </v>
      </c>
      <c r="C4271" s="41" t="str">
        <f>RIGHT(Table1[[#This Row],[Employee Name]],LEN(Table1[[#This Row],[Employee Name]])-FIND(" ",Table1[[#This Row],[Employee Name]]))</f>
        <v>Joshi</v>
      </c>
      <c r="D4271" s="23">
        <f>Table1[[#This Row],[Basic Salary]]+Table1[[#This Row],[Bonus]]</f>
        <v>56390</v>
      </c>
      <c r="E4271" s="10">
        <v>80</v>
      </c>
      <c r="F4271" s="46">
        <v>41</v>
      </c>
      <c r="G4271" s="10" t="str" cm="1">
        <f t="array" ref="G4271">_xlfn.IFS(Table1[[#This Row],[Performance Score]]&gt;=80,"Excellent",Table1[[#This Row],[Performance Score]]&gt;=60,"Good",Table1[[#This Row],[Performance Score]]&gt;=40,"Need Improvement")</f>
        <v>Need Improvement</v>
      </c>
      <c r="H4271" s="30">
        <f>Table1[[#This Row],[Bonus]]/Table1[[#This Row],[Basic Salary]]</f>
        <v>0.2293974012383361</v>
      </c>
      <c r="I4271" s="10">
        <f ca="1">DATEDIF(Table1[[#This Row],[Date of Birth]],TODAY(),"y")</f>
        <v>30</v>
      </c>
      <c r="J4271" s="34">
        <v>45674</v>
      </c>
      <c r="K4271" s="33" t="str" cm="1">
        <f t="array" aca="1" ref="K4271" ca="1">_xlfn.IFS(L4271&lt;3,"Junior",L4271&lt;=7,"Mid-Level",L4271&gt;7,"Senior")</f>
        <v>Junior</v>
      </c>
      <c r="L4271" s="46">
        <f ca="1">INT(YEARFRAC(Table1[[#This Row],[Joining Date]],TODAY(),1))</f>
        <v>1</v>
      </c>
      <c r="M4271" s="25" t="str">
        <f t="shared" ca="1" si="66"/>
        <v>No</v>
      </c>
      <c r="N4271" s="26">
        <f>YEAR(Table1[[#This Row],[Joining Date]])</f>
        <v>2025</v>
      </c>
      <c r="O4271" s="46">
        <f>MONTH(Table1[[#This Row],[Joining Date]])</f>
        <v>1</v>
      </c>
      <c r="P4271" s="26">
        <f ca="1">NETWORKDAYS(Table1[[#This Row],[Joining Date]],TODAY())</f>
        <v>377</v>
      </c>
      <c r="Q4271" s="26" t="str">
        <f>LEFT(Table1[[#This Row],[Department]],5)&amp;"-"&amp;RIGHT(Table1[[#This Row],[Employee ID]],3)</f>
        <v>Suppo-478</v>
      </c>
      <c r="R4271" s="26" t="str">
        <f>LEFT(Table1[[#This Row],[Department]],3)</f>
        <v>Sup</v>
      </c>
      <c r="S4271" s="37">
        <f>_xlfn.XLOOKUP(Table1[[#This Row],[City]],Table2[City],Table2[Bonus %])</f>
        <v>5</v>
      </c>
    </row>
    <row r="4272" spans="1:19" x14ac:dyDescent="0.35">
      <c r="A4272" s="7" t="s">
        <v>3288</v>
      </c>
      <c r="B4272" s="40" t="str">
        <f>LEFT(Table1[[#This Row],[Employee Name]],FIND(" ",Table1[[#This Row],[Employee Name]]))</f>
        <v xml:space="preserve">Rohan </v>
      </c>
      <c r="C4272" s="40" t="str">
        <f>RIGHT(Table1[[#This Row],[Employee Name]],LEN(Table1[[#This Row],[Employee Name]])-FIND(" ",Table1[[#This Row],[Employee Name]]))</f>
        <v>Gupta</v>
      </c>
      <c r="D4272" s="22">
        <f>Table1[[#This Row],[Basic Salary]]+Table1[[#This Row],[Bonus]]</f>
        <v>56375</v>
      </c>
      <c r="E4272" s="8">
        <v>95</v>
      </c>
      <c r="F4272" s="45">
        <v>53</v>
      </c>
      <c r="G4272" s="8" t="str" cm="1">
        <f t="array" ref="G4272">_xlfn.IFS(Table1[[#This Row],[Performance Score]]&gt;=80,"Excellent",Table1[[#This Row],[Performance Score]]&gt;=60,"Good",Table1[[#This Row],[Performance Score]]&gt;=40,"Need Improvement")</f>
        <v>Need Improvement</v>
      </c>
      <c r="H4272" s="29">
        <f>Table1[[#This Row],[Bonus]]/Table1[[#This Row],[Basic Salary]]</f>
        <v>0.29359798072510324</v>
      </c>
      <c r="I4272" s="8">
        <f ca="1">DATEDIF(Table1[[#This Row],[Date of Birth]],TODAY(),"y")</f>
        <v>24</v>
      </c>
      <c r="J4272" s="33">
        <v>44084</v>
      </c>
      <c r="K4272" s="33" t="str" cm="1">
        <f t="array" aca="1" ref="K4272" ca="1">_xlfn.IFS(L4272&lt;3,"Junior",L4272&lt;=7,"Mid-Level",L4272&gt;7,"Senior")</f>
        <v>Mid-Level</v>
      </c>
      <c r="L4272" s="45">
        <f ca="1">INT(YEARFRAC(Table1[[#This Row],[Joining Date]],TODAY(),1))</f>
        <v>5</v>
      </c>
      <c r="M4272" s="25" t="str">
        <f t="shared" ca="1" si="66"/>
        <v>No</v>
      </c>
      <c r="N4272" s="25">
        <f>YEAR(Table1[[#This Row],[Joining Date]])</f>
        <v>2020</v>
      </c>
      <c r="O4272" s="45">
        <f>MONTH(Table1[[#This Row],[Joining Date]])</f>
        <v>9</v>
      </c>
      <c r="P4272" s="25">
        <f ca="1">NETWORKDAYS(Table1[[#This Row],[Joining Date]],TODAY())</f>
        <v>1513</v>
      </c>
      <c r="Q4272" s="25" t="str">
        <f>LEFT(Table1[[#This Row],[Department]],5)&amp;"-"&amp;RIGHT(Table1[[#This Row],[Employee ID]],3)</f>
        <v>Opera-232</v>
      </c>
      <c r="R4272" s="25" t="str">
        <f>LEFT(Table1[[#This Row],[Department]],3)</f>
        <v>Ope</v>
      </c>
      <c r="S4272" s="36">
        <f>_xlfn.XLOOKUP(Table1[[#This Row],[City]],Table2[City],Table2[Bonus %])</f>
        <v>8</v>
      </c>
    </row>
    <row r="4273" spans="1:19" x14ac:dyDescent="0.35">
      <c r="A4273" s="9" t="s">
        <v>3126</v>
      </c>
      <c r="B4273" s="41" t="str">
        <f>LEFT(Table1[[#This Row],[Employee Name]],FIND(" ",Table1[[#This Row],[Employee Name]]))</f>
        <v xml:space="preserve">Karan </v>
      </c>
      <c r="C4273" s="41" t="str">
        <f>RIGHT(Table1[[#This Row],[Employee Name]],LEN(Table1[[#This Row],[Employee Name]])-FIND(" ",Table1[[#This Row],[Employee Name]]))</f>
        <v>Malhotra</v>
      </c>
      <c r="D4273" s="23">
        <f>Table1[[#This Row],[Basic Salary]]+Table1[[#This Row],[Bonus]]</f>
        <v>56333</v>
      </c>
      <c r="E4273" s="10">
        <v>83</v>
      </c>
      <c r="F4273" s="46">
        <v>85</v>
      </c>
      <c r="G4273" s="10" t="str" cm="1">
        <f t="array" ref="G4273">_xlfn.IFS(Table1[[#This Row],[Performance Score]]&gt;=80,"Excellent",Table1[[#This Row],[Performance Score]]&gt;=60,"Good",Table1[[#This Row],[Performance Score]]&gt;=40,"Need Improvement")</f>
        <v>Excellent</v>
      </c>
      <c r="H4273" s="30">
        <f>Table1[[#This Row],[Bonus]]/Table1[[#This Row],[Basic Salary]]</f>
        <v>1.0807815905145348</v>
      </c>
      <c r="I4273" s="10">
        <f ca="1">DATEDIF(Table1[[#This Row],[Date of Birth]],TODAY(),"y")</f>
        <v>18</v>
      </c>
      <c r="J4273" s="34">
        <v>44905</v>
      </c>
      <c r="K4273" s="33" t="str" cm="1">
        <f t="array" aca="1" ref="K4273" ca="1">_xlfn.IFS(L4273&lt;3,"Junior",L4273&lt;=7,"Mid-Level",L4273&gt;7,"Senior")</f>
        <v>Mid-Level</v>
      </c>
      <c r="L4273" s="46">
        <f ca="1">INT(YEARFRAC(Table1[[#This Row],[Joining Date]],TODAY(),1))</f>
        <v>3</v>
      </c>
      <c r="M4273" s="25" t="str">
        <f t="shared" ca="1" si="66"/>
        <v>No</v>
      </c>
      <c r="N4273" s="26">
        <f>YEAR(Table1[[#This Row],[Joining Date]])</f>
        <v>2022</v>
      </c>
      <c r="O4273" s="46">
        <f>MONTH(Table1[[#This Row],[Joining Date]])</f>
        <v>12</v>
      </c>
      <c r="P4273" s="26">
        <f ca="1">NETWORKDAYS(Table1[[#This Row],[Joining Date]],TODAY())</f>
        <v>926</v>
      </c>
      <c r="Q4273" s="26" t="str">
        <f>LEFT(Table1[[#This Row],[Department]],5)&amp;"-"&amp;RIGHT(Table1[[#This Row],[Employee ID]],3)</f>
        <v>Opera-070</v>
      </c>
      <c r="R4273" s="26" t="str">
        <f>LEFT(Table1[[#This Row],[Department]],3)</f>
        <v>Ope</v>
      </c>
      <c r="S4273" s="37">
        <f>_xlfn.XLOOKUP(Table1[[#This Row],[City]],Table2[City],Table2[Bonus %])</f>
        <v>7</v>
      </c>
    </row>
    <row r="4274" spans="1:19" x14ac:dyDescent="0.35">
      <c r="A4274" s="7" t="s">
        <v>3328</v>
      </c>
      <c r="B4274" s="40" t="str">
        <f>LEFT(Table1[[#This Row],[Employee Name]],FIND(" ",Table1[[#This Row],[Employee Name]]))</f>
        <v xml:space="preserve">Neha </v>
      </c>
      <c r="C4274" s="40" t="str">
        <f>RIGHT(Table1[[#This Row],[Employee Name]],LEN(Table1[[#This Row],[Employee Name]])-FIND(" ",Table1[[#This Row],[Employee Name]]))</f>
        <v>Kulkarni</v>
      </c>
      <c r="D4274" s="22">
        <f>Table1[[#This Row],[Basic Salary]]+Table1[[#This Row],[Bonus]]</f>
        <v>56328</v>
      </c>
      <c r="E4274" s="8">
        <v>86</v>
      </c>
      <c r="F4274" s="45">
        <v>55</v>
      </c>
      <c r="G4274" s="8" t="str" cm="1">
        <f t="array" ref="G4274">_xlfn.IFS(Table1[[#This Row],[Performance Score]]&gt;=80,"Excellent",Table1[[#This Row],[Performance Score]]&gt;=60,"Good",Table1[[#This Row],[Performance Score]]&gt;=40,"Need Improvement")</f>
        <v>Need Improvement</v>
      </c>
      <c r="H4274" s="29">
        <f>Table1[[#This Row],[Bonus]]/Table1[[#This Row],[Basic Salary]]</f>
        <v>0.33383850343357802</v>
      </c>
      <c r="I4274" s="8">
        <f ca="1">DATEDIF(Table1[[#This Row],[Date of Birth]],TODAY(),"y")</f>
        <v>17</v>
      </c>
      <c r="J4274" s="33">
        <v>44592</v>
      </c>
      <c r="K4274" s="33" t="str" cm="1">
        <f t="array" aca="1" ref="K4274" ca="1">_xlfn.IFS(L4274&lt;3,"Junior",L4274&lt;=7,"Mid-Level",L4274&gt;7,"Senior")</f>
        <v>Mid-Level</v>
      </c>
      <c r="L4274" s="45">
        <f ca="1">INT(YEARFRAC(Table1[[#This Row],[Joining Date]],TODAY(),1))</f>
        <v>4</v>
      </c>
      <c r="M4274" s="25" t="str">
        <f t="shared" ca="1" si="66"/>
        <v>No</v>
      </c>
      <c r="N4274" s="25">
        <f>YEAR(Table1[[#This Row],[Joining Date]])</f>
        <v>2022</v>
      </c>
      <c r="O4274" s="45">
        <f>MONTH(Table1[[#This Row],[Joining Date]])</f>
        <v>1</v>
      </c>
      <c r="P4274" s="25">
        <f ca="1">NETWORKDAYS(Table1[[#This Row],[Joining Date]],TODAY())</f>
        <v>1151</v>
      </c>
      <c r="Q4274" s="25" t="str">
        <f>LEFT(Table1[[#This Row],[Department]],5)&amp;"-"&amp;RIGHT(Table1[[#This Row],[Employee ID]],3)</f>
        <v>Finan-272</v>
      </c>
      <c r="R4274" s="25" t="str">
        <f>LEFT(Table1[[#This Row],[Department]],3)</f>
        <v>Fin</v>
      </c>
      <c r="S4274" s="36">
        <f>_xlfn.XLOOKUP(Table1[[#This Row],[City]],Table2[City],Table2[Bonus %])</f>
        <v>5</v>
      </c>
    </row>
    <row r="4275" spans="1:19" x14ac:dyDescent="0.35">
      <c r="A4275" s="9" t="s">
        <v>2886</v>
      </c>
      <c r="B4275" s="41" t="str">
        <f>LEFT(Table1[[#This Row],[Employee Name]],FIND(" ",Table1[[#This Row],[Employee Name]]))</f>
        <v xml:space="preserve">Nisha </v>
      </c>
      <c r="C4275" s="41" t="str">
        <f>RIGHT(Table1[[#This Row],[Employee Name]],LEN(Table1[[#This Row],[Employee Name]])-FIND(" ",Table1[[#This Row],[Employee Name]]))</f>
        <v>Kapoor</v>
      </c>
      <c r="D4275" s="23">
        <f>Table1[[#This Row],[Basic Salary]]+Table1[[#This Row],[Bonus]]</f>
        <v>56314</v>
      </c>
      <c r="E4275" s="10">
        <v>91</v>
      </c>
      <c r="F4275" s="46">
        <v>47</v>
      </c>
      <c r="G4275" s="10" t="str" cm="1">
        <f t="array" ref="G4275">_xlfn.IFS(Table1[[#This Row],[Performance Score]]&gt;=80,"Excellent",Table1[[#This Row],[Performance Score]]&gt;=60,"Good",Table1[[#This Row],[Performance Score]]&gt;=40,"Need Improvement")</f>
        <v>Need Improvement</v>
      </c>
      <c r="H4275" s="30">
        <f>Table1[[#This Row],[Bonus]]/Table1[[#This Row],[Basic Salary]]</f>
        <v>0.25664427733023898</v>
      </c>
      <c r="I4275" s="10">
        <f ca="1">DATEDIF(Table1[[#This Row],[Date of Birth]],TODAY(),"y")</f>
        <v>40</v>
      </c>
      <c r="J4275" s="34">
        <v>43012</v>
      </c>
      <c r="K4275" s="33" t="str" cm="1">
        <f t="array" aca="1" ref="K4275" ca="1">_xlfn.IFS(L4275&lt;3,"Junior",L4275&lt;=7,"Mid-Level",L4275&gt;7,"Senior")</f>
        <v>Senior</v>
      </c>
      <c r="L4275" s="46">
        <f ca="1">INT(YEARFRAC(Table1[[#This Row],[Joining Date]],TODAY(),1))</f>
        <v>8</v>
      </c>
      <c r="M4275" s="25" t="str">
        <f t="shared" ca="1" si="66"/>
        <v>Yes</v>
      </c>
      <c r="N4275" s="26">
        <f>YEAR(Table1[[#This Row],[Joining Date]])</f>
        <v>2017</v>
      </c>
      <c r="O4275" s="46">
        <f>MONTH(Table1[[#This Row],[Joining Date]])</f>
        <v>10</v>
      </c>
      <c r="P4275" s="26">
        <f ca="1">NETWORKDAYS(Table1[[#This Row],[Joining Date]],TODAY())</f>
        <v>2279</v>
      </c>
      <c r="Q4275" s="26" t="str">
        <f>LEFT(Table1[[#This Row],[Department]],5)&amp;"-"&amp;RIGHT(Table1[[#This Row],[Employee ID]],3)</f>
        <v>Finan-830</v>
      </c>
      <c r="R4275" s="26" t="str">
        <f>LEFT(Table1[[#This Row],[Department]],3)</f>
        <v>Fin</v>
      </c>
      <c r="S4275" s="37">
        <f>_xlfn.XLOOKUP(Table1[[#This Row],[City]],Table2[City],Table2[Bonus %])</f>
        <v>4</v>
      </c>
    </row>
    <row r="4276" spans="1:19" x14ac:dyDescent="0.35">
      <c r="A4276" s="7" t="s">
        <v>167</v>
      </c>
      <c r="B4276" s="40" t="str">
        <f>LEFT(Table1[[#This Row],[Employee Name]],FIND(" ",Table1[[#This Row],[Employee Name]]))</f>
        <v xml:space="preserve">Aarav </v>
      </c>
      <c r="C4276" s="40" t="str">
        <f>RIGHT(Table1[[#This Row],[Employee Name]],LEN(Table1[[#This Row],[Employee Name]])-FIND(" ",Table1[[#This Row],[Employee Name]]))</f>
        <v>Sharma</v>
      </c>
      <c r="D4276" s="22">
        <f>Table1[[#This Row],[Basic Salary]]+Table1[[#This Row],[Bonus]]</f>
        <v>56298</v>
      </c>
      <c r="E4276" s="8">
        <v>91</v>
      </c>
      <c r="F4276" s="45">
        <v>93</v>
      </c>
      <c r="G4276" s="8" t="str" cm="1">
        <f t="array" ref="G4276">_xlfn.IFS(Table1[[#This Row],[Performance Score]]&gt;=80,"Excellent",Table1[[#This Row],[Performance Score]]&gt;=60,"Good",Table1[[#This Row],[Performance Score]]&gt;=40,"Need Improvement")</f>
        <v>Excellent</v>
      </c>
      <c r="H4276" s="29">
        <f>Table1[[#This Row],[Bonus]]/Table1[[#This Row],[Basic Salary]]</f>
        <v>0.79133256968308519</v>
      </c>
      <c r="I4276" s="8">
        <f ca="1">DATEDIF(Table1[[#This Row],[Date of Birth]],TODAY(),"y")</f>
        <v>15</v>
      </c>
      <c r="J4276" s="33">
        <v>44323</v>
      </c>
      <c r="K4276" s="33" t="str" cm="1">
        <f t="array" aca="1" ref="K4276" ca="1">_xlfn.IFS(L4276&lt;3,"Junior",L4276&lt;=7,"Mid-Level",L4276&gt;7,"Senior")</f>
        <v>Mid-Level</v>
      </c>
      <c r="L4276" s="45">
        <f ca="1">INT(YEARFRAC(Table1[[#This Row],[Joining Date]],TODAY(),1))</f>
        <v>5</v>
      </c>
      <c r="M4276" s="25" t="str">
        <f t="shared" ca="1" si="66"/>
        <v>No</v>
      </c>
      <c r="N4276" s="25">
        <f>YEAR(Table1[[#This Row],[Joining Date]])</f>
        <v>2021</v>
      </c>
      <c r="O4276" s="45">
        <f>MONTH(Table1[[#This Row],[Joining Date]])</f>
        <v>5</v>
      </c>
      <c r="P4276" s="25">
        <f ca="1">NETWORKDAYS(Table1[[#This Row],[Joining Date]],TODAY())</f>
        <v>1342</v>
      </c>
      <c r="Q4276" s="25" t="str">
        <f>LEFT(Table1[[#This Row],[Department]],5)&amp;"-"&amp;RIGHT(Table1[[#This Row],[Employee ID]],3)</f>
        <v>Sales-111</v>
      </c>
      <c r="R4276" s="25" t="str">
        <f>LEFT(Table1[[#This Row],[Department]],3)</f>
        <v>Sal</v>
      </c>
      <c r="S4276" s="36">
        <f>_xlfn.XLOOKUP(Table1[[#This Row],[City]],Table2[City],Table2[Bonus %])</f>
        <v>6</v>
      </c>
    </row>
    <row r="4277" spans="1:19" x14ac:dyDescent="0.35">
      <c r="A4277" s="9" t="s">
        <v>1146</v>
      </c>
      <c r="B4277" s="41" t="str">
        <f>LEFT(Table1[[#This Row],[Employee Name]],FIND(" ",Table1[[#This Row],[Employee Name]]))</f>
        <v xml:space="preserve">Arjun </v>
      </c>
      <c r="C4277" s="41" t="str">
        <f>RIGHT(Table1[[#This Row],[Employee Name]],LEN(Table1[[#This Row],[Employee Name]])-FIND(" ",Table1[[#This Row],[Employee Name]]))</f>
        <v>Mehta</v>
      </c>
      <c r="D4277" s="23">
        <f>Table1[[#This Row],[Basic Salary]]+Table1[[#This Row],[Bonus]]</f>
        <v>56263</v>
      </c>
      <c r="E4277" s="10">
        <v>87</v>
      </c>
      <c r="F4277" s="46">
        <v>63</v>
      </c>
      <c r="G4277" s="10" t="str" cm="1">
        <f t="array" ref="G4277">_xlfn.IFS(Table1[[#This Row],[Performance Score]]&gt;=80,"Excellent",Table1[[#This Row],[Performance Score]]&gt;=60,"Good",Table1[[#This Row],[Performance Score]]&gt;=40,"Need Improvement")</f>
        <v>Good</v>
      </c>
      <c r="H4277" s="30">
        <f>Table1[[#This Row],[Bonus]]/Table1[[#This Row],[Basic Salary]]</f>
        <v>0.97740132850666006</v>
      </c>
      <c r="I4277" s="10">
        <f ca="1">DATEDIF(Table1[[#This Row],[Date of Birth]],TODAY(),"y")</f>
        <v>29</v>
      </c>
      <c r="J4277" s="34">
        <v>42591</v>
      </c>
      <c r="K4277" s="33" t="str" cm="1">
        <f t="array" aca="1" ref="K4277" ca="1">_xlfn.IFS(L4277&lt;3,"Junior",L4277&lt;=7,"Mid-Level",L4277&gt;7,"Senior")</f>
        <v>Senior</v>
      </c>
      <c r="L4277" s="46">
        <f ca="1">INT(YEARFRAC(Table1[[#This Row],[Joining Date]],TODAY(),1))</f>
        <v>9</v>
      </c>
      <c r="M4277" s="25" t="str">
        <f t="shared" ca="1" si="66"/>
        <v>Yes</v>
      </c>
      <c r="N4277" s="26">
        <f>YEAR(Table1[[#This Row],[Joining Date]])</f>
        <v>2016</v>
      </c>
      <c r="O4277" s="46">
        <f>MONTH(Table1[[#This Row],[Joining Date]])</f>
        <v>8</v>
      </c>
      <c r="P4277" s="26">
        <f ca="1">NETWORKDAYS(Table1[[#This Row],[Joining Date]],TODAY())</f>
        <v>2580</v>
      </c>
      <c r="Q4277" s="26" t="str">
        <f>LEFT(Table1[[#This Row],[Department]],5)&amp;"-"&amp;RIGHT(Table1[[#This Row],[Employee ID]],3)</f>
        <v>Marke-090</v>
      </c>
      <c r="R4277" s="26" t="str">
        <f>LEFT(Table1[[#This Row],[Department]],3)</f>
        <v>Mar</v>
      </c>
      <c r="S4277" s="37">
        <f>_xlfn.XLOOKUP(Table1[[#This Row],[City]],Table2[City],Table2[Bonus %])</f>
        <v>5</v>
      </c>
    </row>
    <row r="4278" spans="1:19" x14ac:dyDescent="0.35">
      <c r="A4278" s="7" t="s">
        <v>3697</v>
      </c>
      <c r="B4278" s="40" t="str">
        <f>LEFT(Table1[[#This Row],[Employee Name]],FIND(" ",Table1[[#This Row],[Employee Name]]))</f>
        <v xml:space="preserve">Krishna </v>
      </c>
      <c r="C4278" s="40" t="str">
        <f>RIGHT(Table1[[#This Row],[Employee Name]],LEN(Table1[[#This Row],[Employee Name]])-FIND(" ",Table1[[#This Row],[Employee Name]]))</f>
        <v>Chaitanya</v>
      </c>
      <c r="D4278" s="22">
        <f>Table1[[#This Row],[Basic Salary]]+Table1[[#This Row],[Bonus]]</f>
        <v>56253</v>
      </c>
      <c r="E4278" s="8">
        <v>62</v>
      </c>
      <c r="F4278" s="45">
        <v>88</v>
      </c>
      <c r="G4278" s="8" t="str" cm="1">
        <f t="array" ref="G4278">_xlfn.IFS(Table1[[#This Row],[Performance Score]]&gt;=80,"Excellent",Table1[[#This Row],[Performance Score]]&gt;=60,"Good",Table1[[#This Row],[Performance Score]]&gt;=40,"Need Improvement")</f>
        <v>Excellent</v>
      </c>
      <c r="H4278" s="29">
        <f>Table1[[#This Row],[Bonus]]/Table1[[#This Row],[Basic Salary]]</f>
        <v>0.40012942728426709</v>
      </c>
      <c r="I4278" s="8">
        <f ca="1">DATEDIF(Table1[[#This Row],[Date of Birth]],TODAY(),"y")</f>
        <v>38</v>
      </c>
      <c r="J4278" s="33">
        <v>42767</v>
      </c>
      <c r="K4278" s="33" t="str" cm="1">
        <f t="array" aca="1" ref="K4278" ca="1">_xlfn.IFS(L4278&lt;3,"Junior",L4278&lt;=7,"Mid-Level",L4278&gt;7,"Senior")</f>
        <v>Senior</v>
      </c>
      <c r="L4278" s="45">
        <f ca="1">INT(YEARFRAC(Table1[[#This Row],[Joining Date]],TODAY(),1))</f>
        <v>9</v>
      </c>
      <c r="M4278" s="25" t="str">
        <f t="shared" ca="1" si="66"/>
        <v>Yes</v>
      </c>
      <c r="N4278" s="25">
        <f>YEAR(Table1[[#This Row],[Joining Date]])</f>
        <v>2017</v>
      </c>
      <c r="O4278" s="45">
        <f>MONTH(Table1[[#This Row],[Joining Date]])</f>
        <v>2</v>
      </c>
      <c r="P4278" s="25">
        <f ca="1">NETWORKDAYS(Table1[[#This Row],[Joining Date]],TODAY())</f>
        <v>2454</v>
      </c>
      <c r="Q4278" s="25" t="str">
        <f>LEFT(Table1[[#This Row],[Department]],5)&amp;"-"&amp;RIGHT(Table1[[#This Row],[Employee ID]],3)</f>
        <v>IT-641</v>
      </c>
      <c r="R4278" s="25" t="str">
        <f>LEFT(Table1[[#This Row],[Department]],3)</f>
        <v>IT</v>
      </c>
      <c r="S4278" s="36">
        <f>_xlfn.XLOOKUP(Table1[[#This Row],[City]],Table2[City],Table2[Bonus %])</f>
        <v>7</v>
      </c>
    </row>
    <row r="4279" spans="1:19" x14ac:dyDescent="0.35">
      <c r="A4279" s="9" t="s">
        <v>4567</v>
      </c>
      <c r="B4279" s="41" t="str">
        <f>LEFT(Table1[[#This Row],[Employee Name]],FIND(" ",Table1[[#This Row],[Employee Name]]))</f>
        <v xml:space="preserve">Ananya </v>
      </c>
      <c r="C4279" s="41" t="str">
        <f>RIGHT(Table1[[#This Row],[Employee Name]],LEN(Table1[[#This Row],[Employee Name]])-FIND(" ",Table1[[#This Row],[Employee Name]]))</f>
        <v>Rao</v>
      </c>
      <c r="D4279" s="23">
        <f>Table1[[#This Row],[Basic Salary]]+Table1[[#This Row],[Bonus]]</f>
        <v>56253</v>
      </c>
      <c r="E4279" s="10">
        <v>61</v>
      </c>
      <c r="F4279" s="46">
        <v>98</v>
      </c>
      <c r="G4279" s="10" t="str" cm="1">
        <f t="array" ref="G4279">_xlfn.IFS(Table1[[#This Row],[Performance Score]]&gt;=80,"Excellent",Table1[[#This Row],[Performance Score]]&gt;=60,"Good",Table1[[#This Row],[Performance Score]]&gt;=40,"Need Improvement")</f>
        <v>Excellent</v>
      </c>
      <c r="H4279" s="30">
        <f>Table1[[#This Row],[Bonus]]/Table1[[#This Row],[Basic Salary]]</f>
        <v>0.8561058501336325</v>
      </c>
      <c r="I4279" s="10">
        <f ca="1">DATEDIF(Table1[[#This Row],[Date of Birth]],TODAY(),"y")</f>
        <v>19</v>
      </c>
      <c r="J4279" s="34">
        <v>45339</v>
      </c>
      <c r="K4279" s="33" t="str" cm="1">
        <f t="array" aca="1" ref="K4279" ca="1">_xlfn.IFS(L4279&lt;3,"Junior",L4279&lt;=7,"Mid-Level",L4279&gt;7,"Senior")</f>
        <v>Junior</v>
      </c>
      <c r="L4279" s="46">
        <f ca="1">INT(YEARFRAC(Table1[[#This Row],[Joining Date]],TODAY(),1))</f>
        <v>2</v>
      </c>
      <c r="M4279" s="25" t="str">
        <f t="shared" ca="1" si="66"/>
        <v>No</v>
      </c>
      <c r="N4279" s="26">
        <f>YEAR(Table1[[#This Row],[Joining Date]])</f>
        <v>2024</v>
      </c>
      <c r="O4279" s="46">
        <f>MONTH(Table1[[#This Row],[Joining Date]])</f>
        <v>2</v>
      </c>
      <c r="P4279" s="26">
        <f ca="1">NETWORKDAYS(Table1[[#This Row],[Joining Date]],TODAY())</f>
        <v>616</v>
      </c>
      <c r="Q4279" s="26" t="str">
        <f>LEFT(Table1[[#This Row],[Department]],5)&amp;"-"&amp;RIGHT(Table1[[#This Row],[Employee ID]],3)</f>
        <v>Marke-511</v>
      </c>
      <c r="R4279" s="26" t="str">
        <f>LEFT(Table1[[#This Row],[Department]],3)</f>
        <v>Mar</v>
      </c>
      <c r="S4279" s="37">
        <f>_xlfn.XLOOKUP(Table1[[#This Row],[City]],Table2[City],Table2[Bonus %])</f>
        <v>5</v>
      </c>
    </row>
    <row r="4280" spans="1:19" x14ac:dyDescent="0.35">
      <c r="A4280" s="7" t="s">
        <v>197</v>
      </c>
      <c r="B4280" s="40" t="str">
        <f>LEFT(Table1[[#This Row],[Employee Name]],FIND(" ",Table1[[#This Row],[Employee Name]]))</f>
        <v xml:space="preserve">Tarun </v>
      </c>
      <c r="C4280" s="40" t="str">
        <f>RIGHT(Table1[[#This Row],[Employee Name]],LEN(Table1[[#This Row],[Employee Name]])-FIND(" ",Table1[[#This Row],[Employee Name]]))</f>
        <v>Verma</v>
      </c>
      <c r="D4280" s="22">
        <f>Table1[[#This Row],[Basic Salary]]+Table1[[#This Row],[Bonus]]</f>
        <v>56228</v>
      </c>
      <c r="E4280" s="8">
        <v>87</v>
      </c>
      <c r="F4280" s="45">
        <v>47</v>
      </c>
      <c r="G4280" s="8" t="str" cm="1">
        <f t="array" ref="G4280">_xlfn.IFS(Table1[[#This Row],[Performance Score]]&gt;=80,"Excellent",Table1[[#This Row],[Performance Score]]&gt;=60,"Good",Table1[[#This Row],[Performance Score]]&gt;=40,"Need Improvement")</f>
        <v>Need Improvement</v>
      </c>
      <c r="H4280" s="29">
        <f>Table1[[#This Row],[Bonus]]/Table1[[#This Row],[Basic Salary]]</f>
        <v>0.40858760458940829</v>
      </c>
      <c r="I4280" s="8">
        <f ca="1">DATEDIF(Table1[[#This Row],[Date of Birth]],TODAY(),"y")</f>
        <v>23</v>
      </c>
      <c r="J4280" s="33">
        <v>42887</v>
      </c>
      <c r="K4280" s="33" t="str" cm="1">
        <f t="array" aca="1" ref="K4280" ca="1">_xlfn.IFS(L4280&lt;3,"Junior",L4280&lt;=7,"Mid-Level",L4280&gt;7,"Senior")</f>
        <v>Senior</v>
      </c>
      <c r="L4280" s="45">
        <f ca="1">INT(YEARFRAC(Table1[[#This Row],[Joining Date]],TODAY(),1))</f>
        <v>9</v>
      </c>
      <c r="M4280" s="25" t="str">
        <f t="shared" ca="1" si="66"/>
        <v>Yes</v>
      </c>
      <c r="N4280" s="25">
        <f>YEAR(Table1[[#This Row],[Joining Date]])</f>
        <v>2017</v>
      </c>
      <c r="O4280" s="45">
        <f>MONTH(Table1[[#This Row],[Joining Date]])</f>
        <v>6</v>
      </c>
      <c r="P4280" s="25">
        <f ca="1">NETWORKDAYS(Table1[[#This Row],[Joining Date]],TODAY())</f>
        <v>2368</v>
      </c>
      <c r="Q4280" s="25" t="str">
        <f>LEFT(Table1[[#This Row],[Department]],5)&amp;"-"&amp;RIGHT(Table1[[#This Row],[Employee ID]],3)</f>
        <v>IT-141</v>
      </c>
      <c r="R4280" s="25" t="str">
        <f>LEFT(Table1[[#This Row],[Department]],3)</f>
        <v>IT</v>
      </c>
      <c r="S4280" s="36">
        <f>_xlfn.XLOOKUP(Table1[[#This Row],[City]],Table2[City],Table2[Bonus %])</f>
        <v>6</v>
      </c>
    </row>
    <row r="4281" spans="1:19" x14ac:dyDescent="0.35">
      <c r="A4281" s="9" t="s">
        <v>584</v>
      </c>
      <c r="B4281" s="41" t="str">
        <f>LEFT(Table1[[#This Row],[Employee Name]],FIND(" ",Table1[[#This Row],[Employee Name]]))</f>
        <v xml:space="preserve">Neha </v>
      </c>
      <c r="C4281" s="41" t="str">
        <f>RIGHT(Table1[[#This Row],[Employee Name]],LEN(Table1[[#This Row],[Employee Name]])-FIND(" ",Table1[[#This Row],[Employee Name]]))</f>
        <v>Kulkarni</v>
      </c>
      <c r="D4281" s="23">
        <f>Table1[[#This Row],[Basic Salary]]+Table1[[#This Row],[Bonus]]</f>
        <v>56216</v>
      </c>
      <c r="E4281" s="10">
        <v>79</v>
      </c>
      <c r="F4281" s="46">
        <v>63</v>
      </c>
      <c r="G4281" s="10" t="str" cm="1">
        <f t="array" ref="G4281">_xlfn.IFS(Table1[[#This Row],[Performance Score]]&gt;=80,"Excellent",Table1[[#This Row],[Performance Score]]&gt;=60,"Good",Table1[[#This Row],[Performance Score]]&gt;=40,"Need Improvement")</f>
        <v>Good</v>
      </c>
      <c r="H4281" s="30">
        <f>Table1[[#This Row],[Bonus]]/Table1[[#This Row],[Basic Salary]]</f>
        <v>0.53018672763895691</v>
      </c>
      <c r="I4281" s="10">
        <f ca="1">DATEDIF(Table1[[#This Row],[Date of Birth]],TODAY(),"y")</f>
        <v>36</v>
      </c>
      <c r="J4281" s="34">
        <v>44215</v>
      </c>
      <c r="K4281" s="33" t="str" cm="1">
        <f t="array" aca="1" ref="K4281" ca="1">_xlfn.IFS(L4281&lt;3,"Junior",L4281&lt;=7,"Mid-Level",L4281&gt;7,"Senior")</f>
        <v>Mid-Level</v>
      </c>
      <c r="L4281" s="46">
        <f ca="1">INT(YEARFRAC(Table1[[#This Row],[Joining Date]],TODAY(),1))</f>
        <v>5</v>
      </c>
      <c r="M4281" s="25" t="str">
        <f t="shared" ca="1" si="66"/>
        <v>No</v>
      </c>
      <c r="N4281" s="26">
        <f>YEAR(Table1[[#This Row],[Joining Date]])</f>
        <v>2021</v>
      </c>
      <c r="O4281" s="46">
        <f>MONTH(Table1[[#This Row],[Joining Date]])</f>
        <v>1</v>
      </c>
      <c r="P4281" s="26">
        <f ca="1">NETWORKDAYS(Table1[[#This Row],[Joining Date]],TODAY())</f>
        <v>1420</v>
      </c>
      <c r="Q4281" s="26" t="str">
        <f>LEFT(Table1[[#This Row],[Department]],5)&amp;"-"&amp;RIGHT(Table1[[#This Row],[Employee ID]],3)</f>
        <v>Sales-528</v>
      </c>
      <c r="R4281" s="26" t="str">
        <f>LEFT(Table1[[#This Row],[Department]],3)</f>
        <v>Sal</v>
      </c>
      <c r="S4281" s="37">
        <f>_xlfn.XLOOKUP(Table1[[#This Row],[City]],Table2[City],Table2[Bonus %])</f>
        <v>8</v>
      </c>
    </row>
    <row r="4282" spans="1:19" x14ac:dyDescent="0.35">
      <c r="A4282" s="7" t="s">
        <v>1485</v>
      </c>
      <c r="B4282" s="40" t="str">
        <f>LEFT(Table1[[#This Row],[Employee Name]],FIND(" ",Table1[[#This Row],[Employee Name]]))</f>
        <v xml:space="preserve">Gayathri </v>
      </c>
      <c r="C4282" s="40" t="str">
        <f>RIGHT(Table1[[#This Row],[Employee Name]],LEN(Table1[[#This Row],[Employee Name]])-FIND(" ",Table1[[#This Row],[Employee Name]]))</f>
        <v>Iyer</v>
      </c>
      <c r="D4282" s="22">
        <f>Table1[[#This Row],[Basic Salary]]+Table1[[#This Row],[Bonus]]</f>
        <v>56189</v>
      </c>
      <c r="E4282" s="8">
        <v>79</v>
      </c>
      <c r="F4282" s="45">
        <v>51</v>
      </c>
      <c r="G4282" s="8" t="str" cm="1">
        <f t="array" ref="G4282">_xlfn.IFS(Table1[[#This Row],[Performance Score]]&gt;=80,"Excellent",Table1[[#This Row],[Performance Score]]&gt;=60,"Good",Table1[[#This Row],[Performance Score]]&gt;=40,"Need Improvement")</f>
        <v>Need Improvement</v>
      </c>
      <c r="H4282" s="29">
        <f>Table1[[#This Row],[Bonus]]/Table1[[#This Row],[Basic Salary]]</f>
        <v>0.26452121075728591</v>
      </c>
      <c r="I4282" s="8">
        <f ca="1">DATEDIF(Table1[[#This Row],[Date of Birth]],TODAY(),"y")</f>
        <v>38</v>
      </c>
      <c r="J4282" s="33">
        <v>42630</v>
      </c>
      <c r="K4282" s="33" t="str" cm="1">
        <f t="array" aca="1" ref="K4282" ca="1">_xlfn.IFS(L4282&lt;3,"Junior",L4282&lt;=7,"Mid-Level",L4282&gt;7,"Senior")</f>
        <v>Senior</v>
      </c>
      <c r="L4282" s="45">
        <f ca="1">INT(YEARFRAC(Table1[[#This Row],[Joining Date]],TODAY(),1))</f>
        <v>9</v>
      </c>
      <c r="M4282" s="25" t="str">
        <f t="shared" ca="1" si="66"/>
        <v>Yes</v>
      </c>
      <c r="N4282" s="25">
        <f>YEAR(Table1[[#This Row],[Joining Date]])</f>
        <v>2016</v>
      </c>
      <c r="O4282" s="45">
        <f>MONTH(Table1[[#This Row],[Joining Date]])</f>
        <v>9</v>
      </c>
      <c r="P4282" s="25">
        <f ca="1">NETWORKDAYS(Table1[[#This Row],[Joining Date]],TODAY())</f>
        <v>2551</v>
      </c>
      <c r="Q4282" s="25" t="str">
        <f>LEFT(Table1[[#This Row],[Department]],5)&amp;"-"&amp;RIGHT(Table1[[#This Row],[Employee ID]],3)</f>
        <v>Marke-429</v>
      </c>
      <c r="R4282" s="25" t="str">
        <f>LEFT(Table1[[#This Row],[Department]],3)</f>
        <v>Mar</v>
      </c>
      <c r="S4282" s="36">
        <f>_xlfn.XLOOKUP(Table1[[#This Row],[City]],Table2[City],Table2[Bonus %])</f>
        <v>5</v>
      </c>
    </row>
    <row r="4283" spans="1:19" x14ac:dyDescent="0.35">
      <c r="A4283" s="9" t="s">
        <v>1184</v>
      </c>
      <c r="B4283" s="41" t="str">
        <f>LEFT(Table1[[#This Row],[Employee Name]],FIND(" ",Table1[[#This Row],[Employee Name]]))</f>
        <v xml:space="preserve">Ravi </v>
      </c>
      <c r="C4283" s="41" t="str">
        <f>RIGHT(Table1[[#This Row],[Employee Name]],LEN(Table1[[#This Row],[Employee Name]])-FIND(" ",Table1[[#This Row],[Employee Name]]))</f>
        <v>Teja</v>
      </c>
      <c r="D4283" s="23">
        <f>Table1[[#This Row],[Basic Salary]]+Table1[[#This Row],[Bonus]]</f>
        <v>56156</v>
      </c>
      <c r="E4283" s="10">
        <v>78</v>
      </c>
      <c r="F4283" s="46">
        <v>94</v>
      </c>
      <c r="G4283" s="10" t="str" cm="1">
        <f t="array" ref="G4283">_xlfn.IFS(Table1[[#This Row],[Performance Score]]&gt;=80,"Excellent",Table1[[#This Row],[Performance Score]]&gt;=60,"Good",Table1[[#This Row],[Performance Score]]&gt;=40,"Need Improvement")</f>
        <v>Excellent</v>
      </c>
      <c r="H4283" s="30">
        <f>Table1[[#This Row],[Bonus]]/Table1[[#This Row],[Basic Salary]]</f>
        <v>0.91809270075485871</v>
      </c>
      <c r="I4283" s="10">
        <f ca="1">DATEDIF(Table1[[#This Row],[Date of Birth]],TODAY(),"y")</f>
        <v>20</v>
      </c>
      <c r="J4283" s="34">
        <v>44066</v>
      </c>
      <c r="K4283" s="33" t="str" cm="1">
        <f t="array" aca="1" ref="K4283" ca="1">_xlfn.IFS(L4283&lt;3,"Junior",L4283&lt;=7,"Mid-Level",L4283&gt;7,"Senior")</f>
        <v>Mid-Level</v>
      </c>
      <c r="L4283" s="46">
        <f ca="1">INT(YEARFRAC(Table1[[#This Row],[Joining Date]],TODAY(),1))</f>
        <v>5</v>
      </c>
      <c r="M4283" s="25" t="str">
        <f t="shared" ca="1" si="66"/>
        <v>No</v>
      </c>
      <c r="N4283" s="26">
        <f>YEAR(Table1[[#This Row],[Joining Date]])</f>
        <v>2020</v>
      </c>
      <c r="O4283" s="46">
        <f>MONTH(Table1[[#This Row],[Joining Date]])</f>
        <v>8</v>
      </c>
      <c r="P4283" s="26">
        <f ca="1">NETWORKDAYS(Table1[[#This Row],[Joining Date]],TODAY())</f>
        <v>1526</v>
      </c>
      <c r="Q4283" s="26" t="str">
        <f>LEFT(Table1[[#This Row],[Department]],5)&amp;"-"&amp;RIGHT(Table1[[#This Row],[Employee ID]],3)</f>
        <v>Marke-128</v>
      </c>
      <c r="R4283" s="26" t="str">
        <f>LEFT(Table1[[#This Row],[Department]],3)</f>
        <v>Mar</v>
      </c>
      <c r="S4283" s="37">
        <f>_xlfn.XLOOKUP(Table1[[#This Row],[City]],Table2[City],Table2[Bonus %])</f>
        <v>8</v>
      </c>
    </row>
    <row r="4284" spans="1:19" x14ac:dyDescent="0.35">
      <c r="A4284" s="7" t="s">
        <v>3304</v>
      </c>
      <c r="B4284" s="40" t="str">
        <f>LEFT(Table1[[#This Row],[Employee Name]],FIND(" ",Table1[[#This Row],[Employee Name]]))</f>
        <v xml:space="preserve">Neha </v>
      </c>
      <c r="C4284" s="40" t="str">
        <f>RIGHT(Table1[[#This Row],[Employee Name]],LEN(Table1[[#This Row],[Employee Name]])-FIND(" ",Table1[[#This Row],[Employee Name]]))</f>
        <v>Kulkarni</v>
      </c>
      <c r="D4284" s="22">
        <f>Table1[[#This Row],[Basic Salary]]+Table1[[#This Row],[Bonus]]</f>
        <v>56140</v>
      </c>
      <c r="E4284" s="8">
        <v>70</v>
      </c>
      <c r="F4284" s="45">
        <v>65</v>
      </c>
      <c r="G4284" s="8" t="str" cm="1">
        <f t="array" ref="G4284">_xlfn.IFS(Table1[[#This Row],[Performance Score]]&gt;=80,"Excellent",Table1[[#This Row],[Performance Score]]&gt;=60,"Good",Table1[[#This Row],[Performance Score]]&gt;=40,"Need Improvement")</f>
        <v>Good</v>
      </c>
      <c r="H4284" s="29">
        <f>Table1[[#This Row],[Bonus]]/Table1[[#This Row],[Basic Salary]]</f>
        <v>0.34615384615384615</v>
      </c>
      <c r="I4284" s="8">
        <f ca="1">DATEDIF(Table1[[#This Row],[Date of Birth]],TODAY(),"y")</f>
        <v>27</v>
      </c>
      <c r="J4284" s="33">
        <v>43962</v>
      </c>
      <c r="K4284" s="33" t="str" cm="1">
        <f t="array" aca="1" ref="K4284" ca="1">_xlfn.IFS(L4284&lt;3,"Junior",L4284&lt;=7,"Mid-Level",L4284&gt;7,"Senior")</f>
        <v>Mid-Level</v>
      </c>
      <c r="L4284" s="45">
        <f ca="1">INT(YEARFRAC(Table1[[#This Row],[Joining Date]],TODAY(),1))</f>
        <v>6</v>
      </c>
      <c r="M4284" s="25" t="str">
        <f t="shared" ca="1" si="66"/>
        <v>Yes</v>
      </c>
      <c r="N4284" s="25">
        <f>YEAR(Table1[[#This Row],[Joining Date]])</f>
        <v>2020</v>
      </c>
      <c r="O4284" s="45">
        <f>MONTH(Table1[[#This Row],[Joining Date]])</f>
        <v>5</v>
      </c>
      <c r="P4284" s="25">
        <f ca="1">NETWORKDAYS(Table1[[#This Row],[Joining Date]],TODAY())</f>
        <v>1601</v>
      </c>
      <c r="Q4284" s="25" t="str">
        <f>LEFT(Table1[[#This Row],[Department]],5)&amp;"-"&amp;RIGHT(Table1[[#This Row],[Employee ID]],3)</f>
        <v>IT-248</v>
      </c>
      <c r="R4284" s="25" t="str">
        <f>LEFT(Table1[[#This Row],[Department]],3)</f>
        <v>IT</v>
      </c>
      <c r="S4284" s="36">
        <f>_xlfn.XLOOKUP(Table1[[#This Row],[City]],Table2[City],Table2[Bonus %])</f>
        <v>8</v>
      </c>
    </row>
    <row r="4285" spans="1:19" x14ac:dyDescent="0.35">
      <c r="A4285" s="9" t="s">
        <v>2729</v>
      </c>
      <c r="B4285" s="41" t="str">
        <f>LEFT(Table1[[#This Row],[Employee Name]],FIND(" ",Table1[[#This Row],[Employee Name]]))</f>
        <v xml:space="preserve">Aarav </v>
      </c>
      <c r="C4285" s="41" t="str">
        <f>RIGHT(Table1[[#This Row],[Employee Name]],LEN(Table1[[#This Row],[Employee Name]])-FIND(" ",Table1[[#This Row],[Employee Name]]))</f>
        <v>Sharma</v>
      </c>
      <c r="D4285" s="23">
        <f>Table1[[#This Row],[Basic Salary]]+Table1[[#This Row],[Bonus]]</f>
        <v>56139</v>
      </c>
      <c r="E4285" s="10">
        <v>90</v>
      </c>
      <c r="F4285" s="46">
        <v>47</v>
      </c>
      <c r="G4285" s="10" t="str" cm="1">
        <f t="array" ref="G4285">_xlfn.IFS(Table1[[#This Row],[Performance Score]]&gt;=80,"Excellent",Table1[[#This Row],[Performance Score]]&gt;=60,"Good",Table1[[#This Row],[Performance Score]]&gt;=40,"Need Improvement")</f>
        <v>Need Improvement</v>
      </c>
      <c r="H4285" s="30">
        <f>Table1[[#This Row],[Bonus]]/Table1[[#This Row],[Basic Salary]]</f>
        <v>0.27797759970861408</v>
      </c>
      <c r="I4285" s="10">
        <f ca="1">DATEDIF(Table1[[#This Row],[Date of Birth]],TODAY(),"y")</f>
        <v>25</v>
      </c>
      <c r="J4285" s="34">
        <v>42551</v>
      </c>
      <c r="K4285" s="33" t="str" cm="1">
        <f t="array" aca="1" ref="K4285" ca="1">_xlfn.IFS(L4285&lt;3,"Junior",L4285&lt;=7,"Mid-Level",L4285&gt;7,"Senior")</f>
        <v>Senior</v>
      </c>
      <c r="L4285" s="46">
        <f ca="1">INT(YEARFRAC(Table1[[#This Row],[Joining Date]],TODAY(),1))</f>
        <v>9</v>
      </c>
      <c r="M4285" s="25" t="str">
        <f t="shared" ca="1" si="66"/>
        <v>Yes</v>
      </c>
      <c r="N4285" s="26">
        <f>YEAR(Table1[[#This Row],[Joining Date]])</f>
        <v>2016</v>
      </c>
      <c r="O4285" s="46">
        <f>MONTH(Table1[[#This Row],[Joining Date]])</f>
        <v>6</v>
      </c>
      <c r="P4285" s="26">
        <f ca="1">NETWORKDAYS(Table1[[#This Row],[Joining Date]],TODAY())</f>
        <v>2608</v>
      </c>
      <c r="Q4285" s="26" t="str">
        <f>LEFT(Table1[[#This Row],[Department]],5)&amp;"-"&amp;RIGHT(Table1[[#This Row],[Employee ID]],3)</f>
        <v>Finan-673</v>
      </c>
      <c r="R4285" s="26" t="str">
        <f>LEFT(Table1[[#This Row],[Department]],3)</f>
        <v>Fin</v>
      </c>
      <c r="S4285" s="37">
        <f>_xlfn.XLOOKUP(Table1[[#This Row],[City]],Table2[City],Table2[Bonus %])</f>
        <v>8</v>
      </c>
    </row>
    <row r="4286" spans="1:19" x14ac:dyDescent="0.35">
      <c r="A4286" s="7" t="s">
        <v>4657</v>
      </c>
      <c r="B4286" s="40" t="str">
        <f>LEFT(Table1[[#This Row],[Employee Name]],FIND(" ",Table1[[#This Row],[Employee Name]]))</f>
        <v xml:space="preserve">Ravi </v>
      </c>
      <c r="C4286" s="40" t="str">
        <f>RIGHT(Table1[[#This Row],[Employee Name]],LEN(Table1[[#This Row],[Employee Name]])-FIND(" ",Table1[[#This Row],[Employee Name]]))</f>
        <v>Teja</v>
      </c>
      <c r="D4286" s="22">
        <f>Table1[[#This Row],[Basic Salary]]+Table1[[#This Row],[Bonus]]</f>
        <v>56087</v>
      </c>
      <c r="E4286" s="8">
        <v>91</v>
      </c>
      <c r="F4286" s="45">
        <v>87</v>
      </c>
      <c r="G4286" s="8" t="str" cm="1">
        <f t="array" ref="G4286">_xlfn.IFS(Table1[[#This Row],[Performance Score]]&gt;=80,"Excellent",Table1[[#This Row],[Performance Score]]&gt;=60,"Good",Table1[[#This Row],[Performance Score]]&gt;=40,"Need Improvement")</f>
        <v>Excellent</v>
      </c>
      <c r="H4286" s="29">
        <f>Table1[[#This Row],[Bonus]]/Table1[[#This Row],[Basic Salary]]</f>
        <v>1.0940486857825567</v>
      </c>
      <c r="I4286" s="8">
        <f ca="1">DATEDIF(Table1[[#This Row],[Date of Birth]],TODAY(),"y")</f>
        <v>44</v>
      </c>
      <c r="J4286" s="33">
        <v>43483</v>
      </c>
      <c r="K4286" s="33" t="str" cm="1">
        <f t="array" aca="1" ref="K4286" ca="1">_xlfn.IFS(L4286&lt;3,"Junior",L4286&lt;=7,"Mid-Level",L4286&gt;7,"Senior")</f>
        <v>Mid-Level</v>
      </c>
      <c r="L4286" s="45">
        <f ca="1">INT(YEARFRAC(Table1[[#This Row],[Joining Date]],TODAY(),1))</f>
        <v>7</v>
      </c>
      <c r="M4286" s="25" t="str">
        <f t="shared" ca="1" si="66"/>
        <v>Yes</v>
      </c>
      <c r="N4286" s="25">
        <f>YEAR(Table1[[#This Row],[Joining Date]])</f>
        <v>2019</v>
      </c>
      <c r="O4286" s="45">
        <f>MONTH(Table1[[#This Row],[Joining Date]])</f>
        <v>1</v>
      </c>
      <c r="P4286" s="25">
        <f ca="1">NETWORKDAYS(Table1[[#This Row],[Joining Date]],TODAY())</f>
        <v>1942</v>
      </c>
      <c r="Q4286" s="25" t="str">
        <f>LEFT(Table1[[#This Row],[Department]],5)&amp;"-"&amp;RIGHT(Table1[[#This Row],[Employee ID]],3)</f>
        <v>Opera-601</v>
      </c>
      <c r="R4286" s="25" t="str">
        <f>LEFT(Table1[[#This Row],[Department]],3)</f>
        <v>Ope</v>
      </c>
      <c r="S4286" s="36">
        <f>_xlfn.XLOOKUP(Table1[[#This Row],[City]],Table2[City],Table2[Bonus %])</f>
        <v>8</v>
      </c>
    </row>
    <row r="4287" spans="1:19" x14ac:dyDescent="0.35">
      <c r="A4287" s="9" t="s">
        <v>1932</v>
      </c>
      <c r="B4287" s="41" t="str">
        <f>LEFT(Table1[[#This Row],[Employee Name]],FIND(" ",Table1[[#This Row],[Employee Name]]))</f>
        <v xml:space="preserve">Arjun </v>
      </c>
      <c r="C4287" s="41" t="str">
        <f>RIGHT(Table1[[#This Row],[Employee Name]],LEN(Table1[[#This Row],[Employee Name]])-FIND(" ",Table1[[#This Row],[Employee Name]]))</f>
        <v>Mehta</v>
      </c>
      <c r="D4287" s="23">
        <f>Table1[[#This Row],[Basic Salary]]+Table1[[#This Row],[Bonus]]</f>
        <v>56083</v>
      </c>
      <c r="E4287" s="10">
        <v>94</v>
      </c>
      <c r="F4287" s="46">
        <v>60</v>
      </c>
      <c r="G4287" s="10" t="str" cm="1">
        <f t="array" ref="G4287">_xlfn.IFS(Table1[[#This Row],[Performance Score]]&gt;=80,"Excellent",Table1[[#This Row],[Performance Score]]&gt;=60,"Good",Table1[[#This Row],[Performance Score]]&gt;=40,"Need Improvement")</f>
        <v>Good</v>
      </c>
      <c r="H4287" s="30">
        <f>Table1[[#This Row],[Bonus]]/Table1[[#This Row],[Basic Salary]]</f>
        <v>0.86918410878549524</v>
      </c>
      <c r="I4287" s="10">
        <f ca="1">DATEDIF(Table1[[#This Row],[Date of Birth]],TODAY(),"y")</f>
        <v>24</v>
      </c>
      <c r="J4287" s="34">
        <v>42808</v>
      </c>
      <c r="K4287" s="33" t="str" cm="1">
        <f t="array" aca="1" ref="K4287" ca="1">_xlfn.IFS(L4287&lt;3,"Junior",L4287&lt;=7,"Mid-Level",L4287&gt;7,"Senior")</f>
        <v>Senior</v>
      </c>
      <c r="L4287" s="46">
        <f ca="1">INT(YEARFRAC(Table1[[#This Row],[Joining Date]],TODAY(),1))</f>
        <v>9</v>
      </c>
      <c r="M4287" s="25" t="str">
        <f t="shared" ca="1" si="66"/>
        <v>Yes</v>
      </c>
      <c r="N4287" s="26">
        <f>YEAR(Table1[[#This Row],[Joining Date]])</f>
        <v>2017</v>
      </c>
      <c r="O4287" s="46">
        <f>MONTH(Table1[[#This Row],[Joining Date]])</f>
        <v>3</v>
      </c>
      <c r="P4287" s="26">
        <f ca="1">NETWORKDAYS(Table1[[#This Row],[Joining Date]],TODAY())</f>
        <v>2425</v>
      </c>
      <c r="Q4287" s="26" t="str">
        <f>LEFT(Table1[[#This Row],[Department]],5)&amp;"-"&amp;RIGHT(Table1[[#This Row],[Employee ID]],3)</f>
        <v>Opera-876</v>
      </c>
      <c r="R4287" s="26" t="str">
        <f>LEFT(Table1[[#This Row],[Department]],3)</f>
        <v>Ope</v>
      </c>
      <c r="S4287" s="37">
        <f>_xlfn.XLOOKUP(Table1[[#This Row],[City]],Table2[City],Table2[Bonus %])</f>
        <v>6</v>
      </c>
    </row>
    <row r="4288" spans="1:19" x14ac:dyDescent="0.35">
      <c r="A4288" s="7" t="s">
        <v>833</v>
      </c>
      <c r="B4288" s="40" t="str">
        <f>LEFT(Table1[[#This Row],[Employee Name]],FIND(" ",Table1[[#This Row],[Employee Name]]))</f>
        <v xml:space="preserve">Krishna </v>
      </c>
      <c r="C4288" s="40" t="str">
        <f>RIGHT(Table1[[#This Row],[Employee Name]],LEN(Table1[[#This Row],[Employee Name]])-FIND(" ",Table1[[#This Row],[Employee Name]]))</f>
        <v>Chaitanya</v>
      </c>
      <c r="D4288" s="22">
        <f>Table1[[#This Row],[Basic Salary]]+Table1[[#This Row],[Bonus]]</f>
        <v>56061</v>
      </c>
      <c r="E4288" s="8">
        <v>75</v>
      </c>
      <c r="F4288" s="45">
        <v>91</v>
      </c>
      <c r="G4288" s="8" t="str" cm="1">
        <f t="array" ref="G4288">_xlfn.IFS(Table1[[#This Row],[Performance Score]]&gt;=80,"Excellent",Table1[[#This Row],[Performance Score]]&gt;=60,"Good",Table1[[#This Row],[Performance Score]]&gt;=40,"Need Improvement")</f>
        <v>Excellent</v>
      </c>
      <c r="H4288" s="29">
        <f>Table1[[#This Row],[Bonus]]/Table1[[#This Row],[Basic Salary]]</f>
        <v>0.11777724608206723</v>
      </c>
      <c r="I4288" s="8">
        <f ca="1">DATEDIF(Table1[[#This Row],[Date of Birth]],TODAY(),"y")</f>
        <v>39</v>
      </c>
      <c r="J4288" s="33">
        <v>42470</v>
      </c>
      <c r="K4288" s="33" t="str" cm="1">
        <f t="array" aca="1" ref="K4288" ca="1">_xlfn.IFS(L4288&lt;3,"Junior",L4288&lt;=7,"Mid-Level",L4288&gt;7,"Senior")</f>
        <v>Senior</v>
      </c>
      <c r="L4288" s="45">
        <f ca="1">INT(YEARFRAC(Table1[[#This Row],[Joining Date]],TODAY(),1))</f>
        <v>10</v>
      </c>
      <c r="M4288" s="25" t="str">
        <f t="shared" ca="1" si="66"/>
        <v>Yes</v>
      </c>
      <c r="N4288" s="25">
        <f>YEAR(Table1[[#This Row],[Joining Date]])</f>
        <v>2016</v>
      </c>
      <c r="O4288" s="45">
        <f>MONTH(Table1[[#This Row],[Joining Date]])</f>
        <v>4</v>
      </c>
      <c r="P4288" s="25">
        <f ca="1">NETWORKDAYS(Table1[[#This Row],[Joining Date]],TODAY())</f>
        <v>2666</v>
      </c>
      <c r="Q4288" s="25" t="str">
        <f>LEFT(Table1[[#This Row],[Department]],5)&amp;"-"&amp;RIGHT(Table1[[#This Row],[Employee ID]],3)</f>
        <v>IT-777</v>
      </c>
      <c r="R4288" s="25" t="str">
        <f>LEFT(Table1[[#This Row],[Department]],3)</f>
        <v>IT</v>
      </c>
      <c r="S4288" s="36">
        <f>_xlfn.XLOOKUP(Table1[[#This Row],[City]],Table2[City],Table2[Bonus %])</f>
        <v>5</v>
      </c>
    </row>
    <row r="4289" spans="1:19" x14ac:dyDescent="0.35">
      <c r="A4289" s="9" t="s">
        <v>4577</v>
      </c>
      <c r="B4289" s="41" t="str">
        <f>LEFT(Table1[[#This Row],[Employee Name]],FIND(" ",Table1[[#This Row],[Employee Name]]))</f>
        <v xml:space="preserve">Ishita </v>
      </c>
      <c r="C4289" s="41" t="str">
        <f>RIGHT(Table1[[#This Row],[Employee Name]],LEN(Table1[[#This Row],[Employee Name]])-FIND(" ",Table1[[#This Row],[Employee Name]]))</f>
        <v>Roy</v>
      </c>
      <c r="D4289" s="23">
        <f>Table1[[#This Row],[Basic Salary]]+Table1[[#This Row],[Bonus]]</f>
        <v>56052</v>
      </c>
      <c r="E4289" s="10">
        <v>65</v>
      </c>
      <c r="F4289" s="46">
        <v>41</v>
      </c>
      <c r="G4289" s="10" t="str" cm="1">
        <f t="array" ref="G4289">_xlfn.IFS(Table1[[#This Row],[Performance Score]]&gt;=80,"Excellent",Table1[[#This Row],[Performance Score]]&gt;=60,"Good",Table1[[#This Row],[Performance Score]]&gt;=40,"Need Improvement")</f>
        <v>Need Improvement</v>
      </c>
      <c r="H4289" s="30">
        <f>Table1[[#This Row],[Bonus]]/Table1[[#This Row],[Basic Salary]]</f>
        <v>0.96226150883948891</v>
      </c>
      <c r="I4289" s="10">
        <f ca="1">DATEDIF(Table1[[#This Row],[Date of Birth]],TODAY(),"y")</f>
        <v>19</v>
      </c>
      <c r="J4289" s="34">
        <v>42648</v>
      </c>
      <c r="K4289" s="33" t="str" cm="1">
        <f t="array" aca="1" ref="K4289" ca="1">_xlfn.IFS(L4289&lt;3,"Junior",L4289&lt;=7,"Mid-Level",L4289&gt;7,"Senior")</f>
        <v>Senior</v>
      </c>
      <c r="L4289" s="46">
        <f ca="1">INT(YEARFRAC(Table1[[#This Row],[Joining Date]],TODAY(),1))</f>
        <v>9</v>
      </c>
      <c r="M4289" s="25" t="str">
        <f t="shared" ca="1" si="66"/>
        <v>Yes</v>
      </c>
      <c r="N4289" s="26">
        <f>YEAR(Table1[[#This Row],[Joining Date]])</f>
        <v>2016</v>
      </c>
      <c r="O4289" s="46">
        <f>MONTH(Table1[[#This Row],[Joining Date]])</f>
        <v>10</v>
      </c>
      <c r="P4289" s="26">
        <f ca="1">NETWORKDAYS(Table1[[#This Row],[Joining Date]],TODAY())</f>
        <v>2539</v>
      </c>
      <c r="Q4289" s="26" t="str">
        <f>LEFT(Table1[[#This Row],[Department]],5)&amp;"-"&amp;RIGHT(Table1[[#This Row],[Employee ID]],3)</f>
        <v>Opera-521</v>
      </c>
      <c r="R4289" s="26" t="str">
        <f>LEFT(Table1[[#This Row],[Department]],3)</f>
        <v>Ope</v>
      </c>
      <c r="S4289" s="37">
        <f>_xlfn.XLOOKUP(Table1[[#This Row],[City]],Table2[City],Table2[Bonus %])</f>
        <v>8</v>
      </c>
    </row>
    <row r="4290" spans="1:19" x14ac:dyDescent="0.35">
      <c r="A4290" s="7" t="s">
        <v>3369</v>
      </c>
      <c r="B4290" s="40" t="str">
        <f>LEFT(Table1[[#This Row],[Employee Name]],FIND(" ",Table1[[#This Row],[Employee Name]]))</f>
        <v xml:space="preserve">Ananya </v>
      </c>
      <c r="C4290" s="40" t="str">
        <f>RIGHT(Table1[[#This Row],[Employee Name]],LEN(Table1[[#This Row],[Employee Name]])-FIND(" ",Table1[[#This Row],[Employee Name]]))</f>
        <v>Rao</v>
      </c>
      <c r="D4290" s="22">
        <f>Table1[[#This Row],[Basic Salary]]+Table1[[#This Row],[Bonus]]</f>
        <v>56040</v>
      </c>
      <c r="E4290" s="8">
        <v>66</v>
      </c>
      <c r="F4290" s="45">
        <v>47</v>
      </c>
      <c r="G4290" s="8" t="str" cm="1">
        <f t="array" ref="G4290">_xlfn.IFS(Table1[[#This Row],[Performance Score]]&gt;=80,"Excellent",Table1[[#This Row],[Performance Score]]&gt;=60,"Good",Table1[[#This Row],[Performance Score]]&gt;=40,"Need Improvement")</f>
        <v>Need Improvement</v>
      </c>
      <c r="H4290" s="29">
        <f>Table1[[#This Row],[Bonus]]/Table1[[#This Row],[Basic Salary]]</f>
        <v>0.64133204463579652</v>
      </c>
      <c r="I4290" s="8">
        <f ca="1">DATEDIF(Table1[[#This Row],[Date of Birth]],TODAY(),"y")</f>
        <v>37</v>
      </c>
      <c r="J4290" s="33">
        <v>42386</v>
      </c>
      <c r="K4290" s="33" t="str" cm="1">
        <f t="array" aca="1" ref="K4290" ca="1">_xlfn.IFS(L4290&lt;3,"Junior",L4290&lt;=7,"Mid-Level",L4290&gt;7,"Senior")</f>
        <v>Senior</v>
      </c>
      <c r="L4290" s="45">
        <f ca="1">INT(YEARFRAC(Table1[[#This Row],[Joining Date]],TODAY(),1))</f>
        <v>10</v>
      </c>
      <c r="M4290" s="25" t="str">
        <f t="shared" ref="M4290:M4353" ca="1" si="67">IF(L4290&gt;5,"Yes","No")</f>
        <v>Yes</v>
      </c>
      <c r="N4290" s="25">
        <f>YEAR(Table1[[#This Row],[Joining Date]])</f>
        <v>2016</v>
      </c>
      <c r="O4290" s="45">
        <f>MONTH(Table1[[#This Row],[Joining Date]])</f>
        <v>1</v>
      </c>
      <c r="P4290" s="25">
        <f ca="1">NETWORKDAYS(Table1[[#This Row],[Joining Date]],TODAY())</f>
        <v>2726</v>
      </c>
      <c r="Q4290" s="25" t="str">
        <f>LEFT(Table1[[#This Row],[Department]],5)&amp;"-"&amp;RIGHT(Table1[[#This Row],[Employee ID]],3)</f>
        <v>HR-313</v>
      </c>
      <c r="R4290" s="25" t="str">
        <f>LEFT(Table1[[#This Row],[Department]],3)</f>
        <v>HR</v>
      </c>
      <c r="S4290" s="36">
        <f>_xlfn.XLOOKUP(Table1[[#This Row],[City]],Table2[City],Table2[Bonus %])</f>
        <v>5</v>
      </c>
    </row>
    <row r="4291" spans="1:19" x14ac:dyDescent="0.35">
      <c r="A4291" s="9" t="s">
        <v>2994</v>
      </c>
      <c r="B4291" s="41" t="str">
        <f>LEFT(Table1[[#This Row],[Employee Name]],FIND(" ",Table1[[#This Row],[Employee Name]]))</f>
        <v xml:space="preserve">Rahul </v>
      </c>
      <c r="C4291" s="41" t="str">
        <f>RIGHT(Table1[[#This Row],[Employee Name]],LEN(Table1[[#This Row],[Employee Name]])-FIND(" ",Table1[[#This Row],[Employee Name]]))</f>
        <v>Verma</v>
      </c>
      <c r="D4291" s="23">
        <f>Table1[[#This Row],[Basic Salary]]+Table1[[#This Row],[Bonus]]</f>
        <v>56020</v>
      </c>
      <c r="E4291" s="10">
        <v>62</v>
      </c>
      <c r="F4291" s="46">
        <v>83</v>
      </c>
      <c r="G4291" s="10" t="str" cm="1">
        <f t="array" ref="G4291">_xlfn.IFS(Table1[[#This Row],[Performance Score]]&gt;=80,"Excellent",Table1[[#This Row],[Performance Score]]&gt;=60,"Good",Table1[[#This Row],[Performance Score]]&gt;=40,"Need Improvement")</f>
        <v>Excellent</v>
      </c>
      <c r="H4291" s="30">
        <f>Table1[[#This Row],[Bonus]]/Table1[[#This Row],[Basic Salary]]</f>
        <v>0.42150270242837928</v>
      </c>
      <c r="I4291" s="10">
        <f ca="1">DATEDIF(Table1[[#This Row],[Date of Birth]],TODAY(),"y")</f>
        <v>30</v>
      </c>
      <c r="J4291" s="34">
        <v>44295</v>
      </c>
      <c r="K4291" s="33" t="str" cm="1">
        <f t="array" aca="1" ref="K4291" ca="1">_xlfn.IFS(L4291&lt;3,"Junior",L4291&lt;=7,"Mid-Level",L4291&gt;7,"Senior")</f>
        <v>Mid-Level</v>
      </c>
      <c r="L4291" s="46">
        <f ca="1">INT(YEARFRAC(Table1[[#This Row],[Joining Date]],TODAY(),1))</f>
        <v>5</v>
      </c>
      <c r="M4291" s="25" t="str">
        <f t="shared" ca="1" si="67"/>
        <v>No</v>
      </c>
      <c r="N4291" s="26">
        <f>YEAR(Table1[[#This Row],[Joining Date]])</f>
        <v>2021</v>
      </c>
      <c r="O4291" s="46">
        <f>MONTH(Table1[[#This Row],[Joining Date]])</f>
        <v>4</v>
      </c>
      <c r="P4291" s="26">
        <f ca="1">NETWORKDAYS(Table1[[#This Row],[Joining Date]],TODAY())</f>
        <v>1362</v>
      </c>
      <c r="Q4291" s="26" t="str">
        <f>LEFT(Table1[[#This Row],[Department]],5)&amp;"-"&amp;RIGHT(Table1[[#This Row],[Employee ID]],3)</f>
        <v>Finan-938</v>
      </c>
      <c r="R4291" s="26" t="str">
        <f>LEFT(Table1[[#This Row],[Department]],3)</f>
        <v>Fin</v>
      </c>
      <c r="S4291" s="37">
        <f>_xlfn.XLOOKUP(Table1[[#This Row],[City]],Table2[City],Table2[Bonus %])</f>
        <v>7</v>
      </c>
    </row>
    <row r="4292" spans="1:19" x14ac:dyDescent="0.35">
      <c r="A4292" s="7" t="s">
        <v>2546</v>
      </c>
      <c r="B4292" s="40" t="str">
        <f>LEFT(Table1[[#This Row],[Employee Name]],FIND(" ",Table1[[#This Row],[Employee Name]]))</f>
        <v xml:space="preserve">Kavya </v>
      </c>
      <c r="C4292" s="40" t="str">
        <f>RIGHT(Table1[[#This Row],[Employee Name]],LEN(Table1[[#This Row],[Employee Name]])-FIND(" ",Table1[[#This Row],[Employee Name]]))</f>
        <v>Nair</v>
      </c>
      <c r="D4292" s="22">
        <f>Table1[[#This Row],[Basic Salary]]+Table1[[#This Row],[Bonus]]</f>
        <v>55959</v>
      </c>
      <c r="E4292" s="8">
        <v>74</v>
      </c>
      <c r="F4292" s="45">
        <v>79</v>
      </c>
      <c r="G4292" s="8" t="str" cm="1">
        <f t="array" ref="G4292">_xlfn.IFS(Table1[[#This Row],[Performance Score]]&gt;=80,"Excellent",Table1[[#This Row],[Performance Score]]&gt;=60,"Good",Table1[[#This Row],[Performance Score]]&gt;=40,"Need Improvement")</f>
        <v>Good</v>
      </c>
      <c r="H4292" s="29">
        <f>Table1[[#This Row],[Bonus]]/Table1[[#This Row],[Basic Salary]]</f>
        <v>1.0379110674095924</v>
      </c>
      <c r="I4292" s="8">
        <f ca="1">DATEDIF(Table1[[#This Row],[Date of Birth]],TODAY(),"y")</f>
        <v>44</v>
      </c>
      <c r="J4292" s="33">
        <v>44655</v>
      </c>
      <c r="K4292" s="33" t="str" cm="1">
        <f t="array" aca="1" ref="K4292" ca="1">_xlfn.IFS(L4292&lt;3,"Junior",L4292&lt;=7,"Mid-Level",L4292&gt;7,"Senior")</f>
        <v>Mid-Level</v>
      </c>
      <c r="L4292" s="45">
        <f ca="1">INT(YEARFRAC(Table1[[#This Row],[Joining Date]],TODAY(),1))</f>
        <v>4</v>
      </c>
      <c r="M4292" s="25" t="str">
        <f t="shared" ca="1" si="67"/>
        <v>No</v>
      </c>
      <c r="N4292" s="25">
        <f>YEAR(Table1[[#This Row],[Joining Date]])</f>
        <v>2022</v>
      </c>
      <c r="O4292" s="45">
        <f>MONTH(Table1[[#This Row],[Joining Date]])</f>
        <v>4</v>
      </c>
      <c r="P4292" s="25">
        <f ca="1">NETWORKDAYS(Table1[[#This Row],[Joining Date]],TODAY())</f>
        <v>1106</v>
      </c>
      <c r="Q4292" s="25" t="str">
        <f>LEFT(Table1[[#This Row],[Department]],5)&amp;"-"&amp;RIGHT(Table1[[#This Row],[Employee ID]],3)</f>
        <v>IT-490</v>
      </c>
      <c r="R4292" s="25" t="str">
        <f>LEFT(Table1[[#This Row],[Department]],3)</f>
        <v>IT</v>
      </c>
      <c r="S4292" s="36">
        <f>_xlfn.XLOOKUP(Table1[[#This Row],[City]],Table2[City],Table2[Bonus %])</f>
        <v>5</v>
      </c>
    </row>
    <row r="4293" spans="1:19" x14ac:dyDescent="0.35">
      <c r="A4293" s="9" t="s">
        <v>2242</v>
      </c>
      <c r="B4293" s="41" t="str">
        <f>LEFT(Table1[[#This Row],[Employee Name]],FIND(" ",Table1[[#This Row],[Employee Name]]))</f>
        <v xml:space="preserve">Rohan </v>
      </c>
      <c r="C4293" s="41" t="str">
        <f>RIGHT(Table1[[#This Row],[Employee Name]],LEN(Table1[[#This Row],[Employee Name]])-FIND(" ",Table1[[#This Row],[Employee Name]]))</f>
        <v>Gupta</v>
      </c>
      <c r="D4293" s="23">
        <f>Table1[[#This Row],[Basic Salary]]+Table1[[#This Row],[Bonus]]</f>
        <v>55956</v>
      </c>
      <c r="E4293" s="10">
        <v>96</v>
      </c>
      <c r="F4293" s="46">
        <v>68</v>
      </c>
      <c r="G4293" s="10" t="str" cm="1">
        <f t="array" ref="G4293">_xlfn.IFS(Table1[[#This Row],[Performance Score]]&gt;=80,"Excellent",Table1[[#This Row],[Performance Score]]&gt;=60,"Good",Table1[[#This Row],[Performance Score]]&gt;=40,"Need Improvement")</f>
        <v>Good</v>
      </c>
      <c r="H4293" s="30">
        <f>Table1[[#This Row],[Bonus]]/Table1[[#This Row],[Basic Salary]]</f>
        <v>1.1484354002687656</v>
      </c>
      <c r="I4293" s="10">
        <f ca="1">DATEDIF(Table1[[#This Row],[Date of Birth]],TODAY(),"y")</f>
        <v>41</v>
      </c>
      <c r="J4293" s="34">
        <v>42650</v>
      </c>
      <c r="K4293" s="33" t="str" cm="1">
        <f t="array" aca="1" ref="K4293" ca="1">_xlfn.IFS(L4293&lt;3,"Junior",L4293&lt;=7,"Mid-Level",L4293&gt;7,"Senior")</f>
        <v>Senior</v>
      </c>
      <c r="L4293" s="46">
        <f ca="1">INT(YEARFRAC(Table1[[#This Row],[Joining Date]],TODAY(),1))</f>
        <v>9</v>
      </c>
      <c r="M4293" s="25" t="str">
        <f t="shared" ca="1" si="67"/>
        <v>Yes</v>
      </c>
      <c r="N4293" s="26">
        <f>YEAR(Table1[[#This Row],[Joining Date]])</f>
        <v>2016</v>
      </c>
      <c r="O4293" s="46">
        <f>MONTH(Table1[[#This Row],[Joining Date]])</f>
        <v>10</v>
      </c>
      <c r="P4293" s="26">
        <f ca="1">NETWORKDAYS(Table1[[#This Row],[Joining Date]],TODAY())</f>
        <v>2537</v>
      </c>
      <c r="Q4293" s="26" t="str">
        <f>LEFT(Table1[[#This Row],[Department]],5)&amp;"-"&amp;RIGHT(Table1[[#This Row],[Employee ID]],3)</f>
        <v>HR-186</v>
      </c>
      <c r="R4293" s="26" t="str">
        <f>LEFT(Table1[[#This Row],[Department]],3)</f>
        <v>HR</v>
      </c>
      <c r="S4293" s="37">
        <f>_xlfn.XLOOKUP(Table1[[#This Row],[City]],Table2[City],Table2[Bonus %])</f>
        <v>7</v>
      </c>
    </row>
    <row r="4294" spans="1:19" x14ac:dyDescent="0.35">
      <c r="A4294" s="7" t="s">
        <v>4886</v>
      </c>
      <c r="B4294" s="40" t="str">
        <f>LEFT(Table1[[#This Row],[Employee Name]],FIND(" ",Table1[[#This Row],[Employee Name]]))</f>
        <v xml:space="preserve">Ishita </v>
      </c>
      <c r="C4294" s="40" t="str">
        <f>RIGHT(Table1[[#This Row],[Employee Name]],LEN(Table1[[#This Row],[Employee Name]])-FIND(" ",Table1[[#This Row],[Employee Name]]))</f>
        <v>Roy</v>
      </c>
      <c r="D4294" s="22">
        <f>Table1[[#This Row],[Basic Salary]]+Table1[[#This Row],[Bonus]]</f>
        <v>55944</v>
      </c>
      <c r="E4294" s="8">
        <v>88</v>
      </c>
      <c r="F4294" s="45">
        <v>68</v>
      </c>
      <c r="G4294" s="8" t="str" cm="1">
        <f t="array" ref="G4294">_xlfn.IFS(Table1[[#This Row],[Performance Score]]&gt;=80,"Excellent",Table1[[#This Row],[Performance Score]]&gt;=60,"Good",Table1[[#This Row],[Performance Score]]&gt;=40,"Need Improvement")</f>
        <v>Good</v>
      </c>
      <c r="H4294" s="29">
        <f>Table1[[#This Row],[Bonus]]/Table1[[#This Row],[Basic Salary]]</f>
        <v>0.39636581469648563</v>
      </c>
      <c r="I4294" s="8">
        <f ca="1">DATEDIF(Table1[[#This Row],[Date of Birth]],TODAY(),"y")</f>
        <v>45</v>
      </c>
      <c r="J4294" s="33">
        <v>43041</v>
      </c>
      <c r="K4294" s="33" t="str" cm="1">
        <f t="array" aca="1" ref="K4294" ca="1">_xlfn.IFS(L4294&lt;3,"Junior",L4294&lt;=7,"Mid-Level",L4294&gt;7,"Senior")</f>
        <v>Senior</v>
      </c>
      <c r="L4294" s="45">
        <f ca="1">INT(YEARFRAC(Table1[[#This Row],[Joining Date]],TODAY(),1))</f>
        <v>8</v>
      </c>
      <c r="M4294" s="25" t="str">
        <f t="shared" ca="1" si="67"/>
        <v>Yes</v>
      </c>
      <c r="N4294" s="25">
        <f>YEAR(Table1[[#This Row],[Joining Date]])</f>
        <v>2017</v>
      </c>
      <c r="O4294" s="45">
        <f>MONTH(Table1[[#This Row],[Joining Date]])</f>
        <v>11</v>
      </c>
      <c r="P4294" s="25">
        <f ca="1">NETWORKDAYS(Table1[[#This Row],[Joining Date]],TODAY())</f>
        <v>2258</v>
      </c>
      <c r="Q4294" s="25" t="str">
        <f>LEFT(Table1[[#This Row],[Department]],5)&amp;"-"&amp;RIGHT(Table1[[#This Row],[Employee ID]],3)</f>
        <v>Marke-830</v>
      </c>
      <c r="R4294" s="25" t="str">
        <f>LEFT(Table1[[#This Row],[Department]],3)</f>
        <v>Mar</v>
      </c>
      <c r="S4294" s="36">
        <f>_xlfn.XLOOKUP(Table1[[#This Row],[City]],Table2[City],Table2[Bonus %])</f>
        <v>6</v>
      </c>
    </row>
    <row r="4295" spans="1:19" x14ac:dyDescent="0.35">
      <c r="A4295" s="9" t="s">
        <v>1811</v>
      </c>
      <c r="B4295" s="41" t="str">
        <f>LEFT(Table1[[#This Row],[Employee Name]],FIND(" ",Table1[[#This Row],[Employee Name]]))</f>
        <v xml:space="preserve">Krishna </v>
      </c>
      <c r="C4295" s="41" t="str">
        <f>RIGHT(Table1[[#This Row],[Employee Name]],LEN(Table1[[#This Row],[Employee Name]])-FIND(" ",Table1[[#This Row],[Employee Name]]))</f>
        <v>Chaitanya</v>
      </c>
      <c r="D4295" s="23">
        <f>Table1[[#This Row],[Basic Salary]]+Table1[[#This Row],[Bonus]]</f>
        <v>55900</v>
      </c>
      <c r="E4295" s="10">
        <v>84</v>
      </c>
      <c r="F4295" s="46">
        <v>62</v>
      </c>
      <c r="G4295" s="10" t="str" cm="1">
        <f t="array" ref="G4295">_xlfn.IFS(Table1[[#This Row],[Performance Score]]&gt;=80,"Excellent",Table1[[#This Row],[Performance Score]]&gt;=60,"Good",Table1[[#This Row],[Performance Score]]&gt;=40,"Need Improvement")</f>
        <v>Good</v>
      </c>
      <c r="H4295" s="30">
        <f>Table1[[#This Row],[Bonus]]/Table1[[#This Row],[Basic Salary]]</f>
        <v>0.26685552407932012</v>
      </c>
      <c r="I4295" s="10">
        <f ca="1">DATEDIF(Table1[[#This Row],[Date of Birth]],TODAY(),"y")</f>
        <v>18</v>
      </c>
      <c r="J4295" s="34">
        <v>42830</v>
      </c>
      <c r="K4295" s="33" t="str" cm="1">
        <f t="array" aca="1" ref="K4295" ca="1">_xlfn.IFS(L4295&lt;3,"Junior",L4295&lt;=7,"Mid-Level",L4295&gt;7,"Senior")</f>
        <v>Senior</v>
      </c>
      <c r="L4295" s="46">
        <f ca="1">INT(YEARFRAC(Table1[[#This Row],[Joining Date]],TODAY(),1))</f>
        <v>9</v>
      </c>
      <c r="M4295" s="25" t="str">
        <f t="shared" ca="1" si="67"/>
        <v>Yes</v>
      </c>
      <c r="N4295" s="26">
        <f>YEAR(Table1[[#This Row],[Joining Date]])</f>
        <v>2017</v>
      </c>
      <c r="O4295" s="46">
        <f>MONTH(Table1[[#This Row],[Joining Date]])</f>
        <v>4</v>
      </c>
      <c r="P4295" s="26">
        <f ca="1">NETWORKDAYS(Table1[[#This Row],[Joining Date]],TODAY())</f>
        <v>2409</v>
      </c>
      <c r="Q4295" s="26" t="str">
        <f>LEFT(Table1[[#This Row],[Department]],5)&amp;"-"&amp;RIGHT(Table1[[#This Row],[Employee ID]],3)</f>
        <v>IT-755</v>
      </c>
      <c r="R4295" s="26" t="str">
        <f>LEFT(Table1[[#This Row],[Department]],3)</f>
        <v>IT</v>
      </c>
      <c r="S4295" s="37">
        <f>_xlfn.XLOOKUP(Table1[[#This Row],[City]],Table2[City],Table2[Bonus %])</f>
        <v>7</v>
      </c>
    </row>
    <row r="4296" spans="1:19" x14ac:dyDescent="0.35">
      <c r="A4296" s="7" t="s">
        <v>3001</v>
      </c>
      <c r="B4296" s="40" t="str">
        <f>LEFT(Table1[[#This Row],[Employee Name]],FIND(" ",Table1[[#This Row],[Employee Name]]))</f>
        <v xml:space="preserve">Priya </v>
      </c>
      <c r="C4296" s="40" t="str">
        <f>RIGHT(Table1[[#This Row],[Employee Name]],LEN(Table1[[#This Row],[Employee Name]])-FIND(" ",Table1[[#This Row],[Employee Name]]))</f>
        <v>Reddy</v>
      </c>
      <c r="D4296" s="22">
        <f>Table1[[#This Row],[Basic Salary]]+Table1[[#This Row],[Bonus]]</f>
        <v>55893</v>
      </c>
      <c r="E4296" s="8">
        <v>79</v>
      </c>
      <c r="F4296" s="45">
        <v>62</v>
      </c>
      <c r="G4296" s="8" t="str" cm="1">
        <f t="array" ref="G4296">_xlfn.IFS(Table1[[#This Row],[Performance Score]]&gt;=80,"Excellent",Table1[[#This Row],[Performance Score]]&gt;=60,"Good",Table1[[#This Row],[Performance Score]]&gt;=40,"Need Improvement")</f>
        <v>Good</v>
      </c>
      <c r="H4296" s="29">
        <f>Table1[[#This Row],[Bonus]]/Table1[[#This Row],[Basic Salary]]</f>
        <v>0.58449326718639261</v>
      </c>
      <c r="I4296" s="8">
        <f ca="1">DATEDIF(Table1[[#This Row],[Date of Birth]],TODAY(),"y")</f>
        <v>42</v>
      </c>
      <c r="J4296" s="33">
        <v>43332</v>
      </c>
      <c r="K4296" s="33" t="str" cm="1">
        <f t="array" aca="1" ref="K4296" ca="1">_xlfn.IFS(L4296&lt;3,"Junior",L4296&lt;=7,"Mid-Level",L4296&gt;7,"Senior")</f>
        <v>Mid-Level</v>
      </c>
      <c r="L4296" s="45">
        <f ca="1">INT(YEARFRAC(Table1[[#This Row],[Joining Date]],TODAY(),1))</f>
        <v>7</v>
      </c>
      <c r="M4296" s="25" t="str">
        <f t="shared" ca="1" si="67"/>
        <v>Yes</v>
      </c>
      <c r="N4296" s="25">
        <f>YEAR(Table1[[#This Row],[Joining Date]])</f>
        <v>2018</v>
      </c>
      <c r="O4296" s="45">
        <f>MONTH(Table1[[#This Row],[Joining Date]])</f>
        <v>8</v>
      </c>
      <c r="P4296" s="25">
        <f ca="1">NETWORKDAYS(Table1[[#This Row],[Joining Date]],TODAY())</f>
        <v>2051</v>
      </c>
      <c r="Q4296" s="25" t="str">
        <f>LEFT(Table1[[#This Row],[Department]],5)&amp;"-"&amp;RIGHT(Table1[[#This Row],[Employee ID]],3)</f>
        <v>Opera-945</v>
      </c>
      <c r="R4296" s="25" t="str">
        <f>LEFT(Table1[[#This Row],[Department]],3)</f>
        <v>Ope</v>
      </c>
      <c r="S4296" s="36">
        <f>_xlfn.XLOOKUP(Table1[[#This Row],[City]],Table2[City],Table2[Bonus %])</f>
        <v>5</v>
      </c>
    </row>
    <row r="4297" spans="1:19" x14ac:dyDescent="0.35">
      <c r="A4297" s="9" t="s">
        <v>202</v>
      </c>
      <c r="B4297" s="41" t="str">
        <f>LEFT(Table1[[#This Row],[Employee Name]],FIND(" ",Table1[[#This Row],[Employee Name]]))</f>
        <v xml:space="preserve">Kavya </v>
      </c>
      <c r="C4297" s="41" t="str">
        <f>RIGHT(Table1[[#This Row],[Employee Name]],LEN(Table1[[#This Row],[Employee Name]])-FIND(" ",Table1[[#This Row],[Employee Name]]))</f>
        <v>Nair</v>
      </c>
      <c r="D4297" s="23">
        <f>Table1[[#This Row],[Basic Salary]]+Table1[[#This Row],[Bonus]]</f>
        <v>55861</v>
      </c>
      <c r="E4297" s="10">
        <v>66</v>
      </c>
      <c r="F4297" s="46">
        <v>55</v>
      </c>
      <c r="G4297" s="10" t="str" cm="1">
        <f t="array" ref="G4297">_xlfn.IFS(Table1[[#This Row],[Performance Score]]&gt;=80,"Excellent",Table1[[#This Row],[Performance Score]]&gt;=60,"Good",Table1[[#This Row],[Performance Score]]&gt;=40,"Need Improvement")</f>
        <v>Need Improvement</v>
      </c>
      <c r="H4297" s="30">
        <f>Table1[[#This Row],[Bonus]]/Table1[[#This Row],[Basic Salary]]</f>
        <v>0.52830291920877681</v>
      </c>
      <c r="I4297" s="10">
        <f ca="1">DATEDIF(Table1[[#This Row],[Date of Birth]],TODAY(),"y")</f>
        <v>30</v>
      </c>
      <c r="J4297" s="34">
        <v>45772</v>
      </c>
      <c r="K4297" s="33" t="str" cm="1">
        <f t="array" aca="1" ref="K4297" ca="1">_xlfn.IFS(L4297&lt;3,"Junior",L4297&lt;=7,"Mid-Level",L4297&gt;7,"Senior")</f>
        <v>Junior</v>
      </c>
      <c r="L4297" s="46">
        <f ca="1">INT(YEARFRAC(Table1[[#This Row],[Joining Date]],TODAY(),1))</f>
        <v>1</v>
      </c>
      <c r="M4297" s="25" t="str">
        <f t="shared" ca="1" si="67"/>
        <v>No</v>
      </c>
      <c r="N4297" s="26">
        <f>YEAR(Table1[[#This Row],[Joining Date]])</f>
        <v>2025</v>
      </c>
      <c r="O4297" s="46">
        <f>MONTH(Table1[[#This Row],[Joining Date]])</f>
        <v>4</v>
      </c>
      <c r="P4297" s="26">
        <f ca="1">NETWORKDAYS(Table1[[#This Row],[Joining Date]],TODAY())</f>
        <v>307</v>
      </c>
      <c r="Q4297" s="26" t="str">
        <f>LEFT(Table1[[#This Row],[Department]],5)&amp;"-"&amp;RIGHT(Table1[[#This Row],[Employee ID]],3)</f>
        <v>Suppo-146</v>
      </c>
      <c r="R4297" s="26" t="str">
        <f>LEFT(Table1[[#This Row],[Department]],3)</f>
        <v>Sup</v>
      </c>
      <c r="S4297" s="37">
        <f>_xlfn.XLOOKUP(Table1[[#This Row],[City]],Table2[City],Table2[Bonus %])</f>
        <v>8</v>
      </c>
    </row>
    <row r="4298" spans="1:19" x14ac:dyDescent="0.35">
      <c r="A4298" s="7" t="s">
        <v>1062</v>
      </c>
      <c r="B4298" s="40" t="str">
        <f>LEFT(Table1[[#This Row],[Employee Name]],FIND(" ",Table1[[#This Row],[Employee Name]]))</f>
        <v xml:space="preserve">Gayathri </v>
      </c>
      <c r="C4298" s="40" t="str">
        <f>RIGHT(Table1[[#This Row],[Employee Name]],LEN(Table1[[#This Row],[Employee Name]])-FIND(" ",Table1[[#This Row],[Employee Name]]))</f>
        <v>Iyer</v>
      </c>
      <c r="D4298" s="22">
        <f>Table1[[#This Row],[Basic Salary]]+Table1[[#This Row],[Bonus]]</f>
        <v>55855</v>
      </c>
      <c r="E4298" s="8">
        <v>73</v>
      </c>
      <c r="F4298" s="45">
        <v>91</v>
      </c>
      <c r="G4298" s="8" t="str" cm="1">
        <f t="array" ref="G4298">_xlfn.IFS(Table1[[#This Row],[Performance Score]]&gt;=80,"Excellent",Table1[[#This Row],[Performance Score]]&gt;=60,"Good",Table1[[#This Row],[Performance Score]]&gt;=40,"Need Improvement")</f>
        <v>Excellent</v>
      </c>
      <c r="H4298" s="29">
        <f>Table1[[#This Row],[Bonus]]/Table1[[#This Row],[Basic Salary]]</f>
        <v>0.26995134373152652</v>
      </c>
      <c r="I4298" s="8">
        <f ca="1">DATEDIF(Table1[[#This Row],[Date of Birth]],TODAY(),"y")</f>
        <v>33</v>
      </c>
      <c r="J4298" s="33">
        <v>43981</v>
      </c>
      <c r="K4298" s="33" t="str" cm="1">
        <f t="array" aca="1" ref="K4298" ca="1">_xlfn.IFS(L4298&lt;3,"Junior",L4298&lt;=7,"Mid-Level",L4298&gt;7,"Senior")</f>
        <v>Mid-Level</v>
      </c>
      <c r="L4298" s="45">
        <f ca="1">INT(YEARFRAC(Table1[[#This Row],[Joining Date]],TODAY(),1))</f>
        <v>6</v>
      </c>
      <c r="M4298" s="25" t="str">
        <f t="shared" ca="1" si="67"/>
        <v>Yes</v>
      </c>
      <c r="N4298" s="25">
        <f>YEAR(Table1[[#This Row],[Joining Date]])</f>
        <v>2020</v>
      </c>
      <c r="O4298" s="45">
        <f>MONTH(Table1[[#This Row],[Joining Date]])</f>
        <v>5</v>
      </c>
      <c r="P4298" s="25">
        <f ca="1">NETWORKDAYS(Table1[[#This Row],[Joining Date]],TODAY())</f>
        <v>1586</v>
      </c>
      <c r="Q4298" s="25" t="str">
        <f>LEFT(Table1[[#This Row],[Department]],5)&amp;"-"&amp;RIGHT(Table1[[#This Row],[Employee ID]],3)</f>
        <v>IT-006</v>
      </c>
      <c r="R4298" s="25" t="str">
        <f>LEFT(Table1[[#This Row],[Department]],3)</f>
        <v>IT</v>
      </c>
      <c r="S4298" s="36">
        <f>_xlfn.XLOOKUP(Table1[[#This Row],[City]],Table2[City],Table2[Bonus %])</f>
        <v>6</v>
      </c>
    </row>
    <row r="4299" spans="1:19" x14ac:dyDescent="0.35">
      <c r="A4299" s="9" t="s">
        <v>3940</v>
      </c>
      <c r="B4299" s="41" t="str">
        <f>LEFT(Table1[[#This Row],[Employee Name]],FIND(" ",Table1[[#This Row],[Employee Name]]))</f>
        <v xml:space="preserve">Gayathri </v>
      </c>
      <c r="C4299" s="41" t="str">
        <f>RIGHT(Table1[[#This Row],[Employee Name]],LEN(Table1[[#This Row],[Employee Name]])-FIND(" ",Table1[[#This Row],[Employee Name]]))</f>
        <v>Iyer</v>
      </c>
      <c r="D4299" s="23">
        <f>Table1[[#This Row],[Basic Salary]]+Table1[[#This Row],[Bonus]]</f>
        <v>55851</v>
      </c>
      <c r="E4299" s="10">
        <v>94</v>
      </c>
      <c r="F4299" s="46">
        <v>96</v>
      </c>
      <c r="G4299" s="10" t="str" cm="1">
        <f t="array" ref="G4299">_xlfn.IFS(Table1[[#This Row],[Performance Score]]&gt;=80,"Excellent",Table1[[#This Row],[Performance Score]]&gt;=60,"Good",Table1[[#This Row],[Performance Score]]&gt;=40,"Need Improvement")</f>
        <v>Excellent</v>
      </c>
      <c r="H4299" s="30">
        <f>Table1[[#This Row],[Bonus]]/Table1[[#This Row],[Basic Salary]]</f>
        <v>0.62802425231737891</v>
      </c>
      <c r="I4299" s="10">
        <f ca="1">DATEDIF(Table1[[#This Row],[Date of Birth]],TODAY(),"y")</f>
        <v>22</v>
      </c>
      <c r="J4299" s="34">
        <v>42442</v>
      </c>
      <c r="K4299" s="33" t="str" cm="1">
        <f t="array" aca="1" ref="K4299" ca="1">_xlfn.IFS(L4299&lt;3,"Junior",L4299&lt;=7,"Mid-Level",L4299&gt;7,"Senior")</f>
        <v>Senior</v>
      </c>
      <c r="L4299" s="46">
        <f ca="1">INT(YEARFRAC(Table1[[#This Row],[Joining Date]],TODAY(),1))</f>
        <v>10</v>
      </c>
      <c r="M4299" s="25" t="str">
        <f t="shared" ca="1" si="67"/>
        <v>Yes</v>
      </c>
      <c r="N4299" s="26">
        <f>YEAR(Table1[[#This Row],[Joining Date]])</f>
        <v>2016</v>
      </c>
      <c r="O4299" s="46">
        <f>MONTH(Table1[[#This Row],[Joining Date]])</f>
        <v>3</v>
      </c>
      <c r="P4299" s="26">
        <f ca="1">NETWORKDAYS(Table1[[#This Row],[Joining Date]],TODAY())</f>
        <v>2686</v>
      </c>
      <c r="Q4299" s="26" t="str">
        <f>LEFT(Table1[[#This Row],[Department]],5)&amp;"-"&amp;RIGHT(Table1[[#This Row],[Employee ID]],3)</f>
        <v>HR-884</v>
      </c>
      <c r="R4299" s="26" t="str">
        <f>LEFT(Table1[[#This Row],[Department]],3)</f>
        <v>HR</v>
      </c>
      <c r="S4299" s="37">
        <f>_xlfn.XLOOKUP(Table1[[#This Row],[City]],Table2[City],Table2[Bonus %])</f>
        <v>6</v>
      </c>
    </row>
    <row r="4300" spans="1:19" x14ac:dyDescent="0.35">
      <c r="A4300" s="7" t="s">
        <v>1955</v>
      </c>
      <c r="B4300" s="40" t="str">
        <f>LEFT(Table1[[#This Row],[Employee Name]],FIND(" ",Table1[[#This Row],[Employee Name]]))</f>
        <v xml:space="preserve">Gayathri </v>
      </c>
      <c r="C4300" s="40" t="str">
        <f>RIGHT(Table1[[#This Row],[Employee Name]],LEN(Table1[[#This Row],[Employee Name]])-FIND(" ",Table1[[#This Row],[Employee Name]]))</f>
        <v>Iyer</v>
      </c>
      <c r="D4300" s="22">
        <f>Table1[[#This Row],[Basic Salary]]+Table1[[#This Row],[Bonus]]</f>
        <v>55850</v>
      </c>
      <c r="E4300" s="8">
        <v>80</v>
      </c>
      <c r="F4300" s="45">
        <v>44</v>
      </c>
      <c r="G4300" s="8" t="str" cm="1">
        <f t="array" ref="G4300">_xlfn.IFS(Table1[[#This Row],[Performance Score]]&gt;=80,"Excellent",Table1[[#This Row],[Performance Score]]&gt;=60,"Good",Table1[[#This Row],[Performance Score]]&gt;=40,"Need Improvement")</f>
        <v>Need Improvement</v>
      </c>
      <c r="H4300" s="29">
        <f>Table1[[#This Row],[Bonus]]/Table1[[#This Row],[Basic Salary]]</f>
        <v>0.39037566282456621</v>
      </c>
      <c r="I4300" s="8">
        <f ca="1">DATEDIF(Table1[[#This Row],[Date of Birth]],TODAY(),"y")</f>
        <v>17</v>
      </c>
      <c r="J4300" s="33">
        <v>42542</v>
      </c>
      <c r="K4300" s="33" t="str" cm="1">
        <f t="array" aca="1" ref="K4300" ca="1">_xlfn.IFS(L4300&lt;3,"Junior",L4300&lt;=7,"Mid-Level",L4300&gt;7,"Senior")</f>
        <v>Senior</v>
      </c>
      <c r="L4300" s="45">
        <f ca="1">INT(YEARFRAC(Table1[[#This Row],[Joining Date]],TODAY(),1))</f>
        <v>10</v>
      </c>
      <c r="M4300" s="25" t="str">
        <f t="shared" ca="1" si="67"/>
        <v>Yes</v>
      </c>
      <c r="N4300" s="25">
        <f>YEAR(Table1[[#This Row],[Joining Date]])</f>
        <v>2016</v>
      </c>
      <c r="O4300" s="45">
        <f>MONTH(Table1[[#This Row],[Joining Date]])</f>
        <v>6</v>
      </c>
      <c r="P4300" s="25">
        <f ca="1">NETWORKDAYS(Table1[[#This Row],[Joining Date]],TODAY())</f>
        <v>2615</v>
      </c>
      <c r="Q4300" s="25" t="str">
        <f>LEFT(Table1[[#This Row],[Department]],5)&amp;"-"&amp;RIGHT(Table1[[#This Row],[Employee ID]],3)</f>
        <v>HR-899</v>
      </c>
      <c r="R4300" s="25" t="str">
        <f>LEFT(Table1[[#This Row],[Department]],3)</f>
        <v>HR</v>
      </c>
      <c r="S4300" s="36">
        <f>_xlfn.XLOOKUP(Table1[[#This Row],[City]],Table2[City],Table2[Bonus %])</f>
        <v>7</v>
      </c>
    </row>
    <row r="4301" spans="1:19" x14ac:dyDescent="0.35">
      <c r="A4301" s="9" t="s">
        <v>2563</v>
      </c>
      <c r="B4301" s="41" t="str">
        <f>LEFT(Table1[[#This Row],[Employee Name]],FIND(" ",Table1[[#This Row],[Employee Name]]))</f>
        <v xml:space="preserve">Nisha </v>
      </c>
      <c r="C4301" s="41" t="str">
        <f>RIGHT(Table1[[#This Row],[Employee Name]],LEN(Table1[[#This Row],[Employee Name]])-FIND(" ",Table1[[#This Row],[Employee Name]]))</f>
        <v>Kapoor</v>
      </c>
      <c r="D4301" s="23">
        <f>Table1[[#This Row],[Basic Salary]]+Table1[[#This Row],[Bonus]]</f>
        <v>55850</v>
      </c>
      <c r="E4301" s="10">
        <v>85</v>
      </c>
      <c r="F4301" s="46">
        <v>86</v>
      </c>
      <c r="G4301" s="10" t="str" cm="1">
        <f t="array" ref="G4301">_xlfn.IFS(Table1[[#This Row],[Performance Score]]&gt;=80,"Excellent",Table1[[#This Row],[Performance Score]]&gt;=60,"Good",Table1[[#This Row],[Performance Score]]&gt;=40,"Need Improvement")</f>
        <v>Excellent</v>
      </c>
      <c r="H4301" s="30">
        <f>Table1[[#This Row],[Bonus]]/Table1[[#This Row],[Basic Salary]]</f>
        <v>0.16704279505182212</v>
      </c>
      <c r="I4301" s="10">
        <f ca="1">DATEDIF(Table1[[#This Row],[Date of Birth]],TODAY(),"y")</f>
        <v>34</v>
      </c>
      <c r="J4301" s="34">
        <v>45870</v>
      </c>
      <c r="K4301" s="33" t="str" cm="1">
        <f t="array" aca="1" ref="K4301" ca="1">_xlfn.IFS(L4301&lt;3,"Junior",L4301&lt;=7,"Mid-Level",L4301&gt;7,"Senior")</f>
        <v>Junior</v>
      </c>
      <c r="L4301" s="46">
        <f ca="1">INT(YEARFRAC(Table1[[#This Row],[Joining Date]],TODAY(),1))</f>
        <v>0</v>
      </c>
      <c r="M4301" s="25" t="str">
        <f t="shared" ca="1" si="67"/>
        <v>No</v>
      </c>
      <c r="N4301" s="26">
        <f>YEAR(Table1[[#This Row],[Joining Date]])</f>
        <v>2025</v>
      </c>
      <c r="O4301" s="46">
        <f>MONTH(Table1[[#This Row],[Joining Date]])</f>
        <v>8</v>
      </c>
      <c r="P4301" s="26">
        <f ca="1">NETWORKDAYS(Table1[[#This Row],[Joining Date]],TODAY())</f>
        <v>237</v>
      </c>
      <c r="Q4301" s="26" t="str">
        <f>LEFT(Table1[[#This Row],[Department]],5)&amp;"-"&amp;RIGHT(Table1[[#This Row],[Employee ID]],3)</f>
        <v>IT-507</v>
      </c>
      <c r="R4301" s="26" t="str">
        <f>LEFT(Table1[[#This Row],[Department]],3)</f>
        <v>IT</v>
      </c>
      <c r="S4301" s="37">
        <f>_xlfn.XLOOKUP(Table1[[#This Row],[City]],Table2[City],Table2[Bonus %])</f>
        <v>6</v>
      </c>
    </row>
    <row r="4302" spans="1:19" x14ac:dyDescent="0.35">
      <c r="A4302" s="7" t="s">
        <v>4423</v>
      </c>
      <c r="B4302" s="40" t="str">
        <f>LEFT(Table1[[#This Row],[Employee Name]],FIND(" ",Table1[[#This Row],[Employee Name]]))</f>
        <v xml:space="preserve">Tarun </v>
      </c>
      <c r="C4302" s="40" t="str">
        <f>RIGHT(Table1[[#This Row],[Employee Name]],LEN(Table1[[#This Row],[Employee Name]])-FIND(" ",Table1[[#This Row],[Employee Name]]))</f>
        <v>Verma</v>
      </c>
      <c r="D4302" s="22">
        <f>Table1[[#This Row],[Basic Salary]]+Table1[[#This Row],[Bonus]]</f>
        <v>55840</v>
      </c>
      <c r="E4302" s="8">
        <v>72</v>
      </c>
      <c r="F4302" s="45">
        <v>89</v>
      </c>
      <c r="G4302" s="8" t="str" cm="1">
        <f t="array" ref="G4302">_xlfn.IFS(Table1[[#This Row],[Performance Score]]&gt;=80,"Excellent",Table1[[#This Row],[Performance Score]]&gt;=60,"Good",Table1[[#This Row],[Performance Score]]&gt;=40,"Need Improvement")</f>
        <v>Excellent</v>
      </c>
      <c r="H4302" s="29">
        <f>Table1[[#This Row],[Bonus]]/Table1[[#This Row],[Basic Salary]]</f>
        <v>0.91857069232090705</v>
      </c>
      <c r="I4302" s="8">
        <f ca="1">DATEDIF(Table1[[#This Row],[Date of Birth]],TODAY(),"y")</f>
        <v>42</v>
      </c>
      <c r="J4302" s="33">
        <v>43581</v>
      </c>
      <c r="K4302" s="33" t="str" cm="1">
        <f t="array" aca="1" ref="K4302" ca="1">_xlfn.IFS(L4302&lt;3,"Junior",L4302&lt;=7,"Mid-Level",L4302&gt;7,"Senior")</f>
        <v>Mid-Level</v>
      </c>
      <c r="L4302" s="45">
        <f ca="1">INT(YEARFRAC(Table1[[#This Row],[Joining Date]],TODAY(),1))</f>
        <v>7</v>
      </c>
      <c r="M4302" s="25" t="str">
        <f t="shared" ca="1" si="67"/>
        <v>Yes</v>
      </c>
      <c r="N4302" s="25">
        <f>YEAR(Table1[[#This Row],[Joining Date]])</f>
        <v>2019</v>
      </c>
      <c r="O4302" s="45">
        <f>MONTH(Table1[[#This Row],[Joining Date]])</f>
        <v>4</v>
      </c>
      <c r="P4302" s="25">
        <f ca="1">NETWORKDAYS(Table1[[#This Row],[Joining Date]],TODAY())</f>
        <v>1872</v>
      </c>
      <c r="Q4302" s="25" t="str">
        <f>LEFT(Table1[[#This Row],[Department]],5)&amp;"-"&amp;RIGHT(Table1[[#This Row],[Employee ID]],3)</f>
        <v>Finan-367</v>
      </c>
      <c r="R4302" s="25" t="str">
        <f>LEFT(Table1[[#This Row],[Department]],3)</f>
        <v>Fin</v>
      </c>
      <c r="S4302" s="36">
        <f>_xlfn.XLOOKUP(Table1[[#This Row],[City]],Table2[City],Table2[Bonus %])</f>
        <v>6</v>
      </c>
    </row>
    <row r="4303" spans="1:19" x14ac:dyDescent="0.35">
      <c r="A4303" s="9" t="s">
        <v>5001</v>
      </c>
      <c r="B4303" s="41" t="str">
        <f>LEFT(Table1[[#This Row],[Employee Name]],FIND(" ",Table1[[#This Row],[Employee Name]]))</f>
        <v xml:space="preserve">Aditya </v>
      </c>
      <c r="C4303" s="41" t="str">
        <f>RIGHT(Table1[[#This Row],[Employee Name]],LEN(Table1[[#This Row],[Employee Name]])-FIND(" ",Table1[[#This Row],[Employee Name]]))</f>
        <v>Kapoor</v>
      </c>
      <c r="D4303" s="23">
        <f>Table1[[#This Row],[Basic Salary]]+Table1[[#This Row],[Bonus]]</f>
        <v>55813</v>
      </c>
      <c r="E4303" s="10">
        <v>69</v>
      </c>
      <c r="F4303" s="46">
        <v>40</v>
      </c>
      <c r="G4303" s="10" t="str" cm="1">
        <f t="array" ref="G4303">_xlfn.IFS(Table1[[#This Row],[Performance Score]]&gt;=80,"Excellent",Table1[[#This Row],[Performance Score]]&gt;=60,"Good",Table1[[#This Row],[Performance Score]]&gt;=40,"Need Improvement")</f>
        <v>Need Improvement</v>
      </c>
      <c r="H4303" s="30">
        <f>Table1[[#This Row],[Bonus]]/Table1[[#This Row],[Basic Salary]]</f>
        <v>0.23275538376587521</v>
      </c>
      <c r="I4303" s="10">
        <f ca="1">DATEDIF(Table1[[#This Row],[Date of Birth]],TODAY(),"y")</f>
        <v>29</v>
      </c>
      <c r="J4303" s="34">
        <v>43347</v>
      </c>
      <c r="K4303" s="33" t="str" cm="1">
        <f t="array" aca="1" ref="K4303" ca="1">_xlfn.IFS(L4303&lt;3,"Junior",L4303&lt;=7,"Mid-Level",L4303&gt;7,"Senior")</f>
        <v>Mid-Level</v>
      </c>
      <c r="L4303" s="46">
        <f ca="1">INT(YEARFRAC(Table1[[#This Row],[Joining Date]],TODAY(),1))</f>
        <v>7</v>
      </c>
      <c r="M4303" s="25" t="str">
        <f t="shared" ca="1" si="67"/>
        <v>Yes</v>
      </c>
      <c r="N4303" s="26">
        <f>YEAR(Table1[[#This Row],[Joining Date]])</f>
        <v>2018</v>
      </c>
      <c r="O4303" s="46">
        <f>MONTH(Table1[[#This Row],[Joining Date]])</f>
        <v>9</v>
      </c>
      <c r="P4303" s="26">
        <f ca="1">NETWORKDAYS(Table1[[#This Row],[Joining Date]],TODAY())</f>
        <v>2040</v>
      </c>
      <c r="Q4303" s="26" t="str">
        <f>LEFT(Table1[[#This Row],[Department]],5)&amp;"-"&amp;RIGHT(Table1[[#This Row],[Employee ID]],3)</f>
        <v>Finan-945</v>
      </c>
      <c r="R4303" s="26" t="str">
        <f>LEFT(Table1[[#This Row],[Department]],3)</f>
        <v>Fin</v>
      </c>
      <c r="S4303" s="37">
        <f>_xlfn.XLOOKUP(Table1[[#This Row],[City]],Table2[City],Table2[Bonus %])</f>
        <v>4</v>
      </c>
    </row>
    <row r="4304" spans="1:19" x14ac:dyDescent="0.35">
      <c r="A4304" s="7" t="s">
        <v>1311</v>
      </c>
      <c r="B4304" s="40" t="str">
        <f>LEFT(Table1[[#This Row],[Employee Name]],FIND(" ",Table1[[#This Row],[Employee Name]]))</f>
        <v xml:space="preserve">Swathi </v>
      </c>
      <c r="C4304" s="40" t="str">
        <f>RIGHT(Table1[[#This Row],[Employee Name]],LEN(Table1[[#This Row],[Employee Name]])-FIND(" ",Table1[[#This Row],[Employee Name]]))</f>
        <v>Ramesh</v>
      </c>
      <c r="D4304" s="22">
        <f>Table1[[#This Row],[Basic Salary]]+Table1[[#This Row],[Bonus]]</f>
        <v>55802</v>
      </c>
      <c r="E4304" s="8">
        <v>69</v>
      </c>
      <c r="F4304" s="45">
        <v>64</v>
      </c>
      <c r="G4304" s="8" t="str" cm="1">
        <f t="array" ref="G4304">_xlfn.IFS(Table1[[#This Row],[Performance Score]]&gt;=80,"Excellent",Table1[[#This Row],[Performance Score]]&gt;=60,"Good",Table1[[#This Row],[Performance Score]]&gt;=40,"Need Improvement")</f>
        <v>Good</v>
      </c>
      <c r="H4304" s="29">
        <f>Table1[[#This Row],[Bonus]]/Table1[[#This Row],[Basic Salary]]</f>
        <v>0.90632686526373329</v>
      </c>
      <c r="I4304" s="8">
        <f ca="1">DATEDIF(Table1[[#This Row],[Date of Birth]],TODAY(),"y")</f>
        <v>20</v>
      </c>
      <c r="J4304" s="33">
        <v>45407</v>
      </c>
      <c r="K4304" s="33" t="str" cm="1">
        <f t="array" aca="1" ref="K4304" ca="1">_xlfn.IFS(L4304&lt;3,"Junior",L4304&lt;=7,"Mid-Level",L4304&gt;7,"Senior")</f>
        <v>Junior</v>
      </c>
      <c r="L4304" s="45">
        <f ca="1">INT(YEARFRAC(Table1[[#This Row],[Joining Date]],TODAY(),1))</f>
        <v>2</v>
      </c>
      <c r="M4304" s="25" t="str">
        <f t="shared" ca="1" si="67"/>
        <v>No</v>
      </c>
      <c r="N4304" s="25">
        <f>YEAR(Table1[[#This Row],[Joining Date]])</f>
        <v>2024</v>
      </c>
      <c r="O4304" s="45">
        <f>MONTH(Table1[[#This Row],[Joining Date]])</f>
        <v>4</v>
      </c>
      <c r="P4304" s="25">
        <f ca="1">NETWORKDAYS(Table1[[#This Row],[Joining Date]],TODAY())</f>
        <v>568</v>
      </c>
      <c r="Q4304" s="25" t="str">
        <f>LEFT(Table1[[#This Row],[Department]],5)&amp;"-"&amp;RIGHT(Table1[[#This Row],[Employee ID]],3)</f>
        <v>Finan-255</v>
      </c>
      <c r="R4304" s="25" t="str">
        <f>LEFT(Table1[[#This Row],[Department]],3)</f>
        <v>Fin</v>
      </c>
      <c r="S4304" s="36">
        <f>_xlfn.XLOOKUP(Table1[[#This Row],[City]],Table2[City],Table2[Bonus %])</f>
        <v>5</v>
      </c>
    </row>
    <row r="4305" spans="1:19" x14ac:dyDescent="0.35">
      <c r="A4305" s="9" t="s">
        <v>1099</v>
      </c>
      <c r="B4305" s="41" t="str">
        <f>LEFT(Table1[[#This Row],[Employee Name]],FIND(" ",Table1[[#This Row],[Employee Name]]))</f>
        <v xml:space="preserve">Vikram </v>
      </c>
      <c r="C4305" s="41" t="str">
        <f>RIGHT(Table1[[#This Row],[Employee Name]],LEN(Table1[[#This Row],[Employee Name]])-FIND(" ",Table1[[#This Row],[Employee Name]]))</f>
        <v>Singh</v>
      </c>
      <c r="D4305" s="23">
        <f>Table1[[#This Row],[Basic Salary]]+Table1[[#This Row],[Bonus]]</f>
        <v>55794</v>
      </c>
      <c r="E4305" s="10">
        <v>82</v>
      </c>
      <c r="F4305" s="46">
        <v>87</v>
      </c>
      <c r="G4305" s="10" t="str" cm="1">
        <f t="array" ref="G4305">_xlfn.IFS(Table1[[#This Row],[Performance Score]]&gt;=80,"Excellent",Table1[[#This Row],[Performance Score]]&gt;=60,"Good",Table1[[#This Row],[Performance Score]]&gt;=40,"Need Improvement")</f>
        <v>Excellent</v>
      </c>
      <c r="H4305" s="30">
        <f>Table1[[#This Row],[Bonus]]/Table1[[#This Row],[Basic Salary]]</f>
        <v>0.20737486745580055</v>
      </c>
      <c r="I4305" s="10">
        <f ca="1">DATEDIF(Table1[[#This Row],[Date of Birth]],TODAY(),"y")</f>
        <v>26</v>
      </c>
      <c r="J4305" s="34">
        <v>45443</v>
      </c>
      <c r="K4305" s="33" t="str" cm="1">
        <f t="array" aca="1" ref="K4305" ca="1">_xlfn.IFS(L4305&lt;3,"Junior",L4305&lt;=7,"Mid-Level",L4305&gt;7,"Senior")</f>
        <v>Junior</v>
      </c>
      <c r="L4305" s="46">
        <f ca="1">INT(YEARFRAC(Table1[[#This Row],[Joining Date]],TODAY(),1))</f>
        <v>2</v>
      </c>
      <c r="M4305" s="25" t="str">
        <f t="shared" ca="1" si="67"/>
        <v>No</v>
      </c>
      <c r="N4305" s="26">
        <f>YEAR(Table1[[#This Row],[Joining Date]])</f>
        <v>2024</v>
      </c>
      <c r="O4305" s="46">
        <f>MONTH(Table1[[#This Row],[Joining Date]])</f>
        <v>5</v>
      </c>
      <c r="P4305" s="26">
        <f ca="1">NETWORKDAYS(Table1[[#This Row],[Joining Date]],TODAY())</f>
        <v>542</v>
      </c>
      <c r="Q4305" s="26" t="str">
        <f>LEFT(Table1[[#This Row],[Department]],5)&amp;"-"&amp;RIGHT(Table1[[#This Row],[Employee ID]],3)</f>
        <v>IT-043</v>
      </c>
      <c r="R4305" s="26" t="str">
        <f>LEFT(Table1[[#This Row],[Department]],3)</f>
        <v>IT</v>
      </c>
      <c r="S4305" s="37">
        <f>_xlfn.XLOOKUP(Table1[[#This Row],[City]],Table2[City],Table2[Bonus %])</f>
        <v>8</v>
      </c>
    </row>
    <row r="4306" spans="1:19" x14ac:dyDescent="0.35">
      <c r="A4306" s="7" t="s">
        <v>2830</v>
      </c>
      <c r="B4306" s="40" t="str">
        <f>LEFT(Table1[[#This Row],[Employee Name]],FIND(" ",Table1[[#This Row],[Employee Name]]))</f>
        <v xml:space="preserve">Rohan </v>
      </c>
      <c r="C4306" s="40" t="str">
        <f>RIGHT(Table1[[#This Row],[Employee Name]],LEN(Table1[[#This Row],[Employee Name]])-FIND(" ",Table1[[#This Row],[Employee Name]]))</f>
        <v>Gupta</v>
      </c>
      <c r="D4306" s="22">
        <f>Table1[[#This Row],[Basic Salary]]+Table1[[#This Row],[Bonus]]</f>
        <v>55794</v>
      </c>
      <c r="E4306" s="8">
        <v>91</v>
      </c>
      <c r="F4306" s="45">
        <v>59</v>
      </c>
      <c r="G4306" s="8" t="str" cm="1">
        <f t="array" ref="G4306">_xlfn.IFS(Table1[[#This Row],[Performance Score]]&gt;=80,"Excellent",Table1[[#This Row],[Performance Score]]&gt;=60,"Good",Table1[[#This Row],[Performance Score]]&gt;=40,"Need Improvement")</f>
        <v>Need Improvement</v>
      </c>
      <c r="H4306" s="29">
        <f>Table1[[#This Row],[Bonus]]/Table1[[#This Row],[Basic Salary]]</f>
        <v>0.86502206177296426</v>
      </c>
      <c r="I4306" s="8">
        <f ca="1">DATEDIF(Table1[[#This Row],[Date of Birth]],TODAY(),"y")</f>
        <v>42</v>
      </c>
      <c r="J4306" s="33">
        <v>45235</v>
      </c>
      <c r="K4306" s="33" t="str" cm="1">
        <f t="array" aca="1" ref="K4306" ca="1">_xlfn.IFS(L4306&lt;3,"Junior",L4306&lt;=7,"Mid-Level",L4306&gt;7,"Senior")</f>
        <v>Junior</v>
      </c>
      <c r="L4306" s="45">
        <f ca="1">INT(YEARFRAC(Table1[[#This Row],[Joining Date]],TODAY(),1))</f>
        <v>2</v>
      </c>
      <c r="M4306" s="25" t="str">
        <f t="shared" ca="1" si="67"/>
        <v>No</v>
      </c>
      <c r="N4306" s="25">
        <f>YEAR(Table1[[#This Row],[Joining Date]])</f>
        <v>2023</v>
      </c>
      <c r="O4306" s="45">
        <f>MONTH(Table1[[#This Row],[Joining Date]])</f>
        <v>11</v>
      </c>
      <c r="P4306" s="25">
        <f ca="1">NETWORKDAYS(Table1[[#This Row],[Joining Date]],TODAY())</f>
        <v>691</v>
      </c>
      <c r="Q4306" s="25" t="str">
        <f>LEFT(Table1[[#This Row],[Department]],5)&amp;"-"&amp;RIGHT(Table1[[#This Row],[Employee ID]],3)</f>
        <v>Finan-774</v>
      </c>
      <c r="R4306" s="25" t="str">
        <f>LEFT(Table1[[#This Row],[Department]],3)</f>
        <v>Fin</v>
      </c>
      <c r="S4306" s="36">
        <f>_xlfn.XLOOKUP(Table1[[#This Row],[City]],Table2[City],Table2[Bonus %])</f>
        <v>4</v>
      </c>
    </row>
    <row r="4307" spans="1:19" x14ac:dyDescent="0.35">
      <c r="A4307" s="9" t="s">
        <v>2100</v>
      </c>
      <c r="B4307" s="41" t="str">
        <f>LEFT(Table1[[#This Row],[Employee Name]],FIND(" ",Table1[[#This Row],[Employee Name]]))</f>
        <v xml:space="preserve">Ishita </v>
      </c>
      <c r="C4307" s="41" t="str">
        <f>RIGHT(Table1[[#This Row],[Employee Name]],LEN(Table1[[#This Row],[Employee Name]])-FIND(" ",Table1[[#This Row],[Employee Name]]))</f>
        <v>Roy</v>
      </c>
      <c r="D4307" s="23">
        <f>Table1[[#This Row],[Basic Salary]]+Table1[[#This Row],[Bonus]]</f>
        <v>55778</v>
      </c>
      <c r="E4307" s="10">
        <v>98</v>
      </c>
      <c r="F4307" s="46">
        <v>55</v>
      </c>
      <c r="G4307" s="10" t="str" cm="1">
        <f t="array" ref="G4307">_xlfn.IFS(Table1[[#This Row],[Performance Score]]&gt;=80,"Excellent",Table1[[#This Row],[Performance Score]]&gt;=60,"Good",Table1[[#This Row],[Performance Score]]&gt;=40,"Need Improvement")</f>
        <v>Need Improvement</v>
      </c>
      <c r="H4307" s="30">
        <f>Table1[[#This Row],[Bonus]]/Table1[[#This Row],[Basic Salary]]</f>
        <v>0.98759933007875134</v>
      </c>
      <c r="I4307" s="10">
        <f ca="1">DATEDIF(Table1[[#This Row],[Date of Birth]],TODAY(),"y")</f>
        <v>29</v>
      </c>
      <c r="J4307" s="34">
        <v>45678</v>
      </c>
      <c r="K4307" s="33" t="str" cm="1">
        <f t="array" aca="1" ref="K4307" ca="1">_xlfn.IFS(L4307&lt;3,"Junior",L4307&lt;=7,"Mid-Level",L4307&gt;7,"Senior")</f>
        <v>Junior</v>
      </c>
      <c r="L4307" s="46">
        <f ca="1">INT(YEARFRAC(Table1[[#This Row],[Joining Date]],TODAY(),1))</f>
        <v>1</v>
      </c>
      <c r="M4307" s="25" t="str">
        <f t="shared" ca="1" si="67"/>
        <v>No</v>
      </c>
      <c r="N4307" s="26">
        <f>YEAR(Table1[[#This Row],[Joining Date]])</f>
        <v>2025</v>
      </c>
      <c r="O4307" s="46">
        <f>MONTH(Table1[[#This Row],[Joining Date]])</f>
        <v>1</v>
      </c>
      <c r="P4307" s="26">
        <f ca="1">NETWORKDAYS(Table1[[#This Row],[Joining Date]],TODAY())</f>
        <v>375</v>
      </c>
      <c r="Q4307" s="26" t="str">
        <f>LEFT(Table1[[#This Row],[Department]],5)&amp;"-"&amp;RIGHT(Table1[[#This Row],[Employee ID]],3)</f>
        <v>Opera-044</v>
      </c>
      <c r="R4307" s="26" t="str">
        <f>LEFT(Table1[[#This Row],[Department]],3)</f>
        <v>Ope</v>
      </c>
      <c r="S4307" s="37">
        <f>_xlfn.XLOOKUP(Table1[[#This Row],[City]],Table2[City],Table2[Bonus %])</f>
        <v>7</v>
      </c>
    </row>
    <row r="4308" spans="1:19" x14ac:dyDescent="0.35">
      <c r="A4308" s="7" t="s">
        <v>24</v>
      </c>
      <c r="B4308" s="40" t="str">
        <f>LEFT(Table1[[#This Row],[Employee Name]],FIND(" ",Table1[[#This Row],[Employee Name]]))</f>
        <v xml:space="preserve">Nisha </v>
      </c>
      <c r="C4308" s="40" t="str">
        <f>RIGHT(Table1[[#This Row],[Employee Name]],LEN(Table1[[#This Row],[Employee Name]])-FIND(" ",Table1[[#This Row],[Employee Name]]))</f>
        <v>Kapoor</v>
      </c>
      <c r="D4308" s="22">
        <f>Table1[[#This Row],[Basic Salary]]+Table1[[#This Row],[Bonus]]</f>
        <v>55715</v>
      </c>
      <c r="E4308" s="8">
        <v>70</v>
      </c>
      <c r="F4308" s="45">
        <v>84</v>
      </c>
      <c r="G4308" s="8" t="str" cm="1">
        <f t="array" ref="G4308">_xlfn.IFS(Table1[[#This Row],[Performance Score]]&gt;=80,"Excellent",Table1[[#This Row],[Performance Score]]&gt;=60,"Good",Table1[[#This Row],[Performance Score]]&gt;=40,"Need Improvement")</f>
        <v>Excellent</v>
      </c>
      <c r="H4308" s="29">
        <f>Table1[[#This Row],[Bonus]]/Table1[[#This Row],[Basic Salary]]</f>
        <v>1.1552357742447101</v>
      </c>
      <c r="I4308" s="8">
        <f ca="1">DATEDIF(Table1[[#This Row],[Date of Birth]],TODAY(),"y")</f>
        <v>34</v>
      </c>
      <c r="J4308" s="33">
        <v>44418</v>
      </c>
      <c r="K4308" s="33" t="str" cm="1">
        <f t="array" aca="1" ref="K4308" ca="1">_xlfn.IFS(L4308&lt;3,"Junior",L4308&lt;=7,"Mid-Level",L4308&gt;7,"Senior")</f>
        <v>Mid-Level</v>
      </c>
      <c r="L4308" s="45">
        <f ca="1">INT(YEARFRAC(Table1[[#This Row],[Joining Date]],TODAY(),1))</f>
        <v>4</v>
      </c>
      <c r="M4308" s="25" t="str">
        <f t="shared" ca="1" si="67"/>
        <v>No</v>
      </c>
      <c r="N4308" s="25">
        <f>YEAR(Table1[[#This Row],[Joining Date]])</f>
        <v>2021</v>
      </c>
      <c r="O4308" s="45">
        <f>MONTH(Table1[[#This Row],[Joining Date]])</f>
        <v>8</v>
      </c>
      <c r="P4308" s="25">
        <f ca="1">NETWORKDAYS(Table1[[#This Row],[Joining Date]],TODAY())</f>
        <v>1275</v>
      </c>
      <c r="Q4308" s="25" t="str">
        <f>LEFT(Table1[[#This Row],[Department]],5)&amp;"-"&amp;RIGHT(Table1[[#This Row],[Employee ID]],3)</f>
        <v>Finan-003</v>
      </c>
      <c r="R4308" s="25" t="str">
        <f>LEFT(Table1[[#This Row],[Department]],3)</f>
        <v>Fin</v>
      </c>
      <c r="S4308" s="36">
        <f>_xlfn.XLOOKUP(Table1[[#This Row],[City]],Table2[City],Table2[Bonus %])</f>
        <v>8</v>
      </c>
    </row>
    <row r="4309" spans="1:19" x14ac:dyDescent="0.35">
      <c r="A4309" s="9" t="s">
        <v>3452</v>
      </c>
      <c r="B4309" s="41" t="str">
        <f>LEFT(Table1[[#This Row],[Employee Name]],FIND(" ",Table1[[#This Row],[Employee Name]]))</f>
        <v xml:space="preserve">Ravi </v>
      </c>
      <c r="C4309" s="41" t="str">
        <f>RIGHT(Table1[[#This Row],[Employee Name]],LEN(Table1[[#This Row],[Employee Name]])-FIND(" ",Table1[[#This Row],[Employee Name]]))</f>
        <v>Teja</v>
      </c>
      <c r="D4309" s="23">
        <f>Table1[[#This Row],[Basic Salary]]+Table1[[#This Row],[Bonus]]</f>
        <v>55713</v>
      </c>
      <c r="E4309" s="10">
        <v>70</v>
      </c>
      <c r="F4309" s="46">
        <v>51</v>
      </c>
      <c r="G4309" s="10" t="str" cm="1">
        <f t="array" ref="G4309">_xlfn.IFS(Table1[[#This Row],[Performance Score]]&gt;=80,"Excellent",Table1[[#This Row],[Performance Score]]&gt;=60,"Good",Table1[[#This Row],[Performance Score]]&gt;=40,"Need Improvement")</f>
        <v>Need Improvement</v>
      </c>
      <c r="H4309" s="30">
        <f>Table1[[#This Row],[Bonus]]/Table1[[#This Row],[Basic Salary]]</f>
        <v>0.41799440061084248</v>
      </c>
      <c r="I4309" s="10">
        <f ca="1">DATEDIF(Table1[[#This Row],[Date of Birth]],TODAY(),"y")</f>
        <v>44</v>
      </c>
      <c r="J4309" s="34">
        <v>43908</v>
      </c>
      <c r="K4309" s="33" t="str" cm="1">
        <f t="array" aca="1" ref="K4309" ca="1">_xlfn.IFS(L4309&lt;3,"Junior",L4309&lt;=7,"Mid-Level",L4309&gt;7,"Senior")</f>
        <v>Mid-Level</v>
      </c>
      <c r="L4309" s="46">
        <f ca="1">INT(YEARFRAC(Table1[[#This Row],[Joining Date]],TODAY(),1))</f>
        <v>6</v>
      </c>
      <c r="M4309" s="25" t="str">
        <f t="shared" ca="1" si="67"/>
        <v>Yes</v>
      </c>
      <c r="N4309" s="26">
        <f>YEAR(Table1[[#This Row],[Joining Date]])</f>
        <v>2020</v>
      </c>
      <c r="O4309" s="46">
        <f>MONTH(Table1[[#This Row],[Joining Date]])</f>
        <v>3</v>
      </c>
      <c r="P4309" s="26">
        <f ca="1">NETWORKDAYS(Table1[[#This Row],[Joining Date]],TODAY())</f>
        <v>1639</v>
      </c>
      <c r="Q4309" s="26" t="str">
        <f>LEFT(Table1[[#This Row],[Department]],5)&amp;"-"&amp;RIGHT(Table1[[#This Row],[Employee ID]],3)</f>
        <v>Opera-396</v>
      </c>
      <c r="R4309" s="26" t="str">
        <f>LEFT(Table1[[#This Row],[Department]],3)</f>
        <v>Ope</v>
      </c>
      <c r="S4309" s="37">
        <f>_xlfn.XLOOKUP(Table1[[#This Row],[City]],Table2[City],Table2[Bonus %])</f>
        <v>5</v>
      </c>
    </row>
    <row r="4310" spans="1:19" x14ac:dyDescent="0.35">
      <c r="A4310" s="7" t="s">
        <v>3031</v>
      </c>
      <c r="B4310" s="40" t="str">
        <f>LEFT(Table1[[#This Row],[Employee Name]],FIND(" ",Table1[[#This Row],[Employee Name]]))</f>
        <v xml:space="preserve">Gayathri </v>
      </c>
      <c r="C4310" s="40" t="str">
        <f>RIGHT(Table1[[#This Row],[Employee Name]],LEN(Table1[[#This Row],[Employee Name]])-FIND(" ",Table1[[#This Row],[Employee Name]]))</f>
        <v>Iyer</v>
      </c>
      <c r="D4310" s="22">
        <f>Table1[[#This Row],[Basic Salary]]+Table1[[#This Row],[Bonus]]</f>
        <v>55653</v>
      </c>
      <c r="E4310" s="8">
        <v>62</v>
      </c>
      <c r="F4310" s="45">
        <v>41</v>
      </c>
      <c r="G4310" s="8" t="str" cm="1">
        <f t="array" ref="G4310">_xlfn.IFS(Table1[[#This Row],[Performance Score]]&gt;=80,"Excellent",Table1[[#This Row],[Performance Score]]&gt;=60,"Good",Table1[[#This Row],[Performance Score]]&gt;=40,"Need Improvement")</f>
        <v>Need Improvement</v>
      </c>
      <c r="H4310" s="29">
        <f>Table1[[#This Row],[Bonus]]/Table1[[#This Row],[Basic Salary]]</f>
        <v>0.13251663580309722</v>
      </c>
      <c r="I4310" s="8">
        <f ca="1">DATEDIF(Table1[[#This Row],[Date of Birth]],TODAY(),"y")</f>
        <v>24</v>
      </c>
      <c r="J4310" s="33">
        <v>43759</v>
      </c>
      <c r="K4310" s="33" t="str" cm="1">
        <f t="array" aca="1" ref="K4310" ca="1">_xlfn.IFS(L4310&lt;3,"Junior",L4310&lt;=7,"Mid-Level",L4310&gt;7,"Senior")</f>
        <v>Mid-Level</v>
      </c>
      <c r="L4310" s="45">
        <f ca="1">INT(YEARFRAC(Table1[[#This Row],[Joining Date]],TODAY(),1))</f>
        <v>6</v>
      </c>
      <c r="M4310" s="25" t="str">
        <f t="shared" ca="1" si="67"/>
        <v>Yes</v>
      </c>
      <c r="N4310" s="25">
        <f>YEAR(Table1[[#This Row],[Joining Date]])</f>
        <v>2019</v>
      </c>
      <c r="O4310" s="45">
        <f>MONTH(Table1[[#This Row],[Joining Date]])</f>
        <v>10</v>
      </c>
      <c r="P4310" s="25">
        <f ca="1">NETWORKDAYS(Table1[[#This Row],[Joining Date]],TODAY())</f>
        <v>1746</v>
      </c>
      <c r="Q4310" s="25" t="str">
        <f>LEFT(Table1[[#This Row],[Department]],5)&amp;"-"&amp;RIGHT(Table1[[#This Row],[Employee ID]],3)</f>
        <v>Marke-975</v>
      </c>
      <c r="R4310" s="25" t="str">
        <f>LEFT(Table1[[#This Row],[Department]],3)</f>
        <v>Mar</v>
      </c>
      <c r="S4310" s="36">
        <f>_xlfn.XLOOKUP(Table1[[#This Row],[City]],Table2[City],Table2[Bonus %])</f>
        <v>6</v>
      </c>
    </row>
    <row r="4311" spans="1:19" x14ac:dyDescent="0.35">
      <c r="A4311" s="9" t="s">
        <v>2115</v>
      </c>
      <c r="B4311" s="41" t="str">
        <f>LEFT(Table1[[#This Row],[Employee Name]],FIND(" ",Table1[[#This Row],[Employee Name]]))</f>
        <v xml:space="preserve">Rahul </v>
      </c>
      <c r="C4311" s="41" t="str">
        <f>RIGHT(Table1[[#This Row],[Employee Name]],LEN(Table1[[#This Row],[Employee Name]])-FIND(" ",Table1[[#This Row],[Employee Name]]))</f>
        <v>Verma</v>
      </c>
      <c r="D4311" s="23">
        <f>Table1[[#This Row],[Basic Salary]]+Table1[[#This Row],[Bonus]]</f>
        <v>55639</v>
      </c>
      <c r="E4311" s="10">
        <v>68</v>
      </c>
      <c r="F4311" s="46">
        <v>52</v>
      </c>
      <c r="G4311" s="10" t="str" cm="1">
        <f t="array" ref="G4311">_xlfn.IFS(Table1[[#This Row],[Performance Score]]&gt;=80,"Excellent",Table1[[#This Row],[Performance Score]]&gt;=60,"Good",Table1[[#This Row],[Performance Score]]&gt;=40,"Need Improvement")</f>
        <v>Need Improvement</v>
      </c>
      <c r="H4311" s="30">
        <f>Table1[[#This Row],[Bonus]]/Table1[[#This Row],[Basic Salary]]</f>
        <v>0.73991494152229653</v>
      </c>
      <c r="I4311" s="10">
        <f ca="1">DATEDIF(Table1[[#This Row],[Date of Birth]],TODAY(),"y")</f>
        <v>26</v>
      </c>
      <c r="J4311" s="34">
        <v>42936</v>
      </c>
      <c r="K4311" s="33" t="str" cm="1">
        <f t="array" aca="1" ref="K4311" ca="1">_xlfn.IFS(L4311&lt;3,"Junior",L4311&lt;=7,"Mid-Level",L4311&gt;7,"Senior")</f>
        <v>Senior</v>
      </c>
      <c r="L4311" s="46">
        <f ca="1">INT(YEARFRAC(Table1[[#This Row],[Joining Date]],TODAY(),1))</f>
        <v>8</v>
      </c>
      <c r="M4311" s="25" t="str">
        <f t="shared" ca="1" si="67"/>
        <v>Yes</v>
      </c>
      <c r="N4311" s="26">
        <f>YEAR(Table1[[#This Row],[Joining Date]])</f>
        <v>2017</v>
      </c>
      <c r="O4311" s="46">
        <f>MONTH(Table1[[#This Row],[Joining Date]])</f>
        <v>7</v>
      </c>
      <c r="P4311" s="26">
        <f ca="1">NETWORKDAYS(Table1[[#This Row],[Joining Date]],TODAY())</f>
        <v>2333</v>
      </c>
      <c r="Q4311" s="26" t="str">
        <f>LEFT(Table1[[#This Row],[Department]],5)&amp;"-"&amp;RIGHT(Table1[[#This Row],[Employee ID]],3)</f>
        <v>Marke-059</v>
      </c>
      <c r="R4311" s="26" t="str">
        <f>LEFT(Table1[[#This Row],[Department]],3)</f>
        <v>Mar</v>
      </c>
      <c r="S4311" s="37">
        <f>_xlfn.XLOOKUP(Table1[[#This Row],[City]],Table2[City],Table2[Bonus %])</f>
        <v>5</v>
      </c>
    </row>
    <row r="4312" spans="1:19" x14ac:dyDescent="0.35">
      <c r="A4312" s="7" t="s">
        <v>1660</v>
      </c>
      <c r="B4312" s="40" t="str">
        <f>LEFT(Table1[[#This Row],[Employee Name]],FIND(" ",Table1[[#This Row],[Employee Name]]))</f>
        <v xml:space="preserve">Vikram </v>
      </c>
      <c r="C4312" s="40" t="str">
        <f>RIGHT(Table1[[#This Row],[Employee Name]],LEN(Table1[[#This Row],[Employee Name]])-FIND(" ",Table1[[#This Row],[Employee Name]]))</f>
        <v>Singh</v>
      </c>
      <c r="D4312" s="22">
        <f>Table1[[#This Row],[Basic Salary]]+Table1[[#This Row],[Bonus]]</f>
        <v>55635</v>
      </c>
      <c r="E4312" s="8">
        <v>69</v>
      </c>
      <c r="F4312" s="45">
        <v>56</v>
      </c>
      <c r="G4312" s="8" t="str" cm="1">
        <f t="array" ref="G4312">_xlfn.IFS(Table1[[#This Row],[Performance Score]]&gt;=80,"Excellent",Table1[[#This Row],[Performance Score]]&gt;=60,"Good",Table1[[#This Row],[Performance Score]]&gt;=40,"Need Improvement")</f>
        <v>Need Improvement</v>
      </c>
      <c r="H4312" s="29">
        <f>Table1[[#This Row],[Bonus]]/Table1[[#This Row],[Basic Salary]]</f>
        <v>0.36567823653591242</v>
      </c>
      <c r="I4312" s="8">
        <f ca="1">DATEDIF(Table1[[#This Row],[Date of Birth]],TODAY(),"y")</f>
        <v>44</v>
      </c>
      <c r="J4312" s="33">
        <v>43223</v>
      </c>
      <c r="K4312" s="33" t="str" cm="1">
        <f t="array" aca="1" ref="K4312" ca="1">_xlfn.IFS(L4312&lt;3,"Junior",L4312&lt;=7,"Mid-Level",L4312&gt;7,"Senior")</f>
        <v>Senior</v>
      </c>
      <c r="L4312" s="45">
        <f ca="1">INT(YEARFRAC(Table1[[#This Row],[Joining Date]],TODAY(),1))</f>
        <v>8</v>
      </c>
      <c r="M4312" s="25" t="str">
        <f t="shared" ca="1" si="67"/>
        <v>Yes</v>
      </c>
      <c r="N4312" s="25">
        <f>YEAR(Table1[[#This Row],[Joining Date]])</f>
        <v>2018</v>
      </c>
      <c r="O4312" s="45">
        <f>MONTH(Table1[[#This Row],[Joining Date]])</f>
        <v>5</v>
      </c>
      <c r="P4312" s="25">
        <f ca="1">NETWORKDAYS(Table1[[#This Row],[Joining Date]],TODAY())</f>
        <v>2128</v>
      </c>
      <c r="Q4312" s="25" t="str">
        <f>LEFT(Table1[[#This Row],[Department]],5)&amp;"-"&amp;RIGHT(Table1[[#This Row],[Employee ID]],3)</f>
        <v>Marke-604</v>
      </c>
      <c r="R4312" s="25" t="str">
        <f>LEFT(Table1[[#This Row],[Department]],3)</f>
        <v>Mar</v>
      </c>
      <c r="S4312" s="36">
        <f>_xlfn.XLOOKUP(Table1[[#This Row],[City]],Table2[City],Table2[Bonus %])</f>
        <v>8</v>
      </c>
    </row>
    <row r="4313" spans="1:19" x14ac:dyDescent="0.35">
      <c r="A4313" s="9" t="s">
        <v>926</v>
      </c>
      <c r="B4313" s="41" t="str">
        <f>LEFT(Table1[[#This Row],[Employee Name]],FIND(" ",Table1[[#This Row],[Employee Name]]))</f>
        <v xml:space="preserve">Nisha </v>
      </c>
      <c r="C4313" s="41" t="str">
        <f>RIGHT(Table1[[#This Row],[Employee Name]],LEN(Table1[[#This Row],[Employee Name]])-FIND(" ",Table1[[#This Row],[Employee Name]]))</f>
        <v>Kapoor</v>
      </c>
      <c r="D4313" s="23">
        <f>Table1[[#This Row],[Basic Salary]]+Table1[[#This Row],[Bonus]]</f>
        <v>55615</v>
      </c>
      <c r="E4313" s="10">
        <v>93</v>
      </c>
      <c r="F4313" s="46">
        <v>52</v>
      </c>
      <c r="G4313" s="10" t="str" cm="1">
        <f t="array" ref="G4313">_xlfn.IFS(Table1[[#This Row],[Performance Score]]&gt;=80,"Excellent",Table1[[#This Row],[Performance Score]]&gt;=60,"Good",Table1[[#This Row],[Performance Score]]&gt;=40,"Need Improvement")</f>
        <v>Need Improvement</v>
      </c>
      <c r="H4313" s="30">
        <f>Table1[[#This Row],[Bonus]]/Table1[[#This Row],[Basic Salary]]</f>
        <v>0.74177889132477293</v>
      </c>
      <c r="I4313" s="10">
        <f ca="1">DATEDIF(Table1[[#This Row],[Date of Birth]],TODAY(),"y")</f>
        <v>20</v>
      </c>
      <c r="J4313" s="34">
        <v>44224</v>
      </c>
      <c r="K4313" s="33" t="str" cm="1">
        <f t="array" aca="1" ref="K4313" ca="1">_xlfn.IFS(L4313&lt;3,"Junior",L4313&lt;=7,"Mid-Level",L4313&gt;7,"Senior")</f>
        <v>Mid-Level</v>
      </c>
      <c r="L4313" s="46">
        <f ca="1">INT(YEARFRAC(Table1[[#This Row],[Joining Date]],TODAY(),1))</f>
        <v>5</v>
      </c>
      <c r="M4313" s="25" t="str">
        <f t="shared" ca="1" si="67"/>
        <v>No</v>
      </c>
      <c r="N4313" s="26">
        <f>YEAR(Table1[[#This Row],[Joining Date]])</f>
        <v>2021</v>
      </c>
      <c r="O4313" s="46">
        <f>MONTH(Table1[[#This Row],[Joining Date]])</f>
        <v>1</v>
      </c>
      <c r="P4313" s="26">
        <f ca="1">NETWORKDAYS(Table1[[#This Row],[Joining Date]],TODAY())</f>
        <v>1413</v>
      </c>
      <c r="Q4313" s="26" t="str">
        <f>LEFT(Table1[[#This Row],[Department]],5)&amp;"-"&amp;RIGHT(Table1[[#This Row],[Employee ID]],3)</f>
        <v>Finan-870</v>
      </c>
      <c r="R4313" s="26" t="str">
        <f>LEFT(Table1[[#This Row],[Department]],3)</f>
        <v>Fin</v>
      </c>
      <c r="S4313" s="37">
        <f>_xlfn.XLOOKUP(Table1[[#This Row],[City]],Table2[City],Table2[Bonus %])</f>
        <v>5</v>
      </c>
    </row>
    <row r="4314" spans="1:19" x14ac:dyDescent="0.35">
      <c r="A4314" s="7" t="s">
        <v>2307</v>
      </c>
      <c r="B4314" s="40" t="str">
        <f>LEFT(Table1[[#This Row],[Employee Name]],FIND(" ",Table1[[#This Row],[Employee Name]]))</f>
        <v xml:space="preserve">Swathi </v>
      </c>
      <c r="C4314" s="40" t="str">
        <f>RIGHT(Table1[[#This Row],[Employee Name]],LEN(Table1[[#This Row],[Employee Name]])-FIND(" ",Table1[[#This Row],[Employee Name]]))</f>
        <v>Ramesh</v>
      </c>
      <c r="D4314" s="22">
        <f>Table1[[#This Row],[Basic Salary]]+Table1[[#This Row],[Bonus]]</f>
        <v>55609</v>
      </c>
      <c r="E4314" s="8">
        <v>90</v>
      </c>
      <c r="F4314" s="45">
        <v>60</v>
      </c>
      <c r="G4314" s="8" t="str" cm="1">
        <f t="array" ref="G4314">_xlfn.IFS(Table1[[#This Row],[Performance Score]]&gt;=80,"Excellent",Table1[[#This Row],[Performance Score]]&gt;=60,"Good",Table1[[#This Row],[Performance Score]]&gt;=40,"Need Improvement")</f>
        <v>Good</v>
      </c>
      <c r="H4314" s="29">
        <f>Table1[[#This Row],[Bonus]]/Table1[[#This Row],[Basic Salary]]</f>
        <v>0.67014055742431522</v>
      </c>
      <c r="I4314" s="8">
        <f ca="1">DATEDIF(Table1[[#This Row],[Date of Birth]],TODAY(),"y")</f>
        <v>19</v>
      </c>
      <c r="J4314" s="33">
        <v>43893</v>
      </c>
      <c r="K4314" s="33" t="str" cm="1">
        <f t="array" aca="1" ref="K4314" ca="1">_xlfn.IFS(L4314&lt;3,"Junior",L4314&lt;=7,"Mid-Level",L4314&gt;7,"Senior")</f>
        <v>Mid-Level</v>
      </c>
      <c r="L4314" s="45">
        <f ca="1">INT(YEARFRAC(Table1[[#This Row],[Joining Date]],TODAY(),1))</f>
        <v>6</v>
      </c>
      <c r="M4314" s="25" t="str">
        <f t="shared" ca="1" si="67"/>
        <v>Yes</v>
      </c>
      <c r="N4314" s="25">
        <f>YEAR(Table1[[#This Row],[Joining Date]])</f>
        <v>2020</v>
      </c>
      <c r="O4314" s="45">
        <f>MONTH(Table1[[#This Row],[Joining Date]])</f>
        <v>3</v>
      </c>
      <c r="P4314" s="25">
        <f ca="1">NETWORKDAYS(Table1[[#This Row],[Joining Date]],TODAY())</f>
        <v>1650</v>
      </c>
      <c r="Q4314" s="25" t="str">
        <f>LEFT(Table1[[#This Row],[Department]],5)&amp;"-"&amp;RIGHT(Table1[[#This Row],[Employee ID]],3)</f>
        <v>Sales-251</v>
      </c>
      <c r="R4314" s="25" t="str">
        <f>LEFT(Table1[[#This Row],[Department]],3)</f>
        <v>Sal</v>
      </c>
      <c r="S4314" s="36">
        <f>_xlfn.XLOOKUP(Table1[[#This Row],[City]],Table2[City],Table2[Bonus %])</f>
        <v>6</v>
      </c>
    </row>
    <row r="4315" spans="1:19" x14ac:dyDescent="0.35">
      <c r="A4315" s="9" t="s">
        <v>3711</v>
      </c>
      <c r="B4315" s="41" t="str">
        <f>LEFT(Table1[[#This Row],[Employee Name]],FIND(" ",Table1[[#This Row],[Employee Name]]))</f>
        <v xml:space="preserve">Rahul </v>
      </c>
      <c r="C4315" s="41" t="str">
        <f>RIGHT(Table1[[#This Row],[Employee Name]],LEN(Table1[[#This Row],[Employee Name]])-FIND(" ",Table1[[#This Row],[Employee Name]]))</f>
        <v>Verma</v>
      </c>
      <c r="D4315" s="23">
        <f>Table1[[#This Row],[Basic Salary]]+Table1[[#This Row],[Bonus]]</f>
        <v>55590</v>
      </c>
      <c r="E4315" s="10">
        <v>74</v>
      </c>
      <c r="F4315" s="46">
        <v>98</v>
      </c>
      <c r="G4315" s="10" t="str" cm="1">
        <f t="array" ref="G4315">_xlfn.IFS(Table1[[#This Row],[Performance Score]]&gt;=80,"Excellent",Table1[[#This Row],[Performance Score]]&gt;=60,"Good",Table1[[#This Row],[Performance Score]]&gt;=40,"Need Improvement")</f>
        <v>Excellent</v>
      </c>
      <c r="H4315" s="30">
        <f>Table1[[#This Row],[Bonus]]/Table1[[#This Row],[Basic Salary]]</f>
        <v>0.89714012695379153</v>
      </c>
      <c r="I4315" s="10">
        <f ca="1">DATEDIF(Table1[[#This Row],[Date of Birth]],TODAY(),"y")</f>
        <v>14</v>
      </c>
      <c r="J4315" s="34">
        <v>42542</v>
      </c>
      <c r="K4315" s="33" t="str" cm="1">
        <f t="array" aca="1" ref="K4315" ca="1">_xlfn.IFS(L4315&lt;3,"Junior",L4315&lt;=7,"Mid-Level",L4315&gt;7,"Senior")</f>
        <v>Senior</v>
      </c>
      <c r="L4315" s="46">
        <f ca="1">INT(YEARFRAC(Table1[[#This Row],[Joining Date]],TODAY(),1))</f>
        <v>10</v>
      </c>
      <c r="M4315" s="25" t="str">
        <f t="shared" ca="1" si="67"/>
        <v>Yes</v>
      </c>
      <c r="N4315" s="26">
        <f>YEAR(Table1[[#This Row],[Joining Date]])</f>
        <v>2016</v>
      </c>
      <c r="O4315" s="46">
        <f>MONTH(Table1[[#This Row],[Joining Date]])</f>
        <v>6</v>
      </c>
      <c r="P4315" s="26">
        <f ca="1">NETWORKDAYS(Table1[[#This Row],[Joining Date]],TODAY())</f>
        <v>2615</v>
      </c>
      <c r="Q4315" s="26" t="str">
        <f>LEFT(Table1[[#This Row],[Department]],5)&amp;"-"&amp;RIGHT(Table1[[#This Row],[Employee ID]],3)</f>
        <v>IT-655</v>
      </c>
      <c r="R4315" s="26" t="str">
        <f>LEFT(Table1[[#This Row],[Department]],3)</f>
        <v>IT</v>
      </c>
      <c r="S4315" s="37">
        <f>_xlfn.XLOOKUP(Table1[[#This Row],[City]],Table2[City],Table2[Bonus %])</f>
        <v>5</v>
      </c>
    </row>
    <row r="4316" spans="1:19" x14ac:dyDescent="0.35">
      <c r="A4316" s="7" t="s">
        <v>5033</v>
      </c>
      <c r="B4316" s="40" t="str">
        <f>LEFT(Table1[[#This Row],[Employee Name]],FIND(" ",Table1[[#This Row],[Employee Name]]))</f>
        <v xml:space="preserve">Ajay </v>
      </c>
      <c r="C4316" s="40" t="str">
        <f>RIGHT(Table1[[#This Row],[Employee Name]],LEN(Table1[[#This Row],[Employee Name]])-FIND(" ",Table1[[#This Row],[Employee Name]]))</f>
        <v>Singh</v>
      </c>
      <c r="D4316" s="22">
        <f>Table1[[#This Row],[Basic Salary]]+Table1[[#This Row],[Bonus]]</f>
        <v>55568</v>
      </c>
      <c r="E4316" s="8">
        <v>60</v>
      </c>
      <c r="F4316" s="45">
        <v>41</v>
      </c>
      <c r="G4316" s="8" t="str" cm="1">
        <f t="array" ref="G4316">_xlfn.IFS(Table1[[#This Row],[Performance Score]]&gt;=80,"Excellent",Table1[[#This Row],[Performance Score]]&gt;=60,"Good",Table1[[#This Row],[Performance Score]]&gt;=40,"Need Improvement")</f>
        <v>Need Improvement</v>
      </c>
      <c r="H4316" s="29">
        <f>Table1[[#This Row],[Bonus]]/Table1[[#This Row],[Basic Salary]]</f>
        <v>1.0172069553853413</v>
      </c>
      <c r="I4316" s="8">
        <f ca="1">DATEDIF(Table1[[#This Row],[Date of Birth]],TODAY(),"y")</f>
        <v>23</v>
      </c>
      <c r="J4316" s="33">
        <v>45583</v>
      </c>
      <c r="K4316" s="33" t="str" cm="1">
        <f t="array" aca="1" ref="K4316" ca="1">_xlfn.IFS(L4316&lt;3,"Junior",L4316&lt;=7,"Mid-Level",L4316&gt;7,"Senior")</f>
        <v>Junior</v>
      </c>
      <c r="L4316" s="45">
        <f ca="1">INT(YEARFRAC(Table1[[#This Row],[Joining Date]],TODAY(),1))</f>
        <v>1</v>
      </c>
      <c r="M4316" s="25" t="str">
        <f t="shared" ca="1" si="67"/>
        <v>No</v>
      </c>
      <c r="N4316" s="25">
        <f>YEAR(Table1[[#This Row],[Joining Date]])</f>
        <v>2024</v>
      </c>
      <c r="O4316" s="45">
        <f>MONTH(Table1[[#This Row],[Joining Date]])</f>
        <v>10</v>
      </c>
      <c r="P4316" s="25">
        <f ca="1">NETWORKDAYS(Table1[[#This Row],[Joining Date]],TODAY())</f>
        <v>442</v>
      </c>
      <c r="Q4316" s="25" t="str">
        <f>LEFT(Table1[[#This Row],[Department]],5)&amp;"-"&amp;RIGHT(Table1[[#This Row],[Employee ID]],3)</f>
        <v>Opera-977</v>
      </c>
      <c r="R4316" s="25" t="str">
        <f>LEFT(Table1[[#This Row],[Department]],3)</f>
        <v>Ope</v>
      </c>
      <c r="S4316" s="36">
        <f>_xlfn.XLOOKUP(Table1[[#This Row],[City]],Table2[City],Table2[Bonus %])</f>
        <v>5</v>
      </c>
    </row>
    <row r="4317" spans="1:19" x14ac:dyDescent="0.35">
      <c r="A4317" s="9" t="s">
        <v>3987</v>
      </c>
      <c r="B4317" s="41" t="str">
        <f>LEFT(Table1[[#This Row],[Employee Name]],FIND(" ",Table1[[#This Row],[Employee Name]]))</f>
        <v xml:space="preserve">Rohan </v>
      </c>
      <c r="C4317" s="41" t="str">
        <f>RIGHT(Table1[[#This Row],[Employee Name]],LEN(Table1[[#This Row],[Employee Name]])-FIND(" ",Table1[[#This Row],[Employee Name]]))</f>
        <v>Gupta</v>
      </c>
      <c r="D4317" s="23">
        <f>Table1[[#This Row],[Basic Salary]]+Table1[[#This Row],[Bonus]]</f>
        <v>55520</v>
      </c>
      <c r="E4317" s="10">
        <v>99</v>
      </c>
      <c r="F4317" s="46">
        <v>81</v>
      </c>
      <c r="G4317" s="10" t="str" cm="1">
        <f t="array" ref="G4317">_xlfn.IFS(Table1[[#This Row],[Performance Score]]&gt;=80,"Excellent",Table1[[#This Row],[Performance Score]]&gt;=60,"Good",Table1[[#This Row],[Performance Score]]&gt;=40,"Need Improvement")</f>
        <v>Excellent</v>
      </c>
      <c r="H4317" s="30">
        <f>Table1[[#This Row],[Bonus]]/Table1[[#This Row],[Basic Salary]]</f>
        <v>0.6685700546973613</v>
      </c>
      <c r="I4317" s="10">
        <f ca="1">DATEDIF(Table1[[#This Row],[Date of Birth]],TODAY(),"y")</f>
        <v>26</v>
      </c>
      <c r="J4317" s="34">
        <v>42333</v>
      </c>
      <c r="K4317" s="33" t="str" cm="1">
        <f t="array" aca="1" ref="K4317" ca="1">_xlfn.IFS(L4317&lt;3,"Junior",L4317&lt;=7,"Mid-Level",L4317&gt;7,"Senior")</f>
        <v>Senior</v>
      </c>
      <c r="L4317" s="46">
        <f ca="1">INT(YEARFRAC(Table1[[#This Row],[Joining Date]],TODAY(),1))</f>
        <v>10</v>
      </c>
      <c r="M4317" s="25" t="str">
        <f t="shared" ca="1" si="67"/>
        <v>Yes</v>
      </c>
      <c r="N4317" s="26">
        <f>YEAR(Table1[[#This Row],[Joining Date]])</f>
        <v>2015</v>
      </c>
      <c r="O4317" s="46">
        <f>MONTH(Table1[[#This Row],[Joining Date]])</f>
        <v>11</v>
      </c>
      <c r="P4317" s="26">
        <f ca="1">NETWORKDAYS(Table1[[#This Row],[Joining Date]],TODAY())</f>
        <v>2764</v>
      </c>
      <c r="Q4317" s="26" t="str">
        <f>LEFT(Table1[[#This Row],[Department]],5)&amp;"-"&amp;RIGHT(Table1[[#This Row],[Employee ID]],3)</f>
        <v>Finan-931</v>
      </c>
      <c r="R4317" s="26" t="str">
        <f>LEFT(Table1[[#This Row],[Department]],3)</f>
        <v>Fin</v>
      </c>
      <c r="S4317" s="37">
        <f>_xlfn.XLOOKUP(Table1[[#This Row],[City]],Table2[City],Table2[Bonus %])</f>
        <v>6</v>
      </c>
    </row>
    <row r="4318" spans="1:19" x14ac:dyDescent="0.35">
      <c r="A4318" s="7" t="s">
        <v>4185</v>
      </c>
      <c r="B4318" s="40" t="str">
        <f>LEFT(Table1[[#This Row],[Employee Name]],FIND(" ",Table1[[#This Row],[Employee Name]]))</f>
        <v xml:space="preserve">Ishita </v>
      </c>
      <c r="C4318" s="40" t="str">
        <f>RIGHT(Table1[[#This Row],[Employee Name]],LEN(Table1[[#This Row],[Employee Name]])-FIND(" ",Table1[[#This Row],[Employee Name]]))</f>
        <v>Roy</v>
      </c>
      <c r="D4318" s="22">
        <f>Table1[[#This Row],[Basic Salary]]+Table1[[#This Row],[Bonus]]</f>
        <v>55515</v>
      </c>
      <c r="E4318" s="8">
        <v>76</v>
      </c>
      <c r="F4318" s="45">
        <v>43</v>
      </c>
      <c r="G4318" s="8" t="str" cm="1">
        <f t="array" ref="G4318">_xlfn.IFS(Table1[[#This Row],[Performance Score]]&gt;=80,"Excellent",Table1[[#This Row],[Performance Score]]&gt;=60,"Good",Table1[[#This Row],[Performance Score]]&gt;=40,"Need Improvement")</f>
        <v>Need Improvement</v>
      </c>
      <c r="H4318" s="29">
        <f>Table1[[#This Row],[Bonus]]/Table1[[#This Row],[Basic Salary]]</f>
        <v>0.12314882252974023</v>
      </c>
      <c r="I4318" s="8">
        <f ca="1">DATEDIF(Table1[[#This Row],[Date of Birth]],TODAY(),"y")</f>
        <v>22</v>
      </c>
      <c r="J4318" s="33">
        <v>42581</v>
      </c>
      <c r="K4318" s="33" t="str" cm="1">
        <f t="array" aca="1" ref="K4318" ca="1">_xlfn.IFS(L4318&lt;3,"Junior",L4318&lt;=7,"Mid-Level",L4318&gt;7,"Senior")</f>
        <v>Senior</v>
      </c>
      <c r="L4318" s="45">
        <f ca="1">INT(YEARFRAC(Table1[[#This Row],[Joining Date]],TODAY(),1))</f>
        <v>9</v>
      </c>
      <c r="M4318" s="25" t="str">
        <f t="shared" ca="1" si="67"/>
        <v>Yes</v>
      </c>
      <c r="N4318" s="25">
        <f>YEAR(Table1[[#This Row],[Joining Date]])</f>
        <v>2016</v>
      </c>
      <c r="O4318" s="45">
        <f>MONTH(Table1[[#This Row],[Joining Date]])</f>
        <v>7</v>
      </c>
      <c r="P4318" s="25">
        <f ca="1">NETWORKDAYS(Table1[[#This Row],[Joining Date]],TODAY())</f>
        <v>2586</v>
      </c>
      <c r="Q4318" s="25" t="str">
        <f>LEFT(Table1[[#This Row],[Department]],5)&amp;"-"&amp;RIGHT(Table1[[#This Row],[Employee ID]],3)</f>
        <v>Finan-129</v>
      </c>
      <c r="R4318" s="25" t="str">
        <f>LEFT(Table1[[#This Row],[Department]],3)</f>
        <v>Fin</v>
      </c>
      <c r="S4318" s="36">
        <f>_xlfn.XLOOKUP(Table1[[#This Row],[City]],Table2[City],Table2[Bonus %])</f>
        <v>5</v>
      </c>
    </row>
    <row r="4319" spans="1:19" x14ac:dyDescent="0.35">
      <c r="A4319" s="9" t="s">
        <v>79</v>
      </c>
      <c r="B4319" s="41" t="str">
        <f>LEFT(Table1[[#This Row],[Employee Name]],FIND(" ",Table1[[#This Row],[Employee Name]]))</f>
        <v xml:space="preserve">Karan </v>
      </c>
      <c r="C4319" s="41" t="str">
        <f>RIGHT(Table1[[#This Row],[Employee Name]],LEN(Table1[[#This Row],[Employee Name]])-FIND(" ",Table1[[#This Row],[Employee Name]]))</f>
        <v>Malhotra</v>
      </c>
      <c r="D4319" s="23">
        <f>Table1[[#This Row],[Basic Salary]]+Table1[[#This Row],[Bonus]]</f>
        <v>55504</v>
      </c>
      <c r="E4319" s="10">
        <v>65</v>
      </c>
      <c r="F4319" s="46">
        <v>66</v>
      </c>
      <c r="G4319" s="10" t="str" cm="1">
        <f t="array" ref="G4319">_xlfn.IFS(Table1[[#This Row],[Performance Score]]&gt;=80,"Excellent",Table1[[#This Row],[Performance Score]]&gt;=60,"Good",Table1[[#This Row],[Performance Score]]&gt;=40,"Need Improvement")</f>
        <v>Good</v>
      </c>
      <c r="H4319" s="30">
        <f>Table1[[#This Row],[Bonus]]/Table1[[#This Row],[Basic Salary]]</f>
        <v>0.83733324505941942</v>
      </c>
      <c r="I4319" s="10">
        <f ca="1">DATEDIF(Table1[[#This Row],[Date of Birth]],TODAY(),"y")</f>
        <v>19</v>
      </c>
      <c r="J4319" s="34">
        <v>44376</v>
      </c>
      <c r="K4319" s="33" t="str" cm="1">
        <f t="array" aca="1" ref="K4319" ca="1">_xlfn.IFS(L4319&lt;3,"Junior",L4319&lt;=7,"Mid-Level",L4319&gt;7,"Senior")</f>
        <v>Mid-Level</v>
      </c>
      <c r="L4319" s="46">
        <f ca="1">INT(YEARFRAC(Table1[[#This Row],[Joining Date]],TODAY(),1))</f>
        <v>5</v>
      </c>
      <c r="M4319" s="25" t="str">
        <f t="shared" ca="1" si="67"/>
        <v>No</v>
      </c>
      <c r="N4319" s="26">
        <f>YEAR(Table1[[#This Row],[Joining Date]])</f>
        <v>2021</v>
      </c>
      <c r="O4319" s="46">
        <f>MONTH(Table1[[#This Row],[Joining Date]])</f>
        <v>6</v>
      </c>
      <c r="P4319" s="26">
        <f ca="1">NETWORKDAYS(Table1[[#This Row],[Joining Date]],TODAY())</f>
        <v>1305</v>
      </c>
      <c r="Q4319" s="26" t="str">
        <f>LEFT(Table1[[#This Row],[Department]],5)&amp;"-"&amp;RIGHT(Table1[[#This Row],[Employee ID]],3)</f>
        <v>Opera-030</v>
      </c>
      <c r="R4319" s="26" t="str">
        <f>LEFT(Table1[[#This Row],[Department]],3)</f>
        <v>Ope</v>
      </c>
      <c r="S4319" s="37">
        <f>_xlfn.XLOOKUP(Table1[[#This Row],[City]],Table2[City],Table2[Bonus %])</f>
        <v>6</v>
      </c>
    </row>
    <row r="4320" spans="1:19" x14ac:dyDescent="0.35">
      <c r="A4320" s="7" t="s">
        <v>4491</v>
      </c>
      <c r="B4320" s="40" t="str">
        <f>LEFT(Table1[[#This Row],[Employee Name]],FIND(" ",Table1[[#This Row],[Employee Name]]))</f>
        <v xml:space="preserve">Aditya </v>
      </c>
      <c r="C4320" s="40" t="str">
        <f>RIGHT(Table1[[#This Row],[Employee Name]],LEN(Table1[[#This Row],[Employee Name]])-FIND(" ",Table1[[#This Row],[Employee Name]]))</f>
        <v>Kapoor</v>
      </c>
      <c r="D4320" s="22">
        <f>Table1[[#This Row],[Basic Salary]]+Table1[[#This Row],[Bonus]]</f>
        <v>55499</v>
      </c>
      <c r="E4320" s="8">
        <v>92</v>
      </c>
      <c r="F4320" s="45">
        <v>41</v>
      </c>
      <c r="G4320" s="8" t="str" cm="1">
        <f t="array" ref="G4320">_xlfn.IFS(Table1[[#This Row],[Performance Score]]&gt;=80,"Excellent",Table1[[#This Row],[Performance Score]]&gt;=60,"Good",Table1[[#This Row],[Performance Score]]&gt;=40,"Need Improvement")</f>
        <v>Need Improvement</v>
      </c>
      <c r="H4320" s="29">
        <f>Table1[[#This Row],[Bonus]]/Table1[[#This Row],[Basic Salary]]</f>
        <v>0.20383063641490609</v>
      </c>
      <c r="I4320" s="8">
        <f ca="1">DATEDIF(Table1[[#This Row],[Date of Birth]],TODAY(),"y")</f>
        <v>45</v>
      </c>
      <c r="J4320" s="33">
        <v>45368</v>
      </c>
      <c r="K4320" s="33" t="str" cm="1">
        <f t="array" aca="1" ref="K4320" ca="1">_xlfn.IFS(L4320&lt;3,"Junior",L4320&lt;=7,"Mid-Level",L4320&gt;7,"Senior")</f>
        <v>Junior</v>
      </c>
      <c r="L4320" s="45">
        <f ca="1">INT(YEARFRAC(Table1[[#This Row],[Joining Date]],TODAY(),1))</f>
        <v>2</v>
      </c>
      <c r="M4320" s="25" t="str">
        <f t="shared" ca="1" si="67"/>
        <v>No</v>
      </c>
      <c r="N4320" s="25">
        <f>YEAR(Table1[[#This Row],[Joining Date]])</f>
        <v>2024</v>
      </c>
      <c r="O4320" s="45">
        <f>MONTH(Table1[[#This Row],[Joining Date]])</f>
        <v>3</v>
      </c>
      <c r="P4320" s="25">
        <f ca="1">NETWORKDAYS(Table1[[#This Row],[Joining Date]],TODAY())</f>
        <v>596</v>
      </c>
      <c r="Q4320" s="25" t="str">
        <f>LEFT(Table1[[#This Row],[Department]],5)&amp;"-"&amp;RIGHT(Table1[[#This Row],[Employee ID]],3)</f>
        <v>Suppo-435</v>
      </c>
      <c r="R4320" s="25" t="str">
        <f>LEFT(Table1[[#This Row],[Department]],3)</f>
        <v>Sup</v>
      </c>
      <c r="S4320" s="36">
        <f>_xlfn.XLOOKUP(Table1[[#This Row],[City]],Table2[City],Table2[Bonus %])</f>
        <v>5</v>
      </c>
    </row>
    <row r="4321" spans="1:19" x14ac:dyDescent="0.35">
      <c r="A4321" s="9" t="s">
        <v>2978</v>
      </c>
      <c r="B4321" s="41" t="str">
        <f>LEFT(Table1[[#This Row],[Employee Name]],FIND(" ",Table1[[#This Row],[Employee Name]]))</f>
        <v xml:space="preserve">Aarav </v>
      </c>
      <c r="C4321" s="41" t="str">
        <f>RIGHT(Table1[[#This Row],[Employee Name]],LEN(Table1[[#This Row],[Employee Name]])-FIND(" ",Table1[[#This Row],[Employee Name]]))</f>
        <v>Sharma</v>
      </c>
      <c r="D4321" s="23">
        <f>Table1[[#This Row],[Basic Salary]]+Table1[[#This Row],[Bonus]]</f>
        <v>55496</v>
      </c>
      <c r="E4321" s="10">
        <v>70</v>
      </c>
      <c r="F4321" s="46">
        <v>54</v>
      </c>
      <c r="G4321" s="10" t="str" cm="1">
        <f t="array" ref="G4321">_xlfn.IFS(Table1[[#This Row],[Performance Score]]&gt;=80,"Excellent",Table1[[#This Row],[Performance Score]]&gt;=60,"Good",Table1[[#This Row],[Performance Score]]&gt;=40,"Need Improvement")</f>
        <v>Need Improvement</v>
      </c>
      <c r="H4321" s="30">
        <f>Table1[[#This Row],[Bonus]]/Table1[[#This Row],[Basic Salary]]</f>
        <v>0.24542190305206463</v>
      </c>
      <c r="I4321" s="10">
        <f ca="1">DATEDIF(Table1[[#This Row],[Date of Birth]],TODAY(),"y")</f>
        <v>31</v>
      </c>
      <c r="J4321" s="34">
        <v>44465</v>
      </c>
      <c r="K4321" s="33" t="str" cm="1">
        <f t="array" aca="1" ref="K4321" ca="1">_xlfn.IFS(L4321&lt;3,"Junior",L4321&lt;=7,"Mid-Level",L4321&gt;7,"Senior")</f>
        <v>Mid-Level</v>
      </c>
      <c r="L4321" s="46">
        <f ca="1">INT(YEARFRAC(Table1[[#This Row],[Joining Date]],TODAY(),1))</f>
        <v>4</v>
      </c>
      <c r="M4321" s="25" t="str">
        <f t="shared" ca="1" si="67"/>
        <v>No</v>
      </c>
      <c r="N4321" s="26">
        <f>YEAR(Table1[[#This Row],[Joining Date]])</f>
        <v>2021</v>
      </c>
      <c r="O4321" s="46">
        <f>MONTH(Table1[[#This Row],[Joining Date]])</f>
        <v>9</v>
      </c>
      <c r="P4321" s="26">
        <f ca="1">NETWORKDAYS(Table1[[#This Row],[Joining Date]],TODAY())</f>
        <v>1241</v>
      </c>
      <c r="Q4321" s="26" t="str">
        <f>LEFT(Table1[[#This Row],[Department]],5)&amp;"-"&amp;RIGHT(Table1[[#This Row],[Employee ID]],3)</f>
        <v>Marke-922</v>
      </c>
      <c r="R4321" s="26" t="str">
        <f>LEFT(Table1[[#This Row],[Department]],3)</f>
        <v>Mar</v>
      </c>
      <c r="S4321" s="37">
        <f>_xlfn.XLOOKUP(Table1[[#This Row],[City]],Table2[City],Table2[Bonus %])</f>
        <v>5</v>
      </c>
    </row>
    <row r="4322" spans="1:19" x14ac:dyDescent="0.35">
      <c r="A4322" s="7" t="s">
        <v>4723</v>
      </c>
      <c r="B4322" s="40" t="str">
        <f>LEFT(Table1[[#This Row],[Employee Name]],FIND(" ",Table1[[#This Row],[Employee Name]]))</f>
        <v xml:space="preserve">Vikram </v>
      </c>
      <c r="C4322" s="40" t="str">
        <f>RIGHT(Table1[[#This Row],[Employee Name]],LEN(Table1[[#This Row],[Employee Name]])-FIND(" ",Table1[[#This Row],[Employee Name]]))</f>
        <v>Singh</v>
      </c>
      <c r="D4322" s="22">
        <f>Table1[[#This Row],[Basic Salary]]+Table1[[#This Row],[Bonus]]</f>
        <v>55475</v>
      </c>
      <c r="E4322" s="8">
        <v>95</v>
      </c>
      <c r="F4322" s="45">
        <v>91</v>
      </c>
      <c r="G4322" s="8" t="str" cm="1">
        <f t="array" ref="G4322">_xlfn.IFS(Table1[[#This Row],[Performance Score]]&gt;=80,"Excellent",Table1[[#This Row],[Performance Score]]&gt;=60,"Good",Table1[[#This Row],[Performance Score]]&gt;=40,"Need Improvement")</f>
        <v>Excellent</v>
      </c>
      <c r="H4322" s="29">
        <f>Table1[[#This Row],[Bonus]]/Table1[[#This Row],[Basic Salary]]</f>
        <v>0.94002447980416159</v>
      </c>
      <c r="I4322" s="8">
        <f ca="1">DATEDIF(Table1[[#This Row],[Date of Birth]],TODAY(),"y")</f>
        <v>23</v>
      </c>
      <c r="J4322" s="33">
        <v>45196</v>
      </c>
      <c r="K4322" s="33" t="str" cm="1">
        <f t="array" aca="1" ref="K4322" ca="1">_xlfn.IFS(L4322&lt;3,"Junior",L4322&lt;=7,"Mid-Level",L4322&gt;7,"Senior")</f>
        <v>Junior</v>
      </c>
      <c r="L4322" s="45">
        <f ca="1">INT(YEARFRAC(Table1[[#This Row],[Joining Date]],TODAY(),1))</f>
        <v>2</v>
      </c>
      <c r="M4322" s="25" t="str">
        <f t="shared" ca="1" si="67"/>
        <v>No</v>
      </c>
      <c r="N4322" s="25">
        <f>YEAR(Table1[[#This Row],[Joining Date]])</f>
        <v>2023</v>
      </c>
      <c r="O4322" s="45">
        <f>MONTH(Table1[[#This Row],[Joining Date]])</f>
        <v>9</v>
      </c>
      <c r="P4322" s="25">
        <f ca="1">NETWORKDAYS(Table1[[#This Row],[Joining Date]],TODAY())</f>
        <v>719</v>
      </c>
      <c r="Q4322" s="25" t="str">
        <f>LEFT(Table1[[#This Row],[Department]],5)&amp;"-"&amp;RIGHT(Table1[[#This Row],[Employee ID]],3)</f>
        <v>Marke-667</v>
      </c>
      <c r="R4322" s="25" t="str">
        <f>LEFT(Table1[[#This Row],[Department]],3)</f>
        <v>Mar</v>
      </c>
      <c r="S4322" s="36">
        <f>_xlfn.XLOOKUP(Table1[[#This Row],[City]],Table2[City],Table2[Bonus %])</f>
        <v>7</v>
      </c>
    </row>
    <row r="4323" spans="1:19" x14ac:dyDescent="0.35">
      <c r="A4323" s="9" t="s">
        <v>1440</v>
      </c>
      <c r="B4323" s="41" t="str">
        <f>LEFT(Table1[[#This Row],[Employee Name]],FIND(" ",Table1[[#This Row],[Employee Name]]))</f>
        <v xml:space="preserve">Kavya </v>
      </c>
      <c r="C4323" s="41" t="str">
        <f>RIGHT(Table1[[#This Row],[Employee Name]],LEN(Table1[[#This Row],[Employee Name]])-FIND(" ",Table1[[#This Row],[Employee Name]]))</f>
        <v>Nair</v>
      </c>
      <c r="D4323" s="23">
        <f>Table1[[#This Row],[Basic Salary]]+Table1[[#This Row],[Bonus]]</f>
        <v>55432</v>
      </c>
      <c r="E4323" s="10">
        <v>62</v>
      </c>
      <c r="F4323" s="46">
        <v>83</v>
      </c>
      <c r="G4323" s="10" t="str" cm="1">
        <f t="array" ref="G4323">_xlfn.IFS(Table1[[#This Row],[Performance Score]]&gt;=80,"Excellent",Table1[[#This Row],[Performance Score]]&gt;=60,"Good",Table1[[#This Row],[Performance Score]]&gt;=40,"Need Improvement")</f>
        <v>Excellent</v>
      </c>
      <c r="H4323" s="30">
        <f>Table1[[#This Row],[Bonus]]/Table1[[#This Row],[Basic Salary]]</f>
        <v>1.1400664041386765</v>
      </c>
      <c r="I4323" s="10">
        <f ca="1">DATEDIF(Table1[[#This Row],[Date of Birth]],TODAY(),"y")</f>
        <v>43</v>
      </c>
      <c r="J4323" s="34">
        <v>45947</v>
      </c>
      <c r="K4323" s="33" t="str" cm="1">
        <f t="array" aca="1" ref="K4323" ca="1">_xlfn.IFS(L4323&lt;3,"Junior",L4323&lt;=7,"Mid-Level",L4323&gt;7,"Senior")</f>
        <v>Junior</v>
      </c>
      <c r="L4323" s="46">
        <f ca="1">INT(YEARFRAC(Table1[[#This Row],[Joining Date]],TODAY(),1))</f>
        <v>0</v>
      </c>
      <c r="M4323" s="25" t="str">
        <f t="shared" ca="1" si="67"/>
        <v>No</v>
      </c>
      <c r="N4323" s="26">
        <f>YEAR(Table1[[#This Row],[Joining Date]])</f>
        <v>2025</v>
      </c>
      <c r="O4323" s="46">
        <f>MONTH(Table1[[#This Row],[Joining Date]])</f>
        <v>10</v>
      </c>
      <c r="P4323" s="26">
        <f ca="1">NETWORKDAYS(Table1[[#This Row],[Joining Date]],TODAY())</f>
        <v>182</v>
      </c>
      <c r="Q4323" s="26" t="str">
        <f>LEFT(Table1[[#This Row],[Department]],5)&amp;"-"&amp;RIGHT(Table1[[#This Row],[Employee ID]],3)</f>
        <v>IT-384</v>
      </c>
      <c r="R4323" s="26" t="str">
        <f>LEFT(Table1[[#This Row],[Department]],3)</f>
        <v>IT</v>
      </c>
      <c r="S4323" s="37">
        <f>_xlfn.XLOOKUP(Table1[[#This Row],[City]],Table2[City],Table2[Bonus %])</f>
        <v>6</v>
      </c>
    </row>
    <row r="4324" spans="1:19" x14ac:dyDescent="0.35">
      <c r="A4324" s="7" t="s">
        <v>1038</v>
      </c>
      <c r="B4324" s="40" t="str">
        <f>LEFT(Table1[[#This Row],[Employee Name]],FIND(" ",Table1[[#This Row],[Employee Name]]))</f>
        <v xml:space="preserve">Sneha </v>
      </c>
      <c r="C4324" s="40" t="str">
        <f>RIGHT(Table1[[#This Row],[Employee Name]],LEN(Table1[[#This Row],[Employee Name]])-FIND(" ",Table1[[#This Row],[Employee Name]]))</f>
        <v>Iyer</v>
      </c>
      <c r="D4324" s="22">
        <f>Table1[[#This Row],[Basic Salary]]+Table1[[#This Row],[Bonus]]</f>
        <v>55410</v>
      </c>
      <c r="E4324" s="8">
        <v>64</v>
      </c>
      <c r="F4324" s="45">
        <v>61</v>
      </c>
      <c r="G4324" s="8" t="str" cm="1">
        <f t="array" ref="G4324">_xlfn.IFS(Table1[[#This Row],[Performance Score]]&gt;=80,"Excellent",Table1[[#This Row],[Performance Score]]&gt;=60,"Good",Table1[[#This Row],[Performance Score]]&gt;=40,"Need Improvement")</f>
        <v>Good</v>
      </c>
      <c r="H4324" s="29">
        <f>Table1[[#This Row],[Bonus]]/Table1[[#This Row],[Basic Salary]]</f>
        <v>0.34028348894586619</v>
      </c>
      <c r="I4324" s="8">
        <f ca="1">DATEDIF(Table1[[#This Row],[Date of Birth]],TODAY(),"y")</f>
        <v>29</v>
      </c>
      <c r="J4324" s="33">
        <v>42356</v>
      </c>
      <c r="K4324" s="33" t="str" cm="1">
        <f t="array" aca="1" ref="K4324" ca="1">_xlfn.IFS(L4324&lt;3,"Junior",L4324&lt;=7,"Mid-Level",L4324&gt;7,"Senior")</f>
        <v>Senior</v>
      </c>
      <c r="L4324" s="45">
        <f ca="1">INT(YEARFRAC(Table1[[#This Row],[Joining Date]],TODAY(),1))</f>
        <v>10</v>
      </c>
      <c r="M4324" s="25" t="str">
        <f t="shared" ca="1" si="67"/>
        <v>Yes</v>
      </c>
      <c r="N4324" s="25">
        <f>YEAR(Table1[[#This Row],[Joining Date]])</f>
        <v>2015</v>
      </c>
      <c r="O4324" s="45">
        <f>MONTH(Table1[[#This Row],[Joining Date]])</f>
        <v>12</v>
      </c>
      <c r="P4324" s="25">
        <f ca="1">NETWORKDAYS(Table1[[#This Row],[Joining Date]],TODAY())</f>
        <v>2747</v>
      </c>
      <c r="Q4324" s="25" t="str">
        <f>LEFT(Table1[[#This Row],[Department]],5)&amp;"-"&amp;RIGHT(Table1[[#This Row],[Employee ID]],3)</f>
        <v>HR-982</v>
      </c>
      <c r="R4324" s="25" t="str">
        <f>LEFT(Table1[[#This Row],[Department]],3)</f>
        <v>HR</v>
      </c>
      <c r="S4324" s="36">
        <f>_xlfn.XLOOKUP(Table1[[#This Row],[City]],Table2[City],Table2[Bonus %])</f>
        <v>5</v>
      </c>
    </row>
    <row r="4325" spans="1:19" x14ac:dyDescent="0.35">
      <c r="A4325" s="9" t="s">
        <v>772</v>
      </c>
      <c r="B4325" s="41" t="str">
        <f>LEFT(Table1[[#This Row],[Employee Name]],FIND(" ",Table1[[#This Row],[Employee Name]]))</f>
        <v xml:space="preserve">Kavya </v>
      </c>
      <c r="C4325" s="41" t="str">
        <f>RIGHT(Table1[[#This Row],[Employee Name]],LEN(Table1[[#This Row],[Employee Name]])-FIND(" ",Table1[[#This Row],[Employee Name]]))</f>
        <v>Nair</v>
      </c>
      <c r="D4325" s="23">
        <f>Table1[[#This Row],[Basic Salary]]+Table1[[#This Row],[Bonus]]</f>
        <v>55400</v>
      </c>
      <c r="E4325" s="10">
        <v>75</v>
      </c>
      <c r="F4325" s="46">
        <v>47</v>
      </c>
      <c r="G4325" s="10" t="str" cm="1">
        <f t="array" ref="G4325">_xlfn.IFS(Table1[[#This Row],[Performance Score]]&gt;=80,"Excellent",Table1[[#This Row],[Performance Score]]&gt;=60,"Good",Table1[[#This Row],[Performance Score]]&gt;=40,"Need Improvement")</f>
        <v>Need Improvement</v>
      </c>
      <c r="H4325" s="30">
        <f>Table1[[#This Row],[Bonus]]/Table1[[#This Row],[Basic Salary]]</f>
        <v>0.22791852295143739</v>
      </c>
      <c r="I4325" s="10">
        <f ca="1">DATEDIF(Table1[[#This Row],[Date of Birth]],TODAY(),"y")</f>
        <v>16</v>
      </c>
      <c r="J4325" s="34">
        <v>44842</v>
      </c>
      <c r="K4325" s="33" t="str" cm="1">
        <f t="array" aca="1" ref="K4325" ca="1">_xlfn.IFS(L4325&lt;3,"Junior",L4325&lt;=7,"Mid-Level",L4325&gt;7,"Senior")</f>
        <v>Mid-Level</v>
      </c>
      <c r="L4325" s="46">
        <f ca="1">INT(YEARFRAC(Table1[[#This Row],[Joining Date]],TODAY(),1))</f>
        <v>3</v>
      </c>
      <c r="M4325" s="25" t="str">
        <f t="shared" ca="1" si="67"/>
        <v>No</v>
      </c>
      <c r="N4325" s="26">
        <f>YEAR(Table1[[#This Row],[Joining Date]])</f>
        <v>2022</v>
      </c>
      <c r="O4325" s="46">
        <f>MONTH(Table1[[#This Row],[Joining Date]])</f>
        <v>10</v>
      </c>
      <c r="P4325" s="26">
        <f ca="1">NETWORKDAYS(Table1[[#This Row],[Joining Date]],TODAY())</f>
        <v>971</v>
      </c>
      <c r="Q4325" s="26" t="str">
        <f>LEFT(Table1[[#This Row],[Department]],5)&amp;"-"&amp;RIGHT(Table1[[#This Row],[Employee ID]],3)</f>
        <v>Suppo-716</v>
      </c>
      <c r="R4325" s="26" t="str">
        <f>LEFT(Table1[[#This Row],[Department]],3)</f>
        <v>Sup</v>
      </c>
      <c r="S4325" s="37">
        <f>_xlfn.XLOOKUP(Table1[[#This Row],[City]],Table2[City],Table2[Bonus %])</f>
        <v>5</v>
      </c>
    </row>
    <row r="4326" spans="1:19" x14ac:dyDescent="0.35">
      <c r="A4326" s="7" t="s">
        <v>3385</v>
      </c>
      <c r="B4326" s="40" t="str">
        <f>LEFT(Table1[[#This Row],[Employee Name]],FIND(" ",Table1[[#This Row],[Employee Name]]))</f>
        <v xml:space="preserve">Neha </v>
      </c>
      <c r="C4326" s="40" t="str">
        <f>RIGHT(Table1[[#This Row],[Employee Name]],LEN(Table1[[#This Row],[Employee Name]])-FIND(" ",Table1[[#This Row],[Employee Name]]))</f>
        <v>Kulkarni</v>
      </c>
      <c r="D4326" s="22">
        <f>Table1[[#This Row],[Basic Salary]]+Table1[[#This Row],[Bonus]]</f>
        <v>55352</v>
      </c>
      <c r="E4326" s="8">
        <v>77</v>
      </c>
      <c r="F4326" s="45">
        <v>58</v>
      </c>
      <c r="G4326" s="8" t="str" cm="1">
        <f t="array" ref="G4326">_xlfn.IFS(Table1[[#This Row],[Performance Score]]&gt;=80,"Excellent",Table1[[#This Row],[Performance Score]]&gt;=60,"Good",Table1[[#This Row],[Performance Score]]&gt;=40,"Need Improvement")</f>
        <v>Need Improvement</v>
      </c>
      <c r="H4326" s="29">
        <f>Table1[[#This Row],[Bonus]]/Table1[[#This Row],[Basic Salary]]</f>
        <v>0.16996047430830039</v>
      </c>
      <c r="I4326" s="8">
        <f ca="1">DATEDIF(Table1[[#This Row],[Date of Birth]],TODAY(),"y")</f>
        <v>45</v>
      </c>
      <c r="J4326" s="33">
        <v>44528</v>
      </c>
      <c r="K4326" s="33" t="str" cm="1">
        <f t="array" aca="1" ref="K4326" ca="1">_xlfn.IFS(L4326&lt;3,"Junior",L4326&lt;=7,"Mid-Level",L4326&gt;7,"Senior")</f>
        <v>Mid-Level</v>
      </c>
      <c r="L4326" s="45">
        <f ca="1">INT(YEARFRAC(Table1[[#This Row],[Joining Date]],TODAY(),1))</f>
        <v>4</v>
      </c>
      <c r="M4326" s="25" t="str">
        <f t="shared" ca="1" si="67"/>
        <v>No</v>
      </c>
      <c r="N4326" s="25">
        <f>YEAR(Table1[[#This Row],[Joining Date]])</f>
        <v>2021</v>
      </c>
      <c r="O4326" s="45">
        <f>MONTH(Table1[[#This Row],[Joining Date]])</f>
        <v>11</v>
      </c>
      <c r="P4326" s="25">
        <f ca="1">NETWORKDAYS(Table1[[#This Row],[Joining Date]],TODAY())</f>
        <v>1196</v>
      </c>
      <c r="Q4326" s="25" t="str">
        <f>LEFT(Table1[[#This Row],[Department]],5)&amp;"-"&amp;RIGHT(Table1[[#This Row],[Employee ID]],3)</f>
        <v>HR-329</v>
      </c>
      <c r="R4326" s="25" t="str">
        <f>LEFT(Table1[[#This Row],[Department]],3)</f>
        <v>HR</v>
      </c>
      <c r="S4326" s="36">
        <f>_xlfn.XLOOKUP(Table1[[#This Row],[City]],Table2[City],Table2[Bonus %])</f>
        <v>6</v>
      </c>
    </row>
    <row r="4327" spans="1:19" x14ac:dyDescent="0.35">
      <c r="A4327" s="9" t="s">
        <v>2272</v>
      </c>
      <c r="B4327" s="41" t="str">
        <f>LEFT(Table1[[#This Row],[Employee Name]],FIND(" ",Table1[[#This Row],[Employee Name]]))</f>
        <v xml:space="preserve">Ishita </v>
      </c>
      <c r="C4327" s="41" t="str">
        <f>RIGHT(Table1[[#This Row],[Employee Name]],LEN(Table1[[#This Row],[Employee Name]])-FIND(" ",Table1[[#This Row],[Employee Name]]))</f>
        <v>Roy</v>
      </c>
      <c r="D4327" s="23">
        <f>Table1[[#This Row],[Basic Salary]]+Table1[[#This Row],[Bonus]]</f>
        <v>55345</v>
      </c>
      <c r="E4327" s="10">
        <v>74</v>
      </c>
      <c r="F4327" s="46">
        <v>78</v>
      </c>
      <c r="G4327" s="10" t="str" cm="1">
        <f t="array" ref="G4327">_xlfn.IFS(Table1[[#This Row],[Performance Score]]&gt;=80,"Excellent",Table1[[#This Row],[Performance Score]]&gt;=60,"Good",Table1[[#This Row],[Performance Score]]&gt;=40,"Need Improvement")</f>
        <v>Good</v>
      </c>
      <c r="H4327" s="30">
        <f>Table1[[#This Row],[Bonus]]/Table1[[#This Row],[Basic Salary]]</f>
        <v>0.86190075693860391</v>
      </c>
      <c r="I4327" s="10">
        <f ca="1">DATEDIF(Table1[[#This Row],[Date of Birth]],TODAY(),"y")</f>
        <v>15</v>
      </c>
      <c r="J4327" s="34">
        <v>43198</v>
      </c>
      <c r="K4327" s="33" t="str" cm="1">
        <f t="array" aca="1" ref="K4327" ca="1">_xlfn.IFS(L4327&lt;3,"Junior",L4327&lt;=7,"Mid-Level",L4327&gt;7,"Senior")</f>
        <v>Senior</v>
      </c>
      <c r="L4327" s="46">
        <f ca="1">INT(YEARFRAC(Table1[[#This Row],[Joining Date]],TODAY(),1))</f>
        <v>8</v>
      </c>
      <c r="M4327" s="25" t="str">
        <f t="shared" ca="1" si="67"/>
        <v>Yes</v>
      </c>
      <c r="N4327" s="26">
        <f>YEAR(Table1[[#This Row],[Joining Date]])</f>
        <v>2018</v>
      </c>
      <c r="O4327" s="46">
        <f>MONTH(Table1[[#This Row],[Joining Date]])</f>
        <v>4</v>
      </c>
      <c r="P4327" s="26">
        <f ca="1">NETWORKDAYS(Table1[[#This Row],[Joining Date]],TODAY())</f>
        <v>2146</v>
      </c>
      <c r="Q4327" s="26" t="str">
        <f>LEFT(Table1[[#This Row],[Department]],5)&amp;"-"&amp;RIGHT(Table1[[#This Row],[Employee ID]],3)</f>
        <v>Suppo-216</v>
      </c>
      <c r="R4327" s="26" t="str">
        <f>LEFT(Table1[[#This Row],[Department]],3)</f>
        <v>Sup</v>
      </c>
      <c r="S4327" s="37">
        <f>_xlfn.XLOOKUP(Table1[[#This Row],[City]],Table2[City],Table2[Bonus %])</f>
        <v>7</v>
      </c>
    </row>
    <row r="4328" spans="1:19" x14ac:dyDescent="0.35">
      <c r="A4328" s="7" t="s">
        <v>2854</v>
      </c>
      <c r="B4328" s="40" t="str">
        <f>LEFT(Table1[[#This Row],[Employee Name]],FIND(" ",Table1[[#This Row],[Employee Name]]))</f>
        <v xml:space="preserve">Ananya </v>
      </c>
      <c r="C4328" s="40" t="str">
        <f>RIGHT(Table1[[#This Row],[Employee Name]],LEN(Table1[[#This Row],[Employee Name]])-FIND(" ",Table1[[#This Row],[Employee Name]]))</f>
        <v>Rao</v>
      </c>
      <c r="D4328" s="22">
        <f>Table1[[#This Row],[Basic Salary]]+Table1[[#This Row],[Bonus]]</f>
        <v>55343</v>
      </c>
      <c r="E4328" s="8">
        <v>74</v>
      </c>
      <c r="F4328" s="45">
        <v>69</v>
      </c>
      <c r="G4328" s="8" t="str" cm="1">
        <f t="array" ref="G4328">_xlfn.IFS(Table1[[#This Row],[Performance Score]]&gt;=80,"Excellent",Table1[[#This Row],[Performance Score]]&gt;=60,"Good",Table1[[#This Row],[Performance Score]]&gt;=40,"Need Improvement")</f>
        <v>Good</v>
      </c>
      <c r="H4328" s="29">
        <f>Table1[[#This Row],[Bonus]]/Table1[[#This Row],[Basic Salary]]</f>
        <v>0.95779680203763973</v>
      </c>
      <c r="I4328" s="8">
        <f ca="1">DATEDIF(Table1[[#This Row],[Date of Birth]],TODAY(),"y")</f>
        <v>14</v>
      </c>
      <c r="J4328" s="33">
        <v>44636</v>
      </c>
      <c r="K4328" s="33" t="str" cm="1">
        <f t="array" aca="1" ref="K4328" ca="1">_xlfn.IFS(L4328&lt;3,"Junior",L4328&lt;=7,"Mid-Level",L4328&gt;7,"Senior")</f>
        <v>Mid-Level</v>
      </c>
      <c r="L4328" s="45">
        <f ca="1">INT(YEARFRAC(Table1[[#This Row],[Joining Date]],TODAY(),1))</f>
        <v>4</v>
      </c>
      <c r="M4328" s="25" t="str">
        <f t="shared" ca="1" si="67"/>
        <v>No</v>
      </c>
      <c r="N4328" s="25">
        <f>YEAR(Table1[[#This Row],[Joining Date]])</f>
        <v>2022</v>
      </c>
      <c r="O4328" s="45">
        <f>MONTH(Table1[[#This Row],[Joining Date]])</f>
        <v>3</v>
      </c>
      <c r="P4328" s="25">
        <f ca="1">NETWORKDAYS(Table1[[#This Row],[Joining Date]],TODAY())</f>
        <v>1119</v>
      </c>
      <c r="Q4328" s="25" t="str">
        <f>LEFT(Table1[[#This Row],[Department]],5)&amp;"-"&amp;RIGHT(Table1[[#This Row],[Employee ID]],3)</f>
        <v>IT-798</v>
      </c>
      <c r="R4328" s="25" t="str">
        <f>LEFT(Table1[[#This Row],[Department]],3)</f>
        <v>IT</v>
      </c>
      <c r="S4328" s="36">
        <f>_xlfn.XLOOKUP(Table1[[#This Row],[City]],Table2[City],Table2[Bonus %])</f>
        <v>4</v>
      </c>
    </row>
    <row r="4329" spans="1:19" x14ac:dyDescent="0.35">
      <c r="A4329" s="9" t="s">
        <v>4303</v>
      </c>
      <c r="B4329" s="41" t="str">
        <f>LEFT(Table1[[#This Row],[Employee Name]],FIND(" ",Table1[[#This Row],[Employee Name]]))</f>
        <v xml:space="preserve">Krishna </v>
      </c>
      <c r="C4329" s="41" t="str">
        <f>RIGHT(Table1[[#This Row],[Employee Name]],LEN(Table1[[#This Row],[Employee Name]])-FIND(" ",Table1[[#This Row],[Employee Name]]))</f>
        <v>Chaitanya</v>
      </c>
      <c r="D4329" s="23">
        <f>Table1[[#This Row],[Basic Salary]]+Table1[[#This Row],[Bonus]]</f>
        <v>55342</v>
      </c>
      <c r="E4329" s="10">
        <v>72</v>
      </c>
      <c r="F4329" s="46">
        <v>40</v>
      </c>
      <c r="G4329" s="10" t="str" cm="1">
        <f t="array" ref="G4329">_xlfn.IFS(Table1[[#This Row],[Performance Score]]&gt;=80,"Excellent",Table1[[#This Row],[Performance Score]]&gt;=60,"Good",Table1[[#This Row],[Performance Score]]&gt;=40,"Need Improvement")</f>
        <v>Need Improvement</v>
      </c>
      <c r="H4329" s="30">
        <f>Table1[[#This Row],[Bonus]]/Table1[[#This Row],[Basic Salary]]</f>
        <v>0.23951800752553307</v>
      </c>
      <c r="I4329" s="10">
        <f ca="1">DATEDIF(Table1[[#This Row],[Date of Birth]],TODAY(),"y")</f>
        <v>27</v>
      </c>
      <c r="J4329" s="34">
        <v>42023</v>
      </c>
      <c r="K4329" s="33" t="str" cm="1">
        <f t="array" aca="1" ref="K4329" ca="1">_xlfn.IFS(L4329&lt;3,"Junior",L4329&lt;=7,"Mid-Level",L4329&gt;7,"Senior")</f>
        <v>Senior</v>
      </c>
      <c r="L4329" s="46">
        <f ca="1">INT(YEARFRAC(Table1[[#This Row],[Joining Date]],TODAY(),1))</f>
        <v>11</v>
      </c>
      <c r="M4329" s="25" t="str">
        <f t="shared" ca="1" si="67"/>
        <v>Yes</v>
      </c>
      <c r="N4329" s="26">
        <f>YEAR(Table1[[#This Row],[Joining Date]])</f>
        <v>2015</v>
      </c>
      <c r="O4329" s="46">
        <f>MONTH(Table1[[#This Row],[Joining Date]])</f>
        <v>1</v>
      </c>
      <c r="P4329" s="26">
        <f ca="1">NETWORKDAYS(Table1[[#This Row],[Joining Date]],TODAY())</f>
        <v>2986</v>
      </c>
      <c r="Q4329" s="26" t="str">
        <f>LEFT(Table1[[#This Row],[Department]],5)&amp;"-"&amp;RIGHT(Table1[[#This Row],[Employee ID]],3)</f>
        <v>Finan-247</v>
      </c>
      <c r="R4329" s="26" t="str">
        <f>LEFT(Table1[[#This Row],[Department]],3)</f>
        <v>Fin</v>
      </c>
      <c r="S4329" s="37">
        <f>_xlfn.XLOOKUP(Table1[[#This Row],[City]],Table2[City],Table2[Bonus %])</f>
        <v>8</v>
      </c>
    </row>
    <row r="4330" spans="1:19" x14ac:dyDescent="0.35">
      <c r="A4330" s="7" t="s">
        <v>3526</v>
      </c>
      <c r="B4330" s="40" t="str">
        <f>LEFT(Table1[[#This Row],[Employee Name]],FIND(" ",Table1[[#This Row],[Employee Name]]))</f>
        <v xml:space="preserve">Rohan </v>
      </c>
      <c r="C4330" s="40" t="str">
        <f>RIGHT(Table1[[#This Row],[Employee Name]],LEN(Table1[[#This Row],[Employee Name]])-FIND(" ",Table1[[#This Row],[Employee Name]]))</f>
        <v>Gupta</v>
      </c>
      <c r="D4330" s="22">
        <f>Table1[[#This Row],[Basic Salary]]+Table1[[#This Row],[Bonus]]</f>
        <v>55316</v>
      </c>
      <c r="E4330" s="8">
        <v>86</v>
      </c>
      <c r="F4330" s="45">
        <v>56</v>
      </c>
      <c r="G4330" s="8" t="str" cm="1">
        <f t="array" ref="G4330">_xlfn.IFS(Table1[[#This Row],[Performance Score]]&gt;=80,"Excellent",Table1[[#This Row],[Performance Score]]&gt;=60,"Good",Table1[[#This Row],[Performance Score]]&gt;=40,"Need Improvement")</f>
        <v>Need Improvement</v>
      </c>
      <c r="H4330" s="29">
        <f>Table1[[#This Row],[Bonus]]/Table1[[#This Row],[Basic Salary]]</f>
        <v>0.21645811800409034</v>
      </c>
      <c r="I4330" s="8">
        <f ca="1">DATEDIF(Table1[[#This Row],[Date of Birth]],TODAY(),"y")</f>
        <v>44</v>
      </c>
      <c r="J4330" s="33">
        <v>42039</v>
      </c>
      <c r="K4330" s="33" t="str" cm="1">
        <f t="array" aca="1" ref="K4330" ca="1">_xlfn.IFS(L4330&lt;3,"Junior",L4330&lt;=7,"Mid-Level",L4330&gt;7,"Senior")</f>
        <v>Senior</v>
      </c>
      <c r="L4330" s="45">
        <f ca="1">INT(YEARFRAC(Table1[[#This Row],[Joining Date]],TODAY(),1))</f>
        <v>11</v>
      </c>
      <c r="M4330" s="25" t="str">
        <f t="shared" ca="1" si="67"/>
        <v>Yes</v>
      </c>
      <c r="N4330" s="25">
        <f>YEAR(Table1[[#This Row],[Joining Date]])</f>
        <v>2015</v>
      </c>
      <c r="O4330" s="45">
        <f>MONTH(Table1[[#This Row],[Joining Date]])</f>
        <v>2</v>
      </c>
      <c r="P4330" s="25">
        <f ca="1">NETWORKDAYS(Table1[[#This Row],[Joining Date]],TODAY())</f>
        <v>2974</v>
      </c>
      <c r="Q4330" s="25" t="str">
        <f>LEFT(Table1[[#This Row],[Department]],5)&amp;"-"&amp;RIGHT(Table1[[#This Row],[Employee ID]],3)</f>
        <v>Marke-470</v>
      </c>
      <c r="R4330" s="25" t="str">
        <f>LEFT(Table1[[#This Row],[Department]],3)</f>
        <v>Mar</v>
      </c>
      <c r="S4330" s="36">
        <f>_xlfn.XLOOKUP(Table1[[#This Row],[City]],Table2[City],Table2[Bonus %])</f>
        <v>7</v>
      </c>
    </row>
    <row r="4331" spans="1:19" x14ac:dyDescent="0.35">
      <c r="A4331" s="9" t="s">
        <v>1761</v>
      </c>
      <c r="B4331" s="41" t="str">
        <f>LEFT(Table1[[#This Row],[Employee Name]],FIND(" ",Table1[[#This Row],[Employee Name]]))</f>
        <v xml:space="preserve">Pooja </v>
      </c>
      <c r="C4331" s="41" t="str">
        <f>RIGHT(Table1[[#This Row],[Employee Name]],LEN(Table1[[#This Row],[Employee Name]])-FIND(" ",Table1[[#This Row],[Employee Name]]))</f>
        <v>Das</v>
      </c>
      <c r="D4331" s="23">
        <f>Table1[[#This Row],[Basic Salary]]+Table1[[#This Row],[Bonus]]</f>
        <v>55310</v>
      </c>
      <c r="E4331" s="10">
        <v>60</v>
      </c>
      <c r="F4331" s="46">
        <v>92</v>
      </c>
      <c r="G4331" s="10" t="str" cm="1">
        <f t="array" ref="G4331">_xlfn.IFS(Table1[[#This Row],[Performance Score]]&gt;=80,"Excellent",Table1[[#This Row],[Performance Score]]&gt;=60,"Good",Table1[[#This Row],[Performance Score]]&gt;=40,"Need Improvement")</f>
        <v>Excellent</v>
      </c>
      <c r="H4331" s="30">
        <f>Table1[[#This Row],[Bonus]]/Table1[[#This Row],[Basic Salary]]</f>
        <v>0.83273136949534443</v>
      </c>
      <c r="I4331" s="10">
        <f ca="1">DATEDIF(Table1[[#This Row],[Date of Birth]],TODAY(),"y")</f>
        <v>42</v>
      </c>
      <c r="J4331" s="34">
        <v>44392</v>
      </c>
      <c r="K4331" s="33" t="str" cm="1">
        <f t="array" aca="1" ref="K4331" ca="1">_xlfn.IFS(L4331&lt;3,"Junior",L4331&lt;=7,"Mid-Level",L4331&gt;7,"Senior")</f>
        <v>Mid-Level</v>
      </c>
      <c r="L4331" s="46">
        <f ca="1">INT(YEARFRAC(Table1[[#This Row],[Joining Date]],TODAY(),1))</f>
        <v>4</v>
      </c>
      <c r="M4331" s="25" t="str">
        <f t="shared" ca="1" si="67"/>
        <v>No</v>
      </c>
      <c r="N4331" s="26">
        <f>YEAR(Table1[[#This Row],[Joining Date]])</f>
        <v>2021</v>
      </c>
      <c r="O4331" s="46">
        <f>MONTH(Table1[[#This Row],[Joining Date]])</f>
        <v>7</v>
      </c>
      <c r="P4331" s="26">
        <f ca="1">NETWORKDAYS(Table1[[#This Row],[Joining Date]],TODAY())</f>
        <v>1293</v>
      </c>
      <c r="Q4331" s="26" t="str">
        <f>LEFT(Table1[[#This Row],[Department]],5)&amp;"-"&amp;RIGHT(Table1[[#This Row],[Employee ID]],3)</f>
        <v>HR-705</v>
      </c>
      <c r="R4331" s="26" t="str">
        <f>LEFT(Table1[[#This Row],[Department]],3)</f>
        <v>HR</v>
      </c>
      <c r="S4331" s="37">
        <f>_xlfn.XLOOKUP(Table1[[#This Row],[City]],Table2[City],Table2[Bonus %])</f>
        <v>7</v>
      </c>
    </row>
    <row r="4332" spans="1:19" x14ac:dyDescent="0.35">
      <c r="A4332" s="7" t="s">
        <v>3792</v>
      </c>
      <c r="B4332" s="40" t="str">
        <f>LEFT(Table1[[#This Row],[Employee Name]],FIND(" ",Table1[[#This Row],[Employee Name]]))</f>
        <v xml:space="preserve">Vikram </v>
      </c>
      <c r="C4332" s="40" t="str">
        <f>RIGHT(Table1[[#This Row],[Employee Name]],LEN(Table1[[#This Row],[Employee Name]])-FIND(" ",Table1[[#This Row],[Employee Name]]))</f>
        <v>Singh</v>
      </c>
      <c r="D4332" s="22">
        <f>Table1[[#This Row],[Basic Salary]]+Table1[[#This Row],[Bonus]]</f>
        <v>55297</v>
      </c>
      <c r="E4332" s="8">
        <v>61</v>
      </c>
      <c r="F4332" s="45">
        <v>89</v>
      </c>
      <c r="G4332" s="8" t="str" cm="1">
        <f t="array" ref="G4332">_xlfn.IFS(Table1[[#This Row],[Performance Score]]&gt;=80,"Excellent",Table1[[#This Row],[Performance Score]]&gt;=60,"Good",Table1[[#This Row],[Performance Score]]&gt;=40,"Need Improvement")</f>
        <v>Excellent</v>
      </c>
      <c r="H4332" s="29">
        <f>Table1[[#This Row],[Bonus]]/Table1[[#This Row],[Basic Salary]]</f>
        <v>0.31656389133592056</v>
      </c>
      <c r="I4332" s="8">
        <f ca="1">DATEDIF(Table1[[#This Row],[Date of Birth]],TODAY(),"y")</f>
        <v>17</v>
      </c>
      <c r="J4332" s="33">
        <v>44941</v>
      </c>
      <c r="K4332" s="33" t="str" cm="1">
        <f t="array" aca="1" ref="K4332" ca="1">_xlfn.IFS(L4332&lt;3,"Junior",L4332&lt;=7,"Mid-Level",L4332&gt;7,"Senior")</f>
        <v>Mid-Level</v>
      </c>
      <c r="L4332" s="45">
        <f ca="1">INT(YEARFRAC(Table1[[#This Row],[Joining Date]],TODAY(),1))</f>
        <v>3</v>
      </c>
      <c r="M4332" s="25" t="str">
        <f t="shared" ca="1" si="67"/>
        <v>No</v>
      </c>
      <c r="N4332" s="25">
        <f>YEAR(Table1[[#This Row],[Joining Date]])</f>
        <v>2023</v>
      </c>
      <c r="O4332" s="45">
        <f>MONTH(Table1[[#This Row],[Joining Date]])</f>
        <v>1</v>
      </c>
      <c r="P4332" s="25">
        <f ca="1">NETWORKDAYS(Table1[[#This Row],[Joining Date]],TODAY())</f>
        <v>901</v>
      </c>
      <c r="Q4332" s="25" t="str">
        <f>LEFT(Table1[[#This Row],[Department]],5)&amp;"-"&amp;RIGHT(Table1[[#This Row],[Employee ID]],3)</f>
        <v>Marke-736</v>
      </c>
      <c r="R4332" s="25" t="str">
        <f>LEFT(Table1[[#This Row],[Department]],3)</f>
        <v>Mar</v>
      </c>
      <c r="S4332" s="36">
        <f>_xlfn.XLOOKUP(Table1[[#This Row],[City]],Table2[City],Table2[Bonus %])</f>
        <v>6</v>
      </c>
    </row>
    <row r="4333" spans="1:19" x14ac:dyDescent="0.35">
      <c r="A4333" s="9" t="s">
        <v>3899</v>
      </c>
      <c r="B4333" s="41" t="str">
        <f>LEFT(Table1[[#This Row],[Employee Name]],FIND(" ",Table1[[#This Row],[Employee Name]]))</f>
        <v xml:space="preserve">Karan </v>
      </c>
      <c r="C4333" s="41" t="str">
        <f>RIGHT(Table1[[#This Row],[Employee Name]],LEN(Table1[[#This Row],[Employee Name]])-FIND(" ",Table1[[#This Row],[Employee Name]]))</f>
        <v>Malhotra</v>
      </c>
      <c r="D4333" s="23">
        <f>Table1[[#This Row],[Basic Salary]]+Table1[[#This Row],[Bonus]]</f>
        <v>55290</v>
      </c>
      <c r="E4333" s="10">
        <v>69</v>
      </c>
      <c r="F4333" s="46">
        <v>46</v>
      </c>
      <c r="G4333" s="10" t="str" cm="1">
        <f t="array" ref="G4333">_xlfn.IFS(Table1[[#This Row],[Performance Score]]&gt;=80,"Excellent",Table1[[#This Row],[Performance Score]]&gt;=60,"Good",Table1[[#This Row],[Performance Score]]&gt;=40,"Need Improvement")</f>
        <v>Need Improvement</v>
      </c>
      <c r="H4333" s="30">
        <f>Table1[[#This Row],[Bonus]]/Table1[[#This Row],[Basic Salary]]</f>
        <v>0.88535770306212913</v>
      </c>
      <c r="I4333" s="10">
        <f ca="1">DATEDIF(Table1[[#This Row],[Date of Birth]],TODAY(),"y")</f>
        <v>26</v>
      </c>
      <c r="J4333" s="34">
        <v>45810</v>
      </c>
      <c r="K4333" s="33" t="str" cm="1">
        <f t="array" aca="1" ref="K4333" ca="1">_xlfn.IFS(L4333&lt;3,"Junior",L4333&lt;=7,"Mid-Level",L4333&gt;7,"Senior")</f>
        <v>Junior</v>
      </c>
      <c r="L4333" s="46">
        <f ca="1">INT(YEARFRAC(Table1[[#This Row],[Joining Date]],TODAY(),1))</f>
        <v>1</v>
      </c>
      <c r="M4333" s="25" t="str">
        <f t="shared" ca="1" si="67"/>
        <v>No</v>
      </c>
      <c r="N4333" s="26">
        <f>YEAR(Table1[[#This Row],[Joining Date]])</f>
        <v>2025</v>
      </c>
      <c r="O4333" s="46">
        <f>MONTH(Table1[[#This Row],[Joining Date]])</f>
        <v>6</v>
      </c>
      <c r="P4333" s="26">
        <f ca="1">NETWORKDAYS(Table1[[#This Row],[Joining Date]],TODAY())</f>
        <v>281</v>
      </c>
      <c r="Q4333" s="26" t="str">
        <f>LEFT(Table1[[#This Row],[Department]],5)&amp;"-"&amp;RIGHT(Table1[[#This Row],[Employee ID]],3)</f>
        <v>Finan-843</v>
      </c>
      <c r="R4333" s="26" t="str">
        <f>LEFT(Table1[[#This Row],[Department]],3)</f>
        <v>Fin</v>
      </c>
      <c r="S4333" s="37">
        <f>_xlfn.XLOOKUP(Table1[[#This Row],[City]],Table2[City],Table2[Bonus %])</f>
        <v>5</v>
      </c>
    </row>
    <row r="4334" spans="1:19" x14ac:dyDescent="0.35">
      <c r="A4334" s="7" t="s">
        <v>1402</v>
      </c>
      <c r="B4334" s="40" t="str">
        <f>LEFT(Table1[[#This Row],[Employee Name]],FIND(" ",Table1[[#This Row],[Employee Name]]))</f>
        <v xml:space="preserve">Tarun </v>
      </c>
      <c r="C4334" s="40" t="str">
        <f>RIGHT(Table1[[#This Row],[Employee Name]],LEN(Table1[[#This Row],[Employee Name]])-FIND(" ",Table1[[#This Row],[Employee Name]]))</f>
        <v>Verma</v>
      </c>
      <c r="D4334" s="22">
        <f>Table1[[#This Row],[Basic Salary]]+Table1[[#This Row],[Bonus]]</f>
        <v>55259</v>
      </c>
      <c r="E4334" s="8">
        <v>68</v>
      </c>
      <c r="F4334" s="45">
        <v>60</v>
      </c>
      <c r="G4334" s="8" t="str" cm="1">
        <f t="array" ref="G4334">_xlfn.IFS(Table1[[#This Row],[Performance Score]]&gt;=80,"Excellent",Table1[[#This Row],[Performance Score]]&gt;=60,"Good",Table1[[#This Row],[Performance Score]]&gt;=40,"Need Improvement")</f>
        <v>Good</v>
      </c>
      <c r="H4334" s="29">
        <f>Table1[[#This Row],[Bonus]]/Table1[[#This Row],[Basic Salary]]</f>
        <v>0.47125855320961685</v>
      </c>
      <c r="I4334" s="8">
        <f ca="1">DATEDIF(Table1[[#This Row],[Date of Birth]],TODAY(),"y")</f>
        <v>35</v>
      </c>
      <c r="J4334" s="33">
        <v>44897</v>
      </c>
      <c r="K4334" s="33" t="str" cm="1">
        <f t="array" aca="1" ref="K4334" ca="1">_xlfn.IFS(L4334&lt;3,"Junior",L4334&lt;=7,"Mid-Level",L4334&gt;7,"Senior")</f>
        <v>Mid-Level</v>
      </c>
      <c r="L4334" s="45">
        <f ca="1">INT(YEARFRAC(Table1[[#This Row],[Joining Date]],TODAY(),1))</f>
        <v>3</v>
      </c>
      <c r="M4334" s="25" t="str">
        <f t="shared" ca="1" si="67"/>
        <v>No</v>
      </c>
      <c r="N4334" s="25">
        <f>YEAR(Table1[[#This Row],[Joining Date]])</f>
        <v>2022</v>
      </c>
      <c r="O4334" s="45">
        <f>MONTH(Table1[[#This Row],[Joining Date]])</f>
        <v>12</v>
      </c>
      <c r="P4334" s="25">
        <f ca="1">NETWORKDAYS(Table1[[#This Row],[Joining Date]],TODAY())</f>
        <v>932</v>
      </c>
      <c r="Q4334" s="25" t="str">
        <f>LEFT(Table1[[#This Row],[Department]],5)&amp;"-"&amp;RIGHT(Table1[[#This Row],[Employee ID]],3)</f>
        <v>Suppo-346</v>
      </c>
      <c r="R4334" s="25" t="str">
        <f>LEFT(Table1[[#This Row],[Department]],3)</f>
        <v>Sup</v>
      </c>
      <c r="S4334" s="36">
        <f>_xlfn.XLOOKUP(Table1[[#This Row],[City]],Table2[City],Table2[Bonus %])</f>
        <v>5</v>
      </c>
    </row>
    <row r="4335" spans="1:19" x14ac:dyDescent="0.35">
      <c r="A4335" s="9" t="s">
        <v>4643</v>
      </c>
      <c r="B4335" s="41" t="str">
        <f>LEFT(Table1[[#This Row],[Employee Name]],FIND(" ",Table1[[#This Row],[Employee Name]]))</f>
        <v xml:space="preserve">Ananya </v>
      </c>
      <c r="C4335" s="41" t="str">
        <f>RIGHT(Table1[[#This Row],[Employee Name]],LEN(Table1[[#This Row],[Employee Name]])-FIND(" ",Table1[[#This Row],[Employee Name]]))</f>
        <v>Rao</v>
      </c>
      <c r="D4335" s="23">
        <f>Table1[[#This Row],[Basic Salary]]+Table1[[#This Row],[Bonus]]</f>
        <v>55255</v>
      </c>
      <c r="E4335" s="10">
        <v>78</v>
      </c>
      <c r="F4335" s="46">
        <v>42</v>
      </c>
      <c r="G4335" s="10" t="str" cm="1">
        <f t="array" ref="G4335">_xlfn.IFS(Table1[[#This Row],[Performance Score]]&gt;=80,"Excellent",Table1[[#This Row],[Performance Score]]&gt;=60,"Good",Table1[[#This Row],[Performance Score]]&gt;=40,"Need Improvement")</f>
        <v>Need Improvement</v>
      </c>
      <c r="H4335" s="30">
        <f>Table1[[#This Row],[Bonus]]/Table1[[#This Row],[Basic Salary]]</f>
        <v>0.67902397520435143</v>
      </c>
      <c r="I4335" s="10">
        <f ca="1">DATEDIF(Table1[[#This Row],[Date of Birth]],TODAY(),"y")</f>
        <v>43</v>
      </c>
      <c r="J4335" s="34">
        <v>42518</v>
      </c>
      <c r="K4335" s="33" t="str" cm="1">
        <f t="array" aca="1" ref="K4335" ca="1">_xlfn.IFS(L4335&lt;3,"Junior",L4335&lt;=7,"Mid-Level",L4335&gt;7,"Senior")</f>
        <v>Senior</v>
      </c>
      <c r="L4335" s="46">
        <f ca="1">INT(YEARFRAC(Table1[[#This Row],[Joining Date]],TODAY(),1))</f>
        <v>10</v>
      </c>
      <c r="M4335" s="25" t="str">
        <f t="shared" ca="1" si="67"/>
        <v>Yes</v>
      </c>
      <c r="N4335" s="26">
        <f>YEAR(Table1[[#This Row],[Joining Date]])</f>
        <v>2016</v>
      </c>
      <c r="O4335" s="46">
        <f>MONTH(Table1[[#This Row],[Joining Date]])</f>
        <v>5</v>
      </c>
      <c r="P4335" s="26">
        <f ca="1">NETWORKDAYS(Table1[[#This Row],[Joining Date]],TODAY())</f>
        <v>2631</v>
      </c>
      <c r="Q4335" s="26" t="str">
        <f>LEFT(Table1[[#This Row],[Department]],5)&amp;"-"&amp;RIGHT(Table1[[#This Row],[Employee ID]],3)</f>
        <v>HR-587</v>
      </c>
      <c r="R4335" s="26" t="str">
        <f>LEFT(Table1[[#This Row],[Department]],3)</f>
        <v>HR</v>
      </c>
      <c r="S4335" s="37">
        <f>_xlfn.XLOOKUP(Table1[[#This Row],[City]],Table2[City],Table2[Bonus %])</f>
        <v>5</v>
      </c>
    </row>
    <row r="4336" spans="1:19" x14ac:dyDescent="0.35">
      <c r="A4336" s="7" t="s">
        <v>1997</v>
      </c>
      <c r="B4336" s="40" t="str">
        <f>LEFT(Table1[[#This Row],[Employee Name]],FIND(" ",Table1[[#This Row],[Employee Name]]))</f>
        <v xml:space="preserve">Arjun </v>
      </c>
      <c r="C4336" s="40" t="str">
        <f>RIGHT(Table1[[#This Row],[Employee Name]],LEN(Table1[[#This Row],[Employee Name]])-FIND(" ",Table1[[#This Row],[Employee Name]]))</f>
        <v>Mehta</v>
      </c>
      <c r="D4336" s="22">
        <f>Table1[[#This Row],[Basic Salary]]+Table1[[#This Row],[Bonus]]</f>
        <v>55248</v>
      </c>
      <c r="E4336" s="8">
        <v>80</v>
      </c>
      <c r="F4336" s="45">
        <v>56</v>
      </c>
      <c r="G4336" s="8" t="str" cm="1">
        <f t="array" ref="G4336">_xlfn.IFS(Table1[[#This Row],[Performance Score]]&gt;=80,"Excellent",Table1[[#This Row],[Performance Score]]&gt;=60,"Good",Table1[[#This Row],[Performance Score]]&gt;=40,"Need Improvement")</f>
        <v>Need Improvement</v>
      </c>
      <c r="H4336" s="29">
        <f>Table1[[#This Row],[Bonus]]/Table1[[#This Row],[Basic Salary]]</f>
        <v>0.41556278664582746</v>
      </c>
      <c r="I4336" s="8">
        <f ca="1">DATEDIF(Table1[[#This Row],[Date of Birth]],TODAY(),"y")</f>
        <v>17</v>
      </c>
      <c r="J4336" s="33">
        <v>44180</v>
      </c>
      <c r="K4336" s="33" t="str" cm="1">
        <f t="array" aca="1" ref="K4336" ca="1">_xlfn.IFS(L4336&lt;3,"Junior",L4336&lt;=7,"Mid-Level",L4336&gt;7,"Senior")</f>
        <v>Mid-Level</v>
      </c>
      <c r="L4336" s="45">
        <f ca="1">INT(YEARFRAC(Table1[[#This Row],[Joining Date]],TODAY(),1))</f>
        <v>5</v>
      </c>
      <c r="M4336" s="25" t="str">
        <f t="shared" ca="1" si="67"/>
        <v>No</v>
      </c>
      <c r="N4336" s="25">
        <f>YEAR(Table1[[#This Row],[Joining Date]])</f>
        <v>2020</v>
      </c>
      <c r="O4336" s="45">
        <f>MONTH(Table1[[#This Row],[Joining Date]])</f>
        <v>12</v>
      </c>
      <c r="P4336" s="25">
        <f ca="1">NETWORKDAYS(Table1[[#This Row],[Joining Date]],TODAY())</f>
        <v>1445</v>
      </c>
      <c r="Q4336" s="25" t="str">
        <f>LEFT(Table1[[#This Row],[Department]],5)&amp;"-"&amp;RIGHT(Table1[[#This Row],[Employee ID]],3)</f>
        <v>Suppo-941</v>
      </c>
      <c r="R4336" s="25" t="str">
        <f>LEFT(Table1[[#This Row],[Department]],3)</f>
        <v>Sup</v>
      </c>
      <c r="S4336" s="36">
        <f>_xlfn.XLOOKUP(Table1[[#This Row],[City]],Table2[City],Table2[Bonus %])</f>
        <v>5</v>
      </c>
    </row>
    <row r="4337" spans="1:19" x14ac:dyDescent="0.35">
      <c r="A4337" s="9" t="s">
        <v>2482</v>
      </c>
      <c r="B4337" s="41" t="str">
        <f>LEFT(Table1[[#This Row],[Employee Name]],FIND(" ",Table1[[#This Row],[Employee Name]]))</f>
        <v xml:space="preserve">Arjun </v>
      </c>
      <c r="C4337" s="41" t="str">
        <f>RIGHT(Table1[[#This Row],[Employee Name]],LEN(Table1[[#This Row],[Employee Name]])-FIND(" ",Table1[[#This Row],[Employee Name]]))</f>
        <v>Mehta</v>
      </c>
      <c r="D4337" s="23">
        <f>Table1[[#This Row],[Basic Salary]]+Table1[[#This Row],[Bonus]]</f>
        <v>55235</v>
      </c>
      <c r="E4337" s="10">
        <v>97</v>
      </c>
      <c r="F4337" s="46">
        <v>63</v>
      </c>
      <c r="G4337" s="10" t="str" cm="1">
        <f t="array" ref="G4337">_xlfn.IFS(Table1[[#This Row],[Performance Score]]&gt;=80,"Excellent",Table1[[#This Row],[Performance Score]]&gt;=60,"Good",Table1[[#This Row],[Performance Score]]&gt;=40,"Need Improvement")</f>
        <v>Good</v>
      </c>
      <c r="H4337" s="30">
        <f>Table1[[#This Row],[Bonus]]/Table1[[#This Row],[Basic Salary]]</f>
        <v>0.29778435657056929</v>
      </c>
      <c r="I4337" s="10">
        <f ca="1">DATEDIF(Table1[[#This Row],[Date of Birth]],TODAY(),"y")</f>
        <v>42</v>
      </c>
      <c r="J4337" s="34">
        <v>43354</v>
      </c>
      <c r="K4337" s="33" t="str" cm="1">
        <f t="array" aca="1" ref="K4337" ca="1">_xlfn.IFS(L4337&lt;3,"Junior",L4337&lt;=7,"Mid-Level",L4337&gt;7,"Senior")</f>
        <v>Mid-Level</v>
      </c>
      <c r="L4337" s="46">
        <f ca="1">INT(YEARFRAC(Table1[[#This Row],[Joining Date]],TODAY(),1))</f>
        <v>7</v>
      </c>
      <c r="M4337" s="25" t="str">
        <f t="shared" ca="1" si="67"/>
        <v>Yes</v>
      </c>
      <c r="N4337" s="26">
        <f>YEAR(Table1[[#This Row],[Joining Date]])</f>
        <v>2018</v>
      </c>
      <c r="O4337" s="46">
        <f>MONTH(Table1[[#This Row],[Joining Date]])</f>
        <v>9</v>
      </c>
      <c r="P4337" s="26">
        <f ca="1">NETWORKDAYS(Table1[[#This Row],[Joining Date]],TODAY())</f>
        <v>2035</v>
      </c>
      <c r="Q4337" s="26" t="str">
        <f>LEFT(Table1[[#This Row],[Department]],5)&amp;"-"&amp;RIGHT(Table1[[#This Row],[Employee ID]],3)</f>
        <v>IT-426</v>
      </c>
      <c r="R4337" s="26" t="str">
        <f>LEFT(Table1[[#This Row],[Department]],3)</f>
        <v>IT</v>
      </c>
      <c r="S4337" s="37">
        <f>_xlfn.XLOOKUP(Table1[[#This Row],[City]],Table2[City],Table2[Bonus %])</f>
        <v>5</v>
      </c>
    </row>
    <row r="4338" spans="1:19" x14ac:dyDescent="0.35">
      <c r="A4338" s="7" t="s">
        <v>947</v>
      </c>
      <c r="B4338" s="40" t="str">
        <f>LEFT(Table1[[#This Row],[Employee Name]],FIND(" ",Table1[[#This Row],[Employee Name]]))</f>
        <v xml:space="preserve">Rohan </v>
      </c>
      <c r="C4338" s="40" t="str">
        <f>RIGHT(Table1[[#This Row],[Employee Name]],LEN(Table1[[#This Row],[Employee Name]])-FIND(" ",Table1[[#This Row],[Employee Name]]))</f>
        <v>Gupta</v>
      </c>
      <c r="D4338" s="22">
        <f>Table1[[#This Row],[Basic Salary]]+Table1[[#This Row],[Bonus]]</f>
        <v>55209</v>
      </c>
      <c r="E4338" s="8">
        <v>96</v>
      </c>
      <c r="F4338" s="45">
        <v>94</v>
      </c>
      <c r="G4338" s="8" t="str" cm="1">
        <f t="array" ref="G4338">_xlfn.IFS(Table1[[#This Row],[Performance Score]]&gt;=80,"Excellent",Table1[[#This Row],[Performance Score]]&gt;=60,"Good",Table1[[#This Row],[Performance Score]]&gt;=40,"Need Improvement")</f>
        <v>Excellent</v>
      </c>
      <c r="H4338" s="29">
        <f>Table1[[#This Row],[Bonus]]/Table1[[#This Row],[Basic Salary]]</f>
        <v>0.32389333844899526</v>
      </c>
      <c r="I4338" s="8">
        <f ca="1">DATEDIF(Table1[[#This Row],[Date of Birth]],TODAY(),"y")</f>
        <v>43</v>
      </c>
      <c r="J4338" s="33">
        <v>42530</v>
      </c>
      <c r="K4338" s="33" t="str" cm="1">
        <f t="array" aca="1" ref="K4338" ca="1">_xlfn.IFS(L4338&lt;3,"Junior",L4338&lt;=7,"Mid-Level",L4338&gt;7,"Senior")</f>
        <v>Senior</v>
      </c>
      <c r="L4338" s="45">
        <f ca="1">INT(YEARFRAC(Table1[[#This Row],[Joining Date]],TODAY(),1))</f>
        <v>10</v>
      </c>
      <c r="M4338" s="25" t="str">
        <f t="shared" ca="1" si="67"/>
        <v>Yes</v>
      </c>
      <c r="N4338" s="25">
        <f>YEAR(Table1[[#This Row],[Joining Date]])</f>
        <v>2016</v>
      </c>
      <c r="O4338" s="45">
        <f>MONTH(Table1[[#This Row],[Joining Date]])</f>
        <v>6</v>
      </c>
      <c r="P4338" s="25">
        <f ca="1">NETWORKDAYS(Table1[[#This Row],[Joining Date]],TODAY())</f>
        <v>2623</v>
      </c>
      <c r="Q4338" s="25" t="str">
        <f>LEFT(Table1[[#This Row],[Department]],5)&amp;"-"&amp;RIGHT(Table1[[#This Row],[Employee ID]],3)</f>
        <v>HR-891</v>
      </c>
      <c r="R4338" s="25" t="str">
        <f>LEFT(Table1[[#This Row],[Department]],3)</f>
        <v>HR</v>
      </c>
      <c r="S4338" s="36">
        <f>_xlfn.XLOOKUP(Table1[[#This Row],[City]],Table2[City],Table2[Bonus %])</f>
        <v>7</v>
      </c>
    </row>
    <row r="4339" spans="1:19" x14ac:dyDescent="0.35">
      <c r="A4339" s="9" t="s">
        <v>1256</v>
      </c>
      <c r="B4339" s="41" t="str">
        <f>LEFT(Table1[[#This Row],[Employee Name]],FIND(" ",Table1[[#This Row],[Employee Name]]))</f>
        <v xml:space="preserve">Rohan </v>
      </c>
      <c r="C4339" s="41" t="str">
        <f>RIGHT(Table1[[#This Row],[Employee Name]],LEN(Table1[[#This Row],[Employee Name]])-FIND(" ",Table1[[#This Row],[Employee Name]]))</f>
        <v>Gupta</v>
      </c>
      <c r="D4339" s="23">
        <f>Table1[[#This Row],[Basic Salary]]+Table1[[#This Row],[Bonus]]</f>
        <v>55203</v>
      </c>
      <c r="E4339" s="10">
        <v>100</v>
      </c>
      <c r="F4339" s="46">
        <v>94</v>
      </c>
      <c r="G4339" s="10" t="str" cm="1">
        <f t="array" ref="G4339">_xlfn.IFS(Table1[[#This Row],[Performance Score]]&gt;=80,"Excellent",Table1[[#This Row],[Performance Score]]&gt;=60,"Good",Table1[[#This Row],[Performance Score]]&gt;=40,"Need Improvement")</f>
        <v>Excellent</v>
      </c>
      <c r="H4339" s="30">
        <f>Table1[[#This Row],[Bonus]]/Table1[[#This Row],[Basic Salary]]</f>
        <v>0.28744344419049395</v>
      </c>
      <c r="I4339" s="10">
        <f ca="1">DATEDIF(Table1[[#This Row],[Date of Birth]],TODAY(),"y")</f>
        <v>24</v>
      </c>
      <c r="J4339" s="34">
        <v>45966</v>
      </c>
      <c r="K4339" s="33" t="str" cm="1">
        <f t="array" aca="1" ref="K4339" ca="1">_xlfn.IFS(L4339&lt;3,"Junior",L4339&lt;=7,"Mid-Level",L4339&gt;7,"Senior")</f>
        <v>Junior</v>
      </c>
      <c r="L4339" s="46">
        <f ca="1">INT(YEARFRAC(Table1[[#This Row],[Joining Date]],TODAY(),1))</f>
        <v>0</v>
      </c>
      <c r="M4339" s="25" t="str">
        <f t="shared" ca="1" si="67"/>
        <v>No</v>
      </c>
      <c r="N4339" s="26">
        <f>YEAR(Table1[[#This Row],[Joining Date]])</f>
        <v>2025</v>
      </c>
      <c r="O4339" s="46">
        <f>MONTH(Table1[[#This Row],[Joining Date]])</f>
        <v>11</v>
      </c>
      <c r="P4339" s="26">
        <f ca="1">NETWORKDAYS(Table1[[#This Row],[Joining Date]],TODAY())</f>
        <v>169</v>
      </c>
      <c r="Q4339" s="26" t="str">
        <f>LEFT(Table1[[#This Row],[Department]],5)&amp;"-"&amp;RIGHT(Table1[[#This Row],[Employee ID]],3)</f>
        <v>Opera-200</v>
      </c>
      <c r="R4339" s="26" t="str">
        <f>LEFT(Table1[[#This Row],[Department]],3)</f>
        <v>Ope</v>
      </c>
      <c r="S4339" s="37">
        <f>_xlfn.XLOOKUP(Table1[[#This Row],[City]],Table2[City],Table2[Bonus %])</f>
        <v>7</v>
      </c>
    </row>
    <row r="4340" spans="1:19" x14ac:dyDescent="0.35">
      <c r="A4340" s="7" t="s">
        <v>319</v>
      </c>
      <c r="B4340" s="40" t="str">
        <f>LEFT(Table1[[#This Row],[Employee Name]],FIND(" ",Table1[[#This Row],[Employee Name]]))</f>
        <v xml:space="preserve">Karan </v>
      </c>
      <c r="C4340" s="40" t="str">
        <f>RIGHT(Table1[[#This Row],[Employee Name]],LEN(Table1[[#This Row],[Employee Name]])-FIND(" ",Table1[[#This Row],[Employee Name]]))</f>
        <v>Malhotra</v>
      </c>
      <c r="D4340" s="22">
        <f>Table1[[#This Row],[Basic Salary]]+Table1[[#This Row],[Bonus]]</f>
        <v>55172</v>
      </c>
      <c r="E4340" s="8">
        <v>91</v>
      </c>
      <c r="F4340" s="45">
        <v>94</v>
      </c>
      <c r="G4340" s="8" t="str" cm="1">
        <f t="array" ref="G4340">_xlfn.IFS(Table1[[#This Row],[Performance Score]]&gt;=80,"Excellent",Table1[[#This Row],[Performance Score]]&gt;=60,"Good",Table1[[#This Row],[Performance Score]]&gt;=40,"Need Improvement")</f>
        <v>Excellent</v>
      </c>
      <c r="H4340" s="29">
        <f>Table1[[#This Row],[Bonus]]/Table1[[#This Row],[Basic Salary]]</f>
        <v>0.16242125445083538</v>
      </c>
      <c r="I4340" s="8">
        <f ca="1">DATEDIF(Table1[[#This Row],[Date of Birth]],TODAY(),"y")</f>
        <v>14</v>
      </c>
      <c r="J4340" s="33">
        <v>42043</v>
      </c>
      <c r="K4340" s="33" t="str" cm="1">
        <f t="array" aca="1" ref="K4340" ca="1">_xlfn.IFS(L4340&lt;3,"Junior",L4340&lt;=7,"Mid-Level",L4340&gt;7,"Senior")</f>
        <v>Senior</v>
      </c>
      <c r="L4340" s="45">
        <f ca="1">INT(YEARFRAC(Table1[[#This Row],[Joining Date]],TODAY(),1))</f>
        <v>11</v>
      </c>
      <c r="M4340" s="25" t="str">
        <f t="shared" ca="1" si="67"/>
        <v>Yes</v>
      </c>
      <c r="N4340" s="25">
        <f>YEAR(Table1[[#This Row],[Joining Date]])</f>
        <v>2015</v>
      </c>
      <c r="O4340" s="45">
        <f>MONTH(Table1[[#This Row],[Joining Date]])</f>
        <v>2</v>
      </c>
      <c r="P4340" s="25">
        <f ca="1">NETWORKDAYS(Table1[[#This Row],[Joining Date]],TODAY())</f>
        <v>2971</v>
      </c>
      <c r="Q4340" s="25" t="str">
        <f>LEFT(Table1[[#This Row],[Department]],5)&amp;"-"&amp;RIGHT(Table1[[#This Row],[Employee ID]],3)</f>
        <v>HR-263</v>
      </c>
      <c r="R4340" s="25" t="str">
        <f>LEFT(Table1[[#This Row],[Department]],3)</f>
        <v>HR</v>
      </c>
      <c r="S4340" s="36">
        <f>_xlfn.XLOOKUP(Table1[[#This Row],[City]],Table2[City],Table2[Bonus %])</f>
        <v>8</v>
      </c>
    </row>
    <row r="4341" spans="1:19" x14ac:dyDescent="0.35">
      <c r="A4341" s="9" t="s">
        <v>3833</v>
      </c>
      <c r="B4341" s="41" t="str">
        <f>LEFT(Table1[[#This Row],[Employee Name]],FIND(" ",Table1[[#This Row],[Employee Name]]))</f>
        <v xml:space="preserve">Vikram </v>
      </c>
      <c r="C4341" s="41" t="str">
        <f>RIGHT(Table1[[#This Row],[Employee Name]],LEN(Table1[[#This Row],[Employee Name]])-FIND(" ",Table1[[#This Row],[Employee Name]]))</f>
        <v>Singh</v>
      </c>
      <c r="D4341" s="23">
        <f>Table1[[#This Row],[Basic Salary]]+Table1[[#This Row],[Bonus]]</f>
        <v>55171</v>
      </c>
      <c r="E4341" s="10">
        <v>78</v>
      </c>
      <c r="F4341" s="46">
        <v>72</v>
      </c>
      <c r="G4341" s="10" t="str" cm="1">
        <f t="array" ref="G4341">_xlfn.IFS(Table1[[#This Row],[Performance Score]]&gt;=80,"Excellent",Table1[[#This Row],[Performance Score]]&gt;=60,"Good",Table1[[#This Row],[Performance Score]]&gt;=40,"Need Improvement")</f>
        <v>Good</v>
      </c>
      <c r="H4341" s="30">
        <f>Table1[[#This Row],[Bonus]]/Table1[[#This Row],[Basic Salary]]</f>
        <v>1.047009498367468</v>
      </c>
      <c r="I4341" s="10">
        <f ca="1">DATEDIF(Table1[[#This Row],[Date of Birth]],TODAY(),"y")</f>
        <v>31</v>
      </c>
      <c r="J4341" s="34">
        <v>44770</v>
      </c>
      <c r="K4341" s="33" t="str" cm="1">
        <f t="array" aca="1" ref="K4341" ca="1">_xlfn.IFS(L4341&lt;3,"Junior",L4341&lt;=7,"Mid-Level",L4341&gt;7,"Senior")</f>
        <v>Mid-Level</v>
      </c>
      <c r="L4341" s="46">
        <f ca="1">INT(YEARFRAC(Table1[[#This Row],[Joining Date]],TODAY(),1))</f>
        <v>3</v>
      </c>
      <c r="M4341" s="25" t="str">
        <f t="shared" ca="1" si="67"/>
        <v>No</v>
      </c>
      <c r="N4341" s="26">
        <f>YEAR(Table1[[#This Row],[Joining Date]])</f>
        <v>2022</v>
      </c>
      <c r="O4341" s="46">
        <f>MONTH(Table1[[#This Row],[Joining Date]])</f>
        <v>7</v>
      </c>
      <c r="P4341" s="26">
        <f ca="1">NETWORKDAYS(Table1[[#This Row],[Joining Date]],TODAY())</f>
        <v>1023</v>
      </c>
      <c r="Q4341" s="26" t="str">
        <f>LEFT(Table1[[#This Row],[Department]],5)&amp;"-"&amp;RIGHT(Table1[[#This Row],[Employee ID]],3)</f>
        <v>IT-777</v>
      </c>
      <c r="R4341" s="26" t="str">
        <f>LEFT(Table1[[#This Row],[Department]],3)</f>
        <v>IT</v>
      </c>
      <c r="S4341" s="37">
        <f>_xlfn.XLOOKUP(Table1[[#This Row],[City]],Table2[City],Table2[Bonus %])</f>
        <v>4</v>
      </c>
    </row>
    <row r="4342" spans="1:19" x14ac:dyDescent="0.35">
      <c r="A4342" s="7" t="s">
        <v>3874</v>
      </c>
      <c r="B4342" s="40" t="str">
        <f>LEFT(Table1[[#This Row],[Employee Name]],FIND(" ",Table1[[#This Row],[Employee Name]]))</f>
        <v xml:space="preserve">Rahul </v>
      </c>
      <c r="C4342" s="40" t="str">
        <f>RIGHT(Table1[[#This Row],[Employee Name]],LEN(Table1[[#This Row],[Employee Name]])-FIND(" ",Table1[[#This Row],[Employee Name]]))</f>
        <v>Verma</v>
      </c>
      <c r="D4342" s="22">
        <f>Table1[[#This Row],[Basic Salary]]+Table1[[#This Row],[Bonus]]</f>
        <v>55154</v>
      </c>
      <c r="E4342" s="8">
        <v>68</v>
      </c>
      <c r="F4342" s="45">
        <v>43</v>
      </c>
      <c r="G4342" s="8" t="str" cm="1">
        <f t="array" ref="G4342">_xlfn.IFS(Table1[[#This Row],[Performance Score]]&gt;=80,"Excellent",Table1[[#This Row],[Performance Score]]&gt;=60,"Good",Table1[[#This Row],[Performance Score]]&gt;=40,"Need Improvement")</f>
        <v>Need Improvement</v>
      </c>
      <c r="H4342" s="29">
        <f>Table1[[#This Row],[Bonus]]/Table1[[#This Row],[Basic Salary]]</f>
        <v>0.44860009455271316</v>
      </c>
      <c r="I4342" s="8">
        <f ca="1">DATEDIF(Table1[[#This Row],[Date of Birth]],TODAY(),"y")</f>
        <v>14</v>
      </c>
      <c r="J4342" s="33">
        <v>43872</v>
      </c>
      <c r="K4342" s="33" t="str" cm="1">
        <f t="array" aca="1" ref="K4342" ca="1">_xlfn.IFS(L4342&lt;3,"Junior",L4342&lt;=7,"Mid-Level",L4342&gt;7,"Senior")</f>
        <v>Mid-Level</v>
      </c>
      <c r="L4342" s="45">
        <f ca="1">INT(YEARFRAC(Table1[[#This Row],[Joining Date]],TODAY(),1))</f>
        <v>6</v>
      </c>
      <c r="M4342" s="25" t="str">
        <f t="shared" ca="1" si="67"/>
        <v>Yes</v>
      </c>
      <c r="N4342" s="25">
        <f>YEAR(Table1[[#This Row],[Joining Date]])</f>
        <v>2020</v>
      </c>
      <c r="O4342" s="45">
        <f>MONTH(Table1[[#This Row],[Joining Date]])</f>
        <v>2</v>
      </c>
      <c r="P4342" s="25">
        <f ca="1">NETWORKDAYS(Table1[[#This Row],[Joining Date]],TODAY())</f>
        <v>1665</v>
      </c>
      <c r="Q4342" s="25" t="str">
        <f>LEFT(Table1[[#This Row],[Department]],5)&amp;"-"&amp;RIGHT(Table1[[#This Row],[Employee ID]],3)</f>
        <v>IT-818</v>
      </c>
      <c r="R4342" s="25" t="str">
        <f>LEFT(Table1[[#This Row],[Department]],3)</f>
        <v>IT</v>
      </c>
      <c r="S4342" s="36">
        <f>_xlfn.XLOOKUP(Table1[[#This Row],[City]],Table2[City],Table2[Bonus %])</f>
        <v>7</v>
      </c>
    </row>
    <row r="4343" spans="1:19" x14ac:dyDescent="0.35">
      <c r="A4343" s="9" t="s">
        <v>3303</v>
      </c>
      <c r="B4343" s="41" t="str">
        <f>LEFT(Table1[[#This Row],[Employee Name]],FIND(" ",Table1[[#This Row],[Employee Name]]))</f>
        <v xml:space="preserve">Gayathri </v>
      </c>
      <c r="C4343" s="41" t="str">
        <f>RIGHT(Table1[[#This Row],[Employee Name]],LEN(Table1[[#This Row],[Employee Name]])-FIND(" ",Table1[[#This Row],[Employee Name]]))</f>
        <v>Iyer</v>
      </c>
      <c r="D4343" s="23">
        <f>Table1[[#This Row],[Basic Salary]]+Table1[[#This Row],[Bonus]]</f>
        <v>55131</v>
      </c>
      <c r="E4343" s="10">
        <v>78</v>
      </c>
      <c r="F4343" s="46">
        <v>40</v>
      </c>
      <c r="G4343" s="10" t="str" cm="1">
        <f t="array" ref="G4343">_xlfn.IFS(Table1[[#This Row],[Performance Score]]&gt;=80,"Excellent",Table1[[#This Row],[Performance Score]]&gt;=60,"Good",Table1[[#This Row],[Performance Score]]&gt;=40,"Need Improvement")</f>
        <v>Need Improvement</v>
      </c>
      <c r="H4343" s="30">
        <f>Table1[[#This Row],[Bonus]]/Table1[[#This Row],[Basic Salary]]</f>
        <v>0.74841430927311936</v>
      </c>
      <c r="I4343" s="10">
        <f ca="1">DATEDIF(Table1[[#This Row],[Date of Birth]],TODAY(),"y")</f>
        <v>14</v>
      </c>
      <c r="J4343" s="34">
        <v>42130</v>
      </c>
      <c r="K4343" s="33" t="str" cm="1">
        <f t="array" aca="1" ref="K4343" ca="1">_xlfn.IFS(L4343&lt;3,"Junior",L4343&lt;=7,"Mid-Level",L4343&gt;7,"Senior")</f>
        <v>Senior</v>
      </c>
      <c r="L4343" s="46">
        <f ca="1">INT(YEARFRAC(Table1[[#This Row],[Joining Date]],TODAY(),1))</f>
        <v>11</v>
      </c>
      <c r="M4343" s="25" t="str">
        <f t="shared" ca="1" si="67"/>
        <v>Yes</v>
      </c>
      <c r="N4343" s="26">
        <f>YEAR(Table1[[#This Row],[Joining Date]])</f>
        <v>2015</v>
      </c>
      <c r="O4343" s="46">
        <f>MONTH(Table1[[#This Row],[Joining Date]])</f>
        <v>5</v>
      </c>
      <c r="P4343" s="26">
        <f ca="1">NETWORKDAYS(Table1[[#This Row],[Joining Date]],TODAY())</f>
        <v>2909</v>
      </c>
      <c r="Q4343" s="26" t="str">
        <f>LEFT(Table1[[#This Row],[Department]],5)&amp;"-"&amp;RIGHT(Table1[[#This Row],[Employee ID]],3)</f>
        <v>HR-247</v>
      </c>
      <c r="R4343" s="26" t="str">
        <f>LEFT(Table1[[#This Row],[Department]],3)</f>
        <v>HR</v>
      </c>
      <c r="S4343" s="37">
        <f>_xlfn.XLOOKUP(Table1[[#This Row],[City]],Table2[City],Table2[Bonus %])</f>
        <v>4</v>
      </c>
    </row>
    <row r="4344" spans="1:19" x14ac:dyDescent="0.35">
      <c r="A4344" s="7" t="s">
        <v>4125</v>
      </c>
      <c r="B4344" s="40" t="str">
        <f>LEFT(Table1[[#This Row],[Employee Name]],FIND(" ",Table1[[#This Row],[Employee Name]]))</f>
        <v xml:space="preserve">Vikram </v>
      </c>
      <c r="C4344" s="40" t="str">
        <f>RIGHT(Table1[[#This Row],[Employee Name]],LEN(Table1[[#This Row],[Employee Name]])-FIND(" ",Table1[[#This Row],[Employee Name]]))</f>
        <v>Singh</v>
      </c>
      <c r="D4344" s="22">
        <f>Table1[[#This Row],[Basic Salary]]+Table1[[#This Row],[Bonus]]</f>
        <v>55103</v>
      </c>
      <c r="E4344" s="8">
        <v>81</v>
      </c>
      <c r="F4344" s="45">
        <v>67</v>
      </c>
      <c r="G4344" s="8" t="str" cm="1">
        <f t="array" ref="G4344">_xlfn.IFS(Table1[[#This Row],[Performance Score]]&gt;=80,"Excellent",Table1[[#This Row],[Performance Score]]&gt;=60,"Good",Table1[[#This Row],[Performance Score]]&gt;=40,"Need Improvement")</f>
        <v>Good</v>
      </c>
      <c r="H4344" s="29">
        <f>Table1[[#This Row],[Bonus]]/Table1[[#This Row],[Basic Salary]]</f>
        <v>0.47725262057317497</v>
      </c>
      <c r="I4344" s="8">
        <f ca="1">DATEDIF(Table1[[#This Row],[Date of Birth]],TODAY(),"y")</f>
        <v>44</v>
      </c>
      <c r="J4344" s="33">
        <v>42621</v>
      </c>
      <c r="K4344" s="33" t="str" cm="1">
        <f t="array" aca="1" ref="K4344" ca="1">_xlfn.IFS(L4344&lt;3,"Junior",L4344&lt;=7,"Mid-Level",L4344&gt;7,"Senior")</f>
        <v>Senior</v>
      </c>
      <c r="L4344" s="45">
        <f ca="1">INT(YEARFRAC(Table1[[#This Row],[Joining Date]],TODAY(),1))</f>
        <v>9</v>
      </c>
      <c r="M4344" s="25" t="str">
        <f t="shared" ca="1" si="67"/>
        <v>Yes</v>
      </c>
      <c r="N4344" s="25">
        <f>YEAR(Table1[[#This Row],[Joining Date]])</f>
        <v>2016</v>
      </c>
      <c r="O4344" s="45">
        <f>MONTH(Table1[[#This Row],[Joining Date]])</f>
        <v>9</v>
      </c>
      <c r="P4344" s="25">
        <f ca="1">NETWORKDAYS(Table1[[#This Row],[Joining Date]],TODAY())</f>
        <v>2558</v>
      </c>
      <c r="Q4344" s="25" t="str">
        <f>LEFT(Table1[[#This Row],[Department]],5)&amp;"-"&amp;RIGHT(Table1[[#This Row],[Employee ID]],3)</f>
        <v>Marke-069</v>
      </c>
      <c r="R4344" s="25" t="str">
        <f>LEFT(Table1[[#This Row],[Department]],3)</f>
        <v>Mar</v>
      </c>
      <c r="S4344" s="36">
        <f>_xlfn.XLOOKUP(Table1[[#This Row],[City]],Table2[City],Table2[Bonus %])</f>
        <v>8</v>
      </c>
    </row>
    <row r="4345" spans="1:19" x14ac:dyDescent="0.35">
      <c r="A4345" s="9" t="s">
        <v>92</v>
      </c>
      <c r="B4345" s="41" t="str">
        <f>LEFT(Table1[[#This Row],[Employee Name]],FIND(" ",Table1[[#This Row],[Employee Name]]))</f>
        <v xml:space="preserve">Priya </v>
      </c>
      <c r="C4345" s="41" t="str">
        <f>RIGHT(Table1[[#This Row],[Employee Name]],LEN(Table1[[#This Row],[Employee Name]])-FIND(" ",Table1[[#This Row],[Employee Name]]))</f>
        <v>Reddy</v>
      </c>
      <c r="D4345" s="23">
        <f>Table1[[#This Row],[Basic Salary]]+Table1[[#This Row],[Bonus]]</f>
        <v>55062</v>
      </c>
      <c r="E4345" s="10">
        <v>95</v>
      </c>
      <c r="F4345" s="46">
        <v>96</v>
      </c>
      <c r="G4345" s="10" t="str" cm="1">
        <f t="array" ref="G4345">_xlfn.IFS(Table1[[#This Row],[Performance Score]]&gt;=80,"Excellent",Table1[[#This Row],[Performance Score]]&gt;=60,"Good",Table1[[#This Row],[Performance Score]]&gt;=40,"Need Improvement")</f>
        <v>Excellent</v>
      </c>
      <c r="H4345" s="30">
        <f>Table1[[#This Row],[Bonus]]/Table1[[#This Row],[Basic Salary]]</f>
        <v>0.43118550671899775</v>
      </c>
      <c r="I4345" s="10">
        <f ca="1">DATEDIF(Table1[[#This Row],[Date of Birth]],TODAY(),"y")</f>
        <v>16</v>
      </c>
      <c r="J4345" s="34">
        <v>43027</v>
      </c>
      <c r="K4345" s="33" t="str" cm="1">
        <f t="array" aca="1" ref="K4345" ca="1">_xlfn.IFS(L4345&lt;3,"Junior",L4345&lt;=7,"Mid-Level",L4345&gt;7,"Senior")</f>
        <v>Senior</v>
      </c>
      <c r="L4345" s="46">
        <f ca="1">INT(YEARFRAC(Table1[[#This Row],[Joining Date]],TODAY(),1))</f>
        <v>8</v>
      </c>
      <c r="M4345" s="25" t="str">
        <f t="shared" ca="1" si="67"/>
        <v>Yes</v>
      </c>
      <c r="N4345" s="26">
        <f>YEAR(Table1[[#This Row],[Joining Date]])</f>
        <v>2017</v>
      </c>
      <c r="O4345" s="46">
        <f>MONTH(Table1[[#This Row],[Joining Date]])</f>
        <v>10</v>
      </c>
      <c r="P4345" s="26">
        <f ca="1">NETWORKDAYS(Table1[[#This Row],[Joining Date]],TODAY())</f>
        <v>2268</v>
      </c>
      <c r="Q4345" s="26" t="str">
        <f>LEFT(Table1[[#This Row],[Department]],5)&amp;"-"&amp;RIGHT(Table1[[#This Row],[Employee ID]],3)</f>
        <v>Finan-039</v>
      </c>
      <c r="R4345" s="26" t="str">
        <f>LEFT(Table1[[#This Row],[Department]],3)</f>
        <v>Fin</v>
      </c>
      <c r="S4345" s="37">
        <f>_xlfn.XLOOKUP(Table1[[#This Row],[City]],Table2[City],Table2[Bonus %])</f>
        <v>5</v>
      </c>
    </row>
    <row r="4346" spans="1:19" x14ac:dyDescent="0.35">
      <c r="A4346" s="7" t="s">
        <v>5048</v>
      </c>
      <c r="B4346" s="40" t="str">
        <f>LEFT(Table1[[#This Row],[Employee Name]],FIND(" ",Table1[[#This Row],[Employee Name]]))</f>
        <v xml:space="preserve">Gayathri </v>
      </c>
      <c r="C4346" s="40" t="str">
        <f>RIGHT(Table1[[#This Row],[Employee Name]],LEN(Table1[[#This Row],[Employee Name]])-FIND(" ",Table1[[#This Row],[Employee Name]]))</f>
        <v>Iyer</v>
      </c>
      <c r="D4346" s="22">
        <f>Table1[[#This Row],[Basic Salary]]+Table1[[#This Row],[Bonus]]</f>
        <v>54978</v>
      </c>
      <c r="E4346" s="8">
        <v>61</v>
      </c>
      <c r="F4346" s="45">
        <v>76</v>
      </c>
      <c r="G4346" s="8" t="str" cm="1">
        <f t="array" ref="G4346">_xlfn.IFS(Table1[[#This Row],[Performance Score]]&gt;=80,"Excellent",Table1[[#This Row],[Performance Score]]&gt;=60,"Good",Table1[[#This Row],[Performance Score]]&gt;=40,"Need Improvement")</f>
        <v>Good</v>
      </c>
      <c r="H4346" s="29">
        <f>Table1[[#This Row],[Bonus]]/Table1[[#This Row],[Basic Salary]]</f>
        <v>0.83363906213521</v>
      </c>
      <c r="I4346" s="8">
        <f ca="1">DATEDIF(Table1[[#This Row],[Date of Birth]],TODAY(),"y")</f>
        <v>42</v>
      </c>
      <c r="J4346" s="33">
        <v>44582</v>
      </c>
      <c r="K4346" s="33" t="str" cm="1">
        <f t="array" aca="1" ref="K4346" ca="1">_xlfn.IFS(L4346&lt;3,"Junior",L4346&lt;=7,"Mid-Level",L4346&gt;7,"Senior")</f>
        <v>Mid-Level</v>
      </c>
      <c r="L4346" s="45">
        <f ca="1">INT(YEARFRAC(Table1[[#This Row],[Joining Date]],TODAY(),1))</f>
        <v>4</v>
      </c>
      <c r="M4346" s="25" t="str">
        <f t="shared" ca="1" si="67"/>
        <v>No</v>
      </c>
      <c r="N4346" s="25">
        <f>YEAR(Table1[[#This Row],[Joining Date]])</f>
        <v>2022</v>
      </c>
      <c r="O4346" s="45">
        <f>MONTH(Table1[[#This Row],[Joining Date]])</f>
        <v>1</v>
      </c>
      <c r="P4346" s="25">
        <f ca="1">NETWORKDAYS(Table1[[#This Row],[Joining Date]],TODAY())</f>
        <v>1157</v>
      </c>
      <c r="Q4346" s="25" t="str">
        <f>LEFT(Table1[[#This Row],[Department]],5)&amp;"-"&amp;RIGHT(Table1[[#This Row],[Employee ID]],3)</f>
        <v>Finan-992</v>
      </c>
      <c r="R4346" s="25" t="str">
        <f>LEFT(Table1[[#This Row],[Department]],3)</f>
        <v>Fin</v>
      </c>
      <c r="S4346" s="36">
        <f>_xlfn.XLOOKUP(Table1[[#This Row],[City]],Table2[City],Table2[Bonus %])</f>
        <v>4</v>
      </c>
    </row>
    <row r="4347" spans="1:19" x14ac:dyDescent="0.35">
      <c r="A4347" s="9" t="s">
        <v>1254</v>
      </c>
      <c r="B4347" s="41" t="str">
        <f>LEFT(Table1[[#This Row],[Employee Name]],FIND(" ",Table1[[#This Row],[Employee Name]]))</f>
        <v xml:space="preserve">Ishita </v>
      </c>
      <c r="C4347" s="41" t="str">
        <f>RIGHT(Table1[[#This Row],[Employee Name]],LEN(Table1[[#This Row],[Employee Name]])-FIND(" ",Table1[[#This Row],[Employee Name]]))</f>
        <v>Roy</v>
      </c>
      <c r="D4347" s="23">
        <f>Table1[[#This Row],[Basic Salary]]+Table1[[#This Row],[Bonus]]</f>
        <v>54958</v>
      </c>
      <c r="E4347" s="10">
        <v>98</v>
      </c>
      <c r="F4347" s="46">
        <v>46</v>
      </c>
      <c r="G4347" s="10" t="str" cm="1">
        <f t="array" ref="G4347">_xlfn.IFS(Table1[[#This Row],[Performance Score]]&gt;=80,"Excellent",Table1[[#This Row],[Performance Score]]&gt;=60,"Good",Table1[[#This Row],[Performance Score]]&gt;=40,"Need Improvement")</f>
        <v>Need Improvement</v>
      </c>
      <c r="H4347" s="30">
        <f>Table1[[#This Row],[Bonus]]/Table1[[#This Row],[Basic Salary]]</f>
        <v>0.40806025979349747</v>
      </c>
      <c r="I4347" s="10">
        <f ca="1">DATEDIF(Table1[[#This Row],[Date of Birth]],TODAY(),"y")</f>
        <v>17</v>
      </c>
      <c r="J4347" s="34">
        <v>43111</v>
      </c>
      <c r="K4347" s="33" t="str" cm="1">
        <f t="array" aca="1" ref="K4347" ca="1">_xlfn.IFS(L4347&lt;3,"Junior",L4347&lt;=7,"Mid-Level",L4347&gt;7,"Senior")</f>
        <v>Senior</v>
      </c>
      <c r="L4347" s="46">
        <f ca="1">INT(YEARFRAC(Table1[[#This Row],[Joining Date]],TODAY(),1))</f>
        <v>8</v>
      </c>
      <c r="M4347" s="25" t="str">
        <f t="shared" ca="1" si="67"/>
        <v>Yes</v>
      </c>
      <c r="N4347" s="26">
        <f>YEAR(Table1[[#This Row],[Joining Date]])</f>
        <v>2018</v>
      </c>
      <c r="O4347" s="46">
        <f>MONTH(Table1[[#This Row],[Joining Date]])</f>
        <v>1</v>
      </c>
      <c r="P4347" s="26">
        <f ca="1">NETWORKDAYS(Table1[[#This Row],[Joining Date]],TODAY())</f>
        <v>2208</v>
      </c>
      <c r="Q4347" s="26" t="str">
        <f>LEFT(Table1[[#This Row],[Department]],5)&amp;"-"&amp;RIGHT(Table1[[#This Row],[Employee ID]],3)</f>
        <v>HR-198</v>
      </c>
      <c r="R4347" s="26" t="str">
        <f>LEFT(Table1[[#This Row],[Department]],3)</f>
        <v>HR</v>
      </c>
      <c r="S4347" s="37">
        <f>_xlfn.XLOOKUP(Table1[[#This Row],[City]],Table2[City],Table2[Bonus %])</f>
        <v>5</v>
      </c>
    </row>
    <row r="4348" spans="1:19" x14ac:dyDescent="0.35">
      <c r="A4348" s="7" t="s">
        <v>4177</v>
      </c>
      <c r="B4348" s="40" t="str">
        <f>LEFT(Table1[[#This Row],[Employee Name]],FIND(" ",Table1[[#This Row],[Employee Name]]))</f>
        <v xml:space="preserve">Aarav </v>
      </c>
      <c r="C4348" s="40" t="str">
        <f>RIGHT(Table1[[#This Row],[Employee Name]],LEN(Table1[[#This Row],[Employee Name]])-FIND(" ",Table1[[#This Row],[Employee Name]]))</f>
        <v>Sharma</v>
      </c>
      <c r="D4348" s="22">
        <f>Table1[[#This Row],[Basic Salary]]+Table1[[#This Row],[Bonus]]</f>
        <v>54950</v>
      </c>
      <c r="E4348" s="8">
        <v>69</v>
      </c>
      <c r="F4348" s="45">
        <v>53</v>
      </c>
      <c r="G4348" s="8" t="str" cm="1">
        <f t="array" ref="G4348">_xlfn.IFS(Table1[[#This Row],[Performance Score]]&gt;=80,"Excellent",Table1[[#This Row],[Performance Score]]&gt;=60,"Good",Table1[[#This Row],[Performance Score]]&gt;=40,"Need Improvement")</f>
        <v>Need Improvement</v>
      </c>
      <c r="H4348" s="29">
        <f>Table1[[#This Row],[Bonus]]/Table1[[#This Row],[Basic Salary]]</f>
        <v>0.44494990665018802</v>
      </c>
      <c r="I4348" s="8">
        <f ca="1">DATEDIF(Table1[[#This Row],[Date of Birth]],TODAY(),"y")</f>
        <v>20</v>
      </c>
      <c r="J4348" s="33">
        <v>42989</v>
      </c>
      <c r="K4348" s="33" t="str" cm="1">
        <f t="array" aca="1" ref="K4348" ca="1">_xlfn.IFS(L4348&lt;3,"Junior",L4348&lt;=7,"Mid-Level",L4348&gt;7,"Senior")</f>
        <v>Senior</v>
      </c>
      <c r="L4348" s="45">
        <f ca="1">INT(YEARFRAC(Table1[[#This Row],[Joining Date]],TODAY(),1))</f>
        <v>8</v>
      </c>
      <c r="M4348" s="25" t="str">
        <f t="shared" ca="1" si="67"/>
        <v>Yes</v>
      </c>
      <c r="N4348" s="25">
        <f>YEAR(Table1[[#This Row],[Joining Date]])</f>
        <v>2017</v>
      </c>
      <c r="O4348" s="45">
        <f>MONTH(Table1[[#This Row],[Joining Date]])</f>
        <v>9</v>
      </c>
      <c r="P4348" s="25">
        <f ca="1">NETWORKDAYS(Table1[[#This Row],[Joining Date]],TODAY())</f>
        <v>2296</v>
      </c>
      <c r="Q4348" s="25" t="str">
        <f>LEFT(Table1[[#This Row],[Department]],5)&amp;"-"&amp;RIGHT(Table1[[#This Row],[Employee ID]],3)</f>
        <v>Marke-121</v>
      </c>
      <c r="R4348" s="25" t="str">
        <f>LEFT(Table1[[#This Row],[Department]],3)</f>
        <v>Mar</v>
      </c>
      <c r="S4348" s="36">
        <f>_xlfn.XLOOKUP(Table1[[#This Row],[City]],Table2[City],Table2[Bonus %])</f>
        <v>5</v>
      </c>
    </row>
    <row r="4349" spans="1:19" x14ac:dyDescent="0.35">
      <c r="A4349" s="9" t="s">
        <v>4068</v>
      </c>
      <c r="B4349" s="41" t="str">
        <f>LEFT(Table1[[#This Row],[Employee Name]],FIND(" ",Table1[[#This Row],[Employee Name]]))</f>
        <v xml:space="preserve">Ajay </v>
      </c>
      <c r="C4349" s="41" t="str">
        <f>RIGHT(Table1[[#This Row],[Employee Name]],LEN(Table1[[#This Row],[Employee Name]])-FIND(" ",Table1[[#This Row],[Employee Name]]))</f>
        <v>Singh</v>
      </c>
      <c r="D4349" s="23">
        <f>Table1[[#This Row],[Basic Salary]]+Table1[[#This Row],[Bonus]]</f>
        <v>54909</v>
      </c>
      <c r="E4349" s="10">
        <v>73</v>
      </c>
      <c r="F4349" s="46">
        <v>44</v>
      </c>
      <c r="G4349" s="10" t="str" cm="1">
        <f t="array" ref="G4349">_xlfn.IFS(Table1[[#This Row],[Performance Score]]&gt;=80,"Excellent",Table1[[#This Row],[Performance Score]]&gt;=60,"Good",Table1[[#This Row],[Performance Score]]&gt;=40,"Need Improvement")</f>
        <v>Need Improvement</v>
      </c>
      <c r="H4349" s="30">
        <f>Table1[[#This Row],[Bonus]]/Table1[[#This Row],[Basic Salary]]</f>
        <v>0.30045236008810366</v>
      </c>
      <c r="I4349" s="10">
        <f ca="1">DATEDIF(Table1[[#This Row],[Date of Birth]],TODAY(),"y")</f>
        <v>44</v>
      </c>
      <c r="J4349" s="34">
        <v>45168</v>
      </c>
      <c r="K4349" s="33" t="str" cm="1">
        <f t="array" aca="1" ref="K4349" ca="1">_xlfn.IFS(L4349&lt;3,"Junior",L4349&lt;=7,"Mid-Level",L4349&gt;7,"Senior")</f>
        <v>Junior</v>
      </c>
      <c r="L4349" s="46">
        <f ca="1">INT(YEARFRAC(Table1[[#This Row],[Joining Date]],TODAY(),1))</f>
        <v>2</v>
      </c>
      <c r="M4349" s="25" t="str">
        <f t="shared" ca="1" si="67"/>
        <v>No</v>
      </c>
      <c r="N4349" s="26">
        <f>YEAR(Table1[[#This Row],[Joining Date]])</f>
        <v>2023</v>
      </c>
      <c r="O4349" s="46">
        <f>MONTH(Table1[[#This Row],[Joining Date]])</f>
        <v>8</v>
      </c>
      <c r="P4349" s="26">
        <f ca="1">NETWORKDAYS(Table1[[#This Row],[Joining Date]],TODAY())</f>
        <v>739</v>
      </c>
      <c r="Q4349" s="26" t="str">
        <f>LEFT(Table1[[#This Row],[Department]],5)&amp;"-"&amp;RIGHT(Table1[[#This Row],[Employee ID]],3)</f>
        <v>Opera-012</v>
      </c>
      <c r="R4349" s="26" t="str">
        <f>LEFT(Table1[[#This Row],[Department]],3)</f>
        <v>Ope</v>
      </c>
      <c r="S4349" s="37">
        <f>_xlfn.XLOOKUP(Table1[[#This Row],[City]],Table2[City],Table2[Bonus %])</f>
        <v>5</v>
      </c>
    </row>
    <row r="4350" spans="1:19" x14ac:dyDescent="0.35">
      <c r="A4350" s="7" t="s">
        <v>4099</v>
      </c>
      <c r="B4350" s="40" t="str">
        <f>LEFT(Table1[[#This Row],[Employee Name]],FIND(" ",Table1[[#This Row],[Employee Name]]))</f>
        <v xml:space="preserve">Rohan </v>
      </c>
      <c r="C4350" s="40" t="str">
        <f>RIGHT(Table1[[#This Row],[Employee Name]],LEN(Table1[[#This Row],[Employee Name]])-FIND(" ",Table1[[#This Row],[Employee Name]]))</f>
        <v>Gupta</v>
      </c>
      <c r="D4350" s="22">
        <f>Table1[[#This Row],[Basic Salary]]+Table1[[#This Row],[Bonus]]</f>
        <v>54887</v>
      </c>
      <c r="E4350" s="8">
        <v>80</v>
      </c>
      <c r="F4350" s="45">
        <v>76</v>
      </c>
      <c r="G4350" s="8" t="str" cm="1">
        <f t="array" ref="G4350">_xlfn.IFS(Table1[[#This Row],[Performance Score]]&gt;=80,"Excellent",Table1[[#This Row],[Performance Score]]&gt;=60,"Good",Table1[[#This Row],[Performance Score]]&gt;=40,"Need Improvement")</f>
        <v>Good</v>
      </c>
      <c r="H4350" s="29">
        <f>Table1[[#This Row],[Bonus]]/Table1[[#This Row],[Basic Salary]]</f>
        <v>0.1966294584459754</v>
      </c>
      <c r="I4350" s="8">
        <f ca="1">DATEDIF(Table1[[#This Row],[Date of Birth]],TODAY(),"y")</f>
        <v>22</v>
      </c>
      <c r="J4350" s="33">
        <v>45423</v>
      </c>
      <c r="K4350" s="33" t="str" cm="1">
        <f t="array" aca="1" ref="K4350" ca="1">_xlfn.IFS(L4350&lt;3,"Junior",L4350&lt;=7,"Mid-Level",L4350&gt;7,"Senior")</f>
        <v>Junior</v>
      </c>
      <c r="L4350" s="45">
        <f ca="1">INT(YEARFRAC(Table1[[#This Row],[Joining Date]],TODAY(),1))</f>
        <v>2</v>
      </c>
      <c r="M4350" s="25" t="str">
        <f t="shared" ca="1" si="67"/>
        <v>No</v>
      </c>
      <c r="N4350" s="25">
        <f>YEAR(Table1[[#This Row],[Joining Date]])</f>
        <v>2024</v>
      </c>
      <c r="O4350" s="45">
        <f>MONTH(Table1[[#This Row],[Joining Date]])</f>
        <v>5</v>
      </c>
      <c r="P4350" s="25">
        <f ca="1">NETWORKDAYS(Table1[[#This Row],[Joining Date]],TODAY())</f>
        <v>556</v>
      </c>
      <c r="Q4350" s="25" t="str">
        <f>LEFT(Table1[[#This Row],[Department]],5)&amp;"-"&amp;RIGHT(Table1[[#This Row],[Employee ID]],3)</f>
        <v>Opera-043</v>
      </c>
      <c r="R4350" s="25" t="str">
        <f>LEFT(Table1[[#This Row],[Department]],3)</f>
        <v>Ope</v>
      </c>
      <c r="S4350" s="36">
        <f>_xlfn.XLOOKUP(Table1[[#This Row],[City]],Table2[City],Table2[Bonus %])</f>
        <v>5</v>
      </c>
    </row>
    <row r="4351" spans="1:19" x14ac:dyDescent="0.35">
      <c r="A4351" s="9" t="s">
        <v>3777</v>
      </c>
      <c r="B4351" s="41" t="str">
        <f>LEFT(Table1[[#This Row],[Employee Name]],FIND(" ",Table1[[#This Row],[Employee Name]]))</f>
        <v xml:space="preserve">Priya </v>
      </c>
      <c r="C4351" s="41" t="str">
        <f>RIGHT(Table1[[#This Row],[Employee Name]],LEN(Table1[[#This Row],[Employee Name]])-FIND(" ",Table1[[#This Row],[Employee Name]]))</f>
        <v>Reddy</v>
      </c>
      <c r="D4351" s="23">
        <f>Table1[[#This Row],[Basic Salary]]+Table1[[#This Row],[Bonus]]</f>
        <v>54882</v>
      </c>
      <c r="E4351" s="10">
        <v>79</v>
      </c>
      <c r="F4351" s="46">
        <v>73</v>
      </c>
      <c r="G4351" s="10" t="str" cm="1">
        <f t="array" ref="G4351">_xlfn.IFS(Table1[[#This Row],[Performance Score]]&gt;=80,"Excellent",Table1[[#This Row],[Performance Score]]&gt;=60,"Good",Table1[[#This Row],[Performance Score]]&gt;=40,"Need Improvement")</f>
        <v>Good</v>
      </c>
      <c r="H4351" s="30">
        <f>Table1[[#This Row],[Bonus]]/Table1[[#This Row],[Basic Salary]]</f>
        <v>0.40983353884093709</v>
      </c>
      <c r="I4351" s="10">
        <f ca="1">DATEDIF(Table1[[#This Row],[Date of Birth]],TODAY(),"y")</f>
        <v>19</v>
      </c>
      <c r="J4351" s="34">
        <v>42922</v>
      </c>
      <c r="K4351" s="33" t="str" cm="1">
        <f t="array" aca="1" ref="K4351" ca="1">_xlfn.IFS(L4351&lt;3,"Junior",L4351&lt;=7,"Mid-Level",L4351&gt;7,"Senior")</f>
        <v>Senior</v>
      </c>
      <c r="L4351" s="46">
        <f ca="1">INT(YEARFRAC(Table1[[#This Row],[Joining Date]],TODAY(),1))</f>
        <v>8</v>
      </c>
      <c r="M4351" s="25" t="str">
        <f t="shared" ca="1" si="67"/>
        <v>Yes</v>
      </c>
      <c r="N4351" s="26">
        <f>YEAR(Table1[[#This Row],[Joining Date]])</f>
        <v>2017</v>
      </c>
      <c r="O4351" s="46">
        <f>MONTH(Table1[[#This Row],[Joining Date]])</f>
        <v>7</v>
      </c>
      <c r="P4351" s="26">
        <f ca="1">NETWORKDAYS(Table1[[#This Row],[Joining Date]],TODAY())</f>
        <v>2343</v>
      </c>
      <c r="Q4351" s="26" t="str">
        <f>LEFT(Table1[[#This Row],[Department]],5)&amp;"-"&amp;RIGHT(Table1[[#This Row],[Employee ID]],3)</f>
        <v>HR-721</v>
      </c>
      <c r="R4351" s="26" t="str">
        <f>LEFT(Table1[[#This Row],[Department]],3)</f>
        <v>HR</v>
      </c>
      <c r="S4351" s="37">
        <f>_xlfn.XLOOKUP(Table1[[#This Row],[City]],Table2[City],Table2[Bonus %])</f>
        <v>5</v>
      </c>
    </row>
    <row r="4352" spans="1:19" x14ac:dyDescent="0.35">
      <c r="A4352" s="7" t="s">
        <v>292</v>
      </c>
      <c r="B4352" s="40" t="str">
        <f>LEFT(Table1[[#This Row],[Employee Name]],FIND(" ",Table1[[#This Row],[Employee Name]]))</f>
        <v xml:space="preserve">Ishita </v>
      </c>
      <c r="C4352" s="40" t="str">
        <f>RIGHT(Table1[[#This Row],[Employee Name]],LEN(Table1[[#This Row],[Employee Name]])-FIND(" ",Table1[[#This Row],[Employee Name]]))</f>
        <v>Roy</v>
      </c>
      <c r="D4352" s="22">
        <f>Table1[[#This Row],[Basic Salary]]+Table1[[#This Row],[Bonus]]</f>
        <v>54833</v>
      </c>
      <c r="E4352" s="8">
        <v>73</v>
      </c>
      <c r="F4352" s="45">
        <v>77</v>
      </c>
      <c r="G4352" s="8" t="str" cm="1">
        <f t="array" ref="G4352">_xlfn.IFS(Table1[[#This Row],[Performance Score]]&gt;=80,"Excellent",Table1[[#This Row],[Performance Score]]&gt;=60,"Good",Table1[[#This Row],[Performance Score]]&gt;=40,"Need Improvement")</f>
        <v>Good</v>
      </c>
      <c r="H4352" s="29">
        <f>Table1[[#This Row],[Bonus]]/Table1[[#This Row],[Basic Salary]]</f>
        <v>1.1592045678283127</v>
      </c>
      <c r="I4352" s="8">
        <f ca="1">DATEDIF(Table1[[#This Row],[Date of Birth]],TODAY(),"y")</f>
        <v>35</v>
      </c>
      <c r="J4352" s="33">
        <v>43626</v>
      </c>
      <c r="K4352" s="33" t="str" cm="1">
        <f t="array" aca="1" ref="K4352" ca="1">_xlfn.IFS(L4352&lt;3,"Junior",L4352&lt;=7,"Mid-Level",L4352&gt;7,"Senior")</f>
        <v>Mid-Level</v>
      </c>
      <c r="L4352" s="45">
        <f ca="1">INT(YEARFRAC(Table1[[#This Row],[Joining Date]],TODAY(),1))</f>
        <v>7</v>
      </c>
      <c r="M4352" s="25" t="str">
        <f t="shared" ca="1" si="67"/>
        <v>Yes</v>
      </c>
      <c r="N4352" s="25">
        <f>YEAR(Table1[[#This Row],[Joining Date]])</f>
        <v>2019</v>
      </c>
      <c r="O4352" s="45">
        <f>MONTH(Table1[[#This Row],[Joining Date]])</f>
        <v>6</v>
      </c>
      <c r="P4352" s="25">
        <f ca="1">NETWORKDAYS(Table1[[#This Row],[Joining Date]],TODAY())</f>
        <v>1841</v>
      </c>
      <c r="Q4352" s="25" t="str">
        <f>LEFT(Table1[[#This Row],[Department]],5)&amp;"-"&amp;RIGHT(Table1[[#This Row],[Employee ID]],3)</f>
        <v>Marke-236</v>
      </c>
      <c r="R4352" s="25" t="str">
        <f>LEFT(Table1[[#This Row],[Department]],3)</f>
        <v>Mar</v>
      </c>
      <c r="S4352" s="36">
        <f>_xlfn.XLOOKUP(Table1[[#This Row],[City]],Table2[City],Table2[Bonus %])</f>
        <v>5</v>
      </c>
    </row>
    <row r="4353" spans="1:19" x14ac:dyDescent="0.35">
      <c r="A4353" s="9" t="s">
        <v>2934</v>
      </c>
      <c r="B4353" s="41" t="str">
        <f>LEFT(Table1[[#This Row],[Employee Name]],FIND(" ",Table1[[#This Row],[Employee Name]]))</f>
        <v xml:space="preserve">Rahul </v>
      </c>
      <c r="C4353" s="41" t="str">
        <f>RIGHT(Table1[[#This Row],[Employee Name]],LEN(Table1[[#This Row],[Employee Name]])-FIND(" ",Table1[[#This Row],[Employee Name]]))</f>
        <v>Verma</v>
      </c>
      <c r="D4353" s="23">
        <f>Table1[[#This Row],[Basic Salary]]+Table1[[#This Row],[Bonus]]</f>
        <v>54795</v>
      </c>
      <c r="E4353" s="10">
        <v>78</v>
      </c>
      <c r="F4353" s="46">
        <v>83</v>
      </c>
      <c r="G4353" s="10" t="str" cm="1">
        <f t="array" ref="G4353">_xlfn.IFS(Table1[[#This Row],[Performance Score]]&gt;=80,"Excellent",Table1[[#This Row],[Performance Score]]&gt;=60,"Good",Table1[[#This Row],[Performance Score]]&gt;=40,"Need Improvement")</f>
        <v>Excellent</v>
      </c>
      <c r="H4353" s="30">
        <f>Table1[[#This Row],[Bonus]]/Table1[[#This Row],[Basic Salary]]</f>
        <v>0.2609305964653903</v>
      </c>
      <c r="I4353" s="10">
        <f ca="1">DATEDIF(Table1[[#This Row],[Date of Birth]],TODAY(),"y")</f>
        <v>33</v>
      </c>
      <c r="J4353" s="34">
        <v>44939</v>
      </c>
      <c r="K4353" s="33" t="str" cm="1">
        <f t="array" aca="1" ref="K4353" ca="1">_xlfn.IFS(L4353&lt;3,"Junior",L4353&lt;=7,"Mid-Level",L4353&gt;7,"Senior")</f>
        <v>Mid-Level</v>
      </c>
      <c r="L4353" s="46">
        <f ca="1">INT(YEARFRAC(Table1[[#This Row],[Joining Date]],TODAY(),1))</f>
        <v>3</v>
      </c>
      <c r="M4353" s="25" t="str">
        <f t="shared" ca="1" si="67"/>
        <v>No</v>
      </c>
      <c r="N4353" s="26">
        <f>YEAR(Table1[[#This Row],[Joining Date]])</f>
        <v>2023</v>
      </c>
      <c r="O4353" s="46">
        <f>MONTH(Table1[[#This Row],[Joining Date]])</f>
        <v>1</v>
      </c>
      <c r="P4353" s="26">
        <f ca="1">NETWORKDAYS(Table1[[#This Row],[Joining Date]],TODAY())</f>
        <v>902</v>
      </c>
      <c r="Q4353" s="26" t="str">
        <f>LEFT(Table1[[#This Row],[Department]],5)&amp;"-"&amp;RIGHT(Table1[[#This Row],[Employee ID]],3)</f>
        <v>Suppo-878</v>
      </c>
      <c r="R4353" s="26" t="str">
        <f>LEFT(Table1[[#This Row],[Department]],3)</f>
        <v>Sup</v>
      </c>
      <c r="S4353" s="37">
        <f>_xlfn.XLOOKUP(Table1[[#This Row],[City]],Table2[City],Table2[Bonus %])</f>
        <v>6</v>
      </c>
    </row>
    <row r="4354" spans="1:19" x14ac:dyDescent="0.35">
      <c r="A4354" s="7" t="s">
        <v>682</v>
      </c>
      <c r="B4354" s="40" t="str">
        <f>LEFT(Table1[[#This Row],[Employee Name]],FIND(" ",Table1[[#This Row],[Employee Name]]))</f>
        <v xml:space="preserve">Vikram </v>
      </c>
      <c r="C4354" s="40" t="str">
        <f>RIGHT(Table1[[#This Row],[Employee Name]],LEN(Table1[[#This Row],[Employee Name]])-FIND(" ",Table1[[#This Row],[Employee Name]]))</f>
        <v>Singh</v>
      </c>
      <c r="D4354" s="22">
        <f>Table1[[#This Row],[Basic Salary]]+Table1[[#This Row],[Bonus]]</f>
        <v>54783</v>
      </c>
      <c r="E4354" s="8">
        <v>79</v>
      </c>
      <c r="F4354" s="45">
        <v>79</v>
      </c>
      <c r="G4354" s="8" t="str" cm="1">
        <f t="array" ref="G4354">_xlfn.IFS(Table1[[#This Row],[Performance Score]]&gt;=80,"Excellent",Table1[[#This Row],[Performance Score]]&gt;=60,"Good",Table1[[#This Row],[Performance Score]]&gt;=40,"Need Improvement")</f>
        <v>Good</v>
      </c>
      <c r="H4354" s="29">
        <f>Table1[[#This Row],[Bonus]]/Table1[[#This Row],[Basic Salary]]</f>
        <v>0.15456595502539569</v>
      </c>
      <c r="I4354" s="8">
        <f ca="1">DATEDIF(Table1[[#This Row],[Date of Birth]],TODAY(),"y")</f>
        <v>35</v>
      </c>
      <c r="J4354" s="33">
        <v>44356</v>
      </c>
      <c r="K4354" s="33" t="str" cm="1">
        <f t="array" aca="1" ref="K4354" ca="1">_xlfn.IFS(L4354&lt;3,"Junior",L4354&lt;=7,"Mid-Level",L4354&gt;7,"Senior")</f>
        <v>Mid-Level</v>
      </c>
      <c r="L4354" s="45">
        <f ca="1">INT(YEARFRAC(Table1[[#This Row],[Joining Date]],TODAY(),1))</f>
        <v>5</v>
      </c>
      <c r="M4354" s="25" t="str">
        <f t="shared" ref="M4354:M4417" ca="1" si="68">IF(L4354&gt;5,"Yes","No")</f>
        <v>No</v>
      </c>
      <c r="N4354" s="25">
        <f>YEAR(Table1[[#This Row],[Joining Date]])</f>
        <v>2021</v>
      </c>
      <c r="O4354" s="45">
        <f>MONTH(Table1[[#This Row],[Joining Date]])</f>
        <v>6</v>
      </c>
      <c r="P4354" s="25">
        <f ca="1">NETWORKDAYS(Table1[[#This Row],[Joining Date]],TODAY())</f>
        <v>1319</v>
      </c>
      <c r="Q4354" s="25" t="str">
        <f>LEFT(Table1[[#This Row],[Department]],5)&amp;"-"&amp;RIGHT(Table1[[#This Row],[Employee ID]],3)</f>
        <v>Marke-626</v>
      </c>
      <c r="R4354" s="25" t="str">
        <f>LEFT(Table1[[#This Row],[Department]],3)</f>
        <v>Mar</v>
      </c>
      <c r="S4354" s="36">
        <f>_xlfn.XLOOKUP(Table1[[#This Row],[City]],Table2[City],Table2[Bonus %])</f>
        <v>6</v>
      </c>
    </row>
    <row r="4355" spans="1:19" x14ac:dyDescent="0.35">
      <c r="A4355" s="9" t="s">
        <v>1822</v>
      </c>
      <c r="B4355" s="41" t="str">
        <f>LEFT(Table1[[#This Row],[Employee Name]],FIND(" ",Table1[[#This Row],[Employee Name]]))</f>
        <v xml:space="preserve">Ravi </v>
      </c>
      <c r="C4355" s="41" t="str">
        <f>RIGHT(Table1[[#This Row],[Employee Name]],LEN(Table1[[#This Row],[Employee Name]])-FIND(" ",Table1[[#This Row],[Employee Name]]))</f>
        <v>Teja</v>
      </c>
      <c r="D4355" s="23">
        <f>Table1[[#This Row],[Basic Salary]]+Table1[[#This Row],[Bonus]]</f>
        <v>54754</v>
      </c>
      <c r="E4355" s="10">
        <v>64</v>
      </c>
      <c r="F4355" s="46">
        <v>46</v>
      </c>
      <c r="G4355" s="10" t="str" cm="1">
        <f t="array" ref="G4355">_xlfn.IFS(Table1[[#This Row],[Performance Score]]&gt;=80,"Excellent",Table1[[#This Row],[Performance Score]]&gt;=60,"Good",Table1[[#This Row],[Performance Score]]&gt;=40,"Need Improvement")</f>
        <v>Need Improvement</v>
      </c>
      <c r="H4355" s="30">
        <f>Table1[[#This Row],[Bonus]]/Table1[[#This Row],[Basic Salary]]</f>
        <v>1.0164990977055943</v>
      </c>
      <c r="I4355" s="10">
        <f ca="1">DATEDIF(Table1[[#This Row],[Date of Birth]],TODAY(),"y")</f>
        <v>21</v>
      </c>
      <c r="J4355" s="34">
        <v>43769</v>
      </c>
      <c r="K4355" s="33" t="str" cm="1">
        <f t="array" aca="1" ref="K4355" ca="1">_xlfn.IFS(L4355&lt;3,"Junior",L4355&lt;=7,"Mid-Level",L4355&gt;7,"Senior")</f>
        <v>Mid-Level</v>
      </c>
      <c r="L4355" s="46">
        <f ca="1">INT(YEARFRAC(Table1[[#This Row],[Joining Date]],TODAY(),1))</f>
        <v>6</v>
      </c>
      <c r="M4355" s="25" t="str">
        <f t="shared" ca="1" si="68"/>
        <v>Yes</v>
      </c>
      <c r="N4355" s="26">
        <f>YEAR(Table1[[#This Row],[Joining Date]])</f>
        <v>2019</v>
      </c>
      <c r="O4355" s="46">
        <f>MONTH(Table1[[#This Row],[Joining Date]])</f>
        <v>10</v>
      </c>
      <c r="P4355" s="26">
        <f ca="1">NETWORKDAYS(Table1[[#This Row],[Joining Date]],TODAY())</f>
        <v>1738</v>
      </c>
      <c r="Q4355" s="26" t="str">
        <f>LEFT(Table1[[#This Row],[Department]],5)&amp;"-"&amp;RIGHT(Table1[[#This Row],[Employee ID]],3)</f>
        <v>IT-766</v>
      </c>
      <c r="R4355" s="26" t="str">
        <f>LEFT(Table1[[#This Row],[Department]],3)</f>
        <v>IT</v>
      </c>
      <c r="S4355" s="37">
        <f>_xlfn.XLOOKUP(Table1[[#This Row],[City]],Table2[City],Table2[Bonus %])</f>
        <v>4</v>
      </c>
    </row>
    <row r="4356" spans="1:19" x14ac:dyDescent="0.35">
      <c r="A4356" s="7" t="s">
        <v>1108</v>
      </c>
      <c r="B4356" s="40" t="str">
        <f>LEFT(Table1[[#This Row],[Employee Name]],FIND(" ",Table1[[#This Row],[Employee Name]]))</f>
        <v xml:space="preserve">Pooja </v>
      </c>
      <c r="C4356" s="40" t="str">
        <f>RIGHT(Table1[[#This Row],[Employee Name]],LEN(Table1[[#This Row],[Employee Name]])-FIND(" ",Table1[[#This Row],[Employee Name]]))</f>
        <v>Das</v>
      </c>
      <c r="D4356" s="22">
        <f>Table1[[#This Row],[Basic Salary]]+Table1[[#This Row],[Bonus]]</f>
        <v>54748</v>
      </c>
      <c r="E4356" s="8">
        <v>87</v>
      </c>
      <c r="F4356" s="45">
        <v>81</v>
      </c>
      <c r="G4356" s="8" t="str" cm="1">
        <f t="array" ref="G4356">_xlfn.IFS(Table1[[#This Row],[Performance Score]]&gt;=80,"Excellent",Table1[[#This Row],[Performance Score]]&gt;=60,"Good",Table1[[#This Row],[Performance Score]]&gt;=40,"Need Improvement")</f>
        <v>Excellent</v>
      </c>
      <c r="H4356" s="29">
        <f>Table1[[#This Row],[Bonus]]/Table1[[#This Row],[Basic Salary]]</f>
        <v>0.65697164129414964</v>
      </c>
      <c r="I4356" s="8">
        <f ca="1">DATEDIF(Table1[[#This Row],[Date of Birth]],TODAY(),"y")</f>
        <v>24</v>
      </c>
      <c r="J4356" s="33">
        <v>43750</v>
      </c>
      <c r="K4356" s="33" t="str" cm="1">
        <f t="array" aca="1" ref="K4356" ca="1">_xlfn.IFS(L4356&lt;3,"Junior",L4356&lt;=7,"Mid-Level",L4356&gt;7,"Senior")</f>
        <v>Mid-Level</v>
      </c>
      <c r="L4356" s="45">
        <f ca="1">INT(YEARFRAC(Table1[[#This Row],[Joining Date]],TODAY(),1))</f>
        <v>6</v>
      </c>
      <c r="M4356" s="25" t="str">
        <f t="shared" ca="1" si="68"/>
        <v>Yes</v>
      </c>
      <c r="N4356" s="25">
        <f>YEAR(Table1[[#This Row],[Joining Date]])</f>
        <v>2019</v>
      </c>
      <c r="O4356" s="45">
        <f>MONTH(Table1[[#This Row],[Joining Date]])</f>
        <v>10</v>
      </c>
      <c r="P4356" s="25">
        <f ca="1">NETWORKDAYS(Table1[[#This Row],[Joining Date]],TODAY())</f>
        <v>1751</v>
      </c>
      <c r="Q4356" s="25" t="str">
        <f>LEFT(Table1[[#This Row],[Department]],5)&amp;"-"&amp;RIGHT(Table1[[#This Row],[Employee ID]],3)</f>
        <v>Finan-052</v>
      </c>
      <c r="R4356" s="25" t="str">
        <f>LEFT(Table1[[#This Row],[Department]],3)</f>
        <v>Fin</v>
      </c>
      <c r="S4356" s="36">
        <f>_xlfn.XLOOKUP(Table1[[#This Row],[City]],Table2[City],Table2[Bonus %])</f>
        <v>5</v>
      </c>
    </row>
    <row r="4357" spans="1:19" x14ac:dyDescent="0.35">
      <c r="A4357" s="9" t="s">
        <v>1445</v>
      </c>
      <c r="B4357" s="41" t="str">
        <f>LEFT(Table1[[#This Row],[Employee Name]],FIND(" ",Table1[[#This Row],[Employee Name]]))</f>
        <v xml:space="preserve">Rohan </v>
      </c>
      <c r="C4357" s="41" t="str">
        <f>RIGHT(Table1[[#This Row],[Employee Name]],LEN(Table1[[#This Row],[Employee Name]])-FIND(" ",Table1[[#This Row],[Employee Name]]))</f>
        <v>Gupta</v>
      </c>
      <c r="D4357" s="23">
        <f>Table1[[#This Row],[Basic Salary]]+Table1[[#This Row],[Bonus]]</f>
        <v>54723</v>
      </c>
      <c r="E4357" s="10">
        <v>91</v>
      </c>
      <c r="F4357" s="46">
        <v>88</v>
      </c>
      <c r="G4357" s="10" t="str" cm="1">
        <f t="array" ref="G4357">_xlfn.IFS(Table1[[#This Row],[Performance Score]]&gt;=80,"Excellent",Table1[[#This Row],[Performance Score]]&gt;=60,"Good",Table1[[#This Row],[Performance Score]]&gt;=40,"Need Improvement")</f>
        <v>Excellent</v>
      </c>
      <c r="H4357" s="30">
        <f>Table1[[#This Row],[Bonus]]/Table1[[#This Row],[Basic Salary]]</f>
        <v>0.57666820329607005</v>
      </c>
      <c r="I4357" s="10">
        <f ca="1">DATEDIF(Table1[[#This Row],[Date of Birth]],TODAY(),"y")</f>
        <v>15</v>
      </c>
      <c r="J4357" s="34">
        <v>44634</v>
      </c>
      <c r="K4357" s="33" t="str" cm="1">
        <f t="array" aca="1" ref="K4357" ca="1">_xlfn.IFS(L4357&lt;3,"Junior",L4357&lt;=7,"Mid-Level",L4357&gt;7,"Senior")</f>
        <v>Mid-Level</v>
      </c>
      <c r="L4357" s="46">
        <f ca="1">INT(YEARFRAC(Table1[[#This Row],[Joining Date]],TODAY(),1))</f>
        <v>4</v>
      </c>
      <c r="M4357" s="25" t="str">
        <f t="shared" ca="1" si="68"/>
        <v>No</v>
      </c>
      <c r="N4357" s="26">
        <f>YEAR(Table1[[#This Row],[Joining Date]])</f>
        <v>2022</v>
      </c>
      <c r="O4357" s="46">
        <f>MONTH(Table1[[#This Row],[Joining Date]])</f>
        <v>3</v>
      </c>
      <c r="P4357" s="26">
        <f ca="1">NETWORKDAYS(Table1[[#This Row],[Joining Date]],TODAY())</f>
        <v>1121</v>
      </c>
      <c r="Q4357" s="26" t="str">
        <f>LEFT(Table1[[#This Row],[Department]],5)&amp;"-"&amp;RIGHT(Table1[[#This Row],[Employee ID]],3)</f>
        <v>HR-389</v>
      </c>
      <c r="R4357" s="26" t="str">
        <f>LEFT(Table1[[#This Row],[Department]],3)</f>
        <v>HR</v>
      </c>
      <c r="S4357" s="37">
        <f>_xlfn.XLOOKUP(Table1[[#This Row],[City]],Table2[City],Table2[Bonus %])</f>
        <v>7</v>
      </c>
    </row>
    <row r="4358" spans="1:19" x14ac:dyDescent="0.35">
      <c r="A4358" s="7" t="s">
        <v>965</v>
      </c>
      <c r="B4358" s="40" t="str">
        <f>LEFT(Table1[[#This Row],[Employee Name]],FIND(" ",Table1[[#This Row],[Employee Name]]))</f>
        <v xml:space="preserve">Gayathri </v>
      </c>
      <c r="C4358" s="40" t="str">
        <f>RIGHT(Table1[[#This Row],[Employee Name]],LEN(Table1[[#This Row],[Employee Name]])-FIND(" ",Table1[[#This Row],[Employee Name]]))</f>
        <v>Iyer</v>
      </c>
      <c r="D4358" s="22">
        <f>Table1[[#This Row],[Basic Salary]]+Table1[[#This Row],[Bonus]]</f>
        <v>54705</v>
      </c>
      <c r="E4358" s="8">
        <v>89</v>
      </c>
      <c r="F4358" s="45">
        <v>96</v>
      </c>
      <c r="G4358" s="8" t="str" cm="1">
        <f t="array" ref="G4358">_xlfn.IFS(Table1[[#This Row],[Performance Score]]&gt;=80,"Excellent",Table1[[#This Row],[Performance Score]]&gt;=60,"Good",Table1[[#This Row],[Performance Score]]&gt;=40,"Need Improvement")</f>
        <v>Excellent</v>
      </c>
      <c r="H4358" s="29">
        <f>Table1[[#This Row],[Bonus]]/Table1[[#This Row],[Basic Salary]]</f>
        <v>0.18229954614220878</v>
      </c>
      <c r="I4358" s="8">
        <f ca="1">DATEDIF(Table1[[#This Row],[Date of Birth]],TODAY(),"y")</f>
        <v>31</v>
      </c>
      <c r="J4358" s="33">
        <v>43719</v>
      </c>
      <c r="K4358" s="33" t="str" cm="1">
        <f t="array" aca="1" ref="K4358" ca="1">_xlfn.IFS(L4358&lt;3,"Junior",L4358&lt;=7,"Mid-Level",L4358&gt;7,"Senior")</f>
        <v>Mid-Level</v>
      </c>
      <c r="L4358" s="45">
        <f ca="1">INT(YEARFRAC(Table1[[#This Row],[Joining Date]],TODAY(),1))</f>
        <v>6</v>
      </c>
      <c r="M4358" s="25" t="str">
        <f t="shared" ca="1" si="68"/>
        <v>Yes</v>
      </c>
      <c r="N4358" s="25">
        <f>YEAR(Table1[[#This Row],[Joining Date]])</f>
        <v>2019</v>
      </c>
      <c r="O4358" s="45">
        <f>MONTH(Table1[[#This Row],[Joining Date]])</f>
        <v>9</v>
      </c>
      <c r="P4358" s="25">
        <f ca="1">NETWORKDAYS(Table1[[#This Row],[Joining Date]],TODAY())</f>
        <v>1774</v>
      </c>
      <c r="Q4358" s="25" t="str">
        <f>LEFT(Table1[[#This Row],[Department]],5)&amp;"-"&amp;RIGHT(Table1[[#This Row],[Employee ID]],3)</f>
        <v>Opera-909</v>
      </c>
      <c r="R4358" s="25" t="str">
        <f>LEFT(Table1[[#This Row],[Department]],3)</f>
        <v>Ope</v>
      </c>
      <c r="S4358" s="36">
        <f>_xlfn.XLOOKUP(Table1[[#This Row],[City]],Table2[City],Table2[Bonus %])</f>
        <v>5</v>
      </c>
    </row>
    <row r="4359" spans="1:19" x14ac:dyDescent="0.35">
      <c r="A4359" s="9" t="s">
        <v>259</v>
      </c>
      <c r="B4359" s="41" t="str">
        <f>LEFT(Table1[[#This Row],[Employee Name]],FIND(" ",Table1[[#This Row],[Employee Name]]))</f>
        <v xml:space="preserve">Tarun </v>
      </c>
      <c r="C4359" s="41" t="str">
        <f>RIGHT(Table1[[#This Row],[Employee Name]],LEN(Table1[[#This Row],[Employee Name]])-FIND(" ",Table1[[#This Row],[Employee Name]]))</f>
        <v>Verma</v>
      </c>
      <c r="D4359" s="23">
        <f>Table1[[#This Row],[Basic Salary]]+Table1[[#This Row],[Bonus]]</f>
        <v>54687</v>
      </c>
      <c r="E4359" s="10">
        <v>92</v>
      </c>
      <c r="F4359" s="46">
        <v>69</v>
      </c>
      <c r="G4359" s="10" t="str" cm="1">
        <f t="array" ref="G4359">_xlfn.IFS(Table1[[#This Row],[Performance Score]]&gt;=80,"Excellent",Table1[[#This Row],[Performance Score]]&gt;=60,"Good",Table1[[#This Row],[Performance Score]]&gt;=40,"Need Improvement")</f>
        <v>Good</v>
      </c>
      <c r="H4359" s="30">
        <f>Table1[[#This Row],[Bonus]]/Table1[[#This Row],[Basic Salary]]</f>
        <v>0.48597902287919137</v>
      </c>
      <c r="I4359" s="10">
        <f ca="1">DATEDIF(Table1[[#This Row],[Date of Birth]],TODAY(),"y")</f>
        <v>45</v>
      </c>
      <c r="J4359" s="34">
        <v>44042</v>
      </c>
      <c r="K4359" s="33" t="str" cm="1">
        <f t="array" aca="1" ref="K4359" ca="1">_xlfn.IFS(L4359&lt;3,"Junior",L4359&lt;=7,"Mid-Level",L4359&gt;7,"Senior")</f>
        <v>Mid-Level</v>
      </c>
      <c r="L4359" s="46">
        <f ca="1">INT(YEARFRAC(Table1[[#This Row],[Joining Date]],TODAY(),1))</f>
        <v>5</v>
      </c>
      <c r="M4359" s="25" t="str">
        <f t="shared" ca="1" si="68"/>
        <v>No</v>
      </c>
      <c r="N4359" s="26">
        <f>YEAR(Table1[[#This Row],[Joining Date]])</f>
        <v>2020</v>
      </c>
      <c r="O4359" s="46">
        <f>MONTH(Table1[[#This Row],[Joining Date]])</f>
        <v>7</v>
      </c>
      <c r="P4359" s="26">
        <f ca="1">NETWORKDAYS(Table1[[#This Row],[Joining Date]],TODAY())</f>
        <v>1543</v>
      </c>
      <c r="Q4359" s="26" t="str">
        <f>LEFT(Table1[[#This Row],[Department]],5)&amp;"-"&amp;RIGHT(Table1[[#This Row],[Employee ID]],3)</f>
        <v>IT-203</v>
      </c>
      <c r="R4359" s="26" t="str">
        <f>LEFT(Table1[[#This Row],[Department]],3)</f>
        <v>IT</v>
      </c>
      <c r="S4359" s="37">
        <f>_xlfn.XLOOKUP(Table1[[#This Row],[City]],Table2[City],Table2[Bonus %])</f>
        <v>7</v>
      </c>
    </row>
    <row r="4360" spans="1:19" x14ac:dyDescent="0.35">
      <c r="A4360" s="7" t="s">
        <v>2736</v>
      </c>
      <c r="B4360" s="40" t="str">
        <f>LEFT(Table1[[#This Row],[Employee Name]],FIND(" ",Table1[[#This Row],[Employee Name]]))</f>
        <v xml:space="preserve">Neha </v>
      </c>
      <c r="C4360" s="40" t="str">
        <f>RIGHT(Table1[[#This Row],[Employee Name]],LEN(Table1[[#This Row],[Employee Name]])-FIND(" ",Table1[[#This Row],[Employee Name]]))</f>
        <v>Kulkarni</v>
      </c>
      <c r="D4360" s="22">
        <f>Table1[[#This Row],[Basic Salary]]+Table1[[#This Row],[Bonus]]</f>
        <v>54668</v>
      </c>
      <c r="E4360" s="8">
        <v>90</v>
      </c>
      <c r="F4360" s="45">
        <v>65</v>
      </c>
      <c r="G4360" s="8" t="str" cm="1">
        <f t="array" ref="G4360">_xlfn.IFS(Table1[[#This Row],[Performance Score]]&gt;=80,"Excellent",Table1[[#This Row],[Performance Score]]&gt;=60,"Good",Table1[[#This Row],[Performance Score]]&gt;=40,"Need Improvement")</f>
        <v>Good</v>
      </c>
      <c r="H4360" s="29">
        <f>Table1[[#This Row],[Bonus]]/Table1[[#This Row],[Basic Salary]]</f>
        <v>1.0088189902256193</v>
      </c>
      <c r="I4360" s="8">
        <f ca="1">DATEDIF(Table1[[#This Row],[Date of Birth]],TODAY(),"y")</f>
        <v>39</v>
      </c>
      <c r="J4360" s="33">
        <v>45532</v>
      </c>
      <c r="K4360" s="33" t="str" cm="1">
        <f t="array" aca="1" ref="K4360" ca="1">_xlfn.IFS(L4360&lt;3,"Junior",L4360&lt;=7,"Mid-Level",L4360&gt;7,"Senior")</f>
        <v>Junior</v>
      </c>
      <c r="L4360" s="45">
        <f ca="1">INT(YEARFRAC(Table1[[#This Row],[Joining Date]],TODAY(),1))</f>
        <v>1</v>
      </c>
      <c r="M4360" s="25" t="str">
        <f t="shared" ca="1" si="68"/>
        <v>No</v>
      </c>
      <c r="N4360" s="25">
        <f>YEAR(Table1[[#This Row],[Joining Date]])</f>
        <v>2024</v>
      </c>
      <c r="O4360" s="45">
        <f>MONTH(Table1[[#This Row],[Joining Date]])</f>
        <v>8</v>
      </c>
      <c r="P4360" s="25">
        <f ca="1">NETWORKDAYS(Table1[[#This Row],[Joining Date]],TODAY())</f>
        <v>479</v>
      </c>
      <c r="Q4360" s="25" t="str">
        <f>LEFT(Table1[[#This Row],[Department]],5)&amp;"-"&amp;RIGHT(Table1[[#This Row],[Employee ID]],3)</f>
        <v>Opera-680</v>
      </c>
      <c r="R4360" s="25" t="str">
        <f>LEFT(Table1[[#This Row],[Department]],3)</f>
        <v>Ope</v>
      </c>
      <c r="S4360" s="36">
        <f>_xlfn.XLOOKUP(Table1[[#This Row],[City]],Table2[City],Table2[Bonus %])</f>
        <v>5</v>
      </c>
    </row>
    <row r="4361" spans="1:19" x14ac:dyDescent="0.35">
      <c r="A4361" s="9" t="s">
        <v>3079</v>
      </c>
      <c r="B4361" s="41" t="str">
        <f>LEFT(Table1[[#This Row],[Employee Name]],FIND(" ",Table1[[#This Row],[Employee Name]]))</f>
        <v xml:space="preserve">Kavya </v>
      </c>
      <c r="C4361" s="41" t="str">
        <f>RIGHT(Table1[[#This Row],[Employee Name]],LEN(Table1[[#This Row],[Employee Name]])-FIND(" ",Table1[[#This Row],[Employee Name]]))</f>
        <v>Nair</v>
      </c>
      <c r="D4361" s="23">
        <f>Table1[[#This Row],[Basic Salary]]+Table1[[#This Row],[Bonus]]</f>
        <v>54629</v>
      </c>
      <c r="E4361" s="10">
        <v>72</v>
      </c>
      <c r="F4361" s="46">
        <v>60</v>
      </c>
      <c r="G4361" s="10" t="str" cm="1">
        <f t="array" ref="G4361">_xlfn.IFS(Table1[[#This Row],[Performance Score]]&gt;=80,"Excellent",Table1[[#This Row],[Performance Score]]&gt;=60,"Good",Table1[[#This Row],[Performance Score]]&gt;=40,"Need Improvement")</f>
        <v>Good</v>
      </c>
      <c r="H4361" s="30">
        <f>Table1[[#This Row],[Bonus]]/Table1[[#This Row],[Basic Salary]]</f>
        <v>0.9127801120448179</v>
      </c>
      <c r="I4361" s="10">
        <f ca="1">DATEDIF(Table1[[#This Row],[Date of Birth]],TODAY(),"y")</f>
        <v>43</v>
      </c>
      <c r="J4361" s="34">
        <v>44738</v>
      </c>
      <c r="K4361" s="33" t="str" cm="1">
        <f t="array" aca="1" ref="K4361" ca="1">_xlfn.IFS(L4361&lt;3,"Junior",L4361&lt;=7,"Mid-Level",L4361&gt;7,"Senior")</f>
        <v>Mid-Level</v>
      </c>
      <c r="L4361" s="46">
        <f ca="1">INT(YEARFRAC(Table1[[#This Row],[Joining Date]],TODAY(),1))</f>
        <v>4</v>
      </c>
      <c r="M4361" s="25" t="str">
        <f t="shared" ca="1" si="68"/>
        <v>No</v>
      </c>
      <c r="N4361" s="26">
        <f>YEAR(Table1[[#This Row],[Joining Date]])</f>
        <v>2022</v>
      </c>
      <c r="O4361" s="46">
        <f>MONTH(Table1[[#This Row],[Joining Date]])</f>
        <v>6</v>
      </c>
      <c r="P4361" s="26">
        <f ca="1">NETWORKDAYS(Table1[[#This Row],[Joining Date]],TODAY())</f>
        <v>1046</v>
      </c>
      <c r="Q4361" s="26" t="str">
        <f>LEFT(Table1[[#This Row],[Department]],5)&amp;"-"&amp;RIGHT(Table1[[#This Row],[Employee ID]],3)</f>
        <v>Suppo-023</v>
      </c>
      <c r="R4361" s="26" t="str">
        <f>LEFT(Table1[[#This Row],[Department]],3)</f>
        <v>Sup</v>
      </c>
      <c r="S4361" s="37">
        <f>_xlfn.XLOOKUP(Table1[[#This Row],[City]],Table2[City],Table2[Bonus %])</f>
        <v>8</v>
      </c>
    </row>
    <row r="4362" spans="1:19" x14ac:dyDescent="0.35">
      <c r="A4362" s="7" t="s">
        <v>2677</v>
      </c>
      <c r="B4362" s="40" t="str">
        <f>LEFT(Table1[[#This Row],[Employee Name]],FIND(" ",Table1[[#This Row],[Employee Name]]))</f>
        <v xml:space="preserve">Aditya </v>
      </c>
      <c r="C4362" s="40" t="str">
        <f>RIGHT(Table1[[#This Row],[Employee Name]],LEN(Table1[[#This Row],[Employee Name]])-FIND(" ",Table1[[#This Row],[Employee Name]]))</f>
        <v>Kapoor</v>
      </c>
      <c r="D4362" s="22">
        <f>Table1[[#This Row],[Basic Salary]]+Table1[[#This Row],[Bonus]]</f>
        <v>54612</v>
      </c>
      <c r="E4362" s="8">
        <v>96</v>
      </c>
      <c r="F4362" s="45">
        <v>46</v>
      </c>
      <c r="G4362" s="8" t="str" cm="1">
        <f t="array" ref="G4362">_xlfn.IFS(Table1[[#This Row],[Performance Score]]&gt;=80,"Excellent",Table1[[#This Row],[Performance Score]]&gt;=60,"Good",Table1[[#This Row],[Performance Score]]&gt;=40,"Need Improvement")</f>
        <v>Need Improvement</v>
      </c>
      <c r="H4362" s="29">
        <f>Table1[[#This Row],[Bonus]]/Table1[[#This Row],[Basic Salary]]</f>
        <v>0.11676414052594986</v>
      </c>
      <c r="I4362" s="8">
        <f ca="1">DATEDIF(Table1[[#This Row],[Date of Birth]],TODAY(),"y")</f>
        <v>15</v>
      </c>
      <c r="J4362" s="33">
        <v>42981</v>
      </c>
      <c r="K4362" s="33" t="str" cm="1">
        <f t="array" aca="1" ref="K4362" ca="1">_xlfn.IFS(L4362&lt;3,"Junior",L4362&lt;=7,"Mid-Level",L4362&gt;7,"Senior")</f>
        <v>Senior</v>
      </c>
      <c r="L4362" s="45">
        <f ca="1">INT(YEARFRAC(Table1[[#This Row],[Joining Date]],TODAY(),1))</f>
        <v>8</v>
      </c>
      <c r="M4362" s="25" t="str">
        <f t="shared" ca="1" si="68"/>
        <v>Yes</v>
      </c>
      <c r="N4362" s="25">
        <f>YEAR(Table1[[#This Row],[Joining Date]])</f>
        <v>2017</v>
      </c>
      <c r="O4362" s="45">
        <f>MONTH(Table1[[#This Row],[Joining Date]])</f>
        <v>9</v>
      </c>
      <c r="P4362" s="25">
        <f ca="1">NETWORKDAYS(Table1[[#This Row],[Joining Date]],TODAY())</f>
        <v>2301</v>
      </c>
      <c r="Q4362" s="25" t="str">
        <f>LEFT(Table1[[#This Row],[Department]],5)&amp;"-"&amp;RIGHT(Table1[[#This Row],[Employee ID]],3)</f>
        <v>HR-621</v>
      </c>
      <c r="R4362" s="25" t="str">
        <f>LEFT(Table1[[#This Row],[Department]],3)</f>
        <v>HR</v>
      </c>
      <c r="S4362" s="36">
        <f>_xlfn.XLOOKUP(Table1[[#This Row],[City]],Table2[City],Table2[Bonus %])</f>
        <v>6</v>
      </c>
    </row>
    <row r="4363" spans="1:19" x14ac:dyDescent="0.35">
      <c r="A4363" s="9" t="s">
        <v>4982</v>
      </c>
      <c r="B4363" s="41" t="str">
        <f>LEFT(Table1[[#This Row],[Employee Name]],FIND(" ",Table1[[#This Row],[Employee Name]]))</f>
        <v xml:space="preserve">Arjun </v>
      </c>
      <c r="C4363" s="41" t="str">
        <f>RIGHT(Table1[[#This Row],[Employee Name]],LEN(Table1[[#This Row],[Employee Name]])-FIND(" ",Table1[[#This Row],[Employee Name]]))</f>
        <v>Mehta</v>
      </c>
      <c r="D4363" s="23">
        <f>Table1[[#This Row],[Basic Salary]]+Table1[[#This Row],[Bonus]]</f>
        <v>54607</v>
      </c>
      <c r="E4363" s="10">
        <v>80</v>
      </c>
      <c r="F4363" s="46">
        <v>76</v>
      </c>
      <c r="G4363" s="10" t="str" cm="1">
        <f t="array" ref="G4363">_xlfn.IFS(Table1[[#This Row],[Performance Score]]&gt;=80,"Excellent",Table1[[#This Row],[Performance Score]]&gt;=60,"Good",Table1[[#This Row],[Performance Score]]&gt;=40,"Need Improvement")</f>
        <v>Good</v>
      </c>
      <c r="H4363" s="30">
        <f>Table1[[#This Row],[Bonus]]/Table1[[#This Row],[Basic Salary]]</f>
        <v>0.69634369854928391</v>
      </c>
      <c r="I4363" s="10">
        <f ca="1">DATEDIF(Table1[[#This Row],[Date of Birth]],TODAY(),"y")</f>
        <v>25</v>
      </c>
      <c r="J4363" s="34">
        <v>44861</v>
      </c>
      <c r="K4363" s="33" t="str" cm="1">
        <f t="array" aca="1" ref="K4363" ca="1">_xlfn.IFS(L4363&lt;3,"Junior",L4363&lt;=7,"Mid-Level",L4363&gt;7,"Senior")</f>
        <v>Mid-Level</v>
      </c>
      <c r="L4363" s="46">
        <f ca="1">INT(YEARFRAC(Table1[[#This Row],[Joining Date]],TODAY(),1))</f>
        <v>3</v>
      </c>
      <c r="M4363" s="25" t="str">
        <f t="shared" ca="1" si="68"/>
        <v>No</v>
      </c>
      <c r="N4363" s="26">
        <f>YEAR(Table1[[#This Row],[Joining Date]])</f>
        <v>2022</v>
      </c>
      <c r="O4363" s="46">
        <f>MONTH(Table1[[#This Row],[Joining Date]])</f>
        <v>10</v>
      </c>
      <c r="P4363" s="26">
        <f ca="1">NETWORKDAYS(Table1[[#This Row],[Joining Date]],TODAY())</f>
        <v>958</v>
      </c>
      <c r="Q4363" s="26" t="str">
        <f>LEFT(Table1[[#This Row],[Department]],5)&amp;"-"&amp;RIGHT(Table1[[#This Row],[Employee ID]],3)</f>
        <v>Suppo-926</v>
      </c>
      <c r="R4363" s="26" t="str">
        <f>LEFT(Table1[[#This Row],[Department]],3)</f>
        <v>Sup</v>
      </c>
      <c r="S4363" s="37">
        <f>_xlfn.XLOOKUP(Table1[[#This Row],[City]],Table2[City],Table2[Bonus %])</f>
        <v>6</v>
      </c>
    </row>
    <row r="4364" spans="1:19" x14ac:dyDescent="0.35">
      <c r="A4364" s="7" t="s">
        <v>3365</v>
      </c>
      <c r="B4364" s="40" t="str">
        <f>LEFT(Table1[[#This Row],[Employee Name]],FIND(" ",Table1[[#This Row],[Employee Name]]))</f>
        <v xml:space="preserve">Arjun </v>
      </c>
      <c r="C4364" s="40" t="str">
        <f>RIGHT(Table1[[#This Row],[Employee Name]],LEN(Table1[[#This Row],[Employee Name]])-FIND(" ",Table1[[#This Row],[Employee Name]]))</f>
        <v>Mehta</v>
      </c>
      <c r="D4364" s="22">
        <f>Table1[[#This Row],[Basic Salary]]+Table1[[#This Row],[Bonus]]</f>
        <v>54598</v>
      </c>
      <c r="E4364" s="8">
        <v>67</v>
      </c>
      <c r="F4364" s="45">
        <v>78</v>
      </c>
      <c r="G4364" s="8" t="str" cm="1">
        <f t="array" ref="G4364">_xlfn.IFS(Table1[[#This Row],[Performance Score]]&gt;=80,"Excellent",Table1[[#This Row],[Performance Score]]&gt;=60,"Good",Table1[[#This Row],[Performance Score]]&gt;=40,"Need Improvement")</f>
        <v>Good</v>
      </c>
      <c r="H4364" s="29">
        <f>Table1[[#This Row],[Bonus]]/Table1[[#This Row],[Basic Salary]]</f>
        <v>0.33289390166495775</v>
      </c>
      <c r="I4364" s="8">
        <f ca="1">DATEDIF(Table1[[#This Row],[Date of Birth]],TODAY(),"y")</f>
        <v>20</v>
      </c>
      <c r="J4364" s="33">
        <v>44590</v>
      </c>
      <c r="K4364" s="33" t="str" cm="1">
        <f t="array" aca="1" ref="K4364" ca="1">_xlfn.IFS(L4364&lt;3,"Junior",L4364&lt;=7,"Mid-Level",L4364&gt;7,"Senior")</f>
        <v>Mid-Level</v>
      </c>
      <c r="L4364" s="45">
        <f ca="1">INT(YEARFRAC(Table1[[#This Row],[Joining Date]],TODAY(),1))</f>
        <v>4</v>
      </c>
      <c r="M4364" s="25" t="str">
        <f t="shared" ca="1" si="68"/>
        <v>No</v>
      </c>
      <c r="N4364" s="25">
        <f>YEAR(Table1[[#This Row],[Joining Date]])</f>
        <v>2022</v>
      </c>
      <c r="O4364" s="45">
        <f>MONTH(Table1[[#This Row],[Joining Date]])</f>
        <v>1</v>
      </c>
      <c r="P4364" s="25">
        <f ca="1">NETWORKDAYS(Table1[[#This Row],[Joining Date]],TODAY())</f>
        <v>1151</v>
      </c>
      <c r="Q4364" s="25" t="str">
        <f>LEFT(Table1[[#This Row],[Department]],5)&amp;"-"&amp;RIGHT(Table1[[#This Row],[Employee ID]],3)</f>
        <v>Marke-309</v>
      </c>
      <c r="R4364" s="25" t="str">
        <f>LEFT(Table1[[#This Row],[Department]],3)</f>
        <v>Mar</v>
      </c>
      <c r="S4364" s="36">
        <f>_xlfn.XLOOKUP(Table1[[#This Row],[City]],Table2[City],Table2[Bonus %])</f>
        <v>5</v>
      </c>
    </row>
    <row r="4365" spans="1:19" x14ac:dyDescent="0.35">
      <c r="A4365" s="9" t="s">
        <v>1020</v>
      </c>
      <c r="B4365" s="41" t="str">
        <f>LEFT(Table1[[#This Row],[Employee Name]],FIND(" ",Table1[[#This Row],[Employee Name]]))</f>
        <v xml:space="preserve">Swathi </v>
      </c>
      <c r="C4365" s="41" t="str">
        <f>RIGHT(Table1[[#This Row],[Employee Name]],LEN(Table1[[#This Row],[Employee Name]])-FIND(" ",Table1[[#This Row],[Employee Name]]))</f>
        <v>Ramesh</v>
      </c>
      <c r="D4365" s="23">
        <f>Table1[[#This Row],[Basic Salary]]+Table1[[#This Row],[Bonus]]</f>
        <v>54579</v>
      </c>
      <c r="E4365" s="10">
        <v>64</v>
      </c>
      <c r="F4365" s="46">
        <v>52</v>
      </c>
      <c r="G4365" s="10" t="str" cm="1">
        <f t="array" ref="G4365">_xlfn.IFS(Table1[[#This Row],[Performance Score]]&gt;=80,"Excellent",Table1[[#This Row],[Performance Score]]&gt;=60,"Good",Table1[[#This Row],[Performance Score]]&gt;=40,"Need Improvement")</f>
        <v>Need Improvement</v>
      </c>
      <c r="H4365" s="30">
        <f>Table1[[#This Row],[Bonus]]/Table1[[#This Row],[Basic Salary]]</f>
        <v>0.63073291702769729</v>
      </c>
      <c r="I4365" s="10">
        <f ca="1">DATEDIF(Table1[[#This Row],[Date of Birth]],TODAY(),"y")</f>
        <v>46</v>
      </c>
      <c r="J4365" s="34">
        <v>44584</v>
      </c>
      <c r="K4365" s="33" t="str" cm="1">
        <f t="array" aca="1" ref="K4365" ca="1">_xlfn.IFS(L4365&lt;3,"Junior",L4365&lt;=7,"Mid-Level",L4365&gt;7,"Senior")</f>
        <v>Mid-Level</v>
      </c>
      <c r="L4365" s="46">
        <f ca="1">INT(YEARFRAC(Table1[[#This Row],[Joining Date]],TODAY(),1))</f>
        <v>4</v>
      </c>
      <c r="M4365" s="25" t="str">
        <f t="shared" ca="1" si="68"/>
        <v>No</v>
      </c>
      <c r="N4365" s="26">
        <f>YEAR(Table1[[#This Row],[Joining Date]])</f>
        <v>2022</v>
      </c>
      <c r="O4365" s="46">
        <f>MONTH(Table1[[#This Row],[Joining Date]])</f>
        <v>1</v>
      </c>
      <c r="P4365" s="26">
        <f ca="1">NETWORKDAYS(Table1[[#This Row],[Joining Date]],TODAY())</f>
        <v>1156</v>
      </c>
      <c r="Q4365" s="26" t="str">
        <f>LEFT(Table1[[#This Row],[Department]],5)&amp;"-"&amp;RIGHT(Table1[[#This Row],[Employee ID]],3)</f>
        <v>Finan-964</v>
      </c>
      <c r="R4365" s="26" t="str">
        <f>LEFT(Table1[[#This Row],[Department]],3)</f>
        <v>Fin</v>
      </c>
      <c r="S4365" s="37">
        <f>_xlfn.XLOOKUP(Table1[[#This Row],[City]],Table2[City],Table2[Bonus %])</f>
        <v>5</v>
      </c>
    </row>
    <row r="4366" spans="1:19" x14ac:dyDescent="0.35">
      <c r="A4366" s="7" t="s">
        <v>1808</v>
      </c>
      <c r="B4366" s="40" t="str">
        <f>LEFT(Table1[[#This Row],[Employee Name]],FIND(" ",Table1[[#This Row],[Employee Name]]))</f>
        <v xml:space="preserve">Ananya </v>
      </c>
      <c r="C4366" s="40" t="str">
        <f>RIGHT(Table1[[#This Row],[Employee Name]],LEN(Table1[[#This Row],[Employee Name]])-FIND(" ",Table1[[#This Row],[Employee Name]]))</f>
        <v>Rao</v>
      </c>
      <c r="D4366" s="22">
        <f>Table1[[#This Row],[Basic Salary]]+Table1[[#This Row],[Bonus]]</f>
        <v>54574</v>
      </c>
      <c r="E4366" s="8">
        <v>77</v>
      </c>
      <c r="F4366" s="45">
        <v>47</v>
      </c>
      <c r="G4366" s="8" t="str" cm="1">
        <f t="array" ref="G4366">_xlfn.IFS(Table1[[#This Row],[Performance Score]]&gt;=80,"Excellent",Table1[[#This Row],[Performance Score]]&gt;=60,"Good",Table1[[#This Row],[Performance Score]]&gt;=40,"Need Improvement")</f>
        <v>Need Improvement</v>
      </c>
      <c r="H4366" s="29">
        <f>Table1[[#This Row],[Bonus]]/Table1[[#This Row],[Basic Salary]]</f>
        <v>0.28630353312748957</v>
      </c>
      <c r="I4366" s="8">
        <f ca="1">DATEDIF(Table1[[#This Row],[Date of Birth]],TODAY(),"y")</f>
        <v>28</v>
      </c>
      <c r="J4366" s="33">
        <v>44806</v>
      </c>
      <c r="K4366" s="33" t="str" cm="1">
        <f t="array" aca="1" ref="K4366" ca="1">_xlfn.IFS(L4366&lt;3,"Junior",L4366&lt;=7,"Mid-Level",L4366&gt;7,"Senior")</f>
        <v>Mid-Level</v>
      </c>
      <c r="L4366" s="45">
        <f ca="1">INT(YEARFRAC(Table1[[#This Row],[Joining Date]],TODAY(),1))</f>
        <v>3</v>
      </c>
      <c r="M4366" s="25" t="str">
        <f t="shared" ca="1" si="68"/>
        <v>No</v>
      </c>
      <c r="N4366" s="25">
        <f>YEAR(Table1[[#This Row],[Joining Date]])</f>
        <v>2022</v>
      </c>
      <c r="O4366" s="45">
        <f>MONTH(Table1[[#This Row],[Joining Date]])</f>
        <v>9</v>
      </c>
      <c r="P4366" s="25">
        <f ca="1">NETWORKDAYS(Table1[[#This Row],[Joining Date]],TODAY())</f>
        <v>997</v>
      </c>
      <c r="Q4366" s="25" t="str">
        <f>LEFT(Table1[[#This Row],[Department]],5)&amp;"-"&amp;RIGHT(Table1[[#This Row],[Employee ID]],3)</f>
        <v>Marke-752</v>
      </c>
      <c r="R4366" s="25" t="str">
        <f>LEFT(Table1[[#This Row],[Department]],3)</f>
        <v>Mar</v>
      </c>
      <c r="S4366" s="36">
        <f>_xlfn.XLOOKUP(Table1[[#This Row],[City]],Table2[City],Table2[Bonus %])</f>
        <v>4</v>
      </c>
    </row>
    <row r="4367" spans="1:19" x14ac:dyDescent="0.35">
      <c r="A4367" s="9" t="s">
        <v>433</v>
      </c>
      <c r="B4367" s="41" t="str">
        <f>LEFT(Table1[[#This Row],[Employee Name]],FIND(" ",Table1[[#This Row],[Employee Name]]))</f>
        <v xml:space="preserve">Karan </v>
      </c>
      <c r="C4367" s="41" t="str">
        <f>RIGHT(Table1[[#This Row],[Employee Name]],LEN(Table1[[#This Row],[Employee Name]])-FIND(" ",Table1[[#This Row],[Employee Name]]))</f>
        <v>Malhotra</v>
      </c>
      <c r="D4367" s="23">
        <f>Table1[[#This Row],[Basic Salary]]+Table1[[#This Row],[Bonus]]</f>
        <v>54571</v>
      </c>
      <c r="E4367" s="10">
        <v>99</v>
      </c>
      <c r="F4367" s="46">
        <v>77</v>
      </c>
      <c r="G4367" s="10" t="str" cm="1">
        <f t="array" ref="G4367">_xlfn.IFS(Table1[[#This Row],[Performance Score]]&gt;=80,"Excellent",Table1[[#This Row],[Performance Score]]&gt;=60,"Good",Table1[[#This Row],[Performance Score]]&gt;=40,"Need Improvement")</f>
        <v>Good</v>
      </c>
      <c r="H4367" s="30">
        <f>Table1[[#This Row],[Bonus]]/Table1[[#This Row],[Basic Salary]]</f>
        <v>1.05</v>
      </c>
      <c r="I4367" s="10">
        <f ca="1">DATEDIF(Table1[[#This Row],[Date of Birth]],TODAY(),"y")</f>
        <v>25</v>
      </c>
      <c r="J4367" s="34">
        <v>44133</v>
      </c>
      <c r="K4367" s="33" t="str" cm="1">
        <f t="array" aca="1" ref="K4367" ca="1">_xlfn.IFS(L4367&lt;3,"Junior",L4367&lt;=7,"Mid-Level",L4367&gt;7,"Senior")</f>
        <v>Mid-Level</v>
      </c>
      <c r="L4367" s="46">
        <f ca="1">INT(YEARFRAC(Table1[[#This Row],[Joining Date]],TODAY(),1))</f>
        <v>5</v>
      </c>
      <c r="M4367" s="25" t="str">
        <f t="shared" ca="1" si="68"/>
        <v>No</v>
      </c>
      <c r="N4367" s="26">
        <f>YEAR(Table1[[#This Row],[Joining Date]])</f>
        <v>2020</v>
      </c>
      <c r="O4367" s="46">
        <f>MONTH(Table1[[#This Row],[Joining Date]])</f>
        <v>10</v>
      </c>
      <c r="P4367" s="26">
        <f ca="1">NETWORKDAYS(Table1[[#This Row],[Joining Date]],TODAY())</f>
        <v>1478</v>
      </c>
      <c r="Q4367" s="26" t="str">
        <f>LEFT(Table1[[#This Row],[Department]],5)&amp;"-"&amp;RIGHT(Table1[[#This Row],[Employee ID]],3)</f>
        <v>Suppo-377</v>
      </c>
      <c r="R4367" s="26" t="str">
        <f>LEFT(Table1[[#This Row],[Department]],3)</f>
        <v>Sup</v>
      </c>
      <c r="S4367" s="37">
        <f>_xlfn.XLOOKUP(Table1[[#This Row],[City]],Table2[City],Table2[Bonus %])</f>
        <v>4</v>
      </c>
    </row>
    <row r="4368" spans="1:19" x14ac:dyDescent="0.35">
      <c r="A4368" s="7" t="s">
        <v>3015</v>
      </c>
      <c r="B4368" s="40" t="str">
        <f>LEFT(Table1[[#This Row],[Employee Name]],FIND(" ",Table1[[#This Row],[Employee Name]]))</f>
        <v xml:space="preserve">Krishna </v>
      </c>
      <c r="C4368" s="40" t="str">
        <f>RIGHT(Table1[[#This Row],[Employee Name]],LEN(Table1[[#This Row],[Employee Name]])-FIND(" ",Table1[[#This Row],[Employee Name]]))</f>
        <v>Chaitanya</v>
      </c>
      <c r="D4368" s="22">
        <f>Table1[[#This Row],[Basic Salary]]+Table1[[#This Row],[Bonus]]</f>
        <v>54559</v>
      </c>
      <c r="E4368" s="8">
        <v>61</v>
      </c>
      <c r="F4368" s="45">
        <v>66</v>
      </c>
      <c r="G4368" s="8" t="str" cm="1">
        <f t="array" ref="G4368">_xlfn.IFS(Table1[[#This Row],[Performance Score]]&gt;=80,"Excellent",Table1[[#This Row],[Performance Score]]&gt;=60,"Good",Table1[[#This Row],[Performance Score]]&gt;=40,"Need Improvement")</f>
        <v>Good</v>
      </c>
      <c r="H4368" s="29">
        <f>Table1[[#This Row],[Bonus]]/Table1[[#This Row],[Basic Salary]]</f>
        <v>0.39712171263219892</v>
      </c>
      <c r="I4368" s="8">
        <f ca="1">DATEDIF(Table1[[#This Row],[Date of Birth]],TODAY(),"y")</f>
        <v>17</v>
      </c>
      <c r="J4368" s="33">
        <v>44782</v>
      </c>
      <c r="K4368" s="33" t="str" cm="1">
        <f t="array" aca="1" ref="K4368" ca="1">_xlfn.IFS(L4368&lt;3,"Junior",L4368&lt;=7,"Mid-Level",L4368&gt;7,"Senior")</f>
        <v>Mid-Level</v>
      </c>
      <c r="L4368" s="45">
        <f ca="1">INT(YEARFRAC(Table1[[#This Row],[Joining Date]],TODAY(),1))</f>
        <v>3</v>
      </c>
      <c r="M4368" s="25" t="str">
        <f t="shared" ca="1" si="68"/>
        <v>No</v>
      </c>
      <c r="N4368" s="25">
        <f>YEAR(Table1[[#This Row],[Joining Date]])</f>
        <v>2022</v>
      </c>
      <c r="O4368" s="45">
        <f>MONTH(Table1[[#This Row],[Joining Date]])</f>
        <v>8</v>
      </c>
      <c r="P4368" s="25">
        <f ca="1">NETWORKDAYS(Table1[[#This Row],[Joining Date]],TODAY())</f>
        <v>1015</v>
      </c>
      <c r="Q4368" s="25" t="str">
        <f>LEFT(Table1[[#This Row],[Department]],5)&amp;"-"&amp;RIGHT(Table1[[#This Row],[Employee ID]],3)</f>
        <v>IT-959</v>
      </c>
      <c r="R4368" s="25" t="str">
        <f>LEFT(Table1[[#This Row],[Department]],3)</f>
        <v>IT</v>
      </c>
      <c r="S4368" s="36">
        <f>_xlfn.XLOOKUP(Table1[[#This Row],[City]],Table2[City],Table2[Bonus %])</f>
        <v>7</v>
      </c>
    </row>
    <row r="4369" spans="1:19" x14ac:dyDescent="0.35">
      <c r="A4369" s="9" t="s">
        <v>4029</v>
      </c>
      <c r="B4369" s="41" t="str">
        <f>LEFT(Table1[[#This Row],[Employee Name]],FIND(" ",Table1[[#This Row],[Employee Name]]))</f>
        <v xml:space="preserve">Vikram </v>
      </c>
      <c r="C4369" s="41" t="str">
        <f>RIGHT(Table1[[#This Row],[Employee Name]],LEN(Table1[[#This Row],[Employee Name]])-FIND(" ",Table1[[#This Row],[Employee Name]]))</f>
        <v>Singh</v>
      </c>
      <c r="D4369" s="23">
        <f>Table1[[#This Row],[Basic Salary]]+Table1[[#This Row],[Bonus]]</f>
        <v>54515</v>
      </c>
      <c r="E4369" s="10">
        <v>68</v>
      </c>
      <c r="F4369" s="46">
        <v>41</v>
      </c>
      <c r="G4369" s="10" t="str" cm="1">
        <f t="array" ref="G4369">_xlfn.IFS(Table1[[#This Row],[Performance Score]]&gt;=80,"Excellent",Table1[[#This Row],[Performance Score]]&gt;=60,"Good",Table1[[#This Row],[Performance Score]]&gt;=40,"Need Improvement")</f>
        <v>Need Improvement</v>
      </c>
      <c r="H4369" s="30">
        <f>Table1[[#This Row],[Bonus]]/Table1[[#This Row],[Basic Salary]]</f>
        <v>0.91005921306191095</v>
      </c>
      <c r="I4369" s="10">
        <f ca="1">DATEDIF(Table1[[#This Row],[Date of Birth]],TODAY(),"y")</f>
        <v>19</v>
      </c>
      <c r="J4369" s="34">
        <v>42470</v>
      </c>
      <c r="K4369" s="33" t="str" cm="1">
        <f t="array" aca="1" ref="K4369" ca="1">_xlfn.IFS(L4369&lt;3,"Junior",L4369&lt;=7,"Mid-Level",L4369&gt;7,"Senior")</f>
        <v>Senior</v>
      </c>
      <c r="L4369" s="46">
        <f ca="1">INT(YEARFRAC(Table1[[#This Row],[Joining Date]],TODAY(),1))</f>
        <v>10</v>
      </c>
      <c r="M4369" s="25" t="str">
        <f t="shared" ca="1" si="68"/>
        <v>Yes</v>
      </c>
      <c r="N4369" s="26">
        <f>YEAR(Table1[[#This Row],[Joining Date]])</f>
        <v>2016</v>
      </c>
      <c r="O4369" s="46">
        <f>MONTH(Table1[[#This Row],[Joining Date]])</f>
        <v>4</v>
      </c>
      <c r="P4369" s="26">
        <f ca="1">NETWORKDAYS(Table1[[#This Row],[Joining Date]],TODAY())</f>
        <v>2666</v>
      </c>
      <c r="Q4369" s="26" t="str">
        <f>LEFT(Table1[[#This Row],[Department]],5)&amp;"-"&amp;RIGHT(Table1[[#This Row],[Employee ID]],3)</f>
        <v>Marke-973</v>
      </c>
      <c r="R4369" s="26" t="str">
        <f>LEFT(Table1[[#This Row],[Department]],3)</f>
        <v>Mar</v>
      </c>
      <c r="S4369" s="37">
        <f>_xlfn.XLOOKUP(Table1[[#This Row],[City]],Table2[City],Table2[Bonus %])</f>
        <v>8</v>
      </c>
    </row>
    <row r="4370" spans="1:19" x14ac:dyDescent="0.35">
      <c r="A4370" s="7" t="s">
        <v>293</v>
      </c>
      <c r="B4370" s="40" t="str">
        <f>LEFT(Table1[[#This Row],[Employee Name]],FIND(" ",Table1[[#This Row],[Employee Name]]))</f>
        <v xml:space="preserve">Neha </v>
      </c>
      <c r="C4370" s="40" t="str">
        <f>RIGHT(Table1[[#This Row],[Employee Name]],LEN(Table1[[#This Row],[Employee Name]])-FIND(" ",Table1[[#This Row],[Employee Name]]))</f>
        <v>Kulkarni</v>
      </c>
      <c r="D4370" s="22">
        <f>Table1[[#This Row],[Basic Salary]]+Table1[[#This Row],[Bonus]]</f>
        <v>54514</v>
      </c>
      <c r="E4370" s="8">
        <v>62</v>
      </c>
      <c r="F4370" s="45">
        <v>58</v>
      </c>
      <c r="G4370" s="8" t="str" cm="1">
        <f t="array" ref="G4370">_xlfn.IFS(Table1[[#This Row],[Performance Score]]&gt;=80,"Excellent",Table1[[#This Row],[Performance Score]]&gt;=60,"Good",Table1[[#This Row],[Performance Score]]&gt;=40,"Need Improvement")</f>
        <v>Need Improvement</v>
      </c>
      <c r="H4370" s="29">
        <f>Table1[[#This Row],[Bonus]]/Table1[[#This Row],[Basic Salary]]</f>
        <v>0.60118662985372728</v>
      </c>
      <c r="I4370" s="8">
        <f ca="1">DATEDIF(Table1[[#This Row],[Date of Birth]],TODAY(),"y")</f>
        <v>43</v>
      </c>
      <c r="J4370" s="33">
        <v>44221</v>
      </c>
      <c r="K4370" s="33" t="str" cm="1">
        <f t="array" aca="1" ref="K4370" ca="1">_xlfn.IFS(L4370&lt;3,"Junior",L4370&lt;=7,"Mid-Level",L4370&gt;7,"Senior")</f>
        <v>Mid-Level</v>
      </c>
      <c r="L4370" s="45">
        <f ca="1">INT(YEARFRAC(Table1[[#This Row],[Joining Date]],TODAY(),1))</f>
        <v>5</v>
      </c>
      <c r="M4370" s="25" t="str">
        <f t="shared" ca="1" si="68"/>
        <v>No</v>
      </c>
      <c r="N4370" s="25">
        <f>YEAR(Table1[[#This Row],[Joining Date]])</f>
        <v>2021</v>
      </c>
      <c r="O4370" s="45">
        <f>MONTH(Table1[[#This Row],[Joining Date]])</f>
        <v>1</v>
      </c>
      <c r="P4370" s="25">
        <f ca="1">NETWORKDAYS(Table1[[#This Row],[Joining Date]],TODAY())</f>
        <v>1416</v>
      </c>
      <c r="Q4370" s="25" t="str">
        <f>LEFT(Table1[[#This Row],[Department]],5)&amp;"-"&amp;RIGHT(Table1[[#This Row],[Employee ID]],3)</f>
        <v>Marke-237</v>
      </c>
      <c r="R4370" s="25" t="str">
        <f>LEFT(Table1[[#This Row],[Department]],3)</f>
        <v>Mar</v>
      </c>
      <c r="S4370" s="36">
        <f>_xlfn.XLOOKUP(Table1[[#This Row],[City]],Table2[City],Table2[Bonus %])</f>
        <v>8</v>
      </c>
    </row>
    <row r="4371" spans="1:19" x14ac:dyDescent="0.35">
      <c r="A4371" s="9" t="s">
        <v>549</v>
      </c>
      <c r="B4371" s="41" t="str">
        <f>LEFT(Table1[[#This Row],[Employee Name]],FIND(" ",Table1[[#This Row],[Employee Name]]))</f>
        <v xml:space="preserve">Arjun </v>
      </c>
      <c r="C4371" s="41" t="str">
        <f>RIGHT(Table1[[#This Row],[Employee Name]],LEN(Table1[[#This Row],[Employee Name]])-FIND(" ",Table1[[#This Row],[Employee Name]]))</f>
        <v>Mehta</v>
      </c>
      <c r="D4371" s="23">
        <f>Table1[[#This Row],[Basic Salary]]+Table1[[#This Row],[Bonus]]</f>
        <v>54491</v>
      </c>
      <c r="E4371" s="10">
        <v>73</v>
      </c>
      <c r="F4371" s="46">
        <v>72</v>
      </c>
      <c r="G4371" s="10" t="str" cm="1">
        <f t="array" ref="G4371">_xlfn.IFS(Table1[[#This Row],[Performance Score]]&gt;=80,"Excellent",Table1[[#This Row],[Performance Score]]&gt;=60,"Good",Table1[[#This Row],[Performance Score]]&gt;=40,"Need Improvement")</f>
        <v>Good</v>
      </c>
      <c r="H4371" s="30">
        <f>Table1[[#This Row],[Bonus]]/Table1[[#This Row],[Basic Salary]]</f>
        <v>0.17930571787213781</v>
      </c>
      <c r="I4371" s="10">
        <f ca="1">DATEDIF(Table1[[#This Row],[Date of Birth]],TODAY(),"y")</f>
        <v>15</v>
      </c>
      <c r="J4371" s="34">
        <v>43834</v>
      </c>
      <c r="K4371" s="33" t="str" cm="1">
        <f t="array" aca="1" ref="K4371" ca="1">_xlfn.IFS(L4371&lt;3,"Junior",L4371&lt;=7,"Mid-Level",L4371&gt;7,"Senior")</f>
        <v>Mid-Level</v>
      </c>
      <c r="L4371" s="46">
        <f ca="1">INT(YEARFRAC(Table1[[#This Row],[Joining Date]],TODAY(),1))</f>
        <v>6</v>
      </c>
      <c r="M4371" s="25" t="str">
        <f t="shared" ca="1" si="68"/>
        <v>Yes</v>
      </c>
      <c r="N4371" s="26">
        <f>YEAR(Table1[[#This Row],[Joining Date]])</f>
        <v>2020</v>
      </c>
      <c r="O4371" s="46">
        <f>MONTH(Table1[[#This Row],[Joining Date]])</f>
        <v>1</v>
      </c>
      <c r="P4371" s="26">
        <f ca="1">NETWORKDAYS(Table1[[#This Row],[Joining Date]],TODAY())</f>
        <v>1691</v>
      </c>
      <c r="Q4371" s="26" t="str">
        <f>LEFT(Table1[[#This Row],[Department]],5)&amp;"-"&amp;RIGHT(Table1[[#This Row],[Employee ID]],3)</f>
        <v>Marke-493</v>
      </c>
      <c r="R4371" s="26" t="str">
        <f>LEFT(Table1[[#This Row],[Department]],3)</f>
        <v>Mar</v>
      </c>
      <c r="S4371" s="37">
        <f>_xlfn.XLOOKUP(Table1[[#This Row],[City]],Table2[City],Table2[Bonus %])</f>
        <v>8</v>
      </c>
    </row>
    <row r="4372" spans="1:19" x14ac:dyDescent="0.35">
      <c r="A4372" s="7" t="s">
        <v>3960</v>
      </c>
      <c r="B4372" s="40" t="str">
        <f>LEFT(Table1[[#This Row],[Employee Name]],FIND(" ",Table1[[#This Row],[Employee Name]]))</f>
        <v xml:space="preserve">Rahul </v>
      </c>
      <c r="C4372" s="40" t="str">
        <f>RIGHT(Table1[[#This Row],[Employee Name]],LEN(Table1[[#This Row],[Employee Name]])-FIND(" ",Table1[[#This Row],[Employee Name]]))</f>
        <v>Verma</v>
      </c>
      <c r="D4372" s="22">
        <f>Table1[[#This Row],[Basic Salary]]+Table1[[#This Row],[Bonus]]</f>
        <v>54437</v>
      </c>
      <c r="E4372" s="8">
        <v>84</v>
      </c>
      <c r="F4372" s="45">
        <v>69</v>
      </c>
      <c r="G4372" s="8" t="str" cm="1">
        <f t="array" ref="G4372">_xlfn.IFS(Table1[[#This Row],[Performance Score]]&gt;=80,"Excellent",Table1[[#This Row],[Performance Score]]&gt;=60,"Good",Table1[[#This Row],[Performance Score]]&gt;=40,"Need Improvement")</f>
        <v>Good</v>
      </c>
      <c r="H4372" s="29">
        <f>Table1[[#This Row],[Bonus]]/Table1[[#This Row],[Basic Salary]]</f>
        <v>0.31700295156529734</v>
      </c>
      <c r="I4372" s="8">
        <f ca="1">DATEDIF(Table1[[#This Row],[Date of Birth]],TODAY(),"y")</f>
        <v>19</v>
      </c>
      <c r="J4372" s="33">
        <v>45853</v>
      </c>
      <c r="K4372" s="33" t="str" cm="1">
        <f t="array" aca="1" ref="K4372" ca="1">_xlfn.IFS(L4372&lt;3,"Junior",L4372&lt;=7,"Mid-Level",L4372&gt;7,"Senior")</f>
        <v>Junior</v>
      </c>
      <c r="L4372" s="45">
        <f ca="1">INT(YEARFRAC(Table1[[#This Row],[Joining Date]],TODAY(),1))</f>
        <v>0</v>
      </c>
      <c r="M4372" s="25" t="str">
        <f t="shared" ca="1" si="68"/>
        <v>No</v>
      </c>
      <c r="N4372" s="25">
        <f>YEAR(Table1[[#This Row],[Joining Date]])</f>
        <v>2025</v>
      </c>
      <c r="O4372" s="45">
        <f>MONTH(Table1[[#This Row],[Joining Date]])</f>
        <v>7</v>
      </c>
      <c r="P4372" s="25">
        <f ca="1">NETWORKDAYS(Table1[[#This Row],[Joining Date]],TODAY())</f>
        <v>250</v>
      </c>
      <c r="Q4372" s="25" t="str">
        <f>LEFT(Table1[[#This Row],[Department]],5)&amp;"-"&amp;RIGHT(Table1[[#This Row],[Employee ID]],3)</f>
        <v>IT-904</v>
      </c>
      <c r="R4372" s="25" t="str">
        <f>LEFT(Table1[[#This Row],[Department]],3)</f>
        <v>IT</v>
      </c>
      <c r="S4372" s="36">
        <f>_xlfn.XLOOKUP(Table1[[#This Row],[City]],Table2[City],Table2[Bonus %])</f>
        <v>6</v>
      </c>
    </row>
    <row r="4373" spans="1:19" x14ac:dyDescent="0.35">
      <c r="A4373" s="9" t="s">
        <v>2268</v>
      </c>
      <c r="B4373" s="41" t="str">
        <f>LEFT(Table1[[#This Row],[Employee Name]],FIND(" ",Table1[[#This Row],[Employee Name]]))</f>
        <v xml:space="preserve">Swathi </v>
      </c>
      <c r="C4373" s="41" t="str">
        <f>RIGHT(Table1[[#This Row],[Employee Name]],LEN(Table1[[#This Row],[Employee Name]])-FIND(" ",Table1[[#This Row],[Employee Name]]))</f>
        <v>Ramesh</v>
      </c>
      <c r="D4373" s="23">
        <f>Table1[[#This Row],[Basic Salary]]+Table1[[#This Row],[Bonus]]</f>
        <v>54423</v>
      </c>
      <c r="E4373" s="10">
        <v>81</v>
      </c>
      <c r="F4373" s="46">
        <v>64</v>
      </c>
      <c r="G4373" s="10" t="str" cm="1">
        <f t="array" ref="G4373">_xlfn.IFS(Table1[[#This Row],[Performance Score]]&gt;=80,"Excellent",Table1[[#This Row],[Performance Score]]&gt;=60,"Good",Table1[[#This Row],[Performance Score]]&gt;=40,"Need Improvement")</f>
        <v>Good</v>
      </c>
      <c r="H4373" s="30">
        <f>Table1[[#This Row],[Bonus]]/Table1[[#This Row],[Basic Salary]]</f>
        <v>0.79875066102591219</v>
      </c>
      <c r="I4373" s="10">
        <f ca="1">DATEDIF(Table1[[#This Row],[Date of Birth]],TODAY(),"y")</f>
        <v>19</v>
      </c>
      <c r="J4373" s="34">
        <v>43302</v>
      </c>
      <c r="K4373" s="33" t="str" cm="1">
        <f t="array" aca="1" ref="K4373" ca="1">_xlfn.IFS(L4373&lt;3,"Junior",L4373&lt;=7,"Mid-Level",L4373&gt;7,"Senior")</f>
        <v>Mid-Level</v>
      </c>
      <c r="L4373" s="46">
        <f ca="1">INT(YEARFRAC(Table1[[#This Row],[Joining Date]],TODAY(),1))</f>
        <v>7</v>
      </c>
      <c r="M4373" s="25" t="str">
        <f t="shared" ca="1" si="68"/>
        <v>Yes</v>
      </c>
      <c r="N4373" s="26">
        <f>YEAR(Table1[[#This Row],[Joining Date]])</f>
        <v>2018</v>
      </c>
      <c r="O4373" s="46">
        <f>MONTH(Table1[[#This Row],[Joining Date]])</f>
        <v>7</v>
      </c>
      <c r="P4373" s="26">
        <f ca="1">NETWORKDAYS(Table1[[#This Row],[Joining Date]],TODAY())</f>
        <v>2071</v>
      </c>
      <c r="Q4373" s="26" t="str">
        <f>LEFT(Table1[[#This Row],[Department]],5)&amp;"-"&amp;RIGHT(Table1[[#This Row],[Employee ID]],3)</f>
        <v>Finan-212</v>
      </c>
      <c r="R4373" s="26" t="str">
        <f>LEFT(Table1[[#This Row],[Department]],3)</f>
        <v>Fin</v>
      </c>
      <c r="S4373" s="37">
        <f>_xlfn.XLOOKUP(Table1[[#This Row],[City]],Table2[City],Table2[Bonus %])</f>
        <v>8</v>
      </c>
    </row>
    <row r="4374" spans="1:19" x14ac:dyDescent="0.35">
      <c r="A4374" s="7" t="s">
        <v>4189</v>
      </c>
      <c r="B4374" s="40" t="str">
        <f>LEFT(Table1[[#This Row],[Employee Name]],FIND(" ",Table1[[#This Row],[Employee Name]]))</f>
        <v xml:space="preserve">Karan </v>
      </c>
      <c r="C4374" s="40" t="str">
        <f>RIGHT(Table1[[#This Row],[Employee Name]],LEN(Table1[[#This Row],[Employee Name]])-FIND(" ",Table1[[#This Row],[Employee Name]]))</f>
        <v>Malhotra</v>
      </c>
      <c r="D4374" s="22">
        <f>Table1[[#This Row],[Basic Salary]]+Table1[[#This Row],[Bonus]]</f>
        <v>54391</v>
      </c>
      <c r="E4374" s="8">
        <v>74</v>
      </c>
      <c r="F4374" s="45">
        <v>47</v>
      </c>
      <c r="G4374" s="8" t="str" cm="1">
        <f t="array" ref="G4374">_xlfn.IFS(Table1[[#This Row],[Performance Score]]&gt;=80,"Excellent",Table1[[#This Row],[Performance Score]]&gt;=60,"Good",Table1[[#This Row],[Performance Score]]&gt;=40,"Need Improvement")</f>
        <v>Need Improvement</v>
      </c>
      <c r="H4374" s="29">
        <f>Table1[[#This Row],[Bonus]]/Table1[[#This Row],[Basic Salary]]</f>
        <v>0.16972408008774381</v>
      </c>
      <c r="I4374" s="8">
        <f ca="1">DATEDIF(Table1[[#This Row],[Date of Birth]],TODAY(),"y")</f>
        <v>44</v>
      </c>
      <c r="J4374" s="33">
        <v>44690</v>
      </c>
      <c r="K4374" s="33" t="str" cm="1">
        <f t="array" aca="1" ref="K4374" ca="1">_xlfn.IFS(L4374&lt;3,"Junior",L4374&lt;=7,"Mid-Level",L4374&gt;7,"Senior")</f>
        <v>Mid-Level</v>
      </c>
      <c r="L4374" s="45">
        <f ca="1">INT(YEARFRAC(Table1[[#This Row],[Joining Date]],TODAY(),1))</f>
        <v>4</v>
      </c>
      <c r="M4374" s="25" t="str">
        <f t="shared" ca="1" si="68"/>
        <v>No</v>
      </c>
      <c r="N4374" s="25">
        <f>YEAR(Table1[[#This Row],[Joining Date]])</f>
        <v>2022</v>
      </c>
      <c r="O4374" s="45">
        <f>MONTH(Table1[[#This Row],[Joining Date]])</f>
        <v>5</v>
      </c>
      <c r="P4374" s="25">
        <f ca="1">NETWORKDAYS(Table1[[#This Row],[Joining Date]],TODAY())</f>
        <v>1081</v>
      </c>
      <c r="Q4374" s="25" t="str">
        <f>LEFT(Table1[[#This Row],[Department]],5)&amp;"-"&amp;RIGHT(Table1[[#This Row],[Employee ID]],3)</f>
        <v>Sales-133</v>
      </c>
      <c r="R4374" s="25" t="str">
        <f>LEFT(Table1[[#This Row],[Department]],3)</f>
        <v>Sal</v>
      </c>
      <c r="S4374" s="36">
        <f>_xlfn.XLOOKUP(Table1[[#This Row],[City]],Table2[City],Table2[Bonus %])</f>
        <v>5</v>
      </c>
    </row>
    <row r="4375" spans="1:19" x14ac:dyDescent="0.35">
      <c r="A4375" s="9" t="s">
        <v>4959</v>
      </c>
      <c r="B4375" s="41" t="str">
        <f>LEFT(Table1[[#This Row],[Employee Name]],FIND(" ",Table1[[#This Row],[Employee Name]]))</f>
        <v xml:space="preserve">Ishita </v>
      </c>
      <c r="C4375" s="41" t="str">
        <f>RIGHT(Table1[[#This Row],[Employee Name]],LEN(Table1[[#This Row],[Employee Name]])-FIND(" ",Table1[[#This Row],[Employee Name]]))</f>
        <v>Roy</v>
      </c>
      <c r="D4375" s="23">
        <f>Table1[[#This Row],[Basic Salary]]+Table1[[#This Row],[Bonus]]</f>
        <v>54387</v>
      </c>
      <c r="E4375" s="10">
        <v>89</v>
      </c>
      <c r="F4375" s="46">
        <v>57</v>
      </c>
      <c r="G4375" s="10" t="str" cm="1">
        <f t="array" ref="G4375">_xlfn.IFS(Table1[[#This Row],[Performance Score]]&gt;=80,"Excellent",Table1[[#This Row],[Performance Score]]&gt;=60,"Good",Table1[[#This Row],[Performance Score]]&gt;=40,"Need Improvement")</f>
        <v>Need Improvement</v>
      </c>
      <c r="H4375" s="30">
        <f>Table1[[#This Row],[Bonus]]/Table1[[#This Row],[Basic Salary]]</f>
        <v>0.73311876613237315</v>
      </c>
      <c r="I4375" s="10">
        <f ca="1">DATEDIF(Table1[[#This Row],[Date of Birth]],TODAY(),"y")</f>
        <v>16</v>
      </c>
      <c r="J4375" s="34">
        <v>43591</v>
      </c>
      <c r="K4375" s="33" t="str" cm="1">
        <f t="array" aca="1" ref="K4375" ca="1">_xlfn.IFS(L4375&lt;3,"Junior",L4375&lt;=7,"Mid-Level",L4375&gt;7,"Senior")</f>
        <v>Mid-Level</v>
      </c>
      <c r="L4375" s="46">
        <f ca="1">INT(YEARFRAC(Table1[[#This Row],[Joining Date]],TODAY(),1))</f>
        <v>7</v>
      </c>
      <c r="M4375" s="25" t="str">
        <f t="shared" ca="1" si="68"/>
        <v>Yes</v>
      </c>
      <c r="N4375" s="26">
        <f>YEAR(Table1[[#This Row],[Joining Date]])</f>
        <v>2019</v>
      </c>
      <c r="O4375" s="46">
        <f>MONTH(Table1[[#This Row],[Joining Date]])</f>
        <v>5</v>
      </c>
      <c r="P4375" s="26">
        <f ca="1">NETWORKDAYS(Table1[[#This Row],[Joining Date]],TODAY())</f>
        <v>1866</v>
      </c>
      <c r="Q4375" s="26" t="str">
        <f>LEFT(Table1[[#This Row],[Department]],5)&amp;"-"&amp;RIGHT(Table1[[#This Row],[Employee ID]],3)</f>
        <v>Opera-903</v>
      </c>
      <c r="R4375" s="26" t="str">
        <f>LEFT(Table1[[#This Row],[Department]],3)</f>
        <v>Ope</v>
      </c>
      <c r="S4375" s="37">
        <f>_xlfn.XLOOKUP(Table1[[#This Row],[City]],Table2[City],Table2[Bonus %])</f>
        <v>4</v>
      </c>
    </row>
    <row r="4376" spans="1:19" x14ac:dyDescent="0.35">
      <c r="A4376" s="7" t="s">
        <v>2637</v>
      </c>
      <c r="B4376" s="40" t="str">
        <f>LEFT(Table1[[#This Row],[Employee Name]],FIND(" ",Table1[[#This Row],[Employee Name]]))</f>
        <v xml:space="preserve">Ravi </v>
      </c>
      <c r="C4376" s="40" t="str">
        <f>RIGHT(Table1[[#This Row],[Employee Name]],LEN(Table1[[#This Row],[Employee Name]])-FIND(" ",Table1[[#This Row],[Employee Name]]))</f>
        <v>Teja</v>
      </c>
      <c r="D4376" s="22">
        <f>Table1[[#This Row],[Basic Salary]]+Table1[[#This Row],[Bonus]]</f>
        <v>54386</v>
      </c>
      <c r="E4376" s="8">
        <v>88</v>
      </c>
      <c r="F4376" s="45">
        <v>74</v>
      </c>
      <c r="G4376" s="8" t="str" cm="1">
        <f t="array" ref="G4376">_xlfn.IFS(Table1[[#This Row],[Performance Score]]&gt;=80,"Excellent",Table1[[#This Row],[Performance Score]]&gt;=60,"Good",Table1[[#This Row],[Performance Score]]&gt;=40,"Need Improvement")</f>
        <v>Good</v>
      </c>
      <c r="H4376" s="29">
        <f>Table1[[#This Row],[Bonus]]/Table1[[#This Row],[Basic Salary]]</f>
        <v>0.95936160247865399</v>
      </c>
      <c r="I4376" s="8">
        <f ca="1">DATEDIF(Table1[[#This Row],[Date of Birth]],TODAY(),"y")</f>
        <v>15</v>
      </c>
      <c r="J4376" s="33">
        <v>44578</v>
      </c>
      <c r="K4376" s="33" t="str" cm="1">
        <f t="array" aca="1" ref="K4376" ca="1">_xlfn.IFS(L4376&lt;3,"Junior",L4376&lt;=7,"Mid-Level",L4376&gt;7,"Senior")</f>
        <v>Mid-Level</v>
      </c>
      <c r="L4376" s="45">
        <f ca="1">INT(YEARFRAC(Table1[[#This Row],[Joining Date]],TODAY(),1))</f>
        <v>4</v>
      </c>
      <c r="M4376" s="25" t="str">
        <f t="shared" ca="1" si="68"/>
        <v>No</v>
      </c>
      <c r="N4376" s="25">
        <f>YEAR(Table1[[#This Row],[Joining Date]])</f>
        <v>2022</v>
      </c>
      <c r="O4376" s="45">
        <f>MONTH(Table1[[#This Row],[Joining Date]])</f>
        <v>1</v>
      </c>
      <c r="P4376" s="25">
        <f ca="1">NETWORKDAYS(Table1[[#This Row],[Joining Date]],TODAY())</f>
        <v>1161</v>
      </c>
      <c r="Q4376" s="25" t="str">
        <f>LEFT(Table1[[#This Row],[Department]],5)&amp;"-"&amp;RIGHT(Table1[[#This Row],[Employee ID]],3)</f>
        <v>Marke-581</v>
      </c>
      <c r="R4376" s="25" t="str">
        <f>LEFT(Table1[[#This Row],[Department]],3)</f>
        <v>Mar</v>
      </c>
      <c r="S4376" s="36">
        <f>_xlfn.XLOOKUP(Table1[[#This Row],[City]],Table2[City],Table2[Bonus %])</f>
        <v>4</v>
      </c>
    </row>
    <row r="4377" spans="1:19" x14ac:dyDescent="0.35">
      <c r="A4377" s="9" t="s">
        <v>3200</v>
      </c>
      <c r="B4377" s="41" t="str">
        <f>LEFT(Table1[[#This Row],[Employee Name]],FIND(" ",Table1[[#This Row],[Employee Name]]))</f>
        <v xml:space="preserve">Ananya </v>
      </c>
      <c r="C4377" s="41" t="str">
        <f>RIGHT(Table1[[#This Row],[Employee Name]],LEN(Table1[[#This Row],[Employee Name]])-FIND(" ",Table1[[#This Row],[Employee Name]]))</f>
        <v>Rao</v>
      </c>
      <c r="D4377" s="23">
        <f>Table1[[#This Row],[Basic Salary]]+Table1[[#This Row],[Bonus]]</f>
        <v>54368</v>
      </c>
      <c r="E4377" s="10">
        <v>86</v>
      </c>
      <c r="F4377" s="46">
        <v>91</v>
      </c>
      <c r="G4377" s="10" t="str" cm="1">
        <f t="array" ref="G4377">_xlfn.IFS(Table1[[#This Row],[Performance Score]]&gt;=80,"Excellent",Table1[[#This Row],[Performance Score]]&gt;=60,"Good",Table1[[#This Row],[Performance Score]]&gt;=40,"Need Improvement")</f>
        <v>Excellent</v>
      </c>
      <c r="H4377" s="30">
        <f>Table1[[#This Row],[Bonus]]/Table1[[#This Row],[Basic Salary]]</f>
        <v>0.41771623771154398</v>
      </c>
      <c r="I4377" s="10">
        <f ca="1">DATEDIF(Table1[[#This Row],[Date of Birth]],TODAY(),"y")</f>
        <v>24</v>
      </c>
      <c r="J4377" s="34">
        <v>44697</v>
      </c>
      <c r="K4377" s="33" t="str" cm="1">
        <f t="array" aca="1" ref="K4377" ca="1">_xlfn.IFS(L4377&lt;3,"Junior",L4377&lt;=7,"Mid-Level",L4377&gt;7,"Senior")</f>
        <v>Mid-Level</v>
      </c>
      <c r="L4377" s="46">
        <f ca="1">INT(YEARFRAC(Table1[[#This Row],[Joining Date]],TODAY(),1))</f>
        <v>4</v>
      </c>
      <c r="M4377" s="25" t="str">
        <f t="shared" ca="1" si="68"/>
        <v>No</v>
      </c>
      <c r="N4377" s="26">
        <f>YEAR(Table1[[#This Row],[Joining Date]])</f>
        <v>2022</v>
      </c>
      <c r="O4377" s="46">
        <f>MONTH(Table1[[#This Row],[Joining Date]])</f>
        <v>5</v>
      </c>
      <c r="P4377" s="26">
        <f ca="1">NETWORKDAYS(Table1[[#This Row],[Joining Date]],TODAY())</f>
        <v>1076</v>
      </c>
      <c r="Q4377" s="26" t="str">
        <f>LEFT(Table1[[#This Row],[Department]],5)&amp;"-"&amp;RIGHT(Table1[[#This Row],[Employee ID]],3)</f>
        <v>Opera-144</v>
      </c>
      <c r="R4377" s="26" t="str">
        <f>LEFT(Table1[[#This Row],[Department]],3)</f>
        <v>Ope</v>
      </c>
      <c r="S4377" s="37">
        <f>_xlfn.XLOOKUP(Table1[[#This Row],[City]],Table2[City],Table2[Bonus %])</f>
        <v>4</v>
      </c>
    </row>
    <row r="4378" spans="1:19" x14ac:dyDescent="0.35">
      <c r="A4378" s="7" t="s">
        <v>4305</v>
      </c>
      <c r="B4378" s="40" t="str">
        <f>LEFT(Table1[[#This Row],[Employee Name]],FIND(" ",Table1[[#This Row],[Employee Name]]))</f>
        <v xml:space="preserve">Kavya </v>
      </c>
      <c r="C4378" s="40" t="str">
        <f>RIGHT(Table1[[#This Row],[Employee Name]],LEN(Table1[[#This Row],[Employee Name]])-FIND(" ",Table1[[#This Row],[Employee Name]]))</f>
        <v>Nair</v>
      </c>
      <c r="D4378" s="22">
        <f>Table1[[#This Row],[Basic Salary]]+Table1[[#This Row],[Bonus]]</f>
        <v>54363</v>
      </c>
      <c r="E4378" s="8">
        <v>62</v>
      </c>
      <c r="F4378" s="45">
        <v>53</v>
      </c>
      <c r="G4378" s="8" t="str" cm="1">
        <f t="array" ref="G4378">_xlfn.IFS(Table1[[#This Row],[Performance Score]]&gt;=80,"Excellent",Table1[[#This Row],[Performance Score]]&gt;=60,"Good",Table1[[#This Row],[Performance Score]]&gt;=40,"Need Improvement")</f>
        <v>Need Improvement</v>
      </c>
      <c r="H4378" s="29">
        <f>Table1[[#This Row],[Bonus]]/Table1[[#This Row],[Basic Salary]]</f>
        <v>1.0828735632183908</v>
      </c>
      <c r="I4378" s="8">
        <f ca="1">DATEDIF(Table1[[#This Row],[Date of Birth]],TODAY(),"y")</f>
        <v>33</v>
      </c>
      <c r="J4378" s="33">
        <v>42012</v>
      </c>
      <c r="K4378" s="33" t="str" cm="1">
        <f t="array" aca="1" ref="K4378" ca="1">_xlfn.IFS(L4378&lt;3,"Junior",L4378&lt;=7,"Mid-Level",L4378&gt;7,"Senior")</f>
        <v>Senior</v>
      </c>
      <c r="L4378" s="45">
        <f ca="1">INT(YEARFRAC(Table1[[#This Row],[Joining Date]],TODAY(),1))</f>
        <v>11</v>
      </c>
      <c r="M4378" s="25" t="str">
        <f t="shared" ca="1" si="68"/>
        <v>Yes</v>
      </c>
      <c r="N4378" s="25">
        <f>YEAR(Table1[[#This Row],[Joining Date]])</f>
        <v>2015</v>
      </c>
      <c r="O4378" s="45">
        <f>MONTH(Table1[[#This Row],[Joining Date]])</f>
        <v>1</v>
      </c>
      <c r="P4378" s="25">
        <f ca="1">NETWORKDAYS(Table1[[#This Row],[Joining Date]],TODAY())</f>
        <v>2993</v>
      </c>
      <c r="Q4378" s="25" t="str">
        <f>LEFT(Table1[[#This Row],[Department]],5)&amp;"-"&amp;RIGHT(Table1[[#This Row],[Employee ID]],3)</f>
        <v>Suppo-249</v>
      </c>
      <c r="R4378" s="25" t="str">
        <f>LEFT(Table1[[#This Row],[Department]],3)</f>
        <v>Sup</v>
      </c>
      <c r="S4378" s="36">
        <f>_xlfn.XLOOKUP(Table1[[#This Row],[City]],Table2[City],Table2[Bonus %])</f>
        <v>5</v>
      </c>
    </row>
    <row r="4379" spans="1:19" x14ac:dyDescent="0.35">
      <c r="A4379" s="9" t="s">
        <v>1771</v>
      </c>
      <c r="B4379" s="41" t="str">
        <f>LEFT(Table1[[#This Row],[Employee Name]],FIND(" ",Table1[[#This Row],[Employee Name]]))</f>
        <v xml:space="preserve">Neha </v>
      </c>
      <c r="C4379" s="41" t="str">
        <f>RIGHT(Table1[[#This Row],[Employee Name]],LEN(Table1[[#This Row],[Employee Name]])-FIND(" ",Table1[[#This Row],[Employee Name]]))</f>
        <v>Kulkarni</v>
      </c>
      <c r="D4379" s="23">
        <f>Table1[[#This Row],[Basic Salary]]+Table1[[#This Row],[Bonus]]</f>
        <v>54355</v>
      </c>
      <c r="E4379" s="10">
        <v>70</v>
      </c>
      <c r="F4379" s="46">
        <v>56</v>
      </c>
      <c r="G4379" s="10" t="str" cm="1">
        <f t="array" ref="G4379">_xlfn.IFS(Table1[[#This Row],[Performance Score]]&gt;=80,"Excellent",Table1[[#This Row],[Performance Score]]&gt;=60,"Good",Table1[[#This Row],[Performance Score]]&gt;=40,"Need Improvement")</f>
        <v>Need Improvement</v>
      </c>
      <c r="H4379" s="30">
        <f>Table1[[#This Row],[Bonus]]/Table1[[#This Row],[Basic Salary]]</f>
        <v>0.10675598631698974</v>
      </c>
      <c r="I4379" s="10">
        <f ca="1">DATEDIF(Table1[[#This Row],[Date of Birth]],TODAY(),"y")</f>
        <v>15</v>
      </c>
      <c r="J4379" s="34">
        <v>45560</v>
      </c>
      <c r="K4379" s="33" t="str" cm="1">
        <f t="array" aca="1" ref="K4379" ca="1">_xlfn.IFS(L4379&lt;3,"Junior",L4379&lt;=7,"Mid-Level",L4379&gt;7,"Senior")</f>
        <v>Junior</v>
      </c>
      <c r="L4379" s="46">
        <f ca="1">INT(YEARFRAC(Table1[[#This Row],[Joining Date]],TODAY(),1))</f>
        <v>1</v>
      </c>
      <c r="M4379" s="25" t="str">
        <f t="shared" ca="1" si="68"/>
        <v>No</v>
      </c>
      <c r="N4379" s="26">
        <f>YEAR(Table1[[#This Row],[Joining Date]])</f>
        <v>2024</v>
      </c>
      <c r="O4379" s="46">
        <f>MONTH(Table1[[#This Row],[Joining Date]])</f>
        <v>9</v>
      </c>
      <c r="P4379" s="26">
        <f ca="1">NETWORKDAYS(Table1[[#This Row],[Joining Date]],TODAY())</f>
        <v>459</v>
      </c>
      <c r="Q4379" s="26" t="str">
        <f>LEFT(Table1[[#This Row],[Department]],5)&amp;"-"&amp;RIGHT(Table1[[#This Row],[Employee ID]],3)</f>
        <v>Suppo-715</v>
      </c>
      <c r="R4379" s="26" t="str">
        <f>LEFT(Table1[[#This Row],[Department]],3)</f>
        <v>Sup</v>
      </c>
      <c r="S4379" s="37">
        <f>_xlfn.XLOOKUP(Table1[[#This Row],[City]],Table2[City],Table2[Bonus %])</f>
        <v>8</v>
      </c>
    </row>
    <row r="4380" spans="1:19" x14ac:dyDescent="0.35">
      <c r="A4380" s="7" t="s">
        <v>4835</v>
      </c>
      <c r="B4380" s="40" t="str">
        <f>LEFT(Table1[[#This Row],[Employee Name]],FIND(" ",Table1[[#This Row],[Employee Name]]))</f>
        <v xml:space="preserve">Aditya </v>
      </c>
      <c r="C4380" s="40" t="str">
        <f>RIGHT(Table1[[#This Row],[Employee Name]],LEN(Table1[[#This Row],[Employee Name]])-FIND(" ",Table1[[#This Row],[Employee Name]]))</f>
        <v>Kapoor</v>
      </c>
      <c r="D4380" s="22">
        <f>Table1[[#This Row],[Basic Salary]]+Table1[[#This Row],[Bonus]]</f>
        <v>54350</v>
      </c>
      <c r="E4380" s="8">
        <v>86</v>
      </c>
      <c r="F4380" s="45">
        <v>49</v>
      </c>
      <c r="G4380" s="8" t="str" cm="1">
        <f t="array" ref="G4380">_xlfn.IFS(Table1[[#This Row],[Performance Score]]&gt;=80,"Excellent",Table1[[#This Row],[Performance Score]]&gt;=60,"Good",Table1[[#This Row],[Performance Score]]&gt;=40,"Need Improvement")</f>
        <v>Need Improvement</v>
      </c>
      <c r="H4380" s="29">
        <f>Table1[[#This Row],[Bonus]]/Table1[[#This Row],[Basic Salary]]</f>
        <v>0.54944835647290247</v>
      </c>
      <c r="I4380" s="8">
        <f ca="1">DATEDIF(Table1[[#This Row],[Date of Birth]],TODAY(),"y")</f>
        <v>29</v>
      </c>
      <c r="J4380" s="33">
        <v>45687</v>
      </c>
      <c r="K4380" s="33" t="str" cm="1">
        <f t="array" aca="1" ref="K4380" ca="1">_xlfn.IFS(L4380&lt;3,"Junior",L4380&lt;=7,"Mid-Level",L4380&gt;7,"Senior")</f>
        <v>Junior</v>
      </c>
      <c r="L4380" s="45">
        <f ca="1">INT(YEARFRAC(Table1[[#This Row],[Joining Date]],TODAY(),1))</f>
        <v>1</v>
      </c>
      <c r="M4380" s="25" t="str">
        <f t="shared" ca="1" si="68"/>
        <v>No</v>
      </c>
      <c r="N4380" s="25">
        <f>YEAR(Table1[[#This Row],[Joining Date]])</f>
        <v>2025</v>
      </c>
      <c r="O4380" s="45">
        <f>MONTH(Table1[[#This Row],[Joining Date]])</f>
        <v>1</v>
      </c>
      <c r="P4380" s="25">
        <f ca="1">NETWORKDAYS(Table1[[#This Row],[Joining Date]],TODAY())</f>
        <v>368</v>
      </c>
      <c r="Q4380" s="25" t="str">
        <f>LEFT(Table1[[#This Row],[Department]],5)&amp;"-"&amp;RIGHT(Table1[[#This Row],[Employee ID]],3)</f>
        <v>IT-779</v>
      </c>
      <c r="R4380" s="25" t="str">
        <f>LEFT(Table1[[#This Row],[Department]],3)</f>
        <v>IT</v>
      </c>
      <c r="S4380" s="36">
        <f>_xlfn.XLOOKUP(Table1[[#This Row],[City]],Table2[City],Table2[Bonus %])</f>
        <v>4</v>
      </c>
    </row>
    <row r="4381" spans="1:19" x14ac:dyDescent="0.35">
      <c r="A4381" s="9" t="s">
        <v>3717</v>
      </c>
      <c r="B4381" s="41" t="str">
        <f>LEFT(Table1[[#This Row],[Employee Name]],FIND(" ",Table1[[#This Row],[Employee Name]]))</f>
        <v xml:space="preserve">Ravi </v>
      </c>
      <c r="C4381" s="41" t="str">
        <f>RIGHT(Table1[[#This Row],[Employee Name]],LEN(Table1[[#This Row],[Employee Name]])-FIND(" ",Table1[[#This Row],[Employee Name]]))</f>
        <v>Teja</v>
      </c>
      <c r="D4381" s="23">
        <f>Table1[[#This Row],[Basic Salary]]+Table1[[#This Row],[Bonus]]</f>
        <v>54319</v>
      </c>
      <c r="E4381" s="10">
        <v>64</v>
      </c>
      <c r="F4381" s="46">
        <v>49</v>
      </c>
      <c r="G4381" s="10" t="str" cm="1">
        <f t="array" ref="G4381">_xlfn.IFS(Table1[[#This Row],[Performance Score]]&gt;=80,"Excellent",Table1[[#This Row],[Performance Score]]&gt;=60,"Good",Table1[[#This Row],[Performance Score]]&gt;=40,"Need Improvement")</f>
        <v>Need Improvement</v>
      </c>
      <c r="H4381" s="30">
        <f>Table1[[#This Row],[Bonus]]/Table1[[#This Row],[Basic Salary]]</f>
        <v>0.17064287407598974</v>
      </c>
      <c r="I4381" s="10">
        <f ca="1">DATEDIF(Table1[[#This Row],[Date of Birth]],TODAY(),"y")</f>
        <v>31</v>
      </c>
      <c r="J4381" s="34">
        <v>42131</v>
      </c>
      <c r="K4381" s="33" t="str" cm="1">
        <f t="array" aca="1" ref="K4381" ca="1">_xlfn.IFS(L4381&lt;3,"Junior",L4381&lt;=7,"Mid-Level",L4381&gt;7,"Senior")</f>
        <v>Senior</v>
      </c>
      <c r="L4381" s="46">
        <f ca="1">INT(YEARFRAC(Table1[[#This Row],[Joining Date]],TODAY(),1))</f>
        <v>11</v>
      </c>
      <c r="M4381" s="25" t="str">
        <f t="shared" ca="1" si="68"/>
        <v>Yes</v>
      </c>
      <c r="N4381" s="26">
        <f>YEAR(Table1[[#This Row],[Joining Date]])</f>
        <v>2015</v>
      </c>
      <c r="O4381" s="46">
        <f>MONTH(Table1[[#This Row],[Joining Date]])</f>
        <v>5</v>
      </c>
      <c r="P4381" s="26">
        <f ca="1">NETWORKDAYS(Table1[[#This Row],[Joining Date]],TODAY())</f>
        <v>2908</v>
      </c>
      <c r="Q4381" s="26" t="str">
        <f>LEFT(Table1[[#This Row],[Department]],5)&amp;"-"&amp;RIGHT(Table1[[#This Row],[Employee ID]],3)</f>
        <v>Sales-661</v>
      </c>
      <c r="R4381" s="26" t="str">
        <f>LEFT(Table1[[#This Row],[Department]],3)</f>
        <v>Sal</v>
      </c>
      <c r="S4381" s="37">
        <f>_xlfn.XLOOKUP(Table1[[#This Row],[City]],Table2[City],Table2[Bonus %])</f>
        <v>5</v>
      </c>
    </row>
    <row r="4382" spans="1:19" x14ac:dyDescent="0.35">
      <c r="A4382" s="7" t="s">
        <v>1781</v>
      </c>
      <c r="B4382" s="40" t="str">
        <f>LEFT(Table1[[#This Row],[Employee Name]],FIND(" ",Table1[[#This Row],[Employee Name]]))</f>
        <v xml:space="preserve">Karan </v>
      </c>
      <c r="C4382" s="40" t="str">
        <f>RIGHT(Table1[[#This Row],[Employee Name]],LEN(Table1[[#This Row],[Employee Name]])-FIND(" ",Table1[[#This Row],[Employee Name]]))</f>
        <v>Malhotra</v>
      </c>
      <c r="D4382" s="22">
        <f>Table1[[#This Row],[Basic Salary]]+Table1[[#This Row],[Bonus]]</f>
        <v>54310</v>
      </c>
      <c r="E4382" s="8">
        <v>87</v>
      </c>
      <c r="F4382" s="45">
        <v>45</v>
      </c>
      <c r="G4382" s="8" t="str" cm="1">
        <f t="array" ref="G4382">_xlfn.IFS(Table1[[#This Row],[Performance Score]]&gt;=80,"Excellent",Table1[[#This Row],[Performance Score]]&gt;=60,"Good",Table1[[#This Row],[Performance Score]]&gt;=40,"Need Improvement")</f>
        <v>Need Improvement</v>
      </c>
      <c r="H4382" s="29">
        <f>Table1[[#This Row],[Bonus]]/Table1[[#This Row],[Basic Salary]]</f>
        <v>1.0218152036333854</v>
      </c>
      <c r="I4382" s="8">
        <f ca="1">DATEDIF(Table1[[#This Row],[Date of Birth]],TODAY(),"y")</f>
        <v>37</v>
      </c>
      <c r="J4382" s="33">
        <v>44692</v>
      </c>
      <c r="K4382" s="33" t="str" cm="1">
        <f t="array" aca="1" ref="K4382" ca="1">_xlfn.IFS(L4382&lt;3,"Junior",L4382&lt;=7,"Mid-Level",L4382&gt;7,"Senior")</f>
        <v>Mid-Level</v>
      </c>
      <c r="L4382" s="45">
        <f ca="1">INT(YEARFRAC(Table1[[#This Row],[Joining Date]],TODAY(),1))</f>
        <v>4</v>
      </c>
      <c r="M4382" s="25" t="str">
        <f t="shared" ca="1" si="68"/>
        <v>No</v>
      </c>
      <c r="N4382" s="25">
        <f>YEAR(Table1[[#This Row],[Joining Date]])</f>
        <v>2022</v>
      </c>
      <c r="O4382" s="45">
        <f>MONTH(Table1[[#This Row],[Joining Date]])</f>
        <v>5</v>
      </c>
      <c r="P4382" s="25">
        <f ca="1">NETWORKDAYS(Table1[[#This Row],[Joining Date]],TODAY())</f>
        <v>1079</v>
      </c>
      <c r="Q4382" s="25" t="str">
        <f>LEFT(Table1[[#This Row],[Department]],5)&amp;"-"&amp;RIGHT(Table1[[#This Row],[Employee ID]],3)</f>
        <v>Finan-725</v>
      </c>
      <c r="R4382" s="25" t="str">
        <f>LEFT(Table1[[#This Row],[Department]],3)</f>
        <v>Fin</v>
      </c>
      <c r="S4382" s="36">
        <f>_xlfn.XLOOKUP(Table1[[#This Row],[City]],Table2[City],Table2[Bonus %])</f>
        <v>6</v>
      </c>
    </row>
    <row r="4383" spans="1:19" x14ac:dyDescent="0.35">
      <c r="A4383" s="9" t="s">
        <v>4219</v>
      </c>
      <c r="B4383" s="41" t="str">
        <f>LEFT(Table1[[#This Row],[Employee Name]],FIND(" ",Table1[[#This Row],[Employee Name]]))</f>
        <v xml:space="preserve">Priya </v>
      </c>
      <c r="C4383" s="41" t="str">
        <f>RIGHT(Table1[[#This Row],[Employee Name]],LEN(Table1[[#This Row],[Employee Name]])-FIND(" ",Table1[[#This Row],[Employee Name]]))</f>
        <v>Reddy</v>
      </c>
      <c r="D4383" s="23">
        <f>Table1[[#This Row],[Basic Salary]]+Table1[[#This Row],[Bonus]]</f>
        <v>54309</v>
      </c>
      <c r="E4383" s="10">
        <v>85</v>
      </c>
      <c r="F4383" s="46">
        <v>84</v>
      </c>
      <c r="G4383" s="10" t="str" cm="1">
        <f t="array" ref="G4383">_xlfn.IFS(Table1[[#This Row],[Performance Score]]&gt;=80,"Excellent",Table1[[#This Row],[Performance Score]]&gt;=60,"Good",Table1[[#This Row],[Performance Score]]&gt;=40,"Need Improvement")</f>
        <v>Excellent</v>
      </c>
      <c r="H4383" s="30">
        <f>Table1[[#This Row],[Bonus]]/Table1[[#This Row],[Basic Salary]]</f>
        <v>0.46618611808536486</v>
      </c>
      <c r="I4383" s="10">
        <f ca="1">DATEDIF(Table1[[#This Row],[Date of Birth]],TODAY(),"y")</f>
        <v>40</v>
      </c>
      <c r="J4383" s="34">
        <v>45599</v>
      </c>
      <c r="K4383" s="33" t="str" cm="1">
        <f t="array" aca="1" ref="K4383" ca="1">_xlfn.IFS(L4383&lt;3,"Junior",L4383&lt;=7,"Mid-Level",L4383&gt;7,"Senior")</f>
        <v>Junior</v>
      </c>
      <c r="L4383" s="46">
        <f ca="1">INT(YEARFRAC(Table1[[#This Row],[Joining Date]],TODAY(),1))</f>
        <v>1</v>
      </c>
      <c r="M4383" s="25" t="str">
        <f t="shared" ca="1" si="68"/>
        <v>No</v>
      </c>
      <c r="N4383" s="26">
        <f>YEAR(Table1[[#This Row],[Joining Date]])</f>
        <v>2024</v>
      </c>
      <c r="O4383" s="46">
        <f>MONTH(Table1[[#This Row],[Joining Date]])</f>
        <v>11</v>
      </c>
      <c r="P4383" s="26">
        <f ca="1">NETWORKDAYS(Table1[[#This Row],[Joining Date]],TODAY())</f>
        <v>431</v>
      </c>
      <c r="Q4383" s="26" t="str">
        <f>LEFT(Table1[[#This Row],[Department]],5)&amp;"-"&amp;RIGHT(Table1[[#This Row],[Employee ID]],3)</f>
        <v>Sales-163</v>
      </c>
      <c r="R4383" s="26" t="str">
        <f>LEFT(Table1[[#This Row],[Department]],3)</f>
        <v>Sal</v>
      </c>
      <c r="S4383" s="37">
        <f>_xlfn.XLOOKUP(Table1[[#This Row],[City]],Table2[City],Table2[Bonus %])</f>
        <v>7</v>
      </c>
    </row>
    <row r="4384" spans="1:19" x14ac:dyDescent="0.35">
      <c r="A4384" s="7" t="s">
        <v>456</v>
      </c>
      <c r="B4384" s="40" t="str">
        <f>LEFT(Table1[[#This Row],[Employee Name]],FIND(" ",Table1[[#This Row],[Employee Name]]))</f>
        <v xml:space="preserve">Sneha </v>
      </c>
      <c r="C4384" s="40" t="str">
        <f>RIGHT(Table1[[#This Row],[Employee Name]],LEN(Table1[[#This Row],[Employee Name]])-FIND(" ",Table1[[#This Row],[Employee Name]]))</f>
        <v>Iyer</v>
      </c>
      <c r="D4384" s="22">
        <f>Table1[[#This Row],[Basic Salary]]+Table1[[#This Row],[Bonus]]</f>
        <v>54263</v>
      </c>
      <c r="E4384" s="8">
        <v>72</v>
      </c>
      <c r="F4384" s="45">
        <v>61</v>
      </c>
      <c r="G4384" s="8" t="str" cm="1">
        <f t="array" ref="G4384">_xlfn.IFS(Table1[[#This Row],[Performance Score]]&gt;=80,"Excellent",Table1[[#This Row],[Performance Score]]&gt;=60,"Good",Table1[[#This Row],[Performance Score]]&gt;=40,"Need Improvement")</f>
        <v>Good</v>
      </c>
      <c r="H4384" s="29">
        <f>Table1[[#This Row],[Bonus]]/Table1[[#This Row],[Basic Salary]]</f>
        <v>0.21225593137035878</v>
      </c>
      <c r="I4384" s="8">
        <f ca="1">DATEDIF(Table1[[#This Row],[Date of Birth]],TODAY(),"y")</f>
        <v>44</v>
      </c>
      <c r="J4384" s="33">
        <v>43697</v>
      </c>
      <c r="K4384" s="33" t="str" cm="1">
        <f t="array" aca="1" ref="K4384" ca="1">_xlfn.IFS(L4384&lt;3,"Junior",L4384&lt;=7,"Mid-Level",L4384&gt;7,"Senior")</f>
        <v>Mid-Level</v>
      </c>
      <c r="L4384" s="45">
        <f ca="1">INT(YEARFRAC(Table1[[#This Row],[Joining Date]],TODAY(),1))</f>
        <v>6</v>
      </c>
      <c r="M4384" s="25" t="str">
        <f t="shared" ca="1" si="68"/>
        <v>Yes</v>
      </c>
      <c r="N4384" s="25">
        <f>YEAR(Table1[[#This Row],[Joining Date]])</f>
        <v>2019</v>
      </c>
      <c r="O4384" s="45">
        <f>MONTH(Table1[[#This Row],[Joining Date]])</f>
        <v>8</v>
      </c>
      <c r="P4384" s="25">
        <f ca="1">NETWORKDAYS(Table1[[#This Row],[Joining Date]],TODAY())</f>
        <v>1790</v>
      </c>
      <c r="Q4384" s="25" t="str">
        <f>LEFT(Table1[[#This Row],[Department]],5)&amp;"-"&amp;RIGHT(Table1[[#This Row],[Employee ID]],3)</f>
        <v>Opera-400</v>
      </c>
      <c r="R4384" s="25" t="str">
        <f>LEFT(Table1[[#This Row],[Department]],3)</f>
        <v>Ope</v>
      </c>
      <c r="S4384" s="36">
        <f>_xlfn.XLOOKUP(Table1[[#This Row],[City]],Table2[City],Table2[Bonus %])</f>
        <v>8</v>
      </c>
    </row>
    <row r="4385" spans="1:19" x14ac:dyDescent="0.35">
      <c r="A4385" s="9" t="s">
        <v>4901</v>
      </c>
      <c r="B4385" s="41" t="str">
        <f>LEFT(Table1[[#This Row],[Employee Name]],FIND(" ",Table1[[#This Row],[Employee Name]]))</f>
        <v xml:space="preserve">Krishna </v>
      </c>
      <c r="C4385" s="41" t="str">
        <f>RIGHT(Table1[[#This Row],[Employee Name]],LEN(Table1[[#This Row],[Employee Name]])-FIND(" ",Table1[[#This Row],[Employee Name]]))</f>
        <v>Chaitanya</v>
      </c>
      <c r="D4385" s="23">
        <f>Table1[[#This Row],[Basic Salary]]+Table1[[#This Row],[Bonus]]</f>
        <v>54260</v>
      </c>
      <c r="E4385" s="10">
        <v>86</v>
      </c>
      <c r="F4385" s="46">
        <v>65</v>
      </c>
      <c r="G4385" s="10" t="str" cm="1">
        <f t="array" ref="G4385">_xlfn.IFS(Table1[[#This Row],[Performance Score]]&gt;=80,"Excellent",Table1[[#This Row],[Performance Score]]&gt;=60,"Good",Table1[[#This Row],[Performance Score]]&gt;=40,"Need Improvement")</f>
        <v>Good</v>
      </c>
      <c r="H4385" s="30">
        <f>Table1[[#This Row],[Bonus]]/Table1[[#This Row],[Basic Salary]]</f>
        <v>0.18759438814594323</v>
      </c>
      <c r="I4385" s="10">
        <f ca="1">DATEDIF(Table1[[#This Row],[Date of Birth]],TODAY(),"y")</f>
        <v>37</v>
      </c>
      <c r="J4385" s="34">
        <v>45174</v>
      </c>
      <c r="K4385" s="33" t="str" cm="1">
        <f t="array" aca="1" ref="K4385" ca="1">_xlfn.IFS(L4385&lt;3,"Junior",L4385&lt;=7,"Mid-Level",L4385&gt;7,"Senior")</f>
        <v>Junior</v>
      </c>
      <c r="L4385" s="46">
        <f ca="1">INT(YEARFRAC(Table1[[#This Row],[Joining Date]],TODAY(),1))</f>
        <v>2</v>
      </c>
      <c r="M4385" s="25" t="str">
        <f t="shared" ca="1" si="68"/>
        <v>No</v>
      </c>
      <c r="N4385" s="26">
        <f>YEAR(Table1[[#This Row],[Joining Date]])</f>
        <v>2023</v>
      </c>
      <c r="O4385" s="46">
        <f>MONTH(Table1[[#This Row],[Joining Date]])</f>
        <v>9</v>
      </c>
      <c r="P4385" s="26">
        <f ca="1">NETWORKDAYS(Table1[[#This Row],[Joining Date]],TODAY())</f>
        <v>735</v>
      </c>
      <c r="Q4385" s="26" t="str">
        <f>LEFT(Table1[[#This Row],[Department]],5)&amp;"-"&amp;RIGHT(Table1[[#This Row],[Employee ID]],3)</f>
        <v>HR-845</v>
      </c>
      <c r="R4385" s="26" t="str">
        <f>LEFT(Table1[[#This Row],[Department]],3)</f>
        <v>HR</v>
      </c>
      <c r="S4385" s="37">
        <f>_xlfn.XLOOKUP(Table1[[#This Row],[City]],Table2[City],Table2[Bonus %])</f>
        <v>6</v>
      </c>
    </row>
    <row r="4386" spans="1:19" x14ac:dyDescent="0.35">
      <c r="A4386" s="7" t="s">
        <v>1119</v>
      </c>
      <c r="B4386" s="40" t="str">
        <f>LEFT(Table1[[#This Row],[Employee Name]],FIND(" ",Table1[[#This Row],[Employee Name]]))</f>
        <v xml:space="preserve">Ravi </v>
      </c>
      <c r="C4386" s="40" t="str">
        <f>RIGHT(Table1[[#This Row],[Employee Name]],LEN(Table1[[#This Row],[Employee Name]])-FIND(" ",Table1[[#This Row],[Employee Name]]))</f>
        <v>Teja</v>
      </c>
      <c r="D4386" s="22">
        <f>Table1[[#This Row],[Basic Salary]]+Table1[[#This Row],[Bonus]]</f>
        <v>54242</v>
      </c>
      <c r="E4386" s="8">
        <v>70</v>
      </c>
      <c r="F4386" s="45">
        <v>76</v>
      </c>
      <c r="G4386" s="8" t="str" cm="1">
        <f t="array" ref="G4386">_xlfn.IFS(Table1[[#This Row],[Performance Score]]&gt;=80,"Excellent",Table1[[#This Row],[Performance Score]]&gt;=60,"Good",Table1[[#This Row],[Performance Score]]&gt;=40,"Need Improvement")</f>
        <v>Good</v>
      </c>
      <c r="H4386" s="29">
        <f>Table1[[#This Row],[Bonus]]/Table1[[#This Row],[Basic Salary]]</f>
        <v>0.10416284987277354</v>
      </c>
      <c r="I4386" s="8">
        <f ca="1">DATEDIF(Table1[[#This Row],[Date of Birth]],TODAY(),"y")</f>
        <v>37</v>
      </c>
      <c r="J4386" s="33">
        <v>43117</v>
      </c>
      <c r="K4386" s="33" t="str" cm="1">
        <f t="array" aca="1" ref="K4386" ca="1">_xlfn.IFS(L4386&lt;3,"Junior",L4386&lt;=7,"Mid-Level",L4386&gt;7,"Senior")</f>
        <v>Senior</v>
      </c>
      <c r="L4386" s="45">
        <f ca="1">INT(YEARFRAC(Table1[[#This Row],[Joining Date]],TODAY(),1))</f>
        <v>8</v>
      </c>
      <c r="M4386" s="25" t="str">
        <f t="shared" ca="1" si="68"/>
        <v>Yes</v>
      </c>
      <c r="N4386" s="25">
        <f>YEAR(Table1[[#This Row],[Joining Date]])</f>
        <v>2018</v>
      </c>
      <c r="O4386" s="45">
        <f>MONTH(Table1[[#This Row],[Joining Date]])</f>
        <v>1</v>
      </c>
      <c r="P4386" s="25">
        <f ca="1">NETWORKDAYS(Table1[[#This Row],[Joining Date]],TODAY())</f>
        <v>2204</v>
      </c>
      <c r="Q4386" s="25" t="str">
        <f>LEFT(Table1[[#This Row],[Department]],5)&amp;"-"&amp;RIGHT(Table1[[#This Row],[Employee ID]],3)</f>
        <v>IT-063</v>
      </c>
      <c r="R4386" s="25" t="str">
        <f>LEFT(Table1[[#This Row],[Department]],3)</f>
        <v>IT</v>
      </c>
      <c r="S4386" s="36">
        <f>_xlfn.XLOOKUP(Table1[[#This Row],[City]],Table2[City],Table2[Bonus %])</f>
        <v>7</v>
      </c>
    </row>
    <row r="4387" spans="1:19" x14ac:dyDescent="0.35">
      <c r="A4387" s="9" t="s">
        <v>4684</v>
      </c>
      <c r="B4387" s="41" t="str">
        <f>LEFT(Table1[[#This Row],[Employee Name]],FIND(" ",Table1[[#This Row],[Employee Name]]))</f>
        <v xml:space="preserve">Priya </v>
      </c>
      <c r="C4387" s="41" t="str">
        <f>RIGHT(Table1[[#This Row],[Employee Name]],LEN(Table1[[#This Row],[Employee Name]])-FIND(" ",Table1[[#This Row],[Employee Name]]))</f>
        <v>Reddy</v>
      </c>
      <c r="D4387" s="23">
        <f>Table1[[#This Row],[Basic Salary]]+Table1[[#This Row],[Bonus]]</f>
        <v>54236</v>
      </c>
      <c r="E4387" s="10">
        <v>92</v>
      </c>
      <c r="F4387" s="46">
        <v>56</v>
      </c>
      <c r="G4387" s="10" t="str" cm="1">
        <f t="array" ref="G4387">_xlfn.IFS(Table1[[#This Row],[Performance Score]]&gt;=80,"Excellent",Table1[[#This Row],[Performance Score]]&gt;=60,"Good",Table1[[#This Row],[Performance Score]]&gt;=40,"Need Improvement")</f>
        <v>Need Improvement</v>
      </c>
      <c r="H4387" s="30">
        <f>Table1[[#This Row],[Bonus]]/Table1[[#This Row],[Basic Salary]]</f>
        <v>0.53273986152324426</v>
      </c>
      <c r="I4387" s="10">
        <f ca="1">DATEDIF(Table1[[#This Row],[Date of Birth]],TODAY(),"y")</f>
        <v>43</v>
      </c>
      <c r="J4387" s="34">
        <v>45045</v>
      </c>
      <c r="K4387" s="33" t="str" cm="1">
        <f t="array" aca="1" ref="K4387" ca="1">_xlfn.IFS(L4387&lt;3,"Junior",L4387&lt;=7,"Mid-Level",L4387&gt;7,"Senior")</f>
        <v>Mid-Level</v>
      </c>
      <c r="L4387" s="46">
        <f ca="1">INT(YEARFRAC(Table1[[#This Row],[Joining Date]],TODAY(),1))</f>
        <v>3</v>
      </c>
      <c r="M4387" s="25" t="str">
        <f t="shared" ca="1" si="68"/>
        <v>No</v>
      </c>
      <c r="N4387" s="26">
        <f>YEAR(Table1[[#This Row],[Joining Date]])</f>
        <v>2023</v>
      </c>
      <c r="O4387" s="46">
        <f>MONTH(Table1[[#This Row],[Joining Date]])</f>
        <v>4</v>
      </c>
      <c r="P4387" s="26">
        <f ca="1">NETWORKDAYS(Table1[[#This Row],[Joining Date]],TODAY())</f>
        <v>826</v>
      </c>
      <c r="Q4387" s="26" t="str">
        <f>LEFT(Table1[[#This Row],[Department]],5)&amp;"-"&amp;RIGHT(Table1[[#This Row],[Employee ID]],3)</f>
        <v>Sales-628</v>
      </c>
      <c r="R4387" s="26" t="str">
        <f>LEFT(Table1[[#This Row],[Department]],3)</f>
        <v>Sal</v>
      </c>
      <c r="S4387" s="37">
        <f>_xlfn.XLOOKUP(Table1[[#This Row],[City]],Table2[City],Table2[Bonus %])</f>
        <v>8</v>
      </c>
    </row>
    <row r="4388" spans="1:19" x14ac:dyDescent="0.35">
      <c r="A4388" s="7" t="s">
        <v>2420</v>
      </c>
      <c r="B4388" s="40" t="str">
        <f>LEFT(Table1[[#This Row],[Employee Name]],FIND(" ",Table1[[#This Row],[Employee Name]]))</f>
        <v xml:space="preserve">Neha </v>
      </c>
      <c r="C4388" s="40" t="str">
        <f>RIGHT(Table1[[#This Row],[Employee Name]],LEN(Table1[[#This Row],[Employee Name]])-FIND(" ",Table1[[#This Row],[Employee Name]]))</f>
        <v>Kulkarni</v>
      </c>
      <c r="D4388" s="22">
        <f>Table1[[#This Row],[Basic Salary]]+Table1[[#This Row],[Bonus]]</f>
        <v>54202</v>
      </c>
      <c r="E4388" s="8">
        <v>70</v>
      </c>
      <c r="F4388" s="45">
        <v>52</v>
      </c>
      <c r="G4388" s="8" t="str" cm="1">
        <f t="array" ref="G4388">_xlfn.IFS(Table1[[#This Row],[Performance Score]]&gt;=80,"Excellent",Table1[[#This Row],[Performance Score]]&gt;=60,"Good",Table1[[#This Row],[Performance Score]]&gt;=40,"Need Improvement")</f>
        <v>Need Improvement</v>
      </c>
      <c r="H4388" s="29">
        <f>Table1[[#This Row],[Bonus]]/Table1[[#This Row],[Basic Salary]]</f>
        <v>0.15220441307767527</v>
      </c>
      <c r="I4388" s="8">
        <f ca="1">DATEDIF(Table1[[#This Row],[Date of Birth]],TODAY(),"y")</f>
        <v>46</v>
      </c>
      <c r="J4388" s="33">
        <v>45509</v>
      </c>
      <c r="K4388" s="33" t="str" cm="1">
        <f t="array" aca="1" ref="K4388" ca="1">_xlfn.IFS(L4388&lt;3,"Junior",L4388&lt;=7,"Mid-Level",L4388&gt;7,"Senior")</f>
        <v>Junior</v>
      </c>
      <c r="L4388" s="45">
        <f ca="1">INT(YEARFRAC(Table1[[#This Row],[Joining Date]],TODAY(),1))</f>
        <v>1</v>
      </c>
      <c r="M4388" s="25" t="str">
        <f t="shared" ca="1" si="68"/>
        <v>No</v>
      </c>
      <c r="N4388" s="25">
        <f>YEAR(Table1[[#This Row],[Joining Date]])</f>
        <v>2024</v>
      </c>
      <c r="O4388" s="45">
        <f>MONTH(Table1[[#This Row],[Joining Date]])</f>
        <v>8</v>
      </c>
      <c r="P4388" s="25">
        <f ca="1">NETWORKDAYS(Table1[[#This Row],[Joining Date]],TODAY())</f>
        <v>496</v>
      </c>
      <c r="Q4388" s="25" t="str">
        <f>LEFT(Table1[[#This Row],[Department]],5)&amp;"-"&amp;RIGHT(Table1[[#This Row],[Employee ID]],3)</f>
        <v>Finan-364</v>
      </c>
      <c r="R4388" s="25" t="str">
        <f>LEFT(Table1[[#This Row],[Department]],3)</f>
        <v>Fin</v>
      </c>
      <c r="S4388" s="36">
        <f>_xlfn.XLOOKUP(Table1[[#This Row],[City]],Table2[City],Table2[Bonus %])</f>
        <v>6</v>
      </c>
    </row>
    <row r="4389" spans="1:19" x14ac:dyDescent="0.35">
      <c r="A4389" s="9" t="s">
        <v>4770</v>
      </c>
      <c r="B4389" s="41" t="str">
        <f>LEFT(Table1[[#This Row],[Employee Name]],FIND(" ",Table1[[#This Row],[Employee Name]]))</f>
        <v xml:space="preserve">Rohan </v>
      </c>
      <c r="C4389" s="41" t="str">
        <f>RIGHT(Table1[[#This Row],[Employee Name]],LEN(Table1[[#This Row],[Employee Name]])-FIND(" ",Table1[[#This Row],[Employee Name]]))</f>
        <v>Gupta</v>
      </c>
      <c r="D4389" s="23">
        <f>Table1[[#This Row],[Basic Salary]]+Table1[[#This Row],[Bonus]]</f>
        <v>54188</v>
      </c>
      <c r="E4389" s="10">
        <v>81</v>
      </c>
      <c r="F4389" s="46">
        <v>41</v>
      </c>
      <c r="G4389" s="10" t="str" cm="1">
        <f t="array" ref="G4389">_xlfn.IFS(Table1[[#This Row],[Performance Score]]&gt;=80,"Excellent",Table1[[#This Row],[Performance Score]]&gt;=60,"Good",Table1[[#This Row],[Performance Score]]&gt;=40,"Need Improvement")</f>
        <v>Need Improvement</v>
      </c>
      <c r="H4389" s="30">
        <f>Table1[[#This Row],[Bonus]]/Table1[[#This Row],[Basic Salary]]</f>
        <v>0.10400749750422754</v>
      </c>
      <c r="I4389" s="10">
        <f ca="1">DATEDIF(Table1[[#This Row],[Date of Birth]],TODAY(),"y")</f>
        <v>34</v>
      </c>
      <c r="J4389" s="34">
        <v>44830</v>
      </c>
      <c r="K4389" s="33" t="str" cm="1">
        <f t="array" aca="1" ref="K4389" ca="1">_xlfn.IFS(L4389&lt;3,"Junior",L4389&lt;=7,"Mid-Level",L4389&gt;7,"Senior")</f>
        <v>Mid-Level</v>
      </c>
      <c r="L4389" s="46">
        <f ca="1">INT(YEARFRAC(Table1[[#This Row],[Joining Date]],TODAY(),1))</f>
        <v>3</v>
      </c>
      <c r="M4389" s="25" t="str">
        <f t="shared" ca="1" si="68"/>
        <v>No</v>
      </c>
      <c r="N4389" s="26">
        <f>YEAR(Table1[[#This Row],[Joining Date]])</f>
        <v>2022</v>
      </c>
      <c r="O4389" s="46">
        <f>MONTH(Table1[[#This Row],[Joining Date]])</f>
        <v>9</v>
      </c>
      <c r="P4389" s="26">
        <f ca="1">NETWORKDAYS(Table1[[#This Row],[Joining Date]],TODAY())</f>
        <v>981</v>
      </c>
      <c r="Q4389" s="26" t="str">
        <f>LEFT(Table1[[#This Row],[Department]],5)&amp;"-"&amp;RIGHT(Table1[[#This Row],[Employee ID]],3)</f>
        <v>Suppo-714</v>
      </c>
      <c r="R4389" s="26" t="str">
        <f>LEFT(Table1[[#This Row],[Department]],3)</f>
        <v>Sup</v>
      </c>
      <c r="S4389" s="37">
        <f>_xlfn.XLOOKUP(Table1[[#This Row],[City]],Table2[City],Table2[Bonus %])</f>
        <v>4</v>
      </c>
    </row>
    <row r="4390" spans="1:19" x14ac:dyDescent="0.35">
      <c r="A4390" s="7" t="s">
        <v>927</v>
      </c>
      <c r="B4390" s="40" t="str">
        <f>LEFT(Table1[[#This Row],[Employee Name]],FIND(" ",Table1[[#This Row],[Employee Name]]))</f>
        <v xml:space="preserve">Swathi </v>
      </c>
      <c r="C4390" s="40" t="str">
        <f>RIGHT(Table1[[#This Row],[Employee Name]],LEN(Table1[[#This Row],[Employee Name]])-FIND(" ",Table1[[#This Row],[Employee Name]]))</f>
        <v>Ramesh</v>
      </c>
      <c r="D4390" s="22">
        <f>Table1[[#This Row],[Basic Salary]]+Table1[[#This Row],[Bonus]]</f>
        <v>54180</v>
      </c>
      <c r="E4390" s="8">
        <v>77</v>
      </c>
      <c r="F4390" s="45">
        <v>90</v>
      </c>
      <c r="G4390" s="8" t="str" cm="1">
        <f t="array" ref="G4390">_xlfn.IFS(Table1[[#This Row],[Performance Score]]&gt;=80,"Excellent",Table1[[#This Row],[Performance Score]]&gt;=60,"Good",Table1[[#This Row],[Performance Score]]&gt;=40,"Need Improvement")</f>
        <v>Excellent</v>
      </c>
      <c r="H4390" s="29">
        <f>Table1[[#This Row],[Bonus]]/Table1[[#This Row],[Basic Salary]]</f>
        <v>0.11575609052904715</v>
      </c>
      <c r="I4390" s="8">
        <f ca="1">DATEDIF(Table1[[#This Row],[Date of Birth]],TODAY(),"y")</f>
        <v>22</v>
      </c>
      <c r="J4390" s="33">
        <v>45839</v>
      </c>
      <c r="K4390" s="33" t="str" cm="1">
        <f t="array" aca="1" ref="K4390" ca="1">_xlfn.IFS(L4390&lt;3,"Junior",L4390&lt;=7,"Mid-Level",L4390&gt;7,"Senior")</f>
        <v>Junior</v>
      </c>
      <c r="L4390" s="45">
        <f ca="1">INT(YEARFRAC(Table1[[#This Row],[Joining Date]],TODAY(),1))</f>
        <v>0</v>
      </c>
      <c r="M4390" s="25" t="str">
        <f t="shared" ca="1" si="68"/>
        <v>No</v>
      </c>
      <c r="N4390" s="25">
        <f>YEAR(Table1[[#This Row],[Joining Date]])</f>
        <v>2025</v>
      </c>
      <c r="O4390" s="45">
        <f>MONTH(Table1[[#This Row],[Joining Date]])</f>
        <v>7</v>
      </c>
      <c r="P4390" s="25">
        <f ca="1">NETWORKDAYS(Table1[[#This Row],[Joining Date]],TODAY())</f>
        <v>260</v>
      </c>
      <c r="Q4390" s="25" t="str">
        <f>LEFT(Table1[[#This Row],[Department]],5)&amp;"-"&amp;RIGHT(Table1[[#This Row],[Employee ID]],3)</f>
        <v>HR-871</v>
      </c>
      <c r="R4390" s="25" t="str">
        <f>LEFT(Table1[[#This Row],[Department]],3)</f>
        <v>HR</v>
      </c>
      <c r="S4390" s="36">
        <f>_xlfn.XLOOKUP(Table1[[#This Row],[City]],Table2[City],Table2[Bonus %])</f>
        <v>7</v>
      </c>
    </row>
    <row r="4391" spans="1:19" x14ac:dyDescent="0.35">
      <c r="A4391" s="9" t="s">
        <v>1374</v>
      </c>
      <c r="B4391" s="41" t="str">
        <f>LEFT(Table1[[#This Row],[Employee Name]],FIND(" ",Table1[[#This Row],[Employee Name]]))</f>
        <v xml:space="preserve">Krishna </v>
      </c>
      <c r="C4391" s="41" t="str">
        <f>RIGHT(Table1[[#This Row],[Employee Name]],LEN(Table1[[#This Row],[Employee Name]])-FIND(" ",Table1[[#This Row],[Employee Name]]))</f>
        <v>Chaitanya</v>
      </c>
      <c r="D4391" s="23">
        <f>Table1[[#This Row],[Basic Salary]]+Table1[[#This Row],[Bonus]]</f>
        <v>54160</v>
      </c>
      <c r="E4391" s="10">
        <v>83</v>
      </c>
      <c r="F4391" s="46">
        <v>94</v>
      </c>
      <c r="G4391" s="10" t="str" cm="1">
        <f t="array" ref="G4391">_xlfn.IFS(Table1[[#This Row],[Performance Score]]&gt;=80,"Excellent",Table1[[#This Row],[Performance Score]]&gt;=60,"Good",Table1[[#This Row],[Performance Score]]&gt;=40,"Need Improvement")</f>
        <v>Excellent</v>
      </c>
      <c r="H4391" s="30">
        <f>Table1[[#This Row],[Bonus]]/Table1[[#This Row],[Basic Salary]]</f>
        <v>0.12058263676239345</v>
      </c>
      <c r="I4391" s="10">
        <f ca="1">DATEDIF(Table1[[#This Row],[Date of Birth]],TODAY(),"y")</f>
        <v>30</v>
      </c>
      <c r="J4391" s="34">
        <v>44675</v>
      </c>
      <c r="K4391" s="33" t="str" cm="1">
        <f t="array" aca="1" ref="K4391" ca="1">_xlfn.IFS(L4391&lt;3,"Junior",L4391&lt;=7,"Mid-Level",L4391&gt;7,"Senior")</f>
        <v>Mid-Level</v>
      </c>
      <c r="L4391" s="46">
        <f ca="1">INT(YEARFRAC(Table1[[#This Row],[Joining Date]],TODAY(),1))</f>
        <v>4</v>
      </c>
      <c r="M4391" s="25" t="str">
        <f t="shared" ca="1" si="68"/>
        <v>No</v>
      </c>
      <c r="N4391" s="26">
        <f>YEAR(Table1[[#This Row],[Joining Date]])</f>
        <v>2022</v>
      </c>
      <c r="O4391" s="46">
        <f>MONTH(Table1[[#This Row],[Joining Date]])</f>
        <v>4</v>
      </c>
      <c r="P4391" s="26">
        <f ca="1">NETWORKDAYS(Table1[[#This Row],[Joining Date]],TODAY())</f>
        <v>1091</v>
      </c>
      <c r="Q4391" s="26" t="str">
        <f>LEFT(Table1[[#This Row],[Department]],5)&amp;"-"&amp;RIGHT(Table1[[#This Row],[Employee ID]],3)</f>
        <v>Opera-318</v>
      </c>
      <c r="R4391" s="26" t="str">
        <f>LEFT(Table1[[#This Row],[Department]],3)</f>
        <v>Ope</v>
      </c>
      <c r="S4391" s="37">
        <f>_xlfn.XLOOKUP(Table1[[#This Row],[City]],Table2[City],Table2[Bonus %])</f>
        <v>8</v>
      </c>
    </row>
    <row r="4392" spans="1:19" x14ac:dyDescent="0.35">
      <c r="A4392" s="7" t="s">
        <v>4880</v>
      </c>
      <c r="B4392" s="40" t="str">
        <f>LEFT(Table1[[#This Row],[Employee Name]],FIND(" ",Table1[[#This Row],[Employee Name]]))</f>
        <v xml:space="preserve">Ananya </v>
      </c>
      <c r="C4392" s="40" t="str">
        <f>RIGHT(Table1[[#This Row],[Employee Name]],LEN(Table1[[#This Row],[Employee Name]])-FIND(" ",Table1[[#This Row],[Employee Name]]))</f>
        <v>Rao</v>
      </c>
      <c r="D4392" s="22">
        <f>Table1[[#This Row],[Basic Salary]]+Table1[[#This Row],[Bonus]]</f>
        <v>54155</v>
      </c>
      <c r="E4392" s="8">
        <v>73</v>
      </c>
      <c r="F4392" s="45">
        <v>68</v>
      </c>
      <c r="G4392" s="8" t="str" cm="1">
        <f t="array" ref="G4392">_xlfn.IFS(Table1[[#This Row],[Performance Score]]&gt;=80,"Excellent",Table1[[#This Row],[Performance Score]]&gt;=60,"Good",Table1[[#This Row],[Performance Score]]&gt;=40,"Need Improvement")</f>
        <v>Good</v>
      </c>
      <c r="H4392" s="29">
        <f>Table1[[#This Row],[Bonus]]/Table1[[#This Row],[Basic Salary]]</f>
        <v>1.0726013241991657</v>
      </c>
      <c r="I4392" s="8">
        <f ca="1">DATEDIF(Table1[[#This Row],[Date of Birth]],TODAY(),"y")</f>
        <v>21</v>
      </c>
      <c r="J4392" s="33">
        <v>44973</v>
      </c>
      <c r="K4392" s="33" t="str" cm="1">
        <f t="array" aca="1" ref="K4392" ca="1">_xlfn.IFS(L4392&lt;3,"Junior",L4392&lt;=7,"Mid-Level",L4392&gt;7,"Senior")</f>
        <v>Mid-Level</v>
      </c>
      <c r="L4392" s="45">
        <f ca="1">INT(YEARFRAC(Table1[[#This Row],[Joining Date]],TODAY(),1))</f>
        <v>3</v>
      </c>
      <c r="M4392" s="25" t="str">
        <f t="shared" ca="1" si="68"/>
        <v>No</v>
      </c>
      <c r="N4392" s="25">
        <f>YEAR(Table1[[#This Row],[Joining Date]])</f>
        <v>2023</v>
      </c>
      <c r="O4392" s="45">
        <f>MONTH(Table1[[#This Row],[Joining Date]])</f>
        <v>2</v>
      </c>
      <c r="P4392" s="25">
        <f ca="1">NETWORKDAYS(Table1[[#This Row],[Joining Date]],TODAY())</f>
        <v>878</v>
      </c>
      <c r="Q4392" s="25" t="str">
        <f>LEFT(Table1[[#This Row],[Department]],5)&amp;"-"&amp;RIGHT(Table1[[#This Row],[Employee ID]],3)</f>
        <v>Opera-824</v>
      </c>
      <c r="R4392" s="25" t="str">
        <f>LEFT(Table1[[#This Row],[Department]],3)</f>
        <v>Ope</v>
      </c>
      <c r="S4392" s="36">
        <f>_xlfn.XLOOKUP(Table1[[#This Row],[City]],Table2[City],Table2[Bonus %])</f>
        <v>4</v>
      </c>
    </row>
    <row r="4393" spans="1:19" x14ac:dyDescent="0.35">
      <c r="A4393" s="9" t="s">
        <v>3080</v>
      </c>
      <c r="B4393" s="41" t="str">
        <f>LEFT(Table1[[#This Row],[Employee Name]],FIND(" ",Table1[[#This Row],[Employee Name]]))</f>
        <v xml:space="preserve">Ajay </v>
      </c>
      <c r="C4393" s="41" t="str">
        <f>RIGHT(Table1[[#This Row],[Employee Name]],LEN(Table1[[#This Row],[Employee Name]])-FIND(" ",Table1[[#This Row],[Employee Name]]))</f>
        <v>Singh</v>
      </c>
      <c r="D4393" s="23">
        <f>Table1[[#This Row],[Basic Salary]]+Table1[[#This Row],[Bonus]]</f>
        <v>54147</v>
      </c>
      <c r="E4393" s="10">
        <v>100</v>
      </c>
      <c r="F4393" s="46">
        <v>51</v>
      </c>
      <c r="G4393" s="10" t="str" cm="1">
        <f t="array" ref="G4393">_xlfn.IFS(Table1[[#This Row],[Performance Score]]&gt;=80,"Excellent",Table1[[#This Row],[Performance Score]]&gt;=60,"Good",Table1[[#This Row],[Performance Score]]&gt;=40,"Need Improvement")</f>
        <v>Need Improvement</v>
      </c>
      <c r="H4393" s="30">
        <f>Table1[[#This Row],[Bonus]]/Table1[[#This Row],[Basic Salary]]</f>
        <v>0.12822703310899505</v>
      </c>
      <c r="I4393" s="10">
        <f ca="1">DATEDIF(Table1[[#This Row],[Date of Birth]],TODAY(),"y")</f>
        <v>19</v>
      </c>
      <c r="J4393" s="34">
        <v>44372</v>
      </c>
      <c r="K4393" s="33" t="str" cm="1">
        <f t="array" aca="1" ref="K4393" ca="1">_xlfn.IFS(L4393&lt;3,"Junior",L4393&lt;=7,"Mid-Level",L4393&gt;7,"Senior")</f>
        <v>Mid-Level</v>
      </c>
      <c r="L4393" s="46">
        <f ca="1">INT(YEARFRAC(Table1[[#This Row],[Joining Date]],TODAY(),1))</f>
        <v>5</v>
      </c>
      <c r="M4393" s="25" t="str">
        <f t="shared" ca="1" si="68"/>
        <v>No</v>
      </c>
      <c r="N4393" s="26">
        <f>YEAR(Table1[[#This Row],[Joining Date]])</f>
        <v>2021</v>
      </c>
      <c r="O4393" s="46">
        <f>MONTH(Table1[[#This Row],[Joining Date]])</f>
        <v>6</v>
      </c>
      <c r="P4393" s="26">
        <f ca="1">NETWORKDAYS(Table1[[#This Row],[Joining Date]],TODAY())</f>
        <v>1307</v>
      </c>
      <c r="Q4393" s="26" t="str">
        <f>LEFT(Table1[[#This Row],[Department]],5)&amp;"-"&amp;RIGHT(Table1[[#This Row],[Employee ID]],3)</f>
        <v>Finan-024</v>
      </c>
      <c r="R4393" s="26" t="str">
        <f>LEFT(Table1[[#This Row],[Department]],3)</f>
        <v>Fin</v>
      </c>
      <c r="S4393" s="37">
        <f>_xlfn.XLOOKUP(Table1[[#This Row],[City]],Table2[City],Table2[Bonus %])</f>
        <v>7</v>
      </c>
    </row>
    <row r="4394" spans="1:19" x14ac:dyDescent="0.35">
      <c r="A4394" s="7" t="s">
        <v>3853</v>
      </c>
      <c r="B4394" s="40" t="str">
        <f>LEFT(Table1[[#This Row],[Employee Name]],FIND(" ",Table1[[#This Row],[Employee Name]]))</f>
        <v xml:space="preserve">Rohan </v>
      </c>
      <c r="C4394" s="40" t="str">
        <f>RIGHT(Table1[[#This Row],[Employee Name]],LEN(Table1[[#This Row],[Employee Name]])-FIND(" ",Table1[[#This Row],[Employee Name]]))</f>
        <v>Gupta</v>
      </c>
      <c r="D4394" s="22">
        <f>Table1[[#This Row],[Basic Salary]]+Table1[[#This Row],[Bonus]]</f>
        <v>54135</v>
      </c>
      <c r="E4394" s="8">
        <v>70</v>
      </c>
      <c r="F4394" s="45">
        <v>65</v>
      </c>
      <c r="G4394" s="8" t="str" cm="1">
        <f t="array" ref="G4394">_xlfn.IFS(Table1[[#This Row],[Performance Score]]&gt;=80,"Excellent",Table1[[#This Row],[Performance Score]]&gt;=60,"Good",Table1[[#This Row],[Performance Score]]&gt;=40,"Need Improvement")</f>
        <v>Good</v>
      </c>
      <c r="H4394" s="29">
        <f>Table1[[#This Row],[Bonus]]/Table1[[#This Row],[Basic Salary]]</f>
        <v>0.13483428715175147</v>
      </c>
      <c r="I4394" s="8">
        <f ca="1">DATEDIF(Table1[[#This Row],[Date of Birth]],TODAY(),"y")</f>
        <v>37</v>
      </c>
      <c r="J4394" s="33">
        <v>43518</v>
      </c>
      <c r="K4394" s="33" t="str" cm="1">
        <f t="array" aca="1" ref="K4394" ca="1">_xlfn.IFS(L4394&lt;3,"Junior",L4394&lt;=7,"Mid-Level",L4394&gt;7,"Senior")</f>
        <v>Mid-Level</v>
      </c>
      <c r="L4394" s="45">
        <f ca="1">INT(YEARFRAC(Table1[[#This Row],[Joining Date]],TODAY(),1))</f>
        <v>7</v>
      </c>
      <c r="M4394" s="25" t="str">
        <f t="shared" ca="1" si="68"/>
        <v>Yes</v>
      </c>
      <c r="N4394" s="25">
        <f>YEAR(Table1[[#This Row],[Joining Date]])</f>
        <v>2019</v>
      </c>
      <c r="O4394" s="45">
        <f>MONTH(Table1[[#This Row],[Joining Date]])</f>
        <v>2</v>
      </c>
      <c r="P4394" s="25">
        <f ca="1">NETWORKDAYS(Table1[[#This Row],[Joining Date]],TODAY())</f>
        <v>1917</v>
      </c>
      <c r="Q4394" s="25" t="str">
        <f>LEFT(Table1[[#This Row],[Department]],5)&amp;"-"&amp;RIGHT(Table1[[#This Row],[Employee ID]],3)</f>
        <v>HR-797</v>
      </c>
      <c r="R4394" s="25" t="str">
        <f>LEFT(Table1[[#This Row],[Department]],3)</f>
        <v>HR</v>
      </c>
      <c r="S4394" s="36">
        <f>_xlfn.XLOOKUP(Table1[[#This Row],[City]],Table2[City],Table2[Bonus %])</f>
        <v>6</v>
      </c>
    </row>
    <row r="4395" spans="1:19" x14ac:dyDescent="0.35">
      <c r="A4395" s="9" t="s">
        <v>2974</v>
      </c>
      <c r="B4395" s="41" t="str">
        <f>LEFT(Table1[[#This Row],[Employee Name]],FIND(" ",Table1[[#This Row],[Employee Name]]))</f>
        <v xml:space="preserve">Neha </v>
      </c>
      <c r="C4395" s="41" t="str">
        <f>RIGHT(Table1[[#This Row],[Employee Name]],LEN(Table1[[#This Row],[Employee Name]])-FIND(" ",Table1[[#This Row],[Employee Name]]))</f>
        <v>Kulkarni</v>
      </c>
      <c r="D4395" s="23">
        <f>Table1[[#This Row],[Basic Salary]]+Table1[[#This Row],[Bonus]]</f>
        <v>54111</v>
      </c>
      <c r="E4395" s="10">
        <v>98</v>
      </c>
      <c r="F4395" s="46">
        <v>51</v>
      </c>
      <c r="G4395" s="10" t="str" cm="1">
        <f t="array" ref="G4395">_xlfn.IFS(Table1[[#This Row],[Performance Score]]&gt;=80,"Excellent",Table1[[#This Row],[Performance Score]]&gt;=60,"Good",Table1[[#This Row],[Performance Score]]&gt;=40,"Need Improvement")</f>
        <v>Need Improvement</v>
      </c>
      <c r="H4395" s="30">
        <f>Table1[[#This Row],[Bonus]]/Table1[[#This Row],[Basic Salary]]</f>
        <v>1.1161080911970591</v>
      </c>
      <c r="I4395" s="10">
        <f ca="1">DATEDIF(Table1[[#This Row],[Date of Birth]],TODAY(),"y")</f>
        <v>44</v>
      </c>
      <c r="J4395" s="34">
        <v>43483</v>
      </c>
      <c r="K4395" s="33" t="str" cm="1">
        <f t="array" aca="1" ref="K4395" ca="1">_xlfn.IFS(L4395&lt;3,"Junior",L4395&lt;=7,"Mid-Level",L4395&gt;7,"Senior")</f>
        <v>Mid-Level</v>
      </c>
      <c r="L4395" s="46">
        <f ca="1">INT(YEARFRAC(Table1[[#This Row],[Joining Date]],TODAY(),1))</f>
        <v>7</v>
      </c>
      <c r="M4395" s="25" t="str">
        <f t="shared" ca="1" si="68"/>
        <v>Yes</v>
      </c>
      <c r="N4395" s="26">
        <f>YEAR(Table1[[#This Row],[Joining Date]])</f>
        <v>2019</v>
      </c>
      <c r="O4395" s="46">
        <f>MONTH(Table1[[#This Row],[Joining Date]])</f>
        <v>1</v>
      </c>
      <c r="P4395" s="26">
        <f ca="1">NETWORKDAYS(Table1[[#This Row],[Joining Date]],TODAY())</f>
        <v>1942</v>
      </c>
      <c r="Q4395" s="26" t="str">
        <f>LEFT(Table1[[#This Row],[Department]],5)&amp;"-"&amp;RIGHT(Table1[[#This Row],[Employee ID]],3)</f>
        <v>HR-918</v>
      </c>
      <c r="R4395" s="26" t="str">
        <f>LEFT(Table1[[#This Row],[Department]],3)</f>
        <v>HR</v>
      </c>
      <c r="S4395" s="37">
        <f>_xlfn.XLOOKUP(Table1[[#This Row],[City]],Table2[City],Table2[Bonus %])</f>
        <v>6</v>
      </c>
    </row>
    <row r="4396" spans="1:19" x14ac:dyDescent="0.35">
      <c r="A4396" s="7" t="s">
        <v>1170</v>
      </c>
      <c r="B4396" s="40" t="str">
        <f>LEFT(Table1[[#This Row],[Employee Name]],FIND(" ",Table1[[#This Row],[Employee Name]]))</f>
        <v xml:space="preserve">Aditya </v>
      </c>
      <c r="C4396" s="40" t="str">
        <f>RIGHT(Table1[[#This Row],[Employee Name]],LEN(Table1[[#This Row],[Employee Name]])-FIND(" ",Table1[[#This Row],[Employee Name]]))</f>
        <v>Kapoor</v>
      </c>
      <c r="D4396" s="22">
        <f>Table1[[#This Row],[Basic Salary]]+Table1[[#This Row],[Bonus]]</f>
        <v>54105</v>
      </c>
      <c r="E4396" s="8">
        <v>89</v>
      </c>
      <c r="F4396" s="45">
        <v>42</v>
      </c>
      <c r="G4396" s="8" t="str" cm="1">
        <f t="array" ref="G4396">_xlfn.IFS(Table1[[#This Row],[Performance Score]]&gt;=80,"Excellent",Table1[[#This Row],[Performance Score]]&gt;=60,"Good",Table1[[#This Row],[Performance Score]]&gt;=40,"Need Improvement")</f>
        <v>Need Improvement</v>
      </c>
      <c r="H4396" s="29">
        <f>Table1[[#This Row],[Bonus]]/Table1[[#This Row],[Basic Salary]]</f>
        <v>0.35316626650660266</v>
      </c>
      <c r="I4396" s="8">
        <f ca="1">DATEDIF(Table1[[#This Row],[Date of Birth]],TODAY(),"y")</f>
        <v>25</v>
      </c>
      <c r="J4396" s="33">
        <v>45041</v>
      </c>
      <c r="K4396" s="33" t="str" cm="1">
        <f t="array" aca="1" ref="K4396" ca="1">_xlfn.IFS(L4396&lt;3,"Junior",L4396&lt;=7,"Mid-Level",L4396&gt;7,"Senior")</f>
        <v>Mid-Level</v>
      </c>
      <c r="L4396" s="45">
        <f ca="1">INT(YEARFRAC(Table1[[#This Row],[Joining Date]],TODAY(),1))</f>
        <v>3</v>
      </c>
      <c r="M4396" s="25" t="str">
        <f t="shared" ca="1" si="68"/>
        <v>No</v>
      </c>
      <c r="N4396" s="25">
        <f>YEAR(Table1[[#This Row],[Joining Date]])</f>
        <v>2023</v>
      </c>
      <c r="O4396" s="45">
        <f>MONTH(Table1[[#This Row],[Joining Date]])</f>
        <v>4</v>
      </c>
      <c r="P4396" s="25">
        <f ca="1">NETWORKDAYS(Table1[[#This Row],[Joining Date]],TODAY())</f>
        <v>830</v>
      </c>
      <c r="Q4396" s="25" t="str">
        <f>LEFT(Table1[[#This Row],[Department]],5)&amp;"-"&amp;RIGHT(Table1[[#This Row],[Employee ID]],3)</f>
        <v>Finan-114</v>
      </c>
      <c r="R4396" s="25" t="str">
        <f>LEFT(Table1[[#This Row],[Department]],3)</f>
        <v>Fin</v>
      </c>
      <c r="S4396" s="36">
        <f>_xlfn.XLOOKUP(Table1[[#This Row],[City]],Table2[City],Table2[Bonus %])</f>
        <v>4</v>
      </c>
    </row>
    <row r="4397" spans="1:19" x14ac:dyDescent="0.35">
      <c r="A4397" s="9" t="s">
        <v>1434</v>
      </c>
      <c r="B4397" s="41" t="str">
        <f>LEFT(Table1[[#This Row],[Employee Name]],FIND(" ",Table1[[#This Row],[Employee Name]]))</f>
        <v xml:space="preserve">Gayathri </v>
      </c>
      <c r="C4397" s="41" t="str">
        <f>RIGHT(Table1[[#This Row],[Employee Name]],LEN(Table1[[#This Row],[Employee Name]])-FIND(" ",Table1[[#This Row],[Employee Name]]))</f>
        <v>Iyer</v>
      </c>
      <c r="D4397" s="23">
        <f>Table1[[#This Row],[Basic Salary]]+Table1[[#This Row],[Bonus]]</f>
        <v>54085</v>
      </c>
      <c r="E4397" s="10">
        <v>74</v>
      </c>
      <c r="F4397" s="46">
        <v>48</v>
      </c>
      <c r="G4397" s="10" t="str" cm="1">
        <f t="array" ref="G4397">_xlfn.IFS(Table1[[#This Row],[Performance Score]]&gt;=80,"Excellent",Table1[[#This Row],[Performance Score]]&gt;=60,"Good",Table1[[#This Row],[Performance Score]]&gt;=40,"Need Improvement")</f>
        <v>Need Improvement</v>
      </c>
      <c r="H4397" s="30">
        <f>Table1[[#This Row],[Bonus]]/Table1[[#This Row],[Basic Salary]]</f>
        <v>0.87756023050753318</v>
      </c>
      <c r="I4397" s="10">
        <f ca="1">DATEDIF(Table1[[#This Row],[Date of Birth]],TODAY(),"y")</f>
        <v>17</v>
      </c>
      <c r="J4397" s="34">
        <v>42778</v>
      </c>
      <c r="K4397" s="33" t="str" cm="1">
        <f t="array" aca="1" ref="K4397" ca="1">_xlfn.IFS(L4397&lt;3,"Junior",L4397&lt;=7,"Mid-Level",L4397&gt;7,"Senior")</f>
        <v>Senior</v>
      </c>
      <c r="L4397" s="46">
        <f ca="1">INT(YEARFRAC(Table1[[#This Row],[Joining Date]],TODAY(),1))</f>
        <v>9</v>
      </c>
      <c r="M4397" s="25" t="str">
        <f t="shared" ca="1" si="68"/>
        <v>Yes</v>
      </c>
      <c r="N4397" s="26">
        <f>YEAR(Table1[[#This Row],[Joining Date]])</f>
        <v>2017</v>
      </c>
      <c r="O4397" s="46">
        <f>MONTH(Table1[[#This Row],[Joining Date]])</f>
        <v>2</v>
      </c>
      <c r="P4397" s="26">
        <f ca="1">NETWORKDAYS(Table1[[#This Row],[Joining Date]],TODAY())</f>
        <v>2446</v>
      </c>
      <c r="Q4397" s="26" t="str">
        <f>LEFT(Table1[[#This Row],[Department]],5)&amp;"-"&amp;RIGHT(Table1[[#This Row],[Employee ID]],3)</f>
        <v>IT-378</v>
      </c>
      <c r="R4397" s="26" t="str">
        <f>LEFT(Table1[[#This Row],[Department]],3)</f>
        <v>IT</v>
      </c>
      <c r="S4397" s="37">
        <f>_xlfn.XLOOKUP(Table1[[#This Row],[City]],Table2[City],Table2[Bonus %])</f>
        <v>4</v>
      </c>
    </row>
    <row r="4398" spans="1:19" x14ac:dyDescent="0.35">
      <c r="A4398" s="7" t="s">
        <v>3447</v>
      </c>
      <c r="B4398" s="40" t="str">
        <f>LEFT(Table1[[#This Row],[Employee Name]],FIND(" ",Table1[[#This Row],[Employee Name]]))</f>
        <v xml:space="preserve">Aarav </v>
      </c>
      <c r="C4398" s="40" t="str">
        <f>RIGHT(Table1[[#This Row],[Employee Name]],LEN(Table1[[#This Row],[Employee Name]])-FIND(" ",Table1[[#This Row],[Employee Name]]))</f>
        <v>Sharma</v>
      </c>
      <c r="D4398" s="22">
        <f>Table1[[#This Row],[Basic Salary]]+Table1[[#This Row],[Bonus]]</f>
        <v>54073</v>
      </c>
      <c r="E4398" s="8">
        <v>97</v>
      </c>
      <c r="F4398" s="45">
        <v>70</v>
      </c>
      <c r="G4398" s="8" t="str" cm="1">
        <f t="array" ref="G4398">_xlfn.IFS(Table1[[#This Row],[Performance Score]]&gt;=80,"Excellent",Table1[[#This Row],[Performance Score]]&gt;=60,"Good",Table1[[#This Row],[Performance Score]]&gt;=40,"Need Improvement")</f>
        <v>Good</v>
      </c>
      <c r="H4398" s="29">
        <f>Table1[[#This Row],[Bonus]]/Table1[[#This Row],[Basic Salary]]</f>
        <v>1.0864716777280445</v>
      </c>
      <c r="I4398" s="8">
        <f ca="1">DATEDIF(Table1[[#This Row],[Date of Birth]],TODAY(),"y")</f>
        <v>23</v>
      </c>
      <c r="J4398" s="33">
        <v>45654</v>
      </c>
      <c r="K4398" s="33" t="str" cm="1">
        <f t="array" aca="1" ref="K4398" ca="1">_xlfn.IFS(L4398&lt;3,"Junior",L4398&lt;=7,"Mid-Level",L4398&gt;7,"Senior")</f>
        <v>Junior</v>
      </c>
      <c r="L4398" s="45">
        <f ca="1">INT(YEARFRAC(Table1[[#This Row],[Joining Date]],TODAY(),1))</f>
        <v>1</v>
      </c>
      <c r="M4398" s="25" t="str">
        <f t="shared" ca="1" si="68"/>
        <v>No</v>
      </c>
      <c r="N4398" s="25">
        <f>YEAR(Table1[[#This Row],[Joining Date]])</f>
        <v>2024</v>
      </c>
      <c r="O4398" s="45">
        <f>MONTH(Table1[[#This Row],[Joining Date]])</f>
        <v>12</v>
      </c>
      <c r="P4398" s="25">
        <f ca="1">NETWORKDAYS(Table1[[#This Row],[Joining Date]],TODAY())</f>
        <v>391</v>
      </c>
      <c r="Q4398" s="25" t="str">
        <f>LEFT(Table1[[#This Row],[Department]],5)&amp;"-"&amp;RIGHT(Table1[[#This Row],[Employee ID]],3)</f>
        <v>Sales-391</v>
      </c>
      <c r="R4398" s="25" t="str">
        <f>LEFT(Table1[[#This Row],[Department]],3)</f>
        <v>Sal</v>
      </c>
      <c r="S4398" s="36">
        <f>_xlfn.XLOOKUP(Table1[[#This Row],[City]],Table2[City],Table2[Bonus %])</f>
        <v>5</v>
      </c>
    </row>
    <row r="4399" spans="1:19" x14ac:dyDescent="0.35">
      <c r="A4399" s="9" t="s">
        <v>4931</v>
      </c>
      <c r="B4399" s="41" t="str">
        <f>LEFT(Table1[[#This Row],[Employee Name]],FIND(" ",Table1[[#This Row],[Employee Name]]))</f>
        <v xml:space="preserve">Ajay </v>
      </c>
      <c r="C4399" s="41" t="str">
        <f>RIGHT(Table1[[#This Row],[Employee Name]],LEN(Table1[[#This Row],[Employee Name]])-FIND(" ",Table1[[#This Row],[Employee Name]]))</f>
        <v>Singh</v>
      </c>
      <c r="D4399" s="23">
        <f>Table1[[#This Row],[Basic Salary]]+Table1[[#This Row],[Bonus]]</f>
        <v>54061</v>
      </c>
      <c r="E4399" s="10">
        <v>98</v>
      </c>
      <c r="F4399" s="46">
        <v>86</v>
      </c>
      <c r="G4399" s="10" t="str" cm="1">
        <f t="array" ref="G4399">_xlfn.IFS(Table1[[#This Row],[Performance Score]]&gt;=80,"Excellent",Table1[[#This Row],[Performance Score]]&gt;=60,"Good",Table1[[#This Row],[Performance Score]]&gt;=40,"Need Improvement")</f>
        <v>Excellent</v>
      </c>
      <c r="H4399" s="30">
        <f>Table1[[#This Row],[Bonus]]/Table1[[#This Row],[Basic Salary]]</f>
        <v>0.396311697703851</v>
      </c>
      <c r="I4399" s="10">
        <f ca="1">DATEDIF(Table1[[#This Row],[Date of Birth]],TODAY(),"y")</f>
        <v>30</v>
      </c>
      <c r="J4399" s="34">
        <v>45295</v>
      </c>
      <c r="K4399" s="33" t="str" cm="1">
        <f t="array" aca="1" ref="K4399" ca="1">_xlfn.IFS(L4399&lt;3,"Junior",L4399&lt;=7,"Mid-Level",L4399&gt;7,"Senior")</f>
        <v>Junior</v>
      </c>
      <c r="L4399" s="46">
        <f ca="1">INT(YEARFRAC(Table1[[#This Row],[Joining Date]],TODAY(),1))</f>
        <v>2</v>
      </c>
      <c r="M4399" s="25" t="str">
        <f t="shared" ca="1" si="68"/>
        <v>No</v>
      </c>
      <c r="N4399" s="26">
        <f>YEAR(Table1[[#This Row],[Joining Date]])</f>
        <v>2024</v>
      </c>
      <c r="O4399" s="46">
        <f>MONTH(Table1[[#This Row],[Joining Date]])</f>
        <v>1</v>
      </c>
      <c r="P4399" s="26">
        <f ca="1">NETWORKDAYS(Table1[[#This Row],[Joining Date]],TODAY())</f>
        <v>648</v>
      </c>
      <c r="Q4399" s="26" t="str">
        <f>LEFT(Table1[[#This Row],[Department]],5)&amp;"-"&amp;RIGHT(Table1[[#This Row],[Employee ID]],3)</f>
        <v>HR-875</v>
      </c>
      <c r="R4399" s="26" t="str">
        <f>LEFT(Table1[[#This Row],[Department]],3)</f>
        <v>HR</v>
      </c>
      <c r="S4399" s="37">
        <f>_xlfn.XLOOKUP(Table1[[#This Row],[City]],Table2[City],Table2[Bonus %])</f>
        <v>4</v>
      </c>
    </row>
    <row r="4400" spans="1:19" x14ac:dyDescent="0.35">
      <c r="A4400" s="7" t="s">
        <v>640</v>
      </c>
      <c r="B4400" s="40" t="str">
        <f>LEFT(Table1[[#This Row],[Employee Name]],FIND(" ",Table1[[#This Row],[Employee Name]]))</f>
        <v xml:space="preserve">Neha </v>
      </c>
      <c r="C4400" s="40" t="str">
        <f>RIGHT(Table1[[#This Row],[Employee Name]],LEN(Table1[[#This Row],[Employee Name]])-FIND(" ",Table1[[#This Row],[Employee Name]]))</f>
        <v>Kulkarni</v>
      </c>
      <c r="D4400" s="22">
        <f>Table1[[#This Row],[Basic Salary]]+Table1[[#This Row],[Bonus]]</f>
        <v>54046</v>
      </c>
      <c r="E4400" s="8">
        <v>68</v>
      </c>
      <c r="F4400" s="45">
        <v>77</v>
      </c>
      <c r="G4400" s="8" t="str" cm="1">
        <f t="array" ref="G4400">_xlfn.IFS(Table1[[#This Row],[Performance Score]]&gt;=80,"Excellent",Table1[[#This Row],[Performance Score]]&gt;=60,"Good",Table1[[#This Row],[Performance Score]]&gt;=40,"Need Improvement")</f>
        <v>Good</v>
      </c>
      <c r="H4400" s="29">
        <f>Table1[[#This Row],[Bonus]]/Table1[[#This Row],[Basic Salary]]</f>
        <v>0.27855976910884533</v>
      </c>
      <c r="I4400" s="8">
        <f ca="1">DATEDIF(Table1[[#This Row],[Date of Birth]],TODAY(),"y")</f>
        <v>22</v>
      </c>
      <c r="J4400" s="33">
        <v>43844</v>
      </c>
      <c r="K4400" s="33" t="str" cm="1">
        <f t="array" aca="1" ref="K4400" ca="1">_xlfn.IFS(L4400&lt;3,"Junior",L4400&lt;=7,"Mid-Level",L4400&gt;7,"Senior")</f>
        <v>Mid-Level</v>
      </c>
      <c r="L4400" s="45">
        <f ca="1">INT(YEARFRAC(Table1[[#This Row],[Joining Date]],TODAY(),1))</f>
        <v>6</v>
      </c>
      <c r="M4400" s="25" t="str">
        <f t="shared" ca="1" si="68"/>
        <v>Yes</v>
      </c>
      <c r="N4400" s="25">
        <f>YEAR(Table1[[#This Row],[Joining Date]])</f>
        <v>2020</v>
      </c>
      <c r="O4400" s="45">
        <f>MONTH(Table1[[#This Row],[Joining Date]])</f>
        <v>1</v>
      </c>
      <c r="P4400" s="25">
        <f ca="1">NETWORKDAYS(Table1[[#This Row],[Joining Date]],TODAY())</f>
        <v>1685</v>
      </c>
      <c r="Q4400" s="25" t="str">
        <f>LEFT(Table1[[#This Row],[Department]],5)&amp;"-"&amp;RIGHT(Table1[[#This Row],[Employee ID]],3)</f>
        <v>Opera-584</v>
      </c>
      <c r="R4400" s="25" t="str">
        <f>LEFT(Table1[[#This Row],[Department]],3)</f>
        <v>Ope</v>
      </c>
      <c r="S4400" s="36">
        <f>_xlfn.XLOOKUP(Table1[[#This Row],[City]],Table2[City],Table2[Bonus %])</f>
        <v>4</v>
      </c>
    </row>
    <row r="4401" spans="1:19" x14ac:dyDescent="0.35">
      <c r="A4401" s="9" t="s">
        <v>590</v>
      </c>
      <c r="B4401" s="41" t="str">
        <f>LEFT(Table1[[#This Row],[Employee Name]],FIND(" ",Table1[[#This Row],[Employee Name]]))</f>
        <v xml:space="preserve">Vikram </v>
      </c>
      <c r="C4401" s="41" t="str">
        <f>RIGHT(Table1[[#This Row],[Employee Name]],LEN(Table1[[#This Row],[Employee Name]])-FIND(" ",Table1[[#This Row],[Employee Name]]))</f>
        <v>Singh</v>
      </c>
      <c r="D4401" s="23">
        <f>Table1[[#This Row],[Basic Salary]]+Table1[[#This Row],[Bonus]]</f>
        <v>54034</v>
      </c>
      <c r="E4401" s="10">
        <v>61</v>
      </c>
      <c r="F4401" s="46">
        <v>51</v>
      </c>
      <c r="G4401" s="10" t="str" cm="1">
        <f t="array" ref="G4401">_xlfn.IFS(Table1[[#This Row],[Performance Score]]&gt;=80,"Excellent",Table1[[#This Row],[Performance Score]]&gt;=60,"Good",Table1[[#This Row],[Performance Score]]&gt;=40,"Need Improvement")</f>
        <v>Need Improvement</v>
      </c>
      <c r="H4401" s="30">
        <f>Table1[[#This Row],[Bonus]]/Table1[[#This Row],[Basic Salary]]</f>
        <v>0.71509284240596727</v>
      </c>
      <c r="I4401" s="10">
        <f ca="1">DATEDIF(Table1[[#This Row],[Date of Birth]],TODAY(),"y")</f>
        <v>39</v>
      </c>
      <c r="J4401" s="34">
        <v>42084</v>
      </c>
      <c r="K4401" s="33" t="str" cm="1">
        <f t="array" aca="1" ref="K4401" ca="1">_xlfn.IFS(L4401&lt;3,"Junior",L4401&lt;=7,"Mid-Level",L4401&gt;7,"Senior")</f>
        <v>Senior</v>
      </c>
      <c r="L4401" s="46">
        <f ca="1">INT(YEARFRAC(Table1[[#This Row],[Joining Date]],TODAY(),1))</f>
        <v>11</v>
      </c>
      <c r="M4401" s="25" t="str">
        <f t="shared" ca="1" si="68"/>
        <v>Yes</v>
      </c>
      <c r="N4401" s="26">
        <f>YEAR(Table1[[#This Row],[Joining Date]])</f>
        <v>2015</v>
      </c>
      <c r="O4401" s="46">
        <f>MONTH(Table1[[#This Row],[Joining Date]])</f>
        <v>3</v>
      </c>
      <c r="P4401" s="26">
        <f ca="1">NETWORKDAYS(Table1[[#This Row],[Joining Date]],TODAY())</f>
        <v>2941</v>
      </c>
      <c r="Q4401" s="26" t="str">
        <f>LEFT(Table1[[#This Row],[Department]],5)&amp;"-"&amp;RIGHT(Table1[[#This Row],[Employee ID]],3)</f>
        <v>Finan-534</v>
      </c>
      <c r="R4401" s="26" t="str">
        <f>LEFT(Table1[[#This Row],[Department]],3)</f>
        <v>Fin</v>
      </c>
      <c r="S4401" s="37">
        <f>_xlfn.XLOOKUP(Table1[[#This Row],[City]],Table2[City],Table2[Bonus %])</f>
        <v>5</v>
      </c>
    </row>
    <row r="4402" spans="1:19" x14ac:dyDescent="0.35">
      <c r="A4402" s="7" t="s">
        <v>1716</v>
      </c>
      <c r="B4402" s="40" t="str">
        <f>LEFT(Table1[[#This Row],[Employee Name]],FIND(" ",Table1[[#This Row],[Employee Name]]))</f>
        <v xml:space="preserve">Kavya </v>
      </c>
      <c r="C4402" s="40" t="str">
        <f>RIGHT(Table1[[#This Row],[Employee Name]],LEN(Table1[[#This Row],[Employee Name]])-FIND(" ",Table1[[#This Row],[Employee Name]]))</f>
        <v>Nair</v>
      </c>
      <c r="D4402" s="22">
        <f>Table1[[#This Row],[Basic Salary]]+Table1[[#This Row],[Bonus]]</f>
        <v>54010</v>
      </c>
      <c r="E4402" s="8">
        <v>96</v>
      </c>
      <c r="F4402" s="45">
        <v>87</v>
      </c>
      <c r="G4402" s="8" t="str" cm="1">
        <f t="array" ref="G4402">_xlfn.IFS(Table1[[#This Row],[Performance Score]]&gt;=80,"Excellent",Table1[[#This Row],[Performance Score]]&gt;=60,"Good",Table1[[#This Row],[Performance Score]]&gt;=40,"Need Improvement")</f>
        <v>Excellent</v>
      </c>
      <c r="H4402" s="29">
        <f>Table1[[#This Row],[Bonus]]/Table1[[#This Row],[Basic Salary]]</f>
        <v>0.17354366295113313</v>
      </c>
      <c r="I4402" s="8">
        <f ca="1">DATEDIF(Table1[[#This Row],[Date of Birth]],TODAY(),"y")</f>
        <v>45</v>
      </c>
      <c r="J4402" s="33">
        <v>44529</v>
      </c>
      <c r="K4402" s="33" t="str" cm="1">
        <f t="array" aca="1" ref="K4402" ca="1">_xlfn.IFS(L4402&lt;3,"Junior",L4402&lt;=7,"Mid-Level",L4402&gt;7,"Senior")</f>
        <v>Mid-Level</v>
      </c>
      <c r="L4402" s="45">
        <f ca="1">INT(YEARFRAC(Table1[[#This Row],[Joining Date]],TODAY(),1))</f>
        <v>4</v>
      </c>
      <c r="M4402" s="25" t="str">
        <f t="shared" ca="1" si="68"/>
        <v>No</v>
      </c>
      <c r="N4402" s="25">
        <f>YEAR(Table1[[#This Row],[Joining Date]])</f>
        <v>2021</v>
      </c>
      <c r="O4402" s="45">
        <f>MONTH(Table1[[#This Row],[Joining Date]])</f>
        <v>11</v>
      </c>
      <c r="P4402" s="25">
        <f ca="1">NETWORKDAYS(Table1[[#This Row],[Joining Date]],TODAY())</f>
        <v>1196</v>
      </c>
      <c r="Q4402" s="25" t="str">
        <f>LEFT(Table1[[#This Row],[Department]],5)&amp;"-"&amp;RIGHT(Table1[[#This Row],[Employee ID]],3)</f>
        <v>Finan-660</v>
      </c>
      <c r="R4402" s="25" t="str">
        <f>LEFT(Table1[[#This Row],[Department]],3)</f>
        <v>Fin</v>
      </c>
      <c r="S4402" s="36">
        <f>_xlfn.XLOOKUP(Table1[[#This Row],[City]],Table2[City],Table2[Bonus %])</f>
        <v>4</v>
      </c>
    </row>
    <row r="4403" spans="1:19" x14ac:dyDescent="0.35">
      <c r="A4403" s="9" t="s">
        <v>4861</v>
      </c>
      <c r="B4403" s="41" t="str">
        <f>LEFT(Table1[[#This Row],[Employee Name]],FIND(" ",Table1[[#This Row],[Employee Name]]))</f>
        <v xml:space="preserve">Meera </v>
      </c>
      <c r="C4403" s="41" t="str">
        <f>RIGHT(Table1[[#This Row],[Employee Name]],LEN(Table1[[#This Row],[Employee Name]])-FIND(" ",Table1[[#This Row],[Employee Name]]))</f>
        <v>Joshi</v>
      </c>
      <c r="D4403" s="23">
        <f>Table1[[#This Row],[Basic Salary]]+Table1[[#This Row],[Bonus]]</f>
        <v>53886</v>
      </c>
      <c r="E4403" s="10">
        <v>84</v>
      </c>
      <c r="F4403" s="46">
        <v>84</v>
      </c>
      <c r="G4403" s="10" t="str" cm="1">
        <f t="array" ref="G4403">_xlfn.IFS(Table1[[#This Row],[Performance Score]]&gt;=80,"Excellent",Table1[[#This Row],[Performance Score]]&gt;=60,"Good",Table1[[#This Row],[Performance Score]]&gt;=40,"Need Improvement")</f>
        <v>Excellent</v>
      </c>
      <c r="H4403" s="30">
        <f>Table1[[#This Row],[Bonus]]/Table1[[#This Row],[Basic Salary]]</f>
        <v>0.37226240195579097</v>
      </c>
      <c r="I4403" s="10">
        <f ca="1">DATEDIF(Table1[[#This Row],[Date of Birth]],TODAY(),"y")</f>
        <v>32</v>
      </c>
      <c r="J4403" s="34">
        <v>44395</v>
      </c>
      <c r="K4403" s="33" t="str" cm="1">
        <f t="array" aca="1" ref="K4403" ca="1">_xlfn.IFS(L4403&lt;3,"Junior",L4403&lt;=7,"Mid-Level",L4403&gt;7,"Senior")</f>
        <v>Mid-Level</v>
      </c>
      <c r="L4403" s="46">
        <f ca="1">INT(YEARFRAC(Table1[[#This Row],[Joining Date]],TODAY(),1))</f>
        <v>4</v>
      </c>
      <c r="M4403" s="25" t="str">
        <f t="shared" ca="1" si="68"/>
        <v>No</v>
      </c>
      <c r="N4403" s="26">
        <f>YEAR(Table1[[#This Row],[Joining Date]])</f>
        <v>2021</v>
      </c>
      <c r="O4403" s="46">
        <f>MONTH(Table1[[#This Row],[Joining Date]])</f>
        <v>7</v>
      </c>
      <c r="P4403" s="26">
        <f ca="1">NETWORKDAYS(Table1[[#This Row],[Joining Date]],TODAY())</f>
        <v>1291</v>
      </c>
      <c r="Q4403" s="26" t="str">
        <f>LEFT(Table1[[#This Row],[Department]],5)&amp;"-"&amp;RIGHT(Table1[[#This Row],[Employee ID]],3)</f>
        <v>Suppo-805</v>
      </c>
      <c r="R4403" s="26" t="str">
        <f>LEFT(Table1[[#This Row],[Department]],3)</f>
        <v>Sup</v>
      </c>
      <c r="S4403" s="37">
        <f>_xlfn.XLOOKUP(Table1[[#This Row],[City]],Table2[City],Table2[Bonus %])</f>
        <v>7</v>
      </c>
    </row>
    <row r="4404" spans="1:19" x14ac:dyDescent="0.35">
      <c r="A4404" s="7" t="s">
        <v>2210</v>
      </c>
      <c r="B4404" s="40" t="str">
        <f>LEFT(Table1[[#This Row],[Employee Name]],FIND(" ",Table1[[#This Row],[Employee Name]]))</f>
        <v xml:space="preserve">Arjun </v>
      </c>
      <c r="C4404" s="40" t="str">
        <f>RIGHT(Table1[[#This Row],[Employee Name]],LEN(Table1[[#This Row],[Employee Name]])-FIND(" ",Table1[[#This Row],[Employee Name]]))</f>
        <v>Mehta</v>
      </c>
      <c r="D4404" s="22">
        <f>Table1[[#This Row],[Basic Salary]]+Table1[[#This Row],[Bonus]]</f>
        <v>53852</v>
      </c>
      <c r="E4404" s="8">
        <v>92</v>
      </c>
      <c r="F4404" s="45">
        <v>41</v>
      </c>
      <c r="G4404" s="8" t="str" cm="1">
        <f t="array" ref="G4404">_xlfn.IFS(Table1[[#This Row],[Performance Score]]&gt;=80,"Excellent",Table1[[#This Row],[Performance Score]]&gt;=60,"Good",Table1[[#This Row],[Performance Score]]&gt;=40,"Need Improvement")</f>
        <v>Need Improvement</v>
      </c>
      <c r="H4404" s="29">
        <f>Table1[[#This Row],[Bonus]]/Table1[[#This Row],[Basic Salary]]</f>
        <v>0.23615829584060233</v>
      </c>
      <c r="I4404" s="8">
        <f ca="1">DATEDIF(Table1[[#This Row],[Date of Birth]],TODAY(),"y")</f>
        <v>39</v>
      </c>
      <c r="J4404" s="33">
        <v>44834</v>
      </c>
      <c r="K4404" s="33" t="str" cm="1">
        <f t="array" aca="1" ref="K4404" ca="1">_xlfn.IFS(L4404&lt;3,"Junior",L4404&lt;=7,"Mid-Level",L4404&gt;7,"Senior")</f>
        <v>Mid-Level</v>
      </c>
      <c r="L4404" s="45">
        <f ca="1">INT(YEARFRAC(Table1[[#This Row],[Joining Date]],TODAY(),1))</f>
        <v>3</v>
      </c>
      <c r="M4404" s="25" t="str">
        <f t="shared" ca="1" si="68"/>
        <v>No</v>
      </c>
      <c r="N4404" s="25">
        <f>YEAR(Table1[[#This Row],[Joining Date]])</f>
        <v>2022</v>
      </c>
      <c r="O4404" s="45">
        <f>MONTH(Table1[[#This Row],[Joining Date]])</f>
        <v>9</v>
      </c>
      <c r="P4404" s="25">
        <f ca="1">NETWORKDAYS(Table1[[#This Row],[Joining Date]],TODAY())</f>
        <v>977</v>
      </c>
      <c r="Q4404" s="25" t="str">
        <f>LEFT(Table1[[#This Row],[Department]],5)&amp;"-"&amp;RIGHT(Table1[[#This Row],[Employee ID]],3)</f>
        <v>Finan-154</v>
      </c>
      <c r="R4404" s="25" t="str">
        <f>LEFT(Table1[[#This Row],[Department]],3)</f>
        <v>Fin</v>
      </c>
      <c r="S4404" s="36">
        <f>_xlfn.XLOOKUP(Table1[[#This Row],[City]],Table2[City],Table2[Bonus %])</f>
        <v>6</v>
      </c>
    </row>
    <row r="4405" spans="1:19" x14ac:dyDescent="0.35">
      <c r="A4405" s="9" t="s">
        <v>1171</v>
      </c>
      <c r="B4405" s="41" t="str">
        <f>LEFT(Table1[[#This Row],[Employee Name]],FIND(" ",Table1[[#This Row],[Employee Name]]))</f>
        <v xml:space="preserve">Tarun </v>
      </c>
      <c r="C4405" s="41" t="str">
        <f>RIGHT(Table1[[#This Row],[Employee Name]],LEN(Table1[[#This Row],[Employee Name]])-FIND(" ",Table1[[#This Row],[Employee Name]]))</f>
        <v>Verma</v>
      </c>
      <c r="D4405" s="23">
        <f>Table1[[#This Row],[Basic Salary]]+Table1[[#This Row],[Bonus]]</f>
        <v>53801</v>
      </c>
      <c r="E4405" s="10">
        <v>84</v>
      </c>
      <c r="F4405" s="46">
        <v>43</v>
      </c>
      <c r="G4405" s="10" t="str" cm="1">
        <f t="array" ref="G4405">_xlfn.IFS(Table1[[#This Row],[Performance Score]]&gt;=80,"Excellent",Table1[[#This Row],[Performance Score]]&gt;=60,"Good",Table1[[#This Row],[Performance Score]]&gt;=40,"Need Improvement")</f>
        <v>Need Improvement</v>
      </c>
      <c r="H4405" s="30">
        <f>Table1[[#This Row],[Bonus]]/Table1[[#This Row],[Basic Salary]]</f>
        <v>0.8485140010307507</v>
      </c>
      <c r="I4405" s="10">
        <f ca="1">DATEDIF(Table1[[#This Row],[Date of Birth]],TODAY(),"y")</f>
        <v>21</v>
      </c>
      <c r="J4405" s="34">
        <v>43316</v>
      </c>
      <c r="K4405" s="33" t="str" cm="1">
        <f t="array" aca="1" ref="K4405" ca="1">_xlfn.IFS(L4405&lt;3,"Junior",L4405&lt;=7,"Mid-Level",L4405&gt;7,"Senior")</f>
        <v>Mid-Level</v>
      </c>
      <c r="L4405" s="46">
        <f ca="1">INT(YEARFRAC(Table1[[#This Row],[Joining Date]],TODAY(),1))</f>
        <v>7</v>
      </c>
      <c r="M4405" s="25" t="str">
        <f t="shared" ca="1" si="68"/>
        <v>Yes</v>
      </c>
      <c r="N4405" s="26">
        <f>YEAR(Table1[[#This Row],[Joining Date]])</f>
        <v>2018</v>
      </c>
      <c r="O4405" s="46">
        <f>MONTH(Table1[[#This Row],[Joining Date]])</f>
        <v>8</v>
      </c>
      <c r="P4405" s="26">
        <f ca="1">NETWORKDAYS(Table1[[#This Row],[Joining Date]],TODAY())</f>
        <v>2061</v>
      </c>
      <c r="Q4405" s="26" t="str">
        <f>LEFT(Table1[[#This Row],[Department]],5)&amp;"-"&amp;RIGHT(Table1[[#This Row],[Employee ID]],3)</f>
        <v>Marke-115</v>
      </c>
      <c r="R4405" s="26" t="str">
        <f>LEFT(Table1[[#This Row],[Department]],3)</f>
        <v>Mar</v>
      </c>
      <c r="S4405" s="37">
        <f>_xlfn.XLOOKUP(Table1[[#This Row],[City]],Table2[City],Table2[Bonus %])</f>
        <v>5</v>
      </c>
    </row>
    <row r="4406" spans="1:19" x14ac:dyDescent="0.35">
      <c r="A4406" s="7" t="s">
        <v>54</v>
      </c>
      <c r="B4406" s="40" t="str">
        <f>LEFT(Table1[[#This Row],[Employee Name]],FIND(" ",Table1[[#This Row],[Employee Name]]))</f>
        <v xml:space="preserve">Karan </v>
      </c>
      <c r="C4406" s="40" t="str">
        <f>RIGHT(Table1[[#This Row],[Employee Name]],LEN(Table1[[#This Row],[Employee Name]])-FIND(" ",Table1[[#This Row],[Employee Name]]))</f>
        <v>Malhotra</v>
      </c>
      <c r="D4406" s="22">
        <f>Table1[[#This Row],[Basic Salary]]+Table1[[#This Row],[Bonus]]</f>
        <v>53795</v>
      </c>
      <c r="E4406" s="8">
        <v>67</v>
      </c>
      <c r="F4406" s="45">
        <v>83</v>
      </c>
      <c r="G4406" s="8" t="str" cm="1">
        <f t="array" ref="G4406">_xlfn.IFS(Table1[[#This Row],[Performance Score]]&gt;=80,"Excellent",Table1[[#This Row],[Performance Score]]&gt;=60,"Good",Table1[[#This Row],[Performance Score]]&gt;=40,"Need Improvement")</f>
        <v>Excellent</v>
      </c>
      <c r="H4406" s="29">
        <f>Table1[[#This Row],[Bonus]]/Table1[[#This Row],[Basic Salary]]</f>
        <v>1.0296936311500151</v>
      </c>
      <c r="I4406" s="8">
        <f ca="1">DATEDIF(Table1[[#This Row],[Date of Birth]],TODAY(),"y")</f>
        <v>21</v>
      </c>
      <c r="J4406" s="33">
        <v>45982</v>
      </c>
      <c r="K4406" s="33" t="str" cm="1">
        <f t="array" aca="1" ref="K4406" ca="1">_xlfn.IFS(L4406&lt;3,"Junior",L4406&lt;=7,"Mid-Level",L4406&gt;7,"Senior")</f>
        <v>Junior</v>
      </c>
      <c r="L4406" s="45">
        <f ca="1">INT(YEARFRAC(Table1[[#This Row],[Joining Date]],TODAY(),1))</f>
        <v>0</v>
      </c>
      <c r="M4406" s="25" t="str">
        <f t="shared" ca="1" si="68"/>
        <v>No</v>
      </c>
      <c r="N4406" s="25">
        <f>YEAR(Table1[[#This Row],[Joining Date]])</f>
        <v>2025</v>
      </c>
      <c r="O4406" s="45">
        <f>MONTH(Table1[[#This Row],[Joining Date]])</f>
        <v>11</v>
      </c>
      <c r="P4406" s="25">
        <f ca="1">NETWORKDAYS(Table1[[#This Row],[Joining Date]],TODAY())</f>
        <v>157</v>
      </c>
      <c r="Q4406" s="25" t="str">
        <f>LEFT(Table1[[#This Row],[Department]],5)&amp;"-"&amp;RIGHT(Table1[[#This Row],[Employee ID]],3)</f>
        <v>Opera-013</v>
      </c>
      <c r="R4406" s="25" t="str">
        <f>LEFT(Table1[[#This Row],[Department]],3)</f>
        <v>Ope</v>
      </c>
      <c r="S4406" s="36">
        <f>_xlfn.XLOOKUP(Table1[[#This Row],[City]],Table2[City],Table2[Bonus %])</f>
        <v>4</v>
      </c>
    </row>
    <row r="4407" spans="1:19" x14ac:dyDescent="0.35">
      <c r="A4407" s="9" t="s">
        <v>3849</v>
      </c>
      <c r="B4407" s="41" t="str">
        <f>LEFT(Table1[[#This Row],[Employee Name]],FIND(" ",Table1[[#This Row],[Employee Name]]))</f>
        <v xml:space="preserve">Neha </v>
      </c>
      <c r="C4407" s="41" t="str">
        <f>RIGHT(Table1[[#This Row],[Employee Name]],LEN(Table1[[#This Row],[Employee Name]])-FIND(" ",Table1[[#This Row],[Employee Name]]))</f>
        <v>Kulkarni</v>
      </c>
      <c r="D4407" s="23">
        <f>Table1[[#This Row],[Basic Salary]]+Table1[[#This Row],[Bonus]]</f>
        <v>53780</v>
      </c>
      <c r="E4407" s="10">
        <v>81</v>
      </c>
      <c r="F4407" s="46">
        <v>83</v>
      </c>
      <c r="G4407" s="10" t="str" cm="1">
        <f t="array" ref="G4407">_xlfn.IFS(Table1[[#This Row],[Performance Score]]&gt;=80,"Excellent",Table1[[#This Row],[Performance Score]]&gt;=60,"Good",Table1[[#This Row],[Performance Score]]&gt;=40,"Need Improvement")</f>
        <v>Excellent</v>
      </c>
      <c r="H4407" s="30">
        <f>Table1[[#This Row],[Bonus]]/Table1[[#This Row],[Basic Salary]]</f>
        <v>0.46787488400021837</v>
      </c>
      <c r="I4407" s="10">
        <f ca="1">DATEDIF(Table1[[#This Row],[Date of Birth]],TODAY(),"y")</f>
        <v>25</v>
      </c>
      <c r="J4407" s="34">
        <v>42330</v>
      </c>
      <c r="K4407" s="33" t="str" cm="1">
        <f t="array" aca="1" ref="K4407" ca="1">_xlfn.IFS(L4407&lt;3,"Junior",L4407&lt;=7,"Mid-Level",L4407&gt;7,"Senior")</f>
        <v>Senior</v>
      </c>
      <c r="L4407" s="46">
        <f ca="1">INT(YEARFRAC(Table1[[#This Row],[Joining Date]],TODAY(),1))</f>
        <v>10</v>
      </c>
      <c r="M4407" s="25" t="str">
        <f t="shared" ca="1" si="68"/>
        <v>Yes</v>
      </c>
      <c r="N4407" s="26">
        <f>YEAR(Table1[[#This Row],[Joining Date]])</f>
        <v>2015</v>
      </c>
      <c r="O4407" s="46">
        <f>MONTH(Table1[[#This Row],[Joining Date]])</f>
        <v>11</v>
      </c>
      <c r="P4407" s="26">
        <f ca="1">NETWORKDAYS(Table1[[#This Row],[Joining Date]],TODAY())</f>
        <v>2766</v>
      </c>
      <c r="Q4407" s="26" t="str">
        <f>LEFT(Table1[[#This Row],[Department]],5)&amp;"-"&amp;RIGHT(Table1[[#This Row],[Employee ID]],3)</f>
        <v>Sales-793</v>
      </c>
      <c r="R4407" s="26" t="str">
        <f>LEFT(Table1[[#This Row],[Department]],3)</f>
        <v>Sal</v>
      </c>
      <c r="S4407" s="37">
        <f>_xlfn.XLOOKUP(Table1[[#This Row],[City]],Table2[City],Table2[Bonus %])</f>
        <v>8</v>
      </c>
    </row>
    <row r="4408" spans="1:19" x14ac:dyDescent="0.35">
      <c r="A4408" s="7" t="s">
        <v>3678</v>
      </c>
      <c r="B4408" s="40" t="str">
        <f>LEFT(Table1[[#This Row],[Employee Name]],FIND(" ",Table1[[#This Row],[Employee Name]]))</f>
        <v xml:space="preserve">Rohan </v>
      </c>
      <c r="C4408" s="40" t="str">
        <f>RIGHT(Table1[[#This Row],[Employee Name]],LEN(Table1[[#This Row],[Employee Name]])-FIND(" ",Table1[[#This Row],[Employee Name]]))</f>
        <v>Gupta</v>
      </c>
      <c r="D4408" s="22">
        <f>Table1[[#This Row],[Basic Salary]]+Table1[[#This Row],[Bonus]]</f>
        <v>53755</v>
      </c>
      <c r="E4408" s="8">
        <v>69</v>
      </c>
      <c r="F4408" s="45">
        <v>87</v>
      </c>
      <c r="G4408" s="8" t="str" cm="1">
        <f t="array" ref="G4408">_xlfn.IFS(Table1[[#This Row],[Performance Score]]&gt;=80,"Excellent",Table1[[#This Row],[Performance Score]]&gt;=60,"Good",Table1[[#This Row],[Performance Score]]&gt;=40,"Need Improvement")</f>
        <v>Excellent</v>
      </c>
      <c r="H4408" s="29">
        <f>Table1[[#This Row],[Bonus]]/Table1[[#This Row],[Basic Salary]]</f>
        <v>0.98673171452858777</v>
      </c>
      <c r="I4408" s="8">
        <f ca="1">DATEDIF(Table1[[#This Row],[Date of Birth]],TODAY(),"y")</f>
        <v>42</v>
      </c>
      <c r="J4408" s="33">
        <v>45029</v>
      </c>
      <c r="K4408" s="33" t="str" cm="1">
        <f t="array" aca="1" ref="K4408" ca="1">_xlfn.IFS(L4408&lt;3,"Junior",L4408&lt;=7,"Mid-Level",L4408&gt;7,"Senior")</f>
        <v>Mid-Level</v>
      </c>
      <c r="L4408" s="45">
        <f ca="1">INT(YEARFRAC(Table1[[#This Row],[Joining Date]],TODAY(),1))</f>
        <v>3</v>
      </c>
      <c r="M4408" s="25" t="str">
        <f t="shared" ca="1" si="68"/>
        <v>No</v>
      </c>
      <c r="N4408" s="25">
        <f>YEAR(Table1[[#This Row],[Joining Date]])</f>
        <v>2023</v>
      </c>
      <c r="O4408" s="45">
        <f>MONTH(Table1[[#This Row],[Joining Date]])</f>
        <v>4</v>
      </c>
      <c r="P4408" s="25">
        <f ca="1">NETWORKDAYS(Table1[[#This Row],[Joining Date]],TODAY())</f>
        <v>838</v>
      </c>
      <c r="Q4408" s="25" t="str">
        <f>LEFT(Table1[[#This Row],[Department]],5)&amp;"-"&amp;RIGHT(Table1[[#This Row],[Employee ID]],3)</f>
        <v>HR-622</v>
      </c>
      <c r="R4408" s="25" t="str">
        <f>LEFT(Table1[[#This Row],[Department]],3)</f>
        <v>HR</v>
      </c>
      <c r="S4408" s="36">
        <f>_xlfn.XLOOKUP(Table1[[#This Row],[City]],Table2[City],Table2[Bonus %])</f>
        <v>5</v>
      </c>
    </row>
    <row r="4409" spans="1:19" x14ac:dyDescent="0.35">
      <c r="A4409" s="9" t="s">
        <v>4265</v>
      </c>
      <c r="B4409" s="41" t="str">
        <f>LEFT(Table1[[#This Row],[Employee Name]],FIND(" ",Table1[[#This Row],[Employee Name]]))</f>
        <v xml:space="preserve">Pooja </v>
      </c>
      <c r="C4409" s="41" t="str">
        <f>RIGHT(Table1[[#This Row],[Employee Name]],LEN(Table1[[#This Row],[Employee Name]])-FIND(" ",Table1[[#This Row],[Employee Name]]))</f>
        <v>Das</v>
      </c>
      <c r="D4409" s="23">
        <f>Table1[[#This Row],[Basic Salary]]+Table1[[#This Row],[Bonus]]</f>
        <v>53746</v>
      </c>
      <c r="E4409" s="10">
        <v>63</v>
      </c>
      <c r="F4409" s="46">
        <v>55</v>
      </c>
      <c r="G4409" s="10" t="str" cm="1">
        <f t="array" ref="G4409">_xlfn.IFS(Table1[[#This Row],[Performance Score]]&gt;=80,"Excellent",Table1[[#This Row],[Performance Score]]&gt;=60,"Good",Table1[[#This Row],[Performance Score]]&gt;=40,"Need Improvement")</f>
        <v>Need Improvement</v>
      </c>
      <c r="H4409" s="30">
        <f>Table1[[#This Row],[Bonus]]/Table1[[#This Row],[Basic Salary]]</f>
        <v>0.4869964586100044</v>
      </c>
      <c r="I4409" s="10">
        <f ca="1">DATEDIF(Table1[[#This Row],[Date of Birth]],TODAY(),"y")</f>
        <v>24</v>
      </c>
      <c r="J4409" s="34">
        <v>42275</v>
      </c>
      <c r="K4409" s="33" t="str" cm="1">
        <f t="array" aca="1" ref="K4409" ca="1">_xlfn.IFS(L4409&lt;3,"Junior",L4409&lt;=7,"Mid-Level",L4409&gt;7,"Senior")</f>
        <v>Senior</v>
      </c>
      <c r="L4409" s="46">
        <f ca="1">INT(YEARFRAC(Table1[[#This Row],[Joining Date]],TODAY(),1))</f>
        <v>10</v>
      </c>
      <c r="M4409" s="25" t="str">
        <f t="shared" ca="1" si="68"/>
        <v>Yes</v>
      </c>
      <c r="N4409" s="26">
        <f>YEAR(Table1[[#This Row],[Joining Date]])</f>
        <v>2015</v>
      </c>
      <c r="O4409" s="46">
        <f>MONTH(Table1[[#This Row],[Joining Date]])</f>
        <v>9</v>
      </c>
      <c r="P4409" s="26">
        <f ca="1">NETWORKDAYS(Table1[[#This Row],[Joining Date]],TODAY())</f>
        <v>2806</v>
      </c>
      <c r="Q4409" s="26" t="str">
        <f>LEFT(Table1[[#This Row],[Department]],5)&amp;"-"&amp;RIGHT(Table1[[#This Row],[Employee ID]],3)</f>
        <v>Marke-209</v>
      </c>
      <c r="R4409" s="26" t="str">
        <f>LEFT(Table1[[#This Row],[Department]],3)</f>
        <v>Mar</v>
      </c>
      <c r="S4409" s="37">
        <f>_xlfn.XLOOKUP(Table1[[#This Row],[City]],Table2[City],Table2[Bonus %])</f>
        <v>7</v>
      </c>
    </row>
    <row r="4410" spans="1:19" x14ac:dyDescent="0.35">
      <c r="A4410" s="7" t="s">
        <v>624</v>
      </c>
      <c r="B4410" s="40" t="str">
        <f>LEFT(Table1[[#This Row],[Employee Name]],FIND(" ",Table1[[#This Row],[Employee Name]]))</f>
        <v xml:space="preserve">Gayathri </v>
      </c>
      <c r="C4410" s="40" t="str">
        <f>RIGHT(Table1[[#This Row],[Employee Name]],LEN(Table1[[#This Row],[Employee Name]])-FIND(" ",Table1[[#This Row],[Employee Name]]))</f>
        <v>Iyer</v>
      </c>
      <c r="D4410" s="22">
        <f>Table1[[#This Row],[Basic Salary]]+Table1[[#This Row],[Bonus]]</f>
        <v>53731</v>
      </c>
      <c r="E4410" s="8">
        <v>81</v>
      </c>
      <c r="F4410" s="45">
        <v>45</v>
      </c>
      <c r="G4410" s="8" t="str" cm="1">
        <f t="array" ref="G4410">_xlfn.IFS(Table1[[#This Row],[Performance Score]]&gt;=80,"Excellent",Table1[[#This Row],[Performance Score]]&gt;=60,"Good",Table1[[#This Row],[Performance Score]]&gt;=40,"Need Improvement")</f>
        <v>Need Improvement</v>
      </c>
      <c r="H4410" s="29">
        <f>Table1[[#This Row],[Bonus]]/Table1[[#This Row],[Basic Salary]]</f>
        <v>0.21015765765765765</v>
      </c>
      <c r="I4410" s="8">
        <f ca="1">DATEDIF(Table1[[#This Row],[Date of Birth]],TODAY(),"y")</f>
        <v>28</v>
      </c>
      <c r="J4410" s="33">
        <v>43191</v>
      </c>
      <c r="K4410" s="33" t="str" cm="1">
        <f t="array" aca="1" ref="K4410" ca="1">_xlfn.IFS(L4410&lt;3,"Junior",L4410&lt;=7,"Mid-Level",L4410&gt;7,"Senior")</f>
        <v>Senior</v>
      </c>
      <c r="L4410" s="45">
        <f ca="1">INT(YEARFRAC(Table1[[#This Row],[Joining Date]],TODAY(),1))</f>
        <v>8</v>
      </c>
      <c r="M4410" s="25" t="str">
        <f t="shared" ca="1" si="68"/>
        <v>Yes</v>
      </c>
      <c r="N4410" s="25">
        <f>YEAR(Table1[[#This Row],[Joining Date]])</f>
        <v>2018</v>
      </c>
      <c r="O4410" s="45">
        <f>MONTH(Table1[[#This Row],[Joining Date]])</f>
        <v>4</v>
      </c>
      <c r="P4410" s="25">
        <f ca="1">NETWORKDAYS(Table1[[#This Row],[Joining Date]],TODAY())</f>
        <v>2151</v>
      </c>
      <c r="Q4410" s="25" t="str">
        <f>LEFT(Table1[[#This Row],[Department]],5)&amp;"-"&amp;RIGHT(Table1[[#This Row],[Employee ID]],3)</f>
        <v>Finan-568</v>
      </c>
      <c r="R4410" s="25" t="str">
        <f>LEFT(Table1[[#This Row],[Department]],3)</f>
        <v>Fin</v>
      </c>
      <c r="S4410" s="36">
        <f>_xlfn.XLOOKUP(Table1[[#This Row],[City]],Table2[City],Table2[Bonus %])</f>
        <v>8</v>
      </c>
    </row>
    <row r="4411" spans="1:19" x14ac:dyDescent="0.35">
      <c r="A4411" s="9" t="s">
        <v>1840</v>
      </c>
      <c r="B4411" s="41" t="str">
        <f>LEFT(Table1[[#This Row],[Employee Name]],FIND(" ",Table1[[#This Row],[Employee Name]]))</f>
        <v xml:space="preserve">Aditya </v>
      </c>
      <c r="C4411" s="41" t="str">
        <f>RIGHT(Table1[[#This Row],[Employee Name]],LEN(Table1[[#This Row],[Employee Name]])-FIND(" ",Table1[[#This Row],[Employee Name]]))</f>
        <v>Kapoor</v>
      </c>
      <c r="D4411" s="23">
        <f>Table1[[#This Row],[Basic Salary]]+Table1[[#This Row],[Bonus]]</f>
        <v>53691</v>
      </c>
      <c r="E4411" s="10">
        <v>62</v>
      </c>
      <c r="F4411" s="46">
        <v>67</v>
      </c>
      <c r="G4411" s="10" t="str" cm="1">
        <f t="array" ref="G4411">_xlfn.IFS(Table1[[#This Row],[Performance Score]]&gt;=80,"Excellent",Table1[[#This Row],[Performance Score]]&gt;=60,"Good",Table1[[#This Row],[Performance Score]]&gt;=40,"Need Improvement")</f>
        <v>Good</v>
      </c>
      <c r="H4411" s="30">
        <f>Table1[[#This Row],[Bonus]]/Table1[[#This Row],[Basic Salary]]</f>
        <v>0.25302807533431354</v>
      </c>
      <c r="I4411" s="10">
        <f ca="1">DATEDIF(Table1[[#This Row],[Date of Birth]],TODAY(),"y")</f>
        <v>21</v>
      </c>
      <c r="J4411" s="34">
        <v>43365</v>
      </c>
      <c r="K4411" s="33" t="str" cm="1">
        <f t="array" aca="1" ref="K4411" ca="1">_xlfn.IFS(L4411&lt;3,"Junior",L4411&lt;=7,"Mid-Level",L4411&gt;7,"Senior")</f>
        <v>Mid-Level</v>
      </c>
      <c r="L4411" s="46">
        <f ca="1">INT(YEARFRAC(Table1[[#This Row],[Joining Date]],TODAY(),1))</f>
        <v>7</v>
      </c>
      <c r="M4411" s="25" t="str">
        <f t="shared" ca="1" si="68"/>
        <v>Yes</v>
      </c>
      <c r="N4411" s="26">
        <f>YEAR(Table1[[#This Row],[Joining Date]])</f>
        <v>2018</v>
      </c>
      <c r="O4411" s="46">
        <f>MONTH(Table1[[#This Row],[Joining Date]])</f>
        <v>9</v>
      </c>
      <c r="P4411" s="26">
        <f ca="1">NETWORKDAYS(Table1[[#This Row],[Joining Date]],TODAY())</f>
        <v>2026</v>
      </c>
      <c r="Q4411" s="26" t="str">
        <f>LEFT(Table1[[#This Row],[Department]],5)&amp;"-"&amp;RIGHT(Table1[[#This Row],[Employee ID]],3)</f>
        <v>Sales-784</v>
      </c>
      <c r="R4411" s="26" t="str">
        <f>LEFT(Table1[[#This Row],[Department]],3)</f>
        <v>Sal</v>
      </c>
      <c r="S4411" s="37">
        <f>_xlfn.XLOOKUP(Table1[[#This Row],[City]],Table2[City],Table2[Bonus %])</f>
        <v>8</v>
      </c>
    </row>
    <row r="4412" spans="1:19" x14ac:dyDescent="0.35">
      <c r="A4412" s="7" t="s">
        <v>2043</v>
      </c>
      <c r="B4412" s="40" t="str">
        <f>LEFT(Table1[[#This Row],[Employee Name]],FIND(" ",Table1[[#This Row],[Employee Name]]))</f>
        <v xml:space="preserve">Vikram </v>
      </c>
      <c r="C4412" s="40" t="str">
        <f>RIGHT(Table1[[#This Row],[Employee Name]],LEN(Table1[[#This Row],[Employee Name]])-FIND(" ",Table1[[#This Row],[Employee Name]]))</f>
        <v>Singh</v>
      </c>
      <c r="D4412" s="22">
        <f>Table1[[#This Row],[Basic Salary]]+Table1[[#This Row],[Bonus]]</f>
        <v>53683</v>
      </c>
      <c r="E4412" s="8">
        <v>90</v>
      </c>
      <c r="F4412" s="45">
        <v>97</v>
      </c>
      <c r="G4412" s="8" t="str" cm="1">
        <f t="array" ref="G4412">_xlfn.IFS(Table1[[#This Row],[Performance Score]]&gt;=80,"Excellent",Table1[[#This Row],[Performance Score]]&gt;=60,"Good",Table1[[#This Row],[Performance Score]]&gt;=40,"Need Improvement")</f>
        <v>Excellent</v>
      </c>
      <c r="H4412" s="29">
        <f>Table1[[#This Row],[Bonus]]/Table1[[#This Row],[Basic Salary]]</f>
        <v>0.61302244523902527</v>
      </c>
      <c r="I4412" s="8">
        <f ca="1">DATEDIF(Table1[[#This Row],[Date of Birth]],TODAY(),"y")</f>
        <v>28</v>
      </c>
      <c r="J4412" s="33">
        <v>43710</v>
      </c>
      <c r="K4412" s="33" t="str" cm="1">
        <f t="array" aca="1" ref="K4412" ca="1">_xlfn.IFS(L4412&lt;3,"Junior",L4412&lt;=7,"Mid-Level",L4412&gt;7,"Senior")</f>
        <v>Mid-Level</v>
      </c>
      <c r="L4412" s="45">
        <f ca="1">INT(YEARFRAC(Table1[[#This Row],[Joining Date]],TODAY(),1))</f>
        <v>6</v>
      </c>
      <c r="M4412" s="25" t="str">
        <f t="shared" ca="1" si="68"/>
        <v>Yes</v>
      </c>
      <c r="N4412" s="25">
        <f>YEAR(Table1[[#This Row],[Joining Date]])</f>
        <v>2019</v>
      </c>
      <c r="O4412" s="45">
        <f>MONTH(Table1[[#This Row],[Joining Date]])</f>
        <v>9</v>
      </c>
      <c r="P4412" s="25">
        <f ca="1">NETWORKDAYS(Table1[[#This Row],[Joining Date]],TODAY())</f>
        <v>1781</v>
      </c>
      <c r="Q4412" s="25" t="str">
        <f>LEFT(Table1[[#This Row],[Department]],5)&amp;"-"&amp;RIGHT(Table1[[#This Row],[Employee ID]],3)</f>
        <v>Suppo-987</v>
      </c>
      <c r="R4412" s="25" t="str">
        <f>LEFT(Table1[[#This Row],[Department]],3)</f>
        <v>Sup</v>
      </c>
      <c r="S4412" s="36">
        <f>_xlfn.XLOOKUP(Table1[[#This Row],[City]],Table2[City],Table2[Bonus %])</f>
        <v>6</v>
      </c>
    </row>
    <row r="4413" spans="1:19" x14ac:dyDescent="0.35">
      <c r="A4413" s="9" t="s">
        <v>224</v>
      </c>
      <c r="B4413" s="41" t="str">
        <f>LEFT(Table1[[#This Row],[Employee Name]],FIND(" ",Table1[[#This Row],[Employee Name]]))</f>
        <v xml:space="preserve">Aarav </v>
      </c>
      <c r="C4413" s="41" t="str">
        <f>RIGHT(Table1[[#This Row],[Employee Name]],LEN(Table1[[#This Row],[Employee Name]])-FIND(" ",Table1[[#This Row],[Employee Name]]))</f>
        <v>Sharma</v>
      </c>
      <c r="D4413" s="23">
        <f>Table1[[#This Row],[Basic Salary]]+Table1[[#This Row],[Bonus]]</f>
        <v>53650</v>
      </c>
      <c r="E4413" s="10">
        <v>62</v>
      </c>
      <c r="F4413" s="46">
        <v>58</v>
      </c>
      <c r="G4413" s="10" t="str" cm="1">
        <f t="array" ref="G4413">_xlfn.IFS(Table1[[#This Row],[Performance Score]]&gt;=80,"Excellent",Table1[[#This Row],[Performance Score]]&gt;=60,"Good",Table1[[#This Row],[Performance Score]]&gt;=40,"Need Improvement")</f>
        <v>Need Improvement</v>
      </c>
      <c r="H4413" s="30">
        <f>Table1[[#This Row],[Bonus]]/Table1[[#This Row],[Basic Salary]]</f>
        <v>0.21539576820261883</v>
      </c>
      <c r="I4413" s="10">
        <f ca="1">DATEDIF(Table1[[#This Row],[Date of Birth]],TODAY(),"y")</f>
        <v>31</v>
      </c>
      <c r="J4413" s="34">
        <v>44667</v>
      </c>
      <c r="K4413" s="33" t="str" cm="1">
        <f t="array" aca="1" ref="K4413" ca="1">_xlfn.IFS(L4413&lt;3,"Junior",L4413&lt;=7,"Mid-Level",L4413&gt;7,"Senior")</f>
        <v>Mid-Level</v>
      </c>
      <c r="L4413" s="46">
        <f ca="1">INT(YEARFRAC(Table1[[#This Row],[Joining Date]],TODAY(),1))</f>
        <v>4</v>
      </c>
      <c r="M4413" s="25" t="str">
        <f t="shared" ca="1" si="68"/>
        <v>No</v>
      </c>
      <c r="N4413" s="26">
        <f>YEAR(Table1[[#This Row],[Joining Date]])</f>
        <v>2022</v>
      </c>
      <c r="O4413" s="46">
        <f>MONTH(Table1[[#This Row],[Joining Date]])</f>
        <v>4</v>
      </c>
      <c r="P4413" s="26">
        <f ca="1">NETWORKDAYS(Table1[[#This Row],[Joining Date]],TODAY())</f>
        <v>1096</v>
      </c>
      <c r="Q4413" s="26" t="str">
        <f>LEFT(Table1[[#This Row],[Department]],5)&amp;"-"&amp;RIGHT(Table1[[#This Row],[Employee ID]],3)</f>
        <v>HR-168</v>
      </c>
      <c r="R4413" s="26" t="str">
        <f>LEFT(Table1[[#This Row],[Department]],3)</f>
        <v>HR</v>
      </c>
      <c r="S4413" s="37">
        <f>_xlfn.XLOOKUP(Table1[[#This Row],[City]],Table2[City],Table2[Bonus %])</f>
        <v>5</v>
      </c>
    </row>
    <row r="4414" spans="1:19" x14ac:dyDescent="0.35">
      <c r="A4414" s="7" t="s">
        <v>4607</v>
      </c>
      <c r="B4414" s="40" t="str">
        <f>LEFT(Table1[[#This Row],[Employee Name]],FIND(" ",Table1[[#This Row],[Employee Name]]))</f>
        <v xml:space="preserve">Neha </v>
      </c>
      <c r="C4414" s="40" t="str">
        <f>RIGHT(Table1[[#This Row],[Employee Name]],LEN(Table1[[#This Row],[Employee Name]])-FIND(" ",Table1[[#This Row],[Employee Name]]))</f>
        <v>Kulkarni</v>
      </c>
      <c r="D4414" s="22">
        <f>Table1[[#This Row],[Basic Salary]]+Table1[[#This Row],[Bonus]]</f>
        <v>53577</v>
      </c>
      <c r="E4414" s="8">
        <v>60</v>
      </c>
      <c r="F4414" s="45">
        <v>83</v>
      </c>
      <c r="G4414" s="8" t="str" cm="1">
        <f t="array" ref="G4414">_xlfn.IFS(Table1[[#This Row],[Performance Score]]&gt;=80,"Excellent",Table1[[#This Row],[Performance Score]]&gt;=60,"Good",Table1[[#This Row],[Performance Score]]&gt;=40,"Need Improvement")</f>
        <v>Excellent</v>
      </c>
      <c r="H4414" s="29">
        <f>Table1[[#This Row],[Bonus]]/Table1[[#This Row],[Basic Salary]]</f>
        <v>0.38459749321617781</v>
      </c>
      <c r="I4414" s="8">
        <f ca="1">DATEDIF(Table1[[#This Row],[Date of Birth]],TODAY(),"y")</f>
        <v>32</v>
      </c>
      <c r="J4414" s="33">
        <v>45454</v>
      </c>
      <c r="K4414" s="33" t="str" cm="1">
        <f t="array" aca="1" ref="K4414" ca="1">_xlfn.IFS(L4414&lt;3,"Junior",L4414&lt;=7,"Mid-Level",L4414&gt;7,"Senior")</f>
        <v>Junior</v>
      </c>
      <c r="L4414" s="45">
        <f ca="1">INT(YEARFRAC(Table1[[#This Row],[Joining Date]],TODAY(),1))</f>
        <v>2</v>
      </c>
      <c r="M4414" s="25" t="str">
        <f t="shared" ca="1" si="68"/>
        <v>No</v>
      </c>
      <c r="N4414" s="25">
        <f>YEAR(Table1[[#This Row],[Joining Date]])</f>
        <v>2024</v>
      </c>
      <c r="O4414" s="45">
        <f>MONTH(Table1[[#This Row],[Joining Date]])</f>
        <v>6</v>
      </c>
      <c r="P4414" s="25">
        <f ca="1">NETWORKDAYS(Table1[[#This Row],[Joining Date]],TODAY())</f>
        <v>535</v>
      </c>
      <c r="Q4414" s="25" t="str">
        <f>LEFT(Table1[[#This Row],[Department]],5)&amp;"-"&amp;RIGHT(Table1[[#This Row],[Employee ID]],3)</f>
        <v>Marke-551</v>
      </c>
      <c r="R4414" s="25" t="str">
        <f>LEFT(Table1[[#This Row],[Department]],3)</f>
        <v>Mar</v>
      </c>
      <c r="S4414" s="36">
        <f>_xlfn.XLOOKUP(Table1[[#This Row],[City]],Table2[City],Table2[Bonus %])</f>
        <v>4</v>
      </c>
    </row>
    <row r="4415" spans="1:19" x14ac:dyDescent="0.35">
      <c r="A4415" s="9" t="s">
        <v>2473</v>
      </c>
      <c r="B4415" s="41" t="str">
        <f>LEFT(Table1[[#This Row],[Employee Name]],FIND(" ",Table1[[#This Row],[Employee Name]]))</f>
        <v xml:space="preserve">Krishna </v>
      </c>
      <c r="C4415" s="41" t="str">
        <f>RIGHT(Table1[[#This Row],[Employee Name]],LEN(Table1[[#This Row],[Employee Name]])-FIND(" ",Table1[[#This Row],[Employee Name]]))</f>
        <v>Chaitanya</v>
      </c>
      <c r="D4415" s="23">
        <f>Table1[[#This Row],[Basic Salary]]+Table1[[#This Row],[Bonus]]</f>
        <v>53575</v>
      </c>
      <c r="E4415" s="10">
        <v>96</v>
      </c>
      <c r="F4415" s="46">
        <v>94</v>
      </c>
      <c r="G4415" s="10" t="str" cm="1">
        <f t="array" ref="G4415">_xlfn.IFS(Table1[[#This Row],[Performance Score]]&gt;=80,"Excellent",Table1[[#This Row],[Performance Score]]&gt;=60,"Good",Table1[[#This Row],[Performance Score]]&gt;=40,"Need Improvement")</f>
        <v>Excellent</v>
      </c>
      <c r="H4415" s="30">
        <f>Table1[[#This Row],[Bonus]]/Table1[[#This Row],[Basic Salary]]</f>
        <v>0.32225183868897772</v>
      </c>
      <c r="I4415" s="10">
        <f ca="1">DATEDIF(Table1[[#This Row],[Date of Birth]],TODAY(),"y")</f>
        <v>15</v>
      </c>
      <c r="J4415" s="34">
        <v>44543</v>
      </c>
      <c r="K4415" s="33" t="str" cm="1">
        <f t="array" aca="1" ref="K4415" ca="1">_xlfn.IFS(L4415&lt;3,"Junior",L4415&lt;=7,"Mid-Level",L4415&gt;7,"Senior")</f>
        <v>Mid-Level</v>
      </c>
      <c r="L4415" s="46">
        <f ca="1">INT(YEARFRAC(Table1[[#This Row],[Joining Date]],TODAY(),1))</f>
        <v>4</v>
      </c>
      <c r="M4415" s="25" t="str">
        <f t="shared" ca="1" si="68"/>
        <v>No</v>
      </c>
      <c r="N4415" s="26">
        <f>YEAR(Table1[[#This Row],[Joining Date]])</f>
        <v>2021</v>
      </c>
      <c r="O4415" s="46">
        <f>MONTH(Table1[[#This Row],[Joining Date]])</f>
        <v>12</v>
      </c>
      <c r="P4415" s="26">
        <f ca="1">NETWORKDAYS(Table1[[#This Row],[Joining Date]],TODAY())</f>
        <v>1186</v>
      </c>
      <c r="Q4415" s="26" t="str">
        <f>LEFT(Table1[[#This Row],[Department]],5)&amp;"-"&amp;RIGHT(Table1[[#This Row],[Employee ID]],3)</f>
        <v>HR-417</v>
      </c>
      <c r="R4415" s="26" t="str">
        <f>LEFT(Table1[[#This Row],[Department]],3)</f>
        <v>HR</v>
      </c>
      <c r="S4415" s="37">
        <f>_xlfn.XLOOKUP(Table1[[#This Row],[City]],Table2[City],Table2[Bonus %])</f>
        <v>6</v>
      </c>
    </row>
    <row r="4416" spans="1:19" x14ac:dyDescent="0.35">
      <c r="A4416" s="7" t="s">
        <v>3664</v>
      </c>
      <c r="B4416" s="40" t="str">
        <f>LEFT(Table1[[#This Row],[Employee Name]],FIND(" ",Table1[[#This Row],[Employee Name]]))</f>
        <v xml:space="preserve">Tarun </v>
      </c>
      <c r="C4416" s="40" t="str">
        <f>RIGHT(Table1[[#This Row],[Employee Name]],LEN(Table1[[#This Row],[Employee Name]])-FIND(" ",Table1[[#This Row],[Employee Name]]))</f>
        <v>Verma</v>
      </c>
      <c r="D4416" s="22">
        <f>Table1[[#This Row],[Basic Salary]]+Table1[[#This Row],[Bonus]]</f>
        <v>53552</v>
      </c>
      <c r="E4416" s="8">
        <v>100</v>
      </c>
      <c r="F4416" s="45">
        <v>64</v>
      </c>
      <c r="G4416" s="8" t="str" cm="1">
        <f t="array" ref="G4416">_xlfn.IFS(Table1[[#This Row],[Performance Score]]&gt;=80,"Excellent",Table1[[#This Row],[Performance Score]]&gt;=60,"Good",Table1[[#This Row],[Performance Score]]&gt;=40,"Need Improvement")</f>
        <v>Good</v>
      </c>
      <c r="H4416" s="29">
        <f>Table1[[#This Row],[Bonus]]/Table1[[#This Row],[Basic Salary]]</f>
        <v>0.97099742362900254</v>
      </c>
      <c r="I4416" s="8">
        <f ca="1">DATEDIF(Table1[[#This Row],[Date of Birth]],TODAY(),"y")</f>
        <v>22</v>
      </c>
      <c r="J4416" s="33">
        <v>43584</v>
      </c>
      <c r="K4416" s="33" t="str" cm="1">
        <f t="array" aca="1" ref="K4416" ca="1">_xlfn.IFS(L4416&lt;3,"Junior",L4416&lt;=7,"Mid-Level",L4416&gt;7,"Senior")</f>
        <v>Mid-Level</v>
      </c>
      <c r="L4416" s="45">
        <f ca="1">INT(YEARFRAC(Table1[[#This Row],[Joining Date]],TODAY(),1))</f>
        <v>7</v>
      </c>
      <c r="M4416" s="25" t="str">
        <f t="shared" ca="1" si="68"/>
        <v>Yes</v>
      </c>
      <c r="N4416" s="25">
        <f>YEAR(Table1[[#This Row],[Joining Date]])</f>
        <v>2019</v>
      </c>
      <c r="O4416" s="45">
        <f>MONTH(Table1[[#This Row],[Joining Date]])</f>
        <v>4</v>
      </c>
      <c r="P4416" s="25">
        <f ca="1">NETWORKDAYS(Table1[[#This Row],[Joining Date]],TODAY())</f>
        <v>1871</v>
      </c>
      <c r="Q4416" s="25" t="str">
        <f>LEFT(Table1[[#This Row],[Department]],5)&amp;"-"&amp;RIGHT(Table1[[#This Row],[Employee ID]],3)</f>
        <v>Opera-608</v>
      </c>
      <c r="R4416" s="25" t="str">
        <f>LEFT(Table1[[#This Row],[Department]],3)</f>
        <v>Ope</v>
      </c>
      <c r="S4416" s="36">
        <f>_xlfn.XLOOKUP(Table1[[#This Row],[City]],Table2[City],Table2[Bonus %])</f>
        <v>6</v>
      </c>
    </row>
    <row r="4417" spans="1:19" x14ac:dyDescent="0.35">
      <c r="A4417" s="9" t="s">
        <v>1229</v>
      </c>
      <c r="B4417" s="41" t="str">
        <f>LEFT(Table1[[#This Row],[Employee Name]],FIND(" ",Table1[[#This Row],[Employee Name]]))</f>
        <v xml:space="preserve">Nisha </v>
      </c>
      <c r="C4417" s="41" t="str">
        <f>RIGHT(Table1[[#This Row],[Employee Name]],LEN(Table1[[#This Row],[Employee Name]])-FIND(" ",Table1[[#This Row],[Employee Name]]))</f>
        <v>Kapoor</v>
      </c>
      <c r="D4417" s="23">
        <f>Table1[[#This Row],[Basic Salary]]+Table1[[#This Row],[Bonus]]</f>
        <v>53526</v>
      </c>
      <c r="E4417" s="10">
        <v>77</v>
      </c>
      <c r="F4417" s="46">
        <v>55</v>
      </c>
      <c r="G4417" s="10" t="str" cm="1">
        <f t="array" ref="G4417">_xlfn.IFS(Table1[[#This Row],[Performance Score]]&gt;=80,"Excellent",Table1[[#This Row],[Performance Score]]&gt;=60,"Good",Table1[[#This Row],[Performance Score]]&gt;=40,"Need Improvement")</f>
        <v>Need Improvement</v>
      </c>
      <c r="H4417" s="30">
        <f>Table1[[#This Row],[Bonus]]/Table1[[#This Row],[Basic Salary]]</f>
        <v>0.80361896418101564</v>
      </c>
      <c r="I4417" s="10">
        <f ca="1">DATEDIF(Table1[[#This Row],[Date of Birth]],TODAY(),"y")</f>
        <v>44</v>
      </c>
      <c r="J4417" s="34">
        <v>42476</v>
      </c>
      <c r="K4417" s="33" t="str" cm="1">
        <f t="array" aca="1" ref="K4417" ca="1">_xlfn.IFS(L4417&lt;3,"Junior",L4417&lt;=7,"Mid-Level",L4417&gt;7,"Senior")</f>
        <v>Senior</v>
      </c>
      <c r="L4417" s="46">
        <f ca="1">INT(YEARFRAC(Table1[[#This Row],[Joining Date]],TODAY(),1))</f>
        <v>10</v>
      </c>
      <c r="M4417" s="25" t="str">
        <f t="shared" ca="1" si="68"/>
        <v>Yes</v>
      </c>
      <c r="N4417" s="26">
        <f>YEAR(Table1[[#This Row],[Joining Date]])</f>
        <v>2016</v>
      </c>
      <c r="O4417" s="46">
        <f>MONTH(Table1[[#This Row],[Joining Date]])</f>
        <v>4</v>
      </c>
      <c r="P4417" s="26">
        <f ca="1">NETWORKDAYS(Table1[[#This Row],[Joining Date]],TODAY())</f>
        <v>2661</v>
      </c>
      <c r="Q4417" s="26" t="str">
        <f>LEFT(Table1[[#This Row],[Department]],5)&amp;"-"&amp;RIGHT(Table1[[#This Row],[Employee ID]],3)</f>
        <v>HR-173</v>
      </c>
      <c r="R4417" s="26" t="str">
        <f>LEFT(Table1[[#This Row],[Department]],3)</f>
        <v>HR</v>
      </c>
      <c r="S4417" s="37">
        <f>_xlfn.XLOOKUP(Table1[[#This Row],[City]],Table2[City],Table2[Bonus %])</f>
        <v>5</v>
      </c>
    </row>
    <row r="4418" spans="1:19" x14ac:dyDescent="0.35">
      <c r="A4418" s="7" t="s">
        <v>2548</v>
      </c>
      <c r="B4418" s="40" t="str">
        <f>LEFT(Table1[[#This Row],[Employee Name]],FIND(" ",Table1[[#This Row],[Employee Name]]))</f>
        <v xml:space="preserve">Ishita </v>
      </c>
      <c r="C4418" s="40" t="str">
        <f>RIGHT(Table1[[#This Row],[Employee Name]],LEN(Table1[[#This Row],[Employee Name]])-FIND(" ",Table1[[#This Row],[Employee Name]]))</f>
        <v>Roy</v>
      </c>
      <c r="D4418" s="22">
        <f>Table1[[#This Row],[Basic Salary]]+Table1[[#This Row],[Bonus]]</f>
        <v>53526</v>
      </c>
      <c r="E4418" s="8">
        <v>62</v>
      </c>
      <c r="F4418" s="45">
        <v>66</v>
      </c>
      <c r="G4418" s="8" t="str" cm="1">
        <f t="array" ref="G4418">_xlfn.IFS(Table1[[#This Row],[Performance Score]]&gt;=80,"Excellent",Table1[[#This Row],[Performance Score]]&gt;=60,"Good",Table1[[#This Row],[Performance Score]]&gt;=40,"Need Improvement")</f>
        <v>Good</v>
      </c>
      <c r="H4418" s="29">
        <f>Table1[[#This Row],[Bonus]]/Table1[[#This Row],[Basic Salary]]</f>
        <v>1.0780340088516189</v>
      </c>
      <c r="I4418" s="8">
        <f ca="1">DATEDIF(Table1[[#This Row],[Date of Birth]],TODAY(),"y")</f>
        <v>29</v>
      </c>
      <c r="J4418" s="33">
        <v>42915</v>
      </c>
      <c r="K4418" s="33" t="str" cm="1">
        <f t="array" aca="1" ref="K4418" ca="1">_xlfn.IFS(L4418&lt;3,"Junior",L4418&lt;=7,"Mid-Level",L4418&gt;7,"Senior")</f>
        <v>Senior</v>
      </c>
      <c r="L4418" s="45">
        <f ca="1">INT(YEARFRAC(Table1[[#This Row],[Joining Date]],TODAY(),1))</f>
        <v>9</v>
      </c>
      <c r="M4418" s="25" t="str">
        <f t="shared" ref="M4418:M4481" ca="1" si="69">IF(L4418&gt;5,"Yes","No")</f>
        <v>Yes</v>
      </c>
      <c r="N4418" s="25">
        <f>YEAR(Table1[[#This Row],[Joining Date]])</f>
        <v>2017</v>
      </c>
      <c r="O4418" s="45">
        <f>MONTH(Table1[[#This Row],[Joining Date]])</f>
        <v>6</v>
      </c>
      <c r="P4418" s="25">
        <f ca="1">NETWORKDAYS(Table1[[#This Row],[Joining Date]],TODAY())</f>
        <v>2348</v>
      </c>
      <c r="Q4418" s="25" t="str">
        <f>LEFT(Table1[[#This Row],[Department]],5)&amp;"-"&amp;RIGHT(Table1[[#This Row],[Employee ID]],3)</f>
        <v>HR-492</v>
      </c>
      <c r="R4418" s="25" t="str">
        <f>LEFT(Table1[[#This Row],[Department]],3)</f>
        <v>HR</v>
      </c>
      <c r="S4418" s="36">
        <f>_xlfn.XLOOKUP(Table1[[#This Row],[City]],Table2[City],Table2[Bonus %])</f>
        <v>5</v>
      </c>
    </row>
    <row r="4419" spans="1:19" x14ac:dyDescent="0.35">
      <c r="A4419" s="9" t="s">
        <v>4192</v>
      </c>
      <c r="B4419" s="41" t="str">
        <f>LEFT(Table1[[#This Row],[Employee Name]],FIND(" ",Table1[[#This Row],[Employee Name]]))</f>
        <v xml:space="preserve">Neha </v>
      </c>
      <c r="C4419" s="41" t="str">
        <f>RIGHT(Table1[[#This Row],[Employee Name]],LEN(Table1[[#This Row],[Employee Name]])-FIND(" ",Table1[[#This Row],[Employee Name]]))</f>
        <v>Kulkarni</v>
      </c>
      <c r="D4419" s="23">
        <f>Table1[[#This Row],[Basic Salary]]+Table1[[#This Row],[Bonus]]</f>
        <v>53477</v>
      </c>
      <c r="E4419" s="10">
        <v>72</v>
      </c>
      <c r="F4419" s="46">
        <v>72</v>
      </c>
      <c r="G4419" s="10" t="str" cm="1">
        <f t="array" ref="G4419">_xlfn.IFS(Table1[[#This Row],[Performance Score]]&gt;=80,"Excellent",Table1[[#This Row],[Performance Score]]&gt;=60,"Good",Table1[[#This Row],[Performance Score]]&gt;=40,"Need Improvement")</f>
        <v>Good</v>
      </c>
      <c r="H4419" s="30">
        <f>Table1[[#This Row],[Bonus]]/Table1[[#This Row],[Basic Salary]]</f>
        <v>0.42366158187578201</v>
      </c>
      <c r="I4419" s="10">
        <f ca="1">DATEDIF(Table1[[#This Row],[Date of Birth]],TODAY(),"y")</f>
        <v>32</v>
      </c>
      <c r="J4419" s="34">
        <v>42740</v>
      </c>
      <c r="K4419" s="33" t="str" cm="1">
        <f t="array" aca="1" ref="K4419" ca="1">_xlfn.IFS(L4419&lt;3,"Junior",L4419&lt;=7,"Mid-Level",L4419&gt;7,"Senior")</f>
        <v>Senior</v>
      </c>
      <c r="L4419" s="46">
        <f ca="1">INT(YEARFRAC(Table1[[#This Row],[Joining Date]],TODAY(),1))</f>
        <v>9</v>
      </c>
      <c r="M4419" s="25" t="str">
        <f t="shared" ca="1" si="69"/>
        <v>Yes</v>
      </c>
      <c r="N4419" s="26">
        <f>YEAR(Table1[[#This Row],[Joining Date]])</f>
        <v>2017</v>
      </c>
      <c r="O4419" s="46">
        <f>MONTH(Table1[[#This Row],[Joining Date]])</f>
        <v>1</v>
      </c>
      <c r="P4419" s="26">
        <f ca="1">NETWORKDAYS(Table1[[#This Row],[Joining Date]],TODAY())</f>
        <v>2473</v>
      </c>
      <c r="Q4419" s="26" t="str">
        <f>LEFT(Table1[[#This Row],[Department]],5)&amp;"-"&amp;RIGHT(Table1[[#This Row],[Employee ID]],3)</f>
        <v>Opera-136</v>
      </c>
      <c r="R4419" s="26" t="str">
        <f>LEFT(Table1[[#This Row],[Department]],3)</f>
        <v>Ope</v>
      </c>
      <c r="S4419" s="37">
        <f>_xlfn.XLOOKUP(Table1[[#This Row],[City]],Table2[City],Table2[Bonus %])</f>
        <v>8</v>
      </c>
    </row>
    <row r="4420" spans="1:19" x14ac:dyDescent="0.35">
      <c r="A4420" s="7" t="s">
        <v>4917</v>
      </c>
      <c r="B4420" s="40" t="str">
        <f>LEFT(Table1[[#This Row],[Employee Name]],FIND(" ",Table1[[#This Row],[Employee Name]]))</f>
        <v xml:space="preserve">Aditya </v>
      </c>
      <c r="C4420" s="40" t="str">
        <f>RIGHT(Table1[[#This Row],[Employee Name]],LEN(Table1[[#This Row],[Employee Name]])-FIND(" ",Table1[[#This Row],[Employee Name]]))</f>
        <v>Kapoor</v>
      </c>
      <c r="D4420" s="22">
        <f>Table1[[#This Row],[Basic Salary]]+Table1[[#This Row],[Bonus]]</f>
        <v>53462</v>
      </c>
      <c r="E4420" s="8">
        <v>93</v>
      </c>
      <c r="F4420" s="45">
        <v>87</v>
      </c>
      <c r="G4420" s="8" t="str" cm="1">
        <f t="array" ref="G4420">_xlfn.IFS(Table1[[#This Row],[Performance Score]]&gt;=80,"Excellent",Table1[[#This Row],[Performance Score]]&gt;=60,"Good",Table1[[#This Row],[Performance Score]]&gt;=40,"Need Improvement")</f>
        <v>Excellent</v>
      </c>
      <c r="H4420" s="29">
        <f>Table1[[#This Row],[Bonus]]/Table1[[#This Row],[Basic Salary]]</f>
        <v>0.4602316180487272</v>
      </c>
      <c r="I4420" s="8">
        <f ca="1">DATEDIF(Table1[[#This Row],[Date of Birth]],TODAY(),"y")</f>
        <v>21</v>
      </c>
      <c r="J4420" s="33">
        <v>44351</v>
      </c>
      <c r="K4420" s="33" t="str" cm="1">
        <f t="array" aca="1" ref="K4420" ca="1">_xlfn.IFS(L4420&lt;3,"Junior",L4420&lt;=7,"Mid-Level",L4420&gt;7,"Senior")</f>
        <v>Mid-Level</v>
      </c>
      <c r="L4420" s="45">
        <f ca="1">INT(YEARFRAC(Table1[[#This Row],[Joining Date]],TODAY(),1))</f>
        <v>5</v>
      </c>
      <c r="M4420" s="25" t="str">
        <f t="shared" ca="1" si="69"/>
        <v>No</v>
      </c>
      <c r="N4420" s="25">
        <f>YEAR(Table1[[#This Row],[Joining Date]])</f>
        <v>2021</v>
      </c>
      <c r="O4420" s="45">
        <f>MONTH(Table1[[#This Row],[Joining Date]])</f>
        <v>6</v>
      </c>
      <c r="P4420" s="25">
        <f ca="1">NETWORKDAYS(Table1[[#This Row],[Joining Date]],TODAY())</f>
        <v>1322</v>
      </c>
      <c r="Q4420" s="25" t="str">
        <f>LEFT(Table1[[#This Row],[Department]],5)&amp;"-"&amp;RIGHT(Table1[[#This Row],[Employee ID]],3)</f>
        <v>IT-861</v>
      </c>
      <c r="R4420" s="25" t="str">
        <f>LEFT(Table1[[#This Row],[Department]],3)</f>
        <v>IT</v>
      </c>
      <c r="S4420" s="36">
        <f>_xlfn.XLOOKUP(Table1[[#This Row],[City]],Table2[City],Table2[Bonus %])</f>
        <v>6</v>
      </c>
    </row>
    <row r="4421" spans="1:19" x14ac:dyDescent="0.35">
      <c r="A4421" s="9" t="s">
        <v>4621</v>
      </c>
      <c r="B4421" s="41" t="str">
        <f>LEFT(Table1[[#This Row],[Employee Name]],FIND(" ",Table1[[#This Row],[Employee Name]]))</f>
        <v xml:space="preserve">Kavya </v>
      </c>
      <c r="C4421" s="41" t="str">
        <f>RIGHT(Table1[[#This Row],[Employee Name]],LEN(Table1[[#This Row],[Employee Name]])-FIND(" ",Table1[[#This Row],[Employee Name]]))</f>
        <v>Nair</v>
      </c>
      <c r="D4421" s="23">
        <f>Table1[[#This Row],[Basic Salary]]+Table1[[#This Row],[Bonus]]</f>
        <v>53420</v>
      </c>
      <c r="E4421" s="10">
        <v>91</v>
      </c>
      <c r="F4421" s="46">
        <v>58</v>
      </c>
      <c r="G4421" s="10" t="str" cm="1">
        <f t="array" ref="G4421">_xlfn.IFS(Table1[[#This Row],[Performance Score]]&gt;=80,"Excellent",Table1[[#This Row],[Performance Score]]&gt;=60,"Good",Table1[[#This Row],[Performance Score]]&gt;=40,"Need Improvement")</f>
        <v>Need Improvement</v>
      </c>
      <c r="H4421" s="30">
        <f>Table1[[#This Row],[Bonus]]/Table1[[#This Row],[Basic Salary]]</f>
        <v>1.1099612923611659</v>
      </c>
      <c r="I4421" s="10">
        <f ca="1">DATEDIF(Table1[[#This Row],[Date of Birth]],TODAY(),"y")</f>
        <v>27</v>
      </c>
      <c r="J4421" s="34">
        <v>44749</v>
      </c>
      <c r="K4421" s="33" t="str" cm="1">
        <f t="array" aca="1" ref="K4421" ca="1">_xlfn.IFS(L4421&lt;3,"Junior",L4421&lt;=7,"Mid-Level",L4421&gt;7,"Senior")</f>
        <v>Mid-Level</v>
      </c>
      <c r="L4421" s="46">
        <f ca="1">INT(YEARFRAC(Table1[[#This Row],[Joining Date]],TODAY(),1))</f>
        <v>3</v>
      </c>
      <c r="M4421" s="25" t="str">
        <f t="shared" ca="1" si="69"/>
        <v>No</v>
      </c>
      <c r="N4421" s="26">
        <f>YEAR(Table1[[#This Row],[Joining Date]])</f>
        <v>2022</v>
      </c>
      <c r="O4421" s="46">
        <f>MONTH(Table1[[#This Row],[Joining Date]])</f>
        <v>7</v>
      </c>
      <c r="P4421" s="26">
        <f ca="1">NETWORKDAYS(Table1[[#This Row],[Joining Date]],TODAY())</f>
        <v>1038</v>
      </c>
      <c r="Q4421" s="26" t="str">
        <f>LEFT(Table1[[#This Row],[Department]],5)&amp;"-"&amp;RIGHT(Table1[[#This Row],[Employee ID]],3)</f>
        <v>Finan-565</v>
      </c>
      <c r="R4421" s="26" t="str">
        <f>LEFT(Table1[[#This Row],[Department]],3)</f>
        <v>Fin</v>
      </c>
      <c r="S4421" s="37">
        <f>_xlfn.XLOOKUP(Table1[[#This Row],[City]],Table2[City],Table2[Bonus %])</f>
        <v>6</v>
      </c>
    </row>
    <row r="4422" spans="1:19" x14ac:dyDescent="0.35">
      <c r="A4422" s="7" t="s">
        <v>4842</v>
      </c>
      <c r="B4422" s="40" t="str">
        <f>LEFT(Table1[[#This Row],[Employee Name]],FIND(" ",Table1[[#This Row],[Employee Name]]))</f>
        <v xml:space="preserve">Ananya </v>
      </c>
      <c r="C4422" s="40" t="str">
        <f>RIGHT(Table1[[#This Row],[Employee Name]],LEN(Table1[[#This Row],[Employee Name]])-FIND(" ",Table1[[#This Row],[Employee Name]]))</f>
        <v>Rao</v>
      </c>
      <c r="D4422" s="22">
        <f>Table1[[#This Row],[Basic Salary]]+Table1[[#This Row],[Bonus]]</f>
        <v>53400</v>
      </c>
      <c r="E4422" s="8">
        <v>94</v>
      </c>
      <c r="F4422" s="45">
        <v>78</v>
      </c>
      <c r="G4422" s="8" t="str" cm="1">
        <f t="array" ref="G4422">_xlfn.IFS(Table1[[#This Row],[Performance Score]]&gt;=80,"Excellent",Table1[[#This Row],[Performance Score]]&gt;=60,"Good",Table1[[#This Row],[Performance Score]]&gt;=40,"Need Improvement")</f>
        <v>Good</v>
      </c>
      <c r="H4422" s="29">
        <f>Table1[[#This Row],[Bonus]]/Table1[[#This Row],[Basic Salary]]</f>
        <v>1.1214890151364665</v>
      </c>
      <c r="I4422" s="8">
        <f ca="1">DATEDIF(Table1[[#This Row],[Date of Birth]],TODAY(),"y")</f>
        <v>27</v>
      </c>
      <c r="J4422" s="33">
        <v>44931</v>
      </c>
      <c r="K4422" s="33" t="str" cm="1">
        <f t="array" aca="1" ref="K4422" ca="1">_xlfn.IFS(L4422&lt;3,"Junior",L4422&lt;=7,"Mid-Level",L4422&gt;7,"Senior")</f>
        <v>Mid-Level</v>
      </c>
      <c r="L4422" s="45">
        <f ca="1">INT(YEARFRAC(Table1[[#This Row],[Joining Date]],TODAY(),1))</f>
        <v>3</v>
      </c>
      <c r="M4422" s="25" t="str">
        <f t="shared" ca="1" si="69"/>
        <v>No</v>
      </c>
      <c r="N4422" s="25">
        <f>YEAR(Table1[[#This Row],[Joining Date]])</f>
        <v>2023</v>
      </c>
      <c r="O4422" s="45">
        <f>MONTH(Table1[[#This Row],[Joining Date]])</f>
        <v>1</v>
      </c>
      <c r="P4422" s="25">
        <f ca="1">NETWORKDAYS(Table1[[#This Row],[Joining Date]],TODAY())</f>
        <v>908</v>
      </c>
      <c r="Q4422" s="25" t="str">
        <f>LEFT(Table1[[#This Row],[Department]],5)&amp;"-"&amp;RIGHT(Table1[[#This Row],[Employee ID]],3)</f>
        <v>Suppo-786</v>
      </c>
      <c r="R4422" s="25" t="str">
        <f>LEFT(Table1[[#This Row],[Department]],3)</f>
        <v>Sup</v>
      </c>
      <c r="S4422" s="36">
        <f>_xlfn.XLOOKUP(Table1[[#This Row],[City]],Table2[City],Table2[Bonus %])</f>
        <v>6</v>
      </c>
    </row>
    <row r="4423" spans="1:19" x14ac:dyDescent="0.35">
      <c r="A4423" s="9" t="s">
        <v>1009</v>
      </c>
      <c r="B4423" s="41" t="str">
        <f>LEFT(Table1[[#This Row],[Employee Name]],FIND(" ",Table1[[#This Row],[Employee Name]]))</f>
        <v xml:space="preserve">Ananya </v>
      </c>
      <c r="C4423" s="41" t="str">
        <f>RIGHT(Table1[[#This Row],[Employee Name]],LEN(Table1[[#This Row],[Employee Name]])-FIND(" ",Table1[[#This Row],[Employee Name]]))</f>
        <v>Rao</v>
      </c>
      <c r="D4423" s="23">
        <f>Table1[[#This Row],[Basic Salary]]+Table1[[#This Row],[Bonus]]</f>
        <v>53337</v>
      </c>
      <c r="E4423" s="10">
        <v>86</v>
      </c>
      <c r="F4423" s="46">
        <v>72</v>
      </c>
      <c r="G4423" s="10" t="str" cm="1">
        <f t="array" ref="G4423">_xlfn.IFS(Table1[[#This Row],[Performance Score]]&gt;=80,"Excellent",Table1[[#This Row],[Performance Score]]&gt;=60,"Good",Table1[[#This Row],[Performance Score]]&gt;=40,"Need Improvement")</f>
        <v>Good</v>
      </c>
      <c r="H4423" s="30">
        <f>Table1[[#This Row],[Bonus]]/Table1[[#This Row],[Basic Salary]]</f>
        <v>0.13737072182535451</v>
      </c>
      <c r="I4423" s="10">
        <f ca="1">DATEDIF(Table1[[#This Row],[Date of Birth]],TODAY(),"y")</f>
        <v>14</v>
      </c>
      <c r="J4423" s="34">
        <v>42692</v>
      </c>
      <c r="K4423" s="33" t="str" cm="1">
        <f t="array" aca="1" ref="K4423" ca="1">_xlfn.IFS(L4423&lt;3,"Junior",L4423&lt;=7,"Mid-Level",L4423&gt;7,"Senior")</f>
        <v>Senior</v>
      </c>
      <c r="L4423" s="46">
        <f ca="1">INT(YEARFRAC(Table1[[#This Row],[Joining Date]],TODAY(),1))</f>
        <v>9</v>
      </c>
      <c r="M4423" s="25" t="str">
        <f t="shared" ca="1" si="69"/>
        <v>Yes</v>
      </c>
      <c r="N4423" s="26">
        <f>YEAR(Table1[[#This Row],[Joining Date]])</f>
        <v>2016</v>
      </c>
      <c r="O4423" s="46">
        <f>MONTH(Table1[[#This Row],[Joining Date]])</f>
        <v>11</v>
      </c>
      <c r="P4423" s="26">
        <f ca="1">NETWORKDAYS(Table1[[#This Row],[Joining Date]],TODAY())</f>
        <v>2507</v>
      </c>
      <c r="Q4423" s="26" t="str">
        <f>LEFT(Table1[[#This Row],[Department]],5)&amp;"-"&amp;RIGHT(Table1[[#This Row],[Employee ID]],3)</f>
        <v>Suppo-953</v>
      </c>
      <c r="R4423" s="26" t="str">
        <f>LEFT(Table1[[#This Row],[Department]],3)</f>
        <v>Sup</v>
      </c>
      <c r="S4423" s="37">
        <f>_xlfn.XLOOKUP(Table1[[#This Row],[City]],Table2[City],Table2[Bonus %])</f>
        <v>5</v>
      </c>
    </row>
    <row r="4424" spans="1:19" x14ac:dyDescent="0.35">
      <c r="A4424" s="7" t="s">
        <v>3646</v>
      </c>
      <c r="B4424" s="40" t="str">
        <f>LEFT(Table1[[#This Row],[Employee Name]],FIND(" ",Table1[[#This Row],[Employee Name]]))</f>
        <v xml:space="preserve">Ananya </v>
      </c>
      <c r="C4424" s="40" t="str">
        <f>RIGHT(Table1[[#This Row],[Employee Name]],LEN(Table1[[#This Row],[Employee Name]])-FIND(" ",Table1[[#This Row],[Employee Name]]))</f>
        <v>Rao</v>
      </c>
      <c r="D4424" s="22">
        <f>Table1[[#This Row],[Basic Salary]]+Table1[[#This Row],[Bonus]]</f>
        <v>53301</v>
      </c>
      <c r="E4424" s="8">
        <v>92</v>
      </c>
      <c r="F4424" s="45">
        <v>55</v>
      </c>
      <c r="G4424" s="8" t="str" cm="1">
        <f t="array" ref="G4424">_xlfn.IFS(Table1[[#This Row],[Performance Score]]&gt;=80,"Excellent",Table1[[#This Row],[Performance Score]]&gt;=60,"Good",Table1[[#This Row],[Performance Score]]&gt;=40,"Need Improvement")</f>
        <v>Need Improvement</v>
      </c>
      <c r="H4424" s="29">
        <f>Table1[[#This Row],[Bonus]]/Table1[[#This Row],[Basic Salary]]</f>
        <v>0.80052697361753877</v>
      </c>
      <c r="I4424" s="8">
        <f ca="1">DATEDIF(Table1[[#This Row],[Date of Birth]],TODAY(),"y")</f>
        <v>14</v>
      </c>
      <c r="J4424" s="33">
        <v>45284</v>
      </c>
      <c r="K4424" s="33" t="str" cm="1">
        <f t="array" aca="1" ref="K4424" ca="1">_xlfn.IFS(L4424&lt;3,"Junior",L4424&lt;=7,"Mid-Level",L4424&gt;7,"Senior")</f>
        <v>Junior</v>
      </c>
      <c r="L4424" s="45">
        <f ca="1">INT(YEARFRAC(Table1[[#This Row],[Joining Date]],TODAY(),1))</f>
        <v>2</v>
      </c>
      <c r="M4424" s="25" t="str">
        <f t="shared" ca="1" si="69"/>
        <v>No</v>
      </c>
      <c r="N4424" s="25">
        <f>YEAR(Table1[[#This Row],[Joining Date]])</f>
        <v>2023</v>
      </c>
      <c r="O4424" s="45">
        <f>MONTH(Table1[[#This Row],[Joining Date]])</f>
        <v>12</v>
      </c>
      <c r="P4424" s="25">
        <f ca="1">NETWORKDAYS(Table1[[#This Row],[Joining Date]],TODAY())</f>
        <v>656</v>
      </c>
      <c r="Q4424" s="25" t="str">
        <f>LEFT(Table1[[#This Row],[Department]],5)&amp;"-"&amp;RIGHT(Table1[[#This Row],[Employee ID]],3)</f>
        <v>HR-590</v>
      </c>
      <c r="R4424" s="25" t="str">
        <f>LEFT(Table1[[#This Row],[Department]],3)</f>
        <v>HR</v>
      </c>
      <c r="S4424" s="36">
        <f>_xlfn.XLOOKUP(Table1[[#This Row],[City]],Table2[City],Table2[Bonus %])</f>
        <v>6</v>
      </c>
    </row>
    <row r="4425" spans="1:19" x14ac:dyDescent="0.35">
      <c r="A4425" s="9" t="s">
        <v>430</v>
      </c>
      <c r="B4425" s="41" t="str">
        <f>LEFT(Table1[[#This Row],[Employee Name]],FIND(" ",Table1[[#This Row],[Employee Name]]))</f>
        <v xml:space="preserve">Neha </v>
      </c>
      <c r="C4425" s="41" t="str">
        <f>RIGHT(Table1[[#This Row],[Employee Name]],LEN(Table1[[#This Row],[Employee Name]])-FIND(" ",Table1[[#This Row],[Employee Name]]))</f>
        <v>Kulkarni</v>
      </c>
      <c r="D4425" s="23">
        <f>Table1[[#This Row],[Basic Salary]]+Table1[[#This Row],[Bonus]]</f>
        <v>53284</v>
      </c>
      <c r="E4425" s="10">
        <v>62</v>
      </c>
      <c r="F4425" s="46">
        <v>72</v>
      </c>
      <c r="G4425" s="10" t="str" cm="1">
        <f t="array" ref="G4425">_xlfn.IFS(Table1[[#This Row],[Performance Score]]&gt;=80,"Excellent",Table1[[#This Row],[Performance Score]]&gt;=60,"Good",Table1[[#This Row],[Performance Score]]&gt;=40,"Need Improvement")</f>
        <v>Good</v>
      </c>
      <c r="H4425" s="30">
        <f>Table1[[#This Row],[Bonus]]/Table1[[#This Row],[Basic Salary]]</f>
        <v>0.50741201765304966</v>
      </c>
      <c r="I4425" s="10">
        <f ca="1">DATEDIF(Table1[[#This Row],[Date of Birth]],TODAY(),"y")</f>
        <v>33</v>
      </c>
      <c r="J4425" s="34">
        <v>43955</v>
      </c>
      <c r="K4425" s="33" t="str" cm="1">
        <f t="array" aca="1" ref="K4425" ca="1">_xlfn.IFS(L4425&lt;3,"Junior",L4425&lt;=7,"Mid-Level",L4425&gt;7,"Senior")</f>
        <v>Mid-Level</v>
      </c>
      <c r="L4425" s="46">
        <f ca="1">INT(YEARFRAC(Table1[[#This Row],[Joining Date]],TODAY(),1))</f>
        <v>6</v>
      </c>
      <c r="M4425" s="25" t="str">
        <f t="shared" ca="1" si="69"/>
        <v>Yes</v>
      </c>
      <c r="N4425" s="26">
        <f>YEAR(Table1[[#This Row],[Joining Date]])</f>
        <v>2020</v>
      </c>
      <c r="O4425" s="46">
        <f>MONTH(Table1[[#This Row],[Joining Date]])</f>
        <v>5</v>
      </c>
      <c r="P4425" s="26">
        <f ca="1">NETWORKDAYS(Table1[[#This Row],[Joining Date]],TODAY())</f>
        <v>1606</v>
      </c>
      <c r="Q4425" s="26" t="str">
        <f>LEFT(Table1[[#This Row],[Department]],5)&amp;"-"&amp;RIGHT(Table1[[#This Row],[Employee ID]],3)</f>
        <v>Opera-374</v>
      </c>
      <c r="R4425" s="26" t="str">
        <f>LEFT(Table1[[#This Row],[Department]],3)</f>
        <v>Ope</v>
      </c>
      <c r="S4425" s="37">
        <f>_xlfn.XLOOKUP(Table1[[#This Row],[City]],Table2[City],Table2[Bonus %])</f>
        <v>4</v>
      </c>
    </row>
    <row r="4426" spans="1:19" x14ac:dyDescent="0.35">
      <c r="A4426" s="7" t="s">
        <v>4890</v>
      </c>
      <c r="B4426" s="40" t="str">
        <f>LEFT(Table1[[#This Row],[Employee Name]],FIND(" ",Table1[[#This Row],[Employee Name]]))</f>
        <v xml:space="preserve">Tarun </v>
      </c>
      <c r="C4426" s="40" t="str">
        <f>RIGHT(Table1[[#This Row],[Employee Name]],LEN(Table1[[#This Row],[Employee Name]])-FIND(" ",Table1[[#This Row],[Employee Name]]))</f>
        <v>Verma</v>
      </c>
      <c r="D4426" s="22">
        <f>Table1[[#This Row],[Basic Salary]]+Table1[[#This Row],[Bonus]]</f>
        <v>53265</v>
      </c>
      <c r="E4426" s="8">
        <v>76</v>
      </c>
      <c r="F4426" s="45">
        <v>46</v>
      </c>
      <c r="G4426" s="8" t="str" cm="1">
        <f t="array" ref="G4426">_xlfn.IFS(Table1[[#This Row],[Performance Score]]&gt;=80,"Excellent",Table1[[#This Row],[Performance Score]]&gt;=60,"Good",Table1[[#This Row],[Performance Score]]&gt;=40,"Need Improvement")</f>
        <v>Need Improvement</v>
      </c>
      <c r="H4426" s="29">
        <f>Table1[[#This Row],[Bonus]]/Table1[[#This Row],[Basic Salary]]</f>
        <v>0.40311363995574523</v>
      </c>
      <c r="I4426" s="8">
        <f ca="1">DATEDIF(Table1[[#This Row],[Date of Birth]],TODAY(),"y")</f>
        <v>45</v>
      </c>
      <c r="J4426" s="33">
        <v>44733</v>
      </c>
      <c r="K4426" s="33" t="str" cm="1">
        <f t="array" aca="1" ref="K4426" ca="1">_xlfn.IFS(L4426&lt;3,"Junior",L4426&lt;=7,"Mid-Level",L4426&gt;7,"Senior")</f>
        <v>Mid-Level</v>
      </c>
      <c r="L4426" s="45">
        <f ca="1">INT(YEARFRAC(Table1[[#This Row],[Joining Date]],TODAY(),1))</f>
        <v>4</v>
      </c>
      <c r="M4426" s="25" t="str">
        <f t="shared" ca="1" si="69"/>
        <v>No</v>
      </c>
      <c r="N4426" s="25">
        <f>YEAR(Table1[[#This Row],[Joining Date]])</f>
        <v>2022</v>
      </c>
      <c r="O4426" s="45">
        <f>MONTH(Table1[[#This Row],[Joining Date]])</f>
        <v>6</v>
      </c>
      <c r="P4426" s="25">
        <f ca="1">NETWORKDAYS(Table1[[#This Row],[Joining Date]],TODAY())</f>
        <v>1050</v>
      </c>
      <c r="Q4426" s="25" t="str">
        <f>LEFT(Table1[[#This Row],[Department]],5)&amp;"-"&amp;RIGHT(Table1[[#This Row],[Employee ID]],3)</f>
        <v>HR-834</v>
      </c>
      <c r="R4426" s="25" t="str">
        <f>LEFT(Table1[[#This Row],[Department]],3)</f>
        <v>HR</v>
      </c>
      <c r="S4426" s="36">
        <f>_xlfn.XLOOKUP(Table1[[#This Row],[City]],Table2[City],Table2[Bonus %])</f>
        <v>7</v>
      </c>
    </row>
    <row r="4427" spans="1:19" x14ac:dyDescent="0.35">
      <c r="A4427" s="9" t="s">
        <v>3016</v>
      </c>
      <c r="B4427" s="41" t="str">
        <f>LEFT(Table1[[#This Row],[Employee Name]],FIND(" ",Table1[[#This Row],[Employee Name]]))</f>
        <v xml:space="preserve">Sneha </v>
      </c>
      <c r="C4427" s="41" t="str">
        <f>RIGHT(Table1[[#This Row],[Employee Name]],LEN(Table1[[#This Row],[Employee Name]])-FIND(" ",Table1[[#This Row],[Employee Name]]))</f>
        <v>Iyer</v>
      </c>
      <c r="D4427" s="23">
        <f>Table1[[#This Row],[Basic Salary]]+Table1[[#This Row],[Bonus]]</f>
        <v>53226</v>
      </c>
      <c r="E4427" s="10">
        <v>73</v>
      </c>
      <c r="F4427" s="46">
        <v>94</v>
      </c>
      <c r="G4427" s="10" t="str" cm="1">
        <f t="array" ref="G4427">_xlfn.IFS(Table1[[#This Row],[Performance Score]]&gt;=80,"Excellent",Table1[[#This Row],[Performance Score]]&gt;=60,"Good",Table1[[#This Row],[Performance Score]]&gt;=40,"Need Improvement")</f>
        <v>Excellent</v>
      </c>
      <c r="H4427" s="30">
        <f>Table1[[#This Row],[Bonus]]/Table1[[#This Row],[Basic Salary]]</f>
        <v>0.59273445448560658</v>
      </c>
      <c r="I4427" s="10">
        <f ca="1">DATEDIF(Table1[[#This Row],[Date of Birth]],TODAY(),"y")</f>
        <v>31</v>
      </c>
      <c r="J4427" s="34">
        <v>43601</v>
      </c>
      <c r="K4427" s="33" t="str" cm="1">
        <f t="array" aca="1" ref="K4427" ca="1">_xlfn.IFS(L4427&lt;3,"Junior",L4427&lt;=7,"Mid-Level",L4427&gt;7,"Senior")</f>
        <v>Mid-Level</v>
      </c>
      <c r="L4427" s="46">
        <f ca="1">INT(YEARFRAC(Table1[[#This Row],[Joining Date]],TODAY(),1))</f>
        <v>7</v>
      </c>
      <c r="M4427" s="25" t="str">
        <f t="shared" ca="1" si="69"/>
        <v>Yes</v>
      </c>
      <c r="N4427" s="26">
        <f>YEAR(Table1[[#This Row],[Joining Date]])</f>
        <v>2019</v>
      </c>
      <c r="O4427" s="46">
        <f>MONTH(Table1[[#This Row],[Joining Date]])</f>
        <v>5</v>
      </c>
      <c r="P4427" s="26">
        <f ca="1">NETWORKDAYS(Table1[[#This Row],[Joining Date]],TODAY())</f>
        <v>1858</v>
      </c>
      <c r="Q4427" s="26" t="str">
        <f>LEFT(Table1[[#This Row],[Department]],5)&amp;"-"&amp;RIGHT(Table1[[#This Row],[Employee ID]],3)</f>
        <v>Opera-960</v>
      </c>
      <c r="R4427" s="26" t="str">
        <f>LEFT(Table1[[#This Row],[Department]],3)</f>
        <v>Ope</v>
      </c>
      <c r="S4427" s="37">
        <f>_xlfn.XLOOKUP(Table1[[#This Row],[City]],Table2[City],Table2[Bonus %])</f>
        <v>7</v>
      </c>
    </row>
    <row r="4428" spans="1:19" x14ac:dyDescent="0.35">
      <c r="A4428" s="7" t="s">
        <v>4775</v>
      </c>
      <c r="B4428" s="40" t="str">
        <f>LEFT(Table1[[#This Row],[Employee Name]],FIND(" ",Table1[[#This Row],[Employee Name]]))</f>
        <v xml:space="preserve">Nisha </v>
      </c>
      <c r="C4428" s="40" t="str">
        <f>RIGHT(Table1[[#This Row],[Employee Name]],LEN(Table1[[#This Row],[Employee Name]])-FIND(" ",Table1[[#This Row],[Employee Name]]))</f>
        <v>Kapoor</v>
      </c>
      <c r="D4428" s="22">
        <f>Table1[[#This Row],[Basic Salary]]+Table1[[#This Row],[Bonus]]</f>
        <v>53214</v>
      </c>
      <c r="E4428" s="8">
        <v>98</v>
      </c>
      <c r="F4428" s="45">
        <v>93</v>
      </c>
      <c r="G4428" s="8" t="str" cm="1">
        <f t="array" ref="G4428">_xlfn.IFS(Table1[[#This Row],[Performance Score]]&gt;=80,"Excellent",Table1[[#This Row],[Performance Score]]&gt;=60,"Good",Table1[[#This Row],[Performance Score]]&gt;=40,"Need Improvement")</f>
        <v>Excellent</v>
      </c>
      <c r="H4428" s="29">
        <f>Table1[[#This Row],[Bonus]]/Table1[[#This Row],[Basic Salary]]</f>
        <v>0.64129294923200297</v>
      </c>
      <c r="I4428" s="8">
        <f ca="1">DATEDIF(Table1[[#This Row],[Date of Birth]],TODAY(),"y")</f>
        <v>44</v>
      </c>
      <c r="J4428" s="33">
        <v>43481</v>
      </c>
      <c r="K4428" s="33" t="str" cm="1">
        <f t="array" aca="1" ref="K4428" ca="1">_xlfn.IFS(L4428&lt;3,"Junior",L4428&lt;=7,"Mid-Level",L4428&gt;7,"Senior")</f>
        <v>Mid-Level</v>
      </c>
      <c r="L4428" s="45">
        <f ca="1">INT(YEARFRAC(Table1[[#This Row],[Joining Date]],TODAY(),1))</f>
        <v>7</v>
      </c>
      <c r="M4428" s="25" t="str">
        <f t="shared" ca="1" si="69"/>
        <v>Yes</v>
      </c>
      <c r="N4428" s="25">
        <f>YEAR(Table1[[#This Row],[Joining Date]])</f>
        <v>2019</v>
      </c>
      <c r="O4428" s="45">
        <f>MONTH(Table1[[#This Row],[Joining Date]])</f>
        <v>1</v>
      </c>
      <c r="P4428" s="25">
        <f ca="1">NETWORKDAYS(Table1[[#This Row],[Joining Date]],TODAY())</f>
        <v>1944</v>
      </c>
      <c r="Q4428" s="25" t="str">
        <f>LEFT(Table1[[#This Row],[Department]],5)&amp;"-"&amp;RIGHT(Table1[[#This Row],[Employee ID]],3)</f>
        <v>Finan-719</v>
      </c>
      <c r="R4428" s="25" t="str">
        <f>LEFT(Table1[[#This Row],[Department]],3)</f>
        <v>Fin</v>
      </c>
      <c r="S4428" s="36">
        <f>_xlfn.XLOOKUP(Table1[[#This Row],[City]],Table2[City],Table2[Bonus %])</f>
        <v>8</v>
      </c>
    </row>
    <row r="4429" spans="1:19" x14ac:dyDescent="0.35">
      <c r="A4429" s="9" t="s">
        <v>3222</v>
      </c>
      <c r="B4429" s="41" t="str">
        <f>LEFT(Table1[[#This Row],[Employee Name]],FIND(" ",Table1[[#This Row],[Employee Name]]))</f>
        <v xml:space="preserve">Vikram </v>
      </c>
      <c r="C4429" s="41" t="str">
        <f>RIGHT(Table1[[#This Row],[Employee Name]],LEN(Table1[[#This Row],[Employee Name]])-FIND(" ",Table1[[#This Row],[Employee Name]]))</f>
        <v>Singh</v>
      </c>
      <c r="D4429" s="23">
        <f>Table1[[#This Row],[Basic Salary]]+Table1[[#This Row],[Bonus]]</f>
        <v>53206</v>
      </c>
      <c r="E4429" s="10">
        <v>63</v>
      </c>
      <c r="F4429" s="46">
        <v>98</v>
      </c>
      <c r="G4429" s="10" t="str" cm="1">
        <f t="array" ref="G4429">_xlfn.IFS(Table1[[#This Row],[Performance Score]]&gt;=80,"Excellent",Table1[[#This Row],[Performance Score]]&gt;=60,"Good",Table1[[#This Row],[Performance Score]]&gt;=40,"Need Improvement")</f>
        <v>Excellent</v>
      </c>
      <c r="H4429" s="30">
        <f>Table1[[#This Row],[Bonus]]/Table1[[#This Row],[Basic Salary]]</f>
        <v>1.0121775962483928</v>
      </c>
      <c r="I4429" s="10">
        <f ca="1">DATEDIF(Table1[[#This Row],[Date of Birth]],TODAY(),"y")</f>
        <v>16</v>
      </c>
      <c r="J4429" s="34">
        <v>45149</v>
      </c>
      <c r="K4429" s="33" t="str" cm="1">
        <f t="array" aca="1" ref="K4429" ca="1">_xlfn.IFS(L4429&lt;3,"Junior",L4429&lt;=7,"Mid-Level",L4429&gt;7,"Senior")</f>
        <v>Junior</v>
      </c>
      <c r="L4429" s="46">
        <f ca="1">INT(YEARFRAC(Table1[[#This Row],[Joining Date]],TODAY(),1))</f>
        <v>2</v>
      </c>
      <c r="M4429" s="25" t="str">
        <f t="shared" ca="1" si="69"/>
        <v>No</v>
      </c>
      <c r="N4429" s="26">
        <f>YEAR(Table1[[#This Row],[Joining Date]])</f>
        <v>2023</v>
      </c>
      <c r="O4429" s="46">
        <f>MONTH(Table1[[#This Row],[Joining Date]])</f>
        <v>8</v>
      </c>
      <c r="P4429" s="26">
        <f ca="1">NETWORKDAYS(Table1[[#This Row],[Joining Date]],TODAY())</f>
        <v>752</v>
      </c>
      <c r="Q4429" s="26" t="str">
        <f>LEFT(Table1[[#This Row],[Department]],5)&amp;"-"&amp;RIGHT(Table1[[#This Row],[Employee ID]],3)</f>
        <v>Finan-166</v>
      </c>
      <c r="R4429" s="26" t="str">
        <f>LEFT(Table1[[#This Row],[Department]],3)</f>
        <v>Fin</v>
      </c>
      <c r="S4429" s="37">
        <f>_xlfn.XLOOKUP(Table1[[#This Row],[City]],Table2[City],Table2[Bonus %])</f>
        <v>8</v>
      </c>
    </row>
    <row r="4430" spans="1:19" x14ac:dyDescent="0.35">
      <c r="A4430" s="7" t="s">
        <v>1816</v>
      </c>
      <c r="B4430" s="40" t="str">
        <f>LEFT(Table1[[#This Row],[Employee Name]],FIND(" ",Table1[[#This Row],[Employee Name]]))</f>
        <v xml:space="preserve">Karan </v>
      </c>
      <c r="C4430" s="40" t="str">
        <f>RIGHT(Table1[[#This Row],[Employee Name]],LEN(Table1[[#This Row],[Employee Name]])-FIND(" ",Table1[[#This Row],[Employee Name]]))</f>
        <v>Malhotra</v>
      </c>
      <c r="D4430" s="22">
        <f>Table1[[#This Row],[Basic Salary]]+Table1[[#This Row],[Bonus]]</f>
        <v>53165</v>
      </c>
      <c r="E4430" s="8">
        <v>83</v>
      </c>
      <c r="F4430" s="45">
        <v>73</v>
      </c>
      <c r="G4430" s="8" t="str" cm="1">
        <f t="array" ref="G4430">_xlfn.IFS(Table1[[#This Row],[Performance Score]]&gt;=80,"Excellent",Table1[[#This Row],[Performance Score]]&gt;=60,"Good",Table1[[#This Row],[Performance Score]]&gt;=40,"Need Improvement")</f>
        <v>Good</v>
      </c>
      <c r="H4430" s="29">
        <f>Table1[[#This Row],[Bonus]]/Table1[[#This Row],[Basic Salary]]</f>
        <v>0.34957100065999896</v>
      </c>
      <c r="I4430" s="8">
        <f ca="1">DATEDIF(Table1[[#This Row],[Date of Birth]],TODAY(),"y")</f>
        <v>40</v>
      </c>
      <c r="J4430" s="33">
        <v>44634</v>
      </c>
      <c r="K4430" s="33" t="str" cm="1">
        <f t="array" aca="1" ref="K4430" ca="1">_xlfn.IFS(L4430&lt;3,"Junior",L4430&lt;=7,"Mid-Level",L4430&gt;7,"Senior")</f>
        <v>Mid-Level</v>
      </c>
      <c r="L4430" s="45">
        <f ca="1">INT(YEARFRAC(Table1[[#This Row],[Joining Date]],TODAY(),1))</f>
        <v>4</v>
      </c>
      <c r="M4430" s="25" t="str">
        <f t="shared" ca="1" si="69"/>
        <v>No</v>
      </c>
      <c r="N4430" s="25">
        <f>YEAR(Table1[[#This Row],[Joining Date]])</f>
        <v>2022</v>
      </c>
      <c r="O4430" s="45">
        <f>MONTH(Table1[[#This Row],[Joining Date]])</f>
        <v>3</v>
      </c>
      <c r="P4430" s="25">
        <f ca="1">NETWORKDAYS(Table1[[#This Row],[Joining Date]],TODAY())</f>
        <v>1121</v>
      </c>
      <c r="Q4430" s="25" t="str">
        <f>LEFT(Table1[[#This Row],[Department]],5)&amp;"-"&amp;RIGHT(Table1[[#This Row],[Employee ID]],3)</f>
        <v>Opera-760</v>
      </c>
      <c r="R4430" s="25" t="str">
        <f>LEFT(Table1[[#This Row],[Department]],3)</f>
        <v>Ope</v>
      </c>
      <c r="S4430" s="36">
        <f>_xlfn.XLOOKUP(Table1[[#This Row],[City]],Table2[City],Table2[Bonus %])</f>
        <v>6</v>
      </c>
    </row>
    <row r="4431" spans="1:19" x14ac:dyDescent="0.35">
      <c r="A4431" s="9" t="s">
        <v>1246</v>
      </c>
      <c r="B4431" s="41" t="str">
        <f>LEFT(Table1[[#This Row],[Employee Name]],FIND(" ",Table1[[#This Row],[Employee Name]]))</f>
        <v xml:space="preserve">Meera </v>
      </c>
      <c r="C4431" s="41" t="str">
        <f>RIGHT(Table1[[#This Row],[Employee Name]],LEN(Table1[[#This Row],[Employee Name]])-FIND(" ",Table1[[#This Row],[Employee Name]]))</f>
        <v>Joshi</v>
      </c>
      <c r="D4431" s="23">
        <f>Table1[[#This Row],[Basic Salary]]+Table1[[#This Row],[Bonus]]</f>
        <v>53139</v>
      </c>
      <c r="E4431" s="10">
        <v>77</v>
      </c>
      <c r="F4431" s="46">
        <v>49</v>
      </c>
      <c r="G4431" s="10" t="str" cm="1">
        <f t="array" ref="G4431">_xlfn.IFS(Table1[[#This Row],[Performance Score]]&gt;=80,"Excellent",Table1[[#This Row],[Performance Score]]&gt;=60,"Good",Table1[[#This Row],[Performance Score]]&gt;=40,"Need Improvement")</f>
        <v>Need Improvement</v>
      </c>
      <c r="H4431" s="30">
        <f>Table1[[#This Row],[Bonus]]/Table1[[#This Row],[Basic Salary]]</f>
        <v>0.17250281326537367</v>
      </c>
      <c r="I4431" s="10">
        <f ca="1">DATEDIF(Table1[[#This Row],[Date of Birth]],TODAY(),"y")</f>
        <v>21</v>
      </c>
      <c r="J4431" s="34">
        <v>44730</v>
      </c>
      <c r="K4431" s="33" t="str" cm="1">
        <f t="array" aca="1" ref="K4431" ca="1">_xlfn.IFS(L4431&lt;3,"Junior",L4431&lt;=7,"Mid-Level",L4431&gt;7,"Senior")</f>
        <v>Mid-Level</v>
      </c>
      <c r="L4431" s="46">
        <f ca="1">INT(YEARFRAC(Table1[[#This Row],[Joining Date]],TODAY(),1))</f>
        <v>4</v>
      </c>
      <c r="M4431" s="25" t="str">
        <f t="shared" ca="1" si="69"/>
        <v>No</v>
      </c>
      <c r="N4431" s="26">
        <f>YEAR(Table1[[#This Row],[Joining Date]])</f>
        <v>2022</v>
      </c>
      <c r="O4431" s="46">
        <f>MONTH(Table1[[#This Row],[Joining Date]])</f>
        <v>6</v>
      </c>
      <c r="P4431" s="26">
        <f ca="1">NETWORKDAYS(Table1[[#This Row],[Joining Date]],TODAY())</f>
        <v>1051</v>
      </c>
      <c r="Q4431" s="26" t="str">
        <f>LEFT(Table1[[#This Row],[Department]],5)&amp;"-"&amp;RIGHT(Table1[[#This Row],[Employee ID]],3)</f>
        <v>Suppo-190</v>
      </c>
      <c r="R4431" s="26" t="str">
        <f>LEFT(Table1[[#This Row],[Department]],3)</f>
        <v>Sup</v>
      </c>
      <c r="S4431" s="37">
        <f>_xlfn.XLOOKUP(Table1[[#This Row],[City]],Table2[City],Table2[Bonus %])</f>
        <v>6</v>
      </c>
    </row>
    <row r="4432" spans="1:19" x14ac:dyDescent="0.35">
      <c r="A4432" s="7" t="s">
        <v>1363</v>
      </c>
      <c r="B4432" s="40" t="str">
        <f>LEFT(Table1[[#This Row],[Employee Name]],FIND(" ",Table1[[#This Row],[Employee Name]]))</f>
        <v xml:space="preserve">Tarun </v>
      </c>
      <c r="C4432" s="40" t="str">
        <f>RIGHT(Table1[[#This Row],[Employee Name]],LEN(Table1[[#This Row],[Employee Name]])-FIND(" ",Table1[[#This Row],[Employee Name]]))</f>
        <v>Verma</v>
      </c>
      <c r="D4432" s="22">
        <f>Table1[[#This Row],[Basic Salary]]+Table1[[#This Row],[Bonus]]</f>
        <v>53120</v>
      </c>
      <c r="E4432" s="8">
        <v>93</v>
      </c>
      <c r="F4432" s="45">
        <v>85</v>
      </c>
      <c r="G4432" s="8" t="str" cm="1">
        <f t="array" ref="G4432">_xlfn.IFS(Table1[[#This Row],[Performance Score]]&gt;=80,"Excellent",Table1[[#This Row],[Performance Score]]&gt;=60,"Good",Table1[[#This Row],[Performance Score]]&gt;=40,"Need Improvement")</f>
        <v>Excellent</v>
      </c>
      <c r="H4432" s="29">
        <f>Table1[[#This Row],[Bonus]]/Table1[[#This Row],[Basic Salary]]</f>
        <v>0.24289290811670838</v>
      </c>
      <c r="I4432" s="8">
        <f ca="1">DATEDIF(Table1[[#This Row],[Date of Birth]],TODAY(),"y")</f>
        <v>14</v>
      </c>
      <c r="J4432" s="33">
        <v>45802</v>
      </c>
      <c r="K4432" s="33" t="str" cm="1">
        <f t="array" aca="1" ref="K4432" ca="1">_xlfn.IFS(L4432&lt;3,"Junior",L4432&lt;=7,"Mid-Level",L4432&gt;7,"Senior")</f>
        <v>Junior</v>
      </c>
      <c r="L4432" s="45">
        <f ca="1">INT(YEARFRAC(Table1[[#This Row],[Joining Date]],TODAY(),1))</f>
        <v>1</v>
      </c>
      <c r="M4432" s="25" t="str">
        <f t="shared" ca="1" si="69"/>
        <v>No</v>
      </c>
      <c r="N4432" s="25">
        <f>YEAR(Table1[[#This Row],[Joining Date]])</f>
        <v>2025</v>
      </c>
      <c r="O4432" s="45">
        <f>MONTH(Table1[[#This Row],[Joining Date]])</f>
        <v>5</v>
      </c>
      <c r="P4432" s="25">
        <f ca="1">NETWORKDAYS(Table1[[#This Row],[Joining Date]],TODAY())</f>
        <v>286</v>
      </c>
      <c r="Q4432" s="25" t="str">
        <f>LEFT(Table1[[#This Row],[Department]],5)&amp;"-"&amp;RIGHT(Table1[[#This Row],[Employee ID]],3)</f>
        <v>Finan-307</v>
      </c>
      <c r="R4432" s="25" t="str">
        <f>LEFT(Table1[[#This Row],[Department]],3)</f>
        <v>Fin</v>
      </c>
      <c r="S4432" s="36">
        <f>_xlfn.XLOOKUP(Table1[[#This Row],[City]],Table2[City],Table2[Bonus %])</f>
        <v>5</v>
      </c>
    </row>
    <row r="4433" spans="1:19" x14ac:dyDescent="0.35">
      <c r="A4433" s="9" t="s">
        <v>2452</v>
      </c>
      <c r="B4433" s="41" t="str">
        <f>LEFT(Table1[[#This Row],[Employee Name]],FIND(" ",Table1[[#This Row],[Employee Name]]))</f>
        <v xml:space="preserve">Vikram </v>
      </c>
      <c r="C4433" s="41" t="str">
        <f>RIGHT(Table1[[#This Row],[Employee Name]],LEN(Table1[[#This Row],[Employee Name]])-FIND(" ",Table1[[#This Row],[Employee Name]]))</f>
        <v>Singh</v>
      </c>
      <c r="D4433" s="23">
        <f>Table1[[#This Row],[Basic Salary]]+Table1[[#This Row],[Bonus]]</f>
        <v>53116</v>
      </c>
      <c r="E4433" s="10">
        <v>85</v>
      </c>
      <c r="F4433" s="46">
        <v>82</v>
      </c>
      <c r="G4433" s="10" t="str" cm="1">
        <f t="array" ref="G4433">_xlfn.IFS(Table1[[#This Row],[Performance Score]]&gt;=80,"Excellent",Table1[[#This Row],[Performance Score]]&gt;=60,"Good",Table1[[#This Row],[Performance Score]]&gt;=40,"Need Improvement")</f>
        <v>Excellent</v>
      </c>
      <c r="H4433" s="30">
        <f>Table1[[#This Row],[Bonus]]/Table1[[#This Row],[Basic Salary]]</f>
        <v>0.11698525855361386</v>
      </c>
      <c r="I4433" s="10">
        <f ca="1">DATEDIF(Table1[[#This Row],[Date of Birth]],TODAY(),"y")</f>
        <v>20</v>
      </c>
      <c r="J4433" s="34">
        <v>43056</v>
      </c>
      <c r="K4433" s="33" t="str" cm="1">
        <f t="array" aca="1" ref="K4433" ca="1">_xlfn.IFS(L4433&lt;3,"Junior",L4433&lt;=7,"Mid-Level",L4433&gt;7,"Senior")</f>
        <v>Senior</v>
      </c>
      <c r="L4433" s="46">
        <f ca="1">INT(YEARFRAC(Table1[[#This Row],[Joining Date]],TODAY(),1))</f>
        <v>8</v>
      </c>
      <c r="M4433" s="25" t="str">
        <f t="shared" ca="1" si="69"/>
        <v>Yes</v>
      </c>
      <c r="N4433" s="26">
        <f>YEAR(Table1[[#This Row],[Joining Date]])</f>
        <v>2017</v>
      </c>
      <c r="O4433" s="46">
        <f>MONTH(Table1[[#This Row],[Joining Date]])</f>
        <v>11</v>
      </c>
      <c r="P4433" s="26">
        <f ca="1">NETWORKDAYS(Table1[[#This Row],[Joining Date]],TODAY())</f>
        <v>2247</v>
      </c>
      <c r="Q4433" s="26" t="str">
        <f>LEFT(Table1[[#This Row],[Department]],5)&amp;"-"&amp;RIGHT(Table1[[#This Row],[Employee ID]],3)</f>
        <v>Finan-396</v>
      </c>
      <c r="R4433" s="26" t="str">
        <f>LEFT(Table1[[#This Row],[Department]],3)</f>
        <v>Fin</v>
      </c>
      <c r="S4433" s="37">
        <f>_xlfn.XLOOKUP(Table1[[#This Row],[City]],Table2[City],Table2[Bonus %])</f>
        <v>6</v>
      </c>
    </row>
    <row r="4434" spans="1:19" x14ac:dyDescent="0.35">
      <c r="A4434" s="7" t="s">
        <v>1236</v>
      </c>
      <c r="B4434" s="40" t="str">
        <f>LEFT(Table1[[#This Row],[Employee Name]],FIND(" ",Table1[[#This Row],[Employee Name]]))</f>
        <v xml:space="preserve">Swathi </v>
      </c>
      <c r="C4434" s="40" t="str">
        <f>RIGHT(Table1[[#This Row],[Employee Name]],LEN(Table1[[#This Row],[Employee Name]])-FIND(" ",Table1[[#This Row],[Employee Name]]))</f>
        <v>Ramesh</v>
      </c>
      <c r="D4434" s="22">
        <f>Table1[[#This Row],[Basic Salary]]+Table1[[#This Row],[Bonus]]</f>
        <v>53087</v>
      </c>
      <c r="E4434" s="8">
        <v>81</v>
      </c>
      <c r="F4434" s="45">
        <v>68</v>
      </c>
      <c r="G4434" s="8" t="str" cm="1">
        <f t="array" ref="G4434">_xlfn.IFS(Table1[[#This Row],[Performance Score]]&gt;=80,"Excellent",Table1[[#This Row],[Performance Score]]&gt;=60,"Good",Table1[[#This Row],[Performance Score]]&gt;=40,"Need Improvement")</f>
        <v>Good</v>
      </c>
      <c r="H4434" s="29">
        <f>Table1[[#This Row],[Bonus]]/Table1[[#This Row],[Basic Salary]]</f>
        <v>0.39314018789691912</v>
      </c>
      <c r="I4434" s="8">
        <f ca="1">DATEDIF(Table1[[#This Row],[Date of Birth]],TODAY(),"y")</f>
        <v>42</v>
      </c>
      <c r="J4434" s="33">
        <v>45180</v>
      </c>
      <c r="K4434" s="33" t="str" cm="1">
        <f t="array" aca="1" ref="K4434" ca="1">_xlfn.IFS(L4434&lt;3,"Junior",L4434&lt;=7,"Mid-Level",L4434&gt;7,"Senior")</f>
        <v>Junior</v>
      </c>
      <c r="L4434" s="45">
        <f ca="1">INT(YEARFRAC(Table1[[#This Row],[Joining Date]],TODAY(),1))</f>
        <v>2</v>
      </c>
      <c r="M4434" s="25" t="str">
        <f t="shared" ca="1" si="69"/>
        <v>No</v>
      </c>
      <c r="N4434" s="25">
        <f>YEAR(Table1[[#This Row],[Joining Date]])</f>
        <v>2023</v>
      </c>
      <c r="O4434" s="45">
        <f>MONTH(Table1[[#This Row],[Joining Date]])</f>
        <v>9</v>
      </c>
      <c r="P4434" s="25">
        <f ca="1">NETWORKDAYS(Table1[[#This Row],[Joining Date]],TODAY())</f>
        <v>731</v>
      </c>
      <c r="Q4434" s="25" t="str">
        <f>LEFT(Table1[[#This Row],[Department]],5)&amp;"-"&amp;RIGHT(Table1[[#This Row],[Employee ID]],3)</f>
        <v>Suppo-180</v>
      </c>
      <c r="R4434" s="25" t="str">
        <f>LEFT(Table1[[#This Row],[Department]],3)</f>
        <v>Sup</v>
      </c>
      <c r="S4434" s="36">
        <f>_xlfn.XLOOKUP(Table1[[#This Row],[City]],Table2[City],Table2[Bonus %])</f>
        <v>8</v>
      </c>
    </row>
    <row r="4435" spans="1:19" x14ac:dyDescent="0.35">
      <c r="A4435" s="9" t="s">
        <v>1583</v>
      </c>
      <c r="B4435" s="41" t="str">
        <f>LEFT(Table1[[#This Row],[Employee Name]],FIND(" ",Table1[[#This Row],[Employee Name]]))</f>
        <v xml:space="preserve">Gayathri </v>
      </c>
      <c r="C4435" s="41" t="str">
        <f>RIGHT(Table1[[#This Row],[Employee Name]],LEN(Table1[[#This Row],[Employee Name]])-FIND(" ",Table1[[#This Row],[Employee Name]]))</f>
        <v>Iyer</v>
      </c>
      <c r="D4435" s="23">
        <f>Table1[[#This Row],[Basic Salary]]+Table1[[#This Row],[Bonus]]</f>
        <v>53082</v>
      </c>
      <c r="E4435" s="10">
        <v>94</v>
      </c>
      <c r="F4435" s="46">
        <v>44</v>
      </c>
      <c r="G4435" s="10" t="str" cm="1">
        <f t="array" ref="G4435">_xlfn.IFS(Table1[[#This Row],[Performance Score]]&gt;=80,"Excellent",Table1[[#This Row],[Performance Score]]&gt;=60,"Good",Table1[[#This Row],[Performance Score]]&gt;=40,"Need Improvement")</f>
        <v>Need Improvement</v>
      </c>
      <c r="H4435" s="30">
        <f>Table1[[#This Row],[Bonus]]/Table1[[#This Row],[Basic Salary]]</f>
        <v>0.79252355384459527</v>
      </c>
      <c r="I4435" s="10">
        <f ca="1">DATEDIF(Table1[[#This Row],[Date of Birth]],TODAY(),"y")</f>
        <v>18</v>
      </c>
      <c r="J4435" s="34">
        <v>45126</v>
      </c>
      <c r="K4435" s="33" t="str" cm="1">
        <f t="array" aca="1" ref="K4435" ca="1">_xlfn.IFS(L4435&lt;3,"Junior",L4435&lt;=7,"Mid-Level",L4435&gt;7,"Senior")</f>
        <v>Junior</v>
      </c>
      <c r="L4435" s="46">
        <f ca="1">INT(YEARFRAC(Table1[[#This Row],[Joining Date]],TODAY(),1))</f>
        <v>2</v>
      </c>
      <c r="M4435" s="25" t="str">
        <f t="shared" ca="1" si="69"/>
        <v>No</v>
      </c>
      <c r="N4435" s="26">
        <f>YEAR(Table1[[#This Row],[Joining Date]])</f>
        <v>2023</v>
      </c>
      <c r="O4435" s="46">
        <f>MONTH(Table1[[#This Row],[Joining Date]])</f>
        <v>7</v>
      </c>
      <c r="P4435" s="26">
        <f ca="1">NETWORKDAYS(Table1[[#This Row],[Joining Date]],TODAY())</f>
        <v>769</v>
      </c>
      <c r="Q4435" s="26" t="str">
        <f>LEFT(Table1[[#This Row],[Department]],5)&amp;"-"&amp;RIGHT(Table1[[#This Row],[Employee ID]],3)</f>
        <v>Suppo-527</v>
      </c>
      <c r="R4435" s="26" t="str">
        <f>LEFT(Table1[[#This Row],[Department]],3)</f>
        <v>Sup</v>
      </c>
      <c r="S4435" s="37">
        <f>_xlfn.XLOOKUP(Table1[[#This Row],[City]],Table2[City],Table2[Bonus %])</f>
        <v>5</v>
      </c>
    </row>
    <row r="4436" spans="1:19" x14ac:dyDescent="0.35">
      <c r="A4436" s="7" t="s">
        <v>4596</v>
      </c>
      <c r="B4436" s="40" t="str">
        <f>LEFT(Table1[[#This Row],[Employee Name]],FIND(" ",Table1[[#This Row],[Employee Name]]))</f>
        <v xml:space="preserve">Pooja </v>
      </c>
      <c r="C4436" s="40" t="str">
        <f>RIGHT(Table1[[#This Row],[Employee Name]],LEN(Table1[[#This Row],[Employee Name]])-FIND(" ",Table1[[#This Row],[Employee Name]]))</f>
        <v>Das</v>
      </c>
      <c r="D4436" s="22">
        <f>Table1[[#This Row],[Basic Salary]]+Table1[[#This Row],[Bonus]]</f>
        <v>53067</v>
      </c>
      <c r="E4436" s="8">
        <v>79</v>
      </c>
      <c r="F4436" s="45">
        <v>77</v>
      </c>
      <c r="G4436" s="8" t="str" cm="1">
        <f t="array" ref="G4436">_xlfn.IFS(Table1[[#This Row],[Performance Score]]&gt;=80,"Excellent",Table1[[#This Row],[Performance Score]]&gt;=60,"Good",Table1[[#This Row],[Performance Score]]&gt;=40,"Need Improvement")</f>
        <v>Good</v>
      </c>
      <c r="H4436" s="29">
        <f>Table1[[#This Row],[Bonus]]/Table1[[#This Row],[Basic Salary]]</f>
        <v>0.619476318359375</v>
      </c>
      <c r="I4436" s="8">
        <f ca="1">DATEDIF(Table1[[#This Row],[Date of Birth]],TODAY(),"y")</f>
        <v>29</v>
      </c>
      <c r="J4436" s="33">
        <v>42355</v>
      </c>
      <c r="K4436" s="33" t="str" cm="1">
        <f t="array" aca="1" ref="K4436" ca="1">_xlfn.IFS(L4436&lt;3,"Junior",L4436&lt;=7,"Mid-Level",L4436&gt;7,"Senior")</f>
        <v>Senior</v>
      </c>
      <c r="L4436" s="45">
        <f ca="1">INT(YEARFRAC(Table1[[#This Row],[Joining Date]],TODAY(),1))</f>
        <v>10</v>
      </c>
      <c r="M4436" s="25" t="str">
        <f t="shared" ca="1" si="69"/>
        <v>Yes</v>
      </c>
      <c r="N4436" s="25">
        <f>YEAR(Table1[[#This Row],[Joining Date]])</f>
        <v>2015</v>
      </c>
      <c r="O4436" s="45">
        <f>MONTH(Table1[[#This Row],[Joining Date]])</f>
        <v>12</v>
      </c>
      <c r="P4436" s="25">
        <f ca="1">NETWORKDAYS(Table1[[#This Row],[Joining Date]],TODAY())</f>
        <v>2748</v>
      </c>
      <c r="Q4436" s="25" t="str">
        <f>LEFT(Table1[[#This Row],[Department]],5)&amp;"-"&amp;RIGHT(Table1[[#This Row],[Employee ID]],3)</f>
        <v>HR-540</v>
      </c>
      <c r="R4436" s="25" t="str">
        <f>LEFT(Table1[[#This Row],[Department]],3)</f>
        <v>HR</v>
      </c>
      <c r="S4436" s="36">
        <f>_xlfn.XLOOKUP(Table1[[#This Row],[City]],Table2[City],Table2[Bonus %])</f>
        <v>7</v>
      </c>
    </row>
    <row r="4437" spans="1:19" x14ac:dyDescent="0.35">
      <c r="A4437" s="9" t="s">
        <v>4499</v>
      </c>
      <c r="B4437" s="41" t="str">
        <f>LEFT(Table1[[#This Row],[Employee Name]],FIND(" ",Table1[[#This Row],[Employee Name]]))</f>
        <v xml:space="preserve">Nisha </v>
      </c>
      <c r="C4437" s="41" t="str">
        <f>RIGHT(Table1[[#This Row],[Employee Name]],LEN(Table1[[#This Row],[Employee Name]])-FIND(" ",Table1[[#This Row],[Employee Name]]))</f>
        <v>Kapoor</v>
      </c>
      <c r="D4437" s="23">
        <f>Table1[[#This Row],[Basic Salary]]+Table1[[#This Row],[Bonus]]</f>
        <v>53039</v>
      </c>
      <c r="E4437" s="10">
        <v>80</v>
      </c>
      <c r="F4437" s="46">
        <v>53</v>
      </c>
      <c r="G4437" s="10" t="str" cm="1">
        <f t="array" ref="G4437">_xlfn.IFS(Table1[[#This Row],[Performance Score]]&gt;=80,"Excellent",Table1[[#This Row],[Performance Score]]&gt;=60,"Good",Table1[[#This Row],[Performance Score]]&gt;=40,"Need Improvement")</f>
        <v>Need Improvement</v>
      </c>
      <c r="H4437" s="30">
        <f>Table1[[#This Row],[Bonus]]/Table1[[#This Row],[Basic Salary]]</f>
        <v>0.21445744510338194</v>
      </c>
      <c r="I4437" s="10">
        <f ca="1">DATEDIF(Table1[[#This Row],[Date of Birth]],TODAY(),"y")</f>
        <v>33</v>
      </c>
      <c r="J4437" s="34">
        <v>45824</v>
      </c>
      <c r="K4437" s="33" t="str" cm="1">
        <f t="array" aca="1" ref="K4437" ca="1">_xlfn.IFS(L4437&lt;3,"Junior",L4437&lt;=7,"Mid-Level",L4437&gt;7,"Senior")</f>
        <v>Junior</v>
      </c>
      <c r="L4437" s="46">
        <f ca="1">INT(YEARFRAC(Table1[[#This Row],[Joining Date]],TODAY(),1))</f>
        <v>1</v>
      </c>
      <c r="M4437" s="25" t="str">
        <f t="shared" ca="1" si="69"/>
        <v>No</v>
      </c>
      <c r="N4437" s="26">
        <f>YEAR(Table1[[#This Row],[Joining Date]])</f>
        <v>2025</v>
      </c>
      <c r="O4437" s="46">
        <f>MONTH(Table1[[#This Row],[Joining Date]])</f>
        <v>6</v>
      </c>
      <c r="P4437" s="26">
        <f ca="1">NETWORKDAYS(Table1[[#This Row],[Joining Date]],TODAY())</f>
        <v>271</v>
      </c>
      <c r="Q4437" s="26" t="str">
        <f>LEFT(Table1[[#This Row],[Department]],5)&amp;"-"&amp;RIGHT(Table1[[#This Row],[Employee ID]],3)</f>
        <v>Finan-443</v>
      </c>
      <c r="R4437" s="26" t="str">
        <f>LEFT(Table1[[#This Row],[Department]],3)</f>
        <v>Fin</v>
      </c>
      <c r="S4437" s="37">
        <f>_xlfn.XLOOKUP(Table1[[#This Row],[City]],Table2[City],Table2[Bonus %])</f>
        <v>4</v>
      </c>
    </row>
    <row r="4438" spans="1:19" x14ac:dyDescent="0.35">
      <c r="A4438" s="7" t="s">
        <v>819</v>
      </c>
      <c r="B4438" s="40" t="str">
        <f>LEFT(Table1[[#This Row],[Employee Name]],FIND(" ",Table1[[#This Row],[Employee Name]]))</f>
        <v xml:space="preserve">Karan </v>
      </c>
      <c r="C4438" s="40" t="str">
        <f>RIGHT(Table1[[#This Row],[Employee Name]],LEN(Table1[[#This Row],[Employee Name]])-FIND(" ",Table1[[#This Row],[Employee Name]]))</f>
        <v>Malhotra</v>
      </c>
      <c r="D4438" s="22">
        <f>Table1[[#This Row],[Basic Salary]]+Table1[[#This Row],[Bonus]]</f>
        <v>53037</v>
      </c>
      <c r="E4438" s="8">
        <v>62</v>
      </c>
      <c r="F4438" s="45">
        <v>48</v>
      </c>
      <c r="G4438" s="8" t="str" cm="1">
        <f t="array" ref="G4438">_xlfn.IFS(Table1[[#This Row],[Performance Score]]&gt;=80,"Excellent",Table1[[#This Row],[Performance Score]]&gt;=60,"Good",Table1[[#This Row],[Performance Score]]&gt;=40,"Need Improvement")</f>
        <v>Need Improvement</v>
      </c>
      <c r="H4438" s="29">
        <f>Table1[[#This Row],[Bonus]]/Table1[[#This Row],[Basic Salary]]</f>
        <v>0.84868765031893756</v>
      </c>
      <c r="I4438" s="8">
        <f ca="1">DATEDIF(Table1[[#This Row],[Date of Birth]],TODAY(),"y")</f>
        <v>43</v>
      </c>
      <c r="J4438" s="33">
        <v>43317</v>
      </c>
      <c r="K4438" s="33" t="str" cm="1">
        <f t="array" aca="1" ref="K4438" ca="1">_xlfn.IFS(L4438&lt;3,"Junior",L4438&lt;=7,"Mid-Level",L4438&gt;7,"Senior")</f>
        <v>Mid-Level</v>
      </c>
      <c r="L4438" s="45">
        <f ca="1">INT(YEARFRAC(Table1[[#This Row],[Joining Date]],TODAY(),1))</f>
        <v>7</v>
      </c>
      <c r="M4438" s="25" t="str">
        <f t="shared" ca="1" si="69"/>
        <v>Yes</v>
      </c>
      <c r="N4438" s="25">
        <f>YEAR(Table1[[#This Row],[Joining Date]])</f>
        <v>2018</v>
      </c>
      <c r="O4438" s="45">
        <f>MONTH(Table1[[#This Row],[Joining Date]])</f>
        <v>8</v>
      </c>
      <c r="P4438" s="25">
        <f ca="1">NETWORKDAYS(Table1[[#This Row],[Joining Date]],TODAY())</f>
        <v>2061</v>
      </c>
      <c r="Q4438" s="25" t="str">
        <f>LEFT(Table1[[#This Row],[Department]],5)&amp;"-"&amp;RIGHT(Table1[[#This Row],[Employee ID]],3)</f>
        <v>Suppo-763</v>
      </c>
      <c r="R4438" s="25" t="str">
        <f>LEFT(Table1[[#This Row],[Department]],3)</f>
        <v>Sup</v>
      </c>
      <c r="S4438" s="36">
        <f>_xlfn.XLOOKUP(Table1[[#This Row],[City]],Table2[City],Table2[Bonus %])</f>
        <v>5</v>
      </c>
    </row>
    <row r="4439" spans="1:19" x14ac:dyDescent="0.35">
      <c r="A4439" s="9" t="s">
        <v>1328</v>
      </c>
      <c r="B4439" s="41" t="str">
        <f>LEFT(Table1[[#This Row],[Employee Name]],FIND(" ",Table1[[#This Row],[Employee Name]]))</f>
        <v xml:space="preserve">Arjun </v>
      </c>
      <c r="C4439" s="41" t="str">
        <f>RIGHT(Table1[[#This Row],[Employee Name]],LEN(Table1[[#This Row],[Employee Name]])-FIND(" ",Table1[[#This Row],[Employee Name]]))</f>
        <v>Mehta</v>
      </c>
      <c r="D4439" s="23">
        <f>Table1[[#This Row],[Basic Salary]]+Table1[[#This Row],[Bonus]]</f>
        <v>53027</v>
      </c>
      <c r="E4439" s="10">
        <v>98</v>
      </c>
      <c r="F4439" s="46">
        <v>97</v>
      </c>
      <c r="G4439" s="10" t="str" cm="1">
        <f t="array" ref="G4439">_xlfn.IFS(Table1[[#This Row],[Performance Score]]&gt;=80,"Excellent",Table1[[#This Row],[Performance Score]]&gt;=60,"Good",Table1[[#This Row],[Performance Score]]&gt;=40,"Need Improvement")</f>
        <v>Excellent</v>
      </c>
      <c r="H4439" s="30">
        <f>Table1[[#This Row],[Bonus]]/Table1[[#This Row],[Basic Salary]]</f>
        <v>0.12509813074197448</v>
      </c>
      <c r="I4439" s="10">
        <f ca="1">DATEDIF(Table1[[#This Row],[Date of Birth]],TODAY(),"y")</f>
        <v>23</v>
      </c>
      <c r="J4439" s="34">
        <v>45440</v>
      </c>
      <c r="K4439" s="33" t="str" cm="1">
        <f t="array" aca="1" ref="K4439" ca="1">_xlfn.IFS(L4439&lt;3,"Junior",L4439&lt;=7,"Mid-Level",L4439&gt;7,"Senior")</f>
        <v>Junior</v>
      </c>
      <c r="L4439" s="46">
        <f ca="1">INT(YEARFRAC(Table1[[#This Row],[Joining Date]],TODAY(),1))</f>
        <v>2</v>
      </c>
      <c r="M4439" s="25" t="str">
        <f t="shared" ca="1" si="69"/>
        <v>No</v>
      </c>
      <c r="N4439" s="26">
        <f>YEAR(Table1[[#This Row],[Joining Date]])</f>
        <v>2024</v>
      </c>
      <c r="O4439" s="46">
        <f>MONTH(Table1[[#This Row],[Joining Date]])</f>
        <v>5</v>
      </c>
      <c r="P4439" s="26">
        <f ca="1">NETWORKDAYS(Table1[[#This Row],[Joining Date]],TODAY())</f>
        <v>545</v>
      </c>
      <c r="Q4439" s="26" t="str">
        <f>LEFT(Table1[[#This Row],[Department]],5)&amp;"-"&amp;RIGHT(Table1[[#This Row],[Employee ID]],3)</f>
        <v>Finan-272</v>
      </c>
      <c r="R4439" s="26" t="str">
        <f>LEFT(Table1[[#This Row],[Department]],3)</f>
        <v>Fin</v>
      </c>
      <c r="S4439" s="37">
        <f>_xlfn.XLOOKUP(Table1[[#This Row],[City]],Table2[City],Table2[Bonus %])</f>
        <v>5</v>
      </c>
    </row>
    <row r="4440" spans="1:19" x14ac:dyDescent="0.35">
      <c r="A4440" s="7" t="s">
        <v>3201</v>
      </c>
      <c r="B4440" s="40" t="str">
        <f>LEFT(Table1[[#This Row],[Employee Name]],FIND(" ",Table1[[#This Row],[Employee Name]]))</f>
        <v xml:space="preserve">Arjun </v>
      </c>
      <c r="C4440" s="40" t="str">
        <f>RIGHT(Table1[[#This Row],[Employee Name]],LEN(Table1[[#This Row],[Employee Name]])-FIND(" ",Table1[[#This Row],[Employee Name]]))</f>
        <v>Mehta</v>
      </c>
      <c r="D4440" s="22">
        <f>Table1[[#This Row],[Basic Salary]]+Table1[[#This Row],[Bonus]]</f>
        <v>53000</v>
      </c>
      <c r="E4440" s="8">
        <v>85</v>
      </c>
      <c r="F4440" s="45">
        <v>100</v>
      </c>
      <c r="G4440" s="8" t="str" cm="1">
        <f t="array" ref="G4440">_xlfn.IFS(Table1[[#This Row],[Performance Score]]&gt;=80,"Excellent",Table1[[#This Row],[Performance Score]]&gt;=60,"Good",Table1[[#This Row],[Performance Score]]&gt;=40,"Need Improvement")</f>
        <v>Excellent</v>
      </c>
      <c r="H4440" s="29">
        <f>Table1[[#This Row],[Bonus]]/Table1[[#This Row],[Basic Salary]]</f>
        <v>0.65382095047898403</v>
      </c>
      <c r="I4440" s="8">
        <f ca="1">DATEDIF(Table1[[#This Row],[Date of Birth]],TODAY(),"y")</f>
        <v>19</v>
      </c>
      <c r="J4440" s="33">
        <v>43093</v>
      </c>
      <c r="K4440" s="33" t="str" cm="1">
        <f t="array" aca="1" ref="K4440" ca="1">_xlfn.IFS(L4440&lt;3,"Junior",L4440&lt;=7,"Mid-Level",L4440&gt;7,"Senior")</f>
        <v>Senior</v>
      </c>
      <c r="L4440" s="45">
        <f ca="1">INT(YEARFRAC(Table1[[#This Row],[Joining Date]],TODAY(),1))</f>
        <v>8</v>
      </c>
      <c r="M4440" s="25" t="str">
        <f t="shared" ca="1" si="69"/>
        <v>Yes</v>
      </c>
      <c r="N4440" s="25">
        <f>YEAR(Table1[[#This Row],[Joining Date]])</f>
        <v>2017</v>
      </c>
      <c r="O4440" s="45">
        <f>MONTH(Table1[[#This Row],[Joining Date]])</f>
        <v>12</v>
      </c>
      <c r="P4440" s="25">
        <f ca="1">NETWORKDAYS(Table1[[#This Row],[Joining Date]],TODAY())</f>
        <v>2221</v>
      </c>
      <c r="Q4440" s="25" t="str">
        <f>LEFT(Table1[[#This Row],[Department]],5)&amp;"-"&amp;RIGHT(Table1[[#This Row],[Employee ID]],3)</f>
        <v>Suppo-145</v>
      </c>
      <c r="R4440" s="25" t="str">
        <f>LEFT(Table1[[#This Row],[Department]],3)</f>
        <v>Sup</v>
      </c>
      <c r="S4440" s="36">
        <f>_xlfn.XLOOKUP(Table1[[#This Row],[City]],Table2[City],Table2[Bonus %])</f>
        <v>6</v>
      </c>
    </row>
    <row r="4441" spans="1:19" x14ac:dyDescent="0.35">
      <c r="A4441" s="9" t="s">
        <v>1599</v>
      </c>
      <c r="B4441" s="41" t="str">
        <f>LEFT(Table1[[#This Row],[Employee Name]],FIND(" ",Table1[[#This Row],[Employee Name]]))</f>
        <v xml:space="preserve">Priya </v>
      </c>
      <c r="C4441" s="41" t="str">
        <f>RIGHT(Table1[[#This Row],[Employee Name]],LEN(Table1[[#This Row],[Employee Name]])-FIND(" ",Table1[[#This Row],[Employee Name]]))</f>
        <v>Reddy</v>
      </c>
      <c r="D4441" s="23">
        <f>Table1[[#This Row],[Basic Salary]]+Table1[[#This Row],[Bonus]]</f>
        <v>52995</v>
      </c>
      <c r="E4441" s="10">
        <v>97</v>
      </c>
      <c r="F4441" s="46">
        <v>84</v>
      </c>
      <c r="G4441" s="10" t="str" cm="1">
        <f t="array" ref="G4441">_xlfn.IFS(Table1[[#This Row],[Performance Score]]&gt;=80,"Excellent",Table1[[#This Row],[Performance Score]]&gt;=60,"Good",Table1[[#This Row],[Performance Score]]&gt;=40,"Need Improvement")</f>
        <v>Excellent</v>
      </c>
      <c r="H4441" s="30">
        <f>Table1[[#This Row],[Bonus]]/Table1[[#This Row],[Basic Salary]]</f>
        <v>0.11940771408052046</v>
      </c>
      <c r="I4441" s="10">
        <f ca="1">DATEDIF(Table1[[#This Row],[Date of Birth]],TODAY(),"y")</f>
        <v>25</v>
      </c>
      <c r="J4441" s="34">
        <v>43558</v>
      </c>
      <c r="K4441" s="33" t="str" cm="1">
        <f t="array" aca="1" ref="K4441" ca="1">_xlfn.IFS(L4441&lt;3,"Junior",L4441&lt;=7,"Mid-Level",L4441&gt;7,"Senior")</f>
        <v>Mid-Level</v>
      </c>
      <c r="L4441" s="46">
        <f ca="1">INT(YEARFRAC(Table1[[#This Row],[Joining Date]],TODAY(),1))</f>
        <v>7</v>
      </c>
      <c r="M4441" s="25" t="str">
        <f t="shared" ca="1" si="69"/>
        <v>Yes</v>
      </c>
      <c r="N4441" s="26">
        <f>YEAR(Table1[[#This Row],[Joining Date]])</f>
        <v>2019</v>
      </c>
      <c r="O4441" s="46">
        <f>MONTH(Table1[[#This Row],[Joining Date]])</f>
        <v>4</v>
      </c>
      <c r="P4441" s="26">
        <f ca="1">NETWORKDAYS(Table1[[#This Row],[Joining Date]],TODAY())</f>
        <v>1889</v>
      </c>
      <c r="Q4441" s="26" t="str">
        <f>LEFT(Table1[[#This Row],[Department]],5)&amp;"-"&amp;RIGHT(Table1[[#This Row],[Employee ID]],3)</f>
        <v>IT-543</v>
      </c>
      <c r="R4441" s="26" t="str">
        <f>LEFT(Table1[[#This Row],[Department]],3)</f>
        <v>IT</v>
      </c>
      <c r="S4441" s="37">
        <f>_xlfn.XLOOKUP(Table1[[#This Row],[City]],Table2[City],Table2[Bonus %])</f>
        <v>5</v>
      </c>
    </row>
    <row r="4442" spans="1:19" x14ac:dyDescent="0.35">
      <c r="A4442" s="7" t="s">
        <v>2288</v>
      </c>
      <c r="B4442" s="40" t="str">
        <f>LEFT(Table1[[#This Row],[Employee Name]],FIND(" ",Table1[[#This Row],[Employee Name]]))</f>
        <v xml:space="preserve">Kavya </v>
      </c>
      <c r="C4442" s="40" t="str">
        <f>RIGHT(Table1[[#This Row],[Employee Name]],LEN(Table1[[#This Row],[Employee Name]])-FIND(" ",Table1[[#This Row],[Employee Name]]))</f>
        <v>Nair</v>
      </c>
      <c r="D4442" s="22">
        <f>Table1[[#This Row],[Basic Salary]]+Table1[[#This Row],[Bonus]]</f>
        <v>52993</v>
      </c>
      <c r="E4442" s="8">
        <v>71</v>
      </c>
      <c r="F4442" s="45">
        <v>90</v>
      </c>
      <c r="G4442" s="8" t="str" cm="1">
        <f t="array" ref="G4442">_xlfn.IFS(Table1[[#This Row],[Performance Score]]&gt;=80,"Excellent",Table1[[#This Row],[Performance Score]]&gt;=60,"Good",Table1[[#This Row],[Performance Score]]&gt;=40,"Need Improvement")</f>
        <v>Excellent</v>
      </c>
      <c r="H4442" s="29">
        <f>Table1[[#This Row],[Bonus]]/Table1[[#This Row],[Basic Salary]]</f>
        <v>0.18021870336963541</v>
      </c>
      <c r="I4442" s="8">
        <f ca="1">DATEDIF(Table1[[#This Row],[Date of Birth]],TODAY(),"y")</f>
        <v>38</v>
      </c>
      <c r="J4442" s="33">
        <v>42347</v>
      </c>
      <c r="K4442" s="33" t="str" cm="1">
        <f t="array" aca="1" ref="K4442" ca="1">_xlfn.IFS(L4442&lt;3,"Junior",L4442&lt;=7,"Mid-Level",L4442&gt;7,"Senior")</f>
        <v>Senior</v>
      </c>
      <c r="L4442" s="45">
        <f ca="1">INT(YEARFRAC(Table1[[#This Row],[Joining Date]],TODAY(),1))</f>
        <v>10</v>
      </c>
      <c r="M4442" s="25" t="str">
        <f t="shared" ca="1" si="69"/>
        <v>Yes</v>
      </c>
      <c r="N4442" s="25">
        <f>YEAR(Table1[[#This Row],[Joining Date]])</f>
        <v>2015</v>
      </c>
      <c r="O4442" s="45">
        <f>MONTH(Table1[[#This Row],[Joining Date]])</f>
        <v>12</v>
      </c>
      <c r="P4442" s="25">
        <f ca="1">NETWORKDAYS(Table1[[#This Row],[Joining Date]],TODAY())</f>
        <v>2754</v>
      </c>
      <c r="Q4442" s="25" t="str">
        <f>LEFT(Table1[[#This Row],[Department]],5)&amp;"-"&amp;RIGHT(Table1[[#This Row],[Employee ID]],3)</f>
        <v>Suppo-232</v>
      </c>
      <c r="R4442" s="25" t="str">
        <f>LEFT(Table1[[#This Row],[Department]],3)</f>
        <v>Sup</v>
      </c>
      <c r="S4442" s="36">
        <f>_xlfn.XLOOKUP(Table1[[#This Row],[City]],Table2[City],Table2[Bonus %])</f>
        <v>5</v>
      </c>
    </row>
    <row r="4443" spans="1:19" x14ac:dyDescent="0.35">
      <c r="A4443" s="9" t="s">
        <v>367</v>
      </c>
      <c r="B4443" s="41" t="str">
        <f>LEFT(Table1[[#This Row],[Employee Name]],FIND(" ",Table1[[#This Row],[Employee Name]]))</f>
        <v xml:space="preserve">Kavya </v>
      </c>
      <c r="C4443" s="41" t="str">
        <f>RIGHT(Table1[[#This Row],[Employee Name]],LEN(Table1[[#This Row],[Employee Name]])-FIND(" ",Table1[[#This Row],[Employee Name]]))</f>
        <v>Nair</v>
      </c>
      <c r="D4443" s="23">
        <f>Table1[[#This Row],[Basic Salary]]+Table1[[#This Row],[Bonus]]</f>
        <v>52987</v>
      </c>
      <c r="E4443" s="10">
        <v>70</v>
      </c>
      <c r="F4443" s="46">
        <v>43</v>
      </c>
      <c r="G4443" s="10" t="str" cm="1">
        <f t="array" ref="G4443">_xlfn.IFS(Table1[[#This Row],[Performance Score]]&gt;=80,"Excellent",Table1[[#This Row],[Performance Score]]&gt;=60,"Good",Table1[[#This Row],[Performance Score]]&gt;=40,"Need Improvement")</f>
        <v>Need Improvement</v>
      </c>
      <c r="H4443" s="30">
        <f>Table1[[#This Row],[Bonus]]/Table1[[#This Row],[Basic Salary]]</f>
        <v>0.47995977990671174</v>
      </c>
      <c r="I4443" s="10">
        <f ca="1">DATEDIF(Table1[[#This Row],[Date of Birth]],TODAY(),"y")</f>
        <v>35</v>
      </c>
      <c r="J4443" s="34">
        <v>43481</v>
      </c>
      <c r="K4443" s="33" t="str" cm="1">
        <f t="array" aca="1" ref="K4443" ca="1">_xlfn.IFS(L4443&lt;3,"Junior",L4443&lt;=7,"Mid-Level",L4443&gt;7,"Senior")</f>
        <v>Mid-Level</v>
      </c>
      <c r="L4443" s="46">
        <f ca="1">INT(YEARFRAC(Table1[[#This Row],[Joining Date]],TODAY(),1))</f>
        <v>7</v>
      </c>
      <c r="M4443" s="25" t="str">
        <f t="shared" ca="1" si="69"/>
        <v>Yes</v>
      </c>
      <c r="N4443" s="26">
        <f>YEAR(Table1[[#This Row],[Joining Date]])</f>
        <v>2019</v>
      </c>
      <c r="O4443" s="46">
        <f>MONTH(Table1[[#This Row],[Joining Date]])</f>
        <v>1</v>
      </c>
      <c r="P4443" s="26">
        <f ca="1">NETWORKDAYS(Table1[[#This Row],[Joining Date]],TODAY())</f>
        <v>1944</v>
      </c>
      <c r="Q4443" s="26" t="str">
        <f>LEFT(Table1[[#This Row],[Department]],5)&amp;"-"&amp;RIGHT(Table1[[#This Row],[Employee ID]],3)</f>
        <v>HR-311</v>
      </c>
      <c r="R4443" s="26" t="str">
        <f>LEFT(Table1[[#This Row],[Department]],3)</f>
        <v>HR</v>
      </c>
      <c r="S4443" s="37">
        <f>_xlfn.XLOOKUP(Table1[[#This Row],[City]],Table2[City],Table2[Bonus %])</f>
        <v>8</v>
      </c>
    </row>
    <row r="4444" spans="1:19" x14ac:dyDescent="0.35">
      <c r="A4444" s="7" t="s">
        <v>4308</v>
      </c>
      <c r="B4444" s="40" t="str">
        <f>LEFT(Table1[[#This Row],[Employee Name]],FIND(" ",Table1[[#This Row],[Employee Name]]))</f>
        <v xml:space="preserve">Sneha </v>
      </c>
      <c r="C4444" s="40" t="str">
        <f>RIGHT(Table1[[#This Row],[Employee Name]],LEN(Table1[[#This Row],[Employee Name]])-FIND(" ",Table1[[#This Row],[Employee Name]]))</f>
        <v>Iyer</v>
      </c>
      <c r="D4444" s="22">
        <f>Table1[[#This Row],[Basic Salary]]+Table1[[#This Row],[Bonus]]</f>
        <v>52935</v>
      </c>
      <c r="E4444" s="8">
        <v>87</v>
      </c>
      <c r="F4444" s="45">
        <v>94</v>
      </c>
      <c r="G4444" s="8" t="str" cm="1">
        <f t="array" ref="G4444">_xlfn.IFS(Table1[[#This Row],[Performance Score]]&gt;=80,"Excellent",Table1[[#This Row],[Performance Score]]&gt;=60,"Good",Table1[[#This Row],[Performance Score]]&gt;=40,"Need Improvement")</f>
        <v>Excellent</v>
      </c>
      <c r="H4444" s="29">
        <f>Table1[[#This Row],[Bonus]]/Table1[[#This Row],[Basic Salary]]</f>
        <v>1.0813510006684228</v>
      </c>
      <c r="I4444" s="8">
        <f ca="1">DATEDIF(Table1[[#This Row],[Date of Birth]],TODAY(),"y")</f>
        <v>22</v>
      </c>
      <c r="J4444" s="33">
        <v>45424</v>
      </c>
      <c r="K4444" s="33" t="str" cm="1">
        <f t="array" aca="1" ref="K4444" ca="1">_xlfn.IFS(L4444&lt;3,"Junior",L4444&lt;=7,"Mid-Level",L4444&gt;7,"Senior")</f>
        <v>Junior</v>
      </c>
      <c r="L4444" s="45">
        <f ca="1">INT(YEARFRAC(Table1[[#This Row],[Joining Date]],TODAY(),1))</f>
        <v>2</v>
      </c>
      <c r="M4444" s="25" t="str">
        <f t="shared" ca="1" si="69"/>
        <v>No</v>
      </c>
      <c r="N4444" s="25">
        <f>YEAR(Table1[[#This Row],[Joining Date]])</f>
        <v>2024</v>
      </c>
      <c r="O4444" s="45">
        <f>MONTH(Table1[[#This Row],[Joining Date]])</f>
        <v>5</v>
      </c>
      <c r="P4444" s="25">
        <f ca="1">NETWORKDAYS(Table1[[#This Row],[Joining Date]],TODAY())</f>
        <v>556</v>
      </c>
      <c r="Q4444" s="25" t="str">
        <f>LEFT(Table1[[#This Row],[Department]],5)&amp;"-"&amp;RIGHT(Table1[[#This Row],[Employee ID]],3)</f>
        <v>HR-252</v>
      </c>
      <c r="R4444" s="25" t="str">
        <f>LEFT(Table1[[#This Row],[Department]],3)</f>
        <v>HR</v>
      </c>
      <c r="S4444" s="36">
        <f>_xlfn.XLOOKUP(Table1[[#This Row],[City]],Table2[City],Table2[Bonus %])</f>
        <v>5</v>
      </c>
    </row>
    <row r="4445" spans="1:19" x14ac:dyDescent="0.35">
      <c r="A4445" s="9" t="s">
        <v>2707</v>
      </c>
      <c r="B4445" s="41" t="str">
        <f>LEFT(Table1[[#This Row],[Employee Name]],FIND(" ",Table1[[#This Row],[Employee Name]]))</f>
        <v xml:space="preserve">Swathi </v>
      </c>
      <c r="C4445" s="41" t="str">
        <f>RIGHT(Table1[[#This Row],[Employee Name]],LEN(Table1[[#This Row],[Employee Name]])-FIND(" ",Table1[[#This Row],[Employee Name]]))</f>
        <v>Ramesh</v>
      </c>
      <c r="D4445" s="23">
        <f>Table1[[#This Row],[Basic Salary]]+Table1[[#This Row],[Bonus]]</f>
        <v>52933</v>
      </c>
      <c r="E4445" s="10">
        <v>84</v>
      </c>
      <c r="F4445" s="46">
        <v>62</v>
      </c>
      <c r="G4445" s="10" t="str" cm="1">
        <f t="array" ref="G4445">_xlfn.IFS(Table1[[#This Row],[Performance Score]]&gt;=80,"Excellent",Table1[[#This Row],[Performance Score]]&gt;=60,"Good",Table1[[#This Row],[Performance Score]]&gt;=40,"Need Improvement")</f>
        <v>Good</v>
      </c>
      <c r="H4445" s="30">
        <f>Table1[[#This Row],[Bonus]]/Table1[[#This Row],[Basic Salary]]</f>
        <v>0.54125902632191936</v>
      </c>
      <c r="I4445" s="10">
        <f ca="1">DATEDIF(Table1[[#This Row],[Date of Birth]],TODAY(),"y")</f>
        <v>30</v>
      </c>
      <c r="J4445" s="34">
        <v>42240</v>
      </c>
      <c r="K4445" s="33" t="str" cm="1">
        <f t="array" aca="1" ref="K4445" ca="1">_xlfn.IFS(L4445&lt;3,"Junior",L4445&lt;=7,"Mid-Level",L4445&gt;7,"Senior")</f>
        <v>Senior</v>
      </c>
      <c r="L4445" s="46">
        <f ca="1">INT(YEARFRAC(Table1[[#This Row],[Joining Date]],TODAY(),1))</f>
        <v>10</v>
      </c>
      <c r="M4445" s="25" t="str">
        <f t="shared" ca="1" si="69"/>
        <v>Yes</v>
      </c>
      <c r="N4445" s="26">
        <f>YEAR(Table1[[#This Row],[Joining Date]])</f>
        <v>2015</v>
      </c>
      <c r="O4445" s="46">
        <f>MONTH(Table1[[#This Row],[Joining Date]])</f>
        <v>8</v>
      </c>
      <c r="P4445" s="26">
        <f ca="1">NETWORKDAYS(Table1[[#This Row],[Joining Date]],TODAY())</f>
        <v>2831</v>
      </c>
      <c r="Q4445" s="26" t="str">
        <f>LEFT(Table1[[#This Row],[Department]],5)&amp;"-"&amp;RIGHT(Table1[[#This Row],[Employee ID]],3)</f>
        <v>Sales-651</v>
      </c>
      <c r="R4445" s="26" t="str">
        <f>LEFT(Table1[[#This Row],[Department]],3)</f>
        <v>Sal</v>
      </c>
      <c r="S4445" s="37">
        <f>_xlfn.XLOOKUP(Table1[[#This Row],[City]],Table2[City],Table2[Bonus %])</f>
        <v>6</v>
      </c>
    </row>
    <row r="4446" spans="1:19" x14ac:dyDescent="0.35">
      <c r="A4446" s="7" t="s">
        <v>227</v>
      </c>
      <c r="B4446" s="40" t="str">
        <f>LEFT(Table1[[#This Row],[Employee Name]],FIND(" ",Table1[[#This Row],[Employee Name]]))</f>
        <v xml:space="preserve">Ishita </v>
      </c>
      <c r="C4446" s="40" t="str">
        <f>RIGHT(Table1[[#This Row],[Employee Name]],LEN(Table1[[#This Row],[Employee Name]])-FIND(" ",Table1[[#This Row],[Employee Name]]))</f>
        <v>Roy</v>
      </c>
      <c r="D4446" s="22">
        <f>Table1[[#This Row],[Basic Salary]]+Table1[[#This Row],[Bonus]]</f>
        <v>52861</v>
      </c>
      <c r="E4446" s="8">
        <v>92</v>
      </c>
      <c r="F4446" s="45">
        <v>76</v>
      </c>
      <c r="G4446" s="8" t="str" cm="1">
        <f t="array" ref="G4446">_xlfn.IFS(Table1[[#This Row],[Performance Score]]&gt;=80,"Excellent",Table1[[#This Row],[Performance Score]]&gt;=60,"Good",Table1[[#This Row],[Performance Score]]&gt;=40,"Need Improvement")</f>
        <v>Good</v>
      </c>
      <c r="H4446" s="29">
        <f>Table1[[#This Row],[Bonus]]/Table1[[#This Row],[Basic Salary]]</f>
        <v>0.94671135007733664</v>
      </c>
      <c r="I4446" s="8">
        <f ca="1">DATEDIF(Table1[[#This Row],[Date of Birth]],TODAY(),"y")</f>
        <v>22</v>
      </c>
      <c r="J4446" s="33">
        <v>44449</v>
      </c>
      <c r="K4446" s="33" t="str" cm="1">
        <f t="array" aca="1" ref="K4446" ca="1">_xlfn.IFS(L4446&lt;3,"Junior",L4446&lt;=7,"Mid-Level",L4446&gt;7,"Senior")</f>
        <v>Mid-Level</v>
      </c>
      <c r="L4446" s="45">
        <f ca="1">INT(YEARFRAC(Table1[[#This Row],[Joining Date]],TODAY(),1))</f>
        <v>4</v>
      </c>
      <c r="M4446" s="25" t="str">
        <f t="shared" ca="1" si="69"/>
        <v>No</v>
      </c>
      <c r="N4446" s="25">
        <f>YEAR(Table1[[#This Row],[Joining Date]])</f>
        <v>2021</v>
      </c>
      <c r="O4446" s="45">
        <f>MONTH(Table1[[#This Row],[Joining Date]])</f>
        <v>9</v>
      </c>
      <c r="P4446" s="25">
        <f ca="1">NETWORKDAYS(Table1[[#This Row],[Joining Date]],TODAY())</f>
        <v>1252</v>
      </c>
      <c r="Q4446" s="25" t="str">
        <f>LEFT(Table1[[#This Row],[Department]],5)&amp;"-"&amp;RIGHT(Table1[[#This Row],[Employee ID]],3)</f>
        <v>HR-171</v>
      </c>
      <c r="R4446" s="25" t="str">
        <f>LEFT(Table1[[#This Row],[Department]],3)</f>
        <v>HR</v>
      </c>
      <c r="S4446" s="36">
        <f>_xlfn.XLOOKUP(Table1[[#This Row],[City]],Table2[City],Table2[Bonus %])</f>
        <v>7</v>
      </c>
    </row>
    <row r="4447" spans="1:19" x14ac:dyDescent="0.35">
      <c r="A4447" s="9" t="s">
        <v>1052</v>
      </c>
      <c r="B4447" s="41" t="str">
        <f>LEFT(Table1[[#This Row],[Employee Name]],FIND(" ",Table1[[#This Row],[Employee Name]]))</f>
        <v xml:space="preserve">Ananya </v>
      </c>
      <c r="C4447" s="41" t="str">
        <f>RIGHT(Table1[[#This Row],[Employee Name]],LEN(Table1[[#This Row],[Employee Name]])-FIND(" ",Table1[[#This Row],[Employee Name]]))</f>
        <v>Rao</v>
      </c>
      <c r="D4447" s="23">
        <f>Table1[[#This Row],[Basic Salary]]+Table1[[#This Row],[Bonus]]</f>
        <v>52831</v>
      </c>
      <c r="E4447" s="10">
        <v>97</v>
      </c>
      <c r="F4447" s="46">
        <v>99</v>
      </c>
      <c r="G4447" s="10" t="str" cm="1">
        <f t="array" ref="G4447">_xlfn.IFS(Table1[[#This Row],[Performance Score]]&gt;=80,"Excellent",Table1[[#This Row],[Performance Score]]&gt;=60,"Good",Table1[[#This Row],[Performance Score]]&gt;=40,"Need Improvement")</f>
        <v>Excellent</v>
      </c>
      <c r="H4447" s="30">
        <f>Table1[[#This Row],[Bonus]]/Table1[[#This Row],[Basic Salary]]</f>
        <v>0.44020390916773439</v>
      </c>
      <c r="I4447" s="10">
        <f ca="1">DATEDIF(Table1[[#This Row],[Date of Birth]],TODAY(),"y")</f>
        <v>41</v>
      </c>
      <c r="J4447" s="34">
        <v>42364</v>
      </c>
      <c r="K4447" s="33" t="str" cm="1">
        <f t="array" aca="1" ref="K4447" ca="1">_xlfn.IFS(L4447&lt;3,"Junior",L4447&lt;=7,"Mid-Level",L4447&gt;7,"Senior")</f>
        <v>Senior</v>
      </c>
      <c r="L4447" s="46">
        <f ca="1">INT(YEARFRAC(Table1[[#This Row],[Joining Date]],TODAY(),1))</f>
        <v>10</v>
      </c>
      <c r="M4447" s="25" t="str">
        <f t="shared" ca="1" si="69"/>
        <v>Yes</v>
      </c>
      <c r="N4447" s="26">
        <f>YEAR(Table1[[#This Row],[Joining Date]])</f>
        <v>2015</v>
      </c>
      <c r="O4447" s="46">
        <f>MONTH(Table1[[#This Row],[Joining Date]])</f>
        <v>12</v>
      </c>
      <c r="P4447" s="26">
        <f ca="1">NETWORKDAYS(Table1[[#This Row],[Joining Date]],TODAY())</f>
        <v>2741</v>
      </c>
      <c r="Q4447" s="26" t="str">
        <f>LEFT(Table1[[#This Row],[Department]],5)&amp;"-"&amp;RIGHT(Table1[[#This Row],[Employee ID]],3)</f>
        <v>HR-996</v>
      </c>
      <c r="R4447" s="26" t="str">
        <f>LEFT(Table1[[#This Row],[Department]],3)</f>
        <v>HR</v>
      </c>
      <c r="S4447" s="37">
        <f>_xlfn.XLOOKUP(Table1[[#This Row],[City]],Table2[City],Table2[Bonus %])</f>
        <v>7</v>
      </c>
    </row>
    <row r="4448" spans="1:19" x14ac:dyDescent="0.35">
      <c r="A4448" s="7" t="s">
        <v>3892</v>
      </c>
      <c r="B4448" s="40" t="str">
        <f>LEFT(Table1[[#This Row],[Employee Name]],FIND(" ",Table1[[#This Row],[Employee Name]]))</f>
        <v xml:space="preserve">Gayathri </v>
      </c>
      <c r="C4448" s="40" t="str">
        <f>RIGHT(Table1[[#This Row],[Employee Name]],LEN(Table1[[#This Row],[Employee Name]])-FIND(" ",Table1[[#This Row],[Employee Name]]))</f>
        <v>Iyer</v>
      </c>
      <c r="D4448" s="22">
        <f>Table1[[#This Row],[Basic Salary]]+Table1[[#This Row],[Bonus]]</f>
        <v>52820</v>
      </c>
      <c r="E4448" s="8">
        <v>83</v>
      </c>
      <c r="F4448" s="45">
        <v>57</v>
      </c>
      <c r="G4448" s="8" t="str" cm="1">
        <f t="array" ref="G4448">_xlfn.IFS(Table1[[#This Row],[Performance Score]]&gt;=80,"Excellent",Table1[[#This Row],[Performance Score]]&gt;=60,"Good",Table1[[#This Row],[Performance Score]]&gt;=40,"Need Improvement")</f>
        <v>Need Improvement</v>
      </c>
      <c r="H4448" s="29">
        <f>Table1[[#This Row],[Bonus]]/Table1[[#This Row],[Basic Salary]]</f>
        <v>0.94276886861850817</v>
      </c>
      <c r="I4448" s="8">
        <f ca="1">DATEDIF(Table1[[#This Row],[Date of Birth]],TODAY(),"y")</f>
        <v>36</v>
      </c>
      <c r="J4448" s="33">
        <v>45769</v>
      </c>
      <c r="K4448" s="33" t="str" cm="1">
        <f t="array" aca="1" ref="K4448" ca="1">_xlfn.IFS(L4448&lt;3,"Junior",L4448&lt;=7,"Mid-Level",L4448&gt;7,"Senior")</f>
        <v>Junior</v>
      </c>
      <c r="L4448" s="45">
        <f ca="1">INT(YEARFRAC(Table1[[#This Row],[Joining Date]],TODAY(),1))</f>
        <v>1</v>
      </c>
      <c r="M4448" s="25" t="str">
        <f t="shared" ca="1" si="69"/>
        <v>No</v>
      </c>
      <c r="N4448" s="25">
        <f>YEAR(Table1[[#This Row],[Joining Date]])</f>
        <v>2025</v>
      </c>
      <c r="O4448" s="45">
        <f>MONTH(Table1[[#This Row],[Joining Date]])</f>
        <v>4</v>
      </c>
      <c r="P4448" s="25">
        <f ca="1">NETWORKDAYS(Table1[[#This Row],[Joining Date]],TODAY())</f>
        <v>310</v>
      </c>
      <c r="Q4448" s="25" t="str">
        <f>LEFT(Table1[[#This Row],[Department]],5)&amp;"-"&amp;RIGHT(Table1[[#This Row],[Employee ID]],3)</f>
        <v>Suppo-836</v>
      </c>
      <c r="R4448" s="25" t="str">
        <f>LEFT(Table1[[#This Row],[Department]],3)</f>
        <v>Sup</v>
      </c>
      <c r="S4448" s="36">
        <f>_xlfn.XLOOKUP(Table1[[#This Row],[City]],Table2[City],Table2[Bonus %])</f>
        <v>4</v>
      </c>
    </row>
    <row r="4449" spans="1:19" x14ac:dyDescent="0.35">
      <c r="A4449" s="9" t="s">
        <v>4563</v>
      </c>
      <c r="B4449" s="41" t="str">
        <f>LEFT(Table1[[#This Row],[Employee Name]],FIND(" ",Table1[[#This Row],[Employee Name]]))</f>
        <v xml:space="preserve">Vikram </v>
      </c>
      <c r="C4449" s="41" t="str">
        <f>RIGHT(Table1[[#This Row],[Employee Name]],LEN(Table1[[#This Row],[Employee Name]])-FIND(" ",Table1[[#This Row],[Employee Name]]))</f>
        <v>Singh</v>
      </c>
      <c r="D4449" s="23">
        <f>Table1[[#This Row],[Basic Salary]]+Table1[[#This Row],[Bonus]]</f>
        <v>52714</v>
      </c>
      <c r="E4449" s="10">
        <v>75</v>
      </c>
      <c r="F4449" s="46">
        <v>94</v>
      </c>
      <c r="G4449" s="10" t="str" cm="1">
        <f t="array" ref="G4449">_xlfn.IFS(Table1[[#This Row],[Performance Score]]&gt;=80,"Excellent",Table1[[#This Row],[Performance Score]]&gt;=60,"Good",Table1[[#This Row],[Performance Score]]&gt;=40,"Need Improvement")</f>
        <v>Excellent</v>
      </c>
      <c r="H4449" s="30">
        <f>Table1[[#This Row],[Bonus]]/Table1[[#This Row],[Basic Salary]]</f>
        <v>0.57562171209947388</v>
      </c>
      <c r="I4449" s="10">
        <f ca="1">DATEDIF(Table1[[#This Row],[Date of Birth]],TODAY(),"y")</f>
        <v>28</v>
      </c>
      <c r="J4449" s="34">
        <v>44466</v>
      </c>
      <c r="K4449" s="33" t="str" cm="1">
        <f t="array" aca="1" ref="K4449" ca="1">_xlfn.IFS(L4449&lt;3,"Junior",L4449&lt;=7,"Mid-Level",L4449&gt;7,"Senior")</f>
        <v>Mid-Level</v>
      </c>
      <c r="L4449" s="46">
        <f ca="1">INT(YEARFRAC(Table1[[#This Row],[Joining Date]],TODAY(),1))</f>
        <v>4</v>
      </c>
      <c r="M4449" s="25" t="str">
        <f t="shared" ca="1" si="69"/>
        <v>No</v>
      </c>
      <c r="N4449" s="26">
        <f>YEAR(Table1[[#This Row],[Joining Date]])</f>
        <v>2021</v>
      </c>
      <c r="O4449" s="46">
        <f>MONTH(Table1[[#This Row],[Joining Date]])</f>
        <v>9</v>
      </c>
      <c r="P4449" s="26">
        <f ca="1">NETWORKDAYS(Table1[[#This Row],[Joining Date]],TODAY())</f>
        <v>1241</v>
      </c>
      <c r="Q4449" s="26" t="str">
        <f>LEFT(Table1[[#This Row],[Department]],5)&amp;"-"&amp;RIGHT(Table1[[#This Row],[Employee ID]],3)</f>
        <v>Suppo-507</v>
      </c>
      <c r="R4449" s="26" t="str">
        <f>LEFT(Table1[[#This Row],[Department]],3)</f>
        <v>Sup</v>
      </c>
      <c r="S4449" s="37">
        <f>_xlfn.XLOOKUP(Table1[[#This Row],[City]],Table2[City],Table2[Bonus %])</f>
        <v>4</v>
      </c>
    </row>
    <row r="4450" spans="1:19" x14ac:dyDescent="0.35">
      <c r="A4450" s="7" t="s">
        <v>188</v>
      </c>
      <c r="B4450" s="40" t="str">
        <f>LEFT(Table1[[#This Row],[Employee Name]],FIND(" ",Table1[[#This Row],[Employee Name]]))</f>
        <v xml:space="preserve">Neha </v>
      </c>
      <c r="C4450" s="40" t="str">
        <f>RIGHT(Table1[[#This Row],[Employee Name]],LEN(Table1[[#This Row],[Employee Name]])-FIND(" ",Table1[[#This Row],[Employee Name]]))</f>
        <v>Kulkarni</v>
      </c>
      <c r="D4450" s="22">
        <f>Table1[[#This Row],[Basic Salary]]+Table1[[#This Row],[Bonus]]</f>
        <v>52704</v>
      </c>
      <c r="E4450" s="8">
        <v>87</v>
      </c>
      <c r="F4450" s="45">
        <v>60</v>
      </c>
      <c r="G4450" s="8" t="str" cm="1">
        <f t="array" ref="G4450">_xlfn.IFS(Table1[[#This Row],[Performance Score]]&gt;=80,"Excellent",Table1[[#This Row],[Performance Score]]&gt;=60,"Good",Table1[[#This Row],[Performance Score]]&gt;=40,"Need Improvement")</f>
        <v>Good</v>
      </c>
      <c r="H4450" s="29">
        <f>Table1[[#This Row],[Bonus]]/Table1[[#This Row],[Basic Salary]]</f>
        <v>0.40682807036275792</v>
      </c>
      <c r="I4450" s="8">
        <f ca="1">DATEDIF(Table1[[#This Row],[Date of Birth]],TODAY(),"y")</f>
        <v>27</v>
      </c>
      <c r="J4450" s="33">
        <v>43638</v>
      </c>
      <c r="K4450" s="33" t="str" cm="1">
        <f t="array" aca="1" ref="K4450" ca="1">_xlfn.IFS(L4450&lt;3,"Junior",L4450&lt;=7,"Mid-Level",L4450&gt;7,"Senior")</f>
        <v>Mid-Level</v>
      </c>
      <c r="L4450" s="45">
        <f ca="1">INT(YEARFRAC(Table1[[#This Row],[Joining Date]],TODAY(),1))</f>
        <v>7</v>
      </c>
      <c r="M4450" s="25" t="str">
        <f t="shared" ca="1" si="69"/>
        <v>Yes</v>
      </c>
      <c r="N4450" s="25">
        <f>YEAR(Table1[[#This Row],[Joining Date]])</f>
        <v>2019</v>
      </c>
      <c r="O4450" s="45">
        <f>MONTH(Table1[[#This Row],[Joining Date]])</f>
        <v>6</v>
      </c>
      <c r="P4450" s="25">
        <f ca="1">NETWORKDAYS(Table1[[#This Row],[Joining Date]],TODAY())</f>
        <v>1831</v>
      </c>
      <c r="Q4450" s="25" t="str">
        <f>LEFT(Table1[[#This Row],[Department]],5)&amp;"-"&amp;RIGHT(Table1[[#This Row],[Employee ID]],3)</f>
        <v>Suppo-132</v>
      </c>
      <c r="R4450" s="25" t="str">
        <f>LEFT(Table1[[#This Row],[Department]],3)</f>
        <v>Sup</v>
      </c>
      <c r="S4450" s="36">
        <f>_xlfn.XLOOKUP(Table1[[#This Row],[City]],Table2[City],Table2[Bonus %])</f>
        <v>6</v>
      </c>
    </row>
    <row r="4451" spans="1:19" x14ac:dyDescent="0.35">
      <c r="A4451" s="9" t="s">
        <v>1210</v>
      </c>
      <c r="B4451" s="41" t="str">
        <f>LEFT(Table1[[#This Row],[Employee Name]],FIND(" ",Table1[[#This Row],[Employee Name]]))</f>
        <v xml:space="preserve">Krishna </v>
      </c>
      <c r="C4451" s="41" t="str">
        <f>RIGHT(Table1[[#This Row],[Employee Name]],LEN(Table1[[#This Row],[Employee Name]])-FIND(" ",Table1[[#This Row],[Employee Name]]))</f>
        <v>Chaitanya</v>
      </c>
      <c r="D4451" s="23">
        <f>Table1[[#This Row],[Basic Salary]]+Table1[[#This Row],[Bonus]]</f>
        <v>52694</v>
      </c>
      <c r="E4451" s="10">
        <v>91</v>
      </c>
      <c r="F4451" s="46">
        <v>42</v>
      </c>
      <c r="G4451" s="10" t="str" cm="1">
        <f t="array" ref="G4451">_xlfn.IFS(Table1[[#This Row],[Performance Score]]&gt;=80,"Excellent",Table1[[#This Row],[Performance Score]]&gt;=60,"Good",Table1[[#This Row],[Performance Score]]&gt;=40,"Need Improvement")</f>
        <v>Need Improvement</v>
      </c>
      <c r="H4451" s="30">
        <f>Table1[[#This Row],[Bonus]]/Table1[[#This Row],[Basic Salary]]</f>
        <v>0.67234758323018817</v>
      </c>
      <c r="I4451" s="10">
        <f ca="1">DATEDIF(Table1[[#This Row],[Date of Birth]],TODAY(),"y")</f>
        <v>37</v>
      </c>
      <c r="J4451" s="34">
        <v>42816</v>
      </c>
      <c r="K4451" s="33" t="str" cm="1">
        <f t="array" aca="1" ref="K4451" ca="1">_xlfn.IFS(L4451&lt;3,"Junior",L4451&lt;=7,"Mid-Level",L4451&gt;7,"Senior")</f>
        <v>Senior</v>
      </c>
      <c r="L4451" s="46">
        <f ca="1">INT(YEARFRAC(Table1[[#This Row],[Joining Date]],TODAY(),1))</f>
        <v>9</v>
      </c>
      <c r="M4451" s="25" t="str">
        <f t="shared" ca="1" si="69"/>
        <v>Yes</v>
      </c>
      <c r="N4451" s="26">
        <f>YEAR(Table1[[#This Row],[Joining Date]])</f>
        <v>2017</v>
      </c>
      <c r="O4451" s="46">
        <f>MONTH(Table1[[#This Row],[Joining Date]])</f>
        <v>3</v>
      </c>
      <c r="P4451" s="26">
        <f ca="1">NETWORKDAYS(Table1[[#This Row],[Joining Date]],TODAY())</f>
        <v>2419</v>
      </c>
      <c r="Q4451" s="26" t="str">
        <f>LEFT(Table1[[#This Row],[Department]],5)&amp;"-"&amp;RIGHT(Table1[[#This Row],[Employee ID]],3)</f>
        <v>Sales-154</v>
      </c>
      <c r="R4451" s="26" t="str">
        <f>LEFT(Table1[[#This Row],[Department]],3)</f>
        <v>Sal</v>
      </c>
      <c r="S4451" s="37">
        <f>_xlfn.XLOOKUP(Table1[[#This Row],[City]],Table2[City],Table2[Bonus %])</f>
        <v>6</v>
      </c>
    </row>
    <row r="4452" spans="1:19" x14ac:dyDescent="0.35">
      <c r="A4452" s="7" t="s">
        <v>1801</v>
      </c>
      <c r="B4452" s="40" t="str">
        <f>LEFT(Table1[[#This Row],[Employee Name]],FIND(" ",Table1[[#This Row],[Employee Name]]))</f>
        <v xml:space="preserve">Priya </v>
      </c>
      <c r="C4452" s="40" t="str">
        <f>RIGHT(Table1[[#This Row],[Employee Name]],LEN(Table1[[#This Row],[Employee Name]])-FIND(" ",Table1[[#This Row],[Employee Name]]))</f>
        <v>Reddy</v>
      </c>
      <c r="D4452" s="22">
        <f>Table1[[#This Row],[Basic Salary]]+Table1[[#This Row],[Bonus]]</f>
        <v>52670</v>
      </c>
      <c r="E4452" s="8">
        <v>70</v>
      </c>
      <c r="F4452" s="45">
        <v>77</v>
      </c>
      <c r="G4452" s="8" t="str" cm="1">
        <f t="array" ref="G4452">_xlfn.IFS(Table1[[#This Row],[Performance Score]]&gt;=80,"Excellent",Table1[[#This Row],[Performance Score]]&gt;=60,"Good",Table1[[#This Row],[Performance Score]]&gt;=40,"Need Improvement")</f>
        <v>Good</v>
      </c>
      <c r="H4452" s="29">
        <f>Table1[[#This Row],[Bonus]]/Table1[[#This Row],[Basic Salary]]</f>
        <v>0.3501666239425788</v>
      </c>
      <c r="I4452" s="8">
        <f ca="1">DATEDIF(Table1[[#This Row],[Date of Birth]],TODAY(),"y")</f>
        <v>22</v>
      </c>
      <c r="J4452" s="33">
        <v>43667</v>
      </c>
      <c r="K4452" s="33" t="str" cm="1">
        <f t="array" aca="1" ref="K4452" ca="1">_xlfn.IFS(L4452&lt;3,"Junior",L4452&lt;=7,"Mid-Level",L4452&gt;7,"Senior")</f>
        <v>Mid-Level</v>
      </c>
      <c r="L4452" s="45">
        <f ca="1">INT(YEARFRAC(Table1[[#This Row],[Joining Date]],TODAY(),1))</f>
        <v>6</v>
      </c>
      <c r="M4452" s="25" t="str">
        <f t="shared" ca="1" si="69"/>
        <v>Yes</v>
      </c>
      <c r="N4452" s="25">
        <f>YEAR(Table1[[#This Row],[Joining Date]])</f>
        <v>2019</v>
      </c>
      <c r="O4452" s="45">
        <f>MONTH(Table1[[#This Row],[Joining Date]])</f>
        <v>7</v>
      </c>
      <c r="P4452" s="25">
        <f ca="1">NETWORKDAYS(Table1[[#This Row],[Joining Date]],TODAY())</f>
        <v>1811</v>
      </c>
      <c r="Q4452" s="25" t="str">
        <f>LEFT(Table1[[#This Row],[Department]],5)&amp;"-"&amp;RIGHT(Table1[[#This Row],[Employee ID]],3)</f>
        <v>Suppo-745</v>
      </c>
      <c r="R4452" s="25" t="str">
        <f>LEFT(Table1[[#This Row],[Department]],3)</f>
        <v>Sup</v>
      </c>
      <c r="S4452" s="36">
        <f>_xlfn.XLOOKUP(Table1[[#This Row],[City]],Table2[City],Table2[Bonus %])</f>
        <v>4</v>
      </c>
    </row>
    <row r="4453" spans="1:19" x14ac:dyDescent="0.35">
      <c r="A4453" s="9" t="s">
        <v>3068</v>
      </c>
      <c r="B4453" s="41" t="str">
        <f>LEFT(Table1[[#This Row],[Employee Name]],FIND(" ",Table1[[#This Row],[Employee Name]]))</f>
        <v xml:space="preserve">Meera </v>
      </c>
      <c r="C4453" s="41" t="str">
        <f>RIGHT(Table1[[#This Row],[Employee Name]],LEN(Table1[[#This Row],[Employee Name]])-FIND(" ",Table1[[#This Row],[Employee Name]]))</f>
        <v>Joshi</v>
      </c>
      <c r="D4453" s="23">
        <f>Table1[[#This Row],[Basic Salary]]+Table1[[#This Row],[Bonus]]</f>
        <v>52636</v>
      </c>
      <c r="E4453" s="10">
        <v>99</v>
      </c>
      <c r="F4453" s="46">
        <v>78</v>
      </c>
      <c r="G4453" s="10" t="str" cm="1">
        <f t="array" ref="G4453">_xlfn.IFS(Table1[[#This Row],[Performance Score]]&gt;=80,"Excellent",Table1[[#This Row],[Performance Score]]&gt;=60,"Good",Table1[[#This Row],[Performance Score]]&gt;=40,"Need Improvement")</f>
        <v>Good</v>
      </c>
      <c r="H4453" s="30">
        <f>Table1[[#This Row],[Bonus]]/Table1[[#This Row],[Basic Salary]]</f>
        <v>0.80210901122980005</v>
      </c>
      <c r="I4453" s="10">
        <f ca="1">DATEDIF(Table1[[#This Row],[Date of Birth]],TODAY(),"y")</f>
        <v>13</v>
      </c>
      <c r="J4453" s="34">
        <v>43141</v>
      </c>
      <c r="K4453" s="33" t="str" cm="1">
        <f t="array" aca="1" ref="K4453" ca="1">_xlfn.IFS(L4453&lt;3,"Junior",L4453&lt;=7,"Mid-Level",L4453&gt;7,"Senior")</f>
        <v>Senior</v>
      </c>
      <c r="L4453" s="46">
        <f ca="1">INT(YEARFRAC(Table1[[#This Row],[Joining Date]],TODAY(),1))</f>
        <v>8</v>
      </c>
      <c r="M4453" s="25" t="str">
        <f t="shared" ca="1" si="69"/>
        <v>Yes</v>
      </c>
      <c r="N4453" s="26">
        <f>YEAR(Table1[[#This Row],[Joining Date]])</f>
        <v>2018</v>
      </c>
      <c r="O4453" s="46">
        <f>MONTH(Table1[[#This Row],[Joining Date]])</f>
        <v>2</v>
      </c>
      <c r="P4453" s="26">
        <f ca="1">NETWORKDAYS(Table1[[#This Row],[Joining Date]],TODAY())</f>
        <v>2186</v>
      </c>
      <c r="Q4453" s="26" t="str">
        <f>LEFT(Table1[[#This Row],[Department]],5)&amp;"-"&amp;RIGHT(Table1[[#This Row],[Employee ID]],3)</f>
        <v>Finan-012</v>
      </c>
      <c r="R4453" s="26" t="str">
        <f>LEFT(Table1[[#This Row],[Department]],3)</f>
        <v>Fin</v>
      </c>
      <c r="S4453" s="37">
        <f>_xlfn.XLOOKUP(Table1[[#This Row],[City]],Table2[City],Table2[Bonus %])</f>
        <v>5</v>
      </c>
    </row>
    <row r="4454" spans="1:19" x14ac:dyDescent="0.35">
      <c r="A4454" s="7" t="s">
        <v>2451</v>
      </c>
      <c r="B4454" s="40" t="str">
        <f>LEFT(Table1[[#This Row],[Employee Name]],FIND(" ",Table1[[#This Row],[Employee Name]]))</f>
        <v xml:space="preserve">Neha </v>
      </c>
      <c r="C4454" s="40" t="str">
        <f>RIGHT(Table1[[#This Row],[Employee Name]],LEN(Table1[[#This Row],[Employee Name]])-FIND(" ",Table1[[#This Row],[Employee Name]]))</f>
        <v>Kulkarni</v>
      </c>
      <c r="D4454" s="22">
        <f>Table1[[#This Row],[Basic Salary]]+Table1[[#This Row],[Bonus]]</f>
        <v>52613</v>
      </c>
      <c r="E4454" s="8">
        <v>81</v>
      </c>
      <c r="F4454" s="45">
        <v>90</v>
      </c>
      <c r="G4454" s="8" t="str" cm="1">
        <f t="array" ref="G4454">_xlfn.IFS(Table1[[#This Row],[Performance Score]]&gt;=80,"Excellent",Table1[[#This Row],[Performance Score]]&gt;=60,"Good",Table1[[#This Row],[Performance Score]]&gt;=40,"Need Improvement")</f>
        <v>Excellent</v>
      </c>
      <c r="H4454" s="29">
        <f>Table1[[#This Row],[Bonus]]/Table1[[#This Row],[Basic Salary]]</f>
        <v>0.17526302857015211</v>
      </c>
      <c r="I4454" s="8">
        <f ca="1">DATEDIF(Table1[[#This Row],[Date of Birth]],TODAY(),"y")</f>
        <v>41</v>
      </c>
      <c r="J4454" s="33">
        <v>45885</v>
      </c>
      <c r="K4454" s="33" t="str" cm="1">
        <f t="array" aca="1" ref="K4454" ca="1">_xlfn.IFS(L4454&lt;3,"Junior",L4454&lt;=7,"Mid-Level",L4454&gt;7,"Senior")</f>
        <v>Junior</v>
      </c>
      <c r="L4454" s="45">
        <f ca="1">INT(YEARFRAC(Table1[[#This Row],[Joining Date]],TODAY(),1))</f>
        <v>0</v>
      </c>
      <c r="M4454" s="25" t="str">
        <f t="shared" ca="1" si="69"/>
        <v>No</v>
      </c>
      <c r="N4454" s="25">
        <f>YEAR(Table1[[#This Row],[Joining Date]])</f>
        <v>2025</v>
      </c>
      <c r="O4454" s="45">
        <f>MONTH(Table1[[#This Row],[Joining Date]])</f>
        <v>8</v>
      </c>
      <c r="P4454" s="25">
        <f ca="1">NETWORKDAYS(Table1[[#This Row],[Joining Date]],TODAY())</f>
        <v>226</v>
      </c>
      <c r="Q4454" s="25" t="str">
        <f>LEFT(Table1[[#This Row],[Department]],5)&amp;"-"&amp;RIGHT(Table1[[#This Row],[Employee ID]],3)</f>
        <v>Opera-395</v>
      </c>
      <c r="R4454" s="25" t="str">
        <f>LEFT(Table1[[#This Row],[Department]],3)</f>
        <v>Ope</v>
      </c>
      <c r="S4454" s="36">
        <f>_xlfn.XLOOKUP(Table1[[#This Row],[City]],Table2[City],Table2[Bonus %])</f>
        <v>6</v>
      </c>
    </row>
    <row r="4455" spans="1:19" x14ac:dyDescent="0.35">
      <c r="A4455" s="9" t="s">
        <v>2995</v>
      </c>
      <c r="B4455" s="41" t="str">
        <f>LEFT(Table1[[#This Row],[Employee Name]],FIND(" ",Table1[[#This Row],[Employee Name]]))</f>
        <v xml:space="preserve">Pooja </v>
      </c>
      <c r="C4455" s="41" t="str">
        <f>RIGHT(Table1[[#This Row],[Employee Name]],LEN(Table1[[#This Row],[Employee Name]])-FIND(" ",Table1[[#This Row],[Employee Name]]))</f>
        <v>Das</v>
      </c>
      <c r="D4455" s="23">
        <f>Table1[[#This Row],[Basic Salary]]+Table1[[#This Row],[Bonus]]</f>
        <v>52560</v>
      </c>
      <c r="E4455" s="10">
        <v>73</v>
      </c>
      <c r="F4455" s="46">
        <v>61</v>
      </c>
      <c r="G4455" s="10" t="str" cm="1">
        <f t="array" ref="G4455">_xlfn.IFS(Table1[[#This Row],[Performance Score]]&gt;=80,"Excellent",Table1[[#This Row],[Performance Score]]&gt;=60,"Good",Table1[[#This Row],[Performance Score]]&gt;=40,"Need Improvement")</f>
        <v>Good</v>
      </c>
      <c r="H4455" s="30">
        <f>Table1[[#This Row],[Bonus]]/Table1[[#This Row],[Basic Salary]]</f>
        <v>0.40730427332119523</v>
      </c>
      <c r="I4455" s="10">
        <f ca="1">DATEDIF(Table1[[#This Row],[Date of Birth]],TODAY(),"y")</f>
        <v>21</v>
      </c>
      <c r="J4455" s="34">
        <v>42762</v>
      </c>
      <c r="K4455" s="33" t="str" cm="1">
        <f t="array" aca="1" ref="K4455" ca="1">_xlfn.IFS(L4455&lt;3,"Junior",L4455&lt;=7,"Mid-Level",L4455&gt;7,"Senior")</f>
        <v>Senior</v>
      </c>
      <c r="L4455" s="46">
        <f ca="1">INT(YEARFRAC(Table1[[#This Row],[Joining Date]],TODAY(),1))</f>
        <v>9</v>
      </c>
      <c r="M4455" s="25" t="str">
        <f t="shared" ca="1" si="69"/>
        <v>Yes</v>
      </c>
      <c r="N4455" s="26">
        <f>YEAR(Table1[[#This Row],[Joining Date]])</f>
        <v>2017</v>
      </c>
      <c r="O4455" s="46">
        <f>MONTH(Table1[[#This Row],[Joining Date]])</f>
        <v>1</v>
      </c>
      <c r="P4455" s="26">
        <f ca="1">NETWORKDAYS(Table1[[#This Row],[Joining Date]],TODAY())</f>
        <v>2457</v>
      </c>
      <c r="Q4455" s="26" t="str">
        <f>LEFT(Table1[[#This Row],[Department]],5)&amp;"-"&amp;RIGHT(Table1[[#This Row],[Employee ID]],3)</f>
        <v>HR-939</v>
      </c>
      <c r="R4455" s="26" t="str">
        <f>LEFT(Table1[[#This Row],[Department]],3)</f>
        <v>HR</v>
      </c>
      <c r="S4455" s="37">
        <f>_xlfn.XLOOKUP(Table1[[#This Row],[City]],Table2[City],Table2[Bonus %])</f>
        <v>7</v>
      </c>
    </row>
    <row r="4456" spans="1:19" x14ac:dyDescent="0.35">
      <c r="A4456" s="7" t="s">
        <v>3591</v>
      </c>
      <c r="B4456" s="40" t="str">
        <f>LEFT(Table1[[#This Row],[Employee Name]],FIND(" ",Table1[[#This Row],[Employee Name]]))</f>
        <v xml:space="preserve">Tarun </v>
      </c>
      <c r="C4456" s="40" t="str">
        <f>RIGHT(Table1[[#This Row],[Employee Name]],LEN(Table1[[#This Row],[Employee Name]])-FIND(" ",Table1[[#This Row],[Employee Name]]))</f>
        <v>Verma</v>
      </c>
      <c r="D4456" s="22">
        <f>Table1[[#This Row],[Basic Salary]]+Table1[[#This Row],[Bonus]]</f>
        <v>52518</v>
      </c>
      <c r="E4456" s="8">
        <v>73</v>
      </c>
      <c r="F4456" s="45">
        <v>90</v>
      </c>
      <c r="G4456" s="8" t="str" cm="1">
        <f t="array" ref="G4456">_xlfn.IFS(Table1[[#This Row],[Performance Score]]&gt;=80,"Excellent",Table1[[#This Row],[Performance Score]]&gt;=60,"Good",Table1[[#This Row],[Performance Score]]&gt;=40,"Need Improvement")</f>
        <v>Excellent</v>
      </c>
      <c r="H4456" s="29">
        <f>Table1[[#This Row],[Bonus]]/Table1[[#This Row],[Basic Salary]]</f>
        <v>0.3235049519921373</v>
      </c>
      <c r="I4456" s="8">
        <f ca="1">DATEDIF(Table1[[#This Row],[Date of Birth]],TODAY(),"y")</f>
        <v>45</v>
      </c>
      <c r="J4456" s="33">
        <v>45335</v>
      </c>
      <c r="K4456" s="33" t="str" cm="1">
        <f t="array" aca="1" ref="K4456" ca="1">_xlfn.IFS(L4456&lt;3,"Junior",L4456&lt;=7,"Mid-Level",L4456&gt;7,"Senior")</f>
        <v>Junior</v>
      </c>
      <c r="L4456" s="45">
        <f ca="1">INT(YEARFRAC(Table1[[#This Row],[Joining Date]],TODAY(),1))</f>
        <v>2</v>
      </c>
      <c r="M4456" s="25" t="str">
        <f t="shared" ca="1" si="69"/>
        <v>No</v>
      </c>
      <c r="N4456" s="25">
        <f>YEAR(Table1[[#This Row],[Joining Date]])</f>
        <v>2024</v>
      </c>
      <c r="O4456" s="45">
        <f>MONTH(Table1[[#This Row],[Joining Date]])</f>
        <v>2</v>
      </c>
      <c r="P4456" s="25">
        <f ca="1">NETWORKDAYS(Table1[[#This Row],[Joining Date]],TODAY())</f>
        <v>620</v>
      </c>
      <c r="Q4456" s="25" t="str">
        <f>LEFT(Table1[[#This Row],[Department]],5)&amp;"-"&amp;RIGHT(Table1[[#This Row],[Employee ID]],3)</f>
        <v>HR-535</v>
      </c>
      <c r="R4456" s="25" t="str">
        <f>LEFT(Table1[[#This Row],[Department]],3)</f>
        <v>HR</v>
      </c>
      <c r="S4456" s="36">
        <f>_xlfn.XLOOKUP(Table1[[#This Row],[City]],Table2[City],Table2[Bonus %])</f>
        <v>7</v>
      </c>
    </row>
    <row r="4457" spans="1:19" x14ac:dyDescent="0.35">
      <c r="A4457" s="9" t="s">
        <v>2192</v>
      </c>
      <c r="B4457" s="41" t="str">
        <f>LEFT(Table1[[#This Row],[Employee Name]],FIND(" ",Table1[[#This Row],[Employee Name]]))</f>
        <v xml:space="preserve">Tarun </v>
      </c>
      <c r="C4457" s="41" t="str">
        <f>RIGHT(Table1[[#This Row],[Employee Name]],LEN(Table1[[#This Row],[Employee Name]])-FIND(" ",Table1[[#This Row],[Employee Name]]))</f>
        <v>Verma</v>
      </c>
      <c r="D4457" s="23">
        <f>Table1[[#This Row],[Basic Salary]]+Table1[[#This Row],[Bonus]]</f>
        <v>52477</v>
      </c>
      <c r="E4457" s="10">
        <v>95</v>
      </c>
      <c r="F4457" s="46">
        <v>68</v>
      </c>
      <c r="G4457" s="10" t="str" cm="1">
        <f t="array" ref="G4457">_xlfn.IFS(Table1[[#This Row],[Performance Score]]&gt;=80,"Excellent",Table1[[#This Row],[Performance Score]]&gt;=60,"Good",Table1[[#This Row],[Performance Score]]&gt;=40,"Need Improvement")</f>
        <v>Good</v>
      </c>
      <c r="H4457" s="30">
        <f>Table1[[#This Row],[Bonus]]/Table1[[#This Row],[Basic Salary]]</f>
        <v>0.48210805772869769</v>
      </c>
      <c r="I4457" s="10">
        <f ca="1">DATEDIF(Table1[[#This Row],[Date of Birth]],TODAY(),"y")</f>
        <v>41</v>
      </c>
      <c r="J4457" s="34">
        <v>45822</v>
      </c>
      <c r="K4457" s="33" t="str" cm="1">
        <f t="array" aca="1" ref="K4457" ca="1">_xlfn.IFS(L4457&lt;3,"Junior",L4457&lt;=7,"Mid-Level",L4457&gt;7,"Senior")</f>
        <v>Junior</v>
      </c>
      <c r="L4457" s="46">
        <f ca="1">INT(YEARFRAC(Table1[[#This Row],[Joining Date]],TODAY(),1))</f>
        <v>1</v>
      </c>
      <c r="M4457" s="25" t="str">
        <f t="shared" ca="1" si="69"/>
        <v>No</v>
      </c>
      <c r="N4457" s="26">
        <f>YEAR(Table1[[#This Row],[Joining Date]])</f>
        <v>2025</v>
      </c>
      <c r="O4457" s="46">
        <f>MONTH(Table1[[#This Row],[Joining Date]])</f>
        <v>6</v>
      </c>
      <c r="P4457" s="26">
        <f ca="1">NETWORKDAYS(Table1[[#This Row],[Joining Date]],TODAY())</f>
        <v>271</v>
      </c>
      <c r="Q4457" s="26" t="str">
        <f>LEFT(Table1[[#This Row],[Department]],5)&amp;"-"&amp;RIGHT(Table1[[#This Row],[Employee ID]],3)</f>
        <v>Finan-136</v>
      </c>
      <c r="R4457" s="26" t="str">
        <f>LEFT(Table1[[#This Row],[Department]],3)</f>
        <v>Fin</v>
      </c>
      <c r="S4457" s="37">
        <f>_xlfn.XLOOKUP(Table1[[#This Row],[City]],Table2[City],Table2[Bonus %])</f>
        <v>5</v>
      </c>
    </row>
    <row r="4458" spans="1:19" x14ac:dyDescent="0.35">
      <c r="A4458" s="7" t="s">
        <v>4129</v>
      </c>
      <c r="B4458" s="40" t="str">
        <f>LEFT(Table1[[#This Row],[Employee Name]],FIND(" ",Table1[[#This Row],[Employee Name]]))</f>
        <v xml:space="preserve">Arjun </v>
      </c>
      <c r="C4458" s="40" t="str">
        <f>RIGHT(Table1[[#This Row],[Employee Name]],LEN(Table1[[#This Row],[Employee Name]])-FIND(" ",Table1[[#This Row],[Employee Name]]))</f>
        <v>Mehta</v>
      </c>
      <c r="D4458" s="22">
        <f>Table1[[#This Row],[Basic Salary]]+Table1[[#This Row],[Bonus]]</f>
        <v>52443</v>
      </c>
      <c r="E4458" s="8">
        <v>77</v>
      </c>
      <c r="F4458" s="45">
        <v>63</v>
      </c>
      <c r="G4458" s="8" t="str" cm="1">
        <f t="array" ref="G4458">_xlfn.IFS(Table1[[#This Row],[Performance Score]]&gt;=80,"Excellent",Table1[[#This Row],[Performance Score]]&gt;=60,"Good",Table1[[#This Row],[Performance Score]]&gt;=40,"Need Improvement")</f>
        <v>Good</v>
      </c>
      <c r="H4458" s="29">
        <f>Table1[[#This Row],[Bonus]]/Table1[[#This Row],[Basic Salary]]</f>
        <v>0.66713291159360399</v>
      </c>
      <c r="I4458" s="8">
        <f ca="1">DATEDIF(Table1[[#This Row],[Date of Birth]],TODAY(),"y")</f>
        <v>30</v>
      </c>
      <c r="J4458" s="33">
        <v>42781</v>
      </c>
      <c r="K4458" s="33" t="str" cm="1">
        <f t="array" aca="1" ref="K4458" ca="1">_xlfn.IFS(L4458&lt;3,"Junior",L4458&lt;=7,"Mid-Level",L4458&gt;7,"Senior")</f>
        <v>Senior</v>
      </c>
      <c r="L4458" s="45">
        <f ca="1">INT(YEARFRAC(Table1[[#This Row],[Joining Date]],TODAY(),1))</f>
        <v>9</v>
      </c>
      <c r="M4458" s="25" t="str">
        <f t="shared" ca="1" si="69"/>
        <v>Yes</v>
      </c>
      <c r="N4458" s="25">
        <f>YEAR(Table1[[#This Row],[Joining Date]])</f>
        <v>2017</v>
      </c>
      <c r="O4458" s="45">
        <f>MONTH(Table1[[#This Row],[Joining Date]])</f>
        <v>2</v>
      </c>
      <c r="P4458" s="25">
        <f ca="1">NETWORKDAYS(Table1[[#This Row],[Joining Date]],TODAY())</f>
        <v>2444</v>
      </c>
      <c r="Q4458" s="25" t="str">
        <f>LEFT(Table1[[#This Row],[Department]],5)&amp;"-"&amp;RIGHT(Table1[[#This Row],[Employee ID]],3)</f>
        <v>Opera-073</v>
      </c>
      <c r="R4458" s="25" t="str">
        <f>LEFT(Table1[[#This Row],[Department]],3)</f>
        <v>Ope</v>
      </c>
      <c r="S4458" s="36">
        <f>_xlfn.XLOOKUP(Table1[[#This Row],[City]],Table2[City],Table2[Bonus %])</f>
        <v>5</v>
      </c>
    </row>
    <row r="4459" spans="1:19" x14ac:dyDescent="0.35">
      <c r="A4459" s="9" t="s">
        <v>4003</v>
      </c>
      <c r="B4459" s="41" t="str">
        <f>LEFT(Table1[[#This Row],[Employee Name]],FIND(" ",Table1[[#This Row],[Employee Name]]))</f>
        <v xml:space="preserve">Ravi </v>
      </c>
      <c r="C4459" s="41" t="str">
        <f>RIGHT(Table1[[#This Row],[Employee Name]],LEN(Table1[[#This Row],[Employee Name]])-FIND(" ",Table1[[#This Row],[Employee Name]]))</f>
        <v>Teja</v>
      </c>
      <c r="D4459" s="23">
        <f>Table1[[#This Row],[Basic Salary]]+Table1[[#This Row],[Bonus]]</f>
        <v>52435</v>
      </c>
      <c r="E4459" s="10">
        <v>77</v>
      </c>
      <c r="F4459" s="46">
        <v>72</v>
      </c>
      <c r="G4459" s="10" t="str" cm="1">
        <f t="array" ref="G4459">_xlfn.IFS(Table1[[#This Row],[Performance Score]]&gt;=80,"Excellent",Table1[[#This Row],[Performance Score]]&gt;=60,"Good",Table1[[#This Row],[Performance Score]]&gt;=40,"Need Improvement")</f>
        <v>Good</v>
      </c>
      <c r="H4459" s="30">
        <f>Table1[[#This Row],[Bonus]]/Table1[[#This Row],[Basic Salary]]</f>
        <v>0.13820873491360597</v>
      </c>
      <c r="I4459" s="10">
        <f ca="1">DATEDIF(Table1[[#This Row],[Date of Birth]],TODAY(),"y")</f>
        <v>17</v>
      </c>
      <c r="J4459" s="34">
        <v>44639</v>
      </c>
      <c r="K4459" s="33" t="str" cm="1">
        <f t="array" aca="1" ref="K4459" ca="1">_xlfn.IFS(L4459&lt;3,"Junior",L4459&lt;=7,"Mid-Level",L4459&gt;7,"Senior")</f>
        <v>Mid-Level</v>
      </c>
      <c r="L4459" s="46">
        <f ca="1">INT(YEARFRAC(Table1[[#This Row],[Joining Date]],TODAY(),1))</f>
        <v>4</v>
      </c>
      <c r="M4459" s="25" t="str">
        <f t="shared" ca="1" si="69"/>
        <v>No</v>
      </c>
      <c r="N4459" s="26">
        <f>YEAR(Table1[[#This Row],[Joining Date]])</f>
        <v>2022</v>
      </c>
      <c r="O4459" s="46">
        <f>MONTH(Table1[[#This Row],[Joining Date]])</f>
        <v>3</v>
      </c>
      <c r="P4459" s="26">
        <f ca="1">NETWORKDAYS(Table1[[#This Row],[Joining Date]],TODAY())</f>
        <v>1116</v>
      </c>
      <c r="Q4459" s="26" t="str">
        <f>LEFT(Table1[[#This Row],[Department]],5)&amp;"-"&amp;RIGHT(Table1[[#This Row],[Employee ID]],3)</f>
        <v>Opera-947</v>
      </c>
      <c r="R4459" s="26" t="str">
        <f>LEFT(Table1[[#This Row],[Department]],3)</f>
        <v>Ope</v>
      </c>
      <c r="S4459" s="37">
        <f>_xlfn.XLOOKUP(Table1[[#This Row],[City]],Table2[City],Table2[Bonus %])</f>
        <v>8</v>
      </c>
    </row>
    <row r="4460" spans="1:19" x14ac:dyDescent="0.35">
      <c r="A4460" s="7" t="s">
        <v>2126</v>
      </c>
      <c r="B4460" s="40" t="str">
        <f>LEFT(Table1[[#This Row],[Employee Name]],FIND(" ",Table1[[#This Row],[Employee Name]]))</f>
        <v xml:space="preserve">Karan </v>
      </c>
      <c r="C4460" s="40" t="str">
        <f>RIGHT(Table1[[#This Row],[Employee Name]],LEN(Table1[[#This Row],[Employee Name]])-FIND(" ",Table1[[#This Row],[Employee Name]]))</f>
        <v>Malhotra</v>
      </c>
      <c r="D4460" s="22">
        <f>Table1[[#This Row],[Basic Salary]]+Table1[[#This Row],[Bonus]]</f>
        <v>52427</v>
      </c>
      <c r="E4460" s="8">
        <v>85</v>
      </c>
      <c r="F4460" s="45">
        <v>50</v>
      </c>
      <c r="G4460" s="8" t="str" cm="1">
        <f t="array" ref="G4460">_xlfn.IFS(Table1[[#This Row],[Performance Score]]&gt;=80,"Excellent",Table1[[#This Row],[Performance Score]]&gt;=60,"Good",Table1[[#This Row],[Performance Score]]&gt;=40,"Need Improvement")</f>
        <v>Need Improvement</v>
      </c>
      <c r="H4460" s="29">
        <f>Table1[[#This Row],[Bonus]]/Table1[[#This Row],[Basic Salary]]</f>
        <v>0.47710816217282281</v>
      </c>
      <c r="I4460" s="8">
        <f ca="1">DATEDIF(Table1[[#This Row],[Date of Birth]],TODAY(),"y")</f>
        <v>30</v>
      </c>
      <c r="J4460" s="33">
        <v>43379</v>
      </c>
      <c r="K4460" s="33" t="str" cm="1">
        <f t="array" aca="1" ref="K4460" ca="1">_xlfn.IFS(L4460&lt;3,"Junior",L4460&lt;=7,"Mid-Level",L4460&gt;7,"Senior")</f>
        <v>Mid-Level</v>
      </c>
      <c r="L4460" s="45">
        <f ca="1">INT(YEARFRAC(Table1[[#This Row],[Joining Date]],TODAY(),1))</f>
        <v>7</v>
      </c>
      <c r="M4460" s="25" t="str">
        <f t="shared" ca="1" si="69"/>
        <v>Yes</v>
      </c>
      <c r="N4460" s="25">
        <f>YEAR(Table1[[#This Row],[Joining Date]])</f>
        <v>2018</v>
      </c>
      <c r="O4460" s="45">
        <f>MONTH(Table1[[#This Row],[Joining Date]])</f>
        <v>10</v>
      </c>
      <c r="P4460" s="25">
        <f ca="1">NETWORKDAYS(Table1[[#This Row],[Joining Date]],TODAY())</f>
        <v>2016</v>
      </c>
      <c r="Q4460" s="25" t="str">
        <f>LEFT(Table1[[#This Row],[Department]],5)&amp;"-"&amp;RIGHT(Table1[[#This Row],[Employee ID]],3)</f>
        <v>IT-070</v>
      </c>
      <c r="R4460" s="25" t="str">
        <f>LEFT(Table1[[#This Row],[Department]],3)</f>
        <v>IT</v>
      </c>
      <c r="S4460" s="36">
        <f>_xlfn.XLOOKUP(Table1[[#This Row],[City]],Table2[City],Table2[Bonus %])</f>
        <v>7</v>
      </c>
    </row>
    <row r="4461" spans="1:19" x14ac:dyDescent="0.35">
      <c r="A4461" s="9" t="s">
        <v>1829</v>
      </c>
      <c r="B4461" s="41" t="str">
        <f>LEFT(Table1[[#This Row],[Employee Name]],FIND(" ",Table1[[#This Row],[Employee Name]]))</f>
        <v xml:space="preserve">Meera </v>
      </c>
      <c r="C4461" s="41" t="str">
        <f>RIGHT(Table1[[#This Row],[Employee Name]],LEN(Table1[[#This Row],[Employee Name]])-FIND(" ",Table1[[#This Row],[Employee Name]]))</f>
        <v>Joshi</v>
      </c>
      <c r="D4461" s="23">
        <f>Table1[[#This Row],[Basic Salary]]+Table1[[#This Row],[Bonus]]</f>
        <v>52415</v>
      </c>
      <c r="E4461" s="10">
        <v>66</v>
      </c>
      <c r="F4461" s="46">
        <v>80</v>
      </c>
      <c r="G4461" s="10" t="str" cm="1">
        <f t="array" ref="G4461">_xlfn.IFS(Table1[[#This Row],[Performance Score]]&gt;=80,"Excellent",Table1[[#This Row],[Performance Score]]&gt;=60,"Good",Table1[[#This Row],[Performance Score]]&gt;=40,"Need Improvement")</f>
        <v>Excellent</v>
      </c>
      <c r="H4461" s="30">
        <f>Table1[[#This Row],[Bonus]]/Table1[[#This Row],[Basic Salary]]</f>
        <v>0.12638071087806765</v>
      </c>
      <c r="I4461" s="10">
        <f ca="1">DATEDIF(Table1[[#This Row],[Date of Birth]],TODAY(),"y")</f>
        <v>15</v>
      </c>
      <c r="J4461" s="34">
        <v>44283</v>
      </c>
      <c r="K4461" s="33" t="str" cm="1">
        <f t="array" aca="1" ref="K4461" ca="1">_xlfn.IFS(L4461&lt;3,"Junior",L4461&lt;=7,"Mid-Level",L4461&gt;7,"Senior")</f>
        <v>Mid-Level</v>
      </c>
      <c r="L4461" s="46">
        <f ca="1">INT(YEARFRAC(Table1[[#This Row],[Joining Date]],TODAY(),1))</f>
        <v>5</v>
      </c>
      <c r="M4461" s="25" t="str">
        <f t="shared" ca="1" si="69"/>
        <v>No</v>
      </c>
      <c r="N4461" s="26">
        <f>YEAR(Table1[[#This Row],[Joining Date]])</f>
        <v>2021</v>
      </c>
      <c r="O4461" s="46">
        <f>MONTH(Table1[[#This Row],[Joining Date]])</f>
        <v>3</v>
      </c>
      <c r="P4461" s="26">
        <f ca="1">NETWORKDAYS(Table1[[#This Row],[Joining Date]],TODAY())</f>
        <v>1371</v>
      </c>
      <c r="Q4461" s="26" t="str">
        <f>LEFT(Table1[[#This Row],[Department]],5)&amp;"-"&amp;RIGHT(Table1[[#This Row],[Employee ID]],3)</f>
        <v>Suppo-773</v>
      </c>
      <c r="R4461" s="26" t="str">
        <f>LEFT(Table1[[#This Row],[Department]],3)</f>
        <v>Sup</v>
      </c>
      <c r="S4461" s="37">
        <f>_xlfn.XLOOKUP(Table1[[#This Row],[City]],Table2[City],Table2[Bonus %])</f>
        <v>4</v>
      </c>
    </row>
    <row r="4462" spans="1:19" x14ac:dyDescent="0.35">
      <c r="A4462" s="7" t="s">
        <v>1638</v>
      </c>
      <c r="B4462" s="40" t="str">
        <f>LEFT(Table1[[#This Row],[Employee Name]],FIND(" ",Table1[[#This Row],[Employee Name]]))</f>
        <v xml:space="preserve">Aarav </v>
      </c>
      <c r="C4462" s="40" t="str">
        <f>RIGHT(Table1[[#This Row],[Employee Name]],LEN(Table1[[#This Row],[Employee Name]])-FIND(" ",Table1[[#This Row],[Employee Name]]))</f>
        <v>Sharma</v>
      </c>
      <c r="D4462" s="22">
        <f>Table1[[#This Row],[Basic Salary]]+Table1[[#This Row],[Bonus]]</f>
        <v>52395</v>
      </c>
      <c r="E4462" s="8">
        <v>89</v>
      </c>
      <c r="F4462" s="45">
        <v>89</v>
      </c>
      <c r="G4462" s="8" t="str" cm="1">
        <f t="array" ref="G4462">_xlfn.IFS(Table1[[#This Row],[Performance Score]]&gt;=80,"Excellent",Table1[[#This Row],[Performance Score]]&gt;=60,"Good",Table1[[#This Row],[Performance Score]]&gt;=40,"Need Improvement")</f>
        <v>Excellent</v>
      </c>
      <c r="H4462" s="29">
        <f>Table1[[#This Row],[Bonus]]/Table1[[#This Row],[Basic Salary]]</f>
        <v>0.48360516479782534</v>
      </c>
      <c r="I4462" s="8">
        <f ca="1">DATEDIF(Table1[[#This Row],[Date of Birth]],TODAY(),"y")</f>
        <v>27</v>
      </c>
      <c r="J4462" s="33">
        <v>45127</v>
      </c>
      <c r="K4462" s="33" t="str" cm="1">
        <f t="array" aca="1" ref="K4462" ca="1">_xlfn.IFS(L4462&lt;3,"Junior",L4462&lt;=7,"Mid-Level",L4462&gt;7,"Senior")</f>
        <v>Junior</v>
      </c>
      <c r="L4462" s="45">
        <f ca="1">INT(YEARFRAC(Table1[[#This Row],[Joining Date]],TODAY(),1))</f>
        <v>2</v>
      </c>
      <c r="M4462" s="25" t="str">
        <f t="shared" ca="1" si="69"/>
        <v>No</v>
      </c>
      <c r="N4462" s="25">
        <f>YEAR(Table1[[#This Row],[Joining Date]])</f>
        <v>2023</v>
      </c>
      <c r="O4462" s="45">
        <f>MONTH(Table1[[#This Row],[Joining Date]])</f>
        <v>7</v>
      </c>
      <c r="P4462" s="25">
        <f ca="1">NETWORKDAYS(Table1[[#This Row],[Joining Date]],TODAY())</f>
        <v>768</v>
      </c>
      <c r="Q4462" s="25" t="str">
        <f>LEFT(Table1[[#This Row],[Department]],5)&amp;"-"&amp;RIGHT(Table1[[#This Row],[Employee ID]],3)</f>
        <v>Marke-582</v>
      </c>
      <c r="R4462" s="25" t="str">
        <f>LEFT(Table1[[#This Row],[Department]],3)</f>
        <v>Mar</v>
      </c>
      <c r="S4462" s="36">
        <f>_xlfn.XLOOKUP(Table1[[#This Row],[City]],Table2[City],Table2[Bonus %])</f>
        <v>7</v>
      </c>
    </row>
    <row r="4463" spans="1:19" x14ac:dyDescent="0.35">
      <c r="A4463" s="9" t="s">
        <v>1183</v>
      </c>
      <c r="B4463" s="41" t="str">
        <f>LEFT(Table1[[#This Row],[Employee Name]],FIND(" ",Table1[[#This Row],[Employee Name]]))</f>
        <v xml:space="preserve">Sneha </v>
      </c>
      <c r="C4463" s="41" t="str">
        <f>RIGHT(Table1[[#This Row],[Employee Name]],LEN(Table1[[#This Row],[Employee Name]])-FIND(" ",Table1[[#This Row],[Employee Name]]))</f>
        <v>Iyer</v>
      </c>
      <c r="D4463" s="23">
        <f>Table1[[#This Row],[Basic Salary]]+Table1[[#This Row],[Bonus]]</f>
        <v>52346</v>
      </c>
      <c r="E4463" s="10">
        <v>86</v>
      </c>
      <c r="F4463" s="46">
        <v>46</v>
      </c>
      <c r="G4463" s="10" t="str" cm="1">
        <f t="array" ref="G4463">_xlfn.IFS(Table1[[#This Row],[Performance Score]]&gt;=80,"Excellent",Table1[[#This Row],[Performance Score]]&gt;=60,"Good",Table1[[#This Row],[Performance Score]]&gt;=40,"Need Improvement")</f>
        <v>Need Improvement</v>
      </c>
      <c r="H4463" s="30">
        <f>Table1[[#This Row],[Bonus]]/Table1[[#This Row],[Basic Salary]]</f>
        <v>0.92781644753802528</v>
      </c>
      <c r="I4463" s="10">
        <f ca="1">DATEDIF(Table1[[#This Row],[Date of Birth]],TODAY(),"y")</f>
        <v>17</v>
      </c>
      <c r="J4463" s="34">
        <v>42372</v>
      </c>
      <c r="K4463" s="33" t="str" cm="1">
        <f t="array" aca="1" ref="K4463" ca="1">_xlfn.IFS(L4463&lt;3,"Junior",L4463&lt;=7,"Mid-Level",L4463&gt;7,"Senior")</f>
        <v>Senior</v>
      </c>
      <c r="L4463" s="46">
        <f ca="1">INT(YEARFRAC(Table1[[#This Row],[Joining Date]],TODAY(),1))</f>
        <v>10</v>
      </c>
      <c r="M4463" s="25" t="str">
        <f t="shared" ca="1" si="69"/>
        <v>Yes</v>
      </c>
      <c r="N4463" s="26">
        <f>YEAR(Table1[[#This Row],[Joining Date]])</f>
        <v>2016</v>
      </c>
      <c r="O4463" s="46">
        <f>MONTH(Table1[[#This Row],[Joining Date]])</f>
        <v>1</v>
      </c>
      <c r="P4463" s="26">
        <f ca="1">NETWORKDAYS(Table1[[#This Row],[Joining Date]],TODAY())</f>
        <v>2736</v>
      </c>
      <c r="Q4463" s="26" t="str">
        <f>LEFT(Table1[[#This Row],[Department]],5)&amp;"-"&amp;RIGHT(Table1[[#This Row],[Employee ID]],3)</f>
        <v>Suppo-127</v>
      </c>
      <c r="R4463" s="26" t="str">
        <f>LEFT(Table1[[#This Row],[Department]],3)</f>
        <v>Sup</v>
      </c>
      <c r="S4463" s="37">
        <f>_xlfn.XLOOKUP(Table1[[#This Row],[City]],Table2[City],Table2[Bonus %])</f>
        <v>8</v>
      </c>
    </row>
    <row r="4464" spans="1:19" x14ac:dyDescent="0.35">
      <c r="A4464" s="7" t="s">
        <v>2883</v>
      </c>
      <c r="B4464" s="40" t="str">
        <f>LEFT(Table1[[#This Row],[Employee Name]],FIND(" ",Table1[[#This Row],[Employee Name]]))</f>
        <v xml:space="preserve">Krishna </v>
      </c>
      <c r="C4464" s="40" t="str">
        <f>RIGHT(Table1[[#This Row],[Employee Name]],LEN(Table1[[#This Row],[Employee Name]])-FIND(" ",Table1[[#This Row],[Employee Name]]))</f>
        <v>Chaitanya</v>
      </c>
      <c r="D4464" s="22">
        <f>Table1[[#This Row],[Basic Salary]]+Table1[[#This Row],[Bonus]]</f>
        <v>52330</v>
      </c>
      <c r="E4464" s="8">
        <v>70</v>
      </c>
      <c r="F4464" s="45">
        <v>75</v>
      </c>
      <c r="G4464" s="8" t="str" cm="1">
        <f t="array" ref="G4464">_xlfn.IFS(Table1[[#This Row],[Performance Score]]&gt;=80,"Excellent",Table1[[#This Row],[Performance Score]]&gt;=60,"Good",Table1[[#This Row],[Performance Score]]&gt;=40,"Need Improvement")</f>
        <v>Good</v>
      </c>
      <c r="H4464" s="29">
        <f>Table1[[#This Row],[Bonus]]/Table1[[#This Row],[Basic Salary]]</f>
        <v>0.83788150177361009</v>
      </c>
      <c r="I4464" s="8">
        <f ca="1">DATEDIF(Table1[[#This Row],[Date of Birth]],TODAY(),"y")</f>
        <v>40</v>
      </c>
      <c r="J4464" s="33">
        <v>42279</v>
      </c>
      <c r="K4464" s="33" t="str" cm="1">
        <f t="array" aca="1" ref="K4464" ca="1">_xlfn.IFS(L4464&lt;3,"Junior",L4464&lt;=7,"Mid-Level",L4464&gt;7,"Senior")</f>
        <v>Senior</v>
      </c>
      <c r="L4464" s="45">
        <f ca="1">INT(YEARFRAC(Table1[[#This Row],[Joining Date]],TODAY(),1))</f>
        <v>10</v>
      </c>
      <c r="M4464" s="25" t="str">
        <f t="shared" ca="1" si="69"/>
        <v>Yes</v>
      </c>
      <c r="N4464" s="25">
        <f>YEAR(Table1[[#This Row],[Joining Date]])</f>
        <v>2015</v>
      </c>
      <c r="O4464" s="45">
        <f>MONTH(Table1[[#This Row],[Joining Date]])</f>
        <v>10</v>
      </c>
      <c r="P4464" s="25">
        <f ca="1">NETWORKDAYS(Table1[[#This Row],[Joining Date]],TODAY())</f>
        <v>2802</v>
      </c>
      <c r="Q4464" s="25" t="str">
        <f>LEFT(Table1[[#This Row],[Department]],5)&amp;"-"&amp;RIGHT(Table1[[#This Row],[Employee ID]],3)</f>
        <v>Marke-827</v>
      </c>
      <c r="R4464" s="25" t="str">
        <f>LEFT(Table1[[#This Row],[Department]],3)</f>
        <v>Mar</v>
      </c>
      <c r="S4464" s="36">
        <f>_xlfn.XLOOKUP(Table1[[#This Row],[City]],Table2[City],Table2[Bonus %])</f>
        <v>5</v>
      </c>
    </row>
    <row r="4465" spans="1:19" x14ac:dyDescent="0.35">
      <c r="A4465" s="9" t="s">
        <v>1212</v>
      </c>
      <c r="B4465" s="41" t="str">
        <f>LEFT(Table1[[#This Row],[Employee Name]],FIND(" ",Table1[[#This Row],[Employee Name]]))</f>
        <v xml:space="preserve">Aarav </v>
      </c>
      <c r="C4465" s="41" t="str">
        <f>RIGHT(Table1[[#This Row],[Employee Name]],LEN(Table1[[#This Row],[Employee Name]])-FIND(" ",Table1[[#This Row],[Employee Name]]))</f>
        <v>Sharma</v>
      </c>
      <c r="D4465" s="23">
        <f>Table1[[#This Row],[Basic Salary]]+Table1[[#This Row],[Bonus]]</f>
        <v>52330</v>
      </c>
      <c r="E4465" s="10">
        <v>93</v>
      </c>
      <c r="F4465" s="46">
        <v>42</v>
      </c>
      <c r="G4465" s="10" t="str" cm="1">
        <f t="array" ref="G4465">_xlfn.IFS(Table1[[#This Row],[Performance Score]]&gt;=80,"Excellent",Table1[[#This Row],[Performance Score]]&gt;=60,"Good",Table1[[#This Row],[Performance Score]]&gt;=40,"Need Improvement")</f>
        <v>Need Improvement</v>
      </c>
      <c r="H4465" s="30">
        <f>Table1[[#This Row],[Bonus]]/Table1[[#This Row],[Basic Salary]]</f>
        <v>0.75309882747068679</v>
      </c>
      <c r="I4465" s="10">
        <f ca="1">DATEDIF(Table1[[#This Row],[Date of Birth]],TODAY(),"y")</f>
        <v>28</v>
      </c>
      <c r="J4465" s="34">
        <v>42541</v>
      </c>
      <c r="K4465" s="33" t="str" cm="1">
        <f t="array" aca="1" ref="K4465" ca="1">_xlfn.IFS(L4465&lt;3,"Junior",L4465&lt;=7,"Mid-Level",L4465&gt;7,"Senior")</f>
        <v>Senior</v>
      </c>
      <c r="L4465" s="46">
        <f ca="1">INT(YEARFRAC(Table1[[#This Row],[Joining Date]],TODAY(),1))</f>
        <v>10</v>
      </c>
      <c r="M4465" s="25" t="str">
        <f t="shared" ca="1" si="69"/>
        <v>Yes</v>
      </c>
      <c r="N4465" s="26">
        <f>YEAR(Table1[[#This Row],[Joining Date]])</f>
        <v>2016</v>
      </c>
      <c r="O4465" s="46">
        <f>MONTH(Table1[[#This Row],[Joining Date]])</f>
        <v>6</v>
      </c>
      <c r="P4465" s="26">
        <f ca="1">NETWORKDAYS(Table1[[#This Row],[Joining Date]],TODAY())</f>
        <v>2616</v>
      </c>
      <c r="Q4465" s="26" t="str">
        <f>LEFT(Table1[[#This Row],[Department]],5)&amp;"-"&amp;RIGHT(Table1[[#This Row],[Employee ID]],3)</f>
        <v>IT-156</v>
      </c>
      <c r="R4465" s="26" t="str">
        <f>LEFT(Table1[[#This Row],[Department]],3)</f>
        <v>IT</v>
      </c>
      <c r="S4465" s="37">
        <f>_xlfn.XLOOKUP(Table1[[#This Row],[City]],Table2[City],Table2[Bonus %])</f>
        <v>6</v>
      </c>
    </row>
    <row r="4466" spans="1:19" x14ac:dyDescent="0.35">
      <c r="A4466" s="7" t="s">
        <v>469</v>
      </c>
      <c r="B4466" s="40" t="str">
        <f>LEFT(Table1[[#This Row],[Employee Name]],FIND(" ",Table1[[#This Row],[Employee Name]]))</f>
        <v xml:space="preserve">Swathi </v>
      </c>
      <c r="C4466" s="40" t="str">
        <f>RIGHT(Table1[[#This Row],[Employee Name]],LEN(Table1[[#This Row],[Employee Name]])-FIND(" ",Table1[[#This Row],[Employee Name]]))</f>
        <v>Ramesh</v>
      </c>
      <c r="D4466" s="22">
        <f>Table1[[#This Row],[Basic Salary]]+Table1[[#This Row],[Bonus]]</f>
        <v>52311</v>
      </c>
      <c r="E4466" s="8">
        <v>95</v>
      </c>
      <c r="F4466" s="45">
        <v>71</v>
      </c>
      <c r="G4466" s="8" t="str" cm="1">
        <f t="array" ref="G4466">_xlfn.IFS(Table1[[#This Row],[Performance Score]]&gt;=80,"Excellent",Table1[[#This Row],[Performance Score]]&gt;=60,"Good",Table1[[#This Row],[Performance Score]]&gt;=40,"Need Improvement")</f>
        <v>Good</v>
      </c>
      <c r="H4466" s="29">
        <f>Table1[[#This Row],[Bonus]]/Table1[[#This Row],[Basic Salary]]</f>
        <v>0.13670143415906127</v>
      </c>
      <c r="I4466" s="8">
        <f ca="1">DATEDIF(Table1[[#This Row],[Date of Birth]],TODAY(),"y")</f>
        <v>33</v>
      </c>
      <c r="J4466" s="33">
        <v>43683</v>
      </c>
      <c r="K4466" s="33" t="str" cm="1">
        <f t="array" aca="1" ref="K4466" ca="1">_xlfn.IFS(L4466&lt;3,"Junior",L4466&lt;=7,"Mid-Level",L4466&gt;7,"Senior")</f>
        <v>Mid-Level</v>
      </c>
      <c r="L4466" s="45">
        <f ca="1">INT(YEARFRAC(Table1[[#This Row],[Joining Date]],TODAY(),1))</f>
        <v>6</v>
      </c>
      <c r="M4466" s="25" t="str">
        <f t="shared" ca="1" si="69"/>
        <v>Yes</v>
      </c>
      <c r="N4466" s="25">
        <f>YEAR(Table1[[#This Row],[Joining Date]])</f>
        <v>2019</v>
      </c>
      <c r="O4466" s="45">
        <f>MONTH(Table1[[#This Row],[Joining Date]])</f>
        <v>8</v>
      </c>
      <c r="P4466" s="25">
        <f ca="1">NETWORKDAYS(Table1[[#This Row],[Joining Date]],TODAY())</f>
        <v>1800</v>
      </c>
      <c r="Q4466" s="25" t="str">
        <f>LEFT(Table1[[#This Row],[Department]],5)&amp;"-"&amp;RIGHT(Table1[[#This Row],[Employee ID]],3)</f>
        <v>Sales-413</v>
      </c>
      <c r="R4466" s="25" t="str">
        <f>LEFT(Table1[[#This Row],[Department]],3)</f>
        <v>Sal</v>
      </c>
      <c r="S4466" s="36">
        <f>_xlfn.XLOOKUP(Table1[[#This Row],[City]],Table2[City],Table2[Bonus %])</f>
        <v>7</v>
      </c>
    </row>
    <row r="4467" spans="1:19" x14ac:dyDescent="0.35">
      <c r="A4467" s="9" t="s">
        <v>1783</v>
      </c>
      <c r="B4467" s="41" t="str">
        <f>LEFT(Table1[[#This Row],[Employee Name]],FIND(" ",Table1[[#This Row],[Employee Name]]))</f>
        <v xml:space="preserve">Kavya </v>
      </c>
      <c r="C4467" s="41" t="str">
        <f>RIGHT(Table1[[#This Row],[Employee Name]],LEN(Table1[[#This Row],[Employee Name]])-FIND(" ",Table1[[#This Row],[Employee Name]]))</f>
        <v>Nair</v>
      </c>
      <c r="D4467" s="23">
        <f>Table1[[#This Row],[Basic Salary]]+Table1[[#This Row],[Bonus]]</f>
        <v>52255</v>
      </c>
      <c r="E4467" s="10">
        <v>79</v>
      </c>
      <c r="F4467" s="46">
        <v>74</v>
      </c>
      <c r="G4467" s="10" t="str" cm="1">
        <f t="array" ref="G4467">_xlfn.IFS(Table1[[#This Row],[Performance Score]]&gt;=80,"Excellent",Table1[[#This Row],[Performance Score]]&gt;=60,"Good",Table1[[#This Row],[Performance Score]]&gt;=40,"Need Improvement")</f>
        <v>Good</v>
      </c>
      <c r="H4467" s="30">
        <f>Table1[[#This Row],[Bonus]]/Table1[[#This Row],[Basic Salary]]</f>
        <v>0.38266345619559178</v>
      </c>
      <c r="I4467" s="10">
        <f ca="1">DATEDIF(Table1[[#This Row],[Date of Birth]],TODAY(),"y")</f>
        <v>30</v>
      </c>
      <c r="J4467" s="34">
        <v>42676</v>
      </c>
      <c r="K4467" s="33" t="str" cm="1">
        <f t="array" aca="1" ref="K4467" ca="1">_xlfn.IFS(L4467&lt;3,"Junior",L4467&lt;=7,"Mid-Level",L4467&gt;7,"Senior")</f>
        <v>Senior</v>
      </c>
      <c r="L4467" s="46">
        <f ca="1">INT(YEARFRAC(Table1[[#This Row],[Joining Date]],TODAY(),1))</f>
        <v>9</v>
      </c>
      <c r="M4467" s="25" t="str">
        <f t="shared" ca="1" si="69"/>
        <v>Yes</v>
      </c>
      <c r="N4467" s="26">
        <f>YEAR(Table1[[#This Row],[Joining Date]])</f>
        <v>2016</v>
      </c>
      <c r="O4467" s="46">
        <f>MONTH(Table1[[#This Row],[Joining Date]])</f>
        <v>11</v>
      </c>
      <c r="P4467" s="26">
        <f ca="1">NETWORKDAYS(Table1[[#This Row],[Joining Date]],TODAY())</f>
        <v>2519</v>
      </c>
      <c r="Q4467" s="26" t="str">
        <f>LEFT(Table1[[#This Row],[Department]],5)&amp;"-"&amp;RIGHT(Table1[[#This Row],[Employee ID]],3)</f>
        <v>Finan-727</v>
      </c>
      <c r="R4467" s="26" t="str">
        <f>LEFT(Table1[[#This Row],[Department]],3)</f>
        <v>Fin</v>
      </c>
      <c r="S4467" s="37">
        <f>_xlfn.XLOOKUP(Table1[[#This Row],[City]],Table2[City],Table2[Bonus %])</f>
        <v>6</v>
      </c>
    </row>
    <row r="4468" spans="1:19" x14ac:dyDescent="0.35">
      <c r="A4468" s="7" t="s">
        <v>2454</v>
      </c>
      <c r="B4468" s="40" t="str">
        <f>LEFT(Table1[[#This Row],[Employee Name]],FIND(" ",Table1[[#This Row],[Employee Name]]))</f>
        <v xml:space="preserve">Ravi </v>
      </c>
      <c r="C4468" s="40" t="str">
        <f>RIGHT(Table1[[#This Row],[Employee Name]],LEN(Table1[[#This Row],[Employee Name]])-FIND(" ",Table1[[#This Row],[Employee Name]]))</f>
        <v>Teja</v>
      </c>
      <c r="D4468" s="22">
        <f>Table1[[#This Row],[Basic Salary]]+Table1[[#This Row],[Bonus]]</f>
        <v>52241</v>
      </c>
      <c r="E4468" s="8">
        <v>87</v>
      </c>
      <c r="F4468" s="45">
        <v>54</v>
      </c>
      <c r="G4468" s="8" t="str" cm="1">
        <f t="array" ref="G4468">_xlfn.IFS(Table1[[#This Row],[Performance Score]]&gt;=80,"Excellent",Table1[[#This Row],[Performance Score]]&gt;=60,"Good",Table1[[#This Row],[Performance Score]]&gt;=40,"Need Improvement")</f>
        <v>Need Improvement</v>
      </c>
      <c r="H4468" s="29">
        <f>Table1[[#This Row],[Bonus]]/Table1[[#This Row],[Basic Salary]]</f>
        <v>1.0624161073825504</v>
      </c>
      <c r="I4468" s="8">
        <f ca="1">DATEDIF(Table1[[#This Row],[Date of Birth]],TODAY(),"y")</f>
        <v>35</v>
      </c>
      <c r="J4468" s="33">
        <v>43903</v>
      </c>
      <c r="K4468" s="33" t="str" cm="1">
        <f t="array" aca="1" ref="K4468" ca="1">_xlfn.IFS(L4468&lt;3,"Junior",L4468&lt;=7,"Mid-Level",L4468&gt;7,"Senior")</f>
        <v>Mid-Level</v>
      </c>
      <c r="L4468" s="45">
        <f ca="1">INT(YEARFRAC(Table1[[#This Row],[Joining Date]],TODAY(),1))</f>
        <v>6</v>
      </c>
      <c r="M4468" s="25" t="str">
        <f t="shared" ca="1" si="69"/>
        <v>Yes</v>
      </c>
      <c r="N4468" s="25">
        <f>YEAR(Table1[[#This Row],[Joining Date]])</f>
        <v>2020</v>
      </c>
      <c r="O4468" s="45">
        <f>MONTH(Table1[[#This Row],[Joining Date]])</f>
        <v>3</v>
      </c>
      <c r="P4468" s="25">
        <f ca="1">NETWORKDAYS(Table1[[#This Row],[Joining Date]],TODAY())</f>
        <v>1642</v>
      </c>
      <c r="Q4468" s="25" t="str">
        <f>LEFT(Table1[[#This Row],[Department]],5)&amp;"-"&amp;RIGHT(Table1[[#This Row],[Employee ID]],3)</f>
        <v>Opera-398</v>
      </c>
      <c r="R4468" s="25" t="str">
        <f>LEFT(Table1[[#This Row],[Department]],3)</f>
        <v>Ope</v>
      </c>
      <c r="S4468" s="36">
        <f>_xlfn.XLOOKUP(Table1[[#This Row],[City]],Table2[City],Table2[Bonus %])</f>
        <v>6</v>
      </c>
    </row>
    <row r="4469" spans="1:19" x14ac:dyDescent="0.35">
      <c r="A4469" s="9" t="s">
        <v>2045</v>
      </c>
      <c r="B4469" s="41" t="str">
        <f>LEFT(Table1[[#This Row],[Employee Name]],FIND(" ",Table1[[#This Row],[Employee Name]]))</f>
        <v xml:space="preserve">Ravi </v>
      </c>
      <c r="C4469" s="41" t="str">
        <f>RIGHT(Table1[[#This Row],[Employee Name]],LEN(Table1[[#This Row],[Employee Name]])-FIND(" ",Table1[[#This Row],[Employee Name]]))</f>
        <v>Teja</v>
      </c>
      <c r="D4469" s="23">
        <f>Table1[[#This Row],[Basic Salary]]+Table1[[#This Row],[Bonus]]</f>
        <v>52240</v>
      </c>
      <c r="E4469" s="10">
        <v>77</v>
      </c>
      <c r="F4469" s="46">
        <v>45</v>
      </c>
      <c r="G4469" s="10" t="str" cm="1">
        <f t="array" ref="G4469">_xlfn.IFS(Table1[[#This Row],[Performance Score]]&gt;=80,"Excellent",Table1[[#This Row],[Performance Score]]&gt;=60,"Good",Table1[[#This Row],[Performance Score]]&gt;=40,"Need Improvement")</f>
        <v>Need Improvement</v>
      </c>
      <c r="H4469" s="30">
        <f>Table1[[#This Row],[Bonus]]/Table1[[#This Row],[Basic Salary]]</f>
        <v>0.1855213888573698</v>
      </c>
      <c r="I4469" s="10">
        <f ca="1">DATEDIF(Table1[[#This Row],[Date of Birth]],TODAY(),"y")</f>
        <v>21</v>
      </c>
      <c r="J4469" s="34">
        <v>43896</v>
      </c>
      <c r="K4469" s="33" t="str" cm="1">
        <f t="array" aca="1" ref="K4469" ca="1">_xlfn.IFS(L4469&lt;3,"Junior",L4469&lt;=7,"Mid-Level",L4469&gt;7,"Senior")</f>
        <v>Mid-Level</v>
      </c>
      <c r="L4469" s="46">
        <f ca="1">INT(YEARFRAC(Table1[[#This Row],[Joining Date]],TODAY(),1))</f>
        <v>6</v>
      </c>
      <c r="M4469" s="25" t="str">
        <f t="shared" ca="1" si="69"/>
        <v>Yes</v>
      </c>
      <c r="N4469" s="26">
        <f>YEAR(Table1[[#This Row],[Joining Date]])</f>
        <v>2020</v>
      </c>
      <c r="O4469" s="46">
        <f>MONTH(Table1[[#This Row],[Joining Date]])</f>
        <v>3</v>
      </c>
      <c r="P4469" s="26">
        <f ca="1">NETWORKDAYS(Table1[[#This Row],[Joining Date]],TODAY())</f>
        <v>1647</v>
      </c>
      <c r="Q4469" s="26" t="str">
        <f>LEFT(Table1[[#This Row],[Department]],5)&amp;"-"&amp;RIGHT(Table1[[#This Row],[Employee ID]],3)</f>
        <v>Suppo-989</v>
      </c>
      <c r="R4469" s="26" t="str">
        <f>LEFT(Table1[[#This Row],[Department]],3)</f>
        <v>Sup</v>
      </c>
      <c r="S4469" s="37">
        <f>_xlfn.XLOOKUP(Table1[[#This Row],[City]],Table2[City],Table2[Bonus %])</f>
        <v>8</v>
      </c>
    </row>
    <row r="4470" spans="1:19" x14ac:dyDescent="0.35">
      <c r="A4470" s="7" t="s">
        <v>2533</v>
      </c>
      <c r="B4470" s="40" t="str">
        <f>LEFT(Table1[[#This Row],[Employee Name]],FIND(" ",Table1[[#This Row],[Employee Name]]))</f>
        <v xml:space="preserve">Ishita </v>
      </c>
      <c r="C4470" s="40" t="str">
        <f>RIGHT(Table1[[#This Row],[Employee Name]],LEN(Table1[[#This Row],[Employee Name]])-FIND(" ",Table1[[#This Row],[Employee Name]]))</f>
        <v>Roy</v>
      </c>
      <c r="D4470" s="22">
        <f>Table1[[#This Row],[Basic Salary]]+Table1[[#This Row],[Bonus]]</f>
        <v>52232</v>
      </c>
      <c r="E4470" s="8">
        <v>65</v>
      </c>
      <c r="F4470" s="45">
        <v>72</v>
      </c>
      <c r="G4470" s="8" t="str" cm="1">
        <f t="array" ref="G4470">_xlfn.IFS(Table1[[#This Row],[Performance Score]]&gt;=80,"Excellent",Table1[[#This Row],[Performance Score]]&gt;=60,"Good",Table1[[#This Row],[Performance Score]]&gt;=40,"Need Improvement")</f>
        <v>Good</v>
      </c>
      <c r="H4470" s="29">
        <f>Table1[[#This Row],[Bonus]]/Table1[[#This Row],[Basic Salary]]</f>
        <v>0.23749052312357846</v>
      </c>
      <c r="I4470" s="8">
        <f ca="1">DATEDIF(Table1[[#This Row],[Date of Birth]],TODAY(),"y")</f>
        <v>35</v>
      </c>
      <c r="J4470" s="33">
        <v>45041</v>
      </c>
      <c r="K4470" s="33" t="str" cm="1">
        <f t="array" aca="1" ref="K4470" ca="1">_xlfn.IFS(L4470&lt;3,"Junior",L4470&lt;=7,"Mid-Level",L4470&gt;7,"Senior")</f>
        <v>Mid-Level</v>
      </c>
      <c r="L4470" s="45">
        <f ca="1">INT(YEARFRAC(Table1[[#This Row],[Joining Date]],TODAY(),1))</f>
        <v>3</v>
      </c>
      <c r="M4470" s="25" t="str">
        <f t="shared" ca="1" si="69"/>
        <v>No</v>
      </c>
      <c r="N4470" s="25">
        <f>YEAR(Table1[[#This Row],[Joining Date]])</f>
        <v>2023</v>
      </c>
      <c r="O4470" s="45">
        <f>MONTH(Table1[[#This Row],[Joining Date]])</f>
        <v>4</v>
      </c>
      <c r="P4470" s="25">
        <f ca="1">NETWORKDAYS(Table1[[#This Row],[Joining Date]],TODAY())</f>
        <v>830</v>
      </c>
      <c r="Q4470" s="25" t="str">
        <f>LEFT(Table1[[#This Row],[Department]],5)&amp;"-"&amp;RIGHT(Table1[[#This Row],[Employee ID]],3)</f>
        <v>Sales-477</v>
      </c>
      <c r="R4470" s="25" t="str">
        <f>LEFT(Table1[[#This Row],[Department]],3)</f>
        <v>Sal</v>
      </c>
      <c r="S4470" s="36">
        <f>_xlfn.XLOOKUP(Table1[[#This Row],[City]],Table2[City],Table2[Bonus %])</f>
        <v>4</v>
      </c>
    </row>
    <row r="4471" spans="1:19" x14ac:dyDescent="0.35">
      <c r="A4471" s="9" t="s">
        <v>3409</v>
      </c>
      <c r="B4471" s="41" t="str">
        <f>LEFT(Table1[[#This Row],[Employee Name]],FIND(" ",Table1[[#This Row],[Employee Name]]))</f>
        <v xml:space="preserve">Swathi </v>
      </c>
      <c r="C4471" s="41" t="str">
        <f>RIGHT(Table1[[#This Row],[Employee Name]],LEN(Table1[[#This Row],[Employee Name]])-FIND(" ",Table1[[#This Row],[Employee Name]]))</f>
        <v>Ramesh</v>
      </c>
      <c r="D4471" s="23">
        <f>Table1[[#This Row],[Basic Salary]]+Table1[[#This Row],[Bonus]]</f>
        <v>52226</v>
      </c>
      <c r="E4471" s="10">
        <v>89</v>
      </c>
      <c r="F4471" s="46">
        <v>67</v>
      </c>
      <c r="G4471" s="10" t="str" cm="1">
        <f t="array" ref="G4471">_xlfn.IFS(Table1[[#This Row],[Performance Score]]&gt;=80,"Excellent",Table1[[#This Row],[Performance Score]]&gt;=60,"Good",Table1[[#This Row],[Performance Score]]&gt;=40,"Need Improvement")</f>
        <v>Good</v>
      </c>
      <c r="H4471" s="30">
        <f>Table1[[#This Row],[Bonus]]/Table1[[#This Row],[Basic Salary]]</f>
        <v>0.5512980455058516</v>
      </c>
      <c r="I4471" s="10">
        <f ca="1">DATEDIF(Table1[[#This Row],[Date of Birth]],TODAY(),"y")</f>
        <v>19</v>
      </c>
      <c r="J4471" s="34">
        <v>44501</v>
      </c>
      <c r="K4471" s="33" t="str" cm="1">
        <f t="array" aca="1" ref="K4471" ca="1">_xlfn.IFS(L4471&lt;3,"Junior",L4471&lt;=7,"Mid-Level",L4471&gt;7,"Senior")</f>
        <v>Mid-Level</v>
      </c>
      <c r="L4471" s="46">
        <f ca="1">INT(YEARFRAC(Table1[[#This Row],[Joining Date]],TODAY(),1))</f>
        <v>4</v>
      </c>
      <c r="M4471" s="25" t="str">
        <f t="shared" ca="1" si="69"/>
        <v>No</v>
      </c>
      <c r="N4471" s="26">
        <f>YEAR(Table1[[#This Row],[Joining Date]])</f>
        <v>2021</v>
      </c>
      <c r="O4471" s="46">
        <f>MONTH(Table1[[#This Row],[Joining Date]])</f>
        <v>11</v>
      </c>
      <c r="P4471" s="26">
        <f ca="1">NETWORKDAYS(Table1[[#This Row],[Joining Date]],TODAY())</f>
        <v>1216</v>
      </c>
      <c r="Q4471" s="26" t="str">
        <f>LEFT(Table1[[#This Row],[Department]],5)&amp;"-"&amp;RIGHT(Table1[[#This Row],[Employee ID]],3)</f>
        <v>Sales-353</v>
      </c>
      <c r="R4471" s="26" t="str">
        <f>LEFT(Table1[[#This Row],[Department]],3)</f>
        <v>Sal</v>
      </c>
      <c r="S4471" s="37">
        <f>_xlfn.XLOOKUP(Table1[[#This Row],[City]],Table2[City],Table2[Bonus %])</f>
        <v>6</v>
      </c>
    </row>
    <row r="4472" spans="1:19" x14ac:dyDescent="0.35">
      <c r="A4472" s="7" t="s">
        <v>3994</v>
      </c>
      <c r="B4472" s="40" t="str">
        <f>LEFT(Table1[[#This Row],[Employee Name]],FIND(" ",Table1[[#This Row],[Employee Name]]))</f>
        <v xml:space="preserve">Priya </v>
      </c>
      <c r="C4472" s="40" t="str">
        <f>RIGHT(Table1[[#This Row],[Employee Name]],LEN(Table1[[#This Row],[Employee Name]])-FIND(" ",Table1[[#This Row],[Employee Name]]))</f>
        <v>Reddy</v>
      </c>
      <c r="D4472" s="22">
        <f>Table1[[#This Row],[Basic Salary]]+Table1[[#This Row],[Bonus]]</f>
        <v>52128</v>
      </c>
      <c r="E4472" s="8">
        <v>100</v>
      </c>
      <c r="F4472" s="45">
        <v>75</v>
      </c>
      <c r="G4472" s="8" t="str" cm="1">
        <f t="array" ref="G4472">_xlfn.IFS(Table1[[#This Row],[Performance Score]]&gt;=80,"Excellent",Table1[[#This Row],[Performance Score]]&gt;=60,"Good",Table1[[#This Row],[Performance Score]]&gt;=40,"Need Improvement")</f>
        <v>Good</v>
      </c>
      <c r="H4472" s="29">
        <f>Table1[[#This Row],[Bonus]]/Table1[[#This Row],[Basic Salary]]</f>
        <v>0.56941141050730093</v>
      </c>
      <c r="I4472" s="8">
        <f ca="1">DATEDIF(Table1[[#This Row],[Date of Birth]],TODAY(),"y")</f>
        <v>27</v>
      </c>
      <c r="J4472" s="33">
        <v>45988</v>
      </c>
      <c r="K4472" s="33" t="str" cm="1">
        <f t="array" aca="1" ref="K4472" ca="1">_xlfn.IFS(L4472&lt;3,"Junior",L4472&lt;=7,"Mid-Level",L4472&gt;7,"Senior")</f>
        <v>Junior</v>
      </c>
      <c r="L4472" s="45">
        <f ca="1">INT(YEARFRAC(Table1[[#This Row],[Joining Date]],TODAY(),1))</f>
        <v>0</v>
      </c>
      <c r="M4472" s="25" t="str">
        <f t="shared" ca="1" si="69"/>
        <v>No</v>
      </c>
      <c r="N4472" s="25">
        <f>YEAR(Table1[[#This Row],[Joining Date]])</f>
        <v>2025</v>
      </c>
      <c r="O4472" s="45">
        <f>MONTH(Table1[[#This Row],[Joining Date]])</f>
        <v>11</v>
      </c>
      <c r="P4472" s="25">
        <f ca="1">NETWORKDAYS(Table1[[#This Row],[Joining Date]],TODAY())</f>
        <v>153</v>
      </c>
      <c r="Q4472" s="25" t="str">
        <f>LEFT(Table1[[#This Row],[Department]],5)&amp;"-"&amp;RIGHT(Table1[[#This Row],[Employee ID]],3)</f>
        <v>Opera-938</v>
      </c>
      <c r="R4472" s="25" t="str">
        <f>LEFT(Table1[[#This Row],[Department]],3)</f>
        <v>Ope</v>
      </c>
      <c r="S4472" s="36">
        <f>_xlfn.XLOOKUP(Table1[[#This Row],[City]],Table2[City],Table2[Bonus %])</f>
        <v>8</v>
      </c>
    </row>
    <row r="4473" spans="1:19" x14ac:dyDescent="0.35">
      <c r="A4473" s="9" t="s">
        <v>2278</v>
      </c>
      <c r="B4473" s="41" t="str">
        <f>LEFT(Table1[[#This Row],[Employee Name]],FIND(" ",Table1[[#This Row],[Employee Name]]))</f>
        <v xml:space="preserve">Gayathri </v>
      </c>
      <c r="C4473" s="41" t="str">
        <f>RIGHT(Table1[[#This Row],[Employee Name]],LEN(Table1[[#This Row],[Employee Name]])-FIND(" ",Table1[[#This Row],[Employee Name]]))</f>
        <v>Iyer</v>
      </c>
      <c r="D4473" s="23">
        <f>Table1[[#This Row],[Basic Salary]]+Table1[[#This Row],[Bonus]]</f>
        <v>52123</v>
      </c>
      <c r="E4473" s="10">
        <v>83</v>
      </c>
      <c r="F4473" s="46">
        <v>79</v>
      </c>
      <c r="G4473" s="10" t="str" cm="1">
        <f t="array" ref="G4473">_xlfn.IFS(Table1[[#This Row],[Performance Score]]&gt;=80,"Excellent",Table1[[#This Row],[Performance Score]]&gt;=60,"Good",Table1[[#This Row],[Performance Score]]&gt;=40,"Need Improvement")</f>
        <v>Good</v>
      </c>
      <c r="H4473" s="30">
        <f>Table1[[#This Row],[Bonus]]/Table1[[#This Row],[Basic Salary]]</f>
        <v>0.11409639841829647</v>
      </c>
      <c r="I4473" s="10">
        <f ca="1">DATEDIF(Table1[[#This Row],[Date of Birth]],TODAY(),"y")</f>
        <v>45</v>
      </c>
      <c r="J4473" s="34">
        <v>43908</v>
      </c>
      <c r="K4473" s="33" t="str" cm="1">
        <f t="array" aca="1" ref="K4473" ca="1">_xlfn.IFS(L4473&lt;3,"Junior",L4473&lt;=7,"Mid-Level",L4473&gt;7,"Senior")</f>
        <v>Mid-Level</v>
      </c>
      <c r="L4473" s="46">
        <f ca="1">INT(YEARFRAC(Table1[[#This Row],[Joining Date]],TODAY(),1))</f>
        <v>6</v>
      </c>
      <c r="M4473" s="25" t="str">
        <f t="shared" ca="1" si="69"/>
        <v>Yes</v>
      </c>
      <c r="N4473" s="26">
        <f>YEAR(Table1[[#This Row],[Joining Date]])</f>
        <v>2020</v>
      </c>
      <c r="O4473" s="46">
        <f>MONTH(Table1[[#This Row],[Joining Date]])</f>
        <v>3</v>
      </c>
      <c r="P4473" s="26">
        <f ca="1">NETWORKDAYS(Table1[[#This Row],[Joining Date]],TODAY())</f>
        <v>1639</v>
      </c>
      <c r="Q4473" s="26" t="str">
        <f>LEFT(Table1[[#This Row],[Department]],5)&amp;"-"&amp;RIGHT(Table1[[#This Row],[Employee ID]],3)</f>
        <v>HR-222</v>
      </c>
      <c r="R4473" s="26" t="str">
        <f>LEFT(Table1[[#This Row],[Department]],3)</f>
        <v>HR</v>
      </c>
      <c r="S4473" s="37">
        <f>_xlfn.XLOOKUP(Table1[[#This Row],[City]],Table2[City],Table2[Bonus %])</f>
        <v>6</v>
      </c>
    </row>
    <row r="4474" spans="1:19" x14ac:dyDescent="0.35">
      <c r="A4474" s="7" t="s">
        <v>3415</v>
      </c>
      <c r="B4474" s="40" t="str">
        <f>LEFT(Table1[[#This Row],[Employee Name]],FIND(" ",Table1[[#This Row],[Employee Name]]))</f>
        <v xml:space="preserve">Ajay </v>
      </c>
      <c r="C4474" s="40" t="str">
        <f>RIGHT(Table1[[#This Row],[Employee Name]],LEN(Table1[[#This Row],[Employee Name]])-FIND(" ",Table1[[#This Row],[Employee Name]]))</f>
        <v>Singh</v>
      </c>
      <c r="D4474" s="22">
        <f>Table1[[#This Row],[Basic Salary]]+Table1[[#This Row],[Bonus]]</f>
        <v>52105</v>
      </c>
      <c r="E4474" s="8">
        <v>80</v>
      </c>
      <c r="F4474" s="45">
        <v>84</v>
      </c>
      <c r="G4474" s="8" t="str" cm="1">
        <f t="array" ref="G4474">_xlfn.IFS(Table1[[#This Row],[Performance Score]]&gt;=80,"Excellent",Table1[[#This Row],[Performance Score]]&gt;=60,"Good",Table1[[#This Row],[Performance Score]]&gt;=40,"Need Improvement")</f>
        <v>Excellent</v>
      </c>
      <c r="H4474" s="29">
        <f>Table1[[#This Row],[Bonus]]/Table1[[#This Row],[Basic Salary]]</f>
        <v>0.44083731991261788</v>
      </c>
      <c r="I4474" s="8">
        <f ca="1">DATEDIF(Table1[[#This Row],[Date of Birth]],TODAY(),"y")</f>
        <v>25</v>
      </c>
      <c r="J4474" s="33">
        <v>44051</v>
      </c>
      <c r="K4474" s="33" t="str" cm="1">
        <f t="array" aca="1" ref="K4474" ca="1">_xlfn.IFS(L4474&lt;3,"Junior",L4474&lt;=7,"Mid-Level",L4474&gt;7,"Senior")</f>
        <v>Mid-Level</v>
      </c>
      <c r="L4474" s="45">
        <f ca="1">INT(YEARFRAC(Table1[[#This Row],[Joining Date]],TODAY(),1))</f>
        <v>5</v>
      </c>
      <c r="M4474" s="25" t="str">
        <f t="shared" ca="1" si="69"/>
        <v>No</v>
      </c>
      <c r="N4474" s="25">
        <f>YEAR(Table1[[#This Row],[Joining Date]])</f>
        <v>2020</v>
      </c>
      <c r="O4474" s="45">
        <f>MONTH(Table1[[#This Row],[Joining Date]])</f>
        <v>8</v>
      </c>
      <c r="P4474" s="25">
        <f ca="1">NETWORKDAYS(Table1[[#This Row],[Joining Date]],TODAY())</f>
        <v>1536</v>
      </c>
      <c r="Q4474" s="25" t="str">
        <f>LEFT(Table1[[#This Row],[Department]],5)&amp;"-"&amp;RIGHT(Table1[[#This Row],[Employee ID]],3)</f>
        <v>Sales-359</v>
      </c>
      <c r="R4474" s="25" t="str">
        <f>LEFT(Table1[[#This Row],[Department]],3)</f>
        <v>Sal</v>
      </c>
      <c r="S4474" s="36">
        <f>_xlfn.XLOOKUP(Table1[[#This Row],[City]],Table2[City],Table2[Bonus %])</f>
        <v>6</v>
      </c>
    </row>
    <row r="4475" spans="1:19" x14ac:dyDescent="0.35">
      <c r="A4475" s="9" t="s">
        <v>4658</v>
      </c>
      <c r="B4475" s="41" t="str">
        <f>LEFT(Table1[[#This Row],[Employee Name]],FIND(" ",Table1[[#This Row],[Employee Name]]))</f>
        <v xml:space="preserve">Ajay </v>
      </c>
      <c r="C4475" s="41" t="str">
        <f>RIGHT(Table1[[#This Row],[Employee Name]],LEN(Table1[[#This Row],[Employee Name]])-FIND(" ",Table1[[#This Row],[Employee Name]]))</f>
        <v>Singh</v>
      </c>
      <c r="D4475" s="23">
        <f>Table1[[#This Row],[Basic Salary]]+Table1[[#This Row],[Bonus]]</f>
        <v>52092</v>
      </c>
      <c r="E4475" s="10">
        <v>100</v>
      </c>
      <c r="F4475" s="46">
        <v>96</v>
      </c>
      <c r="G4475" s="10" t="str" cm="1">
        <f t="array" ref="G4475">_xlfn.IFS(Table1[[#This Row],[Performance Score]]&gt;=80,"Excellent",Table1[[#This Row],[Performance Score]]&gt;=60,"Good",Table1[[#This Row],[Performance Score]]&gt;=40,"Need Improvement")</f>
        <v>Excellent</v>
      </c>
      <c r="H4475" s="30">
        <f>Table1[[#This Row],[Bonus]]/Table1[[#This Row],[Basic Salary]]</f>
        <v>0.1844474761255116</v>
      </c>
      <c r="I4475" s="10">
        <f ca="1">DATEDIF(Table1[[#This Row],[Date of Birth]],TODAY(),"y")</f>
        <v>26</v>
      </c>
      <c r="J4475" s="34">
        <v>42478</v>
      </c>
      <c r="K4475" s="33" t="str" cm="1">
        <f t="array" aca="1" ref="K4475" ca="1">_xlfn.IFS(L4475&lt;3,"Junior",L4475&lt;=7,"Mid-Level",L4475&gt;7,"Senior")</f>
        <v>Senior</v>
      </c>
      <c r="L4475" s="46">
        <f ca="1">INT(YEARFRAC(Table1[[#This Row],[Joining Date]],TODAY(),1))</f>
        <v>10</v>
      </c>
      <c r="M4475" s="25" t="str">
        <f t="shared" ca="1" si="69"/>
        <v>Yes</v>
      </c>
      <c r="N4475" s="26">
        <f>YEAR(Table1[[#This Row],[Joining Date]])</f>
        <v>2016</v>
      </c>
      <c r="O4475" s="46">
        <f>MONTH(Table1[[#This Row],[Joining Date]])</f>
        <v>4</v>
      </c>
      <c r="P4475" s="26">
        <f ca="1">NETWORKDAYS(Table1[[#This Row],[Joining Date]],TODAY())</f>
        <v>2661</v>
      </c>
      <c r="Q4475" s="26" t="str">
        <f>LEFT(Table1[[#This Row],[Department]],5)&amp;"-"&amp;RIGHT(Table1[[#This Row],[Employee ID]],3)</f>
        <v>Marke-602</v>
      </c>
      <c r="R4475" s="26" t="str">
        <f>LEFT(Table1[[#This Row],[Department]],3)</f>
        <v>Mar</v>
      </c>
      <c r="S4475" s="37">
        <f>_xlfn.XLOOKUP(Table1[[#This Row],[City]],Table2[City],Table2[Bonus %])</f>
        <v>5</v>
      </c>
    </row>
    <row r="4476" spans="1:19" x14ac:dyDescent="0.35">
      <c r="A4476" s="7" t="s">
        <v>3112</v>
      </c>
      <c r="B4476" s="40" t="str">
        <f>LEFT(Table1[[#This Row],[Employee Name]],FIND(" ",Table1[[#This Row],[Employee Name]]))</f>
        <v xml:space="preserve">Ananya </v>
      </c>
      <c r="C4476" s="40" t="str">
        <f>RIGHT(Table1[[#This Row],[Employee Name]],LEN(Table1[[#This Row],[Employee Name]])-FIND(" ",Table1[[#This Row],[Employee Name]]))</f>
        <v>Rao</v>
      </c>
      <c r="D4476" s="22">
        <f>Table1[[#This Row],[Basic Salary]]+Table1[[#This Row],[Bonus]]</f>
        <v>52085</v>
      </c>
      <c r="E4476" s="8">
        <v>99</v>
      </c>
      <c r="F4476" s="45">
        <v>97</v>
      </c>
      <c r="G4476" s="8" t="str" cm="1">
        <f t="array" ref="G4476">_xlfn.IFS(Table1[[#This Row],[Performance Score]]&gt;=80,"Excellent",Table1[[#This Row],[Performance Score]]&gt;=60,"Good",Table1[[#This Row],[Performance Score]]&gt;=40,"Need Improvement")</f>
        <v>Excellent</v>
      </c>
      <c r="H4476" s="29">
        <f>Table1[[#This Row],[Bonus]]/Table1[[#This Row],[Basic Salary]]</f>
        <v>0.71377336141089764</v>
      </c>
      <c r="I4476" s="8">
        <f ca="1">DATEDIF(Table1[[#This Row],[Date of Birth]],TODAY(),"y")</f>
        <v>15</v>
      </c>
      <c r="J4476" s="33">
        <v>43287</v>
      </c>
      <c r="K4476" s="33" t="str" cm="1">
        <f t="array" aca="1" ref="K4476" ca="1">_xlfn.IFS(L4476&lt;3,"Junior",L4476&lt;=7,"Mid-Level",L4476&gt;7,"Senior")</f>
        <v>Mid-Level</v>
      </c>
      <c r="L4476" s="45">
        <f ca="1">INT(YEARFRAC(Table1[[#This Row],[Joining Date]],TODAY(),1))</f>
        <v>7</v>
      </c>
      <c r="M4476" s="25" t="str">
        <f t="shared" ca="1" si="69"/>
        <v>Yes</v>
      </c>
      <c r="N4476" s="25">
        <f>YEAR(Table1[[#This Row],[Joining Date]])</f>
        <v>2018</v>
      </c>
      <c r="O4476" s="45">
        <f>MONTH(Table1[[#This Row],[Joining Date]])</f>
        <v>7</v>
      </c>
      <c r="P4476" s="25">
        <f ca="1">NETWORKDAYS(Table1[[#This Row],[Joining Date]],TODAY())</f>
        <v>2082</v>
      </c>
      <c r="Q4476" s="25" t="str">
        <f>LEFT(Table1[[#This Row],[Department]],5)&amp;"-"&amp;RIGHT(Table1[[#This Row],[Employee ID]],3)</f>
        <v>IT-056</v>
      </c>
      <c r="R4476" s="25" t="str">
        <f>LEFT(Table1[[#This Row],[Department]],3)</f>
        <v>IT</v>
      </c>
      <c r="S4476" s="36">
        <f>_xlfn.XLOOKUP(Table1[[#This Row],[City]],Table2[City],Table2[Bonus %])</f>
        <v>4</v>
      </c>
    </row>
    <row r="4477" spans="1:19" x14ac:dyDescent="0.35">
      <c r="A4477" s="9" t="s">
        <v>3374</v>
      </c>
      <c r="B4477" s="41" t="str">
        <f>LEFT(Table1[[#This Row],[Employee Name]],FIND(" ",Table1[[#This Row],[Employee Name]]))</f>
        <v xml:space="preserve">Ishita </v>
      </c>
      <c r="C4477" s="41" t="str">
        <f>RIGHT(Table1[[#This Row],[Employee Name]],LEN(Table1[[#This Row],[Employee Name]])-FIND(" ",Table1[[#This Row],[Employee Name]]))</f>
        <v>Roy</v>
      </c>
      <c r="D4477" s="23">
        <f>Table1[[#This Row],[Basic Salary]]+Table1[[#This Row],[Bonus]]</f>
        <v>52072</v>
      </c>
      <c r="E4477" s="10">
        <v>77</v>
      </c>
      <c r="F4477" s="46">
        <v>41</v>
      </c>
      <c r="G4477" s="10" t="str" cm="1">
        <f t="array" ref="G4477">_xlfn.IFS(Table1[[#This Row],[Performance Score]]&gt;=80,"Excellent",Table1[[#This Row],[Performance Score]]&gt;=60,"Good",Table1[[#This Row],[Performance Score]]&gt;=40,"Need Improvement")</f>
        <v>Need Improvement</v>
      </c>
      <c r="H4477" s="30">
        <f>Table1[[#This Row],[Bonus]]/Table1[[#This Row],[Basic Salary]]</f>
        <v>0.61900320243758356</v>
      </c>
      <c r="I4477" s="10">
        <f ca="1">DATEDIF(Table1[[#This Row],[Date of Birth]],TODAY(),"y")</f>
        <v>34</v>
      </c>
      <c r="J4477" s="34">
        <v>44461</v>
      </c>
      <c r="K4477" s="33" t="str" cm="1">
        <f t="array" aca="1" ref="K4477" ca="1">_xlfn.IFS(L4477&lt;3,"Junior",L4477&lt;=7,"Mid-Level",L4477&gt;7,"Senior")</f>
        <v>Mid-Level</v>
      </c>
      <c r="L4477" s="46">
        <f ca="1">INT(YEARFRAC(Table1[[#This Row],[Joining Date]],TODAY(),1))</f>
        <v>4</v>
      </c>
      <c r="M4477" s="25" t="str">
        <f t="shared" ca="1" si="69"/>
        <v>No</v>
      </c>
      <c r="N4477" s="26">
        <f>YEAR(Table1[[#This Row],[Joining Date]])</f>
        <v>2021</v>
      </c>
      <c r="O4477" s="46">
        <f>MONTH(Table1[[#This Row],[Joining Date]])</f>
        <v>9</v>
      </c>
      <c r="P4477" s="26">
        <f ca="1">NETWORKDAYS(Table1[[#This Row],[Joining Date]],TODAY())</f>
        <v>1244</v>
      </c>
      <c r="Q4477" s="26" t="str">
        <f>LEFT(Table1[[#This Row],[Department]],5)&amp;"-"&amp;RIGHT(Table1[[#This Row],[Employee ID]],3)</f>
        <v>Marke-318</v>
      </c>
      <c r="R4477" s="26" t="str">
        <f>LEFT(Table1[[#This Row],[Department]],3)</f>
        <v>Mar</v>
      </c>
      <c r="S4477" s="37">
        <f>_xlfn.XLOOKUP(Table1[[#This Row],[City]],Table2[City],Table2[Bonus %])</f>
        <v>7</v>
      </c>
    </row>
    <row r="4478" spans="1:19" x14ac:dyDescent="0.35">
      <c r="A4478" s="7" t="s">
        <v>4222</v>
      </c>
      <c r="B4478" s="40" t="str">
        <f>LEFT(Table1[[#This Row],[Employee Name]],FIND(" ",Table1[[#This Row],[Employee Name]]))</f>
        <v xml:space="preserve">Nisha </v>
      </c>
      <c r="C4478" s="40" t="str">
        <f>RIGHT(Table1[[#This Row],[Employee Name]],LEN(Table1[[#This Row],[Employee Name]])-FIND(" ",Table1[[#This Row],[Employee Name]]))</f>
        <v>Kapoor</v>
      </c>
      <c r="D4478" s="22">
        <f>Table1[[#This Row],[Basic Salary]]+Table1[[#This Row],[Bonus]]</f>
        <v>52060</v>
      </c>
      <c r="E4478" s="8">
        <v>64</v>
      </c>
      <c r="F4478" s="45">
        <v>46</v>
      </c>
      <c r="G4478" s="8" t="str" cm="1">
        <f t="array" ref="G4478">_xlfn.IFS(Table1[[#This Row],[Performance Score]]&gt;=80,"Excellent",Table1[[#This Row],[Performance Score]]&gt;=60,"Good",Table1[[#This Row],[Performance Score]]&gt;=40,"Need Improvement")</f>
        <v>Need Improvement</v>
      </c>
      <c r="H4478" s="29">
        <f>Table1[[#This Row],[Bonus]]/Table1[[#This Row],[Basic Salary]]</f>
        <v>0.17501015663792716</v>
      </c>
      <c r="I4478" s="8">
        <f ca="1">DATEDIF(Table1[[#This Row],[Date of Birth]],TODAY(),"y")</f>
        <v>33</v>
      </c>
      <c r="J4478" s="33">
        <v>45573</v>
      </c>
      <c r="K4478" s="33" t="str" cm="1">
        <f t="array" aca="1" ref="K4478" ca="1">_xlfn.IFS(L4478&lt;3,"Junior",L4478&lt;=7,"Mid-Level",L4478&gt;7,"Senior")</f>
        <v>Junior</v>
      </c>
      <c r="L4478" s="45">
        <f ca="1">INT(YEARFRAC(Table1[[#This Row],[Joining Date]],TODAY(),1))</f>
        <v>1</v>
      </c>
      <c r="M4478" s="25" t="str">
        <f t="shared" ca="1" si="69"/>
        <v>No</v>
      </c>
      <c r="N4478" s="25">
        <f>YEAR(Table1[[#This Row],[Joining Date]])</f>
        <v>2024</v>
      </c>
      <c r="O4478" s="45">
        <f>MONTH(Table1[[#This Row],[Joining Date]])</f>
        <v>10</v>
      </c>
      <c r="P4478" s="25">
        <f ca="1">NETWORKDAYS(Table1[[#This Row],[Joining Date]],TODAY())</f>
        <v>450</v>
      </c>
      <c r="Q4478" s="25" t="str">
        <f>LEFT(Table1[[#This Row],[Department]],5)&amp;"-"&amp;RIGHT(Table1[[#This Row],[Employee ID]],3)</f>
        <v>Finan-166</v>
      </c>
      <c r="R4478" s="25" t="str">
        <f>LEFT(Table1[[#This Row],[Department]],3)</f>
        <v>Fin</v>
      </c>
      <c r="S4478" s="36">
        <f>_xlfn.XLOOKUP(Table1[[#This Row],[City]],Table2[City],Table2[Bonus %])</f>
        <v>8</v>
      </c>
    </row>
    <row r="4479" spans="1:19" x14ac:dyDescent="0.35">
      <c r="A4479" s="9" t="s">
        <v>1848</v>
      </c>
      <c r="B4479" s="41" t="str">
        <f>LEFT(Table1[[#This Row],[Employee Name]],FIND(" ",Table1[[#This Row],[Employee Name]]))</f>
        <v xml:space="preserve">Neha </v>
      </c>
      <c r="C4479" s="41" t="str">
        <f>RIGHT(Table1[[#This Row],[Employee Name]],LEN(Table1[[#This Row],[Employee Name]])-FIND(" ",Table1[[#This Row],[Employee Name]]))</f>
        <v>Kulkarni</v>
      </c>
      <c r="D4479" s="23">
        <f>Table1[[#This Row],[Basic Salary]]+Table1[[#This Row],[Bonus]]</f>
        <v>52059</v>
      </c>
      <c r="E4479" s="10">
        <v>76</v>
      </c>
      <c r="F4479" s="46">
        <v>96</v>
      </c>
      <c r="G4479" s="10" t="str" cm="1">
        <f t="array" ref="G4479">_xlfn.IFS(Table1[[#This Row],[Performance Score]]&gt;=80,"Excellent",Table1[[#This Row],[Performance Score]]&gt;=60,"Good",Table1[[#This Row],[Performance Score]]&gt;=40,"Need Improvement")</f>
        <v>Excellent</v>
      </c>
      <c r="H4479" s="30">
        <f>Table1[[#This Row],[Bonus]]/Table1[[#This Row],[Basic Salary]]</f>
        <v>1.0523141212646849</v>
      </c>
      <c r="I4479" s="10">
        <f ca="1">DATEDIF(Table1[[#This Row],[Date of Birth]],TODAY(),"y")</f>
        <v>44</v>
      </c>
      <c r="J4479" s="34">
        <v>44459</v>
      </c>
      <c r="K4479" s="33" t="str" cm="1">
        <f t="array" aca="1" ref="K4479" ca="1">_xlfn.IFS(L4479&lt;3,"Junior",L4479&lt;=7,"Mid-Level",L4479&gt;7,"Senior")</f>
        <v>Mid-Level</v>
      </c>
      <c r="L4479" s="46">
        <f ca="1">INT(YEARFRAC(Table1[[#This Row],[Joining Date]],TODAY(),1))</f>
        <v>4</v>
      </c>
      <c r="M4479" s="25" t="str">
        <f t="shared" ca="1" si="69"/>
        <v>No</v>
      </c>
      <c r="N4479" s="26">
        <f>YEAR(Table1[[#This Row],[Joining Date]])</f>
        <v>2021</v>
      </c>
      <c r="O4479" s="46">
        <f>MONTH(Table1[[#This Row],[Joining Date]])</f>
        <v>9</v>
      </c>
      <c r="P4479" s="26">
        <f ca="1">NETWORKDAYS(Table1[[#This Row],[Joining Date]],TODAY())</f>
        <v>1246</v>
      </c>
      <c r="Q4479" s="26" t="str">
        <f>LEFT(Table1[[#This Row],[Department]],5)&amp;"-"&amp;RIGHT(Table1[[#This Row],[Employee ID]],3)</f>
        <v>HR-792</v>
      </c>
      <c r="R4479" s="26" t="str">
        <f>LEFT(Table1[[#This Row],[Department]],3)</f>
        <v>HR</v>
      </c>
      <c r="S4479" s="37">
        <f>_xlfn.XLOOKUP(Table1[[#This Row],[City]],Table2[City],Table2[Bonus %])</f>
        <v>7</v>
      </c>
    </row>
    <row r="4480" spans="1:19" x14ac:dyDescent="0.35">
      <c r="A4480" s="7" t="s">
        <v>3665</v>
      </c>
      <c r="B4480" s="40" t="str">
        <f>LEFT(Table1[[#This Row],[Employee Name]],FIND(" ",Table1[[#This Row],[Employee Name]]))</f>
        <v xml:space="preserve">Meera </v>
      </c>
      <c r="C4480" s="40" t="str">
        <f>RIGHT(Table1[[#This Row],[Employee Name]],LEN(Table1[[#This Row],[Employee Name]])-FIND(" ",Table1[[#This Row],[Employee Name]]))</f>
        <v>Joshi</v>
      </c>
      <c r="D4480" s="22">
        <f>Table1[[#This Row],[Basic Salary]]+Table1[[#This Row],[Bonus]]</f>
        <v>52025</v>
      </c>
      <c r="E4480" s="8">
        <v>83</v>
      </c>
      <c r="F4480" s="45">
        <v>71</v>
      </c>
      <c r="G4480" s="8" t="str" cm="1">
        <f t="array" ref="G4480">_xlfn.IFS(Table1[[#This Row],[Performance Score]]&gt;=80,"Excellent",Table1[[#This Row],[Performance Score]]&gt;=60,"Good",Table1[[#This Row],[Performance Score]]&gt;=40,"Need Improvement")</f>
        <v>Good</v>
      </c>
      <c r="H4480" s="29">
        <f>Table1[[#This Row],[Bonus]]/Table1[[#This Row],[Basic Salary]]</f>
        <v>0.18551180384650443</v>
      </c>
      <c r="I4480" s="8">
        <f ca="1">DATEDIF(Table1[[#This Row],[Date of Birth]],TODAY(),"y")</f>
        <v>15</v>
      </c>
      <c r="J4480" s="33">
        <v>45412</v>
      </c>
      <c r="K4480" s="33" t="str" cm="1">
        <f t="array" aca="1" ref="K4480" ca="1">_xlfn.IFS(L4480&lt;3,"Junior",L4480&lt;=7,"Mid-Level",L4480&gt;7,"Senior")</f>
        <v>Junior</v>
      </c>
      <c r="L4480" s="45">
        <f ca="1">INT(YEARFRAC(Table1[[#This Row],[Joining Date]],TODAY(),1))</f>
        <v>2</v>
      </c>
      <c r="M4480" s="25" t="str">
        <f t="shared" ca="1" si="69"/>
        <v>No</v>
      </c>
      <c r="N4480" s="25">
        <f>YEAR(Table1[[#This Row],[Joining Date]])</f>
        <v>2024</v>
      </c>
      <c r="O4480" s="45">
        <f>MONTH(Table1[[#This Row],[Joining Date]])</f>
        <v>4</v>
      </c>
      <c r="P4480" s="25">
        <f ca="1">NETWORKDAYS(Table1[[#This Row],[Joining Date]],TODAY())</f>
        <v>565</v>
      </c>
      <c r="Q4480" s="25" t="str">
        <f>LEFT(Table1[[#This Row],[Department]],5)&amp;"-"&amp;RIGHT(Table1[[#This Row],[Employee ID]],3)</f>
        <v>Sales-609</v>
      </c>
      <c r="R4480" s="25" t="str">
        <f>LEFT(Table1[[#This Row],[Department]],3)</f>
        <v>Sal</v>
      </c>
      <c r="S4480" s="36">
        <f>_xlfn.XLOOKUP(Table1[[#This Row],[City]],Table2[City],Table2[Bonus %])</f>
        <v>6</v>
      </c>
    </row>
    <row r="4481" spans="1:19" x14ac:dyDescent="0.35">
      <c r="A4481" s="9" t="s">
        <v>662</v>
      </c>
      <c r="B4481" s="41" t="str">
        <f>LEFT(Table1[[#This Row],[Employee Name]],FIND(" ",Table1[[#This Row],[Employee Name]]))</f>
        <v xml:space="preserve">Kavya </v>
      </c>
      <c r="C4481" s="41" t="str">
        <f>RIGHT(Table1[[#This Row],[Employee Name]],LEN(Table1[[#This Row],[Employee Name]])-FIND(" ",Table1[[#This Row],[Employee Name]]))</f>
        <v>Nair</v>
      </c>
      <c r="D4481" s="23">
        <f>Table1[[#This Row],[Basic Salary]]+Table1[[#This Row],[Bonus]]</f>
        <v>52013</v>
      </c>
      <c r="E4481" s="10">
        <v>80</v>
      </c>
      <c r="F4481" s="46">
        <v>63</v>
      </c>
      <c r="G4481" s="10" t="str" cm="1">
        <f t="array" ref="G4481">_xlfn.IFS(Table1[[#This Row],[Performance Score]]&gt;=80,"Excellent",Table1[[#This Row],[Performance Score]]&gt;=60,"Good",Table1[[#This Row],[Performance Score]]&gt;=40,"Need Improvement")</f>
        <v>Good</v>
      </c>
      <c r="H4481" s="30">
        <f>Table1[[#This Row],[Bonus]]/Table1[[#This Row],[Basic Salary]]</f>
        <v>0.39797344514325644</v>
      </c>
      <c r="I4481" s="10">
        <f ca="1">DATEDIF(Table1[[#This Row],[Date of Birth]],TODAY(),"y")</f>
        <v>44</v>
      </c>
      <c r="J4481" s="34">
        <v>43480</v>
      </c>
      <c r="K4481" s="33" t="str" cm="1">
        <f t="array" aca="1" ref="K4481" ca="1">_xlfn.IFS(L4481&lt;3,"Junior",L4481&lt;=7,"Mid-Level",L4481&gt;7,"Senior")</f>
        <v>Mid-Level</v>
      </c>
      <c r="L4481" s="46">
        <f ca="1">INT(YEARFRAC(Table1[[#This Row],[Joining Date]],TODAY(),1))</f>
        <v>7</v>
      </c>
      <c r="M4481" s="25" t="str">
        <f t="shared" ca="1" si="69"/>
        <v>Yes</v>
      </c>
      <c r="N4481" s="26">
        <f>YEAR(Table1[[#This Row],[Joining Date]])</f>
        <v>2019</v>
      </c>
      <c r="O4481" s="46">
        <f>MONTH(Table1[[#This Row],[Joining Date]])</f>
        <v>1</v>
      </c>
      <c r="P4481" s="26">
        <f ca="1">NETWORKDAYS(Table1[[#This Row],[Joining Date]],TODAY())</f>
        <v>1945</v>
      </c>
      <c r="Q4481" s="26" t="str">
        <f>LEFT(Table1[[#This Row],[Department]],5)&amp;"-"&amp;RIGHT(Table1[[#This Row],[Employee ID]],3)</f>
        <v>Marke-606</v>
      </c>
      <c r="R4481" s="26" t="str">
        <f>LEFT(Table1[[#This Row],[Department]],3)</f>
        <v>Mar</v>
      </c>
      <c r="S4481" s="37">
        <f>_xlfn.XLOOKUP(Table1[[#This Row],[City]],Table2[City],Table2[Bonus %])</f>
        <v>8</v>
      </c>
    </row>
    <row r="4482" spans="1:19" x14ac:dyDescent="0.35">
      <c r="A4482" s="7" t="s">
        <v>4351</v>
      </c>
      <c r="B4482" s="40" t="str">
        <f>LEFT(Table1[[#This Row],[Employee Name]],FIND(" ",Table1[[#This Row],[Employee Name]]))</f>
        <v xml:space="preserve">Aarav </v>
      </c>
      <c r="C4482" s="40" t="str">
        <f>RIGHT(Table1[[#This Row],[Employee Name]],LEN(Table1[[#This Row],[Employee Name]])-FIND(" ",Table1[[#This Row],[Employee Name]]))</f>
        <v>Sharma</v>
      </c>
      <c r="D4482" s="22">
        <f>Table1[[#This Row],[Basic Salary]]+Table1[[#This Row],[Bonus]]</f>
        <v>52012</v>
      </c>
      <c r="E4482" s="8">
        <v>90</v>
      </c>
      <c r="F4482" s="45">
        <v>47</v>
      </c>
      <c r="G4482" s="8" t="str" cm="1">
        <f t="array" ref="G4482">_xlfn.IFS(Table1[[#This Row],[Performance Score]]&gt;=80,"Excellent",Table1[[#This Row],[Performance Score]]&gt;=60,"Good",Table1[[#This Row],[Performance Score]]&gt;=40,"Need Improvement")</f>
        <v>Need Improvement</v>
      </c>
      <c r="H4482" s="29">
        <f>Table1[[#This Row],[Bonus]]/Table1[[#This Row],[Basic Salary]]</f>
        <v>0.10975505675514211</v>
      </c>
      <c r="I4482" s="8">
        <f ca="1">DATEDIF(Table1[[#This Row],[Date of Birth]],TODAY(),"y")</f>
        <v>23</v>
      </c>
      <c r="J4482" s="33">
        <v>42997</v>
      </c>
      <c r="K4482" s="33" t="str" cm="1">
        <f t="array" aca="1" ref="K4482" ca="1">_xlfn.IFS(L4482&lt;3,"Junior",L4482&lt;=7,"Mid-Level",L4482&gt;7,"Senior")</f>
        <v>Senior</v>
      </c>
      <c r="L4482" s="45">
        <f ca="1">INT(YEARFRAC(Table1[[#This Row],[Joining Date]],TODAY(),1))</f>
        <v>8</v>
      </c>
      <c r="M4482" s="25" t="str">
        <f t="shared" ref="M4482:M4545" ca="1" si="70">IF(L4482&gt;5,"Yes","No")</f>
        <v>Yes</v>
      </c>
      <c r="N4482" s="25">
        <f>YEAR(Table1[[#This Row],[Joining Date]])</f>
        <v>2017</v>
      </c>
      <c r="O4482" s="45">
        <f>MONTH(Table1[[#This Row],[Joining Date]])</f>
        <v>9</v>
      </c>
      <c r="P4482" s="25">
        <f ca="1">NETWORKDAYS(Table1[[#This Row],[Joining Date]],TODAY())</f>
        <v>2290</v>
      </c>
      <c r="Q4482" s="25" t="str">
        <f>LEFT(Table1[[#This Row],[Department]],5)&amp;"-"&amp;RIGHT(Table1[[#This Row],[Employee ID]],3)</f>
        <v>IT-295</v>
      </c>
      <c r="R4482" s="25" t="str">
        <f>LEFT(Table1[[#This Row],[Department]],3)</f>
        <v>IT</v>
      </c>
      <c r="S4482" s="36">
        <f>_xlfn.XLOOKUP(Table1[[#This Row],[City]],Table2[City],Table2[Bonus %])</f>
        <v>6</v>
      </c>
    </row>
    <row r="4483" spans="1:19" x14ac:dyDescent="0.35">
      <c r="A4483" s="9" t="s">
        <v>239</v>
      </c>
      <c r="B4483" s="41" t="str">
        <f>LEFT(Table1[[#This Row],[Employee Name]],FIND(" ",Table1[[#This Row],[Employee Name]]))</f>
        <v xml:space="preserve">Rahul </v>
      </c>
      <c r="C4483" s="41" t="str">
        <f>RIGHT(Table1[[#This Row],[Employee Name]],LEN(Table1[[#This Row],[Employee Name]])-FIND(" ",Table1[[#This Row],[Employee Name]]))</f>
        <v>Verma</v>
      </c>
      <c r="D4483" s="23">
        <f>Table1[[#This Row],[Basic Salary]]+Table1[[#This Row],[Bonus]]</f>
        <v>51989</v>
      </c>
      <c r="E4483" s="10">
        <v>69</v>
      </c>
      <c r="F4483" s="46">
        <v>94</v>
      </c>
      <c r="G4483" s="10" t="str" cm="1">
        <f t="array" ref="G4483">_xlfn.IFS(Table1[[#This Row],[Performance Score]]&gt;=80,"Excellent",Table1[[#This Row],[Performance Score]]&gt;=60,"Good",Table1[[#This Row],[Performance Score]]&gt;=40,"Need Improvement")</f>
        <v>Excellent</v>
      </c>
      <c r="H4483" s="30">
        <f>Table1[[#This Row],[Bonus]]/Table1[[#This Row],[Basic Salary]]</f>
        <v>0.13095781940003046</v>
      </c>
      <c r="I4483" s="10">
        <f ca="1">DATEDIF(Table1[[#This Row],[Date of Birth]],TODAY(),"y")</f>
        <v>16</v>
      </c>
      <c r="J4483" s="34">
        <v>45286</v>
      </c>
      <c r="K4483" s="33" t="str" cm="1">
        <f t="array" aca="1" ref="K4483" ca="1">_xlfn.IFS(L4483&lt;3,"Junior",L4483&lt;=7,"Mid-Level",L4483&gt;7,"Senior")</f>
        <v>Junior</v>
      </c>
      <c r="L4483" s="46">
        <f ca="1">INT(YEARFRAC(Table1[[#This Row],[Joining Date]],TODAY(),1))</f>
        <v>2</v>
      </c>
      <c r="M4483" s="25" t="str">
        <f t="shared" ca="1" si="70"/>
        <v>No</v>
      </c>
      <c r="N4483" s="26">
        <f>YEAR(Table1[[#This Row],[Joining Date]])</f>
        <v>2023</v>
      </c>
      <c r="O4483" s="46">
        <f>MONTH(Table1[[#This Row],[Joining Date]])</f>
        <v>12</v>
      </c>
      <c r="P4483" s="26">
        <f ca="1">NETWORKDAYS(Table1[[#This Row],[Joining Date]],TODAY())</f>
        <v>655</v>
      </c>
      <c r="Q4483" s="26" t="str">
        <f>LEFT(Table1[[#This Row],[Department]],5)&amp;"-"&amp;RIGHT(Table1[[#This Row],[Employee ID]],3)</f>
        <v>Sales-183</v>
      </c>
      <c r="R4483" s="26" t="str">
        <f>LEFT(Table1[[#This Row],[Department]],3)</f>
        <v>Sal</v>
      </c>
      <c r="S4483" s="37">
        <f>_xlfn.XLOOKUP(Table1[[#This Row],[City]],Table2[City],Table2[Bonus %])</f>
        <v>4</v>
      </c>
    </row>
    <row r="4484" spans="1:19" x14ac:dyDescent="0.35">
      <c r="A4484" s="7" t="s">
        <v>1903</v>
      </c>
      <c r="B4484" s="40" t="str">
        <f>LEFT(Table1[[#This Row],[Employee Name]],FIND(" ",Table1[[#This Row],[Employee Name]]))</f>
        <v xml:space="preserve">Rahul </v>
      </c>
      <c r="C4484" s="40" t="str">
        <f>RIGHT(Table1[[#This Row],[Employee Name]],LEN(Table1[[#This Row],[Employee Name]])-FIND(" ",Table1[[#This Row],[Employee Name]]))</f>
        <v>Verma</v>
      </c>
      <c r="D4484" s="22">
        <f>Table1[[#This Row],[Basic Salary]]+Table1[[#This Row],[Bonus]]</f>
        <v>51968</v>
      </c>
      <c r="E4484" s="8">
        <v>86</v>
      </c>
      <c r="F4484" s="45">
        <v>89</v>
      </c>
      <c r="G4484" s="8" t="str" cm="1">
        <f t="array" ref="G4484">_xlfn.IFS(Table1[[#This Row],[Performance Score]]&gt;=80,"Excellent",Table1[[#This Row],[Performance Score]]&gt;=60,"Good",Table1[[#This Row],[Performance Score]]&gt;=40,"Need Improvement")</f>
        <v>Excellent</v>
      </c>
      <c r="H4484" s="29">
        <f>Table1[[#This Row],[Bonus]]/Table1[[#This Row],[Basic Salary]]</f>
        <v>0.61793275217932753</v>
      </c>
      <c r="I4484" s="8">
        <f ca="1">DATEDIF(Table1[[#This Row],[Date of Birth]],TODAY(),"y")</f>
        <v>32</v>
      </c>
      <c r="J4484" s="33">
        <v>42304</v>
      </c>
      <c r="K4484" s="33" t="str" cm="1">
        <f t="array" aca="1" ref="K4484" ca="1">_xlfn.IFS(L4484&lt;3,"Junior",L4484&lt;=7,"Mid-Level",L4484&gt;7,"Senior")</f>
        <v>Senior</v>
      </c>
      <c r="L4484" s="45">
        <f ca="1">INT(YEARFRAC(Table1[[#This Row],[Joining Date]],TODAY(),1))</f>
        <v>10</v>
      </c>
      <c r="M4484" s="25" t="str">
        <f t="shared" ca="1" si="70"/>
        <v>Yes</v>
      </c>
      <c r="N4484" s="25">
        <f>YEAR(Table1[[#This Row],[Joining Date]])</f>
        <v>2015</v>
      </c>
      <c r="O4484" s="45">
        <f>MONTH(Table1[[#This Row],[Joining Date]])</f>
        <v>10</v>
      </c>
      <c r="P4484" s="25">
        <f ca="1">NETWORKDAYS(Table1[[#This Row],[Joining Date]],TODAY())</f>
        <v>2785</v>
      </c>
      <c r="Q4484" s="25" t="str">
        <f>LEFT(Table1[[#This Row],[Department]],5)&amp;"-"&amp;RIGHT(Table1[[#This Row],[Employee ID]],3)</f>
        <v>Marke-847</v>
      </c>
      <c r="R4484" s="25" t="str">
        <f>LEFT(Table1[[#This Row],[Department]],3)</f>
        <v>Mar</v>
      </c>
      <c r="S4484" s="36">
        <f>_xlfn.XLOOKUP(Table1[[#This Row],[City]],Table2[City],Table2[Bonus %])</f>
        <v>7</v>
      </c>
    </row>
    <row r="4485" spans="1:19" x14ac:dyDescent="0.35">
      <c r="A4485" s="9" t="s">
        <v>4367</v>
      </c>
      <c r="B4485" s="41" t="str">
        <f>LEFT(Table1[[#This Row],[Employee Name]],FIND(" ",Table1[[#This Row],[Employee Name]]))</f>
        <v xml:space="preserve">Tarun </v>
      </c>
      <c r="C4485" s="41" t="str">
        <f>RIGHT(Table1[[#This Row],[Employee Name]],LEN(Table1[[#This Row],[Employee Name]])-FIND(" ",Table1[[#This Row],[Employee Name]]))</f>
        <v>Verma</v>
      </c>
      <c r="D4485" s="23">
        <f>Table1[[#This Row],[Basic Salary]]+Table1[[#This Row],[Bonus]]</f>
        <v>51956</v>
      </c>
      <c r="E4485" s="10">
        <v>72</v>
      </c>
      <c r="F4485" s="46">
        <v>91</v>
      </c>
      <c r="G4485" s="10" t="str" cm="1">
        <f t="array" ref="G4485">_xlfn.IFS(Table1[[#This Row],[Performance Score]]&gt;=80,"Excellent",Table1[[#This Row],[Performance Score]]&gt;=60,"Good",Table1[[#This Row],[Performance Score]]&gt;=40,"Need Improvement")</f>
        <v>Excellent</v>
      </c>
      <c r="H4485" s="30">
        <f>Table1[[#This Row],[Bonus]]/Table1[[#This Row],[Basic Salary]]</f>
        <v>0.99907656791073485</v>
      </c>
      <c r="I4485" s="10">
        <f ca="1">DATEDIF(Table1[[#This Row],[Date of Birth]],TODAY(),"y")</f>
        <v>22</v>
      </c>
      <c r="J4485" s="34">
        <v>44198</v>
      </c>
      <c r="K4485" s="33" t="str" cm="1">
        <f t="array" aca="1" ref="K4485" ca="1">_xlfn.IFS(L4485&lt;3,"Junior",L4485&lt;=7,"Mid-Level",L4485&gt;7,"Senior")</f>
        <v>Mid-Level</v>
      </c>
      <c r="L4485" s="46">
        <f ca="1">INT(YEARFRAC(Table1[[#This Row],[Joining Date]],TODAY(),1))</f>
        <v>5</v>
      </c>
      <c r="M4485" s="25" t="str">
        <f t="shared" ca="1" si="70"/>
        <v>No</v>
      </c>
      <c r="N4485" s="26">
        <f>YEAR(Table1[[#This Row],[Joining Date]])</f>
        <v>2021</v>
      </c>
      <c r="O4485" s="46">
        <f>MONTH(Table1[[#This Row],[Joining Date]])</f>
        <v>1</v>
      </c>
      <c r="P4485" s="26">
        <f ca="1">NETWORKDAYS(Table1[[#This Row],[Joining Date]],TODAY())</f>
        <v>1431</v>
      </c>
      <c r="Q4485" s="26" t="str">
        <f>LEFT(Table1[[#This Row],[Department]],5)&amp;"-"&amp;RIGHT(Table1[[#This Row],[Employee ID]],3)</f>
        <v>IT-311</v>
      </c>
      <c r="R4485" s="26" t="str">
        <f>LEFT(Table1[[#This Row],[Department]],3)</f>
        <v>IT</v>
      </c>
      <c r="S4485" s="37">
        <f>_xlfn.XLOOKUP(Table1[[#This Row],[City]],Table2[City],Table2[Bonus %])</f>
        <v>7</v>
      </c>
    </row>
    <row r="4486" spans="1:19" x14ac:dyDescent="0.35">
      <c r="A4486" s="7" t="s">
        <v>2407</v>
      </c>
      <c r="B4486" s="40" t="str">
        <f>LEFT(Table1[[#This Row],[Employee Name]],FIND(" ",Table1[[#This Row],[Employee Name]]))</f>
        <v xml:space="preserve">Pooja </v>
      </c>
      <c r="C4486" s="40" t="str">
        <f>RIGHT(Table1[[#This Row],[Employee Name]],LEN(Table1[[#This Row],[Employee Name]])-FIND(" ",Table1[[#This Row],[Employee Name]]))</f>
        <v>Das</v>
      </c>
      <c r="D4486" s="22">
        <f>Table1[[#This Row],[Basic Salary]]+Table1[[#This Row],[Bonus]]</f>
        <v>51945</v>
      </c>
      <c r="E4486" s="8">
        <v>85</v>
      </c>
      <c r="F4486" s="45">
        <v>40</v>
      </c>
      <c r="G4486" s="8" t="str" cm="1">
        <f t="array" ref="G4486">_xlfn.IFS(Table1[[#This Row],[Performance Score]]&gt;=80,"Excellent",Table1[[#This Row],[Performance Score]]&gt;=60,"Good",Table1[[#This Row],[Performance Score]]&gt;=40,"Need Improvement")</f>
        <v>Need Improvement</v>
      </c>
      <c r="H4486" s="29">
        <f>Table1[[#This Row],[Bonus]]/Table1[[#This Row],[Basic Salary]]</f>
        <v>0.18317654829966062</v>
      </c>
      <c r="I4486" s="8">
        <f ca="1">DATEDIF(Table1[[#This Row],[Date of Birth]],TODAY(),"y")</f>
        <v>30</v>
      </c>
      <c r="J4486" s="33">
        <v>42757</v>
      </c>
      <c r="K4486" s="33" t="str" cm="1">
        <f t="array" aca="1" ref="K4486" ca="1">_xlfn.IFS(L4486&lt;3,"Junior",L4486&lt;=7,"Mid-Level",L4486&gt;7,"Senior")</f>
        <v>Senior</v>
      </c>
      <c r="L4486" s="45">
        <f ca="1">INT(YEARFRAC(Table1[[#This Row],[Joining Date]],TODAY(),1))</f>
        <v>9</v>
      </c>
      <c r="M4486" s="25" t="str">
        <f t="shared" ca="1" si="70"/>
        <v>Yes</v>
      </c>
      <c r="N4486" s="25">
        <f>YEAR(Table1[[#This Row],[Joining Date]])</f>
        <v>2017</v>
      </c>
      <c r="O4486" s="45">
        <f>MONTH(Table1[[#This Row],[Joining Date]])</f>
        <v>1</v>
      </c>
      <c r="P4486" s="25">
        <f ca="1">NETWORKDAYS(Table1[[#This Row],[Joining Date]],TODAY())</f>
        <v>2461</v>
      </c>
      <c r="Q4486" s="25" t="str">
        <f>LEFT(Table1[[#This Row],[Department]],5)&amp;"-"&amp;RIGHT(Table1[[#This Row],[Employee ID]],3)</f>
        <v>Suppo-351</v>
      </c>
      <c r="R4486" s="25" t="str">
        <f>LEFT(Table1[[#This Row],[Department]],3)</f>
        <v>Sup</v>
      </c>
      <c r="S4486" s="36">
        <f>_xlfn.XLOOKUP(Table1[[#This Row],[City]],Table2[City],Table2[Bonus %])</f>
        <v>7</v>
      </c>
    </row>
    <row r="4487" spans="1:19" x14ac:dyDescent="0.35">
      <c r="A4487" s="9" t="s">
        <v>1984</v>
      </c>
      <c r="B4487" s="41" t="str">
        <f>LEFT(Table1[[#This Row],[Employee Name]],FIND(" ",Table1[[#This Row],[Employee Name]]))</f>
        <v xml:space="preserve">Karan </v>
      </c>
      <c r="C4487" s="41" t="str">
        <f>RIGHT(Table1[[#This Row],[Employee Name]],LEN(Table1[[#This Row],[Employee Name]])-FIND(" ",Table1[[#This Row],[Employee Name]]))</f>
        <v>Malhotra</v>
      </c>
      <c r="D4487" s="23">
        <f>Table1[[#This Row],[Basic Salary]]+Table1[[#This Row],[Bonus]]</f>
        <v>51937</v>
      </c>
      <c r="E4487" s="10">
        <v>70</v>
      </c>
      <c r="F4487" s="46">
        <v>47</v>
      </c>
      <c r="G4487" s="10" t="str" cm="1">
        <f t="array" ref="G4487">_xlfn.IFS(Table1[[#This Row],[Performance Score]]&gt;=80,"Excellent",Table1[[#This Row],[Performance Score]]&gt;=60,"Good",Table1[[#This Row],[Performance Score]]&gt;=40,"Need Improvement")</f>
        <v>Need Improvement</v>
      </c>
      <c r="H4487" s="30">
        <f>Table1[[#This Row],[Bonus]]/Table1[[#This Row],[Basic Salary]]</f>
        <v>0.29370298410800577</v>
      </c>
      <c r="I4487" s="10">
        <f ca="1">DATEDIF(Table1[[#This Row],[Date of Birth]],TODAY(),"y")</f>
        <v>39</v>
      </c>
      <c r="J4487" s="34">
        <v>45002</v>
      </c>
      <c r="K4487" s="33" t="str" cm="1">
        <f t="array" aca="1" ref="K4487" ca="1">_xlfn.IFS(L4487&lt;3,"Junior",L4487&lt;=7,"Mid-Level",L4487&gt;7,"Senior")</f>
        <v>Mid-Level</v>
      </c>
      <c r="L4487" s="46">
        <f ca="1">INT(YEARFRAC(Table1[[#This Row],[Joining Date]],TODAY(),1))</f>
        <v>3</v>
      </c>
      <c r="M4487" s="25" t="str">
        <f t="shared" ca="1" si="70"/>
        <v>No</v>
      </c>
      <c r="N4487" s="26">
        <f>YEAR(Table1[[#This Row],[Joining Date]])</f>
        <v>2023</v>
      </c>
      <c r="O4487" s="46">
        <f>MONTH(Table1[[#This Row],[Joining Date]])</f>
        <v>3</v>
      </c>
      <c r="P4487" s="26">
        <f ca="1">NETWORKDAYS(Table1[[#This Row],[Joining Date]],TODAY())</f>
        <v>857</v>
      </c>
      <c r="Q4487" s="26" t="str">
        <f>LEFT(Table1[[#This Row],[Department]],5)&amp;"-"&amp;RIGHT(Table1[[#This Row],[Employee ID]],3)</f>
        <v>Marke-928</v>
      </c>
      <c r="R4487" s="26" t="str">
        <f>LEFT(Table1[[#This Row],[Department]],3)</f>
        <v>Mar</v>
      </c>
      <c r="S4487" s="37">
        <f>_xlfn.XLOOKUP(Table1[[#This Row],[City]],Table2[City],Table2[Bonus %])</f>
        <v>5</v>
      </c>
    </row>
    <row r="4488" spans="1:19" x14ac:dyDescent="0.35">
      <c r="A4488" s="7" t="s">
        <v>2565</v>
      </c>
      <c r="B4488" s="40" t="str">
        <f>LEFT(Table1[[#This Row],[Employee Name]],FIND(" ",Table1[[#This Row],[Employee Name]]))</f>
        <v xml:space="preserve">Priya </v>
      </c>
      <c r="C4488" s="40" t="str">
        <f>RIGHT(Table1[[#This Row],[Employee Name]],LEN(Table1[[#This Row],[Employee Name]])-FIND(" ",Table1[[#This Row],[Employee Name]]))</f>
        <v>Reddy</v>
      </c>
      <c r="D4488" s="22">
        <f>Table1[[#This Row],[Basic Salary]]+Table1[[#This Row],[Bonus]]</f>
        <v>51922</v>
      </c>
      <c r="E4488" s="8">
        <v>74</v>
      </c>
      <c r="F4488" s="45">
        <v>69</v>
      </c>
      <c r="G4488" s="8" t="str" cm="1">
        <f t="array" ref="G4488">_xlfn.IFS(Table1[[#This Row],[Performance Score]]&gt;=80,"Excellent",Table1[[#This Row],[Performance Score]]&gt;=60,"Good",Table1[[#This Row],[Performance Score]]&gt;=40,"Need Improvement")</f>
        <v>Good</v>
      </c>
      <c r="H4488" s="29">
        <f>Table1[[#This Row],[Bonus]]/Table1[[#This Row],[Basic Salary]]</f>
        <v>0.39193608921773632</v>
      </c>
      <c r="I4488" s="8">
        <f ca="1">DATEDIF(Table1[[#This Row],[Date of Birth]],TODAY(),"y")</f>
        <v>28</v>
      </c>
      <c r="J4488" s="33">
        <v>44606</v>
      </c>
      <c r="K4488" s="33" t="str" cm="1">
        <f t="array" aca="1" ref="K4488" ca="1">_xlfn.IFS(L4488&lt;3,"Junior",L4488&lt;=7,"Mid-Level",L4488&gt;7,"Senior")</f>
        <v>Mid-Level</v>
      </c>
      <c r="L4488" s="45">
        <f ca="1">INT(YEARFRAC(Table1[[#This Row],[Joining Date]],TODAY(),1))</f>
        <v>4</v>
      </c>
      <c r="M4488" s="25" t="str">
        <f t="shared" ca="1" si="70"/>
        <v>No</v>
      </c>
      <c r="N4488" s="25">
        <f>YEAR(Table1[[#This Row],[Joining Date]])</f>
        <v>2022</v>
      </c>
      <c r="O4488" s="45">
        <f>MONTH(Table1[[#This Row],[Joining Date]])</f>
        <v>2</v>
      </c>
      <c r="P4488" s="25">
        <f ca="1">NETWORKDAYS(Table1[[#This Row],[Joining Date]],TODAY())</f>
        <v>1141</v>
      </c>
      <c r="Q4488" s="25" t="str">
        <f>LEFT(Table1[[#This Row],[Department]],5)&amp;"-"&amp;RIGHT(Table1[[#This Row],[Employee ID]],3)</f>
        <v>IT-509</v>
      </c>
      <c r="R4488" s="25" t="str">
        <f>LEFT(Table1[[#This Row],[Department]],3)</f>
        <v>IT</v>
      </c>
      <c r="S4488" s="36">
        <f>_xlfn.XLOOKUP(Table1[[#This Row],[City]],Table2[City],Table2[Bonus %])</f>
        <v>4</v>
      </c>
    </row>
    <row r="4489" spans="1:19" x14ac:dyDescent="0.35">
      <c r="A4489" s="9" t="s">
        <v>2010</v>
      </c>
      <c r="B4489" s="41" t="str">
        <f>LEFT(Table1[[#This Row],[Employee Name]],FIND(" ",Table1[[#This Row],[Employee Name]]))</f>
        <v xml:space="preserve">Vikram </v>
      </c>
      <c r="C4489" s="41" t="str">
        <f>RIGHT(Table1[[#This Row],[Employee Name]],LEN(Table1[[#This Row],[Employee Name]])-FIND(" ",Table1[[#This Row],[Employee Name]]))</f>
        <v>Singh</v>
      </c>
      <c r="D4489" s="23">
        <f>Table1[[#This Row],[Basic Salary]]+Table1[[#This Row],[Bonus]]</f>
        <v>51919</v>
      </c>
      <c r="E4489" s="10">
        <v>97</v>
      </c>
      <c r="F4489" s="46">
        <v>44</v>
      </c>
      <c r="G4489" s="10" t="str" cm="1">
        <f t="array" ref="G4489">_xlfn.IFS(Table1[[#This Row],[Performance Score]]&gt;=80,"Excellent",Table1[[#This Row],[Performance Score]]&gt;=60,"Good",Table1[[#This Row],[Performance Score]]&gt;=40,"Need Improvement")</f>
        <v>Need Improvement</v>
      </c>
      <c r="H4489" s="30">
        <f>Table1[[#This Row],[Bonus]]/Table1[[#This Row],[Basic Salary]]</f>
        <v>0.46892063941151507</v>
      </c>
      <c r="I4489" s="10">
        <f ca="1">DATEDIF(Table1[[#This Row],[Date of Birth]],TODAY(),"y")</f>
        <v>39</v>
      </c>
      <c r="J4489" s="34">
        <v>45376</v>
      </c>
      <c r="K4489" s="33" t="str" cm="1">
        <f t="array" aca="1" ref="K4489" ca="1">_xlfn.IFS(L4489&lt;3,"Junior",L4489&lt;=7,"Mid-Level",L4489&gt;7,"Senior")</f>
        <v>Junior</v>
      </c>
      <c r="L4489" s="46">
        <f ca="1">INT(YEARFRAC(Table1[[#This Row],[Joining Date]],TODAY(),1))</f>
        <v>2</v>
      </c>
      <c r="M4489" s="25" t="str">
        <f t="shared" ca="1" si="70"/>
        <v>No</v>
      </c>
      <c r="N4489" s="26">
        <f>YEAR(Table1[[#This Row],[Joining Date]])</f>
        <v>2024</v>
      </c>
      <c r="O4489" s="46">
        <f>MONTH(Table1[[#This Row],[Joining Date]])</f>
        <v>3</v>
      </c>
      <c r="P4489" s="26">
        <f ca="1">NETWORKDAYS(Table1[[#This Row],[Joining Date]],TODAY())</f>
        <v>591</v>
      </c>
      <c r="Q4489" s="26" t="str">
        <f>LEFT(Table1[[#This Row],[Department]],5)&amp;"-"&amp;RIGHT(Table1[[#This Row],[Employee ID]],3)</f>
        <v>IT-954</v>
      </c>
      <c r="R4489" s="26" t="str">
        <f>LEFT(Table1[[#This Row],[Department]],3)</f>
        <v>IT</v>
      </c>
      <c r="S4489" s="37">
        <f>_xlfn.XLOOKUP(Table1[[#This Row],[City]],Table2[City],Table2[Bonus %])</f>
        <v>4</v>
      </c>
    </row>
    <row r="4490" spans="1:19" x14ac:dyDescent="0.35">
      <c r="A4490" s="7" t="s">
        <v>4126</v>
      </c>
      <c r="B4490" s="40" t="str">
        <f>LEFT(Table1[[#This Row],[Employee Name]],FIND(" ",Table1[[#This Row],[Employee Name]]))</f>
        <v xml:space="preserve">Nisha </v>
      </c>
      <c r="C4490" s="40" t="str">
        <f>RIGHT(Table1[[#This Row],[Employee Name]],LEN(Table1[[#This Row],[Employee Name]])-FIND(" ",Table1[[#This Row],[Employee Name]]))</f>
        <v>Kapoor</v>
      </c>
      <c r="D4490" s="22">
        <f>Table1[[#This Row],[Basic Salary]]+Table1[[#This Row],[Bonus]]</f>
        <v>51882</v>
      </c>
      <c r="E4490" s="8">
        <v>69</v>
      </c>
      <c r="F4490" s="45">
        <v>58</v>
      </c>
      <c r="G4490" s="8" t="str" cm="1">
        <f t="array" ref="G4490">_xlfn.IFS(Table1[[#This Row],[Performance Score]]&gt;=80,"Excellent",Table1[[#This Row],[Performance Score]]&gt;=60,"Good",Table1[[#This Row],[Performance Score]]&gt;=40,"Need Improvement")</f>
        <v>Need Improvement</v>
      </c>
      <c r="H4490" s="29">
        <f>Table1[[#This Row],[Bonus]]/Table1[[#This Row],[Basic Salary]]</f>
        <v>0.74217595701813299</v>
      </c>
      <c r="I4490" s="8">
        <f ca="1">DATEDIF(Table1[[#This Row],[Date of Birth]],TODAY(),"y")</f>
        <v>30</v>
      </c>
      <c r="J4490" s="33">
        <v>44782</v>
      </c>
      <c r="K4490" s="33" t="str" cm="1">
        <f t="array" aca="1" ref="K4490" ca="1">_xlfn.IFS(L4490&lt;3,"Junior",L4490&lt;=7,"Mid-Level",L4490&gt;7,"Senior")</f>
        <v>Mid-Level</v>
      </c>
      <c r="L4490" s="45">
        <f ca="1">INT(YEARFRAC(Table1[[#This Row],[Joining Date]],TODAY(),1))</f>
        <v>3</v>
      </c>
      <c r="M4490" s="25" t="str">
        <f t="shared" ca="1" si="70"/>
        <v>No</v>
      </c>
      <c r="N4490" s="25">
        <f>YEAR(Table1[[#This Row],[Joining Date]])</f>
        <v>2022</v>
      </c>
      <c r="O4490" s="45">
        <f>MONTH(Table1[[#This Row],[Joining Date]])</f>
        <v>8</v>
      </c>
      <c r="P4490" s="25">
        <f ca="1">NETWORKDAYS(Table1[[#This Row],[Joining Date]],TODAY())</f>
        <v>1015</v>
      </c>
      <c r="Q4490" s="25" t="str">
        <f>LEFT(Table1[[#This Row],[Department]],5)&amp;"-"&amp;RIGHT(Table1[[#This Row],[Employee ID]],3)</f>
        <v>Opera-070</v>
      </c>
      <c r="R4490" s="25" t="str">
        <f>LEFT(Table1[[#This Row],[Department]],3)</f>
        <v>Ope</v>
      </c>
      <c r="S4490" s="36">
        <f>_xlfn.XLOOKUP(Table1[[#This Row],[City]],Table2[City],Table2[Bonus %])</f>
        <v>7</v>
      </c>
    </row>
    <row r="4491" spans="1:19" x14ac:dyDescent="0.35">
      <c r="A4491" s="9" t="s">
        <v>3657</v>
      </c>
      <c r="B4491" s="41" t="str">
        <f>LEFT(Table1[[#This Row],[Employee Name]],FIND(" ",Table1[[#This Row],[Employee Name]]))</f>
        <v xml:space="preserve">Arjun </v>
      </c>
      <c r="C4491" s="41" t="str">
        <f>RIGHT(Table1[[#This Row],[Employee Name]],LEN(Table1[[#This Row],[Employee Name]])-FIND(" ",Table1[[#This Row],[Employee Name]]))</f>
        <v>Mehta</v>
      </c>
      <c r="D4491" s="23">
        <f>Table1[[#This Row],[Basic Salary]]+Table1[[#This Row],[Bonus]]</f>
        <v>51873</v>
      </c>
      <c r="E4491" s="10">
        <v>94</v>
      </c>
      <c r="F4491" s="46">
        <v>100</v>
      </c>
      <c r="G4491" s="10" t="str" cm="1">
        <f t="array" ref="G4491">_xlfn.IFS(Table1[[#This Row],[Performance Score]]&gt;=80,"Excellent",Table1[[#This Row],[Performance Score]]&gt;=60,"Good",Table1[[#This Row],[Performance Score]]&gt;=40,"Need Improvement")</f>
        <v>Excellent</v>
      </c>
      <c r="H4491" s="30">
        <f>Table1[[#This Row],[Bonus]]/Table1[[#This Row],[Basic Salary]]</f>
        <v>0.23577758719268152</v>
      </c>
      <c r="I4491" s="10">
        <f ca="1">DATEDIF(Table1[[#This Row],[Date of Birth]],TODAY(),"y")</f>
        <v>34</v>
      </c>
      <c r="J4491" s="34">
        <v>42894</v>
      </c>
      <c r="K4491" s="33" t="str" cm="1">
        <f t="array" aca="1" ref="K4491" ca="1">_xlfn.IFS(L4491&lt;3,"Junior",L4491&lt;=7,"Mid-Level",L4491&gt;7,"Senior")</f>
        <v>Senior</v>
      </c>
      <c r="L4491" s="46">
        <f ca="1">INT(YEARFRAC(Table1[[#This Row],[Joining Date]],TODAY(),1))</f>
        <v>9</v>
      </c>
      <c r="M4491" s="25" t="str">
        <f t="shared" ca="1" si="70"/>
        <v>Yes</v>
      </c>
      <c r="N4491" s="26">
        <f>YEAR(Table1[[#This Row],[Joining Date]])</f>
        <v>2017</v>
      </c>
      <c r="O4491" s="46">
        <f>MONTH(Table1[[#This Row],[Joining Date]])</f>
        <v>6</v>
      </c>
      <c r="P4491" s="26">
        <f ca="1">NETWORKDAYS(Table1[[#This Row],[Joining Date]],TODAY())</f>
        <v>2363</v>
      </c>
      <c r="Q4491" s="26" t="str">
        <f>LEFT(Table1[[#This Row],[Department]],5)&amp;"-"&amp;RIGHT(Table1[[#This Row],[Employee ID]],3)</f>
        <v>IT-601</v>
      </c>
      <c r="R4491" s="26" t="str">
        <f>LEFT(Table1[[#This Row],[Department]],3)</f>
        <v>IT</v>
      </c>
      <c r="S4491" s="37">
        <f>_xlfn.XLOOKUP(Table1[[#This Row],[City]],Table2[City],Table2[Bonus %])</f>
        <v>6</v>
      </c>
    </row>
    <row r="4492" spans="1:19" x14ac:dyDescent="0.35">
      <c r="A4492" s="7" t="s">
        <v>2840</v>
      </c>
      <c r="B4492" s="40" t="str">
        <f>LEFT(Table1[[#This Row],[Employee Name]],FIND(" ",Table1[[#This Row],[Employee Name]]))</f>
        <v xml:space="preserve">Rahul </v>
      </c>
      <c r="C4492" s="40" t="str">
        <f>RIGHT(Table1[[#This Row],[Employee Name]],LEN(Table1[[#This Row],[Employee Name]])-FIND(" ",Table1[[#This Row],[Employee Name]]))</f>
        <v>Verma</v>
      </c>
      <c r="D4492" s="22">
        <f>Table1[[#This Row],[Basic Salary]]+Table1[[#This Row],[Bonus]]</f>
        <v>51869</v>
      </c>
      <c r="E4492" s="8">
        <v>60</v>
      </c>
      <c r="F4492" s="45">
        <v>92</v>
      </c>
      <c r="G4492" s="8" t="str" cm="1">
        <f t="array" ref="G4492">_xlfn.IFS(Table1[[#This Row],[Performance Score]]&gt;=80,"Excellent",Table1[[#This Row],[Performance Score]]&gt;=60,"Good",Table1[[#This Row],[Performance Score]]&gt;=40,"Need Improvement")</f>
        <v>Excellent</v>
      </c>
      <c r="H4492" s="29">
        <f>Table1[[#This Row],[Bonus]]/Table1[[#This Row],[Basic Salary]]</f>
        <v>0.31051820409813286</v>
      </c>
      <c r="I4492" s="8">
        <f ca="1">DATEDIF(Table1[[#This Row],[Date of Birth]],TODAY(),"y")</f>
        <v>34</v>
      </c>
      <c r="J4492" s="33">
        <v>45777</v>
      </c>
      <c r="K4492" s="33" t="str" cm="1">
        <f t="array" aca="1" ref="K4492" ca="1">_xlfn.IFS(L4492&lt;3,"Junior",L4492&lt;=7,"Mid-Level",L4492&gt;7,"Senior")</f>
        <v>Junior</v>
      </c>
      <c r="L4492" s="45">
        <f ca="1">INT(YEARFRAC(Table1[[#This Row],[Joining Date]],TODAY(),1))</f>
        <v>1</v>
      </c>
      <c r="M4492" s="25" t="str">
        <f t="shared" ca="1" si="70"/>
        <v>No</v>
      </c>
      <c r="N4492" s="25">
        <f>YEAR(Table1[[#This Row],[Joining Date]])</f>
        <v>2025</v>
      </c>
      <c r="O4492" s="45">
        <f>MONTH(Table1[[#This Row],[Joining Date]])</f>
        <v>4</v>
      </c>
      <c r="P4492" s="25">
        <f ca="1">NETWORKDAYS(Table1[[#This Row],[Joining Date]],TODAY())</f>
        <v>304</v>
      </c>
      <c r="Q4492" s="25" t="str">
        <f>LEFT(Table1[[#This Row],[Department]],5)&amp;"-"&amp;RIGHT(Table1[[#This Row],[Employee ID]],3)</f>
        <v>Suppo-784</v>
      </c>
      <c r="R4492" s="25" t="str">
        <f>LEFT(Table1[[#This Row],[Department]],3)</f>
        <v>Sup</v>
      </c>
      <c r="S4492" s="36">
        <f>_xlfn.XLOOKUP(Table1[[#This Row],[City]],Table2[City],Table2[Bonus %])</f>
        <v>8</v>
      </c>
    </row>
    <row r="4493" spans="1:19" x14ac:dyDescent="0.35">
      <c r="A4493" s="9" t="s">
        <v>3893</v>
      </c>
      <c r="B4493" s="41" t="str">
        <f>LEFT(Table1[[#This Row],[Employee Name]],FIND(" ",Table1[[#This Row],[Employee Name]]))</f>
        <v xml:space="preserve">Gayathri </v>
      </c>
      <c r="C4493" s="41" t="str">
        <f>RIGHT(Table1[[#This Row],[Employee Name]],LEN(Table1[[#This Row],[Employee Name]])-FIND(" ",Table1[[#This Row],[Employee Name]]))</f>
        <v>Iyer</v>
      </c>
      <c r="D4493" s="23">
        <f>Table1[[#This Row],[Basic Salary]]+Table1[[#This Row],[Bonus]]</f>
        <v>51843</v>
      </c>
      <c r="E4493" s="10">
        <v>97</v>
      </c>
      <c r="F4493" s="46">
        <v>58</v>
      </c>
      <c r="G4493" s="10" t="str" cm="1">
        <f t="array" ref="G4493">_xlfn.IFS(Table1[[#This Row],[Performance Score]]&gt;=80,"Excellent",Table1[[#This Row],[Performance Score]]&gt;=60,"Good",Table1[[#This Row],[Performance Score]]&gt;=40,"Need Improvement")</f>
        <v>Need Improvement</v>
      </c>
      <c r="H4493" s="30">
        <f>Table1[[#This Row],[Bonus]]/Table1[[#This Row],[Basic Salary]]</f>
        <v>0.60266477061951285</v>
      </c>
      <c r="I4493" s="10">
        <f ca="1">DATEDIF(Table1[[#This Row],[Date of Birth]],TODAY(),"y")</f>
        <v>25</v>
      </c>
      <c r="J4493" s="34">
        <v>43360</v>
      </c>
      <c r="K4493" s="33" t="str" cm="1">
        <f t="array" aca="1" ref="K4493" ca="1">_xlfn.IFS(L4493&lt;3,"Junior",L4493&lt;=7,"Mid-Level",L4493&gt;7,"Senior")</f>
        <v>Mid-Level</v>
      </c>
      <c r="L4493" s="46">
        <f ca="1">INT(YEARFRAC(Table1[[#This Row],[Joining Date]],TODAY(),1))</f>
        <v>7</v>
      </c>
      <c r="M4493" s="25" t="str">
        <f t="shared" ca="1" si="70"/>
        <v>Yes</v>
      </c>
      <c r="N4493" s="26">
        <f>YEAR(Table1[[#This Row],[Joining Date]])</f>
        <v>2018</v>
      </c>
      <c r="O4493" s="46">
        <f>MONTH(Table1[[#This Row],[Joining Date]])</f>
        <v>9</v>
      </c>
      <c r="P4493" s="26">
        <f ca="1">NETWORKDAYS(Table1[[#This Row],[Joining Date]],TODAY())</f>
        <v>2031</v>
      </c>
      <c r="Q4493" s="26" t="str">
        <f>LEFT(Table1[[#This Row],[Department]],5)&amp;"-"&amp;RIGHT(Table1[[#This Row],[Employee ID]],3)</f>
        <v>HR-837</v>
      </c>
      <c r="R4493" s="26" t="str">
        <f>LEFT(Table1[[#This Row],[Department]],3)</f>
        <v>HR</v>
      </c>
      <c r="S4493" s="37">
        <f>_xlfn.XLOOKUP(Table1[[#This Row],[City]],Table2[City],Table2[Bonus %])</f>
        <v>7</v>
      </c>
    </row>
    <row r="4494" spans="1:19" x14ac:dyDescent="0.35">
      <c r="A4494" s="7" t="s">
        <v>3284</v>
      </c>
      <c r="B4494" s="40" t="str">
        <f>LEFT(Table1[[#This Row],[Employee Name]],FIND(" ",Table1[[#This Row],[Employee Name]]))</f>
        <v xml:space="preserve">Rahul </v>
      </c>
      <c r="C4494" s="40" t="str">
        <f>RIGHT(Table1[[#This Row],[Employee Name]],LEN(Table1[[#This Row],[Employee Name]])-FIND(" ",Table1[[#This Row],[Employee Name]]))</f>
        <v>Verma</v>
      </c>
      <c r="D4494" s="22">
        <f>Table1[[#This Row],[Basic Salary]]+Table1[[#This Row],[Bonus]]</f>
        <v>51811</v>
      </c>
      <c r="E4494" s="8">
        <v>77</v>
      </c>
      <c r="F4494" s="45">
        <v>73</v>
      </c>
      <c r="G4494" s="8" t="str" cm="1">
        <f t="array" ref="G4494">_xlfn.IFS(Table1[[#This Row],[Performance Score]]&gt;=80,"Excellent",Table1[[#This Row],[Performance Score]]&gt;=60,"Good",Table1[[#This Row],[Performance Score]]&gt;=40,"Need Improvement")</f>
        <v>Good</v>
      </c>
      <c r="H4494" s="29">
        <f>Table1[[#This Row],[Bonus]]/Table1[[#This Row],[Basic Salary]]</f>
        <v>0.53477694176195267</v>
      </c>
      <c r="I4494" s="8">
        <f ca="1">DATEDIF(Table1[[#This Row],[Date of Birth]],TODAY(),"y")</f>
        <v>34</v>
      </c>
      <c r="J4494" s="33">
        <v>43506</v>
      </c>
      <c r="K4494" s="33" t="str" cm="1">
        <f t="array" aca="1" ref="K4494" ca="1">_xlfn.IFS(L4494&lt;3,"Junior",L4494&lt;=7,"Mid-Level",L4494&gt;7,"Senior")</f>
        <v>Mid-Level</v>
      </c>
      <c r="L4494" s="45">
        <f ca="1">INT(YEARFRAC(Table1[[#This Row],[Joining Date]],TODAY(),1))</f>
        <v>7</v>
      </c>
      <c r="M4494" s="25" t="str">
        <f t="shared" ca="1" si="70"/>
        <v>Yes</v>
      </c>
      <c r="N4494" s="25">
        <f>YEAR(Table1[[#This Row],[Joining Date]])</f>
        <v>2019</v>
      </c>
      <c r="O4494" s="45">
        <f>MONTH(Table1[[#This Row],[Joining Date]])</f>
        <v>2</v>
      </c>
      <c r="P4494" s="25">
        <f ca="1">NETWORKDAYS(Table1[[#This Row],[Joining Date]],TODAY())</f>
        <v>1926</v>
      </c>
      <c r="Q4494" s="25" t="str">
        <f>LEFT(Table1[[#This Row],[Department]],5)&amp;"-"&amp;RIGHT(Table1[[#This Row],[Employee ID]],3)</f>
        <v>Sales-228</v>
      </c>
      <c r="R4494" s="25" t="str">
        <f>LEFT(Table1[[#This Row],[Department]],3)</f>
        <v>Sal</v>
      </c>
      <c r="S4494" s="36">
        <f>_xlfn.XLOOKUP(Table1[[#This Row],[City]],Table2[City],Table2[Bonus %])</f>
        <v>8</v>
      </c>
    </row>
    <row r="4495" spans="1:19" x14ac:dyDescent="0.35">
      <c r="A4495" s="9" t="s">
        <v>4059</v>
      </c>
      <c r="B4495" s="41" t="str">
        <f>LEFT(Table1[[#This Row],[Employee Name]],FIND(" ",Table1[[#This Row],[Employee Name]]))</f>
        <v xml:space="preserve">Rohan </v>
      </c>
      <c r="C4495" s="41" t="str">
        <f>RIGHT(Table1[[#This Row],[Employee Name]],LEN(Table1[[#This Row],[Employee Name]])-FIND(" ",Table1[[#This Row],[Employee Name]]))</f>
        <v>Gupta</v>
      </c>
      <c r="D4495" s="23">
        <f>Table1[[#This Row],[Basic Salary]]+Table1[[#This Row],[Bonus]]</f>
        <v>51756</v>
      </c>
      <c r="E4495" s="10">
        <v>67</v>
      </c>
      <c r="F4495" s="46">
        <v>42</v>
      </c>
      <c r="G4495" s="10" t="str" cm="1">
        <f t="array" ref="G4495">_xlfn.IFS(Table1[[#This Row],[Performance Score]]&gt;=80,"Excellent",Table1[[#This Row],[Performance Score]]&gt;=60,"Good",Table1[[#This Row],[Performance Score]]&gt;=40,"Need Improvement")</f>
        <v>Need Improvement</v>
      </c>
      <c r="H4495" s="30">
        <f>Table1[[#This Row],[Bonus]]/Table1[[#This Row],[Basic Salary]]</f>
        <v>0.45951890809621837</v>
      </c>
      <c r="I4495" s="10">
        <f ca="1">DATEDIF(Table1[[#This Row],[Date of Birth]],TODAY(),"y")</f>
        <v>38</v>
      </c>
      <c r="J4495" s="34">
        <v>44374</v>
      </c>
      <c r="K4495" s="33" t="str" cm="1">
        <f t="array" aca="1" ref="K4495" ca="1">_xlfn.IFS(L4495&lt;3,"Junior",L4495&lt;=7,"Mid-Level",L4495&gt;7,"Senior")</f>
        <v>Mid-Level</v>
      </c>
      <c r="L4495" s="46">
        <f ca="1">INT(YEARFRAC(Table1[[#This Row],[Joining Date]],TODAY(),1))</f>
        <v>5</v>
      </c>
      <c r="M4495" s="25" t="str">
        <f t="shared" ca="1" si="70"/>
        <v>No</v>
      </c>
      <c r="N4495" s="26">
        <f>YEAR(Table1[[#This Row],[Joining Date]])</f>
        <v>2021</v>
      </c>
      <c r="O4495" s="46">
        <f>MONTH(Table1[[#This Row],[Joining Date]])</f>
        <v>6</v>
      </c>
      <c r="P4495" s="26">
        <f ca="1">NETWORKDAYS(Table1[[#This Row],[Joining Date]],TODAY())</f>
        <v>1306</v>
      </c>
      <c r="Q4495" s="26" t="str">
        <f>LEFT(Table1[[#This Row],[Department]],5)&amp;"-"&amp;RIGHT(Table1[[#This Row],[Employee ID]],3)</f>
        <v>Suppo-003</v>
      </c>
      <c r="R4495" s="26" t="str">
        <f>LEFT(Table1[[#This Row],[Department]],3)</f>
        <v>Sup</v>
      </c>
      <c r="S4495" s="37">
        <f>_xlfn.XLOOKUP(Table1[[#This Row],[City]],Table2[City],Table2[Bonus %])</f>
        <v>5</v>
      </c>
    </row>
    <row r="4496" spans="1:19" x14ac:dyDescent="0.35">
      <c r="A4496" s="7" t="s">
        <v>909</v>
      </c>
      <c r="B4496" s="40" t="str">
        <f>LEFT(Table1[[#This Row],[Employee Name]],FIND(" ",Table1[[#This Row],[Employee Name]]))</f>
        <v xml:space="preserve">Ravi </v>
      </c>
      <c r="C4496" s="40" t="str">
        <f>RIGHT(Table1[[#This Row],[Employee Name]],LEN(Table1[[#This Row],[Employee Name]])-FIND(" ",Table1[[#This Row],[Employee Name]]))</f>
        <v>Teja</v>
      </c>
      <c r="D4496" s="22">
        <f>Table1[[#This Row],[Basic Salary]]+Table1[[#This Row],[Bonus]]</f>
        <v>51742</v>
      </c>
      <c r="E4496" s="8">
        <v>61</v>
      </c>
      <c r="F4496" s="45">
        <v>96</v>
      </c>
      <c r="G4496" s="8" t="str" cm="1">
        <f t="array" ref="G4496">_xlfn.IFS(Table1[[#This Row],[Performance Score]]&gt;=80,"Excellent",Table1[[#This Row],[Performance Score]]&gt;=60,"Good",Table1[[#This Row],[Performance Score]]&gt;=40,"Need Improvement")</f>
        <v>Excellent</v>
      </c>
      <c r="H4496" s="29">
        <f>Table1[[#This Row],[Bonus]]/Table1[[#This Row],[Basic Salary]]</f>
        <v>0.12543773790103316</v>
      </c>
      <c r="I4496" s="8">
        <f ca="1">DATEDIF(Table1[[#This Row],[Date of Birth]],TODAY(),"y")</f>
        <v>17</v>
      </c>
      <c r="J4496" s="33">
        <v>45105</v>
      </c>
      <c r="K4496" s="33" t="str" cm="1">
        <f t="array" aca="1" ref="K4496" ca="1">_xlfn.IFS(L4496&lt;3,"Junior",L4496&lt;=7,"Mid-Level",L4496&gt;7,"Senior")</f>
        <v>Mid-Level</v>
      </c>
      <c r="L4496" s="45">
        <f ca="1">INT(YEARFRAC(Table1[[#This Row],[Joining Date]],TODAY(),1))</f>
        <v>3</v>
      </c>
      <c r="M4496" s="25" t="str">
        <f t="shared" ca="1" si="70"/>
        <v>No</v>
      </c>
      <c r="N4496" s="25">
        <f>YEAR(Table1[[#This Row],[Joining Date]])</f>
        <v>2023</v>
      </c>
      <c r="O4496" s="45">
        <f>MONTH(Table1[[#This Row],[Joining Date]])</f>
        <v>6</v>
      </c>
      <c r="P4496" s="25">
        <f ca="1">NETWORKDAYS(Table1[[#This Row],[Joining Date]],TODAY())</f>
        <v>784</v>
      </c>
      <c r="Q4496" s="25" t="str">
        <f>LEFT(Table1[[#This Row],[Department]],5)&amp;"-"&amp;RIGHT(Table1[[#This Row],[Employee ID]],3)</f>
        <v>Opera-853</v>
      </c>
      <c r="R4496" s="25" t="str">
        <f>LEFT(Table1[[#This Row],[Department]],3)</f>
        <v>Ope</v>
      </c>
      <c r="S4496" s="36">
        <f>_xlfn.XLOOKUP(Table1[[#This Row],[City]],Table2[City],Table2[Bonus %])</f>
        <v>5</v>
      </c>
    </row>
    <row r="4497" spans="1:19" x14ac:dyDescent="0.35">
      <c r="A4497" s="9" t="s">
        <v>4819</v>
      </c>
      <c r="B4497" s="41" t="str">
        <f>LEFT(Table1[[#This Row],[Employee Name]],FIND(" ",Table1[[#This Row],[Employee Name]]))</f>
        <v xml:space="preserve">Ajay </v>
      </c>
      <c r="C4497" s="41" t="str">
        <f>RIGHT(Table1[[#This Row],[Employee Name]],LEN(Table1[[#This Row],[Employee Name]])-FIND(" ",Table1[[#This Row],[Employee Name]]))</f>
        <v>Singh</v>
      </c>
      <c r="D4497" s="23">
        <f>Table1[[#This Row],[Basic Salary]]+Table1[[#This Row],[Bonus]]</f>
        <v>51694</v>
      </c>
      <c r="E4497" s="10">
        <v>96</v>
      </c>
      <c r="F4497" s="46">
        <v>82</v>
      </c>
      <c r="G4497" s="10" t="str" cm="1">
        <f t="array" ref="G4497">_xlfn.IFS(Table1[[#This Row],[Performance Score]]&gt;=80,"Excellent",Table1[[#This Row],[Performance Score]]&gt;=60,"Good",Table1[[#This Row],[Performance Score]]&gt;=40,"Need Improvement")</f>
        <v>Excellent</v>
      </c>
      <c r="H4497" s="30">
        <f>Table1[[#This Row],[Bonus]]/Table1[[#This Row],[Basic Salary]]</f>
        <v>0.55578294760285307</v>
      </c>
      <c r="I4497" s="10">
        <f ca="1">DATEDIF(Table1[[#This Row],[Date of Birth]],TODAY(),"y")</f>
        <v>35</v>
      </c>
      <c r="J4497" s="34">
        <v>42590</v>
      </c>
      <c r="K4497" s="33" t="str" cm="1">
        <f t="array" aca="1" ref="K4497" ca="1">_xlfn.IFS(L4497&lt;3,"Junior",L4497&lt;=7,"Mid-Level",L4497&gt;7,"Senior")</f>
        <v>Senior</v>
      </c>
      <c r="L4497" s="46">
        <f ca="1">INT(YEARFRAC(Table1[[#This Row],[Joining Date]],TODAY(),1))</f>
        <v>9</v>
      </c>
      <c r="M4497" s="25" t="str">
        <f t="shared" ca="1" si="70"/>
        <v>Yes</v>
      </c>
      <c r="N4497" s="26">
        <f>YEAR(Table1[[#This Row],[Joining Date]])</f>
        <v>2016</v>
      </c>
      <c r="O4497" s="46">
        <f>MONTH(Table1[[#This Row],[Joining Date]])</f>
        <v>8</v>
      </c>
      <c r="P4497" s="26">
        <f ca="1">NETWORKDAYS(Table1[[#This Row],[Joining Date]],TODAY())</f>
        <v>2581</v>
      </c>
      <c r="Q4497" s="26" t="str">
        <f>LEFT(Table1[[#This Row],[Department]],5)&amp;"-"&amp;RIGHT(Table1[[#This Row],[Employee ID]],3)</f>
        <v>HR-763</v>
      </c>
      <c r="R4497" s="26" t="str">
        <f>LEFT(Table1[[#This Row],[Department]],3)</f>
        <v>HR</v>
      </c>
      <c r="S4497" s="37">
        <f>_xlfn.XLOOKUP(Table1[[#This Row],[City]],Table2[City],Table2[Bonus %])</f>
        <v>4</v>
      </c>
    </row>
    <row r="4498" spans="1:19" x14ac:dyDescent="0.35">
      <c r="A4498" s="7" t="s">
        <v>3763</v>
      </c>
      <c r="B4498" s="40" t="str">
        <f>LEFT(Table1[[#This Row],[Employee Name]],FIND(" ",Table1[[#This Row],[Employee Name]]))</f>
        <v xml:space="preserve">Arjun </v>
      </c>
      <c r="C4498" s="40" t="str">
        <f>RIGHT(Table1[[#This Row],[Employee Name]],LEN(Table1[[#This Row],[Employee Name]])-FIND(" ",Table1[[#This Row],[Employee Name]]))</f>
        <v>Mehta</v>
      </c>
      <c r="D4498" s="22">
        <f>Table1[[#This Row],[Basic Salary]]+Table1[[#This Row],[Bonus]]</f>
        <v>51677</v>
      </c>
      <c r="E4498" s="8">
        <v>94</v>
      </c>
      <c r="F4498" s="45">
        <v>48</v>
      </c>
      <c r="G4498" s="8" t="str" cm="1">
        <f t="array" ref="G4498">_xlfn.IFS(Table1[[#This Row],[Performance Score]]&gt;=80,"Excellent",Table1[[#This Row],[Performance Score]]&gt;=60,"Good",Table1[[#This Row],[Performance Score]]&gt;=40,"Need Improvement")</f>
        <v>Need Improvement</v>
      </c>
      <c r="H4498" s="29">
        <f>Table1[[#This Row],[Bonus]]/Table1[[#This Row],[Basic Salary]]</f>
        <v>0.2682406066704297</v>
      </c>
      <c r="I4498" s="8">
        <f ca="1">DATEDIF(Table1[[#This Row],[Date of Birth]],TODAY(),"y")</f>
        <v>39</v>
      </c>
      <c r="J4498" s="33">
        <v>45496</v>
      </c>
      <c r="K4498" s="33" t="str" cm="1">
        <f t="array" aca="1" ref="K4498" ca="1">_xlfn.IFS(L4498&lt;3,"Junior",L4498&lt;=7,"Mid-Level",L4498&gt;7,"Senior")</f>
        <v>Junior</v>
      </c>
      <c r="L4498" s="45">
        <f ca="1">INT(YEARFRAC(Table1[[#This Row],[Joining Date]],TODAY(),1))</f>
        <v>1</v>
      </c>
      <c r="M4498" s="25" t="str">
        <f t="shared" ca="1" si="70"/>
        <v>No</v>
      </c>
      <c r="N4498" s="25">
        <f>YEAR(Table1[[#This Row],[Joining Date]])</f>
        <v>2024</v>
      </c>
      <c r="O4498" s="45">
        <f>MONTH(Table1[[#This Row],[Joining Date]])</f>
        <v>7</v>
      </c>
      <c r="P4498" s="25">
        <f ca="1">NETWORKDAYS(Table1[[#This Row],[Joining Date]],TODAY())</f>
        <v>505</v>
      </c>
      <c r="Q4498" s="25" t="str">
        <f>LEFT(Table1[[#This Row],[Department]],5)&amp;"-"&amp;RIGHT(Table1[[#This Row],[Employee ID]],3)</f>
        <v>Suppo-707</v>
      </c>
      <c r="R4498" s="25" t="str">
        <f>LEFT(Table1[[#This Row],[Department]],3)</f>
        <v>Sup</v>
      </c>
      <c r="S4498" s="36">
        <f>_xlfn.XLOOKUP(Table1[[#This Row],[City]],Table2[City],Table2[Bonus %])</f>
        <v>5</v>
      </c>
    </row>
    <row r="4499" spans="1:19" x14ac:dyDescent="0.35">
      <c r="A4499" s="9" t="s">
        <v>3958</v>
      </c>
      <c r="B4499" s="41" t="str">
        <f>LEFT(Table1[[#This Row],[Employee Name]],FIND(" ",Table1[[#This Row],[Employee Name]]))</f>
        <v xml:space="preserve">Aarav </v>
      </c>
      <c r="C4499" s="41" t="str">
        <f>RIGHT(Table1[[#This Row],[Employee Name]],LEN(Table1[[#This Row],[Employee Name]])-FIND(" ",Table1[[#This Row],[Employee Name]]))</f>
        <v>Sharma</v>
      </c>
      <c r="D4499" s="23">
        <f>Table1[[#This Row],[Basic Salary]]+Table1[[#This Row],[Bonus]]</f>
        <v>51634</v>
      </c>
      <c r="E4499" s="10">
        <v>99</v>
      </c>
      <c r="F4499" s="46">
        <v>97</v>
      </c>
      <c r="G4499" s="10" t="str" cm="1">
        <f t="array" ref="G4499">_xlfn.IFS(Table1[[#This Row],[Performance Score]]&gt;=80,"Excellent",Table1[[#This Row],[Performance Score]]&gt;=60,"Good",Table1[[#This Row],[Performance Score]]&gt;=40,"Need Improvement")</f>
        <v>Excellent</v>
      </c>
      <c r="H4499" s="30">
        <f>Table1[[#This Row],[Bonus]]/Table1[[#This Row],[Basic Salary]]</f>
        <v>0.14890303057273821</v>
      </c>
      <c r="I4499" s="10">
        <f ca="1">DATEDIF(Table1[[#This Row],[Date of Birth]],TODAY(),"y")</f>
        <v>44</v>
      </c>
      <c r="J4499" s="34">
        <v>45650</v>
      </c>
      <c r="K4499" s="33" t="str" cm="1">
        <f t="array" aca="1" ref="K4499" ca="1">_xlfn.IFS(L4499&lt;3,"Junior",L4499&lt;=7,"Mid-Level",L4499&gt;7,"Senior")</f>
        <v>Junior</v>
      </c>
      <c r="L4499" s="46">
        <f ca="1">INT(YEARFRAC(Table1[[#This Row],[Joining Date]],TODAY(),1))</f>
        <v>1</v>
      </c>
      <c r="M4499" s="25" t="str">
        <f t="shared" ca="1" si="70"/>
        <v>No</v>
      </c>
      <c r="N4499" s="26">
        <f>YEAR(Table1[[#This Row],[Joining Date]])</f>
        <v>2024</v>
      </c>
      <c r="O4499" s="46">
        <f>MONTH(Table1[[#This Row],[Joining Date]])</f>
        <v>12</v>
      </c>
      <c r="P4499" s="26">
        <f ca="1">NETWORKDAYS(Table1[[#This Row],[Joining Date]],TODAY())</f>
        <v>395</v>
      </c>
      <c r="Q4499" s="26" t="str">
        <f>LEFT(Table1[[#This Row],[Department]],5)&amp;"-"&amp;RIGHT(Table1[[#This Row],[Employee ID]],3)</f>
        <v>IT-902</v>
      </c>
      <c r="R4499" s="26" t="str">
        <f>LEFT(Table1[[#This Row],[Department]],3)</f>
        <v>IT</v>
      </c>
      <c r="S4499" s="37">
        <f>_xlfn.XLOOKUP(Table1[[#This Row],[City]],Table2[City],Table2[Bonus %])</f>
        <v>4</v>
      </c>
    </row>
    <row r="4500" spans="1:19" x14ac:dyDescent="0.35">
      <c r="A4500" s="7" t="s">
        <v>1215</v>
      </c>
      <c r="B4500" s="40" t="str">
        <f>LEFT(Table1[[#This Row],[Employee Name]],FIND(" ",Table1[[#This Row],[Employee Name]]))</f>
        <v xml:space="preserve">Meera </v>
      </c>
      <c r="C4500" s="40" t="str">
        <f>RIGHT(Table1[[#This Row],[Employee Name]],LEN(Table1[[#This Row],[Employee Name]])-FIND(" ",Table1[[#This Row],[Employee Name]]))</f>
        <v>Joshi</v>
      </c>
      <c r="D4500" s="22">
        <f>Table1[[#This Row],[Basic Salary]]+Table1[[#This Row],[Bonus]]</f>
        <v>51629</v>
      </c>
      <c r="E4500" s="8">
        <v>80</v>
      </c>
      <c r="F4500" s="45">
        <v>95</v>
      </c>
      <c r="G4500" s="8" t="str" cm="1">
        <f t="array" ref="G4500">_xlfn.IFS(Table1[[#This Row],[Performance Score]]&gt;=80,"Excellent",Table1[[#This Row],[Performance Score]]&gt;=60,"Good",Table1[[#This Row],[Performance Score]]&gt;=40,"Need Improvement")</f>
        <v>Excellent</v>
      </c>
      <c r="H4500" s="29">
        <f>Table1[[#This Row],[Bonus]]/Table1[[#This Row],[Basic Salary]]</f>
        <v>0.1955585402000741</v>
      </c>
      <c r="I4500" s="8">
        <f ca="1">DATEDIF(Table1[[#This Row],[Date of Birth]],TODAY(),"y")</f>
        <v>46</v>
      </c>
      <c r="J4500" s="33">
        <v>42200</v>
      </c>
      <c r="K4500" s="33" t="str" cm="1">
        <f t="array" aca="1" ref="K4500" ca="1">_xlfn.IFS(L4500&lt;3,"Junior",L4500&lt;=7,"Mid-Level",L4500&gt;7,"Senior")</f>
        <v>Senior</v>
      </c>
      <c r="L4500" s="45">
        <f ca="1">INT(YEARFRAC(Table1[[#This Row],[Joining Date]],TODAY(),1))</f>
        <v>10</v>
      </c>
      <c r="M4500" s="25" t="str">
        <f t="shared" ca="1" si="70"/>
        <v>Yes</v>
      </c>
      <c r="N4500" s="25">
        <f>YEAR(Table1[[#This Row],[Joining Date]])</f>
        <v>2015</v>
      </c>
      <c r="O4500" s="45">
        <f>MONTH(Table1[[#This Row],[Joining Date]])</f>
        <v>7</v>
      </c>
      <c r="P4500" s="25">
        <f ca="1">NETWORKDAYS(Table1[[#This Row],[Joining Date]],TODAY())</f>
        <v>2859</v>
      </c>
      <c r="Q4500" s="25" t="str">
        <f>LEFT(Table1[[#This Row],[Department]],5)&amp;"-"&amp;RIGHT(Table1[[#This Row],[Employee ID]],3)</f>
        <v>HR-159</v>
      </c>
      <c r="R4500" s="25" t="str">
        <f>LEFT(Table1[[#This Row],[Department]],3)</f>
        <v>HR</v>
      </c>
      <c r="S4500" s="36">
        <f>_xlfn.XLOOKUP(Table1[[#This Row],[City]],Table2[City],Table2[Bonus %])</f>
        <v>6</v>
      </c>
    </row>
    <row r="4501" spans="1:19" x14ac:dyDescent="0.35">
      <c r="A4501" s="9" t="s">
        <v>4852</v>
      </c>
      <c r="B4501" s="41" t="str">
        <f>LEFT(Table1[[#This Row],[Employee Name]],FIND(" ",Table1[[#This Row],[Employee Name]]))</f>
        <v xml:space="preserve">Swathi </v>
      </c>
      <c r="C4501" s="41" t="str">
        <f>RIGHT(Table1[[#This Row],[Employee Name]],LEN(Table1[[#This Row],[Employee Name]])-FIND(" ",Table1[[#This Row],[Employee Name]]))</f>
        <v>Ramesh</v>
      </c>
      <c r="D4501" s="23">
        <f>Table1[[#This Row],[Basic Salary]]+Table1[[#This Row],[Bonus]]</f>
        <v>51621</v>
      </c>
      <c r="E4501" s="10">
        <v>66</v>
      </c>
      <c r="F4501" s="46">
        <v>48</v>
      </c>
      <c r="G4501" s="10" t="str" cm="1">
        <f t="array" ref="G4501">_xlfn.IFS(Table1[[#This Row],[Performance Score]]&gt;=80,"Excellent",Table1[[#This Row],[Performance Score]]&gt;=60,"Good",Table1[[#This Row],[Performance Score]]&gt;=40,"Need Improvement")</f>
        <v>Need Improvement</v>
      </c>
      <c r="H4501" s="30">
        <f>Table1[[#This Row],[Bonus]]/Table1[[#This Row],[Basic Salary]]</f>
        <v>0.39009021139087113</v>
      </c>
      <c r="I4501" s="10">
        <f ca="1">DATEDIF(Table1[[#This Row],[Date of Birth]],TODAY(),"y")</f>
        <v>30</v>
      </c>
      <c r="J4501" s="34">
        <v>42105</v>
      </c>
      <c r="K4501" s="33" t="str" cm="1">
        <f t="array" aca="1" ref="K4501" ca="1">_xlfn.IFS(L4501&lt;3,"Junior",L4501&lt;=7,"Mid-Level",L4501&gt;7,"Senior")</f>
        <v>Senior</v>
      </c>
      <c r="L4501" s="46">
        <f ca="1">INT(YEARFRAC(Table1[[#This Row],[Joining Date]],TODAY(),1))</f>
        <v>11</v>
      </c>
      <c r="M4501" s="25" t="str">
        <f t="shared" ca="1" si="70"/>
        <v>Yes</v>
      </c>
      <c r="N4501" s="26">
        <f>YEAR(Table1[[#This Row],[Joining Date]])</f>
        <v>2015</v>
      </c>
      <c r="O4501" s="46">
        <f>MONTH(Table1[[#This Row],[Joining Date]])</f>
        <v>4</v>
      </c>
      <c r="P4501" s="26">
        <f ca="1">NETWORKDAYS(Table1[[#This Row],[Joining Date]],TODAY())</f>
        <v>2926</v>
      </c>
      <c r="Q4501" s="26" t="str">
        <f>LEFT(Table1[[#This Row],[Department]],5)&amp;"-"&amp;RIGHT(Table1[[#This Row],[Employee ID]],3)</f>
        <v>HR-796</v>
      </c>
      <c r="R4501" s="26" t="str">
        <f>LEFT(Table1[[#This Row],[Department]],3)</f>
        <v>HR</v>
      </c>
      <c r="S4501" s="37">
        <f>_xlfn.XLOOKUP(Table1[[#This Row],[City]],Table2[City],Table2[Bonus %])</f>
        <v>5</v>
      </c>
    </row>
    <row r="4502" spans="1:19" x14ac:dyDescent="0.35">
      <c r="A4502" s="7" t="s">
        <v>2125</v>
      </c>
      <c r="B4502" s="40" t="str">
        <f>LEFT(Table1[[#This Row],[Employee Name]],FIND(" ",Table1[[#This Row],[Employee Name]]))</f>
        <v xml:space="preserve">Karan </v>
      </c>
      <c r="C4502" s="40" t="str">
        <f>RIGHT(Table1[[#This Row],[Employee Name]],LEN(Table1[[#This Row],[Employee Name]])-FIND(" ",Table1[[#This Row],[Employee Name]]))</f>
        <v>Malhotra</v>
      </c>
      <c r="D4502" s="22">
        <f>Table1[[#This Row],[Basic Salary]]+Table1[[#This Row],[Bonus]]</f>
        <v>51554</v>
      </c>
      <c r="E4502" s="8">
        <v>88</v>
      </c>
      <c r="F4502" s="45">
        <v>99</v>
      </c>
      <c r="G4502" s="8" t="str" cm="1">
        <f t="array" ref="G4502">_xlfn.IFS(Table1[[#This Row],[Performance Score]]&gt;=80,"Excellent",Table1[[#This Row],[Performance Score]]&gt;=60,"Good",Table1[[#This Row],[Performance Score]]&gt;=40,"Need Improvement")</f>
        <v>Excellent</v>
      </c>
      <c r="H4502" s="29">
        <f>Table1[[#This Row],[Bonus]]/Table1[[#This Row],[Basic Salary]]</f>
        <v>0.6132807610464388</v>
      </c>
      <c r="I4502" s="8">
        <f ca="1">DATEDIF(Table1[[#This Row],[Date of Birth]],TODAY(),"y")</f>
        <v>31</v>
      </c>
      <c r="J4502" s="33">
        <v>43360</v>
      </c>
      <c r="K4502" s="33" t="str" cm="1">
        <f t="array" aca="1" ref="K4502" ca="1">_xlfn.IFS(L4502&lt;3,"Junior",L4502&lt;=7,"Mid-Level",L4502&gt;7,"Senior")</f>
        <v>Mid-Level</v>
      </c>
      <c r="L4502" s="45">
        <f ca="1">INT(YEARFRAC(Table1[[#This Row],[Joining Date]],TODAY(),1))</f>
        <v>7</v>
      </c>
      <c r="M4502" s="25" t="str">
        <f t="shared" ca="1" si="70"/>
        <v>Yes</v>
      </c>
      <c r="N4502" s="25">
        <f>YEAR(Table1[[#This Row],[Joining Date]])</f>
        <v>2018</v>
      </c>
      <c r="O4502" s="45">
        <f>MONTH(Table1[[#This Row],[Joining Date]])</f>
        <v>9</v>
      </c>
      <c r="P4502" s="25">
        <f ca="1">NETWORKDAYS(Table1[[#This Row],[Joining Date]],TODAY())</f>
        <v>2031</v>
      </c>
      <c r="Q4502" s="25" t="str">
        <f>LEFT(Table1[[#This Row],[Department]],5)&amp;"-"&amp;RIGHT(Table1[[#This Row],[Employee ID]],3)</f>
        <v>Opera-069</v>
      </c>
      <c r="R4502" s="25" t="str">
        <f>LEFT(Table1[[#This Row],[Department]],3)</f>
        <v>Ope</v>
      </c>
      <c r="S4502" s="36">
        <f>_xlfn.XLOOKUP(Table1[[#This Row],[City]],Table2[City],Table2[Bonus %])</f>
        <v>6</v>
      </c>
    </row>
    <row r="4503" spans="1:19" x14ac:dyDescent="0.35">
      <c r="A4503" s="9" t="s">
        <v>642</v>
      </c>
      <c r="B4503" s="41" t="str">
        <f>LEFT(Table1[[#This Row],[Employee Name]],FIND(" ",Table1[[#This Row],[Employee Name]]))</f>
        <v xml:space="preserve">Aditya </v>
      </c>
      <c r="C4503" s="41" t="str">
        <f>RIGHT(Table1[[#This Row],[Employee Name]],LEN(Table1[[#This Row],[Employee Name]])-FIND(" ",Table1[[#This Row],[Employee Name]]))</f>
        <v>Kapoor</v>
      </c>
      <c r="D4503" s="23">
        <f>Table1[[#This Row],[Basic Salary]]+Table1[[#This Row],[Bonus]]</f>
        <v>51550</v>
      </c>
      <c r="E4503" s="10">
        <v>80</v>
      </c>
      <c r="F4503" s="46">
        <v>93</v>
      </c>
      <c r="G4503" s="10" t="str" cm="1">
        <f t="array" ref="G4503">_xlfn.IFS(Table1[[#This Row],[Performance Score]]&gt;=80,"Excellent",Table1[[#This Row],[Performance Score]]&gt;=60,"Good",Table1[[#This Row],[Performance Score]]&gt;=40,"Need Improvement")</f>
        <v>Excellent</v>
      </c>
      <c r="H4503" s="30">
        <f>Table1[[#This Row],[Bonus]]/Table1[[#This Row],[Basic Salary]]</f>
        <v>0.27230545203248019</v>
      </c>
      <c r="I4503" s="10">
        <f ca="1">DATEDIF(Table1[[#This Row],[Date of Birth]],TODAY(),"y")</f>
        <v>14</v>
      </c>
      <c r="J4503" s="34">
        <v>45890</v>
      </c>
      <c r="K4503" s="33" t="str" cm="1">
        <f t="array" aca="1" ref="K4503" ca="1">_xlfn.IFS(L4503&lt;3,"Junior",L4503&lt;=7,"Mid-Level",L4503&gt;7,"Senior")</f>
        <v>Junior</v>
      </c>
      <c r="L4503" s="46">
        <f ca="1">INT(YEARFRAC(Table1[[#This Row],[Joining Date]],TODAY(),1))</f>
        <v>0</v>
      </c>
      <c r="M4503" s="25" t="str">
        <f t="shared" ca="1" si="70"/>
        <v>No</v>
      </c>
      <c r="N4503" s="26">
        <f>YEAR(Table1[[#This Row],[Joining Date]])</f>
        <v>2025</v>
      </c>
      <c r="O4503" s="46">
        <f>MONTH(Table1[[#This Row],[Joining Date]])</f>
        <v>8</v>
      </c>
      <c r="P4503" s="26">
        <f ca="1">NETWORKDAYS(Table1[[#This Row],[Joining Date]],TODAY())</f>
        <v>223</v>
      </c>
      <c r="Q4503" s="26" t="str">
        <f>LEFT(Table1[[#This Row],[Department]],5)&amp;"-"&amp;RIGHT(Table1[[#This Row],[Employee ID]],3)</f>
        <v>Opera-586</v>
      </c>
      <c r="R4503" s="26" t="str">
        <f>LEFT(Table1[[#This Row],[Department]],3)</f>
        <v>Ope</v>
      </c>
      <c r="S4503" s="37">
        <f>_xlfn.XLOOKUP(Table1[[#This Row],[City]],Table2[City],Table2[Bonus %])</f>
        <v>7</v>
      </c>
    </row>
    <row r="4504" spans="1:19" x14ac:dyDescent="0.35">
      <c r="A4504" s="7" t="s">
        <v>3651</v>
      </c>
      <c r="B4504" s="40" t="str">
        <f>LEFT(Table1[[#This Row],[Employee Name]],FIND(" ",Table1[[#This Row],[Employee Name]]))</f>
        <v xml:space="preserve">Priya </v>
      </c>
      <c r="C4504" s="40" t="str">
        <f>RIGHT(Table1[[#This Row],[Employee Name]],LEN(Table1[[#This Row],[Employee Name]])-FIND(" ",Table1[[#This Row],[Employee Name]]))</f>
        <v>Reddy</v>
      </c>
      <c r="D4504" s="22">
        <f>Table1[[#This Row],[Basic Salary]]+Table1[[#This Row],[Bonus]]</f>
        <v>51550</v>
      </c>
      <c r="E4504" s="8">
        <v>71</v>
      </c>
      <c r="F4504" s="45">
        <v>67</v>
      </c>
      <c r="G4504" s="8" t="str" cm="1">
        <f t="array" ref="G4504">_xlfn.IFS(Table1[[#This Row],[Performance Score]]&gt;=80,"Excellent",Table1[[#This Row],[Performance Score]]&gt;=60,"Good",Table1[[#This Row],[Performance Score]]&gt;=40,"Need Improvement")</f>
        <v>Good</v>
      </c>
      <c r="H4504" s="29">
        <f>Table1[[#This Row],[Bonus]]/Table1[[#This Row],[Basic Salary]]</f>
        <v>0.15710085071042176</v>
      </c>
      <c r="I4504" s="8">
        <f ca="1">DATEDIF(Table1[[#This Row],[Date of Birth]],TODAY(),"y")</f>
        <v>40</v>
      </c>
      <c r="J4504" s="33">
        <v>45137</v>
      </c>
      <c r="K4504" s="33" t="str" cm="1">
        <f t="array" aca="1" ref="K4504" ca="1">_xlfn.IFS(L4504&lt;3,"Junior",L4504&lt;=7,"Mid-Level",L4504&gt;7,"Senior")</f>
        <v>Junior</v>
      </c>
      <c r="L4504" s="45">
        <f ca="1">INT(YEARFRAC(Table1[[#This Row],[Joining Date]],TODAY(),1))</f>
        <v>2</v>
      </c>
      <c r="M4504" s="25" t="str">
        <f t="shared" ca="1" si="70"/>
        <v>No</v>
      </c>
      <c r="N4504" s="25">
        <f>YEAR(Table1[[#This Row],[Joining Date]])</f>
        <v>2023</v>
      </c>
      <c r="O4504" s="45">
        <f>MONTH(Table1[[#This Row],[Joining Date]])</f>
        <v>7</v>
      </c>
      <c r="P4504" s="25">
        <f ca="1">NETWORKDAYS(Table1[[#This Row],[Joining Date]],TODAY())</f>
        <v>761</v>
      </c>
      <c r="Q4504" s="25" t="str">
        <f>LEFT(Table1[[#This Row],[Department]],5)&amp;"-"&amp;RIGHT(Table1[[#This Row],[Employee ID]],3)</f>
        <v>Sales-595</v>
      </c>
      <c r="R4504" s="25" t="str">
        <f>LEFT(Table1[[#This Row],[Department]],3)</f>
        <v>Sal</v>
      </c>
      <c r="S4504" s="36">
        <f>_xlfn.XLOOKUP(Table1[[#This Row],[City]],Table2[City],Table2[Bonus %])</f>
        <v>7</v>
      </c>
    </row>
    <row r="4505" spans="1:19" x14ac:dyDescent="0.35">
      <c r="A4505" s="9" t="s">
        <v>3086</v>
      </c>
      <c r="B4505" s="41" t="str">
        <f>LEFT(Table1[[#This Row],[Employee Name]],FIND(" ",Table1[[#This Row],[Employee Name]]))</f>
        <v xml:space="preserve">Sneha </v>
      </c>
      <c r="C4505" s="41" t="str">
        <f>RIGHT(Table1[[#This Row],[Employee Name]],LEN(Table1[[#This Row],[Employee Name]])-FIND(" ",Table1[[#This Row],[Employee Name]]))</f>
        <v>Iyer</v>
      </c>
      <c r="D4505" s="23">
        <f>Table1[[#This Row],[Basic Salary]]+Table1[[#This Row],[Bonus]]</f>
        <v>51523</v>
      </c>
      <c r="E4505" s="10">
        <v>87</v>
      </c>
      <c r="F4505" s="46">
        <v>89</v>
      </c>
      <c r="G4505" s="10" t="str" cm="1">
        <f t="array" ref="G4505">_xlfn.IFS(Table1[[#This Row],[Performance Score]]&gt;=80,"Excellent",Table1[[#This Row],[Performance Score]]&gt;=60,"Good",Table1[[#This Row],[Performance Score]]&gt;=40,"Need Improvement")</f>
        <v>Excellent</v>
      </c>
      <c r="H4505" s="30">
        <f>Table1[[#This Row],[Bonus]]/Table1[[#This Row],[Basic Salary]]</f>
        <v>0.72398447433580937</v>
      </c>
      <c r="I4505" s="10">
        <f ca="1">DATEDIF(Table1[[#This Row],[Date of Birth]],TODAY(),"y")</f>
        <v>13</v>
      </c>
      <c r="J4505" s="34">
        <v>43047</v>
      </c>
      <c r="K4505" s="33" t="str" cm="1">
        <f t="array" aca="1" ref="K4505" ca="1">_xlfn.IFS(L4505&lt;3,"Junior",L4505&lt;=7,"Mid-Level",L4505&gt;7,"Senior")</f>
        <v>Senior</v>
      </c>
      <c r="L4505" s="46">
        <f ca="1">INT(YEARFRAC(Table1[[#This Row],[Joining Date]],TODAY(),1))</f>
        <v>8</v>
      </c>
      <c r="M4505" s="25" t="str">
        <f t="shared" ca="1" si="70"/>
        <v>Yes</v>
      </c>
      <c r="N4505" s="26">
        <f>YEAR(Table1[[#This Row],[Joining Date]])</f>
        <v>2017</v>
      </c>
      <c r="O4505" s="46">
        <f>MONTH(Table1[[#This Row],[Joining Date]])</f>
        <v>11</v>
      </c>
      <c r="P4505" s="26">
        <f ca="1">NETWORKDAYS(Table1[[#This Row],[Joining Date]],TODAY())</f>
        <v>2254</v>
      </c>
      <c r="Q4505" s="26" t="str">
        <f>LEFT(Table1[[#This Row],[Department]],5)&amp;"-"&amp;RIGHT(Table1[[#This Row],[Employee ID]],3)</f>
        <v>IT-030</v>
      </c>
      <c r="R4505" s="26" t="str">
        <f>LEFT(Table1[[#This Row],[Department]],3)</f>
        <v>IT</v>
      </c>
      <c r="S4505" s="37">
        <f>_xlfn.XLOOKUP(Table1[[#This Row],[City]],Table2[City],Table2[Bonus %])</f>
        <v>5</v>
      </c>
    </row>
    <row r="4506" spans="1:19" x14ac:dyDescent="0.35">
      <c r="A4506" s="7" t="s">
        <v>2038</v>
      </c>
      <c r="B4506" s="40" t="str">
        <f>LEFT(Table1[[#This Row],[Employee Name]],FIND(" ",Table1[[#This Row],[Employee Name]]))</f>
        <v xml:space="preserve">Rahul </v>
      </c>
      <c r="C4506" s="40" t="str">
        <f>RIGHT(Table1[[#This Row],[Employee Name]],LEN(Table1[[#This Row],[Employee Name]])-FIND(" ",Table1[[#This Row],[Employee Name]]))</f>
        <v>Verma</v>
      </c>
      <c r="D4506" s="22">
        <f>Table1[[#This Row],[Basic Salary]]+Table1[[#This Row],[Bonus]]</f>
        <v>51516</v>
      </c>
      <c r="E4506" s="8">
        <v>64</v>
      </c>
      <c r="F4506" s="45">
        <v>53</v>
      </c>
      <c r="G4506" s="8" t="str" cm="1">
        <f t="array" ref="G4506">_xlfn.IFS(Table1[[#This Row],[Performance Score]]&gt;=80,"Excellent",Table1[[#This Row],[Performance Score]]&gt;=60,"Good",Table1[[#This Row],[Performance Score]]&gt;=40,"Need Improvement")</f>
        <v>Need Improvement</v>
      </c>
      <c r="H4506" s="29">
        <f>Table1[[#This Row],[Bonus]]/Table1[[#This Row],[Basic Salary]]</f>
        <v>0.40412657744828151</v>
      </c>
      <c r="I4506" s="8">
        <f ca="1">DATEDIF(Table1[[#This Row],[Date of Birth]],TODAY(),"y")</f>
        <v>43</v>
      </c>
      <c r="J4506" s="33">
        <v>45417</v>
      </c>
      <c r="K4506" s="33" t="str" cm="1">
        <f t="array" aca="1" ref="K4506" ca="1">_xlfn.IFS(L4506&lt;3,"Junior",L4506&lt;=7,"Mid-Level",L4506&gt;7,"Senior")</f>
        <v>Junior</v>
      </c>
      <c r="L4506" s="45">
        <f ca="1">INT(YEARFRAC(Table1[[#This Row],[Joining Date]],TODAY(),1))</f>
        <v>2</v>
      </c>
      <c r="M4506" s="25" t="str">
        <f t="shared" ca="1" si="70"/>
        <v>No</v>
      </c>
      <c r="N4506" s="25">
        <f>YEAR(Table1[[#This Row],[Joining Date]])</f>
        <v>2024</v>
      </c>
      <c r="O4506" s="45">
        <f>MONTH(Table1[[#This Row],[Joining Date]])</f>
        <v>5</v>
      </c>
      <c r="P4506" s="25">
        <f ca="1">NETWORKDAYS(Table1[[#This Row],[Joining Date]],TODAY())</f>
        <v>561</v>
      </c>
      <c r="Q4506" s="25" t="str">
        <f>LEFT(Table1[[#This Row],[Department]],5)&amp;"-"&amp;RIGHT(Table1[[#This Row],[Employee ID]],3)</f>
        <v>HR-982</v>
      </c>
      <c r="R4506" s="25" t="str">
        <f>LEFT(Table1[[#This Row],[Department]],3)</f>
        <v>HR</v>
      </c>
      <c r="S4506" s="36">
        <f>_xlfn.XLOOKUP(Table1[[#This Row],[City]],Table2[City],Table2[Bonus %])</f>
        <v>5</v>
      </c>
    </row>
    <row r="4507" spans="1:19" x14ac:dyDescent="0.35">
      <c r="A4507" s="9" t="s">
        <v>1961</v>
      </c>
      <c r="B4507" s="41" t="str">
        <f>LEFT(Table1[[#This Row],[Employee Name]],FIND(" ",Table1[[#This Row],[Employee Name]]))</f>
        <v xml:space="preserve">Rahul </v>
      </c>
      <c r="C4507" s="41" t="str">
        <f>RIGHT(Table1[[#This Row],[Employee Name]],LEN(Table1[[#This Row],[Employee Name]])-FIND(" ",Table1[[#This Row],[Employee Name]]))</f>
        <v>Verma</v>
      </c>
      <c r="D4507" s="23">
        <f>Table1[[#This Row],[Basic Salary]]+Table1[[#This Row],[Bonus]]</f>
        <v>51470</v>
      </c>
      <c r="E4507" s="10">
        <v>79</v>
      </c>
      <c r="F4507" s="46">
        <v>79</v>
      </c>
      <c r="G4507" s="10" t="str" cm="1">
        <f t="array" ref="G4507">_xlfn.IFS(Table1[[#This Row],[Performance Score]]&gt;=80,"Excellent",Table1[[#This Row],[Performance Score]]&gt;=60,"Good",Table1[[#This Row],[Performance Score]]&gt;=40,"Need Improvement")</f>
        <v>Good</v>
      </c>
      <c r="H4507" s="30">
        <f>Table1[[#This Row],[Bonus]]/Table1[[#This Row],[Basic Salary]]</f>
        <v>0.98511261956186358</v>
      </c>
      <c r="I4507" s="10">
        <f ca="1">DATEDIF(Table1[[#This Row],[Date of Birth]],TODAY(),"y")</f>
        <v>17</v>
      </c>
      <c r="J4507" s="34">
        <v>42591</v>
      </c>
      <c r="K4507" s="33" t="str" cm="1">
        <f t="array" aca="1" ref="K4507" ca="1">_xlfn.IFS(L4507&lt;3,"Junior",L4507&lt;=7,"Mid-Level",L4507&gt;7,"Senior")</f>
        <v>Senior</v>
      </c>
      <c r="L4507" s="46">
        <f ca="1">INT(YEARFRAC(Table1[[#This Row],[Joining Date]],TODAY(),1))</f>
        <v>9</v>
      </c>
      <c r="M4507" s="25" t="str">
        <f t="shared" ca="1" si="70"/>
        <v>Yes</v>
      </c>
      <c r="N4507" s="26">
        <f>YEAR(Table1[[#This Row],[Joining Date]])</f>
        <v>2016</v>
      </c>
      <c r="O4507" s="46">
        <f>MONTH(Table1[[#This Row],[Joining Date]])</f>
        <v>8</v>
      </c>
      <c r="P4507" s="26">
        <f ca="1">NETWORKDAYS(Table1[[#This Row],[Joining Date]],TODAY())</f>
        <v>2580</v>
      </c>
      <c r="Q4507" s="26" t="str">
        <f>LEFT(Table1[[#This Row],[Department]],5)&amp;"-"&amp;RIGHT(Table1[[#This Row],[Employee ID]],3)</f>
        <v>Finan-905</v>
      </c>
      <c r="R4507" s="26" t="str">
        <f>LEFT(Table1[[#This Row],[Department]],3)</f>
        <v>Fin</v>
      </c>
      <c r="S4507" s="37">
        <f>_xlfn.XLOOKUP(Table1[[#This Row],[City]],Table2[City],Table2[Bonus %])</f>
        <v>5</v>
      </c>
    </row>
    <row r="4508" spans="1:19" x14ac:dyDescent="0.35">
      <c r="A4508" s="7" t="s">
        <v>4277</v>
      </c>
      <c r="B4508" s="40" t="str">
        <f>LEFT(Table1[[#This Row],[Employee Name]],FIND(" ",Table1[[#This Row],[Employee Name]]))</f>
        <v xml:space="preserve">Ishita </v>
      </c>
      <c r="C4508" s="40" t="str">
        <f>RIGHT(Table1[[#This Row],[Employee Name]],LEN(Table1[[#This Row],[Employee Name]])-FIND(" ",Table1[[#This Row],[Employee Name]]))</f>
        <v>Roy</v>
      </c>
      <c r="D4508" s="22">
        <f>Table1[[#This Row],[Basic Salary]]+Table1[[#This Row],[Bonus]]</f>
        <v>51347</v>
      </c>
      <c r="E4508" s="8">
        <v>96</v>
      </c>
      <c r="F4508" s="45">
        <v>60</v>
      </c>
      <c r="G4508" s="8" t="str" cm="1">
        <f t="array" ref="G4508">_xlfn.IFS(Table1[[#This Row],[Performance Score]]&gt;=80,"Excellent",Table1[[#This Row],[Performance Score]]&gt;=60,"Good",Table1[[#This Row],[Performance Score]]&gt;=40,"Need Improvement")</f>
        <v>Good</v>
      </c>
      <c r="H4508" s="29">
        <f>Table1[[#This Row],[Bonus]]/Table1[[#This Row],[Basic Salary]]</f>
        <v>0.60284064304666773</v>
      </c>
      <c r="I4508" s="8">
        <f ca="1">DATEDIF(Table1[[#This Row],[Date of Birth]],TODAY(),"y")</f>
        <v>33</v>
      </c>
      <c r="J4508" s="33">
        <v>44393</v>
      </c>
      <c r="K4508" s="33" t="str" cm="1">
        <f t="array" aca="1" ref="K4508" ca="1">_xlfn.IFS(L4508&lt;3,"Junior",L4508&lt;=7,"Mid-Level",L4508&gt;7,"Senior")</f>
        <v>Mid-Level</v>
      </c>
      <c r="L4508" s="45">
        <f ca="1">INT(YEARFRAC(Table1[[#This Row],[Joining Date]],TODAY(),1))</f>
        <v>4</v>
      </c>
      <c r="M4508" s="25" t="str">
        <f t="shared" ca="1" si="70"/>
        <v>No</v>
      </c>
      <c r="N4508" s="25">
        <f>YEAR(Table1[[#This Row],[Joining Date]])</f>
        <v>2021</v>
      </c>
      <c r="O4508" s="45">
        <f>MONTH(Table1[[#This Row],[Joining Date]])</f>
        <v>7</v>
      </c>
      <c r="P4508" s="25">
        <f ca="1">NETWORKDAYS(Table1[[#This Row],[Joining Date]],TODAY())</f>
        <v>1292</v>
      </c>
      <c r="Q4508" s="25" t="str">
        <f>LEFT(Table1[[#This Row],[Department]],5)&amp;"-"&amp;RIGHT(Table1[[#This Row],[Employee ID]],3)</f>
        <v>HR-221</v>
      </c>
      <c r="R4508" s="25" t="str">
        <f>LEFT(Table1[[#This Row],[Department]],3)</f>
        <v>HR</v>
      </c>
      <c r="S4508" s="36">
        <f>_xlfn.XLOOKUP(Table1[[#This Row],[City]],Table2[City],Table2[Bonus %])</f>
        <v>5</v>
      </c>
    </row>
    <row r="4509" spans="1:19" x14ac:dyDescent="0.35">
      <c r="A4509" s="9" t="s">
        <v>564</v>
      </c>
      <c r="B4509" s="41" t="str">
        <f>LEFT(Table1[[#This Row],[Employee Name]],FIND(" ",Table1[[#This Row],[Employee Name]]))</f>
        <v xml:space="preserve">Rahul </v>
      </c>
      <c r="C4509" s="41" t="str">
        <f>RIGHT(Table1[[#This Row],[Employee Name]],LEN(Table1[[#This Row],[Employee Name]])-FIND(" ",Table1[[#This Row],[Employee Name]]))</f>
        <v>Verma</v>
      </c>
      <c r="D4509" s="23">
        <f>Table1[[#This Row],[Basic Salary]]+Table1[[#This Row],[Bonus]]</f>
        <v>51342</v>
      </c>
      <c r="E4509" s="10">
        <v>83</v>
      </c>
      <c r="F4509" s="46">
        <v>79</v>
      </c>
      <c r="G4509" s="10" t="str" cm="1">
        <f t="array" ref="G4509">_xlfn.IFS(Table1[[#This Row],[Performance Score]]&gt;=80,"Excellent",Table1[[#This Row],[Performance Score]]&gt;=60,"Good",Table1[[#This Row],[Performance Score]]&gt;=40,"Need Improvement")</f>
        <v>Good</v>
      </c>
      <c r="H4509" s="30">
        <f>Table1[[#This Row],[Bonus]]/Table1[[#This Row],[Basic Salary]]</f>
        <v>0.68119453813156949</v>
      </c>
      <c r="I4509" s="10">
        <f ca="1">DATEDIF(Table1[[#This Row],[Date of Birth]],TODAY(),"y")</f>
        <v>22</v>
      </c>
      <c r="J4509" s="34">
        <v>45135</v>
      </c>
      <c r="K4509" s="33" t="str" cm="1">
        <f t="array" aca="1" ref="K4509" ca="1">_xlfn.IFS(L4509&lt;3,"Junior",L4509&lt;=7,"Mid-Level",L4509&gt;7,"Senior")</f>
        <v>Junior</v>
      </c>
      <c r="L4509" s="46">
        <f ca="1">INT(YEARFRAC(Table1[[#This Row],[Joining Date]],TODAY(),1))</f>
        <v>2</v>
      </c>
      <c r="M4509" s="25" t="str">
        <f t="shared" ca="1" si="70"/>
        <v>No</v>
      </c>
      <c r="N4509" s="26">
        <f>YEAR(Table1[[#This Row],[Joining Date]])</f>
        <v>2023</v>
      </c>
      <c r="O4509" s="46">
        <f>MONTH(Table1[[#This Row],[Joining Date]])</f>
        <v>7</v>
      </c>
      <c r="P4509" s="26">
        <f ca="1">NETWORKDAYS(Table1[[#This Row],[Joining Date]],TODAY())</f>
        <v>762</v>
      </c>
      <c r="Q4509" s="26" t="str">
        <f>LEFT(Table1[[#This Row],[Department]],5)&amp;"-"&amp;RIGHT(Table1[[#This Row],[Employee ID]],3)</f>
        <v>Opera-508</v>
      </c>
      <c r="R4509" s="26" t="str">
        <f>LEFT(Table1[[#This Row],[Department]],3)</f>
        <v>Ope</v>
      </c>
      <c r="S4509" s="37">
        <f>_xlfn.XLOOKUP(Table1[[#This Row],[City]],Table2[City],Table2[Bonus %])</f>
        <v>6</v>
      </c>
    </row>
    <row r="4510" spans="1:19" x14ac:dyDescent="0.35">
      <c r="A4510" s="7" t="s">
        <v>350</v>
      </c>
      <c r="B4510" s="40" t="str">
        <f>LEFT(Table1[[#This Row],[Employee Name]],FIND(" ",Table1[[#This Row],[Employee Name]]))</f>
        <v xml:space="preserve">Rahul </v>
      </c>
      <c r="C4510" s="40" t="str">
        <f>RIGHT(Table1[[#This Row],[Employee Name]],LEN(Table1[[#This Row],[Employee Name]])-FIND(" ",Table1[[#This Row],[Employee Name]]))</f>
        <v>Verma</v>
      </c>
      <c r="D4510" s="22">
        <f>Table1[[#This Row],[Basic Salary]]+Table1[[#This Row],[Bonus]]</f>
        <v>51326</v>
      </c>
      <c r="E4510" s="8">
        <v>83</v>
      </c>
      <c r="F4510" s="45">
        <v>84</v>
      </c>
      <c r="G4510" s="8" t="str" cm="1">
        <f t="array" ref="G4510">_xlfn.IFS(Table1[[#This Row],[Performance Score]]&gt;=80,"Excellent",Table1[[#This Row],[Performance Score]]&gt;=60,"Good",Table1[[#This Row],[Performance Score]]&gt;=40,"Need Improvement")</f>
        <v>Excellent</v>
      </c>
      <c r="H4510" s="29">
        <f>Table1[[#This Row],[Bonus]]/Table1[[#This Row],[Basic Salary]]</f>
        <v>0.27271374727236658</v>
      </c>
      <c r="I4510" s="8">
        <f ca="1">DATEDIF(Table1[[#This Row],[Date of Birth]],TODAY(),"y")</f>
        <v>32</v>
      </c>
      <c r="J4510" s="33">
        <v>42982</v>
      </c>
      <c r="K4510" s="33" t="str" cm="1">
        <f t="array" aca="1" ref="K4510" ca="1">_xlfn.IFS(L4510&lt;3,"Junior",L4510&lt;=7,"Mid-Level",L4510&gt;7,"Senior")</f>
        <v>Senior</v>
      </c>
      <c r="L4510" s="45">
        <f ca="1">INT(YEARFRAC(Table1[[#This Row],[Joining Date]],TODAY(),1))</f>
        <v>8</v>
      </c>
      <c r="M4510" s="25" t="str">
        <f t="shared" ca="1" si="70"/>
        <v>Yes</v>
      </c>
      <c r="N4510" s="25">
        <f>YEAR(Table1[[#This Row],[Joining Date]])</f>
        <v>2017</v>
      </c>
      <c r="O4510" s="45">
        <f>MONTH(Table1[[#This Row],[Joining Date]])</f>
        <v>9</v>
      </c>
      <c r="P4510" s="25">
        <f ca="1">NETWORKDAYS(Table1[[#This Row],[Joining Date]],TODAY())</f>
        <v>2301</v>
      </c>
      <c r="Q4510" s="25" t="str">
        <f>LEFT(Table1[[#This Row],[Department]],5)&amp;"-"&amp;RIGHT(Table1[[#This Row],[Employee ID]],3)</f>
        <v>Sales-294</v>
      </c>
      <c r="R4510" s="25" t="str">
        <f>LEFT(Table1[[#This Row],[Department]],3)</f>
        <v>Sal</v>
      </c>
      <c r="S4510" s="36">
        <f>_xlfn.XLOOKUP(Table1[[#This Row],[City]],Table2[City],Table2[Bonus %])</f>
        <v>7</v>
      </c>
    </row>
    <row r="4511" spans="1:19" x14ac:dyDescent="0.35">
      <c r="A4511" s="9" t="s">
        <v>1044</v>
      </c>
      <c r="B4511" s="41" t="str">
        <f>LEFT(Table1[[#This Row],[Employee Name]],FIND(" ",Table1[[#This Row],[Employee Name]]))</f>
        <v xml:space="preserve">Krishna </v>
      </c>
      <c r="C4511" s="41" t="str">
        <f>RIGHT(Table1[[#This Row],[Employee Name]],LEN(Table1[[#This Row],[Employee Name]])-FIND(" ",Table1[[#This Row],[Employee Name]]))</f>
        <v>Chaitanya</v>
      </c>
      <c r="D4511" s="23">
        <f>Table1[[#This Row],[Basic Salary]]+Table1[[#This Row],[Bonus]]</f>
        <v>51318</v>
      </c>
      <c r="E4511" s="10">
        <v>80</v>
      </c>
      <c r="F4511" s="46">
        <v>41</v>
      </c>
      <c r="G4511" s="10" t="str" cm="1">
        <f t="array" ref="G4511">_xlfn.IFS(Table1[[#This Row],[Performance Score]]&gt;=80,"Excellent",Table1[[#This Row],[Performance Score]]&gt;=60,"Good",Table1[[#This Row],[Performance Score]]&gt;=40,"Need Improvement")</f>
        <v>Need Improvement</v>
      </c>
      <c r="H4511" s="30">
        <f>Table1[[#This Row],[Bonus]]/Table1[[#This Row],[Basic Salary]]</f>
        <v>1.0195985832349468</v>
      </c>
      <c r="I4511" s="10">
        <f ca="1">DATEDIF(Table1[[#This Row],[Date of Birth]],TODAY(),"y")</f>
        <v>38</v>
      </c>
      <c r="J4511" s="34">
        <v>44709</v>
      </c>
      <c r="K4511" s="33" t="str" cm="1">
        <f t="array" aca="1" ref="K4511" ca="1">_xlfn.IFS(L4511&lt;3,"Junior",L4511&lt;=7,"Mid-Level",L4511&gt;7,"Senior")</f>
        <v>Mid-Level</v>
      </c>
      <c r="L4511" s="46">
        <f ca="1">INT(YEARFRAC(Table1[[#This Row],[Joining Date]],TODAY(),1))</f>
        <v>4</v>
      </c>
      <c r="M4511" s="25" t="str">
        <f t="shared" ca="1" si="70"/>
        <v>No</v>
      </c>
      <c r="N4511" s="26">
        <f>YEAR(Table1[[#This Row],[Joining Date]])</f>
        <v>2022</v>
      </c>
      <c r="O4511" s="46">
        <f>MONTH(Table1[[#This Row],[Joining Date]])</f>
        <v>5</v>
      </c>
      <c r="P4511" s="26">
        <f ca="1">NETWORKDAYS(Table1[[#This Row],[Joining Date]],TODAY())</f>
        <v>1066</v>
      </c>
      <c r="Q4511" s="26" t="str">
        <f>LEFT(Table1[[#This Row],[Department]],5)&amp;"-"&amp;RIGHT(Table1[[#This Row],[Employee ID]],3)</f>
        <v>Opera-988</v>
      </c>
      <c r="R4511" s="26" t="str">
        <f>LEFT(Table1[[#This Row],[Department]],3)</f>
        <v>Ope</v>
      </c>
      <c r="S4511" s="37">
        <f>_xlfn.XLOOKUP(Table1[[#This Row],[City]],Table2[City],Table2[Bonus %])</f>
        <v>6</v>
      </c>
    </row>
    <row r="4512" spans="1:19" x14ac:dyDescent="0.35">
      <c r="A4512" s="7" t="s">
        <v>1071</v>
      </c>
      <c r="B4512" s="40" t="str">
        <f>LEFT(Table1[[#This Row],[Employee Name]],FIND(" ",Table1[[#This Row],[Employee Name]]))</f>
        <v xml:space="preserve">Gayathri </v>
      </c>
      <c r="C4512" s="40" t="str">
        <f>RIGHT(Table1[[#This Row],[Employee Name]],LEN(Table1[[#This Row],[Employee Name]])-FIND(" ",Table1[[#This Row],[Employee Name]]))</f>
        <v>Iyer</v>
      </c>
      <c r="D4512" s="22">
        <f>Table1[[#This Row],[Basic Salary]]+Table1[[#This Row],[Bonus]]</f>
        <v>51298</v>
      </c>
      <c r="E4512" s="8">
        <v>98</v>
      </c>
      <c r="F4512" s="45">
        <v>84</v>
      </c>
      <c r="G4512" s="8" t="str" cm="1">
        <f t="array" ref="G4512">_xlfn.IFS(Table1[[#This Row],[Performance Score]]&gt;=80,"Excellent",Table1[[#This Row],[Performance Score]]&gt;=60,"Good",Table1[[#This Row],[Performance Score]]&gt;=40,"Need Improvement")</f>
        <v>Excellent</v>
      </c>
      <c r="H4512" s="29">
        <f>Table1[[#This Row],[Bonus]]/Table1[[#This Row],[Basic Salary]]</f>
        <v>0.27044430135222153</v>
      </c>
      <c r="I4512" s="8">
        <f ca="1">DATEDIF(Table1[[#This Row],[Date of Birth]],TODAY(),"y")</f>
        <v>16</v>
      </c>
      <c r="J4512" s="33">
        <v>45960</v>
      </c>
      <c r="K4512" s="33" t="str" cm="1">
        <f t="array" aca="1" ref="K4512" ca="1">_xlfn.IFS(L4512&lt;3,"Junior",L4512&lt;=7,"Mid-Level",L4512&gt;7,"Senior")</f>
        <v>Junior</v>
      </c>
      <c r="L4512" s="45">
        <f ca="1">INT(YEARFRAC(Table1[[#This Row],[Joining Date]],TODAY(),1))</f>
        <v>0</v>
      </c>
      <c r="M4512" s="25" t="str">
        <f t="shared" ca="1" si="70"/>
        <v>No</v>
      </c>
      <c r="N4512" s="25">
        <f>YEAR(Table1[[#This Row],[Joining Date]])</f>
        <v>2025</v>
      </c>
      <c r="O4512" s="45">
        <f>MONTH(Table1[[#This Row],[Joining Date]])</f>
        <v>10</v>
      </c>
      <c r="P4512" s="25">
        <f ca="1">NETWORKDAYS(Table1[[#This Row],[Joining Date]],TODAY())</f>
        <v>173</v>
      </c>
      <c r="Q4512" s="25" t="str">
        <f>LEFT(Table1[[#This Row],[Department]],5)&amp;"-"&amp;RIGHT(Table1[[#This Row],[Employee ID]],3)</f>
        <v>Suppo-015</v>
      </c>
      <c r="R4512" s="25" t="str">
        <f>LEFT(Table1[[#This Row],[Department]],3)</f>
        <v>Sup</v>
      </c>
      <c r="S4512" s="36">
        <f>_xlfn.XLOOKUP(Table1[[#This Row],[City]],Table2[City],Table2[Bonus %])</f>
        <v>7</v>
      </c>
    </row>
    <row r="4513" spans="1:19" x14ac:dyDescent="0.35">
      <c r="A4513" s="9" t="s">
        <v>2175</v>
      </c>
      <c r="B4513" s="41" t="str">
        <f>LEFT(Table1[[#This Row],[Employee Name]],FIND(" ",Table1[[#This Row],[Employee Name]]))</f>
        <v xml:space="preserve">Kavya </v>
      </c>
      <c r="C4513" s="41" t="str">
        <f>RIGHT(Table1[[#This Row],[Employee Name]],LEN(Table1[[#This Row],[Employee Name]])-FIND(" ",Table1[[#This Row],[Employee Name]]))</f>
        <v>Nair</v>
      </c>
      <c r="D4513" s="23">
        <f>Table1[[#This Row],[Basic Salary]]+Table1[[#This Row],[Bonus]]</f>
        <v>51277</v>
      </c>
      <c r="E4513" s="10">
        <v>69</v>
      </c>
      <c r="F4513" s="46">
        <v>56</v>
      </c>
      <c r="G4513" s="10" t="str" cm="1">
        <f t="array" ref="G4513">_xlfn.IFS(Table1[[#This Row],[Performance Score]]&gt;=80,"Excellent",Table1[[#This Row],[Performance Score]]&gt;=60,"Good",Table1[[#This Row],[Performance Score]]&gt;=40,"Need Improvement")</f>
        <v>Need Improvement</v>
      </c>
      <c r="H4513" s="30">
        <f>Table1[[#This Row],[Bonus]]/Table1[[#This Row],[Basic Salary]]</f>
        <v>0.40124064054216541</v>
      </c>
      <c r="I4513" s="10">
        <f ca="1">DATEDIF(Table1[[#This Row],[Date of Birth]],TODAY(),"y")</f>
        <v>41</v>
      </c>
      <c r="J4513" s="34">
        <v>45617</v>
      </c>
      <c r="K4513" s="33" t="str" cm="1">
        <f t="array" aca="1" ref="K4513" ca="1">_xlfn.IFS(L4513&lt;3,"Junior",L4513&lt;=7,"Mid-Level",L4513&gt;7,"Senior")</f>
        <v>Junior</v>
      </c>
      <c r="L4513" s="46">
        <f ca="1">INT(YEARFRAC(Table1[[#This Row],[Joining Date]],TODAY(),1))</f>
        <v>1</v>
      </c>
      <c r="M4513" s="25" t="str">
        <f t="shared" ca="1" si="70"/>
        <v>No</v>
      </c>
      <c r="N4513" s="26">
        <f>YEAR(Table1[[#This Row],[Joining Date]])</f>
        <v>2024</v>
      </c>
      <c r="O4513" s="46">
        <f>MONTH(Table1[[#This Row],[Joining Date]])</f>
        <v>11</v>
      </c>
      <c r="P4513" s="26">
        <f ca="1">NETWORKDAYS(Table1[[#This Row],[Joining Date]],TODAY())</f>
        <v>418</v>
      </c>
      <c r="Q4513" s="26" t="str">
        <f>LEFT(Table1[[#This Row],[Department]],5)&amp;"-"&amp;RIGHT(Table1[[#This Row],[Employee ID]],3)</f>
        <v>Finan-119</v>
      </c>
      <c r="R4513" s="26" t="str">
        <f>LEFT(Table1[[#This Row],[Department]],3)</f>
        <v>Fin</v>
      </c>
      <c r="S4513" s="37">
        <f>_xlfn.XLOOKUP(Table1[[#This Row],[City]],Table2[City],Table2[Bonus %])</f>
        <v>7</v>
      </c>
    </row>
    <row r="4514" spans="1:19" x14ac:dyDescent="0.35">
      <c r="A4514" s="7" t="s">
        <v>1972</v>
      </c>
      <c r="B4514" s="40" t="str">
        <f>LEFT(Table1[[#This Row],[Employee Name]],FIND(" ",Table1[[#This Row],[Employee Name]]))</f>
        <v xml:space="preserve">Ananya </v>
      </c>
      <c r="C4514" s="40" t="str">
        <f>RIGHT(Table1[[#This Row],[Employee Name]],LEN(Table1[[#This Row],[Employee Name]])-FIND(" ",Table1[[#This Row],[Employee Name]]))</f>
        <v>Rao</v>
      </c>
      <c r="D4514" s="22">
        <f>Table1[[#This Row],[Basic Salary]]+Table1[[#This Row],[Bonus]]</f>
        <v>51274</v>
      </c>
      <c r="E4514" s="8">
        <v>81</v>
      </c>
      <c r="F4514" s="45">
        <v>56</v>
      </c>
      <c r="G4514" s="8" t="str" cm="1">
        <f t="array" ref="G4514">_xlfn.IFS(Table1[[#This Row],[Performance Score]]&gt;=80,"Excellent",Table1[[#This Row],[Performance Score]]&gt;=60,"Good",Table1[[#This Row],[Performance Score]]&gt;=40,"Need Improvement")</f>
        <v>Need Improvement</v>
      </c>
      <c r="H4514" s="29">
        <f>Table1[[#This Row],[Bonus]]/Table1[[#This Row],[Basic Salary]]</f>
        <v>0.86024743315314012</v>
      </c>
      <c r="I4514" s="8">
        <f ca="1">DATEDIF(Table1[[#This Row],[Date of Birth]],TODAY(),"y")</f>
        <v>35</v>
      </c>
      <c r="J4514" s="33">
        <v>43192</v>
      </c>
      <c r="K4514" s="33" t="str" cm="1">
        <f t="array" aca="1" ref="K4514" ca="1">_xlfn.IFS(L4514&lt;3,"Junior",L4514&lt;=7,"Mid-Level",L4514&gt;7,"Senior")</f>
        <v>Senior</v>
      </c>
      <c r="L4514" s="45">
        <f ca="1">INT(YEARFRAC(Table1[[#This Row],[Joining Date]],TODAY(),1))</f>
        <v>8</v>
      </c>
      <c r="M4514" s="25" t="str">
        <f t="shared" ca="1" si="70"/>
        <v>Yes</v>
      </c>
      <c r="N4514" s="25">
        <f>YEAR(Table1[[#This Row],[Joining Date]])</f>
        <v>2018</v>
      </c>
      <c r="O4514" s="45">
        <f>MONTH(Table1[[#This Row],[Joining Date]])</f>
        <v>4</v>
      </c>
      <c r="P4514" s="25">
        <f ca="1">NETWORKDAYS(Table1[[#This Row],[Joining Date]],TODAY())</f>
        <v>2151</v>
      </c>
      <c r="Q4514" s="25" t="str">
        <f>LEFT(Table1[[#This Row],[Department]],5)&amp;"-"&amp;RIGHT(Table1[[#This Row],[Employee ID]],3)</f>
        <v>Suppo-916</v>
      </c>
      <c r="R4514" s="25" t="str">
        <f>LEFT(Table1[[#This Row],[Department]],3)</f>
        <v>Sup</v>
      </c>
      <c r="S4514" s="36">
        <f>_xlfn.XLOOKUP(Table1[[#This Row],[City]],Table2[City],Table2[Bonus %])</f>
        <v>5</v>
      </c>
    </row>
    <row r="4515" spans="1:19" x14ac:dyDescent="0.35">
      <c r="A4515" s="9" t="s">
        <v>2012</v>
      </c>
      <c r="B4515" s="41" t="str">
        <f>LEFT(Table1[[#This Row],[Employee Name]],FIND(" ",Table1[[#This Row],[Employee Name]]))</f>
        <v xml:space="preserve">Nisha </v>
      </c>
      <c r="C4515" s="41" t="str">
        <f>RIGHT(Table1[[#This Row],[Employee Name]],LEN(Table1[[#This Row],[Employee Name]])-FIND(" ",Table1[[#This Row],[Employee Name]]))</f>
        <v>Kapoor</v>
      </c>
      <c r="D4515" s="23">
        <f>Table1[[#This Row],[Basic Salary]]+Table1[[#This Row],[Bonus]]</f>
        <v>51274</v>
      </c>
      <c r="E4515" s="10">
        <v>97</v>
      </c>
      <c r="F4515" s="46">
        <v>71</v>
      </c>
      <c r="G4515" s="10" t="str" cm="1">
        <f t="array" ref="G4515">_xlfn.IFS(Table1[[#This Row],[Performance Score]]&gt;=80,"Excellent",Table1[[#This Row],[Performance Score]]&gt;=60,"Good",Table1[[#This Row],[Performance Score]]&gt;=40,"Need Improvement")</f>
        <v>Good</v>
      </c>
      <c r="H4515" s="30">
        <f>Table1[[#This Row],[Bonus]]/Table1[[#This Row],[Basic Salary]]</f>
        <v>0.62110721173606498</v>
      </c>
      <c r="I4515" s="10">
        <f ca="1">DATEDIF(Table1[[#This Row],[Date of Birth]],TODAY(),"y")</f>
        <v>41</v>
      </c>
      <c r="J4515" s="34">
        <v>45261</v>
      </c>
      <c r="K4515" s="33" t="str" cm="1">
        <f t="array" aca="1" ref="K4515" ca="1">_xlfn.IFS(L4515&lt;3,"Junior",L4515&lt;=7,"Mid-Level",L4515&gt;7,"Senior")</f>
        <v>Junior</v>
      </c>
      <c r="L4515" s="46">
        <f ca="1">INT(YEARFRAC(Table1[[#This Row],[Joining Date]],TODAY(),1))</f>
        <v>2</v>
      </c>
      <c r="M4515" s="25" t="str">
        <f t="shared" ca="1" si="70"/>
        <v>No</v>
      </c>
      <c r="N4515" s="26">
        <f>YEAR(Table1[[#This Row],[Joining Date]])</f>
        <v>2023</v>
      </c>
      <c r="O4515" s="46">
        <f>MONTH(Table1[[#This Row],[Joining Date]])</f>
        <v>12</v>
      </c>
      <c r="P4515" s="26">
        <f ca="1">NETWORKDAYS(Table1[[#This Row],[Joining Date]],TODAY())</f>
        <v>672</v>
      </c>
      <c r="Q4515" s="26" t="str">
        <f>LEFT(Table1[[#This Row],[Department]],5)&amp;"-"&amp;RIGHT(Table1[[#This Row],[Employee ID]],3)</f>
        <v>Suppo-956</v>
      </c>
      <c r="R4515" s="26" t="str">
        <f>LEFT(Table1[[#This Row],[Department]],3)</f>
        <v>Sup</v>
      </c>
      <c r="S4515" s="37">
        <f>_xlfn.XLOOKUP(Table1[[#This Row],[City]],Table2[City],Table2[Bonus %])</f>
        <v>6</v>
      </c>
    </row>
    <row r="4516" spans="1:19" x14ac:dyDescent="0.35">
      <c r="A4516" s="7" t="s">
        <v>1989</v>
      </c>
      <c r="B4516" s="40" t="str">
        <f>LEFT(Table1[[#This Row],[Employee Name]],FIND(" ",Table1[[#This Row],[Employee Name]]))</f>
        <v xml:space="preserve">Arjun </v>
      </c>
      <c r="C4516" s="40" t="str">
        <f>RIGHT(Table1[[#This Row],[Employee Name]],LEN(Table1[[#This Row],[Employee Name]])-FIND(" ",Table1[[#This Row],[Employee Name]]))</f>
        <v>Mehta</v>
      </c>
      <c r="D4516" s="22">
        <f>Table1[[#This Row],[Basic Salary]]+Table1[[#This Row],[Bonus]]</f>
        <v>51273</v>
      </c>
      <c r="E4516" s="8">
        <v>85</v>
      </c>
      <c r="F4516" s="45">
        <v>80</v>
      </c>
      <c r="G4516" s="8" t="str" cm="1">
        <f t="array" ref="G4516">_xlfn.IFS(Table1[[#This Row],[Performance Score]]&gt;=80,"Excellent",Table1[[#This Row],[Performance Score]]&gt;=60,"Good",Table1[[#This Row],[Performance Score]]&gt;=40,"Need Improvement")</f>
        <v>Excellent</v>
      </c>
      <c r="H4516" s="29">
        <f>Table1[[#This Row],[Bonus]]/Table1[[#This Row],[Basic Salary]]</f>
        <v>0.83274949957106092</v>
      </c>
      <c r="I4516" s="8">
        <f ca="1">DATEDIF(Table1[[#This Row],[Date of Birth]],TODAY(),"y")</f>
        <v>33</v>
      </c>
      <c r="J4516" s="33">
        <v>42374</v>
      </c>
      <c r="K4516" s="33" t="str" cm="1">
        <f t="array" aca="1" ref="K4516" ca="1">_xlfn.IFS(L4516&lt;3,"Junior",L4516&lt;=7,"Mid-Level",L4516&gt;7,"Senior")</f>
        <v>Senior</v>
      </c>
      <c r="L4516" s="45">
        <f ca="1">INT(YEARFRAC(Table1[[#This Row],[Joining Date]],TODAY(),1))</f>
        <v>10</v>
      </c>
      <c r="M4516" s="25" t="str">
        <f t="shared" ca="1" si="70"/>
        <v>Yes</v>
      </c>
      <c r="N4516" s="25">
        <f>YEAR(Table1[[#This Row],[Joining Date]])</f>
        <v>2016</v>
      </c>
      <c r="O4516" s="45">
        <f>MONTH(Table1[[#This Row],[Joining Date]])</f>
        <v>1</v>
      </c>
      <c r="P4516" s="25">
        <f ca="1">NETWORKDAYS(Table1[[#This Row],[Joining Date]],TODAY())</f>
        <v>2735</v>
      </c>
      <c r="Q4516" s="25" t="str">
        <f>LEFT(Table1[[#This Row],[Department]],5)&amp;"-"&amp;RIGHT(Table1[[#This Row],[Employee ID]],3)</f>
        <v>Finan-933</v>
      </c>
      <c r="R4516" s="25" t="str">
        <f>LEFT(Table1[[#This Row],[Department]],3)</f>
        <v>Fin</v>
      </c>
      <c r="S4516" s="36">
        <f>_xlfn.XLOOKUP(Table1[[#This Row],[City]],Table2[City],Table2[Bonus %])</f>
        <v>4</v>
      </c>
    </row>
    <row r="4517" spans="1:19" x14ac:dyDescent="0.35">
      <c r="A4517" s="9" t="s">
        <v>3157</v>
      </c>
      <c r="B4517" s="41" t="str">
        <f>LEFT(Table1[[#This Row],[Employee Name]],FIND(" ",Table1[[#This Row],[Employee Name]]))</f>
        <v xml:space="preserve">Ravi </v>
      </c>
      <c r="C4517" s="41" t="str">
        <f>RIGHT(Table1[[#This Row],[Employee Name]],LEN(Table1[[#This Row],[Employee Name]])-FIND(" ",Table1[[#This Row],[Employee Name]]))</f>
        <v>Teja</v>
      </c>
      <c r="D4517" s="23">
        <f>Table1[[#This Row],[Basic Salary]]+Table1[[#This Row],[Bonus]]</f>
        <v>51257</v>
      </c>
      <c r="E4517" s="10">
        <v>81</v>
      </c>
      <c r="F4517" s="46">
        <v>51</v>
      </c>
      <c r="G4517" s="10" t="str" cm="1">
        <f t="array" ref="G4517">_xlfn.IFS(Table1[[#This Row],[Performance Score]]&gt;=80,"Excellent",Table1[[#This Row],[Performance Score]]&gt;=60,"Good",Table1[[#This Row],[Performance Score]]&gt;=40,"Need Improvement")</f>
        <v>Need Improvement</v>
      </c>
      <c r="H4517" s="30">
        <f>Table1[[#This Row],[Bonus]]/Table1[[#This Row],[Basic Salary]]</f>
        <v>0.40111527212093051</v>
      </c>
      <c r="I4517" s="10">
        <f ca="1">DATEDIF(Table1[[#This Row],[Date of Birth]],TODAY(),"y")</f>
        <v>30</v>
      </c>
      <c r="J4517" s="34">
        <v>44503</v>
      </c>
      <c r="K4517" s="33" t="str" cm="1">
        <f t="array" aca="1" ref="K4517" ca="1">_xlfn.IFS(L4517&lt;3,"Junior",L4517&lt;=7,"Mid-Level",L4517&gt;7,"Senior")</f>
        <v>Mid-Level</v>
      </c>
      <c r="L4517" s="46">
        <f ca="1">INT(YEARFRAC(Table1[[#This Row],[Joining Date]],TODAY(),1))</f>
        <v>4</v>
      </c>
      <c r="M4517" s="25" t="str">
        <f t="shared" ca="1" si="70"/>
        <v>No</v>
      </c>
      <c r="N4517" s="26">
        <f>YEAR(Table1[[#This Row],[Joining Date]])</f>
        <v>2021</v>
      </c>
      <c r="O4517" s="46">
        <f>MONTH(Table1[[#This Row],[Joining Date]])</f>
        <v>11</v>
      </c>
      <c r="P4517" s="26">
        <f ca="1">NETWORKDAYS(Table1[[#This Row],[Joining Date]],TODAY())</f>
        <v>1214</v>
      </c>
      <c r="Q4517" s="26" t="str">
        <f>LEFT(Table1[[#This Row],[Department]],5)&amp;"-"&amp;RIGHT(Table1[[#This Row],[Employee ID]],3)</f>
        <v>HR-101</v>
      </c>
      <c r="R4517" s="26" t="str">
        <f>LEFT(Table1[[#This Row],[Department]],3)</f>
        <v>HR</v>
      </c>
      <c r="S4517" s="37">
        <f>_xlfn.XLOOKUP(Table1[[#This Row],[City]],Table2[City],Table2[Bonus %])</f>
        <v>6</v>
      </c>
    </row>
    <row r="4518" spans="1:19" x14ac:dyDescent="0.35">
      <c r="A4518" s="7" t="s">
        <v>330</v>
      </c>
      <c r="B4518" s="40" t="str">
        <f>LEFT(Table1[[#This Row],[Employee Name]],FIND(" ",Table1[[#This Row],[Employee Name]]))</f>
        <v xml:space="preserve">Kavya </v>
      </c>
      <c r="C4518" s="40" t="str">
        <f>RIGHT(Table1[[#This Row],[Employee Name]],LEN(Table1[[#This Row],[Employee Name]])-FIND(" ",Table1[[#This Row],[Employee Name]]))</f>
        <v>Nair</v>
      </c>
      <c r="D4518" s="22">
        <f>Table1[[#This Row],[Basic Salary]]+Table1[[#This Row],[Bonus]]</f>
        <v>51200</v>
      </c>
      <c r="E4518" s="8">
        <v>70</v>
      </c>
      <c r="F4518" s="45">
        <v>67</v>
      </c>
      <c r="G4518" s="8" t="str" cm="1">
        <f t="array" ref="G4518">_xlfn.IFS(Table1[[#This Row],[Performance Score]]&gt;=80,"Excellent",Table1[[#This Row],[Performance Score]]&gt;=60,"Good",Table1[[#This Row],[Performance Score]]&gt;=40,"Need Improvement")</f>
        <v>Good</v>
      </c>
      <c r="H4518" s="29">
        <f>Table1[[#This Row],[Bonus]]/Table1[[#This Row],[Basic Salary]]</f>
        <v>0.16028735241462144</v>
      </c>
      <c r="I4518" s="8">
        <f ca="1">DATEDIF(Table1[[#This Row],[Date of Birth]],TODAY(),"y")</f>
        <v>24</v>
      </c>
      <c r="J4518" s="33">
        <v>43104</v>
      </c>
      <c r="K4518" s="33" t="str" cm="1">
        <f t="array" aca="1" ref="K4518" ca="1">_xlfn.IFS(L4518&lt;3,"Junior",L4518&lt;=7,"Mid-Level",L4518&gt;7,"Senior")</f>
        <v>Senior</v>
      </c>
      <c r="L4518" s="45">
        <f ca="1">INT(YEARFRAC(Table1[[#This Row],[Joining Date]],TODAY(),1))</f>
        <v>8</v>
      </c>
      <c r="M4518" s="25" t="str">
        <f t="shared" ca="1" si="70"/>
        <v>Yes</v>
      </c>
      <c r="N4518" s="25">
        <f>YEAR(Table1[[#This Row],[Joining Date]])</f>
        <v>2018</v>
      </c>
      <c r="O4518" s="45">
        <f>MONTH(Table1[[#This Row],[Joining Date]])</f>
        <v>1</v>
      </c>
      <c r="P4518" s="25">
        <f ca="1">NETWORKDAYS(Table1[[#This Row],[Joining Date]],TODAY())</f>
        <v>2213</v>
      </c>
      <c r="Q4518" s="25" t="str">
        <f>LEFT(Table1[[#This Row],[Department]],5)&amp;"-"&amp;RIGHT(Table1[[#This Row],[Employee ID]],3)</f>
        <v>Sales-274</v>
      </c>
      <c r="R4518" s="25" t="str">
        <f>LEFT(Table1[[#This Row],[Department]],3)</f>
        <v>Sal</v>
      </c>
      <c r="S4518" s="36">
        <f>_xlfn.XLOOKUP(Table1[[#This Row],[City]],Table2[City],Table2[Bonus %])</f>
        <v>6</v>
      </c>
    </row>
    <row r="4519" spans="1:19" x14ac:dyDescent="0.35">
      <c r="A4519" s="9" t="s">
        <v>4648</v>
      </c>
      <c r="B4519" s="41" t="str">
        <f>LEFT(Table1[[#This Row],[Employee Name]],FIND(" ",Table1[[#This Row],[Employee Name]]))</f>
        <v xml:space="preserve">Gayathri </v>
      </c>
      <c r="C4519" s="41" t="str">
        <f>RIGHT(Table1[[#This Row],[Employee Name]],LEN(Table1[[#This Row],[Employee Name]])-FIND(" ",Table1[[#This Row],[Employee Name]]))</f>
        <v>Iyer</v>
      </c>
      <c r="D4519" s="23">
        <f>Table1[[#This Row],[Basic Salary]]+Table1[[#This Row],[Bonus]]</f>
        <v>51180</v>
      </c>
      <c r="E4519" s="10">
        <v>63</v>
      </c>
      <c r="F4519" s="46">
        <v>61</v>
      </c>
      <c r="G4519" s="10" t="str" cm="1">
        <f t="array" ref="G4519">_xlfn.IFS(Table1[[#This Row],[Performance Score]]&gt;=80,"Excellent",Table1[[#This Row],[Performance Score]]&gt;=60,"Good",Table1[[#This Row],[Performance Score]]&gt;=40,"Need Improvement")</f>
        <v>Good</v>
      </c>
      <c r="H4519" s="30">
        <f>Table1[[#This Row],[Bonus]]/Table1[[#This Row],[Basic Salary]]</f>
        <v>0.1292279857908788</v>
      </c>
      <c r="I4519" s="10">
        <f ca="1">DATEDIF(Table1[[#This Row],[Date of Birth]],TODAY(),"y")</f>
        <v>19</v>
      </c>
      <c r="J4519" s="34">
        <v>42046</v>
      </c>
      <c r="K4519" s="33" t="str" cm="1">
        <f t="array" aca="1" ref="K4519" ca="1">_xlfn.IFS(L4519&lt;3,"Junior",L4519&lt;=7,"Mid-Level",L4519&gt;7,"Senior")</f>
        <v>Senior</v>
      </c>
      <c r="L4519" s="46">
        <f ca="1">INT(YEARFRAC(Table1[[#This Row],[Joining Date]],TODAY(),1))</f>
        <v>11</v>
      </c>
      <c r="M4519" s="25" t="str">
        <f t="shared" ca="1" si="70"/>
        <v>Yes</v>
      </c>
      <c r="N4519" s="26">
        <f>YEAR(Table1[[#This Row],[Joining Date]])</f>
        <v>2015</v>
      </c>
      <c r="O4519" s="46">
        <f>MONTH(Table1[[#This Row],[Joining Date]])</f>
        <v>2</v>
      </c>
      <c r="P4519" s="26">
        <f ca="1">NETWORKDAYS(Table1[[#This Row],[Joining Date]],TODAY())</f>
        <v>2969</v>
      </c>
      <c r="Q4519" s="26" t="str">
        <f>LEFT(Table1[[#This Row],[Department]],5)&amp;"-"&amp;RIGHT(Table1[[#This Row],[Employee ID]],3)</f>
        <v>Finan-592</v>
      </c>
      <c r="R4519" s="26" t="str">
        <f>LEFT(Table1[[#This Row],[Department]],3)</f>
        <v>Fin</v>
      </c>
      <c r="S4519" s="37">
        <f>_xlfn.XLOOKUP(Table1[[#This Row],[City]],Table2[City],Table2[Bonus %])</f>
        <v>5</v>
      </c>
    </row>
    <row r="4520" spans="1:19" x14ac:dyDescent="0.35">
      <c r="A4520" s="7" t="s">
        <v>2947</v>
      </c>
      <c r="B4520" s="40" t="str">
        <f>LEFT(Table1[[#This Row],[Employee Name]],FIND(" ",Table1[[#This Row],[Employee Name]]))</f>
        <v xml:space="preserve">Neha </v>
      </c>
      <c r="C4520" s="40" t="str">
        <f>RIGHT(Table1[[#This Row],[Employee Name]],LEN(Table1[[#This Row],[Employee Name]])-FIND(" ",Table1[[#This Row],[Employee Name]]))</f>
        <v>Kulkarni</v>
      </c>
      <c r="D4520" s="22">
        <f>Table1[[#This Row],[Basic Salary]]+Table1[[#This Row],[Bonus]]</f>
        <v>51167</v>
      </c>
      <c r="E4520" s="8">
        <v>73</v>
      </c>
      <c r="F4520" s="45">
        <v>45</v>
      </c>
      <c r="G4520" s="8" t="str" cm="1">
        <f t="array" ref="G4520">_xlfn.IFS(Table1[[#This Row],[Performance Score]]&gt;=80,"Excellent",Table1[[#This Row],[Performance Score]]&gt;=60,"Good",Table1[[#This Row],[Performance Score]]&gt;=40,"Need Improvement")</f>
        <v>Need Improvement</v>
      </c>
      <c r="H4520" s="29">
        <f>Table1[[#This Row],[Bonus]]/Table1[[#This Row],[Basic Salary]]</f>
        <v>0.12662938171569491</v>
      </c>
      <c r="I4520" s="8">
        <f ca="1">DATEDIF(Table1[[#This Row],[Date of Birth]],TODAY(),"y")</f>
        <v>35</v>
      </c>
      <c r="J4520" s="33">
        <v>44785</v>
      </c>
      <c r="K4520" s="33" t="str" cm="1">
        <f t="array" aca="1" ref="K4520" ca="1">_xlfn.IFS(L4520&lt;3,"Junior",L4520&lt;=7,"Mid-Level",L4520&gt;7,"Senior")</f>
        <v>Mid-Level</v>
      </c>
      <c r="L4520" s="45">
        <f ca="1">INT(YEARFRAC(Table1[[#This Row],[Joining Date]],TODAY(),1))</f>
        <v>3</v>
      </c>
      <c r="M4520" s="25" t="str">
        <f t="shared" ca="1" si="70"/>
        <v>No</v>
      </c>
      <c r="N4520" s="25">
        <f>YEAR(Table1[[#This Row],[Joining Date]])</f>
        <v>2022</v>
      </c>
      <c r="O4520" s="45">
        <f>MONTH(Table1[[#This Row],[Joining Date]])</f>
        <v>8</v>
      </c>
      <c r="P4520" s="25">
        <f ca="1">NETWORKDAYS(Table1[[#This Row],[Joining Date]],TODAY())</f>
        <v>1012</v>
      </c>
      <c r="Q4520" s="25" t="str">
        <f>LEFT(Table1[[#This Row],[Department]],5)&amp;"-"&amp;RIGHT(Table1[[#This Row],[Employee ID]],3)</f>
        <v>Suppo-891</v>
      </c>
      <c r="R4520" s="25" t="str">
        <f>LEFT(Table1[[#This Row],[Department]],3)</f>
        <v>Sup</v>
      </c>
      <c r="S4520" s="36">
        <f>_xlfn.XLOOKUP(Table1[[#This Row],[City]],Table2[City],Table2[Bonus %])</f>
        <v>8</v>
      </c>
    </row>
    <row r="4521" spans="1:19" x14ac:dyDescent="0.35">
      <c r="A4521" s="9" t="s">
        <v>4915</v>
      </c>
      <c r="B4521" s="41" t="str">
        <f>LEFT(Table1[[#This Row],[Employee Name]],FIND(" ",Table1[[#This Row],[Employee Name]]))</f>
        <v xml:space="preserve">Gayathri </v>
      </c>
      <c r="C4521" s="41" t="str">
        <f>RIGHT(Table1[[#This Row],[Employee Name]],LEN(Table1[[#This Row],[Employee Name]])-FIND(" ",Table1[[#This Row],[Employee Name]]))</f>
        <v>Iyer</v>
      </c>
      <c r="D4521" s="23">
        <f>Table1[[#This Row],[Basic Salary]]+Table1[[#This Row],[Bonus]]</f>
        <v>51156</v>
      </c>
      <c r="E4521" s="10">
        <v>68</v>
      </c>
      <c r="F4521" s="46">
        <v>72</v>
      </c>
      <c r="G4521" s="10" t="str" cm="1">
        <f t="array" ref="G4521">_xlfn.IFS(Table1[[#This Row],[Performance Score]]&gt;=80,"Excellent",Table1[[#This Row],[Performance Score]]&gt;=60,"Good",Table1[[#This Row],[Performance Score]]&gt;=40,"Need Improvement")</f>
        <v>Good</v>
      </c>
      <c r="H4521" s="30">
        <f>Table1[[#This Row],[Bonus]]/Table1[[#This Row],[Basic Salary]]</f>
        <v>0.21257229543946146</v>
      </c>
      <c r="I4521" s="10">
        <f ca="1">DATEDIF(Table1[[#This Row],[Date of Birth]],TODAY(),"y")</f>
        <v>34</v>
      </c>
      <c r="J4521" s="34">
        <v>44610</v>
      </c>
      <c r="K4521" s="33" t="str" cm="1">
        <f t="array" aca="1" ref="K4521" ca="1">_xlfn.IFS(L4521&lt;3,"Junior",L4521&lt;=7,"Mid-Level",L4521&gt;7,"Senior")</f>
        <v>Mid-Level</v>
      </c>
      <c r="L4521" s="46">
        <f ca="1">INT(YEARFRAC(Table1[[#This Row],[Joining Date]],TODAY(),1))</f>
        <v>4</v>
      </c>
      <c r="M4521" s="25" t="str">
        <f t="shared" ca="1" si="70"/>
        <v>No</v>
      </c>
      <c r="N4521" s="26">
        <f>YEAR(Table1[[#This Row],[Joining Date]])</f>
        <v>2022</v>
      </c>
      <c r="O4521" s="46">
        <f>MONTH(Table1[[#This Row],[Joining Date]])</f>
        <v>2</v>
      </c>
      <c r="P4521" s="26">
        <f ca="1">NETWORKDAYS(Table1[[#This Row],[Joining Date]],TODAY())</f>
        <v>1137</v>
      </c>
      <c r="Q4521" s="26" t="str">
        <f>LEFT(Table1[[#This Row],[Department]],5)&amp;"-"&amp;RIGHT(Table1[[#This Row],[Employee ID]],3)</f>
        <v>HR-859</v>
      </c>
      <c r="R4521" s="26" t="str">
        <f>LEFT(Table1[[#This Row],[Department]],3)</f>
        <v>HR</v>
      </c>
      <c r="S4521" s="37">
        <f>_xlfn.XLOOKUP(Table1[[#This Row],[City]],Table2[City],Table2[Bonus %])</f>
        <v>7</v>
      </c>
    </row>
    <row r="4522" spans="1:19" x14ac:dyDescent="0.35">
      <c r="A4522" s="7" t="s">
        <v>3498</v>
      </c>
      <c r="B4522" s="40" t="str">
        <f>LEFT(Table1[[#This Row],[Employee Name]],FIND(" ",Table1[[#This Row],[Employee Name]]))</f>
        <v xml:space="preserve">Vikram </v>
      </c>
      <c r="C4522" s="40" t="str">
        <f>RIGHT(Table1[[#This Row],[Employee Name]],LEN(Table1[[#This Row],[Employee Name]])-FIND(" ",Table1[[#This Row],[Employee Name]]))</f>
        <v>Singh</v>
      </c>
      <c r="D4522" s="22">
        <f>Table1[[#This Row],[Basic Salary]]+Table1[[#This Row],[Bonus]]</f>
        <v>51148</v>
      </c>
      <c r="E4522" s="8">
        <v>65</v>
      </c>
      <c r="F4522" s="45">
        <v>49</v>
      </c>
      <c r="G4522" s="8" t="str" cm="1">
        <f t="array" ref="G4522">_xlfn.IFS(Table1[[#This Row],[Performance Score]]&gt;=80,"Excellent",Table1[[#This Row],[Performance Score]]&gt;=60,"Good",Table1[[#This Row],[Performance Score]]&gt;=40,"Need Improvement")</f>
        <v>Need Improvement</v>
      </c>
      <c r="H4522" s="29">
        <f>Table1[[#This Row],[Bonus]]/Table1[[#This Row],[Basic Salary]]</f>
        <v>0.60197945377098472</v>
      </c>
      <c r="I4522" s="8">
        <f ca="1">DATEDIF(Table1[[#This Row],[Date of Birth]],TODAY(),"y")</f>
        <v>25</v>
      </c>
      <c r="J4522" s="33">
        <v>43922</v>
      </c>
      <c r="K4522" s="33" t="str" cm="1">
        <f t="array" aca="1" ref="K4522" ca="1">_xlfn.IFS(L4522&lt;3,"Junior",L4522&lt;=7,"Mid-Level",L4522&gt;7,"Senior")</f>
        <v>Mid-Level</v>
      </c>
      <c r="L4522" s="45">
        <f ca="1">INT(YEARFRAC(Table1[[#This Row],[Joining Date]],TODAY(),1))</f>
        <v>6</v>
      </c>
      <c r="M4522" s="25" t="str">
        <f t="shared" ca="1" si="70"/>
        <v>Yes</v>
      </c>
      <c r="N4522" s="25">
        <f>YEAR(Table1[[#This Row],[Joining Date]])</f>
        <v>2020</v>
      </c>
      <c r="O4522" s="45">
        <f>MONTH(Table1[[#This Row],[Joining Date]])</f>
        <v>4</v>
      </c>
      <c r="P4522" s="25">
        <f ca="1">NETWORKDAYS(Table1[[#This Row],[Joining Date]],TODAY())</f>
        <v>1629</v>
      </c>
      <c r="Q4522" s="25" t="str">
        <f>LEFT(Table1[[#This Row],[Department]],5)&amp;"-"&amp;RIGHT(Table1[[#This Row],[Employee ID]],3)</f>
        <v>Sales-442</v>
      </c>
      <c r="R4522" s="25" t="str">
        <f>LEFT(Table1[[#This Row],[Department]],3)</f>
        <v>Sal</v>
      </c>
      <c r="S4522" s="36">
        <f>_xlfn.XLOOKUP(Table1[[#This Row],[City]],Table2[City],Table2[Bonus %])</f>
        <v>4</v>
      </c>
    </row>
    <row r="4523" spans="1:19" x14ac:dyDescent="0.35">
      <c r="A4523" s="9" t="s">
        <v>3218</v>
      </c>
      <c r="B4523" s="41" t="str">
        <f>LEFT(Table1[[#This Row],[Employee Name]],FIND(" ",Table1[[#This Row],[Employee Name]]))</f>
        <v xml:space="preserve">Swathi </v>
      </c>
      <c r="C4523" s="41" t="str">
        <f>RIGHT(Table1[[#This Row],[Employee Name]],LEN(Table1[[#This Row],[Employee Name]])-FIND(" ",Table1[[#This Row],[Employee Name]]))</f>
        <v>Ramesh</v>
      </c>
      <c r="D4523" s="23">
        <f>Table1[[#This Row],[Basic Salary]]+Table1[[#This Row],[Bonus]]</f>
        <v>51140</v>
      </c>
      <c r="E4523" s="10">
        <v>94</v>
      </c>
      <c r="F4523" s="46">
        <v>74</v>
      </c>
      <c r="G4523" s="10" t="str" cm="1">
        <f t="array" ref="G4523">_xlfn.IFS(Table1[[#This Row],[Performance Score]]&gt;=80,"Excellent",Table1[[#This Row],[Performance Score]]&gt;=60,"Good",Table1[[#This Row],[Performance Score]]&gt;=40,"Need Improvement")</f>
        <v>Good</v>
      </c>
      <c r="H4523" s="30">
        <f>Table1[[#This Row],[Bonus]]/Table1[[#This Row],[Basic Salary]]</f>
        <v>0.2237963051593759</v>
      </c>
      <c r="I4523" s="10">
        <f ca="1">DATEDIF(Table1[[#This Row],[Date of Birth]],TODAY(),"y")</f>
        <v>26</v>
      </c>
      <c r="J4523" s="34">
        <v>42241</v>
      </c>
      <c r="K4523" s="33" t="str" cm="1">
        <f t="array" aca="1" ref="K4523" ca="1">_xlfn.IFS(L4523&lt;3,"Junior",L4523&lt;=7,"Mid-Level",L4523&gt;7,"Senior")</f>
        <v>Senior</v>
      </c>
      <c r="L4523" s="46">
        <f ca="1">INT(YEARFRAC(Table1[[#This Row],[Joining Date]],TODAY(),1))</f>
        <v>10</v>
      </c>
      <c r="M4523" s="25" t="str">
        <f t="shared" ca="1" si="70"/>
        <v>Yes</v>
      </c>
      <c r="N4523" s="26">
        <f>YEAR(Table1[[#This Row],[Joining Date]])</f>
        <v>2015</v>
      </c>
      <c r="O4523" s="46">
        <f>MONTH(Table1[[#This Row],[Joining Date]])</f>
        <v>8</v>
      </c>
      <c r="P4523" s="26">
        <f ca="1">NETWORKDAYS(Table1[[#This Row],[Joining Date]],TODAY())</f>
        <v>2830</v>
      </c>
      <c r="Q4523" s="26" t="str">
        <f>LEFT(Table1[[#This Row],[Department]],5)&amp;"-"&amp;RIGHT(Table1[[#This Row],[Employee ID]],3)</f>
        <v>HR-162</v>
      </c>
      <c r="R4523" s="26" t="str">
        <f>LEFT(Table1[[#This Row],[Department]],3)</f>
        <v>HR</v>
      </c>
      <c r="S4523" s="37">
        <f>_xlfn.XLOOKUP(Table1[[#This Row],[City]],Table2[City],Table2[Bonus %])</f>
        <v>7</v>
      </c>
    </row>
    <row r="4524" spans="1:19" x14ac:dyDescent="0.35">
      <c r="A4524" s="7" t="s">
        <v>1509</v>
      </c>
      <c r="B4524" s="40" t="str">
        <f>LEFT(Table1[[#This Row],[Employee Name]],FIND(" ",Table1[[#This Row],[Employee Name]]))</f>
        <v xml:space="preserve">Swathi </v>
      </c>
      <c r="C4524" s="40" t="str">
        <f>RIGHT(Table1[[#This Row],[Employee Name]],LEN(Table1[[#This Row],[Employee Name]])-FIND(" ",Table1[[#This Row],[Employee Name]]))</f>
        <v>Ramesh</v>
      </c>
      <c r="D4524" s="22">
        <f>Table1[[#This Row],[Basic Salary]]+Table1[[#This Row],[Bonus]]</f>
        <v>51134</v>
      </c>
      <c r="E4524" s="8">
        <v>68</v>
      </c>
      <c r="F4524" s="45">
        <v>46</v>
      </c>
      <c r="G4524" s="8" t="str" cm="1">
        <f t="array" ref="G4524">_xlfn.IFS(Table1[[#This Row],[Performance Score]]&gt;=80,"Excellent",Table1[[#This Row],[Performance Score]]&gt;=60,"Good",Table1[[#This Row],[Performance Score]]&gt;=40,"Need Improvement")</f>
        <v>Need Improvement</v>
      </c>
      <c r="H4524" s="29">
        <f>Table1[[#This Row],[Bonus]]/Table1[[#This Row],[Basic Salary]]</f>
        <v>0.80487804878048785</v>
      </c>
      <c r="I4524" s="8">
        <f ca="1">DATEDIF(Table1[[#This Row],[Date of Birth]],TODAY(),"y")</f>
        <v>17</v>
      </c>
      <c r="J4524" s="33">
        <v>43752</v>
      </c>
      <c r="K4524" s="33" t="str" cm="1">
        <f t="array" aca="1" ref="K4524" ca="1">_xlfn.IFS(L4524&lt;3,"Junior",L4524&lt;=7,"Mid-Level",L4524&gt;7,"Senior")</f>
        <v>Mid-Level</v>
      </c>
      <c r="L4524" s="45">
        <f ca="1">INT(YEARFRAC(Table1[[#This Row],[Joining Date]],TODAY(),1))</f>
        <v>6</v>
      </c>
      <c r="M4524" s="25" t="str">
        <f t="shared" ca="1" si="70"/>
        <v>Yes</v>
      </c>
      <c r="N4524" s="25">
        <f>YEAR(Table1[[#This Row],[Joining Date]])</f>
        <v>2019</v>
      </c>
      <c r="O4524" s="45">
        <f>MONTH(Table1[[#This Row],[Joining Date]])</f>
        <v>10</v>
      </c>
      <c r="P4524" s="25">
        <f ca="1">NETWORKDAYS(Table1[[#This Row],[Joining Date]],TODAY())</f>
        <v>1751</v>
      </c>
      <c r="Q4524" s="25" t="str">
        <f>LEFT(Table1[[#This Row],[Department]],5)&amp;"-"&amp;RIGHT(Table1[[#This Row],[Employee ID]],3)</f>
        <v>HR-453</v>
      </c>
      <c r="R4524" s="25" t="str">
        <f>LEFT(Table1[[#This Row],[Department]],3)</f>
        <v>HR</v>
      </c>
      <c r="S4524" s="36">
        <f>_xlfn.XLOOKUP(Table1[[#This Row],[City]],Table2[City],Table2[Bonus %])</f>
        <v>7</v>
      </c>
    </row>
    <row r="4525" spans="1:19" x14ac:dyDescent="0.35">
      <c r="A4525" s="9" t="s">
        <v>323</v>
      </c>
      <c r="B4525" s="41" t="str">
        <f>LEFT(Table1[[#This Row],[Employee Name]],FIND(" ",Table1[[#This Row],[Employee Name]]))</f>
        <v xml:space="preserve">Rahul </v>
      </c>
      <c r="C4525" s="41" t="str">
        <f>RIGHT(Table1[[#This Row],[Employee Name]],LEN(Table1[[#This Row],[Employee Name]])-FIND(" ",Table1[[#This Row],[Employee Name]]))</f>
        <v>Verma</v>
      </c>
      <c r="D4525" s="23">
        <f>Table1[[#This Row],[Basic Salary]]+Table1[[#This Row],[Bonus]]</f>
        <v>51123</v>
      </c>
      <c r="E4525" s="10">
        <v>98</v>
      </c>
      <c r="F4525" s="46">
        <v>89</v>
      </c>
      <c r="G4525" s="10" t="str" cm="1">
        <f t="array" ref="G4525">_xlfn.IFS(Table1[[#This Row],[Performance Score]]&gt;=80,"Excellent",Table1[[#This Row],[Performance Score]]&gt;=60,"Good",Table1[[#This Row],[Performance Score]]&gt;=40,"Need Improvement")</f>
        <v>Excellent</v>
      </c>
      <c r="H4525" s="30">
        <f>Table1[[#This Row],[Bonus]]/Table1[[#This Row],[Basic Salary]]</f>
        <v>0.46220290020879218</v>
      </c>
      <c r="I4525" s="10">
        <f ca="1">DATEDIF(Table1[[#This Row],[Date of Birth]],TODAY(),"y")</f>
        <v>36</v>
      </c>
      <c r="J4525" s="34">
        <v>43795</v>
      </c>
      <c r="K4525" s="33" t="str" cm="1">
        <f t="array" aca="1" ref="K4525" ca="1">_xlfn.IFS(L4525&lt;3,"Junior",L4525&lt;=7,"Mid-Level",L4525&gt;7,"Senior")</f>
        <v>Mid-Level</v>
      </c>
      <c r="L4525" s="46">
        <f ca="1">INT(YEARFRAC(Table1[[#This Row],[Joining Date]],TODAY(),1))</f>
        <v>6</v>
      </c>
      <c r="M4525" s="25" t="str">
        <f t="shared" ca="1" si="70"/>
        <v>Yes</v>
      </c>
      <c r="N4525" s="26">
        <f>YEAR(Table1[[#This Row],[Joining Date]])</f>
        <v>2019</v>
      </c>
      <c r="O4525" s="46">
        <f>MONTH(Table1[[#This Row],[Joining Date]])</f>
        <v>11</v>
      </c>
      <c r="P4525" s="26">
        <f ca="1">NETWORKDAYS(Table1[[#This Row],[Joining Date]],TODAY())</f>
        <v>1720</v>
      </c>
      <c r="Q4525" s="26" t="str">
        <f>LEFT(Table1[[#This Row],[Department]],5)&amp;"-"&amp;RIGHT(Table1[[#This Row],[Employee ID]],3)</f>
        <v>HR-267</v>
      </c>
      <c r="R4525" s="26" t="str">
        <f>LEFT(Table1[[#This Row],[Department]],3)</f>
        <v>HR</v>
      </c>
      <c r="S4525" s="37">
        <f>_xlfn.XLOOKUP(Table1[[#This Row],[City]],Table2[City],Table2[Bonus %])</f>
        <v>4</v>
      </c>
    </row>
    <row r="4526" spans="1:19" x14ac:dyDescent="0.35">
      <c r="A4526" s="7" t="s">
        <v>2825</v>
      </c>
      <c r="B4526" s="40" t="str">
        <f>LEFT(Table1[[#This Row],[Employee Name]],FIND(" ",Table1[[#This Row],[Employee Name]]))</f>
        <v xml:space="preserve">Gayathri </v>
      </c>
      <c r="C4526" s="40" t="str">
        <f>RIGHT(Table1[[#This Row],[Employee Name]],LEN(Table1[[#This Row],[Employee Name]])-FIND(" ",Table1[[#This Row],[Employee Name]]))</f>
        <v>Iyer</v>
      </c>
      <c r="D4526" s="22">
        <f>Table1[[#This Row],[Basic Salary]]+Table1[[#This Row],[Bonus]]</f>
        <v>51078</v>
      </c>
      <c r="E4526" s="8">
        <v>90</v>
      </c>
      <c r="F4526" s="45">
        <v>46</v>
      </c>
      <c r="G4526" s="8" t="str" cm="1">
        <f t="array" ref="G4526">_xlfn.IFS(Table1[[#This Row],[Performance Score]]&gt;=80,"Excellent",Table1[[#This Row],[Performance Score]]&gt;=60,"Good",Table1[[#This Row],[Performance Score]]&gt;=40,"Need Improvement")</f>
        <v>Need Improvement</v>
      </c>
      <c r="H4526" s="29">
        <f>Table1[[#This Row],[Bonus]]/Table1[[#This Row],[Basic Salary]]</f>
        <v>0.44027746447101285</v>
      </c>
      <c r="I4526" s="8">
        <f ca="1">DATEDIF(Table1[[#This Row],[Date of Birth]],TODAY(),"y")</f>
        <v>43</v>
      </c>
      <c r="J4526" s="33">
        <v>43570</v>
      </c>
      <c r="K4526" s="33" t="str" cm="1">
        <f t="array" aca="1" ref="K4526" ca="1">_xlfn.IFS(L4526&lt;3,"Junior",L4526&lt;=7,"Mid-Level",L4526&gt;7,"Senior")</f>
        <v>Mid-Level</v>
      </c>
      <c r="L4526" s="45">
        <f ca="1">INT(YEARFRAC(Table1[[#This Row],[Joining Date]],TODAY(),1))</f>
        <v>7</v>
      </c>
      <c r="M4526" s="25" t="str">
        <f t="shared" ca="1" si="70"/>
        <v>Yes</v>
      </c>
      <c r="N4526" s="25">
        <f>YEAR(Table1[[#This Row],[Joining Date]])</f>
        <v>2019</v>
      </c>
      <c r="O4526" s="45">
        <f>MONTH(Table1[[#This Row],[Joining Date]])</f>
        <v>4</v>
      </c>
      <c r="P4526" s="25">
        <f ca="1">NETWORKDAYS(Table1[[#This Row],[Joining Date]],TODAY())</f>
        <v>1881</v>
      </c>
      <c r="Q4526" s="25" t="str">
        <f>LEFT(Table1[[#This Row],[Department]],5)&amp;"-"&amp;RIGHT(Table1[[#This Row],[Employee ID]],3)</f>
        <v>Finan-769</v>
      </c>
      <c r="R4526" s="25" t="str">
        <f>LEFT(Table1[[#This Row],[Department]],3)</f>
        <v>Fin</v>
      </c>
      <c r="S4526" s="36">
        <f>_xlfn.XLOOKUP(Table1[[#This Row],[City]],Table2[City],Table2[Bonus %])</f>
        <v>5</v>
      </c>
    </row>
    <row r="4527" spans="1:19" x14ac:dyDescent="0.35">
      <c r="A4527" s="9" t="s">
        <v>601</v>
      </c>
      <c r="B4527" s="41" t="str">
        <f>LEFT(Table1[[#This Row],[Employee Name]],FIND(" ",Table1[[#This Row],[Employee Name]]))</f>
        <v xml:space="preserve">Aarav </v>
      </c>
      <c r="C4527" s="41" t="str">
        <f>RIGHT(Table1[[#This Row],[Employee Name]],LEN(Table1[[#This Row],[Employee Name]])-FIND(" ",Table1[[#This Row],[Employee Name]]))</f>
        <v>Sharma</v>
      </c>
      <c r="D4527" s="23">
        <f>Table1[[#This Row],[Basic Salary]]+Table1[[#This Row],[Bonus]]</f>
        <v>51077</v>
      </c>
      <c r="E4527" s="10">
        <v>88</v>
      </c>
      <c r="F4527" s="46">
        <v>75</v>
      </c>
      <c r="G4527" s="10" t="str" cm="1">
        <f t="array" ref="G4527">_xlfn.IFS(Table1[[#This Row],[Performance Score]]&gt;=80,"Excellent",Table1[[#This Row],[Performance Score]]&gt;=60,"Good",Table1[[#This Row],[Performance Score]]&gt;=40,"Need Improvement")</f>
        <v>Good</v>
      </c>
      <c r="H4527" s="30">
        <f>Table1[[#This Row],[Bonus]]/Table1[[#This Row],[Basic Salary]]</f>
        <v>0.69269262634631312</v>
      </c>
      <c r="I4527" s="10">
        <f ca="1">DATEDIF(Table1[[#This Row],[Date of Birth]],TODAY(),"y")</f>
        <v>35</v>
      </c>
      <c r="J4527" s="34">
        <v>42556</v>
      </c>
      <c r="K4527" s="33" t="str" cm="1">
        <f t="array" aca="1" ref="K4527" ca="1">_xlfn.IFS(L4527&lt;3,"Junior",L4527&lt;=7,"Mid-Level",L4527&gt;7,"Senior")</f>
        <v>Senior</v>
      </c>
      <c r="L4527" s="46">
        <f ca="1">INT(YEARFRAC(Table1[[#This Row],[Joining Date]],TODAY(),1))</f>
        <v>9</v>
      </c>
      <c r="M4527" s="25" t="str">
        <f t="shared" ca="1" si="70"/>
        <v>Yes</v>
      </c>
      <c r="N4527" s="26">
        <f>YEAR(Table1[[#This Row],[Joining Date]])</f>
        <v>2016</v>
      </c>
      <c r="O4527" s="46">
        <f>MONTH(Table1[[#This Row],[Joining Date]])</f>
        <v>7</v>
      </c>
      <c r="P4527" s="26">
        <f ca="1">NETWORKDAYS(Table1[[#This Row],[Joining Date]],TODAY())</f>
        <v>2605</v>
      </c>
      <c r="Q4527" s="26" t="str">
        <f>LEFT(Table1[[#This Row],[Department]],5)&amp;"-"&amp;RIGHT(Table1[[#This Row],[Employee ID]],3)</f>
        <v>Sales-545</v>
      </c>
      <c r="R4527" s="26" t="str">
        <f>LEFT(Table1[[#This Row],[Department]],3)</f>
        <v>Sal</v>
      </c>
      <c r="S4527" s="37">
        <f>_xlfn.XLOOKUP(Table1[[#This Row],[City]],Table2[City],Table2[Bonus %])</f>
        <v>6</v>
      </c>
    </row>
    <row r="4528" spans="1:19" x14ac:dyDescent="0.35">
      <c r="A4528" s="7" t="s">
        <v>4903</v>
      </c>
      <c r="B4528" s="40" t="str">
        <f>LEFT(Table1[[#This Row],[Employee Name]],FIND(" ",Table1[[#This Row],[Employee Name]]))</f>
        <v xml:space="preserve">Tarun </v>
      </c>
      <c r="C4528" s="40" t="str">
        <f>RIGHT(Table1[[#This Row],[Employee Name]],LEN(Table1[[#This Row],[Employee Name]])-FIND(" ",Table1[[#This Row],[Employee Name]]))</f>
        <v>Verma</v>
      </c>
      <c r="D4528" s="22">
        <f>Table1[[#This Row],[Basic Salary]]+Table1[[#This Row],[Bonus]]</f>
        <v>51070</v>
      </c>
      <c r="E4528" s="8">
        <v>69</v>
      </c>
      <c r="F4528" s="45">
        <v>62</v>
      </c>
      <c r="G4528" s="8" t="str" cm="1">
        <f t="array" ref="G4528">_xlfn.IFS(Table1[[#This Row],[Performance Score]]&gt;=80,"Excellent",Table1[[#This Row],[Performance Score]]&gt;=60,"Good",Table1[[#This Row],[Performance Score]]&gt;=40,"Need Improvement")</f>
        <v>Good</v>
      </c>
      <c r="H4528" s="29">
        <f>Table1[[#This Row],[Bonus]]/Table1[[#This Row],[Basic Salary]]</f>
        <v>1.032960471318817</v>
      </c>
      <c r="I4528" s="8">
        <f ca="1">DATEDIF(Table1[[#This Row],[Date of Birth]],TODAY(),"y")</f>
        <v>35</v>
      </c>
      <c r="J4528" s="33">
        <v>45744</v>
      </c>
      <c r="K4528" s="33" t="str" cm="1">
        <f t="array" aca="1" ref="K4528" ca="1">_xlfn.IFS(L4528&lt;3,"Junior",L4528&lt;=7,"Mid-Level",L4528&gt;7,"Senior")</f>
        <v>Junior</v>
      </c>
      <c r="L4528" s="45">
        <f ca="1">INT(YEARFRAC(Table1[[#This Row],[Joining Date]],TODAY(),1))</f>
        <v>1</v>
      </c>
      <c r="M4528" s="25" t="str">
        <f t="shared" ca="1" si="70"/>
        <v>No</v>
      </c>
      <c r="N4528" s="25">
        <f>YEAR(Table1[[#This Row],[Joining Date]])</f>
        <v>2025</v>
      </c>
      <c r="O4528" s="45">
        <f>MONTH(Table1[[#This Row],[Joining Date]])</f>
        <v>3</v>
      </c>
      <c r="P4528" s="25">
        <f ca="1">NETWORKDAYS(Table1[[#This Row],[Joining Date]],TODAY())</f>
        <v>327</v>
      </c>
      <c r="Q4528" s="25" t="str">
        <f>LEFT(Table1[[#This Row],[Department]],5)&amp;"-"&amp;RIGHT(Table1[[#This Row],[Employee ID]],3)</f>
        <v>Finan-847</v>
      </c>
      <c r="R4528" s="25" t="str">
        <f>LEFT(Table1[[#This Row],[Department]],3)</f>
        <v>Fin</v>
      </c>
      <c r="S4528" s="36">
        <f>_xlfn.XLOOKUP(Table1[[#This Row],[City]],Table2[City],Table2[Bonus %])</f>
        <v>5</v>
      </c>
    </row>
    <row r="4529" spans="1:19" x14ac:dyDescent="0.35">
      <c r="A4529" s="9" t="s">
        <v>4127</v>
      </c>
      <c r="B4529" s="41" t="str">
        <f>LEFT(Table1[[#This Row],[Employee Name]],FIND(" ",Table1[[#This Row],[Employee Name]]))</f>
        <v xml:space="preserve">Karan </v>
      </c>
      <c r="C4529" s="41" t="str">
        <f>RIGHT(Table1[[#This Row],[Employee Name]],LEN(Table1[[#This Row],[Employee Name]])-FIND(" ",Table1[[#This Row],[Employee Name]]))</f>
        <v>Malhotra</v>
      </c>
      <c r="D4529" s="23">
        <f>Table1[[#This Row],[Basic Salary]]+Table1[[#This Row],[Bonus]]</f>
        <v>51032</v>
      </c>
      <c r="E4529" s="10">
        <v>60</v>
      </c>
      <c r="F4529" s="46">
        <v>55</v>
      </c>
      <c r="G4529" s="10" t="str" cm="1">
        <f t="array" ref="G4529">_xlfn.IFS(Table1[[#This Row],[Performance Score]]&gt;=80,"Excellent",Table1[[#This Row],[Performance Score]]&gt;=60,"Good",Table1[[#This Row],[Performance Score]]&gt;=40,"Need Improvement")</f>
        <v>Need Improvement</v>
      </c>
      <c r="H4529" s="30">
        <f>Table1[[#This Row],[Bonus]]/Table1[[#This Row],[Basic Salary]]</f>
        <v>0.38028778535107649</v>
      </c>
      <c r="I4529" s="10">
        <f ca="1">DATEDIF(Table1[[#This Row],[Date of Birth]],TODAY(),"y")</f>
        <v>22</v>
      </c>
      <c r="J4529" s="34">
        <v>44764</v>
      </c>
      <c r="K4529" s="33" t="str" cm="1">
        <f t="array" aca="1" ref="K4529" ca="1">_xlfn.IFS(L4529&lt;3,"Junior",L4529&lt;=7,"Mid-Level",L4529&gt;7,"Senior")</f>
        <v>Mid-Level</v>
      </c>
      <c r="L4529" s="46">
        <f ca="1">INT(YEARFRAC(Table1[[#This Row],[Joining Date]],TODAY(),1))</f>
        <v>3</v>
      </c>
      <c r="M4529" s="25" t="str">
        <f t="shared" ca="1" si="70"/>
        <v>No</v>
      </c>
      <c r="N4529" s="26">
        <f>YEAR(Table1[[#This Row],[Joining Date]])</f>
        <v>2022</v>
      </c>
      <c r="O4529" s="46">
        <f>MONTH(Table1[[#This Row],[Joining Date]])</f>
        <v>7</v>
      </c>
      <c r="P4529" s="26">
        <f ca="1">NETWORKDAYS(Table1[[#This Row],[Joining Date]],TODAY())</f>
        <v>1027</v>
      </c>
      <c r="Q4529" s="26" t="str">
        <f>LEFT(Table1[[#This Row],[Department]],5)&amp;"-"&amp;RIGHT(Table1[[#This Row],[Employee ID]],3)</f>
        <v>Sales-071</v>
      </c>
      <c r="R4529" s="26" t="str">
        <f>LEFT(Table1[[#This Row],[Department]],3)</f>
        <v>Sal</v>
      </c>
      <c r="S4529" s="37">
        <f>_xlfn.XLOOKUP(Table1[[#This Row],[City]],Table2[City],Table2[Bonus %])</f>
        <v>5</v>
      </c>
    </row>
    <row r="4530" spans="1:19" x14ac:dyDescent="0.35">
      <c r="A4530" s="7" t="s">
        <v>3998</v>
      </c>
      <c r="B4530" s="40" t="str">
        <f>LEFT(Table1[[#This Row],[Employee Name]],FIND(" ",Table1[[#This Row],[Employee Name]]))</f>
        <v xml:space="preserve">Karan </v>
      </c>
      <c r="C4530" s="40" t="str">
        <f>RIGHT(Table1[[#This Row],[Employee Name]],LEN(Table1[[#This Row],[Employee Name]])-FIND(" ",Table1[[#This Row],[Employee Name]]))</f>
        <v>Malhotra</v>
      </c>
      <c r="D4530" s="22">
        <f>Table1[[#This Row],[Basic Salary]]+Table1[[#This Row],[Bonus]]</f>
        <v>51015</v>
      </c>
      <c r="E4530" s="8">
        <v>67</v>
      </c>
      <c r="F4530" s="45">
        <v>55</v>
      </c>
      <c r="G4530" s="8" t="str" cm="1">
        <f t="array" ref="G4530">_xlfn.IFS(Table1[[#This Row],[Performance Score]]&gt;=80,"Excellent",Table1[[#This Row],[Performance Score]]&gt;=60,"Good",Table1[[#This Row],[Performance Score]]&gt;=40,"Need Improvement")</f>
        <v>Need Improvement</v>
      </c>
      <c r="H4530" s="29">
        <f>Table1[[#This Row],[Bonus]]/Table1[[#This Row],[Basic Salary]]</f>
        <v>0.29197690320619968</v>
      </c>
      <c r="I4530" s="8">
        <f ca="1">DATEDIF(Table1[[#This Row],[Date of Birth]],TODAY(),"y")</f>
        <v>33</v>
      </c>
      <c r="J4530" s="33">
        <v>44581</v>
      </c>
      <c r="K4530" s="33" t="str" cm="1">
        <f t="array" aca="1" ref="K4530" ca="1">_xlfn.IFS(L4530&lt;3,"Junior",L4530&lt;=7,"Mid-Level",L4530&gt;7,"Senior")</f>
        <v>Mid-Level</v>
      </c>
      <c r="L4530" s="45">
        <f ca="1">INT(YEARFRAC(Table1[[#This Row],[Joining Date]],TODAY(),1))</f>
        <v>4</v>
      </c>
      <c r="M4530" s="25" t="str">
        <f t="shared" ca="1" si="70"/>
        <v>No</v>
      </c>
      <c r="N4530" s="25">
        <f>YEAR(Table1[[#This Row],[Joining Date]])</f>
        <v>2022</v>
      </c>
      <c r="O4530" s="45">
        <f>MONTH(Table1[[#This Row],[Joining Date]])</f>
        <v>1</v>
      </c>
      <c r="P4530" s="25">
        <f ca="1">NETWORKDAYS(Table1[[#This Row],[Joining Date]],TODAY())</f>
        <v>1158</v>
      </c>
      <c r="Q4530" s="25" t="str">
        <f>LEFT(Table1[[#This Row],[Department]],5)&amp;"-"&amp;RIGHT(Table1[[#This Row],[Employee ID]],3)</f>
        <v>HR-942</v>
      </c>
      <c r="R4530" s="25" t="str">
        <f>LEFT(Table1[[#This Row],[Department]],3)</f>
        <v>HR</v>
      </c>
      <c r="S4530" s="36">
        <f>_xlfn.XLOOKUP(Table1[[#This Row],[City]],Table2[City],Table2[Bonus %])</f>
        <v>6</v>
      </c>
    </row>
    <row r="4531" spans="1:19" x14ac:dyDescent="0.35">
      <c r="A4531" s="9" t="s">
        <v>1001</v>
      </c>
      <c r="B4531" s="41" t="str">
        <f>LEFT(Table1[[#This Row],[Employee Name]],FIND(" ",Table1[[#This Row],[Employee Name]]))</f>
        <v xml:space="preserve">Neha </v>
      </c>
      <c r="C4531" s="41" t="str">
        <f>RIGHT(Table1[[#This Row],[Employee Name]],LEN(Table1[[#This Row],[Employee Name]])-FIND(" ",Table1[[#This Row],[Employee Name]]))</f>
        <v>Kulkarni</v>
      </c>
      <c r="D4531" s="23">
        <f>Table1[[#This Row],[Basic Salary]]+Table1[[#This Row],[Bonus]]</f>
        <v>50994</v>
      </c>
      <c r="E4531" s="10">
        <v>61</v>
      </c>
      <c r="F4531" s="46">
        <v>44</v>
      </c>
      <c r="G4531" s="10" t="str" cm="1">
        <f t="array" ref="G4531">_xlfn.IFS(Table1[[#This Row],[Performance Score]]&gt;=80,"Excellent",Table1[[#This Row],[Performance Score]]&gt;=60,"Good",Table1[[#This Row],[Performance Score]]&gt;=40,"Need Improvement")</f>
        <v>Need Improvement</v>
      </c>
      <c r="H4531" s="30">
        <f>Table1[[#This Row],[Bonus]]/Table1[[#This Row],[Basic Salary]]</f>
        <v>0.6529659643435981</v>
      </c>
      <c r="I4531" s="10">
        <f ca="1">DATEDIF(Table1[[#This Row],[Date of Birth]],TODAY(),"y")</f>
        <v>23</v>
      </c>
      <c r="J4531" s="34">
        <v>42854</v>
      </c>
      <c r="K4531" s="33" t="str" cm="1">
        <f t="array" aca="1" ref="K4531" ca="1">_xlfn.IFS(L4531&lt;3,"Junior",L4531&lt;=7,"Mid-Level",L4531&gt;7,"Senior")</f>
        <v>Senior</v>
      </c>
      <c r="L4531" s="46">
        <f ca="1">INT(YEARFRAC(Table1[[#This Row],[Joining Date]],TODAY(),1))</f>
        <v>9</v>
      </c>
      <c r="M4531" s="25" t="str">
        <f t="shared" ca="1" si="70"/>
        <v>Yes</v>
      </c>
      <c r="N4531" s="26">
        <f>YEAR(Table1[[#This Row],[Joining Date]])</f>
        <v>2017</v>
      </c>
      <c r="O4531" s="46">
        <f>MONTH(Table1[[#This Row],[Joining Date]])</f>
        <v>4</v>
      </c>
      <c r="P4531" s="26">
        <f ca="1">NETWORKDAYS(Table1[[#This Row],[Joining Date]],TODAY())</f>
        <v>2391</v>
      </c>
      <c r="Q4531" s="26" t="str">
        <f>LEFT(Table1[[#This Row],[Department]],5)&amp;"-"&amp;RIGHT(Table1[[#This Row],[Employee ID]],3)</f>
        <v>Finan-945</v>
      </c>
      <c r="R4531" s="26" t="str">
        <f>LEFT(Table1[[#This Row],[Department]],3)</f>
        <v>Fin</v>
      </c>
      <c r="S4531" s="37">
        <f>_xlfn.XLOOKUP(Table1[[#This Row],[City]],Table2[City],Table2[Bonus %])</f>
        <v>6</v>
      </c>
    </row>
    <row r="4532" spans="1:19" x14ac:dyDescent="0.35">
      <c r="A4532" s="7" t="s">
        <v>4688</v>
      </c>
      <c r="B4532" s="40" t="str">
        <f>LEFT(Table1[[#This Row],[Employee Name]],FIND(" ",Table1[[#This Row],[Employee Name]]))</f>
        <v xml:space="preserve">Sneha </v>
      </c>
      <c r="C4532" s="40" t="str">
        <f>RIGHT(Table1[[#This Row],[Employee Name]],LEN(Table1[[#This Row],[Employee Name]])-FIND(" ",Table1[[#This Row],[Employee Name]]))</f>
        <v>Iyer</v>
      </c>
      <c r="D4532" s="22">
        <f>Table1[[#This Row],[Basic Salary]]+Table1[[#This Row],[Bonus]]</f>
        <v>50993</v>
      </c>
      <c r="E4532" s="8">
        <v>78</v>
      </c>
      <c r="F4532" s="45">
        <v>81</v>
      </c>
      <c r="G4532" s="8" t="str" cm="1">
        <f t="array" ref="G4532">_xlfn.IFS(Table1[[#This Row],[Performance Score]]&gt;=80,"Excellent",Table1[[#This Row],[Performance Score]]&gt;=60,"Good",Table1[[#This Row],[Performance Score]]&gt;=40,"Need Improvement")</f>
        <v>Excellent</v>
      </c>
      <c r="H4532" s="29">
        <f>Table1[[#This Row],[Bonus]]/Table1[[#This Row],[Basic Salary]]</f>
        <v>0.31897778122655907</v>
      </c>
      <c r="I4532" s="8">
        <f ca="1">DATEDIF(Table1[[#This Row],[Date of Birth]],TODAY(),"y")</f>
        <v>17</v>
      </c>
      <c r="J4532" s="33">
        <v>43953</v>
      </c>
      <c r="K4532" s="33" t="str" cm="1">
        <f t="array" aca="1" ref="K4532" ca="1">_xlfn.IFS(L4532&lt;3,"Junior",L4532&lt;=7,"Mid-Level",L4532&gt;7,"Senior")</f>
        <v>Mid-Level</v>
      </c>
      <c r="L4532" s="45">
        <f ca="1">INT(YEARFRAC(Table1[[#This Row],[Joining Date]],TODAY(),1))</f>
        <v>6</v>
      </c>
      <c r="M4532" s="25" t="str">
        <f t="shared" ca="1" si="70"/>
        <v>Yes</v>
      </c>
      <c r="N4532" s="25">
        <f>YEAR(Table1[[#This Row],[Joining Date]])</f>
        <v>2020</v>
      </c>
      <c r="O4532" s="45">
        <f>MONTH(Table1[[#This Row],[Joining Date]])</f>
        <v>5</v>
      </c>
      <c r="P4532" s="25">
        <f ca="1">NETWORKDAYS(Table1[[#This Row],[Joining Date]],TODAY())</f>
        <v>1606</v>
      </c>
      <c r="Q4532" s="25" t="str">
        <f>LEFT(Table1[[#This Row],[Department]],5)&amp;"-"&amp;RIGHT(Table1[[#This Row],[Employee ID]],3)</f>
        <v>Marke-632</v>
      </c>
      <c r="R4532" s="25" t="str">
        <f>LEFT(Table1[[#This Row],[Department]],3)</f>
        <v>Mar</v>
      </c>
      <c r="S4532" s="36">
        <f>_xlfn.XLOOKUP(Table1[[#This Row],[City]],Table2[City],Table2[Bonus %])</f>
        <v>8</v>
      </c>
    </row>
    <row r="4533" spans="1:19" x14ac:dyDescent="0.35">
      <c r="A4533" s="9" t="s">
        <v>3428</v>
      </c>
      <c r="B4533" s="41" t="str">
        <f>LEFT(Table1[[#This Row],[Employee Name]],FIND(" ",Table1[[#This Row],[Employee Name]]))</f>
        <v xml:space="preserve">Tarun </v>
      </c>
      <c r="C4533" s="41" t="str">
        <f>RIGHT(Table1[[#This Row],[Employee Name]],LEN(Table1[[#This Row],[Employee Name]])-FIND(" ",Table1[[#This Row],[Employee Name]]))</f>
        <v>Verma</v>
      </c>
      <c r="D4533" s="23">
        <f>Table1[[#This Row],[Basic Salary]]+Table1[[#This Row],[Bonus]]</f>
        <v>50984</v>
      </c>
      <c r="E4533" s="10">
        <v>78</v>
      </c>
      <c r="F4533" s="46">
        <v>48</v>
      </c>
      <c r="G4533" s="10" t="str" cm="1">
        <f t="array" ref="G4533">_xlfn.IFS(Table1[[#This Row],[Performance Score]]&gt;=80,"Excellent",Table1[[#This Row],[Performance Score]]&gt;=60,"Good",Table1[[#This Row],[Performance Score]]&gt;=40,"Need Improvement")</f>
        <v>Need Improvement</v>
      </c>
      <c r="H4533" s="30">
        <f>Table1[[#This Row],[Bonus]]/Table1[[#This Row],[Basic Salary]]</f>
        <v>0.82417975598411397</v>
      </c>
      <c r="I4533" s="10">
        <f ca="1">DATEDIF(Table1[[#This Row],[Date of Birth]],TODAY(),"y")</f>
        <v>26</v>
      </c>
      <c r="J4533" s="34">
        <v>44532</v>
      </c>
      <c r="K4533" s="33" t="str" cm="1">
        <f t="array" aca="1" ref="K4533" ca="1">_xlfn.IFS(L4533&lt;3,"Junior",L4533&lt;=7,"Mid-Level",L4533&gt;7,"Senior")</f>
        <v>Mid-Level</v>
      </c>
      <c r="L4533" s="46">
        <f ca="1">INT(YEARFRAC(Table1[[#This Row],[Joining Date]],TODAY(),1))</f>
        <v>4</v>
      </c>
      <c r="M4533" s="25" t="str">
        <f t="shared" ca="1" si="70"/>
        <v>No</v>
      </c>
      <c r="N4533" s="26">
        <f>YEAR(Table1[[#This Row],[Joining Date]])</f>
        <v>2021</v>
      </c>
      <c r="O4533" s="46">
        <f>MONTH(Table1[[#This Row],[Joining Date]])</f>
        <v>12</v>
      </c>
      <c r="P4533" s="26">
        <f ca="1">NETWORKDAYS(Table1[[#This Row],[Joining Date]],TODAY())</f>
        <v>1193</v>
      </c>
      <c r="Q4533" s="26" t="str">
        <f>LEFT(Table1[[#This Row],[Department]],5)&amp;"-"&amp;RIGHT(Table1[[#This Row],[Employee ID]],3)</f>
        <v>HR-372</v>
      </c>
      <c r="R4533" s="26" t="str">
        <f>LEFT(Table1[[#This Row],[Department]],3)</f>
        <v>HR</v>
      </c>
      <c r="S4533" s="37">
        <f>_xlfn.XLOOKUP(Table1[[#This Row],[City]],Table2[City],Table2[Bonus %])</f>
        <v>4</v>
      </c>
    </row>
    <row r="4534" spans="1:19" x14ac:dyDescent="0.35">
      <c r="A4534" s="7" t="s">
        <v>3802</v>
      </c>
      <c r="B4534" s="40" t="str">
        <f>LEFT(Table1[[#This Row],[Employee Name]],FIND(" ",Table1[[#This Row],[Employee Name]]))</f>
        <v xml:space="preserve">Ajay </v>
      </c>
      <c r="C4534" s="40" t="str">
        <f>RIGHT(Table1[[#This Row],[Employee Name]],LEN(Table1[[#This Row],[Employee Name]])-FIND(" ",Table1[[#This Row],[Employee Name]]))</f>
        <v>Singh</v>
      </c>
      <c r="D4534" s="22">
        <f>Table1[[#This Row],[Basic Salary]]+Table1[[#This Row],[Bonus]]</f>
        <v>50978</v>
      </c>
      <c r="E4534" s="8">
        <v>96</v>
      </c>
      <c r="F4534" s="45">
        <v>58</v>
      </c>
      <c r="G4534" s="8" t="str" cm="1">
        <f t="array" ref="G4534">_xlfn.IFS(Table1[[#This Row],[Performance Score]]&gt;=80,"Excellent",Table1[[#This Row],[Performance Score]]&gt;=60,"Good",Table1[[#This Row],[Performance Score]]&gt;=40,"Need Improvement")</f>
        <v>Need Improvement</v>
      </c>
      <c r="H4534" s="29">
        <f>Table1[[#This Row],[Bonus]]/Table1[[#This Row],[Basic Salary]]</f>
        <v>0.1528528460616477</v>
      </c>
      <c r="I4534" s="8">
        <f ca="1">DATEDIF(Table1[[#This Row],[Date of Birth]],TODAY(),"y")</f>
        <v>19</v>
      </c>
      <c r="J4534" s="33">
        <v>43379</v>
      </c>
      <c r="K4534" s="33" t="str" cm="1">
        <f t="array" aca="1" ref="K4534" ca="1">_xlfn.IFS(L4534&lt;3,"Junior",L4534&lt;=7,"Mid-Level",L4534&gt;7,"Senior")</f>
        <v>Mid-Level</v>
      </c>
      <c r="L4534" s="45">
        <f ca="1">INT(YEARFRAC(Table1[[#This Row],[Joining Date]],TODAY(),1))</f>
        <v>7</v>
      </c>
      <c r="M4534" s="25" t="str">
        <f t="shared" ca="1" si="70"/>
        <v>Yes</v>
      </c>
      <c r="N4534" s="25">
        <f>YEAR(Table1[[#This Row],[Joining Date]])</f>
        <v>2018</v>
      </c>
      <c r="O4534" s="45">
        <f>MONTH(Table1[[#This Row],[Joining Date]])</f>
        <v>10</v>
      </c>
      <c r="P4534" s="25">
        <f ca="1">NETWORKDAYS(Table1[[#This Row],[Joining Date]],TODAY())</f>
        <v>2016</v>
      </c>
      <c r="Q4534" s="25" t="str">
        <f>LEFT(Table1[[#This Row],[Department]],5)&amp;"-"&amp;RIGHT(Table1[[#This Row],[Employee ID]],3)</f>
        <v>Sales-746</v>
      </c>
      <c r="R4534" s="25" t="str">
        <f>LEFT(Table1[[#This Row],[Department]],3)</f>
        <v>Sal</v>
      </c>
      <c r="S4534" s="36">
        <f>_xlfn.XLOOKUP(Table1[[#This Row],[City]],Table2[City],Table2[Bonus %])</f>
        <v>5</v>
      </c>
    </row>
    <row r="4535" spans="1:19" x14ac:dyDescent="0.35">
      <c r="A4535" s="9" t="s">
        <v>511</v>
      </c>
      <c r="B4535" s="41" t="str">
        <f>LEFT(Table1[[#This Row],[Employee Name]],FIND(" ",Table1[[#This Row],[Employee Name]]))</f>
        <v xml:space="preserve">Ravi </v>
      </c>
      <c r="C4535" s="41" t="str">
        <f>RIGHT(Table1[[#This Row],[Employee Name]],LEN(Table1[[#This Row],[Employee Name]])-FIND(" ",Table1[[#This Row],[Employee Name]]))</f>
        <v>Teja</v>
      </c>
      <c r="D4535" s="23">
        <f>Table1[[#This Row],[Basic Salary]]+Table1[[#This Row],[Bonus]]</f>
        <v>50930</v>
      </c>
      <c r="E4535" s="10">
        <v>89</v>
      </c>
      <c r="F4535" s="46">
        <v>85</v>
      </c>
      <c r="G4535" s="10" t="str" cm="1">
        <f t="array" ref="G4535">_xlfn.IFS(Table1[[#This Row],[Performance Score]]&gt;=80,"Excellent",Table1[[#This Row],[Performance Score]]&gt;=60,"Good",Table1[[#This Row],[Performance Score]]&gt;=40,"Need Improvement")</f>
        <v>Excellent</v>
      </c>
      <c r="H4535" s="30">
        <f>Table1[[#This Row],[Bonus]]/Table1[[#This Row],[Basic Salary]]</f>
        <v>0.12796775336640681</v>
      </c>
      <c r="I4535" s="10">
        <f ca="1">DATEDIF(Table1[[#This Row],[Date of Birth]],TODAY(),"y")</f>
        <v>15</v>
      </c>
      <c r="J4535" s="34">
        <v>45064</v>
      </c>
      <c r="K4535" s="33" t="str" cm="1">
        <f t="array" aca="1" ref="K4535" ca="1">_xlfn.IFS(L4535&lt;3,"Junior",L4535&lt;=7,"Mid-Level",L4535&gt;7,"Senior")</f>
        <v>Mid-Level</v>
      </c>
      <c r="L4535" s="46">
        <f ca="1">INT(YEARFRAC(Table1[[#This Row],[Joining Date]],TODAY(),1))</f>
        <v>3</v>
      </c>
      <c r="M4535" s="25" t="str">
        <f t="shared" ca="1" si="70"/>
        <v>No</v>
      </c>
      <c r="N4535" s="26">
        <f>YEAR(Table1[[#This Row],[Joining Date]])</f>
        <v>2023</v>
      </c>
      <c r="O4535" s="46">
        <f>MONTH(Table1[[#This Row],[Joining Date]])</f>
        <v>5</v>
      </c>
      <c r="P4535" s="26">
        <f ca="1">NETWORKDAYS(Table1[[#This Row],[Joining Date]],TODAY())</f>
        <v>813</v>
      </c>
      <c r="Q4535" s="26" t="str">
        <f>LEFT(Table1[[#This Row],[Department]],5)&amp;"-"&amp;RIGHT(Table1[[#This Row],[Employee ID]],3)</f>
        <v>Marke-455</v>
      </c>
      <c r="R4535" s="26" t="str">
        <f>LEFT(Table1[[#This Row],[Department]],3)</f>
        <v>Mar</v>
      </c>
      <c r="S4535" s="37">
        <f>_xlfn.XLOOKUP(Table1[[#This Row],[City]],Table2[City],Table2[Bonus %])</f>
        <v>6</v>
      </c>
    </row>
    <row r="4536" spans="1:19" x14ac:dyDescent="0.35">
      <c r="A4536" s="7" t="s">
        <v>3883</v>
      </c>
      <c r="B4536" s="40" t="str">
        <f>LEFT(Table1[[#This Row],[Employee Name]],FIND(" ",Table1[[#This Row],[Employee Name]]))</f>
        <v xml:space="preserve">Meera </v>
      </c>
      <c r="C4536" s="40" t="str">
        <f>RIGHT(Table1[[#This Row],[Employee Name]],LEN(Table1[[#This Row],[Employee Name]])-FIND(" ",Table1[[#This Row],[Employee Name]]))</f>
        <v>Joshi</v>
      </c>
      <c r="D4536" s="22">
        <f>Table1[[#This Row],[Basic Salary]]+Table1[[#This Row],[Bonus]]</f>
        <v>50928</v>
      </c>
      <c r="E4536" s="8">
        <v>69</v>
      </c>
      <c r="F4536" s="45">
        <v>97</v>
      </c>
      <c r="G4536" s="8" t="str" cm="1">
        <f t="array" ref="G4536">_xlfn.IFS(Table1[[#This Row],[Performance Score]]&gt;=80,"Excellent",Table1[[#This Row],[Performance Score]]&gt;=60,"Good",Table1[[#This Row],[Performance Score]]&gt;=40,"Need Improvement")</f>
        <v>Excellent</v>
      </c>
      <c r="H4536" s="29">
        <f>Table1[[#This Row],[Bonus]]/Table1[[#This Row],[Basic Salary]]</f>
        <v>0.92763058289174871</v>
      </c>
      <c r="I4536" s="8">
        <f ca="1">DATEDIF(Table1[[#This Row],[Date of Birth]],TODAY(),"y")</f>
        <v>43</v>
      </c>
      <c r="J4536" s="33">
        <v>43758</v>
      </c>
      <c r="K4536" s="33" t="str" cm="1">
        <f t="array" aca="1" ref="K4536" ca="1">_xlfn.IFS(L4536&lt;3,"Junior",L4536&lt;=7,"Mid-Level",L4536&gt;7,"Senior")</f>
        <v>Mid-Level</v>
      </c>
      <c r="L4536" s="45">
        <f ca="1">INT(YEARFRAC(Table1[[#This Row],[Joining Date]],TODAY(),1))</f>
        <v>6</v>
      </c>
      <c r="M4536" s="25" t="str">
        <f t="shared" ca="1" si="70"/>
        <v>Yes</v>
      </c>
      <c r="N4536" s="25">
        <f>YEAR(Table1[[#This Row],[Joining Date]])</f>
        <v>2019</v>
      </c>
      <c r="O4536" s="45">
        <f>MONTH(Table1[[#This Row],[Joining Date]])</f>
        <v>10</v>
      </c>
      <c r="P4536" s="25">
        <f ca="1">NETWORKDAYS(Table1[[#This Row],[Joining Date]],TODAY())</f>
        <v>1746</v>
      </c>
      <c r="Q4536" s="25" t="str">
        <f>LEFT(Table1[[#This Row],[Department]],5)&amp;"-"&amp;RIGHT(Table1[[#This Row],[Employee ID]],3)</f>
        <v>Finan-827</v>
      </c>
      <c r="R4536" s="25" t="str">
        <f>LEFT(Table1[[#This Row],[Department]],3)</f>
        <v>Fin</v>
      </c>
      <c r="S4536" s="36">
        <f>_xlfn.XLOOKUP(Table1[[#This Row],[City]],Table2[City],Table2[Bonus %])</f>
        <v>7</v>
      </c>
    </row>
    <row r="4537" spans="1:19" x14ac:dyDescent="0.35">
      <c r="A4537" s="9" t="s">
        <v>421</v>
      </c>
      <c r="B4537" s="41" t="str">
        <f>LEFT(Table1[[#This Row],[Employee Name]],FIND(" ",Table1[[#This Row],[Employee Name]]))</f>
        <v xml:space="preserve">Priya </v>
      </c>
      <c r="C4537" s="41" t="str">
        <f>RIGHT(Table1[[#This Row],[Employee Name]],LEN(Table1[[#This Row],[Employee Name]])-FIND(" ",Table1[[#This Row],[Employee Name]]))</f>
        <v>Reddy</v>
      </c>
      <c r="D4537" s="23">
        <f>Table1[[#This Row],[Basic Salary]]+Table1[[#This Row],[Bonus]]</f>
        <v>50925</v>
      </c>
      <c r="E4537" s="10">
        <v>70</v>
      </c>
      <c r="F4537" s="46">
        <v>96</v>
      </c>
      <c r="G4537" s="10" t="str" cm="1">
        <f t="array" ref="G4537">_xlfn.IFS(Table1[[#This Row],[Performance Score]]&gt;=80,"Excellent",Table1[[#This Row],[Performance Score]]&gt;=60,"Good",Table1[[#This Row],[Performance Score]]&gt;=40,"Need Improvement")</f>
        <v>Excellent</v>
      </c>
      <c r="H4537" s="30">
        <f>Table1[[#This Row],[Bonus]]/Table1[[#This Row],[Basic Salary]]</f>
        <v>0.46652267818574517</v>
      </c>
      <c r="I4537" s="10">
        <f ca="1">DATEDIF(Table1[[#This Row],[Date of Birth]],TODAY(),"y")</f>
        <v>41</v>
      </c>
      <c r="J4537" s="34">
        <v>43074</v>
      </c>
      <c r="K4537" s="33" t="str" cm="1">
        <f t="array" aca="1" ref="K4537" ca="1">_xlfn.IFS(L4537&lt;3,"Junior",L4537&lt;=7,"Mid-Level",L4537&gt;7,"Senior")</f>
        <v>Senior</v>
      </c>
      <c r="L4537" s="46">
        <f ca="1">INT(YEARFRAC(Table1[[#This Row],[Joining Date]],TODAY(),1))</f>
        <v>8</v>
      </c>
      <c r="M4537" s="25" t="str">
        <f t="shared" ca="1" si="70"/>
        <v>Yes</v>
      </c>
      <c r="N4537" s="26">
        <f>YEAR(Table1[[#This Row],[Joining Date]])</f>
        <v>2017</v>
      </c>
      <c r="O4537" s="46">
        <f>MONTH(Table1[[#This Row],[Joining Date]])</f>
        <v>12</v>
      </c>
      <c r="P4537" s="26">
        <f ca="1">NETWORKDAYS(Table1[[#This Row],[Joining Date]],TODAY())</f>
        <v>2235</v>
      </c>
      <c r="Q4537" s="26" t="str">
        <f>LEFT(Table1[[#This Row],[Department]],5)&amp;"-"&amp;RIGHT(Table1[[#This Row],[Employee ID]],3)</f>
        <v>HR-365</v>
      </c>
      <c r="R4537" s="26" t="str">
        <f>LEFT(Table1[[#This Row],[Department]],3)</f>
        <v>HR</v>
      </c>
      <c r="S4537" s="37">
        <f>_xlfn.XLOOKUP(Table1[[#This Row],[City]],Table2[City],Table2[Bonus %])</f>
        <v>8</v>
      </c>
    </row>
    <row r="4538" spans="1:19" x14ac:dyDescent="0.35">
      <c r="A4538" s="7" t="s">
        <v>4430</v>
      </c>
      <c r="B4538" s="40" t="str">
        <f>LEFT(Table1[[#This Row],[Employee Name]],FIND(" ",Table1[[#This Row],[Employee Name]]))</f>
        <v xml:space="preserve">Kavya </v>
      </c>
      <c r="C4538" s="40" t="str">
        <f>RIGHT(Table1[[#This Row],[Employee Name]],LEN(Table1[[#This Row],[Employee Name]])-FIND(" ",Table1[[#This Row],[Employee Name]]))</f>
        <v>Nair</v>
      </c>
      <c r="D4538" s="22">
        <f>Table1[[#This Row],[Basic Salary]]+Table1[[#This Row],[Bonus]]</f>
        <v>50870</v>
      </c>
      <c r="E4538" s="8">
        <v>91</v>
      </c>
      <c r="F4538" s="45">
        <v>88</v>
      </c>
      <c r="G4538" s="8" t="str" cm="1">
        <f t="array" ref="G4538">_xlfn.IFS(Table1[[#This Row],[Performance Score]]&gt;=80,"Excellent",Table1[[#This Row],[Performance Score]]&gt;=60,"Good",Table1[[#This Row],[Performance Score]]&gt;=40,"Need Improvement")</f>
        <v>Excellent</v>
      </c>
      <c r="H4538" s="29">
        <f>Table1[[#This Row],[Bonus]]/Table1[[#This Row],[Basic Salary]]</f>
        <v>0.2584419761027138</v>
      </c>
      <c r="I4538" s="8">
        <f ca="1">DATEDIF(Table1[[#This Row],[Date of Birth]],TODAY(),"y")</f>
        <v>20</v>
      </c>
      <c r="J4538" s="33">
        <v>45449</v>
      </c>
      <c r="K4538" s="33" t="str" cm="1">
        <f t="array" aca="1" ref="K4538" ca="1">_xlfn.IFS(L4538&lt;3,"Junior",L4538&lt;=7,"Mid-Level",L4538&gt;7,"Senior")</f>
        <v>Junior</v>
      </c>
      <c r="L4538" s="45">
        <f ca="1">INT(YEARFRAC(Table1[[#This Row],[Joining Date]],TODAY(),1))</f>
        <v>2</v>
      </c>
      <c r="M4538" s="25" t="str">
        <f t="shared" ca="1" si="70"/>
        <v>No</v>
      </c>
      <c r="N4538" s="25">
        <f>YEAR(Table1[[#This Row],[Joining Date]])</f>
        <v>2024</v>
      </c>
      <c r="O4538" s="45">
        <f>MONTH(Table1[[#This Row],[Joining Date]])</f>
        <v>6</v>
      </c>
      <c r="P4538" s="25">
        <f ca="1">NETWORKDAYS(Table1[[#This Row],[Joining Date]],TODAY())</f>
        <v>538</v>
      </c>
      <c r="Q4538" s="25" t="str">
        <f>LEFT(Table1[[#This Row],[Department]],5)&amp;"-"&amp;RIGHT(Table1[[#This Row],[Employee ID]],3)</f>
        <v>Opera-374</v>
      </c>
      <c r="R4538" s="25" t="str">
        <f>LEFT(Table1[[#This Row],[Department]],3)</f>
        <v>Ope</v>
      </c>
      <c r="S4538" s="36">
        <f>_xlfn.XLOOKUP(Table1[[#This Row],[City]],Table2[City],Table2[Bonus %])</f>
        <v>4</v>
      </c>
    </row>
    <row r="4539" spans="1:19" x14ac:dyDescent="0.35">
      <c r="A4539" s="9" t="s">
        <v>2702</v>
      </c>
      <c r="B4539" s="41" t="str">
        <f>LEFT(Table1[[#This Row],[Employee Name]],FIND(" ",Table1[[#This Row],[Employee Name]]))</f>
        <v xml:space="preserve">Vikram </v>
      </c>
      <c r="C4539" s="41" t="str">
        <f>RIGHT(Table1[[#This Row],[Employee Name]],LEN(Table1[[#This Row],[Employee Name]])-FIND(" ",Table1[[#This Row],[Employee Name]]))</f>
        <v>Singh</v>
      </c>
      <c r="D4539" s="23">
        <f>Table1[[#This Row],[Basic Salary]]+Table1[[#This Row],[Bonus]]</f>
        <v>50830</v>
      </c>
      <c r="E4539" s="10">
        <v>88</v>
      </c>
      <c r="F4539" s="46">
        <v>49</v>
      </c>
      <c r="G4539" s="10" t="str" cm="1">
        <f t="array" ref="G4539">_xlfn.IFS(Table1[[#This Row],[Performance Score]]&gt;=80,"Excellent",Table1[[#This Row],[Performance Score]]&gt;=60,"Good",Table1[[#This Row],[Performance Score]]&gt;=40,"Need Improvement")</f>
        <v>Need Improvement</v>
      </c>
      <c r="H4539" s="30">
        <f>Table1[[#This Row],[Bonus]]/Table1[[#This Row],[Basic Salary]]</f>
        <v>0.99450657249362373</v>
      </c>
      <c r="I4539" s="10">
        <f ca="1">DATEDIF(Table1[[#This Row],[Date of Birth]],TODAY(),"y")</f>
        <v>35</v>
      </c>
      <c r="J4539" s="34">
        <v>44223</v>
      </c>
      <c r="K4539" s="33" t="str" cm="1">
        <f t="array" aca="1" ref="K4539" ca="1">_xlfn.IFS(L4539&lt;3,"Junior",L4539&lt;=7,"Mid-Level",L4539&gt;7,"Senior")</f>
        <v>Mid-Level</v>
      </c>
      <c r="L4539" s="46">
        <f ca="1">INT(YEARFRAC(Table1[[#This Row],[Joining Date]],TODAY(),1))</f>
        <v>5</v>
      </c>
      <c r="M4539" s="25" t="str">
        <f t="shared" ca="1" si="70"/>
        <v>No</v>
      </c>
      <c r="N4539" s="26">
        <f>YEAR(Table1[[#This Row],[Joining Date]])</f>
        <v>2021</v>
      </c>
      <c r="O4539" s="46">
        <f>MONTH(Table1[[#This Row],[Joining Date]])</f>
        <v>1</v>
      </c>
      <c r="P4539" s="26">
        <f ca="1">NETWORKDAYS(Table1[[#This Row],[Joining Date]],TODAY())</f>
        <v>1414</v>
      </c>
      <c r="Q4539" s="26" t="str">
        <f>LEFT(Table1[[#This Row],[Department]],5)&amp;"-"&amp;RIGHT(Table1[[#This Row],[Employee ID]],3)</f>
        <v>Finan-646</v>
      </c>
      <c r="R4539" s="26" t="str">
        <f>LEFT(Table1[[#This Row],[Department]],3)</f>
        <v>Fin</v>
      </c>
      <c r="S4539" s="37">
        <f>_xlfn.XLOOKUP(Table1[[#This Row],[City]],Table2[City],Table2[Bonus %])</f>
        <v>7</v>
      </c>
    </row>
    <row r="4540" spans="1:19" x14ac:dyDescent="0.35">
      <c r="A4540" s="7" t="s">
        <v>1102</v>
      </c>
      <c r="B4540" s="40" t="str">
        <f>LEFT(Table1[[#This Row],[Employee Name]],FIND(" ",Table1[[#This Row],[Employee Name]]))</f>
        <v xml:space="preserve">Aditya </v>
      </c>
      <c r="C4540" s="40" t="str">
        <f>RIGHT(Table1[[#This Row],[Employee Name]],LEN(Table1[[#This Row],[Employee Name]])-FIND(" ",Table1[[#This Row],[Employee Name]]))</f>
        <v>Kapoor</v>
      </c>
      <c r="D4540" s="22">
        <f>Table1[[#This Row],[Basic Salary]]+Table1[[#This Row],[Bonus]]</f>
        <v>50820</v>
      </c>
      <c r="E4540" s="8">
        <v>66</v>
      </c>
      <c r="F4540" s="45">
        <v>90</v>
      </c>
      <c r="G4540" s="8" t="str" cm="1">
        <f t="array" ref="G4540">_xlfn.IFS(Table1[[#This Row],[Performance Score]]&gt;=80,"Excellent",Table1[[#This Row],[Performance Score]]&gt;=60,"Good",Table1[[#This Row],[Performance Score]]&gt;=40,"Need Improvement")</f>
        <v>Excellent</v>
      </c>
      <c r="H4540" s="29">
        <f>Table1[[#This Row],[Bonus]]/Table1[[#This Row],[Basic Salary]]</f>
        <v>0.20355239786856127</v>
      </c>
      <c r="I4540" s="8">
        <f ca="1">DATEDIF(Table1[[#This Row],[Date of Birth]],TODAY(),"y")</f>
        <v>29</v>
      </c>
      <c r="J4540" s="33">
        <v>45787</v>
      </c>
      <c r="K4540" s="33" t="str" cm="1">
        <f t="array" aca="1" ref="K4540" ca="1">_xlfn.IFS(L4540&lt;3,"Junior",L4540&lt;=7,"Mid-Level",L4540&gt;7,"Senior")</f>
        <v>Junior</v>
      </c>
      <c r="L4540" s="45">
        <f ca="1">INT(YEARFRAC(Table1[[#This Row],[Joining Date]],TODAY(),1))</f>
        <v>1</v>
      </c>
      <c r="M4540" s="25" t="str">
        <f t="shared" ca="1" si="70"/>
        <v>No</v>
      </c>
      <c r="N4540" s="25">
        <f>YEAR(Table1[[#This Row],[Joining Date]])</f>
        <v>2025</v>
      </c>
      <c r="O4540" s="45">
        <f>MONTH(Table1[[#This Row],[Joining Date]])</f>
        <v>5</v>
      </c>
      <c r="P4540" s="25">
        <f ca="1">NETWORKDAYS(Table1[[#This Row],[Joining Date]],TODAY())</f>
        <v>296</v>
      </c>
      <c r="Q4540" s="25" t="str">
        <f>LEFT(Table1[[#This Row],[Department]],5)&amp;"-"&amp;RIGHT(Table1[[#This Row],[Employee ID]],3)</f>
        <v>Opera-046</v>
      </c>
      <c r="R4540" s="25" t="str">
        <f>LEFT(Table1[[#This Row],[Department]],3)</f>
        <v>Ope</v>
      </c>
      <c r="S4540" s="36">
        <f>_xlfn.XLOOKUP(Table1[[#This Row],[City]],Table2[City],Table2[Bonus %])</f>
        <v>5</v>
      </c>
    </row>
    <row r="4541" spans="1:19" x14ac:dyDescent="0.35">
      <c r="A4541" s="9" t="s">
        <v>3573</v>
      </c>
      <c r="B4541" s="41" t="str">
        <f>LEFT(Table1[[#This Row],[Employee Name]],FIND(" ",Table1[[#This Row],[Employee Name]]))</f>
        <v xml:space="preserve">Aditya </v>
      </c>
      <c r="C4541" s="41" t="str">
        <f>RIGHT(Table1[[#This Row],[Employee Name]],LEN(Table1[[#This Row],[Employee Name]])-FIND(" ",Table1[[#This Row],[Employee Name]]))</f>
        <v>Kapoor</v>
      </c>
      <c r="D4541" s="23">
        <f>Table1[[#This Row],[Basic Salary]]+Table1[[#This Row],[Bonus]]</f>
        <v>50818</v>
      </c>
      <c r="E4541" s="10">
        <v>89</v>
      </c>
      <c r="F4541" s="46">
        <v>97</v>
      </c>
      <c r="G4541" s="10" t="str" cm="1">
        <f t="array" ref="G4541">_xlfn.IFS(Table1[[#This Row],[Performance Score]]&gt;=80,"Excellent",Table1[[#This Row],[Performance Score]]&gt;=60,"Good",Table1[[#This Row],[Performance Score]]&gt;=40,"Need Improvement")</f>
        <v>Excellent</v>
      </c>
      <c r="H4541" s="30">
        <f>Table1[[#This Row],[Bonus]]/Table1[[#This Row],[Basic Salary]]</f>
        <v>0.16030778363814874</v>
      </c>
      <c r="I4541" s="10">
        <f ca="1">DATEDIF(Table1[[#This Row],[Date of Birth]],TODAY(),"y")</f>
        <v>30</v>
      </c>
      <c r="J4541" s="34">
        <v>45678</v>
      </c>
      <c r="K4541" s="33" t="str" cm="1">
        <f t="array" aca="1" ref="K4541" ca="1">_xlfn.IFS(L4541&lt;3,"Junior",L4541&lt;=7,"Mid-Level",L4541&gt;7,"Senior")</f>
        <v>Junior</v>
      </c>
      <c r="L4541" s="46">
        <f ca="1">INT(YEARFRAC(Table1[[#This Row],[Joining Date]],TODAY(),1))</f>
        <v>1</v>
      </c>
      <c r="M4541" s="25" t="str">
        <f t="shared" ca="1" si="70"/>
        <v>No</v>
      </c>
      <c r="N4541" s="26">
        <f>YEAR(Table1[[#This Row],[Joining Date]])</f>
        <v>2025</v>
      </c>
      <c r="O4541" s="46">
        <f>MONTH(Table1[[#This Row],[Joining Date]])</f>
        <v>1</v>
      </c>
      <c r="P4541" s="26">
        <f ca="1">NETWORKDAYS(Table1[[#This Row],[Joining Date]],TODAY())</f>
        <v>375</v>
      </c>
      <c r="Q4541" s="26" t="str">
        <f>LEFT(Table1[[#This Row],[Department]],5)&amp;"-"&amp;RIGHT(Table1[[#This Row],[Employee ID]],3)</f>
        <v>Marke-517</v>
      </c>
      <c r="R4541" s="26" t="str">
        <f>LEFT(Table1[[#This Row],[Department]],3)</f>
        <v>Mar</v>
      </c>
      <c r="S4541" s="37">
        <f>_xlfn.XLOOKUP(Table1[[#This Row],[City]],Table2[City],Table2[Bonus %])</f>
        <v>6</v>
      </c>
    </row>
    <row r="4542" spans="1:19" x14ac:dyDescent="0.35">
      <c r="A4542" s="7" t="s">
        <v>2132</v>
      </c>
      <c r="B4542" s="40" t="str">
        <f>LEFT(Table1[[#This Row],[Employee Name]],FIND(" ",Table1[[#This Row],[Employee Name]]))</f>
        <v xml:space="preserve">Kavya </v>
      </c>
      <c r="C4542" s="40" t="str">
        <f>RIGHT(Table1[[#This Row],[Employee Name]],LEN(Table1[[#This Row],[Employee Name]])-FIND(" ",Table1[[#This Row],[Employee Name]]))</f>
        <v>Nair</v>
      </c>
      <c r="D4542" s="22">
        <f>Table1[[#This Row],[Basic Salary]]+Table1[[#This Row],[Bonus]]</f>
        <v>50815</v>
      </c>
      <c r="E4542" s="8">
        <v>67</v>
      </c>
      <c r="F4542" s="45">
        <v>61</v>
      </c>
      <c r="G4542" s="8" t="str" cm="1">
        <f t="array" ref="G4542">_xlfn.IFS(Table1[[#This Row],[Performance Score]]&gt;=80,"Excellent",Table1[[#This Row],[Performance Score]]&gt;=60,"Good",Table1[[#This Row],[Performance Score]]&gt;=40,"Need Improvement")</f>
        <v>Good</v>
      </c>
      <c r="H4542" s="29">
        <f>Table1[[#This Row],[Bonus]]/Table1[[#This Row],[Basic Salary]]</f>
        <v>0.43764499519040345</v>
      </c>
      <c r="I4542" s="8">
        <f ca="1">DATEDIF(Table1[[#This Row],[Date of Birth]],TODAY(),"y")</f>
        <v>44</v>
      </c>
      <c r="J4542" s="33">
        <v>45769</v>
      </c>
      <c r="K4542" s="33" t="str" cm="1">
        <f t="array" aca="1" ref="K4542" ca="1">_xlfn.IFS(L4542&lt;3,"Junior",L4542&lt;=7,"Mid-Level",L4542&gt;7,"Senior")</f>
        <v>Junior</v>
      </c>
      <c r="L4542" s="45">
        <f ca="1">INT(YEARFRAC(Table1[[#This Row],[Joining Date]],TODAY(),1))</f>
        <v>1</v>
      </c>
      <c r="M4542" s="25" t="str">
        <f t="shared" ca="1" si="70"/>
        <v>No</v>
      </c>
      <c r="N4542" s="25">
        <f>YEAR(Table1[[#This Row],[Joining Date]])</f>
        <v>2025</v>
      </c>
      <c r="O4542" s="45">
        <f>MONTH(Table1[[#This Row],[Joining Date]])</f>
        <v>4</v>
      </c>
      <c r="P4542" s="25">
        <f ca="1">NETWORKDAYS(Table1[[#This Row],[Joining Date]],TODAY())</f>
        <v>310</v>
      </c>
      <c r="Q4542" s="25" t="str">
        <f>LEFT(Table1[[#This Row],[Department]],5)&amp;"-"&amp;RIGHT(Table1[[#This Row],[Employee ID]],3)</f>
        <v>Suppo-076</v>
      </c>
      <c r="R4542" s="25" t="str">
        <f>LEFT(Table1[[#This Row],[Department]],3)</f>
        <v>Sup</v>
      </c>
      <c r="S4542" s="36">
        <f>_xlfn.XLOOKUP(Table1[[#This Row],[City]],Table2[City],Table2[Bonus %])</f>
        <v>7</v>
      </c>
    </row>
    <row r="4543" spans="1:19" x14ac:dyDescent="0.35">
      <c r="A4543" s="9" t="s">
        <v>1059</v>
      </c>
      <c r="B4543" s="41" t="str">
        <f>LEFT(Table1[[#This Row],[Employee Name]],FIND(" ",Table1[[#This Row],[Employee Name]]))</f>
        <v xml:space="preserve">Tarun </v>
      </c>
      <c r="C4543" s="41" t="str">
        <f>RIGHT(Table1[[#This Row],[Employee Name]],LEN(Table1[[#This Row],[Employee Name]])-FIND(" ",Table1[[#This Row],[Employee Name]]))</f>
        <v>Verma</v>
      </c>
      <c r="D4543" s="23">
        <f>Table1[[#This Row],[Basic Salary]]+Table1[[#This Row],[Bonus]]</f>
        <v>50780</v>
      </c>
      <c r="E4543" s="10">
        <v>85</v>
      </c>
      <c r="F4543" s="46">
        <v>61</v>
      </c>
      <c r="G4543" s="10" t="str" cm="1">
        <f t="array" ref="G4543">_xlfn.IFS(Table1[[#This Row],[Performance Score]]&gt;=80,"Excellent",Table1[[#This Row],[Performance Score]]&gt;=60,"Good",Table1[[#This Row],[Performance Score]]&gt;=40,"Need Improvement")</f>
        <v>Good</v>
      </c>
      <c r="H4543" s="30">
        <f>Table1[[#This Row],[Bonus]]/Table1[[#This Row],[Basic Salary]]</f>
        <v>0.82491195284985264</v>
      </c>
      <c r="I4543" s="10">
        <f ca="1">DATEDIF(Table1[[#This Row],[Date of Birth]],TODAY(),"y")</f>
        <v>39</v>
      </c>
      <c r="J4543" s="34">
        <v>45742</v>
      </c>
      <c r="K4543" s="33" t="str" cm="1">
        <f t="array" aca="1" ref="K4543" ca="1">_xlfn.IFS(L4543&lt;3,"Junior",L4543&lt;=7,"Mid-Level",L4543&gt;7,"Senior")</f>
        <v>Junior</v>
      </c>
      <c r="L4543" s="46">
        <f ca="1">INT(YEARFRAC(Table1[[#This Row],[Joining Date]],TODAY(),1))</f>
        <v>1</v>
      </c>
      <c r="M4543" s="25" t="str">
        <f t="shared" ca="1" si="70"/>
        <v>No</v>
      </c>
      <c r="N4543" s="26">
        <f>YEAR(Table1[[#This Row],[Joining Date]])</f>
        <v>2025</v>
      </c>
      <c r="O4543" s="46">
        <f>MONTH(Table1[[#This Row],[Joining Date]])</f>
        <v>3</v>
      </c>
      <c r="P4543" s="26">
        <f ca="1">NETWORKDAYS(Table1[[#This Row],[Joining Date]],TODAY())</f>
        <v>329</v>
      </c>
      <c r="Q4543" s="26" t="str">
        <f>LEFT(Table1[[#This Row],[Department]],5)&amp;"-"&amp;RIGHT(Table1[[#This Row],[Employee ID]],3)</f>
        <v>Sales-003</v>
      </c>
      <c r="R4543" s="26" t="str">
        <f>LEFT(Table1[[#This Row],[Department]],3)</f>
        <v>Sal</v>
      </c>
      <c r="S4543" s="37">
        <f>_xlfn.XLOOKUP(Table1[[#This Row],[City]],Table2[City],Table2[Bonus %])</f>
        <v>8</v>
      </c>
    </row>
    <row r="4544" spans="1:19" x14ac:dyDescent="0.35">
      <c r="A4544" s="7" t="s">
        <v>4071</v>
      </c>
      <c r="B4544" s="40" t="str">
        <f>LEFT(Table1[[#This Row],[Employee Name]],FIND(" ",Table1[[#This Row],[Employee Name]]))</f>
        <v xml:space="preserve">Kavya </v>
      </c>
      <c r="C4544" s="40" t="str">
        <f>RIGHT(Table1[[#This Row],[Employee Name]],LEN(Table1[[#This Row],[Employee Name]])-FIND(" ",Table1[[#This Row],[Employee Name]]))</f>
        <v>Nair</v>
      </c>
      <c r="D4544" s="22">
        <f>Table1[[#This Row],[Basic Salary]]+Table1[[#This Row],[Bonus]]</f>
        <v>50709</v>
      </c>
      <c r="E4544" s="8">
        <v>92</v>
      </c>
      <c r="F4544" s="45">
        <v>80</v>
      </c>
      <c r="G4544" s="8" t="str" cm="1">
        <f t="array" ref="G4544">_xlfn.IFS(Table1[[#This Row],[Performance Score]]&gt;=80,"Excellent",Table1[[#This Row],[Performance Score]]&gt;=60,"Good",Table1[[#This Row],[Performance Score]]&gt;=40,"Need Improvement")</f>
        <v>Excellent</v>
      </c>
      <c r="H4544" s="29">
        <f>Table1[[#This Row],[Bonus]]/Table1[[#This Row],[Basic Salary]]</f>
        <v>0.62685274302213667</v>
      </c>
      <c r="I4544" s="8">
        <f ca="1">DATEDIF(Table1[[#This Row],[Date of Birth]],TODAY(),"y")</f>
        <v>45</v>
      </c>
      <c r="J4544" s="33">
        <v>45825</v>
      </c>
      <c r="K4544" s="33" t="str" cm="1">
        <f t="array" aca="1" ref="K4544" ca="1">_xlfn.IFS(L4544&lt;3,"Junior",L4544&lt;=7,"Mid-Level",L4544&gt;7,"Senior")</f>
        <v>Junior</v>
      </c>
      <c r="L4544" s="45">
        <f ca="1">INT(YEARFRAC(Table1[[#This Row],[Joining Date]],TODAY(),1))</f>
        <v>1</v>
      </c>
      <c r="M4544" s="25" t="str">
        <f t="shared" ca="1" si="70"/>
        <v>No</v>
      </c>
      <c r="N4544" s="25">
        <f>YEAR(Table1[[#This Row],[Joining Date]])</f>
        <v>2025</v>
      </c>
      <c r="O4544" s="45">
        <f>MONTH(Table1[[#This Row],[Joining Date]])</f>
        <v>6</v>
      </c>
      <c r="P4544" s="25">
        <f ca="1">NETWORKDAYS(Table1[[#This Row],[Joining Date]],TODAY())</f>
        <v>270</v>
      </c>
      <c r="Q4544" s="25" t="str">
        <f>LEFT(Table1[[#This Row],[Department]],5)&amp;"-"&amp;RIGHT(Table1[[#This Row],[Employee ID]],3)</f>
        <v>HR-015</v>
      </c>
      <c r="R4544" s="25" t="str">
        <f>LEFT(Table1[[#This Row],[Department]],3)</f>
        <v>HR</v>
      </c>
      <c r="S4544" s="36">
        <f>_xlfn.XLOOKUP(Table1[[#This Row],[City]],Table2[City],Table2[Bonus %])</f>
        <v>4</v>
      </c>
    </row>
    <row r="4545" spans="1:19" x14ac:dyDescent="0.35">
      <c r="A4545" s="9" t="s">
        <v>269</v>
      </c>
      <c r="B4545" s="41" t="str">
        <f>LEFT(Table1[[#This Row],[Employee Name]],FIND(" ",Table1[[#This Row],[Employee Name]]))</f>
        <v xml:space="preserve">Arjun </v>
      </c>
      <c r="C4545" s="41" t="str">
        <f>RIGHT(Table1[[#This Row],[Employee Name]],LEN(Table1[[#This Row],[Employee Name]])-FIND(" ",Table1[[#This Row],[Employee Name]]))</f>
        <v>Mehta</v>
      </c>
      <c r="D4545" s="23">
        <f>Table1[[#This Row],[Basic Salary]]+Table1[[#This Row],[Bonus]]</f>
        <v>50655</v>
      </c>
      <c r="E4545" s="10">
        <v>61</v>
      </c>
      <c r="F4545" s="46">
        <v>68</v>
      </c>
      <c r="G4545" s="10" t="str" cm="1">
        <f t="array" ref="G4545">_xlfn.IFS(Table1[[#This Row],[Performance Score]]&gt;=80,"Excellent",Table1[[#This Row],[Performance Score]]&gt;=60,"Good",Table1[[#This Row],[Performance Score]]&gt;=40,"Need Improvement")</f>
        <v>Good</v>
      </c>
      <c r="H4545" s="30">
        <f>Table1[[#This Row],[Bonus]]/Table1[[#This Row],[Basic Salary]]</f>
        <v>0.28552938787940313</v>
      </c>
      <c r="I4545" s="10">
        <f ca="1">DATEDIF(Table1[[#This Row],[Date of Birth]],TODAY(),"y")</f>
        <v>15</v>
      </c>
      <c r="J4545" s="34">
        <v>45888</v>
      </c>
      <c r="K4545" s="33" t="str" cm="1">
        <f t="array" aca="1" ref="K4545" ca="1">_xlfn.IFS(L4545&lt;3,"Junior",L4545&lt;=7,"Mid-Level",L4545&gt;7,"Senior")</f>
        <v>Junior</v>
      </c>
      <c r="L4545" s="46">
        <f ca="1">INT(YEARFRAC(Table1[[#This Row],[Joining Date]],TODAY(),1))</f>
        <v>0</v>
      </c>
      <c r="M4545" s="25" t="str">
        <f t="shared" ca="1" si="70"/>
        <v>No</v>
      </c>
      <c r="N4545" s="26">
        <f>YEAR(Table1[[#This Row],[Joining Date]])</f>
        <v>2025</v>
      </c>
      <c r="O4545" s="46">
        <f>MONTH(Table1[[#This Row],[Joining Date]])</f>
        <v>8</v>
      </c>
      <c r="P4545" s="26">
        <f ca="1">NETWORKDAYS(Table1[[#This Row],[Joining Date]],TODAY())</f>
        <v>225</v>
      </c>
      <c r="Q4545" s="26" t="str">
        <f>LEFT(Table1[[#This Row],[Department]],5)&amp;"-"&amp;RIGHT(Table1[[#This Row],[Employee ID]],3)</f>
        <v>HR-213</v>
      </c>
      <c r="R4545" s="26" t="str">
        <f>LEFT(Table1[[#This Row],[Department]],3)</f>
        <v>HR</v>
      </c>
      <c r="S4545" s="37">
        <f>_xlfn.XLOOKUP(Table1[[#This Row],[City]],Table2[City],Table2[Bonus %])</f>
        <v>6</v>
      </c>
    </row>
    <row r="4546" spans="1:19" x14ac:dyDescent="0.35">
      <c r="A4546" s="7" t="s">
        <v>4041</v>
      </c>
      <c r="B4546" s="40" t="str">
        <f>LEFT(Table1[[#This Row],[Employee Name]],FIND(" ",Table1[[#This Row],[Employee Name]]))</f>
        <v xml:space="preserve">Priya </v>
      </c>
      <c r="C4546" s="40" t="str">
        <f>RIGHT(Table1[[#This Row],[Employee Name]],LEN(Table1[[#This Row],[Employee Name]])-FIND(" ",Table1[[#This Row],[Employee Name]]))</f>
        <v>Reddy</v>
      </c>
      <c r="D4546" s="22">
        <f>Table1[[#This Row],[Basic Salary]]+Table1[[#This Row],[Bonus]]</f>
        <v>50643</v>
      </c>
      <c r="E4546" s="8">
        <v>60</v>
      </c>
      <c r="F4546" s="45">
        <v>64</v>
      </c>
      <c r="G4546" s="8" t="str" cm="1">
        <f t="array" ref="G4546">_xlfn.IFS(Table1[[#This Row],[Performance Score]]&gt;=80,"Excellent",Table1[[#This Row],[Performance Score]]&gt;=60,"Good",Table1[[#This Row],[Performance Score]]&gt;=40,"Need Improvement")</f>
        <v>Good</v>
      </c>
      <c r="H4546" s="29">
        <f>Table1[[#This Row],[Bonus]]/Table1[[#This Row],[Basic Salary]]</f>
        <v>0.6129885020861866</v>
      </c>
      <c r="I4546" s="8">
        <f ca="1">DATEDIF(Table1[[#This Row],[Date of Birth]],TODAY(),"y")</f>
        <v>44</v>
      </c>
      <c r="J4546" s="33">
        <v>45309</v>
      </c>
      <c r="K4546" s="33" t="str" cm="1">
        <f t="array" aca="1" ref="K4546" ca="1">_xlfn.IFS(L4546&lt;3,"Junior",L4546&lt;=7,"Mid-Level",L4546&gt;7,"Senior")</f>
        <v>Junior</v>
      </c>
      <c r="L4546" s="45">
        <f ca="1">INT(YEARFRAC(Table1[[#This Row],[Joining Date]],TODAY(),1))</f>
        <v>2</v>
      </c>
      <c r="M4546" s="25" t="str">
        <f t="shared" ref="M4546:M4609" ca="1" si="71">IF(L4546&gt;5,"Yes","No")</f>
        <v>No</v>
      </c>
      <c r="N4546" s="25">
        <f>YEAR(Table1[[#This Row],[Joining Date]])</f>
        <v>2024</v>
      </c>
      <c r="O4546" s="45">
        <f>MONTH(Table1[[#This Row],[Joining Date]])</f>
        <v>1</v>
      </c>
      <c r="P4546" s="25">
        <f ca="1">NETWORKDAYS(Table1[[#This Row],[Joining Date]],TODAY())</f>
        <v>638</v>
      </c>
      <c r="Q4546" s="25" t="str">
        <f>LEFT(Table1[[#This Row],[Department]],5)&amp;"-"&amp;RIGHT(Table1[[#This Row],[Employee ID]],3)</f>
        <v>IT-985</v>
      </c>
      <c r="R4546" s="25" t="str">
        <f>LEFT(Table1[[#This Row],[Department]],3)</f>
        <v>IT</v>
      </c>
      <c r="S4546" s="36">
        <f>_xlfn.XLOOKUP(Table1[[#This Row],[City]],Table2[City],Table2[Bonus %])</f>
        <v>4</v>
      </c>
    </row>
    <row r="4547" spans="1:19" x14ac:dyDescent="0.35">
      <c r="A4547" s="9" t="s">
        <v>1715</v>
      </c>
      <c r="B4547" s="41" t="str">
        <f>LEFT(Table1[[#This Row],[Employee Name]],FIND(" ",Table1[[#This Row],[Employee Name]]))</f>
        <v xml:space="preserve">Ajay </v>
      </c>
      <c r="C4547" s="41" t="str">
        <f>RIGHT(Table1[[#This Row],[Employee Name]],LEN(Table1[[#This Row],[Employee Name]])-FIND(" ",Table1[[#This Row],[Employee Name]]))</f>
        <v>Singh</v>
      </c>
      <c r="D4547" s="23">
        <f>Table1[[#This Row],[Basic Salary]]+Table1[[#This Row],[Bonus]]</f>
        <v>50636</v>
      </c>
      <c r="E4547" s="10">
        <v>95</v>
      </c>
      <c r="F4547" s="46">
        <v>77</v>
      </c>
      <c r="G4547" s="10" t="str" cm="1">
        <f t="array" ref="G4547">_xlfn.IFS(Table1[[#This Row],[Performance Score]]&gt;=80,"Excellent",Table1[[#This Row],[Performance Score]]&gt;=60,"Good",Table1[[#This Row],[Performance Score]]&gt;=40,"Need Improvement")</f>
        <v>Good</v>
      </c>
      <c r="H4547" s="30">
        <f>Table1[[#This Row],[Bonus]]/Table1[[#This Row],[Basic Salary]]</f>
        <v>0.12815257107209696</v>
      </c>
      <c r="I4547" s="10">
        <f ca="1">DATEDIF(Table1[[#This Row],[Date of Birth]],TODAY(),"y")</f>
        <v>35</v>
      </c>
      <c r="J4547" s="34">
        <v>45448</v>
      </c>
      <c r="K4547" s="33" t="str" cm="1">
        <f t="array" aca="1" ref="K4547" ca="1">_xlfn.IFS(L4547&lt;3,"Junior",L4547&lt;=7,"Mid-Level",L4547&gt;7,"Senior")</f>
        <v>Junior</v>
      </c>
      <c r="L4547" s="46">
        <f ca="1">INT(YEARFRAC(Table1[[#This Row],[Joining Date]],TODAY(),1))</f>
        <v>2</v>
      </c>
      <c r="M4547" s="25" t="str">
        <f t="shared" ca="1" si="71"/>
        <v>No</v>
      </c>
      <c r="N4547" s="26">
        <f>YEAR(Table1[[#This Row],[Joining Date]])</f>
        <v>2024</v>
      </c>
      <c r="O4547" s="46">
        <f>MONTH(Table1[[#This Row],[Joining Date]])</f>
        <v>6</v>
      </c>
      <c r="P4547" s="26">
        <f ca="1">NETWORKDAYS(Table1[[#This Row],[Joining Date]],TODAY())</f>
        <v>539</v>
      </c>
      <c r="Q4547" s="26" t="str">
        <f>LEFT(Table1[[#This Row],[Department]],5)&amp;"-"&amp;RIGHT(Table1[[#This Row],[Employee ID]],3)</f>
        <v>Opera-659</v>
      </c>
      <c r="R4547" s="26" t="str">
        <f>LEFT(Table1[[#This Row],[Department]],3)</f>
        <v>Ope</v>
      </c>
      <c r="S4547" s="37">
        <f>_xlfn.XLOOKUP(Table1[[#This Row],[City]],Table2[City],Table2[Bonus %])</f>
        <v>6</v>
      </c>
    </row>
    <row r="4548" spans="1:19" x14ac:dyDescent="0.35">
      <c r="A4548" s="7" t="s">
        <v>3426</v>
      </c>
      <c r="B4548" s="40" t="str">
        <f>LEFT(Table1[[#This Row],[Employee Name]],FIND(" ",Table1[[#This Row],[Employee Name]]))</f>
        <v xml:space="preserve">Arjun </v>
      </c>
      <c r="C4548" s="40" t="str">
        <f>RIGHT(Table1[[#This Row],[Employee Name]],LEN(Table1[[#This Row],[Employee Name]])-FIND(" ",Table1[[#This Row],[Employee Name]]))</f>
        <v>Mehta</v>
      </c>
      <c r="D4548" s="22">
        <f>Table1[[#This Row],[Basic Salary]]+Table1[[#This Row],[Bonus]]</f>
        <v>50609</v>
      </c>
      <c r="E4548" s="8">
        <v>93</v>
      </c>
      <c r="F4548" s="45">
        <v>73</v>
      </c>
      <c r="G4548" s="8" t="str" cm="1">
        <f t="array" ref="G4548">_xlfn.IFS(Table1[[#This Row],[Performance Score]]&gt;=80,"Excellent",Table1[[#This Row],[Performance Score]]&gt;=60,"Good",Table1[[#This Row],[Performance Score]]&gt;=40,"Need Improvement")</f>
        <v>Good</v>
      </c>
      <c r="H4548" s="29">
        <f>Table1[[#This Row],[Bonus]]/Table1[[#This Row],[Basic Salary]]</f>
        <v>0.67840679202732734</v>
      </c>
      <c r="I4548" s="8">
        <f ca="1">DATEDIF(Table1[[#This Row],[Date of Birth]],TODAY(),"y")</f>
        <v>41</v>
      </c>
      <c r="J4548" s="33">
        <v>45279</v>
      </c>
      <c r="K4548" s="33" t="str" cm="1">
        <f t="array" aca="1" ref="K4548" ca="1">_xlfn.IFS(L4548&lt;3,"Junior",L4548&lt;=7,"Mid-Level",L4548&gt;7,"Senior")</f>
        <v>Junior</v>
      </c>
      <c r="L4548" s="45">
        <f ca="1">INT(YEARFRAC(Table1[[#This Row],[Joining Date]],TODAY(),1))</f>
        <v>2</v>
      </c>
      <c r="M4548" s="25" t="str">
        <f t="shared" ca="1" si="71"/>
        <v>No</v>
      </c>
      <c r="N4548" s="25">
        <f>YEAR(Table1[[#This Row],[Joining Date]])</f>
        <v>2023</v>
      </c>
      <c r="O4548" s="45">
        <f>MONTH(Table1[[#This Row],[Joining Date]])</f>
        <v>12</v>
      </c>
      <c r="P4548" s="25">
        <f ca="1">NETWORKDAYS(Table1[[#This Row],[Joining Date]],TODAY())</f>
        <v>660</v>
      </c>
      <c r="Q4548" s="25" t="str">
        <f>LEFT(Table1[[#This Row],[Department]],5)&amp;"-"&amp;RIGHT(Table1[[#This Row],[Employee ID]],3)</f>
        <v>Finan-370</v>
      </c>
      <c r="R4548" s="25" t="str">
        <f>LEFT(Table1[[#This Row],[Department]],3)</f>
        <v>Fin</v>
      </c>
      <c r="S4548" s="36">
        <f>_xlfn.XLOOKUP(Table1[[#This Row],[City]],Table2[City],Table2[Bonus %])</f>
        <v>7</v>
      </c>
    </row>
    <row r="4549" spans="1:19" x14ac:dyDescent="0.35">
      <c r="A4549" s="9" t="s">
        <v>4466</v>
      </c>
      <c r="B4549" s="41" t="str">
        <f>LEFT(Table1[[#This Row],[Employee Name]],FIND(" ",Table1[[#This Row],[Employee Name]]))</f>
        <v xml:space="preserve">Neha </v>
      </c>
      <c r="C4549" s="41" t="str">
        <f>RIGHT(Table1[[#This Row],[Employee Name]],LEN(Table1[[#This Row],[Employee Name]])-FIND(" ",Table1[[#This Row],[Employee Name]]))</f>
        <v>Kulkarni</v>
      </c>
      <c r="D4549" s="23">
        <f>Table1[[#This Row],[Basic Salary]]+Table1[[#This Row],[Bonus]]</f>
        <v>50565</v>
      </c>
      <c r="E4549" s="10">
        <v>69</v>
      </c>
      <c r="F4549" s="46">
        <v>100</v>
      </c>
      <c r="G4549" s="10" t="str" cm="1">
        <f t="array" ref="G4549">_xlfn.IFS(Table1[[#This Row],[Performance Score]]&gt;=80,"Excellent",Table1[[#This Row],[Performance Score]]&gt;=60,"Good",Table1[[#This Row],[Performance Score]]&gt;=40,"Need Improvement")</f>
        <v>Excellent</v>
      </c>
      <c r="H4549" s="30">
        <f>Table1[[#This Row],[Bonus]]/Table1[[#This Row],[Basic Salary]]</f>
        <v>0.44121419410004276</v>
      </c>
      <c r="I4549" s="10">
        <f ca="1">DATEDIF(Table1[[#This Row],[Date of Birth]],TODAY(),"y")</f>
        <v>29</v>
      </c>
      <c r="J4549" s="34">
        <v>44803</v>
      </c>
      <c r="K4549" s="33" t="str" cm="1">
        <f t="array" aca="1" ref="K4549" ca="1">_xlfn.IFS(L4549&lt;3,"Junior",L4549&lt;=7,"Mid-Level",L4549&gt;7,"Senior")</f>
        <v>Mid-Level</v>
      </c>
      <c r="L4549" s="46">
        <f ca="1">INT(YEARFRAC(Table1[[#This Row],[Joining Date]],TODAY(),1))</f>
        <v>3</v>
      </c>
      <c r="M4549" s="25" t="str">
        <f t="shared" ca="1" si="71"/>
        <v>No</v>
      </c>
      <c r="N4549" s="26">
        <f>YEAR(Table1[[#This Row],[Joining Date]])</f>
        <v>2022</v>
      </c>
      <c r="O4549" s="46">
        <f>MONTH(Table1[[#This Row],[Joining Date]])</f>
        <v>8</v>
      </c>
      <c r="P4549" s="26">
        <f ca="1">NETWORKDAYS(Table1[[#This Row],[Joining Date]],TODAY())</f>
        <v>1000</v>
      </c>
      <c r="Q4549" s="26" t="str">
        <f>LEFT(Table1[[#This Row],[Department]],5)&amp;"-"&amp;RIGHT(Table1[[#This Row],[Employee ID]],3)</f>
        <v>IT-410</v>
      </c>
      <c r="R4549" s="26" t="str">
        <f>LEFT(Table1[[#This Row],[Department]],3)</f>
        <v>IT</v>
      </c>
      <c r="S4549" s="37">
        <f>_xlfn.XLOOKUP(Table1[[#This Row],[City]],Table2[City],Table2[Bonus %])</f>
        <v>6</v>
      </c>
    </row>
    <row r="4550" spans="1:19" x14ac:dyDescent="0.35">
      <c r="A4550" s="7" t="s">
        <v>3772</v>
      </c>
      <c r="B4550" s="40" t="str">
        <f>LEFT(Table1[[#This Row],[Employee Name]],FIND(" ",Table1[[#This Row],[Employee Name]]))</f>
        <v xml:space="preserve">Rahul </v>
      </c>
      <c r="C4550" s="40" t="str">
        <f>RIGHT(Table1[[#This Row],[Employee Name]],LEN(Table1[[#This Row],[Employee Name]])-FIND(" ",Table1[[#This Row],[Employee Name]]))</f>
        <v>Verma</v>
      </c>
      <c r="D4550" s="22">
        <f>Table1[[#This Row],[Basic Salary]]+Table1[[#This Row],[Bonus]]</f>
        <v>50518</v>
      </c>
      <c r="E4550" s="8">
        <v>86</v>
      </c>
      <c r="F4550" s="45">
        <v>52</v>
      </c>
      <c r="G4550" s="8" t="str" cm="1">
        <f t="array" ref="G4550">_xlfn.IFS(Table1[[#This Row],[Performance Score]]&gt;=80,"Excellent",Table1[[#This Row],[Performance Score]]&gt;=60,"Good",Table1[[#This Row],[Performance Score]]&gt;=40,"Need Improvement")</f>
        <v>Need Improvement</v>
      </c>
      <c r="H4550" s="29">
        <f>Table1[[#This Row],[Bonus]]/Table1[[#This Row],[Basic Salary]]</f>
        <v>0.30591459001137422</v>
      </c>
      <c r="I4550" s="8">
        <f ca="1">DATEDIF(Table1[[#This Row],[Date of Birth]],TODAY(),"y")</f>
        <v>37</v>
      </c>
      <c r="J4550" s="33">
        <v>45096</v>
      </c>
      <c r="K4550" s="33" t="str" cm="1">
        <f t="array" aca="1" ref="K4550" ca="1">_xlfn.IFS(L4550&lt;3,"Junior",L4550&lt;=7,"Mid-Level",L4550&gt;7,"Senior")</f>
        <v>Mid-Level</v>
      </c>
      <c r="L4550" s="45">
        <f ca="1">INT(YEARFRAC(Table1[[#This Row],[Joining Date]],TODAY(),1))</f>
        <v>3</v>
      </c>
      <c r="M4550" s="25" t="str">
        <f t="shared" ca="1" si="71"/>
        <v>No</v>
      </c>
      <c r="N4550" s="25">
        <f>YEAR(Table1[[#This Row],[Joining Date]])</f>
        <v>2023</v>
      </c>
      <c r="O4550" s="45">
        <f>MONTH(Table1[[#This Row],[Joining Date]])</f>
        <v>6</v>
      </c>
      <c r="P4550" s="25">
        <f ca="1">NETWORKDAYS(Table1[[#This Row],[Joining Date]],TODAY())</f>
        <v>791</v>
      </c>
      <c r="Q4550" s="25" t="str">
        <f>LEFT(Table1[[#This Row],[Department]],5)&amp;"-"&amp;RIGHT(Table1[[#This Row],[Employee ID]],3)</f>
        <v>IT-716</v>
      </c>
      <c r="R4550" s="25" t="str">
        <f>LEFT(Table1[[#This Row],[Department]],3)</f>
        <v>IT</v>
      </c>
      <c r="S4550" s="36">
        <f>_xlfn.XLOOKUP(Table1[[#This Row],[City]],Table2[City],Table2[Bonus %])</f>
        <v>6</v>
      </c>
    </row>
    <row r="4551" spans="1:19" x14ac:dyDescent="0.35">
      <c r="A4551" s="9" t="s">
        <v>3614</v>
      </c>
      <c r="B4551" s="41" t="str">
        <f>LEFT(Table1[[#This Row],[Employee Name]],FIND(" ",Table1[[#This Row],[Employee Name]]))</f>
        <v xml:space="preserve">Swathi </v>
      </c>
      <c r="C4551" s="41" t="str">
        <f>RIGHT(Table1[[#This Row],[Employee Name]],LEN(Table1[[#This Row],[Employee Name]])-FIND(" ",Table1[[#This Row],[Employee Name]]))</f>
        <v>Ramesh</v>
      </c>
      <c r="D4551" s="23">
        <f>Table1[[#This Row],[Basic Salary]]+Table1[[#This Row],[Bonus]]</f>
        <v>50477</v>
      </c>
      <c r="E4551" s="10">
        <v>61</v>
      </c>
      <c r="F4551" s="46">
        <v>52</v>
      </c>
      <c r="G4551" s="10" t="str" cm="1">
        <f t="array" ref="G4551">_xlfn.IFS(Table1[[#This Row],[Performance Score]]&gt;=80,"Excellent",Table1[[#This Row],[Performance Score]]&gt;=60,"Good",Table1[[#This Row],[Performance Score]]&gt;=40,"Need Improvement")</f>
        <v>Need Improvement</v>
      </c>
      <c r="H4551" s="30">
        <f>Table1[[#This Row],[Bonus]]/Table1[[#This Row],[Basic Salary]]</f>
        <v>0.37423429800441044</v>
      </c>
      <c r="I4551" s="10">
        <f ca="1">DATEDIF(Table1[[#This Row],[Date of Birth]],TODAY(),"y")</f>
        <v>26</v>
      </c>
      <c r="J4551" s="34">
        <v>44052</v>
      </c>
      <c r="K4551" s="33" t="str" cm="1">
        <f t="array" aca="1" ref="K4551" ca="1">_xlfn.IFS(L4551&lt;3,"Junior",L4551&lt;=7,"Mid-Level",L4551&gt;7,"Senior")</f>
        <v>Mid-Level</v>
      </c>
      <c r="L4551" s="46">
        <f ca="1">INT(YEARFRAC(Table1[[#This Row],[Joining Date]],TODAY(),1))</f>
        <v>5</v>
      </c>
      <c r="M4551" s="25" t="str">
        <f t="shared" ca="1" si="71"/>
        <v>No</v>
      </c>
      <c r="N4551" s="26">
        <f>YEAR(Table1[[#This Row],[Joining Date]])</f>
        <v>2020</v>
      </c>
      <c r="O4551" s="46">
        <f>MONTH(Table1[[#This Row],[Joining Date]])</f>
        <v>8</v>
      </c>
      <c r="P4551" s="26">
        <f ca="1">NETWORKDAYS(Table1[[#This Row],[Joining Date]],TODAY())</f>
        <v>1536</v>
      </c>
      <c r="Q4551" s="26" t="str">
        <f>LEFT(Table1[[#This Row],[Department]],5)&amp;"-"&amp;RIGHT(Table1[[#This Row],[Employee ID]],3)</f>
        <v>Suppo-558</v>
      </c>
      <c r="R4551" s="26" t="str">
        <f>LEFT(Table1[[#This Row],[Department]],3)</f>
        <v>Sup</v>
      </c>
      <c r="S4551" s="37">
        <f>_xlfn.XLOOKUP(Table1[[#This Row],[City]],Table2[City],Table2[Bonus %])</f>
        <v>6</v>
      </c>
    </row>
    <row r="4552" spans="1:19" x14ac:dyDescent="0.35">
      <c r="A4552" s="7" t="s">
        <v>4136</v>
      </c>
      <c r="B4552" s="40" t="str">
        <f>LEFT(Table1[[#This Row],[Employee Name]],FIND(" ",Table1[[#This Row],[Employee Name]]))</f>
        <v xml:space="preserve">Arjun </v>
      </c>
      <c r="C4552" s="40" t="str">
        <f>RIGHT(Table1[[#This Row],[Employee Name]],LEN(Table1[[#This Row],[Employee Name]])-FIND(" ",Table1[[#This Row],[Employee Name]]))</f>
        <v>Mehta</v>
      </c>
      <c r="D4552" s="22">
        <f>Table1[[#This Row],[Basic Salary]]+Table1[[#This Row],[Bonus]]</f>
        <v>50457</v>
      </c>
      <c r="E4552" s="8">
        <v>82</v>
      </c>
      <c r="F4552" s="45">
        <v>43</v>
      </c>
      <c r="G4552" s="8" t="str" cm="1">
        <f t="array" ref="G4552">_xlfn.IFS(Table1[[#This Row],[Performance Score]]&gt;=80,"Excellent",Table1[[#This Row],[Performance Score]]&gt;=60,"Good",Table1[[#This Row],[Performance Score]]&gt;=40,"Need Improvement")</f>
        <v>Need Improvement</v>
      </c>
      <c r="H4552" s="29">
        <f>Table1[[#This Row],[Bonus]]/Table1[[#This Row],[Basic Salary]]</f>
        <v>0.16806722689075632</v>
      </c>
      <c r="I4552" s="8">
        <f ca="1">DATEDIF(Table1[[#This Row],[Date of Birth]],TODAY(),"y")</f>
        <v>44</v>
      </c>
      <c r="J4552" s="33">
        <v>44904</v>
      </c>
      <c r="K4552" s="33" t="str" cm="1">
        <f t="array" aca="1" ref="K4552" ca="1">_xlfn.IFS(L4552&lt;3,"Junior",L4552&lt;=7,"Mid-Level",L4552&gt;7,"Senior")</f>
        <v>Mid-Level</v>
      </c>
      <c r="L4552" s="45">
        <f ca="1">INT(YEARFRAC(Table1[[#This Row],[Joining Date]],TODAY(),1))</f>
        <v>3</v>
      </c>
      <c r="M4552" s="25" t="str">
        <f t="shared" ca="1" si="71"/>
        <v>No</v>
      </c>
      <c r="N4552" s="25">
        <f>YEAR(Table1[[#This Row],[Joining Date]])</f>
        <v>2022</v>
      </c>
      <c r="O4552" s="45">
        <f>MONTH(Table1[[#This Row],[Joining Date]])</f>
        <v>12</v>
      </c>
      <c r="P4552" s="25">
        <f ca="1">NETWORKDAYS(Table1[[#This Row],[Joining Date]],TODAY())</f>
        <v>927</v>
      </c>
      <c r="Q4552" s="25" t="str">
        <f>LEFT(Table1[[#This Row],[Department]],5)&amp;"-"&amp;RIGHT(Table1[[#This Row],[Employee ID]],3)</f>
        <v>Finan-080</v>
      </c>
      <c r="R4552" s="25" t="str">
        <f>LEFT(Table1[[#This Row],[Department]],3)</f>
        <v>Fin</v>
      </c>
      <c r="S4552" s="36">
        <f>_xlfn.XLOOKUP(Table1[[#This Row],[City]],Table2[City],Table2[Bonus %])</f>
        <v>6</v>
      </c>
    </row>
    <row r="4553" spans="1:19" x14ac:dyDescent="0.35">
      <c r="A4553" s="9" t="s">
        <v>3417</v>
      </c>
      <c r="B4553" s="41" t="str">
        <f>LEFT(Table1[[#This Row],[Employee Name]],FIND(" ",Table1[[#This Row],[Employee Name]]))</f>
        <v xml:space="preserve">Priya </v>
      </c>
      <c r="C4553" s="41" t="str">
        <f>RIGHT(Table1[[#This Row],[Employee Name]],LEN(Table1[[#This Row],[Employee Name]])-FIND(" ",Table1[[#This Row],[Employee Name]]))</f>
        <v>Reddy</v>
      </c>
      <c r="D4553" s="23">
        <f>Table1[[#This Row],[Basic Salary]]+Table1[[#This Row],[Bonus]]</f>
        <v>50433</v>
      </c>
      <c r="E4553" s="10">
        <v>77</v>
      </c>
      <c r="F4553" s="46">
        <v>64</v>
      </c>
      <c r="G4553" s="10" t="str" cm="1">
        <f t="array" ref="G4553">_xlfn.IFS(Table1[[#This Row],[Performance Score]]&gt;=80,"Excellent",Table1[[#This Row],[Performance Score]]&gt;=60,"Good",Table1[[#This Row],[Performance Score]]&gt;=40,"Need Improvement")</f>
        <v>Good</v>
      </c>
      <c r="H4553" s="30">
        <f>Table1[[#This Row],[Bonus]]/Table1[[#This Row],[Basic Salary]]</f>
        <v>0.12285428030724702</v>
      </c>
      <c r="I4553" s="10">
        <f ca="1">DATEDIF(Table1[[#This Row],[Date of Birth]],TODAY(),"y")</f>
        <v>15</v>
      </c>
      <c r="J4553" s="34">
        <v>42406</v>
      </c>
      <c r="K4553" s="33" t="str" cm="1">
        <f t="array" aca="1" ref="K4553" ca="1">_xlfn.IFS(L4553&lt;3,"Junior",L4553&lt;=7,"Mid-Level",L4553&gt;7,"Senior")</f>
        <v>Senior</v>
      </c>
      <c r="L4553" s="46">
        <f ca="1">INT(YEARFRAC(Table1[[#This Row],[Joining Date]],TODAY(),1))</f>
        <v>10</v>
      </c>
      <c r="M4553" s="25" t="str">
        <f t="shared" ca="1" si="71"/>
        <v>Yes</v>
      </c>
      <c r="N4553" s="26">
        <f>YEAR(Table1[[#This Row],[Joining Date]])</f>
        <v>2016</v>
      </c>
      <c r="O4553" s="46">
        <f>MONTH(Table1[[#This Row],[Joining Date]])</f>
        <v>2</v>
      </c>
      <c r="P4553" s="26">
        <f ca="1">NETWORKDAYS(Table1[[#This Row],[Joining Date]],TODAY())</f>
        <v>2711</v>
      </c>
      <c r="Q4553" s="26" t="str">
        <f>LEFT(Table1[[#This Row],[Department]],5)&amp;"-"&amp;RIGHT(Table1[[#This Row],[Employee ID]],3)</f>
        <v>Sales-361</v>
      </c>
      <c r="R4553" s="26" t="str">
        <f>LEFT(Table1[[#This Row],[Department]],3)</f>
        <v>Sal</v>
      </c>
      <c r="S4553" s="37">
        <f>_xlfn.XLOOKUP(Table1[[#This Row],[City]],Table2[City],Table2[Bonus %])</f>
        <v>7</v>
      </c>
    </row>
    <row r="4554" spans="1:19" x14ac:dyDescent="0.35">
      <c r="A4554" s="7" t="s">
        <v>175</v>
      </c>
      <c r="B4554" s="40" t="str">
        <f>LEFT(Table1[[#This Row],[Employee Name]],FIND(" ",Table1[[#This Row],[Employee Name]]))</f>
        <v xml:space="preserve">Arjun </v>
      </c>
      <c r="C4554" s="40" t="str">
        <f>RIGHT(Table1[[#This Row],[Employee Name]],LEN(Table1[[#This Row],[Employee Name]])-FIND(" ",Table1[[#This Row],[Employee Name]]))</f>
        <v>Mehta</v>
      </c>
      <c r="D4554" s="22">
        <f>Table1[[#This Row],[Basic Salary]]+Table1[[#This Row],[Bonus]]</f>
        <v>50432</v>
      </c>
      <c r="E4554" s="8">
        <v>94</v>
      </c>
      <c r="F4554" s="45">
        <v>48</v>
      </c>
      <c r="G4554" s="8" t="str" cm="1">
        <f t="array" ref="G4554">_xlfn.IFS(Table1[[#This Row],[Performance Score]]&gt;=80,"Excellent",Table1[[#This Row],[Performance Score]]&gt;=60,"Good",Table1[[#This Row],[Performance Score]]&gt;=40,"Need Improvement")</f>
        <v>Need Improvement</v>
      </c>
      <c r="H4554" s="29">
        <f>Table1[[#This Row],[Bonus]]/Table1[[#This Row],[Basic Salary]]</f>
        <v>0.3363364159092716</v>
      </c>
      <c r="I4554" s="8">
        <f ca="1">DATEDIF(Table1[[#This Row],[Date of Birth]],TODAY(),"y")</f>
        <v>41</v>
      </c>
      <c r="J4554" s="33">
        <v>44022</v>
      </c>
      <c r="K4554" s="33" t="str" cm="1">
        <f t="array" aca="1" ref="K4554" ca="1">_xlfn.IFS(L4554&lt;3,"Junior",L4554&lt;=7,"Mid-Level",L4554&gt;7,"Senior")</f>
        <v>Mid-Level</v>
      </c>
      <c r="L4554" s="45">
        <f ca="1">INT(YEARFRAC(Table1[[#This Row],[Joining Date]],TODAY(),1))</f>
        <v>5</v>
      </c>
      <c r="M4554" s="25" t="str">
        <f t="shared" ca="1" si="71"/>
        <v>No</v>
      </c>
      <c r="N4554" s="25">
        <f>YEAR(Table1[[#This Row],[Joining Date]])</f>
        <v>2020</v>
      </c>
      <c r="O4554" s="45">
        <f>MONTH(Table1[[#This Row],[Joining Date]])</f>
        <v>7</v>
      </c>
      <c r="P4554" s="25">
        <f ca="1">NETWORKDAYS(Table1[[#This Row],[Joining Date]],TODAY())</f>
        <v>1557</v>
      </c>
      <c r="Q4554" s="25" t="str">
        <f>LEFT(Table1[[#This Row],[Department]],5)&amp;"-"&amp;RIGHT(Table1[[#This Row],[Employee ID]],3)</f>
        <v>HR-119</v>
      </c>
      <c r="R4554" s="25" t="str">
        <f>LEFT(Table1[[#This Row],[Department]],3)</f>
        <v>HR</v>
      </c>
      <c r="S4554" s="36">
        <f>_xlfn.XLOOKUP(Table1[[#This Row],[City]],Table2[City],Table2[Bonus %])</f>
        <v>8</v>
      </c>
    </row>
    <row r="4555" spans="1:19" x14ac:dyDescent="0.35">
      <c r="A4555" s="9" t="s">
        <v>4677</v>
      </c>
      <c r="B4555" s="41" t="str">
        <f>LEFT(Table1[[#This Row],[Employee Name]],FIND(" ",Table1[[#This Row],[Employee Name]]))</f>
        <v xml:space="preserve">Tarun </v>
      </c>
      <c r="C4555" s="41" t="str">
        <f>RIGHT(Table1[[#This Row],[Employee Name]],LEN(Table1[[#This Row],[Employee Name]])-FIND(" ",Table1[[#This Row],[Employee Name]]))</f>
        <v>Verma</v>
      </c>
      <c r="D4555" s="23">
        <f>Table1[[#This Row],[Basic Salary]]+Table1[[#This Row],[Bonus]]</f>
        <v>50425</v>
      </c>
      <c r="E4555" s="10">
        <v>62</v>
      </c>
      <c r="F4555" s="46">
        <v>47</v>
      </c>
      <c r="G4555" s="10" t="str" cm="1">
        <f t="array" ref="G4555">_xlfn.IFS(Table1[[#This Row],[Performance Score]]&gt;=80,"Excellent",Table1[[#This Row],[Performance Score]]&gt;=60,"Good",Table1[[#This Row],[Performance Score]]&gt;=40,"Need Improvement")</f>
        <v>Need Improvement</v>
      </c>
      <c r="H4555" s="30">
        <f>Table1[[#This Row],[Bonus]]/Table1[[#This Row],[Basic Salary]]</f>
        <v>0.3041173123674546</v>
      </c>
      <c r="I4555" s="10">
        <f ca="1">DATEDIF(Table1[[#This Row],[Date of Birth]],TODAY(),"y")</f>
        <v>29</v>
      </c>
      <c r="J4555" s="34">
        <v>42123</v>
      </c>
      <c r="K4555" s="33" t="str" cm="1">
        <f t="array" aca="1" ref="K4555" ca="1">_xlfn.IFS(L4555&lt;3,"Junior",L4555&lt;=7,"Mid-Level",L4555&gt;7,"Senior")</f>
        <v>Senior</v>
      </c>
      <c r="L4555" s="46">
        <f ca="1">INT(YEARFRAC(Table1[[#This Row],[Joining Date]],TODAY(),1))</f>
        <v>11</v>
      </c>
      <c r="M4555" s="25" t="str">
        <f t="shared" ca="1" si="71"/>
        <v>Yes</v>
      </c>
      <c r="N4555" s="26">
        <f>YEAR(Table1[[#This Row],[Joining Date]])</f>
        <v>2015</v>
      </c>
      <c r="O4555" s="46">
        <f>MONTH(Table1[[#This Row],[Joining Date]])</f>
        <v>4</v>
      </c>
      <c r="P4555" s="26">
        <f ca="1">NETWORKDAYS(Table1[[#This Row],[Joining Date]],TODAY())</f>
        <v>2914</v>
      </c>
      <c r="Q4555" s="26" t="str">
        <f>LEFT(Table1[[#This Row],[Department]],5)&amp;"-"&amp;RIGHT(Table1[[#This Row],[Employee ID]],3)</f>
        <v>HR-621</v>
      </c>
      <c r="R4555" s="26" t="str">
        <f>LEFT(Table1[[#This Row],[Department]],3)</f>
        <v>HR</v>
      </c>
      <c r="S4555" s="37">
        <f>_xlfn.XLOOKUP(Table1[[#This Row],[City]],Table2[City],Table2[Bonus %])</f>
        <v>5</v>
      </c>
    </row>
    <row r="4556" spans="1:19" x14ac:dyDescent="0.35">
      <c r="A4556" s="7" t="s">
        <v>554</v>
      </c>
      <c r="B4556" s="40" t="str">
        <f>LEFT(Table1[[#This Row],[Employee Name]],FIND(" ",Table1[[#This Row],[Employee Name]]))</f>
        <v xml:space="preserve">Meera </v>
      </c>
      <c r="C4556" s="40" t="str">
        <f>RIGHT(Table1[[#This Row],[Employee Name]],LEN(Table1[[#This Row],[Employee Name]])-FIND(" ",Table1[[#This Row],[Employee Name]]))</f>
        <v>Joshi</v>
      </c>
      <c r="D4556" s="22">
        <f>Table1[[#This Row],[Basic Salary]]+Table1[[#This Row],[Bonus]]</f>
        <v>50423</v>
      </c>
      <c r="E4556" s="8">
        <v>85</v>
      </c>
      <c r="F4556" s="45">
        <v>62</v>
      </c>
      <c r="G4556" s="8" t="str" cm="1">
        <f t="array" ref="G4556">_xlfn.IFS(Table1[[#This Row],[Performance Score]]&gt;=80,"Excellent",Table1[[#This Row],[Performance Score]]&gt;=60,"Good",Table1[[#This Row],[Performance Score]]&gt;=40,"Need Improvement")</f>
        <v>Good</v>
      </c>
      <c r="H4556" s="29">
        <f>Table1[[#This Row],[Bonus]]/Table1[[#This Row],[Basic Salary]]</f>
        <v>0.38593260403496232</v>
      </c>
      <c r="I4556" s="8">
        <f ca="1">DATEDIF(Table1[[#This Row],[Date of Birth]],TODAY(),"y")</f>
        <v>39</v>
      </c>
      <c r="J4556" s="33">
        <v>46001</v>
      </c>
      <c r="K4556" s="33" t="str" cm="1">
        <f t="array" aca="1" ref="K4556" ca="1">_xlfn.IFS(L4556&lt;3,"Junior",L4556&lt;=7,"Mid-Level",L4556&gt;7,"Senior")</f>
        <v>Junior</v>
      </c>
      <c r="L4556" s="45">
        <f ca="1">INT(YEARFRAC(Table1[[#This Row],[Joining Date]],TODAY(),1))</f>
        <v>0</v>
      </c>
      <c r="M4556" s="25" t="str">
        <f t="shared" ca="1" si="71"/>
        <v>No</v>
      </c>
      <c r="N4556" s="25">
        <f>YEAR(Table1[[#This Row],[Joining Date]])</f>
        <v>2025</v>
      </c>
      <c r="O4556" s="45">
        <f>MONTH(Table1[[#This Row],[Joining Date]])</f>
        <v>12</v>
      </c>
      <c r="P4556" s="25">
        <f ca="1">NETWORKDAYS(Table1[[#This Row],[Joining Date]],TODAY())</f>
        <v>144</v>
      </c>
      <c r="Q4556" s="25" t="str">
        <f>LEFT(Table1[[#This Row],[Department]],5)&amp;"-"&amp;RIGHT(Table1[[#This Row],[Employee ID]],3)</f>
        <v>Marke-498</v>
      </c>
      <c r="R4556" s="25" t="str">
        <f>LEFT(Table1[[#This Row],[Department]],3)</f>
        <v>Mar</v>
      </c>
      <c r="S4556" s="36">
        <f>_xlfn.XLOOKUP(Table1[[#This Row],[City]],Table2[City],Table2[Bonus %])</f>
        <v>6</v>
      </c>
    </row>
    <row r="4557" spans="1:19" x14ac:dyDescent="0.35">
      <c r="A4557" s="9" t="s">
        <v>4673</v>
      </c>
      <c r="B4557" s="41" t="str">
        <f>LEFT(Table1[[#This Row],[Employee Name]],FIND(" ",Table1[[#This Row],[Employee Name]]))</f>
        <v xml:space="preserve">Rahul </v>
      </c>
      <c r="C4557" s="41" t="str">
        <f>RIGHT(Table1[[#This Row],[Employee Name]],LEN(Table1[[#This Row],[Employee Name]])-FIND(" ",Table1[[#This Row],[Employee Name]]))</f>
        <v>Verma</v>
      </c>
      <c r="D4557" s="23">
        <f>Table1[[#This Row],[Basic Salary]]+Table1[[#This Row],[Bonus]]</f>
        <v>50356</v>
      </c>
      <c r="E4557" s="10">
        <v>78</v>
      </c>
      <c r="F4557" s="46">
        <v>84</v>
      </c>
      <c r="G4557" s="10" t="str" cm="1">
        <f t="array" ref="G4557">_xlfn.IFS(Table1[[#This Row],[Performance Score]]&gt;=80,"Excellent",Table1[[#This Row],[Performance Score]]&gt;=60,"Good",Table1[[#This Row],[Performance Score]]&gt;=40,"Need Improvement")</f>
        <v>Excellent</v>
      </c>
      <c r="H4557" s="30">
        <f>Table1[[#This Row],[Bonus]]/Table1[[#This Row],[Basic Salary]]</f>
        <v>0.25248103469717698</v>
      </c>
      <c r="I4557" s="10">
        <f ca="1">DATEDIF(Table1[[#This Row],[Date of Birth]],TODAY(),"y")</f>
        <v>34</v>
      </c>
      <c r="J4557" s="34">
        <v>44967</v>
      </c>
      <c r="K4557" s="33" t="str" cm="1">
        <f t="array" aca="1" ref="K4557" ca="1">_xlfn.IFS(L4557&lt;3,"Junior",L4557&lt;=7,"Mid-Level",L4557&gt;7,"Senior")</f>
        <v>Mid-Level</v>
      </c>
      <c r="L4557" s="46">
        <f ca="1">INT(YEARFRAC(Table1[[#This Row],[Joining Date]],TODAY(),1))</f>
        <v>3</v>
      </c>
      <c r="M4557" s="25" t="str">
        <f t="shared" ca="1" si="71"/>
        <v>No</v>
      </c>
      <c r="N4557" s="26">
        <f>YEAR(Table1[[#This Row],[Joining Date]])</f>
        <v>2023</v>
      </c>
      <c r="O4557" s="46">
        <f>MONTH(Table1[[#This Row],[Joining Date]])</f>
        <v>2</v>
      </c>
      <c r="P4557" s="26">
        <f ca="1">NETWORKDAYS(Table1[[#This Row],[Joining Date]],TODAY())</f>
        <v>882</v>
      </c>
      <c r="Q4557" s="26" t="str">
        <f>LEFT(Table1[[#This Row],[Department]],5)&amp;"-"&amp;RIGHT(Table1[[#This Row],[Employee ID]],3)</f>
        <v>Sales-617</v>
      </c>
      <c r="R4557" s="26" t="str">
        <f>LEFT(Table1[[#This Row],[Department]],3)</f>
        <v>Sal</v>
      </c>
      <c r="S4557" s="37">
        <f>_xlfn.XLOOKUP(Table1[[#This Row],[City]],Table2[City],Table2[Bonus %])</f>
        <v>5</v>
      </c>
    </row>
    <row r="4558" spans="1:19" x14ac:dyDescent="0.35">
      <c r="A4558" s="7" t="s">
        <v>1459</v>
      </c>
      <c r="B4558" s="40" t="str">
        <f>LEFT(Table1[[#This Row],[Employee Name]],FIND(" ",Table1[[#This Row],[Employee Name]]))</f>
        <v xml:space="preserve">Sneha </v>
      </c>
      <c r="C4558" s="40" t="str">
        <f>RIGHT(Table1[[#This Row],[Employee Name]],LEN(Table1[[#This Row],[Employee Name]])-FIND(" ",Table1[[#This Row],[Employee Name]]))</f>
        <v>Iyer</v>
      </c>
      <c r="D4558" s="22">
        <f>Table1[[#This Row],[Basic Salary]]+Table1[[#This Row],[Bonus]]</f>
        <v>50319</v>
      </c>
      <c r="E4558" s="8">
        <v>87</v>
      </c>
      <c r="F4558" s="45">
        <v>95</v>
      </c>
      <c r="G4558" s="8" t="str" cm="1">
        <f t="array" ref="G4558">_xlfn.IFS(Table1[[#This Row],[Performance Score]]&gt;=80,"Excellent",Table1[[#This Row],[Performance Score]]&gt;=60,"Good",Table1[[#This Row],[Performance Score]]&gt;=40,"Need Improvement")</f>
        <v>Excellent</v>
      </c>
      <c r="H4558" s="29">
        <f>Table1[[#This Row],[Bonus]]/Table1[[#This Row],[Basic Salary]]</f>
        <v>0.9163302612537132</v>
      </c>
      <c r="I4558" s="8">
        <f ca="1">DATEDIF(Table1[[#This Row],[Date of Birth]],TODAY(),"y")</f>
        <v>20</v>
      </c>
      <c r="J4558" s="33">
        <v>43233</v>
      </c>
      <c r="K4558" s="33" t="str" cm="1">
        <f t="array" aca="1" ref="K4558" ca="1">_xlfn.IFS(L4558&lt;3,"Junior",L4558&lt;=7,"Mid-Level",L4558&gt;7,"Senior")</f>
        <v>Senior</v>
      </c>
      <c r="L4558" s="45">
        <f ca="1">INT(YEARFRAC(Table1[[#This Row],[Joining Date]],TODAY(),1))</f>
        <v>8</v>
      </c>
      <c r="M4558" s="25" t="str">
        <f t="shared" ca="1" si="71"/>
        <v>Yes</v>
      </c>
      <c r="N4558" s="25">
        <f>YEAR(Table1[[#This Row],[Joining Date]])</f>
        <v>2018</v>
      </c>
      <c r="O4558" s="45">
        <f>MONTH(Table1[[#This Row],[Joining Date]])</f>
        <v>5</v>
      </c>
      <c r="P4558" s="25">
        <f ca="1">NETWORKDAYS(Table1[[#This Row],[Joining Date]],TODAY())</f>
        <v>2121</v>
      </c>
      <c r="Q4558" s="25" t="str">
        <f>LEFT(Table1[[#This Row],[Department]],5)&amp;"-"&amp;RIGHT(Table1[[#This Row],[Employee ID]],3)</f>
        <v>Opera-403</v>
      </c>
      <c r="R4558" s="25" t="str">
        <f>LEFT(Table1[[#This Row],[Department]],3)</f>
        <v>Ope</v>
      </c>
      <c r="S4558" s="36">
        <f>_xlfn.XLOOKUP(Table1[[#This Row],[City]],Table2[City],Table2[Bonus %])</f>
        <v>5</v>
      </c>
    </row>
    <row r="4559" spans="1:19" x14ac:dyDescent="0.35">
      <c r="A4559" s="9" t="s">
        <v>4746</v>
      </c>
      <c r="B4559" s="41" t="str">
        <f>LEFT(Table1[[#This Row],[Employee Name]],FIND(" ",Table1[[#This Row],[Employee Name]]))</f>
        <v xml:space="preserve">Tarun </v>
      </c>
      <c r="C4559" s="41" t="str">
        <f>RIGHT(Table1[[#This Row],[Employee Name]],LEN(Table1[[#This Row],[Employee Name]])-FIND(" ",Table1[[#This Row],[Employee Name]]))</f>
        <v>Verma</v>
      </c>
      <c r="D4559" s="23">
        <f>Table1[[#This Row],[Basic Salary]]+Table1[[#This Row],[Bonus]]</f>
        <v>50284</v>
      </c>
      <c r="E4559" s="10">
        <v>66</v>
      </c>
      <c r="F4559" s="46">
        <v>90</v>
      </c>
      <c r="G4559" s="10" t="str" cm="1">
        <f t="array" ref="G4559">_xlfn.IFS(Table1[[#This Row],[Performance Score]]&gt;=80,"Excellent",Table1[[#This Row],[Performance Score]]&gt;=60,"Good",Table1[[#This Row],[Performance Score]]&gt;=40,"Need Improvement")</f>
        <v>Excellent</v>
      </c>
      <c r="H4559" s="30">
        <f>Table1[[#This Row],[Bonus]]/Table1[[#This Row],[Basic Salary]]</f>
        <v>0.26682286549265616</v>
      </c>
      <c r="I4559" s="10">
        <f ca="1">DATEDIF(Table1[[#This Row],[Date of Birth]],TODAY(),"y")</f>
        <v>23</v>
      </c>
      <c r="J4559" s="34">
        <v>42370</v>
      </c>
      <c r="K4559" s="33" t="str" cm="1">
        <f t="array" aca="1" ref="K4559" ca="1">_xlfn.IFS(L4559&lt;3,"Junior",L4559&lt;=7,"Mid-Level",L4559&gt;7,"Senior")</f>
        <v>Senior</v>
      </c>
      <c r="L4559" s="46">
        <f ca="1">INT(YEARFRAC(Table1[[#This Row],[Joining Date]],TODAY(),1))</f>
        <v>10</v>
      </c>
      <c r="M4559" s="25" t="str">
        <f t="shared" ca="1" si="71"/>
        <v>Yes</v>
      </c>
      <c r="N4559" s="26">
        <f>YEAR(Table1[[#This Row],[Joining Date]])</f>
        <v>2016</v>
      </c>
      <c r="O4559" s="46">
        <f>MONTH(Table1[[#This Row],[Joining Date]])</f>
        <v>1</v>
      </c>
      <c r="P4559" s="26">
        <f ca="1">NETWORKDAYS(Table1[[#This Row],[Joining Date]],TODAY())</f>
        <v>2737</v>
      </c>
      <c r="Q4559" s="26" t="str">
        <f>LEFT(Table1[[#This Row],[Department]],5)&amp;"-"&amp;RIGHT(Table1[[#This Row],[Employee ID]],3)</f>
        <v>Marke-690</v>
      </c>
      <c r="R4559" s="26" t="str">
        <f>LEFT(Table1[[#This Row],[Department]],3)</f>
        <v>Mar</v>
      </c>
      <c r="S4559" s="37">
        <f>_xlfn.XLOOKUP(Table1[[#This Row],[City]],Table2[City],Table2[Bonus %])</f>
        <v>5</v>
      </c>
    </row>
    <row r="4560" spans="1:19" x14ac:dyDescent="0.35">
      <c r="A4560" s="7" t="s">
        <v>2429</v>
      </c>
      <c r="B4560" s="40" t="str">
        <f>LEFT(Table1[[#This Row],[Employee Name]],FIND(" ",Table1[[#This Row],[Employee Name]]))</f>
        <v xml:space="preserve">Swathi </v>
      </c>
      <c r="C4560" s="40" t="str">
        <f>RIGHT(Table1[[#This Row],[Employee Name]],LEN(Table1[[#This Row],[Employee Name]])-FIND(" ",Table1[[#This Row],[Employee Name]]))</f>
        <v>Ramesh</v>
      </c>
      <c r="D4560" s="22">
        <f>Table1[[#This Row],[Basic Salary]]+Table1[[#This Row],[Bonus]]</f>
        <v>50266</v>
      </c>
      <c r="E4560" s="8">
        <v>72</v>
      </c>
      <c r="F4560" s="45">
        <v>80</v>
      </c>
      <c r="G4560" s="8" t="str" cm="1">
        <f t="array" ref="G4560">_xlfn.IFS(Table1[[#This Row],[Performance Score]]&gt;=80,"Excellent",Table1[[#This Row],[Performance Score]]&gt;=60,"Good",Table1[[#This Row],[Performance Score]]&gt;=40,"Need Improvement")</f>
        <v>Excellent</v>
      </c>
      <c r="H4560" s="29">
        <f>Table1[[#This Row],[Bonus]]/Table1[[#This Row],[Basic Salary]]</f>
        <v>0.12524904300329073</v>
      </c>
      <c r="I4560" s="8">
        <f ca="1">DATEDIF(Table1[[#This Row],[Date of Birth]],TODAY(),"y")</f>
        <v>32</v>
      </c>
      <c r="J4560" s="33">
        <v>45948</v>
      </c>
      <c r="K4560" s="33" t="str" cm="1">
        <f t="array" aca="1" ref="K4560" ca="1">_xlfn.IFS(L4560&lt;3,"Junior",L4560&lt;=7,"Mid-Level",L4560&gt;7,"Senior")</f>
        <v>Junior</v>
      </c>
      <c r="L4560" s="45">
        <f ca="1">INT(YEARFRAC(Table1[[#This Row],[Joining Date]],TODAY(),1))</f>
        <v>0</v>
      </c>
      <c r="M4560" s="25" t="str">
        <f t="shared" ca="1" si="71"/>
        <v>No</v>
      </c>
      <c r="N4560" s="25">
        <f>YEAR(Table1[[#This Row],[Joining Date]])</f>
        <v>2025</v>
      </c>
      <c r="O4560" s="45">
        <f>MONTH(Table1[[#This Row],[Joining Date]])</f>
        <v>10</v>
      </c>
      <c r="P4560" s="25">
        <f ca="1">NETWORKDAYS(Table1[[#This Row],[Joining Date]],TODAY())</f>
        <v>181</v>
      </c>
      <c r="Q4560" s="25" t="str">
        <f>LEFT(Table1[[#This Row],[Department]],5)&amp;"-"&amp;RIGHT(Table1[[#This Row],[Employee ID]],3)</f>
        <v>Suppo-373</v>
      </c>
      <c r="R4560" s="25" t="str">
        <f>LEFT(Table1[[#This Row],[Department]],3)</f>
        <v>Sup</v>
      </c>
      <c r="S4560" s="36">
        <f>_xlfn.XLOOKUP(Table1[[#This Row],[City]],Table2[City],Table2[Bonus %])</f>
        <v>6</v>
      </c>
    </row>
    <row r="4561" spans="1:19" x14ac:dyDescent="0.35">
      <c r="A4561" s="9" t="s">
        <v>1496</v>
      </c>
      <c r="B4561" s="41" t="str">
        <f>LEFT(Table1[[#This Row],[Employee Name]],FIND(" ",Table1[[#This Row],[Employee Name]]))</f>
        <v xml:space="preserve">Krishna </v>
      </c>
      <c r="C4561" s="41" t="str">
        <f>RIGHT(Table1[[#This Row],[Employee Name]],LEN(Table1[[#This Row],[Employee Name]])-FIND(" ",Table1[[#This Row],[Employee Name]]))</f>
        <v>Chaitanya</v>
      </c>
      <c r="D4561" s="23">
        <f>Table1[[#This Row],[Basic Salary]]+Table1[[#This Row],[Bonus]]</f>
        <v>50232</v>
      </c>
      <c r="E4561" s="10">
        <v>73</v>
      </c>
      <c r="F4561" s="46">
        <v>59</v>
      </c>
      <c r="G4561" s="10" t="str" cm="1">
        <f t="array" ref="G4561">_xlfn.IFS(Table1[[#This Row],[Performance Score]]&gt;=80,"Excellent",Table1[[#This Row],[Performance Score]]&gt;=60,"Good",Table1[[#This Row],[Performance Score]]&gt;=40,"Need Improvement")</f>
        <v>Need Improvement</v>
      </c>
      <c r="H4561" s="30">
        <f>Table1[[#This Row],[Bonus]]/Table1[[#This Row],[Basic Salary]]</f>
        <v>0.73638909053199209</v>
      </c>
      <c r="I4561" s="10">
        <f ca="1">DATEDIF(Table1[[#This Row],[Date of Birth]],TODAY(),"y")</f>
        <v>39</v>
      </c>
      <c r="J4561" s="34">
        <v>45226</v>
      </c>
      <c r="K4561" s="33" t="str" cm="1">
        <f t="array" aca="1" ref="K4561" ca="1">_xlfn.IFS(L4561&lt;3,"Junior",L4561&lt;=7,"Mid-Level",L4561&gt;7,"Senior")</f>
        <v>Junior</v>
      </c>
      <c r="L4561" s="46">
        <f ca="1">INT(YEARFRAC(Table1[[#This Row],[Joining Date]],TODAY(),1))</f>
        <v>2</v>
      </c>
      <c r="M4561" s="25" t="str">
        <f t="shared" ca="1" si="71"/>
        <v>No</v>
      </c>
      <c r="N4561" s="26">
        <f>YEAR(Table1[[#This Row],[Joining Date]])</f>
        <v>2023</v>
      </c>
      <c r="O4561" s="46">
        <f>MONTH(Table1[[#This Row],[Joining Date]])</f>
        <v>10</v>
      </c>
      <c r="P4561" s="26">
        <f ca="1">NETWORKDAYS(Table1[[#This Row],[Joining Date]],TODAY())</f>
        <v>697</v>
      </c>
      <c r="Q4561" s="26" t="str">
        <f>LEFT(Table1[[#This Row],[Department]],5)&amp;"-"&amp;RIGHT(Table1[[#This Row],[Employee ID]],3)</f>
        <v>Sales-440</v>
      </c>
      <c r="R4561" s="26" t="str">
        <f>LEFT(Table1[[#This Row],[Department]],3)</f>
        <v>Sal</v>
      </c>
      <c r="S4561" s="37">
        <f>_xlfn.XLOOKUP(Table1[[#This Row],[City]],Table2[City],Table2[Bonus %])</f>
        <v>8</v>
      </c>
    </row>
    <row r="4562" spans="1:19" x14ac:dyDescent="0.35">
      <c r="A4562" s="7" t="s">
        <v>2336</v>
      </c>
      <c r="B4562" s="40" t="str">
        <f>LEFT(Table1[[#This Row],[Employee Name]],FIND(" ",Table1[[#This Row],[Employee Name]]))</f>
        <v xml:space="preserve">Meera </v>
      </c>
      <c r="C4562" s="40" t="str">
        <f>RIGHT(Table1[[#This Row],[Employee Name]],LEN(Table1[[#This Row],[Employee Name]])-FIND(" ",Table1[[#This Row],[Employee Name]]))</f>
        <v>Joshi</v>
      </c>
      <c r="D4562" s="22">
        <f>Table1[[#This Row],[Basic Salary]]+Table1[[#This Row],[Bonus]]</f>
        <v>50227</v>
      </c>
      <c r="E4562" s="8">
        <v>94</v>
      </c>
      <c r="F4562" s="45">
        <v>54</v>
      </c>
      <c r="G4562" s="8" t="str" cm="1">
        <f t="array" ref="G4562">_xlfn.IFS(Table1[[#This Row],[Performance Score]]&gt;=80,"Excellent",Table1[[#This Row],[Performance Score]]&gt;=60,"Good",Table1[[#This Row],[Performance Score]]&gt;=40,"Need Improvement")</f>
        <v>Need Improvement</v>
      </c>
      <c r="H4562" s="29">
        <f>Table1[[#This Row],[Bonus]]/Table1[[#This Row],[Basic Salary]]</f>
        <v>0.33465309701591689</v>
      </c>
      <c r="I4562" s="8">
        <f ca="1">DATEDIF(Table1[[#This Row],[Date of Birth]],TODAY(),"y")</f>
        <v>38</v>
      </c>
      <c r="J4562" s="33">
        <v>43341</v>
      </c>
      <c r="K4562" s="33" t="str" cm="1">
        <f t="array" aca="1" ref="K4562" ca="1">_xlfn.IFS(L4562&lt;3,"Junior",L4562&lt;=7,"Mid-Level",L4562&gt;7,"Senior")</f>
        <v>Mid-Level</v>
      </c>
      <c r="L4562" s="45">
        <f ca="1">INT(YEARFRAC(Table1[[#This Row],[Joining Date]],TODAY(),1))</f>
        <v>7</v>
      </c>
      <c r="M4562" s="25" t="str">
        <f t="shared" ca="1" si="71"/>
        <v>Yes</v>
      </c>
      <c r="N4562" s="25">
        <f>YEAR(Table1[[#This Row],[Joining Date]])</f>
        <v>2018</v>
      </c>
      <c r="O4562" s="45">
        <f>MONTH(Table1[[#This Row],[Joining Date]])</f>
        <v>8</v>
      </c>
      <c r="P4562" s="25">
        <f ca="1">NETWORKDAYS(Table1[[#This Row],[Joining Date]],TODAY())</f>
        <v>2044</v>
      </c>
      <c r="Q4562" s="25" t="str">
        <f>LEFT(Table1[[#This Row],[Department]],5)&amp;"-"&amp;RIGHT(Table1[[#This Row],[Employee ID]],3)</f>
        <v>Opera-280</v>
      </c>
      <c r="R4562" s="25" t="str">
        <f>LEFT(Table1[[#This Row],[Department]],3)</f>
        <v>Ope</v>
      </c>
      <c r="S4562" s="36">
        <f>_xlfn.XLOOKUP(Table1[[#This Row],[City]],Table2[City],Table2[Bonus %])</f>
        <v>6</v>
      </c>
    </row>
    <row r="4563" spans="1:19" x14ac:dyDescent="0.35">
      <c r="A4563" s="9" t="s">
        <v>681</v>
      </c>
      <c r="B4563" s="41" t="str">
        <f>LEFT(Table1[[#This Row],[Employee Name]],FIND(" ",Table1[[#This Row],[Employee Name]]))</f>
        <v xml:space="preserve">Vikram </v>
      </c>
      <c r="C4563" s="41" t="str">
        <f>RIGHT(Table1[[#This Row],[Employee Name]],LEN(Table1[[#This Row],[Employee Name]])-FIND(" ",Table1[[#This Row],[Employee Name]]))</f>
        <v>Singh</v>
      </c>
      <c r="D4563" s="23">
        <f>Table1[[#This Row],[Basic Salary]]+Table1[[#This Row],[Bonus]]</f>
        <v>50187</v>
      </c>
      <c r="E4563" s="10">
        <v>94</v>
      </c>
      <c r="F4563" s="46">
        <v>62</v>
      </c>
      <c r="G4563" s="10" t="str" cm="1">
        <f t="array" ref="G4563">_xlfn.IFS(Table1[[#This Row],[Performance Score]]&gt;=80,"Excellent",Table1[[#This Row],[Performance Score]]&gt;=60,"Good",Table1[[#This Row],[Performance Score]]&gt;=40,"Need Improvement")</f>
        <v>Good</v>
      </c>
      <c r="H4563" s="30">
        <f>Table1[[#This Row],[Bonus]]/Table1[[#This Row],[Basic Salary]]</f>
        <v>0.30634077776042479</v>
      </c>
      <c r="I4563" s="10">
        <f ca="1">DATEDIF(Table1[[#This Row],[Date of Birth]],TODAY(),"y")</f>
        <v>23</v>
      </c>
      <c r="J4563" s="34">
        <v>44297</v>
      </c>
      <c r="K4563" s="33" t="str" cm="1">
        <f t="array" aca="1" ref="K4563" ca="1">_xlfn.IFS(L4563&lt;3,"Junior",L4563&lt;=7,"Mid-Level",L4563&gt;7,"Senior")</f>
        <v>Mid-Level</v>
      </c>
      <c r="L4563" s="46">
        <f ca="1">INT(YEARFRAC(Table1[[#This Row],[Joining Date]],TODAY(),1))</f>
        <v>5</v>
      </c>
      <c r="M4563" s="25" t="str">
        <f t="shared" ca="1" si="71"/>
        <v>No</v>
      </c>
      <c r="N4563" s="26">
        <f>YEAR(Table1[[#This Row],[Joining Date]])</f>
        <v>2021</v>
      </c>
      <c r="O4563" s="46">
        <f>MONTH(Table1[[#This Row],[Joining Date]])</f>
        <v>4</v>
      </c>
      <c r="P4563" s="26">
        <f ca="1">NETWORKDAYS(Table1[[#This Row],[Joining Date]],TODAY())</f>
        <v>1361</v>
      </c>
      <c r="Q4563" s="26" t="str">
        <f>LEFT(Table1[[#This Row],[Department]],5)&amp;"-"&amp;RIGHT(Table1[[#This Row],[Employee ID]],3)</f>
        <v>HR-625</v>
      </c>
      <c r="R4563" s="26" t="str">
        <f>LEFT(Table1[[#This Row],[Department]],3)</f>
        <v>HR</v>
      </c>
      <c r="S4563" s="37">
        <f>_xlfn.XLOOKUP(Table1[[#This Row],[City]],Table2[City],Table2[Bonus %])</f>
        <v>4</v>
      </c>
    </row>
    <row r="4564" spans="1:19" x14ac:dyDescent="0.35">
      <c r="A4564" s="7" t="s">
        <v>1818</v>
      </c>
      <c r="B4564" s="40" t="str">
        <f>LEFT(Table1[[#This Row],[Employee Name]],FIND(" ",Table1[[#This Row],[Employee Name]]))</f>
        <v xml:space="preserve">Ananya </v>
      </c>
      <c r="C4564" s="40" t="str">
        <f>RIGHT(Table1[[#This Row],[Employee Name]],LEN(Table1[[#This Row],[Employee Name]])-FIND(" ",Table1[[#This Row],[Employee Name]]))</f>
        <v>Rao</v>
      </c>
      <c r="D4564" s="22">
        <f>Table1[[#This Row],[Basic Salary]]+Table1[[#This Row],[Bonus]]</f>
        <v>50183</v>
      </c>
      <c r="E4564" s="8">
        <v>80</v>
      </c>
      <c r="F4564" s="45">
        <v>89</v>
      </c>
      <c r="G4564" s="8" t="str" cm="1">
        <f t="array" ref="G4564">_xlfn.IFS(Table1[[#This Row],[Performance Score]]&gt;=80,"Excellent",Table1[[#This Row],[Performance Score]]&gt;=60,"Good",Table1[[#This Row],[Performance Score]]&gt;=40,"Need Improvement")</f>
        <v>Excellent</v>
      </c>
      <c r="H4564" s="29">
        <f>Table1[[#This Row],[Bonus]]/Table1[[#This Row],[Basic Salary]]</f>
        <v>0.12664451528894077</v>
      </c>
      <c r="I4564" s="8">
        <f ca="1">DATEDIF(Table1[[#This Row],[Date of Birth]],TODAY(),"y")</f>
        <v>46</v>
      </c>
      <c r="J4564" s="33">
        <v>44169</v>
      </c>
      <c r="K4564" s="33" t="str" cm="1">
        <f t="array" aca="1" ref="K4564" ca="1">_xlfn.IFS(L4564&lt;3,"Junior",L4564&lt;=7,"Mid-Level",L4564&gt;7,"Senior")</f>
        <v>Mid-Level</v>
      </c>
      <c r="L4564" s="45">
        <f ca="1">INT(YEARFRAC(Table1[[#This Row],[Joining Date]],TODAY(),1))</f>
        <v>5</v>
      </c>
      <c r="M4564" s="25" t="str">
        <f t="shared" ca="1" si="71"/>
        <v>No</v>
      </c>
      <c r="N4564" s="25">
        <f>YEAR(Table1[[#This Row],[Joining Date]])</f>
        <v>2020</v>
      </c>
      <c r="O4564" s="45">
        <f>MONTH(Table1[[#This Row],[Joining Date]])</f>
        <v>12</v>
      </c>
      <c r="P4564" s="25">
        <f ca="1">NETWORKDAYS(Table1[[#This Row],[Joining Date]],TODAY())</f>
        <v>1452</v>
      </c>
      <c r="Q4564" s="25" t="str">
        <f>LEFT(Table1[[#This Row],[Department]],5)&amp;"-"&amp;RIGHT(Table1[[#This Row],[Employee ID]],3)</f>
        <v>Marke-762</v>
      </c>
      <c r="R4564" s="25" t="str">
        <f>LEFT(Table1[[#This Row],[Department]],3)</f>
        <v>Mar</v>
      </c>
      <c r="S4564" s="36">
        <f>_xlfn.XLOOKUP(Table1[[#This Row],[City]],Table2[City],Table2[Bonus %])</f>
        <v>6</v>
      </c>
    </row>
    <row r="4565" spans="1:19" x14ac:dyDescent="0.35">
      <c r="A4565" s="9" t="s">
        <v>2958</v>
      </c>
      <c r="B4565" s="41" t="str">
        <f>LEFT(Table1[[#This Row],[Employee Name]],FIND(" ",Table1[[#This Row],[Employee Name]]))</f>
        <v xml:space="preserve">Arjun </v>
      </c>
      <c r="C4565" s="41" t="str">
        <f>RIGHT(Table1[[#This Row],[Employee Name]],LEN(Table1[[#This Row],[Employee Name]])-FIND(" ",Table1[[#This Row],[Employee Name]]))</f>
        <v>Mehta</v>
      </c>
      <c r="D4565" s="23">
        <f>Table1[[#This Row],[Basic Salary]]+Table1[[#This Row],[Bonus]]</f>
        <v>50181</v>
      </c>
      <c r="E4565" s="10">
        <v>96</v>
      </c>
      <c r="F4565" s="46">
        <v>59</v>
      </c>
      <c r="G4565" s="10" t="str" cm="1">
        <f t="array" ref="G4565">_xlfn.IFS(Table1[[#This Row],[Performance Score]]&gt;=80,"Excellent",Table1[[#This Row],[Performance Score]]&gt;=60,"Good",Table1[[#This Row],[Performance Score]]&gt;=40,"Need Improvement")</f>
        <v>Need Improvement</v>
      </c>
      <c r="H4565" s="30">
        <f>Table1[[#This Row],[Bonus]]/Table1[[#This Row],[Basic Salary]]</f>
        <v>0.48675634036501542</v>
      </c>
      <c r="I4565" s="10">
        <f ca="1">DATEDIF(Table1[[#This Row],[Date of Birth]],TODAY(),"y")</f>
        <v>23</v>
      </c>
      <c r="J4565" s="34">
        <v>43762</v>
      </c>
      <c r="K4565" s="33" t="str" cm="1">
        <f t="array" aca="1" ref="K4565" ca="1">_xlfn.IFS(L4565&lt;3,"Junior",L4565&lt;=7,"Mid-Level",L4565&gt;7,"Senior")</f>
        <v>Mid-Level</v>
      </c>
      <c r="L4565" s="46">
        <f ca="1">INT(YEARFRAC(Table1[[#This Row],[Joining Date]],TODAY(),1))</f>
        <v>6</v>
      </c>
      <c r="M4565" s="25" t="str">
        <f t="shared" ca="1" si="71"/>
        <v>Yes</v>
      </c>
      <c r="N4565" s="26">
        <f>YEAR(Table1[[#This Row],[Joining Date]])</f>
        <v>2019</v>
      </c>
      <c r="O4565" s="46">
        <f>MONTH(Table1[[#This Row],[Joining Date]])</f>
        <v>10</v>
      </c>
      <c r="P4565" s="26">
        <f ca="1">NETWORKDAYS(Table1[[#This Row],[Joining Date]],TODAY())</f>
        <v>1743</v>
      </c>
      <c r="Q4565" s="26" t="str">
        <f>LEFT(Table1[[#This Row],[Department]],5)&amp;"-"&amp;RIGHT(Table1[[#This Row],[Employee ID]],3)</f>
        <v>Marke-902</v>
      </c>
      <c r="R4565" s="26" t="str">
        <f>LEFT(Table1[[#This Row],[Department]],3)</f>
        <v>Mar</v>
      </c>
      <c r="S4565" s="37">
        <f>_xlfn.XLOOKUP(Table1[[#This Row],[City]],Table2[City],Table2[Bonus %])</f>
        <v>5</v>
      </c>
    </row>
    <row r="4566" spans="1:19" x14ac:dyDescent="0.35">
      <c r="A4566" s="7" t="s">
        <v>169</v>
      </c>
      <c r="B4566" s="40" t="str">
        <f>LEFT(Table1[[#This Row],[Employee Name]],FIND(" ",Table1[[#This Row],[Employee Name]]))</f>
        <v xml:space="preserve">Pooja </v>
      </c>
      <c r="C4566" s="40" t="str">
        <f>RIGHT(Table1[[#This Row],[Employee Name]],LEN(Table1[[#This Row],[Employee Name]])-FIND(" ",Table1[[#This Row],[Employee Name]]))</f>
        <v>Das</v>
      </c>
      <c r="D4566" s="22">
        <f>Table1[[#This Row],[Basic Salary]]+Table1[[#This Row],[Bonus]]</f>
        <v>50177</v>
      </c>
      <c r="E4566" s="8">
        <v>78</v>
      </c>
      <c r="F4566" s="45">
        <v>60</v>
      </c>
      <c r="G4566" s="8" t="str" cm="1">
        <f t="array" ref="G4566">_xlfn.IFS(Table1[[#This Row],[Performance Score]]&gt;=80,"Excellent",Table1[[#This Row],[Performance Score]]&gt;=60,"Good",Table1[[#This Row],[Performance Score]]&gt;=40,"Need Improvement")</f>
        <v>Good</v>
      </c>
      <c r="H4566" s="29">
        <f>Table1[[#This Row],[Bonus]]/Table1[[#This Row],[Basic Salary]]</f>
        <v>0.18835259568018189</v>
      </c>
      <c r="I4566" s="8">
        <f ca="1">DATEDIF(Table1[[#This Row],[Date of Birth]],TODAY(),"y")</f>
        <v>13</v>
      </c>
      <c r="J4566" s="33">
        <v>43499</v>
      </c>
      <c r="K4566" s="33" t="str" cm="1">
        <f t="array" aca="1" ref="K4566" ca="1">_xlfn.IFS(L4566&lt;3,"Junior",L4566&lt;=7,"Mid-Level",L4566&gt;7,"Senior")</f>
        <v>Mid-Level</v>
      </c>
      <c r="L4566" s="45">
        <f ca="1">INT(YEARFRAC(Table1[[#This Row],[Joining Date]],TODAY(),1))</f>
        <v>7</v>
      </c>
      <c r="M4566" s="25" t="str">
        <f t="shared" ca="1" si="71"/>
        <v>Yes</v>
      </c>
      <c r="N4566" s="25">
        <f>YEAR(Table1[[#This Row],[Joining Date]])</f>
        <v>2019</v>
      </c>
      <c r="O4566" s="45">
        <f>MONTH(Table1[[#This Row],[Joining Date]])</f>
        <v>2</v>
      </c>
      <c r="P4566" s="25">
        <f ca="1">NETWORKDAYS(Table1[[#This Row],[Joining Date]],TODAY())</f>
        <v>1931</v>
      </c>
      <c r="Q4566" s="25" t="str">
        <f>LEFT(Table1[[#This Row],[Department]],5)&amp;"-"&amp;RIGHT(Table1[[#This Row],[Employee ID]],3)</f>
        <v>HR-113</v>
      </c>
      <c r="R4566" s="25" t="str">
        <f>LEFT(Table1[[#This Row],[Department]],3)</f>
        <v>HR</v>
      </c>
      <c r="S4566" s="36">
        <f>_xlfn.XLOOKUP(Table1[[#This Row],[City]],Table2[City],Table2[Bonus %])</f>
        <v>6</v>
      </c>
    </row>
    <row r="4567" spans="1:19" x14ac:dyDescent="0.35">
      <c r="A4567" s="9" t="s">
        <v>3318</v>
      </c>
      <c r="B4567" s="41" t="str">
        <f>LEFT(Table1[[#This Row],[Employee Name]],FIND(" ",Table1[[#This Row],[Employee Name]]))</f>
        <v xml:space="preserve">Ananya </v>
      </c>
      <c r="C4567" s="41" t="str">
        <f>RIGHT(Table1[[#This Row],[Employee Name]],LEN(Table1[[#This Row],[Employee Name]])-FIND(" ",Table1[[#This Row],[Employee Name]]))</f>
        <v>Rao</v>
      </c>
      <c r="D4567" s="23">
        <f>Table1[[#This Row],[Basic Salary]]+Table1[[#This Row],[Bonus]]</f>
        <v>50176</v>
      </c>
      <c r="E4567" s="10">
        <v>75</v>
      </c>
      <c r="F4567" s="46">
        <v>41</v>
      </c>
      <c r="G4567" s="10" t="str" cm="1">
        <f t="array" ref="G4567">_xlfn.IFS(Table1[[#This Row],[Performance Score]]&gt;=80,"Excellent",Table1[[#This Row],[Performance Score]]&gt;=60,"Good",Table1[[#This Row],[Performance Score]]&gt;=40,"Need Improvement")</f>
        <v>Need Improvement</v>
      </c>
      <c r="H4567" s="30">
        <f>Table1[[#This Row],[Bonus]]/Table1[[#This Row],[Basic Salary]]</f>
        <v>0.32306718700559012</v>
      </c>
      <c r="I4567" s="10">
        <f ca="1">DATEDIF(Table1[[#This Row],[Date of Birth]],TODAY(),"y")</f>
        <v>23</v>
      </c>
      <c r="J4567" s="34">
        <v>43021</v>
      </c>
      <c r="K4567" s="33" t="str" cm="1">
        <f t="array" aca="1" ref="K4567" ca="1">_xlfn.IFS(L4567&lt;3,"Junior",L4567&lt;=7,"Mid-Level",L4567&gt;7,"Senior")</f>
        <v>Senior</v>
      </c>
      <c r="L4567" s="46">
        <f ca="1">INT(YEARFRAC(Table1[[#This Row],[Joining Date]],TODAY(),1))</f>
        <v>8</v>
      </c>
      <c r="M4567" s="25" t="str">
        <f t="shared" ca="1" si="71"/>
        <v>Yes</v>
      </c>
      <c r="N4567" s="26">
        <f>YEAR(Table1[[#This Row],[Joining Date]])</f>
        <v>2017</v>
      </c>
      <c r="O4567" s="46">
        <f>MONTH(Table1[[#This Row],[Joining Date]])</f>
        <v>10</v>
      </c>
      <c r="P4567" s="26">
        <f ca="1">NETWORKDAYS(Table1[[#This Row],[Joining Date]],TODAY())</f>
        <v>2272</v>
      </c>
      <c r="Q4567" s="26" t="str">
        <f>LEFT(Table1[[#This Row],[Department]],5)&amp;"-"&amp;RIGHT(Table1[[#This Row],[Employee ID]],3)</f>
        <v>IT-262</v>
      </c>
      <c r="R4567" s="26" t="str">
        <f>LEFT(Table1[[#This Row],[Department]],3)</f>
        <v>IT</v>
      </c>
      <c r="S4567" s="37">
        <f>_xlfn.XLOOKUP(Table1[[#This Row],[City]],Table2[City],Table2[Bonus %])</f>
        <v>8</v>
      </c>
    </row>
    <row r="4568" spans="1:19" x14ac:dyDescent="0.35">
      <c r="A4568" s="7" t="s">
        <v>4700</v>
      </c>
      <c r="B4568" s="40" t="str">
        <f>LEFT(Table1[[#This Row],[Employee Name]],FIND(" ",Table1[[#This Row],[Employee Name]]))</f>
        <v xml:space="preserve">Kavya </v>
      </c>
      <c r="C4568" s="40" t="str">
        <f>RIGHT(Table1[[#This Row],[Employee Name]],LEN(Table1[[#This Row],[Employee Name]])-FIND(" ",Table1[[#This Row],[Employee Name]]))</f>
        <v>Nair</v>
      </c>
      <c r="D4568" s="22">
        <f>Table1[[#This Row],[Basic Salary]]+Table1[[#This Row],[Bonus]]</f>
        <v>50126</v>
      </c>
      <c r="E4568" s="8">
        <v>94</v>
      </c>
      <c r="F4568" s="45">
        <v>87</v>
      </c>
      <c r="G4568" s="8" t="str" cm="1">
        <f t="array" ref="G4568">_xlfn.IFS(Table1[[#This Row],[Performance Score]]&gt;=80,"Excellent",Table1[[#This Row],[Performance Score]]&gt;=60,"Good",Table1[[#This Row],[Performance Score]]&gt;=40,"Need Improvement")</f>
        <v>Excellent</v>
      </c>
      <c r="H4568" s="29">
        <f>Table1[[#This Row],[Bonus]]/Table1[[#This Row],[Basic Salary]]</f>
        <v>0.7651243045284879</v>
      </c>
      <c r="I4568" s="8">
        <f ca="1">DATEDIF(Table1[[#This Row],[Date of Birth]],TODAY(),"y")</f>
        <v>19</v>
      </c>
      <c r="J4568" s="33">
        <v>45658</v>
      </c>
      <c r="K4568" s="33" t="str" cm="1">
        <f t="array" aca="1" ref="K4568" ca="1">_xlfn.IFS(L4568&lt;3,"Junior",L4568&lt;=7,"Mid-Level",L4568&gt;7,"Senior")</f>
        <v>Junior</v>
      </c>
      <c r="L4568" s="45">
        <f ca="1">INT(YEARFRAC(Table1[[#This Row],[Joining Date]],TODAY(),1))</f>
        <v>1</v>
      </c>
      <c r="M4568" s="25" t="str">
        <f t="shared" ca="1" si="71"/>
        <v>No</v>
      </c>
      <c r="N4568" s="25">
        <f>YEAR(Table1[[#This Row],[Joining Date]])</f>
        <v>2025</v>
      </c>
      <c r="O4568" s="45">
        <f>MONTH(Table1[[#This Row],[Joining Date]])</f>
        <v>1</v>
      </c>
      <c r="P4568" s="25">
        <f ca="1">NETWORKDAYS(Table1[[#This Row],[Joining Date]],TODAY())</f>
        <v>389</v>
      </c>
      <c r="Q4568" s="25" t="str">
        <f>LEFT(Table1[[#This Row],[Department]],5)&amp;"-"&amp;RIGHT(Table1[[#This Row],[Employee ID]],3)</f>
        <v>Opera-644</v>
      </c>
      <c r="R4568" s="25" t="str">
        <f>LEFT(Table1[[#This Row],[Department]],3)</f>
        <v>Ope</v>
      </c>
      <c r="S4568" s="36">
        <f>_xlfn.XLOOKUP(Table1[[#This Row],[City]],Table2[City],Table2[Bonus %])</f>
        <v>6</v>
      </c>
    </row>
    <row r="4569" spans="1:19" x14ac:dyDescent="0.35">
      <c r="A4569" s="9" t="s">
        <v>4288</v>
      </c>
      <c r="B4569" s="41" t="str">
        <f>LEFT(Table1[[#This Row],[Employee Name]],FIND(" ",Table1[[#This Row],[Employee Name]]))</f>
        <v xml:space="preserve">Neha </v>
      </c>
      <c r="C4569" s="41" t="str">
        <f>RIGHT(Table1[[#This Row],[Employee Name]],LEN(Table1[[#This Row],[Employee Name]])-FIND(" ",Table1[[#This Row],[Employee Name]]))</f>
        <v>Kulkarni</v>
      </c>
      <c r="D4569" s="23">
        <f>Table1[[#This Row],[Basic Salary]]+Table1[[#This Row],[Bonus]]</f>
        <v>50071</v>
      </c>
      <c r="E4569" s="10">
        <v>79</v>
      </c>
      <c r="F4569" s="46">
        <v>40</v>
      </c>
      <c r="G4569" s="10" t="str" cm="1">
        <f t="array" ref="G4569">_xlfn.IFS(Table1[[#This Row],[Performance Score]]&gt;=80,"Excellent",Table1[[#This Row],[Performance Score]]&gt;=60,"Good",Table1[[#This Row],[Performance Score]]&gt;=40,"Need Improvement")</f>
        <v>Need Improvement</v>
      </c>
      <c r="H4569" s="30">
        <f>Table1[[#This Row],[Bonus]]/Table1[[#This Row],[Basic Salary]]</f>
        <v>0.32424426754119173</v>
      </c>
      <c r="I4569" s="10">
        <f ca="1">DATEDIF(Table1[[#This Row],[Date of Birth]],TODAY(),"y")</f>
        <v>27</v>
      </c>
      <c r="J4569" s="34">
        <v>42438</v>
      </c>
      <c r="K4569" s="33" t="str" cm="1">
        <f t="array" aca="1" ref="K4569" ca="1">_xlfn.IFS(L4569&lt;3,"Junior",L4569&lt;=7,"Mid-Level",L4569&gt;7,"Senior")</f>
        <v>Senior</v>
      </c>
      <c r="L4569" s="46">
        <f ca="1">INT(YEARFRAC(Table1[[#This Row],[Joining Date]],TODAY(),1))</f>
        <v>10</v>
      </c>
      <c r="M4569" s="25" t="str">
        <f t="shared" ca="1" si="71"/>
        <v>Yes</v>
      </c>
      <c r="N4569" s="26">
        <f>YEAR(Table1[[#This Row],[Joining Date]])</f>
        <v>2016</v>
      </c>
      <c r="O4569" s="46">
        <f>MONTH(Table1[[#This Row],[Joining Date]])</f>
        <v>3</v>
      </c>
      <c r="P4569" s="26">
        <f ca="1">NETWORKDAYS(Table1[[#This Row],[Joining Date]],TODAY())</f>
        <v>2689</v>
      </c>
      <c r="Q4569" s="26" t="str">
        <f>LEFT(Table1[[#This Row],[Department]],5)&amp;"-"&amp;RIGHT(Table1[[#This Row],[Employee ID]],3)</f>
        <v>Marke-232</v>
      </c>
      <c r="R4569" s="26" t="str">
        <f>LEFT(Table1[[#This Row],[Department]],3)</f>
        <v>Mar</v>
      </c>
      <c r="S4569" s="37">
        <f>_xlfn.XLOOKUP(Table1[[#This Row],[City]],Table2[City],Table2[Bonus %])</f>
        <v>6</v>
      </c>
    </row>
    <row r="4570" spans="1:19" x14ac:dyDescent="0.35">
      <c r="A4570" s="7" t="s">
        <v>1880</v>
      </c>
      <c r="B4570" s="40" t="str">
        <f>LEFT(Table1[[#This Row],[Employee Name]],FIND(" ",Table1[[#This Row],[Employee Name]]))</f>
        <v xml:space="preserve">Rahul </v>
      </c>
      <c r="C4570" s="40" t="str">
        <f>RIGHT(Table1[[#This Row],[Employee Name]],LEN(Table1[[#This Row],[Employee Name]])-FIND(" ",Table1[[#This Row],[Employee Name]]))</f>
        <v>Verma</v>
      </c>
      <c r="D4570" s="22">
        <f>Table1[[#This Row],[Basic Salary]]+Table1[[#This Row],[Bonus]]</f>
        <v>50024</v>
      </c>
      <c r="E4570" s="8">
        <v>73</v>
      </c>
      <c r="F4570" s="45">
        <v>46</v>
      </c>
      <c r="G4570" s="8" t="str" cm="1">
        <f t="array" ref="G4570">_xlfn.IFS(Table1[[#This Row],[Performance Score]]&gt;=80,"Excellent",Table1[[#This Row],[Performance Score]]&gt;=60,"Good",Table1[[#This Row],[Performance Score]]&gt;=40,"Need Improvement")</f>
        <v>Need Improvement</v>
      </c>
      <c r="H4570" s="29">
        <f>Table1[[#This Row],[Bonus]]/Table1[[#This Row],[Basic Salary]]</f>
        <v>0.44887910560157562</v>
      </c>
      <c r="I4570" s="8">
        <f ca="1">DATEDIF(Table1[[#This Row],[Date of Birth]],TODAY(),"y")</f>
        <v>26</v>
      </c>
      <c r="J4570" s="33">
        <v>44810</v>
      </c>
      <c r="K4570" s="33" t="str" cm="1">
        <f t="array" aca="1" ref="K4570" ca="1">_xlfn.IFS(L4570&lt;3,"Junior",L4570&lt;=7,"Mid-Level",L4570&gt;7,"Senior")</f>
        <v>Mid-Level</v>
      </c>
      <c r="L4570" s="45">
        <f ca="1">INT(YEARFRAC(Table1[[#This Row],[Joining Date]],TODAY(),1))</f>
        <v>3</v>
      </c>
      <c r="M4570" s="25" t="str">
        <f t="shared" ca="1" si="71"/>
        <v>No</v>
      </c>
      <c r="N4570" s="25">
        <f>YEAR(Table1[[#This Row],[Joining Date]])</f>
        <v>2022</v>
      </c>
      <c r="O4570" s="45">
        <f>MONTH(Table1[[#This Row],[Joining Date]])</f>
        <v>9</v>
      </c>
      <c r="P4570" s="25">
        <f ca="1">NETWORKDAYS(Table1[[#This Row],[Joining Date]],TODAY())</f>
        <v>995</v>
      </c>
      <c r="Q4570" s="25" t="str">
        <f>LEFT(Table1[[#This Row],[Department]],5)&amp;"-"&amp;RIGHT(Table1[[#This Row],[Employee ID]],3)</f>
        <v>IT-824</v>
      </c>
      <c r="R4570" s="25" t="str">
        <f>LEFT(Table1[[#This Row],[Department]],3)</f>
        <v>IT</v>
      </c>
      <c r="S4570" s="36">
        <f>_xlfn.XLOOKUP(Table1[[#This Row],[City]],Table2[City],Table2[Bonus %])</f>
        <v>7</v>
      </c>
    </row>
    <row r="4571" spans="1:19" x14ac:dyDescent="0.35">
      <c r="A4571" s="9" t="s">
        <v>1199</v>
      </c>
      <c r="B4571" s="41" t="str">
        <f>LEFT(Table1[[#This Row],[Employee Name]],FIND(" ",Table1[[#This Row],[Employee Name]]))</f>
        <v xml:space="preserve">Vikram </v>
      </c>
      <c r="C4571" s="41" t="str">
        <f>RIGHT(Table1[[#This Row],[Employee Name]],LEN(Table1[[#This Row],[Employee Name]])-FIND(" ",Table1[[#This Row],[Employee Name]]))</f>
        <v>Singh</v>
      </c>
      <c r="D4571" s="23">
        <f>Table1[[#This Row],[Basic Salary]]+Table1[[#This Row],[Bonus]]</f>
        <v>49992</v>
      </c>
      <c r="E4571" s="10">
        <v>92</v>
      </c>
      <c r="F4571" s="46">
        <v>88</v>
      </c>
      <c r="G4571" s="10" t="str" cm="1">
        <f t="array" ref="G4571">_xlfn.IFS(Table1[[#This Row],[Performance Score]]&gt;=80,"Excellent",Table1[[#This Row],[Performance Score]]&gt;=60,"Good",Table1[[#This Row],[Performance Score]]&gt;=40,"Need Improvement")</f>
        <v>Excellent</v>
      </c>
      <c r="H4571" s="30">
        <f>Table1[[#This Row],[Bonus]]/Table1[[#This Row],[Basic Salary]]</f>
        <v>0.78421785217174056</v>
      </c>
      <c r="I4571" s="10">
        <f ca="1">DATEDIF(Table1[[#This Row],[Date of Birth]],TODAY(),"y")</f>
        <v>22</v>
      </c>
      <c r="J4571" s="34">
        <v>42126</v>
      </c>
      <c r="K4571" s="33" t="str" cm="1">
        <f t="array" aca="1" ref="K4571" ca="1">_xlfn.IFS(L4571&lt;3,"Junior",L4571&lt;=7,"Mid-Level",L4571&gt;7,"Senior")</f>
        <v>Senior</v>
      </c>
      <c r="L4571" s="46">
        <f ca="1">INT(YEARFRAC(Table1[[#This Row],[Joining Date]],TODAY(),1))</f>
        <v>11</v>
      </c>
      <c r="M4571" s="25" t="str">
        <f t="shared" ca="1" si="71"/>
        <v>Yes</v>
      </c>
      <c r="N4571" s="26">
        <f>YEAR(Table1[[#This Row],[Joining Date]])</f>
        <v>2015</v>
      </c>
      <c r="O4571" s="46">
        <f>MONTH(Table1[[#This Row],[Joining Date]])</f>
        <v>5</v>
      </c>
      <c r="P4571" s="26">
        <f ca="1">NETWORKDAYS(Table1[[#This Row],[Joining Date]],TODAY())</f>
        <v>2911</v>
      </c>
      <c r="Q4571" s="26" t="str">
        <f>LEFT(Table1[[#This Row],[Department]],5)&amp;"-"&amp;RIGHT(Table1[[#This Row],[Employee ID]],3)</f>
        <v>Finan-143</v>
      </c>
      <c r="R4571" s="26" t="str">
        <f>LEFT(Table1[[#This Row],[Department]],3)</f>
        <v>Fin</v>
      </c>
      <c r="S4571" s="37">
        <f>_xlfn.XLOOKUP(Table1[[#This Row],[City]],Table2[City],Table2[Bonus %])</f>
        <v>7</v>
      </c>
    </row>
    <row r="4572" spans="1:19" x14ac:dyDescent="0.35">
      <c r="A4572" s="7" t="s">
        <v>3750</v>
      </c>
      <c r="B4572" s="40" t="str">
        <f>LEFT(Table1[[#This Row],[Employee Name]],FIND(" ",Table1[[#This Row],[Employee Name]]))</f>
        <v xml:space="preserve">Sneha </v>
      </c>
      <c r="C4572" s="40" t="str">
        <f>RIGHT(Table1[[#This Row],[Employee Name]],LEN(Table1[[#This Row],[Employee Name]])-FIND(" ",Table1[[#This Row],[Employee Name]]))</f>
        <v>Iyer</v>
      </c>
      <c r="D4572" s="22">
        <f>Table1[[#This Row],[Basic Salary]]+Table1[[#This Row],[Bonus]]</f>
        <v>49950</v>
      </c>
      <c r="E4572" s="8">
        <v>62</v>
      </c>
      <c r="F4572" s="45">
        <v>70</v>
      </c>
      <c r="G4572" s="8" t="str" cm="1">
        <f t="array" ref="G4572">_xlfn.IFS(Table1[[#This Row],[Performance Score]]&gt;=80,"Excellent",Table1[[#This Row],[Performance Score]]&gt;=60,"Good",Table1[[#This Row],[Performance Score]]&gt;=40,"Need Improvement")</f>
        <v>Good</v>
      </c>
      <c r="H4572" s="29">
        <f>Table1[[#This Row],[Bonus]]/Table1[[#This Row],[Basic Salary]]</f>
        <v>0.19417614994740365</v>
      </c>
      <c r="I4572" s="8">
        <f ca="1">DATEDIF(Table1[[#This Row],[Date of Birth]],TODAY(),"y")</f>
        <v>28</v>
      </c>
      <c r="J4572" s="33">
        <v>42563</v>
      </c>
      <c r="K4572" s="33" t="str" cm="1">
        <f t="array" aca="1" ref="K4572" ca="1">_xlfn.IFS(L4572&lt;3,"Junior",L4572&lt;=7,"Mid-Level",L4572&gt;7,"Senior")</f>
        <v>Senior</v>
      </c>
      <c r="L4572" s="45">
        <f ca="1">INT(YEARFRAC(Table1[[#This Row],[Joining Date]],TODAY(),1))</f>
        <v>9</v>
      </c>
      <c r="M4572" s="25" t="str">
        <f t="shared" ca="1" si="71"/>
        <v>Yes</v>
      </c>
      <c r="N4572" s="25">
        <f>YEAR(Table1[[#This Row],[Joining Date]])</f>
        <v>2016</v>
      </c>
      <c r="O4572" s="45">
        <f>MONTH(Table1[[#This Row],[Joining Date]])</f>
        <v>7</v>
      </c>
      <c r="P4572" s="25">
        <f ca="1">NETWORKDAYS(Table1[[#This Row],[Joining Date]],TODAY())</f>
        <v>2600</v>
      </c>
      <c r="Q4572" s="25" t="str">
        <f>LEFT(Table1[[#This Row],[Department]],5)&amp;"-"&amp;RIGHT(Table1[[#This Row],[Employee ID]],3)</f>
        <v>Suppo-694</v>
      </c>
      <c r="R4572" s="25" t="str">
        <f>LEFT(Table1[[#This Row],[Department]],3)</f>
        <v>Sup</v>
      </c>
      <c r="S4572" s="36">
        <f>_xlfn.XLOOKUP(Table1[[#This Row],[City]],Table2[City],Table2[Bonus %])</f>
        <v>5</v>
      </c>
    </row>
    <row r="4573" spans="1:19" x14ac:dyDescent="0.35">
      <c r="A4573" s="9" t="s">
        <v>5025</v>
      </c>
      <c r="B4573" s="41" t="str">
        <f>LEFT(Table1[[#This Row],[Employee Name]],FIND(" ",Table1[[#This Row],[Employee Name]]))</f>
        <v xml:space="preserve">Karan </v>
      </c>
      <c r="C4573" s="41" t="str">
        <f>RIGHT(Table1[[#This Row],[Employee Name]],LEN(Table1[[#This Row],[Employee Name]])-FIND(" ",Table1[[#This Row],[Employee Name]]))</f>
        <v>Malhotra</v>
      </c>
      <c r="D4573" s="23">
        <f>Table1[[#This Row],[Basic Salary]]+Table1[[#This Row],[Bonus]]</f>
        <v>49950</v>
      </c>
      <c r="E4573" s="10">
        <v>91</v>
      </c>
      <c r="F4573" s="46">
        <v>49</v>
      </c>
      <c r="G4573" s="10" t="str" cm="1">
        <f t="array" ref="G4573">_xlfn.IFS(Table1[[#This Row],[Performance Score]]&gt;=80,"Excellent",Table1[[#This Row],[Performance Score]]&gt;=60,"Good",Table1[[#This Row],[Performance Score]]&gt;=40,"Need Improvement")</f>
        <v>Need Improvement</v>
      </c>
      <c r="H4573" s="30">
        <f>Table1[[#This Row],[Bonus]]/Table1[[#This Row],[Basic Salary]]</f>
        <v>0.68187481059968347</v>
      </c>
      <c r="I4573" s="10">
        <f ca="1">DATEDIF(Table1[[#This Row],[Date of Birth]],TODAY(),"y")</f>
        <v>28</v>
      </c>
      <c r="J4573" s="34">
        <v>42972</v>
      </c>
      <c r="K4573" s="33" t="str" cm="1">
        <f t="array" aca="1" ref="K4573" ca="1">_xlfn.IFS(L4573&lt;3,"Junior",L4573&lt;=7,"Mid-Level",L4573&gt;7,"Senior")</f>
        <v>Senior</v>
      </c>
      <c r="L4573" s="46">
        <f ca="1">INT(YEARFRAC(Table1[[#This Row],[Joining Date]],TODAY(),1))</f>
        <v>8</v>
      </c>
      <c r="M4573" s="25" t="str">
        <f t="shared" ca="1" si="71"/>
        <v>Yes</v>
      </c>
      <c r="N4573" s="26">
        <f>YEAR(Table1[[#This Row],[Joining Date]])</f>
        <v>2017</v>
      </c>
      <c r="O4573" s="46">
        <f>MONTH(Table1[[#This Row],[Joining Date]])</f>
        <v>8</v>
      </c>
      <c r="P4573" s="26">
        <f ca="1">NETWORKDAYS(Table1[[#This Row],[Joining Date]],TODAY())</f>
        <v>2307</v>
      </c>
      <c r="Q4573" s="26" t="str">
        <f>LEFT(Table1[[#This Row],[Department]],5)&amp;"-"&amp;RIGHT(Table1[[#This Row],[Employee ID]],3)</f>
        <v>HR-969</v>
      </c>
      <c r="R4573" s="26" t="str">
        <f>LEFT(Table1[[#This Row],[Department]],3)</f>
        <v>HR</v>
      </c>
      <c r="S4573" s="37">
        <f>_xlfn.XLOOKUP(Table1[[#This Row],[City]],Table2[City],Table2[Bonus %])</f>
        <v>8</v>
      </c>
    </row>
    <row r="4574" spans="1:19" x14ac:dyDescent="0.35">
      <c r="A4574" s="7" t="s">
        <v>2468</v>
      </c>
      <c r="B4574" s="40" t="str">
        <f>LEFT(Table1[[#This Row],[Employee Name]],FIND(" ",Table1[[#This Row],[Employee Name]]))</f>
        <v xml:space="preserve">Sneha </v>
      </c>
      <c r="C4574" s="40" t="str">
        <f>RIGHT(Table1[[#This Row],[Employee Name]],LEN(Table1[[#This Row],[Employee Name]])-FIND(" ",Table1[[#This Row],[Employee Name]]))</f>
        <v>Iyer</v>
      </c>
      <c r="D4574" s="22">
        <f>Table1[[#This Row],[Basic Salary]]+Table1[[#This Row],[Bonus]]</f>
        <v>49944</v>
      </c>
      <c r="E4574" s="8">
        <v>86</v>
      </c>
      <c r="F4574" s="45">
        <v>75</v>
      </c>
      <c r="G4574" s="8" t="str" cm="1">
        <f t="array" ref="G4574">_xlfn.IFS(Table1[[#This Row],[Performance Score]]&gt;=80,"Excellent",Table1[[#This Row],[Performance Score]]&gt;=60,"Good",Table1[[#This Row],[Performance Score]]&gt;=40,"Need Improvement")</f>
        <v>Good</v>
      </c>
      <c r="H4574" s="29">
        <f>Table1[[#This Row],[Bonus]]/Table1[[#This Row],[Basic Salary]]</f>
        <v>0.64918768986923792</v>
      </c>
      <c r="I4574" s="8">
        <f ca="1">DATEDIF(Table1[[#This Row],[Date of Birth]],TODAY(),"y")</f>
        <v>36</v>
      </c>
      <c r="J4574" s="33">
        <v>45435</v>
      </c>
      <c r="K4574" s="33" t="str" cm="1">
        <f t="array" aca="1" ref="K4574" ca="1">_xlfn.IFS(L4574&lt;3,"Junior",L4574&lt;=7,"Mid-Level",L4574&gt;7,"Senior")</f>
        <v>Junior</v>
      </c>
      <c r="L4574" s="45">
        <f ca="1">INT(YEARFRAC(Table1[[#This Row],[Joining Date]],TODAY(),1))</f>
        <v>2</v>
      </c>
      <c r="M4574" s="25" t="str">
        <f t="shared" ca="1" si="71"/>
        <v>No</v>
      </c>
      <c r="N4574" s="25">
        <f>YEAR(Table1[[#This Row],[Joining Date]])</f>
        <v>2024</v>
      </c>
      <c r="O4574" s="45">
        <f>MONTH(Table1[[#This Row],[Joining Date]])</f>
        <v>5</v>
      </c>
      <c r="P4574" s="25">
        <f ca="1">NETWORKDAYS(Table1[[#This Row],[Joining Date]],TODAY())</f>
        <v>548</v>
      </c>
      <c r="Q4574" s="25" t="str">
        <f>LEFT(Table1[[#This Row],[Department]],5)&amp;"-"&amp;RIGHT(Table1[[#This Row],[Employee ID]],3)</f>
        <v>IT-412</v>
      </c>
      <c r="R4574" s="25" t="str">
        <f>LEFT(Table1[[#This Row],[Department]],3)</f>
        <v>IT</v>
      </c>
      <c r="S4574" s="36">
        <f>_xlfn.XLOOKUP(Table1[[#This Row],[City]],Table2[City],Table2[Bonus %])</f>
        <v>5</v>
      </c>
    </row>
    <row r="4575" spans="1:19" x14ac:dyDescent="0.35">
      <c r="A4575" s="9" t="s">
        <v>4066</v>
      </c>
      <c r="B4575" s="41" t="str">
        <f>LEFT(Table1[[#This Row],[Employee Name]],FIND(" ",Table1[[#This Row],[Employee Name]]))</f>
        <v xml:space="preserve">Swathi </v>
      </c>
      <c r="C4575" s="41" t="str">
        <f>RIGHT(Table1[[#This Row],[Employee Name]],LEN(Table1[[#This Row],[Employee Name]])-FIND(" ",Table1[[#This Row],[Employee Name]]))</f>
        <v>Ramesh</v>
      </c>
      <c r="D4575" s="23">
        <f>Table1[[#This Row],[Basic Salary]]+Table1[[#This Row],[Bonus]]</f>
        <v>49939</v>
      </c>
      <c r="E4575" s="10">
        <v>63</v>
      </c>
      <c r="F4575" s="46">
        <v>70</v>
      </c>
      <c r="G4575" s="10" t="str" cm="1">
        <f t="array" ref="G4575">_xlfn.IFS(Table1[[#This Row],[Performance Score]]&gt;=80,"Excellent",Table1[[#This Row],[Performance Score]]&gt;=60,"Good",Table1[[#This Row],[Performance Score]]&gt;=40,"Need Improvement")</f>
        <v>Good</v>
      </c>
      <c r="H4575" s="30">
        <f>Table1[[#This Row],[Bonus]]/Table1[[#This Row],[Basic Salary]]</f>
        <v>0.99492669676027645</v>
      </c>
      <c r="I4575" s="10">
        <f ca="1">DATEDIF(Table1[[#This Row],[Date of Birth]],TODAY(),"y")</f>
        <v>45</v>
      </c>
      <c r="J4575" s="34">
        <v>44938</v>
      </c>
      <c r="K4575" s="33" t="str" cm="1">
        <f t="array" aca="1" ref="K4575" ca="1">_xlfn.IFS(L4575&lt;3,"Junior",L4575&lt;=7,"Mid-Level",L4575&gt;7,"Senior")</f>
        <v>Mid-Level</v>
      </c>
      <c r="L4575" s="46">
        <f ca="1">INT(YEARFRAC(Table1[[#This Row],[Joining Date]],TODAY(),1))</f>
        <v>3</v>
      </c>
      <c r="M4575" s="25" t="str">
        <f t="shared" ca="1" si="71"/>
        <v>No</v>
      </c>
      <c r="N4575" s="26">
        <f>YEAR(Table1[[#This Row],[Joining Date]])</f>
        <v>2023</v>
      </c>
      <c r="O4575" s="46">
        <f>MONTH(Table1[[#This Row],[Joining Date]])</f>
        <v>1</v>
      </c>
      <c r="P4575" s="26">
        <f ca="1">NETWORKDAYS(Table1[[#This Row],[Joining Date]],TODAY())</f>
        <v>903</v>
      </c>
      <c r="Q4575" s="26" t="str">
        <f>LEFT(Table1[[#This Row],[Department]],5)&amp;"-"&amp;RIGHT(Table1[[#This Row],[Employee ID]],3)</f>
        <v>IT-010</v>
      </c>
      <c r="R4575" s="26" t="str">
        <f>LEFT(Table1[[#This Row],[Department]],3)</f>
        <v>IT</v>
      </c>
      <c r="S4575" s="37">
        <f>_xlfn.XLOOKUP(Table1[[#This Row],[City]],Table2[City],Table2[Bonus %])</f>
        <v>7</v>
      </c>
    </row>
    <row r="4576" spans="1:19" x14ac:dyDescent="0.35">
      <c r="A4576" s="7" t="s">
        <v>3051</v>
      </c>
      <c r="B4576" s="40" t="str">
        <f>LEFT(Table1[[#This Row],[Employee Name]],FIND(" ",Table1[[#This Row],[Employee Name]]))</f>
        <v xml:space="preserve">Aditya </v>
      </c>
      <c r="C4576" s="40" t="str">
        <f>RIGHT(Table1[[#This Row],[Employee Name]],LEN(Table1[[#This Row],[Employee Name]])-FIND(" ",Table1[[#This Row],[Employee Name]]))</f>
        <v>Kapoor</v>
      </c>
      <c r="D4576" s="22">
        <f>Table1[[#This Row],[Basic Salary]]+Table1[[#This Row],[Bonus]]</f>
        <v>49900</v>
      </c>
      <c r="E4576" s="8">
        <v>77</v>
      </c>
      <c r="F4576" s="45">
        <v>74</v>
      </c>
      <c r="G4576" s="8" t="str" cm="1">
        <f t="array" ref="G4576">_xlfn.IFS(Table1[[#This Row],[Performance Score]]&gt;=80,"Excellent",Table1[[#This Row],[Performance Score]]&gt;=60,"Good",Table1[[#This Row],[Performance Score]]&gt;=40,"Need Improvement")</f>
        <v>Good</v>
      </c>
      <c r="H4576" s="29">
        <f>Table1[[#This Row],[Bonus]]/Table1[[#This Row],[Basic Salary]]</f>
        <v>0.20870070729580467</v>
      </c>
      <c r="I4576" s="8">
        <f ca="1">DATEDIF(Table1[[#This Row],[Date of Birth]],TODAY(),"y")</f>
        <v>24</v>
      </c>
      <c r="J4576" s="33">
        <v>42441</v>
      </c>
      <c r="K4576" s="33" t="str" cm="1">
        <f t="array" aca="1" ref="K4576" ca="1">_xlfn.IFS(L4576&lt;3,"Junior",L4576&lt;=7,"Mid-Level",L4576&gt;7,"Senior")</f>
        <v>Senior</v>
      </c>
      <c r="L4576" s="45">
        <f ca="1">INT(YEARFRAC(Table1[[#This Row],[Joining Date]],TODAY(),1))</f>
        <v>10</v>
      </c>
      <c r="M4576" s="25" t="str">
        <f t="shared" ca="1" si="71"/>
        <v>Yes</v>
      </c>
      <c r="N4576" s="25">
        <f>YEAR(Table1[[#This Row],[Joining Date]])</f>
        <v>2016</v>
      </c>
      <c r="O4576" s="45">
        <f>MONTH(Table1[[#This Row],[Joining Date]])</f>
        <v>3</v>
      </c>
      <c r="P4576" s="25">
        <f ca="1">NETWORKDAYS(Table1[[#This Row],[Joining Date]],TODAY())</f>
        <v>2686</v>
      </c>
      <c r="Q4576" s="25" t="str">
        <f>LEFT(Table1[[#This Row],[Department]],5)&amp;"-"&amp;RIGHT(Table1[[#This Row],[Employee ID]],3)</f>
        <v>Suppo-995</v>
      </c>
      <c r="R4576" s="25" t="str">
        <f>LEFT(Table1[[#This Row],[Department]],3)</f>
        <v>Sup</v>
      </c>
      <c r="S4576" s="36">
        <f>_xlfn.XLOOKUP(Table1[[#This Row],[City]],Table2[City],Table2[Bonus %])</f>
        <v>5</v>
      </c>
    </row>
    <row r="4577" spans="1:19" x14ac:dyDescent="0.35">
      <c r="A4577" s="9" t="s">
        <v>4720</v>
      </c>
      <c r="B4577" s="41" t="str">
        <f>LEFT(Table1[[#This Row],[Employee Name]],FIND(" ",Table1[[#This Row],[Employee Name]]))</f>
        <v xml:space="preserve">Nisha </v>
      </c>
      <c r="C4577" s="41" t="str">
        <f>RIGHT(Table1[[#This Row],[Employee Name]],LEN(Table1[[#This Row],[Employee Name]])-FIND(" ",Table1[[#This Row],[Employee Name]]))</f>
        <v>Kapoor</v>
      </c>
      <c r="D4577" s="23">
        <f>Table1[[#This Row],[Basic Salary]]+Table1[[#This Row],[Bonus]]</f>
        <v>49863</v>
      </c>
      <c r="E4577" s="10">
        <v>73</v>
      </c>
      <c r="F4577" s="46">
        <v>68</v>
      </c>
      <c r="G4577" s="10" t="str" cm="1">
        <f t="array" ref="G4577">_xlfn.IFS(Table1[[#This Row],[Performance Score]]&gt;=80,"Excellent",Table1[[#This Row],[Performance Score]]&gt;=60,"Good",Table1[[#This Row],[Performance Score]]&gt;=40,"Need Improvement")</f>
        <v>Good</v>
      </c>
      <c r="H4577" s="30">
        <f>Table1[[#This Row],[Bonus]]/Table1[[#This Row],[Basic Salary]]</f>
        <v>0.3280862964442669</v>
      </c>
      <c r="I4577" s="10">
        <f ca="1">DATEDIF(Table1[[#This Row],[Date of Birth]],TODAY(),"y")</f>
        <v>40</v>
      </c>
      <c r="J4577" s="34">
        <v>44232</v>
      </c>
      <c r="K4577" s="33" t="str" cm="1">
        <f t="array" aca="1" ref="K4577" ca="1">_xlfn.IFS(L4577&lt;3,"Junior",L4577&lt;=7,"Mid-Level",L4577&gt;7,"Senior")</f>
        <v>Mid-Level</v>
      </c>
      <c r="L4577" s="46">
        <f ca="1">INT(YEARFRAC(Table1[[#This Row],[Joining Date]],TODAY(),1))</f>
        <v>5</v>
      </c>
      <c r="M4577" s="25" t="str">
        <f t="shared" ca="1" si="71"/>
        <v>No</v>
      </c>
      <c r="N4577" s="26">
        <f>YEAR(Table1[[#This Row],[Joining Date]])</f>
        <v>2021</v>
      </c>
      <c r="O4577" s="46">
        <f>MONTH(Table1[[#This Row],[Joining Date]])</f>
        <v>2</v>
      </c>
      <c r="P4577" s="26">
        <f ca="1">NETWORKDAYS(Table1[[#This Row],[Joining Date]],TODAY())</f>
        <v>1407</v>
      </c>
      <c r="Q4577" s="26" t="str">
        <f>LEFT(Table1[[#This Row],[Department]],5)&amp;"-"&amp;RIGHT(Table1[[#This Row],[Employee ID]],3)</f>
        <v>Marke-664</v>
      </c>
      <c r="R4577" s="26" t="str">
        <f>LEFT(Table1[[#This Row],[Department]],3)</f>
        <v>Mar</v>
      </c>
      <c r="S4577" s="37">
        <f>_xlfn.XLOOKUP(Table1[[#This Row],[City]],Table2[City],Table2[Bonus %])</f>
        <v>5</v>
      </c>
    </row>
    <row r="4578" spans="1:19" x14ac:dyDescent="0.35">
      <c r="A4578" s="7" t="s">
        <v>2026</v>
      </c>
      <c r="B4578" s="40" t="str">
        <f>LEFT(Table1[[#This Row],[Employee Name]],FIND(" ",Table1[[#This Row],[Employee Name]]))</f>
        <v xml:space="preserve">Ravi </v>
      </c>
      <c r="C4578" s="40" t="str">
        <f>RIGHT(Table1[[#This Row],[Employee Name]],LEN(Table1[[#This Row],[Employee Name]])-FIND(" ",Table1[[#This Row],[Employee Name]]))</f>
        <v>Teja</v>
      </c>
      <c r="D4578" s="22">
        <f>Table1[[#This Row],[Basic Salary]]+Table1[[#This Row],[Bonus]]</f>
        <v>49859</v>
      </c>
      <c r="E4578" s="8">
        <v>90</v>
      </c>
      <c r="F4578" s="45">
        <v>60</v>
      </c>
      <c r="G4578" s="8" t="str" cm="1">
        <f t="array" ref="G4578">_xlfn.IFS(Table1[[#This Row],[Performance Score]]&gt;=80,"Excellent",Table1[[#This Row],[Performance Score]]&gt;=60,"Good",Table1[[#This Row],[Performance Score]]&gt;=40,"Need Improvement")</f>
        <v>Good</v>
      </c>
      <c r="H4578" s="29">
        <f>Table1[[#This Row],[Bonus]]/Table1[[#This Row],[Basic Salary]]</f>
        <v>0.60127822205093617</v>
      </c>
      <c r="I4578" s="8">
        <f ca="1">DATEDIF(Table1[[#This Row],[Date of Birth]],TODAY(),"y")</f>
        <v>22</v>
      </c>
      <c r="J4578" s="33">
        <v>43067</v>
      </c>
      <c r="K4578" s="33" t="str" cm="1">
        <f t="array" aca="1" ref="K4578" ca="1">_xlfn.IFS(L4578&lt;3,"Junior",L4578&lt;=7,"Mid-Level",L4578&gt;7,"Senior")</f>
        <v>Senior</v>
      </c>
      <c r="L4578" s="45">
        <f ca="1">INT(YEARFRAC(Table1[[#This Row],[Joining Date]],TODAY(),1))</f>
        <v>8</v>
      </c>
      <c r="M4578" s="25" t="str">
        <f t="shared" ca="1" si="71"/>
        <v>Yes</v>
      </c>
      <c r="N4578" s="25">
        <f>YEAR(Table1[[#This Row],[Joining Date]])</f>
        <v>2017</v>
      </c>
      <c r="O4578" s="45">
        <f>MONTH(Table1[[#This Row],[Joining Date]])</f>
        <v>11</v>
      </c>
      <c r="P4578" s="25">
        <f ca="1">NETWORKDAYS(Table1[[#This Row],[Joining Date]],TODAY())</f>
        <v>2240</v>
      </c>
      <c r="Q4578" s="25" t="str">
        <f>LEFT(Table1[[#This Row],[Department]],5)&amp;"-"&amp;RIGHT(Table1[[#This Row],[Employee ID]],3)</f>
        <v>HR-970</v>
      </c>
      <c r="R4578" s="25" t="str">
        <f>LEFT(Table1[[#This Row],[Department]],3)</f>
        <v>HR</v>
      </c>
      <c r="S4578" s="36">
        <f>_xlfn.XLOOKUP(Table1[[#This Row],[City]],Table2[City],Table2[Bonus %])</f>
        <v>8</v>
      </c>
    </row>
    <row r="4579" spans="1:19" x14ac:dyDescent="0.35">
      <c r="A4579" s="9" t="s">
        <v>3476</v>
      </c>
      <c r="B4579" s="41" t="str">
        <f>LEFT(Table1[[#This Row],[Employee Name]],FIND(" ",Table1[[#This Row],[Employee Name]]))</f>
        <v xml:space="preserve">Meera </v>
      </c>
      <c r="C4579" s="41" t="str">
        <f>RIGHT(Table1[[#This Row],[Employee Name]],LEN(Table1[[#This Row],[Employee Name]])-FIND(" ",Table1[[#This Row],[Employee Name]]))</f>
        <v>Joshi</v>
      </c>
      <c r="D4579" s="23">
        <f>Table1[[#This Row],[Basic Salary]]+Table1[[#This Row],[Bonus]]</f>
        <v>49815</v>
      </c>
      <c r="E4579" s="10">
        <v>66</v>
      </c>
      <c r="F4579" s="46">
        <v>75</v>
      </c>
      <c r="G4579" s="10" t="str" cm="1">
        <f t="array" ref="G4579">_xlfn.IFS(Table1[[#This Row],[Performance Score]]&gt;=80,"Excellent",Table1[[#This Row],[Performance Score]]&gt;=60,"Good",Table1[[#This Row],[Performance Score]]&gt;=40,"Need Improvement")</f>
        <v>Good</v>
      </c>
      <c r="H4579" s="30">
        <f>Table1[[#This Row],[Bonus]]/Table1[[#This Row],[Basic Salary]]</f>
        <v>0.25894007935505065</v>
      </c>
      <c r="I4579" s="10">
        <f ca="1">DATEDIF(Table1[[#This Row],[Date of Birth]],TODAY(),"y")</f>
        <v>28</v>
      </c>
      <c r="J4579" s="34">
        <v>45278</v>
      </c>
      <c r="K4579" s="33" t="str" cm="1">
        <f t="array" aca="1" ref="K4579" ca="1">_xlfn.IFS(L4579&lt;3,"Junior",L4579&lt;=7,"Mid-Level",L4579&gt;7,"Senior")</f>
        <v>Junior</v>
      </c>
      <c r="L4579" s="46">
        <f ca="1">INT(YEARFRAC(Table1[[#This Row],[Joining Date]],TODAY(),1))</f>
        <v>2</v>
      </c>
      <c r="M4579" s="25" t="str">
        <f t="shared" ca="1" si="71"/>
        <v>No</v>
      </c>
      <c r="N4579" s="26">
        <f>YEAR(Table1[[#This Row],[Joining Date]])</f>
        <v>2023</v>
      </c>
      <c r="O4579" s="46">
        <f>MONTH(Table1[[#This Row],[Joining Date]])</f>
        <v>12</v>
      </c>
      <c r="P4579" s="26">
        <f ca="1">NETWORKDAYS(Table1[[#This Row],[Joining Date]],TODAY())</f>
        <v>661</v>
      </c>
      <c r="Q4579" s="26" t="str">
        <f>LEFT(Table1[[#This Row],[Department]],5)&amp;"-"&amp;RIGHT(Table1[[#This Row],[Employee ID]],3)</f>
        <v>Suppo-420</v>
      </c>
      <c r="R4579" s="26" t="str">
        <f>LEFT(Table1[[#This Row],[Department]],3)</f>
        <v>Sup</v>
      </c>
      <c r="S4579" s="37">
        <f>_xlfn.XLOOKUP(Table1[[#This Row],[City]],Table2[City],Table2[Bonus %])</f>
        <v>4</v>
      </c>
    </row>
    <row r="4580" spans="1:19" x14ac:dyDescent="0.35">
      <c r="A4580" s="7" t="s">
        <v>4328</v>
      </c>
      <c r="B4580" s="40" t="str">
        <f>LEFT(Table1[[#This Row],[Employee Name]],FIND(" ",Table1[[#This Row],[Employee Name]]))</f>
        <v xml:space="preserve">Neha </v>
      </c>
      <c r="C4580" s="40" t="str">
        <f>RIGHT(Table1[[#This Row],[Employee Name]],LEN(Table1[[#This Row],[Employee Name]])-FIND(" ",Table1[[#This Row],[Employee Name]]))</f>
        <v>Kulkarni</v>
      </c>
      <c r="D4580" s="22">
        <f>Table1[[#This Row],[Basic Salary]]+Table1[[#This Row],[Bonus]]</f>
        <v>49814</v>
      </c>
      <c r="E4580" s="8">
        <v>68</v>
      </c>
      <c r="F4580" s="45">
        <v>40</v>
      </c>
      <c r="G4580" s="8" t="str" cm="1">
        <f t="array" ref="G4580">_xlfn.IFS(Table1[[#This Row],[Performance Score]]&gt;=80,"Excellent",Table1[[#This Row],[Performance Score]]&gt;=60,"Good",Table1[[#This Row],[Performance Score]]&gt;=40,"Need Improvement")</f>
        <v>Need Improvement</v>
      </c>
      <c r="H4580" s="29">
        <f>Table1[[#This Row],[Bonus]]/Table1[[#This Row],[Basic Salary]]</f>
        <v>0.63587402712554597</v>
      </c>
      <c r="I4580" s="8">
        <f ca="1">DATEDIF(Table1[[#This Row],[Date of Birth]],TODAY(),"y")</f>
        <v>22</v>
      </c>
      <c r="J4580" s="33">
        <v>44023</v>
      </c>
      <c r="K4580" s="33" t="str" cm="1">
        <f t="array" aca="1" ref="K4580" ca="1">_xlfn.IFS(L4580&lt;3,"Junior",L4580&lt;=7,"Mid-Level",L4580&gt;7,"Senior")</f>
        <v>Mid-Level</v>
      </c>
      <c r="L4580" s="45">
        <f ca="1">INT(YEARFRAC(Table1[[#This Row],[Joining Date]],TODAY(),1))</f>
        <v>5</v>
      </c>
      <c r="M4580" s="25" t="str">
        <f t="shared" ca="1" si="71"/>
        <v>No</v>
      </c>
      <c r="N4580" s="25">
        <f>YEAR(Table1[[#This Row],[Joining Date]])</f>
        <v>2020</v>
      </c>
      <c r="O4580" s="45">
        <f>MONTH(Table1[[#This Row],[Joining Date]])</f>
        <v>7</v>
      </c>
      <c r="P4580" s="25">
        <f ca="1">NETWORKDAYS(Table1[[#This Row],[Joining Date]],TODAY())</f>
        <v>1556</v>
      </c>
      <c r="Q4580" s="25" t="str">
        <f>LEFT(Table1[[#This Row],[Department]],5)&amp;"-"&amp;RIGHT(Table1[[#This Row],[Employee ID]],3)</f>
        <v>Marke-272</v>
      </c>
      <c r="R4580" s="25" t="str">
        <f>LEFT(Table1[[#This Row],[Department]],3)</f>
        <v>Mar</v>
      </c>
      <c r="S4580" s="36">
        <f>_xlfn.XLOOKUP(Table1[[#This Row],[City]],Table2[City],Table2[Bonus %])</f>
        <v>6</v>
      </c>
    </row>
    <row r="4581" spans="1:19" x14ac:dyDescent="0.35">
      <c r="A4581" s="9" t="s">
        <v>1486</v>
      </c>
      <c r="B4581" s="41" t="str">
        <f>LEFT(Table1[[#This Row],[Employee Name]],FIND(" ",Table1[[#This Row],[Employee Name]]))</f>
        <v xml:space="preserve">Ravi </v>
      </c>
      <c r="C4581" s="41" t="str">
        <f>RIGHT(Table1[[#This Row],[Employee Name]],LEN(Table1[[#This Row],[Employee Name]])-FIND(" ",Table1[[#This Row],[Employee Name]]))</f>
        <v>Teja</v>
      </c>
      <c r="D4581" s="23">
        <f>Table1[[#This Row],[Basic Salary]]+Table1[[#This Row],[Bonus]]</f>
        <v>49808</v>
      </c>
      <c r="E4581" s="10">
        <v>80</v>
      </c>
      <c r="F4581" s="46">
        <v>99</v>
      </c>
      <c r="G4581" s="10" t="str" cm="1">
        <f t="array" ref="G4581">_xlfn.IFS(Table1[[#This Row],[Performance Score]]&gt;=80,"Excellent",Table1[[#This Row],[Performance Score]]&gt;=60,"Good",Table1[[#This Row],[Performance Score]]&gt;=40,"Need Improvement")</f>
        <v>Excellent</v>
      </c>
      <c r="H4581" s="30">
        <f>Table1[[#This Row],[Bonus]]/Table1[[#This Row],[Basic Salary]]</f>
        <v>0.46158812136862493</v>
      </c>
      <c r="I4581" s="10">
        <f ca="1">DATEDIF(Table1[[#This Row],[Date of Birth]],TODAY(),"y")</f>
        <v>30</v>
      </c>
      <c r="J4581" s="34">
        <v>44217</v>
      </c>
      <c r="K4581" s="33" t="str" cm="1">
        <f t="array" aca="1" ref="K4581" ca="1">_xlfn.IFS(L4581&lt;3,"Junior",L4581&lt;=7,"Mid-Level",L4581&gt;7,"Senior")</f>
        <v>Mid-Level</v>
      </c>
      <c r="L4581" s="46">
        <f ca="1">INT(YEARFRAC(Table1[[#This Row],[Joining Date]],TODAY(),1))</f>
        <v>5</v>
      </c>
      <c r="M4581" s="25" t="str">
        <f t="shared" ca="1" si="71"/>
        <v>No</v>
      </c>
      <c r="N4581" s="26">
        <f>YEAR(Table1[[#This Row],[Joining Date]])</f>
        <v>2021</v>
      </c>
      <c r="O4581" s="46">
        <f>MONTH(Table1[[#This Row],[Joining Date]])</f>
        <v>1</v>
      </c>
      <c r="P4581" s="26">
        <f ca="1">NETWORKDAYS(Table1[[#This Row],[Joining Date]],TODAY())</f>
        <v>1418</v>
      </c>
      <c r="Q4581" s="26" t="str">
        <f>LEFT(Table1[[#This Row],[Department]],5)&amp;"-"&amp;RIGHT(Table1[[#This Row],[Employee ID]],3)</f>
        <v>Suppo-430</v>
      </c>
      <c r="R4581" s="26" t="str">
        <f>LEFT(Table1[[#This Row],[Department]],3)</f>
        <v>Sup</v>
      </c>
      <c r="S4581" s="37">
        <f>_xlfn.XLOOKUP(Table1[[#This Row],[City]],Table2[City],Table2[Bonus %])</f>
        <v>7</v>
      </c>
    </row>
    <row r="4582" spans="1:19" x14ac:dyDescent="0.35">
      <c r="A4582" s="7" t="s">
        <v>766</v>
      </c>
      <c r="B4582" s="40" t="str">
        <f>LEFT(Table1[[#This Row],[Employee Name]],FIND(" ",Table1[[#This Row],[Employee Name]]))</f>
        <v xml:space="preserve">Rahul </v>
      </c>
      <c r="C4582" s="40" t="str">
        <f>RIGHT(Table1[[#This Row],[Employee Name]],LEN(Table1[[#This Row],[Employee Name]])-FIND(" ",Table1[[#This Row],[Employee Name]]))</f>
        <v>Verma</v>
      </c>
      <c r="D4582" s="22">
        <f>Table1[[#This Row],[Basic Salary]]+Table1[[#This Row],[Bonus]]</f>
        <v>49733</v>
      </c>
      <c r="E4582" s="8">
        <v>77</v>
      </c>
      <c r="F4582" s="45">
        <v>47</v>
      </c>
      <c r="G4582" s="8" t="str" cm="1">
        <f t="array" ref="G4582">_xlfn.IFS(Table1[[#This Row],[Performance Score]]&gt;=80,"Excellent",Table1[[#This Row],[Performance Score]]&gt;=60,"Good",Table1[[#This Row],[Performance Score]]&gt;=40,"Need Improvement")</f>
        <v>Need Improvement</v>
      </c>
      <c r="H4582" s="29">
        <f>Table1[[#This Row],[Bonus]]/Table1[[#This Row],[Basic Salary]]</f>
        <v>0.26437687496822088</v>
      </c>
      <c r="I4582" s="8">
        <f ca="1">DATEDIF(Table1[[#This Row],[Date of Birth]],TODAY(),"y")</f>
        <v>43</v>
      </c>
      <c r="J4582" s="33">
        <v>45930</v>
      </c>
      <c r="K4582" s="33" t="str" cm="1">
        <f t="array" aca="1" ref="K4582" ca="1">_xlfn.IFS(L4582&lt;3,"Junior",L4582&lt;=7,"Mid-Level",L4582&gt;7,"Senior")</f>
        <v>Junior</v>
      </c>
      <c r="L4582" s="45">
        <f ca="1">INT(YEARFRAC(Table1[[#This Row],[Joining Date]],TODAY(),1))</f>
        <v>0</v>
      </c>
      <c r="M4582" s="25" t="str">
        <f t="shared" ca="1" si="71"/>
        <v>No</v>
      </c>
      <c r="N4582" s="25">
        <f>YEAR(Table1[[#This Row],[Joining Date]])</f>
        <v>2025</v>
      </c>
      <c r="O4582" s="45">
        <f>MONTH(Table1[[#This Row],[Joining Date]])</f>
        <v>9</v>
      </c>
      <c r="P4582" s="25">
        <f ca="1">NETWORKDAYS(Table1[[#This Row],[Joining Date]],TODAY())</f>
        <v>195</v>
      </c>
      <c r="Q4582" s="25" t="str">
        <f>LEFT(Table1[[#This Row],[Department]],5)&amp;"-"&amp;RIGHT(Table1[[#This Row],[Employee ID]],3)</f>
        <v>Finan-710</v>
      </c>
      <c r="R4582" s="25" t="str">
        <f>LEFT(Table1[[#This Row],[Department]],3)</f>
        <v>Fin</v>
      </c>
      <c r="S4582" s="36">
        <f>_xlfn.XLOOKUP(Table1[[#This Row],[City]],Table2[City],Table2[Bonus %])</f>
        <v>6</v>
      </c>
    </row>
    <row r="4583" spans="1:19" x14ac:dyDescent="0.35">
      <c r="A4583" s="9" t="s">
        <v>4853</v>
      </c>
      <c r="B4583" s="41" t="str">
        <f>LEFT(Table1[[#This Row],[Employee Name]],FIND(" ",Table1[[#This Row],[Employee Name]]))</f>
        <v xml:space="preserve">Tarun </v>
      </c>
      <c r="C4583" s="41" t="str">
        <f>RIGHT(Table1[[#This Row],[Employee Name]],LEN(Table1[[#This Row],[Employee Name]])-FIND(" ",Table1[[#This Row],[Employee Name]]))</f>
        <v>Verma</v>
      </c>
      <c r="D4583" s="23">
        <f>Table1[[#This Row],[Basic Salary]]+Table1[[#This Row],[Bonus]]</f>
        <v>49732</v>
      </c>
      <c r="E4583" s="10">
        <v>87</v>
      </c>
      <c r="F4583" s="46">
        <v>77</v>
      </c>
      <c r="G4583" s="10" t="str" cm="1">
        <f t="array" ref="G4583">_xlfn.IFS(Table1[[#This Row],[Performance Score]]&gt;=80,"Excellent",Table1[[#This Row],[Performance Score]]&gt;=60,"Good",Table1[[#This Row],[Performance Score]]&gt;=40,"Need Improvement")</f>
        <v>Good</v>
      </c>
      <c r="H4583" s="30">
        <f>Table1[[#This Row],[Bonus]]/Table1[[#This Row],[Basic Salary]]</f>
        <v>0.46792998612709941</v>
      </c>
      <c r="I4583" s="10">
        <f ca="1">DATEDIF(Table1[[#This Row],[Date of Birth]],TODAY(),"y")</f>
        <v>29</v>
      </c>
      <c r="J4583" s="34">
        <v>43130</v>
      </c>
      <c r="K4583" s="33" t="str" cm="1">
        <f t="array" aca="1" ref="K4583" ca="1">_xlfn.IFS(L4583&lt;3,"Junior",L4583&lt;=7,"Mid-Level",L4583&gt;7,"Senior")</f>
        <v>Senior</v>
      </c>
      <c r="L4583" s="46">
        <f ca="1">INT(YEARFRAC(Table1[[#This Row],[Joining Date]],TODAY(),1))</f>
        <v>8</v>
      </c>
      <c r="M4583" s="25" t="str">
        <f t="shared" ca="1" si="71"/>
        <v>Yes</v>
      </c>
      <c r="N4583" s="26">
        <f>YEAR(Table1[[#This Row],[Joining Date]])</f>
        <v>2018</v>
      </c>
      <c r="O4583" s="46">
        <f>MONTH(Table1[[#This Row],[Joining Date]])</f>
        <v>1</v>
      </c>
      <c r="P4583" s="26">
        <f ca="1">NETWORKDAYS(Table1[[#This Row],[Joining Date]],TODAY())</f>
        <v>2195</v>
      </c>
      <c r="Q4583" s="26" t="str">
        <f>LEFT(Table1[[#This Row],[Department]],5)&amp;"-"&amp;RIGHT(Table1[[#This Row],[Employee ID]],3)</f>
        <v>Marke-797</v>
      </c>
      <c r="R4583" s="26" t="str">
        <f>LEFT(Table1[[#This Row],[Department]],3)</f>
        <v>Mar</v>
      </c>
      <c r="S4583" s="37">
        <f>_xlfn.XLOOKUP(Table1[[#This Row],[City]],Table2[City],Table2[Bonus %])</f>
        <v>4</v>
      </c>
    </row>
    <row r="4584" spans="1:19" x14ac:dyDescent="0.35">
      <c r="A4584" s="7" t="s">
        <v>3322</v>
      </c>
      <c r="B4584" s="40" t="str">
        <f>LEFT(Table1[[#This Row],[Employee Name]],FIND(" ",Table1[[#This Row],[Employee Name]]))</f>
        <v xml:space="preserve">Priya </v>
      </c>
      <c r="C4584" s="40" t="str">
        <f>RIGHT(Table1[[#This Row],[Employee Name]],LEN(Table1[[#This Row],[Employee Name]])-FIND(" ",Table1[[#This Row],[Employee Name]]))</f>
        <v>Reddy</v>
      </c>
      <c r="D4584" s="22">
        <f>Table1[[#This Row],[Basic Salary]]+Table1[[#This Row],[Bonus]]</f>
        <v>49687</v>
      </c>
      <c r="E4584" s="8">
        <v>65</v>
      </c>
      <c r="F4584" s="45">
        <v>63</v>
      </c>
      <c r="G4584" s="8" t="str" cm="1">
        <f t="array" ref="G4584">_xlfn.IFS(Table1[[#This Row],[Performance Score]]&gt;=80,"Excellent",Table1[[#This Row],[Performance Score]]&gt;=60,"Good",Table1[[#This Row],[Performance Score]]&gt;=40,"Need Improvement")</f>
        <v>Good</v>
      </c>
      <c r="H4584" s="29">
        <f>Table1[[#This Row],[Bonus]]/Table1[[#This Row],[Basic Salary]]</f>
        <v>0.73041025283833672</v>
      </c>
      <c r="I4584" s="8">
        <f ca="1">DATEDIF(Table1[[#This Row],[Date of Birth]],TODAY(),"y")</f>
        <v>42</v>
      </c>
      <c r="J4584" s="33">
        <v>43342</v>
      </c>
      <c r="K4584" s="33" t="str" cm="1">
        <f t="array" aca="1" ref="K4584" ca="1">_xlfn.IFS(L4584&lt;3,"Junior",L4584&lt;=7,"Mid-Level",L4584&gt;7,"Senior")</f>
        <v>Mid-Level</v>
      </c>
      <c r="L4584" s="45">
        <f ca="1">INT(YEARFRAC(Table1[[#This Row],[Joining Date]],TODAY(),1))</f>
        <v>7</v>
      </c>
      <c r="M4584" s="25" t="str">
        <f t="shared" ca="1" si="71"/>
        <v>Yes</v>
      </c>
      <c r="N4584" s="25">
        <f>YEAR(Table1[[#This Row],[Joining Date]])</f>
        <v>2018</v>
      </c>
      <c r="O4584" s="45">
        <f>MONTH(Table1[[#This Row],[Joining Date]])</f>
        <v>8</v>
      </c>
      <c r="P4584" s="25">
        <f ca="1">NETWORKDAYS(Table1[[#This Row],[Joining Date]],TODAY())</f>
        <v>2043</v>
      </c>
      <c r="Q4584" s="25" t="str">
        <f>LEFT(Table1[[#This Row],[Department]],5)&amp;"-"&amp;RIGHT(Table1[[#This Row],[Employee ID]],3)</f>
        <v>Finan-266</v>
      </c>
      <c r="R4584" s="25" t="str">
        <f>LEFT(Table1[[#This Row],[Department]],3)</f>
        <v>Fin</v>
      </c>
      <c r="S4584" s="36">
        <f>_xlfn.XLOOKUP(Table1[[#This Row],[City]],Table2[City],Table2[Bonus %])</f>
        <v>6</v>
      </c>
    </row>
    <row r="4585" spans="1:19" x14ac:dyDescent="0.35">
      <c r="A4585" s="9" t="s">
        <v>4468</v>
      </c>
      <c r="B4585" s="41" t="str">
        <f>LEFT(Table1[[#This Row],[Employee Name]],FIND(" ",Table1[[#This Row],[Employee Name]]))</f>
        <v xml:space="preserve">Sneha </v>
      </c>
      <c r="C4585" s="41" t="str">
        <f>RIGHT(Table1[[#This Row],[Employee Name]],LEN(Table1[[#This Row],[Employee Name]])-FIND(" ",Table1[[#This Row],[Employee Name]]))</f>
        <v>Iyer</v>
      </c>
      <c r="D4585" s="23">
        <f>Table1[[#This Row],[Basic Salary]]+Table1[[#This Row],[Bonus]]</f>
        <v>49673</v>
      </c>
      <c r="E4585" s="10">
        <v>97</v>
      </c>
      <c r="F4585" s="46">
        <v>86</v>
      </c>
      <c r="G4585" s="10" t="str" cm="1">
        <f t="array" ref="G4585">_xlfn.IFS(Table1[[#This Row],[Performance Score]]&gt;=80,"Excellent",Table1[[#This Row],[Performance Score]]&gt;=60,"Good",Table1[[#This Row],[Performance Score]]&gt;=40,"Need Improvement")</f>
        <v>Excellent</v>
      </c>
      <c r="H4585" s="30">
        <f>Table1[[#This Row],[Bonus]]/Table1[[#This Row],[Basic Salary]]</f>
        <v>0.26800939398580692</v>
      </c>
      <c r="I4585" s="10">
        <f ca="1">DATEDIF(Table1[[#This Row],[Date of Birth]],TODAY(),"y")</f>
        <v>15</v>
      </c>
      <c r="J4585" s="34">
        <v>44167</v>
      </c>
      <c r="K4585" s="33" t="str" cm="1">
        <f t="array" aca="1" ref="K4585" ca="1">_xlfn.IFS(L4585&lt;3,"Junior",L4585&lt;=7,"Mid-Level",L4585&gt;7,"Senior")</f>
        <v>Mid-Level</v>
      </c>
      <c r="L4585" s="46">
        <f ca="1">INT(YEARFRAC(Table1[[#This Row],[Joining Date]],TODAY(),1))</f>
        <v>5</v>
      </c>
      <c r="M4585" s="25" t="str">
        <f t="shared" ca="1" si="71"/>
        <v>No</v>
      </c>
      <c r="N4585" s="26">
        <f>YEAR(Table1[[#This Row],[Joining Date]])</f>
        <v>2020</v>
      </c>
      <c r="O4585" s="46">
        <f>MONTH(Table1[[#This Row],[Joining Date]])</f>
        <v>12</v>
      </c>
      <c r="P4585" s="26">
        <f ca="1">NETWORKDAYS(Table1[[#This Row],[Joining Date]],TODAY())</f>
        <v>1454</v>
      </c>
      <c r="Q4585" s="26" t="str">
        <f>LEFT(Table1[[#This Row],[Department]],5)&amp;"-"&amp;RIGHT(Table1[[#This Row],[Employee ID]],3)</f>
        <v>HR-412</v>
      </c>
      <c r="R4585" s="26" t="str">
        <f>LEFT(Table1[[#This Row],[Department]],3)</f>
        <v>HR</v>
      </c>
      <c r="S4585" s="37">
        <f>_xlfn.XLOOKUP(Table1[[#This Row],[City]],Table2[City],Table2[Bonus %])</f>
        <v>8</v>
      </c>
    </row>
    <row r="4586" spans="1:19" x14ac:dyDescent="0.35">
      <c r="A4586" s="7" t="s">
        <v>4091</v>
      </c>
      <c r="B4586" s="40" t="str">
        <f>LEFT(Table1[[#This Row],[Employee Name]],FIND(" ",Table1[[#This Row],[Employee Name]]))</f>
        <v xml:space="preserve">Ishita </v>
      </c>
      <c r="C4586" s="40" t="str">
        <f>RIGHT(Table1[[#This Row],[Employee Name]],LEN(Table1[[#This Row],[Employee Name]])-FIND(" ",Table1[[#This Row],[Employee Name]]))</f>
        <v>Roy</v>
      </c>
      <c r="D4586" s="22">
        <f>Table1[[#This Row],[Basic Salary]]+Table1[[#This Row],[Bonus]]</f>
        <v>49667</v>
      </c>
      <c r="E4586" s="8">
        <v>62</v>
      </c>
      <c r="F4586" s="45">
        <v>41</v>
      </c>
      <c r="G4586" s="8" t="str" cm="1">
        <f t="array" ref="G4586">_xlfn.IFS(Table1[[#This Row],[Performance Score]]&gt;=80,"Excellent",Table1[[#This Row],[Performance Score]]&gt;=60,"Good",Table1[[#This Row],[Performance Score]]&gt;=40,"Need Improvement")</f>
        <v>Need Improvement</v>
      </c>
      <c r="H4586" s="29">
        <f>Table1[[#This Row],[Bonus]]/Table1[[#This Row],[Basic Salary]]</f>
        <v>0.61771220115953362</v>
      </c>
      <c r="I4586" s="8">
        <f ca="1">DATEDIF(Table1[[#This Row],[Date of Birth]],TODAY(),"y")</f>
        <v>24</v>
      </c>
      <c r="J4586" s="33">
        <v>45021</v>
      </c>
      <c r="K4586" s="33" t="str" cm="1">
        <f t="array" aca="1" ref="K4586" ca="1">_xlfn.IFS(L4586&lt;3,"Junior",L4586&lt;=7,"Mid-Level",L4586&gt;7,"Senior")</f>
        <v>Mid-Level</v>
      </c>
      <c r="L4586" s="45">
        <f ca="1">INT(YEARFRAC(Table1[[#This Row],[Joining Date]],TODAY(),1))</f>
        <v>3</v>
      </c>
      <c r="M4586" s="25" t="str">
        <f t="shared" ca="1" si="71"/>
        <v>No</v>
      </c>
      <c r="N4586" s="25">
        <f>YEAR(Table1[[#This Row],[Joining Date]])</f>
        <v>2023</v>
      </c>
      <c r="O4586" s="45">
        <f>MONTH(Table1[[#This Row],[Joining Date]])</f>
        <v>4</v>
      </c>
      <c r="P4586" s="25">
        <f ca="1">NETWORKDAYS(Table1[[#This Row],[Joining Date]],TODAY())</f>
        <v>844</v>
      </c>
      <c r="Q4586" s="25" t="str">
        <f>LEFT(Table1[[#This Row],[Department]],5)&amp;"-"&amp;RIGHT(Table1[[#This Row],[Employee ID]],3)</f>
        <v>Suppo-035</v>
      </c>
      <c r="R4586" s="25" t="str">
        <f>LEFT(Table1[[#This Row],[Department]],3)</f>
        <v>Sup</v>
      </c>
      <c r="S4586" s="36">
        <f>_xlfn.XLOOKUP(Table1[[#This Row],[City]],Table2[City],Table2[Bonus %])</f>
        <v>8</v>
      </c>
    </row>
    <row r="4587" spans="1:19" x14ac:dyDescent="0.35">
      <c r="A4587" s="9" t="s">
        <v>795</v>
      </c>
      <c r="B4587" s="41" t="str">
        <f>LEFT(Table1[[#This Row],[Employee Name]],FIND(" ",Table1[[#This Row],[Employee Name]]))</f>
        <v xml:space="preserve">Ravi </v>
      </c>
      <c r="C4587" s="41" t="str">
        <f>RIGHT(Table1[[#This Row],[Employee Name]],LEN(Table1[[#This Row],[Employee Name]])-FIND(" ",Table1[[#This Row],[Employee Name]]))</f>
        <v>Teja</v>
      </c>
      <c r="D4587" s="23">
        <f>Table1[[#This Row],[Basic Salary]]+Table1[[#This Row],[Bonus]]</f>
        <v>49578</v>
      </c>
      <c r="E4587" s="10">
        <v>61</v>
      </c>
      <c r="F4587" s="46">
        <v>70</v>
      </c>
      <c r="G4587" s="10" t="str" cm="1">
        <f t="array" ref="G4587">_xlfn.IFS(Table1[[#This Row],[Performance Score]]&gt;=80,"Excellent",Table1[[#This Row],[Performance Score]]&gt;=60,"Good",Table1[[#This Row],[Performance Score]]&gt;=40,"Need Improvement")</f>
        <v>Good</v>
      </c>
      <c r="H4587" s="30">
        <f>Table1[[#This Row],[Bonus]]/Table1[[#This Row],[Basic Salary]]</f>
        <v>0.23089527781915686</v>
      </c>
      <c r="I4587" s="10">
        <f ca="1">DATEDIF(Table1[[#This Row],[Date of Birth]],TODAY(),"y")</f>
        <v>43</v>
      </c>
      <c r="J4587" s="34">
        <v>45757</v>
      </c>
      <c r="K4587" s="33" t="str" cm="1">
        <f t="array" aca="1" ref="K4587" ca="1">_xlfn.IFS(L4587&lt;3,"Junior",L4587&lt;=7,"Mid-Level",L4587&gt;7,"Senior")</f>
        <v>Junior</v>
      </c>
      <c r="L4587" s="46">
        <f ca="1">INT(YEARFRAC(Table1[[#This Row],[Joining Date]],TODAY(),1))</f>
        <v>1</v>
      </c>
      <c r="M4587" s="25" t="str">
        <f t="shared" ca="1" si="71"/>
        <v>No</v>
      </c>
      <c r="N4587" s="26">
        <f>YEAR(Table1[[#This Row],[Joining Date]])</f>
        <v>2025</v>
      </c>
      <c r="O4587" s="46">
        <f>MONTH(Table1[[#This Row],[Joining Date]])</f>
        <v>4</v>
      </c>
      <c r="P4587" s="26">
        <f ca="1">NETWORKDAYS(Table1[[#This Row],[Joining Date]],TODAY())</f>
        <v>318</v>
      </c>
      <c r="Q4587" s="26" t="str">
        <f>LEFT(Table1[[#This Row],[Department]],5)&amp;"-"&amp;RIGHT(Table1[[#This Row],[Employee ID]],3)</f>
        <v>IT-739</v>
      </c>
      <c r="R4587" s="26" t="str">
        <f>LEFT(Table1[[#This Row],[Department]],3)</f>
        <v>IT</v>
      </c>
      <c r="S4587" s="37">
        <f>_xlfn.XLOOKUP(Table1[[#This Row],[City]],Table2[City],Table2[Bonus %])</f>
        <v>6</v>
      </c>
    </row>
    <row r="4588" spans="1:19" x14ac:dyDescent="0.35">
      <c r="A4588" s="7" t="s">
        <v>3536</v>
      </c>
      <c r="B4588" s="40" t="str">
        <f>LEFT(Table1[[#This Row],[Employee Name]],FIND(" ",Table1[[#This Row],[Employee Name]]))</f>
        <v xml:space="preserve">Vikram </v>
      </c>
      <c r="C4588" s="40" t="str">
        <f>RIGHT(Table1[[#This Row],[Employee Name]],LEN(Table1[[#This Row],[Employee Name]])-FIND(" ",Table1[[#This Row],[Employee Name]]))</f>
        <v>Singh</v>
      </c>
      <c r="D4588" s="22">
        <f>Table1[[#This Row],[Basic Salary]]+Table1[[#This Row],[Bonus]]</f>
        <v>49552</v>
      </c>
      <c r="E4588" s="8">
        <v>77</v>
      </c>
      <c r="F4588" s="45">
        <v>93</v>
      </c>
      <c r="G4588" s="8" t="str" cm="1">
        <f t="array" ref="G4588">_xlfn.IFS(Table1[[#This Row],[Performance Score]]&gt;=80,"Excellent",Table1[[#This Row],[Performance Score]]&gt;=60,"Good",Table1[[#This Row],[Performance Score]]&gt;=40,"Need Improvement")</f>
        <v>Excellent</v>
      </c>
      <c r="H4588" s="29">
        <f>Table1[[#This Row],[Bonus]]/Table1[[#This Row],[Basic Salary]]</f>
        <v>0.25343384008296865</v>
      </c>
      <c r="I4588" s="8">
        <f ca="1">DATEDIF(Table1[[#This Row],[Date of Birth]],TODAY(),"y")</f>
        <v>45</v>
      </c>
      <c r="J4588" s="33">
        <v>44474</v>
      </c>
      <c r="K4588" s="33" t="str" cm="1">
        <f t="array" aca="1" ref="K4588" ca="1">_xlfn.IFS(L4588&lt;3,"Junior",L4588&lt;=7,"Mid-Level",L4588&gt;7,"Senior")</f>
        <v>Mid-Level</v>
      </c>
      <c r="L4588" s="45">
        <f ca="1">INT(YEARFRAC(Table1[[#This Row],[Joining Date]],TODAY(),1))</f>
        <v>4</v>
      </c>
      <c r="M4588" s="25" t="str">
        <f t="shared" ca="1" si="71"/>
        <v>No</v>
      </c>
      <c r="N4588" s="25">
        <f>YEAR(Table1[[#This Row],[Joining Date]])</f>
        <v>2021</v>
      </c>
      <c r="O4588" s="45">
        <f>MONTH(Table1[[#This Row],[Joining Date]])</f>
        <v>10</v>
      </c>
      <c r="P4588" s="25">
        <f ca="1">NETWORKDAYS(Table1[[#This Row],[Joining Date]],TODAY())</f>
        <v>1235</v>
      </c>
      <c r="Q4588" s="25" t="str">
        <f>LEFT(Table1[[#This Row],[Department]],5)&amp;"-"&amp;RIGHT(Table1[[#This Row],[Employee ID]],3)</f>
        <v>Finan-480</v>
      </c>
      <c r="R4588" s="25" t="str">
        <f>LEFT(Table1[[#This Row],[Department]],3)</f>
        <v>Fin</v>
      </c>
      <c r="S4588" s="36">
        <f>_xlfn.XLOOKUP(Table1[[#This Row],[City]],Table2[City],Table2[Bonus %])</f>
        <v>4</v>
      </c>
    </row>
    <row r="4589" spans="1:19" x14ac:dyDescent="0.35">
      <c r="A4589" s="9" t="s">
        <v>2308</v>
      </c>
      <c r="B4589" s="41" t="str">
        <f>LEFT(Table1[[#This Row],[Employee Name]],FIND(" ",Table1[[#This Row],[Employee Name]]))</f>
        <v xml:space="preserve">Karan </v>
      </c>
      <c r="C4589" s="41" t="str">
        <f>RIGHT(Table1[[#This Row],[Employee Name]],LEN(Table1[[#This Row],[Employee Name]])-FIND(" ",Table1[[#This Row],[Employee Name]]))</f>
        <v>Malhotra</v>
      </c>
      <c r="D4589" s="23">
        <f>Table1[[#This Row],[Basic Salary]]+Table1[[#This Row],[Bonus]]</f>
        <v>49538</v>
      </c>
      <c r="E4589" s="10">
        <v>100</v>
      </c>
      <c r="F4589" s="46">
        <v>86</v>
      </c>
      <c r="G4589" s="10" t="str" cm="1">
        <f t="array" ref="G4589">_xlfn.IFS(Table1[[#This Row],[Performance Score]]&gt;=80,"Excellent",Table1[[#This Row],[Performance Score]]&gt;=60,"Good",Table1[[#This Row],[Performance Score]]&gt;=40,"Need Improvement")</f>
        <v>Excellent</v>
      </c>
      <c r="H4589" s="30">
        <f>Table1[[#This Row],[Bonus]]/Table1[[#This Row],[Basic Salary]]</f>
        <v>0.61393106144523357</v>
      </c>
      <c r="I4589" s="10">
        <f ca="1">DATEDIF(Table1[[#This Row],[Date of Birth]],TODAY(),"y")</f>
        <v>17</v>
      </c>
      <c r="J4589" s="34">
        <v>42394</v>
      </c>
      <c r="K4589" s="33" t="str" cm="1">
        <f t="array" aca="1" ref="K4589" ca="1">_xlfn.IFS(L4589&lt;3,"Junior",L4589&lt;=7,"Mid-Level",L4589&gt;7,"Senior")</f>
        <v>Senior</v>
      </c>
      <c r="L4589" s="46">
        <f ca="1">INT(YEARFRAC(Table1[[#This Row],[Joining Date]],TODAY(),1))</f>
        <v>10</v>
      </c>
      <c r="M4589" s="25" t="str">
        <f t="shared" ca="1" si="71"/>
        <v>Yes</v>
      </c>
      <c r="N4589" s="26">
        <f>YEAR(Table1[[#This Row],[Joining Date]])</f>
        <v>2016</v>
      </c>
      <c r="O4589" s="46">
        <f>MONTH(Table1[[#This Row],[Joining Date]])</f>
        <v>1</v>
      </c>
      <c r="P4589" s="26">
        <f ca="1">NETWORKDAYS(Table1[[#This Row],[Joining Date]],TODAY())</f>
        <v>2721</v>
      </c>
      <c r="Q4589" s="26" t="str">
        <f>LEFT(Table1[[#This Row],[Department]],5)&amp;"-"&amp;RIGHT(Table1[[#This Row],[Employee ID]],3)</f>
        <v>IT-252</v>
      </c>
      <c r="R4589" s="26" t="str">
        <f>LEFT(Table1[[#This Row],[Department]],3)</f>
        <v>IT</v>
      </c>
      <c r="S4589" s="37">
        <f>_xlfn.XLOOKUP(Table1[[#This Row],[City]],Table2[City],Table2[Bonus %])</f>
        <v>6</v>
      </c>
    </row>
    <row r="4590" spans="1:19" x14ac:dyDescent="0.35">
      <c r="A4590" s="7" t="s">
        <v>3819</v>
      </c>
      <c r="B4590" s="40" t="str">
        <f>LEFT(Table1[[#This Row],[Employee Name]],FIND(" ",Table1[[#This Row],[Employee Name]]))</f>
        <v xml:space="preserve">Rohan </v>
      </c>
      <c r="C4590" s="40" t="str">
        <f>RIGHT(Table1[[#This Row],[Employee Name]],LEN(Table1[[#This Row],[Employee Name]])-FIND(" ",Table1[[#This Row],[Employee Name]]))</f>
        <v>Gupta</v>
      </c>
      <c r="D4590" s="22">
        <f>Table1[[#This Row],[Basic Salary]]+Table1[[#This Row],[Bonus]]</f>
        <v>49524</v>
      </c>
      <c r="E4590" s="8">
        <v>100</v>
      </c>
      <c r="F4590" s="45">
        <v>96</v>
      </c>
      <c r="G4590" s="8" t="str" cm="1">
        <f t="array" ref="G4590">_xlfn.IFS(Table1[[#This Row],[Performance Score]]&gt;=80,"Excellent",Table1[[#This Row],[Performance Score]]&gt;=60,"Good",Table1[[#This Row],[Performance Score]]&gt;=40,"Need Improvement")</f>
        <v>Excellent</v>
      </c>
      <c r="H4590" s="29">
        <f>Table1[[#This Row],[Bonus]]/Table1[[#This Row],[Basic Salary]]</f>
        <v>0.68374528269812673</v>
      </c>
      <c r="I4590" s="8">
        <f ca="1">DATEDIF(Table1[[#This Row],[Date of Birth]],TODAY(),"y")</f>
        <v>18</v>
      </c>
      <c r="J4590" s="33">
        <v>45985</v>
      </c>
      <c r="K4590" s="33" t="str" cm="1">
        <f t="array" aca="1" ref="K4590" ca="1">_xlfn.IFS(L4590&lt;3,"Junior",L4590&lt;=7,"Mid-Level",L4590&gt;7,"Senior")</f>
        <v>Junior</v>
      </c>
      <c r="L4590" s="45">
        <f ca="1">INT(YEARFRAC(Table1[[#This Row],[Joining Date]],TODAY(),1))</f>
        <v>0</v>
      </c>
      <c r="M4590" s="25" t="str">
        <f t="shared" ca="1" si="71"/>
        <v>No</v>
      </c>
      <c r="N4590" s="25">
        <f>YEAR(Table1[[#This Row],[Joining Date]])</f>
        <v>2025</v>
      </c>
      <c r="O4590" s="45">
        <f>MONTH(Table1[[#This Row],[Joining Date]])</f>
        <v>11</v>
      </c>
      <c r="P4590" s="25">
        <f ca="1">NETWORKDAYS(Table1[[#This Row],[Joining Date]],TODAY())</f>
        <v>156</v>
      </c>
      <c r="Q4590" s="25" t="str">
        <f>LEFT(Table1[[#This Row],[Department]],5)&amp;"-"&amp;RIGHT(Table1[[#This Row],[Employee ID]],3)</f>
        <v>Finan-763</v>
      </c>
      <c r="R4590" s="25" t="str">
        <f>LEFT(Table1[[#This Row],[Department]],3)</f>
        <v>Fin</v>
      </c>
      <c r="S4590" s="36">
        <f>_xlfn.XLOOKUP(Table1[[#This Row],[City]],Table2[City],Table2[Bonus %])</f>
        <v>6</v>
      </c>
    </row>
    <row r="4591" spans="1:19" x14ac:dyDescent="0.35">
      <c r="A4591" s="9" t="s">
        <v>1270</v>
      </c>
      <c r="B4591" s="41" t="str">
        <f>LEFT(Table1[[#This Row],[Employee Name]],FIND(" ",Table1[[#This Row],[Employee Name]]))</f>
        <v xml:space="preserve">Aditya </v>
      </c>
      <c r="C4591" s="41" t="str">
        <f>RIGHT(Table1[[#This Row],[Employee Name]],LEN(Table1[[#This Row],[Employee Name]])-FIND(" ",Table1[[#This Row],[Employee Name]]))</f>
        <v>Kapoor</v>
      </c>
      <c r="D4591" s="23">
        <f>Table1[[#This Row],[Basic Salary]]+Table1[[#This Row],[Bonus]]</f>
        <v>49520</v>
      </c>
      <c r="E4591" s="10">
        <v>84</v>
      </c>
      <c r="F4591" s="46">
        <v>88</v>
      </c>
      <c r="G4591" s="10" t="str" cm="1">
        <f t="array" ref="G4591">_xlfn.IFS(Table1[[#This Row],[Performance Score]]&gt;=80,"Excellent",Table1[[#This Row],[Performance Score]]&gt;=60,"Good",Table1[[#This Row],[Performance Score]]&gt;=40,"Need Improvement")</f>
        <v>Excellent</v>
      </c>
      <c r="H4591" s="30">
        <f>Table1[[#This Row],[Bonus]]/Table1[[#This Row],[Basic Salary]]</f>
        <v>0.27566397897936579</v>
      </c>
      <c r="I4591" s="10">
        <f ca="1">DATEDIF(Table1[[#This Row],[Date of Birth]],TODAY(),"y")</f>
        <v>35</v>
      </c>
      <c r="J4591" s="34">
        <v>45263</v>
      </c>
      <c r="K4591" s="33" t="str" cm="1">
        <f t="array" aca="1" ref="K4591" ca="1">_xlfn.IFS(L4591&lt;3,"Junior",L4591&lt;=7,"Mid-Level",L4591&gt;7,"Senior")</f>
        <v>Junior</v>
      </c>
      <c r="L4591" s="46">
        <f ca="1">INT(YEARFRAC(Table1[[#This Row],[Joining Date]],TODAY(),1))</f>
        <v>2</v>
      </c>
      <c r="M4591" s="25" t="str">
        <f t="shared" ca="1" si="71"/>
        <v>No</v>
      </c>
      <c r="N4591" s="26">
        <f>YEAR(Table1[[#This Row],[Joining Date]])</f>
        <v>2023</v>
      </c>
      <c r="O4591" s="46">
        <f>MONTH(Table1[[#This Row],[Joining Date]])</f>
        <v>12</v>
      </c>
      <c r="P4591" s="26">
        <f ca="1">NETWORKDAYS(Table1[[#This Row],[Joining Date]],TODAY())</f>
        <v>671</v>
      </c>
      <c r="Q4591" s="26" t="str">
        <f>LEFT(Table1[[#This Row],[Department]],5)&amp;"-"&amp;RIGHT(Table1[[#This Row],[Employee ID]],3)</f>
        <v>Suppo-214</v>
      </c>
      <c r="R4591" s="26" t="str">
        <f>LEFT(Table1[[#This Row],[Department]],3)</f>
        <v>Sup</v>
      </c>
      <c r="S4591" s="37">
        <f>_xlfn.XLOOKUP(Table1[[#This Row],[City]],Table2[City],Table2[Bonus %])</f>
        <v>8</v>
      </c>
    </row>
    <row r="4592" spans="1:19" x14ac:dyDescent="0.35">
      <c r="A4592" s="7" t="s">
        <v>2860</v>
      </c>
      <c r="B4592" s="40" t="str">
        <f>LEFT(Table1[[#This Row],[Employee Name]],FIND(" ",Table1[[#This Row],[Employee Name]]))</f>
        <v xml:space="preserve">Rahul </v>
      </c>
      <c r="C4592" s="40" t="str">
        <f>RIGHT(Table1[[#This Row],[Employee Name]],LEN(Table1[[#This Row],[Employee Name]])-FIND(" ",Table1[[#This Row],[Employee Name]]))</f>
        <v>Verma</v>
      </c>
      <c r="D4592" s="22">
        <f>Table1[[#This Row],[Basic Salary]]+Table1[[#This Row],[Bonus]]</f>
        <v>49516</v>
      </c>
      <c r="E4592" s="8">
        <v>86</v>
      </c>
      <c r="F4592" s="45">
        <v>82</v>
      </c>
      <c r="G4592" s="8" t="str" cm="1">
        <f t="array" ref="G4592">_xlfn.IFS(Table1[[#This Row],[Performance Score]]&gt;=80,"Excellent",Table1[[#This Row],[Performance Score]]&gt;=60,"Good",Table1[[#This Row],[Performance Score]]&gt;=40,"Need Improvement")</f>
        <v>Excellent</v>
      </c>
      <c r="H4592" s="29">
        <f>Table1[[#This Row],[Bonus]]/Table1[[#This Row],[Basic Salary]]</f>
        <v>0.33036002149382054</v>
      </c>
      <c r="I4592" s="8">
        <f ca="1">DATEDIF(Table1[[#This Row],[Date of Birth]],TODAY(),"y")</f>
        <v>27</v>
      </c>
      <c r="J4592" s="33">
        <v>43824</v>
      </c>
      <c r="K4592" s="33" t="str" cm="1">
        <f t="array" aca="1" ref="K4592" ca="1">_xlfn.IFS(L4592&lt;3,"Junior",L4592&lt;=7,"Mid-Level",L4592&gt;7,"Senior")</f>
        <v>Mid-Level</v>
      </c>
      <c r="L4592" s="45">
        <f ca="1">INT(YEARFRAC(Table1[[#This Row],[Joining Date]],TODAY(),1))</f>
        <v>6</v>
      </c>
      <c r="M4592" s="25" t="str">
        <f t="shared" ca="1" si="71"/>
        <v>Yes</v>
      </c>
      <c r="N4592" s="25">
        <f>YEAR(Table1[[#This Row],[Joining Date]])</f>
        <v>2019</v>
      </c>
      <c r="O4592" s="45">
        <f>MONTH(Table1[[#This Row],[Joining Date]])</f>
        <v>12</v>
      </c>
      <c r="P4592" s="25">
        <f ca="1">NETWORKDAYS(Table1[[#This Row],[Joining Date]],TODAY())</f>
        <v>1699</v>
      </c>
      <c r="Q4592" s="25" t="str">
        <f>LEFT(Table1[[#This Row],[Department]],5)&amp;"-"&amp;RIGHT(Table1[[#This Row],[Employee ID]],3)</f>
        <v>Sales-804</v>
      </c>
      <c r="R4592" s="25" t="str">
        <f>LEFT(Table1[[#This Row],[Department]],3)</f>
        <v>Sal</v>
      </c>
      <c r="S4592" s="36">
        <f>_xlfn.XLOOKUP(Table1[[#This Row],[City]],Table2[City],Table2[Bonus %])</f>
        <v>4</v>
      </c>
    </row>
    <row r="4593" spans="1:19" x14ac:dyDescent="0.35">
      <c r="A4593" s="9" t="s">
        <v>2165</v>
      </c>
      <c r="B4593" s="41" t="str">
        <f>LEFT(Table1[[#This Row],[Employee Name]],FIND(" ",Table1[[#This Row],[Employee Name]]))</f>
        <v xml:space="preserve">Priya </v>
      </c>
      <c r="C4593" s="41" t="str">
        <f>RIGHT(Table1[[#This Row],[Employee Name]],LEN(Table1[[#This Row],[Employee Name]])-FIND(" ",Table1[[#This Row],[Employee Name]]))</f>
        <v>Reddy</v>
      </c>
      <c r="D4593" s="23">
        <f>Table1[[#This Row],[Basic Salary]]+Table1[[#This Row],[Bonus]]</f>
        <v>49505</v>
      </c>
      <c r="E4593" s="10">
        <v>76</v>
      </c>
      <c r="F4593" s="46">
        <v>65</v>
      </c>
      <c r="G4593" s="10" t="str" cm="1">
        <f t="array" ref="G4593">_xlfn.IFS(Table1[[#This Row],[Performance Score]]&gt;=80,"Excellent",Table1[[#This Row],[Performance Score]]&gt;=60,"Good",Table1[[#This Row],[Performance Score]]&gt;=40,"Need Improvement")</f>
        <v>Good</v>
      </c>
      <c r="H4593" s="30">
        <f>Table1[[#This Row],[Bonus]]/Table1[[#This Row],[Basic Salary]]</f>
        <v>0.58853163907072259</v>
      </c>
      <c r="I4593" s="10">
        <f ca="1">DATEDIF(Table1[[#This Row],[Date of Birth]],TODAY(),"y")</f>
        <v>31</v>
      </c>
      <c r="J4593" s="34">
        <v>43716</v>
      </c>
      <c r="K4593" s="33" t="str" cm="1">
        <f t="array" aca="1" ref="K4593" ca="1">_xlfn.IFS(L4593&lt;3,"Junior",L4593&lt;=7,"Mid-Level",L4593&gt;7,"Senior")</f>
        <v>Mid-Level</v>
      </c>
      <c r="L4593" s="46">
        <f ca="1">INT(YEARFRAC(Table1[[#This Row],[Joining Date]],TODAY(),1))</f>
        <v>6</v>
      </c>
      <c r="M4593" s="25" t="str">
        <f t="shared" ca="1" si="71"/>
        <v>Yes</v>
      </c>
      <c r="N4593" s="26">
        <f>YEAR(Table1[[#This Row],[Joining Date]])</f>
        <v>2019</v>
      </c>
      <c r="O4593" s="46">
        <f>MONTH(Table1[[#This Row],[Joining Date]])</f>
        <v>9</v>
      </c>
      <c r="P4593" s="26">
        <f ca="1">NETWORKDAYS(Table1[[#This Row],[Joining Date]],TODAY())</f>
        <v>1776</v>
      </c>
      <c r="Q4593" s="26" t="str">
        <f>LEFT(Table1[[#This Row],[Department]],5)&amp;"-"&amp;RIGHT(Table1[[#This Row],[Employee ID]],3)</f>
        <v>Opera-109</v>
      </c>
      <c r="R4593" s="26" t="str">
        <f>LEFT(Table1[[#This Row],[Department]],3)</f>
        <v>Ope</v>
      </c>
      <c r="S4593" s="37">
        <f>_xlfn.XLOOKUP(Table1[[#This Row],[City]],Table2[City],Table2[Bonus %])</f>
        <v>7</v>
      </c>
    </row>
    <row r="4594" spans="1:19" x14ac:dyDescent="0.35">
      <c r="A4594" s="7" t="s">
        <v>4753</v>
      </c>
      <c r="B4594" s="40" t="str">
        <f>LEFT(Table1[[#This Row],[Employee Name]],FIND(" ",Table1[[#This Row],[Employee Name]]))</f>
        <v xml:space="preserve">Rahul </v>
      </c>
      <c r="C4594" s="40" t="str">
        <f>RIGHT(Table1[[#This Row],[Employee Name]],LEN(Table1[[#This Row],[Employee Name]])-FIND(" ",Table1[[#This Row],[Employee Name]]))</f>
        <v>Verma</v>
      </c>
      <c r="D4594" s="22">
        <f>Table1[[#This Row],[Basic Salary]]+Table1[[#This Row],[Bonus]]</f>
        <v>49468</v>
      </c>
      <c r="E4594" s="8">
        <v>88</v>
      </c>
      <c r="F4594" s="45">
        <v>80</v>
      </c>
      <c r="G4594" s="8" t="str" cm="1">
        <f t="array" ref="G4594">_xlfn.IFS(Table1[[#This Row],[Performance Score]]&gt;=80,"Excellent",Table1[[#This Row],[Performance Score]]&gt;=60,"Good",Table1[[#This Row],[Performance Score]]&gt;=40,"Need Improvement")</f>
        <v>Excellent</v>
      </c>
      <c r="H4594" s="29">
        <f>Table1[[#This Row],[Bonus]]/Table1[[#This Row],[Basic Salary]]</f>
        <v>0.35395226625793735</v>
      </c>
      <c r="I4594" s="8">
        <f ca="1">DATEDIF(Table1[[#This Row],[Date of Birth]],TODAY(),"y")</f>
        <v>43</v>
      </c>
      <c r="J4594" s="33">
        <v>45669</v>
      </c>
      <c r="K4594" s="33" t="str" cm="1">
        <f t="array" aca="1" ref="K4594" ca="1">_xlfn.IFS(L4594&lt;3,"Junior",L4594&lt;=7,"Mid-Level",L4594&gt;7,"Senior")</f>
        <v>Junior</v>
      </c>
      <c r="L4594" s="45">
        <f ca="1">INT(YEARFRAC(Table1[[#This Row],[Joining Date]],TODAY(),1))</f>
        <v>1</v>
      </c>
      <c r="M4594" s="25" t="str">
        <f t="shared" ca="1" si="71"/>
        <v>No</v>
      </c>
      <c r="N4594" s="25">
        <f>YEAR(Table1[[#This Row],[Joining Date]])</f>
        <v>2025</v>
      </c>
      <c r="O4594" s="45">
        <f>MONTH(Table1[[#This Row],[Joining Date]])</f>
        <v>1</v>
      </c>
      <c r="P4594" s="25">
        <f ca="1">NETWORKDAYS(Table1[[#This Row],[Joining Date]],TODAY())</f>
        <v>381</v>
      </c>
      <c r="Q4594" s="25" t="str">
        <f>LEFT(Table1[[#This Row],[Department]],5)&amp;"-"&amp;RIGHT(Table1[[#This Row],[Employee ID]],3)</f>
        <v>Finan-697</v>
      </c>
      <c r="R4594" s="25" t="str">
        <f>LEFT(Table1[[#This Row],[Department]],3)</f>
        <v>Fin</v>
      </c>
      <c r="S4594" s="36">
        <f>_xlfn.XLOOKUP(Table1[[#This Row],[City]],Table2[City],Table2[Bonus %])</f>
        <v>7</v>
      </c>
    </row>
    <row r="4595" spans="1:19" x14ac:dyDescent="0.35">
      <c r="A4595" s="9" t="s">
        <v>2861</v>
      </c>
      <c r="B4595" s="41" t="str">
        <f>LEFT(Table1[[#This Row],[Employee Name]],FIND(" ",Table1[[#This Row],[Employee Name]]))</f>
        <v xml:space="preserve">Pooja </v>
      </c>
      <c r="C4595" s="41" t="str">
        <f>RIGHT(Table1[[#This Row],[Employee Name]],LEN(Table1[[#This Row],[Employee Name]])-FIND(" ",Table1[[#This Row],[Employee Name]]))</f>
        <v>Das</v>
      </c>
      <c r="D4595" s="23">
        <f>Table1[[#This Row],[Basic Salary]]+Table1[[#This Row],[Bonus]]</f>
        <v>49464</v>
      </c>
      <c r="E4595" s="10">
        <v>77</v>
      </c>
      <c r="F4595" s="46">
        <v>52</v>
      </c>
      <c r="G4595" s="10" t="str" cm="1">
        <f t="array" ref="G4595">_xlfn.IFS(Table1[[#This Row],[Performance Score]]&gt;=80,"Excellent",Table1[[#This Row],[Performance Score]]&gt;=60,"Good",Table1[[#This Row],[Performance Score]]&gt;=40,"Need Improvement")</f>
        <v>Need Improvement</v>
      </c>
      <c r="H4595" s="30">
        <f>Table1[[#This Row],[Bonus]]/Table1[[#This Row],[Basic Salary]]</f>
        <v>0.78660694936068776</v>
      </c>
      <c r="I4595" s="10">
        <f ca="1">DATEDIF(Table1[[#This Row],[Date of Birth]],TODAY(),"y")</f>
        <v>18</v>
      </c>
      <c r="J4595" s="34">
        <v>42905</v>
      </c>
      <c r="K4595" s="33" t="str" cm="1">
        <f t="array" aca="1" ref="K4595" ca="1">_xlfn.IFS(L4595&lt;3,"Junior",L4595&lt;=7,"Mid-Level",L4595&gt;7,"Senior")</f>
        <v>Senior</v>
      </c>
      <c r="L4595" s="46">
        <f ca="1">INT(YEARFRAC(Table1[[#This Row],[Joining Date]],TODAY(),1))</f>
        <v>9</v>
      </c>
      <c r="M4595" s="25" t="str">
        <f t="shared" ca="1" si="71"/>
        <v>Yes</v>
      </c>
      <c r="N4595" s="26">
        <f>YEAR(Table1[[#This Row],[Joining Date]])</f>
        <v>2017</v>
      </c>
      <c r="O4595" s="46">
        <f>MONTH(Table1[[#This Row],[Joining Date]])</f>
        <v>6</v>
      </c>
      <c r="P4595" s="26">
        <f ca="1">NETWORKDAYS(Table1[[#This Row],[Joining Date]],TODAY())</f>
        <v>2356</v>
      </c>
      <c r="Q4595" s="26" t="str">
        <f>LEFT(Table1[[#This Row],[Department]],5)&amp;"-"&amp;RIGHT(Table1[[#This Row],[Employee ID]],3)</f>
        <v>Finan-805</v>
      </c>
      <c r="R4595" s="26" t="str">
        <f>LEFT(Table1[[#This Row],[Department]],3)</f>
        <v>Fin</v>
      </c>
      <c r="S4595" s="37">
        <f>_xlfn.XLOOKUP(Table1[[#This Row],[City]],Table2[City],Table2[Bonus %])</f>
        <v>8</v>
      </c>
    </row>
    <row r="4596" spans="1:19" x14ac:dyDescent="0.35">
      <c r="A4596" s="7" t="s">
        <v>1539</v>
      </c>
      <c r="B4596" s="40" t="str">
        <f>LEFT(Table1[[#This Row],[Employee Name]],FIND(" ",Table1[[#This Row],[Employee Name]]))</f>
        <v xml:space="preserve">Ananya </v>
      </c>
      <c r="C4596" s="40" t="str">
        <f>RIGHT(Table1[[#This Row],[Employee Name]],LEN(Table1[[#This Row],[Employee Name]])-FIND(" ",Table1[[#This Row],[Employee Name]]))</f>
        <v>Rao</v>
      </c>
      <c r="D4596" s="22">
        <f>Table1[[#This Row],[Basic Salary]]+Table1[[#This Row],[Bonus]]</f>
        <v>49460</v>
      </c>
      <c r="E4596" s="8">
        <v>78</v>
      </c>
      <c r="F4596" s="45">
        <v>55</v>
      </c>
      <c r="G4596" s="8" t="str" cm="1">
        <f t="array" ref="G4596">_xlfn.IFS(Table1[[#This Row],[Performance Score]]&gt;=80,"Excellent",Table1[[#This Row],[Performance Score]]&gt;=60,"Good",Table1[[#This Row],[Performance Score]]&gt;=40,"Need Improvement")</f>
        <v>Need Improvement</v>
      </c>
      <c r="H4596" s="29">
        <f>Table1[[#This Row],[Bonus]]/Table1[[#This Row],[Basic Salary]]</f>
        <v>0.1227130340037227</v>
      </c>
      <c r="I4596" s="8">
        <f ca="1">DATEDIF(Table1[[#This Row],[Date of Birth]],TODAY(),"y")</f>
        <v>36</v>
      </c>
      <c r="J4596" s="33">
        <v>44658</v>
      </c>
      <c r="K4596" s="33" t="str" cm="1">
        <f t="array" aca="1" ref="K4596" ca="1">_xlfn.IFS(L4596&lt;3,"Junior",L4596&lt;=7,"Mid-Level",L4596&gt;7,"Senior")</f>
        <v>Mid-Level</v>
      </c>
      <c r="L4596" s="45">
        <f ca="1">INT(YEARFRAC(Table1[[#This Row],[Joining Date]],TODAY(),1))</f>
        <v>4</v>
      </c>
      <c r="M4596" s="25" t="str">
        <f t="shared" ca="1" si="71"/>
        <v>No</v>
      </c>
      <c r="N4596" s="25">
        <f>YEAR(Table1[[#This Row],[Joining Date]])</f>
        <v>2022</v>
      </c>
      <c r="O4596" s="45">
        <f>MONTH(Table1[[#This Row],[Joining Date]])</f>
        <v>4</v>
      </c>
      <c r="P4596" s="25">
        <f ca="1">NETWORKDAYS(Table1[[#This Row],[Joining Date]],TODAY())</f>
        <v>1103</v>
      </c>
      <c r="Q4596" s="25" t="str">
        <f>LEFT(Table1[[#This Row],[Department]],5)&amp;"-"&amp;RIGHT(Table1[[#This Row],[Employee ID]],3)</f>
        <v>Finan-483</v>
      </c>
      <c r="R4596" s="25" t="str">
        <f>LEFT(Table1[[#This Row],[Department]],3)</f>
        <v>Fin</v>
      </c>
      <c r="S4596" s="36">
        <f>_xlfn.XLOOKUP(Table1[[#This Row],[City]],Table2[City],Table2[Bonus %])</f>
        <v>5</v>
      </c>
    </row>
    <row r="4597" spans="1:19" x14ac:dyDescent="0.35">
      <c r="A4597" s="9" t="s">
        <v>4008</v>
      </c>
      <c r="B4597" s="41" t="str">
        <f>LEFT(Table1[[#This Row],[Employee Name]],FIND(" ",Table1[[#This Row],[Employee Name]]))</f>
        <v xml:space="preserve">Nisha </v>
      </c>
      <c r="C4597" s="41" t="str">
        <f>RIGHT(Table1[[#This Row],[Employee Name]],LEN(Table1[[#This Row],[Employee Name]])-FIND(" ",Table1[[#This Row],[Employee Name]]))</f>
        <v>Kapoor</v>
      </c>
      <c r="D4597" s="23">
        <f>Table1[[#This Row],[Basic Salary]]+Table1[[#This Row],[Bonus]]</f>
        <v>49457</v>
      </c>
      <c r="E4597" s="10">
        <v>83</v>
      </c>
      <c r="F4597" s="46">
        <v>97</v>
      </c>
      <c r="G4597" s="10" t="str" cm="1">
        <f t="array" ref="G4597">_xlfn.IFS(Table1[[#This Row],[Performance Score]]&gt;=80,"Excellent",Table1[[#This Row],[Performance Score]]&gt;=60,"Good",Table1[[#This Row],[Performance Score]]&gt;=40,"Need Improvement")</f>
        <v>Excellent</v>
      </c>
      <c r="H4597" s="30">
        <f>Table1[[#This Row],[Bonus]]/Table1[[#This Row],[Basic Salary]]</f>
        <v>0.1401664476565922</v>
      </c>
      <c r="I4597" s="10">
        <f ca="1">DATEDIF(Table1[[#This Row],[Date of Birth]],TODAY(),"y")</f>
        <v>14</v>
      </c>
      <c r="J4597" s="34">
        <v>43607</v>
      </c>
      <c r="K4597" s="33" t="str" cm="1">
        <f t="array" aca="1" ref="K4597" ca="1">_xlfn.IFS(L4597&lt;3,"Junior",L4597&lt;=7,"Mid-Level",L4597&gt;7,"Senior")</f>
        <v>Mid-Level</v>
      </c>
      <c r="L4597" s="46">
        <f ca="1">INT(YEARFRAC(Table1[[#This Row],[Joining Date]],TODAY(),1))</f>
        <v>7</v>
      </c>
      <c r="M4597" s="25" t="str">
        <f t="shared" ca="1" si="71"/>
        <v>Yes</v>
      </c>
      <c r="N4597" s="26">
        <f>YEAR(Table1[[#This Row],[Joining Date]])</f>
        <v>2019</v>
      </c>
      <c r="O4597" s="46">
        <f>MONTH(Table1[[#This Row],[Joining Date]])</f>
        <v>5</v>
      </c>
      <c r="P4597" s="26">
        <f ca="1">NETWORKDAYS(Table1[[#This Row],[Joining Date]],TODAY())</f>
        <v>1854</v>
      </c>
      <c r="Q4597" s="26" t="str">
        <f>LEFT(Table1[[#This Row],[Department]],5)&amp;"-"&amp;RIGHT(Table1[[#This Row],[Employee ID]],3)</f>
        <v>Finan-952</v>
      </c>
      <c r="R4597" s="26" t="str">
        <f>LEFT(Table1[[#This Row],[Department]],3)</f>
        <v>Fin</v>
      </c>
      <c r="S4597" s="37">
        <f>_xlfn.XLOOKUP(Table1[[#This Row],[City]],Table2[City],Table2[Bonus %])</f>
        <v>6</v>
      </c>
    </row>
    <row r="4598" spans="1:19" x14ac:dyDescent="0.35">
      <c r="A4598" s="7" t="s">
        <v>1838</v>
      </c>
      <c r="B4598" s="40" t="str">
        <f>LEFT(Table1[[#This Row],[Employee Name]],FIND(" ",Table1[[#This Row],[Employee Name]]))</f>
        <v xml:space="preserve">Sneha </v>
      </c>
      <c r="C4598" s="40" t="str">
        <f>RIGHT(Table1[[#This Row],[Employee Name]],LEN(Table1[[#This Row],[Employee Name]])-FIND(" ",Table1[[#This Row],[Employee Name]]))</f>
        <v>Iyer</v>
      </c>
      <c r="D4598" s="22">
        <f>Table1[[#This Row],[Basic Salary]]+Table1[[#This Row],[Bonus]]</f>
        <v>49454</v>
      </c>
      <c r="E4598" s="8">
        <v>93</v>
      </c>
      <c r="F4598" s="45">
        <v>51</v>
      </c>
      <c r="G4598" s="8" t="str" cm="1">
        <f t="array" ref="G4598">_xlfn.IFS(Table1[[#This Row],[Performance Score]]&gt;=80,"Excellent",Table1[[#This Row],[Performance Score]]&gt;=60,"Good",Table1[[#This Row],[Performance Score]]&gt;=40,"Need Improvement")</f>
        <v>Need Improvement</v>
      </c>
      <c r="H4598" s="29">
        <f>Table1[[#This Row],[Bonus]]/Table1[[#This Row],[Basic Salary]]</f>
        <v>0.15754979753294479</v>
      </c>
      <c r="I4598" s="8">
        <f ca="1">DATEDIF(Table1[[#This Row],[Date of Birth]],TODAY(),"y")</f>
        <v>14</v>
      </c>
      <c r="J4598" s="33">
        <v>44383</v>
      </c>
      <c r="K4598" s="33" t="str" cm="1">
        <f t="array" aca="1" ref="K4598" ca="1">_xlfn.IFS(L4598&lt;3,"Junior",L4598&lt;=7,"Mid-Level",L4598&gt;7,"Senior")</f>
        <v>Mid-Level</v>
      </c>
      <c r="L4598" s="45">
        <f ca="1">INT(YEARFRAC(Table1[[#This Row],[Joining Date]],TODAY(),1))</f>
        <v>4</v>
      </c>
      <c r="M4598" s="25" t="str">
        <f t="shared" ca="1" si="71"/>
        <v>No</v>
      </c>
      <c r="N4598" s="25">
        <f>YEAR(Table1[[#This Row],[Joining Date]])</f>
        <v>2021</v>
      </c>
      <c r="O4598" s="45">
        <f>MONTH(Table1[[#This Row],[Joining Date]])</f>
        <v>7</v>
      </c>
      <c r="P4598" s="25">
        <f ca="1">NETWORKDAYS(Table1[[#This Row],[Joining Date]],TODAY())</f>
        <v>1300</v>
      </c>
      <c r="Q4598" s="25" t="str">
        <f>LEFT(Table1[[#This Row],[Department]],5)&amp;"-"&amp;RIGHT(Table1[[#This Row],[Employee ID]],3)</f>
        <v>IT-782</v>
      </c>
      <c r="R4598" s="25" t="str">
        <f>LEFT(Table1[[#This Row],[Department]],3)</f>
        <v>IT</v>
      </c>
      <c r="S4598" s="36">
        <f>_xlfn.XLOOKUP(Table1[[#This Row],[City]],Table2[City],Table2[Bonus %])</f>
        <v>4</v>
      </c>
    </row>
    <row r="4599" spans="1:19" x14ac:dyDescent="0.35">
      <c r="A4599" s="9" t="s">
        <v>3653</v>
      </c>
      <c r="B4599" s="41" t="str">
        <f>LEFT(Table1[[#This Row],[Employee Name]],FIND(" ",Table1[[#This Row],[Employee Name]]))</f>
        <v xml:space="preserve">Ananya </v>
      </c>
      <c r="C4599" s="41" t="str">
        <f>RIGHT(Table1[[#This Row],[Employee Name]],LEN(Table1[[#This Row],[Employee Name]])-FIND(" ",Table1[[#This Row],[Employee Name]]))</f>
        <v>Rao</v>
      </c>
      <c r="D4599" s="23">
        <f>Table1[[#This Row],[Basic Salary]]+Table1[[#This Row],[Bonus]]</f>
        <v>49446</v>
      </c>
      <c r="E4599" s="10">
        <v>76</v>
      </c>
      <c r="F4599" s="46">
        <v>89</v>
      </c>
      <c r="G4599" s="10" t="str" cm="1">
        <f t="array" ref="G4599">_xlfn.IFS(Table1[[#This Row],[Performance Score]]&gt;=80,"Excellent",Table1[[#This Row],[Performance Score]]&gt;=60,"Good",Table1[[#This Row],[Performance Score]]&gt;=40,"Need Improvement")</f>
        <v>Excellent</v>
      </c>
      <c r="H4599" s="30">
        <f>Table1[[#This Row],[Bonus]]/Table1[[#This Row],[Basic Salary]]</f>
        <v>0.68608061106185636</v>
      </c>
      <c r="I4599" s="10">
        <f ca="1">DATEDIF(Table1[[#This Row],[Date of Birth]],TODAY(),"y")</f>
        <v>14</v>
      </c>
      <c r="J4599" s="34">
        <v>45734</v>
      </c>
      <c r="K4599" s="33" t="str" cm="1">
        <f t="array" aca="1" ref="K4599" ca="1">_xlfn.IFS(L4599&lt;3,"Junior",L4599&lt;=7,"Mid-Level",L4599&gt;7,"Senior")</f>
        <v>Junior</v>
      </c>
      <c r="L4599" s="46">
        <f ca="1">INT(YEARFRAC(Table1[[#This Row],[Joining Date]],TODAY(),1))</f>
        <v>1</v>
      </c>
      <c r="M4599" s="25" t="str">
        <f t="shared" ca="1" si="71"/>
        <v>No</v>
      </c>
      <c r="N4599" s="26">
        <f>YEAR(Table1[[#This Row],[Joining Date]])</f>
        <v>2025</v>
      </c>
      <c r="O4599" s="46">
        <f>MONTH(Table1[[#This Row],[Joining Date]])</f>
        <v>3</v>
      </c>
      <c r="P4599" s="26">
        <f ca="1">NETWORKDAYS(Table1[[#This Row],[Joining Date]],TODAY())</f>
        <v>335</v>
      </c>
      <c r="Q4599" s="26" t="str">
        <f>LEFT(Table1[[#This Row],[Department]],5)&amp;"-"&amp;RIGHT(Table1[[#This Row],[Employee ID]],3)</f>
        <v>HR-597</v>
      </c>
      <c r="R4599" s="26" t="str">
        <f>LEFT(Table1[[#This Row],[Department]],3)</f>
        <v>HR</v>
      </c>
      <c r="S4599" s="37">
        <f>_xlfn.XLOOKUP(Table1[[#This Row],[City]],Table2[City],Table2[Bonus %])</f>
        <v>5</v>
      </c>
    </row>
    <row r="4600" spans="1:19" x14ac:dyDescent="0.35">
      <c r="A4600" s="7" t="s">
        <v>4957</v>
      </c>
      <c r="B4600" s="40" t="str">
        <f>LEFT(Table1[[#This Row],[Employee Name]],FIND(" ",Table1[[#This Row],[Employee Name]]))</f>
        <v xml:space="preserve">Ishita </v>
      </c>
      <c r="C4600" s="40" t="str">
        <f>RIGHT(Table1[[#This Row],[Employee Name]],LEN(Table1[[#This Row],[Employee Name]])-FIND(" ",Table1[[#This Row],[Employee Name]]))</f>
        <v>Roy</v>
      </c>
      <c r="D4600" s="22">
        <f>Table1[[#This Row],[Basic Salary]]+Table1[[#This Row],[Bonus]]</f>
        <v>49439</v>
      </c>
      <c r="E4600" s="8">
        <v>89</v>
      </c>
      <c r="F4600" s="45">
        <v>82</v>
      </c>
      <c r="G4600" s="8" t="str" cm="1">
        <f t="array" ref="G4600">_xlfn.IFS(Table1[[#This Row],[Performance Score]]&gt;=80,"Excellent",Table1[[#This Row],[Performance Score]]&gt;=60,"Good",Table1[[#This Row],[Performance Score]]&gt;=40,"Need Improvement")</f>
        <v>Excellent</v>
      </c>
      <c r="H4600" s="29">
        <f>Table1[[#This Row],[Bonus]]/Table1[[#This Row],[Basic Salary]]</f>
        <v>0.22011352418558736</v>
      </c>
      <c r="I4600" s="8">
        <f ca="1">DATEDIF(Table1[[#This Row],[Date of Birth]],TODAY(),"y")</f>
        <v>34</v>
      </c>
      <c r="J4600" s="33">
        <v>42245</v>
      </c>
      <c r="K4600" s="33" t="str" cm="1">
        <f t="array" aca="1" ref="K4600" ca="1">_xlfn.IFS(L4600&lt;3,"Junior",L4600&lt;=7,"Mid-Level",L4600&gt;7,"Senior")</f>
        <v>Senior</v>
      </c>
      <c r="L4600" s="45">
        <f ca="1">INT(YEARFRAC(Table1[[#This Row],[Joining Date]],TODAY(),1))</f>
        <v>10</v>
      </c>
      <c r="M4600" s="25" t="str">
        <f t="shared" ca="1" si="71"/>
        <v>Yes</v>
      </c>
      <c r="N4600" s="25">
        <f>YEAR(Table1[[#This Row],[Joining Date]])</f>
        <v>2015</v>
      </c>
      <c r="O4600" s="45">
        <f>MONTH(Table1[[#This Row],[Joining Date]])</f>
        <v>8</v>
      </c>
      <c r="P4600" s="25">
        <f ca="1">NETWORKDAYS(Table1[[#This Row],[Joining Date]],TODAY())</f>
        <v>2826</v>
      </c>
      <c r="Q4600" s="25" t="str">
        <f>LEFT(Table1[[#This Row],[Department]],5)&amp;"-"&amp;RIGHT(Table1[[#This Row],[Employee ID]],3)</f>
        <v>Sales-901</v>
      </c>
      <c r="R4600" s="25" t="str">
        <f>LEFT(Table1[[#This Row],[Department]],3)</f>
        <v>Sal</v>
      </c>
      <c r="S4600" s="36">
        <f>_xlfn.XLOOKUP(Table1[[#This Row],[City]],Table2[City],Table2[Bonus %])</f>
        <v>5</v>
      </c>
    </row>
    <row r="4601" spans="1:19" x14ac:dyDescent="0.35">
      <c r="A4601" s="9" t="s">
        <v>2955</v>
      </c>
      <c r="B4601" s="41" t="str">
        <f>LEFT(Table1[[#This Row],[Employee Name]],FIND(" ",Table1[[#This Row],[Employee Name]]))</f>
        <v xml:space="preserve">Nisha </v>
      </c>
      <c r="C4601" s="41" t="str">
        <f>RIGHT(Table1[[#This Row],[Employee Name]],LEN(Table1[[#This Row],[Employee Name]])-FIND(" ",Table1[[#This Row],[Employee Name]]))</f>
        <v>Kapoor</v>
      </c>
      <c r="D4601" s="23">
        <f>Table1[[#This Row],[Basic Salary]]+Table1[[#This Row],[Bonus]]</f>
        <v>49430</v>
      </c>
      <c r="E4601" s="10">
        <v>94</v>
      </c>
      <c r="F4601" s="46">
        <v>96</v>
      </c>
      <c r="G4601" s="10" t="str" cm="1">
        <f t="array" ref="G4601">_xlfn.IFS(Table1[[#This Row],[Performance Score]]&gt;=80,"Excellent",Table1[[#This Row],[Performance Score]]&gt;=60,"Good",Table1[[#This Row],[Performance Score]]&gt;=40,"Need Improvement")</f>
        <v>Excellent</v>
      </c>
      <c r="H4601" s="30">
        <f>Table1[[#This Row],[Bonus]]/Table1[[#This Row],[Basic Salary]]</f>
        <v>0.47772795216741404</v>
      </c>
      <c r="I4601" s="10">
        <f ca="1">DATEDIF(Table1[[#This Row],[Date of Birth]],TODAY(),"y")</f>
        <v>33</v>
      </c>
      <c r="J4601" s="34">
        <v>45903</v>
      </c>
      <c r="K4601" s="33" t="str" cm="1">
        <f t="array" aca="1" ref="K4601" ca="1">_xlfn.IFS(L4601&lt;3,"Junior",L4601&lt;=7,"Mid-Level",L4601&gt;7,"Senior")</f>
        <v>Junior</v>
      </c>
      <c r="L4601" s="46">
        <f ca="1">INT(YEARFRAC(Table1[[#This Row],[Joining Date]],TODAY(),1))</f>
        <v>0</v>
      </c>
      <c r="M4601" s="25" t="str">
        <f t="shared" ca="1" si="71"/>
        <v>No</v>
      </c>
      <c r="N4601" s="26">
        <f>YEAR(Table1[[#This Row],[Joining Date]])</f>
        <v>2025</v>
      </c>
      <c r="O4601" s="46">
        <f>MONTH(Table1[[#This Row],[Joining Date]])</f>
        <v>9</v>
      </c>
      <c r="P4601" s="26">
        <f ca="1">NETWORKDAYS(Table1[[#This Row],[Joining Date]],TODAY())</f>
        <v>214</v>
      </c>
      <c r="Q4601" s="26" t="str">
        <f>LEFT(Table1[[#This Row],[Department]],5)&amp;"-"&amp;RIGHT(Table1[[#This Row],[Employee ID]],3)</f>
        <v>Sales-899</v>
      </c>
      <c r="R4601" s="26" t="str">
        <f>LEFT(Table1[[#This Row],[Department]],3)</f>
        <v>Sal</v>
      </c>
      <c r="S4601" s="37">
        <f>_xlfn.XLOOKUP(Table1[[#This Row],[City]],Table2[City],Table2[Bonus %])</f>
        <v>4</v>
      </c>
    </row>
    <row r="4602" spans="1:19" x14ac:dyDescent="0.35">
      <c r="A4602" s="7" t="s">
        <v>1387</v>
      </c>
      <c r="B4602" s="40" t="str">
        <f>LEFT(Table1[[#This Row],[Employee Name]],FIND(" ",Table1[[#This Row],[Employee Name]]))</f>
        <v xml:space="preserve">Pooja </v>
      </c>
      <c r="C4602" s="40" t="str">
        <f>RIGHT(Table1[[#This Row],[Employee Name]],LEN(Table1[[#This Row],[Employee Name]])-FIND(" ",Table1[[#This Row],[Employee Name]]))</f>
        <v>Das</v>
      </c>
      <c r="D4602" s="22">
        <f>Table1[[#This Row],[Basic Salary]]+Table1[[#This Row],[Bonus]]</f>
        <v>49419</v>
      </c>
      <c r="E4602" s="8">
        <v>78</v>
      </c>
      <c r="F4602" s="45">
        <v>51</v>
      </c>
      <c r="G4602" s="8" t="str" cm="1">
        <f t="array" ref="G4602">_xlfn.IFS(Table1[[#This Row],[Performance Score]]&gt;=80,"Excellent",Table1[[#This Row],[Performance Score]]&gt;=60,"Good",Table1[[#This Row],[Performance Score]]&gt;=40,"Need Improvement")</f>
        <v>Need Improvement</v>
      </c>
      <c r="H4602" s="29">
        <f>Table1[[#This Row],[Bonus]]/Table1[[#This Row],[Basic Salary]]</f>
        <v>0.54482650828383872</v>
      </c>
      <c r="I4602" s="8">
        <f ca="1">DATEDIF(Table1[[#This Row],[Date of Birth]],TODAY(),"y")</f>
        <v>32</v>
      </c>
      <c r="J4602" s="33">
        <v>42548</v>
      </c>
      <c r="K4602" s="33" t="str" cm="1">
        <f t="array" aca="1" ref="K4602" ca="1">_xlfn.IFS(L4602&lt;3,"Junior",L4602&lt;=7,"Mid-Level",L4602&gt;7,"Senior")</f>
        <v>Senior</v>
      </c>
      <c r="L4602" s="45">
        <f ca="1">INT(YEARFRAC(Table1[[#This Row],[Joining Date]],TODAY(),1))</f>
        <v>10</v>
      </c>
      <c r="M4602" s="25" t="str">
        <f t="shared" ca="1" si="71"/>
        <v>Yes</v>
      </c>
      <c r="N4602" s="25">
        <f>YEAR(Table1[[#This Row],[Joining Date]])</f>
        <v>2016</v>
      </c>
      <c r="O4602" s="45">
        <f>MONTH(Table1[[#This Row],[Joining Date]])</f>
        <v>6</v>
      </c>
      <c r="P4602" s="25">
        <f ca="1">NETWORKDAYS(Table1[[#This Row],[Joining Date]],TODAY())</f>
        <v>2611</v>
      </c>
      <c r="Q4602" s="25" t="str">
        <f>LEFT(Table1[[#This Row],[Department]],5)&amp;"-"&amp;RIGHT(Table1[[#This Row],[Employee ID]],3)</f>
        <v>Marke-331</v>
      </c>
      <c r="R4602" s="25" t="str">
        <f>LEFT(Table1[[#This Row],[Department]],3)</f>
        <v>Mar</v>
      </c>
      <c r="S4602" s="36">
        <f>_xlfn.XLOOKUP(Table1[[#This Row],[City]],Table2[City],Table2[Bonus %])</f>
        <v>6</v>
      </c>
    </row>
    <row r="4603" spans="1:19" x14ac:dyDescent="0.35">
      <c r="A4603" s="9" t="s">
        <v>1626</v>
      </c>
      <c r="B4603" s="41" t="str">
        <f>LEFT(Table1[[#This Row],[Employee Name]],FIND(" ",Table1[[#This Row],[Employee Name]]))</f>
        <v xml:space="preserve">Neha </v>
      </c>
      <c r="C4603" s="41" t="str">
        <f>RIGHT(Table1[[#This Row],[Employee Name]],LEN(Table1[[#This Row],[Employee Name]])-FIND(" ",Table1[[#This Row],[Employee Name]]))</f>
        <v>Kulkarni</v>
      </c>
      <c r="D4603" s="23">
        <f>Table1[[#This Row],[Basic Salary]]+Table1[[#This Row],[Bonus]]</f>
        <v>49411</v>
      </c>
      <c r="E4603" s="10">
        <v>66</v>
      </c>
      <c r="F4603" s="46">
        <v>44</v>
      </c>
      <c r="G4603" s="10" t="str" cm="1">
        <f t="array" ref="G4603">_xlfn.IFS(Table1[[#This Row],[Performance Score]]&gt;=80,"Excellent",Table1[[#This Row],[Performance Score]]&gt;=60,"Good",Table1[[#This Row],[Performance Score]]&gt;=40,"Need Improvement")</f>
        <v>Need Improvement</v>
      </c>
      <c r="H4603" s="30">
        <f>Table1[[#This Row],[Bonus]]/Table1[[#This Row],[Basic Salary]]</f>
        <v>0.50496466861598444</v>
      </c>
      <c r="I4603" s="10">
        <f ca="1">DATEDIF(Table1[[#This Row],[Date of Birth]],TODAY(),"y")</f>
        <v>16</v>
      </c>
      <c r="J4603" s="34">
        <v>44001</v>
      </c>
      <c r="K4603" s="33" t="str" cm="1">
        <f t="array" aca="1" ref="K4603" ca="1">_xlfn.IFS(L4603&lt;3,"Junior",L4603&lt;=7,"Mid-Level",L4603&gt;7,"Senior")</f>
        <v>Mid-Level</v>
      </c>
      <c r="L4603" s="46">
        <f ca="1">INT(YEARFRAC(Table1[[#This Row],[Joining Date]],TODAY(),1))</f>
        <v>6</v>
      </c>
      <c r="M4603" s="25" t="str">
        <f t="shared" ca="1" si="71"/>
        <v>Yes</v>
      </c>
      <c r="N4603" s="26">
        <f>YEAR(Table1[[#This Row],[Joining Date]])</f>
        <v>2020</v>
      </c>
      <c r="O4603" s="46">
        <f>MONTH(Table1[[#This Row],[Joining Date]])</f>
        <v>6</v>
      </c>
      <c r="P4603" s="26">
        <f ca="1">NETWORKDAYS(Table1[[#This Row],[Joining Date]],TODAY())</f>
        <v>1572</v>
      </c>
      <c r="Q4603" s="26" t="str">
        <f>LEFT(Table1[[#This Row],[Department]],5)&amp;"-"&amp;RIGHT(Table1[[#This Row],[Employee ID]],3)</f>
        <v>Suppo-570</v>
      </c>
      <c r="R4603" s="26" t="str">
        <f>LEFT(Table1[[#This Row],[Department]],3)</f>
        <v>Sup</v>
      </c>
      <c r="S4603" s="37">
        <f>_xlfn.XLOOKUP(Table1[[#This Row],[City]],Table2[City],Table2[Bonus %])</f>
        <v>6</v>
      </c>
    </row>
    <row r="4604" spans="1:19" x14ac:dyDescent="0.35">
      <c r="A4604" s="7" t="s">
        <v>1300</v>
      </c>
      <c r="B4604" s="40" t="str">
        <f>LEFT(Table1[[#This Row],[Employee Name]],FIND(" ",Table1[[#This Row],[Employee Name]]))</f>
        <v xml:space="preserve">Arjun </v>
      </c>
      <c r="C4604" s="40" t="str">
        <f>RIGHT(Table1[[#This Row],[Employee Name]],LEN(Table1[[#This Row],[Employee Name]])-FIND(" ",Table1[[#This Row],[Employee Name]]))</f>
        <v>Mehta</v>
      </c>
      <c r="D4604" s="22">
        <f>Table1[[#This Row],[Basic Salary]]+Table1[[#This Row],[Bonus]]</f>
        <v>49400</v>
      </c>
      <c r="E4604" s="8">
        <v>94</v>
      </c>
      <c r="F4604" s="45">
        <v>58</v>
      </c>
      <c r="G4604" s="8" t="str" cm="1">
        <f t="array" ref="G4604">_xlfn.IFS(Table1[[#This Row],[Performance Score]]&gt;=80,"Excellent",Table1[[#This Row],[Performance Score]]&gt;=60,"Good",Table1[[#This Row],[Performance Score]]&gt;=40,"Need Improvement")</f>
        <v>Need Improvement</v>
      </c>
      <c r="H4604" s="29">
        <f>Table1[[#This Row],[Bonus]]/Table1[[#This Row],[Basic Salary]]</f>
        <v>0.364226340062412</v>
      </c>
      <c r="I4604" s="8">
        <f ca="1">DATEDIF(Table1[[#This Row],[Date of Birth]],TODAY(),"y")</f>
        <v>34</v>
      </c>
      <c r="J4604" s="33">
        <v>45900</v>
      </c>
      <c r="K4604" s="33" t="str" cm="1">
        <f t="array" aca="1" ref="K4604" ca="1">_xlfn.IFS(L4604&lt;3,"Junior",L4604&lt;=7,"Mid-Level",L4604&gt;7,"Senior")</f>
        <v>Junior</v>
      </c>
      <c r="L4604" s="45">
        <f ca="1">INT(YEARFRAC(Table1[[#This Row],[Joining Date]],TODAY(),1))</f>
        <v>0</v>
      </c>
      <c r="M4604" s="25" t="str">
        <f t="shared" ca="1" si="71"/>
        <v>No</v>
      </c>
      <c r="N4604" s="25">
        <f>YEAR(Table1[[#This Row],[Joining Date]])</f>
        <v>2025</v>
      </c>
      <c r="O4604" s="45">
        <f>MONTH(Table1[[#This Row],[Joining Date]])</f>
        <v>8</v>
      </c>
      <c r="P4604" s="25">
        <f ca="1">NETWORKDAYS(Table1[[#This Row],[Joining Date]],TODAY())</f>
        <v>216</v>
      </c>
      <c r="Q4604" s="25" t="str">
        <f>LEFT(Table1[[#This Row],[Department]],5)&amp;"-"&amp;RIGHT(Table1[[#This Row],[Employee ID]],3)</f>
        <v>Sales-244</v>
      </c>
      <c r="R4604" s="25" t="str">
        <f>LEFT(Table1[[#This Row],[Department]],3)</f>
        <v>Sal</v>
      </c>
      <c r="S4604" s="36">
        <f>_xlfn.XLOOKUP(Table1[[#This Row],[City]],Table2[City],Table2[Bonus %])</f>
        <v>6</v>
      </c>
    </row>
    <row r="4605" spans="1:19" x14ac:dyDescent="0.35">
      <c r="A4605" s="9" t="s">
        <v>395</v>
      </c>
      <c r="B4605" s="41" t="str">
        <f>LEFT(Table1[[#This Row],[Employee Name]],FIND(" ",Table1[[#This Row],[Employee Name]]))</f>
        <v xml:space="preserve">Ananya </v>
      </c>
      <c r="C4605" s="41" t="str">
        <f>RIGHT(Table1[[#This Row],[Employee Name]],LEN(Table1[[#This Row],[Employee Name]])-FIND(" ",Table1[[#This Row],[Employee Name]]))</f>
        <v>Rao</v>
      </c>
      <c r="D4605" s="23">
        <f>Table1[[#This Row],[Basic Salary]]+Table1[[#This Row],[Bonus]]</f>
        <v>49375</v>
      </c>
      <c r="E4605" s="10">
        <v>66</v>
      </c>
      <c r="F4605" s="46">
        <v>50</v>
      </c>
      <c r="G4605" s="10" t="str" cm="1">
        <f t="array" ref="G4605">_xlfn.IFS(Table1[[#This Row],[Performance Score]]&gt;=80,"Excellent",Table1[[#This Row],[Performance Score]]&gt;=60,"Good",Table1[[#This Row],[Performance Score]]&gt;=40,"Need Improvement")</f>
        <v>Need Improvement</v>
      </c>
      <c r="H4605" s="30">
        <f>Table1[[#This Row],[Bonus]]/Table1[[#This Row],[Basic Salary]]</f>
        <v>0.25690502252882924</v>
      </c>
      <c r="I4605" s="10">
        <f ca="1">DATEDIF(Table1[[#This Row],[Date of Birth]],TODAY(),"y")</f>
        <v>20</v>
      </c>
      <c r="J4605" s="34">
        <v>45199</v>
      </c>
      <c r="K4605" s="33" t="str" cm="1">
        <f t="array" aca="1" ref="K4605" ca="1">_xlfn.IFS(L4605&lt;3,"Junior",L4605&lt;=7,"Mid-Level",L4605&gt;7,"Senior")</f>
        <v>Junior</v>
      </c>
      <c r="L4605" s="46">
        <f ca="1">INT(YEARFRAC(Table1[[#This Row],[Joining Date]],TODAY(),1))</f>
        <v>2</v>
      </c>
      <c r="M4605" s="25" t="str">
        <f t="shared" ca="1" si="71"/>
        <v>No</v>
      </c>
      <c r="N4605" s="26">
        <f>YEAR(Table1[[#This Row],[Joining Date]])</f>
        <v>2023</v>
      </c>
      <c r="O4605" s="46">
        <f>MONTH(Table1[[#This Row],[Joining Date]])</f>
        <v>9</v>
      </c>
      <c r="P4605" s="26">
        <f ca="1">NETWORKDAYS(Table1[[#This Row],[Joining Date]],TODAY())</f>
        <v>716</v>
      </c>
      <c r="Q4605" s="26" t="str">
        <f>LEFT(Table1[[#This Row],[Department]],5)&amp;"-"&amp;RIGHT(Table1[[#This Row],[Employee ID]],3)</f>
        <v>Finan-339</v>
      </c>
      <c r="R4605" s="26" t="str">
        <f>LEFT(Table1[[#This Row],[Department]],3)</f>
        <v>Fin</v>
      </c>
      <c r="S4605" s="37">
        <f>_xlfn.XLOOKUP(Table1[[#This Row],[City]],Table2[City],Table2[Bonus %])</f>
        <v>8</v>
      </c>
    </row>
    <row r="4606" spans="1:19" x14ac:dyDescent="0.35">
      <c r="A4606" s="7" t="s">
        <v>1429</v>
      </c>
      <c r="B4606" s="40" t="str">
        <f>LEFT(Table1[[#This Row],[Employee Name]],FIND(" ",Table1[[#This Row],[Employee Name]]))</f>
        <v xml:space="preserve">Ananya </v>
      </c>
      <c r="C4606" s="40" t="str">
        <f>RIGHT(Table1[[#This Row],[Employee Name]],LEN(Table1[[#This Row],[Employee Name]])-FIND(" ",Table1[[#This Row],[Employee Name]]))</f>
        <v>Rao</v>
      </c>
      <c r="D4606" s="22">
        <f>Table1[[#This Row],[Basic Salary]]+Table1[[#This Row],[Bonus]]</f>
        <v>49363</v>
      </c>
      <c r="E4606" s="8">
        <v>85</v>
      </c>
      <c r="F4606" s="45">
        <v>53</v>
      </c>
      <c r="G4606" s="8" t="str" cm="1">
        <f t="array" ref="G4606">_xlfn.IFS(Table1[[#This Row],[Performance Score]]&gt;=80,"Excellent",Table1[[#This Row],[Performance Score]]&gt;=60,"Good",Table1[[#This Row],[Performance Score]]&gt;=40,"Need Improvement")</f>
        <v>Need Improvement</v>
      </c>
      <c r="H4606" s="29">
        <f>Table1[[#This Row],[Bonus]]/Table1[[#This Row],[Basic Salary]]</f>
        <v>0.19853833827028602</v>
      </c>
      <c r="I4606" s="8">
        <f ca="1">DATEDIF(Table1[[#This Row],[Date of Birth]],TODAY(),"y")</f>
        <v>19</v>
      </c>
      <c r="J4606" s="33">
        <v>43555</v>
      </c>
      <c r="K4606" s="33" t="str" cm="1">
        <f t="array" aca="1" ref="K4606" ca="1">_xlfn.IFS(L4606&lt;3,"Junior",L4606&lt;=7,"Mid-Level",L4606&gt;7,"Senior")</f>
        <v>Mid-Level</v>
      </c>
      <c r="L4606" s="45">
        <f ca="1">INT(YEARFRAC(Table1[[#This Row],[Joining Date]],TODAY(),1))</f>
        <v>7</v>
      </c>
      <c r="M4606" s="25" t="str">
        <f t="shared" ca="1" si="71"/>
        <v>Yes</v>
      </c>
      <c r="N4606" s="25">
        <f>YEAR(Table1[[#This Row],[Joining Date]])</f>
        <v>2019</v>
      </c>
      <c r="O4606" s="45">
        <f>MONTH(Table1[[#This Row],[Joining Date]])</f>
        <v>3</v>
      </c>
      <c r="P4606" s="25">
        <f ca="1">NETWORKDAYS(Table1[[#This Row],[Joining Date]],TODAY())</f>
        <v>1891</v>
      </c>
      <c r="Q4606" s="25" t="str">
        <f>LEFT(Table1[[#This Row],[Department]],5)&amp;"-"&amp;RIGHT(Table1[[#This Row],[Employee ID]],3)</f>
        <v>Opera-373</v>
      </c>
      <c r="R4606" s="25" t="str">
        <f>LEFT(Table1[[#This Row],[Department]],3)</f>
        <v>Ope</v>
      </c>
      <c r="S4606" s="36">
        <f>_xlfn.XLOOKUP(Table1[[#This Row],[City]],Table2[City],Table2[Bonus %])</f>
        <v>7</v>
      </c>
    </row>
    <row r="4607" spans="1:19" x14ac:dyDescent="0.35">
      <c r="A4607" s="9" t="s">
        <v>4548</v>
      </c>
      <c r="B4607" s="41" t="str">
        <f>LEFT(Table1[[#This Row],[Employee Name]],FIND(" ",Table1[[#This Row],[Employee Name]]))</f>
        <v xml:space="preserve">Vikram </v>
      </c>
      <c r="C4607" s="41" t="str">
        <f>RIGHT(Table1[[#This Row],[Employee Name]],LEN(Table1[[#This Row],[Employee Name]])-FIND(" ",Table1[[#This Row],[Employee Name]]))</f>
        <v>Singh</v>
      </c>
      <c r="D4607" s="23">
        <f>Table1[[#This Row],[Basic Salary]]+Table1[[#This Row],[Bonus]]</f>
        <v>49337</v>
      </c>
      <c r="E4607" s="10">
        <v>69</v>
      </c>
      <c r="F4607" s="46">
        <v>97</v>
      </c>
      <c r="G4607" s="10" t="str" cm="1">
        <f t="array" ref="G4607">_xlfn.IFS(Table1[[#This Row],[Performance Score]]&gt;=80,"Excellent",Table1[[#This Row],[Performance Score]]&gt;=60,"Good",Table1[[#This Row],[Performance Score]]&gt;=40,"Need Improvement")</f>
        <v>Excellent</v>
      </c>
      <c r="H4607" s="30">
        <f>Table1[[#This Row],[Bonus]]/Table1[[#This Row],[Basic Salary]]</f>
        <v>0.67624774912513164</v>
      </c>
      <c r="I4607" s="10">
        <f ca="1">DATEDIF(Table1[[#This Row],[Date of Birth]],TODAY(),"y")</f>
        <v>32</v>
      </c>
      <c r="J4607" s="34">
        <v>43479</v>
      </c>
      <c r="K4607" s="33" t="str" cm="1">
        <f t="array" aca="1" ref="K4607" ca="1">_xlfn.IFS(L4607&lt;3,"Junior",L4607&lt;=7,"Mid-Level",L4607&gt;7,"Senior")</f>
        <v>Mid-Level</v>
      </c>
      <c r="L4607" s="46">
        <f ca="1">INT(YEARFRAC(Table1[[#This Row],[Joining Date]],TODAY(),1))</f>
        <v>7</v>
      </c>
      <c r="M4607" s="25" t="str">
        <f t="shared" ca="1" si="71"/>
        <v>Yes</v>
      </c>
      <c r="N4607" s="26">
        <f>YEAR(Table1[[#This Row],[Joining Date]])</f>
        <v>2019</v>
      </c>
      <c r="O4607" s="46">
        <f>MONTH(Table1[[#This Row],[Joining Date]])</f>
        <v>1</v>
      </c>
      <c r="P4607" s="26">
        <f ca="1">NETWORKDAYS(Table1[[#This Row],[Joining Date]],TODAY())</f>
        <v>1946</v>
      </c>
      <c r="Q4607" s="26" t="str">
        <f>LEFT(Table1[[#This Row],[Department]],5)&amp;"-"&amp;RIGHT(Table1[[#This Row],[Employee ID]],3)</f>
        <v>Sales-492</v>
      </c>
      <c r="R4607" s="26" t="str">
        <f>LEFT(Table1[[#This Row],[Department]],3)</f>
        <v>Sal</v>
      </c>
      <c r="S4607" s="37">
        <f>_xlfn.XLOOKUP(Table1[[#This Row],[City]],Table2[City],Table2[Bonus %])</f>
        <v>4</v>
      </c>
    </row>
    <row r="4608" spans="1:19" x14ac:dyDescent="0.35">
      <c r="A4608" s="7" t="s">
        <v>572</v>
      </c>
      <c r="B4608" s="40" t="str">
        <f>LEFT(Table1[[#This Row],[Employee Name]],FIND(" ",Table1[[#This Row],[Employee Name]]))</f>
        <v xml:space="preserve">Tarun </v>
      </c>
      <c r="C4608" s="40" t="str">
        <f>RIGHT(Table1[[#This Row],[Employee Name]],LEN(Table1[[#This Row],[Employee Name]])-FIND(" ",Table1[[#This Row],[Employee Name]]))</f>
        <v>Verma</v>
      </c>
      <c r="D4608" s="22">
        <f>Table1[[#This Row],[Basic Salary]]+Table1[[#This Row],[Bonus]]</f>
        <v>49307</v>
      </c>
      <c r="E4608" s="8">
        <v>66</v>
      </c>
      <c r="F4608" s="45">
        <v>84</v>
      </c>
      <c r="G4608" s="8" t="str" cm="1">
        <f t="array" ref="G4608">_xlfn.IFS(Table1[[#This Row],[Performance Score]]&gt;=80,"Excellent",Table1[[#This Row],[Performance Score]]&gt;=60,"Good",Table1[[#This Row],[Performance Score]]&gt;=40,"Need Improvement")</f>
        <v>Excellent</v>
      </c>
      <c r="H4608" s="29">
        <f>Table1[[#This Row],[Bonus]]/Table1[[#This Row],[Basic Salary]]</f>
        <v>0.57767254343583019</v>
      </c>
      <c r="I4608" s="8">
        <f ca="1">DATEDIF(Table1[[#This Row],[Date of Birth]],TODAY(),"y")</f>
        <v>21</v>
      </c>
      <c r="J4608" s="33">
        <v>45521</v>
      </c>
      <c r="K4608" s="33" t="str" cm="1">
        <f t="array" aca="1" ref="K4608" ca="1">_xlfn.IFS(L4608&lt;3,"Junior",L4608&lt;=7,"Mid-Level",L4608&gt;7,"Senior")</f>
        <v>Junior</v>
      </c>
      <c r="L4608" s="45">
        <f ca="1">INT(YEARFRAC(Table1[[#This Row],[Joining Date]],TODAY(),1))</f>
        <v>1</v>
      </c>
      <c r="M4608" s="25" t="str">
        <f t="shared" ca="1" si="71"/>
        <v>No</v>
      </c>
      <c r="N4608" s="25">
        <f>YEAR(Table1[[#This Row],[Joining Date]])</f>
        <v>2024</v>
      </c>
      <c r="O4608" s="45">
        <f>MONTH(Table1[[#This Row],[Joining Date]])</f>
        <v>8</v>
      </c>
      <c r="P4608" s="25">
        <f ca="1">NETWORKDAYS(Table1[[#This Row],[Joining Date]],TODAY())</f>
        <v>486</v>
      </c>
      <c r="Q4608" s="25" t="str">
        <f>LEFT(Table1[[#This Row],[Department]],5)&amp;"-"&amp;RIGHT(Table1[[#This Row],[Employee ID]],3)</f>
        <v>Sales-516</v>
      </c>
      <c r="R4608" s="25" t="str">
        <f>LEFT(Table1[[#This Row],[Department]],3)</f>
        <v>Sal</v>
      </c>
      <c r="S4608" s="36">
        <f>_xlfn.XLOOKUP(Table1[[#This Row],[City]],Table2[City],Table2[Bonus %])</f>
        <v>7</v>
      </c>
    </row>
    <row r="4609" spans="1:19" x14ac:dyDescent="0.35">
      <c r="A4609" s="9" t="s">
        <v>3898</v>
      </c>
      <c r="B4609" s="41" t="str">
        <f>LEFT(Table1[[#This Row],[Employee Name]],FIND(" ",Table1[[#This Row],[Employee Name]]))</f>
        <v xml:space="preserve">Pooja </v>
      </c>
      <c r="C4609" s="41" t="str">
        <f>RIGHT(Table1[[#This Row],[Employee Name]],LEN(Table1[[#This Row],[Employee Name]])-FIND(" ",Table1[[#This Row],[Employee Name]]))</f>
        <v>Das</v>
      </c>
      <c r="D4609" s="23">
        <f>Table1[[#This Row],[Basic Salary]]+Table1[[#This Row],[Bonus]]</f>
        <v>49307</v>
      </c>
      <c r="E4609" s="10">
        <v>94</v>
      </c>
      <c r="F4609" s="46">
        <v>97</v>
      </c>
      <c r="G4609" s="10" t="str" cm="1">
        <f t="array" ref="G4609">_xlfn.IFS(Table1[[#This Row],[Performance Score]]&gt;=80,"Excellent",Table1[[#This Row],[Performance Score]]&gt;=60,"Good",Table1[[#This Row],[Performance Score]]&gt;=40,"Need Improvement")</f>
        <v>Excellent</v>
      </c>
      <c r="H4609" s="30">
        <f>Table1[[#This Row],[Bonus]]/Table1[[#This Row],[Basic Salary]]</f>
        <v>0.94282674652271559</v>
      </c>
      <c r="I4609" s="10">
        <f ca="1">DATEDIF(Table1[[#This Row],[Date of Birth]],TODAY(),"y")</f>
        <v>44</v>
      </c>
      <c r="J4609" s="34">
        <v>45570</v>
      </c>
      <c r="K4609" s="33" t="str" cm="1">
        <f t="array" aca="1" ref="K4609" ca="1">_xlfn.IFS(L4609&lt;3,"Junior",L4609&lt;=7,"Mid-Level",L4609&gt;7,"Senior")</f>
        <v>Junior</v>
      </c>
      <c r="L4609" s="46">
        <f ca="1">INT(YEARFRAC(Table1[[#This Row],[Joining Date]],TODAY(),1))</f>
        <v>1</v>
      </c>
      <c r="M4609" s="25" t="str">
        <f t="shared" ca="1" si="71"/>
        <v>No</v>
      </c>
      <c r="N4609" s="26">
        <f>YEAR(Table1[[#This Row],[Joining Date]])</f>
        <v>2024</v>
      </c>
      <c r="O4609" s="46">
        <f>MONTH(Table1[[#This Row],[Joining Date]])</f>
        <v>10</v>
      </c>
      <c r="P4609" s="26">
        <f ca="1">NETWORKDAYS(Table1[[#This Row],[Joining Date]],TODAY())</f>
        <v>451</v>
      </c>
      <c r="Q4609" s="26" t="str">
        <f>LEFT(Table1[[#This Row],[Department]],5)&amp;"-"&amp;RIGHT(Table1[[#This Row],[Employee ID]],3)</f>
        <v>IT-842</v>
      </c>
      <c r="R4609" s="26" t="str">
        <f>LEFT(Table1[[#This Row],[Department]],3)</f>
        <v>IT</v>
      </c>
      <c r="S4609" s="37">
        <f>_xlfn.XLOOKUP(Table1[[#This Row],[City]],Table2[City],Table2[Bonus %])</f>
        <v>6</v>
      </c>
    </row>
    <row r="4610" spans="1:19" x14ac:dyDescent="0.35">
      <c r="A4610" s="7" t="s">
        <v>1274</v>
      </c>
      <c r="B4610" s="40" t="str">
        <f>LEFT(Table1[[#This Row],[Employee Name]],FIND(" ",Table1[[#This Row],[Employee Name]]))</f>
        <v xml:space="preserve">Rohan </v>
      </c>
      <c r="C4610" s="40" t="str">
        <f>RIGHT(Table1[[#This Row],[Employee Name]],LEN(Table1[[#This Row],[Employee Name]])-FIND(" ",Table1[[#This Row],[Employee Name]]))</f>
        <v>Gupta</v>
      </c>
      <c r="D4610" s="22">
        <f>Table1[[#This Row],[Basic Salary]]+Table1[[#This Row],[Bonus]]</f>
        <v>49278</v>
      </c>
      <c r="E4610" s="8">
        <v>62</v>
      </c>
      <c r="F4610" s="45">
        <v>91</v>
      </c>
      <c r="G4610" s="8" t="str" cm="1">
        <f t="array" ref="G4610">_xlfn.IFS(Table1[[#This Row],[Performance Score]]&gt;=80,"Excellent",Table1[[#This Row],[Performance Score]]&gt;=60,"Good",Table1[[#This Row],[Performance Score]]&gt;=40,"Need Improvement")</f>
        <v>Excellent</v>
      </c>
      <c r="H4610" s="29">
        <f>Table1[[#This Row],[Bonus]]/Table1[[#This Row],[Basic Salary]]</f>
        <v>0.3102714775718578</v>
      </c>
      <c r="I4610" s="8">
        <f ca="1">DATEDIF(Table1[[#This Row],[Date of Birth]],TODAY(),"y")</f>
        <v>16</v>
      </c>
      <c r="J4610" s="33">
        <v>44581</v>
      </c>
      <c r="K4610" s="33" t="str" cm="1">
        <f t="array" aca="1" ref="K4610" ca="1">_xlfn.IFS(L4610&lt;3,"Junior",L4610&lt;=7,"Mid-Level",L4610&gt;7,"Senior")</f>
        <v>Mid-Level</v>
      </c>
      <c r="L4610" s="45">
        <f ca="1">INT(YEARFRAC(Table1[[#This Row],[Joining Date]],TODAY(),1))</f>
        <v>4</v>
      </c>
      <c r="M4610" s="25" t="str">
        <f t="shared" ref="M4610:M4673" ca="1" si="72">IF(L4610&gt;5,"Yes","No")</f>
        <v>No</v>
      </c>
      <c r="N4610" s="25">
        <f>YEAR(Table1[[#This Row],[Joining Date]])</f>
        <v>2022</v>
      </c>
      <c r="O4610" s="45">
        <f>MONTH(Table1[[#This Row],[Joining Date]])</f>
        <v>1</v>
      </c>
      <c r="P4610" s="25">
        <f ca="1">NETWORKDAYS(Table1[[#This Row],[Joining Date]],TODAY())</f>
        <v>1158</v>
      </c>
      <c r="Q4610" s="25" t="str">
        <f>LEFT(Table1[[#This Row],[Department]],5)&amp;"-"&amp;RIGHT(Table1[[#This Row],[Employee ID]],3)</f>
        <v>Opera-218</v>
      </c>
      <c r="R4610" s="25" t="str">
        <f>LEFT(Table1[[#This Row],[Department]],3)</f>
        <v>Ope</v>
      </c>
      <c r="S4610" s="36">
        <f>_xlfn.XLOOKUP(Table1[[#This Row],[City]],Table2[City],Table2[Bonus %])</f>
        <v>7</v>
      </c>
    </row>
    <row r="4611" spans="1:19" x14ac:dyDescent="0.35">
      <c r="A4611" s="9" t="s">
        <v>1394</v>
      </c>
      <c r="B4611" s="41" t="str">
        <f>LEFT(Table1[[#This Row],[Employee Name]],FIND(" ",Table1[[#This Row],[Employee Name]]))</f>
        <v xml:space="preserve">Kavya </v>
      </c>
      <c r="C4611" s="41" t="str">
        <f>RIGHT(Table1[[#This Row],[Employee Name]],LEN(Table1[[#This Row],[Employee Name]])-FIND(" ",Table1[[#This Row],[Employee Name]]))</f>
        <v>Nair</v>
      </c>
      <c r="D4611" s="23">
        <f>Table1[[#This Row],[Basic Salary]]+Table1[[#This Row],[Bonus]]</f>
        <v>49265</v>
      </c>
      <c r="E4611" s="10">
        <v>82</v>
      </c>
      <c r="F4611" s="46">
        <v>59</v>
      </c>
      <c r="G4611" s="10" t="str" cm="1">
        <f t="array" ref="G4611">_xlfn.IFS(Table1[[#This Row],[Performance Score]]&gt;=80,"Excellent",Table1[[#This Row],[Performance Score]]&gt;=60,"Good",Table1[[#This Row],[Performance Score]]&gt;=40,"Need Improvement")</f>
        <v>Need Improvement</v>
      </c>
      <c r="H4611" s="30">
        <f>Table1[[#This Row],[Bonus]]/Table1[[#This Row],[Basic Salary]]</f>
        <v>0.29189175014422825</v>
      </c>
      <c r="I4611" s="10">
        <f ca="1">DATEDIF(Table1[[#This Row],[Date of Birth]],TODAY(),"y")</f>
        <v>17</v>
      </c>
      <c r="J4611" s="34">
        <v>43384</v>
      </c>
      <c r="K4611" s="33" t="str" cm="1">
        <f t="array" aca="1" ref="K4611" ca="1">_xlfn.IFS(L4611&lt;3,"Junior",L4611&lt;=7,"Mid-Level",L4611&gt;7,"Senior")</f>
        <v>Mid-Level</v>
      </c>
      <c r="L4611" s="46">
        <f ca="1">INT(YEARFRAC(Table1[[#This Row],[Joining Date]],TODAY(),1))</f>
        <v>7</v>
      </c>
      <c r="M4611" s="25" t="str">
        <f t="shared" ca="1" si="72"/>
        <v>Yes</v>
      </c>
      <c r="N4611" s="26">
        <f>YEAR(Table1[[#This Row],[Joining Date]])</f>
        <v>2018</v>
      </c>
      <c r="O4611" s="46">
        <f>MONTH(Table1[[#This Row],[Joining Date]])</f>
        <v>10</v>
      </c>
      <c r="P4611" s="26">
        <f ca="1">NETWORKDAYS(Table1[[#This Row],[Joining Date]],TODAY())</f>
        <v>2013</v>
      </c>
      <c r="Q4611" s="26" t="str">
        <f>LEFT(Table1[[#This Row],[Department]],5)&amp;"-"&amp;RIGHT(Table1[[#This Row],[Employee ID]],3)</f>
        <v>IT-338</v>
      </c>
      <c r="R4611" s="26" t="str">
        <f>LEFT(Table1[[#This Row],[Department]],3)</f>
        <v>IT</v>
      </c>
      <c r="S4611" s="37">
        <f>_xlfn.XLOOKUP(Table1[[#This Row],[City]],Table2[City],Table2[Bonus %])</f>
        <v>7</v>
      </c>
    </row>
    <row r="4612" spans="1:19" x14ac:dyDescent="0.35">
      <c r="A4612" s="7" t="s">
        <v>4429</v>
      </c>
      <c r="B4612" s="40" t="str">
        <f>LEFT(Table1[[#This Row],[Employee Name]],FIND(" ",Table1[[#This Row],[Employee Name]]))</f>
        <v xml:space="preserve">Aditya </v>
      </c>
      <c r="C4612" s="40" t="str">
        <f>RIGHT(Table1[[#This Row],[Employee Name]],LEN(Table1[[#This Row],[Employee Name]])-FIND(" ",Table1[[#This Row],[Employee Name]]))</f>
        <v>Kapoor</v>
      </c>
      <c r="D4612" s="22">
        <f>Table1[[#This Row],[Basic Salary]]+Table1[[#This Row],[Bonus]]</f>
        <v>49231</v>
      </c>
      <c r="E4612" s="8">
        <v>84</v>
      </c>
      <c r="F4612" s="45">
        <v>60</v>
      </c>
      <c r="G4612" s="8" t="str" cm="1">
        <f t="array" ref="G4612">_xlfn.IFS(Table1[[#This Row],[Performance Score]]&gt;=80,"Excellent",Table1[[#This Row],[Performance Score]]&gt;=60,"Good",Table1[[#This Row],[Performance Score]]&gt;=40,"Need Improvement")</f>
        <v>Good</v>
      </c>
      <c r="H4612" s="29">
        <f>Table1[[#This Row],[Bonus]]/Table1[[#This Row],[Basic Salary]]</f>
        <v>0.24739655915068284</v>
      </c>
      <c r="I4612" s="8">
        <f ca="1">DATEDIF(Table1[[#This Row],[Date of Birth]],TODAY(),"y")</f>
        <v>26</v>
      </c>
      <c r="J4612" s="33">
        <v>43723</v>
      </c>
      <c r="K4612" s="33" t="str" cm="1">
        <f t="array" aca="1" ref="K4612" ca="1">_xlfn.IFS(L4612&lt;3,"Junior",L4612&lt;=7,"Mid-Level",L4612&gt;7,"Senior")</f>
        <v>Mid-Level</v>
      </c>
      <c r="L4612" s="45">
        <f ca="1">INT(YEARFRAC(Table1[[#This Row],[Joining Date]],TODAY(),1))</f>
        <v>6</v>
      </c>
      <c r="M4612" s="25" t="str">
        <f t="shared" ca="1" si="72"/>
        <v>Yes</v>
      </c>
      <c r="N4612" s="25">
        <f>YEAR(Table1[[#This Row],[Joining Date]])</f>
        <v>2019</v>
      </c>
      <c r="O4612" s="45">
        <f>MONTH(Table1[[#This Row],[Joining Date]])</f>
        <v>9</v>
      </c>
      <c r="P4612" s="25">
        <f ca="1">NETWORKDAYS(Table1[[#This Row],[Joining Date]],TODAY())</f>
        <v>1771</v>
      </c>
      <c r="Q4612" s="25" t="str">
        <f>LEFT(Table1[[#This Row],[Department]],5)&amp;"-"&amp;RIGHT(Table1[[#This Row],[Employee ID]],3)</f>
        <v>Opera-373</v>
      </c>
      <c r="R4612" s="25" t="str">
        <f>LEFT(Table1[[#This Row],[Department]],3)</f>
        <v>Ope</v>
      </c>
      <c r="S4612" s="36">
        <f>_xlfn.XLOOKUP(Table1[[#This Row],[City]],Table2[City],Table2[Bonus %])</f>
        <v>5</v>
      </c>
    </row>
    <row r="4613" spans="1:19" x14ac:dyDescent="0.35">
      <c r="A4613" s="9" t="s">
        <v>5039</v>
      </c>
      <c r="B4613" s="41" t="str">
        <f>LEFT(Table1[[#This Row],[Employee Name]],FIND(" ",Table1[[#This Row],[Employee Name]]))</f>
        <v xml:space="preserve">Ajay </v>
      </c>
      <c r="C4613" s="41" t="str">
        <f>RIGHT(Table1[[#This Row],[Employee Name]],LEN(Table1[[#This Row],[Employee Name]])-FIND(" ",Table1[[#This Row],[Employee Name]]))</f>
        <v>Singh</v>
      </c>
      <c r="D4613" s="23">
        <f>Table1[[#This Row],[Basic Salary]]+Table1[[#This Row],[Bonus]]</f>
        <v>49195</v>
      </c>
      <c r="E4613" s="10">
        <v>81</v>
      </c>
      <c r="F4613" s="46">
        <v>47</v>
      </c>
      <c r="G4613" s="10" t="str" cm="1">
        <f t="array" ref="G4613">_xlfn.IFS(Table1[[#This Row],[Performance Score]]&gt;=80,"Excellent",Table1[[#This Row],[Performance Score]]&gt;=60,"Good",Table1[[#This Row],[Performance Score]]&gt;=40,"Need Improvement")</f>
        <v>Need Improvement</v>
      </c>
      <c r="H4613" s="30">
        <f>Table1[[#This Row],[Bonus]]/Table1[[#This Row],[Basic Salary]]</f>
        <v>0.68251308184274428</v>
      </c>
      <c r="I4613" s="10">
        <f ca="1">DATEDIF(Table1[[#This Row],[Date of Birth]],TODAY(),"y")</f>
        <v>30</v>
      </c>
      <c r="J4613" s="34">
        <v>45141</v>
      </c>
      <c r="K4613" s="33" t="str" cm="1">
        <f t="array" aca="1" ref="K4613" ca="1">_xlfn.IFS(L4613&lt;3,"Junior",L4613&lt;=7,"Mid-Level",L4613&gt;7,"Senior")</f>
        <v>Junior</v>
      </c>
      <c r="L4613" s="46">
        <f ca="1">INT(YEARFRAC(Table1[[#This Row],[Joining Date]],TODAY(),1))</f>
        <v>2</v>
      </c>
      <c r="M4613" s="25" t="str">
        <f t="shared" ca="1" si="72"/>
        <v>No</v>
      </c>
      <c r="N4613" s="26">
        <f>YEAR(Table1[[#This Row],[Joining Date]])</f>
        <v>2023</v>
      </c>
      <c r="O4613" s="46">
        <f>MONTH(Table1[[#This Row],[Joining Date]])</f>
        <v>8</v>
      </c>
      <c r="P4613" s="26">
        <f ca="1">NETWORKDAYS(Table1[[#This Row],[Joining Date]],TODAY())</f>
        <v>758</v>
      </c>
      <c r="Q4613" s="26" t="str">
        <f>LEFT(Table1[[#This Row],[Department]],5)&amp;"-"&amp;RIGHT(Table1[[#This Row],[Employee ID]],3)</f>
        <v>Suppo-983</v>
      </c>
      <c r="R4613" s="26" t="str">
        <f>LEFT(Table1[[#This Row],[Department]],3)</f>
        <v>Sup</v>
      </c>
      <c r="S4613" s="37">
        <f>_xlfn.XLOOKUP(Table1[[#This Row],[City]],Table2[City],Table2[Bonus %])</f>
        <v>6</v>
      </c>
    </row>
    <row r="4614" spans="1:19" x14ac:dyDescent="0.35">
      <c r="A4614" s="7" t="s">
        <v>1890</v>
      </c>
      <c r="B4614" s="40" t="str">
        <f>LEFT(Table1[[#This Row],[Employee Name]],FIND(" ",Table1[[#This Row],[Employee Name]]))</f>
        <v xml:space="preserve">Ananya </v>
      </c>
      <c r="C4614" s="40" t="str">
        <f>RIGHT(Table1[[#This Row],[Employee Name]],LEN(Table1[[#This Row],[Employee Name]])-FIND(" ",Table1[[#This Row],[Employee Name]]))</f>
        <v>Rao</v>
      </c>
      <c r="D4614" s="22">
        <f>Table1[[#This Row],[Basic Salary]]+Table1[[#This Row],[Bonus]]</f>
        <v>49186</v>
      </c>
      <c r="E4614" s="8">
        <v>79</v>
      </c>
      <c r="F4614" s="45">
        <v>76</v>
      </c>
      <c r="G4614" s="8" t="str" cm="1">
        <f t="array" ref="G4614">_xlfn.IFS(Table1[[#This Row],[Performance Score]]&gt;=80,"Excellent",Table1[[#This Row],[Performance Score]]&gt;=60,"Good",Table1[[#This Row],[Performance Score]]&gt;=40,"Need Improvement")</f>
        <v>Good</v>
      </c>
      <c r="H4614" s="29">
        <f>Table1[[#This Row],[Bonus]]/Table1[[#This Row],[Basic Salary]]</f>
        <v>0.7700446235785231</v>
      </c>
      <c r="I4614" s="8">
        <f ca="1">DATEDIF(Table1[[#This Row],[Date of Birth]],TODAY(),"y")</f>
        <v>33</v>
      </c>
      <c r="J4614" s="33">
        <v>42426</v>
      </c>
      <c r="K4614" s="33" t="str" cm="1">
        <f t="array" aca="1" ref="K4614" ca="1">_xlfn.IFS(L4614&lt;3,"Junior",L4614&lt;=7,"Mid-Level",L4614&gt;7,"Senior")</f>
        <v>Senior</v>
      </c>
      <c r="L4614" s="45">
        <f ca="1">INT(YEARFRAC(Table1[[#This Row],[Joining Date]],TODAY(),1))</f>
        <v>10</v>
      </c>
      <c r="M4614" s="25" t="str">
        <f t="shared" ca="1" si="72"/>
        <v>Yes</v>
      </c>
      <c r="N4614" s="25">
        <f>YEAR(Table1[[#This Row],[Joining Date]])</f>
        <v>2016</v>
      </c>
      <c r="O4614" s="45">
        <f>MONTH(Table1[[#This Row],[Joining Date]])</f>
        <v>2</v>
      </c>
      <c r="P4614" s="25">
        <f ca="1">NETWORKDAYS(Table1[[#This Row],[Joining Date]],TODAY())</f>
        <v>2697</v>
      </c>
      <c r="Q4614" s="25" t="str">
        <f>LEFT(Table1[[#This Row],[Department]],5)&amp;"-"&amp;RIGHT(Table1[[#This Row],[Employee ID]],3)</f>
        <v>Sales-834</v>
      </c>
      <c r="R4614" s="25" t="str">
        <f>LEFT(Table1[[#This Row],[Department]],3)</f>
        <v>Sal</v>
      </c>
      <c r="S4614" s="36">
        <f>_xlfn.XLOOKUP(Table1[[#This Row],[City]],Table2[City],Table2[Bonus %])</f>
        <v>4</v>
      </c>
    </row>
    <row r="4615" spans="1:19" x14ac:dyDescent="0.35">
      <c r="A4615" s="9" t="s">
        <v>2070</v>
      </c>
      <c r="B4615" s="41" t="str">
        <f>LEFT(Table1[[#This Row],[Employee Name]],FIND(" ",Table1[[#This Row],[Employee Name]]))</f>
        <v xml:space="preserve">Aditya </v>
      </c>
      <c r="C4615" s="41" t="str">
        <f>RIGHT(Table1[[#This Row],[Employee Name]],LEN(Table1[[#This Row],[Employee Name]])-FIND(" ",Table1[[#This Row],[Employee Name]]))</f>
        <v>Kapoor</v>
      </c>
      <c r="D4615" s="23">
        <f>Table1[[#This Row],[Basic Salary]]+Table1[[#This Row],[Bonus]]</f>
        <v>49186</v>
      </c>
      <c r="E4615" s="10">
        <v>72</v>
      </c>
      <c r="F4615" s="46">
        <v>49</v>
      </c>
      <c r="G4615" s="10" t="str" cm="1">
        <f t="array" ref="G4615">_xlfn.IFS(Table1[[#This Row],[Performance Score]]&gt;=80,"Excellent",Table1[[#This Row],[Performance Score]]&gt;=60,"Good",Table1[[#This Row],[Performance Score]]&gt;=40,"Need Improvement")</f>
        <v>Need Improvement</v>
      </c>
      <c r="H4615" s="30">
        <f>Table1[[#This Row],[Bonus]]/Table1[[#This Row],[Basic Salary]]</f>
        <v>0.24203934244084746</v>
      </c>
      <c r="I4615" s="10">
        <f ca="1">DATEDIF(Table1[[#This Row],[Date of Birth]],TODAY(),"y")</f>
        <v>43</v>
      </c>
      <c r="J4615" s="34">
        <v>45468</v>
      </c>
      <c r="K4615" s="33" t="str" cm="1">
        <f t="array" aca="1" ref="K4615" ca="1">_xlfn.IFS(L4615&lt;3,"Junior",L4615&lt;=7,"Mid-Level",L4615&gt;7,"Senior")</f>
        <v>Junior</v>
      </c>
      <c r="L4615" s="46">
        <f ca="1">INT(YEARFRAC(Table1[[#This Row],[Joining Date]],TODAY(),1))</f>
        <v>2</v>
      </c>
      <c r="M4615" s="25" t="str">
        <f t="shared" ca="1" si="72"/>
        <v>No</v>
      </c>
      <c r="N4615" s="26">
        <f>YEAR(Table1[[#This Row],[Joining Date]])</f>
        <v>2024</v>
      </c>
      <c r="O4615" s="46">
        <f>MONTH(Table1[[#This Row],[Joining Date]])</f>
        <v>6</v>
      </c>
      <c r="P4615" s="26">
        <f ca="1">NETWORKDAYS(Table1[[#This Row],[Joining Date]],TODAY())</f>
        <v>525</v>
      </c>
      <c r="Q4615" s="26" t="str">
        <f>LEFT(Table1[[#This Row],[Department]],5)&amp;"-"&amp;RIGHT(Table1[[#This Row],[Employee ID]],3)</f>
        <v>Suppo-014</v>
      </c>
      <c r="R4615" s="26" t="str">
        <f>LEFT(Table1[[#This Row],[Department]],3)</f>
        <v>Sup</v>
      </c>
      <c r="S4615" s="37">
        <f>_xlfn.XLOOKUP(Table1[[#This Row],[City]],Table2[City],Table2[Bonus %])</f>
        <v>6</v>
      </c>
    </row>
    <row r="4616" spans="1:19" x14ac:dyDescent="0.35">
      <c r="A4616" s="7" t="s">
        <v>709</v>
      </c>
      <c r="B4616" s="40" t="str">
        <f>LEFT(Table1[[#This Row],[Employee Name]],FIND(" ",Table1[[#This Row],[Employee Name]]))</f>
        <v xml:space="preserve">Aarav </v>
      </c>
      <c r="C4616" s="40" t="str">
        <f>RIGHT(Table1[[#This Row],[Employee Name]],LEN(Table1[[#This Row],[Employee Name]])-FIND(" ",Table1[[#This Row],[Employee Name]]))</f>
        <v>Sharma</v>
      </c>
      <c r="D4616" s="22">
        <f>Table1[[#This Row],[Basic Salary]]+Table1[[#This Row],[Bonus]]</f>
        <v>49178</v>
      </c>
      <c r="E4616" s="8">
        <v>76</v>
      </c>
      <c r="F4616" s="45">
        <v>48</v>
      </c>
      <c r="G4616" s="8" t="str" cm="1">
        <f t="array" ref="G4616">_xlfn.IFS(Table1[[#This Row],[Performance Score]]&gt;=80,"Excellent",Table1[[#This Row],[Performance Score]]&gt;=60,"Good",Table1[[#This Row],[Performance Score]]&gt;=40,"Need Improvement")</f>
        <v>Need Improvement</v>
      </c>
      <c r="H4616" s="29">
        <f>Table1[[#This Row],[Bonus]]/Table1[[#This Row],[Basic Salary]]</f>
        <v>0.40212122940069567</v>
      </c>
      <c r="I4616" s="8">
        <f ca="1">DATEDIF(Table1[[#This Row],[Date of Birth]],TODAY(),"y")</f>
        <v>23</v>
      </c>
      <c r="J4616" s="33">
        <v>42524</v>
      </c>
      <c r="K4616" s="33" t="str" cm="1">
        <f t="array" aca="1" ref="K4616" ca="1">_xlfn.IFS(L4616&lt;3,"Junior",L4616&lt;=7,"Mid-Level",L4616&gt;7,"Senior")</f>
        <v>Senior</v>
      </c>
      <c r="L4616" s="45">
        <f ca="1">INT(YEARFRAC(Table1[[#This Row],[Joining Date]],TODAY(),1))</f>
        <v>10</v>
      </c>
      <c r="M4616" s="25" t="str">
        <f t="shared" ca="1" si="72"/>
        <v>Yes</v>
      </c>
      <c r="N4616" s="25">
        <f>YEAR(Table1[[#This Row],[Joining Date]])</f>
        <v>2016</v>
      </c>
      <c r="O4616" s="45">
        <f>MONTH(Table1[[#This Row],[Joining Date]])</f>
        <v>6</v>
      </c>
      <c r="P4616" s="25">
        <f ca="1">NETWORKDAYS(Table1[[#This Row],[Joining Date]],TODAY())</f>
        <v>2627</v>
      </c>
      <c r="Q4616" s="25" t="str">
        <f>LEFT(Table1[[#This Row],[Department]],5)&amp;"-"&amp;RIGHT(Table1[[#This Row],[Employee ID]],3)</f>
        <v>IT-653</v>
      </c>
      <c r="R4616" s="25" t="str">
        <f>LEFT(Table1[[#This Row],[Department]],3)</f>
        <v>IT</v>
      </c>
      <c r="S4616" s="36">
        <f>_xlfn.XLOOKUP(Table1[[#This Row],[City]],Table2[City],Table2[Bonus %])</f>
        <v>4</v>
      </c>
    </row>
    <row r="4617" spans="1:19" x14ac:dyDescent="0.35">
      <c r="A4617" s="9" t="s">
        <v>4713</v>
      </c>
      <c r="B4617" s="41" t="str">
        <f>LEFT(Table1[[#This Row],[Employee Name]],FIND(" ",Table1[[#This Row],[Employee Name]]))</f>
        <v xml:space="preserve">Karan </v>
      </c>
      <c r="C4617" s="41" t="str">
        <f>RIGHT(Table1[[#This Row],[Employee Name]],LEN(Table1[[#This Row],[Employee Name]])-FIND(" ",Table1[[#This Row],[Employee Name]]))</f>
        <v>Malhotra</v>
      </c>
      <c r="D4617" s="23">
        <f>Table1[[#This Row],[Basic Salary]]+Table1[[#This Row],[Bonus]]</f>
        <v>49164</v>
      </c>
      <c r="E4617" s="10">
        <v>73</v>
      </c>
      <c r="F4617" s="46">
        <v>48</v>
      </c>
      <c r="G4617" s="10" t="str" cm="1">
        <f t="array" ref="G4617">_xlfn.IFS(Table1[[#This Row],[Performance Score]]&gt;=80,"Excellent",Table1[[#This Row],[Performance Score]]&gt;=60,"Good",Table1[[#This Row],[Performance Score]]&gt;=40,"Need Improvement")</f>
        <v>Need Improvement</v>
      </c>
      <c r="H4617" s="30">
        <f>Table1[[#This Row],[Bonus]]/Table1[[#This Row],[Basic Salary]]</f>
        <v>0.2744381367135858</v>
      </c>
      <c r="I4617" s="10">
        <f ca="1">DATEDIF(Table1[[#This Row],[Date of Birth]],TODAY(),"y")</f>
        <v>13</v>
      </c>
      <c r="J4617" s="34">
        <v>44919</v>
      </c>
      <c r="K4617" s="33" t="str" cm="1">
        <f t="array" aca="1" ref="K4617" ca="1">_xlfn.IFS(L4617&lt;3,"Junior",L4617&lt;=7,"Mid-Level",L4617&gt;7,"Senior")</f>
        <v>Mid-Level</v>
      </c>
      <c r="L4617" s="46">
        <f ca="1">INT(YEARFRAC(Table1[[#This Row],[Joining Date]],TODAY(),1))</f>
        <v>3</v>
      </c>
      <c r="M4617" s="25" t="str">
        <f t="shared" ca="1" si="72"/>
        <v>No</v>
      </c>
      <c r="N4617" s="26">
        <f>YEAR(Table1[[#This Row],[Joining Date]])</f>
        <v>2022</v>
      </c>
      <c r="O4617" s="46">
        <f>MONTH(Table1[[#This Row],[Joining Date]])</f>
        <v>12</v>
      </c>
      <c r="P4617" s="26">
        <f ca="1">NETWORKDAYS(Table1[[#This Row],[Joining Date]],TODAY())</f>
        <v>916</v>
      </c>
      <c r="Q4617" s="26" t="str">
        <f>LEFT(Table1[[#This Row],[Department]],5)&amp;"-"&amp;RIGHT(Table1[[#This Row],[Employee ID]],3)</f>
        <v>Opera-657</v>
      </c>
      <c r="R4617" s="26" t="str">
        <f>LEFT(Table1[[#This Row],[Department]],3)</f>
        <v>Ope</v>
      </c>
      <c r="S4617" s="37">
        <f>_xlfn.XLOOKUP(Table1[[#This Row],[City]],Table2[City],Table2[Bonus %])</f>
        <v>5</v>
      </c>
    </row>
    <row r="4618" spans="1:19" x14ac:dyDescent="0.35">
      <c r="A4618" s="7" t="s">
        <v>3962</v>
      </c>
      <c r="B4618" s="40" t="str">
        <f>LEFT(Table1[[#This Row],[Employee Name]],FIND(" ",Table1[[#This Row],[Employee Name]]))</f>
        <v xml:space="preserve">Arjun </v>
      </c>
      <c r="C4618" s="40" t="str">
        <f>RIGHT(Table1[[#This Row],[Employee Name]],LEN(Table1[[#This Row],[Employee Name]])-FIND(" ",Table1[[#This Row],[Employee Name]]))</f>
        <v>Mehta</v>
      </c>
      <c r="D4618" s="22">
        <f>Table1[[#This Row],[Basic Salary]]+Table1[[#This Row],[Bonus]]</f>
        <v>49142</v>
      </c>
      <c r="E4618" s="8">
        <v>63</v>
      </c>
      <c r="F4618" s="45">
        <v>73</v>
      </c>
      <c r="G4618" s="8" t="str" cm="1">
        <f t="array" ref="G4618">_xlfn.IFS(Table1[[#This Row],[Performance Score]]&gt;=80,"Excellent",Table1[[#This Row],[Performance Score]]&gt;=60,"Good",Table1[[#This Row],[Performance Score]]&gt;=40,"Need Improvement")</f>
        <v>Good</v>
      </c>
      <c r="H4618" s="29">
        <f>Table1[[#This Row],[Bonus]]/Table1[[#This Row],[Basic Salary]]</f>
        <v>0.29682799387765874</v>
      </c>
      <c r="I4618" s="8">
        <f ca="1">DATEDIF(Table1[[#This Row],[Date of Birth]],TODAY(),"y")</f>
        <v>42</v>
      </c>
      <c r="J4618" s="33">
        <v>42109</v>
      </c>
      <c r="K4618" s="33" t="str" cm="1">
        <f t="array" aca="1" ref="K4618" ca="1">_xlfn.IFS(L4618&lt;3,"Junior",L4618&lt;=7,"Mid-Level",L4618&gt;7,"Senior")</f>
        <v>Senior</v>
      </c>
      <c r="L4618" s="45">
        <f ca="1">INT(YEARFRAC(Table1[[#This Row],[Joining Date]],TODAY(),1))</f>
        <v>11</v>
      </c>
      <c r="M4618" s="25" t="str">
        <f t="shared" ca="1" si="72"/>
        <v>Yes</v>
      </c>
      <c r="N4618" s="25">
        <f>YEAR(Table1[[#This Row],[Joining Date]])</f>
        <v>2015</v>
      </c>
      <c r="O4618" s="45">
        <f>MONTH(Table1[[#This Row],[Joining Date]])</f>
        <v>4</v>
      </c>
      <c r="P4618" s="25">
        <f ca="1">NETWORKDAYS(Table1[[#This Row],[Joining Date]],TODAY())</f>
        <v>2924</v>
      </c>
      <c r="Q4618" s="25" t="str">
        <f>LEFT(Table1[[#This Row],[Department]],5)&amp;"-"&amp;RIGHT(Table1[[#This Row],[Employee ID]],3)</f>
        <v>Opera-906</v>
      </c>
      <c r="R4618" s="25" t="str">
        <f>LEFT(Table1[[#This Row],[Department]],3)</f>
        <v>Ope</v>
      </c>
      <c r="S4618" s="36">
        <f>_xlfn.XLOOKUP(Table1[[#This Row],[City]],Table2[City],Table2[Bonus %])</f>
        <v>6</v>
      </c>
    </row>
    <row r="4619" spans="1:19" x14ac:dyDescent="0.35">
      <c r="A4619" s="9" t="s">
        <v>4708</v>
      </c>
      <c r="B4619" s="41" t="str">
        <f>LEFT(Table1[[#This Row],[Employee Name]],FIND(" ",Table1[[#This Row],[Employee Name]]))</f>
        <v xml:space="preserve">Gayathri </v>
      </c>
      <c r="C4619" s="41" t="str">
        <f>RIGHT(Table1[[#This Row],[Employee Name]],LEN(Table1[[#This Row],[Employee Name]])-FIND(" ",Table1[[#This Row],[Employee Name]]))</f>
        <v>Iyer</v>
      </c>
      <c r="D4619" s="23">
        <f>Table1[[#This Row],[Basic Salary]]+Table1[[#This Row],[Bonus]]</f>
        <v>49117</v>
      </c>
      <c r="E4619" s="10">
        <v>83</v>
      </c>
      <c r="F4619" s="46">
        <v>62</v>
      </c>
      <c r="G4619" s="10" t="str" cm="1">
        <f t="array" ref="G4619">_xlfn.IFS(Table1[[#This Row],[Performance Score]]&gt;=80,"Excellent",Table1[[#This Row],[Performance Score]]&gt;=60,"Good",Table1[[#This Row],[Performance Score]]&gt;=40,"Need Improvement")</f>
        <v>Good</v>
      </c>
      <c r="H4619" s="30">
        <f>Table1[[#This Row],[Bonus]]/Table1[[#This Row],[Basic Salary]]</f>
        <v>0.94245827730760101</v>
      </c>
      <c r="I4619" s="10">
        <f ca="1">DATEDIF(Table1[[#This Row],[Date of Birth]],TODAY(),"y")</f>
        <v>17</v>
      </c>
      <c r="J4619" s="34">
        <v>42931</v>
      </c>
      <c r="K4619" s="33" t="str" cm="1">
        <f t="array" aca="1" ref="K4619" ca="1">_xlfn.IFS(L4619&lt;3,"Junior",L4619&lt;=7,"Mid-Level",L4619&gt;7,"Senior")</f>
        <v>Senior</v>
      </c>
      <c r="L4619" s="46">
        <f ca="1">INT(YEARFRAC(Table1[[#This Row],[Joining Date]],TODAY(),1))</f>
        <v>8</v>
      </c>
      <c r="M4619" s="25" t="str">
        <f t="shared" ca="1" si="72"/>
        <v>Yes</v>
      </c>
      <c r="N4619" s="26">
        <f>YEAR(Table1[[#This Row],[Joining Date]])</f>
        <v>2017</v>
      </c>
      <c r="O4619" s="46">
        <f>MONTH(Table1[[#This Row],[Joining Date]])</f>
        <v>7</v>
      </c>
      <c r="P4619" s="26">
        <f ca="1">NETWORKDAYS(Table1[[#This Row],[Joining Date]],TODAY())</f>
        <v>2336</v>
      </c>
      <c r="Q4619" s="26" t="str">
        <f>LEFT(Table1[[#This Row],[Department]],5)&amp;"-"&amp;RIGHT(Table1[[#This Row],[Employee ID]],3)</f>
        <v>Marke-652</v>
      </c>
      <c r="R4619" s="26" t="str">
        <f>LEFT(Table1[[#This Row],[Department]],3)</f>
        <v>Mar</v>
      </c>
      <c r="S4619" s="37">
        <f>_xlfn.XLOOKUP(Table1[[#This Row],[City]],Table2[City],Table2[Bonus %])</f>
        <v>6</v>
      </c>
    </row>
    <row r="4620" spans="1:19" x14ac:dyDescent="0.35">
      <c r="A4620" s="7" t="s">
        <v>616</v>
      </c>
      <c r="B4620" s="40" t="str">
        <f>LEFT(Table1[[#This Row],[Employee Name]],FIND(" ",Table1[[#This Row],[Employee Name]]))</f>
        <v xml:space="preserve">Karan </v>
      </c>
      <c r="C4620" s="40" t="str">
        <f>RIGHT(Table1[[#This Row],[Employee Name]],LEN(Table1[[#This Row],[Employee Name]])-FIND(" ",Table1[[#This Row],[Employee Name]]))</f>
        <v>Malhotra</v>
      </c>
      <c r="D4620" s="22">
        <f>Table1[[#This Row],[Basic Salary]]+Table1[[#This Row],[Bonus]]</f>
        <v>49097</v>
      </c>
      <c r="E4620" s="8">
        <v>68</v>
      </c>
      <c r="F4620" s="45">
        <v>96</v>
      </c>
      <c r="G4620" s="8" t="str" cm="1">
        <f t="array" ref="G4620">_xlfn.IFS(Table1[[#This Row],[Performance Score]]&gt;=80,"Excellent",Table1[[#This Row],[Performance Score]]&gt;=60,"Good",Table1[[#This Row],[Performance Score]]&gt;=40,"Need Improvement")</f>
        <v>Excellent</v>
      </c>
      <c r="H4620" s="29">
        <f>Table1[[#This Row],[Bonus]]/Table1[[#This Row],[Basic Salary]]</f>
        <v>0.80929392688679247</v>
      </c>
      <c r="I4620" s="8">
        <f ca="1">DATEDIF(Table1[[#This Row],[Date of Birth]],TODAY(),"y")</f>
        <v>19</v>
      </c>
      <c r="J4620" s="33">
        <v>43170</v>
      </c>
      <c r="K4620" s="33" t="str" cm="1">
        <f t="array" aca="1" ref="K4620" ca="1">_xlfn.IFS(L4620&lt;3,"Junior",L4620&lt;=7,"Mid-Level",L4620&gt;7,"Senior")</f>
        <v>Senior</v>
      </c>
      <c r="L4620" s="45">
        <f ca="1">INT(YEARFRAC(Table1[[#This Row],[Joining Date]],TODAY(),1))</f>
        <v>8</v>
      </c>
      <c r="M4620" s="25" t="str">
        <f t="shared" ca="1" si="72"/>
        <v>Yes</v>
      </c>
      <c r="N4620" s="25">
        <f>YEAR(Table1[[#This Row],[Joining Date]])</f>
        <v>2018</v>
      </c>
      <c r="O4620" s="45">
        <f>MONTH(Table1[[#This Row],[Joining Date]])</f>
        <v>3</v>
      </c>
      <c r="P4620" s="25">
        <f ca="1">NETWORKDAYS(Table1[[#This Row],[Joining Date]],TODAY())</f>
        <v>2166</v>
      </c>
      <c r="Q4620" s="25" t="str">
        <f>LEFT(Table1[[#This Row],[Department]],5)&amp;"-"&amp;RIGHT(Table1[[#This Row],[Employee ID]],3)</f>
        <v>Marke-560</v>
      </c>
      <c r="R4620" s="25" t="str">
        <f>LEFT(Table1[[#This Row],[Department]],3)</f>
        <v>Mar</v>
      </c>
      <c r="S4620" s="36">
        <f>_xlfn.XLOOKUP(Table1[[#This Row],[City]],Table2[City],Table2[Bonus %])</f>
        <v>6</v>
      </c>
    </row>
    <row r="4621" spans="1:19" x14ac:dyDescent="0.35">
      <c r="A4621" s="9" t="s">
        <v>3411</v>
      </c>
      <c r="B4621" s="41" t="str">
        <f>LEFT(Table1[[#This Row],[Employee Name]],FIND(" ",Table1[[#This Row],[Employee Name]]))</f>
        <v xml:space="preserve">Arjun </v>
      </c>
      <c r="C4621" s="41" t="str">
        <f>RIGHT(Table1[[#This Row],[Employee Name]],LEN(Table1[[#This Row],[Employee Name]])-FIND(" ",Table1[[#This Row],[Employee Name]]))</f>
        <v>Mehta</v>
      </c>
      <c r="D4621" s="23">
        <f>Table1[[#This Row],[Basic Salary]]+Table1[[#This Row],[Bonus]]</f>
        <v>49057</v>
      </c>
      <c r="E4621" s="10">
        <v>84</v>
      </c>
      <c r="F4621" s="46">
        <v>96</v>
      </c>
      <c r="G4621" s="10" t="str" cm="1">
        <f t="array" ref="G4621">_xlfn.IFS(Table1[[#This Row],[Performance Score]]&gt;=80,"Excellent",Table1[[#This Row],[Performance Score]]&gt;=60,"Good",Table1[[#This Row],[Performance Score]]&gt;=40,"Need Improvement")</f>
        <v>Excellent</v>
      </c>
      <c r="H4621" s="30">
        <f>Table1[[#This Row],[Bonus]]/Table1[[#This Row],[Basic Salary]]</f>
        <v>0.27989250958804041</v>
      </c>
      <c r="I4621" s="10">
        <f ca="1">DATEDIF(Table1[[#This Row],[Date of Birth]],TODAY(),"y")</f>
        <v>26</v>
      </c>
      <c r="J4621" s="34">
        <v>45302</v>
      </c>
      <c r="K4621" s="33" t="str" cm="1">
        <f t="array" aca="1" ref="K4621" ca="1">_xlfn.IFS(L4621&lt;3,"Junior",L4621&lt;=7,"Mid-Level",L4621&gt;7,"Senior")</f>
        <v>Junior</v>
      </c>
      <c r="L4621" s="46">
        <f ca="1">INT(YEARFRAC(Table1[[#This Row],[Joining Date]],TODAY(),1))</f>
        <v>2</v>
      </c>
      <c r="M4621" s="25" t="str">
        <f t="shared" ca="1" si="72"/>
        <v>No</v>
      </c>
      <c r="N4621" s="26">
        <f>YEAR(Table1[[#This Row],[Joining Date]])</f>
        <v>2024</v>
      </c>
      <c r="O4621" s="46">
        <f>MONTH(Table1[[#This Row],[Joining Date]])</f>
        <v>1</v>
      </c>
      <c r="P4621" s="26">
        <f ca="1">NETWORKDAYS(Table1[[#This Row],[Joining Date]],TODAY())</f>
        <v>643</v>
      </c>
      <c r="Q4621" s="26" t="str">
        <f>LEFT(Table1[[#This Row],[Department]],5)&amp;"-"&amp;RIGHT(Table1[[#This Row],[Employee ID]],3)</f>
        <v>Marke-355</v>
      </c>
      <c r="R4621" s="26" t="str">
        <f>LEFT(Table1[[#This Row],[Department]],3)</f>
        <v>Mar</v>
      </c>
      <c r="S4621" s="37">
        <f>_xlfn.XLOOKUP(Table1[[#This Row],[City]],Table2[City],Table2[Bonus %])</f>
        <v>4</v>
      </c>
    </row>
    <row r="4622" spans="1:19" x14ac:dyDescent="0.35">
      <c r="A4622" s="7" t="s">
        <v>4796</v>
      </c>
      <c r="B4622" s="40" t="str">
        <f>LEFT(Table1[[#This Row],[Employee Name]],FIND(" ",Table1[[#This Row],[Employee Name]]))</f>
        <v xml:space="preserve">Tarun </v>
      </c>
      <c r="C4622" s="40" t="str">
        <f>RIGHT(Table1[[#This Row],[Employee Name]],LEN(Table1[[#This Row],[Employee Name]])-FIND(" ",Table1[[#This Row],[Employee Name]]))</f>
        <v>Verma</v>
      </c>
      <c r="D4622" s="22">
        <f>Table1[[#This Row],[Basic Salary]]+Table1[[#This Row],[Bonus]]</f>
        <v>49043</v>
      </c>
      <c r="E4622" s="8">
        <v>78</v>
      </c>
      <c r="F4622" s="45">
        <v>41</v>
      </c>
      <c r="G4622" s="8" t="str" cm="1">
        <f t="array" ref="G4622">_xlfn.IFS(Table1[[#This Row],[Performance Score]]&gt;=80,"Excellent",Table1[[#This Row],[Performance Score]]&gt;=60,"Good",Table1[[#This Row],[Performance Score]]&gt;=40,"Need Improvement")</f>
        <v>Need Improvement</v>
      </c>
      <c r="H4622" s="29">
        <f>Table1[[#This Row],[Bonus]]/Table1[[#This Row],[Basic Salary]]</f>
        <v>0.12885257221774657</v>
      </c>
      <c r="I4622" s="8">
        <f ca="1">DATEDIF(Table1[[#This Row],[Date of Birth]],TODAY(),"y")</f>
        <v>44</v>
      </c>
      <c r="J4622" s="33">
        <v>44109</v>
      </c>
      <c r="K4622" s="33" t="str" cm="1">
        <f t="array" aca="1" ref="K4622" ca="1">_xlfn.IFS(L4622&lt;3,"Junior",L4622&lt;=7,"Mid-Level",L4622&gt;7,"Senior")</f>
        <v>Mid-Level</v>
      </c>
      <c r="L4622" s="45">
        <f ca="1">INT(YEARFRAC(Table1[[#This Row],[Joining Date]],TODAY(),1))</f>
        <v>5</v>
      </c>
      <c r="M4622" s="25" t="str">
        <f t="shared" ca="1" si="72"/>
        <v>No</v>
      </c>
      <c r="N4622" s="25">
        <f>YEAR(Table1[[#This Row],[Joining Date]])</f>
        <v>2020</v>
      </c>
      <c r="O4622" s="45">
        <f>MONTH(Table1[[#This Row],[Joining Date]])</f>
        <v>10</v>
      </c>
      <c r="P4622" s="25">
        <f ca="1">NETWORKDAYS(Table1[[#This Row],[Joining Date]],TODAY())</f>
        <v>1496</v>
      </c>
      <c r="Q4622" s="25" t="str">
        <f>LEFT(Table1[[#This Row],[Department]],5)&amp;"-"&amp;RIGHT(Table1[[#This Row],[Employee ID]],3)</f>
        <v>HR-740</v>
      </c>
      <c r="R4622" s="25" t="str">
        <f>LEFT(Table1[[#This Row],[Department]],3)</f>
        <v>HR</v>
      </c>
      <c r="S4622" s="36">
        <f>_xlfn.XLOOKUP(Table1[[#This Row],[City]],Table2[City],Table2[Bonus %])</f>
        <v>6</v>
      </c>
    </row>
    <row r="4623" spans="1:19" x14ac:dyDescent="0.35">
      <c r="A4623" s="9" t="s">
        <v>546</v>
      </c>
      <c r="B4623" s="41" t="str">
        <f>LEFT(Table1[[#This Row],[Employee Name]],FIND(" ",Table1[[#This Row],[Employee Name]]))</f>
        <v xml:space="preserve">Nisha </v>
      </c>
      <c r="C4623" s="41" t="str">
        <f>RIGHT(Table1[[#This Row],[Employee Name]],LEN(Table1[[#This Row],[Employee Name]])-FIND(" ",Table1[[#This Row],[Employee Name]]))</f>
        <v>Kapoor</v>
      </c>
      <c r="D4623" s="23">
        <f>Table1[[#This Row],[Basic Salary]]+Table1[[#This Row],[Bonus]]</f>
        <v>49041</v>
      </c>
      <c r="E4623" s="10">
        <v>87</v>
      </c>
      <c r="F4623" s="46">
        <v>81</v>
      </c>
      <c r="G4623" s="10" t="str" cm="1">
        <f t="array" ref="G4623">_xlfn.IFS(Table1[[#This Row],[Performance Score]]&gt;=80,"Excellent",Table1[[#This Row],[Performance Score]]&gt;=60,"Good",Table1[[#This Row],[Performance Score]]&gt;=40,"Need Improvement")</f>
        <v>Excellent</v>
      </c>
      <c r="H4623" s="30">
        <f>Table1[[#This Row],[Bonus]]/Table1[[#This Row],[Basic Salary]]</f>
        <v>0.25842956120092381</v>
      </c>
      <c r="I4623" s="10">
        <f ca="1">DATEDIF(Table1[[#This Row],[Date of Birth]],TODAY(),"y")</f>
        <v>30</v>
      </c>
      <c r="J4623" s="34">
        <v>43679</v>
      </c>
      <c r="K4623" s="33" t="str" cm="1">
        <f t="array" aca="1" ref="K4623" ca="1">_xlfn.IFS(L4623&lt;3,"Junior",L4623&lt;=7,"Mid-Level",L4623&gt;7,"Senior")</f>
        <v>Mid-Level</v>
      </c>
      <c r="L4623" s="46">
        <f ca="1">INT(YEARFRAC(Table1[[#This Row],[Joining Date]],TODAY(),1))</f>
        <v>6</v>
      </c>
      <c r="M4623" s="25" t="str">
        <f t="shared" ca="1" si="72"/>
        <v>Yes</v>
      </c>
      <c r="N4623" s="26">
        <f>YEAR(Table1[[#This Row],[Joining Date]])</f>
        <v>2019</v>
      </c>
      <c r="O4623" s="46">
        <f>MONTH(Table1[[#This Row],[Joining Date]])</f>
        <v>8</v>
      </c>
      <c r="P4623" s="26">
        <f ca="1">NETWORKDAYS(Table1[[#This Row],[Joining Date]],TODAY())</f>
        <v>1802</v>
      </c>
      <c r="Q4623" s="26" t="str">
        <f>LEFT(Table1[[#This Row],[Department]],5)&amp;"-"&amp;RIGHT(Table1[[#This Row],[Employee ID]],3)</f>
        <v>Marke-490</v>
      </c>
      <c r="R4623" s="26" t="str">
        <f>LEFT(Table1[[#This Row],[Department]],3)</f>
        <v>Mar</v>
      </c>
      <c r="S4623" s="37">
        <f>_xlfn.XLOOKUP(Table1[[#This Row],[City]],Table2[City],Table2[Bonus %])</f>
        <v>4</v>
      </c>
    </row>
    <row r="4624" spans="1:19" x14ac:dyDescent="0.35">
      <c r="A4624" s="7" t="s">
        <v>938</v>
      </c>
      <c r="B4624" s="40" t="str">
        <f>LEFT(Table1[[#This Row],[Employee Name]],FIND(" ",Table1[[#This Row],[Employee Name]]))</f>
        <v xml:space="preserve">Pooja </v>
      </c>
      <c r="C4624" s="40" t="str">
        <f>RIGHT(Table1[[#This Row],[Employee Name]],LEN(Table1[[#This Row],[Employee Name]])-FIND(" ",Table1[[#This Row],[Employee Name]]))</f>
        <v>Das</v>
      </c>
      <c r="D4624" s="22">
        <f>Table1[[#This Row],[Basic Salary]]+Table1[[#This Row],[Bonus]]</f>
        <v>49017</v>
      </c>
      <c r="E4624" s="8">
        <v>65</v>
      </c>
      <c r="F4624" s="45">
        <v>65</v>
      </c>
      <c r="G4624" s="8" t="str" cm="1">
        <f t="array" ref="G4624">_xlfn.IFS(Table1[[#This Row],[Performance Score]]&gt;=80,"Excellent",Table1[[#This Row],[Performance Score]]&gt;=60,"Good",Table1[[#This Row],[Performance Score]]&gt;=40,"Need Improvement")</f>
        <v>Good</v>
      </c>
      <c r="H4624" s="29">
        <f>Table1[[#This Row],[Bonus]]/Table1[[#This Row],[Basic Salary]]</f>
        <v>0.43467189603699585</v>
      </c>
      <c r="I4624" s="8">
        <f ca="1">DATEDIF(Table1[[#This Row],[Date of Birth]],TODAY(),"y")</f>
        <v>21</v>
      </c>
      <c r="J4624" s="33">
        <v>44192</v>
      </c>
      <c r="K4624" s="33" t="str" cm="1">
        <f t="array" aca="1" ref="K4624" ca="1">_xlfn.IFS(L4624&lt;3,"Junior",L4624&lt;=7,"Mid-Level",L4624&gt;7,"Senior")</f>
        <v>Mid-Level</v>
      </c>
      <c r="L4624" s="45">
        <f ca="1">INT(YEARFRAC(Table1[[#This Row],[Joining Date]],TODAY(),1))</f>
        <v>5</v>
      </c>
      <c r="M4624" s="25" t="str">
        <f t="shared" ca="1" si="72"/>
        <v>No</v>
      </c>
      <c r="N4624" s="25">
        <f>YEAR(Table1[[#This Row],[Joining Date]])</f>
        <v>2020</v>
      </c>
      <c r="O4624" s="45">
        <f>MONTH(Table1[[#This Row],[Joining Date]])</f>
        <v>12</v>
      </c>
      <c r="P4624" s="25">
        <f ca="1">NETWORKDAYS(Table1[[#This Row],[Joining Date]],TODAY())</f>
        <v>1436</v>
      </c>
      <c r="Q4624" s="25" t="str">
        <f>LEFT(Table1[[#This Row],[Department]],5)&amp;"-"&amp;RIGHT(Table1[[#This Row],[Employee ID]],3)</f>
        <v>Finan-882</v>
      </c>
      <c r="R4624" s="25" t="str">
        <f>LEFT(Table1[[#This Row],[Department]],3)</f>
        <v>Fin</v>
      </c>
      <c r="S4624" s="36">
        <f>_xlfn.XLOOKUP(Table1[[#This Row],[City]],Table2[City],Table2[Bonus %])</f>
        <v>6</v>
      </c>
    </row>
    <row r="4625" spans="1:19" x14ac:dyDescent="0.35">
      <c r="A4625" s="9" t="s">
        <v>4434</v>
      </c>
      <c r="B4625" s="41" t="str">
        <f>LEFT(Table1[[#This Row],[Employee Name]],FIND(" ",Table1[[#This Row],[Employee Name]]))</f>
        <v xml:space="preserve">Aditya </v>
      </c>
      <c r="C4625" s="41" t="str">
        <f>RIGHT(Table1[[#This Row],[Employee Name]],LEN(Table1[[#This Row],[Employee Name]])-FIND(" ",Table1[[#This Row],[Employee Name]]))</f>
        <v>Kapoor</v>
      </c>
      <c r="D4625" s="23">
        <f>Table1[[#This Row],[Basic Salary]]+Table1[[#This Row],[Bonus]]</f>
        <v>49013</v>
      </c>
      <c r="E4625" s="10">
        <v>67</v>
      </c>
      <c r="F4625" s="46">
        <v>67</v>
      </c>
      <c r="G4625" s="10" t="str" cm="1">
        <f t="array" ref="G4625">_xlfn.IFS(Table1[[#This Row],[Performance Score]]&gt;=80,"Excellent",Table1[[#This Row],[Performance Score]]&gt;=60,"Good",Table1[[#This Row],[Performance Score]]&gt;=40,"Need Improvement")</f>
        <v>Good</v>
      </c>
      <c r="H4625" s="30">
        <f>Table1[[#This Row],[Bonus]]/Table1[[#This Row],[Basic Salary]]</f>
        <v>0.75945004846178699</v>
      </c>
      <c r="I4625" s="10">
        <f ca="1">DATEDIF(Table1[[#This Row],[Date of Birth]],TODAY(),"y")</f>
        <v>24</v>
      </c>
      <c r="J4625" s="34">
        <v>45981</v>
      </c>
      <c r="K4625" s="33" t="str" cm="1">
        <f t="array" aca="1" ref="K4625" ca="1">_xlfn.IFS(L4625&lt;3,"Junior",L4625&lt;=7,"Mid-Level",L4625&gt;7,"Senior")</f>
        <v>Junior</v>
      </c>
      <c r="L4625" s="46">
        <f ca="1">INT(YEARFRAC(Table1[[#This Row],[Joining Date]],TODAY(),1))</f>
        <v>0</v>
      </c>
      <c r="M4625" s="25" t="str">
        <f t="shared" ca="1" si="72"/>
        <v>No</v>
      </c>
      <c r="N4625" s="26">
        <f>YEAR(Table1[[#This Row],[Joining Date]])</f>
        <v>2025</v>
      </c>
      <c r="O4625" s="46">
        <f>MONTH(Table1[[#This Row],[Joining Date]])</f>
        <v>11</v>
      </c>
      <c r="P4625" s="26">
        <f ca="1">NETWORKDAYS(Table1[[#This Row],[Joining Date]],TODAY())</f>
        <v>158</v>
      </c>
      <c r="Q4625" s="26" t="str">
        <f>LEFT(Table1[[#This Row],[Department]],5)&amp;"-"&amp;RIGHT(Table1[[#This Row],[Employee ID]],3)</f>
        <v>Opera-378</v>
      </c>
      <c r="R4625" s="26" t="str">
        <f>LEFT(Table1[[#This Row],[Department]],3)</f>
        <v>Ope</v>
      </c>
      <c r="S4625" s="37">
        <f>_xlfn.XLOOKUP(Table1[[#This Row],[City]],Table2[City],Table2[Bonus %])</f>
        <v>5</v>
      </c>
    </row>
    <row r="4626" spans="1:19" x14ac:dyDescent="0.35">
      <c r="A4626" s="7" t="s">
        <v>3406</v>
      </c>
      <c r="B4626" s="40" t="str">
        <f>LEFT(Table1[[#This Row],[Employee Name]],FIND(" ",Table1[[#This Row],[Employee Name]]))</f>
        <v xml:space="preserve">Arjun </v>
      </c>
      <c r="C4626" s="40" t="str">
        <f>RIGHT(Table1[[#This Row],[Employee Name]],LEN(Table1[[#This Row],[Employee Name]])-FIND(" ",Table1[[#This Row],[Employee Name]]))</f>
        <v>Mehta</v>
      </c>
      <c r="D4626" s="22">
        <f>Table1[[#This Row],[Basic Salary]]+Table1[[#This Row],[Bonus]]</f>
        <v>48998</v>
      </c>
      <c r="E4626" s="8">
        <v>86</v>
      </c>
      <c r="F4626" s="45">
        <v>53</v>
      </c>
      <c r="G4626" s="8" t="str" cm="1">
        <f t="array" ref="G4626">_xlfn.IFS(Table1[[#This Row],[Performance Score]]&gt;=80,"Excellent",Table1[[#This Row],[Performance Score]]&gt;=60,"Good",Table1[[#This Row],[Performance Score]]&gt;=40,"Need Improvement")</f>
        <v>Need Improvement</v>
      </c>
      <c r="H4626" s="29">
        <f>Table1[[#This Row],[Bonus]]/Table1[[#This Row],[Basic Salary]]</f>
        <v>0.13130613470019165</v>
      </c>
      <c r="I4626" s="8">
        <f ca="1">DATEDIF(Table1[[#This Row],[Date of Birth]],TODAY(),"y")</f>
        <v>40</v>
      </c>
      <c r="J4626" s="33">
        <v>44245</v>
      </c>
      <c r="K4626" s="33" t="str" cm="1">
        <f t="array" aca="1" ref="K4626" ca="1">_xlfn.IFS(L4626&lt;3,"Junior",L4626&lt;=7,"Mid-Level",L4626&gt;7,"Senior")</f>
        <v>Mid-Level</v>
      </c>
      <c r="L4626" s="45">
        <f ca="1">INT(YEARFRAC(Table1[[#This Row],[Joining Date]],TODAY(),1))</f>
        <v>5</v>
      </c>
      <c r="M4626" s="25" t="str">
        <f t="shared" ca="1" si="72"/>
        <v>No</v>
      </c>
      <c r="N4626" s="25">
        <f>YEAR(Table1[[#This Row],[Joining Date]])</f>
        <v>2021</v>
      </c>
      <c r="O4626" s="45">
        <f>MONTH(Table1[[#This Row],[Joining Date]])</f>
        <v>2</v>
      </c>
      <c r="P4626" s="25">
        <f ca="1">NETWORKDAYS(Table1[[#This Row],[Joining Date]],TODAY())</f>
        <v>1398</v>
      </c>
      <c r="Q4626" s="25" t="str">
        <f>LEFT(Table1[[#This Row],[Department]],5)&amp;"-"&amp;RIGHT(Table1[[#This Row],[Employee ID]],3)</f>
        <v>Suppo-350</v>
      </c>
      <c r="R4626" s="25" t="str">
        <f>LEFT(Table1[[#This Row],[Department]],3)</f>
        <v>Sup</v>
      </c>
      <c r="S4626" s="36">
        <f>_xlfn.XLOOKUP(Table1[[#This Row],[City]],Table2[City],Table2[Bonus %])</f>
        <v>5</v>
      </c>
    </row>
    <row r="4627" spans="1:19" x14ac:dyDescent="0.35">
      <c r="A4627" s="9" t="s">
        <v>694</v>
      </c>
      <c r="B4627" s="41" t="str">
        <f>LEFT(Table1[[#This Row],[Employee Name]],FIND(" ",Table1[[#This Row],[Employee Name]]))</f>
        <v xml:space="preserve">Karan </v>
      </c>
      <c r="C4627" s="41" t="str">
        <f>RIGHT(Table1[[#This Row],[Employee Name]],LEN(Table1[[#This Row],[Employee Name]])-FIND(" ",Table1[[#This Row],[Employee Name]]))</f>
        <v>Malhotra</v>
      </c>
      <c r="D4627" s="23">
        <f>Table1[[#This Row],[Basic Salary]]+Table1[[#This Row],[Bonus]]</f>
        <v>48996</v>
      </c>
      <c r="E4627" s="10">
        <v>68</v>
      </c>
      <c r="F4627" s="46">
        <v>96</v>
      </c>
      <c r="G4627" s="10" t="str" cm="1">
        <f t="array" ref="G4627">_xlfn.IFS(Table1[[#This Row],[Performance Score]]&gt;=80,"Excellent",Table1[[#This Row],[Performance Score]]&gt;=60,"Good",Table1[[#This Row],[Performance Score]]&gt;=40,"Need Improvement")</f>
        <v>Excellent</v>
      </c>
      <c r="H4627" s="30">
        <f>Table1[[#This Row],[Bonus]]/Table1[[#This Row],[Basic Salary]]</f>
        <v>0.32902945803721584</v>
      </c>
      <c r="I4627" s="10">
        <f ca="1">DATEDIF(Table1[[#This Row],[Date of Birth]],TODAY(),"y")</f>
        <v>43</v>
      </c>
      <c r="J4627" s="34">
        <v>44709</v>
      </c>
      <c r="K4627" s="33" t="str" cm="1">
        <f t="array" aca="1" ref="K4627" ca="1">_xlfn.IFS(L4627&lt;3,"Junior",L4627&lt;=7,"Mid-Level",L4627&gt;7,"Senior")</f>
        <v>Mid-Level</v>
      </c>
      <c r="L4627" s="46">
        <f ca="1">INT(YEARFRAC(Table1[[#This Row],[Joining Date]],TODAY(),1))</f>
        <v>4</v>
      </c>
      <c r="M4627" s="25" t="str">
        <f t="shared" ca="1" si="72"/>
        <v>No</v>
      </c>
      <c r="N4627" s="26">
        <f>YEAR(Table1[[#This Row],[Joining Date]])</f>
        <v>2022</v>
      </c>
      <c r="O4627" s="46">
        <f>MONTH(Table1[[#This Row],[Joining Date]])</f>
        <v>5</v>
      </c>
      <c r="P4627" s="26">
        <f ca="1">NETWORKDAYS(Table1[[#This Row],[Joining Date]],TODAY())</f>
        <v>1066</v>
      </c>
      <c r="Q4627" s="26" t="str">
        <f>LEFT(Table1[[#This Row],[Department]],5)&amp;"-"&amp;RIGHT(Table1[[#This Row],[Employee ID]],3)</f>
        <v>IT-638</v>
      </c>
      <c r="R4627" s="26" t="str">
        <f>LEFT(Table1[[#This Row],[Department]],3)</f>
        <v>IT</v>
      </c>
      <c r="S4627" s="37">
        <f>_xlfn.XLOOKUP(Table1[[#This Row],[City]],Table2[City],Table2[Bonus %])</f>
        <v>4</v>
      </c>
    </row>
    <row r="4628" spans="1:19" x14ac:dyDescent="0.35">
      <c r="A4628" s="7" t="s">
        <v>4062</v>
      </c>
      <c r="B4628" s="40" t="str">
        <f>LEFT(Table1[[#This Row],[Employee Name]],FIND(" ",Table1[[#This Row],[Employee Name]]))</f>
        <v xml:space="preserve">Tarun </v>
      </c>
      <c r="C4628" s="40" t="str">
        <f>RIGHT(Table1[[#This Row],[Employee Name]],LEN(Table1[[#This Row],[Employee Name]])-FIND(" ",Table1[[#This Row],[Employee Name]]))</f>
        <v>Verma</v>
      </c>
      <c r="D4628" s="22">
        <f>Table1[[#This Row],[Basic Salary]]+Table1[[#This Row],[Bonus]]</f>
        <v>48923</v>
      </c>
      <c r="E4628" s="8">
        <v>96</v>
      </c>
      <c r="F4628" s="45">
        <v>75</v>
      </c>
      <c r="G4628" s="8" t="str" cm="1">
        <f t="array" ref="G4628">_xlfn.IFS(Table1[[#This Row],[Performance Score]]&gt;=80,"Excellent",Table1[[#This Row],[Performance Score]]&gt;=60,"Good",Table1[[#This Row],[Performance Score]]&gt;=40,"Need Improvement")</f>
        <v>Good</v>
      </c>
      <c r="H4628" s="29">
        <f>Table1[[#This Row],[Bonus]]/Table1[[#This Row],[Basic Salary]]</f>
        <v>0.91382075656221884</v>
      </c>
      <c r="I4628" s="8">
        <f ca="1">DATEDIF(Table1[[#This Row],[Date of Birth]],TODAY(),"y")</f>
        <v>38</v>
      </c>
      <c r="J4628" s="33">
        <v>43463</v>
      </c>
      <c r="K4628" s="33" t="str" cm="1">
        <f t="array" aca="1" ref="K4628" ca="1">_xlfn.IFS(L4628&lt;3,"Junior",L4628&lt;=7,"Mid-Level",L4628&gt;7,"Senior")</f>
        <v>Mid-Level</v>
      </c>
      <c r="L4628" s="45">
        <f ca="1">INT(YEARFRAC(Table1[[#This Row],[Joining Date]],TODAY(),1))</f>
        <v>7</v>
      </c>
      <c r="M4628" s="25" t="str">
        <f t="shared" ca="1" si="72"/>
        <v>Yes</v>
      </c>
      <c r="N4628" s="25">
        <f>YEAR(Table1[[#This Row],[Joining Date]])</f>
        <v>2018</v>
      </c>
      <c r="O4628" s="45">
        <f>MONTH(Table1[[#This Row],[Joining Date]])</f>
        <v>12</v>
      </c>
      <c r="P4628" s="25">
        <f ca="1">NETWORKDAYS(Table1[[#This Row],[Joining Date]],TODAY())</f>
        <v>1956</v>
      </c>
      <c r="Q4628" s="25" t="str">
        <f>LEFT(Table1[[#This Row],[Department]],5)&amp;"-"&amp;RIGHT(Table1[[#This Row],[Employee ID]],3)</f>
        <v>HR-006</v>
      </c>
      <c r="R4628" s="25" t="str">
        <f>LEFT(Table1[[#This Row],[Department]],3)</f>
        <v>HR</v>
      </c>
      <c r="S4628" s="36">
        <f>_xlfn.XLOOKUP(Table1[[#This Row],[City]],Table2[City],Table2[Bonus %])</f>
        <v>7</v>
      </c>
    </row>
    <row r="4629" spans="1:19" x14ac:dyDescent="0.35">
      <c r="A4629" s="9" t="s">
        <v>1681</v>
      </c>
      <c r="B4629" s="41" t="str">
        <f>LEFT(Table1[[#This Row],[Employee Name]],FIND(" ",Table1[[#This Row],[Employee Name]]))</f>
        <v xml:space="preserve">Tarun </v>
      </c>
      <c r="C4629" s="41" t="str">
        <f>RIGHT(Table1[[#This Row],[Employee Name]],LEN(Table1[[#This Row],[Employee Name]])-FIND(" ",Table1[[#This Row],[Employee Name]]))</f>
        <v>Verma</v>
      </c>
      <c r="D4629" s="23">
        <f>Table1[[#This Row],[Basic Salary]]+Table1[[#This Row],[Bonus]]</f>
        <v>48914</v>
      </c>
      <c r="E4629" s="10">
        <v>100</v>
      </c>
      <c r="F4629" s="46">
        <v>99</v>
      </c>
      <c r="G4629" s="10" t="str" cm="1">
        <f t="array" ref="G4629">_xlfn.IFS(Table1[[#This Row],[Performance Score]]&gt;=80,"Excellent",Table1[[#This Row],[Performance Score]]&gt;=60,"Good",Table1[[#This Row],[Performance Score]]&gt;=40,"Need Improvement")</f>
        <v>Excellent</v>
      </c>
      <c r="H4629" s="30">
        <f>Table1[[#This Row],[Bonus]]/Table1[[#This Row],[Basic Salary]]</f>
        <v>0.3634944528070469</v>
      </c>
      <c r="I4629" s="10">
        <f ca="1">DATEDIF(Table1[[#This Row],[Date of Birth]],TODAY(),"y")</f>
        <v>42</v>
      </c>
      <c r="J4629" s="34">
        <v>44232</v>
      </c>
      <c r="K4629" s="33" t="str" cm="1">
        <f t="array" aca="1" ref="K4629" ca="1">_xlfn.IFS(L4629&lt;3,"Junior",L4629&lt;=7,"Mid-Level",L4629&gt;7,"Senior")</f>
        <v>Mid-Level</v>
      </c>
      <c r="L4629" s="46">
        <f ca="1">INT(YEARFRAC(Table1[[#This Row],[Joining Date]],TODAY(),1))</f>
        <v>5</v>
      </c>
      <c r="M4629" s="25" t="str">
        <f t="shared" ca="1" si="72"/>
        <v>No</v>
      </c>
      <c r="N4629" s="26">
        <f>YEAR(Table1[[#This Row],[Joining Date]])</f>
        <v>2021</v>
      </c>
      <c r="O4629" s="46">
        <f>MONTH(Table1[[#This Row],[Joining Date]])</f>
        <v>2</v>
      </c>
      <c r="P4629" s="26">
        <f ca="1">NETWORKDAYS(Table1[[#This Row],[Joining Date]],TODAY())</f>
        <v>1407</v>
      </c>
      <c r="Q4629" s="26" t="str">
        <f>LEFT(Table1[[#This Row],[Department]],5)&amp;"-"&amp;RIGHT(Table1[[#This Row],[Employee ID]],3)</f>
        <v>IT-625</v>
      </c>
      <c r="R4629" s="26" t="str">
        <f>LEFT(Table1[[#This Row],[Department]],3)</f>
        <v>IT</v>
      </c>
      <c r="S4629" s="37">
        <f>_xlfn.XLOOKUP(Table1[[#This Row],[City]],Table2[City],Table2[Bonus %])</f>
        <v>5</v>
      </c>
    </row>
    <row r="4630" spans="1:19" x14ac:dyDescent="0.35">
      <c r="A4630" s="7" t="s">
        <v>3047</v>
      </c>
      <c r="B4630" s="40" t="str">
        <f>LEFT(Table1[[#This Row],[Employee Name]],FIND(" ",Table1[[#This Row],[Employee Name]]))</f>
        <v xml:space="preserve">Aditya </v>
      </c>
      <c r="C4630" s="40" t="str">
        <f>RIGHT(Table1[[#This Row],[Employee Name]],LEN(Table1[[#This Row],[Employee Name]])-FIND(" ",Table1[[#This Row],[Employee Name]]))</f>
        <v>Kapoor</v>
      </c>
      <c r="D4630" s="22">
        <f>Table1[[#This Row],[Basic Salary]]+Table1[[#This Row],[Bonus]]</f>
        <v>48894</v>
      </c>
      <c r="E4630" s="8">
        <v>69</v>
      </c>
      <c r="F4630" s="45">
        <v>77</v>
      </c>
      <c r="G4630" s="8" t="str" cm="1">
        <f t="array" ref="G4630">_xlfn.IFS(Table1[[#This Row],[Performance Score]]&gt;=80,"Excellent",Table1[[#This Row],[Performance Score]]&gt;=60,"Good",Table1[[#This Row],[Performance Score]]&gt;=40,"Need Improvement")</f>
        <v>Good</v>
      </c>
      <c r="H4630" s="29">
        <f>Table1[[#This Row],[Bonus]]/Table1[[#This Row],[Basic Salary]]</f>
        <v>0.55036940736278017</v>
      </c>
      <c r="I4630" s="8">
        <f ca="1">DATEDIF(Table1[[#This Row],[Date of Birth]],TODAY(),"y")</f>
        <v>34</v>
      </c>
      <c r="J4630" s="33">
        <v>42183</v>
      </c>
      <c r="K4630" s="33" t="str" cm="1">
        <f t="array" aca="1" ref="K4630" ca="1">_xlfn.IFS(L4630&lt;3,"Junior",L4630&lt;=7,"Mid-Level",L4630&gt;7,"Senior")</f>
        <v>Senior</v>
      </c>
      <c r="L4630" s="45">
        <f ca="1">INT(YEARFRAC(Table1[[#This Row],[Joining Date]],TODAY(),1))</f>
        <v>11</v>
      </c>
      <c r="M4630" s="25" t="str">
        <f t="shared" ca="1" si="72"/>
        <v>Yes</v>
      </c>
      <c r="N4630" s="25">
        <f>YEAR(Table1[[#This Row],[Joining Date]])</f>
        <v>2015</v>
      </c>
      <c r="O4630" s="45">
        <f>MONTH(Table1[[#This Row],[Joining Date]])</f>
        <v>6</v>
      </c>
      <c r="P4630" s="25">
        <f ca="1">NETWORKDAYS(Table1[[#This Row],[Joining Date]],TODAY())</f>
        <v>2871</v>
      </c>
      <c r="Q4630" s="25" t="str">
        <f>LEFT(Table1[[#This Row],[Department]],5)&amp;"-"&amp;RIGHT(Table1[[#This Row],[Employee ID]],3)</f>
        <v>Sales-991</v>
      </c>
      <c r="R4630" s="25" t="str">
        <f>LEFT(Table1[[#This Row],[Department]],3)</f>
        <v>Sal</v>
      </c>
      <c r="S4630" s="36">
        <f>_xlfn.XLOOKUP(Table1[[#This Row],[City]],Table2[City],Table2[Bonus %])</f>
        <v>5</v>
      </c>
    </row>
    <row r="4631" spans="1:19" x14ac:dyDescent="0.35">
      <c r="A4631" s="9" t="s">
        <v>2251</v>
      </c>
      <c r="B4631" s="41" t="str">
        <f>LEFT(Table1[[#This Row],[Employee Name]],FIND(" ",Table1[[#This Row],[Employee Name]]))</f>
        <v xml:space="preserve">Kavya </v>
      </c>
      <c r="C4631" s="41" t="str">
        <f>RIGHT(Table1[[#This Row],[Employee Name]],LEN(Table1[[#This Row],[Employee Name]])-FIND(" ",Table1[[#This Row],[Employee Name]]))</f>
        <v>Nair</v>
      </c>
      <c r="D4631" s="23">
        <f>Table1[[#This Row],[Basic Salary]]+Table1[[#This Row],[Bonus]]</f>
        <v>48887</v>
      </c>
      <c r="E4631" s="10">
        <v>75</v>
      </c>
      <c r="F4631" s="46">
        <v>52</v>
      </c>
      <c r="G4631" s="10" t="str" cm="1">
        <f t="array" ref="G4631">_xlfn.IFS(Table1[[#This Row],[Performance Score]]&gt;=80,"Excellent",Table1[[#This Row],[Performance Score]]&gt;=60,"Good",Table1[[#This Row],[Performance Score]]&gt;=40,"Need Improvement")</f>
        <v>Need Improvement</v>
      </c>
      <c r="H4631" s="30">
        <f>Table1[[#This Row],[Bonus]]/Table1[[#This Row],[Basic Salary]]</f>
        <v>0.14248656228090675</v>
      </c>
      <c r="I4631" s="10">
        <f ca="1">DATEDIF(Table1[[#This Row],[Date of Birth]],TODAY(),"y")</f>
        <v>16</v>
      </c>
      <c r="J4631" s="34">
        <v>42650</v>
      </c>
      <c r="K4631" s="33" t="str" cm="1">
        <f t="array" aca="1" ref="K4631" ca="1">_xlfn.IFS(L4631&lt;3,"Junior",L4631&lt;=7,"Mid-Level",L4631&gt;7,"Senior")</f>
        <v>Senior</v>
      </c>
      <c r="L4631" s="46">
        <f ca="1">INT(YEARFRAC(Table1[[#This Row],[Joining Date]],TODAY(),1))</f>
        <v>9</v>
      </c>
      <c r="M4631" s="25" t="str">
        <f t="shared" ca="1" si="72"/>
        <v>Yes</v>
      </c>
      <c r="N4631" s="26">
        <f>YEAR(Table1[[#This Row],[Joining Date]])</f>
        <v>2016</v>
      </c>
      <c r="O4631" s="46">
        <f>MONTH(Table1[[#This Row],[Joining Date]])</f>
        <v>10</v>
      </c>
      <c r="P4631" s="26">
        <f ca="1">NETWORKDAYS(Table1[[#This Row],[Joining Date]],TODAY())</f>
        <v>2537</v>
      </c>
      <c r="Q4631" s="26" t="str">
        <f>LEFT(Table1[[#This Row],[Department]],5)&amp;"-"&amp;RIGHT(Table1[[#This Row],[Employee ID]],3)</f>
        <v>Suppo-195</v>
      </c>
      <c r="R4631" s="26" t="str">
        <f>LEFT(Table1[[#This Row],[Department]],3)</f>
        <v>Sup</v>
      </c>
      <c r="S4631" s="37">
        <f>_xlfn.XLOOKUP(Table1[[#This Row],[City]],Table2[City],Table2[Bonus %])</f>
        <v>6</v>
      </c>
    </row>
    <row r="4632" spans="1:19" x14ac:dyDescent="0.35">
      <c r="A4632" s="7" t="s">
        <v>3342</v>
      </c>
      <c r="B4632" s="40" t="str">
        <f>LEFT(Table1[[#This Row],[Employee Name]],FIND(" ",Table1[[#This Row],[Employee Name]]))</f>
        <v xml:space="preserve">Rahul </v>
      </c>
      <c r="C4632" s="40" t="str">
        <f>RIGHT(Table1[[#This Row],[Employee Name]],LEN(Table1[[#This Row],[Employee Name]])-FIND(" ",Table1[[#This Row],[Employee Name]]))</f>
        <v>Verma</v>
      </c>
      <c r="D4632" s="22">
        <f>Table1[[#This Row],[Basic Salary]]+Table1[[#This Row],[Bonus]]</f>
        <v>48875</v>
      </c>
      <c r="E4632" s="8">
        <v>84</v>
      </c>
      <c r="F4632" s="45">
        <v>73</v>
      </c>
      <c r="G4632" s="8" t="str" cm="1">
        <f t="array" ref="G4632">_xlfn.IFS(Table1[[#This Row],[Performance Score]]&gt;=80,"Excellent",Table1[[#This Row],[Performance Score]]&gt;=60,"Good",Table1[[#This Row],[Performance Score]]&gt;=40,"Need Improvement")</f>
        <v>Good</v>
      </c>
      <c r="H4632" s="29">
        <f>Table1[[#This Row],[Bonus]]/Table1[[#This Row],[Basic Salary]]</f>
        <v>0.64956630328394482</v>
      </c>
      <c r="I4632" s="8">
        <f ca="1">DATEDIF(Table1[[#This Row],[Date of Birth]],TODAY(),"y")</f>
        <v>21</v>
      </c>
      <c r="J4632" s="33">
        <v>43084</v>
      </c>
      <c r="K4632" s="33" t="str" cm="1">
        <f t="array" aca="1" ref="K4632" ca="1">_xlfn.IFS(L4632&lt;3,"Junior",L4632&lt;=7,"Mid-Level",L4632&gt;7,"Senior")</f>
        <v>Senior</v>
      </c>
      <c r="L4632" s="45">
        <f ca="1">INT(YEARFRAC(Table1[[#This Row],[Joining Date]],TODAY(),1))</f>
        <v>8</v>
      </c>
      <c r="M4632" s="25" t="str">
        <f t="shared" ca="1" si="72"/>
        <v>Yes</v>
      </c>
      <c r="N4632" s="25">
        <f>YEAR(Table1[[#This Row],[Joining Date]])</f>
        <v>2017</v>
      </c>
      <c r="O4632" s="45">
        <f>MONTH(Table1[[#This Row],[Joining Date]])</f>
        <v>12</v>
      </c>
      <c r="P4632" s="25">
        <f ca="1">NETWORKDAYS(Table1[[#This Row],[Joining Date]],TODAY())</f>
        <v>2227</v>
      </c>
      <c r="Q4632" s="25" t="str">
        <f>LEFT(Table1[[#This Row],[Department]],5)&amp;"-"&amp;RIGHT(Table1[[#This Row],[Employee ID]],3)</f>
        <v>IT-286</v>
      </c>
      <c r="R4632" s="25" t="str">
        <f>LEFT(Table1[[#This Row],[Department]],3)</f>
        <v>IT</v>
      </c>
      <c r="S4632" s="36">
        <f>_xlfn.XLOOKUP(Table1[[#This Row],[City]],Table2[City],Table2[Bonus %])</f>
        <v>4</v>
      </c>
    </row>
    <row r="4633" spans="1:19" x14ac:dyDescent="0.35">
      <c r="A4633" s="9" t="s">
        <v>3611</v>
      </c>
      <c r="B4633" s="41" t="str">
        <f>LEFT(Table1[[#This Row],[Employee Name]],FIND(" ",Table1[[#This Row],[Employee Name]]))</f>
        <v xml:space="preserve">Karan </v>
      </c>
      <c r="C4633" s="41" t="str">
        <f>RIGHT(Table1[[#This Row],[Employee Name]],LEN(Table1[[#This Row],[Employee Name]])-FIND(" ",Table1[[#This Row],[Employee Name]]))</f>
        <v>Malhotra</v>
      </c>
      <c r="D4633" s="23">
        <f>Table1[[#This Row],[Basic Salary]]+Table1[[#This Row],[Bonus]]</f>
        <v>48841</v>
      </c>
      <c r="E4633" s="10">
        <v>79</v>
      </c>
      <c r="F4633" s="46">
        <v>64</v>
      </c>
      <c r="G4633" s="10" t="str" cm="1">
        <f t="array" ref="G4633">_xlfn.IFS(Table1[[#This Row],[Performance Score]]&gt;=80,"Excellent",Table1[[#This Row],[Performance Score]]&gt;=60,"Good",Table1[[#This Row],[Performance Score]]&gt;=40,"Need Improvement")</f>
        <v>Good</v>
      </c>
      <c r="H4633" s="30">
        <f>Table1[[#This Row],[Bonus]]/Table1[[#This Row],[Basic Salary]]</f>
        <v>0.20595061728395062</v>
      </c>
      <c r="I4633" s="10">
        <f ca="1">DATEDIF(Table1[[#This Row],[Date of Birth]],TODAY(),"y")</f>
        <v>29</v>
      </c>
      <c r="J4633" s="34">
        <v>44212</v>
      </c>
      <c r="K4633" s="33" t="str" cm="1">
        <f t="array" aca="1" ref="K4633" ca="1">_xlfn.IFS(L4633&lt;3,"Junior",L4633&lt;=7,"Mid-Level",L4633&gt;7,"Senior")</f>
        <v>Mid-Level</v>
      </c>
      <c r="L4633" s="46">
        <f ca="1">INT(YEARFRAC(Table1[[#This Row],[Joining Date]],TODAY(),1))</f>
        <v>5</v>
      </c>
      <c r="M4633" s="25" t="str">
        <f t="shared" ca="1" si="72"/>
        <v>No</v>
      </c>
      <c r="N4633" s="26">
        <f>YEAR(Table1[[#This Row],[Joining Date]])</f>
        <v>2021</v>
      </c>
      <c r="O4633" s="46">
        <f>MONTH(Table1[[#This Row],[Joining Date]])</f>
        <v>1</v>
      </c>
      <c r="P4633" s="26">
        <f ca="1">NETWORKDAYS(Table1[[#This Row],[Joining Date]],TODAY())</f>
        <v>1421</v>
      </c>
      <c r="Q4633" s="26" t="str">
        <f>LEFT(Table1[[#This Row],[Department]],5)&amp;"-"&amp;RIGHT(Table1[[#This Row],[Employee ID]],3)</f>
        <v>HR-555</v>
      </c>
      <c r="R4633" s="26" t="str">
        <f>LEFT(Table1[[#This Row],[Department]],3)</f>
        <v>HR</v>
      </c>
      <c r="S4633" s="37">
        <f>_xlfn.XLOOKUP(Table1[[#This Row],[City]],Table2[City],Table2[Bonus %])</f>
        <v>5</v>
      </c>
    </row>
    <row r="4634" spans="1:19" x14ac:dyDescent="0.35">
      <c r="A4634" s="7" t="s">
        <v>4533</v>
      </c>
      <c r="B4634" s="40" t="str">
        <f>LEFT(Table1[[#This Row],[Employee Name]],FIND(" ",Table1[[#This Row],[Employee Name]]))</f>
        <v xml:space="preserve">Rohan </v>
      </c>
      <c r="C4634" s="40" t="str">
        <f>RIGHT(Table1[[#This Row],[Employee Name]],LEN(Table1[[#This Row],[Employee Name]])-FIND(" ",Table1[[#This Row],[Employee Name]]))</f>
        <v>Gupta</v>
      </c>
      <c r="D4634" s="22">
        <f>Table1[[#This Row],[Basic Salary]]+Table1[[#This Row],[Bonus]]</f>
        <v>48806</v>
      </c>
      <c r="E4634" s="8">
        <v>64</v>
      </c>
      <c r="F4634" s="45">
        <v>64</v>
      </c>
      <c r="G4634" s="8" t="str" cm="1">
        <f t="array" ref="G4634">_xlfn.IFS(Table1[[#This Row],[Performance Score]]&gt;=80,"Excellent",Table1[[#This Row],[Performance Score]]&gt;=60,"Good",Table1[[#This Row],[Performance Score]]&gt;=40,"Need Improvement")</f>
        <v>Good</v>
      </c>
      <c r="H4634" s="29">
        <f>Table1[[#This Row],[Bonus]]/Table1[[#This Row],[Basic Salary]]</f>
        <v>0.52266558512463734</v>
      </c>
      <c r="I4634" s="8">
        <f ca="1">DATEDIF(Table1[[#This Row],[Date of Birth]],TODAY(),"y")</f>
        <v>41</v>
      </c>
      <c r="J4634" s="33">
        <v>45796</v>
      </c>
      <c r="K4634" s="33" t="str" cm="1">
        <f t="array" aca="1" ref="K4634" ca="1">_xlfn.IFS(L4634&lt;3,"Junior",L4634&lt;=7,"Mid-Level",L4634&gt;7,"Senior")</f>
        <v>Junior</v>
      </c>
      <c r="L4634" s="45">
        <f ca="1">INT(YEARFRAC(Table1[[#This Row],[Joining Date]],TODAY(),1))</f>
        <v>1</v>
      </c>
      <c r="M4634" s="25" t="str">
        <f t="shared" ca="1" si="72"/>
        <v>No</v>
      </c>
      <c r="N4634" s="25">
        <f>YEAR(Table1[[#This Row],[Joining Date]])</f>
        <v>2025</v>
      </c>
      <c r="O4634" s="45">
        <f>MONTH(Table1[[#This Row],[Joining Date]])</f>
        <v>5</v>
      </c>
      <c r="P4634" s="25">
        <f ca="1">NETWORKDAYS(Table1[[#This Row],[Joining Date]],TODAY())</f>
        <v>291</v>
      </c>
      <c r="Q4634" s="25" t="str">
        <f>LEFT(Table1[[#This Row],[Department]],5)&amp;"-"&amp;RIGHT(Table1[[#This Row],[Employee ID]],3)</f>
        <v>Finan-477</v>
      </c>
      <c r="R4634" s="25" t="str">
        <f>LEFT(Table1[[#This Row],[Department]],3)</f>
        <v>Fin</v>
      </c>
      <c r="S4634" s="36">
        <f>_xlfn.XLOOKUP(Table1[[#This Row],[City]],Table2[City],Table2[Bonus %])</f>
        <v>6</v>
      </c>
    </row>
    <row r="4635" spans="1:19" x14ac:dyDescent="0.35">
      <c r="A4635" s="9" t="s">
        <v>2225</v>
      </c>
      <c r="B4635" s="41" t="str">
        <f>LEFT(Table1[[#This Row],[Employee Name]],FIND(" ",Table1[[#This Row],[Employee Name]]))</f>
        <v xml:space="preserve">Kavya </v>
      </c>
      <c r="C4635" s="41" t="str">
        <f>RIGHT(Table1[[#This Row],[Employee Name]],LEN(Table1[[#This Row],[Employee Name]])-FIND(" ",Table1[[#This Row],[Employee Name]]))</f>
        <v>Nair</v>
      </c>
      <c r="D4635" s="23">
        <f>Table1[[#This Row],[Basic Salary]]+Table1[[#This Row],[Bonus]]</f>
        <v>48796</v>
      </c>
      <c r="E4635" s="10">
        <v>81</v>
      </c>
      <c r="F4635" s="46">
        <v>84</v>
      </c>
      <c r="G4635" s="10" t="str" cm="1">
        <f t="array" ref="G4635">_xlfn.IFS(Table1[[#This Row],[Performance Score]]&gt;=80,"Excellent",Table1[[#This Row],[Performance Score]]&gt;=60,"Good",Table1[[#This Row],[Performance Score]]&gt;=40,"Need Improvement")</f>
        <v>Excellent</v>
      </c>
      <c r="H4635" s="30">
        <f>Table1[[#This Row],[Bonus]]/Table1[[#This Row],[Basic Salary]]</f>
        <v>0.69955766082686077</v>
      </c>
      <c r="I4635" s="10">
        <f ca="1">DATEDIF(Table1[[#This Row],[Date of Birth]],TODAY(),"y")</f>
        <v>16</v>
      </c>
      <c r="J4635" s="34">
        <v>43599</v>
      </c>
      <c r="K4635" s="33" t="str" cm="1">
        <f t="array" aca="1" ref="K4635" ca="1">_xlfn.IFS(L4635&lt;3,"Junior",L4635&lt;=7,"Mid-Level",L4635&gt;7,"Senior")</f>
        <v>Mid-Level</v>
      </c>
      <c r="L4635" s="46">
        <f ca="1">INT(YEARFRAC(Table1[[#This Row],[Joining Date]],TODAY(),1))</f>
        <v>7</v>
      </c>
      <c r="M4635" s="25" t="str">
        <f t="shared" ca="1" si="72"/>
        <v>Yes</v>
      </c>
      <c r="N4635" s="26">
        <f>YEAR(Table1[[#This Row],[Joining Date]])</f>
        <v>2019</v>
      </c>
      <c r="O4635" s="46">
        <f>MONTH(Table1[[#This Row],[Joining Date]])</f>
        <v>5</v>
      </c>
      <c r="P4635" s="26">
        <f ca="1">NETWORKDAYS(Table1[[#This Row],[Joining Date]],TODAY())</f>
        <v>1860</v>
      </c>
      <c r="Q4635" s="26" t="str">
        <f>LEFT(Table1[[#This Row],[Department]],5)&amp;"-"&amp;RIGHT(Table1[[#This Row],[Employee ID]],3)</f>
        <v>IT-169</v>
      </c>
      <c r="R4635" s="26" t="str">
        <f>LEFT(Table1[[#This Row],[Department]],3)</f>
        <v>IT</v>
      </c>
      <c r="S4635" s="37">
        <f>_xlfn.XLOOKUP(Table1[[#This Row],[City]],Table2[City],Table2[Bonus %])</f>
        <v>4</v>
      </c>
    </row>
    <row r="4636" spans="1:19" x14ac:dyDescent="0.35">
      <c r="A4636" s="7" t="s">
        <v>440</v>
      </c>
      <c r="B4636" s="40" t="str">
        <f>LEFT(Table1[[#This Row],[Employee Name]],FIND(" ",Table1[[#This Row],[Employee Name]]))</f>
        <v xml:space="preserve">Tarun </v>
      </c>
      <c r="C4636" s="40" t="str">
        <f>RIGHT(Table1[[#This Row],[Employee Name]],LEN(Table1[[#This Row],[Employee Name]])-FIND(" ",Table1[[#This Row],[Employee Name]]))</f>
        <v>Verma</v>
      </c>
      <c r="D4636" s="22">
        <f>Table1[[#This Row],[Basic Salary]]+Table1[[#This Row],[Bonus]]</f>
        <v>48794</v>
      </c>
      <c r="E4636" s="8">
        <v>92</v>
      </c>
      <c r="F4636" s="45">
        <v>65</v>
      </c>
      <c r="G4636" s="8" t="str" cm="1">
        <f t="array" ref="G4636">_xlfn.IFS(Table1[[#This Row],[Performance Score]]&gt;=80,"Excellent",Table1[[#This Row],[Performance Score]]&gt;=60,"Good",Table1[[#This Row],[Performance Score]]&gt;=40,"Need Improvement")</f>
        <v>Good</v>
      </c>
      <c r="H4636" s="29">
        <f>Table1[[#This Row],[Bonus]]/Table1[[#This Row],[Basic Salary]]</f>
        <v>0.45220238095238097</v>
      </c>
      <c r="I4636" s="8">
        <f ca="1">DATEDIF(Table1[[#This Row],[Date of Birth]],TODAY(),"y")</f>
        <v>39</v>
      </c>
      <c r="J4636" s="33">
        <v>44115</v>
      </c>
      <c r="K4636" s="33" t="str" cm="1">
        <f t="array" aca="1" ref="K4636" ca="1">_xlfn.IFS(L4636&lt;3,"Junior",L4636&lt;=7,"Mid-Level",L4636&gt;7,"Senior")</f>
        <v>Mid-Level</v>
      </c>
      <c r="L4636" s="45">
        <f ca="1">INT(YEARFRAC(Table1[[#This Row],[Joining Date]],TODAY(),1))</f>
        <v>5</v>
      </c>
      <c r="M4636" s="25" t="str">
        <f t="shared" ca="1" si="72"/>
        <v>No</v>
      </c>
      <c r="N4636" s="25">
        <f>YEAR(Table1[[#This Row],[Joining Date]])</f>
        <v>2020</v>
      </c>
      <c r="O4636" s="45">
        <f>MONTH(Table1[[#This Row],[Joining Date]])</f>
        <v>10</v>
      </c>
      <c r="P4636" s="25">
        <f ca="1">NETWORKDAYS(Table1[[#This Row],[Joining Date]],TODAY())</f>
        <v>1491</v>
      </c>
      <c r="Q4636" s="25" t="str">
        <f>LEFT(Table1[[#This Row],[Department]],5)&amp;"-"&amp;RIGHT(Table1[[#This Row],[Employee ID]],3)</f>
        <v>Suppo-384</v>
      </c>
      <c r="R4636" s="25" t="str">
        <f>LEFT(Table1[[#This Row],[Department]],3)</f>
        <v>Sup</v>
      </c>
      <c r="S4636" s="36">
        <f>_xlfn.XLOOKUP(Table1[[#This Row],[City]],Table2[City],Table2[Bonus %])</f>
        <v>7</v>
      </c>
    </row>
    <row r="4637" spans="1:19" x14ac:dyDescent="0.35">
      <c r="A4637" s="9" t="s">
        <v>1007</v>
      </c>
      <c r="B4637" s="41" t="str">
        <f>LEFT(Table1[[#This Row],[Employee Name]],FIND(" ",Table1[[#This Row],[Employee Name]]))</f>
        <v xml:space="preserve">Karan </v>
      </c>
      <c r="C4637" s="41" t="str">
        <f>RIGHT(Table1[[#This Row],[Employee Name]],LEN(Table1[[#This Row],[Employee Name]])-FIND(" ",Table1[[#This Row],[Employee Name]]))</f>
        <v>Malhotra</v>
      </c>
      <c r="D4637" s="23">
        <f>Table1[[#This Row],[Basic Salary]]+Table1[[#This Row],[Bonus]]</f>
        <v>48744</v>
      </c>
      <c r="E4637" s="10">
        <v>72</v>
      </c>
      <c r="F4637" s="46">
        <v>99</v>
      </c>
      <c r="G4637" s="10" t="str" cm="1">
        <f t="array" ref="G4637">_xlfn.IFS(Table1[[#This Row],[Performance Score]]&gt;=80,"Excellent",Table1[[#This Row],[Performance Score]]&gt;=60,"Good",Table1[[#This Row],[Performance Score]]&gt;=40,"Need Improvement")</f>
        <v>Excellent</v>
      </c>
      <c r="H4637" s="30">
        <f>Table1[[#This Row],[Bonus]]/Table1[[#This Row],[Basic Salary]]</f>
        <v>0.55344508891580091</v>
      </c>
      <c r="I4637" s="10">
        <f ca="1">DATEDIF(Table1[[#This Row],[Date of Birth]],TODAY(),"y")</f>
        <v>46</v>
      </c>
      <c r="J4637" s="34">
        <v>44455</v>
      </c>
      <c r="K4637" s="33" t="str" cm="1">
        <f t="array" aca="1" ref="K4637" ca="1">_xlfn.IFS(L4637&lt;3,"Junior",L4637&lt;=7,"Mid-Level",L4637&gt;7,"Senior")</f>
        <v>Mid-Level</v>
      </c>
      <c r="L4637" s="46">
        <f ca="1">INT(YEARFRAC(Table1[[#This Row],[Joining Date]],TODAY(),1))</f>
        <v>4</v>
      </c>
      <c r="M4637" s="25" t="str">
        <f t="shared" ca="1" si="72"/>
        <v>No</v>
      </c>
      <c r="N4637" s="26">
        <f>YEAR(Table1[[#This Row],[Joining Date]])</f>
        <v>2021</v>
      </c>
      <c r="O4637" s="46">
        <f>MONTH(Table1[[#This Row],[Joining Date]])</f>
        <v>9</v>
      </c>
      <c r="P4637" s="26">
        <f ca="1">NETWORKDAYS(Table1[[#This Row],[Joining Date]],TODAY())</f>
        <v>1248</v>
      </c>
      <c r="Q4637" s="26" t="str">
        <f>LEFT(Table1[[#This Row],[Department]],5)&amp;"-"&amp;RIGHT(Table1[[#This Row],[Employee ID]],3)</f>
        <v>IT-951</v>
      </c>
      <c r="R4637" s="26" t="str">
        <f>LEFT(Table1[[#This Row],[Department]],3)</f>
        <v>IT</v>
      </c>
      <c r="S4637" s="37">
        <f>_xlfn.XLOOKUP(Table1[[#This Row],[City]],Table2[City],Table2[Bonus %])</f>
        <v>7</v>
      </c>
    </row>
    <row r="4638" spans="1:19" x14ac:dyDescent="0.35">
      <c r="A4638" s="7" t="s">
        <v>2427</v>
      </c>
      <c r="B4638" s="40" t="str">
        <f>LEFT(Table1[[#This Row],[Employee Name]],FIND(" ",Table1[[#This Row],[Employee Name]]))</f>
        <v xml:space="preserve">Ajay </v>
      </c>
      <c r="C4638" s="40" t="str">
        <f>RIGHT(Table1[[#This Row],[Employee Name]],LEN(Table1[[#This Row],[Employee Name]])-FIND(" ",Table1[[#This Row],[Employee Name]]))</f>
        <v>Singh</v>
      </c>
      <c r="D4638" s="22">
        <f>Table1[[#This Row],[Basic Salary]]+Table1[[#This Row],[Bonus]]</f>
        <v>48734</v>
      </c>
      <c r="E4638" s="8">
        <v>75</v>
      </c>
      <c r="F4638" s="45">
        <v>100</v>
      </c>
      <c r="G4638" s="8" t="str" cm="1">
        <f t="array" ref="G4638">_xlfn.IFS(Table1[[#This Row],[Performance Score]]&gt;=80,"Excellent",Table1[[#This Row],[Performance Score]]&gt;=60,"Good",Table1[[#This Row],[Performance Score]]&gt;=40,"Need Improvement")</f>
        <v>Excellent</v>
      </c>
      <c r="H4638" s="29">
        <f>Table1[[#This Row],[Bonus]]/Table1[[#This Row],[Basic Salary]]</f>
        <v>0.20143973571974461</v>
      </c>
      <c r="I4638" s="8">
        <f ca="1">DATEDIF(Table1[[#This Row],[Date of Birth]],TODAY(),"y")</f>
        <v>27</v>
      </c>
      <c r="J4638" s="33">
        <v>43025</v>
      </c>
      <c r="K4638" s="33" t="str" cm="1">
        <f t="array" aca="1" ref="K4638" ca="1">_xlfn.IFS(L4638&lt;3,"Junior",L4638&lt;=7,"Mid-Level",L4638&gt;7,"Senior")</f>
        <v>Senior</v>
      </c>
      <c r="L4638" s="45">
        <f ca="1">INT(YEARFRAC(Table1[[#This Row],[Joining Date]],TODAY(),1))</f>
        <v>8</v>
      </c>
      <c r="M4638" s="25" t="str">
        <f t="shared" ca="1" si="72"/>
        <v>Yes</v>
      </c>
      <c r="N4638" s="25">
        <f>YEAR(Table1[[#This Row],[Joining Date]])</f>
        <v>2017</v>
      </c>
      <c r="O4638" s="45">
        <f>MONTH(Table1[[#This Row],[Joining Date]])</f>
        <v>10</v>
      </c>
      <c r="P4638" s="25">
        <f ca="1">NETWORKDAYS(Table1[[#This Row],[Joining Date]],TODAY())</f>
        <v>2270</v>
      </c>
      <c r="Q4638" s="25" t="str">
        <f>LEFT(Table1[[#This Row],[Department]],5)&amp;"-"&amp;RIGHT(Table1[[#This Row],[Employee ID]],3)</f>
        <v>Marke-371</v>
      </c>
      <c r="R4638" s="25" t="str">
        <f>LEFT(Table1[[#This Row],[Department]],3)</f>
        <v>Mar</v>
      </c>
      <c r="S4638" s="36">
        <f>_xlfn.XLOOKUP(Table1[[#This Row],[City]],Table2[City],Table2[Bonus %])</f>
        <v>8</v>
      </c>
    </row>
    <row r="4639" spans="1:19" x14ac:dyDescent="0.35">
      <c r="A4639" s="9" t="s">
        <v>3194</v>
      </c>
      <c r="B4639" s="41" t="str">
        <f>LEFT(Table1[[#This Row],[Employee Name]],FIND(" ",Table1[[#This Row],[Employee Name]]))</f>
        <v xml:space="preserve">Pooja </v>
      </c>
      <c r="C4639" s="41" t="str">
        <f>RIGHT(Table1[[#This Row],[Employee Name]],LEN(Table1[[#This Row],[Employee Name]])-FIND(" ",Table1[[#This Row],[Employee Name]]))</f>
        <v>Das</v>
      </c>
      <c r="D4639" s="23">
        <f>Table1[[#This Row],[Basic Salary]]+Table1[[#This Row],[Bonus]]</f>
        <v>48676</v>
      </c>
      <c r="E4639" s="10">
        <v>81</v>
      </c>
      <c r="F4639" s="46">
        <v>45</v>
      </c>
      <c r="G4639" s="10" t="str" cm="1">
        <f t="array" ref="G4639">_xlfn.IFS(Table1[[#This Row],[Performance Score]]&gt;=80,"Excellent",Table1[[#This Row],[Performance Score]]&gt;=60,"Good",Table1[[#This Row],[Performance Score]]&gt;=40,"Need Improvement")</f>
        <v>Need Improvement</v>
      </c>
      <c r="H4639" s="30">
        <f>Table1[[#This Row],[Bonus]]/Table1[[#This Row],[Basic Salary]]</f>
        <v>0.742660747529715</v>
      </c>
      <c r="I4639" s="10">
        <f ca="1">DATEDIF(Table1[[#This Row],[Date of Birth]],TODAY(),"y")</f>
        <v>19</v>
      </c>
      <c r="J4639" s="34">
        <v>44303</v>
      </c>
      <c r="K4639" s="33" t="str" cm="1">
        <f t="array" aca="1" ref="K4639" ca="1">_xlfn.IFS(L4639&lt;3,"Junior",L4639&lt;=7,"Mid-Level",L4639&gt;7,"Senior")</f>
        <v>Mid-Level</v>
      </c>
      <c r="L4639" s="46">
        <f ca="1">INT(YEARFRAC(Table1[[#This Row],[Joining Date]],TODAY(),1))</f>
        <v>5</v>
      </c>
      <c r="M4639" s="25" t="str">
        <f t="shared" ca="1" si="72"/>
        <v>No</v>
      </c>
      <c r="N4639" s="26">
        <f>YEAR(Table1[[#This Row],[Joining Date]])</f>
        <v>2021</v>
      </c>
      <c r="O4639" s="46">
        <f>MONTH(Table1[[#This Row],[Joining Date]])</f>
        <v>4</v>
      </c>
      <c r="P4639" s="26">
        <f ca="1">NETWORKDAYS(Table1[[#This Row],[Joining Date]],TODAY())</f>
        <v>1356</v>
      </c>
      <c r="Q4639" s="26" t="str">
        <f>LEFT(Table1[[#This Row],[Department]],5)&amp;"-"&amp;RIGHT(Table1[[#This Row],[Employee ID]],3)</f>
        <v>HR-138</v>
      </c>
      <c r="R4639" s="26" t="str">
        <f>LEFT(Table1[[#This Row],[Department]],3)</f>
        <v>HR</v>
      </c>
      <c r="S4639" s="37">
        <f>_xlfn.XLOOKUP(Table1[[#This Row],[City]],Table2[City],Table2[Bonus %])</f>
        <v>6</v>
      </c>
    </row>
    <row r="4640" spans="1:19" x14ac:dyDescent="0.35">
      <c r="A4640" s="7" t="s">
        <v>4202</v>
      </c>
      <c r="B4640" s="40" t="str">
        <f>LEFT(Table1[[#This Row],[Employee Name]],FIND(" ",Table1[[#This Row],[Employee Name]]))</f>
        <v xml:space="preserve">Ajay </v>
      </c>
      <c r="C4640" s="40" t="str">
        <f>RIGHT(Table1[[#This Row],[Employee Name]],LEN(Table1[[#This Row],[Employee Name]])-FIND(" ",Table1[[#This Row],[Employee Name]]))</f>
        <v>Singh</v>
      </c>
      <c r="D4640" s="22">
        <f>Table1[[#This Row],[Basic Salary]]+Table1[[#This Row],[Bonus]]</f>
        <v>48580</v>
      </c>
      <c r="E4640" s="8">
        <v>80</v>
      </c>
      <c r="F4640" s="45">
        <v>44</v>
      </c>
      <c r="G4640" s="8" t="str" cm="1">
        <f t="array" ref="G4640">_xlfn.IFS(Table1[[#This Row],[Performance Score]]&gt;=80,"Excellent",Table1[[#This Row],[Performance Score]]&gt;=60,"Good",Table1[[#This Row],[Performance Score]]&gt;=40,"Need Improvement")</f>
        <v>Need Improvement</v>
      </c>
      <c r="H4640" s="29">
        <f>Table1[[#This Row],[Bonus]]/Table1[[#This Row],[Basic Salary]]</f>
        <v>0.59629349719054969</v>
      </c>
      <c r="I4640" s="8">
        <f ca="1">DATEDIF(Table1[[#This Row],[Date of Birth]],TODAY(),"y")</f>
        <v>32</v>
      </c>
      <c r="J4640" s="33">
        <v>42737</v>
      </c>
      <c r="K4640" s="33" t="str" cm="1">
        <f t="array" aca="1" ref="K4640" ca="1">_xlfn.IFS(L4640&lt;3,"Junior",L4640&lt;=7,"Mid-Level",L4640&gt;7,"Senior")</f>
        <v>Senior</v>
      </c>
      <c r="L4640" s="45">
        <f ca="1">INT(YEARFRAC(Table1[[#This Row],[Joining Date]],TODAY(),1))</f>
        <v>9</v>
      </c>
      <c r="M4640" s="25" t="str">
        <f t="shared" ca="1" si="72"/>
        <v>Yes</v>
      </c>
      <c r="N4640" s="25">
        <f>YEAR(Table1[[#This Row],[Joining Date]])</f>
        <v>2017</v>
      </c>
      <c r="O4640" s="45">
        <f>MONTH(Table1[[#This Row],[Joining Date]])</f>
        <v>1</v>
      </c>
      <c r="P4640" s="25">
        <f ca="1">NETWORKDAYS(Table1[[#This Row],[Joining Date]],TODAY())</f>
        <v>2476</v>
      </c>
      <c r="Q4640" s="25" t="str">
        <f>LEFT(Table1[[#This Row],[Department]],5)&amp;"-"&amp;RIGHT(Table1[[#This Row],[Employee ID]],3)</f>
        <v>Sales-146</v>
      </c>
      <c r="R4640" s="25" t="str">
        <f>LEFT(Table1[[#This Row],[Department]],3)</f>
        <v>Sal</v>
      </c>
      <c r="S4640" s="36">
        <f>_xlfn.XLOOKUP(Table1[[#This Row],[City]],Table2[City],Table2[Bonus %])</f>
        <v>5</v>
      </c>
    </row>
    <row r="4641" spans="1:19" x14ac:dyDescent="0.35">
      <c r="A4641" s="9" t="s">
        <v>2331</v>
      </c>
      <c r="B4641" s="41" t="str">
        <f>LEFT(Table1[[#This Row],[Employee Name]],FIND(" ",Table1[[#This Row],[Employee Name]]))</f>
        <v xml:space="preserve">Pooja </v>
      </c>
      <c r="C4641" s="41" t="str">
        <f>RIGHT(Table1[[#This Row],[Employee Name]],LEN(Table1[[#This Row],[Employee Name]])-FIND(" ",Table1[[#This Row],[Employee Name]]))</f>
        <v>Das</v>
      </c>
      <c r="D4641" s="23">
        <f>Table1[[#This Row],[Basic Salary]]+Table1[[#This Row],[Bonus]]</f>
        <v>48560</v>
      </c>
      <c r="E4641" s="10">
        <v>90</v>
      </c>
      <c r="F4641" s="46">
        <v>57</v>
      </c>
      <c r="G4641" s="10" t="str" cm="1">
        <f t="array" ref="G4641">_xlfn.IFS(Table1[[#This Row],[Performance Score]]&gt;=80,"Excellent",Table1[[#This Row],[Performance Score]]&gt;=60,"Good",Table1[[#This Row],[Performance Score]]&gt;=40,"Need Improvement")</f>
        <v>Need Improvement</v>
      </c>
      <c r="H4641" s="30">
        <f>Table1[[#This Row],[Bonus]]/Table1[[#This Row],[Basic Salary]]</f>
        <v>0.58330616237365507</v>
      </c>
      <c r="I4641" s="10">
        <f ca="1">DATEDIF(Table1[[#This Row],[Date of Birth]],TODAY(),"y")</f>
        <v>19</v>
      </c>
      <c r="J4641" s="34">
        <v>44468</v>
      </c>
      <c r="K4641" s="33" t="str" cm="1">
        <f t="array" aca="1" ref="K4641" ca="1">_xlfn.IFS(L4641&lt;3,"Junior",L4641&lt;=7,"Mid-Level",L4641&gt;7,"Senior")</f>
        <v>Mid-Level</v>
      </c>
      <c r="L4641" s="46">
        <f ca="1">INT(YEARFRAC(Table1[[#This Row],[Joining Date]],TODAY(),1))</f>
        <v>4</v>
      </c>
      <c r="M4641" s="25" t="str">
        <f t="shared" ca="1" si="72"/>
        <v>No</v>
      </c>
      <c r="N4641" s="26">
        <f>YEAR(Table1[[#This Row],[Joining Date]])</f>
        <v>2021</v>
      </c>
      <c r="O4641" s="46">
        <f>MONTH(Table1[[#This Row],[Joining Date]])</f>
        <v>9</v>
      </c>
      <c r="P4641" s="26">
        <f ca="1">NETWORKDAYS(Table1[[#This Row],[Joining Date]],TODAY())</f>
        <v>1239</v>
      </c>
      <c r="Q4641" s="26" t="str">
        <f>LEFT(Table1[[#This Row],[Department]],5)&amp;"-"&amp;RIGHT(Table1[[#This Row],[Employee ID]],3)</f>
        <v>Sales-275</v>
      </c>
      <c r="R4641" s="26" t="str">
        <f>LEFT(Table1[[#This Row],[Department]],3)</f>
        <v>Sal</v>
      </c>
      <c r="S4641" s="37">
        <f>_xlfn.XLOOKUP(Table1[[#This Row],[City]],Table2[City],Table2[Bonus %])</f>
        <v>6</v>
      </c>
    </row>
    <row r="4642" spans="1:19" x14ac:dyDescent="0.35">
      <c r="A4642" s="7" t="s">
        <v>4968</v>
      </c>
      <c r="B4642" s="40" t="str">
        <f>LEFT(Table1[[#This Row],[Employee Name]],FIND(" ",Table1[[#This Row],[Employee Name]]))</f>
        <v xml:space="preserve">Gayathri </v>
      </c>
      <c r="C4642" s="40" t="str">
        <f>RIGHT(Table1[[#This Row],[Employee Name]],LEN(Table1[[#This Row],[Employee Name]])-FIND(" ",Table1[[#This Row],[Employee Name]]))</f>
        <v>Iyer</v>
      </c>
      <c r="D4642" s="22">
        <f>Table1[[#This Row],[Basic Salary]]+Table1[[#This Row],[Bonus]]</f>
        <v>48542</v>
      </c>
      <c r="E4642" s="8">
        <v>67</v>
      </c>
      <c r="F4642" s="45">
        <v>96</v>
      </c>
      <c r="G4642" s="8" t="str" cm="1">
        <f t="array" ref="G4642">_xlfn.IFS(Table1[[#This Row],[Performance Score]]&gt;=80,"Excellent",Table1[[#This Row],[Performance Score]]&gt;=60,"Good",Table1[[#This Row],[Performance Score]]&gt;=40,"Need Improvement")</f>
        <v>Excellent</v>
      </c>
      <c r="H4642" s="29">
        <f>Table1[[#This Row],[Bonus]]/Table1[[#This Row],[Basic Salary]]</f>
        <v>0.33927438267347221</v>
      </c>
      <c r="I4642" s="8">
        <f ca="1">DATEDIF(Table1[[#This Row],[Date of Birth]],TODAY(),"y")</f>
        <v>22</v>
      </c>
      <c r="J4642" s="33">
        <v>43926</v>
      </c>
      <c r="K4642" s="33" t="str" cm="1">
        <f t="array" aca="1" ref="K4642" ca="1">_xlfn.IFS(L4642&lt;3,"Junior",L4642&lt;=7,"Mid-Level",L4642&gt;7,"Senior")</f>
        <v>Mid-Level</v>
      </c>
      <c r="L4642" s="45">
        <f ca="1">INT(YEARFRAC(Table1[[#This Row],[Joining Date]],TODAY(),1))</f>
        <v>6</v>
      </c>
      <c r="M4642" s="25" t="str">
        <f t="shared" ca="1" si="72"/>
        <v>Yes</v>
      </c>
      <c r="N4642" s="25">
        <f>YEAR(Table1[[#This Row],[Joining Date]])</f>
        <v>2020</v>
      </c>
      <c r="O4642" s="45">
        <f>MONTH(Table1[[#This Row],[Joining Date]])</f>
        <v>4</v>
      </c>
      <c r="P4642" s="25">
        <f ca="1">NETWORKDAYS(Table1[[#This Row],[Joining Date]],TODAY())</f>
        <v>1626</v>
      </c>
      <c r="Q4642" s="25" t="str">
        <f>LEFT(Table1[[#This Row],[Department]],5)&amp;"-"&amp;RIGHT(Table1[[#This Row],[Employee ID]],3)</f>
        <v>Marke-912</v>
      </c>
      <c r="R4642" s="25" t="str">
        <f>LEFT(Table1[[#This Row],[Department]],3)</f>
        <v>Mar</v>
      </c>
      <c r="S4642" s="36">
        <f>_xlfn.XLOOKUP(Table1[[#This Row],[City]],Table2[City],Table2[Bonus %])</f>
        <v>6</v>
      </c>
    </row>
    <row r="4643" spans="1:19" x14ac:dyDescent="0.35">
      <c r="A4643" s="9" t="s">
        <v>2402</v>
      </c>
      <c r="B4643" s="41" t="str">
        <f>LEFT(Table1[[#This Row],[Employee Name]],FIND(" ",Table1[[#This Row],[Employee Name]]))</f>
        <v xml:space="preserve">Ananya </v>
      </c>
      <c r="C4643" s="41" t="str">
        <f>RIGHT(Table1[[#This Row],[Employee Name]],LEN(Table1[[#This Row],[Employee Name]])-FIND(" ",Table1[[#This Row],[Employee Name]]))</f>
        <v>Rao</v>
      </c>
      <c r="D4643" s="23">
        <f>Table1[[#This Row],[Basic Salary]]+Table1[[#This Row],[Bonus]]</f>
        <v>48525</v>
      </c>
      <c r="E4643" s="10">
        <v>73</v>
      </c>
      <c r="F4643" s="46">
        <v>79</v>
      </c>
      <c r="G4643" s="10" t="str" cm="1">
        <f t="array" ref="G4643">_xlfn.IFS(Table1[[#This Row],[Performance Score]]&gt;=80,"Excellent",Table1[[#This Row],[Performance Score]]&gt;=60,"Good",Table1[[#This Row],[Performance Score]]&gt;=40,"Need Improvement")</f>
        <v>Good</v>
      </c>
      <c r="H4643" s="30">
        <f>Table1[[#This Row],[Bonus]]/Table1[[#This Row],[Basic Salary]]</f>
        <v>0.70820572394128212</v>
      </c>
      <c r="I4643" s="10">
        <f ca="1">DATEDIF(Table1[[#This Row],[Date of Birth]],TODAY(),"y")</f>
        <v>45</v>
      </c>
      <c r="J4643" s="34">
        <v>45960</v>
      </c>
      <c r="K4643" s="33" t="str" cm="1">
        <f t="array" aca="1" ref="K4643" ca="1">_xlfn.IFS(L4643&lt;3,"Junior",L4643&lt;=7,"Mid-Level",L4643&gt;7,"Senior")</f>
        <v>Junior</v>
      </c>
      <c r="L4643" s="46">
        <f ca="1">INT(YEARFRAC(Table1[[#This Row],[Joining Date]],TODAY(),1))</f>
        <v>0</v>
      </c>
      <c r="M4643" s="25" t="str">
        <f t="shared" ca="1" si="72"/>
        <v>No</v>
      </c>
      <c r="N4643" s="26">
        <f>YEAR(Table1[[#This Row],[Joining Date]])</f>
        <v>2025</v>
      </c>
      <c r="O4643" s="46">
        <f>MONTH(Table1[[#This Row],[Joining Date]])</f>
        <v>10</v>
      </c>
      <c r="P4643" s="26">
        <f ca="1">NETWORKDAYS(Table1[[#This Row],[Joining Date]],TODAY())</f>
        <v>173</v>
      </c>
      <c r="Q4643" s="26" t="str">
        <f>LEFT(Table1[[#This Row],[Department]],5)&amp;"-"&amp;RIGHT(Table1[[#This Row],[Employee ID]],3)</f>
        <v>Sales-346</v>
      </c>
      <c r="R4643" s="26" t="str">
        <f>LEFT(Table1[[#This Row],[Department]],3)</f>
        <v>Sal</v>
      </c>
      <c r="S4643" s="37">
        <f>_xlfn.XLOOKUP(Table1[[#This Row],[City]],Table2[City],Table2[Bonus %])</f>
        <v>8</v>
      </c>
    </row>
    <row r="4644" spans="1:19" x14ac:dyDescent="0.35">
      <c r="A4644" s="7" t="s">
        <v>4044</v>
      </c>
      <c r="B4644" s="40" t="str">
        <f>LEFT(Table1[[#This Row],[Employee Name]],FIND(" ",Table1[[#This Row],[Employee Name]]))</f>
        <v xml:space="preserve">Aarav </v>
      </c>
      <c r="C4644" s="40" t="str">
        <f>RIGHT(Table1[[#This Row],[Employee Name]],LEN(Table1[[#This Row],[Employee Name]])-FIND(" ",Table1[[#This Row],[Employee Name]]))</f>
        <v>Sharma</v>
      </c>
      <c r="D4644" s="22">
        <f>Table1[[#This Row],[Basic Salary]]+Table1[[#This Row],[Bonus]]</f>
        <v>48520</v>
      </c>
      <c r="E4644" s="8">
        <v>70</v>
      </c>
      <c r="F4644" s="45">
        <v>95</v>
      </c>
      <c r="G4644" s="8" t="str" cm="1">
        <f t="array" ref="G4644">_xlfn.IFS(Table1[[#This Row],[Performance Score]]&gt;=80,"Excellent",Table1[[#This Row],[Performance Score]]&gt;=60,"Good",Table1[[#This Row],[Performance Score]]&gt;=40,"Need Improvement")</f>
        <v>Excellent</v>
      </c>
      <c r="H4644" s="29">
        <f>Table1[[#This Row],[Bonus]]/Table1[[#This Row],[Basic Salary]]</f>
        <v>0.72105561861520995</v>
      </c>
      <c r="I4644" s="8">
        <f ca="1">DATEDIF(Table1[[#This Row],[Date of Birth]],TODAY(),"y")</f>
        <v>35</v>
      </c>
      <c r="J4644" s="33">
        <v>42095</v>
      </c>
      <c r="K4644" s="33" t="str" cm="1">
        <f t="array" aca="1" ref="K4644" ca="1">_xlfn.IFS(L4644&lt;3,"Junior",L4644&lt;=7,"Mid-Level",L4644&gt;7,"Senior")</f>
        <v>Senior</v>
      </c>
      <c r="L4644" s="45">
        <f ca="1">INT(YEARFRAC(Table1[[#This Row],[Joining Date]],TODAY(),1))</f>
        <v>11</v>
      </c>
      <c r="M4644" s="25" t="str">
        <f t="shared" ca="1" si="72"/>
        <v>Yes</v>
      </c>
      <c r="N4644" s="25">
        <f>YEAR(Table1[[#This Row],[Joining Date]])</f>
        <v>2015</v>
      </c>
      <c r="O4644" s="45">
        <f>MONTH(Table1[[#This Row],[Joining Date]])</f>
        <v>4</v>
      </c>
      <c r="P4644" s="25">
        <f ca="1">NETWORKDAYS(Table1[[#This Row],[Joining Date]],TODAY())</f>
        <v>2934</v>
      </c>
      <c r="Q4644" s="25" t="str">
        <f>LEFT(Table1[[#This Row],[Department]],5)&amp;"-"&amp;RIGHT(Table1[[#This Row],[Employee ID]],3)</f>
        <v>Finan-988</v>
      </c>
      <c r="R4644" s="25" t="str">
        <f>LEFT(Table1[[#This Row],[Department]],3)</f>
        <v>Fin</v>
      </c>
      <c r="S4644" s="36">
        <f>_xlfn.XLOOKUP(Table1[[#This Row],[City]],Table2[City],Table2[Bonus %])</f>
        <v>6</v>
      </c>
    </row>
    <row r="4645" spans="1:19" x14ac:dyDescent="0.35">
      <c r="A4645" s="9" t="s">
        <v>2665</v>
      </c>
      <c r="B4645" s="41" t="str">
        <f>LEFT(Table1[[#This Row],[Employee Name]],FIND(" ",Table1[[#This Row],[Employee Name]]))</f>
        <v xml:space="preserve">Neha </v>
      </c>
      <c r="C4645" s="41" t="str">
        <f>RIGHT(Table1[[#This Row],[Employee Name]],LEN(Table1[[#This Row],[Employee Name]])-FIND(" ",Table1[[#This Row],[Employee Name]]))</f>
        <v>Kulkarni</v>
      </c>
      <c r="D4645" s="23">
        <f>Table1[[#This Row],[Basic Salary]]+Table1[[#This Row],[Bonus]]</f>
        <v>48438</v>
      </c>
      <c r="E4645" s="10">
        <v>93</v>
      </c>
      <c r="F4645" s="46">
        <v>68</v>
      </c>
      <c r="G4645" s="10" t="str" cm="1">
        <f t="array" ref="G4645">_xlfn.IFS(Table1[[#This Row],[Performance Score]]&gt;=80,"Excellent",Table1[[#This Row],[Performance Score]]&gt;=60,"Good",Table1[[#This Row],[Performance Score]]&gt;=40,"Need Improvement")</f>
        <v>Good</v>
      </c>
      <c r="H4645" s="30">
        <f>Table1[[#This Row],[Bonus]]/Table1[[#This Row],[Basic Salary]]</f>
        <v>0.51024225984472926</v>
      </c>
      <c r="I4645" s="10">
        <f ca="1">DATEDIF(Table1[[#This Row],[Date of Birth]],TODAY(),"y")</f>
        <v>27</v>
      </c>
      <c r="J4645" s="34">
        <v>43299</v>
      </c>
      <c r="K4645" s="33" t="str" cm="1">
        <f t="array" aca="1" ref="K4645" ca="1">_xlfn.IFS(L4645&lt;3,"Junior",L4645&lt;=7,"Mid-Level",L4645&gt;7,"Senior")</f>
        <v>Mid-Level</v>
      </c>
      <c r="L4645" s="46">
        <f ca="1">INT(YEARFRAC(Table1[[#This Row],[Joining Date]],TODAY(),1))</f>
        <v>7</v>
      </c>
      <c r="M4645" s="25" t="str">
        <f t="shared" ca="1" si="72"/>
        <v>Yes</v>
      </c>
      <c r="N4645" s="26">
        <f>YEAR(Table1[[#This Row],[Joining Date]])</f>
        <v>2018</v>
      </c>
      <c r="O4645" s="46">
        <f>MONTH(Table1[[#This Row],[Joining Date]])</f>
        <v>7</v>
      </c>
      <c r="P4645" s="26">
        <f ca="1">NETWORKDAYS(Table1[[#This Row],[Joining Date]],TODAY())</f>
        <v>2074</v>
      </c>
      <c r="Q4645" s="26" t="str">
        <f>LEFT(Table1[[#This Row],[Department]],5)&amp;"-"&amp;RIGHT(Table1[[#This Row],[Employee ID]],3)</f>
        <v>Suppo-609</v>
      </c>
      <c r="R4645" s="26" t="str">
        <f>LEFT(Table1[[#This Row],[Department]],3)</f>
        <v>Sup</v>
      </c>
      <c r="S4645" s="37">
        <f>_xlfn.XLOOKUP(Table1[[#This Row],[City]],Table2[City],Table2[Bonus %])</f>
        <v>4</v>
      </c>
    </row>
    <row r="4646" spans="1:19" x14ac:dyDescent="0.35">
      <c r="A4646" s="7" t="s">
        <v>1837</v>
      </c>
      <c r="B4646" s="40" t="str">
        <f>LEFT(Table1[[#This Row],[Employee Name]],FIND(" ",Table1[[#This Row],[Employee Name]]))</f>
        <v xml:space="preserve">Karan </v>
      </c>
      <c r="C4646" s="40" t="str">
        <f>RIGHT(Table1[[#This Row],[Employee Name]],LEN(Table1[[#This Row],[Employee Name]])-FIND(" ",Table1[[#This Row],[Employee Name]]))</f>
        <v>Malhotra</v>
      </c>
      <c r="D4646" s="22">
        <f>Table1[[#This Row],[Basic Salary]]+Table1[[#This Row],[Bonus]]</f>
        <v>48379</v>
      </c>
      <c r="E4646" s="8">
        <v>74</v>
      </c>
      <c r="F4646" s="45">
        <v>87</v>
      </c>
      <c r="G4646" s="8" t="str" cm="1">
        <f t="array" ref="G4646">_xlfn.IFS(Table1[[#This Row],[Performance Score]]&gt;=80,"Excellent",Table1[[#This Row],[Performance Score]]&gt;=60,"Good",Table1[[#This Row],[Performance Score]]&gt;=40,"Need Improvement")</f>
        <v>Excellent</v>
      </c>
      <c r="H4646" s="29">
        <f>Table1[[#This Row],[Bonus]]/Table1[[#This Row],[Basic Salary]]</f>
        <v>0.16248167816036715</v>
      </c>
      <c r="I4646" s="8">
        <f ca="1">DATEDIF(Table1[[#This Row],[Date of Birth]],TODAY(),"y")</f>
        <v>15</v>
      </c>
      <c r="J4646" s="33">
        <v>42477</v>
      </c>
      <c r="K4646" s="33" t="str" cm="1">
        <f t="array" aca="1" ref="K4646" ca="1">_xlfn.IFS(L4646&lt;3,"Junior",L4646&lt;=7,"Mid-Level",L4646&gt;7,"Senior")</f>
        <v>Senior</v>
      </c>
      <c r="L4646" s="45">
        <f ca="1">INT(YEARFRAC(Table1[[#This Row],[Joining Date]],TODAY(),1))</f>
        <v>10</v>
      </c>
      <c r="M4646" s="25" t="str">
        <f t="shared" ca="1" si="72"/>
        <v>Yes</v>
      </c>
      <c r="N4646" s="25">
        <f>YEAR(Table1[[#This Row],[Joining Date]])</f>
        <v>2016</v>
      </c>
      <c r="O4646" s="45">
        <f>MONTH(Table1[[#This Row],[Joining Date]])</f>
        <v>4</v>
      </c>
      <c r="P4646" s="25">
        <f ca="1">NETWORKDAYS(Table1[[#This Row],[Joining Date]],TODAY())</f>
        <v>2661</v>
      </c>
      <c r="Q4646" s="25" t="str">
        <f>LEFT(Table1[[#This Row],[Department]],5)&amp;"-"&amp;RIGHT(Table1[[#This Row],[Employee ID]],3)</f>
        <v>HR-781</v>
      </c>
      <c r="R4646" s="25" t="str">
        <f>LEFT(Table1[[#This Row],[Department]],3)</f>
        <v>HR</v>
      </c>
      <c r="S4646" s="36">
        <f>_xlfn.XLOOKUP(Table1[[#This Row],[City]],Table2[City],Table2[Bonus %])</f>
        <v>6</v>
      </c>
    </row>
    <row r="4647" spans="1:19" x14ac:dyDescent="0.35">
      <c r="A4647" s="9" t="s">
        <v>2969</v>
      </c>
      <c r="B4647" s="41" t="str">
        <f>LEFT(Table1[[#This Row],[Employee Name]],FIND(" ",Table1[[#This Row],[Employee Name]]))</f>
        <v xml:space="preserve">Gayathri </v>
      </c>
      <c r="C4647" s="41" t="str">
        <f>RIGHT(Table1[[#This Row],[Employee Name]],LEN(Table1[[#This Row],[Employee Name]])-FIND(" ",Table1[[#This Row],[Employee Name]]))</f>
        <v>Iyer</v>
      </c>
      <c r="D4647" s="23">
        <f>Table1[[#This Row],[Basic Salary]]+Table1[[#This Row],[Bonus]]</f>
        <v>48358</v>
      </c>
      <c r="E4647" s="10">
        <v>80</v>
      </c>
      <c r="F4647" s="46">
        <v>61</v>
      </c>
      <c r="G4647" s="10" t="str" cm="1">
        <f t="array" ref="G4647">_xlfn.IFS(Table1[[#This Row],[Performance Score]]&gt;=80,"Excellent",Table1[[#This Row],[Performance Score]]&gt;=60,"Good",Table1[[#This Row],[Performance Score]]&gt;=40,"Need Improvement")</f>
        <v>Good</v>
      </c>
      <c r="H4647" s="30">
        <f>Table1[[#This Row],[Bonus]]/Table1[[#This Row],[Basic Salary]]</f>
        <v>0.2426251413300442</v>
      </c>
      <c r="I4647" s="10">
        <f ca="1">DATEDIF(Table1[[#This Row],[Date of Birth]],TODAY(),"y")</f>
        <v>22</v>
      </c>
      <c r="J4647" s="34">
        <v>44321</v>
      </c>
      <c r="K4647" s="33" t="str" cm="1">
        <f t="array" aca="1" ref="K4647" ca="1">_xlfn.IFS(L4647&lt;3,"Junior",L4647&lt;=7,"Mid-Level",L4647&gt;7,"Senior")</f>
        <v>Mid-Level</v>
      </c>
      <c r="L4647" s="46">
        <f ca="1">INT(YEARFRAC(Table1[[#This Row],[Joining Date]],TODAY(),1))</f>
        <v>5</v>
      </c>
      <c r="M4647" s="25" t="str">
        <f t="shared" ca="1" si="72"/>
        <v>No</v>
      </c>
      <c r="N4647" s="26">
        <f>YEAR(Table1[[#This Row],[Joining Date]])</f>
        <v>2021</v>
      </c>
      <c r="O4647" s="46">
        <f>MONTH(Table1[[#This Row],[Joining Date]])</f>
        <v>5</v>
      </c>
      <c r="P4647" s="26">
        <f ca="1">NETWORKDAYS(Table1[[#This Row],[Joining Date]],TODAY())</f>
        <v>1344</v>
      </c>
      <c r="Q4647" s="26" t="str">
        <f>LEFT(Table1[[#This Row],[Department]],5)&amp;"-"&amp;RIGHT(Table1[[#This Row],[Employee ID]],3)</f>
        <v>Suppo-913</v>
      </c>
      <c r="R4647" s="26" t="str">
        <f>LEFT(Table1[[#This Row],[Department]],3)</f>
        <v>Sup</v>
      </c>
      <c r="S4647" s="37">
        <f>_xlfn.XLOOKUP(Table1[[#This Row],[City]],Table2[City],Table2[Bonus %])</f>
        <v>4</v>
      </c>
    </row>
    <row r="4648" spans="1:19" x14ac:dyDescent="0.35">
      <c r="A4648" s="7" t="s">
        <v>472</v>
      </c>
      <c r="B4648" s="40" t="str">
        <f>LEFT(Table1[[#This Row],[Employee Name]],FIND(" ",Table1[[#This Row],[Employee Name]]))</f>
        <v xml:space="preserve">Priya </v>
      </c>
      <c r="C4648" s="40" t="str">
        <f>RIGHT(Table1[[#This Row],[Employee Name]],LEN(Table1[[#This Row],[Employee Name]])-FIND(" ",Table1[[#This Row],[Employee Name]]))</f>
        <v>Reddy</v>
      </c>
      <c r="D4648" s="22">
        <f>Table1[[#This Row],[Basic Salary]]+Table1[[#This Row],[Bonus]]</f>
        <v>48303</v>
      </c>
      <c r="E4648" s="8">
        <v>62</v>
      </c>
      <c r="F4648" s="45">
        <v>40</v>
      </c>
      <c r="G4648" s="8" t="str" cm="1">
        <f t="array" ref="G4648">_xlfn.IFS(Table1[[#This Row],[Performance Score]]&gt;=80,"Excellent",Table1[[#This Row],[Performance Score]]&gt;=60,"Good",Table1[[#This Row],[Performance Score]]&gt;=40,"Need Improvement")</f>
        <v>Need Improvement</v>
      </c>
      <c r="H4648" s="29">
        <f>Table1[[#This Row],[Bonus]]/Table1[[#This Row],[Basic Salary]]</f>
        <v>0.20183623199223708</v>
      </c>
      <c r="I4648" s="8">
        <f ca="1">DATEDIF(Table1[[#This Row],[Date of Birth]],TODAY(),"y")</f>
        <v>27</v>
      </c>
      <c r="J4648" s="33">
        <v>43285</v>
      </c>
      <c r="K4648" s="33" t="str" cm="1">
        <f t="array" aca="1" ref="K4648" ca="1">_xlfn.IFS(L4648&lt;3,"Junior",L4648&lt;=7,"Mid-Level",L4648&gt;7,"Senior")</f>
        <v>Mid-Level</v>
      </c>
      <c r="L4648" s="45">
        <f ca="1">INT(YEARFRAC(Table1[[#This Row],[Joining Date]],TODAY(),1))</f>
        <v>7</v>
      </c>
      <c r="M4648" s="25" t="str">
        <f t="shared" ca="1" si="72"/>
        <v>Yes</v>
      </c>
      <c r="N4648" s="25">
        <f>YEAR(Table1[[#This Row],[Joining Date]])</f>
        <v>2018</v>
      </c>
      <c r="O4648" s="45">
        <f>MONTH(Table1[[#This Row],[Joining Date]])</f>
        <v>7</v>
      </c>
      <c r="P4648" s="25">
        <f ca="1">NETWORKDAYS(Table1[[#This Row],[Joining Date]],TODAY())</f>
        <v>2084</v>
      </c>
      <c r="Q4648" s="25" t="str">
        <f>LEFT(Table1[[#This Row],[Department]],5)&amp;"-"&amp;RIGHT(Table1[[#This Row],[Employee ID]],3)</f>
        <v>Sales-416</v>
      </c>
      <c r="R4648" s="25" t="str">
        <f>LEFT(Table1[[#This Row],[Department]],3)</f>
        <v>Sal</v>
      </c>
      <c r="S4648" s="36">
        <f>_xlfn.XLOOKUP(Table1[[#This Row],[City]],Table2[City],Table2[Bonus %])</f>
        <v>5</v>
      </c>
    </row>
    <row r="4649" spans="1:19" x14ac:dyDescent="0.35">
      <c r="A4649" s="9" t="s">
        <v>2788</v>
      </c>
      <c r="B4649" s="41" t="str">
        <f>LEFT(Table1[[#This Row],[Employee Name]],FIND(" ",Table1[[#This Row],[Employee Name]]))</f>
        <v xml:space="preserve">Karan </v>
      </c>
      <c r="C4649" s="41" t="str">
        <f>RIGHT(Table1[[#This Row],[Employee Name]],LEN(Table1[[#This Row],[Employee Name]])-FIND(" ",Table1[[#This Row],[Employee Name]]))</f>
        <v>Malhotra</v>
      </c>
      <c r="D4649" s="23">
        <f>Table1[[#This Row],[Basic Salary]]+Table1[[#This Row],[Bonus]]</f>
        <v>48272</v>
      </c>
      <c r="E4649" s="10">
        <v>80</v>
      </c>
      <c r="F4649" s="46">
        <v>87</v>
      </c>
      <c r="G4649" s="10" t="str" cm="1">
        <f t="array" ref="G4649">_xlfn.IFS(Table1[[#This Row],[Performance Score]]&gt;=80,"Excellent",Table1[[#This Row],[Performance Score]]&gt;=60,"Good",Table1[[#This Row],[Performance Score]]&gt;=40,"Need Improvement")</f>
        <v>Excellent</v>
      </c>
      <c r="H4649" s="30">
        <f>Table1[[#This Row],[Bonus]]/Table1[[#This Row],[Basic Salary]]</f>
        <v>0.38390527794501306</v>
      </c>
      <c r="I4649" s="10">
        <f ca="1">DATEDIF(Table1[[#This Row],[Date of Birth]],TODAY(),"y")</f>
        <v>32</v>
      </c>
      <c r="J4649" s="34">
        <v>42427</v>
      </c>
      <c r="K4649" s="33" t="str" cm="1">
        <f t="array" aca="1" ref="K4649" ca="1">_xlfn.IFS(L4649&lt;3,"Junior",L4649&lt;=7,"Mid-Level",L4649&gt;7,"Senior")</f>
        <v>Senior</v>
      </c>
      <c r="L4649" s="46">
        <f ca="1">INT(YEARFRAC(Table1[[#This Row],[Joining Date]],TODAY(),1))</f>
        <v>10</v>
      </c>
      <c r="M4649" s="25" t="str">
        <f t="shared" ca="1" si="72"/>
        <v>Yes</v>
      </c>
      <c r="N4649" s="26">
        <f>YEAR(Table1[[#This Row],[Joining Date]])</f>
        <v>2016</v>
      </c>
      <c r="O4649" s="46">
        <f>MONTH(Table1[[#This Row],[Joining Date]])</f>
        <v>2</v>
      </c>
      <c r="P4649" s="26">
        <f ca="1">NETWORKDAYS(Table1[[#This Row],[Joining Date]],TODAY())</f>
        <v>2696</v>
      </c>
      <c r="Q4649" s="26" t="str">
        <f>LEFT(Table1[[#This Row],[Department]],5)&amp;"-"&amp;RIGHT(Table1[[#This Row],[Employee ID]],3)</f>
        <v>IT-732</v>
      </c>
      <c r="R4649" s="26" t="str">
        <f>LEFT(Table1[[#This Row],[Department]],3)</f>
        <v>IT</v>
      </c>
      <c r="S4649" s="37">
        <f>_xlfn.XLOOKUP(Table1[[#This Row],[City]],Table2[City],Table2[Bonus %])</f>
        <v>4</v>
      </c>
    </row>
    <row r="4650" spans="1:19" x14ac:dyDescent="0.35">
      <c r="A4650" s="7" t="s">
        <v>4178</v>
      </c>
      <c r="B4650" s="40" t="str">
        <f>LEFT(Table1[[#This Row],[Employee Name]],FIND(" ",Table1[[#This Row],[Employee Name]]))</f>
        <v xml:space="preserve">Ananya </v>
      </c>
      <c r="C4650" s="40" t="str">
        <f>RIGHT(Table1[[#This Row],[Employee Name]],LEN(Table1[[#This Row],[Employee Name]])-FIND(" ",Table1[[#This Row],[Employee Name]]))</f>
        <v>Rao</v>
      </c>
      <c r="D4650" s="22">
        <f>Table1[[#This Row],[Basic Salary]]+Table1[[#This Row],[Bonus]]</f>
        <v>48263</v>
      </c>
      <c r="E4650" s="8">
        <v>60</v>
      </c>
      <c r="F4650" s="45">
        <v>77</v>
      </c>
      <c r="G4650" s="8" t="str" cm="1">
        <f t="array" ref="G4650">_xlfn.IFS(Table1[[#This Row],[Performance Score]]&gt;=80,"Excellent",Table1[[#This Row],[Performance Score]]&gt;=60,"Good",Table1[[#This Row],[Performance Score]]&gt;=40,"Need Improvement")</f>
        <v>Good</v>
      </c>
      <c r="H4650" s="29">
        <f>Table1[[#This Row],[Bonus]]/Table1[[#This Row],[Basic Salary]]</f>
        <v>0.43107487027427727</v>
      </c>
      <c r="I4650" s="8">
        <f ca="1">DATEDIF(Table1[[#This Row],[Date of Birth]],TODAY(),"y")</f>
        <v>16</v>
      </c>
      <c r="J4650" s="33">
        <v>42893</v>
      </c>
      <c r="K4650" s="33" t="str" cm="1">
        <f t="array" aca="1" ref="K4650" ca="1">_xlfn.IFS(L4650&lt;3,"Junior",L4650&lt;=7,"Mid-Level",L4650&gt;7,"Senior")</f>
        <v>Senior</v>
      </c>
      <c r="L4650" s="45">
        <f ca="1">INT(YEARFRAC(Table1[[#This Row],[Joining Date]],TODAY(),1))</f>
        <v>9</v>
      </c>
      <c r="M4650" s="25" t="str">
        <f t="shared" ca="1" si="72"/>
        <v>Yes</v>
      </c>
      <c r="N4650" s="25">
        <f>YEAR(Table1[[#This Row],[Joining Date]])</f>
        <v>2017</v>
      </c>
      <c r="O4650" s="45">
        <f>MONTH(Table1[[#This Row],[Joining Date]])</f>
        <v>6</v>
      </c>
      <c r="P4650" s="25">
        <f ca="1">NETWORKDAYS(Table1[[#This Row],[Joining Date]],TODAY())</f>
        <v>2364</v>
      </c>
      <c r="Q4650" s="25" t="str">
        <f>LEFT(Table1[[#This Row],[Department]],5)&amp;"-"&amp;RIGHT(Table1[[#This Row],[Employee ID]],3)</f>
        <v>Marke-122</v>
      </c>
      <c r="R4650" s="25" t="str">
        <f>LEFT(Table1[[#This Row],[Department]],3)</f>
        <v>Mar</v>
      </c>
      <c r="S4650" s="36">
        <f>_xlfn.XLOOKUP(Table1[[#This Row],[City]],Table2[City],Table2[Bonus %])</f>
        <v>4</v>
      </c>
    </row>
    <row r="4651" spans="1:19" x14ac:dyDescent="0.35">
      <c r="A4651" s="9" t="s">
        <v>4924</v>
      </c>
      <c r="B4651" s="41" t="str">
        <f>LEFT(Table1[[#This Row],[Employee Name]],FIND(" ",Table1[[#This Row],[Employee Name]]))</f>
        <v xml:space="preserve">Nisha </v>
      </c>
      <c r="C4651" s="41" t="str">
        <f>RIGHT(Table1[[#This Row],[Employee Name]],LEN(Table1[[#This Row],[Employee Name]])-FIND(" ",Table1[[#This Row],[Employee Name]]))</f>
        <v>Kapoor</v>
      </c>
      <c r="D4651" s="23">
        <f>Table1[[#This Row],[Basic Salary]]+Table1[[#This Row],[Bonus]]</f>
        <v>48251</v>
      </c>
      <c r="E4651" s="10">
        <v>61</v>
      </c>
      <c r="F4651" s="46">
        <v>79</v>
      </c>
      <c r="G4651" s="10" t="str" cm="1">
        <f t="array" ref="G4651">_xlfn.IFS(Table1[[#This Row],[Performance Score]]&gt;=80,"Excellent",Table1[[#This Row],[Performance Score]]&gt;=60,"Good",Table1[[#This Row],[Performance Score]]&gt;=40,"Need Improvement")</f>
        <v>Good</v>
      </c>
      <c r="H4651" s="30">
        <f>Table1[[#This Row],[Bonus]]/Table1[[#This Row],[Basic Salary]]</f>
        <v>0.68098522853957633</v>
      </c>
      <c r="I4651" s="10">
        <f ca="1">DATEDIF(Table1[[#This Row],[Date of Birth]],TODAY(),"y")</f>
        <v>29</v>
      </c>
      <c r="J4651" s="34">
        <v>42243</v>
      </c>
      <c r="K4651" s="33" t="str" cm="1">
        <f t="array" aca="1" ref="K4651" ca="1">_xlfn.IFS(L4651&lt;3,"Junior",L4651&lt;=7,"Mid-Level",L4651&gt;7,"Senior")</f>
        <v>Senior</v>
      </c>
      <c r="L4651" s="46">
        <f ca="1">INT(YEARFRAC(Table1[[#This Row],[Joining Date]],TODAY(),1))</f>
        <v>10</v>
      </c>
      <c r="M4651" s="25" t="str">
        <f t="shared" ca="1" si="72"/>
        <v>Yes</v>
      </c>
      <c r="N4651" s="26">
        <f>YEAR(Table1[[#This Row],[Joining Date]])</f>
        <v>2015</v>
      </c>
      <c r="O4651" s="46">
        <f>MONTH(Table1[[#This Row],[Joining Date]])</f>
        <v>8</v>
      </c>
      <c r="P4651" s="26">
        <f ca="1">NETWORKDAYS(Table1[[#This Row],[Joining Date]],TODAY())</f>
        <v>2828</v>
      </c>
      <c r="Q4651" s="26" t="str">
        <f>LEFT(Table1[[#This Row],[Department]],5)&amp;"-"&amp;RIGHT(Table1[[#This Row],[Employee ID]],3)</f>
        <v>HR-868</v>
      </c>
      <c r="R4651" s="26" t="str">
        <f>LEFT(Table1[[#This Row],[Department]],3)</f>
        <v>HR</v>
      </c>
      <c r="S4651" s="37">
        <f>_xlfn.XLOOKUP(Table1[[#This Row],[City]],Table2[City],Table2[Bonus %])</f>
        <v>6</v>
      </c>
    </row>
    <row r="4652" spans="1:19" x14ac:dyDescent="0.35">
      <c r="A4652" s="7" t="s">
        <v>4249</v>
      </c>
      <c r="B4652" s="40" t="str">
        <f>LEFT(Table1[[#This Row],[Employee Name]],FIND(" ",Table1[[#This Row],[Employee Name]]))</f>
        <v xml:space="preserve">Rohan </v>
      </c>
      <c r="C4652" s="40" t="str">
        <f>RIGHT(Table1[[#This Row],[Employee Name]],LEN(Table1[[#This Row],[Employee Name]])-FIND(" ",Table1[[#This Row],[Employee Name]]))</f>
        <v>Gupta</v>
      </c>
      <c r="D4652" s="22">
        <f>Table1[[#This Row],[Basic Salary]]+Table1[[#This Row],[Bonus]]</f>
        <v>48170</v>
      </c>
      <c r="E4652" s="8">
        <v>80</v>
      </c>
      <c r="F4652" s="45">
        <v>94</v>
      </c>
      <c r="G4652" s="8" t="str" cm="1">
        <f t="array" ref="G4652">_xlfn.IFS(Table1[[#This Row],[Performance Score]]&gt;=80,"Excellent",Table1[[#This Row],[Performance Score]]&gt;=60,"Good",Table1[[#This Row],[Performance Score]]&gt;=40,"Need Improvement")</f>
        <v>Excellent</v>
      </c>
      <c r="H4652" s="29">
        <f>Table1[[#This Row],[Bonus]]/Table1[[#This Row],[Basic Salary]]</f>
        <v>0.76835535976505143</v>
      </c>
      <c r="I4652" s="8">
        <f ca="1">DATEDIF(Table1[[#This Row],[Date of Birth]],TODAY(),"y")</f>
        <v>28</v>
      </c>
      <c r="J4652" s="33">
        <v>43921</v>
      </c>
      <c r="K4652" s="33" t="str" cm="1">
        <f t="array" aca="1" ref="K4652" ca="1">_xlfn.IFS(L4652&lt;3,"Junior",L4652&lt;=7,"Mid-Level",L4652&gt;7,"Senior")</f>
        <v>Mid-Level</v>
      </c>
      <c r="L4652" s="45">
        <f ca="1">INT(YEARFRAC(Table1[[#This Row],[Joining Date]],TODAY(),1))</f>
        <v>6</v>
      </c>
      <c r="M4652" s="25" t="str">
        <f t="shared" ca="1" si="72"/>
        <v>Yes</v>
      </c>
      <c r="N4652" s="25">
        <f>YEAR(Table1[[#This Row],[Joining Date]])</f>
        <v>2020</v>
      </c>
      <c r="O4652" s="45">
        <f>MONTH(Table1[[#This Row],[Joining Date]])</f>
        <v>3</v>
      </c>
      <c r="P4652" s="25">
        <f ca="1">NETWORKDAYS(Table1[[#This Row],[Joining Date]],TODAY())</f>
        <v>1630</v>
      </c>
      <c r="Q4652" s="25" t="str">
        <f>LEFT(Table1[[#This Row],[Department]],5)&amp;"-"&amp;RIGHT(Table1[[#This Row],[Employee ID]],3)</f>
        <v>Sales-193</v>
      </c>
      <c r="R4652" s="25" t="str">
        <f>LEFT(Table1[[#This Row],[Department]],3)</f>
        <v>Sal</v>
      </c>
      <c r="S4652" s="36">
        <f>_xlfn.XLOOKUP(Table1[[#This Row],[City]],Table2[City],Table2[Bonus %])</f>
        <v>5</v>
      </c>
    </row>
    <row r="4653" spans="1:19" x14ac:dyDescent="0.35">
      <c r="A4653" s="9" t="s">
        <v>883</v>
      </c>
      <c r="B4653" s="41" t="str">
        <f>LEFT(Table1[[#This Row],[Employee Name]],FIND(" ",Table1[[#This Row],[Employee Name]]))</f>
        <v xml:space="preserve">Meera </v>
      </c>
      <c r="C4653" s="41" t="str">
        <f>RIGHT(Table1[[#This Row],[Employee Name]],LEN(Table1[[#This Row],[Employee Name]])-FIND(" ",Table1[[#This Row],[Employee Name]]))</f>
        <v>Joshi</v>
      </c>
      <c r="D4653" s="23">
        <f>Table1[[#This Row],[Basic Salary]]+Table1[[#This Row],[Bonus]]</f>
        <v>48163</v>
      </c>
      <c r="E4653" s="10">
        <v>72</v>
      </c>
      <c r="F4653" s="46">
        <v>47</v>
      </c>
      <c r="G4653" s="10" t="str" cm="1">
        <f t="array" ref="G4653">_xlfn.IFS(Table1[[#This Row],[Performance Score]]&gt;=80,"Excellent",Table1[[#This Row],[Performance Score]]&gt;=60,"Good",Table1[[#This Row],[Performance Score]]&gt;=40,"Need Improvement")</f>
        <v>Need Improvement</v>
      </c>
      <c r="H4653" s="30">
        <f>Table1[[#This Row],[Bonus]]/Table1[[#This Row],[Basic Salary]]</f>
        <v>0.12770142124610737</v>
      </c>
      <c r="I4653" s="10">
        <f ca="1">DATEDIF(Table1[[#This Row],[Date of Birth]],TODAY(),"y")</f>
        <v>40</v>
      </c>
      <c r="J4653" s="34">
        <v>42363</v>
      </c>
      <c r="K4653" s="33" t="str" cm="1">
        <f t="array" aca="1" ref="K4653" ca="1">_xlfn.IFS(L4653&lt;3,"Junior",L4653&lt;=7,"Mid-Level",L4653&gt;7,"Senior")</f>
        <v>Senior</v>
      </c>
      <c r="L4653" s="46">
        <f ca="1">INT(YEARFRAC(Table1[[#This Row],[Joining Date]],TODAY(),1))</f>
        <v>10</v>
      </c>
      <c r="M4653" s="25" t="str">
        <f t="shared" ca="1" si="72"/>
        <v>Yes</v>
      </c>
      <c r="N4653" s="26">
        <f>YEAR(Table1[[#This Row],[Joining Date]])</f>
        <v>2015</v>
      </c>
      <c r="O4653" s="46">
        <f>MONTH(Table1[[#This Row],[Joining Date]])</f>
        <v>12</v>
      </c>
      <c r="P4653" s="26">
        <f ca="1">NETWORKDAYS(Table1[[#This Row],[Joining Date]],TODAY())</f>
        <v>2742</v>
      </c>
      <c r="Q4653" s="26" t="str">
        <f>LEFT(Table1[[#This Row],[Department]],5)&amp;"-"&amp;RIGHT(Table1[[#This Row],[Employee ID]],3)</f>
        <v>Suppo-827</v>
      </c>
      <c r="R4653" s="26" t="str">
        <f>LEFT(Table1[[#This Row],[Department]],3)</f>
        <v>Sup</v>
      </c>
      <c r="S4653" s="37">
        <f>_xlfn.XLOOKUP(Table1[[#This Row],[City]],Table2[City],Table2[Bonus %])</f>
        <v>5</v>
      </c>
    </row>
    <row r="4654" spans="1:19" x14ac:dyDescent="0.35">
      <c r="A4654" s="7" t="s">
        <v>3956</v>
      </c>
      <c r="B4654" s="40" t="str">
        <f>LEFT(Table1[[#This Row],[Employee Name]],FIND(" ",Table1[[#This Row],[Employee Name]]))</f>
        <v xml:space="preserve">Swathi </v>
      </c>
      <c r="C4654" s="40" t="str">
        <f>RIGHT(Table1[[#This Row],[Employee Name]],LEN(Table1[[#This Row],[Employee Name]])-FIND(" ",Table1[[#This Row],[Employee Name]]))</f>
        <v>Ramesh</v>
      </c>
      <c r="D4654" s="22">
        <f>Table1[[#This Row],[Basic Salary]]+Table1[[#This Row],[Bonus]]</f>
        <v>48111</v>
      </c>
      <c r="E4654" s="8">
        <v>92</v>
      </c>
      <c r="F4654" s="45">
        <v>63</v>
      </c>
      <c r="G4654" s="8" t="str" cm="1">
        <f t="array" ref="G4654">_xlfn.IFS(Table1[[#This Row],[Performance Score]]&gt;=80,"Excellent",Table1[[#This Row],[Performance Score]]&gt;=60,"Good",Table1[[#This Row],[Performance Score]]&gt;=40,"Need Improvement")</f>
        <v>Good</v>
      </c>
      <c r="H4654" s="29">
        <f>Table1[[#This Row],[Bonus]]/Table1[[#This Row],[Basic Salary]]</f>
        <v>0.33563754476555341</v>
      </c>
      <c r="I4654" s="8">
        <f ca="1">DATEDIF(Table1[[#This Row],[Date of Birth]],TODAY(),"y")</f>
        <v>46</v>
      </c>
      <c r="J4654" s="33">
        <v>43169</v>
      </c>
      <c r="K4654" s="33" t="str" cm="1">
        <f t="array" aca="1" ref="K4654" ca="1">_xlfn.IFS(L4654&lt;3,"Junior",L4654&lt;=7,"Mid-Level",L4654&gt;7,"Senior")</f>
        <v>Senior</v>
      </c>
      <c r="L4654" s="45">
        <f ca="1">INT(YEARFRAC(Table1[[#This Row],[Joining Date]],TODAY(),1))</f>
        <v>8</v>
      </c>
      <c r="M4654" s="25" t="str">
        <f t="shared" ca="1" si="72"/>
        <v>Yes</v>
      </c>
      <c r="N4654" s="25">
        <f>YEAR(Table1[[#This Row],[Joining Date]])</f>
        <v>2018</v>
      </c>
      <c r="O4654" s="45">
        <f>MONTH(Table1[[#This Row],[Joining Date]])</f>
        <v>3</v>
      </c>
      <c r="P4654" s="25">
        <f ca="1">NETWORKDAYS(Table1[[#This Row],[Joining Date]],TODAY())</f>
        <v>2166</v>
      </c>
      <c r="Q4654" s="25" t="str">
        <f>LEFT(Table1[[#This Row],[Department]],5)&amp;"-"&amp;RIGHT(Table1[[#This Row],[Employee ID]],3)</f>
        <v>Sales-900</v>
      </c>
      <c r="R4654" s="25" t="str">
        <f>LEFT(Table1[[#This Row],[Department]],3)</f>
        <v>Sal</v>
      </c>
      <c r="S4654" s="36">
        <f>_xlfn.XLOOKUP(Table1[[#This Row],[City]],Table2[City],Table2[Bonus %])</f>
        <v>6</v>
      </c>
    </row>
    <row r="4655" spans="1:19" x14ac:dyDescent="0.35">
      <c r="A4655" s="9" t="s">
        <v>3835</v>
      </c>
      <c r="B4655" s="41" t="str">
        <f>LEFT(Table1[[#This Row],[Employee Name]],FIND(" ",Table1[[#This Row],[Employee Name]]))</f>
        <v xml:space="preserve">Neha </v>
      </c>
      <c r="C4655" s="41" t="str">
        <f>RIGHT(Table1[[#This Row],[Employee Name]],LEN(Table1[[#This Row],[Employee Name]])-FIND(" ",Table1[[#This Row],[Employee Name]]))</f>
        <v>Kulkarni</v>
      </c>
      <c r="D4655" s="23">
        <f>Table1[[#This Row],[Basic Salary]]+Table1[[#This Row],[Bonus]]</f>
        <v>48043</v>
      </c>
      <c r="E4655" s="10">
        <v>86</v>
      </c>
      <c r="F4655" s="46">
        <v>78</v>
      </c>
      <c r="G4655" s="10" t="str" cm="1">
        <f t="array" ref="G4655">_xlfn.IFS(Table1[[#This Row],[Performance Score]]&gt;=80,"Excellent",Table1[[#This Row],[Performance Score]]&gt;=60,"Good",Table1[[#This Row],[Performance Score]]&gt;=40,"Need Improvement")</f>
        <v>Good</v>
      </c>
      <c r="H4655" s="30">
        <f>Table1[[#This Row],[Bonus]]/Table1[[#This Row],[Basic Salary]]</f>
        <v>0.68530536359490657</v>
      </c>
      <c r="I4655" s="10">
        <f ca="1">DATEDIF(Table1[[#This Row],[Date of Birth]],TODAY(),"y")</f>
        <v>31</v>
      </c>
      <c r="J4655" s="34">
        <v>45762</v>
      </c>
      <c r="K4655" s="33" t="str" cm="1">
        <f t="array" aca="1" ref="K4655" ca="1">_xlfn.IFS(L4655&lt;3,"Junior",L4655&lt;=7,"Mid-Level",L4655&gt;7,"Senior")</f>
        <v>Junior</v>
      </c>
      <c r="L4655" s="46">
        <f ca="1">INT(YEARFRAC(Table1[[#This Row],[Joining Date]],TODAY(),1))</f>
        <v>1</v>
      </c>
      <c r="M4655" s="25" t="str">
        <f t="shared" ca="1" si="72"/>
        <v>No</v>
      </c>
      <c r="N4655" s="26">
        <f>YEAR(Table1[[#This Row],[Joining Date]])</f>
        <v>2025</v>
      </c>
      <c r="O4655" s="46">
        <f>MONTH(Table1[[#This Row],[Joining Date]])</f>
        <v>4</v>
      </c>
      <c r="P4655" s="26">
        <f ca="1">NETWORKDAYS(Table1[[#This Row],[Joining Date]],TODAY())</f>
        <v>315</v>
      </c>
      <c r="Q4655" s="26" t="str">
        <f>LEFT(Table1[[#This Row],[Department]],5)&amp;"-"&amp;RIGHT(Table1[[#This Row],[Employee ID]],3)</f>
        <v>HR-779</v>
      </c>
      <c r="R4655" s="26" t="str">
        <f>LEFT(Table1[[#This Row],[Department]],3)</f>
        <v>HR</v>
      </c>
      <c r="S4655" s="37">
        <f>_xlfn.XLOOKUP(Table1[[#This Row],[City]],Table2[City],Table2[Bonus %])</f>
        <v>6</v>
      </c>
    </row>
    <row r="4656" spans="1:19" x14ac:dyDescent="0.35">
      <c r="A4656" s="7" t="s">
        <v>1554</v>
      </c>
      <c r="B4656" s="40" t="str">
        <f>LEFT(Table1[[#This Row],[Employee Name]],FIND(" ",Table1[[#This Row],[Employee Name]]))</f>
        <v xml:space="preserve">Ajay </v>
      </c>
      <c r="C4656" s="40" t="str">
        <f>RIGHT(Table1[[#This Row],[Employee Name]],LEN(Table1[[#This Row],[Employee Name]])-FIND(" ",Table1[[#This Row],[Employee Name]]))</f>
        <v>Singh</v>
      </c>
      <c r="D4656" s="22">
        <f>Table1[[#This Row],[Basic Salary]]+Table1[[#This Row],[Bonus]]</f>
        <v>48037</v>
      </c>
      <c r="E4656" s="8">
        <v>60</v>
      </c>
      <c r="F4656" s="45">
        <v>73</v>
      </c>
      <c r="G4656" s="8" t="str" cm="1">
        <f t="array" ref="G4656">_xlfn.IFS(Table1[[#This Row],[Performance Score]]&gt;=80,"Excellent",Table1[[#This Row],[Performance Score]]&gt;=60,"Good",Table1[[#This Row],[Performance Score]]&gt;=40,"Need Improvement")</f>
        <v>Good</v>
      </c>
      <c r="H4656" s="29">
        <f>Table1[[#This Row],[Bonus]]/Table1[[#This Row],[Basic Salary]]</f>
        <v>0.28044034545260688</v>
      </c>
      <c r="I4656" s="8">
        <f ca="1">DATEDIF(Table1[[#This Row],[Date of Birth]],TODAY(),"y")</f>
        <v>29</v>
      </c>
      <c r="J4656" s="33">
        <v>44801</v>
      </c>
      <c r="K4656" s="33" t="str" cm="1">
        <f t="array" aca="1" ref="K4656" ca="1">_xlfn.IFS(L4656&lt;3,"Junior",L4656&lt;=7,"Mid-Level",L4656&gt;7,"Senior")</f>
        <v>Mid-Level</v>
      </c>
      <c r="L4656" s="45">
        <f ca="1">INT(YEARFRAC(Table1[[#This Row],[Joining Date]],TODAY(),1))</f>
        <v>3</v>
      </c>
      <c r="M4656" s="25" t="str">
        <f t="shared" ca="1" si="72"/>
        <v>No</v>
      </c>
      <c r="N4656" s="25">
        <f>YEAR(Table1[[#This Row],[Joining Date]])</f>
        <v>2022</v>
      </c>
      <c r="O4656" s="45">
        <f>MONTH(Table1[[#This Row],[Joining Date]])</f>
        <v>8</v>
      </c>
      <c r="P4656" s="25">
        <f ca="1">NETWORKDAYS(Table1[[#This Row],[Joining Date]],TODAY())</f>
        <v>1001</v>
      </c>
      <c r="Q4656" s="25" t="str">
        <f>LEFT(Table1[[#This Row],[Department]],5)&amp;"-"&amp;RIGHT(Table1[[#This Row],[Employee ID]],3)</f>
        <v>Opera-498</v>
      </c>
      <c r="R4656" s="25" t="str">
        <f>LEFT(Table1[[#This Row],[Department]],3)</f>
        <v>Ope</v>
      </c>
      <c r="S4656" s="36">
        <f>_xlfn.XLOOKUP(Table1[[#This Row],[City]],Table2[City],Table2[Bonus %])</f>
        <v>5</v>
      </c>
    </row>
    <row r="4657" spans="1:19" x14ac:dyDescent="0.35">
      <c r="A4657" s="9" t="s">
        <v>84</v>
      </c>
      <c r="B4657" s="41" t="str">
        <f>LEFT(Table1[[#This Row],[Employee Name]],FIND(" ",Table1[[#This Row],[Employee Name]]))</f>
        <v xml:space="preserve">Pooja </v>
      </c>
      <c r="C4657" s="41" t="str">
        <f>RIGHT(Table1[[#This Row],[Employee Name]],LEN(Table1[[#This Row],[Employee Name]])-FIND(" ",Table1[[#This Row],[Employee Name]]))</f>
        <v>Das</v>
      </c>
      <c r="D4657" s="23">
        <f>Table1[[#This Row],[Basic Salary]]+Table1[[#This Row],[Bonus]]</f>
        <v>47977</v>
      </c>
      <c r="E4657" s="10">
        <v>76</v>
      </c>
      <c r="F4657" s="46">
        <v>47</v>
      </c>
      <c r="G4657" s="10" t="str" cm="1">
        <f t="array" ref="G4657">_xlfn.IFS(Table1[[#This Row],[Performance Score]]&gt;=80,"Excellent",Table1[[#This Row],[Performance Score]]&gt;=60,"Good",Table1[[#This Row],[Performance Score]]&gt;=40,"Need Improvement")</f>
        <v>Need Improvement</v>
      </c>
      <c r="H4657" s="30">
        <f>Table1[[#This Row],[Bonus]]/Table1[[#This Row],[Basic Salary]]</f>
        <v>0.24366850714156105</v>
      </c>
      <c r="I4657" s="10">
        <f ca="1">DATEDIF(Table1[[#This Row],[Date of Birth]],TODAY(),"y")</f>
        <v>16</v>
      </c>
      <c r="J4657" s="34">
        <v>43231</v>
      </c>
      <c r="K4657" s="33" t="str" cm="1">
        <f t="array" aca="1" ref="K4657" ca="1">_xlfn.IFS(L4657&lt;3,"Junior",L4657&lt;=7,"Mid-Level",L4657&gt;7,"Senior")</f>
        <v>Senior</v>
      </c>
      <c r="L4657" s="46">
        <f ca="1">INT(YEARFRAC(Table1[[#This Row],[Joining Date]],TODAY(),1))</f>
        <v>8</v>
      </c>
      <c r="M4657" s="25" t="str">
        <f t="shared" ca="1" si="72"/>
        <v>Yes</v>
      </c>
      <c r="N4657" s="26">
        <f>YEAR(Table1[[#This Row],[Joining Date]])</f>
        <v>2018</v>
      </c>
      <c r="O4657" s="46">
        <f>MONTH(Table1[[#This Row],[Joining Date]])</f>
        <v>5</v>
      </c>
      <c r="P4657" s="26">
        <f ca="1">NETWORKDAYS(Table1[[#This Row],[Joining Date]],TODAY())</f>
        <v>2122</v>
      </c>
      <c r="Q4657" s="26" t="str">
        <f>LEFT(Table1[[#This Row],[Department]],5)&amp;"-"&amp;RIGHT(Table1[[#This Row],[Employee ID]],3)</f>
        <v>Marke-034</v>
      </c>
      <c r="R4657" s="26" t="str">
        <f>LEFT(Table1[[#This Row],[Department]],3)</f>
        <v>Mar</v>
      </c>
      <c r="S4657" s="37">
        <f>_xlfn.XLOOKUP(Table1[[#This Row],[City]],Table2[City],Table2[Bonus %])</f>
        <v>5</v>
      </c>
    </row>
    <row r="4658" spans="1:19" x14ac:dyDescent="0.35">
      <c r="A4658" s="7" t="s">
        <v>3399</v>
      </c>
      <c r="B4658" s="40" t="str">
        <f>LEFT(Table1[[#This Row],[Employee Name]],FIND(" ",Table1[[#This Row],[Employee Name]]))</f>
        <v xml:space="preserve">Arjun </v>
      </c>
      <c r="C4658" s="40" t="str">
        <f>RIGHT(Table1[[#This Row],[Employee Name]],LEN(Table1[[#This Row],[Employee Name]])-FIND(" ",Table1[[#This Row],[Employee Name]]))</f>
        <v>Mehta</v>
      </c>
      <c r="D4658" s="22">
        <f>Table1[[#This Row],[Basic Salary]]+Table1[[#This Row],[Bonus]]</f>
        <v>47966</v>
      </c>
      <c r="E4658" s="8">
        <v>61</v>
      </c>
      <c r="F4658" s="45">
        <v>79</v>
      </c>
      <c r="G4658" s="8" t="str" cm="1">
        <f t="array" ref="G4658">_xlfn.IFS(Table1[[#This Row],[Performance Score]]&gt;=80,"Excellent",Table1[[#This Row],[Performance Score]]&gt;=60,"Good",Table1[[#This Row],[Performance Score]]&gt;=40,"Need Improvement")</f>
        <v>Good</v>
      </c>
      <c r="H4658" s="29">
        <f>Table1[[#This Row],[Bonus]]/Table1[[#This Row],[Basic Salary]]</f>
        <v>0.49069210927059703</v>
      </c>
      <c r="I4658" s="8">
        <f ca="1">DATEDIF(Table1[[#This Row],[Date of Birth]],TODAY(),"y")</f>
        <v>17</v>
      </c>
      <c r="J4658" s="33">
        <v>44480</v>
      </c>
      <c r="K4658" s="33" t="str" cm="1">
        <f t="array" aca="1" ref="K4658" ca="1">_xlfn.IFS(L4658&lt;3,"Junior",L4658&lt;=7,"Mid-Level",L4658&gt;7,"Senior")</f>
        <v>Mid-Level</v>
      </c>
      <c r="L4658" s="45">
        <f ca="1">INT(YEARFRAC(Table1[[#This Row],[Joining Date]],TODAY(),1))</f>
        <v>4</v>
      </c>
      <c r="M4658" s="25" t="str">
        <f t="shared" ca="1" si="72"/>
        <v>No</v>
      </c>
      <c r="N4658" s="25">
        <f>YEAR(Table1[[#This Row],[Joining Date]])</f>
        <v>2021</v>
      </c>
      <c r="O4658" s="45">
        <f>MONTH(Table1[[#This Row],[Joining Date]])</f>
        <v>10</v>
      </c>
      <c r="P4658" s="25">
        <f ca="1">NETWORKDAYS(Table1[[#This Row],[Joining Date]],TODAY())</f>
        <v>1231</v>
      </c>
      <c r="Q4658" s="25" t="str">
        <f>LEFT(Table1[[#This Row],[Department]],5)&amp;"-"&amp;RIGHT(Table1[[#This Row],[Employee ID]],3)</f>
        <v>Sales-343</v>
      </c>
      <c r="R4658" s="25" t="str">
        <f>LEFT(Table1[[#This Row],[Department]],3)</f>
        <v>Sal</v>
      </c>
      <c r="S4658" s="36">
        <f>_xlfn.XLOOKUP(Table1[[#This Row],[City]],Table2[City],Table2[Bonus %])</f>
        <v>7</v>
      </c>
    </row>
    <row r="4659" spans="1:19" x14ac:dyDescent="0.35">
      <c r="A4659" s="9" t="s">
        <v>3007</v>
      </c>
      <c r="B4659" s="41" t="str">
        <f>LEFT(Table1[[#This Row],[Employee Name]],FIND(" ",Table1[[#This Row],[Employee Name]]))</f>
        <v xml:space="preserve">Ajay </v>
      </c>
      <c r="C4659" s="41" t="str">
        <f>RIGHT(Table1[[#This Row],[Employee Name]],LEN(Table1[[#This Row],[Employee Name]])-FIND(" ",Table1[[#This Row],[Employee Name]]))</f>
        <v>Singh</v>
      </c>
      <c r="D4659" s="23">
        <f>Table1[[#This Row],[Basic Salary]]+Table1[[#This Row],[Bonus]]</f>
        <v>47957</v>
      </c>
      <c r="E4659" s="10">
        <v>81</v>
      </c>
      <c r="F4659" s="46">
        <v>42</v>
      </c>
      <c r="G4659" s="10" t="str" cm="1">
        <f t="array" ref="G4659">_xlfn.IFS(Table1[[#This Row],[Performance Score]]&gt;=80,"Excellent",Table1[[#This Row],[Performance Score]]&gt;=60,"Good",Table1[[#This Row],[Performance Score]]&gt;=40,"Need Improvement")</f>
        <v>Need Improvement</v>
      </c>
      <c r="H4659" s="30">
        <f>Table1[[#This Row],[Bonus]]/Table1[[#This Row],[Basic Salary]]</f>
        <v>0.46326356258009399</v>
      </c>
      <c r="I4659" s="10">
        <f ca="1">DATEDIF(Table1[[#This Row],[Date of Birth]],TODAY(),"y")</f>
        <v>24</v>
      </c>
      <c r="J4659" s="34">
        <v>45055</v>
      </c>
      <c r="K4659" s="33" t="str" cm="1">
        <f t="array" aca="1" ref="K4659" ca="1">_xlfn.IFS(L4659&lt;3,"Junior",L4659&lt;=7,"Mid-Level",L4659&gt;7,"Senior")</f>
        <v>Mid-Level</v>
      </c>
      <c r="L4659" s="46">
        <f ca="1">INT(YEARFRAC(Table1[[#This Row],[Joining Date]],TODAY(),1))</f>
        <v>3</v>
      </c>
      <c r="M4659" s="25" t="str">
        <f t="shared" ca="1" si="72"/>
        <v>No</v>
      </c>
      <c r="N4659" s="26">
        <f>YEAR(Table1[[#This Row],[Joining Date]])</f>
        <v>2023</v>
      </c>
      <c r="O4659" s="46">
        <f>MONTH(Table1[[#This Row],[Joining Date]])</f>
        <v>5</v>
      </c>
      <c r="P4659" s="26">
        <f ca="1">NETWORKDAYS(Table1[[#This Row],[Joining Date]],TODAY())</f>
        <v>820</v>
      </c>
      <c r="Q4659" s="26" t="str">
        <f>LEFT(Table1[[#This Row],[Department]],5)&amp;"-"&amp;RIGHT(Table1[[#This Row],[Employee ID]],3)</f>
        <v>HR-951</v>
      </c>
      <c r="R4659" s="26" t="str">
        <f>LEFT(Table1[[#This Row],[Department]],3)</f>
        <v>HR</v>
      </c>
      <c r="S4659" s="37">
        <f>_xlfn.XLOOKUP(Table1[[#This Row],[City]],Table2[City],Table2[Bonus %])</f>
        <v>6</v>
      </c>
    </row>
    <row r="4660" spans="1:19" x14ac:dyDescent="0.35">
      <c r="A4660" s="7" t="s">
        <v>1883</v>
      </c>
      <c r="B4660" s="40" t="str">
        <f>LEFT(Table1[[#This Row],[Employee Name]],FIND(" ",Table1[[#This Row],[Employee Name]]))</f>
        <v xml:space="preserve">Priya </v>
      </c>
      <c r="C4660" s="40" t="str">
        <f>RIGHT(Table1[[#This Row],[Employee Name]],LEN(Table1[[#This Row],[Employee Name]])-FIND(" ",Table1[[#This Row],[Employee Name]]))</f>
        <v>Reddy</v>
      </c>
      <c r="D4660" s="22">
        <f>Table1[[#This Row],[Basic Salary]]+Table1[[#This Row],[Bonus]]</f>
        <v>47944</v>
      </c>
      <c r="E4660" s="8">
        <v>88</v>
      </c>
      <c r="F4660" s="45">
        <v>89</v>
      </c>
      <c r="G4660" s="8" t="str" cm="1">
        <f t="array" ref="G4660">_xlfn.IFS(Table1[[#This Row],[Performance Score]]&gt;=80,"Excellent",Table1[[#This Row],[Performance Score]]&gt;=60,"Good",Table1[[#This Row],[Performance Score]]&gt;=40,"Need Improvement")</f>
        <v>Excellent</v>
      </c>
      <c r="H4660" s="29">
        <f>Table1[[#This Row],[Bonus]]/Table1[[#This Row],[Basic Salary]]</f>
        <v>0.86923466801824634</v>
      </c>
      <c r="I4660" s="8">
        <f ca="1">DATEDIF(Table1[[#This Row],[Date of Birth]],TODAY(),"y")</f>
        <v>21</v>
      </c>
      <c r="J4660" s="33">
        <v>45676</v>
      </c>
      <c r="K4660" s="33" t="str" cm="1">
        <f t="array" aca="1" ref="K4660" ca="1">_xlfn.IFS(L4660&lt;3,"Junior",L4660&lt;=7,"Mid-Level",L4660&gt;7,"Senior")</f>
        <v>Junior</v>
      </c>
      <c r="L4660" s="45">
        <f ca="1">INT(YEARFRAC(Table1[[#This Row],[Joining Date]],TODAY(),1))</f>
        <v>1</v>
      </c>
      <c r="M4660" s="25" t="str">
        <f t="shared" ca="1" si="72"/>
        <v>No</v>
      </c>
      <c r="N4660" s="25">
        <f>YEAR(Table1[[#This Row],[Joining Date]])</f>
        <v>2025</v>
      </c>
      <c r="O4660" s="45">
        <f>MONTH(Table1[[#This Row],[Joining Date]])</f>
        <v>1</v>
      </c>
      <c r="P4660" s="25">
        <f ca="1">NETWORKDAYS(Table1[[#This Row],[Joining Date]],TODAY())</f>
        <v>376</v>
      </c>
      <c r="Q4660" s="25" t="str">
        <f>LEFT(Table1[[#This Row],[Department]],5)&amp;"-"&amp;RIGHT(Table1[[#This Row],[Employee ID]],3)</f>
        <v>Finan-827</v>
      </c>
      <c r="R4660" s="25" t="str">
        <f>LEFT(Table1[[#This Row],[Department]],3)</f>
        <v>Fin</v>
      </c>
      <c r="S4660" s="36">
        <f>_xlfn.XLOOKUP(Table1[[#This Row],[City]],Table2[City],Table2[Bonus %])</f>
        <v>7</v>
      </c>
    </row>
    <row r="4661" spans="1:19" x14ac:dyDescent="0.35">
      <c r="A4661" s="9" t="s">
        <v>847</v>
      </c>
      <c r="B4661" s="41" t="str">
        <f>LEFT(Table1[[#This Row],[Employee Name]],FIND(" ",Table1[[#This Row],[Employee Name]]))</f>
        <v xml:space="preserve">Priya </v>
      </c>
      <c r="C4661" s="41" t="str">
        <f>RIGHT(Table1[[#This Row],[Employee Name]],LEN(Table1[[#This Row],[Employee Name]])-FIND(" ",Table1[[#This Row],[Employee Name]]))</f>
        <v>Reddy</v>
      </c>
      <c r="D4661" s="23">
        <f>Table1[[#This Row],[Basic Salary]]+Table1[[#This Row],[Bonus]]</f>
        <v>47937</v>
      </c>
      <c r="E4661" s="10">
        <v>85</v>
      </c>
      <c r="F4661" s="46">
        <v>52</v>
      </c>
      <c r="G4661" s="10" t="str" cm="1">
        <f t="array" ref="G4661">_xlfn.IFS(Table1[[#This Row],[Performance Score]]&gt;=80,"Excellent",Table1[[#This Row],[Performance Score]]&gt;=60,"Good",Table1[[#This Row],[Performance Score]]&gt;=40,"Need Improvement")</f>
        <v>Need Improvement</v>
      </c>
      <c r="H4661" s="30">
        <f>Table1[[#This Row],[Bonus]]/Table1[[#This Row],[Basic Salary]]</f>
        <v>0.11905595629946075</v>
      </c>
      <c r="I4661" s="10">
        <f ca="1">DATEDIF(Table1[[#This Row],[Date of Birth]],TODAY(),"y")</f>
        <v>17</v>
      </c>
      <c r="J4661" s="34">
        <v>45245</v>
      </c>
      <c r="K4661" s="33" t="str" cm="1">
        <f t="array" aca="1" ref="K4661" ca="1">_xlfn.IFS(L4661&lt;3,"Junior",L4661&lt;=7,"Mid-Level",L4661&gt;7,"Senior")</f>
        <v>Junior</v>
      </c>
      <c r="L4661" s="46">
        <f ca="1">INT(YEARFRAC(Table1[[#This Row],[Joining Date]],TODAY(),1))</f>
        <v>2</v>
      </c>
      <c r="M4661" s="25" t="str">
        <f t="shared" ca="1" si="72"/>
        <v>No</v>
      </c>
      <c r="N4661" s="26">
        <f>YEAR(Table1[[#This Row],[Joining Date]])</f>
        <v>2023</v>
      </c>
      <c r="O4661" s="46">
        <f>MONTH(Table1[[#This Row],[Joining Date]])</f>
        <v>11</v>
      </c>
      <c r="P4661" s="26">
        <f ca="1">NETWORKDAYS(Table1[[#This Row],[Joining Date]],TODAY())</f>
        <v>684</v>
      </c>
      <c r="Q4661" s="26" t="str">
        <f>LEFT(Table1[[#This Row],[Department]],5)&amp;"-"&amp;RIGHT(Table1[[#This Row],[Employee ID]],3)</f>
        <v>Marke-791</v>
      </c>
      <c r="R4661" s="26" t="str">
        <f>LEFT(Table1[[#This Row],[Department]],3)</f>
        <v>Mar</v>
      </c>
      <c r="S4661" s="37">
        <f>_xlfn.XLOOKUP(Table1[[#This Row],[City]],Table2[City],Table2[Bonus %])</f>
        <v>6</v>
      </c>
    </row>
    <row r="4662" spans="1:19" x14ac:dyDescent="0.35">
      <c r="A4662" s="7" t="s">
        <v>4570</v>
      </c>
      <c r="B4662" s="40" t="str">
        <f>LEFT(Table1[[#This Row],[Employee Name]],FIND(" ",Table1[[#This Row],[Employee Name]]))</f>
        <v xml:space="preserve">Neha </v>
      </c>
      <c r="C4662" s="40" t="str">
        <f>RIGHT(Table1[[#This Row],[Employee Name]],LEN(Table1[[#This Row],[Employee Name]])-FIND(" ",Table1[[#This Row],[Employee Name]]))</f>
        <v>Kulkarni</v>
      </c>
      <c r="D4662" s="22">
        <f>Table1[[#This Row],[Basic Salary]]+Table1[[#This Row],[Bonus]]</f>
        <v>47933</v>
      </c>
      <c r="E4662" s="8">
        <v>72</v>
      </c>
      <c r="F4662" s="45">
        <v>79</v>
      </c>
      <c r="G4662" s="8" t="str" cm="1">
        <f t="array" ref="G4662">_xlfn.IFS(Table1[[#This Row],[Performance Score]]&gt;=80,"Excellent",Table1[[#This Row],[Performance Score]]&gt;=60,"Good",Table1[[#This Row],[Performance Score]]&gt;=40,"Need Improvement")</f>
        <v>Good</v>
      </c>
      <c r="H4662" s="29">
        <f>Table1[[#This Row],[Bonus]]/Table1[[#This Row],[Basic Salary]]</f>
        <v>0.24439886809107195</v>
      </c>
      <c r="I4662" s="8">
        <f ca="1">DATEDIF(Table1[[#This Row],[Date of Birth]],TODAY(),"y")</f>
        <v>25</v>
      </c>
      <c r="J4662" s="33">
        <v>45033</v>
      </c>
      <c r="K4662" s="33" t="str" cm="1">
        <f t="array" aca="1" ref="K4662" ca="1">_xlfn.IFS(L4662&lt;3,"Junior",L4662&lt;=7,"Mid-Level",L4662&gt;7,"Senior")</f>
        <v>Mid-Level</v>
      </c>
      <c r="L4662" s="45">
        <f ca="1">INT(YEARFRAC(Table1[[#This Row],[Joining Date]],TODAY(),1))</f>
        <v>3</v>
      </c>
      <c r="M4662" s="25" t="str">
        <f t="shared" ca="1" si="72"/>
        <v>No</v>
      </c>
      <c r="N4662" s="25">
        <f>YEAR(Table1[[#This Row],[Joining Date]])</f>
        <v>2023</v>
      </c>
      <c r="O4662" s="45">
        <f>MONTH(Table1[[#This Row],[Joining Date]])</f>
        <v>4</v>
      </c>
      <c r="P4662" s="25">
        <f ca="1">NETWORKDAYS(Table1[[#This Row],[Joining Date]],TODAY())</f>
        <v>836</v>
      </c>
      <c r="Q4662" s="25" t="str">
        <f>LEFT(Table1[[#This Row],[Department]],5)&amp;"-"&amp;RIGHT(Table1[[#This Row],[Employee ID]],3)</f>
        <v>Suppo-514</v>
      </c>
      <c r="R4662" s="25" t="str">
        <f>LEFT(Table1[[#This Row],[Department]],3)</f>
        <v>Sup</v>
      </c>
      <c r="S4662" s="36">
        <f>_xlfn.XLOOKUP(Table1[[#This Row],[City]],Table2[City],Table2[Bonus %])</f>
        <v>7</v>
      </c>
    </row>
    <row r="4663" spans="1:19" x14ac:dyDescent="0.35">
      <c r="A4663" s="9" t="s">
        <v>2595</v>
      </c>
      <c r="B4663" s="41" t="str">
        <f>LEFT(Table1[[#This Row],[Employee Name]],FIND(" ",Table1[[#This Row],[Employee Name]]))</f>
        <v xml:space="preserve">Karan </v>
      </c>
      <c r="C4663" s="41" t="str">
        <f>RIGHT(Table1[[#This Row],[Employee Name]],LEN(Table1[[#This Row],[Employee Name]])-FIND(" ",Table1[[#This Row],[Employee Name]]))</f>
        <v>Malhotra</v>
      </c>
      <c r="D4663" s="23">
        <f>Table1[[#This Row],[Basic Salary]]+Table1[[#This Row],[Bonus]]</f>
        <v>47867</v>
      </c>
      <c r="E4663" s="10">
        <v>95</v>
      </c>
      <c r="F4663" s="46">
        <v>42</v>
      </c>
      <c r="G4663" s="10" t="str" cm="1">
        <f t="array" ref="G4663">_xlfn.IFS(Table1[[#This Row],[Performance Score]]&gt;=80,"Excellent",Table1[[#This Row],[Performance Score]]&gt;=60,"Good",Table1[[#This Row],[Performance Score]]&gt;=40,"Need Improvement")</f>
        <v>Need Improvement</v>
      </c>
      <c r="H4663" s="30">
        <f>Table1[[#This Row],[Bonus]]/Table1[[#This Row],[Basic Salary]]</f>
        <v>0.13005807639643044</v>
      </c>
      <c r="I4663" s="10">
        <f ca="1">DATEDIF(Table1[[#This Row],[Date of Birth]],TODAY(),"y")</f>
        <v>28</v>
      </c>
      <c r="J4663" s="34">
        <v>43668</v>
      </c>
      <c r="K4663" s="33" t="str" cm="1">
        <f t="array" aca="1" ref="K4663" ca="1">_xlfn.IFS(L4663&lt;3,"Junior",L4663&lt;=7,"Mid-Level",L4663&gt;7,"Senior")</f>
        <v>Mid-Level</v>
      </c>
      <c r="L4663" s="46">
        <f ca="1">INT(YEARFRAC(Table1[[#This Row],[Joining Date]],TODAY(),1))</f>
        <v>6</v>
      </c>
      <c r="M4663" s="25" t="str">
        <f t="shared" ca="1" si="72"/>
        <v>Yes</v>
      </c>
      <c r="N4663" s="26">
        <f>YEAR(Table1[[#This Row],[Joining Date]])</f>
        <v>2019</v>
      </c>
      <c r="O4663" s="46">
        <f>MONTH(Table1[[#This Row],[Joining Date]])</f>
        <v>7</v>
      </c>
      <c r="P4663" s="26">
        <f ca="1">NETWORKDAYS(Table1[[#This Row],[Joining Date]],TODAY())</f>
        <v>1811</v>
      </c>
      <c r="Q4663" s="26" t="str">
        <f>LEFT(Table1[[#This Row],[Department]],5)&amp;"-"&amp;RIGHT(Table1[[#This Row],[Employee ID]],3)</f>
        <v>Finan-539</v>
      </c>
      <c r="R4663" s="26" t="str">
        <f>LEFT(Table1[[#This Row],[Department]],3)</f>
        <v>Fin</v>
      </c>
      <c r="S4663" s="37">
        <f>_xlfn.XLOOKUP(Table1[[#This Row],[City]],Table2[City],Table2[Bonus %])</f>
        <v>4</v>
      </c>
    </row>
    <row r="4664" spans="1:19" x14ac:dyDescent="0.35">
      <c r="A4664" s="7" t="s">
        <v>439</v>
      </c>
      <c r="B4664" s="40" t="str">
        <f>LEFT(Table1[[#This Row],[Employee Name]],FIND(" ",Table1[[#This Row],[Employee Name]]))</f>
        <v xml:space="preserve">Aditya </v>
      </c>
      <c r="C4664" s="40" t="str">
        <f>RIGHT(Table1[[#This Row],[Employee Name]],LEN(Table1[[#This Row],[Employee Name]])-FIND(" ",Table1[[#This Row],[Employee Name]]))</f>
        <v>Kapoor</v>
      </c>
      <c r="D4664" s="22">
        <f>Table1[[#This Row],[Basic Salary]]+Table1[[#This Row],[Bonus]]</f>
        <v>47861</v>
      </c>
      <c r="E4664" s="8">
        <v>88</v>
      </c>
      <c r="F4664" s="45">
        <v>53</v>
      </c>
      <c r="G4664" s="8" t="str" cm="1">
        <f t="array" ref="G4664">_xlfn.IFS(Table1[[#This Row],[Performance Score]]&gt;=80,"Excellent",Table1[[#This Row],[Performance Score]]&gt;=60,"Good",Table1[[#This Row],[Performance Score]]&gt;=40,"Need Improvement")</f>
        <v>Need Improvement</v>
      </c>
      <c r="H4664" s="29">
        <f>Table1[[#This Row],[Bonus]]/Table1[[#This Row],[Basic Salary]]</f>
        <v>0.3040078467700188</v>
      </c>
      <c r="I4664" s="8">
        <f ca="1">DATEDIF(Table1[[#This Row],[Date of Birth]],TODAY(),"y")</f>
        <v>17</v>
      </c>
      <c r="J4664" s="33">
        <v>44482</v>
      </c>
      <c r="K4664" s="33" t="str" cm="1">
        <f t="array" aca="1" ref="K4664" ca="1">_xlfn.IFS(L4664&lt;3,"Junior",L4664&lt;=7,"Mid-Level",L4664&gt;7,"Senior")</f>
        <v>Mid-Level</v>
      </c>
      <c r="L4664" s="45">
        <f ca="1">INT(YEARFRAC(Table1[[#This Row],[Joining Date]],TODAY(),1))</f>
        <v>4</v>
      </c>
      <c r="M4664" s="25" t="str">
        <f t="shared" ca="1" si="72"/>
        <v>No</v>
      </c>
      <c r="N4664" s="25">
        <f>YEAR(Table1[[#This Row],[Joining Date]])</f>
        <v>2021</v>
      </c>
      <c r="O4664" s="45">
        <f>MONTH(Table1[[#This Row],[Joining Date]])</f>
        <v>10</v>
      </c>
      <c r="P4664" s="25">
        <f ca="1">NETWORKDAYS(Table1[[#This Row],[Joining Date]],TODAY())</f>
        <v>1229</v>
      </c>
      <c r="Q4664" s="25" t="str">
        <f>LEFT(Table1[[#This Row],[Department]],5)&amp;"-"&amp;RIGHT(Table1[[#This Row],[Employee ID]],3)</f>
        <v>Marke-383</v>
      </c>
      <c r="R4664" s="25" t="str">
        <f>LEFT(Table1[[#This Row],[Department]],3)</f>
        <v>Mar</v>
      </c>
      <c r="S4664" s="36">
        <f>_xlfn.XLOOKUP(Table1[[#This Row],[City]],Table2[City],Table2[Bonus %])</f>
        <v>5</v>
      </c>
    </row>
    <row r="4665" spans="1:19" x14ac:dyDescent="0.35">
      <c r="A4665" s="9" t="s">
        <v>3379</v>
      </c>
      <c r="B4665" s="41" t="str">
        <f>LEFT(Table1[[#This Row],[Employee Name]],FIND(" ",Table1[[#This Row],[Employee Name]]))</f>
        <v xml:space="preserve">Ajay </v>
      </c>
      <c r="C4665" s="41" t="str">
        <f>RIGHT(Table1[[#This Row],[Employee Name]],LEN(Table1[[#This Row],[Employee Name]])-FIND(" ",Table1[[#This Row],[Employee Name]]))</f>
        <v>Singh</v>
      </c>
      <c r="D4665" s="23">
        <f>Table1[[#This Row],[Basic Salary]]+Table1[[#This Row],[Bonus]]</f>
        <v>47833</v>
      </c>
      <c r="E4665" s="10">
        <v>80</v>
      </c>
      <c r="F4665" s="46">
        <v>54</v>
      </c>
      <c r="G4665" s="10" t="str" cm="1">
        <f t="array" ref="G4665">_xlfn.IFS(Table1[[#This Row],[Performance Score]]&gt;=80,"Excellent",Table1[[#This Row],[Performance Score]]&gt;=60,"Good",Table1[[#This Row],[Performance Score]]&gt;=40,"Need Improvement")</f>
        <v>Need Improvement</v>
      </c>
      <c r="H4665" s="30">
        <f>Table1[[#This Row],[Bonus]]/Table1[[#This Row],[Basic Salary]]</f>
        <v>0.27888882947435967</v>
      </c>
      <c r="I4665" s="10">
        <f ca="1">DATEDIF(Table1[[#This Row],[Date of Birth]],TODAY(),"y")</f>
        <v>28</v>
      </c>
      <c r="J4665" s="34">
        <v>43214</v>
      </c>
      <c r="K4665" s="33" t="str" cm="1">
        <f t="array" aca="1" ref="K4665" ca="1">_xlfn.IFS(L4665&lt;3,"Junior",L4665&lt;=7,"Mid-Level",L4665&gt;7,"Senior")</f>
        <v>Senior</v>
      </c>
      <c r="L4665" s="46">
        <f ca="1">INT(YEARFRAC(Table1[[#This Row],[Joining Date]],TODAY(),1))</f>
        <v>8</v>
      </c>
      <c r="M4665" s="25" t="str">
        <f t="shared" ca="1" si="72"/>
        <v>Yes</v>
      </c>
      <c r="N4665" s="26">
        <f>YEAR(Table1[[#This Row],[Joining Date]])</f>
        <v>2018</v>
      </c>
      <c r="O4665" s="46">
        <f>MONTH(Table1[[#This Row],[Joining Date]])</f>
        <v>4</v>
      </c>
      <c r="P4665" s="26">
        <f ca="1">NETWORKDAYS(Table1[[#This Row],[Joining Date]],TODAY())</f>
        <v>2135</v>
      </c>
      <c r="Q4665" s="26" t="str">
        <f>LEFT(Table1[[#This Row],[Department]],5)&amp;"-"&amp;RIGHT(Table1[[#This Row],[Employee ID]],3)</f>
        <v>Marke-323</v>
      </c>
      <c r="R4665" s="26" t="str">
        <f>LEFT(Table1[[#This Row],[Department]],3)</f>
        <v>Mar</v>
      </c>
      <c r="S4665" s="37">
        <f>_xlfn.XLOOKUP(Table1[[#This Row],[City]],Table2[City],Table2[Bonus %])</f>
        <v>8</v>
      </c>
    </row>
    <row r="4666" spans="1:19" x14ac:dyDescent="0.35">
      <c r="A4666" s="7" t="s">
        <v>1611</v>
      </c>
      <c r="B4666" s="40" t="str">
        <f>LEFT(Table1[[#This Row],[Employee Name]],FIND(" ",Table1[[#This Row],[Employee Name]]))</f>
        <v xml:space="preserve">Nisha </v>
      </c>
      <c r="C4666" s="40" t="str">
        <f>RIGHT(Table1[[#This Row],[Employee Name]],LEN(Table1[[#This Row],[Employee Name]])-FIND(" ",Table1[[#This Row],[Employee Name]]))</f>
        <v>Kapoor</v>
      </c>
      <c r="D4666" s="22">
        <f>Table1[[#This Row],[Basic Salary]]+Table1[[#This Row],[Bonus]]</f>
        <v>47827</v>
      </c>
      <c r="E4666" s="8">
        <v>68</v>
      </c>
      <c r="F4666" s="45">
        <v>52</v>
      </c>
      <c r="G4666" s="8" t="str" cm="1">
        <f t="array" ref="G4666">_xlfn.IFS(Table1[[#This Row],[Performance Score]]&gt;=80,"Excellent",Table1[[#This Row],[Performance Score]]&gt;=60,"Good",Table1[[#This Row],[Performance Score]]&gt;=40,"Need Improvement")</f>
        <v>Need Improvement</v>
      </c>
      <c r="H4666" s="29">
        <f>Table1[[#This Row],[Bonus]]/Table1[[#This Row],[Basic Salary]]</f>
        <v>0.16688218215531753</v>
      </c>
      <c r="I4666" s="8">
        <f ca="1">DATEDIF(Table1[[#This Row],[Date of Birth]],TODAY(),"y")</f>
        <v>19</v>
      </c>
      <c r="J4666" s="33">
        <v>42438</v>
      </c>
      <c r="K4666" s="33" t="str" cm="1">
        <f t="array" aca="1" ref="K4666" ca="1">_xlfn.IFS(L4666&lt;3,"Junior",L4666&lt;=7,"Mid-Level",L4666&gt;7,"Senior")</f>
        <v>Senior</v>
      </c>
      <c r="L4666" s="45">
        <f ca="1">INT(YEARFRAC(Table1[[#This Row],[Joining Date]],TODAY(),1))</f>
        <v>10</v>
      </c>
      <c r="M4666" s="25" t="str">
        <f t="shared" ca="1" si="72"/>
        <v>Yes</v>
      </c>
      <c r="N4666" s="25">
        <f>YEAR(Table1[[#This Row],[Joining Date]])</f>
        <v>2016</v>
      </c>
      <c r="O4666" s="45">
        <f>MONTH(Table1[[#This Row],[Joining Date]])</f>
        <v>3</v>
      </c>
      <c r="P4666" s="25">
        <f ca="1">NETWORKDAYS(Table1[[#This Row],[Joining Date]],TODAY())</f>
        <v>2689</v>
      </c>
      <c r="Q4666" s="25" t="str">
        <f>LEFT(Table1[[#This Row],[Department]],5)&amp;"-"&amp;RIGHT(Table1[[#This Row],[Employee ID]],3)</f>
        <v>Suppo-555</v>
      </c>
      <c r="R4666" s="25" t="str">
        <f>LEFT(Table1[[#This Row],[Department]],3)</f>
        <v>Sup</v>
      </c>
      <c r="S4666" s="36">
        <f>_xlfn.XLOOKUP(Table1[[#This Row],[City]],Table2[City],Table2[Bonus %])</f>
        <v>6</v>
      </c>
    </row>
    <row r="4667" spans="1:19" x14ac:dyDescent="0.35">
      <c r="A4667" s="9" t="s">
        <v>2647</v>
      </c>
      <c r="B4667" s="41" t="str">
        <f>LEFT(Table1[[#This Row],[Employee Name]],FIND(" ",Table1[[#This Row],[Employee Name]]))</f>
        <v xml:space="preserve">Ravi </v>
      </c>
      <c r="C4667" s="41" t="str">
        <f>RIGHT(Table1[[#This Row],[Employee Name]],LEN(Table1[[#This Row],[Employee Name]])-FIND(" ",Table1[[#This Row],[Employee Name]]))</f>
        <v>Teja</v>
      </c>
      <c r="D4667" s="23">
        <f>Table1[[#This Row],[Basic Salary]]+Table1[[#This Row],[Bonus]]</f>
        <v>47804</v>
      </c>
      <c r="E4667" s="10">
        <v>84</v>
      </c>
      <c r="F4667" s="46">
        <v>87</v>
      </c>
      <c r="G4667" s="10" t="str" cm="1">
        <f t="array" ref="G4667">_xlfn.IFS(Table1[[#This Row],[Performance Score]]&gt;=80,"Excellent",Table1[[#This Row],[Performance Score]]&gt;=60,"Good",Table1[[#This Row],[Performance Score]]&gt;=40,"Need Improvement")</f>
        <v>Excellent</v>
      </c>
      <c r="H4667" s="30">
        <f>Table1[[#This Row],[Bonus]]/Table1[[#This Row],[Basic Salary]]</f>
        <v>0.43443557582668185</v>
      </c>
      <c r="I4667" s="10">
        <f ca="1">DATEDIF(Table1[[#This Row],[Date of Birth]],TODAY(),"y")</f>
        <v>26</v>
      </c>
      <c r="J4667" s="34">
        <v>42332</v>
      </c>
      <c r="K4667" s="33" t="str" cm="1">
        <f t="array" aca="1" ref="K4667" ca="1">_xlfn.IFS(L4667&lt;3,"Junior",L4667&lt;=7,"Mid-Level",L4667&gt;7,"Senior")</f>
        <v>Senior</v>
      </c>
      <c r="L4667" s="46">
        <f ca="1">INT(YEARFRAC(Table1[[#This Row],[Joining Date]],TODAY(),1))</f>
        <v>10</v>
      </c>
      <c r="M4667" s="25" t="str">
        <f t="shared" ca="1" si="72"/>
        <v>Yes</v>
      </c>
      <c r="N4667" s="26">
        <f>YEAR(Table1[[#This Row],[Joining Date]])</f>
        <v>2015</v>
      </c>
      <c r="O4667" s="46">
        <f>MONTH(Table1[[#This Row],[Joining Date]])</f>
        <v>11</v>
      </c>
      <c r="P4667" s="26">
        <f ca="1">NETWORKDAYS(Table1[[#This Row],[Joining Date]],TODAY())</f>
        <v>2765</v>
      </c>
      <c r="Q4667" s="26" t="str">
        <f>LEFT(Table1[[#This Row],[Department]],5)&amp;"-"&amp;RIGHT(Table1[[#This Row],[Employee ID]],3)</f>
        <v>Marke-591</v>
      </c>
      <c r="R4667" s="26" t="str">
        <f>LEFT(Table1[[#This Row],[Department]],3)</f>
        <v>Mar</v>
      </c>
      <c r="S4667" s="37">
        <f>_xlfn.XLOOKUP(Table1[[#This Row],[City]],Table2[City],Table2[Bonus %])</f>
        <v>5</v>
      </c>
    </row>
    <row r="4668" spans="1:19" x14ac:dyDescent="0.35">
      <c r="A4668" s="7" t="s">
        <v>1736</v>
      </c>
      <c r="B4668" s="40" t="str">
        <f>LEFT(Table1[[#This Row],[Employee Name]],FIND(" ",Table1[[#This Row],[Employee Name]]))</f>
        <v xml:space="preserve">Vikram </v>
      </c>
      <c r="C4668" s="40" t="str">
        <f>RIGHT(Table1[[#This Row],[Employee Name]],LEN(Table1[[#This Row],[Employee Name]])-FIND(" ",Table1[[#This Row],[Employee Name]]))</f>
        <v>Singh</v>
      </c>
      <c r="D4668" s="22">
        <f>Table1[[#This Row],[Basic Salary]]+Table1[[#This Row],[Bonus]]</f>
        <v>47739</v>
      </c>
      <c r="E4668" s="8">
        <v>73</v>
      </c>
      <c r="F4668" s="45">
        <v>44</v>
      </c>
      <c r="G4668" s="8" t="str" cm="1">
        <f t="array" ref="G4668">_xlfn.IFS(Table1[[#This Row],[Performance Score]]&gt;=80,"Excellent",Table1[[#This Row],[Performance Score]]&gt;=60,"Good",Table1[[#This Row],[Performance Score]]&gt;=40,"Need Improvement")</f>
        <v>Need Improvement</v>
      </c>
      <c r="H4668" s="29">
        <f>Table1[[#This Row],[Bonus]]/Table1[[#This Row],[Basic Salary]]</f>
        <v>0.14906368844172724</v>
      </c>
      <c r="I4668" s="8">
        <f ca="1">DATEDIF(Table1[[#This Row],[Date of Birth]],TODAY(),"y")</f>
        <v>24</v>
      </c>
      <c r="J4668" s="33">
        <v>45519</v>
      </c>
      <c r="K4668" s="33" t="str" cm="1">
        <f t="array" aca="1" ref="K4668" ca="1">_xlfn.IFS(L4668&lt;3,"Junior",L4668&lt;=7,"Mid-Level",L4668&gt;7,"Senior")</f>
        <v>Junior</v>
      </c>
      <c r="L4668" s="45">
        <f ca="1">INT(YEARFRAC(Table1[[#This Row],[Joining Date]],TODAY(),1))</f>
        <v>1</v>
      </c>
      <c r="M4668" s="25" t="str">
        <f t="shared" ca="1" si="72"/>
        <v>No</v>
      </c>
      <c r="N4668" s="25">
        <f>YEAR(Table1[[#This Row],[Joining Date]])</f>
        <v>2024</v>
      </c>
      <c r="O4668" s="45">
        <f>MONTH(Table1[[#This Row],[Joining Date]])</f>
        <v>8</v>
      </c>
      <c r="P4668" s="25">
        <f ca="1">NETWORKDAYS(Table1[[#This Row],[Joining Date]],TODAY())</f>
        <v>488</v>
      </c>
      <c r="Q4668" s="25" t="str">
        <f>LEFT(Table1[[#This Row],[Department]],5)&amp;"-"&amp;RIGHT(Table1[[#This Row],[Employee ID]],3)</f>
        <v>Finan-680</v>
      </c>
      <c r="R4668" s="25" t="str">
        <f>LEFT(Table1[[#This Row],[Department]],3)</f>
        <v>Fin</v>
      </c>
      <c r="S4668" s="36">
        <f>_xlfn.XLOOKUP(Table1[[#This Row],[City]],Table2[City],Table2[Bonus %])</f>
        <v>4</v>
      </c>
    </row>
    <row r="4669" spans="1:19" x14ac:dyDescent="0.35">
      <c r="A4669" s="9" t="s">
        <v>857</v>
      </c>
      <c r="B4669" s="41" t="str">
        <f>LEFT(Table1[[#This Row],[Employee Name]],FIND(" ",Table1[[#This Row],[Employee Name]]))</f>
        <v xml:space="preserve">Neha </v>
      </c>
      <c r="C4669" s="41" t="str">
        <f>RIGHT(Table1[[#This Row],[Employee Name]],LEN(Table1[[#This Row],[Employee Name]])-FIND(" ",Table1[[#This Row],[Employee Name]]))</f>
        <v>Kulkarni</v>
      </c>
      <c r="D4669" s="23">
        <f>Table1[[#This Row],[Basic Salary]]+Table1[[#This Row],[Bonus]]</f>
        <v>47737</v>
      </c>
      <c r="E4669" s="10">
        <v>75</v>
      </c>
      <c r="F4669" s="46">
        <v>70</v>
      </c>
      <c r="G4669" s="10" t="str" cm="1">
        <f t="array" ref="G4669">_xlfn.IFS(Table1[[#This Row],[Performance Score]]&gt;=80,"Excellent",Table1[[#This Row],[Performance Score]]&gt;=60,"Good",Table1[[#This Row],[Performance Score]]&gt;=40,"Need Improvement")</f>
        <v>Good</v>
      </c>
      <c r="H4669" s="30">
        <f>Table1[[#This Row],[Bonus]]/Table1[[#This Row],[Basic Salary]]</f>
        <v>0.49974866478165253</v>
      </c>
      <c r="I4669" s="10">
        <f ca="1">DATEDIF(Table1[[#This Row],[Date of Birth]],TODAY(),"y")</f>
        <v>43</v>
      </c>
      <c r="J4669" s="34">
        <v>44286</v>
      </c>
      <c r="K4669" s="33" t="str" cm="1">
        <f t="array" aca="1" ref="K4669" ca="1">_xlfn.IFS(L4669&lt;3,"Junior",L4669&lt;=7,"Mid-Level",L4669&gt;7,"Senior")</f>
        <v>Mid-Level</v>
      </c>
      <c r="L4669" s="46">
        <f ca="1">INT(YEARFRAC(Table1[[#This Row],[Joining Date]],TODAY(),1))</f>
        <v>5</v>
      </c>
      <c r="M4669" s="25" t="str">
        <f t="shared" ca="1" si="72"/>
        <v>No</v>
      </c>
      <c r="N4669" s="26">
        <f>YEAR(Table1[[#This Row],[Joining Date]])</f>
        <v>2021</v>
      </c>
      <c r="O4669" s="46">
        <f>MONTH(Table1[[#This Row],[Joining Date]])</f>
        <v>3</v>
      </c>
      <c r="P4669" s="26">
        <f ca="1">NETWORKDAYS(Table1[[#This Row],[Joining Date]],TODAY())</f>
        <v>1369</v>
      </c>
      <c r="Q4669" s="26" t="str">
        <f>LEFT(Table1[[#This Row],[Department]],5)&amp;"-"&amp;RIGHT(Table1[[#This Row],[Employee ID]],3)</f>
        <v>HR-801</v>
      </c>
      <c r="R4669" s="26" t="str">
        <f>LEFT(Table1[[#This Row],[Department]],3)</f>
        <v>HR</v>
      </c>
      <c r="S4669" s="37">
        <f>_xlfn.XLOOKUP(Table1[[#This Row],[City]],Table2[City],Table2[Bonus %])</f>
        <v>6</v>
      </c>
    </row>
    <row r="4670" spans="1:19" x14ac:dyDescent="0.35">
      <c r="A4670" s="7" t="s">
        <v>1700</v>
      </c>
      <c r="B4670" s="40" t="str">
        <f>LEFT(Table1[[#This Row],[Employee Name]],FIND(" ",Table1[[#This Row],[Employee Name]]))</f>
        <v xml:space="preserve">Swathi </v>
      </c>
      <c r="C4670" s="40" t="str">
        <f>RIGHT(Table1[[#This Row],[Employee Name]],LEN(Table1[[#This Row],[Employee Name]])-FIND(" ",Table1[[#This Row],[Employee Name]]))</f>
        <v>Ramesh</v>
      </c>
      <c r="D4670" s="22">
        <f>Table1[[#This Row],[Basic Salary]]+Table1[[#This Row],[Bonus]]</f>
        <v>47725</v>
      </c>
      <c r="E4670" s="8">
        <v>64</v>
      </c>
      <c r="F4670" s="45">
        <v>75</v>
      </c>
      <c r="G4670" s="8" t="str" cm="1">
        <f t="array" ref="G4670">_xlfn.IFS(Table1[[#This Row],[Performance Score]]&gt;=80,"Excellent",Table1[[#This Row],[Performance Score]]&gt;=60,"Good",Table1[[#This Row],[Performance Score]]&gt;=40,"Need Improvement")</f>
        <v>Good</v>
      </c>
      <c r="H4670" s="29">
        <f>Table1[[#This Row],[Bonus]]/Table1[[#This Row],[Basic Salary]]</f>
        <v>0.64280059206223539</v>
      </c>
      <c r="I4670" s="8">
        <f ca="1">DATEDIF(Table1[[#This Row],[Date of Birth]],TODAY(),"y")</f>
        <v>19</v>
      </c>
      <c r="J4670" s="33">
        <v>43777</v>
      </c>
      <c r="K4670" s="33" t="str" cm="1">
        <f t="array" aca="1" ref="K4670" ca="1">_xlfn.IFS(L4670&lt;3,"Junior",L4670&lt;=7,"Mid-Level",L4670&gt;7,"Senior")</f>
        <v>Mid-Level</v>
      </c>
      <c r="L4670" s="45">
        <f ca="1">INT(YEARFRAC(Table1[[#This Row],[Joining Date]],TODAY(),1))</f>
        <v>6</v>
      </c>
      <c r="M4670" s="25" t="str">
        <f t="shared" ca="1" si="72"/>
        <v>Yes</v>
      </c>
      <c r="N4670" s="25">
        <f>YEAR(Table1[[#This Row],[Joining Date]])</f>
        <v>2019</v>
      </c>
      <c r="O4670" s="45">
        <f>MONTH(Table1[[#This Row],[Joining Date]])</f>
        <v>11</v>
      </c>
      <c r="P4670" s="25">
        <f ca="1">NETWORKDAYS(Table1[[#This Row],[Joining Date]],TODAY())</f>
        <v>1732</v>
      </c>
      <c r="Q4670" s="25" t="str">
        <f>LEFT(Table1[[#This Row],[Department]],5)&amp;"-"&amp;RIGHT(Table1[[#This Row],[Employee ID]],3)</f>
        <v>IT-644</v>
      </c>
      <c r="R4670" s="25" t="str">
        <f>LEFT(Table1[[#This Row],[Department]],3)</f>
        <v>IT</v>
      </c>
      <c r="S4670" s="36">
        <f>_xlfn.XLOOKUP(Table1[[#This Row],[City]],Table2[City],Table2[Bonus %])</f>
        <v>5</v>
      </c>
    </row>
    <row r="4671" spans="1:19" x14ac:dyDescent="0.35">
      <c r="A4671" s="9" t="s">
        <v>3937</v>
      </c>
      <c r="B4671" s="41" t="str">
        <f>LEFT(Table1[[#This Row],[Employee Name]],FIND(" ",Table1[[#This Row],[Employee Name]]))</f>
        <v xml:space="preserve">Sneha </v>
      </c>
      <c r="C4671" s="41" t="str">
        <f>RIGHT(Table1[[#This Row],[Employee Name]],LEN(Table1[[#This Row],[Employee Name]])-FIND(" ",Table1[[#This Row],[Employee Name]]))</f>
        <v>Iyer</v>
      </c>
      <c r="D4671" s="23">
        <f>Table1[[#This Row],[Basic Salary]]+Table1[[#This Row],[Bonus]]</f>
        <v>47691</v>
      </c>
      <c r="E4671" s="10">
        <v>94</v>
      </c>
      <c r="F4671" s="46">
        <v>60</v>
      </c>
      <c r="G4671" s="10" t="str" cm="1">
        <f t="array" ref="G4671">_xlfn.IFS(Table1[[#This Row],[Performance Score]]&gt;=80,"Excellent",Table1[[#This Row],[Performance Score]]&gt;=60,"Good",Table1[[#This Row],[Performance Score]]&gt;=40,"Need Improvement")</f>
        <v>Good</v>
      </c>
      <c r="H4671" s="30">
        <f>Table1[[#This Row],[Bonus]]/Table1[[#This Row],[Basic Salary]]</f>
        <v>0.86118482672494534</v>
      </c>
      <c r="I4671" s="10">
        <f ca="1">DATEDIF(Table1[[#This Row],[Date of Birth]],TODAY(),"y")</f>
        <v>25</v>
      </c>
      <c r="J4671" s="34">
        <v>45650</v>
      </c>
      <c r="K4671" s="33" t="str" cm="1">
        <f t="array" aca="1" ref="K4671" ca="1">_xlfn.IFS(L4671&lt;3,"Junior",L4671&lt;=7,"Mid-Level",L4671&gt;7,"Senior")</f>
        <v>Junior</v>
      </c>
      <c r="L4671" s="46">
        <f ca="1">INT(YEARFRAC(Table1[[#This Row],[Joining Date]],TODAY(),1))</f>
        <v>1</v>
      </c>
      <c r="M4671" s="25" t="str">
        <f t="shared" ca="1" si="72"/>
        <v>No</v>
      </c>
      <c r="N4671" s="26">
        <f>YEAR(Table1[[#This Row],[Joining Date]])</f>
        <v>2024</v>
      </c>
      <c r="O4671" s="46">
        <f>MONTH(Table1[[#This Row],[Joining Date]])</f>
        <v>12</v>
      </c>
      <c r="P4671" s="26">
        <f ca="1">NETWORKDAYS(Table1[[#This Row],[Joining Date]],TODAY())</f>
        <v>395</v>
      </c>
      <c r="Q4671" s="26" t="str">
        <f>LEFT(Table1[[#This Row],[Department]],5)&amp;"-"&amp;RIGHT(Table1[[#This Row],[Employee ID]],3)</f>
        <v>Opera-881</v>
      </c>
      <c r="R4671" s="26" t="str">
        <f>LEFT(Table1[[#This Row],[Department]],3)</f>
        <v>Ope</v>
      </c>
      <c r="S4671" s="37">
        <f>_xlfn.XLOOKUP(Table1[[#This Row],[City]],Table2[City],Table2[Bonus %])</f>
        <v>6</v>
      </c>
    </row>
    <row r="4672" spans="1:19" x14ac:dyDescent="0.35">
      <c r="A4672" s="7" t="s">
        <v>2296</v>
      </c>
      <c r="B4672" s="40" t="str">
        <f>LEFT(Table1[[#This Row],[Employee Name]],FIND(" ",Table1[[#This Row],[Employee Name]]))</f>
        <v xml:space="preserve">Pooja </v>
      </c>
      <c r="C4672" s="40" t="str">
        <f>RIGHT(Table1[[#This Row],[Employee Name]],LEN(Table1[[#This Row],[Employee Name]])-FIND(" ",Table1[[#This Row],[Employee Name]]))</f>
        <v>Das</v>
      </c>
      <c r="D4672" s="22">
        <f>Table1[[#This Row],[Basic Salary]]+Table1[[#This Row],[Bonus]]</f>
        <v>47619</v>
      </c>
      <c r="E4672" s="8">
        <v>90</v>
      </c>
      <c r="F4672" s="45">
        <v>95</v>
      </c>
      <c r="G4672" s="8" t="str" cm="1">
        <f t="array" ref="G4672">_xlfn.IFS(Table1[[#This Row],[Performance Score]]&gt;=80,"Excellent",Table1[[#This Row],[Performance Score]]&gt;=60,"Good",Table1[[#This Row],[Performance Score]]&gt;=40,"Need Improvement")</f>
        <v>Excellent</v>
      </c>
      <c r="H4672" s="29">
        <f>Table1[[#This Row],[Bonus]]/Table1[[#This Row],[Basic Salary]]</f>
        <v>0.20040837933903047</v>
      </c>
      <c r="I4672" s="8">
        <f ca="1">DATEDIF(Table1[[#This Row],[Date of Birth]],TODAY(),"y")</f>
        <v>15</v>
      </c>
      <c r="J4672" s="33">
        <v>45169</v>
      </c>
      <c r="K4672" s="33" t="str" cm="1">
        <f t="array" aca="1" ref="K4672" ca="1">_xlfn.IFS(L4672&lt;3,"Junior",L4672&lt;=7,"Mid-Level",L4672&gt;7,"Senior")</f>
        <v>Junior</v>
      </c>
      <c r="L4672" s="45">
        <f ca="1">INT(YEARFRAC(Table1[[#This Row],[Joining Date]],TODAY(),1))</f>
        <v>2</v>
      </c>
      <c r="M4672" s="25" t="str">
        <f t="shared" ca="1" si="72"/>
        <v>No</v>
      </c>
      <c r="N4672" s="25">
        <f>YEAR(Table1[[#This Row],[Joining Date]])</f>
        <v>2023</v>
      </c>
      <c r="O4672" s="45">
        <f>MONTH(Table1[[#This Row],[Joining Date]])</f>
        <v>8</v>
      </c>
      <c r="P4672" s="25">
        <f ca="1">NETWORKDAYS(Table1[[#This Row],[Joining Date]],TODAY())</f>
        <v>738</v>
      </c>
      <c r="Q4672" s="25" t="str">
        <f>LEFT(Table1[[#This Row],[Department]],5)&amp;"-"&amp;RIGHT(Table1[[#This Row],[Employee ID]],3)</f>
        <v>Opera-240</v>
      </c>
      <c r="R4672" s="25" t="str">
        <f>LEFT(Table1[[#This Row],[Department]],3)</f>
        <v>Ope</v>
      </c>
      <c r="S4672" s="36">
        <f>_xlfn.XLOOKUP(Table1[[#This Row],[City]],Table2[City],Table2[Bonus %])</f>
        <v>4</v>
      </c>
    </row>
    <row r="4673" spans="1:19" x14ac:dyDescent="0.35">
      <c r="A4673" s="9" t="s">
        <v>646</v>
      </c>
      <c r="B4673" s="41" t="str">
        <f>LEFT(Table1[[#This Row],[Employee Name]],FIND(" ",Table1[[#This Row],[Employee Name]]))</f>
        <v xml:space="preserve">Tarun </v>
      </c>
      <c r="C4673" s="41" t="str">
        <f>RIGHT(Table1[[#This Row],[Employee Name]],LEN(Table1[[#This Row],[Employee Name]])-FIND(" ",Table1[[#This Row],[Employee Name]]))</f>
        <v>Verma</v>
      </c>
      <c r="D4673" s="23">
        <f>Table1[[#This Row],[Basic Salary]]+Table1[[#This Row],[Bonus]]</f>
        <v>47612</v>
      </c>
      <c r="E4673" s="10">
        <v>60</v>
      </c>
      <c r="F4673" s="46">
        <v>99</v>
      </c>
      <c r="G4673" s="10" t="str" cm="1">
        <f t="array" ref="G4673">_xlfn.IFS(Table1[[#This Row],[Performance Score]]&gt;=80,"Excellent",Table1[[#This Row],[Performance Score]]&gt;=60,"Good",Table1[[#This Row],[Performance Score]]&gt;=40,"Need Improvement")</f>
        <v>Excellent</v>
      </c>
      <c r="H4673" s="30">
        <f>Table1[[#This Row],[Bonus]]/Table1[[#This Row],[Basic Salary]]</f>
        <v>0.62920886942239251</v>
      </c>
      <c r="I4673" s="10">
        <f ca="1">DATEDIF(Table1[[#This Row],[Date of Birth]],TODAY(),"y")</f>
        <v>36</v>
      </c>
      <c r="J4673" s="34">
        <v>42796</v>
      </c>
      <c r="K4673" s="33" t="str" cm="1">
        <f t="array" aca="1" ref="K4673" ca="1">_xlfn.IFS(L4673&lt;3,"Junior",L4673&lt;=7,"Mid-Level",L4673&gt;7,"Senior")</f>
        <v>Senior</v>
      </c>
      <c r="L4673" s="46">
        <f ca="1">INT(YEARFRAC(Table1[[#This Row],[Joining Date]],TODAY(),1))</f>
        <v>9</v>
      </c>
      <c r="M4673" s="25" t="str">
        <f t="shared" ca="1" si="72"/>
        <v>Yes</v>
      </c>
      <c r="N4673" s="26">
        <f>YEAR(Table1[[#This Row],[Joining Date]])</f>
        <v>2017</v>
      </c>
      <c r="O4673" s="46">
        <f>MONTH(Table1[[#This Row],[Joining Date]])</f>
        <v>3</v>
      </c>
      <c r="P4673" s="26">
        <f ca="1">NETWORKDAYS(Table1[[#This Row],[Joining Date]],TODAY())</f>
        <v>2433</v>
      </c>
      <c r="Q4673" s="26" t="str">
        <f>LEFT(Table1[[#This Row],[Department]],5)&amp;"-"&amp;RIGHT(Table1[[#This Row],[Employee ID]],3)</f>
        <v>Finan-590</v>
      </c>
      <c r="R4673" s="26" t="str">
        <f>LEFT(Table1[[#This Row],[Department]],3)</f>
        <v>Fin</v>
      </c>
      <c r="S4673" s="37">
        <f>_xlfn.XLOOKUP(Table1[[#This Row],[City]],Table2[City],Table2[Bonus %])</f>
        <v>6</v>
      </c>
    </row>
    <row r="4674" spans="1:19" x14ac:dyDescent="0.35">
      <c r="A4674" s="7" t="s">
        <v>4169</v>
      </c>
      <c r="B4674" s="40" t="str">
        <f>LEFT(Table1[[#This Row],[Employee Name]],FIND(" ",Table1[[#This Row],[Employee Name]]))</f>
        <v xml:space="preserve">Vikram </v>
      </c>
      <c r="C4674" s="40" t="str">
        <f>RIGHT(Table1[[#This Row],[Employee Name]],LEN(Table1[[#This Row],[Employee Name]])-FIND(" ",Table1[[#This Row],[Employee Name]]))</f>
        <v>Singh</v>
      </c>
      <c r="D4674" s="22">
        <f>Table1[[#This Row],[Basic Salary]]+Table1[[#This Row],[Bonus]]</f>
        <v>47606</v>
      </c>
      <c r="E4674" s="8">
        <v>66</v>
      </c>
      <c r="F4674" s="45">
        <v>99</v>
      </c>
      <c r="G4674" s="8" t="str" cm="1">
        <f t="array" ref="G4674">_xlfn.IFS(Table1[[#This Row],[Performance Score]]&gt;=80,"Excellent",Table1[[#This Row],[Performance Score]]&gt;=60,"Good",Table1[[#This Row],[Performance Score]]&gt;=40,"Need Improvement")</f>
        <v>Excellent</v>
      </c>
      <c r="H4674" s="29">
        <f>Table1[[#This Row],[Bonus]]/Table1[[#This Row],[Basic Salary]]</f>
        <v>0.53443996776792912</v>
      </c>
      <c r="I4674" s="8">
        <f ca="1">DATEDIF(Table1[[#This Row],[Date of Birth]],TODAY(),"y")</f>
        <v>41</v>
      </c>
      <c r="J4674" s="33">
        <v>43634</v>
      </c>
      <c r="K4674" s="33" t="str" cm="1">
        <f t="array" aca="1" ref="K4674" ca="1">_xlfn.IFS(L4674&lt;3,"Junior",L4674&lt;=7,"Mid-Level",L4674&gt;7,"Senior")</f>
        <v>Mid-Level</v>
      </c>
      <c r="L4674" s="45">
        <f ca="1">INT(YEARFRAC(Table1[[#This Row],[Joining Date]],TODAY(),1))</f>
        <v>7</v>
      </c>
      <c r="M4674" s="25" t="str">
        <f t="shared" ref="M4674:M4737" ca="1" si="73">IF(L4674&gt;5,"Yes","No")</f>
        <v>Yes</v>
      </c>
      <c r="N4674" s="25">
        <f>YEAR(Table1[[#This Row],[Joining Date]])</f>
        <v>2019</v>
      </c>
      <c r="O4674" s="45">
        <f>MONTH(Table1[[#This Row],[Joining Date]])</f>
        <v>6</v>
      </c>
      <c r="P4674" s="25">
        <f ca="1">NETWORKDAYS(Table1[[#This Row],[Joining Date]],TODAY())</f>
        <v>1835</v>
      </c>
      <c r="Q4674" s="25" t="str">
        <f>LEFT(Table1[[#This Row],[Department]],5)&amp;"-"&amp;RIGHT(Table1[[#This Row],[Employee ID]],3)</f>
        <v>IT-113</v>
      </c>
      <c r="R4674" s="25" t="str">
        <f>LEFT(Table1[[#This Row],[Department]],3)</f>
        <v>IT</v>
      </c>
      <c r="S4674" s="36">
        <f>_xlfn.XLOOKUP(Table1[[#This Row],[City]],Table2[City],Table2[Bonus %])</f>
        <v>6</v>
      </c>
    </row>
    <row r="4675" spans="1:19" x14ac:dyDescent="0.35">
      <c r="A4675" s="9" t="s">
        <v>3599</v>
      </c>
      <c r="B4675" s="41" t="str">
        <f>LEFT(Table1[[#This Row],[Employee Name]],FIND(" ",Table1[[#This Row],[Employee Name]]))</f>
        <v xml:space="preserve">Swathi </v>
      </c>
      <c r="C4675" s="41" t="str">
        <f>RIGHT(Table1[[#This Row],[Employee Name]],LEN(Table1[[#This Row],[Employee Name]])-FIND(" ",Table1[[#This Row],[Employee Name]]))</f>
        <v>Ramesh</v>
      </c>
      <c r="D4675" s="23">
        <f>Table1[[#This Row],[Basic Salary]]+Table1[[#This Row],[Bonus]]</f>
        <v>47600</v>
      </c>
      <c r="E4675" s="10">
        <v>63</v>
      </c>
      <c r="F4675" s="46">
        <v>75</v>
      </c>
      <c r="G4675" s="10" t="str" cm="1">
        <f t="array" ref="G4675">_xlfn.IFS(Table1[[#This Row],[Performance Score]]&gt;=80,"Excellent",Table1[[#This Row],[Performance Score]]&gt;=60,"Good",Table1[[#This Row],[Performance Score]]&gt;=40,"Need Improvement")</f>
        <v>Good</v>
      </c>
      <c r="H4675" s="30">
        <f>Table1[[#This Row],[Bonus]]/Table1[[#This Row],[Basic Salary]]</f>
        <v>0.41620302877034304</v>
      </c>
      <c r="I4675" s="10">
        <f ca="1">DATEDIF(Table1[[#This Row],[Date of Birth]],TODAY(),"y")</f>
        <v>24</v>
      </c>
      <c r="J4675" s="34">
        <v>44380</v>
      </c>
      <c r="K4675" s="33" t="str" cm="1">
        <f t="array" aca="1" ref="K4675" ca="1">_xlfn.IFS(L4675&lt;3,"Junior",L4675&lt;=7,"Mid-Level",L4675&gt;7,"Senior")</f>
        <v>Mid-Level</v>
      </c>
      <c r="L4675" s="46">
        <f ca="1">INT(YEARFRAC(Table1[[#This Row],[Joining Date]],TODAY(),1))</f>
        <v>4</v>
      </c>
      <c r="M4675" s="25" t="str">
        <f t="shared" ca="1" si="73"/>
        <v>No</v>
      </c>
      <c r="N4675" s="26">
        <f>YEAR(Table1[[#This Row],[Joining Date]])</f>
        <v>2021</v>
      </c>
      <c r="O4675" s="46">
        <f>MONTH(Table1[[#This Row],[Joining Date]])</f>
        <v>7</v>
      </c>
      <c r="P4675" s="26">
        <f ca="1">NETWORKDAYS(Table1[[#This Row],[Joining Date]],TODAY())</f>
        <v>1301</v>
      </c>
      <c r="Q4675" s="26" t="str">
        <f>LEFT(Table1[[#This Row],[Department]],5)&amp;"-"&amp;RIGHT(Table1[[#This Row],[Employee ID]],3)</f>
        <v>Suppo-543</v>
      </c>
      <c r="R4675" s="26" t="str">
        <f>LEFT(Table1[[#This Row],[Department]],3)</f>
        <v>Sup</v>
      </c>
      <c r="S4675" s="37">
        <f>_xlfn.XLOOKUP(Table1[[#This Row],[City]],Table2[City],Table2[Bonus %])</f>
        <v>8</v>
      </c>
    </row>
    <row r="4676" spans="1:19" x14ac:dyDescent="0.35">
      <c r="A4676" s="7" t="s">
        <v>179</v>
      </c>
      <c r="B4676" s="40" t="str">
        <f>LEFT(Table1[[#This Row],[Employee Name]],FIND(" ",Table1[[#This Row],[Employee Name]]))</f>
        <v xml:space="preserve">Rahul </v>
      </c>
      <c r="C4676" s="40" t="str">
        <f>RIGHT(Table1[[#This Row],[Employee Name]],LEN(Table1[[#This Row],[Employee Name]])-FIND(" ",Table1[[#This Row],[Employee Name]]))</f>
        <v>Verma</v>
      </c>
      <c r="D4676" s="22">
        <f>Table1[[#This Row],[Basic Salary]]+Table1[[#This Row],[Bonus]]</f>
        <v>47557</v>
      </c>
      <c r="E4676" s="8">
        <v>75</v>
      </c>
      <c r="F4676" s="45">
        <v>48</v>
      </c>
      <c r="G4676" s="8" t="str" cm="1">
        <f t="array" ref="G4676">_xlfn.IFS(Table1[[#This Row],[Performance Score]]&gt;=80,"Excellent",Table1[[#This Row],[Performance Score]]&gt;=60,"Good",Table1[[#This Row],[Performance Score]]&gt;=40,"Need Improvement")</f>
        <v>Need Improvement</v>
      </c>
      <c r="H4676" s="29">
        <f>Table1[[#This Row],[Bonus]]/Table1[[#This Row],[Basic Salary]]</f>
        <v>0.50358847892756642</v>
      </c>
      <c r="I4676" s="8">
        <f ca="1">DATEDIF(Table1[[#This Row],[Date of Birth]],TODAY(),"y")</f>
        <v>45</v>
      </c>
      <c r="J4676" s="33">
        <v>44450</v>
      </c>
      <c r="K4676" s="33" t="str" cm="1">
        <f t="array" aca="1" ref="K4676" ca="1">_xlfn.IFS(L4676&lt;3,"Junior",L4676&lt;=7,"Mid-Level",L4676&gt;7,"Senior")</f>
        <v>Mid-Level</v>
      </c>
      <c r="L4676" s="45">
        <f ca="1">INT(YEARFRAC(Table1[[#This Row],[Joining Date]],TODAY(),1))</f>
        <v>4</v>
      </c>
      <c r="M4676" s="25" t="str">
        <f t="shared" ca="1" si="73"/>
        <v>No</v>
      </c>
      <c r="N4676" s="25">
        <f>YEAR(Table1[[#This Row],[Joining Date]])</f>
        <v>2021</v>
      </c>
      <c r="O4676" s="45">
        <f>MONTH(Table1[[#This Row],[Joining Date]])</f>
        <v>9</v>
      </c>
      <c r="P4676" s="25">
        <f ca="1">NETWORKDAYS(Table1[[#This Row],[Joining Date]],TODAY())</f>
        <v>1251</v>
      </c>
      <c r="Q4676" s="25" t="str">
        <f>LEFT(Table1[[#This Row],[Department]],5)&amp;"-"&amp;RIGHT(Table1[[#This Row],[Employee ID]],3)</f>
        <v>Marke-123</v>
      </c>
      <c r="R4676" s="25" t="str">
        <f>LEFT(Table1[[#This Row],[Department]],3)</f>
        <v>Mar</v>
      </c>
      <c r="S4676" s="36">
        <f>_xlfn.XLOOKUP(Table1[[#This Row],[City]],Table2[City],Table2[Bonus %])</f>
        <v>5</v>
      </c>
    </row>
    <row r="4677" spans="1:19" x14ac:dyDescent="0.35">
      <c r="A4677" s="9" t="s">
        <v>4106</v>
      </c>
      <c r="B4677" s="41" t="str">
        <f>LEFT(Table1[[#This Row],[Employee Name]],FIND(" ",Table1[[#This Row],[Employee Name]]))</f>
        <v xml:space="preserve">Aditya </v>
      </c>
      <c r="C4677" s="41" t="str">
        <f>RIGHT(Table1[[#This Row],[Employee Name]],LEN(Table1[[#This Row],[Employee Name]])-FIND(" ",Table1[[#This Row],[Employee Name]]))</f>
        <v>Kapoor</v>
      </c>
      <c r="D4677" s="23">
        <f>Table1[[#This Row],[Basic Salary]]+Table1[[#This Row],[Bonus]]</f>
        <v>47550</v>
      </c>
      <c r="E4677" s="10">
        <v>96</v>
      </c>
      <c r="F4677" s="46">
        <v>79</v>
      </c>
      <c r="G4677" s="10" t="str" cm="1">
        <f t="array" ref="G4677">_xlfn.IFS(Table1[[#This Row],[Performance Score]]&gt;=80,"Excellent",Table1[[#This Row],[Performance Score]]&gt;=60,"Good",Table1[[#This Row],[Performance Score]]&gt;=40,"Need Improvement")</f>
        <v>Good</v>
      </c>
      <c r="H4677" s="30">
        <f>Table1[[#This Row],[Bonus]]/Table1[[#This Row],[Basic Salary]]</f>
        <v>0.43529837906366026</v>
      </c>
      <c r="I4677" s="10">
        <f ca="1">DATEDIF(Table1[[#This Row],[Date of Birth]],TODAY(),"y")</f>
        <v>30</v>
      </c>
      <c r="J4677" s="34">
        <v>44016</v>
      </c>
      <c r="K4677" s="33" t="str" cm="1">
        <f t="array" aca="1" ref="K4677" ca="1">_xlfn.IFS(L4677&lt;3,"Junior",L4677&lt;=7,"Mid-Level",L4677&gt;7,"Senior")</f>
        <v>Mid-Level</v>
      </c>
      <c r="L4677" s="46">
        <f ca="1">INT(YEARFRAC(Table1[[#This Row],[Joining Date]],TODAY(),1))</f>
        <v>5</v>
      </c>
      <c r="M4677" s="25" t="str">
        <f t="shared" ca="1" si="73"/>
        <v>No</v>
      </c>
      <c r="N4677" s="26">
        <f>YEAR(Table1[[#This Row],[Joining Date]])</f>
        <v>2020</v>
      </c>
      <c r="O4677" s="46">
        <f>MONTH(Table1[[#This Row],[Joining Date]])</f>
        <v>7</v>
      </c>
      <c r="P4677" s="26">
        <f ca="1">NETWORKDAYS(Table1[[#This Row],[Joining Date]],TODAY())</f>
        <v>1561</v>
      </c>
      <c r="Q4677" s="26" t="str">
        <f>LEFT(Table1[[#This Row],[Department]],5)&amp;"-"&amp;RIGHT(Table1[[#This Row],[Employee ID]],3)</f>
        <v>Finan-050</v>
      </c>
      <c r="R4677" s="26" t="str">
        <f>LEFT(Table1[[#This Row],[Department]],3)</f>
        <v>Fin</v>
      </c>
      <c r="S4677" s="37">
        <f>_xlfn.XLOOKUP(Table1[[#This Row],[City]],Table2[City],Table2[Bonus %])</f>
        <v>4</v>
      </c>
    </row>
    <row r="4678" spans="1:19" x14ac:dyDescent="0.35">
      <c r="A4678" s="7" t="s">
        <v>2380</v>
      </c>
      <c r="B4678" s="40" t="str">
        <f>LEFT(Table1[[#This Row],[Employee Name]],FIND(" ",Table1[[#This Row],[Employee Name]]))</f>
        <v xml:space="preserve">Aditya </v>
      </c>
      <c r="C4678" s="40" t="str">
        <f>RIGHT(Table1[[#This Row],[Employee Name]],LEN(Table1[[#This Row],[Employee Name]])-FIND(" ",Table1[[#This Row],[Employee Name]]))</f>
        <v>Kapoor</v>
      </c>
      <c r="D4678" s="22">
        <f>Table1[[#This Row],[Basic Salary]]+Table1[[#This Row],[Bonus]]</f>
        <v>47537</v>
      </c>
      <c r="E4678" s="8">
        <v>72</v>
      </c>
      <c r="F4678" s="45">
        <v>82</v>
      </c>
      <c r="G4678" s="8" t="str" cm="1">
        <f t="array" ref="G4678">_xlfn.IFS(Table1[[#This Row],[Performance Score]]&gt;=80,"Excellent",Table1[[#This Row],[Performance Score]]&gt;=60,"Good",Table1[[#This Row],[Performance Score]]&gt;=40,"Need Improvement")</f>
        <v>Excellent</v>
      </c>
      <c r="H4678" s="29">
        <f>Table1[[#This Row],[Bonus]]/Table1[[#This Row],[Basic Salary]]</f>
        <v>0.15073832001936577</v>
      </c>
      <c r="I4678" s="8">
        <f ca="1">DATEDIF(Table1[[#This Row],[Date of Birth]],TODAY(),"y")</f>
        <v>29</v>
      </c>
      <c r="J4678" s="33">
        <v>42180</v>
      </c>
      <c r="K4678" s="33" t="str" cm="1">
        <f t="array" aca="1" ref="K4678" ca="1">_xlfn.IFS(L4678&lt;3,"Junior",L4678&lt;=7,"Mid-Level",L4678&gt;7,"Senior")</f>
        <v>Senior</v>
      </c>
      <c r="L4678" s="45">
        <f ca="1">INT(YEARFRAC(Table1[[#This Row],[Joining Date]],TODAY(),1))</f>
        <v>11</v>
      </c>
      <c r="M4678" s="25" t="str">
        <f t="shared" ca="1" si="73"/>
        <v>Yes</v>
      </c>
      <c r="N4678" s="25">
        <f>YEAR(Table1[[#This Row],[Joining Date]])</f>
        <v>2015</v>
      </c>
      <c r="O4678" s="45">
        <f>MONTH(Table1[[#This Row],[Joining Date]])</f>
        <v>6</v>
      </c>
      <c r="P4678" s="25">
        <f ca="1">NETWORKDAYS(Table1[[#This Row],[Joining Date]],TODAY())</f>
        <v>2873</v>
      </c>
      <c r="Q4678" s="25" t="str">
        <f>LEFT(Table1[[#This Row],[Department]],5)&amp;"-"&amp;RIGHT(Table1[[#This Row],[Employee ID]],3)</f>
        <v>IT-324</v>
      </c>
      <c r="R4678" s="25" t="str">
        <f>LEFT(Table1[[#This Row],[Department]],3)</f>
        <v>IT</v>
      </c>
      <c r="S4678" s="36">
        <f>_xlfn.XLOOKUP(Table1[[#This Row],[City]],Table2[City],Table2[Bonus %])</f>
        <v>4</v>
      </c>
    </row>
    <row r="4679" spans="1:19" x14ac:dyDescent="0.35">
      <c r="A4679" s="9" t="s">
        <v>226</v>
      </c>
      <c r="B4679" s="41" t="str">
        <f>LEFT(Table1[[#This Row],[Employee Name]],FIND(" ",Table1[[#This Row],[Employee Name]]))</f>
        <v xml:space="preserve">Ajay </v>
      </c>
      <c r="C4679" s="41" t="str">
        <f>RIGHT(Table1[[#This Row],[Employee Name]],LEN(Table1[[#This Row],[Employee Name]])-FIND(" ",Table1[[#This Row],[Employee Name]]))</f>
        <v>Singh</v>
      </c>
      <c r="D4679" s="23">
        <f>Table1[[#This Row],[Basic Salary]]+Table1[[#This Row],[Bonus]]</f>
        <v>47534</v>
      </c>
      <c r="E4679" s="10">
        <v>75</v>
      </c>
      <c r="F4679" s="46">
        <v>66</v>
      </c>
      <c r="G4679" s="10" t="str" cm="1">
        <f t="array" ref="G4679">_xlfn.IFS(Table1[[#This Row],[Performance Score]]&gt;=80,"Excellent",Table1[[#This Row],[Performance Score]]&gt;=60,"Good",Table1[[#This Row],[Performance Score]]&gt;=40,"Need Improvement")</f>
        <v>Good</v>
      </c>
      <c r="H4679" s="30">
        <f>Table1[[#This Row],[Bonus]]/Table1[[#This Row],[Basic Salary]]</f>
        <v>0.16021479131071517</v>
      </c>
      <c r="I4679" s="10">
        <f ca="1">DATEDIF(Table1[[#This Row],[Date of Birth]],TODAY(),"y")</f>
        <v>32</v>
      </c>
      <c r="J4679" s="34">
        <v>42978</v>
      </c>
      <c r="K4679" s="33" t="str" cm="1">
        <f t="array" aca="1" ref="K4679" ca="1">_xlfn.IFS(L4679&lt;3,"Junior",L4679&lt;=7,"Mid-Level",L4679&gt;7,"Senior")</f>
        <v>Senior</v>
      </c>
      <c r="L4679" s="46">
        <f ca="1">INT(YEARFRAC(Table1[[#This Row],[Joining Date]],TODAY(),1))</f>
        <v>8</v>
      </c>
      <c r="M4679" s="25" t="str">
        <f t="shared" ca="1" si="73"/>
        <v>Yes</v>
      </c>
      <c r="N4679" s="26">
        <f>YEAR(Table1[[#This Row],[Joining Date]])</f>
        <v>2017</v>
      </c>
      <c r="O4679" s="46">
        <f>MONTH(Table1[[#This Row],[Joining Date]])</f>
        <v>8</v>
      </c>
      <c r="P4679" s="26">
        <f ca="1">NETWORKDAYS(Table1[[#This Row],[Joining Date]],TODAY())</f>
        <v>2303</v>
      </c>
      <c r="Q4679" s="26" t="str">
        <f>LEFT(Table1[[#This Row],[Department]],5)&amp;"-"&amp;RIGHT(Table1[[#This Row],[Employee ID]],3)</f>
        <v>HR-170</v>
      </c>
      <c r="R4679" s="26" t="str">
        <f>LEFT(Table1[[#This Row],[Department]],3)</f>
        <v>HR</v>
      </c>
      <c r="S4679" s="37">
        <f>_xlfn.XLOOKUP(Table1[[#This Row],[City]],Table2[City],Table2[Bonus %])</f>
        <v>6</v>
      </c>
    </row>
    <row r="4680" spans="1:19" x14ac:dyDescent="0.35">
      <c r="A4680" s="7" t="s">
        <v>2315</v>
      </c>
      <c r="B4680" s="40" t="str">
        <f>LEFT(Table1[[#This Row],[Employee Name]],FIND(" ",Table1[[#This Row],[Employee Name]]))</f>
        <v xml:space="preserve">Ishita </v>
      </c>
      <c r="C4680" s="40" t="str">
        <f>RIGHT(Table1[[#This Row],[Employee Name]],LEN(Table1[[#This Row],[Employee Name]])-FIND(" ",Table1[[#This Row],[Employee Name]]))</f>
        <v>Roy</v>
      </c>
      <c r="D4680" s="22">
        <f>Table1[[#This Row],[Basic Salary]]+Table1[[#This Row],[Bonus]]</f>
        <v>47528</v>
      </c>
      <c r="E4680" s="8">
        <v>77</v>
      </c>
      <c r="F4680" s="45">
        <v>80</v>
      </c>
      <c r="G4680" s="8" t="str" cm="1">
        <f t="array" ref="G4680">_xlfn.IFS(Table1[[#This Row],[Performance Score]]&gt;=80,"Excellent",Table1[[#This Row],[Performance Score]]&gt;=60,"Good",Table1[[#This Row],[Performance Score]]&gt;=40,"Need Improvement")</f>
        <v>Excellent</v>
      </c>
      <c r="H4680" s="29">
        <f>Table1[[#This Row],[Bonus]]/Table1[[#This Row],[Basic Salary]]</f>
        <v>0.7007693684022186</v>
      </c>
      <c r="I4680" s="8">
        <f ca="1">DATEDIF(Table1[[#This Row],[Date of Birth]],TODAY(),"y")</f>
        <v>19</v>
      </c>
      <c r="J4680" s="33">
        <v>45534</v>
      </c>
      <c r="K4680" s="33" t="str" cm="1">
        <f t="array" aca="1" ref="K4680" ca="1">_xlfn.IFS(L4680&lt;3,"Junior",L4680&lt;=7,"Mid-Level",L4680&gt;7,"Senior")</f>
        <v>Junior</v>
      </c>
      <c r="L4680" s="45">
        <f ca="1">INT(YEARFRAC(Table1[[#This Row],[Joining Date]],TODAY(),1))</f>
        <v>1</v>
      </c>
      <c r="M4680" s="25" t="str">
        <f t="shared" ca="1" si="73"/>
        <v>No</v>
      </c>
      <c r="N4680" s="25">
        <f>YEAR(Table1[[#This Row],[Joining Date]])</f>
        <v>2024</v>
      </c>
      <c r="O4680" s="45">
        <f>MONTH(Table1[[#This Row],[Joining Date]])</f>
        <v>8</v>
      </c>
      <c r="P4680" s="25">
        <f ca="1">NETWORKDAYS(Table1[[#This Row],[Joining Date]],TODAY())</f>
        <v>477</v>
      </c>
      <c r="Q4680" s="25" t="str">
        <f>LEFT(Table1[[#This Row],[Department]],5)&amp;"-"&amp;RIGHT(Table1[[#This Row],[Employee ID]],3)</f>
        <v>Finan-259</v>
      </c>
      <c r="R4680" s="25" t="str">
        <f>LEFT(Table1[[#This Row],[Department]],3)</f>
        <v>Fin</v>
      </c>
      <c r="S4680" s="36">
        <f>_xlfn.XLOOKUP(Table1[[#This Row],[City]],Table2[City],Table2[Bonus %])</f>
        <v>8</v>
      </c>
    </row>
    <row r="4681" spans="1:19" x14ac:dyDescent="0.35">
      <c r="A4681" s="9" t="s">
        <v>4875</v>
      </c>
      <c r="B4681" s="41" t="str">
        <f>LEFT(Table1[[#This Row],[Employee Name]],FIND(" ",Table1[[#This Row],[Employee Name]]))</f>
        <v xml:space="preserve">Ajay </v>
      </c>
      <c r="C4681" s="41" t="str">
        <f>RIGHT(Table1[[#This Row],[Employee Name]],LEN(Table1[[#This Row],[Employee Name]])-FIND(" ",Table1[[#This Row],[Employee Name]]))</f>
        <v>Singh</v>
      </c>
      <c r="D4681" s="23">
        <f>Table1[[#This Row],[Basic Salary]]+Table1[[#This Row],[Bonus]]</f>
        <v>47514</v>
      </c>
      <c r="E4681" s="10">
        <v>95</v>
      </c>
      <c r="F4681" s="46">
        <v>43</v>
      </c>
      <c r="G4681" s="10" t="str" cm="1">
        <f t="array" ref="G4681">_xlfn.IFS(Table1[[#This Row],[Performance Score]]&gt;=80,"Excellent",Table1[[#This Row],[Performance Score]]&gt;=60,"Good",Table1[[#This Row],[Performance Score]]&gt;=40,"Need Improvement")</f>
        <v>Need Improvement</v>
      </c>
      <c r="H4681" s="30">
        <f>Table1[[#This Row],[Bonus]]/Table1[[#This Row],[Basic Salary]]</f>
        <v>0.15431708857684273</v>
      </c>
      <c r="I4681" s="10">
        <f ca="1">DATEDIF(Table1[[#This Row],[Date of Birth]],TODAY(),"y")</f>
        <v>36</v>
      </c>
      <c r="J4681" s="34">
        <v>42039</v>
      </c>
      <c r="K4681" s="33" t="str" cm="1">
        <f t="array" aca="1" ref="K4681" ca="1">_xlfn.IFS(L4681&lt;3,"Junior",L4681&lt;=7,"Mid-Level",L4681&gt;7,"Senior")</f>
        <v>Senior</v>
      </c>
      <c r="L4681" s="46">
        <f ca="1">INT(YEARFRAC(Table1[[#This Row],[Joining Date]],TODAY(),1))</f>
        <v>11</v>
      </c>
      <c r="M4681" s="25" t="str">
        <f t="shared" ca="1" si="73"/>
        <v>Yes</v>
      </c>
      <c r="N4681" s="26">
        <f>YEAR(Table1[[#This Row],[Joining Date]])</f>
        <v>2015</v>
      </c>
      <c r="O4681" s="46">
        <f>MONTH(Table1[[#This Row],[Joining Date]])</f>
        <v>2</v>
      </c>
      <c r="P4681" s="26">
        <f ca="1">NETWORKDAYS(Table1[[#This Row],[Joining Date]],TODAY())</f>
        <v>2974</v>
      </c>
      <c r="Q4681" s="26" t="str">
        <f>LEFT(Table1[[#This Row],[Department]],5)&amp;"-"&amp;RIGHT(Table1[[#This Row],[Employee ID]],3)</f>
        <v>Opera-819</v>
      </c>
      <c r="R4681" s="26" t="str">
        <f>LEFT(Table1[[#This Row],[Department]],3)</f>
        <v>Ope</v>
      </c>
      <c r="S4681" s="37">
        <f>_xlfn.XLOOKUP(Table1[[#This Row],[City]],Table2[City],Table2[Bonus %])</f>
        <v>4</v>
      </c>
    </row>
    <row r="4682" spans="1:19" x14ac:dyDescent="0.35">
      <c r="A4682" s="7" t="s">
        <v>2579</v>
      </c>
      <c r="B4682" s="40" t="str">
        <f>LEFT(Table1[[#This Row],[Employee Name]],FIND(" ",Table1[[#This Row],[Employee Name]]))</f>
        <v xml:space="preserve">Rahul </v>
      </c>
      <c r="C4682" s="40" t="str">
        <f>RIGHT(Table1[[#This Row],[Employee Name]],LEN(Table1[[#This Row],[Employee Name]])-FIND(" ",Table1[[#This Row],[Employee Name]]))</f>
        <v>Verma</v>
      </c>
      <c r="D4682" s="22">
        <f>Table1[[#This Row],[Basic Salary]]+Table1[[#This Row],[Bonus]]</f>
        <v>47493</v>
      </c>
      <c r="E4682" s="8">
        <v>72</v>
      </c>
      <c r="F4682" s="45">
        <v>100</v>
      </c>
      <c r="G4682" s="8" t="str" cm="1">
        <f t="array" ref="G4682">_xlfn.IFS(Table1[[#This Row],[Performance Score]]&gt;=80,"Excellent",Table1[[#This Row],[Performance Score]]&gt;=60,"Good",Table1[[#This Row],[Performance Score]]&gt;=40,"Need Improvement")</f>
        <v>Excellent</v>
      </c>
      <c r="H4682" s="29">
        <f>Table1[[#This Row],[Bonus]]/Table1[[#This Row],[Basic Salary]]</f>
        <v>0.76272130052332698</v>
      </c>
      <c r="I4682" s="8">
        <f ca="1">DATEDIF(Table1[[#This Row],[Date of Birth]],TODAY(),"y")</f>
        <v>16</v>
      </c>
      <c r="J4682" s="33">
        <v>44371</v>
      </c>
      <c r="K4682" s="33" t="str" cm="1">
        <f t="array" aca="1" ref="K4682" ca="1">_xlfn.IFS(L4682&lt;3,"Junior",L4682&lt;=7,"Mid-Level",L4682&gt;7,"Senior")</f>
        <v>Mid-Level</v>
      </c>
      <c r="L4682" s="45">
        <f ca="1">INT(YEARFRAC(Table1[[#This Row],[Joining Date]],TODAY(),1))</f>
        <v>5</v>
      </c>
      <c r="M4682" s="25" t="str">
        <f t="shared" ca="1" si="73"/>
        <v>No</v>
      </c>
      <c r="N4682" s="25">
        <f>YEAR(Table1[[#This Row],[Joining Date]])</f>
        <v>2021</v>
      </c>
      <c r="O4682" s="45">
        <f>MONTH(Table1[[#This Row],[Joining Date]])</f>
        <v>6</v>
      </c>
      <c r="P4682" s="25">
        <f ca="1">NETWORKDAYS(Table1[[#This Row],[Joining Date]],TODAY())</f>
        <v>1308</v>
      </c>
      <c r="Q4682" s="25" t="str">
        <f>LEFT(Table1[[#This Row],[Department]],5)&amp;"-"&amp;RIGHT(Table1[[#This Row],[Employee ID]],3)</f>
        <v>Suppo-523</v>
      </c>
      <c r="R4682" s="25" t="str">
        <f>LEFT(Table1[[#This Row],[Department]],3)</f>
        <v>Sup</v>
      </c>
      <c r="S4682" s="36">
        <f>_xlfn.XLOOKUP(Table1[[#This Row],[City]],Table2[City],Table2[Bonus %])</f>
        <v>5</v>
      </c>
    </row>
    <row r="4683" spans="1:19" x14ac:dyDescent="0.35">
      <c r="A4683" s="9" t="s">
        <v>3388</v>
      </c>
      <c r="B4683" s="41" t="str">
        <f>LEFT(Table1[[#This Row],[Employee Name]],FIND(" ",Table1[[#This Row],[Employee Name]]))</f>
        <v xml:space="preserve">Rohan </v>
      </c>
      <c r="C4683" s="41" t="str">
        <f>RIGHT(Table1[[#This Row],[Employee Name]],LEN(Table1[[#This Row],[Employee Name]])-FIND(" ",Table1[[#This Row],[Employee Name]]))</f>
        <v>Gupta</v>
      </c>
      <c r="D4683" s="23">
        <f>Table1[[#This Row],[Basic Salary]]+Table1[[#This Row],[Bonus]]</f>
        <v>47455</v>
      </c>
      <c r="E4683" s="10">
        <v>99</v>
      </c>
      <c r="F4683" s="46">
        <v>84</v>
      </c>
      <c r="G4683" s="10" t="str" cm="1">
        <f t="array" ref="G4683">_xlfn.IFS(Table1[[#This Row],[Performance Score]]&gt;=80,"Excellent",Table1[[#This Row],[Performance Score]]&gt;=60,"Good",Table1[[#This Row],[Performance Score]]&gt;=40,"Need Improvement")</f>
        <v>Excellent</v>
      </c>
      <c r="H4683" s="30">
        <f>Table1[[#This Row],[Bonus]]/Table1[[#This Row],[Basic Salary]]</f>
        <v>0.47097114162611203</v>
      </c>
      <c r="I4683" s="10">
        <f ca="1">DATEDIF(Table1[[#This Row],[Date of Birth]],TODAY(),"y")</f>
        <v>46</v>
      </c>
      <c r="J4683" s="34">
        <v>45719</v>
      </c>
      <c r="K4683" s="33" t="str" cm="1">
        <f t="array" aca="1" ref="K4683" ca="1">_xlfn.IFS(L4683&lt;3,"Junior",L4683&lt;=7,"Mid-Level",L4683&gt;7,"Senior")</f>
        <v>Junior</v>
      </c>
      <c r="L4683" s="46">
        <f ca="1">INT(YEARFRAC(Table1[[#This Row],[Joining Date]],TODAY(),1))</f>
        <v>1</v>
      </c>
      <c r="M4683" s="25" t="str">
        <f t="shared" ca="1" si="73"/>
        <v>No</v>
      </c>
      <c r="N4683" s="26">
        <f>YEAR(Table1[[#This Row],[Joining Date]])</f>
        <v>2025</v>
      </c>
      <c r="O4683" s="46">
        <f>MONTH(Table1[[#This Row],[Joining Date]])</f>
        <v>3</v>
      </c>
      <c r="P4683" s="26">
        <f ca="1">NETWORKDAYS(Table1[[#This Row],[Joining Date]],TODAY())</f>
        <v>346</v>
      </c>
      <c r="Q4683" s="26" t="str">
        <f>LEFT(Table1[[#This Row],[Department]],5)&amp;"-"&amp;RIGHT(Table1[[#This Row],[Employee ID]],3)</f>
        <v>Sales-332</v>
      </c>
      <c r="R4683" s="26" t="str">
        <f>LEFT(Table1[[#This Row],[Department]],3)</f>
        <v>Sal</v>
      </c>
      <c r="S4683" s="37">
        <f>_xlfn.XLOOKUP(Table1[[#This Row],[City]],Table2[City],Table2[Bonus %])</f>
        <v>5</v>
      </c>
    </row>
    <row r="4684" spans="1:19" x14ac:dyDescent="0.35">
      <c r="A4684" s="7" t="s">
        <v>2372</v>
      </c>
      <c r="B4684" s="40" t="str">
        <f>LEFT(Table1[[#This Row],[Employee Name]],FIND(" ",Table1[[#This Row],[Employee Name]]))</f>
        <v xml:space="preserve">Tarun </v>
      </c>
      <c r="C4684" s="40" t="str">
        <f>RIGHT(Table1[[#This Row],[Employee Name]],LEN(Table1[[#This Row],[Employee Name]])-FIND(" ",Table1[[#This Row],[Employee Name]]))</f>
        <v>Verma</v>
      </c>
      <c r="D4684" s="22">
        <f>Table1[[#This Row],[Basic Salary]]+Table1[[#This Row],[Bonus]]</f>
        <v>47448</v>
      </c>
      <c r="E4684" s="8">
        <v>82</v>
      </c>
      <c r="F4684" s="45">
        <v>72</v>
      </c>
      <c r="G4684" s="8" t="str" cm="1">
        <f t="array" ref="G4684">_xlfn.IFS(Table1[[#This Row],[Performance Score]]&gt;=80,"Excellent",Table1[[#This Row],[Performance Score]]&gt;=60,"Good",Table1[[#This Row],[Performance Score]]&gt;=40,"Need Improvement")</f>
        <v>Good</v>
      </c>
      <c r="H4684" s="29">
        <f>Table1[[#This Row],[Bonus]]/Table1[[#This Row],[Basic Salary]]</f>
        <v>0.34272858476950507</v>
      </c>
      <c r="I4684" s="8">
        <f ca="1">DATEDIF(Table1[[#This Row],[Date of Birth]],TODAY(),"y")</f>
        <v>26</v>
      </c>
      <c r="J4684" s="33">
        <v>42577</v>
      </c>
      <c r="K4684" s="33" t="str" cm="1">
        <f t="array" aca="1" ref="K4684" ca="1">_xlfn.IFS(L4684&lt;3,"Junior",L4684&lt;=7,"Mid-Level",L4684&gt;7,"Senior")</f>
        <v>Senior</v>
      </c>
      <c r="L4684" s="45">
        <f ca="1">INT(YEARFRAC(Table1[[#This Row],[Joining Date]],TODAY(),1))</f>
        <v>9</v>
      </c>
      <c r="M4684" s="25" t="str">
        <f t="shared" ca="1" si="73"/>
        <v>Yes</v>
      </c>
      <c r="N4684" s="25">
        <f>YEAR(Table1[[#This Row],[Joining Date]])</f>
        <v>2016</v>
      </c>
      <c r="O4684" s="45">
        <f>MONTH(Table1[[#This Row],[Joining Date]])</f>
        <v>7</v>
      </c>
      <c r="P4684" s="25">
        <f ca="1">NETWORKDAYS(Table1[[#This Row],[Joining Date]],TODAY())</f>
        <v>2590</v>
      </c>
      <c r="Q4684" s="25" t="str">
        <f>LEFT(Table1[[#This Row],[Department]],5)&amp;"-"&amp;RIGHT(Table1[[#This Row],[Employee ID]],3)</f>
        <v>IT-316</v>
      </c>
      <c r="R4684" s="25" t="str">
        <f>LEFT(Table1[[#This Row],[Department]],3)</f>
        <v>IT</v>
      </c>
      <c r="S4684" s="36">
        <f>_xlfn.XLOOKUP(Table1[[#This Row],[City]],Table2[City],Table2[Bonus %])</f>
        <v>6</v>
      </c>
    </row>
    <row r="4685" spans="1:19" x14ac:dyDescent="0.35">
      <c r="A4685" s="9" t="s">
        <v>2332</v>
      </c>
      <c r="B4685" s="41" t="str">
        <f>LEFT(Table1[[#This Row],[Employee Name]],FIND(" ",Table1[[#This Row],[Employee Name]]))</f>
        <v xml:space="preserve">Neha </v>
      </c>
      <c r="C4685" s="41" t="str">
        <f>RIGHT(Table1[[#This Row],[Employee Name]],LEN(Table1[[#This Row],[Employee Name]])-FIND(" ",Table1[[#This Row],[Employee Name]]))</f>
        <v>Kulkarni</v>
      </c>
      <c r="D4685" s="23">
        <f>Table1[[#This Row],[Basic Salary]]+Table1[[#This Row],[Bonus]]</f>
        <v>47441</v>
      </c>
      <c r="E4685" s="10">
        <v>69</v>
      </c>
      <c r="F4685" s="46">
        <v>90</v>
      </c>
      <c r="G4685" s="10" t="str" cm="1">
        <f t="array" ref="G4685">_xlfn.IFS(Table1[[#This Row],[Performance Score]]&gt;=80,"Excellent",Table1[[#This Row],[Performance Score]]&gt;=60,"Good",Table1[[#This Row],[Performance Score]]&gt;=40,"Need Improvement")</f>
        <v>Excellent</v>
      </c>
      <c r="H4685" s="30">
        <f>Table1[[#This Row],[Bonus]]/Table1[[#This Row],[Basic Salary]]</f>
        <v>0.57815774591663616</v>
      </c>
      <c r="I4685" s="10">
        <f ca="1">DATEDIF(Table1[[#This Row],[Date of Birth]],TODAY(),"y")</f>
        <v>32</v>
      </c>
      <c r="J4685" s="34">
        <v>42680</v>
      </c>
      <c r="K4685" s="33" t="str" cm="1">
        <f t="array" aca="1" ref="K4685" ca="1">_xlfn.IFS(L4685&lt;3,"Junior",L4685&lt;=7,"Mid-Level",L4685&gt;7,"Senior")</f>
        <v>Senior</v>
      </c>
      <c r="L4685" s="46">
        <f ca="1">INT(YEARFRAC(Table1[[#This Row],[Joining Date]],TODAY(),1))</f>
        <v>9</v>
      </c>
      <c r="M4685" s="25" t="str">
        <f t="shared" ca="1" si="73"/>
        <v>Yes</v>
      </c>
      <c r="N4685" s="26">
        <f>YEAR(Table1[[#This Row],[Joining Date]])</f>
        <v>2016</v>
      </c>
      <c r="O4685" s="46">
        <f>MONTH(Table1[[#This Row],[Joining Date]])</f>
        <v>11</v>
      </c>
      <c r="P4685" s="26">
        <f ca="1">NETWORKDAYS(Table1[[#This Row],[Joining Date]],TODAY())</f>
        <v>2516</v>
      </c>
      <c r="Q4685" s="26" t="str">
        <f>LEFT(Table1[[#This Row],[Department]],5)&amp;"-"&amp;RIGHT(Table1[[#This Row],[Employee ID]],3)</f>
        <v>Suppo-276</v>
      </c>
      <c r="R4685" s="26" t="str">
        <f>LEFT(Table1[[#This Row],[Department]],3)</f>
        <v>Sup</v>
      </c>
      <c r="S4685" s="37">
        <f>_xlfn.XLOOKUP(Table1[[#This Row],[City]],Table2[City],Table2[Bonus %])</f>
        <v>5</v>
      </c>
    </row>
    <row r="4686" spans="1:19" x14ac:dyDescent="0.35">
      <c r="A4686" s="7" t="s">
        <v>1442</v>
      </c>
      <c r="B4686" s="40" t="str">
        <f>LEFT(Table1[[#This Row],[Employee Name]],FIND(" ",Table1[[#This Row],[Employee Name]]))</f>
        <v xml:space="preserve">Nisha </v>
      </c>
      <c r="C4686" s="40" t="str">
        <f>RIGHT(Table1[[#This Row],[Employee Name]],LEN(Table1[[#This Row],[Employee Name]])-FIND(" ",Table1[[#This Row],[Employee Name]]))</f>
        <v>Kapoor</v>
      </c>
      <c r="D4686" s="22">
        <f>Table1[[#This Row],[Basic Salary]]+Table1[[#This Row],[Bonus]]</f>
        <v>47435</v>
      </c>
      <c r="E4686" s="8">
        <v>85</v>
      </c>
      <c r="F4686" s="45">
        <v>93</v>
      </c>
      <c r="G4686" s="8" t="str" cm="1">
        <f t="array" ref="G4686">_xlfn.IFS(Table1[[#This Row],[Performance Score]]&gt;=80,"Excellent",Table1[[#This Row],[Performance Score]]&gt;=60,"Good",Table1[[#This Row],[Performance Score]]&gt;=40,"Need Improvement")</f>
        <v>Excellent</v>
      </c>
      <c r="H4686" s="29">
        <f>Table1[[#This Row],[Bonus]]/Table1[[#This Row],[Basic Salary]]</f>
        <v>0.44460348398099647</v>
      </c>
      <c r="I4686" s="8">
        <f ca="1">DATEDIF(Table1[[#This Row],[Date of Birth]],TODAY(),"y")</f>
        <v>13</v>
      </c>
      <c r="J4686" s="33">
        <v>45395</v>
      </c>
      <c r="K4686" s="33" t="str" cm="1">
        <f t="array" aca="1" ref="K4686" ca="1">_xlfn.IFS(L4686&lt;3,"Junior",L4686&lt;=7,"Mid-Level",L4686&gt;7,"Senior")</f>
        <v>Junior</v>
      </c>
      <c r="L4686" s="45">
        <f ca="1">INT(YEARFRAC(Table1[[#This Row],[Joining Date]],TODAY(),1))</f>
        <v>2</v>
      </c>
      <c r="M4686" s="25" t="str">
        <f t="shared" ca="1" si="73"/>
        <v>No</v>
      </c>
      <c r="N4686" s="25">
        <f>YEAR(Table1[[#This Row],[Joining Date]])</f>
        <v>2024</v>
      </c>
      <c r="O4686" s="45">
        <f>MONTH(Table1[[#This Row],[Joining Date]])</f>
        <v>4</v>
      </c>
      <c r="P4686" s="25">
        <f ca="1">NETWORKDAYS(Table1[[#This Row],[Joining Date]],TODAY())</f>
        <v>576</v>
      </c>
      <c r="Q4686" s="25" t="str">
        <f>LEFT(Table1[[#This Row],[Department]],5)&amp;"-"&amp;RIGHT(Table1[[#This Row],[Employee ID]],3)</f>
        <v>IT-386</v>
      </c>
      <c r="R4686" s="25" t="str">
        <f>LEFT(Table1[[#This Row],[Department]],3)</f>
        <v>IT</v>
      </c>
      <c r="S4686" s="36">
        <f>_xlfn.XLOOKUP(Table1[[#This Row],[City]],Table2[City],Table2[Bonus %])</f>
        <v>5</v>
      </c>
    </row>
    <row r="4687" spans="1:19" x14ac:dyDescent="0.35">
      <c r="A4687" s="9" t="s">
        <v>949</v>
      </c>
      <c r="B4687" s="41" t="str">
        <f>LEFT(Table1[[#This Row],[Employee Name]],FIND(" ",Table1[[#This Row],[Employee Name]]))</f>
        <v xml:space="preserve">Ishita </v>
      </c>
      <c r="C4687" s="41" t="str">
        <f>RIGHT(Table1[[#This Row],[Employee Name]],LEN(Table1[[#This Row],[Employee Name]])-FIND(" ",Table1[[#This Row],[Employee Name]]))</f>
        <v>Roy</v>
      </c>
      <c r="D4687" s="23">
        <f>Table1[[#This Row],[Basic Salary]]+Table1[[#This Row],[Bonus]]</f>
        <v>47381</v>
      </c>
      <c r="E4687" s="10">
        <v>87</v>
      </c>
      <c r="F4687" s="46">
        <v>94</v>
      </c>
      <c r="G4687" s="10" t="str" cm="1">
        <f t="array" ref="G4687">_xlfn.IFS(Table1[[#This Row],[Performance Score]]&gt;=80,"Excellent",Table1[[#This Row],[Performance Score]]&gt;=60,"Good",Table1[[#This Row],[Performance Score]]&gt;=40,"Need Improvement")</f>
        <v>Excellent</v>
      </c>
      <c r="H4687" s="30">
        <f>Table1[[#This Row],[Bonus]]/Table1[[#This Row],[Basic Salary]]</f>
        <v>0.49010912979211874</v>
      </c>
      <c r="I4687" s="10">
        <f ca="1">DATEDIF(Table1[[#This Row],[Date of Birth]],TODAY(),"y")</f>
        <v>17</v>
      </c>
      <c r="J4687" s="34">
        <v>44762</v>
      </c>
      <c r="K4687" s="33" t="str" cm="1">
        <f t="array" aca="1" ref="K4687" ca="1">_xlfn.IFS(L4687&lt;3,"Junior",L4687&lt;=7,"Mid-Level",L4687&gt;7,"Senior")</f>
        <v>Mid-Level</v>
      </c>
      <c r="L4687" s="46">
        <f ca="1">INT(YEARFRAC(Table1[[#This Row],[Joining Date]],TODAY(),1))</f>
        <v>3</v>
      </c>
      <c r="M4687" s="25" t="str">
        <f t="shared" ca="1" si="73"/>
        <v>No</v>
      </c>
      <c r="N4687" s="26">
        <f>YEAR(Table1[[#This Row],[Joining Date]])</f>
        <v>2022</v>
      </c>
      <c r="O4687" s="46">
        <f>MONTH(Table1[[#This Row],[Joining Date]])</f>
        <v>7</v>
      </c>
      <c r="P4687" s="26">
        <f ca="1">NETWORKDAYS(Table1[[#This Row],[Joining Date]],TODAY())</f>
        <v>1029</v>
      </c>
      <c r="Q4687" s="26" t="str">
        <f>LEFT(Table1[[#This Row],[Department]],5)&amp;"-"&amp;RIGHT(Table1[[#This Row],[Employee ID]],3)</f>
        <v>IT-893</v>
      </c>
      <c r="R4687" s="26" t="str">
        <f>LEFT(Table1[[#This Row],[Department]],3)</f>
        <v>IT</v>
      </c>
      <c r="S4687" s="37">
        <f>_xlfn.XLOOKUP(Table1[[#This Row],[City]],Table2[City],Table2[Bonus %])</f>
        <v>8</v>
      </c>
    </row>
    <row r="4688" spans="1:19" x14ac:dyDescent="0.35">
      <c r="A4688" s="7" t="s">
        <v>1976</v>
      </c>
      <c r="B4688" s="40" t="str">
        <f>LEFT(Table1[[#This Row],[Employee Name]],FIND(" ",Table1[[#This Row],[Employee Name]]))</f>
        <v xml:space="preserve">Ananya </v>
      </c>
      <c r="C4688" s="40" t="str">
        <f>RIGHT(Table1[[#This Row],[Employee Name]],LEN(Table1[[#This Row],[Employee Name]])-FIND(" ",Table1[[#This Row],[Employee Name]]))</f>
        <v>Rao</v>
      </c>
      <c r="D4688" s="22">
        <f>Table1[[#This Row],[Basic Salary]]+Table1[[#This Row],[Bonus]]</f>
        <v>47331</v>
      </c>
      <c r="E4688" s="8">
        <v>83</v>
      </c>
      <c r="F4688" s="45">
        <v>65</v>
      </c>
      <c r="G4688" s="8" t="str" cm="1">
        <f t="array" ref="G4688">_xlfn.IFS(Table1[[#This Row],[Performance Score]]&gt;=80,"Excellent",Table1[[#This Row],[Performance Score]]&gt;=60,"Good",Table1[[#This Row],[Performance Score]]&gt;=40,"Need Improvement")</f>
        <v>Good</v>
      </c>
      <c r="H4688" s="29">
        <f>Table1[[#This Row],[Bonus]]/Table1[[#This Row],[Basic Salary]]</f>
        <v>0.24827913600759555</v>
      </c>
      <c r="I4688" s="8">
        <f ca="1">DATEDIF(Table1[[#This Row],[Date of Birth]],TODAY(),"y")</f>
        <v>16</v>
      </c>
      <c r="J4688" s="33">
        <v>45332</v>
      </c>
      <c r="K4688" s="33" t="str" cm="1">
        <f t="array" aca="1" ref="K4688" ca="1">_xlfn.IFS(L4688&lt;3,"Junior",L4688&lt;=7,"Mid-Level",L4688&gt;7,"Senior")</f>
        <v>Junior</v>
      </c>
      <c r="L4688" s="45">
        <f ca="1">INT(YEARFRAC(Table1[[#This Row],[Joining Date]],TODAY(),1))</f>
        <v>2</v>
      </c>
      <c r="M4688" s="25" t="str">
        <f t="shared" ca="1" si="73"/>
        <v>No</v>
      </c>
      <c r="N4688" s="25">
        <f>YEAR(Table1[[#This Row],[Joining Date]])</f>
        <v>2024</v>
      </c>
      <c r="O4688" s="45">
        <f>MONTH(Table1[[#This Row],[Joining Date]])</f>
        <v>2</v>
      </c>
      <c r="P4688" s="25">
        <f ca="1">NETWORKDAYS(Table1[[#This Row],[Joining Date]],TODAY())</f>
        <v>621</v>
      </c>
      <c r="Q4688" s="25" t="str">
        <f>LEFT(Table1[[#This Row],[Department]],5)&amp;"-"&amp;RIGHT(Table1[[#This Row],[Employee ID]],3)</f>
        <v>Finan-920</v>
      </c>
      <c r="R4688" s="25" t="str">
        <f>LEFT(Table1[[#This Row],[Department]],3)</f>
        <v>Fin</v>
      </c>
      <c r="S4688" s="36">
        <f>_xlfn.XLOOKUP(Table1[[#This Row],[City]],Table2[City],Table2[Bonus %])</f>
        <v>6</v>
      </c>
    </row>
    <row r="4689" spans="1:19" x14ac:dyDescent="0.35">
      <c r="A4689" s="9" t="s">
        <v>4060</v>
      </c>
      <c r="B4689" s="41" t="str">
        <f>LEFT(Table1[[#This Row],[Employee Name]],FIND(" ",Table1[[#This Row],[Employee Name]]))</f>
        <v xml:space="preserve">Karan </v>
      </c>
      <c r="C4689" s="41" t="str">
        <f>RIGHT(Table1[[#This Row],[Employee Name]],LEN(Table1[[#This Row],[Employee Name]])-FIND(" ",Table1[[#This Row],[Employee Name]]))</f>
        <v>Malhotra</v>
      </c>
      <c r="D4689" s="23">
        <f>Table1[[#This Row],[Basic Salary]]+Table1[[#This Row],[Bonus]]</f>
        <v>47311</v>
      </c>
      <c r="E4689" s="10">
        <v>72</v>
      </c>
      <c r="F4689" s="46">
        <v>97</v>
      </c>
      <c r="G4689" s="10" t="str" cm="1">
        <f t="array" ref="G4689">_xlfn.IFS(Table1[[#This Row],[Performance Score]]&gt;=80,"Excellent",Table1[[#This Row],[Performance Score]]&gt;=60,"Good",Table1[[#This Row],[Performance Score]]&gt;=40,"Need Improvement")</f>
        <v>Excellent</v>
      </c>
      <c r="H4689" s="30">
        <f>Table1[[#This Row],[Bonus]]/Table1[[#This Row],[Basic Salary]]</f>
        <v>0.39663468634686344</v>
      </c>
      <c r="I4689" s="10">
        <f ca="1">DATEDIF(Table1[[#This Row],[Date of Birth]],TODAY(),"y")</f>
        <v>39</v>
      </c>
      <c r="J4689" s="34">
        <v>45103</v>
      </c>
      <c r="K4689" s="33" t="str" cm="1">
        <f t="array" aca="1" ref="K4689" ca="1">_xlfn.IFS(L4689&lt;3,"Junior",L4689&lt;=7,"Mid-Level",L4689&gt;7,"Senior")</f>
        <v>Mid-Level</v>
      </c>
      <c r="L4689" s="46">
        <f ca="1">INT(YEARFRAC(Table1[[#This Row],[Joining Date]],TODAY(),1))</f>
        <v>3</v>
      </c>
      <c r="M4689" s="25" t="str">
        <f t="shared" ca="1" si="73"/>
        <v>No</v>
      </c>
      <c r="N4689" s="26">
        <f>YEAR(Table1[[#This Row],[Joining Date]])</f>
        <v>2023</v>
      </c>
      <c r="O4689" s="46">
        <f>MONTH(Table1[[#This Row],[Joining Date]])</f>
        <v>6</v>
      </c>
      <c r="P4689" s="26">
        <f ca="1">NETWORKDAYS(Table1[[#This Row],[Joining Date]],TODAY())</f>
        <v>786</v>
      </c>
      <c r="Q4689" s="26" t="str">
        <f>LEFT(Table1[[#This Row],[Department]],5)&amp;"-"&amp;RIGHT(Table1[[#This Row],[Employee ID]],3)</f>
        <v>IT-004</v>
      </c>
      <c r="R4689" s="26" t="str">
        <f>LEFT(Table1[[#This Row],[Department]],3)</f>
        <v>IT</v>
      </c>
      <c r="S4689" s="37">
        <f>_xlfn.XLOOKUP(Table1[[#This Row],[City]],Table2[City],Table2[Bonus %])</f>
        <v>6</v>
      </c>
    </row>
    <row r="4690" spans="1:19" x14ac:dyDescent="0.35">
      <c r="A4690" s="7" t="s">
        <v>2681</v>
      </c>
      <c r="B4690" s="40" t="str">
        <f>LEFT(Table1[[#This Row],[Employee Name]],FIND(" ",Table1[[#This Row],[Employee Name]]))</f>
        <v xml:space="preserve">Neha </v>
      </c>
      <c r="C4690" s="40" t="str">
        <f>RIGHT(Table1[[#This Row],[Employee Name]],LEN(Table1[[#This Row],[Employee Name]])-FIND(" ",Table1[[#This Row],[Employee Name]]))</f>
        <v>Kulkarni</v>
      </c>
      <c r="D4690" s="22">
        <f>Table1[[#This Row],[Basic Salary]]+Table1[[#This Row],[Bonus]]</f>
        <v>47259</v>
      </c>
      <c r="E4690" s="8">
        <v>60</v>
      </c>
      <c r="F4690" s="45">
        <v>85</v>
      </c>
      <c r="G4690" s="8" t="str" cm="1">
        <f t="array" ref="G4690">_xlfn.IFS(Table1[[#This Row],[Performance Score]]&gt;=80,"Excellent",Table1[[#This Row],[Performance Score]]&gt;=60,"Good",Table1[[#This Row],[Performance Score]]&gt;=40,"Need Improvement")</f>
        <v>Excellent</v>
      </c>
      <c r="H4690" s="29">
        <f>Table1[[#This Row],[Bonus]]/Table1[[#This Row],[Basic Salary]]</f>
        <v>0.14445197849566524</v>
      </c>
      <c r="I4690" s="8">
        <f ca="1">DATEDIF(Table1[[#This Row],[Date of Birth]],TODAY(),"y")</f>
        <v>36</v>
      </c>
      <c r="J4690" s="33">
        <v>45934</v>
      </c>
      <c r="K4690" s="33" t="str" cm="1">
        <f t="array" aca="1" ref="K4690" ca="1">_xlfn.IFS(L4690&lt;3,"Junior",L4690&lt;=7,"Mid-Level",L4690&gt;7,"Senior")</f>
        <v>Junior</v>
      </c>
      <c r="L4690" s="45">
        <f ca="1">INT(YEARFRAC(Table1[[#This Row],[Joining Date]],TODAY(),1))</f>
        <v>0</v>
      </c>
      <c r="M4690" s="25" t="str">
        <f t="shared" ca="1" si="73"/>
        <v>No</v>
      </c>
      <c r="N4690" s="25">
        <f>YEAR(Table1[[#This Row],[Joining Date]])</f>
        <v>2025</v>
      </c>
      <c r="O4690" s="45">
        <f>MONTH(Table1[[#This Row],[Joining Date]])</f>
        <v>10</v>
      </c>
      <c r="P4690" s="25">
        <f ca="1">NETWORKDAYS(Table1[[#This Row],[Joining Date]],TODAY())</f>
        <v>191</v>
      </c>
      <c r="Q4690" s="25" t="str">
        <f>LEFT(Table1[[#This Row],[Department]],5)&amp;"-"&amp;RIGHT(Table1[[#This Row],[Employee ID]],3)</f>
        <v>Finan-625</v>
      </c>
      <c r="R4690" s="25" t="str">
        <f>LEFT(Table1[[#This Row],[Department]],3)</f>
        <v>Fin</v>
      </c>
      <c r="S4690" s="36">
        <f>_xlfn.XLOOKUP(Table1[[#This Row],[City]],Table2[City],Table2[Bonus %])</f>
        <v>5</v>
      </c>
    </row>
    <row r="4691" spans="1:19" x14ac:dyDescent="0.35">
      <c r="A4691" s="9" t="s">
        <v>4748</v>
      </c>
      <c r="B4691" s="41" t="str">
        <f>LEFT(Table1[[#This Row],[Employee Name]],FIND(" ",Table1[[#This Row],[Employee Name]]))</f>
        <v xml:space="preserve">Ajay </v>
      </c>
      <c r="C4691" s="41" t="str">
        <f>RIGHT(Table1[[#This Row],[Employee Name]],LEN(Table1[[#This Row],[Employee Name]])-FIND(" ",Table1[[#This Row],[Employee Name]]))</f>
        <v>Singh</v>
      </c>
      <c r="D4691" s="23">
        <f>Table1[[#This Row],[Basic Salary]]+Table1[[#This Row],[Bonus]]</f>
        <v>47213</v>
      </c>
      <c r="E4691" s="10">
        <v>64</v>
      </c>
      <c r="F4691" s="46">
        <v>89</v>
      </c>
      <c r="G4691" s="10" t="str" cm="1">
        <f t="array" ref="G4691">_xlfn.IFS(Table1[[#This Row],[Performance Score]]&gt;=80,"Excellent",Table1[[#This Row],[Performance Score]]&gt;=60,"Good",Table1[[#This Row],[Performance Score]]&gt;=40,"Need Improvement")</f>
        <v>Excellent</v>
      </c>
      <c r="H4691" s="30">
        <f>Table1[[#This Row],[Bonus]]/Table1[[#This Row],[Basic Salary]]</f>
        <v>0.69696642944432463</v>
      </c>
      <c r="I4691" s="10">
        <f ca="1">DATEDIF(Table1[[#This Row],[Date of Birth]],TODAY(),"y")</f>
        <v>31</v>
      </c>
      <c r="J4691" s="34">
        <v>42450</v>
      </c>
      <c r="K4691" s="33" t="str" cm="1">
        <f t="array" aca="1" ref="K4691" ca="1">_xlfn.IFS(L4691&lt;3,"Junior",L4691&lt;=7,"Mid-Level",L4691&gt;7,"Senior")</f>
        <v>Senior</v>
      </c>
      <c r="L4691" s="46">
        <f ca="1">INT(YEARFRAC(Table1[[#This Row],[Joining Date]],TODAY(),1))</f>
        <v>10</v>
      </c>
      <c r="M4691" s="25" t="str">
        <f t="shared" ca="1" si="73"/>
        <v>Yes</v>
      </c>
      <c r="N4691" s="26">
        <f>YEAR(Table1[[#This Row],[Joining Date]])</f>
        <v>2016</v>
      </c>
      <c r="O4691" s="46">
        <f>MONTH(Table1[[#This Row],[Joining Date]])</f>
        <v>3</v>
      </c>
      <c r="P4691" s="26">
        <f ca="1">NETWORKDAYS(Table1[[#This Row],[Joining Date]],TODAY())</f>
        <v>2681</v>
      </c>
      <c r="Q4691" s="26" t="str">
        <f>LEFT(Table1[[#This Row],[Department]],5)&amp;"-"&amp;RIGHT(Table1[[#This Row],[Employee ID]],3)</f>
        <v>Sales-692</v>
      </c>
      <c r="R4691" s="26" t="str">
        <f>LEFT(Table1[[#This Row],[Department]],3)</f>
        <v>Sal</v>
      </c>
      <c r="S4691" s="37">
        <f>_xlfn.XLOOKUP(Table1[[#This Row],[City]],Table2[City],Table2[Bonus %])</f>
        <v>8</v>
      </c>
    </row>
    <row r="4692" spans="1:19" x14ac:dyDescent="0.35">
      <c r="A4692" s="7" t="s">
        <v>464</v>
      </c>
      <c r="B4692" s="40" t="str">
        <f>LEFT(Table1[[#This Row],[Employee Name]],FIND(" ",Table1[[#This Row],[Employee Name]]))</f>
        <v xml:space="preserve">Aarav </v>
      </c>
      <c r="C4692" s="40" t="str">
        <f>RIGHT(Table1[[#This Row],[Employee Name]],LEN(Table1[[#This Row],[Employee Name]])-FIND(" ",Table1[[#This Row],[Employee Name]]))</f>
        <v>Sharma</v>
      </c>
      <c r="D4692" s="22">
        <f>Table1[[#This Row],[Basic Salary]]+Table1[[#This Row],[Bonus]]</f>
        <v>47191</v>
      </c>
      <c r="E4692" s="8">
        <v>100</v>
      </c>
      <c r="F4692" s="45">
        <v>56</v>
      </c>
      <c r="G4692" s="8" t="str" cm="1">
        <f t="array" ref="G4692">_xlfn.IFS(Table1[[#This Row],[Performance Score]]&gt;=80,"Excellent",Table1[[#This Row],[Performance Score]]&gt;=60,"Good",Table1[[#This Row],[Performance Score]]&gt;=40,"Need Improvement")</f>
        <v>Need Improvement</v>
      </c>
      <c r="H4692" s="29">
        <f>Table1[[#This Row],[Bonus]]/Table1[[#This Row],[Basic Salary]]</f>
        <v>0.57845268756062485</v>
      </c>
      <c r="I4692" s="8">
        <f ca="1">DATEDIF(Table1[[#This Row],[Date of Birth]],TODAY(),"y")</f>
        <v>17</v>
      </c>
      <c r="J4692" s="33">
        <v>44917</v>
      </c>
      <c r="K4692" s="33" t="str" cm="1">
        <f t="array" aca="1" ref="K4692" ca="1">_xlfn.IFS(L4692&lt;3,"Junior",L4692&lt;=7,"Mid-Level",L4692&gt;7,"Senior")</f>
        <v>Mid-Level</v>
      </c>
      <c r="L4692" s="45">
        <f ca="1">INT(YEARFRAC(Table1[[#This Row],[Joining Date]],TODAY(),1))</f>
        <v>3</v>
      </c>
      <c r="M4692" s="25" t="str">
        <f t="shared" ca="1" si="73"/>
        <v>No</v>
      </c>
      <c r="N4692" s="25">
        <f>YEAR(Table1[[#This Row],[Joining Date]])</f>
        <v>2022</v>
      </c>
      <c r="O4692" s="45">
        <f>MONTH(Table1[[#This Row],[Joining Date]])</f>
        <v>12</v>
      </c>
      <c r="P4692" s="25">
        <f ca="1">NETWORKDAYS(Table1[[#This Row],[Joining Date]],TODAY())</f>
        <v>918</v>
      </c>
      <c r="Q4692" s="25" t="str">
        <f>LEFT(Table1[[#This Row],[Department]],5)&amp;"-"&amp;RIGHT(Table1[[#This Row],[Employee ID]],3)</f>
        <v>HR-408</v>
      </c>
      <c r="R4692" s="25" t="str">
        <f>LEFT(Table1[[#This Row],[Department]],3)</f>
        <v>HR</v>
      </c>
      <c r="S4692" s="36">
        <f>_xlfn.XLOOKUP(Table1[[#This Row],[City]],Table2[City],Table2[Bonus %])</f>
        <v>5</v>
      </c>
    </row>
    <row r="4693" spans="1:19" x14ac:dyDescent="0.35">
      <c r="A4693" s="9" t="s">
        <v>3732</v>
      </c>
      <c r="B4693" s="41" t="str">
        <f>LEFT(Table1[[#This Row],[Employee Name]],FIND(" ",Table1[[#This Row],[Employee Name]]))</f>
        <v xml:space="preserve">Aditya </v>
      </c>
      <c r="C4693" s="41" t="str">
        <f>RIGHT(Table1[[#This Row],[Employee Name]],LEN(Table1[[#This Row],[Employee Name]])-FIND(" ",Table1[[#This Row],[Employee Name]]))</f>
        <v>Kapoor</v>
      </c>
      <c r="D4693" s="23">
        <f>Table1[[#This Row],[Basic Salary]]+Table1[[#This Row],[Bonus]]</f>
        <v>47162</v>
      </c>
      <c r="E4693" s="10">
        <v>80</v>
      </c>
      <c r="F4693" s="46">
        <v>87</v>
      </c>
      <c r="G4693" s="10" t="str" cm="1">
        <f t="array" ref="G4693">_xlfn.IFS(Table1[[#This Row],[Performance Score]]&gt;=80,"Excellent",Table1[[#This Row],[Performance Score]]&gt;=60,"Good",Table1[[#This Row],[Performance Score]]&gt;=40,"Need Improvement")</f>
        <v>Excellent</v>
      </c>
      <c r="H4693" s="30">
        <f>Table1[[#This Row],[Bonus]]/Table1[[#This Row],[Basic Salary]]</f>
        <v>0.87971303308090876</v>
      </c>
      <c r="I4693" s="10">
        <f ca="1">DATEDIF(Table1[[#This Row],[Date of Birth]],TODAY(),"y")</f>
        <v>44</v>
      </c>
      <c r="J4693" s="34">
        <v>43603</v>
      </c>
      <c r="K4693" s="33" t="str" cm="1">
        <f t="array" aca="1" ref="K4693" ca="1">_xlfn.IFS(L4693&lt;3,"Junior",L4693&lt;=7,"Mid-Level",L4693&gt;7,"Senior")</f>
        <v>Mid-Level</v>
      </c>
      <c r="L4693" s="46">
        <f ca="1">INT(YEARFRAC(Table1[[#This Row],[Joining Date]],TODAY(),1))</f>
        <v>7</v>
      </c>
      <c r="M4693" s="25" t="str">
        <f t="shared" ca="1" si="73"/>
        <v>Yes</v>
      </c>
      <c r="N4693" s="26">
        <f>YEAR(Table1[[#This Row],[Joining Date]])</f>
        <v>2019</v>
      </c>
      <c r="O4693" s="46">
        <f>MONTH(Table1[[#This Row],[Joining Date]])</f>
        <v>5</v>
      </c>
      <c r="P4693" s="26">
        <f ca="1">NETWORKDAYS(Table1[[#This Row],[Joining Date]],TODAY())</f>
        <v>1856</v>
      </c>
      <c r="Q4693" s="26" t="str">
        <f>LEFT(Table1[[#This Row],[Department]],5)&amp;"-"&amp;RIGHT(Table1[[#This Row],[Employee ID]],3)</f>
        <v>Sales-676</v>
      </c>
      <c r="R4693" s="26" t="str">
        <f>LEFT(Table1[[#This Row],[Department]],3)</f>
        <v>Sal</v>
      </c>
      <c r="S4693" s="37">
        <f>_xlfn.XLOOKUP(Table1[[#This Row],[City]],Table2[City],Table2[Bonus %])</f>
        <v>5</v>
      </c>
    </row>
    <row r="4694" spans="1:19" x14ac:dyDescent="0.35">
      <c r="A4694" s="7" t="s">
        <v>3384</v>
      </c>
      <c r="B4694" s="40" t="str">
        <f>LEFT(Table1[[#This Row],[Employee Name]],FIND(" ",Table1[[#This Row],[Employee Name]]))</f>
        <v xml:space="preserve">Rohan </v>
      </c>
      <c r="C4694" s="40" t="str">
        <f>RIGHT(Table1[[#This Row],[Employee Name]],LEN(Table1[[#This Row],[Employee Name]])-FIND(" ",Table1[[#This Row],[Employee Name]]))</f>
        <v>Gupta</v>
      </c>
      <c r="D4694" s="22">
        <f>Table1[[#This Row],[Basic Salary]]+Table1[[#This Row],[Bonus]]</f>
        <v>47159</v>
      </c>
      <c r="E4694" s="8">
        <v>64</v>
      </c>
      <c r="F4694" s="45">
        <v>68</v>
      </c>
      <c r="G4694" s="8" t="str" cm="1">
        <f t="array" ref="G4694">_xlfn.IFS(Table1[[#This Row],[Performance Score]]&gt;=80,"Excellent",Table1[[#This Row],[Performance Score]]&gt;=60,"Good",Table1[[#This Row],[Performance Score]]&gt;=40,"Need Improvement")</f>
        <v>Good</v>
      </c>
      <c r="H4694" s="29">
        <f>Table1[[#This Row],[Bonus]]/Table1[[#This Row],[Basic Salary]]</f>
        <v>0.22382830746872892</v>
      </c>
      <c r="I4694" s="8">
        <f ca="1">DATEDIF(Table1[[#This Row],[Date of Birth]],TODAY(),"y")</f>
        <v>22</v>
      </c>
      <c r="J4694" s="33">
        <v>43824</v>
      </c>
      <c r="K4694" s="33" t="str" cm="1">
        <f t="array" aca="1" ref="K4694" ca="1">_xlfn.IFS(L4694&lt;3,"Junior",L4694&lt;=7,"Mid-Level",L4694&gt;7,"Senior")</f>
        <v>Mid-Level</v>
      </c>
      <c r="L4694" s="45">
        <f ca="1">INT(YEARFRAC(Table1[[#This Row],[Joining Date]],TODAY(),1))</f>
        <v>6</v>
      </c>
      <c r="M4694" s="25" t="str">
        <f t="shared" ca="1" si="73"/>
        <v>Yes</v>
      </c>
      <c r="N4694" s="25">
        <f>YEAR(Table1[[#This Row],[Joining Date]])</f>
        <v>2019</v>
      </c>
      <c r="O4694" s="45">
        <f>MONTH(Table1[[#This Row],[Joining Date]])</f>
        <v>12</v>
      </c>
      <c r="P4694" s="25">
        <f ca="1">NETWORKDAYS(Table1[[#This Row],[Joining Date]],TODAY())</f>
        <v>1699</v>
      </c>
      <c r="Q4694" s="25" t="str">
        <f>LEFT(Table1[[#This Row],[Department]],5)&amp;"-"&amp;RIGHT(Table1[[#This Row],[Employee ID]],3)</f>
        <v>Suppo-328</v>
      </c>
      <c r="R4694" s="25" t="str">
        <f>LEFT(Table1[[#This Row],[Department]],3)</f>
        <v>Sup</v>
      </c>
      <c r="S4694" s="36">
        <f>_xlfn.XLOOKUP(Table1[[#This Row],[City]],Table2[City],Table2[Bonus %])</f>
        <v>5</v>
      </c>
    </row>
    <row r="4695" spans="1:19" x14ac:dyDescent="0.35">
      <c r="A4695" s="9" t="s">
        <v>1250</v>
      </c>
      <c r="B4695" s="41" t="str">
        <f>LEFT(Table1[[#This Row],[Employee Name]],FIND(" ",Table1[[#This Row],[Employee Name]]))</f>
        <v xml:space="preserve">Nisha </v>
      </c>
      <c r="C4695" s="41" t="str">
        <f>RIGHT(Table1[[#This Row],[Employee Name]],LEN(Table1[[#This Row],[Employee Name]])-FIND(" ",Table1[[#This Row],[Employee Name]]))</f>
        <v>Kapoor</v>
      </c>
      <c r="D4695" s="23">
        <f>Table1[[#This Row],[Basic Salary]]+Table1[[#This Row],[Bonus]]</f>
        <v>47129</v>
      </c>
      <c r="E4695" s="10">
        <v>93</v>
      </c>
      <c r="F4695" s="46">
        <v>68</v>
      </c>
      <c r="G4695" s="10" t="str" cm="1">
        <f t="array" ref="G4695">_xlfn.IFS(Table1[[#This Row],[Performance Score]]&gt;=80,"Excellent",Table1[[#This Row],[Performance Score]]&gt;=60,"Good",Table1[[#This Row],[Performance Score]]&gt;=40,"Need Improvement")</f>
        <v>Good</v>
      </c>
      <c r="H4695" s="30">
        <f>Table1[[#This Row],[Bonus]]/Table1[[#This Row],[Basic Salary]]</f>
        <v>0.25383100989677554</v>
      </c>
      <c r="I4695" s="10">
        <f ca="1">DATEDIF(Table1[[#This Row],[Date of Birth]],TODAY(),"y")</f>
        <v>26</v>
      </c>
      <c r="J4695" s="34">
        <v>43544</v>
      </c>
      <c r="K4695" s="33" t="str" cm="1">
        <f t="array" aca="1" ref="K4695" ca="1">_xlfn.IFS(L4695&lt;3,"Junior",L4695&lt;=7,"Mid-Level",L4695&gt;7,"Senior")</f>
        <v>Mid-Level</v>
      </c>
      <c r="L4695" s="46">
        <f ca="1">INT(YEARFRAC(Table1[[#This Row],[Joining Date]],TODAY(),1))</f>
        <v>7</v>
      </c>
      <c r="M4695" s="25" t="str">
        <f t="shared" ca="1" si="73"/>
        <v>Yes</v>
      </c>
      <c r="N4695" s="26">
        <f>YEAR(Table1[[#This Row],[Joining Date]])</f>
        <v>2019</v>
      </c>
      <c r="O4695" s="46">
        <f>MONTH(Table1[[#This Row],[Joining Date]])</f>
        <v>3</v>
      </c>
      <c r="P4695" s="26">
        <f ca="1">NETWORKDAYS(Table1[[#This Row],[Joining Date]],TODAY())</f>
        <v>1899</v>
      </c>
      <c r="Q4695" s="26" t="str">
        <f>LEFT(Table1[[#This Row],[Department]],5)&amp;"-"&amp;RIGHT(Table1[[#This Row],[Employee ID]],3)</f>
        <v>Opera-194</v>
      </c>
      <c r="R4695" s="26" t="str">
        <f>LEFT(Table1[[#This Row],[Department]],3)</f>
        <v>Ope</v>
      </c>
      <c r="S4695" s="37">
        <f>_xlfn.XLOOKUP(Table1[[#This Row],[City]],Table2[City],Table2[Bonus %])</f>
        <v>6</v>
      </c>
    </row>
    <row r="4696" spans="1:19" x14ac:dyDescent="0.35">
      <c r="A4696" s="7" t="s">
        <v>383</v>
      </c>
      <c r="B4696" s="40" t="str">
        <f>LEFT(Table1[[#This Row],[Employee Name]],FIND(" ",Table1[[#This Row],[Employee Name]]))</f>
        <v xml:space="preserve">Sneha </v>
      </c>
      <c r="C4696" s="40" t="str">
        <f>RIGHT(Table1[[#This Row],[Employee Name]],LEN(Table1[[#This Row],[Employee Name]])-FIND(" ",Table1[[#This Row],[Employee Name]]))</f>
        <v>Iyer</v>
      </c>
      <c r="D4696" s="22">
        <f>Table1[[#This Row],[Basic Salary]]+Table1[[#This Row],[Bonus]]</f>
        <v>46987</v>
      </c>
      <c r="E4696" s="8">
        <v>96</v>
      </c>
      <c r="F4696" s="45">
        <v>80</v>
      </c>
      <c r="G4696" s="8" t="str" cm="1">
        <f t="array" ref="G4696">_xlfn.IFS(Table1[[#This Row],[Performance Score]]&gt;=80,"Excellent",Table1[[#This Row],[Performance Score]]&gt;=60,"Good",Table1[[#This Row],[Performance Score]]&gt;=40,"Need Improvement")</f>
        <v>Excellent</v>
      </c>
      <c r="H4696" s="29">
        <f>Table1[[#This Row],[Bonus]]/Table1[[#This Row],[Basic Salary]]</f>
        <v>0.40801893859938271</v>
      </c>
      <c r="I4696" s="8">
        <f ca="1">DATEDIF(Table1[[#This Row],[Date of Birth]],TODAY(),"y")</f>
        <v>22</v>
      </c>
      <c r="J4696" s="33">
        <v>43119</v>
      </c>
      <c r="K4696" s="33" t="str" cm="1">
        <f t="array" aca="1" ref="K4696" ca="1">_xlfn.IFS(L4696&lt;3,"Junior",L4696&lt;=7,"Mid-Level",L4696&gt;7,"Senior")</f>
        <v>Senior</v>
      </c>
      <c r="L4696" s="45">
        <f ca="1">INT(YEARFRAC(Table1[[#This Row],[Joining Date]],TODAY(),1))</f>
        <v>8</v>
      </c>
      <c r="M4696" s="25" t="str">
        <f t="shared" ca="1" si="73"/>
        <v>Yes</v>
      </c>
      <c r="N4696" s="25">
        <f>YEAR(Table1[[#This Row],[Joining Date]])</f>
        <v>2018</v>
      </c>
      <c r="O4696" s="45">
        <f>MONTH(Table1[[#This Row],[Joining Date]])</f>
        <v>1</v>
      </c>
      <c r="P4696" s="25">
        <f ca="1">NETWORKDAYS(Table1[[#This Row],[Joining Date]],TODAY())</f>
        <v>2202</v>
      </c>
      <c r="Q4696" s="25" t="str">
        <f>LEFT(Table1[[#This Row],[Department]],5)&amp;"-"&amp;RIGHT(Table1[[#This Row],[Employee ID]],3)</f>
        <v>Sales-327</v>
      </c>
      <c r="R4696" s="25" t="str">
        <f>LEFT(Table1[[#This Row],[Department]],3)</f>
        <v>Sal</v>
      </c>
      <c r="S4696" s="36">
        <f>_xlfn.XLOOKUP(Table1[[#This Row],[City]],Table2[City],Table2[Bonus %])</f>
        <v>5</v>
      </c>
    </row>
    <row r="4697" spans="1:19" x14ac:dyDescent="0.35">
      <c r="A4697" s="9" t="s">
        <v>326</v>
      </c>
      <c r="B4697" s="41" t="str">
        <f>LEFT(Table1[[#This Row],[Employee Name]],FIND(" ",Table1[[#This Row],[Employee Name]]))</f>
        <v xml:space="preserve">Nisha </v>
      </c>
      <c r="C4697" s="41" t="str">
        <f>RIGHT(Table1[[#This Row],[Employee Name]],LEN(Table1[[#This Row],[Employee Name]])-FIND(" ",Table1[[#This Row],[Employee Name]]))</f>
        <v>Kapoor</v>
      </c>
      <c r="D4697" s="23">
        <f>Table1[[#This Row],[Basic Salary]]+Table1[[#This Row],[Bonus]]</f>
        <v>46963</v>
      </c>
      <c r="E4697" s="10">
        <v>60</v>
      </c>
      <c r="F4697" s="46">
        <v>100</v>
      </c>
      <c r="G4697" s="10" t="str" cm="1">
        <f t="array" ref="G4697">_xlfn.IFS(Table1[[#This Row],[Performance Score]]&gt;=80,"Excellent",Table1[[#This Row],[Performance Score]]&gt;=60,"Good",Table1[[#This Row],[Performance Score]]&gt;=40,"Need Improvement")</f>
        <v>Excellent</v>
      </c>
      <c r="H4697" s="30">
        <f>Table1[[#This Row],[Bonus]]/Table1[[#This Row],[Basic Salary]]</f>
        <v>0.20526113178493519</v>
      </c>
      <c r="I4697" s="10">
        <f ca="1">DATEDIF(Table1[[#This Row],[Date of Birth]],TODAY(),"y")</f>
        <v>30</v>
      </c>
      <c r="J4697" s="34">
        <v>43302</v>
      </c>
      <c r="K4697" s="33" t="str" cm="1">
        <f t="array" aca="1" ref="K4697" ca="1">_xlfn.IFS(L4697&lt;3,"Junior",L4697&lt;=7,"Mid-Level",L4697&gt;7,"Senior")</f>
        <v>Mid-Level</v>
      </c>
      <c r="L4697" s="46">
        <f ca="1">INT(YEARFRAC(Table1[[#This Row],[Joining Date]],TODAY(),1))</f>
        <v>7</v>
      </c>
      <c r="M4697" s="25" t="str">
        <f t="shared" ca="1" si="73"/>
        <v>Yes</v>
      </c>
      <c r="N4697" s="26">
        <f>YEAR(Table1[[#This Row],[Joining Date]])</f>
        <v>2018</v>
      </c>
      <c r="O4697" s="46">
        <f>MONTH(Table1[[#This Row],[Joining Date]])</f>
        <v>7</v>
      </c>
      <c r="P4697" s="26">
        <f ca="1">NETWORKDAYS(Table1[[#This Row],[Joining Date]],TODAY())</f>
        <v>2071</v>
      </c>
      <c r="Q4697" s="26" t="str">
        <f>LEFT(Table1[[#This Row],[Department]],5)&amp;"-"&amp;RIGHT(Table1[[#This Row],[Employee ID]],3)</f>
        <v>Marke-270</v>
      </c>
      <c r="R4697" s="26" t="str">
        <f>LEFT(Table1[[#This Row],[Department]],3)</f>
        <v>Mar</v>
      </c>
      <c r="S4697" s="37">
        <f>_xlfn.XLOOKUP(Table1[[#This Row],[City]],Table2[City],Table2[Bonus %])</f>
        <v>6</v>
      </c>
    </row>
    <row r="4698" spans="1:19" x14ac:dyDescent="0.35">
      <c r="A4698" s="7" t="s">
        <v>1414</v>
      </c>
      <c r="B4698" s="40" t="str">
        <f>LEFT(Table1[[#This Row],[Employee Name]],FIND(" ",Table1[[#This Row],[Employee Name]]))</f>
        <v xml:space="preserve">Aarav </v>
      </c>
      <c r="C4698" s="40" t="str">
        <f>RIGHT(Table1[[#This Row],[Employee Name]],LEN(Table1[[#This Row],[Employee Name]])-FIND(" ",Table1[[#This Row],[Employee Name]]))</f>
        <v>Sharma</v>
      </c>
      <c r="D4698" s="22">
        <f>Table1[[#This Row],[Basic Salary]]+Table1[[#This Row],[Bonus]]</f>
        <v>46935</v>
      </c>
      <c r="E4698" s="8">
        <v>80</v>
      </c>
      <c r="F4698" s="45">
        <v>59</v>
      </c>
      <c r="G4698" s="8" t="str" cm="1">
        <f t="array" ref="G4698">_xlfn.IFS(Table1[[#This Row],[Performance Score]]&gt;=80,"Excellent",Table1[[#This Row],[Performance Score]]&gt;=60,"Good",Table1[[#This Row],[Performance Score]]&gt;=40,"Need Improvement")</f>
        <v>Need Improvement</v>
      </c>
      <c r="H4698" s="29">
        <f>Table1[[#This Row],[Bonus]]/Table1[[#This Row],[Basic Salary]]</f>
        <v>0.71948270808909731</v>
      </c>
      <c r="I4698" s="8">
        <f ca="1">DATEDIF(Table1[[#This Row],[Date of Birth]],TODAY(),"y")</f>
        <v>27</v>
      </c>
      <c r="J4698" s="33">
        <v>43466</v>
      </c>
      <c r="K4698" s="33" t="str" cm="1">
        <f t="array" aca="1" ref="K4698" ca="1">_xlfn.IFS(L4698&lt;3,"Junior",L4698&lt;=7,"Mid-Level",L4698&gt;7,"Senior")</f>
        <v>Mid-Level</v>
      </c>
      <c r="L4698" s="45">
        <f ca="1">INT(YEARFRAC(Table1[[#This Row],[Joining Date]],TODAY(),1))</f>
        <v>7</v>
      </c>
      <c r="M4698" s="25" t="str">
        <f t="shared" ca="1" si="73"/>
        <v>Yes</v>
      </c>
      <c r="N4698" s="25">
        <f>YEAR(Table1[[#This Row],[Joining Date]])</f>
        <v>2019</v>
      </c>
      <c r="O4698" s="45">
        <f>MONTH(Table1[[#This Row],[Joining Date]])</f>
        <v>1</v>
      </c>
      <c r="P4698" s="25">
        <f ca="1">NETWORKDAYS(Table1[[#This Row],[Joining Date]],TODAY())</f>
        <v>1955</v>
      </c>
      <c r="Q4698" s="25" t="str">
        <f>LEFT(Table1[[#This Row],[Department]],5)&amp;"-"&amp;RIGHT(Table1[[#This Row],[Employee ID]],3)</f>
        <v>Finan-358</v>
      </c>
      <c r="R4698" s="25" t="str">
        <f>LEFT(Table1[[#This Row],[Department]],3)</f>
        <v>Fin</v>
      </c>
      <c r="S4698" s="36">
        <f>_xlfn.XLOOKUP(Table1[[#This Row],[City]],Table2[City],Table2[Bonus %])</f>
        <v>6</v>
      </c>
    </row>
    <row r="4699" spans="1:19" x14ac:dyDescent="0.35">
      <c r="A4699" s="9" t="s">
        <v>4989</v>
      </c>
      <c r="B4699" s="41" t="str">
        <f>LEFT(Table1[[#This Row],[Employee Name]],FIND(" ",Table1[[#This Row],[Employee Name]]))</f>
        <v xml:space="preserve">Gayathri </v>
      </c>
      <c r="C4699" s="41" t="str">
        <f>RIGHT(Table1[[#This Row],[Employee Name]],LEN(Table1[[#This Row],[Employee Name]])-FIND(" ",Table1[[#This Row],[Employee Name]]))</f>
        <v>Iyer</v>
      </c>
      <c r="D4699" s="23">
        <f>Table1[[#This Row],[Basic Salary]]+Table1[[#This Row],[Bonus]]</f>
        <v>46933</v>
      </c>
      <c r="E4699" s="10">
        <v>72</v>
      </c>
      <c r="F4699" s="46">
        <v>96</v>
      </c>
      <c r="G4699" s="10" t="str" cm="1">
        <f t="array" ref="G4699">_xlfn.IFS(Table1[[#This Row],[Performance Score]]&gt;=80,"Excellent",Table1[[#This Row],[Performance Score]]&gt;=60,"Good",Table1[[#This Row],[Performance Score]]&gt;=40,"Need Improvement")</f>
        <v>Excellent</v>
      </c>
      <c r="H4699" s="30">
        <f>Table1[[#This Row],[Bonus]]/Table1[[#This Row],[Basic Salary]]</f>
        <v>0.81558994197292067</v>
      </c>
      <c r="I4699" s="10">
        <f ca="1">DATEDIF(Table1[[#This Row],[Date of Birth]],TODAY(),"y")</f>
        <v>21</v>
      </c>
      <c r="J4699" s="34">
        <v>42684</v>
      </c>
      <c r="K4699" s="33" t="str" cm="1">
        <f t="array" aca="1" ref="K4699" ca="1">_xlfn.IFS(L4699&lt;3,"Junior",L4699&lt;=7,"Mid-Level",L4699&gt;7,"Senior")</f>
        <v>Senior</v>
      </c>
      <c r="L4699" s="46">
        <f ca="1">INT(YEARFRAC(Table1[[#This Row],[Joining Date]],TODAY(),1))</f>
        <v>9</v>
      </c>
      <c r="M4699" s="25" t="str">
        <f t="shared" ca="1" si="73"/>
        <v>Yes</v>
      </c>
      <c r="N4699" s="26">
        <f>YEAR(Table1[[#This Row],[Joining Date]])</f>
        <v>2016</v>
      </c>
      <c r="O4699" s="46">
        <f>MONTH(Table1[[#This Row],[Joining Date]])</f>
        <v>11</v>
      </c>
      <c r="P4699" s="26">
        <f ca="1">NETWORKDAYS(Table1[[#This Row],[Joining Date]],TODAY())</f>
        <v>2513</v>
      </c>
      <c r="Q4699" s="26" t="str">
        <f>LEFT(Table1[[#This Row],[Department]],5)&amp;"-"&amp;RIGHT(Table1[[#This Row],[Employee ID]],3)</f>
        <v>Sales-933</v>
      </c>
      <c r="R4699" s="26" t="str">
        <f>LEFT(Table1[[#This Row],[Department]],3)</f>
        <v>Sal</v>
      </c>
      <c r="S4699" s="37">
        <f>_xlfn.XLOOKUP(Table1[[#This Row],[City]],Table2[City],Table2[Bonus %])</f>
        <v>7</v>
      </c>
    </row>
    <row r="4700" spans="1:19" x14ac:dyDescent="0.35">
      <c r="A4700" s="7" t="s">
        <v>1530</v>
      </c>
      <c r="B4700" s="40" t="str">
        <f>LEFT(Table1[[#This Row],[Employee Name]],FIND(" ",Table1[[#This Row],[Employee Name]]))</f>
        <v xml:space="preserve">Krishna </v>
      </c>
      <c r="C4700" s="40" t="str">
        <f>RIGHT(Table1[[#This Row],[Employee Name]],LEN(Table1[[#This Row],[Employee Name]])-FIND(" ",Table1[[#This Row],[Employee Name]]))</f>
        <v>Chaitanya</v>
      </c>
      <c r="D4700" s="22">
        <f>Table1[[#This Row],[Basic Salary]]+Table1[[#This Row],[Bonus]]</f>
        <v>46898</v>
      </c>
      <c r="E4700" s="8">
        <v>89</v>
      </c>
      <c r="F4700" s="45">
        <v>84</v>
      </c>
      <c r="G4700" s="8" t="str" cm="1">
        <f t="array" ref="G4700">_xlfn.IFS(Table1[[#This Row],[Performance Score]]&gt;=80,"Excellent",Table1[[#This Row],[Performance Score]]&gt;=60,"Good",Table1[[#This Row],[Performance Score]]&gt;=40,"Need Improvement")</f>
        <v>Excellent</v>
      </c>
      <c r="H4700" s="29">
        <f>Table1[[#This Row],[Bonus]]/Table1[[#This Row],[Basic Salary]]</f>
        <v>0.50001599232368465</v>
      </c>
      <c r="I4700" s="8">
        <f ca="1">DATEDIF(Table1[[#This Row],[Date of Birth]],TODAY(),"y")</f>
        <v>26</v>
      </c>
      <c r="J4700" s="33">
        <v>43138</v>
      </c>
      <c r="K4700" s="33" t="str" cm="1">
        <f t="array" aca="1" ref="K4700" ca="1">_xlfn.IFS(L4700&lt;3,"Junior",L4700&lt;=7,"Mid-Level",L4700&gt;7,"Senior")</f>
        <v>Senior</v>
      </c>
      <c r="L4700" s="45">
        <f ca="1">INT(YEARFRAC(Table1[[#This Row],[Joining Date]],TODAY(),1))</f>
        <v>8</v>
      </c>
      <c r="M4700" s="25" t="str">
        <f t="shared" ca="1" si="73"/>
        <v>Yes</v>
      </c>
      <c r="N4700" s="25">
        <f>YEAR(Table1[[#This Row],[Joining Date]])</f>
        <v>2018</v>
      </c>
      <c r="O4700" s="45">
        <f>MONTH(Table1[[#This Row],[Joining Date]])</f>
        <v>2</v>
      </c>
      <c r="P4700" s="25">
        <f ca="1">NETWORKDAYS(Table1[[#This Row],[Joining Date]],TODAY())</f>
        <v>2189</v>
      </c>
      <c r="Q4700" s="25" t="str">
        <f>LEFT(Table1[[#This Row],[Department]],5)&amp;"-"&amp;RIGHT(Table1[[#This Row],[Employee ID]],3)</f>
        <v>Sales-474</v>
      </c>
      <c r="R4700" s="25" t="str">
        <f>LEFT(Table1[[#This Row],[Department]],3)</f>
        <v>Sal</v>
      </c>
      <c r="S4700" s="36">
        <f>_xlfn.XLOOKUP(Table1[[#This Row],[City]],Table2[City],Table2[Bonus %])</f>
        <v>6</v>
      </c>
    </row>
    <row r="4701" spans="1:19" x14ac:dyDescent="0.35">
      <c r="A4701" s="9" t="s">
        <v>3132</v>
      </c>
      <c r="B4701" s="41" t="str">
        <f>LEFT(Table1[[#This Row],[Employee Name]],FIND(" ",Table1[[#This Row],[Employee Name]]))</f>
        <v xml:space="preserve">Aditya </v>
      </c>
      <c r="C4701" s="41" t="str">
        <f>RIGHT(Table1[[#This Row],[Employee Name]],LEN(Table1[[#This Row],[Employee Name]])-FIND(" ",Table1[[#This Row],[Employee Name]]))</f>
        <v>Kapoor</v>
      </c>
      <c r="D4701" s="23">
        <f>Table1[[#This Row],[Basic Salary]]+Table1[[#This Row],[Bonus]]</f>
        <v>46890</v>
      </c>
      <c r="E4701" s="10">
        <v>72</v>
      </c>
      <c r="F4701" s="46">
        <v>60</v>
      </c>
      <c r="G4701" s="10" t="str" cm="1">
        <f t="array" ref="G4701">_xlfn.IFS(Table1[[#This Row],[Performance Score]]&gt;=80,"Excellent",Table1[[#This Row],[Performance Score]]&gt;=60,"Good",Table1[[#This Row],[Performance Score]]&gt;=40,"Need Improvement")</f>
        <v>Good</v>
      </c>
      <c r="H4701" s="30">
        <f>Table1[[#This Row],[Bonus]]/Table1[[#This Row],[Basic Salary]]</f>
        <v>0.1216898308733823</v>
      </c>
      <c r="I4701" s="10">
        <f ca="1">DATEDIF(Table1[[#This Row],[Date of Birth]],TODAY(),"y")</f>
        <v>32</v>
      </c>
      <c r="J4701" s="34">
        <v>43230</v>
      </c>
      <c r="K4701" s="33" t="str" cm="1">
        <f t="array" aca="1" ref="K4701" ca="1">_xlfn.IFS(L4701&lt;3,"Junior",L4701&lt;=7,"Mid-Level",L4701&gt;7,"Senior")</f>
        <v>Senior</v>
      </c>
      <c r="L4701" s="46">
        <f ca="1">INT(YEARFRAC(Table1[[#This Row],[Joining Date]],TODAY(),1))</f>
        <v>8</v>
      </c>
      <c r="M4701" s="25" t="str">
        <f t="shared" ca="1" si="73"/>
        <v>Yes</v>
      </c>
      <c r="N4701" s="26">
        <f>YEAR(Table1[[#This Row],[Joining Date]])</f>
        <v>2018</v>
      </c>
      <c r="O4701" s="46">
        <f>MONTH(Table1[[#This Row],[Joining Date]])</f>
        <v>5</v>
      </c>
      <c r="P4701" s="26">
        <f ca="1">NETWORKDAYS(Table1[[#This Row],[Joining Date]],TODAY())</f>
        <v>2123</v>
      </c>
      <c r="Q4701" s="26" t="str">
        <f>LEFT(Table1[[#This Row],[Department]],5)&amp;"-"&amp;RIGHT(Table1[[#This Row],[Employee ID]],3)</f>
        <v>Sales-076</v>
      </c>
      <c r="R4701" s="26" t="str">
        <f>LEFT(Table1[[#This Row],[Department]],3)</f>
        <v>Sal</v>
      </c>
      <c r="S4701" s="37">
        <f>_xlfn.XLOOKUP(Table1[[#This Row],[City]],Table2[City],Table2[Bonus %])</f>
        <v>4</v>
      </c>
    </row>
    <row r="4702" spans="1:19" x14ac:dyDescent="0.35">
      <c r="A4702" s="7" t="s">
        <v>4336</v>
      </c>
      <c r="B4702" s="40" t="str">
        <f>LEFT(Table1[[#This Row],[Employee Name]],FIND(" ",Table1[[#This Row],[Employee Name]]))</f>
        <v xml:space="preserve">Ravi </v>
      </c>
      <c r="C4702" s="40" t="str">
        <f>RIGHT(Table1[[#This Row],[Employee Name]],LEN(Table1[[#This Row],[Employee Name]])-FIND(" ",Table1[[#This Row],[Employee Name]]))</f>
        <v>Teja</v>
      </c>
      <c r="D4702" s="22">
        <f>Table1[[#This Row],[Basic Salary]]+Table1[[#This Row],[Bonus]]</f>
        <v>46864</v>
      </c>
      <c r="E4702" s="8">
        <v>97</v>
      </c>
      <c r="F4702" s="45">
        <v>91</v>
      </c>
      <c r="G4702" s="8" t="str" cm="1">
        <f t="array" ref="G4702">_xlfn.IFS(Table1[[#This Row],[Performance Score]]&gt;=80,"Excellent",Table1[[#This Row],[Performance Score]]&gt;=60,"Good",Table1[[#This Row],[Performance Score]]&gt;=40,"Need Improvement")</f>
        <v>Excellent</v>
      </c>
      <c r="H4702" s="29">
        <f>Table1[[#This Row],[Bonus]]/Table1[[#This Row],[Basic Salary]]</f>
        <v>0.2534503049106665</v>
      </c>
      <c r="I4702" s="8">
        <f ca="1">DATEDIF(Table1[[#This Row],[Date of Birth]],TODAY(),"y")</f>
        <v>36</v>
      </c>
      <c r="J4702" s="33">
        <v>43358</v>
      </c>
      <c r="K4702" s="33" t="str" cm="1">
        <f t="array" aca="1" ref="K4702" ca="1">_xlfn.IFS(L4702&lt;3,"Junior",L4702&lt;=7,"Mid-Level",L4702&gt;7,"Senior")</f>
        <v>Mid-Level</v>
      </c>
      <c r="L4702" s="45">
        <f ca="1">INT(YEARFRAC(Table1[[#This Row],[Joining Date]],TODAY(),1))</f>
        <v>7</v>
      </c>
      <c r="M4702" s="25" t="str">
        <f t="shared" ca="1" si="73"/>
        <v>Yes</v>
      </c>
      <c r="N4702" s="25">
        <f>YEAR(Table1[[#This Row],[Joining Date]])</f>
        <v>2018</v>
      </c>
      <c r="O4702" s="45">
        <f>MONTH(Table1[[#This Row],[Joining Date]])</f>
        <v>9</v>
      </c>
      <c r="P4702" s="25">
        <f ca="1">NETWORKDAYS(Table1[[#This Row],[Joining Date]],TODAY())</f>
        <v>2031</v>
      </c>
      <c r="Q4702" s="25" t="str">
        <f>LEFT(Table1[[#This Row],[Department]],5)&amp;"-"&amp;RIGHT(Table1[[#This Row],[Employee ID]],3)</f>
        <v>HR-280</v>
      </c>
      <c r="R4702" s="25" t="str">
        <f>LEFT(Table1[[#This Row],[Department]],3)</f>
        <v>HR</v>
      </c>
      <c r="S4702" s="36">
        <f>_xlfn.XLOOKUP(Table1[[#This Row],[City]],Table2[City],Table2[Bonus %])</f>
        <v>7</v>
      </c>
    </row>
    <row r="4703" spans="1:19" x14ac:dyDescent="0.35">
      <c r="A4703" s="9" t="s">
        <v>3273</v>
      </c>
      <c r="B4703" s="41" t="str">
        <f>LEFT(Table1[[#This Row],[Employee Name]],FIND(" ",Table1[[#This Row],[Employee Name]]))</f>
        <v xml:space="preserve">Arjun </v>
      </c>
      <c r="C4703" s="41" t="str">
        <f>RIGHT(Table1[[#This Row],[Employee Name]],LEN(Table1[[#This Row],[Employee Name]])-FIND(" ",Table1[[#This Row],[Employee Name]]))</f>
        <v>Mehta</v>
      </c>
      <c r="D4703" s="23">
        <f>Table1[[#This Row],[Basic Salary]]+Table1[[#This Row],[Bonus]]</f>
        <v>46861</v>
      </c>
      <c r="E4703" s="10">
        <v>76</v>
      </c>
      <c r="F4703" s="46">
        <v>56</v>
      </c>
      <c r="G4703" s="10" t="str" cm="1">
        <f t="array" ref="G4703">_xlfn.IFS(Table1[[#This Row],[Performance Score]]&gt;=80,"Excellent",Table1[[#This Row],[Performance Score]]&gt;=60,"Good",Table1[[#This Row],[Performance Score]]&gt;=40,"Need Improvement")</f>
        <v>Need Improvement</v>
      </c>
      <c r="H4703" s="30">
        <f>Table1[[#This Row],[Bonus]]/Table1[[#This Row],[Basic Salary]]</f>
        <v>0.59793357430266658</v>
      </c>
      <c r="I4703" s="10">
        <f ca="1">DATEDIF(Table1[[#This Row],[Date of Birth]],TODAY(),"y")</f>
        <v>44</v>
      </c>
      <c r="J4703" s="34">
        <v>44935</v>
      </c>
      <c r="K4703" s="33" t="str" cm="1">
        <f t="array" aca="1" ref="K4703" ca="1">_xlfn.IFS(L4703&lt;3,"Junior",L4703&lt;=7,"Mid-Level",L4703&gt;7,"Senior")</f>
        <v>Mid-Level</v>
      </c>
      <c r="L4703" s="46">
        <f ca="1">INT(YEARFRAC(Table1[[#This Row],[Joining Date]],TODAY(),1))</f>
        <v>3</v>
      </c>
      <c r="M4703" s="25" t="str">
        <f t="shared" ca="1" si="73"/>
        <v>No</v>
      </c>
      <c r="N4703" s="26">
        <f>YEAR(Table1[[#This Row],[Joining Date]])</f>
        <v>2023</v>
      </c>
      <c r="O4703" s="46">
        <f>MONTH(Table1[[#This Row],[Joining Date]])</f>
        <v>1</v>
      </c>
      <c r="P4703" s="26">
        <f ca="1">NETWORKDAYS(Table1[[#This Row],[Joining Date]],TODAY())</f>
        <v>906</v>
      </c>
      <c r="Q4703" s="26" t="str">
        <f>LEFT(Table1[[#This Row],[Department]],5)&amp;"-"&amp;RIGHT(Table1[[#This Row],[Employee ID]],3)</f>
        <v>Finan-217</v>
      </c>
      <c r="R4703" s="26" t="str">
        <f>LEFT(Table1[[#This Row],[Department]],3)</f>
        <v>Fin</v>
      </c>
      <c r="S4703" s="37">
        <f>_xlfn.XLOOKUP(Table1[[#This Row],[City]],Table2[City],Table2[Bonus %])</f>
        <v>4</v>
      </c>
    </row>
    <row r="4704" spans="1:19" x14ac:dyDescent="0.35">
      <c r="A4704" s="7" t="s">
        <v>3249</v>
      </c>
      <c r="B4704" s="40" t="str">
        <f>LEFT(Table1[[#This Row],[Employee Name]],FIND(" ",Table1[[#This Row],[Employee Name]]))</f>
        <v xml:space="preserve">Gayathri </v>
      </c>
      <c r="C4704" s="40" t="str">
        <f>RIGHT(Table1[[#This Row],[Employee Name]],LEN(Table1[[#This Row],[Employee Name]])-FIND(" ",Table1[[#This Row],[Employee Name]]))</f>
        <v>Iyer</v>
      </c>
      <c r="D4704" s="22">
        <f>Table1[[#This Row],[Basic Salary]]+Table1[[#This Row],[Bonus]]</f>
        <v>46857</v>
      </c>
      <c r="E4704" s="8">
        <v>70</v>
      </c>
      <c r="F4704" s="45">
        <v>87</v>
      </c>
      <c r="G4704" s="8" t="str" cm="1">
        <f t="array" ref="G4704">_xlfn.IFS(Table1[[#This Row],[Performance Score]]&gt;=80,"Excellent",Table1[[#This Row],[Performance Score]]&gt;=60,"Good",Table1[[#This Row],[Performance Score]]&gt;=40,"Need Improvement")</f>
        <v>Excellent</v>
      </c>
      <c r="H4704" s="29">
        <f>Table1[[#This Row],[Bonus]]/Table1[[#This Row],[Basic Salary]]</f>
        <v>0.14268643613129786</v>
      </c>
      <c r="I4704" s="8">
        <f ca="1">DATEDIF(Table1[[#This Row],[Date of Birth]],TODAY(),"y")</f>
        <v>31</v>
      </c>
      <c r="J4704" s="33">
        <v>44896</v>
      </c>
      <c r="K4704" s="33" t="str" cm="1">
        <f t="array" aca="1" ref="K4704" ca="1">_xlfn.IFS(L4704&lt;3,"Junior",L4704&lt;=7,"Mid-Level",L4704&gt;7,"Senior")</f>
        <v>Mid-Level</v>
      </c>
      <c r="L4704" s="45">
        <f ca="1">INT(YEARFRAC(Table1[[#This Row],[Joining Date]],TODAY(),1))</f>
        <v>3</v>
      </c>
      <c r="M4704" s="25" t="str">
        <f t="shared" ca="1" si="73"/>
        <v>No</v>
      </c>
      <c r="N4704" s="25">
        <f>YEAR(Table1[[#This Row],[Joining Date]])</f>
        <v>2022</v>
      </c>
      <c r="O4704" s="45">
        <f>MONTH(Table1[[#This Row],[Joining Date]])</f>
        <v>12</v>
      </c>
      <c r="P4704" s="25">
        <f ca="1">NETWORKDAYS(Table1[[#This Row],[Joining Date]],TODAY())</f>
        <v>933</v>
      </c>
      <c r="Q4704" s="25" t="str">
        <f>LEFT(Table1[[#This Row],[Department]],5)&amp;"-"&amp;RIGHT(Table1[[#This Row],[Employee ID]],3)</f>
        <v>Suppo-193</v>
      </c>
      <c r="R4704" s="25" t="str">
        <f>LEFT(Table1[[#This Row],[Department]],3)</f>
        <v>Sup</v>
      </c>
      <c r="S4704" s="36">
        <f>_xlfn.XLOOKUP(Table1[[#This Row],[City]],Table2[City],Table2[Bonus %])</f>
        <v>5</v>
      </c>
    </row>
    <row r="4705" spans="1:19" x14ac:dyDescent="0.35">
      <c r="A4705" s="9" t="s">
        <v>2997</v>
      </c>
      <c r="B4705" s="41" t="str">
        <f>LEFT(Table1[[#This Row],[Employee Name]],FIND(" ",Table1[[#This Row],[Employee Name]]))</f>
        <v xml:space="preserve">Ajay </v>
      </c>
      <c r="C4705" s="41" t="str">
        <f>RIGHT(Table1[[#This Row],[Employee Name]],LEN(Table1[[#This Row],[Employee Name]])-FIND(" ",Table1[[#This Row],[Employee Name]]))</f>
        <v>Singh</v>
      </c>
      <c r="D4705" s="23">
        <f>Table1[[#This Row],[Basic Salary]]+Table1[[#This Row],[Bonus]]</f>
        <v>46840</v>
      </c>
      <c r="E4705" s="10">
        <v>69</v>
      </c>
      <c r="F4705" s="46">
        <v>55</v>
      </c>
      <c r="G4705" s="10" t="str" cm="1">
        <f t="array" ref="G4705">_xlfn.IFS(Table1[[#This Row],[Performance Score]]&gt;=80,"Excellent",Table1[[#This Row],[Performance Score]]&gt;=60,"Good",Table1[[#This Row],[Performance Score]]&gt;=40,"Need Improvement")</f>
        <v>Need Improvement</v>
      </c>
      <c r="H4705" s="30">
        <f>Table1[[#This Row],[Bonus]]/Table1[[#This Row],[Basic Salary]]</f>
        <v>0.22678819308032791</v>
      </c>
      <c r="I4705" s="10">
        <f ca="1">DATEDIF(Table1[[#This Row],[Date of Birth]],TODAY(),"y")</f>
        <v>14</v>
      </c>
      <c r="J4705" s="34">
        <v>45271</v>
      </c>
      <c r="K4705" s="33" t="str" cm="1">
        <f t="array" aca="1" ref="K4705" ca="1">_xlfn.IFS(L4705&lt;3,"Junior",L4705&lt;=7,"Mid-Level",L4705&gt;7,"Senior")</f>
        <v>Junior</v>
      </c>
      <c r="L4705" s="46">
        <f ca="1">INT(YEARFRAC(Table1[[#This Row],[Joining Date]],TODAY(),1))</f>
        <v>2</v>
      </c>
      <c r="M4705" s="25" t="str">
        <f t="shared" ca="1" si="73"/>
        <v>No</v>
      </c>
      <c r="N4705" s="26">
        <f>YEAR(Table1[[#This Row],[Joining Date]])</f>
        <v>2023</v>
      </c>
      <c r="O4705" s="46">
        <f>MONTH(Table1[[#This Row],[Joining Date]])</f>
        <v>12</v>
      </c>
      <c r="P4705" s="26">
        <f ca="1">NETWORKDAYS(Table1[[#This Row],[Joining Date]],TODAY())</f>
        <v>666</v>
      </c>
      <c r="Q4705" s="26" t="str">
        <f>LEFT(Table1[[#This Row],[Department]],5)&amp;"-"&amp;RIGHT(Table1[[#This Row],[Employee ID]],3)</f>
        <v>Finan-941</v>
      </c>
      <c r="R4705" s="26" t="str">
        <f>LEFT(Table1[[#This Row],[Department]],3)</f>
        <v>Fin</v>
      </c>
      <c r="S4705" s="37">
        <f>_xlfn.XLOOKUP(Table1[[#This Row],[City]],Table2[City],Table2[Bonus %])</f>
        <v>6</v>
      </c>
    </row>
    <row r="4706" spans="1:19" x14ac:dyDescent="0.35">
      <c r="A4706" s="7" t="s">
        <v>930</v>
      </c>
      <c r="B4706" s="40" t="str">
        <f>LEFT(Table1[[#This Row],[Employee Name]],FIND(" ",Table1[[#This Row],[Employee Name]]))</f>
        <v xml:space="preserve">Ravi </v>
      </c>
      <c r="C4706" s="40" t="str">
        <f>RIGHT(Table1[[#This Row],[Employee Name]],LEN(Table1[[#This Row],[Employee Name]])-FIND(" ",Table1[[#This Row],[Employee Name]]))</f>
        <v>Teja</v>
      </c>
      <c r="D4706" s="22">
        <f>Table1[[#This Row],[Basic Salary]]+Table1[[#This Row],[Bonus]]</f>
        <v>46800</v>
      </c>
      <c r="E4706" s="8">
        <v>79</v>
      </c>
      <c r="F4706" s="45">
        <v>100</v>
      </c>
      <c r="G4706" s="8" t="str" cm="1">
        <f t="array" ref="G4706">_xlfn.IFS(Table1[[#This Row],[Performance Score]]&gt;=80,"Excellent",Table1[[#This Row],[Performance Score]]&gt;=60,"Good",Table1[[#This Row],[Performance Score]]&gt;=40,"Need Improvement")</f>
        <v>Excellent</v>
      </c>
      <c r="H4706" s="29">
        <f>Table1[[#This Row],[Bonus]]/Table1[[#This Row],[Basic Salary]]</f>
        <v>0.27357335292676954</v>
      </c>
      <c r="I4706" s="8">
        <f ca="1">DATEDIF(Table1[[#This Row],[Date of Birth]],TODAY(),"y")</f>
        <v>35</v>
      </c>
      <c r="J4706" s="33">
        <v>42753</v>
      </c>
      <c r="K4706" s="33" t="str" cm="1">
        <f t="array" aca="1" ref="K4706" ca="1">_xlfn.IFS(L4706&lt;3,"Junior",L4706&lt;=7,"Mid-Level",L4706&gt;7,"Senior")</f>
        <v>Senior</v>
      </c>
      <c r="L4706" s="45">
        <f ca="1">INT(YEARFRAC(Table1[[#This Row],[Joining Date]],TODAY(),1))</f>
        <v>9</v>
      </c>
      <c r="M4706" s="25" t="str">
        <f t="shared" ca="1" si="73"/>
        <v>Yes</v>
      </c>
      <c r="N4706" s="25">
        <f>YEAR(Table1[[#This Row],[Joining Date]])</f>
        <v>2017</v>
      </c>
      <c r="O4706" s="45">
        <f>MONTH(Table1[[#This Row],[Joining Date]])</f>
        <v>1</v>
      </c>
      <c r="P4706" s="25">
        <f ca="1">NETWORKDAYS(Table1[[#This Row],[Joining Date]],TODAY())</f>
        <v>2464</v>
      </c>
      <c r="Q4706" s="25" t="str">
        <f>LEFT(Table1[[#This Row],[Department]],5)&amp;"-"&amp;RIGHT(Table1[[#This Row],[Employee ID]],3)</f>
        <v>Sales-874</v>
      </c>
      <c r="R4706" s="25" t="str">
        <f>LEFT(Table1[[#This Row],[Department]],3)</f>
        <v>Sal</v>
      </c>
      <c r="S4706" s="36">
        <f>_xlfn.XLOOKUP(Table1[[#This Row],[City]],Table2[City],Table2[Bonus %])</f>
        <v>8</v>
      </c>
    </row>
    <row r="4707" spans="1:19" x14ac:dyDescent="0.35">
      <c r="A4707" s="9" t="s">
        <v>4702</v>
      </c>
      <c r="B4707" s="41" t="str">
        <f>LEFT(Table1[[#This Row],[Employee Name]],FIND(" ",Table1[[#This Row],[Employee Name]]))</f>
        <v xml:space="preserve">Ravi </v>
      </c>
      <c r="C4707" s="41" t="str">
        <f>RIGHT(Table1[[#This Row],[Employee Name]],LEN(Table1[[#This Row],[Employee Name]])-FIND(" ",Table1[[#This Row],[Employee Name]]))</f>
        <v>Teja</v>
      </c>
      <c r="D4707" s="23">
        <f>Table1[[#This Row],[Basic Salary]]+Table1[[#This Row],[Bonus]]</f>
        <v>46731</v>
      </c>
      <c r="E4707" s="10">
        <v>81</v>
      </c>
      <c r="F4707" s="46">
        <v>64</v>
      </c>
      <c r="G4707" s="10" t="str" cm="1">
        <f t="array" ref="G4707">_xlfn.IFS(Table1[[#This Row],[Performance Score]]&gt;=80,"Excellent",Table1[[#This Row],[Performance Score]]&gt;=60,"Good",Table1[[#This Row],[Performance Score]]&gt;=40,"Need Improvement")</f>
        <v>Good</v>
      </c>
      <c r="H4707" s="30">
        <f>Table1[[#This Row],[Bonus]]/Table1[[#This Row],[Basic Salary]]</f>
        <v>0.31057015452786269</v>
      </c>
      <c r="I4707" s="10">
        <f ca="1">DATEDIF(Table1[[#This Row],[Date of Birth]],TODAY(),"y")</f>
        <v>35</v>
      </c>
      <c r="J4707" s="34">
        <v>42863</v>
      </c>
      <c r="K4707" s="33" t="str" cm="1">
        <f t="array" aca="1" ref="K4707" ca="1">_xlfn.IFS(L4707&lt;3,"Junior",L4707&lt;=7,"Mid-Level",L4707&gt;7,"Senior")</f>
        <v>Senior</v>
      </c>
      <c r="L4707" s="46">
        <f ca="1">INT(YEARFRAC(Table1[[#This Row],[Joining Date]],TODAY(),1))</f>
        <v>9</v>
      </c>
      <c r="M4707" s="25" t="str">
        <f t="shared" ca="1" si="73"/>
        <v>Yes</v>
      </c>
      <c r="N4707" s="26">
        <f>YEAR(Table1[[#This Row],[Joining Date]])</f>
        <v>2017</v>
      </c>
      <c r="O4707" s="46">
        <f>MONTH(Table1[[#This Row],[Joining Date]])</f>
        <v>5</v>
      </c>
      <c r="P4707" s="26">
        <f ca="1">NETWORKDAYS(Table1[[#This Row],[Joining Date]],TODAY())</f>
        <v>2386</v>
      </c>
      <c r="Q4707" s="26" t="str">
        <f>LEFT(Table1[[#This Row],[Department]],5)&amp;"-"&amp;RIGHT(Table1[[#This Row],[Employee ID]],3)</f>
        <v>Suppo-646</v>
      </c>
      <c r="R4707" s="26" t="str">
        <f>LEFT(Table1[[#This Row],[Department]],3)</f>
        <v>Sup</v>
      </c>
      <c r="S4707" s="37">
        <f>_xlfn.XLOOKUP(Table1[[#This Row],[City]],Table2[City],Table2[Bonus %])</f>
        <v>8</v>
      </c>
    </row>
    <row r="4708" spans="1:19" x14ac:dyDescent="0.35">
      <c r="A4708" s="7" t="s">
        <v>445</v>
      </c>
      <c r="B4708" s="40" t="str">
        <f>LEFT(Table1[[#This Row],[Employee Name]],FIND(" ",Table1[[#This Row],[Employee Name]]))</f>
        <v xml:space="preserve">Nisha </v>
      </c>
      <c r="C4708" s="40" t="str">
        <f>RIGHT(Table1[[#This Row],[Employee Name]],LEN(Table1[[#This Row],[Employee Name]])-FIND(" ",Table1[[#This Row],[Employee Name]]))</f>
        <v>Kapoor</v>
      </c>
      <c r="D4708" s="22">
        <f>Table1[[#This Row],[Basic Salary]]+Table1[[#This Row],[Bonus]]</f>
        <v>46701</v>
      </c>
      <c r="E4708" s="8">
        <v>68</v>
      </c>
      <c r="F4708" s="45">
        <v>81</v>
      </c>
      <c r="G4708" s="8" t="str" cm="1">
        <f t="array" ref="G4708">_xlfn.IFS(Table1[[#This Row],[Performance Score]]&gt;=80,"Excellent",Table1[[#This Row],[Performance Score]]&gt;=60,"Good",Table1[[#This Row],[Performance Score]]&gt;=40,"Need Improvement")</f>
        <v>Excellent</v>
      </c>
      <c r="H4708" s="29">
        <f>Table1[[#This Row],[Bonus]]/Table1[[#This Row],[Basic Salary]]</f>
        <v>0.78479706489337309</v>
      </c>
      <c r="I4708" s="8">
        <f ca="1">DATEDIF(Table1[[#This Row],[Date of Birth]],TODAY(),"y")</f>
        <v>15</v>
      </c>
      <c r="J4708" s="33">
        <v>45546</v>
      </c>
      <c r="K4708" s="33" t="str" cm="1">
        <f t="array" aca="1" ref="K4708" ca="1">_xlfn.IFS(L4708&lt;3,"Junior",L4708&lt;=7,"Mid-Level",L4708&gt;7,"Senior")</f>
        <v>Junior</v>
      </c>
      <c r="L4708" s="45">
        <f ca="1">INT(YEARFRAC(Table1[[#This Row],[Joining Date]],TODAY(),1))</f>
        <v>1</v>
      </c>
      <c r="M4708" s="25" t="str">
        <f t="shared" ca="1" si="73"/>
        <v>No</v>
      </c>
      <c r="N4708" s="25">
        <f>YEAR(Table1[[#This Row],[Joining Date]])</f>
        <v>2024</v>
      </c>
      <c r="O4708" s="45">
        <f>MONTH(Table1[[#This Row],[Joining Date]])</f>
        <v>9</v>
      </c>
      <c r="P4708" s="25">
        <f ca="1">NETWORKDAYS(Table1[[#This Row],[Joining Date]],TODAY())</f>
        <v>469</v>
      </c>
      <c r="Q4708" s="25" t="str">
        <f>LEFT(Table1[[#This Row],[Department]],5)&amp;"-"&amp;RIGHT(Table1[[#This Row],[Employee ID]],3)</f>
        <v>Opera-389</v>
      </c>
      <c r="R4708" s="25" t="str">
        <f>LEFT(Table1[[#This Row],[Department]],3)</f>
        <v>Ope</v>
      </c>
      <c r="S4708" s="36">
        <f>_xlfn.XLOOKUP(Table1[[#This Row],[City]],Table2[City],Table2[Bonus %])</f>
        <v>7</v>
      </c>
    </row>
    <row r="4709" spans="1:19" x14ac:dyDescent="0.35">
      <c r="A4709" s="9" t="s">
        <v>2222</v>
      </c>
      <c r="B4709" s="41" t="str">
        <f>LEFT(Table1[[#This Row],[Employee Name]],FIND(" ",Table1[[#This Row],[Employee Name]]))</f>
        <v xml:space="preserve">Rahul </v>
      </c>
      <c r="C4709" s="41" t="str">
        <f>RIGHT(Table1[[#This Row],[Employee Name]],LEN(Table1[[#This Row],[Employee Name]])-FIND(" ",Table1[[#This Row],[Employee Name]]))</f>
        <v>Verma</v>
      </c>
      <c r="D4709" s="23">
        <f>Table1[[#This Row],[Basic Salary]]+Table1[[#This Row],[Bonus]]</f>
        <v>46674</v>
      </c>
      <c r="E4709" s="10">
        <v>79</v>
      </c>
      <c r="F4709" s="46">
        <v>44</v>
      </c>
      <c r="G4709" s="10" t="str" cm="1">
        <f t="array" ref="G4709">_xlfn.IFS(Table1[[#This Row],[Performance Score]]&gt;=80,"Excellent",Table1[[#This Row],[Performance Score]]&gt;=60,"Good",Table1[[#This Row],[Performance Score]]&gt;=40,"Need Improvement")</f>
        <v>Need Improvement</v>
      </c>
      <c r="H4709" s="30">
        <f>Table1[[#This Row],[Bonus]]/Table1[[#This Row],[Basic Salary]]</f>
        <v>0.26935001359804189</v>
      </c>
      <c r="I4709" s="10">
        <f ca="1">DATEDIF(Table1[[#This Row],[Date of Birth]],TODAY(),"y")</f>
        <v>16</v>
      </c>
      <c r="J4709" s="34">
        <v>44990</v>
      </c>
      <c r="K4709" s="33" t="str" cm="1">
        <f t="array" aca="1" ref="K4709" ca="1">_xlfn.IFS(L4709&lt;3,"Junior",L4709&lt;=7,"Mid-Level",L4709&gt;7,"Senior")</f>
        <v>Mid-Level</v>
      </c>
      <c r="L4709" s="46">
        <f ca="1">INT(YEARFRAC(Table1[[#This Row],[Joining Date]],TODAY(),1))</f>
        <v>3</v>
      </c>
      <c r="M4709" s="25" t="str">
        <f t="shared" ca="1" si="73"/>
        <v>No</v>
      </c>
      <c r="N4709" s="26">
        <f>YEAR(Table1[[#This Row],[Joining Date]])</f>
        <v>2023</v>
      </c>
      <c r="O4709" s="46">
        <f>MONTH(Table1[[#This Row],[Joining Date]])</f>
        <v>3</v>
      </c>
      <c r="P4709" s="26">
        <f ca="1">NETWORKDAYS(Table1[[#This Row],[Joining Date]],TODAY())</f>
        <v>866</v>
      </c>
      <c r="Q4709" s="26" t="str">
        <f>LEFT(Table1[[#This Row],[Department]],5)&amp;"-"&amp;RIGHT(Table1[[#This Row],[Employee ID]],3)</f>
        <v>HR-166</v>
      </c>
      <c r="R4709" s="26" t="str">
        <f>LEFT(Table1[[#This Row],[Department]],3)</f>
        <v>HR</v>
      </c>
      <c r="S4709" s="37">
        <f>_xlfn.XLOOKUP(Table1[[#This Row],[City]],Table2[City],Table2[Bonus %])</f>
        <v>7</v>
      </c>
    </row>
    <row r="4710" spans="1:19" x14ac:dyDescent="0.35">
      <c r="A4710" s="7" t="s">
        <v>657</v>
      </c>
      <c r="B4710" s="40" t="str">
        <f>LEFT(Table1[[#This Row],[Employee Name]],FIND(" ",Table1[[#This Row],[Employee Name]]))</f>
        <v xml:space="preserve">Sneha </v>
      </c>
      <c r="C4710" s="40" t="str">
        <f>RIGHT(Table1[[#This Row],[Employee Name]],LEN(Table1[[#This Row],[Employee Name]])-FIND(" ",Table1[[#This Row],[Employee Name]]))</f>
        <v>Iyer</v>
      </c>
      <c r="D4710" s="22">
        <f>Table1[[#This Row],[Basic Salary]]+Table1[[#This Row],[Bonus]]</f>
        <v>46628</v>
      </c>
      <c r="E4710" s="8">
        <v>91</v>
      </c>
      <c r="F4710" s="45">
        <v>94</v>
      </c>
      <c r="G4710" s="8" t="str" cm="1">
        <f t="array" ref="G4710">_xlfn.IFS(Table1[[#This Row],[Performance Score]]&gt;=80,"Excellent",Table1[[#This Row],[Performance Score]]&gt;=60,"Good",Table1[[#This Row],[Performance Score]]&gt;=40,"Need Improvement")</f>
        <v>Excellent</v>
      </c>
      <c r="H4710" s="29">
        <f>Table1[[#This Row],[Bonus]]/Table1[[#This Row],[Basic Salary]]</f>
        <v>0.75293233082706768</v>
      </c>
      <c r="I4710" s="8">
        <f ca="1">DATEDIF(Table1[[#This Row],[Date of Birth]],TODAY(),"y")</f>
        <v>35</v>
      </c>
      <c r="J4710" s="33">
        <v>44555</v>
      </c>
      <c r="K4710" s="33" t="str" cm="1">
        <f t="array" aca="1" ref="K4710" ca="1">_xlfn.IFS(L4710&lt;3,"Junior",L4710&lt;=7,"Mid-Level",L4710&gt;7,"Senior")</f>
        <v>Mid-Level</v>
      </c>
      <c r="L4710" s="45">
        <f ca="1">INT(YEARFRAC(Table1[[#This Row],[Joining Date]],TODAY(),1))</f>
        <v>4</v>
      </c>
      <c r="M4710" s="25" t="str">
        <f t="shared" ca="1" si="73"/>
        <v>No</v>
      </c>
      <c r="N4710" s="25">
        <f>YEAR(Table1[[#This Row],[Joining Date]])</f>
        <v>2021</v>
      </c>
      <c r="O4710" s="45">
        <f>MONTH(Table1[[#This Row],[Joining Date]])</f>
        <v>12</v>
      </c>
      <c r="P4710" s="25">
        <f ca="1">NETWORKDAYS(Table1[[#This Row],[Joining Date]],TODAY())</f>
        <v>1176</v>
      </c>
      <c r="Q4710" s="25" t="str">
        <f>LEFT(Table1[[#This Row],[Department]],5)&amp;"-"&amp;RIGHT(Table1[[#This Row],[Employee ID]],3)</f>
        <v>Finan-601</v>
      </c>
      <c r="R4710" s="25" t="str">
        <f>LEFT(Table1[[#This Row],[Department]],3)</f>
        <v>Fin</v>
      </c>
      <c r="S4710" s="36">
        <f>_xlfn.XLOOKUP(Table1[[#This Row],[City]],Table2[City],Table2[Bonus %])</f>
        <v>8</v>
      </c>
    </row>
    <row r="4711" spans="1:19" x14ac:dyDescent="0.35">
      <c r="A4711" s="9" t="s">
        <v>4458</v>
      </c>
      <c r="B4711" s="41" t="str">
        <f>LEFT(Table1[[#This Row],[Employee Name]],FIND(" ",Table1[[#This Row],[Employee Name]]))</f>
        <v xml:space="preserve">Aditya </v>
      </c>
      <c r="C4711" s="41" t="str">
        <f>RIGHT(Table1[[#This Row],[Employee Name]],LEN(Table1[[#This Row],[Employee Name]])-FIND(" ",Table1[[#This Row],[Employee Name]]))</f>
        <v>Kapoor</v>
      </c>
      <c r="D4711" s="23">
        <f>Table1[[#This Row],[Basic Salary]]+Table1[[#This Row],[Bonus]]</f>
        <v>46604</v>
      </c>
      <c r="E4711" s="10">
        <v>88</v>
      </c>
      <c r="F4711" s="46">
        <v>40</v>
      </c>
      <c r="G4711" s="10" t="str" cm="1">
        <f t="array" ref="G4711">_xlfn.IFS(Table1[[#This Row],[Performance Score]]&gt;=80,"Excellent",Table1[[#This Row],[Performance Score]]&gt;=60,"Good",Table1[[#This Row],[Performance Score]]&gt;=40,"Need Improvement")</f>
        <v>Need Improvement</v>
      </c>
      <c r="H4711" s="30">
        <f>Table1[[#This Row],[Bonus]]/Table1[[#This Row],[Basic Salary]]</f>
        <v>0.14742958440023635</v>
      </c>
      <c r="I4711" s="10">
        <f ca="1">DATEDIF(Table1[[#This Row],[Date of Birth]],TODAY(),"y")</f>
        <v>32</v>
      </c>
      <c r="J4711" s="34">
        <v>42456</v>
      </c>
      <c r="K4711" s="33" t="str" cm="1">
        <f t="array" aca="1" ref="K4711" ca="1">_xlfn.IFS(L4711&lt;3,"Junior",L4711&lt;=7,"Mid-Level",L4711&gt;7,"Senior")</f>
        <v>Senior</v>
      </c>
      <c r="L4711" s="46">
        <f ca="1">INT(YEARFRAC(Table1[[#This Row],[Joining Date]],TODAY(),1))</f>
        <v>10</v>
      </c>
      <c r="M4711" s="25" t="str">
        <f t="shared" ca="1" si="73"/>
        <v>Yes</v>
      </c>
      <c r="N4711" s="26">
        <f>YEAR(Table1[[#This Row],[Joining Date]])</f>
        <v>2016</v>
      </c>
      <c r="O4711" s="46">
        <f>MONTH(Table1[[#This Row],[Joining Date]])</f>
        <v>3</v>
      </c>
      <c r="P4711" s="26">
        <f ca="1">NETWORKDAYS(Table1[[#This Row],[Joining Date]],TODAY())</f>
        <v>2676</v>
      </c>
      <c r="Q4711" s="26" t="str">
        <f>LEFT(Table1[[#This Row],[Department]],5)&amp;"-"&amp;RIGHT(Table1[[#This Row],[Employee ID]],3)</f>
        <v>Finan-402</v>
      </c>
      <c r="R4711" s="26" t="str">
        <f>LEFT(Table1[[#This Row],[Department]],3)</f>
        <v>Fin</v>
      </c>
      <c r="S4711" s="37">
        <f>_xlfn.XLOOKUP(Table1[[#This Row],[City]],Table2[City],Table2[Bonus %])</f>
        <v>6</v>
      </c>
    </row>
    <row r="4712" spans="1:19" x14ac:dyDescent="0.35">
      <c r="A4712" s="7" t="s">
        <v>2485</v>
      </c>
      <c r="B4712" s="40" t="str">
        <f>LEFT(Table1[[#This Row],[Employee Name]],FIND(" ",Table1[[#This Row],[Employee Name]]))</f>
        <v xml:space="preserve">Vikram </v>
      </c>
      <c r="C4712" s="40" t="str">
        <f>RIGHT(Table1[[#This Row],[Employee Name]],LEN(Table1[[#This Row],[Employee Name]])-FIND(" ",Table1[[#This Row],[Employee Name]]))</f>
        <v>Singh</v>
      </c>
      <c r="D4712" s="22">
        <f>Table1[[#This Row],[Basic Salary]]+Table1[[#This Row],[Bonus]]</f>
        <v>46541</v>
      </c>
      <c r="E4712" s="8">
        <v>64</v>
      </c>
      <c r="F4712" s="45">
        <v>68</v>
      </c>
      <c r="G4712" s="8" t="str" cm="1">
        <f t="array" ref="G4712">_xlfn.IFS(Table1[[#This Row],[Performance Score]]&gt;=80,"Excellent",Table1[[#This Row],[Performance Score]]&gt;=60,"Good",Table1[[#This Row],[Performance Score]]&gt;=40,"Need Improvement")</f>
        <v>Good</v>
      </c>
      <c r="H4712" s="29">
        <f>Table1[[#This Row],[Bonus]]/Table1[[#This Row],[Basic Salary]]</f>
        <v>0.56141174891803935</v>
      </c>
      <c r="I4712" s="8">
        <f ca="1">DATEDIF(Table1[[#This Row],[Date of Birth]],TODAY(),"y")</f>
        <v>40</v>
      </c>
      <c r="J4712" s="33">
        <v>43924</v>
      </c>
      <c r="K4712" s="33" t="str" cm="1">
        <f t="array" aca="1" ref="K4712" ca="1">_xlfn.IFS(L4712&lt;3,"Junior",L4712&lt;=7,"Mid-Level",L4712&gt;7,"Senior")</f>
        <v>Mid-Level</v>
      </c>
      <c r="L4712" s="45">
        <f ca="1">INT(YEARFRAC(Table1[[#This Row],[Joining Date]],TODAY(),1))</f>
        <v>6</v>
      </c>
      <c r="M4712" s="25" t="str">
        <f t="shared" ca="1" si="73"/>
        <v>Yes</v>
      </c>
      <c r="N4712" s="25">
        <f>YEAR(Table1[[#This Row],[Joining Date]])</f>
        <v>2020</v>
      </c>
      <c r="O4712" s="45">
        <f>MONTH(Table1[[#This Row],[Joining Date]])</f>
        <v>4</v>
      </c>
      <c r="P4712" s="25">
        <f ca="1">NETWORKDAYS(Table1[[#This Row],[Joining Date]],TODAY())</f>
        <v>1627</v>
      </c>
      <c r="Q4712" s="25" t="str">
        <f>LEFT(Table1[[#This Row],[Department]],5)&amp;"-"&amp;RIGHT(Table1[[#This Row],[Employee ID]],3)</f>
        <v>Suppo-429</v>
      </c>
      <c r="R4712" s="25" t="str">
        <f>LEFT(Table1[[#This Row],[Department]],3)</f>
        <v>Sup</v>
      </c>
      <c r="S4712" s="36">
        <f>_xlfn.XLOOKUP(Table1[[#This Row],[City]],Table2[City],Table2[Bonus %])</f>
        <v>5</v>
      </c>
    </row>
    <row r="4713" spans="1:19" x14ac:dyDescent="0.35">
      <c r="A4713" s="9" t="s">
        <v>580</v>
      </c>
      <c r="B4713" s="41" t="str">
        <f>LEFT(Table1[[#This Row],[Employee Name]],FIND(" ",Table1[[#This Row],[Employee Name]]))</f>
        <v xml:space="preserve">Sneha </v>
      </c>
      <c r="C4713" s="41" t="str">
        <f>RIGHT(Table1[[#This Row],[Employee Name]],LEN(Table1[[#This Row],[Employee Name]])-FIND(" ",Table1[[#This Row],[Employee Name]]))</f>
        <v>Iyer</v>
      </c>
      <c r="D4713" s="23">
        <f>Table1[[#This Row],[Basic Salary]]+Table1[[#This Row],[Bonus]]</f>
        <v>46464</v>
      </c>
      <c r="E4713" s="10">
        <v>93</v>
      </c>
      <c r="F4713" s="46">
        <v>88</v>
      </c>
      <c r="G4713" s="10" t="str" cm="1">
        <f t="array" ref="G4713">_xlfn.IFS(Table1[[#This Row],[Performance Score]]&gt;=80,"Excellent",Table1[[#This Row],[Performance Score]]&gt;=60,"Good",Table1[[#This Row],[Performance Score]]&gt;=40,"Need Improvement")</f>
        <v>Excellent</v>
      </c>
      <c r="H4713" s="30">
        <f>Table1[[#This Row],[Bonus]]/Table1[[#This Row],[Basic Salary]]</f>
        <v>0.63289404322614651</v>
      </c>
      <c r="I4713" s="10">
        <f ca="1">DATEDIF(Table1[[#This Row],[Date of Birth]],TODAY(),"y")</f>
        <v>44</v>
      </c>
      <c r="J4713" s="34">
        <v>44251</v>
      </c>
      <c r="K4713" s="33" t="str" cm="1">
        <f t="array" aca="1" ref="K4713" ca="1">_xlfn.IFS(L4713&lt;3,"Junior",L4713&lt;=7,"Mid-Level",L4713&gt;7,"Senior")</f>
        <v>Mid-Level</v>
      </c>
      <c r="L4713" s="46">
        <f ca="1">INT(YEARFRAC(Table1[[#This Row],[Joining Date]],TODAY(),1))</f>
        <v>5</v>
      </c>
      <c r="M4713" s="25" t="str">
        <f t="shared" ca="1" si="73"/>
        <v>No</v>
      </c>
      <c r="N4713" s="26">
        <f>YEAR(Table1[[#This Row],[Joining Date]])</f>
        <v>2021</v>
      </c>
      <c r="O4713" s="46">
        <f>MONTH(Table1[[#This Row],[Joining Date]])</f>
        <v>2</v>
      </c>
      <c r="P4713" s="26">
        <f ca="1">NETWORKDAYS(Table1[[#This Row],[Joining Date]],TODAY())</f>
        <v>1394</v>
      </c>
      <c r="Q4713" s="26" t="str">
        <f>LEFT(Table1[[#This Row],[Department]],5)&amp;"-"&amp;RIGHT(Table1[[#This Row],[Employee ID]],3)</f>
        <v>HR-524</v>
      </c>
      <c r="R4713" s="26" t="str">
        <f>LEFT(Table1[[#This Row],[Department]],3)</f>
        <v>HR</v>
      </c>
      <c r="S4713" s="37">
        <f>_xlfn.XLOOKUP(Table1[[#This Row],[City]],Table2[City],Table2[Bonus %])</f>
        <v>5</v>
      </c>
    </row>
    <row r="4714" spans="1:19" x14ac:dyDescent="0.35">
      <c r="A4714" s="7" t="s">
        <v>3852</v>
      </c>
      <c r="B4714" s="40" t="str">
        <f>LEFT(Table1[[#This Row],[Employee Name]],FIND(" ",Table1[[#This Row],[Employee Name]]))</f>
        <v xml:space="preserve">Swathi </v>
      </c>
      <c r="C4714" s="40" t="str">
        <f>RIGHT(Table1[[#This Row],[Employee Name]],LEN(Table1[[#This Row],[Employee Name]])-FIND(" ",Table1[[#This Row],[Employee Name]]))</f>
        <v>Ramesh</v>
      </c>
      <c r="D4714" s="22">
        <f>Table1[[#This Row],[Basic Salary]]+Table1[[#This Row],[Bonus]]</f>
        <v>46455</v>
      </c>
      <c r="E4714" s="8">
        <v>83</v>
      </c>
      <c r="F4714" s="45">
        <v>90</v>
      </c>
      <c r="G4714" s="8" t="str" cm="1">
        <f t="array" ref="G4714">_xlfn.IFS(Table1[[#This Row],[Performance Score]]&gt;=80,"Excellent",Table1[[#This Row],[Performance Score]]&gt;=60,"Good",Table1[[#This Row],[Performance Score]]&gt;=40,"Need Improvement")</f>
        <v>Excellent</v>
      </c>
      <c r="H4714" s="29">
        <f>Table1[[#This Row],[Bonus]]/Table1[[#This Row],[Basic Salary]]</f>
        <v>0.58123149188195655</v>
      </c>
      <c r="I4714" s="8">
        <f ca="1">DATEDIF(Table1[[#This Row],[Date of Birth]],TODAY(),"y")</f>
        <v>42</v>
      </c>
      <c r="J4714" s="33">
        <v>42105</v>
      </c>
      <c r="K4714" s="33" t="str" cm="1">
        <f t="array" aca="1" ref="K4714" ca="1">_xlfn.IFS(L4714&lt;3,"Junior",L4714&lt;=7,"Mid-Level",L4714&gt;7,"Senior")</f>
        <v>Senior</v>
      </c>
      <c r="L4714" s="45">
        <f ca="1">INT(YEARFRAC(Table1[[#This Row],[Joining Date]],TODAY(),1))</f>
        <v>11</v>
      </c>
      <c r="M4714" s="25" t="str">
        <f t="shared" ca="1" si="73"/>
        <v>Yes</v>
      </c>
      <c r="N4714" s="25">
        <f>YEAR(Table1[[#This Row],[Joining Date]])</f>
        <v>2015</v>
      </c>
      <c r="O4714" s="45">
        <f>MONTH(Table1[[#This Row],[Joining Date]])</f>
        <v>4</v>
      </c>
      <c r="P4714" s="25">
        <f ca="1">NETWORKDAYS(Table1[[#This Row],[Joining Date]],TODAY())</f>
        <v>2926</v>
      </c>
      <c r="Q4714" s="25" t="str">
        <f>LEFT(Table1[[#This Row],[Department]],5)&amp;"-"&amp;RIGHT(Table1[[#This Row],[Employee ID]],3)</f>
        <v>Marke-796</v>
      </c>
      <c r="R4714" s="25" t="str">
        <f>LEFT(Table1[[#This Row],[Department]],3)</f>
        <v>Mar</v>
      </c>
      <c r="S4714" s="36">
        <f>_xlfn.XLOOKUP(Table1[[#This Row],[City]],Table2[City],Table2[Bonus %])</f>
        <v>5</v>
      </c>
    </row>
    <row r="4715" spans="1:19" x14ac:dyDescent="0.35">
      <c r="A4715" s="9" t="s">
        <v>3739</v>
      </c>
      <c r="B4715" s="41" t="str">
        <f>LEFT(Table1[[#This Row],[Employee Name]],FIND(" ",Table1[[#This Row],[Employee Name]]))</f>
        <v xml:space="preserve">Gayathri </v>
      </c>
      <c r="C4715" s="41" t="str">
        <f>RIGHT(Table1[[#This Row],[Employee Name]],LEN(Table1[[#This Row],[Employee Name]])-FIND(" ",Table1[[#This Row],[Employee Name]]))</f>
        <v>Iyer</v>
      </c>
      <c r="D4715" s="23">
        <f>Table1[[#This Row],[Basic Salary]]+Table1[[#This Row],[Bonus]]</f>
        <v>46430</v>
      </c>
      <c r="E4715" s="10">
        <v>87</v>
      </c>
      <c r="F4715" s="46">
        <v>99</v>
      </c>
      <c r="G4715" s="10" t="str" cm="1">
        <f t="array" ref="G4715">_xlfn.IFS(Table1[[#This Row],[Performance Score]]&gt;=80,"Excellent",Table1[[#This Row],[Performance Score]]&gt;=60,"Good",Table1[[#This Row],[Performance Score]]&gt;=40,"Need Improvement")</f>
        <v>Excellent</v>
      </c>
      <c r="H4715" s="30">
        <f>Table1[[#This Row],[Bonus]]/Table1[[#This Row],[Basic Salary]]</f>
        <v>0.23254579240775153</v>
      </c>
      <c r="I4715" s="10">
        <f ca="1">DATEDIF(Table1[[#This Row],[Date of Birth]],TODAY(),"y")</f>
        <v>39</v>
      </c>
      <c r="J4715" s="34">
        <v>42189</v>
      </c>
      <c r="K4715" s="33" t="str" cm="1">
        <f t="array" aca="1" ref="K4715" ca="1">_xlfn.IFS(L4715&lt;3,"Junior",L4715&lt;=7,"Mid-Level",L4715&gt;7,"Senior")</f>
        <v>Senior</v>
      </c>
      <c r="L4715" s="46">
        <f ca="1">INT(YEARFRAC(Table1[[#This Row],[Joining Date]],TODAY(),1))</f>
        <v>10</v>
      </c>
      <c r="M4715" s="25" t="str">
        <f t="shared" ca="1" si="73"/>
        <v>Yes</v>
      </c>
      <c r="N4715" s="26">
        <f>YEAR(Table1[[#This Row],[Joining Date]])</f>
        <v>2015</v>
      </c>
      <c r="O4715" s="46">
        <f>MONTH(Table1[[#This Row],[Joining Date]])</f>
        <v>7</v>
      </c>
      <c r="P4715" s="26">
        <f ca="1">NETWORKDAYS(Table1[[#This Row],[Joining Date]],TODAY())</f>
        <v>2866</v>
      </c>
      <c r="Q4715" s="26" t="str">
        <f>LEFT(Table1[[#This Row],[Department]],5)&amp;"-"&amp;RIGHT(Table1[[#This Row],[Employee ID]],3)</f>
        <v>Marke-683</v>
      </c>
      <c r="R4715" s="26" t="str">
        <f>LEFT(Table1[[#This Row],[Department]],3)</f>
        <v>Mar</v>
      </c>
      <c r="S4715" s="37">
        <f>_xlfn.XLOOKUP(Table1[[#This Row],[City]],Table2[City],Table2[Bonus %])</f>
        <v>4</v>
      </c>
    </row>
    <row r="4716" spans="1:19" x14ac:dyDescent="0.35">
      <c r="A4716" s="7" t="s">
        <v>4198</v>
      </c>
      <c r="B4716" s="40" t="str">
        <f>LEFT(Table1[[#This Row],[Employee Name]],FIND(" ",Table1[[#This Row],[Employee Name]]))</f>
        <v xml:space="preserve">Aarav </v>
      </c>
      <c r="C4716" s="40" t="str">
        <f>RIGHT(Table1[[#This Row],[Employee Name]],LEN(Table1[[#This Row],[Employee Name]])-FIND(" ",Table1[[#This Row],[Employee Name]]))</f>
        <v>Sharma</v>
      </c>
      <c r="D4716" s="22">
        <f>Table1[[#This Row],[Basic Salary]]+Table1[[#This Row],[Bonus]]</f>
        <v>46419</v>
      </c>
      <c r="E4716" s="8">
        <v>92</v>
      </c>
      <c r="F4716" s="45">
        <v>54</v>
      </c>
      <c r="G4716" s="8" t="str" cm="1">
        <f t="array" ref="G4716">_xlfn.IFS(Table1[[#This Row],[Performance Score]]&gt;=80,"Excellent",Table1[[#This Row],[Performance Score]]&gt;=60,"Good",Table1[[#This Row],[Performance Score]]&gt;=40,"Need Improvement")</f>
        <v>Need Improvement</v>
      </c>
      <c r="H4716" s="29">
        <f>Table1[[#This Row],[Bonus]]/Table1[[#This Row],[Basic Salary]]</f>
        <v>0.53263776537788488</v>
      </c>
      <c r="I4716" s="8">
        <f ca="1">DATEDIF(Table1[[#This Row],[Date of Birth]],TODAY(),"y")</f>
        <v>33</v>
      </c>
      <c r="J4716" s="33">
        <v>44707</v>
      </c>
      <c r="K4716" s="33" t="str" cm="1">
        <f t="array" aca="1" ref="K4716" ca="1">_xlfn.IFS(L4716&lt;3,"Junior",L4716&lt;=7,"Mid-Level",L4716&gt;7,"Senior")</f>
        <v>Mid-Level</v>
      </c>
      <c r="L4716" s="45">
        <f ca="1">INT(YEARFRAC(Table1[[#This Row],[Joining Date]],TODAY(),1))</f>
        <v>4</v>
      </c>
      <c r="M4716" s="25" t="str">
        <f t="shared" ca="1" si="73"/>
        <v>No</v>
      </c>
      <c r="N4716" s="25">
        <f>YEAR(Table1[[#This Row],[Joining Date]])</f>
        <v>2022</v>
      </c>
      <c r="O4716" s="45">
        <f>MONTH(Table1[[#This Row],[Joining Date]])</f>
        <v>5</v>
      </c>
      <c r="P4716" s="25">
        <f ca="1">NETWORKDAYS(Table1[[#This Row],[Joining Date]],TODAY())</f>
        <v>1068</v>
      </c>
      <c r="Q4716" s="25" t="str">
        <f>LEFT(Table1[[#This Row],[Department]],5)&amp;"-"&amp;RIGHT(Table1[[#This Row],[Employee ID]],3)</f>
        <v>IT-142</v>
      </c>
      <c r="R4716" s="25" t="str">
        <f>LEFT(Table1[[#This Row],[Department]],3)</f>
        <v>IT</v>
      </c>
      <c r="S4716" s="36">
        <f>_xlfn.XLOOKUP(Table1[[#This Row],[City]],Table2[City],Table2[Bonus %])</f>
        <v>6</v>
      </c>
    </row>
    <row r="4717" spans="1:19" x14ac:dyDescent="0.35">
      <c r="A4717" s="9" t="s">
        <v>3233</v>
      </c>
      <c r="B4717" s="41" t="str">
        <f>LEFT(Table1[[#This Row],[Employee Name]],FIND(" ",Table1[[#This Row],[Employee Name]]))</f>
        <v xml:space="preserve">Rohan </v>
      </c>
      <c r="C4717" s="41" t="str">
        <f>RIGHT(Table1[[#This Row],[Employee Name]],LEN(Table1[[#This Row],[Employee Name]])-FIND(" ",Table1[[#This Row],[Employee Name]]))</f>
        <v>Gupta</v>
      </c>
      <c r="D4717" s="23">
        <f>Table1[[#This Row],[Basic Salary]]+Table1[[#This Row],[Bonus]]</f>
        <v>46418</v>
      </c>
      <c r="E4717" s="10">
        <v>71</v>
      </c>
      <c r="F4717" s="46">
        <v>68</v>
      </c>
      <c r="G4717" s="10" t="str" cm="1">
        <f t="array" ref="G4717">_xlfn.IFS(Table1[[#This Row],[Performance Score]]&gt;=80,"Excellent",Table1[[#This Row],[Performance Score]]&gt;=60,"Good",Table1[[#This Row],[Performance Score]]&gt;=40,"Need Improvement")</f>
        <v>Good</v>
      </c>
      <c r="H4717" s="30">
        <f>Table1[[#This Row],[Bonus]]/Table1[[#This Row],[Basic Salary]]</f>
        <v>0.22889971407391718</v>
      </c>
      <c r="I4717" s="10">
        <f ca="1">DATEDIF(Table1[[#This Row],[Date of Birth]],TODAY(),"y")</f>
        <v>43</v>
      </c>
      <c r="J4717" s="34">
        <v>45997</v>
      </c>
      <c r="K4717" s="33" t="str" cm="1">
        <f t="array" aca="1" ref="K4717" ca="1">_xlfn.IFS(L4717&lt;3,"Junior",L4717&lt;=7,"Mid-Level",L4717&gt;7,"Senior")</f>
        <v>Junior</v>
      </c>
      <c r="L4717" s="46">
        <f ca="1">INT(YEARFRAC(Table1[[#This Row],[Joining Date]],TODAY(),1))</f>
        <v>0</v>
      </c>
      <c r="M4717" s="25" t="str">
        <f t="shared" ca="1" si="73"/>
        <v>No</v>
      </c>
      <c r="N4717" s="26">
        <f>YEAR(Table1[[#This Row],[Joining Date]])</f>
        <v>2025</v>
      </c>
      <c r="O4717" s="46">
        <f>MONTH(Table1[[#This Row],[Joining Date]])</f>
        <v>12</v>
      </c>
      <c r="P4717" s="26">
        <f ca="1">NETWORKDAYS(Table1[[#This Row],[Joining Date]],TODAY())</f>
        <v>146</v>
      </c>
      <c r="Q4717" s="26" t="str">
        <f>LEFT(Table1[[#This Row],[Department]],5)&amp;"-"&amp;RIGHT(Table1[[#This Row],[Employee ID]],3)</f>
        <v>Sales-177</v>
      </c>
      <c r="R4717" s="26" t="str">
        <f>LEFT(Table1[[#This Row],[Department]],3)</f>
        <v>Sal</v>
      </c>
      <c r="S4717" s="37">
        <f>_xlfn.XLOOKUP(Table1[[#This Row],[City]],Table2[City],Table2[Bonus %])</f>
        <v>7</v>
      </c>
    </row>
    <row r="4718" spans="1:19" x14ac:dyDescent="0.35">
      <c r="A4718" s="7" t="s">
        <v>3736</v>
      </c>
      <c r="B4718" s="40" t="str">
        <f>LEFT(Table1[[#This Row],[Employee Name]],FIND(" ",Table1[[#This Row],[Employee Name]]))</f>
        <v xml:space="preserve">Ananya </v>
      </c>
      <c r="C4718" s="40" t="str">
        <f>RIGHT(Table1[[#This Row],[Employee Name]],LEN(Table1[[#This Row],[Employee Name]])-FIND(" ",Table1[[#This Row],[Employee Name]]))</f>
        <v>Rao</v>
      </c>
      <c r="D4718" s="22">
        <f>Table1[[#This Row],[Basic Salary]]+Table1[[#This Row],[Bonus]]</f>
        <v>46414</v>
      </c>
      <c r="E4718" s="8">
        <v>98</v>
      </c>
      <c r="F4718" s="45">
        <v>45</v>
      </c>
      <c r="G4718" s="8" t="str" cm="1">
        <f t="array" ref="G4718">_xlfn.IFS(Table1[[#This Row],[Performance Score]]&gt;=80,"Excellent",Table1[[#This Row],[Performance Score]]&gt;=60,"Good",Table1[[#This Row],[Performance Score]]&gt;=40,"Need Improvement")</f>
        <v>Need Improvement</v>
      </c>
      <c r="H4718" s="29">
        <f>Table1[[#This Row],[Bonus]]/Table1[[#This Row],[Basic Salary]]</f>
        <v>0.12663543461902566</v>
      </c>
      <c r="I4718" s="8">
        <f ca="1">DATEDIF(Table1[[#This Row],[Date of Birth]],TODAY(),"y")</f>
        <v>14</v>
      </c>
      <c r="J4718" s="33">
        <v>44945</v>
      </c>
      <c r="K4718" s="33" t="str" cm="1">
        <f t="array" aca="1" ref="K4718" ca="1">_xlfn.IFS(L4718&lt;3,"Junior",L4718&lt;=7,"Mid-Level",L4718&gt;7,"Senior")</f>
        <v>Mid-Level</v>
      </c>
      <c r="L4718" s="45">
        <f ca="1">INT(YEARFRAC(Table1[[#This Row],[Joining Date]],TODAY(),1))</f>
        <v>3</v>
      </c>
      <c r="M4718" s="25" t="str">
        <f t="shared" ca="1" si="73"/>
        <v>No</v>
      </c>
      <c r="N4718" s="25">
        <f>YEAR(Table1[[#This Row],[Joining Date]])</f>
        <v>2023</v>
      </c>
      <c r="O4718" s="45">
        <f>MONTH(Table1[[#This Row],[Joining Date]])</f>
        <v>1</v>
      </c>
      <c r="P4718" s="25">
        <f ca="1">NETWORKDAYS(Table1[[#This Row],[Joining Date]],TODAY())</f>
        <v>898</v>
      </c>
      <c r="Q4718" s="25" t="str">
        <f>LEFT(Table1[[#This Row],[Department]],5)&amp;"-"&amp;RIGHT(Table1[[#This Row],[Employee ID]],3)</f>
        <v>Finan-680</v>
      </c>
      <c r="R4718" s="25" t="str">
        <f>LEFT(Table1[[#This Row],[Department]],3)</f>
        <v>Fin</v>
      </c>
      <c r="S4718" s="36">
        <f>_xlfn.XLOOKUP(Table1[[#This Row],[City]],Table2[City],Table2[Bonus %])</f>
        <v>7</v>
      </c>
    </row>
    <row r="4719" spans="1:19" x14ac:dyDescent="0.35">
      <c r="A4719" s="9" t="s">
        <v>1207</v>
      </c>
      <c r="B4719" s="41" t="str">
        <f>LEFT(Table1[[#This Row],[Employee Name]],FIND(" ",Table1[[#This Row],[Employee Name]]))</f>
        <v xml:space="preserve">Krishna </v>
      </c>
      <c r="C4719" s="41" t="str">
        <f>RIGHT(Table1[[#This Row],[Employee Name]],LEN(Table1[[#This Row],[Employee Name]])-FIND(" ",Table1[[#This Row],[Employee Name]]))</f>
        <v>Chaitanya</v>
      </c>
      <c r="D4719" s="23">
        <f>Table1[[#This Row],[Basic Salary]]+Table1[[#This Row],[Bonus]]</f>
        <v>46345</v>
      </c>
      <c r="E4719" s="10">
        <v>80</v>
      </c>
      <c r="F4719" s="46">
        <v>84</v>
      </c>
      <c r="G4719" s="10" t="str" cm="1">
        <f t="array" ref="G4719">_xlfn.IFS(Table1[[#This Row],[Performance Score]]&gt;=80,"Excellent",Table1[[#This Row],[Performance Score]]&gt;=60,"Good",Table1[[#This Row],[Performance Score]]&gt;=40,"Need Improvement")</f>
        <v>Excellent</v>
      </c>
      <c r="H4719" s="30">
        <f>Table1[[#This Row],[Bonus]]/Table1[[#This Row],[Basic Salary]]</f>
        <v>0.1295393614428467</v>
      </c>
      <c r="I4719" s="10">
        <f ca="1">DATEDIF(Table1[[#This Row],[Date of Birth]],TODAY(),"y")</f>
        <v>32</v>
      </c>
      <c r="J4719" s="34">
        <v>45197</v>
      </c>
      <c r="K4719" s="33" t="str" cm="1">
        <f t="array" aca="1" ref="K4719" ca="1">_xlfn.IFS(L4719&lt;3,"Junior",L4719&lt;=7,"Mid-Level",L4719&gt;7,"Senior")</f>
        <v>Junior</v>
      </c>
      <c r="L4719" s="46">
        <f ca="1">INT(YEARFRAC(Table1[[#This Row],[Joining Date]],TODAY(),1))</f>
        <v>2</v>
      </c>
      <c r="M4719" s="25" t="str">
        <f t="shared" ca="1" si="73"/>
        <v>No</v>
      </c>
      <c r="N4719" s="26">
        <f>YEAR(Table1[[#This Row],[Joining Date]])</f>
        <v>2023</v>
      </c>
      <c r="O4719" s="46">
        <f>MONTH(Table1[[#This Row],[Joining Date]])</f>
        <v>9</v>
      </c>
      <c r="P4719" s="26">
        <f ca="1">NETWORKDAYS(Table1[[#This Row],[Joining Date]],TODAY())</f>
        <v>718</v>
      </c>
      <c r="Q4719" s="26" t="str">
        <f>LEFT(Table1[[#This Row],[Department]],5)&amp;"-"&amp;RIGHT(Table1[[#This Row],[Employee ID]],3)</f>
        <v>Sales-151</v>
      </c>
      <c r="R4719" s="26" t="str">
        <f>LEFT(Table1[[#This Row],[Department]],3)</f>
        <v>Sal</v>
      </c>
      <c r="S4719" s="37">
        <f>_xlfn.XLOOKUP(Table1[[#This Row],[City]],Table2[City],Table2[Bonus %])</f>
        <v>5</v>
      </c>
    </row>
    <row r="4720" spans="1:19" x14ac:dyDescent="0.35">
      <c r="A4720" s="7" t="s">
        <v>4908</v>
      </c>
      <c r="B4720" s="40" t="str">
        <f>LEFT(Table1[[#This Row],[Employee Name]],FIND(" ",Table1[[#This Row],[Employee Name]]))</f>
        <v xml:space="preserve">Nisha </v>
      </c>
      <c r="C4720" s="40" t="str">
        <f>RIGHT(Table1[[#This Row],[Employee Name]],LEN(Table1[[#This Row],[Employee Name]])-FIND(" ",Table1[[#This Row],[Employee Name]]))</f>
        <v>Kapoor</v>
      </c>
      <c r="D4720" s="22">
        <f>Table1[[#This Row],[Basic Salary]]+Table1[[#This Row],[Bonus]]</f>
        <v>46307</v>
      </c>
      <c r="E4720" s="8">
        <v>64</v>
      </c>
      <c r="F4720" s="45">
        <v>83</v>
      </c>
      <c r="G4720" s="8" t="str" cm="1">
        <f t="array" ref="G4720">_xlfn.IFS(Table1[[#This Row],[Performance Score]]&gt;=80,"Excellent",Table1[[#This Row],[Performance Score]]&gt;=60,"Good",Table1[[#This Row],[Performance Score]]&gt;=40,"Need Improvement")</f>
        <v>Excellent</v>
      </c>
      <c r="H4720" s="29">
        <f>Table1[[#This Row],[Bonus]]/Table1[[#This Row],[Basic Salary]]</f>
        <v>0.41278945602099032</v>
      </c>
      <c r="I4720" s="8">
        <f ca="1">DATEDIF(Table1[[#This Row],[Date of Birth]],TODAY(),"y")</f>
        <v>38</v>
      </c>
      <c r="J4720" s="33">
        <v>45822</v>
      </c>
      <c r="K4720" s="33" t="str" cm="1">
        <f t="array" aca="1" ref="K4720" ca="1">_xlfn.IFS(L4720&lt;3,"Junior",L4720&lt;=7,"Mid-Level",L4720&gt;7,"Senior")</f>
        <v>Junior</v>
      </c>
      <c r="L4720" s="45">
        <f ca="1">INT(YEARFRAC(Table1[[#This Row],[Joining Date]],TODAY(),1))</f>
        <v>1</v>
      </c>
      <c r="M4720" s="25" t="str">
        <f t="shared" ca="1" si="73"/>
        <v>No</v>
      </c>
      <c r="N4720" s="25">
        <f>YEAR(Table1[[#This Row],[Joining Date]])</f>
        <v>2025</v>
      </c>
      <c r="O4720" s="45">
        <f>MONTH(Table1[[#This Row],[Joining Date]])</f>
        <v>6</v>
      </c>
      <c r="P4720" s="25">
        <f ca="1">NETWORKDAYS(Table1[[#This Row],[Joining Date]],TODAY())</f>
        <v>271</v>
      </c>
      <c r="Q4720" s="25" t="str">
        <f>LEFT(Table1[[#This Row],[Department]],5)&amp;"-"&amp;RIGHT(Table1[[#This Row],[Employee ID]],3)</f>
        <v>Sales-852</v>
      </c>
      <c r="R4720" s="25" t="str">
        <f>LEFT(Table1[[#This Row],[Department]],3)</f>
        <v>Sal</v>
      </c>
      <c r="S4720" s="36">
        <f>_xlfn.XLOOKUP(Table1[[#This Row],[City]],Table2[City],Table2[Bonus %])</f>
        <v>6</v>
      </c>
    </row>
    <row r="4721" spans="1:19" x14ac:dyDescent="0.35">
      <c r="A4721" s="9" t="s">
        <v>2577</v>
      </c>
      <c r="B4721" s="41" t="str">
        <f>LEFT(Table1[[#This Row],[Employee Name]],FIND(" ",Table1[[#This Row],[Employee Name]]))</f>
        <v xml:space="preserve">Gayathri </v>
      </c>
      <c r="C4721" s="41" t="str">
        <f>RIGHT(Table1[[#This Row],[Employee Name]],LEN(Table1[[#This Row],[Employee Name]])-FIND(" ",Table1[[#This Row],[Employee Name]]))</f>
        <v>Iyer</v>
      </c>
      <c r="D4721" s="23">
        <f>Table1[[#This Row],[Basic Salary]]+Table1[[#This Row],[Bonus]]</f>
        <v>46288</v>
      </c>
      <c r="E4721" s="10">
        <v>95</v>
      </c>
      <c r="F4721" s="46">
        <v>67</v>
      </c>
      <c r="G4721" s="10" t="str" cm="1">
        <f t="array" ref="G4721">_xlfn.IFS(Table1[[#This Row],[Performance Score]]&gt;=80,"Excellent",Table1[[#This Row],[Performance Score]]&gt;=60,"Good",Table1[[#This Row],[Performance Score]]&gt;=40,"Need Improvement")</f>
        <v>Good</v>
      </c>
      <c r="H4721" s="30">
        <f>Table1[[#This Row],[Bonus]]/Table1[[#This Row],[Basic Salary]]</f>
        <v>0.41592487228900921</v>
      </c>
      <c r="I4721" s="10">
        <f ca="1">DATEDIF(Table1[[#This Row],[Date of Birth]],TODAY(),"y")</f>
        <v>26</v>
      </c>
      <c r="J4721" s="34">
        <v>44849</v>
      </c>
      <c r="K4721" s="33" t="str" cm="1">
        <f t="array" aca="1" ref="K4721" ca="1">_xlfn.IFS(L4721&lt;3,"Junior",L4721&lt;=7,"Mid-Level",L4721&gt;7,"Senior")</f>
        <v>Mid-Level</v>
      </c>
      <c r="L4721" s="46">
        <f ca="1">INT(YEARFRAC(Table1[[#This Row],[Joining Date]],TODAY(),1))</f>
        <v>3</v>
      </c>
      <c r="M4721" s="25" t="str">
        <f t="shared" ca="1" si="73"/>
        <v>No</v>
      </c>
      <c r="N4721" s="26">
        <f>YEAR(Table1[[#This Row],[Joining Date]])</f>
        <v>2022</v>
      </c>
      <c r="O4721" s="46">
        <f>MONTH(Table1[[#This Row],[Joining Date]])</f>
        <v>10</v>
      </c>
      <c r="P4721" s="26">
        <f ca="1">NETWORKDAYS(Table1[[#This Row],[Joining Date]],TODAY())</f>
        <v>966</v>
      </c>
      <c r="Q4721" s="26" t="str">
        <f>LEFT(Table1[[#This Row],[Department]],5)&amp;"-"&amp;RIGHT(Table1[[#This Row],[Employee ID]],3)</f>
        <v>Finan-521</v>
      </c>
      <c r="R4721" s="26" t="str">
        <f>LEFT(Table1[[#This Row],[Department]],3)</f>
        <v>Fin</v>
      </c>
      <c r="S4721" s="37">
        <f>_xlfn.XLOOKUP(Table1[[#This Row],[City]],Table2[City],Table2[Bonus %])</f>
        <v>5</v>
      </c>
    </row>
    <row r="4722" spans="1:19" x14ac:dyDescent="0.35">
      <c r="A4722" s="7" t="s">
        <v>3910</v>
      </c>
      <c r="B4722" s="40" t="str">
        <f>LEFT(Table1[[#This Row],[Employee Name]],FIND(" ",Table1[[#This Row],[Employee Name]]))</f>
        <v xml:space="preserve">Rahul </v>
      </c>
      <c r="C4722" s="40" t="str">
        <f>RIGHT(Table1[[#This Row],[Employee Name]],LEN(Table1[[#This Row],[Employee Name]])-FIND(" ",Table1[[#This Row],[Employee Name]]))</f>
        <v>Verma</v>
      </c>
      <c r="D4722" s="22">
        <f>Table1[[#This Row],[Basic Salary]]+Table1[[#This Row],[Bonus]]</f>
        <v>46270</v>
      </c>
      <c r="E4722" s="8">
        <v>98</v>
      </c>
      <c r="F4722" s="45">
        <v>96</v>
      </c>
      <c r="G4722" s="8" t="str" cm="1">
        <f t="array" ref="G4722">_xlfn.IFS(Table1[[#This Row],[Performance Score]]&gt;=80,"Excellent",Table1[[#This Row],[Performance Score]]&gt;=60,"Good",Table1[[#This Row],[Performance Score]]&gt;=40,"Need Improvement")</f>
        <v>Excellent</v>
      </c>
      <c r="H4722" s="29">
        <f>Table1[[#This Row],[Bonus]]/Table1[[#This Row],[Basic Salary]]</f>
        <v>0.1451269613423749</v>
      </c>
      <c r="I4722" s="8">
        <f ca="1">DATEDIF(Table1[[#This Row],[Date of Birth]],TODAY(),"y")</f>
        <v>45</v>
      </c>
      <c r="J4722" s="33">
        <v>44104</v>
      </c>
      <c r="K4722" s="33" t="str" cm="1">
        <f t="array" aca="1" ref="K4722" ca="1">_xlfn.IFS(L4722&lt;3,"Junior",L4722&lt;=7,"Mid-Level",L4722&gt;7,"Senior")</f>
        <v>Mid-Level</v>
      </c>
      <c r="L4722" s="45">
        <f ca="1">INT(YEARFRAC(Table1[[#This Row],[Joining Date]],TODAY(),1))</f>
        <v>5</v>
      </c>
      <c r="M4722" s="25" t="str">
        <f t="shared" ca="1" si="73"/>
        <v>No</v>
      </c>
      <c r="N4722" s="25">
        <f>YEAR(Table1[[#This Row],[Joining Date]])</f>
        <v>2020</v>
      </c>
      <c r="O4722" s="45">
        <f>MONTH(Table1[[#This Row],[Joining Date]])</f>
        <v>9</v>
      </c>
      <c r="P4722" s="25">
        <f ca="1">NETWORKDAYS(Table1[[#This Row],[Joining Date]],TODAY())</f>
        <v>1499</v>
      </c>
      <c r="Q4722" s="25" t="str">
        <f>LEFT(Table1[[#This Row],[Department]],5)&amp;"-"&amp;RIGHT(Table1[[#This Row],[Employee ID]],3)</f>
        <v>Opera-854</v>
      </c>
      <c r="R4722" s="25" t="str">
        <f>LEFT(Table1[[#This Row],[Department]],3)</f>
        <v>Ope</v>
      </c>
      <c r="S4722" s="36">
        <f>_xlfn.XLOOKUP(Table1[[#This Row],[City]],Table2[City],Table2[Bonus %])</f>
        <v>5</v>
      </c>
    </row>
    <row r="4723" spans="1:19" x14ac:dyDescent="0.35">
      <c r="A4723" s="9" t="s">
        <v>2099</v>
      </c>
      <c r="B4723" s="41" t="str">
        <f>LEFT(Table1[[#This Row],[Employee Name]],FIND(" ",Table1[[#This Row],[Employee Name]]))</f>
        <v xml:space="preserve">Krishna </v>
      </c>
      <c r="C4723" s="41" t="str">
        <f>RIGHT(Table1[[#This Row],[Employee Name]],LEN(Table1[[#This Row],[Employee Name]])-FIND(" ",Table1[[#This Row],[Employee Name]]))</f>
        <v>Chaitanya</v>
      </c>
      <c r="D4723" s="23">
        <f>Table1[[#This Row],[Basic Salary]]+Table1[[#This Row],[Bonus]]</f>
        <v>46171</v>
      </c>
      <c r="E4723" s="10">
        <v>97</v>
      </c>
      <c r="F4723" s="46">
        <v>67</v>
      </c>
      <c r="G4723" s="10" t="str" cm="1">
        <f t="array" ref="G4723">_xlfn.IFS(Table1[[#This Row],[Performance Score]]&gt;=80,"Excellent",Table1[[#This Row],[Performance Score]]&gt;=60,"Good",Table1[[#This Row],[Performance Score]]&gt;=40,"Need Improvement")</f>
        <v>Good</v>
      </c>
      <c r="H4723" s="30">
        <f>Table1[[#This Row],[Bonus]]/Table1[[#This Row],[Basic Salary]]</f>
        <v>0.59128037222126484</v>
      </c>
      <c r="I4723" s="10">
        <f ca="1">DATEDIF(Table1[[#This Row],[Date of Birth]],TODAY(),"y")</f>
        <v>30</v>
      </c>
      <c r="J4723" s="34">
        <v>42302</v>
      </c>
      <c r="K4723" s="33" t="str" cm="1">
        <f t="array" aca="1" ref="K4723" ca="1">_xlfn.IFS(L4723&lt;3,"Junior",L4723&lt;=7,"Mid-Level",L4723&gt;7,"Senior")</f>
        <v>Senior</v>
      </c>
      <c r="L4723" s="46">
        <f ca="1">INT(YEARFRAC(Table1[[#This Row],[Joining Date]],TODAY(),1))</f>
        <v>10</v>
      </c>
      <c r="M4723" s="25" t="str">
        <f t="shared" ca="1" si="73"/>
        <v>Yes</v>
      </c>
      <c r="N4723" s="26">
        <f>YEAR(Table1[[#This Row],[Joining Date]])</f>
        <v>2015</v>
      </c>
      <c r="O4723" s="46">
        <f>MONTH(Table1[[#This Row],[Joining Date]])</f>
        <v>10</v>
      </c>
      <c r="P4723" s="26">
        <f ca="1">NETWORKDAYS(Table1[[#This Row],[Joining Date]],TODAY())</f>
        <v>2786</v>
      </c>
      <c r="Q4723" s="26" t="str">
        <f>LEFT(Table1[[#This Row],[Department]],5)&amp;"-"&amp;RIGHT(Table1[[#This Row],[Employee ID]],3)</f>
        <v>Suppo-043</v>
      </c>
      <c r="R4723" s="26" t="str">
        <f>LEFT(Table1[[#This Row],[Department]],3)</f>
        <v>Sup</v>
      </c>
      <c r="S4723" s="37">
        <f>_xlfn.XLOOKUP(Table1[[#This Row],[City]],Table2[City],Table2[Bonus %])</f>
        <v>7</v>
      </c>
    </row>
    <row r="4724" spans="1:19" x14ac:dyDescent="0.35">
      <c r="A4724" s="7" t="s">
        <v>3882</v>
      </c>
      <c r="B4724" s="40" t="str">
        <f>LEFT(Table1[[#This Row],[Employee Name]],FIND(" ",Table1[[#This Row],[Employee Name]]))</f>
        <v xml:space="preserve">Pooja </v>
      </c>
      <c r="C4724" s="40" t="str">
        <f>RIGHT(Table1[[#This Row],[Employee Name]],LEN(Table1[[#This Row],[Employee Name]])-FIND(" ",Table1[[#This Row],[Employee Name]]))</f>
        <v>Das</v>
      </c>
      <c r="D4724" s="22">
        <f>Table1[[#This Row],[Basic Salary]]+Table1[[#This Row],[Bonus]]</f>
        <v>46092</v>
      </c>
      <c r="E4724" s="8">
        <v>60</v>
      </c>
      <c r="F4724" s="45">
        <v>80</v>
      </c>
      <c r="G4724" s="8" t="str" cm="1">
        <f t="array" ref="G4724">_xlfn.IFS(Table1[[#This Row],[Performance Score]]&gt;=80,"Excellent",Table1[[#This Row],[Performance Score]]&gt;=60,"Good",Table1[[#This Row],[Performance Score]]&gt;=40,"Need Improvement")</f>
        <v>Excellent</v>
      </c>
      <c r="H4724" s="29">
        <f>Table1[[#This Row],[Bonus]]/Table1[[#This Row],[Basic Salary]]</f>
        <v>0.49334197310869915</v>
      </c>
      <c r="I4724" s="8">
        <f ca="1">DATEDIF(Table1[[#This Row],[Date of Birth]],TODAY(),"y")</f>
        <v>37</v>
      </c>
      <c r="J4724" s="33">
        <v>45370</v>
      </c>
      <c r="K4724" s="33" t="str" cm="1">
        <f t="array" aca="1" ref="K4724" ca="1">_xlfn.IFS(L4724&lt;3,"Junior",L4724&lt;=7,"Mid-Level",L4724&gt;7,"Senior")</f>
        <v>Junior</v>
      </c>
      <c r="L4724" s="45">
        <f ca="1">INT(YEARFRAC(Table1[[#This Row],[Joining Date]],TODAY(),1))</f>
        <v>2</v>
      </c>
      <c r="M4724" s="25" t="str">
        <f t="shared" ca="1" si="73"/>
        <v>No</v>
      </c>
      <c r="N4724" s="25">
        <f>YEAR(Table1[[#This Row],[Joining Date]])</f>
        <v>2024</v>
      </c>
      <c r="O4724" s="45">
        <f>MONTH(Table1[[#This Row],[Joining Date]])</f>
        <v>3</v>
      </c>
      <c r="P4724" s="25">
        <f ca="1">NETWORKDAYS(Table1[[#This Row],[Joining Date]],TODAY())</f>
        <v>595</v>
      </c>
      <c r="Q4724" s="25" t="str">
        <f>LEFT(Table1[[#This Row],[Department]],5)&amp;"-"&amp;RIGHT(Table1[[#This Row],[Employee ID]],3)</f>
        <v>Sales-826</v>
      </c>
      <c r="R4724" s="25" t="str">
        <f>LEFT(Table1[[#This Row],[Department]],3)</f>
        <v>Sal</v>
      </c>
      <c r="S4724" s="36">
        <f>_xlfn.XLOOKUP(Table1[[#This Row],[City]],Table2[City],Table2[Bonus %])</f>
        <v>8</v>
      </c>
    </row>
    <row r="4725" spans="1:19" x14ac:dyDescent="0.35">
      <c r="A4725" s="9" t="s">
        <v>3343</v>
      </c>
      <c r="B4725" s="41" t="str">
        <f>LEFT(Table1[[#This Row],[Employee Name]],FIND(" ",Table1[[#This Row],[Employee Name]]))</f>
        <v xml:space="preserve">Ishita </v>
      </c>
      <c r="C4725" s="41" t="str">
        <f>RIGHT(Table1[[#This Row],[Employee Name]],LEN(Table1[[#This Row],[Employee Name]])-FIND(" ",Table1[[#This Row],[Employee Name]]))</f>
        <v>Roy</v>
      </c>
      <c r="D4725" s="23">
        <f>Table1[[#This Row],[Basic Salary]]+Table1[[#This Row],[Bonus]]</f>
        <v>45987</v>
      </c>
      <c r="E4725" s="10">
        <v>87</v>
      </c>
      <c r="F4725" s="46">
        <v>59</v>
      </c>
      <c r="G4725" s="10" t="str" cm="1">
        <f t="array" ref="G4725">_xlfn.IFS(Table1[[#This Row],[Performance Score]]&gt;=80,"Excellent",Table1[[#This Row],[Performance Score]]&gt;=60,"Good",Table1[[#This Row],[Performance Score]]&gt;=40,"Need Improvement")</f>
        <v>Need Improvement</v>
      </c>
      <c r="H4725" s="30">
        <f>Table1[[#This Row],[Bonus]]/Table1[[#This Row],[Basic Salary]]</f>
        <v>0.2027461749705767</v>
      </c>
      <c r="I4725" s="10">
        <f ca="1">DATEDIF(Table1[[#This Row],[Date of Birth]],TODAY(),"y")</f>
        <v>24</v>
      </c>
      <c r="J4725" s="34">
        <v>43387</v>
      </c>
      <c r="K4725" s="33" t="str" cm="1">
        <f t="array" aca="1" ref="K4725" ca="1">_xlfn.IFS(L4725&lt;3,"Junior",L4725&lt;=7,"Mid-Level",L4725&gt;7,"Senior")</f>
        <v>Mid-Level</v>
      </c>
      <c r="L4725" s="46">
        <f ca="1">INT(YEARFRAC(Table1[[#This Row],[Joining Date]],TODAY(),1))</f>
        <v>7</v>
      </c>
      <c r="M4725" s="25" t="str">
        <f t="shared" ca="1" si="73"/>
        <v>Yes</v>
      </c>
      <c r="N4725" s="26">
        <f>YEAR(Table1[[#This Row],[Joining Date]])</f>
        <v>2018</v>
      </c>
      <c r="O4725" s="46">
        <f>MONTH(Table1[[#This Row],[Joining Date]])</f>
        <v>10</v>
      </c>
      <c r="P4725" s="26">
        <f ca="1">NETWORKDAYS(Table1[[#This Row],[Joining Date]],TODAY())</f>
        <v>2011</v>
      </c>
      <c r="Q4725" s="26" t="str">
        <f>LEFT(Table1[[#This Row],[Department]],5)&amp;"-"&amp;RIGHT(Table1[[#This Row],[Employee ID]],3)</f>
        <v>HR-287</v>
      </c>
      <c r="R4725" s="26" t="str">
        <f>LEFT(Table1[[#This Row],[Department]],3)</f>
        <v>HR</v>
      </c>
      <c r="S4725" s="37">
        <f>_xlfn.XLOOKUP(Table1[[#This Row],[City]],Table2[City],Table2[Bonus %])</f>
        <v>6</v>
      </c>
    </row>
    <row r="4726" spans="1:19" x14ac:dyDescent="0.35">
      <c r="A4726" s="7" t="s">
        <v>1012</v>
      </c>
      <c r="B4726" s="40" t="str">
        <f>LEFT(Table1[[#This Row],[Employee Name]],FIND(" ",Table1[[#This Row],[Employee Name]]))</f>
        <v xml:space="preserve">Rahul </v>
      </c>
      <c r="C4726" s="40" t="str">
        <f>RIGHT(Table1[[#This Row],[Employee Name]],LEN(Table1[[#This Row],[Employee Name]])-FIND(" ",Table1[[#This Row],[Employee Name]]))</f>
        <v>Verma</v>
      </c>
      <c r="D4726" s="22">
        <f>Table1[[#This Row],[Basic Salary]]+Table1[[#This Row],[Bonus]]</f>
        <v>45986</v>
      </c>
      <c r="E4726" s="8">
        <v>86</v>
      </c>
      <c r="F4726" s="45">
        <v>59</v>
      </c>
      <c r="G4726" s="8" t="str" cm="1">
        <f t="array" ref="G4726">_xlfn.IFS(Table1[[#This Row],[Performance Score]]&gt;=80,"Excellent",Table1[[#This Row],[Performance Score]]&gt;=60,"Good",Table1[[#This Row],[Performance Score]]&gt;=40,"Need Improvement")</f>
        <v>Need Improvement</v>
      </c>
      <c r="H4726" s="29">
        <f>Table1[[#This Row],[Bonus]]/Table1[[#This Row],[Basic Salary]]</f>
        <v>0.35952697708795267</v>
      </c>
      <c r="I4726" s="8">
        <f ca="1">DATEDIF(Table1[[#This Row],[Date of Birth]],TODAY(),"y")</f>
        <v>44</v>
      </c>
      <c r="J4726" s="33">
        <v>43516</v>
      </c>
      <c r="K4726" s="33" t="str" cm="1">
        <f t="array" aca="1" ref="K4726" ca="1">_xlfn.IFS(L4726&lt;3,"Junior",L4726&lt;=7,"Mid-Level",L4726&gt;7,"Senior")</f>
        <v>Mid-Level</v>
      </c>
      <c r="L4726" s="45">
        <f ca="1">INT(YEARFRAC(Table1[[#This Row],[Joining Date]],TODAY(),1))</f>
        <v>7</v>
      </c>
      <c r="M4726" s="25" t="str">
        <f t="shared" ca="1" si="73"/>
        <v>Yes</v>
      </c>
      <c r="N4726" s="25">
        <f>YEAR(Table1[[#This Row],[Joining Date]])</f>
        <v>2019</v>
      </c>
      <c r="O4726" s="45">
        <f>MONTH(Table1[[#This Row],[Joining Date]])</f>
        <v>2</v>
      </c>
      <c r="P4726" s="25">
        <f ca="1">NETWORKDAYS(Table1[[#This Row],[Joining Date]],TODAY())</f>
        <v>1919</v>
      </c>
      <c r="Q4726" s="25" t="str">
        <f>LEFT(Table1[[#This Row],[Department]],5)&amp;"-"&amp;RIGHT(Table1[[#This Row],[Employee ID]],3)</f>
        <v>Marke-956</v>
      </c>
      <c r="R4726" s="25" t="str">
        <f>LEFT(Table1[[#This Row],[Department]],3)</f>
        <v>Mar</v>
      </c>
      <c r="S4726" s="36">
        <f>_xlfn.XLOOKUP(Table1[[#This Row],[City]],Table2[City],Table2[Bonus %])</f>
        <v>5</v>
      </c>
    </row>
    <row r="4727" spans="1:19" x14ac:dyDescent="0.35">
      <c r="A4727" s="9" t="s">
        <v>2530</v>
      </c>
      <c r="B4727" s="41" t="str">
        <f>LEFT(Table1[[#This Row],[Employee Name]],FIND(" ",Table1[[#This Row],[Employee Name]]))</f>
        <v xml:space="preserve">Arjun </v>
      </c>
      <c r="C4727" s="41" t="str">
        <f>RIGHT(Table1[[#This Row],[Employee Name]],LEN(Table1[[#This Row],[Employee Name]])-FIND(" ",Table1[[#This Row],[Employee Name]]))</f>
        <v>Mehta</v>
      </c>
      <c r="D4727" s="23">
        <f>Table1[[#This Row],[Basic Salary]]+Table1[[#This Row],[Bonus]]</f>
        <v>45936</v>
      </c>
      <c r="E4727" s="10">
        <v>82</v>
      </c>
      <c r="F4727" s="46">
        <v>84</v>
      </c>
      <c r="G4727" s="10" t="str" cm="1">
        <f t="array" ref="G4727">_xlfn.IFS(Table1[[#This Row],[Performance Score]]&gt;=80,"Excellent",Table1[[#This Row],[Performance Score]]&gt;=60,"Good",Table1[[#This Row],[Performance Score]]&gt;=40,"Need Improvement")</f>
        <v>Excellent</v>
      </c>
      <c r="H4727" s="30">
        <f>Table1[[#This Row],[Bonus]]/Table1[[#This Row],[Basic Salary]]</f>
        <v>0.18151187016126957</v>
      </c>
      <c r="I4727" s="10">
        <f ca="1">DATEDIF(Table1[[#This Row],[Date of Birth]],TODAY(),"y")</f>
        <v>14</v>
      </c>
      <c r="J4727" s="34">
        <v>42685</v>
      </c>
      <c r="K4727" s="33" t="str" cm="1">
        <f t="array" aca="1" ref="K4727" ca="1">_xlfn.IFS(L4727&lt;3,"Junior",L4727&lt;=7,"Mid-Level",L4727&gt;7,"Senior")</f>
        <v>Senior</v>
      </c>
      <c r="L4727" s="46">
        <f ca="1">INT(YEARFRAC(Table1[[#This Row],[Joining Date]],TODAY(),1))</f>
        <v>9</v>
      </c>
      <c r="M4727" s="25" t="str">
        <f t="shared" ca="1" si="73"/>
        <v>Yes</v>
      </c>
      <c r="N4727" s="26">
        <f>YEAR(Table1[[#This Row],[Joining Date]])</f>
        <v>2016</v>
      </c>
      <c r="O4727" s="46">
        <f>MONTH(Table1[[#This Row],[Joining Date]])</f>
        <v>11</v>
      </c>
      <c r="P4727" s="26">
        <f ca="1">NETWORKDAYS(Table1[[#This Row],[Joining Date]],TODAY())</f>
        <v>2512</v>
      </c>
      <c r="Q4727" s="26" t="str">
        <f>LEFT(Table1[[#This Row],[Department]],5)&amp;"-"&amp;RIGHT(Table1[[#This Row],[Employee ID]],3)</f>
        <v>HR-474</v>
      </c>
      <c r="R4727" s="26" t="str">
        <f>LEFT(Table1[[#This Row],[Department]],3)</f>
        <v>HR</v>
      </c>
      <c r="S4727" s="37">
        <f>_xlfn.XLOOKUP(Table1[[#This Row],[City]],Table2[City],Table2[Bonus %])</f>
        <v>7</v>
      </c>
    </row>
    <row r="4728" spans="1:19" x14ac:dyDescent="0.35">
      <c r="A4728" s="7" t="s">
        <v>2262</v>
      </c>
      <c r="B4728" s="40" t="str">
        <f>LEFT(Table1[[#This Row],[Employee Name]],FIND(" ",Table1[[#This Row],[Employee Name]]))</f>
        <v xml:space="preserve">Kavya </v>
      </c>
      <c r="C4728" s="40" t="str">
        <f>RIGHT(Table1[[#This Row],[Employee Name]],LEN(Table1[[#This Row],[Employee Name]])-FIND(" ",Table1[[#This Row],[Employee Name]]))</f>
        <v>Nair</v>
      </c>
      <c r="D4728" s="22">
        <f>Table1[[#This Row],[Basic Salary]]+Table1[[#This Row],[Bonus]]</f>
        <v>45925</v>
      </c>
      <c r="E4728" s="8">
        <v>74</v>
      </c>
      <c r="F4728" s="45">
        <v>87</v>
      </c>
      <c r="G4728" s="8" t="str" cm="1">
        <f t="array" ref="G4728">_xlfn.IFS(Table1[[#This Row],[Performance Score]]&gt;=80,"Excellent",Table1[[#This Row],[Performance Score]]&gt;=60,"Good",Table1[[#This Row],[Performance Score]]&gt;=40,"Need Improvement")</f>
        <v>Excellent</v>
      </c>
      <c r="H4728" s="29">
        <f>Table1[[#This Row],[Bonus]]/Table1[[#This Row],[Basic Salary]]</f>
        <v>0.30265210608424337</v>
      </c>
      <c r="I4728" s="8">
        <f ca="1">DATEDIF(Table1[[#This Row],[Date of Birth]],TODAY(),"y")</f>
        <v>43</v>
      </c>
      <c r="J4728" s="33">
        <v>42867</v>
      </c>
      <c r="K4728" s="33" t="str" cm="1">
        <f t="array" aca="1" ref="K4728" ca="1">_xlfn.IFS(L4728&lt;3,"Junior",L4728&lt;=7,"Mid-Level",L4728&gt;7,"Senior")</f>
        <v>Senior</v>
      </c>
      <c r="L4728" s="45">
        <f ca="1">INT(YEARFRAC(Table1[[#This Row],[Joining Date]],TODAY(),1))</f>
        <v>9</v>
      </c>
      <c r="M4728" s="25" t="str">
        <f t="shared" ca="1" si="73"/>
        <v>Yes</v>
      </c>
      <c r="N4728" s="25">
        <f>YEAR(Table1[[#This Row],[Joining Date]])</f>
        <v>2017</v>
      </c>
      <c r="O4728" s="45">
        <f>MONTH(Table1[[#This Row],[Joining Date]])</f>
        <v>5</v>
      </c>
      <c r="P4728" s="25">
        <f ca="1">NETWORKDAYS(Table1[[#This Row],[Joining Date]],TODAY())</f>
        <v>2382</v>
      </c>
      <c r="Q4728" s="25" t="str">
        <f>LEFT(Table1[[#This Row],[Department]],5)&amp;"-"&amp;RIGHT(Table1[[#This Row],[Employee ID]],3)</f>
        <v>Marke-206</v>
      </c>
      <c r="R4728" s="25" t="str">
        <f>LEFT(Table1[[#This Row],[Department]],3)</f>
        <v>Mar</v>
      </c>
      <c r="S4728" s="36">
        <f>_xlfn.XLOOKUP(Table1[[#This Row],[City]],Table2[City],Table2[Bonus %])</f>
        <v>4</v>
      </c>
    </row>
    <row r="4729" spans="1:19" x14ac:dyDescent="0.35">
      <c r="A4729" s="9" t="s">
        <v>2600</v>
      </c>
      <c r="B4729" s="41" t="str">
        <f>LEFT(Table1[[#This Row],[Employee Name]],FIND(" ",Table1[[#This Row],[Employee Name]]))</f>
        <v xml:space="preserve">Kavya </v>
      </c>
      <c r="C4729" s="41" t="str">
        <f>RIGHT(Table1[[#This Row],[Employee Name]],LEN(Table1[[#This Row],[Employee Name]])-FIND(" ",Table1[[#This Row],[Employee Name]]))</f>
        <v>Nair</v>
      </c>
      <c r="D4729" s="23">
        <f>Table1[[#This Row],[Basic Salary]]+Table1[[#This Row],[Bonus]]</f>
        <v>45895</v>
      </c>
      <c r="E4729" s="10">
        <v>99</v>
      </c>
      <c r="F4729" s="46">
        <v>64</v>
      </c>
      <c r="G4729" s="10" t="str" cm="1">
        <f t="array" ref="G4729">_xlfn.IFS(Table1[[#This Row],[Performance Score]]&gt;=80,"Excellent",Table1[[#This Row],[Performance Score]]&gt;=60,"Good",Table1[[#This Row],[Performance Score]]&gt;=40,"Need Improvement")</f>
        <v>Good</v>
      </c>
      <c r="H4729" s="30">
        <f>Table1[[#This Row],[Bonus]]/Table1[[#This Row],[Basic Salary]]</f>
        <v>0.40325934079373815</v>
      </c>
      <c r="I4729" s="10">
        <f ca="1">DATEDIF(Table1[[#This Row],[Date of Birth]],TODAY(),"y")</f>
        <v>14</v>
      </c>
      <c r="J4729" s="34">
        <v>43664</v>
      </c>
      <c r="K4729" s="33" t="str" cm="1">
        <f t="array" aca="1" ref="K4729" ca="1">_xlfn.IFS(L4729&lt;3,"Junior",L4729&lt;=7,"Mid-Level",L4729&gt;7,"Senior")</f>
        <v>Mid-Level</v>
      </c>
      <c r="L4729" s="46">
        <f ca="1">INT(YEARFRAC(Table1[[#This Row],[Joining Date]],TODAY(),1))</f>
        <v>6</v>
      </c>
      <c r="M4729" s="25" t="str">
        <f t="shared" ca="1" si="73"/>
        <v>Yes</v>
      </c>
      <c r="N4729" s="26">
        <f>YEAR(Table1[[#This Row],[Joining Date]])</f>
        <v>2019</v>
      </c>
      <c r="O4729" s="46">
        <f>MONTH(Table1[[#This Row],[Joining Date]])</f>
        <v>7</v>
      </c>
      <c r="P4729" s="26">
        <f ca="1">NETWORKDAYS(Table1[[#This Row],[Joining Date]],TODAY())</f>
        <v>1813</v>
      </c>
      <c r="Q4729" s="26" t="str">
        <f>LEFT(Table1[[#This Row],[Department]],5)&amp;"-"&amp;RIGHT(Table1[[#This Row],[Employee ID]],3)</f>
        <v>Opera-544</v>
      </c>
      <c r="R4729" s="26" t="str">
        <f>LEFT(Table1[[#This Row],[Department]],3)</f>
        <v>Ope</v>
      </c>
      <c r="S4729" s="37">
        <f>_xlfn.XLOOKUP(Table1[[#This Row],[City]],Table2[City],Table2[Bonus %])</f>
        <v>6</v>
      </c>
    </row>
    <row r="4730" spans="1:19" x14ac:dyDescent="0.35">
      <c r="A4730" s="7" t="s">
        <v>2867</v>
      </c>
      <c r="B4730" s="40" t="str">
        <f>LEFT(Table1[[#This Row],[Employee Name]],FIND(" ",Table1[[#This Row],[Employee Name]]))</f>
        <v xml:space="preserve">Aarav </v>
      </c>
      <c r="C4730" s="40" t="str">
        <f>RIGHT(Table1[[#This Row],[Employee Name]],LEN(Table1[[#This Row],[Employee Name]])-FIND(" ",Table1[[#This Row],[Employee Name]]))</f>
        <v>Sharma</v>
      </c>
      <c r="D4730" s="22">
        <f>Table1[[#This Row],[Basic Salary]]+Table1[[#This Row],[Bonus]]</f>
        <v>45888</v>
      </c>
      <c r="E4730" s="8">
        <v>73</v>
      </c>
      <c r="F4730" s="45">
        <v>54</v>
      </c>
      <c r="G4730" s="8" t="str" cm="1">
        <f t="array" ref="G4730">_xlfn.IFS(Table1[[#This Row],[Performance Score]]&gt;=80,"Excellent",Table1[[#This Row],[Performance Score]]&gt;=60,"Good",Table1[[#This Row],[Performance Score]]&gt;=40,"Need Improvement")</f>
        <v>Need Improvement</v>
      </c>
      <c r="H4730" s="29">
        <f>Table1[[#This Row],[Bonus]]/Table1[[#This Row],[Basic Salary]]</f>
        <v>0.38835773931985962</v>
      </c>
      <c r="I4730" s="8">
        <f ca="1">DATEDIF(Table1[[#This Row],[Date of Birth]],TODAY(),"y")</f>
        <v>26</v>
      </c>
      <c r="J4730" s="33">
        <v>43516</v>
      </c>
      <c r="K4730" s="33" t="str" cm="1">
        <f t="array" aca="1" ref="K4730" ca="1">_xlfn.IFS(L4730&lt;3,"Junior",L4730&lt;=7,"Mid-Level",L4730&gt;7,"Senior")</f>
        <v>Mid-Level</v>
      </c>
      <c r="L4730" s="45">
        <f ca="1">INT(YEARFRAC(Table1[[#This Row],[Joining Date]],TODAY(),1))</f>
        <v>7</v>
      </c>
      <c r="M4730" s="25" t="str">
        <f t="shared" ca="1" si="73"/>
        <v>Yes</v>
      </c>
      <c r="N4730" s="25">
        <f>YEAR(Table1[[#This Row],[Joining Date]])</f>
        <v>2019</v>
      </c>
      <c r="O4730" s="45">
        <f>MONTH(Table1[[#This Row],[Joining Date]])</f>
        <v>2</v>
      </c>
      <c r="P4730" s="25">
        <f ca="1">NETWORKDAYS(Table1[[#This Row],[Joining Date]],TODAY())</f>
        <v>1919</v>
      </c>
      <c r="Q4730" s="25" t="str">
        <f>LEFT(Table1[[#This Row],[Department]],5)&amp;"-"&amp;RIGHT(Table1[[#This Row],[Employee ID]],3)</f>
        <v>Sales-811</v>
      </c>
      <c r="R4730" s="25" t="str">
        <f>LEFT(Table1[[#This Row],[Department]],3)</f>
        <v>Sal</v>
      </c>
      <c r="S4730" s="36">
        <f>_xlfn.XLOOKUP(Table1[[#This Row],[City]],Table2[City],Table2[Bonus %])</f>
        <v>6</v>
      </c>
    </row>
    <row r="4731" spans="1:19" x14ac:dyDescent="0.35">
      <c r="A4731" s="9" t="s">
        <v>1847</v>
      </c>
      <c r="B4731" s="41" t="str">
        <f>LEFT(Table1[[#This Row],[Employee Name]],FIND(" ",Table1[[#This Row],[Employee Name]]))</f>
        <v xml:space="preserve">Rahul </v>
      </c>
      <c r="C4731" s="41" t="str">
        <f>RIGHT(Table1[[#This Row],[Employee Name]],LEN(Table1[[#This Row],[Employee Name]])-FIND(" ",Table1[[#This Row],[Employee Name]]))</f>
        <v>Verma</v>
      </c>
      <c r="D4731" s="23">
        <f>Table1[[#This Row],[Basic Salary]]+Table1[[#This Row],[Bonus]]</f>
        <v>45857</v>
      </c>
      <c r="E4731" s="10">
        <v>84</v>
      </c>
      <c r="F4731" s="46">
        <v>70</v>
      </c>
      <c r="G4731" s="10" t="str" cm="1">
        <f t="array" ref="G4731">_xlfn.IFS(Table1[[#This Row],[Performance Score]]&gt;=80,"Excellent",Table1[[#This Row],[Performance Score]]&gt;=60,"Good",Table1[[#This Row],[Performance Score]]&gt;=40,"Need Improvement")</f>
        <v>Good</v>
      </c>
      <c r="H4731" s="30">
        <f>Table1[[#This Row],[Bonus]]/Table1[[#This Row],[Basic Salary]]</f>
        <v>0.50031081302142977</v>
      </c>
      <c r="I4731" s="10">
        <f ca="1">DATEDIF(Table1[[#This Row],[Date of Birth]],TODAY(),"y")</f>
        <v>18</v>
      </c>
      <c r="J4731" s="34">
        <v>44058</v>
      </c>
      <c r="K4731" s="33" t="str" cm="1">
        <f t="array" aca="1" ref="K4731" ca="1">_xlfn.IFS(L4731&lt;3,"Junior",L4731&lt;=7,"Mid-Level",L4731&gt;7,"Senior")</f>
        <v>Mid-Level</v>
      </c>
      <c r="L4731" s="46">
        <f ca="1">INT(YEARFRAC(Table1[[#This Row],[Joining Date]],TODAY(),1))</f>
        <v>5</v>
      </c>
      <c r="M4731" s="25" t="str">
        <f t="shared" ca="1" si="73"/>
        <v>No</v>
      </c>
      <c r="N4731" s="26">
        <f>YEAR(Table1[[#This Row],[Joining Date]])</f>
        <v>2020</v>
      </c>
      <c r="O4731" s="46">
        <f>MONTH(Table1[[#This Row],[Joining Date]])</f>
        <v>8</v>
      </c>
      <c r="P4731" s="26">
        <f ca="1">NETWORKDAYS(Table1[[#This Row],[Joining Date]],TODAY())</f>
        <v>1531</v>
      </c>
      <c r="Q4731" s="26" t="str">
        <f>LEFT(Table1[[#This Row],[Department]],5)&amp;"-"&amp;RIGHT(Table1[[#This Row],[Employee ID]],3)</f>
        <v>Finan-791</v>
      </c>
      <c r="R4731" s="26" t="str">
        <f>LEFT(Table1[[#This Row],[Department]],3)</f>
        <v>Fin</v>
      </c>
      <c r="S4731" s="37">
        <f>_xlfn.XLOOKUP(Table1[[#This Row],[City]],Table2[City],Table2[Bonus %])</f>
        <v>5</v>
      </c>
    </row>
    <row r="4732" spans="1:19" x14ac:dyDescent="0.35">
      <c r="A4732" s="7" t="s">
        <v>2403</v>
      </c>
      <c r="B4732" s="40" t="str">
        <f>LEFT(Table1[[#This Row],[Employee Name]],FIND(" ",Table1[[#This Row],[Employee Name]]))</f>
        <v xml:space="preserve">Rohan </v>
      </c>
      <c r="C4732" s="40" t="str">
        <f>RIGHT(Table1[[#This Row],[Employee Name]],LEN(Table1[[#This Row],[Employee Name]])-FIND(" ",Table1[[#This Row],[Employee Name]]))</f>
        <v>Gupta</v>
      </c>
      <c r="D4732" s="22">
        <f>Table1[[#This Row],[Basic Salary]]+Table1[[#This Row],[Bonus]]</f>
        <v>45834</v>
      </c>
      <c r="E4732" s="8">
        <v>73</v>
      </c>
      <c r="F4732" s="45">
        <v>74</v>
      </c>
      <c r="G4732" s="8" t="str" cm="1">
        <f t="array" ref="G4732">_xlfn.IFS(Table1[[#This Row],[Performance Score]]&gt;=80,"Excellent",Table1[[#This Row],[Performance Score]]&gt;=60,"Good",Table1[[#This Row],[Performance Score]]&gt;=40,"Need Improvement")</f>
        <v>Good</v>
      </c>
      <c r="H4732" s="29">
        <f>Table1[[#This Row],[Bonus]]/Table1[[#This Row],[Basic Salary]]</f>
        <v>0.23017875355628323</v>
      </c>
      <c r="I4732" s="8">
        <f ca="1">DATEDIF(Table1[[#This Row],[Date of Birth]],TODAY(),"y")</f>
        <v>39</v>
      </c>
      <c r="J4732" s="33">
        <v>42708</v>
      </c>
      <c r="K4732" s="33" t="str" cm="1">
        <f t="array" aca="1" ref="K4732" ca="1">_xlfn.IFS(L4732&lt;3,"Junior",L4732&lt;=7,"Mid-Level",L4732&gt;7,"Senior")</f>
        <v>Senior</v>
      </c>
      <c r="L4732" s="45">
        <f ca="1">INT(YEARFRAC(Table1[[#This Row],[Joining Date]],TODAY(),1))</f>
        <v>9</v>
      </c>
      <c r="M4732" s="25" t="str">
        <f t="shared" ca="1" si="73"/>
        <v>Yes</v>
      </c>
      <c r="N4732" s="25">
        <f>YEAR(Table1[[#This Row],[Joining Date]])</f>
        <v>2016</v>
      </c>
      <c r="O4732" s="45">
        <f>MONTH(Table1[[#This Row],[Joining Date]])</f>
        <v>12</v>
      </c>
      <c r="P4732" s="25">
        <f ca="1">NETWORKDAYS(Table1[[#This Row],[Joining Date]],TODAY())</f>
        <v>2496</v>
      </c>
      <c r="Q4732" s="25" t="str">
        <f>LEFT(Table1[[#This Row],[Department]],5)&amp;"-"&amp;RIGHT(Table1[[#This Row],[Employee ID]],3)</f>
        <v>Marke-347</v>
      </c>
      <c r="R4732" s="25" t="str">
        <f>LEFT(Table1[[#This Row],[Department]],3)</f>
        <v>Mar</v>
      </c>
      <c r="S4732" s="36">
        <f>_xlfn.XLOOKUP(Table1[[#This Row],[City]],Table2[City],Table2[Bonus %])</f>
        <v>5</v>
      </c>
    </row>
    <row r="4733" spans="1:19" x14ac:dyDescent="0.35">
      <c r="A4733" s="9" t="s">
        <v>2086</v>
      </c>
      <c r="B4733" s="41" t="str">
        <f>LEFT(Table1[[#This Row],[Employee Name]],FIND(" ",Table1[[#This Row],[Employee Name]]))</f>
        <v xml:space="preserve">Priya </v>
      </c>
      <c r="C4733" s="41" t="str">
        <f>RIGHT(Table1[[#This Row],[Employee Name]],LEN(Table1[[#This Row],[Employee Name]])-FIND(" ",Table1[[#This Row],[Employee Name]]))</f>
        <v>Reddy</v>
      </c>
      <c r="D4733" s="23">
        <f>Table1[[#This Row],[Basic Salary]]+Table1[[#This Row],[Bonus]]</f>
        <v>45819</v>
      </c>
      <c r="E4733" s="10">
        <v>71</v>
      </c>
      <c r="F4733" s="46">
        <v>54</v>
      </c>
      <c r="G4733" s="10" t="str" cm="1">
        <f t="array" ref="G4733">_xlfn.IFS(Table1[[#This Row],[Performance Score]]&gt;=80,"Excellent",Table1[[#This Row],[Performance Score]]&gt;=60,"Good",Table1[[#This Row],[Performance Score]]&gt;=40,"Need Improvement")</f>
        <v>Need Improvement</v>
      </c>
      <c r="H4733" s="30">
        <f>Table1[[#This Row],[Bonus]]/Table1[[#This Row],[Basic Salary]]</f>
        <v>0.13607398775135751</v>
      </c>
      <c r="I4733" s="10">
        <f ca="1">DATEDIF(Table1[[#This Row],[Date of Birth]],TODAY(),"y")</f>
        <v>44</v>
      </c>
      <c r="J4733" s="34">
        <v>42501</v>
      </c>
      <c r="K4733" s="33" t="str" cm="1">
        <f t="array" aca="1" ref="K4733" ca="1">_xlfn.IFS(L4733&lt;3,"Junior",L4733&lt;=7,"Mid-Level",L4733&gt;7,"Senior")</f>
        <v>Senior</v>
      </c>
      <c r="L4733" s="46">
        <f ca="1">INT(YEARFRAC(Table1[[#This Row],[Joining Date]],TODAY(),1))</f>
        <v>10</v>
      </c>
      <c r="M4733" s="25" t="str">
        <f t="shared" ca="1" si="73"/>
        <v>Yes</v>
      </c>
      <c r="N4733" s="26">
        <f>YEAR(Table1[[#This Row],[Joining Date]])</f>
        <v>2016</v>
      </c>
      <c r="O4733" s="46">
        <f>MONTH(Table1[[#This Row],[Joining Date]])</f>
        <v>5</v>
      </c>
      <c r="P4733" s="26">
        <f ca="1">NETWORKDAYS(Table1[[#This Row],[Joining Date]],TODAY())</f>
        <v>2644</v>
      </c>
      <c r="Q4733" s="26" t="str">
        <f>LEFT(Table1[[#This Row],[Department]],5)&amp;"-"&amp;RIGHT(Table1[[#This Row],[Employee ID]],3)</f>
        <v>Finan-030</v>
      </c>
      <c r="R4733" s="26" t="str">
        <f>LEFT(Table1[[#This Row],[Department]],3)</f>
        <v>Fin</v>
      </c>
      <c r="S4733" s="37">
        <f>_xlfn.XLOOKUP(Table1[[#This Row],[City]],Table2[City],Table2[Bonus %])</f>
        <v>7</v>
      </c>
    </row>
    <row r="4734" spans="1:19" x14ac:dyDescent="0.35">
      <c r="A4734" s="7" t="s">
        <v>4271</v>
      </c>
      <c r="B4734" s="40" t="str">
        <f>LEFT(Table1[[#This Row],[Employee Name]],FIND(" ",Table1[[#This Row],[Employee Name]]))</f>
        <v xml:space="preserve">Vikram </v>
      </c>
      <c r="C4734" s="40" t="str">
        <f>RIGHT(Table1[[#This Row],[Employee Name]],LEN(Table1[[#This Row],[Employee Name]])-FIND(" ",Table1[[#This Row],[Employee Name]]))</f>
        <v>Singh</v>
      </c>
      <c r="D4734" s="22">
        <f>Table1[[#This Row],[Basic Salary]]+Table1[[#This Row],[Bonus]]</f>
        <v>45794</v>
      </c>
      <c r="E4734" s="8">
        <v>68</v>
      </c>
      <c r="F4734" s="45">
        <v>64</v>
      </c>
      <c r="G4734" s="8" t="str" cm="1">
        <f t="array" ref="G4734">_xlfn.IFS(Table1[[#This Row],[Performance Score]]&gt;=80,"Excellent",Table1[[#This Row],[Performance Score]]&gt;=60,"Good",Table1[[#This Row],[Performance Score]]&gt;=40,"Need Improvement")</f>
        <v>Good</v>
      </c>
      <c r="H4734" s="29">
        <f>Table1[[#This Row],[Bonus]]/Table1[[#This Row],[Basic Salary]]</f>
        <v>0.17003500344924499</v>
      </c>
      <c r="I4734" s="8">
        <f ca="1">DATEDIF(Table1[[#This Row],[Date of Birth]],TODAY(),"y")</f>
        <v>41</v>
      </c>
      <c r="J4734" s="33">
        <v>44961</v>
      </c>
      <c r="K4734" s="33" t="str" cm="1">
        <f t="array" aca="1" ref="K4734" ca="1">_xlfn.IFS(L4734&lt;3,"Junior",L4734&lt;=7,"Mid-Level",L4734&gt;7,"Senior")</f>
        <v>Mid-Level</v>
      </c>
      <c r="L4734" s="45">
        <f ca="1">INT(YEARFRAC(Table1[[#This Row],[Joining Date]],TODAY(),1))</f>
        <v>3</v>
      </c>
      <c r="M4734" s="25" t="str">
        <f t="shared" ca="1" si="73"/>
        <v>No</v>
      </c>
      <c r="N4734" s="25">
        <f>YEAR(Table1[[#This Row],[Joining Date]])</f>
        <v>2023</v>
      </c>
      <c r="O4734" s="45">
        <f>MONTH(Table1[[#This Row],[Joining Date]])</f>
        <v>2</v>
      </c>
      <c r="P4734" s="25">
        <f ca="1">NETWORKDAYS(Table1[[#This Row],[Joining Date]],TODAY())</f>
        <v>886</v>
      </c>
      <c r="Q4734" s="25" t="str">
        <f>LEFT(Table1[[#This Row],[Department]],5)&amp;"-"&amp;RIGHT(Table1[[#This Row],[Employee ID]],3)</f>
        <v>Sales-215</v>
      </c>
      <c r="R4734" s="25" t="str">
        <f>LEFT(Table1[[#This Row],[Department]],3)</f>
        <v>Sal</v>
      </c>
      <c r="S4734" s="36">
        <f>_xlfn.XLOOKUP(Table1[[#This Row],[City]],Table2[City],Table2[Bonus %])</f>
        <v>4</v>
      </c>
    </row>
    <row r="4735" spans="1:19" x14ac:dyDescent="0.35">
      <c r="A4735" s="9" t="s">
        <v>496</v>
      </c>
      <c r="B4735" s="41" t="str">
        <f>LEFT(Table1[[#This Row],[Employee Name]],FIND(" ",Table1[[#This Row],[Employee Name]]))</f>
        <v xml:space="preserve">Pooja </v>
      </c>
      <c r="C4735" s="41" t="str">
        <f>RIGHT(Table1[[#This Row],[Employee Name]],LEN(Table1[[#This Row],[Employee Name]])-FIND(" ",Table1[[#This Row],[Employee Name]]))</f>
        <v>Das</v>
      </c>
      <c r="D4735" s="23">
        <f>Table1[[#This Row],[Basic Salary]]+Table1[[#This Row],[Bonus]]</f>
        <v>45792</v>
      </c>
      <c r="E4735" s="10">
        <v>69</v>
      </c>
      <c r="F4735" s="46">
        <v>43</v>
      </c>
      <c r="G4735" s="10" t="str" cm="1">
        <f t="array" ref="G4735">_xlfn.IFS(Table1[[#This Row],[Performance Score]]&gt;=80,"Excellent",Table1[[#This Row],[Performance Score]]&gt;=60,"Good",Table1[[#This Row],[Performance Score]]&gt;=40,"Need Improvement")</f>
        <v>Need Improvement</v>
      </c>
      <c r="H4735" s="30">
        <f>Table1[[#This Row],[Bonus]]/Table1[[#This Row],[Basic Salary]]</f>
        <v>0.61740604690590561</v>
      </c>
      <c r="I4735" s="10">
        <f ca="1">DATEDIF(Table1[[#This Row],[Date of Birth]],TODAY(),"y")</f>
        <v>41</v>
      </c>
      <c r="J4735" s="34">
        <v>44146</v>
      </c>
      <c r="K4735" s="33" t="str" cm="1">
        <f t="array" aca="1" ref="K4735" ca="1">_xlfn.IFS(L4735&lt;3,"Junior",L4735&lt;=7,"Mid-Level",L4735&gt;7,"Senior")</f>
        <v>Mid-Level</v>
      </c>
      <c r="L4735" s="46">
        <f ca="1">INT(YEARFRAC(Table1[[#This Row],[Joining Date]],TODAY(),1))</f>
        <v>5</v>
      </c>
      <c r="M4735" s="25" t="str">
        <f t="shared" ca="1" si="73"/>
        <v>No</v>
      </c>
      <c r="N4735" s="26">
        <f>YEAR(Table1[[#This Row],[Joining Date]])</f>
        <v>2020</v>
      </c>
      <c r="O4735" s="46">
        <f>MONTH(Table1[[#This Row],[Joining Date]])</f>
        <v>11</v>
      </c>
      <c r="P4735" s="26">
        <f ca="1">NETWORKDAYS(Table1[[#This Row],[Joining Date]],TODAY())</f>
        <v>1469</v>
      </c>
      <c r="Q4735" s="26" t="str">
        <f>LEFT(Table1[[#This Row],[Department]],5)&amp;"-"&amp;RIGHT(Table1[[#This Row],[Employee ID]],3)</f>
        <v>Suppo-440</v>
      </c>
      <c r="R4735" s="26" t="str">
        <f>LEFT(Table1[[#This Row],[Department]],3)</f>
        <v>Sup</v>
      </c>
      <c r="S4735" s="37">
        <f>_xlfn.XLOOKUP(Table1[[#This Row],[City]],Table2[City],Table2[Bonus %])</f>
        <v>6</v>
      </c>
    </row>
    <row r="4736" spans="1:19" x14ac:dyDescent="0.35">
      <c r="A4736" s="7" t="s">
        <v>139</v>
      </c>
      <c r="B4736" s="40" t="str">
        <f>LEFT(Table1[[#This Row],[Employee Name]],FIND(" ",Table1[[#This Row],[Employee Name]]))</f>
        <v xml:space="preserve">Sneha </v>
      </c>
      <c r="C4736" s="40" t="str">
        <f>RIGHT(Table1[[#This Row],[Employee Name]],LEN(Table1[[#This Row],[Employee Name]])-FIND(" ",Table1[[#This Row],[Employee Name]]))</f>
        <v>Iyer</v>
      </c>
      <c r="D4736" s="22">
        <f>Table1[[#This Row],[Basic Salary]]+Table1[[#This Row],[Bonus]]</f>
        <v>45787</v>
      </c>
      <c r="E4736" s="8">
        <v>75</v>
      </c>
      <c r="F4736" s="45">
        <v>51</v>
      </c>
      <c r="G4736" s="8" t="str" cm="1">
        <f t="array" ref="G4736">_xlfn.IFS(Table1[[#This Row],[Performance Score]]&gt;=80,"Excellent",Table1[[#This Row],[Performance Score]]&gt;=60,"Good",Table1[[#This Row],[Performance Score]]&gt;=40,"Need Improvement")</f>
        <v>Need Improvement</v>
      </c>
      <c r="H4736" s="29">
        <f>Table1[[#This Row],[Bonus]]/Table1[[#This Row],[Basic Salary]]</f>
        <v>0.28467214724614909</v>
      </c>
      <c r="I4736" s="8">
        <f ca="1">DATEDIF(Table1[[#This Row],[Date of Birth]],TODAY(),"y")</f>
        <v>16</v>
      </c>
      <c r="J4736" s="33">
        <v>43088</v>
      </c>
      <c r="K4736" s="33" t="str" cm="1">
        <f t="array" aca="1" ref="K4736" ca="1">_xlfn.IFS(L4736&lt;3,"Junior",L4736&lt;=7,"Mid-Level",L4736&gt;7,"Senior")</f>
        <v>Senior</v>
      </c>
      <c r="L4736" s="45">
        <f ca="1">INT(YEARFRAC(Table1[[#This Row],[Joining Date]],TODAY(),1))</f>
        <v>8</v>
      </c>
      <c r="M4736" s="25" t="str">
        <f t="shared" ca="1" si="73"/>
        <v>Yes</v>
      </c>
      <c r="N4736" s="25">
        <f>YEAR(Table1[[#This Row],[Joining Date]])</f>
        <v>2017</v>
      </c>
      <c r="O4736" s="45">
        <f>MONTH(Table1[[#This Row],[Joining Date]])</f>
        <v>12</v>
      </c>
      <c r="P4736" s="25">
        <f ca="1">NETWORKDAYS(Table1[[#This Row],[Joining Date]],TODAY())</f>
        <v>2225</v>
      </c>
      <c r="Q4736" s="25" t="str">
        <f>LEFT(Table1[[#This Row],[Department]],5)&amp;"-"&amp;RIGHT(Table1[[#This Row],[Employee ID]],3)</f>
        <v>Marke-083</v>
      </c>
      <c r="R4736" s="25" t="str">
        <f>LEFT(Table1[[#This Row],[Department]],3)</f>
        <v>Mar</v>
      </c>
      <c r="S4736" s="36">
        <f>_xlfn.XLOOKUP(Table1[[#This Row],[City]],Table2[City],Table2[Bonus %])</f>
        <v>4</v>
      </c>
    </row>
    <row r="4737" spans="1:19" x14ac:dyDescent="0.35">
      <c r="A4737" s="9" t="s">
        <v>2423</v>
      </c>
      <c r="B4737" s="41" t="str">
        <f>LEFT(Table1[[#This Row],[Employee Name]],FIND(" ",Table1[[#This Row],[Employee Name]]))</f>
        <v xml:space="preserve">Aarav </v>
      </c>
      <c r="C4737" s="41" t="str">
        <f>RIGHT(Table1[[#This Row],[Employee Name]],LEN(Table1[[#This Row],[Employee Name]])-FIND(" ",Table1[[#This Row],[Employee Name]]))</f>
        <v>Sharma</v>
      </c>
      <c r="D4737" s="23">
        <f>Table1[[#This Row],[Basic Salary]]+Table1[[#This Row],[Bonus]]</f>
        <v>45769</v>
      </c>
      <c r="E4737" s="10">
        <v>76</v>
      </c>
      <c r="F4737" s="46">
        <v>47</v>
      </c>
      <c r="G4737" s="10" t="str" cm="1">
        <f t="array" ref="G4737">_xlfn.IFS(Table1[[#This Row],[Performance Score]]&gt;=80,"Excellent",Table1[[#This Row],[Performance Score]]&gt;=60,"Good",Table1[[#This Row],[Performance Score]]&gt;=40,"Need Improvement")</f>
        <v>Need Improvement</v>
      </c>
      <c r="H4737" s="30">
        <f>Table1[[#This Row],[Bonus]]/Table1[[#This Row],[Basic Salary]]</f>
        <v>0.24392564005000816</v>
      </c>
      <c r="I4737" s="10">
        <f ca="1">DATEDIF(Table1[[#This Row],[Date of Birth]],TODAY(),"y")</f>
        <v>21</v>
      </c>
      <c r="J4737" s="34">
        <v>44346</v>
      </c>
      <c r="K4737" s="33" t="str" cm="1">
        <f t="array" aca="1" ref="K4737" ca="1">_xlfn.IFS(L4737&lt;3,"Junior",L4737&lt;=7,"Mid-Level",L4737&gt;7,"Senior")</f>
        <v>Mid-Level</v>
      </c>
      <c r="L4737" s="46">
        <f ca="1">INT(YEARFRAC(Table1[[#This Row],[Joining Date]],TODAY(),1))</f>
        <v>5</v>
      </c>
      <c r="M4737" s="25" t="str">
        <f t="shared" ca="1" si="73"/>
        <v>No</v>
      </c>
      <c r="N4737" s="26">
        <f>YEAR(Table1[[#This Row],[Joining Date]])</f>
        <v>2021</v>
      </c>
      <c r="O4737" s="46">
        <f>MONTH(Table1[[#This Row],[Joining Date]])</f>
        <v>5</v>
      </c>
      <c r="P4737" s="26">
        <f ca="1">NETWORKDAYS(Table1[[#This Row],[Joining Date]],TODAY())</f>
        <v>1326</v>
      </c>
      <c r="Q4737" s="26" t="str">
        <f>LEFT(Table1[[#This Row],[Department]],5)&amp;"-"&amp;RIGHT(Table1[[#This Row],[Employee ID]],3)</f>
        <v>Opera-367</v>
      </c>
      <c r="R4737" s="26" t="str">
        <f>LEFT(Table1[[#This Row],[Department]],3)</f>
        <v>Ope</v>
      </c>
      <c r="S4737" s="37">
        <f>_xlfn.XLOOKUP(Table1[[#This Row],[City]],Table2[City],Table2[Bonus %])</f>
        <v>8</v>
      </c>
    </row>
    <row r="4738" spans="1:19" x14ac:dyDescent="0.35">
      <c r="A4738" s="7" t="s">
        <v>1794</v>
      </c>
      <c r="B4738" s="40" t="str">
        <f>LEFT(Table1[[#This Row],[Employee Name]],FIND(" ",Table1[[#This Row],[Employee Name]]))</f>
        <v xml:space="preserve">Ananya </v>
      </c>
      <c r="C4738" s="40" t="str">
        <f>RIGHT(Table1[[#This Row],[Employee Name]],LEN(Table1[[#This Row],[Employee Name]])-FIND(" ",Table1[[#This Row],[Employee Name]]))</f>
        <v>Rao</v>
      </c>
      <c r="D4738" s="22">
        <f>Table1[[#This Row],[Basic Salary]]+Table1[[#This Row],[Bonus]]</f>
        <v>45767</v>
      </c>
      <c r="E4738" s="8">
        <v>79</v>
      </c>
      <c r="F4738" s="45">
        <v>82</v>
      </c>
      <c r="G4738" s="8" t="str" cm="1">
        <f t="array" ref="G4738">_xlfn.IFS(Table1[[#This Row],[Performance Score]]&gt;=80,"Excellent",Table1[[#This Row],[Performance Score]]&gt;=60,"Good",Table1[[#This Row],[Performance Score]]&gt;=40,"Need Improvement")</f>
        <v>Excellent</v>
      </c>
      <c r="H4738" s="29">
        <f>Table1[[#This Row],[Bonus]]/Table1[[#This Row],[Basic Salary]]</f>
        <v>0.17447649353315542</v>
      </c>
      <c r="I4738" s="8">
        <f ca="1">DATEDIF(Table1[[#This Row],[Date of Birth]],TODAY(),"y")</f>
        <v>44</v>
      </c>
      <c r="J4738" s="33">
        <v>43206</v>
      </c>
      <c r="K4738" s="33" t="str" cm="1">
        <f t="array" aca="1" ref="K4738" ca="1">_xlfn.IFS(L4738&lt;3,"Junior",L4738&lt;=7,"Mid-Level",L4738&gt;7,"Senior")</f>
        <v>Senior</v>
      </c>
      <c r="L4738" s="45">
        <f ca="1">INT(YEARFRAC(Table1[[#This Row],[Joining Date]],TODAY(),1))</f>
        <v>8</v>
      </c>
      <c r="M4738" s="25" t="str">
        <f t="shared" ref="M4738:M4801" ca="1" si="74">IF(L4738&gt;5,"Yes","No")</f>
        <v>Yes</v>
      </c>
      <c r="N4738" s="25">
        <f>YEAR(Table1[[#This Row],[Joining Date]])</f>
        <v>2018</v>
      </c>
      <c r="O4738" s="45">
        <f>MONTH(Table1[[#This Row],[Joining Date]])</f>
        <v>4</v>
      </c>
      <c r="P4738" s="25">
        <f ca="1">NETWORKDAYS(Table1[[#This Row],[Joining Date]],TODAY())</f>
        <v>2141</v>
      </c>
      <c r="Q4738" s="25" t="str">
        <f>LEFT(Table1[[#This Row],[Department]],5)&amp;"-"&amp;RIGHT(Table1[[#This Row],[Employee ID]],3)</f>
        <v>Opera-738</v>
      </c>
      <c r="R4738" s="25" t="str">
        <f>LEFT(Table1[[#This Row],[Department]],3)</f>
        <v>Ope</v>
      </c>
      <c r="S4738" s="36">
        <f>_xlfn.XLOOKUP(Table1[[#This Row],[City]],Table2[City],Table2[Bonus %])</f>
        <v>7</v>
      </c>
    </row>
    <row r="4739" spans="1:19" x14ac:dyDescent="0.35">
      <c r="A4739" s="9" t="s">
        <v>2920</v>
      </c>
      <c r="B4739" s="41" t="str">
        <f>LEFT(Table1[[#This Row],[Employee Name]],FIND(" ",Table1[[#This Row],[Employee Name]]))</f>
        <v xml:space="preserve">Karan </v>
      </c>
      <c r="C4739" s="41" t="str">
        <f>RIGHT(Table1[[#This Row],[Employee Name]],LEN(Table1[[#This Row],[Employee Name]])-FIND(" ",Table1[[#This Row],[Employee Name]]))</f>
        <v>Malhotra</v>
      </c>
      <c r="D4739" s="23">
        <f>Table1[[#This Row],[Basic Salary]]+Table1[[#This Row],[Bonus]]</f>
        <v>45739</v>
      </c>
      <c r="E4739" s="10">
        <v>83</v>
      </c>
      <c r="F4739" s="46">
        <v>73</v>
      </c>
      <c r="G4739" s="10" t="str" cm="1">
        <f t="array" ref="G4739">_xlfn.IFS(Table1[[#This Row],[Performance Score]]&gt;=80,"Excellent",Table1[[#This Row],[Performance Score]]&gt;=60,"Good",Table1[[#This Row],[Performance Score]]&gt;=40,"Need Improvement")</f>
        <v>Good</v>
      </c>
      <c r="H4739" s="30">
        <f>Table1[[#This Row],[Bonus]]/Table1[[#This Row],[Basic Salary]]</f>
        <v>0.22812340574067611</v>
      </c>
      <c r="I4739" s="10">
        <f ca="1">DATEDIF(Table1[[#This Row],[Date of Birth]],TODAY(),"y")</f>
        <v>26</v>
      </c>
      <c r="J4739" s="34">
        <v>42426</v>
      </c>
      <c r="K4739" s="33" t="str" cm="1">
        <f t="array" aca="1" ref="K4739" ca="1">_xlfn.IFS(L4739&lt;3,"Junior",L4739&lt;=7,"Mid-Level",L4739&gt;7,"Senior")</f>
        <v>Senior</v>
      </c>
      <c r="L4739" s="46">
        <f ca="1">INT(YEARFRAC(Table1[[#This Row],[Joining Date]],TODAY(),1))</f>
        <v>10</v>
      </c>
      <c r="M4739" s="25" t="str">
        <f t="shared" ca="1" si="74"/>
        <v>Yes</v>
      </c>
      <c r="N4739" s="26">
        <f>YEAR(Table1[[#This Row],[Joining Date]])</f>
        <v>2016</v>
      </c>
      <c r="O4739" s="46">
        <f>MONTH(Table1[[#This Row],[Joining Date]])</f>
        <v>2</v>
      </c>
      <c r="P4739" s="26">
        <f ca="1">NETWORKDAYS(Table1[[#This Row],[Joining Date]],TODAY())</f>
        <v>2697</v>
      </c>
      <c r="Q4739" s="26" t="str">
        <f>LEFT(Table1[[#This Row],[Department]],5)&amp;"-"&amp;RIGHT(Table1[[#This Row],[Employee ID]],3)</f>
        <v>IT-864</v>
      </c>
      <c r="R4739" s="26" t="str">
        <f>LEFT(Table1[[#This Row],[Department]],3)</f>
        <v>IT</v>
      </c>
      <c r="S4739" s="37">
        <f>_xlfn.XLOOKUP(Table1[[#This Row],[City]],Table2[City],Table2[Bonus %])</f>
        <v>8</v>
      </c>
    </row>
    <row r="4740" spans="1:19" x14ac:dyDescent="0.35">
      <c r="A4740" s="7" t="s">
        <v>441</v>
      </c>
      <c r="B4740" s="40" t="str">
        <f>LEFT(Table1[[#This Row],[Employee Name]],FIND(" ",Table1[[#This Row],[Employee Name]]))</f>
        <v xml:space="preserve">Gayathri </v>
      </c>
      <c r="C4740" s="40" t="str">
        <f>RIGHT(Table1[[#This Row],[Employee Name]],LEN(Table1[[#This Row],[Employee Name]])-FIND(" ",Table1[[#This Row],[Employee Name]]))</f>
        <v>Iyer</v>
      </c>
      <c r="D4740" s="22">
        <f>Table1[[#This Row],[Basic Salary]]+Table1[[#This Row],[Bonus]]</f>
        <v>45728</v>
      </c>
      <c r="E4740" s="8">
        <v>62</v>
      </c>
      <c r="F4740" s="45">
        <v>69</v>
      </c>
      <c r="G4740" s="8" t="str" cm="1">
        <f t="array" ref="G4740">_xlfn.IFS(Table1[[#This Row],[Performance Score]]&gt;=80,"Excellent",Table1[[#This Row],[Performance Score]]&gt;=60,"Good",Table1[[#This Row],[Performance Score]]&gt;=40,"Need Improvement")</f>
        <v>Good</v>
      </c>
      <c r="H4740" s="29">
        <f>Table1[[#This Row],[Bonus]]/Table1[[#This Row],[Basic Salary]]</f>
        <v>0.40472460295518076</v>
      </c>
      <c r="I4740" s="8">
        <f ca="1">DATEDIF(Table1[[#This Row],[Date of Birth]],TODAY(),"y")</f>
        <v>37</v>
      </c>
      <c r="J4740" s="33">
        <v>45589</v>
      </c>
      <c r="K4740" s="33" t="str" cm="1">
        <f t="array" aca="1" ref="K4740" ca="1">_xlfn.IFS(L4740&lt;3,"Junior",L4740&lt;=7,"Mid-Level",L4740&gt;7,"Senior")</f>
        <v>Junior</v>
      </c>
      <c r="L4740" s="45">
        <f ca="1">INT(YEARFRAC(Table1[[#This Row],[Joining Date]],TODAY(),1))</f>
        <v>1</v>
      </c>
      <c r="M4740" s="25" t="str">
        <f t="shared" ca="1" si="74"/>
        <v>No</v>
      </c>
      <c r="N4740" s="25">
        <f>YEAR(Table1[[#This Row],[Joining Date]])</f>
        <v>2024</v>
      </c>
      <c r="O4740" s="45">
        <f>MONTH(Table1[[#This Row],[Joining Date]])</f>
        <v>10</v>
      </c>
      <c r="P4740" s="25">
        <f ca="1">NETWORKDAYS(Table1[[#This Row],[Joining Date]],TODAY())</f>
        <v>438</v>
      </c>
      <c r="Q4740" s="25" t="str">
        <f>LEFT(Table1[[#This Row],[Department]],5)&amp;"-"&amp;RIGHT(Table1[[#This Row],[Employee ID]],3)</f>
        <v>Finan-385</v>
      </c>
      <c r="R4740" s="25" t="str">
        <f>LEFT(Table1[[#This Row],[Department]],3)</f>
        <v>Fin</v>
      </c>
      <c r="S4740" s="36">
        <f>_xlfn.XLOOKUP(Table1[[#This Row],[City]],Table2[City],Table2[Bonus %])</f>
        <v>5</v>
      </c>
    </row>
    <row r="4741" spans="1:19" x14ac:dyDescent="0.35">
      <c r="A4741" s="9" t="s">
        <v>2163</v>
      </c>
      <c r="B4741" s="41" t="str">
        <f>LEFT(Table1[[#This Row],[Employee Name]],FIND(" ",Table1[[#This Row],[Employee Name]]))</f>
        <v xml:space="preserve">Nisha </v>
      </c>
      <c r="C4741" s="41" t="str">
        <f>RIGHT(Table1[[#This Row],[Employee Name]],LEN(Table1[[#This Row],[Employee Name]])-FIND(" ",Table1[[#This Row],[Employee Name]]))</f>
        <v>Kapoor</v>
      </c>
      <c r="D4741" s="23">
        <f>Table1[[#This Row],[Basic Salary]]+Table1[[#This Row],[Bonus]]</f>
        <v>45722</v>
      </c>
      <c r="E4741" s="10">
        <v>69</v>
      </c>
      <c r="F4741" s="46">
        <v>54</v>
      </c>
      <c r="G4741" s="10" t="str" cm="1">
        <f t="array" ref="G4741">_xlfn.IFS(Table1[[#This Row],[Performance Score]]&gt;=80,"Excellent",Table1[[#This Row],[Performance Score]]&gt;=60,"Good",Table1[[#This Row],[Performance Score]]&gt;=40,"Need Improvement")</f>
        <v>Need Improvement</v>
      </c>
      <c r="H4741" s="30">
        <f>Table1[[#This Row],[Bonus]]/Table1[[#This Row],[Basic Salary]]</f>
        <v>0.44479555078050936</v>
      </c>
      <c r="I4741" s="10">
        <f ca="1">DATEDIF(Table1[[#This Row],[Date of Birth]],TODAY(),"y")</f>
        <v>37</v>
      </c>
      <c r="J4741" s="34">
        <v>44602</v>
      </c>
      <c r="K4741" s="33" t="str" cm="1">
        <f t="array" aca="1" ref="K4741" ca="1">_xlfn.IFS(L4741&lt;3,"Junior",L4741&lt;=7,"Mid-Level",L4741&gt;7,"Senior")</f>
        <v>Mid-Level</v>
      </c>
      <c r="L4741" s="46">
        <f ca="1">INT(YEARFRAC(Table1[[#This Row],[Joining Date]],TODAY(),1))</f>
        <v>4</v>
      </c>
      <c r="M4741" s="25" t="str">
        <f t="shared" ca="1" si="74"/>
        <v>No</v>
      </c>
      <c r="N4741" s="26">
        <f>YEAR(Table1[[#This Row],[Joining Date]])</f>
        <v>2022</v>
      </c>
      <c r="O4741" s="46">
        <f>MONTH(Table1[[#This Row],[Joining Date]])</f>
        <v>2</v>
      </c>
      <c r="P4741" s="26">
        <f ca="1">NETWORKDAYS(Table1[[#This Row],[Joining Date]],TODAY())</f>
        <v>1143</v>
      </c>
      <c r="Q4741" s="26" t="str">
        <f>LEFT(Table1[[#This Row],[Department]],5)&amp;"-"&amp;RIGHT(Table1[[#This Row],[Employee ID]],3)</f>
        <v>Finan-107</v>
      </c>
      <c r="R4741" s="26" t="str">
        <f>LEFT(Table1[[#This Row],[Department]],3)</f>
        <v>Fin</v>
      </c>
      <c r="S4741" s="37">
        <f>_xlfn.XLOOKUP(Table1[[#This Row],[City]],Table2[City],Table2[Bonus %])</f>
        <v>5</v>
      </c>
    </row>
    <row r="4742" spans="1:19" x14ac:dyDescent="0.35">
      <c r="A4742" s="7" t="s">
        <v>242</v>
      </c>
      <c r="B4742" s="40" t="str">
        <f>LEFT(Table1[[#This Row],[Employee Name]],FIND(" ",Table1[[#This Row],[Employee Name]]))</f>
        <v xml:space="preserve">Meera </v>
      </c>
      <c r="C4742" s="40" t="str">
        <f>RIGHT(Table1[[#This Row],[Employee Name]],LEN(Table1[[#This Row],[Employee Name]])-FIND(" ",Table1[[#This Row],[Employee Name]]))</f>
        <v>Joshi</v>
      </c>
      <c r="D4742" s="22">
        <f>Table1[[#This Row],[Basic Salary]]+Table1[[#This Row],[Bonus]]</f>
        <v>45718</v>
      </c>
      <c r="E4742" s="8">
        <v>71</v>
      </c>
      <c r="F4742" s="45">
        <v>71</v>
      </c>
      <c r="G4742" s="8" t="str" cm="1">
        <f t="array" ref="G4742">_xlfn.IFS(Table1[[#This Row],[Performance Score]]&gt;=80,"Excellent",Table1[[#This Row],[Performance Score]]&gt;=60,"Good",Table1[[#This Row],[Performance Score]]&gt;=40,"Need Improvement")</f>
        <v>Good</v>
      </c>
      <c r="H4742" s="29">
        <f>Table1[[#This Row],[Bonus]]/Table1[[#This Row],[Basic Salary]]</f>
        <v>0.14670546038275351</v>
      </c>
      <c r="I4742" s="8">
        <f ca="1">DATEDIF(Table1[[#This Row],[Date of Birth]],TODAY(),"y")</f>
        <v>35</v>
      </c>
      <c r="J4742" s="33">
        <v>43146</v>
      </c>
      <c r="K4742" s="33" t="str" cm="1">
        <f t="array" aca="1" ref="K4742" ca="1">_xlfn.IFS(L4742&lt;3,"Junior",L4742&lt;=7,"Mid-Level",L4742&gt;7,"Senior")</f>
        <v>Senior</v>
      </c>
      <c r="L4742" s="45">
        <f ca="1">INT(YEARFRAC(Table1[[#This Row],[Joining Date]],TODAY(),1))</f>
        <v>8</v>
      </c>
      <c r="M4742" s="25" t="str">
        <f t="shared" ca="1" si="74"/>
        <v>Yes</v>
      </c>
      <c r="N4742" s="25">
        <f>YEAR(Table1[[#This Row],[Joining Date]])</f>
        <v>2018</v>
      </c>
      <c r="O4742" s="45">
        <f>MONTH(Table1[[#This Row],[Joining Date]])</f>
        <v>2</v>
      </c>
      <c r="P4742" s="25">
        <f ca="1">NETWORKDAYS(Table1[[#This Row],[Joining Date]],TODAY())</f>
        <v>2183</v>
      </c>
      <c r="Q4742" s="25" t="str">
        <f>LEFT(Table1[[#This Row],[Department]],5)&amp;"-"&amp;RIGHT(Table1[[#This Row],[Employee ID]],3)</f>
        <v>Sales-186</v>
      </c>
      <c r="R4742" s="25" t="str">
        <f>LEFT(Table1[[#This Row],[Department]],3)</f>
        <v>Sal</v>
      </c>
      <c r="S4742" s="36">
        <f>_xlfn.XLOOKUP(Table1[[#This Row],[City]],Table2[City],Table2[Bonus %])</f>
        <v>4</v>
      </c>
    </row>
    <row r="4743" spans="1:19" x14ac:dyDescent="0.35">
      <c r="A4743" s="9" t="s">
        <v>205</v>
      </c>
      <c r="B4743" s="41" t="str">
        <f>LEFT(Table1[[#This Row],[Employee Name]],FIND(" ",Table1[[#This Row],[Employee Name]]))</f>
        <v xml:space="preserve">Rohan </v>
      </c>
      <c r="C4743" s="41" t="str">
        <f>RIGHT(Table1[[#This Row],[Employee Name]],LEN(Table1[[#This Row],[Employee Name]])-FIND(" ",Table1[[#This Row],[Employee Name]]))</f>
        <v>Gupta</v>
      </c>
      <c r="D4743" s="23">
        <f>Table1[[#This Row],[Basic Salary]]+Table1[[#This Row],[Bonus]]</f>
        <v>45680</v>
      </c>
      <c r="E4743" s="10">
        <v>100</v>
      </c>
      <c r="F4743" s="46">
        <v>71</v>
      </c>
      <c r="G4743" s="10" t="str" cm="1">
        <f t="array" ref="G4743">_xlfn.IFS(Table1[[#This Row],[Performance Score]]&gt;=80,"Excellent",Table1[[#This Row],[Performance Score]]&gt;=60,"Good",Table1[[#This Row],[Performance Score]]&gt;=40,"Need Improvement")</f>
        <v>Good</v>
      </c>
      <c r="H4743" s="30">
        <f>Table1[[#This Row],[Bonus]]/Table1[[#This Row],[Basic Salary]]</f>
        <v>0.30978323202202085</v>
      </c>
      <c r="I4743" s="10">
        <f ca="1">DATEDIF(Table1[[#This Row],[Date of Birth]],TODAY(),"y")</f>
        <v>17</v>
      </c>
      <c r="J4743" s="34">
        <v>45118</v>
      </c>
      <c r="K4743" s="33" t="str" cm="1">
        <f t="array" aca="1" ref="K4743" ca="1">_xlfn.IFS(L4743&lt;3,"Junior",L4743&lt;=7,"Mid-Level",L4743&gt;7,"Senior")</f>
        <v>Junior</v>
      </c>
      <c r="L4743" s="46">
        <f ca="1">INT(YEARFRAC(Table1[[#This Row],[Joining Date]],TODAY(),1))</f>
        <v>2</v>
      </c>
      <c r="M4743" s="25" t="str">
        <f t="shared" ca="1" si="74"/>
        <v>No</v>
      </c>
      <c r="N4743" s="26">
        <f>YEAR(Table1[[#This Row],[Joining Date]])</f>
        <v>2023</v>
      </c>
      <c r="O4743" s="46">
        <f>MONTH(Table1[[#This Row],[Joining Date]])</f>
        <v>7</v>
      </c>
      <c r="P4743" s="26">
        <f ca="1">NETWORKDAYS(Table1[[#This Row],[Joining Date]],TODAY())</f>
        <v>775</v>
      </c>
      <c r="Q4743" s="26" t="str">
        <f>LEFT(Table1[[#This Row],[Department]],5)&amp;"-"&amp;RIGHT(Table1[[#This Row],[Employee ID]],3)</f>
        <v>Opera-149</v>
      </c>
      <c r="R4743" s="26" t="str">
        <f>LEFT(Table1[[#This Row],[Department]],3)</f>
        <v>Ope</v>
      </c>
      <c r="S4743" s="37">
        <f>_xlfn.XLOOKUP(Table1[[#This Row],[City]],Table2[City],Table2[Bonus %])</f>
        <v>8</v>
      </c>
    </row>
    <row r="4744" spans="1:19" x14ac:dyDescent="0.35">
      <c r="A4744" s="7" t="s">
        <v>2787</v>
      </c>
      <c r="B4744" s="40" t="str">
        <f>LEFT(Table1[[#This Row],[Employee Name]],FIND(" ",Table1[[#This Row],[Employee Name]]))</f>
        <v xml:space="preserve">Krishna </v>
      </c>
      <c r="C4744" s="40" t="str">
        <f>RIGHT(Table1[[#This Row],[Employee Name]],LEN(Table1[[#This Row],[Employee Name]])-FIND(" ",Table1[[#This Row],[Employee Name]]))</f>
        <v>Chaitanya</v>
      </c>
      <c r="D4744" s="22">
        <f>Table1[[#This Row],[Basic Salary]]+Table1[[#This Row],[Bonus]]</f>
        <v>45667</v>
      </c>
      <c r="E4744" s="8">
        <v>78</v>
      </c>
      <c r="F4744" s="45">
        <v>90</v>
      </c>
      <c r="G4744" s="8" t="str" cm="1">
        <f t="array" ref="G4744">_xlfn.IFS(Table1[[#This Row],[Performance Score]]&gt;=80,"Excellent",Table1[[#This Row],[Performance Score]]&gt;=60,"Good",Table1[[#This Row],[Performance Score]]&gt;=40,"Need Improvement")</f>
        <v>Excellent</v>
      </c>
      <c r="H4744" s="29">
        <f>Table1[[#This Row],[Bonus]]/Table1[[#This Row],[Basic Salary]]</f>
        <v>0.21691049111306526</v>
      </c>
      <c r="I4744" s="8">
        <f ca="1">DATEDIF(Table1[[#This Row],[Date of Birth]],TODAY(),"y")</f>
        <v>33</v>
      </c>
      <c r="J4744" s="33">
        <v>42693</v>
      </c>
      <c r="K4744" s="33" t="str" cm="1">
        <f t="array" aca="1" ref="K4744" ca="1">_xlfn.IFS(L4744&lt;3,"Junior",L4744&lt;=7,"Mid-Level",L4744&gt;7,"Senior")</f>
        <v>Senior</v>
      </c>
      <c r="L4744" s="45">
        <f ca="1">INT(YEARFRAC(Table1[[#This Row],[Joining Date]],TODAY(),1))</f>
        <v>9</v>
      </c>
      <c r="M4744" s="25" t="str">
        <f t="shared" ca="1" si="74"/>
        <v>Yes</v>
      </c>
      <c r="N4744" s="25">
        <f>YEAR(Table1[[#This Row],[Joining Date]])</f>
        <v>2016</v>
      </c>
      <c r="O4744" s="45">
        <f>MONTH(Table1[[#This Row],[Joining Date]])</f>
        <v>11</v>
      </c>
      <c r="P4744" s="25">
        <f ca="1">NETWORKDAYS(Table1[[#This Row],[Joining Date]],TODAY())</f>
        <v>2506</v>
      </c>
      <c r="Q4744" s="25" t="str">
        <f>LEFT(Table1[[#This Row],[Department]],5)&amp;"-"&amp;RIGHT(Table1[[#This Row],[Employee ID]],3)</f>
        <v>Suppo-731</v>
      </c>
      <c r="R4744" s="25" t="str">
        <f>LEFT(Table1[[#This Row],[Department]],3)</f>
        <v>Sup</v>
      </c>
      <c r="S4744" s="36">
        <f>_xlfn.XLOOKUP(Table1[[#This Row],[City]],Table2[City],Table2[Bonus %])</f>
        <v>7</v>
      </c>
    </row>
    <row r="4745" spans="1:19" x14ac:dyDescent="0.35">
      <c r="A4745" s="9" t="s">
        <v>3477</v>
      </c>
      <c r="B4745" s="41" t="str">
        <f>LEFT(Table1[[#This Row],[Employee Name]],FIND(" ",Table1[[#This Row],[Employee Name]]))</f>
        <v xml:space="preserve">Krishna </v>
      </c>
      <c r="C4745" s="41" t="str">
        <f>RIGHT(Table1[[#This Row],[Employee Name]],LEN(Table1[[#This Row],[Employee Name]])-FIND(" ",Table1[[#This Row],[Employee Name]]))</f>
        <v>Chaitanya</v>
      </c>
      <c r="D4745" s="23">
        <f>Table1[[#This Row],[Basic Salary]]+Table1[[#This Row],[Bonus]]</f>
        <v>45582</v>
      </c>
      <c r="E4745" s="10">
        <v>80</v>
      </c>
      <c r="F4745" s="46">
        <v>41</v>
      </c>
      <c r="G4745" s="10" t="str" cm="1">
        <f t="array" ref="G4745">_xlfn.IFS(Table1[[#This Row],[Performance Score]]&gt;=80,"Excellent",Table1[[#This Row],[Performance Score]]&gt;=60,"Good",Table1[[#This Row],[Performance Score]]&gt;=40,"Need Improvement")</f>
        <v>Need Improvement</v>
      </c>
      <c r="H4745" s="30">
        <f>Table1[[#This Row],[Bonus]]/Table1[[#This Row],[Basic Salary]]</f>
        <v>0.69639002605135836</v>
      </c>
      <c r="I4745" s="10">
        <f ca="1">DATEDIF(Table1[[#This Row],[Date of Birth]],TODAY(),"y")</f>
        <v>16</v>
      </c>
      <c r="J4745" s="34">
        <v>43961</v>
      </c>
      <c r="K4745" s="33" t="str" cm="1">
        <f t="array" aca="1" ref="K4745" ca="1">_xlfn.IFS(L4745&lt;3,"Junior",L4745&lt;=7,"Mid-Level",L4745&gt;7,"Senior")</f>
        <v>Mid-Level</v>
      </c>
      <c r="L4745" s="46">
        <f ca="1">INT(YEARFRAC(Table1[[#This Row],[Joining Date]],TODAY(),1))</f>
        <v>6</v>
      </c>
      <c r="M4745" s="25" t="str">
        <f t="shared" ca="1" si="74"/>
        <v>Yes</v>
      </c>
      <c r="N4745" s="26">
        <f>YEAR(Table1[[#This Row],[Joining Date]])</f>
        <v>2020</v>
      </c>
      <c r="O4745" s="46">
        <f>MONTH(Table1[[#This Row],[Joining Date]])</f>
        <v>5</v>
      </c>
      <c r="P4745" s="26">
        <f ca="1">NETWORKDAYS(Table1[[#This Row],[Joining Date]],TODAY())</f>
        <v>1601</v>
      </c>
      <c r="Q4745" s="26" t="str">
        <f>LEFT(Table1[[#This Row],[Department]],5)&amp;"-"&amp;RIGHT(Table1[[#This Row],[Employee ID]],3)</f>
        <v>Marke-421</v>
      </c>
      <c r="R4745" s="26" t="str">
        <f>LEFT(Table1[[#This Row],[Department]],3)</f>
        <v>Mar</v>
      </c>
      <c r="S4745" s="37">
        <f>_xlfn.XLOOKUP(Table1[[#This Row],[City]],Table2[City],Table2[Bonus %])</f>
        <v>8</v>
      </c>
    </row>
    <row r="4746" spans="1:19" x14ac:dyDescent="0.35">
      <c r="A4746" s="7" t="s">
        <v>4254</v>
      </c>
      <c r="B4746" s="40" t="str">
        <f>LEFT(Table1[[#This Row],[Employee Name]],FIND(" ",Table1[[#This Row],[Employee Name]]))</f>
        <v xml:space="preserve">Vikram </v>
      </c>
      <c r="C4746" s="40" t="str">
        <f>RIGHT(Table1[[#This Row],[Employee Name]],LEN(Table1[[#This Row],[Employee Name]])-FIND(" ",Table1[[#This Row],[Employee Name]]))</f>
        <v>Singh</v>
      </c>
      <c r="D4746" s="22">
        <f>Table1[[#This Row],[Basic Salary]]+Table1[[#This Row],[Bonus]]</f>
        <v>45552</v>
      </c>
      <c r="E4746" s="8">
        <v>70</v>
      </c>
      <c r="F4746" s="45">
        <v>100</v>
      </c>
      <c r="G4746" s="8" t="str" cm="1">
        <f t="array" ref="G4746">_xlfn.IFS(Table1[[#This Row],[Performance Score]]&gt;=80,"Excellent",Table1[[#This Row],[Performance Score]]&gt;=60,"Good",Table1[[#This Row],[Performance Score]]&gt;=40,"Need Improvement")</f>
        <v>Excellent</v>
      </c>
      <c r="H4746" s="29">
        <f>Table1[[#This Row],[Bonus]]/Table1[[#This Row],[Basic Salary]]</f>
        <v>0.30271398747390399</v>
      </c>
      <c r="I4746" s="8">
        <f ca="1">DATEDIF(Table1[[#This Row],[Date of Birth]],TODAY(),"y")</f>
        <v>31</v>
      </c>
      <c r="J4746" s="33">
        <v>42638</v>
      </c>
      <c r="K4746" s="33" t="str" cm="1">
        <f t="array" aca="1" ref="K4746" ca="1">_xlfn.IFS(L4746&lt;3,"Junior",L4746&lt;=7,"Mid-Level",L4746&gt;7,"Senior")</f>
        <v>Senior</v>
      </c>
      <c r="L4746" s="45">
        <f ca="1">INT(YEARFRAC(Table1[[#This Row],[Joining Date]],TODAY(),1))</f>
        <v>9</v>
      </c>
      <c r="M4746" s="25" t="str">
        <f t="shared" ca="1" si="74"/>
        <v>Yes</v>
      </c>
      <c r="N4746" s="25">
        <f>YEAR(Table1[[#This Row],[Joining Date]])</f>
        <v>2016</v>
      </c>
      <c r="O4746" s="45">
        <f>MONTH(Table1[[#This Row],[Joining Date]])</f>
        <v>9</v>
      </c>
      <c r="P4746" s="25">
        <f ca="1">NETWORKDAYS(Table1[[#This Row],[Joining Date]],TODAY())</f>
        <v>2546</v>
      </c>
      <c r="Q4746" s="25" t="str">
        <f>LEFT(Table1[[#This Row],[Department]],5)&amp;"-"&amp;RIGHT(Table1[[#This Row],[Employee ID]],3)</f>
        <v>Marke-198</v>
      </c>
      <c r="R4746" s="25" t="str">
        <f>LEFT(Table1[[#This Row],[Department]],3)</f>
        <v>Mar</v>
      </c>
      <c r="S4746" s="36">
        <f>_xlfn.XLOOKUP(Table1[[#This Row],[City]],Table2[City],Table2[Bonus %])</f>
        <v>6</v>
      </c>
    </row>
    <row r="4747" spans="1:19" x14ac:dyDescent="0.35">
      <c r="A4747" s="9" t="s">
        <v>978</v>
      </c>
      <c r="B4747" s="41" t="str">
        <f>LEFT(Table1[[#This Row],[Employee Name]],FIND(" ",Table1[[#This Row],[Employee Name]]))</f>
        <v xml:space="preserve">Karan </v>
      </c>
      <c r="C4747" s="41" t="str">
        <f>RIGHT(Table1[[#This Row],[Employee Name]],LEN(Table1[[#This Row],[Employee Name]])-FIND(" ",Table1[[#This Row],[Employee Name]]))</f>
        <v>Malhotra</v>
      </c>
      <c r="D4747" s="23">
        <f>Table1[[#This Row],[Basic Salary]]+Table1[[#This Row],[Bonus]]</f>
        <v>45510</v>
      </c>
      <c r="E4747" s="10">
        <v>65</v>
      </c>
      <c r="F4747" s="46">
        <v>58</v>
      </c>
      <c r="G4747" s="10" t="str" cm="1">
        <f t="array" ref="G4747">_xlfn.IFS(Table1[[#This Row],[Performance Score]]&gt;=80,"Excellent",Table1[[#This Row],[Performance Score]]&gt;=60,"Good",Table1[[#This Row],[Performance Score]]&gt;=40,"Need Improvement")</f>
        <v>Need Improvement</v>
      </c>
      <c r="H4747" s="30">
        <f>Table1[[#This Row],[Bonus]]/Table1[[#This Row],[Basic Salary]]</f>
        <v>0.26035060511229885</v>
      </c>
      <c r="I4747" s="10">
        <f ca="1">DATEDIF(Table1[[#This Row],[Date of Birth]],TODAY(),"y")</f>
        <v>21</v>
      </c>
      <c r="J4747" s="34">
        <v>43047</v>
      </c>
      <c r="K4747" s="33" t="str" cm="1">
        <f t="array" aca="1" ref="K4747" ca="1">_xlfn.IFS(L4747&lt;3,"Junior",L4747&lt;=7,"Mid-Level",L4747&gt;7,"Senior")</f>
        <v>Senior</v>
      </c>
      <c r="L4747" s="46">
        <f ca="1">INT(YEARFRAC(Table1[[#This Row],[Joining Date]],TODAY(),1))</f>
        <v>8</v>
      </c>
      <c r="M4747" s="25" t="str">
        <f t="shared" ca="1" si="74"/>
        <v>Yes</v>
      </c>
      <c r="N4747" s="26">
        <f>YEAR(Table1[[#This Row],[Joining Date]])</f>
        <v>2017</v>
      </c>
      <c r="O4747" s="46">
        <f>MONTH(Table1[[#This Row],[Joining Date]])</f>
        <v>11</v>
      </c>
      <c r="P4747" s="26">
        <f ca="1">NETWORKDAYS(Table1[[#This Row],[Joining Date]],TODAY())</f>
        <v>2254</v>
      </c>
      <c r="Q4747" s="26" t="str">
        <f>LEFT(Table1[[#This Row],[Department]],5)&amp;"-"&amp;RIGHT(Table1[[#This Row],[Employee ID]],3)</f>
        <v>Suppo-922</v>
      </c>
      <c r="R4747" s="26" t="str">
        <f>LEFT(Table1[[#This Row],[Department]],3)</f>
        <v>Sup</v>
      </c>
      <c r="S4747" s="37">
        <f>_xlfn.XLOOKUP(Table1[[#This Row],[City]],Table2[City],Table2[Bonus %])</f>
        <v>8</v>
      </c>
    </row>
    <row r="4748" spans="1:19" x14ac:dyDescent="0.35">
      <c r="A4748" s="7" t="s">
        <v>3038</v>
      </c>
      <c r="B4748" s="40" t="str">
        <f>LEFT(Table1[[#This Row],[Employee Name]],FIND(" ",Table1[[#This Row],[Employee Name]]))</f>
        <v xml:space="preserve">Karan </v>
      </c>
      <c r="C4748" s="40" t="str">
        <f>RIGHT(Table1[[#This Row],[Employee Name]],LEN(Table1[[#This Row],[Employee Name]])-FIND(" ",Table1[[#This Row],[Employee Name]]))</f>
        <v>Malhotra</v>
      </c>
      <c r="D4748" s="22">
        <f>Table1[[#This Row],[Basic Salary]]+Table1[[#This Row],[Bonus]]</f>
        <v>45508</v>
      </c>
      <c r="E4748" s="8">
        <v>83</v>
      </c>
      <c r="F4748" s="45">
        <v>71</v>
      </c>
      <c r="G4748" s="8" t="str" cm="1">
        <f t="array" ref="G4748">_xlfn.IFS(Table1[[#This Row],[Performance Score]]&gt;=80,"Excellent",Table1[[#This Row],[Performance Score]]&gt;=60,"Good",Table1[[#This Row],[Performance Score]]&gt;=40,"Need Improvement")</f>
        <v>Good</v>
      </c>
      <c r="H4748" s="29">
        <f>Table1[[#This Row],[Bonus]]/Table1[[#This Row],[Basic Salary]]</f>
        <v>0.60748851995761211</v>
      </c>
      <c r="I4748" s="8">
        <f ca="1">DATEDIF(Table1[[#This Row],[Date of Birth]],TODAY(),"y")</f>
        <v>36</v>
      </c>
      <c r="J4748" s="33">
        <v>44232</v>
      </c>
      <c r="K4748" s="33" t="str" cm="1">
        <f t="array" aca="1" ref="K4748" ca="1">_xlfn.IFS(L4748&lt;3,"Junior",L4748&lt;=7,"Mid-Level",L4748&gt;7,"Senior")</f>
        <v>Mid-Level</v>
      </c>
      <c r="L4748" s="45">
        <f ca="1">INT(YEARFRAC(Table1[[#This Row],[Joining Date]],TODAY(),1))</f>
        <v>5</v>
      </c>
      <c r="M4748" s="25" t="str">
        <f t="shared" ca="1" si="74"/>
        <v>No</v>
      </c>
      <c r="N4748" s="25">
        <f>YEAR(Table1[[#This Row],[Joining Date]])</f>
        <v>2021</v>
      </c>
      <c r="O4748" s="45">
        <f>MONTH(Table1[[#This Row],[Joining Date]])</f>
        <v>2</v>
      </c>
      <c r="P4748" s="25">
        <f ca="1">NETWORKDAYS(Table1[[#This Row],[Joining Date]],TODAY())</f>
        <v>1407</v>
      </c>
      <c r="Q4748" s="25" t="str">
        <f>LEFT(Table1[[#This Row],[Department]],5)&amp;"-"&amp;RIGHT(Table1[[#This Row],[Employee ID]],3)</f>
        <v>Suppo-982</v>
      </c>
      <c r="R4748" s="25" t="str">
        <f>LEFT(Table1[[#This Row],[Department]],3)</f>
        <v>Sup</v>
      </c>
      <c r="S4748" s="36">
        <f>_xlfn.XLOOKUP(Table1[[#This Row],[City]],Table2[City],Table2[Bonus %])</f>
        <v>7</v>
      </c>
    </row>
    <row r="4749" spans="1:19" x14ac:dyDescent="0.35">
      <c r="A4749" s="9" t="s">
        <v>4867</v>
      </c>
      <c r="B4749" s="41" t="str">
        <f>LEFT(Table1[[#This Row],[Employee Name]],FIND(" ",Table1[[#This Row],[Employee Name]]))</f>
        <v xml:space="preserve">Ajay </v>
      </c>
      <c r="C4749" s="41" t="str">
        <f>RIGHT(Table1[[#This Row],[Employee Name]],LEN(Table1[[#This Row],[Employee Name]])-FIND(" ",Table1[[#This Row],[Employee Name]]))</f>
        <v>Singh</v>
      </c>
      <c r="D4749" s="23">
        <f>Table1[[#This Row],[Basic Salary]]+Table1[[#This Row],[Bonus]]</f>
        <v>45488</v>
      </c>
      <c r="E4749" s="10">
        <v>73</v>
      </c>
      <c r="F4749" s="46">
        <v>71</v>
      </c>
      <c r="G4749" s="10" t="str" cm="1">
        <f t="array" ref="G4749">_xlfn.IFS(Table1[[#This Row],[Performance Score]]&gt;=80,"Excellent",Table1[[#This Row],[Performance Score]]&gt;=60,"Good",Table1[[#This Row],[Performance Score]]&gt;=40,"Need Improvement")</f>
        <v>Good</v>
      </c>
      <c r="H4749" s="30">
        <f>Table1[[#This Row],[Bonus]]/Table1[[#This Row],[Basic Salary]]</f>
        <v>0.57982843052130728</v>
      </c>
      <c r="I4749" s="10">
        <f ca="1">DATEDIF(Table1[[#This Row],[Date of Birth]],TODAY(),"y")</f>
        <v>23</v>
      </c>
      <c r="J4749" s="34">
        <v>43697</v>
      </c>
      <c r="K4749" s="33" t="str" cm="1">
        <f t="array" aca="1" ref="K4749" ca="1">_xlfn.IFS(L4749&lt;3,"Junior",L4749&lt;=7,"Mid-Level",L4749&gt;7,"Senior")</f>
        <v>Mid-Level</v>
      </c>
      <c r="L4749" s="46">
        <f ca="1">INT(YEARFRAC(Table1[[#This Row],[Joining Date]],TODAY(),1))</f>
        <v>6</v>
      </c>
      <c r="M4749" s="25" t="str">
        <f t="shared" ca="1" si="74"/>
        <v>Yes</v>
      </c>
      <c r="N4749" s="26">
        <f>YEAR(Table1[[#This Row],[Joining Date]])</f>
        <v>2019</v>
      </c>
      <c r="O4749" s="46">
        <f>MONTH(Table1[[#This Row],[Joining Date]])</f>
        <v>8</v>
      </c>
      <c r="P4749" s="26">
        <f ca="1">NETWORKDAYS(Table1[[#This Row],[Joining Date]],TODAY())</f>
        <v>1790</v>
      </c>
      <c r="Q4749" s="26" t="str">
        <f>LEFT(Table1[[#This Row],[Department]],5)&amp;"-"&amp;RIGHT(Table1[[#This Row],[Employee ID]],3)</f>
        <v>IT-811</v>
      </c>
      <c r="R4749" s="26" t="str">
        <f>LEFT(Table1[[#This Row],[Department]],3)</f>
        <v>IT</v>
      </c>
      <c r="S4749" s="37">
        <f>_xlfn.XLOOKUP(Table1[[#This Row],[City]],Table2[City],Table2[Bonus %])</f>
        <v>7</v>
      </c>
    </row>
    <row r="4750" spans="1:19" x14ac:dyDescent="0.35">
      <c r="A4750" s="7" t="s">
        <v>1809</v>
      </c>
      <c r="B4750" s="40" t="str">
        <f>LEFT(Table1[[#This Row],[Employee Name]],FIND(" ",Table1[[#This Row],[Employee Name]]))</f>
        <v xml:space="preserve">Nisha </v>
      </c>
      <c r="C4750" s="40" t="str">
        <f>RIGHT(Table1[[#This Row],[Employee Name]],LEN(Table1[[#This Row],[Employee Name]])-FIND(" ",Table1[[#This Row],[Employee Name]]))</f>
        <v>Kapoor</v>
      </c>
      <c r="D4750" s="22">
        <f>Table1[[#This Row],[Basic Salary]]+Table1[[#This Row],[Bonus]]</f>
        <v>45347</v>
      </c>
      <c r="E4750" s="8">
        <v>66</v>
      </c>
      <c r="F4750" s="45">
        <v>61</v>
      </c>
      <c r="G4750" s="8" t="str" cm="1">
        <f t="array" ref="G4750">_xlfn.IFS(Table1[[#This Row],[Performance Score]]&gt;=80,"Excellent",Table1[[#This Row],[Performance Score]]&gt;=60,"Good",Table1[[#This Row],[Performance Score]]&gt;=40,"Need Improvement")</f>
        <v>Good</v>
      </c>
      <c r="H4750" s="29">
        <f>Table1[[#This Row],[Bonus]]/Table1[[#This Row],[Basic Salary]]</f>
        <v>0.69186285117337609</v>
      </c>
      <c r="I4750" s="8">
        <f ca="1">DATEDIF(Table1[[#This Row],[Date of Birth]],TODAY(),"y")</f>
        <v>15</v>
      </c>
      <c r="J4750" s="33">
        <v>45404</v>
      </c>
      <c r="K4750" s="33" t="str" cm="1">
        <f t="array" aca="1" ref="K4750" ca="1">_xlfn.IFS(L4750&lt;3,"Junior",L4750&lt;=7,"Mid-Level",L4750&gt;7,"Senior")</f>
        <v>Junior</v>
      </c>
      <c r="L4750" s="45">
        <f ca="1">INT(YEARFRAC(Table1[[#This Row],[Joining Date]],TODAY(),1))</f>
        <v>2</v>
      </c>
      <c r="M4750" s="25" t="str">
        <f t="shared" ca="1" si="74"/>
        <v>No</v>
      </c>
      <c r="N4750" s="25">
        <f>YEAR(Table1[[#This Row],[Joining Date]])</f>
        <v>2024</v>
      </c>
      <c r="O4750" s="45">
        <f>MONTH(Table1[[#This Row],[Joining Date]])</f>
        <v>4</v>
      </c>
      <c r="P4750" s="25">
        <f ca="1">NETWORKDAYS(Table1[[#This Row],[Joining Date]],TODAY())</f>
        <v>571</v>
      </c>
      <c r="Q4750" s="25" t="str">
        <f>LEFT(Table1[[#This Row],[Department]],5)&amp;"-"&amp;RIGHT(Table1[[#This Row],[Employee ID]],3)</f>
        <v>Marke-753</v>
      </c>
      <c r="R4750" s="25" t="str">
        <f>LEFT(Table1[[#This Row],[Department]],3)</f>
        <v>Mar</v>
      </c>
      <c r="S4750" s="36">
        <f>_xlfn.XLOOKUP(Table1[[#This Row],[City]],Table2[City],Table2[Bonus %])</f>
        <v>7</v>
      </c>
    </row>
    <row r="4751" spans="1:19" x14ac:dyDescent="0.35">
      <c r="A4751" s="9" t="s">
        <v>4687</v>
      </c>
      <c r="B4751" s="41" t="str">
        <f>LEFT(Table1[[#This Row],[Employee Name]],FIND(" ",Table1[[#This Row],[Employee Name]]))</f>
        <v xml:space="preserve">Sneha </v>
      </c>
      <c r="C4751" s="41" t="str">
        <f>RIGHT(Table1[[#This Row],[Employee Name]],LEN(Table1[[#This Row],[Employee Name]])-FIND(" ",Table1[[#This Row],[Employee Name]]))</f>
        <v>Iyer</v>
      </c>
      <c r="D4751" s="23">
        <f>Table1[[#This Row],[Basic Salary]]+Table1[[#This Row],[Bonus]]</f>
        <v>45346</v>
      </c>
      <c r="E4751" s="10">
        <v>62</v>
      </c>
      <c r="F4751" s="46">
        <v>89</v>
      </c>
      <c r="G4751" s="10" t="str" cm="1">
        <f t="array" ref="G4751">_xlfn.IFS(Table1[[#This Row],[Performance Score]]&gt;=80,"Excellent",Table1[[#This Row],[Performance Score]]&gt;=60,"Good",Table1[[#This Row],[Performance Score]]&gt;=40,"Need Improvement")</f>
        <v>Excellent</v>
      </c>
      <c r="H4751" s="30">
        <f>Table1[[#This Row],[Bonus]]/Table1[[#This Row],[Basic Salary]]</f>
        <v>0.727400860919584</v>
      </c>
      <c r="I4751" s="10">
        <f ca="1">DATEDIF(Table1[[#This Row],[Date of Birth]],TODAY(),"y")</f>
        <v>32</v>
      </c>
      <c r="J4751" s="34">
        <v>44382</v>
      </c>
      <c r="K4751" s="33" t="str" cm="1">
        <f t="array" aca="1" ref="K4751" ca="1">_xlfn.IFS(L4751&lt;3,"Junior",L4751&lt;=7,"Mid-Level",L4751&gt;7,"Senior")</f>
        <v>Mid-Level</v>
      </c>
      <c r="L4751" s="46">
        <f ca="1">INT(YEARFRAC(Table1[[#This Row],[Joining Date]],TODAY(),1))</f>
        <v>4</v>
      </c>
      <c r="M4751" s="25" t="str">
        <f t="shared" ca="1" si="74"/>
        <v>No</v>
      </c>
      <c r="N4751" s="26">
        <f>YEAR(Table1[[#This Row],[Joining Date]])</f>
        <v>2021</v>
      </c>
      <c r="O4751" s="46">
        <f>MONTH(Table1[[#This Row],[Joining Date]])</f>
        <v>7</v>
      </c>
      <c r="P4751" s="26">
        <f ca="1">NETWORKDAYS(Table1[[#This Row],[Joining Date]],TODAY())</f>
        <v>1301</v>
      </c>
      <c r="Q4751" s="26" t="str">
        <f>LEFT(Table1[[#This Row],[Department]],5)&amp;"-"&amp;RIGHT(Table1[[#This Row],[Employee ID]],3)</f>
        <v>Suppo-631</v>
      </c>
      <c r="R4751" s="26" t="str">
        <f>LEFT(Table1[[#This Row],[Department]],3)</f>
        <v>Sup</v>
      </c>
      <c r="S4751" s="37">
        <f>_xlfn.XLOOKUP(Table1[[#This Row],[City]],Table2[City],Table2[Bonus %])</f>
        <v>6</v>
      </c>
    </row>
    <row r="4752" spans="1:19" x14ac:dyDescent="0.35">
      <c r="A4752" s="7" t="s">
        <v>1118</v>
      </c>
      <c r="B4752" s="40" t="str">
        <f>LEFT(Table1[[#This Row],[Employee Name]],FIND(" ",Table1[[#This Row],[Employee Name]]))</f>
        <v xml:space="preserve">Karan </v>
      </c>
      <c r="C4752" s="40" t="str">
        <f>RIGHT(Table1[[#This Row],[Employee Name]],LEN(Table1[[#This Row],[Employee Name]])-FIND(" ",Table1[[#This Row],[Employee Name]]))</f>
        <v>Malhotra</v>
      </c>
      <c r="D4752" s="22">
        <f>Table1[[#This Row],[Basic Salary]]+Table1[[#This Row],[Bonus]]</f>
        <v>45251</v>
      </c>
      <c r="E4752" s="8">
        <v>88</v>
      </c>
      <c r="F4752" s="45">
        <v>88</v>
      </c>
      <c r="G4752" s="8" t="str" cm="1">
        <f t="array" ref="G4752">_xlfn.IFS(Table1[[#This Row],[Performance Score]]&gt;=80,"Excellent",Table1[[#This Row],[Performance Score]]&gt;=60,"Good",Table1[[#This Row],[Performance Score]]&gt;=40,"Need Improvement")</f>
        <v>Excellent</v>
      </c>
      <c r="H4752" s="29">
        <f>Table1[[#This Row],[Bonus]]/Table1[[#This Row],[Basic Salary]]</f>
        <v>0.29927070173423681</v>
      </c>
      <c r="I4752" s="8">
        <f ca="1">DATEDIF(Table1[[#This Row],[Date of Birth]],TODAY(),"y")</f>
        <v>23</v>
      </c>
      <c r="J4752" s="33">
        <v>45569</v>
      </c>
      <c r="K4752" s="33" t="str" cm="1">
        <f t="array" aca="1" ref="K4752" ca="1">_xlfn.IFS(L4752&lt;3,"Junior",L4752&lt;=7,"Mid-Level",L4752&gt;7,"Senior")</f>
        <v>Junior</v>
      </c>
      <c r="L4752" s="45">
        <f ca="1">INT(YEARFRAC(Table1[[#This Row],[Joining Date]],TODAY(),1))</f>
        <v>1</v>
      </c>
      <c r="M4752" s="25" t="str">
        <f t="shared" ca="1" si="74"/>
        <v>No</v>
      </c>
      <c r="N4752" s="25">
        <f>YEAR(Table1[[#This Row],[Joining Date]])</f>
        <v>2024</v>
      </c>
      <c r="O4752" s="45">
        <f>MONTH(Table1[[#This Row],[Joining Date]])</f>
        <v>10</v>
      </c>
      <c r="P4752" s="25">
        <f ca="1">NETWORKDAYS(Table1[[#This Row],[Joining Date]],TODAY())</f>
        <v>452</v>
      </c>
      <c r="Q4752" s="25" t="str">
        <f>LEFT(Table1[[#This Row],[Department]],5)&amp;"-"&amp;RIGHT(Table1[[#This Row],[Employee ID]],3)</f>
        <v>Marke-062</v>
      </c>
      <c r="R4752" s="25" t="str">
        <f>LEFT(Table1[[#This Row],[Department]],3)</f>
        <v>Mar</v>
      </c>
      <c r="S4752" s="36">
        <f>_xlfn.XLOOKUP(Table1[[#This Row],[City]],Table2[City],Table2[Bonus %])</f>
        <v>4</v>
      </c>
    </row>
    <row r="4753" spans="1:19" x14ac:dyDescent="0.35">
      <c r="A4753" s="9" t="s">
        <v>1908</v>
      </c>
      <c r="B4753" s="41" t="str">
        <f>LEFT(Table1[[#This Row],[Employee Name]],FIND(" ",Table1[[#This Row],[Employee Name]]))</f>
        <v xml:space="preserve">Aarav </v>
      </c>
      <c r="C4753" s="41" t="str">
        <f>RIGHT(Table1[[#This Row],[Employee Name]],LEN(Table1[[#This Row],[Employee Name]])-FIND(" ",Table1[[#This Row],[Employee Name]]))</f>
        <v>Sharma</v>
      </c>
      <c r="D4753" s="23">
        <f>Table1[[#This Row],[Basic Salary]]+Table1[[#This Row],[Bonus]]</f>
        <v>45200</v>
      </c>
      <c r="E4753" s="10">
        <v>72</v>
      </c>
      <c r="F4753" s="46">
        <v>52</v>
      </c>
      <c r="G4753" s="10" t="str" cm="1">
        <f t="array" ref="G4753">_xlfn.IFS(Table1[[#This Row],[Performance Score]]&gt;=80,"Excellent",Table1[[#This Row],[Performance Score]]&gt;=60,"Good",Table1[[#This Row],[Performance Score]]&gt;=40,"Need Improvement")</f>
        <v>Need Improvement</v>
      </c>
      <c r="H4753" s="30">
        <f>Table1[[#This Row],[Bonus]]/Table1[[#This Row],[Basic Salary]]</f>
        <v>0.33719898230873913</v>
      </c>
      <c r="I4753" s="10">
        <f ca="1">DATEDIF(Table1[[#This Row],[Date of Birth]],TODAY(),"y")</f>
        <v>34</v>
      </c>
      <c r="J4753" s="34">
        <v>44190</v>
      </c>
      <c r="K4753" s="33" t="str" cm="1">
        <f t="array" aca="1" ref="K4753" ca="1">_xlfn.IFS(L4753&lt;3,"Junior",L4753&lt;=7,"Mid-Level",L4753&gt;7,"Senior")</f>
        <v>Mid-Level</v>
      </c>
      <c r="L4753" s="46">
        <f ca="1">INT(YEARFRAC(Table1[[#This Row],[Joining Date]],TODAY(),1))</f>
        <v>5</v>
      </c>
      <c r="M4753" s="25" t="str">
        <f t="shared" ca="1" si="74"/>
        <v>No</v>
      </c>
      <c r="N4753" s="26">
        <f>YEAR(Table1[[#This Row],[Joining Date]])</f>
        <v>2020</v>
      </c>
      <c r="O4753" s="46">
        <f>MONTH(Table1[[#This Row],[Joining Date]])</f>
        <v>12</v>
      </c>
      <c r="P4753" s="26">
        <f ca="1">NETWORKDAYS(Table1[[#This Row],[Joining Date]],TODAY())</f>
        <v>1437</v>
      </c>
      <c r="Q4753" s="26" t="str">
        <f>LEFT(Table1[[#This Row],[Department]],5)&amp;"-"&amp;RIGHT(Table1[[#This Row],[Employee ID]],3)</f>
        <v>Opera-852</v>
      </c>
      <c r="R4753" s="26" t="str">
        <f>LEFT(Table1[[#This Row],[Department]],3)</f>
        <v>Ope</v>
      </c>
      <c r="S4753" s="37">
        <f>_xlfn.XLOOKUP(Table1[[#This Row],[City]],Table2[City],Table2[Bonus %])</f>
        <v>8</v>
      </c>
    </row>
    <row r="4754" spans="1:19" x14ac:dyDescent="0.35">
      <c r="A4754" s="7" t="s">
        <v>1163</v>
      </c>
      <c r="B4754" s="40" t="str">
        <f>LEFT(Table1[[#This Row],[Employee Name]],FIND(" ",Table1[[#This Row],[Employee Name]]))</f>
        <v xml:space="preserve">Rahul </v>
      </c>
      <c r="C4754" s="40" t="str">
        <f>RIGHT(Table1[[#This Row],[Employee Name]],LEN(Table1[[#This Row],[Employee Name]])-FIND(" ",Table1[[#This Row],[Employee Name]]))</f>
        <v>Verma</v>
      </c>
      <c r="D4754" s="22">
        <f>Table1[[#This Row],[Basic Salary]]+Table1[[#This Row],[Bonus]]</f>
        <v>45194</v>
      </c>
      <c r="E4754" s="8">
        <v>89</v>
      </c>
      <c r="F4754" s="45">
        <v>56</v>
      </c>
      <c r="G4754" s="8" t="str" cm="1">
        <f t="array" ref="G4754">_xlfn.IFS(Table1[[#This Row],[Performance Score]]&gt;=80,"Excellent",Table1[[#This Row],[Performance Score]]&gt;=60,"Good",Table1[[#This Row],[Performance Score]]&gt;=40,"Need Improvement")</f>
        <v>Need Improvement</v>
      </c>
      <c r="H4754" s="29">
        <f>Table1[[#This Row],[Bonus]]/Table1[[#This Row],[Basic Salary]]</f>
        <v>0.31672639338053199</v>
      </c>
      <c r="I4754" s="8">
        <f ca="1">DATEDIF(Table1[[#This Row],[Date of Birth]],TODAY(),"y")</f>
        <v>42</v>
      </c>
      <c r="J4754" s="33">
        <v>43452</v>
      </c>
      <c r="K4754" s="33" t="str" cm="1">
        <f t="array" aca="1" ref="K4754" ca="1">_xlfn.IFS(L4754&lt;3,"Junior",L4754&lt;=7,"Mid-Level",L4754&gt;7,"Senior")</f>
        <v>Mid-Level</v>
      </c>
      <c r="L4754" s="45">
        <f ca="1">INT(YEARFRAC(Table1[[#This Row],[Joining Date]],TODAY(),1))</f>
        <v>7</v>
      </c>
      <c r="M4754" s="25" t="str">
        <f t="shared" ca="1" si="74"/>
        <v>Yes</v>
      </c>
      <c r="N4754" s="25">
        <f>YEAR(Table1[[#This Row],[Joining Date]])</f>
        <v>2018</v>
      </c>
      <c r="O4754" s="45">
        <f>MONTH(Table1[[#This Row],[Joining Date]])</f>
        <v>12</v>
      </c>
      <c r="P4754" s="25">
        <f ca="1">NETWORKDAYS(Table1[[#This Row],[Joining Date]],TODAY())</f>
        <v>1965</v>
      </c>
      <c r="Q4754" s="25" t="str">
        <f>LEFT(Table1[[#This Row],[Department]],5)&amp;"-"&amp;RIGHT(Table1[[#This Row],[Employee ID]],3)</f>
        <v>Opera-107</v>
      </c>
      <c r="R4754" s="25" t="str">
        <f>LEFT(Table1[[#This Row],[Department]],3)</f>
        <v>Ope</v>
      </c>
      <c r="S4754" s="36">
        <f>_xlfn.XLOOKUP(Table1[[#This Row],[City]],Table2[City],Table2[Bonus %])</f>
        <v>8</v>
      </c>
    </row>
    <row r="4755" spans="1:19" x14ac:dyDescent="0.35">
      <c r="A4755" s="9" t="s">
        <v>4299</v>
      </c>
      <c r="B4755" s="41" t="str">
        <f>LEFT(Table1[[#This Row],[Employee Name]],FIND(" ",Table1[[#This Row],[Employee Name]]))</f>
        <v xml:space="preserve">Ananya </v>
      </c>
      <c r="C4755" s="41" t="str">
        <f>RIGHT(Table1[[#This Row],[Employee Name]],LEN(Table1[[#This Row],[Employee Name]])-FIND(" ",Table1[[#This Row],[Employee Name]]))</f>
        <v>Rao</v>
      </c>
      <c r="D4755" s="23">
        <f>Table1[[#This Row],[Basic Salary]]+Table1[[#This Row],[Bonus]]</f>
        <v>45193</v>
      </c>
      <c r="E4755" s="10">
        <v>73</v>
      </c>
      <c r="F4755" s="46">
        <v>64</v>
      </c>
      <c r="G4755" s="10" t="str" cm="1">
        <f t="array" ref="G4755">_xlfn.IFS(Table1[[#This Row],[Performance Score]]&gt;=80,"Excellent",Table1[[#This Row],[Performance Score]]&gt;=60,"Good",Table1[[#This Row],[Performance Score]]&gt;=40,"Need Improvement")</f>
        <v>Good</v>
      </c>
      <c r="H4755" s="30">
        <f>Table1[[#This Row],[Bonus]]/Table1[[#This Row],[Basic Salary]]</f>
        <v>0.42663678262516574</v>
      </c>
      <c r="I4755" s="10">
        <f ca="1">DATEDIF(Table1[[#This Row],[Date of Birth]],TODAY(),"y")</f>
        <v>18</v>
      </c>
      <c r="J4755" s="34">
        <v>44031</v>
      </c>
      <c r="K4755" s="33" t="str" cm="1">
        <f t="array" aca="1" ref="K4755" ca="1">_xlfn.IFS(L4755&lt;3,"Junior",L4755&lt;=7,"Mid-Level",L4755&gt;7,"Senior")</f>
        <v>Mid-Level</v>
      </c>
      <c r="L4755" s="46">
        <f ca="1">INT(YEARFRAC(Table1[[#This Row],[Joining Date]],TODAY(),1))</f>
        <v>5</v>
      </c>
      <c r="M4755" s="25" t="str">
        <f t="shared" ca="1" si="74"/>
        <v>No</v>
      </c>
      <c r="N4755" s="26">
        <f>YEAR(Table1[[#This Row],[Joining Date]])</f>
        <v>2020</v>
      </c>
      <c r="O4755" s="46">
        <f>MONTH(Table1[[#This Row],[Joining Date]])</f>
        <v>7</v>
      </c>
      <c r="P4755" s="26">
        <f ca="1">NETWORKDAYS(Table1[[#This Row],[Joining Date]],TODAY())</f>
        <v>1551</v>
      </c>
      <c r="Q4755" s="26" t="str">
        <f>LEFT(Table1[[#This Row],[Department]],5)&amp;"-"&amp;RIGHT(Table1[[#This Row],[Employee ID]],3)</f>
        <v>Sales-243</v>
      </c>
      <c r="R4755" s="26" t="str">
        <f>LEFT(Table1[[#This Row],[Department]],3)</f>
        <v>Sal</v>
      </c>
      <c r="S4755" s="37">
        <f>_xlfn.XLOOKUP(Table1[[#This Row],[City]],Table2[City],Table2[Bonus %])</f>
        <v>4</v>
      </c>
    </row>
    <row r="4756" spans="1:19" x14ac:dyDescent="0.35">
      <c r="A4756" s="7" t="s">
        <v>3890</v>
      </c>
      <c r="B4756" s="40" t="str">
        <f>LEFT(Table1[[#This Row],[Employee Name]],FIND(" ",Table1[[#This Row],[Employee Name]]))</f>
        <v xml:space="preserve">Gayathri </v>
      </c>
      <c r="C4756" s="40" t="str">
        <f>RIGHT(Table1[[#This Row],[Employee Name]],LEN(Table1[[#This Row],[Employee Name]])-FIND(" ",Table1[[#This Row],[Employee Name]]))</f>
        <v>Iyer</v>
      </c>
      <c r="D4756" s="22">
        <f>Table1[[#This Row],[Basic Salary]]+Table1[[#This Row],[Bonus]]</f>
        <v>45132</v>
      </c>
      <c r="E4756" s="8">
        <v>65</v>
      </c>
      <c r="F4756" s="45">
        <v>84</v>
      </c>
      <c r="G4756" s="8" t="str" cm="1">
        <f t="array" ref="G4756">_xlfn.IFS(Table1[[#This Row],[Performance Score]]&gt;=80,"Excellent",Table1[[#This Row],[Performance Score]]&gt;=60,"Good",Table1[[#This Row],[Performance Score]]&gt;=40,"Need Improvement")</f>
        <v>Excellent</v>
      </c>
      <c r="H4756" s="29">
        <f>Table1[[#This Row],[Bonus]]/Table1[[#This Row],[Basic Salary]]</f>
        <v>0.31560996939221686</v>
      </c>
      <c r="I4756" s="8">
        <f ca="1">DATEDIF(Table1[[#This Row],[Date of Birth]],TODAY(),"y")</f>
        <v>43</v>
      </c>
      <c r="J4756" s="33">
        <v>45924</v>
      </c>
      <c r="K4756" s="33" t="str" cm="1">
        <f t="array" aca="1" ref="K4756" ca="1">_xlfn.IFS(L4756&lt;3,"Junior",L4756&lt;=7,"Mid-Level",L4756&gt;7,"Senior")</f>
        <v>Junior</v>
      </c>
      <c r="L4756" s="45">
        <f ca="1">INT(YEARFRAC(Table1[[#This Row],[Joining Date]],TODAY(),1))</f>
        <v>0</v>
      </c>
      <c r="M4756" s="25" t="str">
        <f t="shared" ca="1" si="74"/>
        <v>No</v>
      </c>
      <c r="N4756" s="25">
        <f>YEAR(Table1[[#This Row],[Joining Date]])</f>
        <v>2025</v>
      </c>
      <c r="O4756" s="45">
        <f>MONTH(Table1[[#This Row],[Joining Date]])</f>
        <v>9</v>
      </c>
      <c r="P4756" s="25">
        <f ca="1">NETWORKDAYS(Table1[[#This Row],[Joining Date]],TODAY())</f>
        <v>199</v>
      </c>
      <c r="Q4756" s="25" t="str">
        <f>LEFT(Table1[[#This Row],[Department]],5)&amp;"-"&amp;RIGHT(Table1[[#This Row],[Employee ID]],3)</f>
        <v>Sales-834</v>
      </c>
      <c r="R4756" s="25" t="str">
        <f>LEFT(Table1[[#This Row],[Department]],3)</f>
        <v>Sal</v>
      </c>
      <c r="S4756" s="36">
        <f>_xlfn.XLOOKUP(Table1[[#This Row],[City]],Table2[City],Table2[Bonus %])</f>
        <v>4</v>
      </c>
    </row>
    <row r="4757" spans="1:19" x14ac:dyDescent="0.35">
      <c r="A4757" s="9" t="s">
        <v>3868</v>
      </c>
      <c r="B4757" s="41" t="str">
        <f>LEFT(Table1[[#This Row],[Employee Name]],FIND(" ",Table1[[#This Row],[Employee Name]]))</f>
        <v xml:space="preserve">Ravi </v>
      </c>
      <c r="C4757" s="41" t="str">
        <f>RIGHT(Table1[[#This Row],[Employee Name]],LEN(Table1[[#This Row],[Employee Name]])-FIND(" ",Table1[[#This Row],[Employee Name]]))</f>
        <v>Teja</v>
      </c>
      <c r="D4757" s="23">
        <f>Table1[[#This Row],[Basic Salary]]+Table1[[#This Row],[Bonus]]</f>
        <v>45106</v>
      </c>
      <c r="E4757" s="10">
        <v>92</v>
      </c>
      <c r="F4757" s="46">
        <v>66</v>
      </c>
      <c r="G4757" s="10" t="str" cm="1">
        <f t="array" ref="G4757">_xlfn.IFS(Table1[[#This Row],[Performance Score]]&gt;=80,"Excellent",Table1[[#This Row],[Performance Score]]&gt;=60,"Good",Table1[[#This Row],[Performance Score]]&gt;=40,"Need Improvement")</f>
        <v>Good</v>
      </c>
      <c r="H4757" s="30">
        <f>Table1[[#This Row],[Bonus]]/Table1[[#This Row],[Basic Salary]]</f>
        <v>0.3492671253365241</v>
      </c>
      <c r="I4757" s="10">
        <f ca="1">DATEDIF(Table1[[#This Row],[Date of Birth]],TODAY(),"y")</f>
        <v>14</v>
      </c>
      <c r="J4757" s="34">
        <v>44771</v>
      </c>
      <c r="K4757" s="33" t="str" cm="1">
        <f t="array" aca="1" ref="K4757" ca="1">_xlfn.IFS(L4757&lt;3,"Junior",L4757&lt;=7,"Mid-Level",L4757&gt;7,"Senior")</f>
        <v>Mid-Level</v>
      </c>
      <c r="L4757" s="46">
        <f ca="1">INT(YEARFRAC(Table1[[#This Row],[Joining Date]],TODAY(),1))</f>
        <v>3</v>
      </c>
      <c r="M4757" s="25" t="str">
        <f t="shared" ca="1" si="74"/>
        <v>No</v>
      </c>
      <c r="N4757" s="26">
        <f>YEAR(Table1[[#This Row],[Joining Date]])</f>
        <v>2022</v>
      </c>
      <c r="O4757" s="46">
        <f>MONTH(Table1[[#This Row],[Joining Date]])</f>
        <v>7</v>
      </c>
      <c r="P4757" s="26">
        <f ca="1">NETWORKDAYS(Table1[[#This Row],[Joining Date]],TODAY())</f>
        <v>1022</v>
      </c>
      <c r="Q4757" s="26" t="str">
        <f>LEFT(Table1[[#This Row],[Department]],5)&amp;"-"&amp;RIGHT(Table1[[#This Row],[Employee ID]],3)</f>
        <v>HR-812</v>
      </c>
      <c r="R4757" s="26" t="str">
        <f>LEFT(Table1[[#This Row],[Department]],3)</f>
        <v>HR</v>
      </c>
      <c r="S4757" s="37">
        <f>_xlfn.XLOOKUP(Table1[[#This Row],[City]],Table2[City],Table2[Bonus %])</f>
        <v>8</v>
      </c>
    </row>
    <row r="4758" spans="1:19" x14ac:dyDescent="0.35">
      <c r="A4758" s="7" t="s">
        <v>3843</v>
      </c>
      <c r="B4758" s="40" t="str">
        <f>LEFT(Table1[[#This Row],[Employee Name]],FIND(" ",Table1[[#This Row],[Employee Name]]))</f>
        <v xml:space="preserve">Kavya </v>
      </c>
      <c r="C4758" s="40" t="str">
        <f>RIGHT(Table1[[#This Row],[Employee Name]],LEN(Table1[[#This Row],[Employee Name]])-FIND(" ",Table1[[#This Row],[Employee Name]]))</f>
        <v>Nair</v>
      </c>
      <c r="D4758" s="22">
        <f>Table1[[#This Row],[Basic Salary]]+Table1[[#This Row],[Bonus]]</f>
        <v>45036</v>
      </c>
      <c r="E4758" s="8">
        <v>79</v>
      </c>
      <c r="F4758" s="45">
        <v>47</v>
      </c>
      <c r="G4758" s="8" t="str" cm="1">
        <f t="array" ref="G4758">_xlfn.IFS(Table1[[#This Row],[Performance Score]]&gt;=80,"Excellent",Table1[[#This Row],[Performance Score]]&gt;=60,"Good",Table1[[#This Row],[Performance Score]]&gt;=40,"Need Improvement")</f>
        <v>Need Improvement</v>
      </c>
      <c r="H4758" s="29">
        <f>Table1[[#This Row],[Bonus]]/Table1[[#This Row],[Basic Salary]]</f>
        <v>0.62414800389483938</v>
      </c>
      <c r="I4758" s="8">
        <f ca="1">DATEDIF(Table1[[#This Row],[Date of Birth]],TODAY(),"y")</f>
        <v>18</v>
      </c>
      <c r="J4758" s="33">
        <v>43084</v>
      </c>
      <c r="K4758" s="33" t="str" cm="1">
        <f t="array" aca="1" ref="K4758" ca="1">_xlfn.IFS(L4758&lt;3,"Junior",L4758&lt;=7,"Mid-Level",L4758&gt;7,"Senior")</f>
        <v>Senior</v>
      </c>
      <c r="L4758" s="45">
        <f ca="1">INT(YEARFRAC(Table1[[#This Row],[Joining Date]],TODAY(),1))</f>
        <v>8</v>
      </c>
      <c r="M4758" s="25" t="str">
        <f t="shared" ca="1" si="74"/>
        <v>Yes</v>
      </c>
      <c r="N4758" s="25">
        <f>YEAR(Table1[[#This Row],[Joining Date]])</f>
        <v>2017</v>
      </c>
      <c r="O4758" s="45">
        <f>MONTH(Table1[[#This Row],[Joining Date]])</f>
        <v>12</v>
      </c>
      <c r="P4758" s="25">
        <f ca="1">NETWORKDAYS(Table1[[#This Row],[Joining Date]],TODAY())</f>
        <v>2227</v>
      </c>
      <c r="Q4758" s="25" t="str">
        <f>LEFT(Table1[[#This Row],[Department]],5)&amp;"-"&amp;RIGHT(Table1[[#This Row],[Employee ID]],3)</f>
        <v>IT-787</v>
      </c>
      <c r="R4758" s="25" t="str">
        <f>LEFT(Table1[[#This Row],[Department]],3)</f>
        <v>IT</v>
      </c>
      <c r="S4758" s="36">
        <f>_xlfn.XLOOKUP(Table1[[#This Row],[City]],Table2[City],Table2[Bonus %])</f>
        <v>5</v>
      </c>
    </row>
    <row r="4759" spans="1:19" x14ac:dyDescent="0.35">
      <c r="A4759" s="9" t="s">
        <v>1295</v>
      </c>
      <c r="B4759" s="41" t="str">
        <f>LEFT(Table1[[#This Row],[Employee Name]],FIND(" ",Table1[[#This Row],[Employee Name]]))</f>
        <v xml:space="preserve">Priya </v>
      </c>
      <c r="C4759" s="41" t="str">
        <f>RIGHT(Table1[[#This Row],[Employee Name]],LEN(Table1[[#This Row],[Employee Name]])-FIND(" ",Table1[[#This Row],[Employee Name]]))</f>
        <v>Reddy</v>
      </c>
      <c r="D4759" s="23">
        <f>Table1[[#This Row],[Basic Salary]]+Table1[[#This Row],[Bonus]]</f>
        <v>45006</v>
      </c>
      <c r="E4759" s="10">
        <v>84</v>
      </c>
      <c r="F4759" s="46">
        <v>68</v>
      </c>
      <c r="G4759" s="10" t="str" cm="1">
        <f t="array" ref="G4759">_xlfn.IFS(Table1[[#This Row],[Performance Score]]&gt;=80,"Excellent",Table1[[#This Row],[Performance Score]]&gt;=60,"Good",Table1[[#This Row],[Performance Score]]&gt;=40,"Need Improvement")</f>
        <v>Good</v>
      </c>
      <c r="H4759" s="30">
        <f>Table1[[#This Row],[Bonus]]/Table1[[#This Row],[Basic Salary]]</f>
        <v>0.63836912995995632</v>
      </c>
      <c r="I4759" s="10">
        <f ca="1">DATEDIF(Table1[[#This Row],[Date of Birth]],TODAY(),"y")</f>
        <v>24</v>
      </c>
      <c r="J4759" s="34">
        <v>43577</v>
      </c>
      <c r="K4759" s="33" t="str" cm="1">
        <f t="array" aca="1" ref="K4759" ca="1">_xlfn.IFS(L4759&lt;3,"Junior",L4759&lt;=7,"Mid-Level",L4759&gt;7,"Senior")</f>
        <v>Mid-Level</v>
      </c>
      <c r="L4759" s="46">
        <f ca="1">INT(YEARFRAC(Table1[[#This Row],[Joining Date]],TODAY(),1))</f>
        <v>7</v>
      </c>
      <c r="M4759" s="25" t="str">
        <f t="shared" ca="1" si="74"/>
        <v>Yes</v>
      </c>
      <c r="N4759" s="26">
        <f>YEAR(Table1[[#This Row],[Joining Date]])</f>
        <v>2019</v>
      </c>
      <c r="O4759" s="46">
        <f>MONTH(Table1[[#This Row],[Joining Date]])</f>
        <v>4</v>
      </c>
      <c r="P4759" s="26">
        <f ca="1">NETWORKDAYS(Table1[[#This Row],[Joining Date]],TODAY())</f>
        <v>1876</v>
      </c>
      <c r="Q4759" s="26" t="str">
        <f>LEFT(Table1[[#This Row],[Department]],5)&amp;"-"&amp;RIGHT(Table1[[#This Row],[Employee ID]],3)</f>
        <v>Suppo-239</v>
      </c>
      <c r="R4759" s="26" t="str">
        <f>LEFT(Table1[[#This Row],[Department]],3)</f>
        <v>Sup</v>
      </c>
      <c r="S4759" s="37">
        <f>_xlfn.XLOOKUP(Table1[[#This Row],[City]],Table2[City],Table2[Bonus %])</f>
        <v>5</v>
      </c>
    </row>
    <row r="4760" spans="1:19" x14ac:dyDescent="0.35">
      <c r="A4760" s="7" t="s">
        <v>4037</v>
      </c>
      <c r="B4760" s="40" t="str">
        <f>LEFT(Table1[[#This Row],[Employee Name]],FIND(" ",Table1[[#This Row],[Employee Name]]))</f>
        <v xml:space="preserve">Krishna </v>
      </c>
      <c r="C4760" s="40" t="str">
        <f>RIGHT(Table1[[#This Row],[Employee Name]],LEN(Table1[[#This Row],[Employee Name]])-FIND(" ",Table1[[#This Row],[Employee Name]]))</f>
        <v>Chaitanya</v>
      </c>
      <c r="D4760" s="22">
        <f>Table1[[#This Row],[Basic Salary]]+Table1[[#This Row],[Bonus]]</f>
        <v>44978</v>
      </c>
      <c r="E4760" s="8">
        <v>61</v>
      </c>
      <c r="F4760" s="45">
        <v>99</v>
      </c>
      <c r="G4760" s="8" t="str" cm="1">
        <f t="array" ref="G4760">_xlfn.IFS(Table1[[#This Row],[Performance Score]]&gt;=80,"Excellent",Table1[[#This Row],[Performance Score]]&gt;=60,"Good",Table1[[#This Row],[Performance Score]]&gt;=40,"Need Improvement")</f>
        <v>Excellent</v>
      </c>
      <c r="H4760" s="29">
        <f>Table1[[#This Row],[Bonus]]/Table1[[#This Row],[Basic Salary]]</f>
        <v>0.55278602499482155</v>
      </c>
      <c r="I4760" s="8">
        <f ca="1">DATEDIF(Table1[[#This Row],[Date of Birth]],TODAY(),"y")</f>
        <v>23</v>
      </c>
      <c r="J4760" s="33">
        <v>44085</v>
      </c>
      <c r="K4760" s="33" t="str" cm="1">
        <f t="array" aca="1" ref="K4760" ca="1">_xlfn.IFS(L4760&lt;3,"Junior",L4760&lt;=7,"Mid-Level",L4760&gt;7,"Senior")</f>
        <v>Mid-Level</v>
      </c>
      <c r="L4760" s="45">
        <f ca="1">INT(YEARFRAC(Table1[[#This Row],[Joining Date]],TODAY(),1))</f>
        <v>5</v>
      </c>
      <c r="M4760" s="25" t="str">
        <f t="shared" ca="1" si="74"/>
        <v>No</v>
      </c>
      <c r="N4760" s="25">
        <f>YEAR(Table1[[#This Row],[Joining Date]])</f>
        <v>2020</v>
      </c>
      <c r="O4760" s="45">
        <f>MONTH(Table1[[#This Row],[Joining Date]])</f>
        <v>9</v>
      </c>
      <c r="P4760" s="25">
        <f ca="1">NETWORKDAYS(Table1[[#This Row],[Joining Date]],TODAY())</f>
        <v>1512</v>
      </c>
      <c r="Q4760" s="25" t="str">
        <f>LEFT(Table1[[#This Row],[Department]],5)&amp;"-"&amp;RIGHT(Table1[[#This Row],[Employee ID]],3)</f>
        <v>Marke-981</v>
      </c>
      <c r="R4760" s="25" t="str">
        <f>LEFT(Table1[[#This Row],[Department]],3)</f>
        <v>Mar</v>
      </c>
      <c r="S4760" s="36">
        <f>_xlfn.XLOOKUP(Table1[[#This Row],[City]],Table2[City],Table2[Bonus %])</f>
        <v>5</v>
      </c>
    </row>
    <row r="4761" spans="1:19" x14ac:dyDescent="0.35">
      <c r="A4761" s="9" t="s">
        <v>4364</v>
      </c>
      <c r="B4761" s="41" t="str">
        <f>LEFT(Table1[[#This Row],[Employee Name]],FIND(" ",Table1[[#This Row],[Employee Name]]))</f>
        <v xml:space="preserve">Kavya </v>
      </c>
      <c r="C4761" s="41" t="str">
        <f>RIGHT(Table1[[#This Row],[Employee Name]],LEN(Table1[[#This Row],[Employee Name]])-FIND(" ",Table1[[#This Row],[Employee Name]]))</f>
        <v>Nair</v>
      </c>
      <c r="D4761" s="23">
        <f>Table1[[#This Row],[Basic Salary]]+Table1[[#This Row],[Bonus]]</f>
        <v>44912</v>
      </c>
      <c r="E4761" s="10">
        <v>100</v>
      </c>
      <c r="F4761" s="46">
        <v>59</v>
      </c>
      <c r="G4761" s="10" t="str" cm="1">
        <f t="array" ref="G4761">_xlfn.IFS(Table1[[#This Row],[Performance Score]]&gt;=80,"Excellent",Table1[[#This Row],[Performance Score]]&gt;=60,"Good",Table1[[#This Row],[Performance Score]]&gt;=40,"Need Improvement")</f>
        <v>Need Improvement</v>
      </c>
      <c r="H4761" s="30">
        <f>Table1[[#This Row],[Bonus]]/Table1[[#This Row],[Basic Salary]]</f>
        <v>0.41383869546055529</v>
      </c>
      <c r="I4761" s="10">
        <f ca="1">DATEDIF(Table1[[#This Row],[Date of Birth]],TODAY(),"y")</f>
        <v>27</v>
      </c>
      <c r="J4761" s="34">
        <v>45908</v>
      </c>
      <c r="K4761" s="33" t="str" cm="1">
        <f t="array" aca="1" ref="K4761" ca="1">_xlfn.IFS(L4761&lt;3,"Junior",L4761&lt;=7,"Mid-Level",L4761&gt;7,"Senior")</f>
        <v>Junior</v>
      </c>
      <c r="L4761" s="46">
        <f ca="1">INT(YEARFRAC(Table1[[#This Row],[Joining Date]],TODAY(),1))</f>
        <v>0</v>
      </c>
      <c r="M4761" s="25" t="str">
        <f t="shared" ca="1" si="74"/>
        <v>No</v>
      </c>
      <c r="N4761" s="26">
        <f>YEAR(Table1[[#This Row],[Joining Date]])</f>
        <v>2025</v>
      </c>
      <c r="O4761" s="46">
        <f>MONTH(Table1[[#This Row],[Joining Date]])</f>
        <v>9</v>
      </c>
      <c r="P4761" s="26">
        <f ca="1">NETWORKDAYS(Table1[[#This Row],[Joining Date]],TODAY())</f>
        <v>211</v>
      </c>
      <c r="Q4761" s="26" t="str">
        <f>LEFT(Table1[[#This Row],[Department]],5)&amp;"-"&amp;RIGHT(Table1[[#This Row],[Employee ID]],3)</f>
        <v>Sales-308</v>
      </c>
      <c r="R4761" s="26" t="str">
        <f>LEFT(Table1[[#This Row],[Department]],3)</f>
        <v>Sal</v>
      </c>
      <c r="S4761" s="37">
        <f>_xlfn.XLOOKUP(Table1[[#This Row],[City]],Table2[City],Table2[Bonus %])</f>
        <v>6</v>
      </c>
    </row>
    <row r="4762" spans="1:19" x14ac:dyDescent="0.35">
      <c r="A4762" s="7" t="s">
        <v>4840</v>
      </c>
      <c r="B4762" s="40" t="str">
        <f>LEFT(Table1[[#This Row],[Employee Name]],FIND(" ",Table1[[#This Row],[Employee Name]]))</f>
        <v xml:space="preserve">Rohan </v>
      </c>
      <c r="C4762" s="40" t="str">
        <f>RIGHT(Table1[[#This Row],[Employee Name]],LEN(Table1[[#This Row],[Employee Name]])-FIND(" ",Table1[[#This Row],[Employee Name]]))</f>
        <v>Gupta</v>
      </c>
      <c r="D4762" s="22">
        <f>Table1[[#This Row],[Basic Salary]]+Table1[[#This Row],[Bonus]]</f>
        <v>44905</v>
      </c>
      <c r="E4762" s="8">
        <v>84</v>
      </c>
      <c r="F4762" s="45">
        <v>60</v>
      </c>
      <c r="G4762" s="8" t="str" cm="1">
        <f t="array" ref="G4762">_xlfn.IFS(Table1[[#This Row],[Performance Score]]&gt;=80,"Excellent",Table1[[#This Row],[Performance Score]]&gt;=60,"Good",Table1[[#This Row],[Performance Score]]&gt;=40,"Need Improvement")</f>
        <v>Good</v>
      </c>
      <c r="H4762" s="29">
        <f>Table1[[#This Row],[Bonus]]/Table1[[#This Row],[Basic Salary]]</f>
        <v>0.75512995896032831</v>
      </c>
      <c r="I4762" s="8">
        <f ca="1">DATEDIF(Table1[[#This Row],[Date of Birth]],TODAY(),"y")</f>
        <v>17</v>
      </c>
      <c r="J4762" s="33">
        <v>42213</v>
      </c>
      <c r="K4762" s="33" t="str" cm="1">
        <f t="array" aca="1" ref="K4762" ca="1">_xlfn.IFS(L4762&lt;3,"Junior",L4762&lt;=7,"Mid-Level",L4762&gt;7,"Senior")</f>
        <v>Senior</v>
      </c>
      <c r="L4762" s="45">
        <f ca="1">INT(YEARFRAC(Table1[[#This Row],[Joining Date]],TODAY(),1))</f>
        <v>10</v>
      </c>
      <c r="M4762" s="25" t="str">
        <f t="shared" ca="1" si="74"/>
        <v>Yes</v>
      </c>
      <c r="N4762" s="25">
        <f>YEAR(Table1[[#This Row],[Joining Date]])</f>
        <v>2015</v>
      </c>
      <c r="O4762" s="45">
        <f>MONTH(Table1[[#This Row],[Joining Date]])</f>
        <v>7</v>
      </c>
      <c r="P4762" s="25">
        <f ca="1">NETWORKDAYS(Table1[[#This Row],[Joining Date]],TODAY())</f>
        <v>2850</v>
      </c>
      <c r="Q4762" s="25" t="str">
        <f>LEFT(Table1[[#This Row],[Department]],5)&amp;"-"&amp;RIGHT(Table1[[#This Row],[Employee ID]],3)</f>
        <v>HR-784</v>
      </c>
      <c r="R4762" s="25" t="str">
        <f>LEFT(Table1[[#This Row],[Department]],3)</f>
        <v>HR</v>
      </c>
      <c r="S4762" s="36">
        <f>_xlfn.XLOOKUP(Table1[[#This Row],[City]],Table2[City],Table2[Bonus %])</f>
        <v>4</v>
      </c>
    </row>
    <row r="4763" spans="1:19" x14ac:dyDescent="0.35">
      <c r="A4763" s="9" t="s">
        <v>2785</v>
      </c>
      <c r="B4763" s="41" t="str">
        <f>LEFT(Table1[[#This Row],[Employee Name]],FIND(" ",Table1[[#This Row],[Employee Name]]))</f>
        <v xml:space="preserve">Meera </v>
      </c>
      <c r="C4763" s="41" t="str">
        <f>RIGHT(Table1[[#This Row],[Employee Name]],LEN(Table1[[#This Row],[Employee Name]])-FIND(" ",Table1[[#This Row],[Employee Name]]))</f>
        <v>Joshi</v>
      </c>
      <c r="D4763" s="23">
        <f>Table1[[#This Row],[Basic Salary]]+Table1[[#This Row],[Bonus]]</f>
        <v>44849</v>
      </c>
      <c r="E4763" s="10">
        <v>62</v>
      </c>
      <c r="F4763" s="46">
        <v>43</v>
      </c>
      <c r="G4763" s="10" t="str" cm="1">
        <f t="array" ref="G4763">_xlfn.IFS(Table1[[#This Row],[Performance Score]]&gt;=80,"Excellent",Table1[[#This Row],[Performance Score]]&gt;=60,"Good",Table1[[#This Row],[Performance Score]]&gt;=40,"Need Improvement")</f>
        <v>Need Improvement</v>
      </c>
      <c r="H4763" s="30">
        <f>Table1[[#This Row],[Bonus]]/Table1[[#This Row],[Basic Salary]]</f>
        <v>0.68586249671089727</v>
      </c>
      <c r="I4763" s="10">
        <f ca="1">DATEDIF(Table1[[#This Row],[Date of Birth]],TODAY(),"y")</f>
        <v>37</v>
      </c>
      <c r="J4763" s="34">
        <v>45048</v>
      </c>
      <c r="K4763" s="33" t="str" cm="1">
        <f t="array" aca="1" ref="K4763" ca="1">_xlfn.IFS(L4763&lt;3,"Junior",L4763&lt;=7,"Mid-Level",L4763&gt;7,"Senior")</f>
        <v>Mid-Level</v>
      </c>
      <c r="L4763" s="46">
        <f ca="1">INT(YEARFRAC(Table1[[#This Row],[Joining Date]],TODAY(),1))</f>
        <v>3</v>
      </c>
      <c r="M4763" s="25" t="str">
        <f t="shared" ca="1" si="74"/>
        <v>No</v>
      </c>
      <c r="N4763" s="26">
        <f>YEAR(Table1[[#This Row],[Joining Date]])</f>
        <v>2023</v>
      </c>
      <c r="O4763" s="46">
        <f>MONTH(Table1[[#This Row],[Joining Date]])</f>
        <v>5</v>
      </c>
      <c r="P4763" s="26">
        <f ca="1">NETWORKDAYS(Table1[[#This Row],[Joining Date]],TODAY())</f>
        <v>825</v>
      </c>
      <c r="Q4763" s="26" t="str">
        <f>LEFT(Table1[[#This Row],[Department]],5)&amp;"-"&amp;RIGHT(Table1[[#This Row],[Employee ID]],3)</f>
        <v>Finan-729</v>
      </c>
      <c r="R4763" s="26" t="str">
        <f>LEFT(Table1[[#This Row],[Department]],3)</f>
        <v>Fin</v>
      </c>
      <c r="S4763" s="37">
        <f>_xlfn.XLOOKUP(Table1[[#This Row],[City]],Table2[City],Table2[Bonus %])</f>
        <v>7</v>
      </c>
    </row>
    <row r="4764" spans="1:19" x14ac:dyDescent="0.35">
      <c r="A4764" s="7" t="s">
        <v>1067</v>
      </c>
      <c r="B4764" s="40" t="str">
        <f>LEFT(Table1[[#This Row],[Employee Name]],FIND(" ",Table1[[#This Row],[Employee Name]]))</f>
        <v xml:space="preserve">Vikram </v>
      </c>
      <c r="C4764" s="40" t="str">
        <f>RIGHT(Table1[[#This Row],[Employee Name]],LEN(Table1[[#This Row],[Employee Name]])-FIND(" ",Table1[[#This Row],[Employee Name]]))</f>
        <v>Singh</v>
      </c>
      <c r="D4764" s="22">
        <f>Table1[[#This Row],[Basic Salary]]+Table1[[#This Row],[Bonus]]</f>
        <v>44830</v>
      </c>
      <c r="E4764" s="8">
        <v>91</v>
      </c>
      <c r="F4764" s="45">
        <v>81</v>
      </c>
      <c r="G4764" s="8" t="str" cm="1">
        <f t="array" ref="G4764">_xlfn.IFS(Table1[[#This Row],[Performance Score]]&gt;=80,"Excellent",Table1[[#This Row],[Performance Score]]&gt;=60,"Good",Table1[[#This Row],[Performance Score]]&gt;=40,"Need Improvement")</f>
        <v>Excellent</v>
      </c>
      <c r="H4764" s="29">
        <f>Table1[[#This Row],[Bonus]]/Table1[[#This Row],[Basic Salary]]</f>
        <v>0.25115123775501663</v>
      </c>
      <c r="I4764" s="8">
        <f ca="1">DATEDIF(Table1[[#This Row],[Date of Birth]],TODAY(),"y")</f>
        <v>41</v>
      </c>
      <c r="J4764" s="33">
        <v>42496</v>
      </c>
      <c r="K4764" s="33" t="str" cm="1">
        <f t="array" aca="1" ref="K4764" ca="1">_xlfn.IFS(L4764&lt;3,"Junior",L4764&lt;=7,"Mid-Level",L4764&gt;7,"Senior")</f>
        <v>Senior</v>
      </c>
      <c r="L4764" s="45">
        <f ca="1">INT(YEARFRAC(Table1[[#This Row],[Joining Date]],TODAY(),1))</f>
        <v>10</v>
      </c>
      <c r="M4764" s="25" t="str">
        <f t="shared" ca="1" si="74"/>
        <v>Yes</v>
      </c>
      <c r="N4764" s="25">
        <f>YEAR(Table1[[#This Row],[Joining Date]])</f>
        <v>2016</v>
      </c>
      <c r="O4764" s="45">
        <f>MONTH(Table1[[#This Row],[Joining Date]])</f>
        <v>5</v>
      </c>
      <c r="P4764" s="25">
        <f ca="1">NETWORKDAYS(Table1[[#This Row],[Joining Date]],TODAY())</f>
        <v>2647</v>
      </c>
      <c r="Q4764" s="25" t="str">
        <f>LEFT(Table1[[#This Row],[Department]],5)&amp;"-"&amp;RIGHT(Table1[[#This Row],[Employee ID]],3)</f>
        <v>Sales-011</v>
      </c>
      <c r="R4764" s="25" t="str">
        <f>LEFT(Table1[[#This Row],[Department]],3)</f>
        <v>Sal</v>
      </c>
      <c r="S4764" s="36">
        <f>_xlfn.XLOOKUP(Table1[[#This Row],[City]],Table2[City],Table2[Bonus %])</f>
        <v>6</v>
      </c>
    </row>
    <row r="4765" spans="1:19" x14ac:dyDescent="0.35">
      <c r="A4765" s="9" t="s">
        <v>3382</v>
      </c>
      <c r="B4765" s="41" t="str">
        <f>LEFT(Table1[[#This Row],[Employee Name]],FIND(" ",Table1[[#This Row],[Employee Name]]))</f>
        <v xml:space="preserve">Rahul </v>
      </c>
      <c r="C4765" s="41" t="str">
        <f>RIGHT(Table1[[#This Row],[Employee Name]],LEN(Table1[[#This Row],[Employee Name]])-FIND(" ",Table1[[#This Row],[Employee Name]]))</f>
        <v>Verma</v>
      </c>
      <c r="D4765" s="23">
        <f>Table1[[#This Row],[Basic Salary]]+Table1[[#This Row],[Bonus]]</f>
        <v>44792</v>
      </c>
      <c r="E4765" s="10">
        <v>63</v>
      </c>
      <c r="F4765" s="46">
        <v>98</v>
      </c>
      <c r="G4765" s="10" t="str" cm="1">
        <f t="array" ref="G4765">_xlfn.IFS(Table1[[#This Row],[Performance Score]]&gt;=80,"Excellent",Table1[[#This Row],[Performance Score]]&gt;=60,"Good",Table1[[#This Row],[Performance Score]]&gt;=40,"Need Improvement")</f>
        <v>Excellent</v>
      </c>
      <c r="H4765" s="30">
        <f>Table1[[#This Row],[Bonus]]/Table1[[#This Row],[Basic Salary]]</f>
        <v>0.14963297571993225</v>
      </c>
      <c r="I4765" s="10">
        <f ca="1">DATEDIF(Table1[[#This Row],[Date of Birth]],TODAY(),"y")</f>
        <v>28</v>
      </c>
      <c r="J4765" s="34">
        <v>43014</v>
      </c>
      <c r="K4765" s="33" t="str" cm="1">
        <f t="array" aca="1" ref="K4765" ca="1">_xlfn.IFS(L4765&lt;3,"Junior",L4765&lt;=7,"Mid-Level",L4765&gt;7,"Senior")</f>
        <v>Senior</v>
      </c>
      <c r="L4765" s="46">
        <f ca="1">INT(YEARFRAC(Table1[[#This Row],[Joining Date]],TODAY(),1))</f>
        <v>8</v>
      </c>
      <c r="M4765" s="25" t="str">
        <f t="shared" ca="1" si="74"/>
        <v>Yes</v>
      </c>
      <c r="N4765" s="26">
        <f>YEAR(Table1[[#This Row],[Joining Date]])</f>
        <v>2017</v>
      </c>
      <c r="O4765" s="46">
        <f>MONTH(Table1[[#This Row],[Joining Date]])</f>
        <v>10</v>
      </c>
      <c r="P4765" s="26">
        <f ca="1">NETWORKDAYS(Table1[[#This Row],[Joining Date]],TODAY())</f>
        <v>2277</v>
      </c>
      <c r="Q4765" s="26" t="str">
        <f>LEFT(Table1[[#This Row],[Department]],5)&amp;"-"&amp;RIGHT(Table1[[#This Row],[Employee ID]],3)</f>
        <v>HR-326</v>
      </c>
      <c r="R4765" s="26" t="str">
        <f>LEFT(Table1[[#This Row],[Department]],3)</f>
        <v>HR</v>
      </c>
      <c r="S4765" s="37">
        <f>_xlfn.XLOOKUP(Table1[[#This Row],[City]],Table2[City],Table2[Bonus %])</f>
        <v>8</v>
      </c>
    </row>
    <row r="4766" spans="1:19" x14ac:dyDescent="0.35">
      <c r="A4766" s="7" t="s">
        <v>2569</v>
      </c>
      <c r="B4766" s="40" t="str">
        <f>LEFT(Table1[[#This Row],[Employee Name]],FIND(" ",Table1[[#This Row],[Employee Name]]))</f>
        <v xml:space="preserve">Arjun </v>
      </c>
      <c r="C4766" s="40" t="str">
        <f>RIGHT(Table1[[#This Row],[Employee Name]],LEN(Table1[[#This Row],[Employee Name]])-FIND(" ",Table1[[#This Row],[Employee Name]]))</f>
        <v>Mehta</v>
      </c>
      <c r="D4766" s="22">
        <f>Table1[[#This Row],[Basic Salary]]+Table1[[#This Row],[Bonus]]</f>
        <v>44780</v>
      </c>
      <c r="E4766" s="8">
        <v>93</v>
      </c>
      <c r="F4766" s="45">
        <v>59</v>
      </c>
      <c r="G4766" s="8" t="str" cm="1">
        <f t="array" ref="G4766">_xlfn.IFS(Table1[[#This Row],[Performance Score]]&gt;=80,"Excellent",Table1[[#This Row],[Performance Score]]&gt;=60,"Good",Table1[[#This Row],[Performance Score]]&gt;=40,"Need Improvement")</f>
        <v>Need Improvement</v>
      </c>
      <c r="H4766" s="29">
        <f>Table1[[#This Row],[Bonus]]/Table1[[#This Row],[Basic Salary]]</f>
        <v>0.13605804602075247</v>
      </c>
      <c r="I4766" s="8">
        <f ca="1">DATEDIF(Table1[[#This Row],[Date of Birth]],TODAY(),"y")</f>
        <v>20</v>
      </c>
      <c r="J4766" s="33">
        <v>42688</v>
      </c>
      <c r="K4766" s="33" t="str" cm="1">
        <f t="array" aca="1" ref="K4766" ca="1">_xlfn.IFS(L4766&lt;3,"Junior",L4766&lt;=7,"Mid-Level",L4766&gt;7,"Senior")</f>
        <v>Senior</v>
      </c>
      <c r="L4766" s="45">
        <f ca="1">INT(YEARFRAC(Table1[[#This Row],[Joining Date]],TODAY(),1))</f>
        <v>9</v>
      </c>
      <c r="M4766" s="25" t="str">
        <f t="shared" ca="1" si="74"/>
        <v>Yes</v>
      </c>
      <c r="N4766" s="25">
        <f>YEAR(Table1[[#This Row],[Joining Date]])</f>
        <v>2016</v>
      </c>
      <c r="O4766" s="45">
        <f>MONTH(Table1[[#This Row],[Joining Date]])</f>
        <v>11</v>
      </c>
      <c r="P4766" s="25">
        <f ca="1">NETWORKDAYS(Table1[[#This Row],[Joining Date]],TODAY())</f>
        <v>2511</v>
      </c>
      <c r="Q4766" s="25" t="str">
        <f>LEFT(Table1[[#This Row],[Department]],5)&amp;"-"&amp;RIGHT(Table1[[#This Row],[Employee ID]],3)</f>
        <v>IT-513</v>
      </c>
      <c r="R4766" s="25" t="str">
        <f>LEFT(Table1[[#This Row],[Department]],3)</f>
        <v>IT</v>
      </c>
      <c r="S4766" s="36">
        <f>_xlfn.XLOOKUP(Table1[[#This Row],[City]],Table2[City],Table2[Bonus %])</f>
        <v>6</v>
      </c>
    </row>
    <row r="4767" spans="1:19" x14ac:dyDescent="0.35">
      <c r="A4767" s="9" t="s">
        <v>540</v>
      </c>
      <c r="B4767" s="41" t="str">
        <f>LEFT(Table1[[#This Row],[Employee Name]],FIND(" ",Table1[[#This Row],[Employee Name]]))</f>
        <v xml:space="preserve">Ishita </v>
      </c>
      <c r="C4767" s="41" t="str">
        <f>RIGHT(Table1[[#This Row],[Employee Name]],LEN(Table1[[#This Row],[Employee Name]])-FIND(" ",Table1[[#This Row],[Employee Name]]))</f>
        <v>Roy</v>
      </c>
      <c r="D4767" s="23">
        <f>Table1[[#This Row],[Basic Salary]]+Table1[[#This Row],[Bonus]]</f>
        <v>44772</v>
      </c>
      <c r="E4767" s="10">
        <v>72</v>
      </c>
      <c r="F4767" s="46">
        <v>73</v>
      </c>
      <c r="G4767" s="10" t="str" cm="1">
        <f t="array" ref="G4767">_xlfn.IFS(Table1[[#This Row],[Performance Score]]&gt;=80,"Excellent",Table1[[#This Row],[Performance Score]]&gt;=60,"Good",Table1[[#This Row],[Performance Score]]&gt;=40,"Need Improvement")</f>
        <v>Good</v>
      </c>
      <c r="H4767" s="30">
        <f>Table1[[#This Row],[Bonus]]/Table1[[#This Row],[Basic Salary]]</f>
        <v>0.14126943665562069</v>
      </c>
      <c r="I4767" s="10">
        <f ca="1">DATEDIF(Table1[[#This Row],[Date of Birth]],TODAY(),"y")</f>
        <v>40</v>
      </c>
      <c r="J4767" s="34">
        <v>43583</v>
      </c>
      <c r="K4767" s="33" t="str" cm="1">
        <f t="array" aca="1" ref="K4767" ca="1">_xlfn.IFS(L4767&lt;3,"Junior",L4767&lt;=7,"Mid-Level",L4767&gt;7,"Senior")</f>
        <v>Mid-Level</v>
      </c>
      <c r="L4767" s="46">
        <f ca="1">INT(YEARFRAC(Table1[[#This Row],[Joining Date]],TODAY(),1))</f>
        <v>7</v>
      </c>
      <c r="M4767" s="25" t="str">
        <f t="shared" ca="1" si="74"/>
        <v>Yes</v>
      </c>
      <c r="N4767" s="26">
        <f>YEAR(Table1[[#This Row],[Joining Date]])</f>
        <v>2019</v>
      </c>
      <c r="O4767" s="46">
        <f>MONTH(Table1[[#This Row],[Joining Date]])</f>
        <v>4</v>
      </c>
      <c r="P4767" s="26">
        <f ca="1">NETWORKDAYS(Table1[[#This Row],[Joining Date]],TODAY())</f>
        <v>1871</v>
      </c>
      <c r="Q4767" s="26" t="str">
        <f>LEFT(Table1[[#This Row],[Department]],5)&amp;"-"&amp;RIGHT(Table1[[#This Row],[Employee ID]],3)</f>
        <v>Finan-484</v>
      </c>
      <c r="R4767" s="26" t="str">
        <f>LEFT(Table1[[#This Row],[Department]],3)</f>
        <v>Fin</v>
      </c>
      <c r="S4767" s="37">
        <f>_xlfn.XLOOKUP(Table1[[#This Row],[City]],Table2[City],Table2[Bonus %])</f>
        <v>5</v>
      </c>
    </row>
    <row r="4768" spans="1:19" x14ac:dyDescent="0.35">
      <c r="A4768" s="7" t="s">
        <v>4913</v>
      </c>
      <c r="B4768" s="40" t="str">
        <f>LEFT(Table1[[#This Row],[Employee Name]],FIND(" ",Table1[[#This Row],[Employee Name]]))</f>
        <v xml:space="preserve">Arjun </v>
      </c>
      <c r="C4768" s="40" t="str">
        <f>RIGHT(Table1[[#This Row],[Employee Name]],LEN(Table1[[#This Row],[Employee Name]])-FIND(" ",Table1[[#This Row],[Employee Name]]))</f>
        <v>Mehta</v>
      </c>
      <c r="D4768" s="22">
        <f>Table1[[#This Row],[Basic Salary]]+Table1[[#This Row],[Bonus]]</f>
        <v>44770</v>
      </c>
      <c r="E4768" s="8">
        <v>88</v>
      </c>
      <c r="F4768" s="45">
        <v>80</v>
      </c>
      <c r="G4768" s="8" t="str" cm="1">
        <f t="array" ref="G4768">_xlfn.IFS(Table1[[#This Row],[Performance Score]]&gt;=80,"Excellent",Table1[[#This Row],[Performance Score]]&gt;=60,"Good",Table1[[#This Row],[Performance Score]]&gt;=40,"Need Improvement")</f>
        <v>Excellent</v>
      </c>
      <c r="H4768" s="29">
        <f>Table1[[#This Row],[Bonus]]/Table1[[#This Row],[Basic Salary]]</f>
        <v>0.7001481031405461</v>
      </c>
      <c r="I4768" s="8">
        <f ca="1">DATEDIF(Table1[[#This Row],[Date of Birth]],TODAY(),"y")</f>
        <v>21</v>
      </c>
      <c r="J4768" s="33">
        <v>42425</v>
      </c>
      <c r="K4768" s="33" t="str" cm="1">
        <f t="array" aca="1" ref="K4768" ca="1">_xlfn.IFS(L4768&lt;3,"Junior",L4768&lt;=7,"Mid-Level",L4768&gt;7,"Senior")</f>
        <v>Senior</v>
      </c>
      <c r="L4768" s="45">
        <f ca="1">INT(YEARFRAC(Table1[[#This Row],[Joining Date]],TODAY(),1))</f>
        <v>10</v>
      </c>
      <c r="M4768" s="25" t="str">
        <f t="shared" ca="1" si="74"/>
        <v>Yes</v>
      </c>
      <c r="N4768" s="25">
        <f>YEAR(Table1[[#This Row],[Joining Date]])</f>
        <v>2016</v>
      </c>
      <c r="O4768" s="45">
        <f>MONTH(Table1[[#This Row],[Joining Date]])</f>
        <v>2</v>
      </c>
      <c r="P4768" s="25">
        <f ca="1">NETWORKDAYS(Table1[[#This Row],[Joining Date]],TODAY())</f>
        <v>2698</v>
      </c>
      <c r="Q4768" s="25" t="str">
        <f>LEFT(Table1[[#This Row],[Department]],5)&amp;"-"&amp;RIGHT(Table1[[#This Row],[Employee ID]],3)</f>
        <v>Marke-857</v>
      </c>
      <c r="R4768" s="25" t="str">
        <f>LEFT(Table1[[#This Row],[Department]],3)</f>
        <v>Mar</v>
      </c>
      <c r="S4768" s="36">
        <f>_xlfn.XLOOKUP(Table1[[#This Row],[City]],Table2[City],Table2[Bonus %])</f>
        <v>5</v>
      </c>
    </row>
    <row r="4769" spans="1:19" x14ac:dyDescent="0.35">
      <c r="A4769" s="9" t="s">
        <v>2252</v>
      </c>
      <c r="B4769" s="41" t="str">
        <f>LEFT(Table1[[#This Row],[Employee Name]],FIND(" ",Table1[[#This Row],[Employee Name]]))</f>
        <v xml:space="preserve">Pooja </v>
      </c>
      <c r="C4769" s="41" t="str">
        <f>RIGHT(Table1[[#This Row],[Employee Name]],LEN(Table1[[#This Row],[Employee Name]])-FIND(" ",Table1[[#This Row],[Employee Name]]))</f>
        <v>Das</v>
      </c>
      <c r="D4769" s="23">
        <f>Table1[[#This Row],[Basic Salary]]+Table1[[#This Row],[Bonus]]</f>
        <v>44740</v>
      </c>
      <c r="E4769" s="10">
        <v>79</v>
      </c>
      <c r="F4769" s="46">
        <v>54</v>
      </c>
      <c r="G4769" s="10" t="str" cm="1">
        <f t="array" ref="G4769">_xlfn.IFS(Table1[[#This Row],[Performance Score]]&gt;=80,"Excellent",Table1[[#This Row],[Performance Score]]&gt;=60,"Good",Table1[[#This Row],[Performance Score]]&gt;=40,"Need Improvement")</f>
        <v>Need Improvement</v>
      </c>
      <c r="H4769" s="30">
        <f>Table1[[#This Row],[Bonus]]/Table1[[#This Row],[Basic Salary]]</f>
        <v>0.14345592557568942</v>
      </c>
      <c r="I4769" s="10">
        <f ca="1">DATEDIF(Table1[[#This Row],[Date of Birth]],TODAY(),"y")</f>
        <v>17</v>
      </c>
      <c r="J4769" s="34">
        <v>42856</v>
      </c>
      <c r="K4769" s="33" t="str" cm="1">
        <f t="array" aca="1" ref="K4769" ca="1">_xlfn.IFS(L4769&lt;3,"Junior",L4769&lt;=7,"Mid-Level",L4769&gt;7,"Senior")</f>
        <v>Senior</v>
      </c>
      <c r="L4769" s="46">
        <f ca="1">INT(YEARFRAC(Table1[[#This Row],[Joining Date]],TODAY(),1))</f>
        <v>9</v>
      </c>
      <c r="M4769" s="25" t="str">
        <f t="shared" ca="1" si="74"/>
        <v>Yes</v>
      </c>
      <c r="N4769" s="26">
        <f>YEAR(Table1[[#This Row],[Joining Date]])</f>
        <v>2017</v>
      </c>
      <c r="O4769" s="46">
        <f>MONTH(Table1[[#This Row],[Joining Date]])</f>
        <v>5</v>
      </c>
      <c r="P4769" s="26">
        <f ca="1">NETWORKDAYS(Table1[[#This Row],[Joining Date]],TODAY())</f>
        <v>2391</v>
      </c>
      <c r="Q4769" s="26" t="str">
        <f>LEFT(Table1[[#This Row],[Department]],5)&amp;"-"&amp;RIGHT(Table1[[#This Row],[Employee ID]],3)</f>
        <v>Sales-196</v>
      </c>
      <c r="R4769" s="26" t="str">
        <f>LEFT(Table1[[#This Row],[Department]],3)</f>
        <v>Sal</v>
      </c>
      <c r="S4769" s="37">
        <f>_xlfn.XLOOKUP(Table1[[#This Row],[City]],Table2[City],Table2[Bonus %])</f>
        <v>6</v>
      </c>
    </row>
    <row r="4770" spans="1:19" x14ac:dyDescent="0.35">
      <c r="A4770" s="7" t="s">
        <v>1685</v>
      </c>
      <c r="B4770" s="40" t="str">
        <f>LEFT(Table1[[#This Row],[Employee Name]],FIND(" ",Table1[[#This Row],[Employee Name]]))</f>
        <v xml:space="preserve">Swathi </v>
      </c>
      <c r="C4770" s="40" t="str">
        <f>RIGHT(Table1[[#This Row],[Employee Name]],LEN(Table1[[#This Row],[Employee Name]])-FIND(" ",Table1[[#This Row],[Employee Name]]))</f>
        <v>Ramesh</v>
      </c>
      <c r="D4770" s="22">
        <f>Table1[[#This Row],[Basic Salary]]+Table1[[#This Row],[Bonus]]</f>
        <v>44730</v>
      </c>
      <c r="E4770" s="8">
        <v>98</v>
      </c>
      <c r="F4770" s="45">
        <v>61</v>
      </c>
      <c r="G4770" s="8" t="str" cm="1">
        <f t="array" ref="G4770">_xlfn.IFS(Table1[[#This Row],[Performance Score]]&gt;=80,"Excellent",Table1[[#This Row],[Performance Score]]&gt;=60,"Good",Table1[[#This Row],[Performance Score]]&gt;=40,"Need Improvement")</f>
        <v>Good</v>
      </c>
      <c r="H4770" s="29">
        <f>Table1[[#This Row],[Bonus]]/Table1[[#This Row],[Basic Salary]]</f>
        <v>0.48024356343900987</v>
      </c>
      <c r="I4770" s="8">
        <f ca="1">DATEDIF(Table1[[#This Row],[Date of Birth]],TODAY(),"y")</f>
        <v>39</v>
      </c>
      <c r="J4770" s="33">
        <v>43206</v>
      </c>
      <c r="K4770" s="33" t="str" cm="1">
        <f t="array" aca="1" ref="K4770" ca="1">_xlfn.IFS(L4770&lt;3,"Junior",L4770&lt;=7,"Mid-Level",L4770&gt;7,"Senior")</f>
        <v>Senior</v>
      </c>
      <c r="L4770" s="45">
        <f ca="1">INT(YEARFRAC(Table1[[#This Row],[Joining Date]],TODAY(),1))</f>
        <v>8</v>
      </c>
      <c r="M4770" s="25" t="str">
        <f t="shared" ca="1" si="74"/>
        <v>Yes</v>
      </c>
      <c r="N4770" s="25">
        <f>YEAR(Table1[[#This Row],[Joining Date]])</f>
        <v>2018</v>
      </c>
      <c r="O4770" s="45">
        <f>MONTH(Table1[[#This Row],[Joining Date]])</f>
        <v>4</v>
      </c>
      <c r="P4770" s="25">
        <f ca="1">NETWORKDAYS(Table1[[#This Row],[Joining Date]],TODAY())</f>
        <v>2141</v>
      </c>
      <c r="Q4770" s="25" t="str">
        <f>LEFT(Table1[[#This Row],[Department]],5)&amp;"-"&amp;RIGHT(Table1[[#This Row],[Employee ID]],3)</f>
        <v>Finan-629</v>
      </c>
      <c r="R4770" s="25" t="str">
        <f>LEFT(Table1[[#This Row],[Department]],3)</f>
        <v>Fin</v>
      </c>
      <c r="S4770" s="36">
        <f>_xlfn.XLOOKUP(Table1[[#This Row],[City]],Table2[City],Table2[Bonus %])</f>
        <v>8</v>
      </c>
    </row>
    <row r="4771" spans="1:19" x14ac:dyDescent="0.35">
      <c r="A4771" s="9" t="s">
        <v>1573</v>
      </c>
      <c r="B4771" s="41" t="str">
        <f>LEFT(Table1[[#This Row],[Employee Name]],FIND(" ",Table1[[#This Row],[Employee Name]]))</f>
        <v xml:space="preserve">Rahul </v>
      </c>
      <c r="C4771" s="41" t="str">
        <f>RIGHT(Table1[[#This Row],[Employee Name]],LEN(Table1[[#This Row],[Employee Name]])-FIND(" ",Table1[[#This Row],[Employee Name]]))</f>
        <v>Verma</v>
      </c>
      <c r="D4771" s="23">
        <f>Table1[[#This Row],[Basic Salary]]+Table1[[#This Row],[Bonus]]</f>
        <v>44724</v>
      </c>
      <c r="E4771" s="10">
        <v>94</v>
      </c>
      <c r="F4771" s="46">
        <v>60</v>
      </c>
      <c r="G4771" s="10" t="str" cm="1">
        <f t="array" ref="G4771">_xlfn.IFS(Table1[[#This Row],[Performance Score]]&gt;=80,"Excellent",Table1[[#This Row],[Performance Score]]&gt;=60,"Good",Table1[[#This Row],[Performance Score]]&gt;=40,"Need Improvement")</f>
        <v>Good</v>
      </c>
      <c r="H4771" s="30">
        <f>Table1[[#This Row],[Bonus]]/Table1[[#This Row],[Basic Salary]]</f>
        <v>0.32649187329457824</v>
      </c>
      <c r="I4771" s="10">
        <f ca="1">DATEDIF(Table1[[#This Row],[Date of Birth]],TODAY(),"y")</f>
        <v>24</v>
      </c>
      <c r="J4771" s="34">
        <v>45700</v>
      </c>
      <c r="K4771" s="33" t="str" cm="1">
        <f t="array" aca="1" ref="K4771" ca="1">_xlfn.IFS(L4771&lt;3,"Junior",L4771&lt;=7,"Mid-Level",L4771&gt;7,"Senior")</f>
        <v>Junior</v>
      </c>
      <c r="L4771" s="46">
        <f ca="1">INT(YEARFRAC(Table1[[#This Row],[Joining Date]],TODAY(),1))</f>
        <v>1</v>
      </c>
      <c r="M4771" s="25" t="str">
        <f t="shared" ca="1" si="74"/>
        <v>No</v>
      </c>
      <c r="N4771" s="26">
        <f>YEAR(Table1[[#This Row],[Joining Date]])</f>
        <v>2025</v>
      </c>
      <c r="O4771" s="46">
        <f>MONTH(Table1[[#This Row],[Joining Date]])</f>
        <v>2</v>
      </c>
      <c r="P4771" s="26">
        <f ca="1">NETWORKDAYS(Table1[[#This Row],[Joining Date]],TODAY())</f>
        <v>359</v>
      </c>
      <c r="Q4771" s="26" t="str">
        <f>LEFT(Table1[[#This Row],[Department]],5)&amp;"-"&amp;RIGHT(Table1[[#This Row],[Employee ID]],3)</f>
        <v>HR-517</v>
      </c>
      <c r="R4771" s="26" t="str">
        <f>LEFT(Table1[[#This Row],[Department]],3)</f>
        <v>HR</v>
      </c>
      <c r="S4771" s="37">
        <f>_xlfn.XLOOKUP(Table1[[#This Row],[City]],Table2[City],Table2[Bonus %])</f>
        <v>7</v>
      </c>
    </row>
    <row r="4772" spans="1:19" x14ac:dyDescent="0.35">
      <c r="A4772" s="7" t="s">
        <v>3237</v>
      </c>
      <c r="B4772" s="40" t="str">
        <f>LEFT(Table1[[#This Row],[Employee Name]],FIND(" ",Table1[[#This Row],[Employee Name]]))</f>
        <v xml:space="preserve">Nisha </v>
      </c>
      <c r="C4772" s="40" t="str">
        <f>RIGHT(Table1[[#This Row],[Employee Name]],LEN(Table1[[#This Row],[Employee Name]])-FIND(" ",Table1[[#This Row],[Employee Name]]))</f>
        <v>Kapoor</v>
      </c>
      <c r="D4772" s="22">
        <f>Table1[[#This Row],[Basic Salary]]+Table1[[#This Row],[Bonus]]</f>
        <v>44716</v>
      </c>
      <c r="E4772" s="8">
        <v>94</v>
      </c>
      <c r="F4772" s="45">
        <v>73</v>
      </c>
      <c r="G4772" s="8" t="str" cm="1">
        <f t="array" ref="G4772">_xlfn.IFS(Table1[[#This Row],[Performance Score]]&gt;=80,"Excellent",Table1[[#This Row],[Performance Score]]&gt;=60,"Good",Table1[[#This Row],[Performance Score]]&gt;=40,"Need Improvement")</f>
        <v>Good</v>
      </c>
      <c r="H4772" s="29">
        <f>Table1[[#This Row],[Bonus]]/Table1[[#This Row],[Basic Salary]]</f>
        <v>0.46715663757464398</v>
      </c>
      <c r="I4772" s="8">
        <f ca="1">DATEDIF(Table1[[#This Row],[Date of Birth]],TODAY(),"y")</f>
        <v>39</v>
      </c>
      <c r="J4772" s="33">
        <v>44048</v>
      </c>
      <c r="K4772" s="33" t="str" cm="1">
        <f t="array" aca="1" ref="K4772" ca="1">_xlfn.IFS(L4772&lt;3,"Junior",L4772&lt;=7,"Mid-Level",L4772&gt;7,"Senior")</f>
        <v>Mid-Level</v>
      </c>
      <c r="L4772" s="45">
        <f ca="1">INT(YEARFRAC(Table1[[#This Row],[Joining Date]],TODAY(),1))</f>
        <v>5</v>
      </c>
      <c r="M4772" s="25" t="str">
        <f t="shared" ca="1" si="74"/>
        <v>No</v>
      </c>
      <c r="N4772" s="25">
        <f>YEAR(Table1[[#This Row],[Joining Date]])</f>
        <v>2020</v>
      </c>
      <c r="O4772" s="45">
        <f>MONTH(Table1[[#This Row],[Joining Date]])</f>
        <v>8</v>
      </c>
      <c r="P4772" s="25">
        <f ca="1">NETWORKDAYS(Table1[[#This Row],[Joining Date]],TODAY())</f>
        <v>1539</v>
      </c>
      <c r="Q4772" s="25" t="str">
        <f>LEFT(Table1[[#This Row],[Department]],5)&amp;"-"&amp;RIGHT(Table1[[#This Row],[Employee ID]],3)</f>
        <v>Finan-181</v>
      </c>
      <c r="R4772" s="25" t="str">
        <f>LEFT(Table1[[#This Row],[Department]],3)</f>
        <v>Fin</v>
      </c>
      <c r="S4772" s="36">
        <f>_xlfn.XLOOKUP(Table1[[#This Row],[City]],Table2[City],Table2[Bonus %])</f>
        <v>5</v>
      </c>
    </row>
    <row r="4773" spans="1:19" x14ac:dyDescent="0.35">
      <c r="A4773" s="9" t="s">
        <v>3713</v>
      </c>
      <c r="B4773" s="41" t="str">
        <f>LEFT(Table1[[#This Row],[Employee Name]],FIND(" ",Table1[[#This Row],[Employee Name]]))</f>
        <v xml:space="preserve">Neha </v>
      </c>
      <c r="C4773" s="41" t="str">
        <f>RIGHT(Table1[[#This Row],[Employee Name]],LEN(Table1[[#This Row],[Employee Name]])-FIND(" ",Table1[[#This Row],[Employee Name]]))</f>
        <v>Kulkarni</v>
      </c>
      <c r="D4773" s="23">
        <f>Table1[[#This Row],[Basic Salary]]+Table1[[#This Row],[Bonus]]</f>
        <v>44709</v>
      </c>
      <c r="E4773" s="10">
        <v>68</v>
      </c>
      <c r="F4773" s="46">
        <v>95</v>
      </c>
      <c r="G4773" s="10" t="str" cm="1">
        <f t="array" ref="G4773">_xlfn.IFS(Table1[[#This Row],[Performance Score]]&gt;=80,"Excellent",Table1[[#This Row],[Performance Score]]&gt;=60,"Good",Table1[[#This Row],[Performance Score]]&gt;=40,"Need Improvement")</f>
        <v>Excellent</v>
      </c>
      <c r="H4773" s="30">
        <f>Table1[[#This Row],[Bonus]]/Table1[[#This Row],[Basic Salary]]</f>
        <v>0.25130142737195632</v>
      </c>
      <c r="I4773" s="10">
        <f ca="1">DATEDIF(Table1[[#This Row],[Date of Birth]],TODAY(),"y")</f>
        <v>22</v>
      </c>
      <c r="J4773" s="34">
        <v>42264</v>
      </c>
      <c r="K4773" s="33" t="str" cm="1">
        <f t="array" aca="1" ref="K4773" ca="1">_xlfn.IFS(L4773&lt;3,"Junior",L4773&lt;=7,"Mid-Level",L4773&gt;7,"Senior")</f>
        <v>Senior</v>
      </c>
      <c r="L4773" s="46">
        <f ca="1">INT(YEARFRAC(Table1[[#This Row],[Joining Date]],TODAY(),1))</f>
        <v>10</v>
      </c>
      <c r="M4773" s="25" t="str">
        <f t="shared" ca="1" si="74"/>
        <v>Yes</v>
      </c>
      <c r="N4773" s="26">
        <f>YEAR(Table1[[#This Row],[Joining Date]])</f>
        <v>2015</v>
      </c>
      <c r="O4773" s="46">
        <f>MONTH(Table1[[#This Row],[Joining Date]])</f>
        <v>9</v>
      </c>
      <c r="P4773" s="26">
        <f ca="1">NETWORKDAYS(Table1[[#This Row],[Joining Date]],TODAY())</f>
        <v>2813</v>
      </c>
      <c r="Q4773" s="26" t="str">
        <f>LEFT(Table1[[#This Row],[Department]],5)&amp;"-"&amp;RIGHT(Table1[[#This Row],[Employee ID]],3)</f>
        <v>Suppo-657</v>
      </c>
      <c r="R4773" s="26" t="str">
        <f>LEFT(Table1[[#This Row],[Department]],3)</f>
        <v>Sup</v>
      </c>
      <c r="S4773" s="37">
        <f>_xlfn.XLOOKUP(Table1[[#This Row],[City]],Table2[City],Table2[Bonus %])</f>
        <v>6</v>
      </c>
    </row>
    <row r="4774" spans="1:19" x14ac:dyDescent="0.35">
      <c r="A4774" s="7" t="s">
        <v>4446</v>
      </c>
      <c r="B4774" s="40" t="str">
        <f>LEFT(Table1[[#This Row],[Employee Name]],FIND(" ",Table1[[#This Row],[Employee Name]]))</f>
        <v xml:space="preserve">Sneha </v>
      </c>
      <c r="C4774" s="40" t="str">
        <f>RIGHT(Table1[[#This Row],[Employee Name]],LEN(Table1[[#This Row],[Employee Name]])-FIND(" ",Table1[[#This Row],[Employee Name]]))</f>
        <v>Iyer</v>
      </c>
      <c r="D4774" s="22">
        <f>Table1[[#This Row],[Basic Salary]]+Table1[[#This Row],[Bonus]]</f>
        <v>44664</v>
      </c>
      <c r="E4774" s="8">
        <v>78</v>
      </c>
      <c r="F4774" s="45">
        <v>51</v>
      </c>
      <c r="G4774" s="8" t="str" cm="1">
        <f t="array" ref="G4774">_xlfn.IFS(Table1[[#This Row],[Performance Score]]&gt;=80,"Excellent",Table1[[#This Row],[Performance Score]]&gt;=60,"Good",Table1[[#This Row],[Performance Score]]&gt;=40,"Need Improvement")</f>
        <v>Need Improvement</v>
      </c>
      <c r="H4774" s="29">
        <f>Table1[[#This Row],[Bonus]]/Table1[[#This Row],[Basic Salary]]</f>
        <v>0.70375739080679001</v>
      </c>
      <c r="I4774" s="8">
        <f ca="1">DATEDIF(Table1[[#This Row],[Date of Birth]],TODAY(),"y")</f>
        <v>31</v>
      </c>
      <c r="J4774" s="33">
        <v>45041</v>
      </c>
      <c r="K4774" s="33" t="str" cm="1">
        <f t="array" aca="1" ref="K4774" ca="1">_xlfn.IFS(L4774&lt;3,"Junior",L4774&lt;=7,"Mid-Level",L4774&gt;7,"Senior")</f>
        <v>Mid-Level</v>
      </c>
      <c r="L4774" s="45">
        <f ca="1">INT(YEARFRAC(Table1[[#This Row],[Joining Date]],TODAY(),1))</f>
        <v>3</v>
      </c>
      <c r="M4774" s="25" t="str">
        <f t="shared" ca="1" si="74"/>
        <v>No</v>
      </c>
      <c r="N4774" s="25">
        <f>YEAR(Table1[[#This Row],[Joining Date]])</f>
        <v>2023</v>
      </c>
      <c r="O4774" s="45">
        <f>MONTH(Table1[[#This Row],[Joining Date]])</f>
        <v>4</v>
      </c>
      <c r="P4774" s="25">
        <f ca="1">NETWORKDAYS(Table1[[#This Row],[Joining Date]],TODAY())</f>
        <v>830</v>
      </c>
      <c r="Q4774" s="25" t="str">
        <f>LEFT(Table1[[#This Row],[Department]],5)&amp;"-"&amp;RIGHT(Table1[[#This Row],[Employee ID]],3)</f>
        <v>IT-390</v>
      </c>
      <c r="R4774" s="25" t="str">
        <f>LEFT(Table1[[#This Row],[Department]],3)</f>
        <v>IT</v>
      </c>
      <c r="S4774" s="36">
        <f>_xlfn.XLOOKUP(Table1[[#This Row],[City]],Table2[City],Table2[Bonus %])</f>
        <v>6</v>
      </c>
    </row>
    <row r="4775" spans="1:19" x14ac:dyDescent="0.35">
      <c r="A4775" s="9" t="s">
        <v>2298</v>
      </c>
      <c r="B4775" s="41" t="str">
        <f>LEFT(Table1[[#This Row],[Employee Name]],FIND(" ",Table1[[#This Row],[Employee Name]]))</f>
        <v xml:space="preserve">Swathi </v>
      </c>
      <c r="C4775" s="41" t="str">
        <f>RIGHT(Table1[[#This Row],[Employee Name]],LEN(Table1[[#This Row],[Employee Name]])-FIND(" ",Table1[[#This Row],[Employee Name]]))</f>
        <v>Ramesh</v>
      </c>
      <c r="D4775" s="23">
        <f>Table1[[#This Row],[Basic Salary]]+Table1[[#This Row],[Bonus]]</f>
        <v>44659</v>
      </c>
      <c r="E4775" s="10">
        <v>87</v>
      </c>
      <c r="F4775" s="46">
        <v>67</v>
      </c>
      <c r="G4775" s="10" t="str" cm="1">
        <f t="array" ref="G4775">_xlfn.IFS(Table1[[#This Row],[Performance Score]]&gt;=80,"Excellent",Table1[[#This Row],[Performance Score]]&gt;=60,"Good",Table1[[#This Row],[Performance Score]]&gt;=40,"Need Improvement")</f>
        <v>Good</v>
      </c>
      <c r="H4775" s="30">
        <f>Table1[[#This Row],[Bonus]]/Table1[[#This Row],[Basic Salary]]</f>
        <v>0.37530795762503077</v>
      </c>
      <c r="I4775" s="10">
        <f ca="1">DATEDIF(Table1[[#This Row],[Date of Birth]],TODAY(),"y")</f>
        <v>45</v>
      </c>
      <c r="J4775" s="34">
        <v>44255</v>
      </c>
      <c r="K4775" s="33" t="str" cm="1">
        <f t="array" aca="1" ref="K4775" ca="1">_xlfn.IFS(L4775&lt;3,"Junior",L4775&lt;=7,"Mid-Level",L4775&gt;7,"Senior")</f>
        <v>Mid-Level</v>
      </c>
      <c r="L4775" s="46">
        <f ca="1">INT(YEARFRAC(Table1[[#This Row],[Joining Date]],TODAY(),1))</f>
        <v>5</v>
      </c>
      <c r="M4775" s="25" t="str">
        <f t="shared" ca="1" si="74"/>
        <v>No</v>
      </c>
      <c r="N4775" s="26">
        <f>YEAR(Table1[[#This Row],[Joining Date]])</f>
        <v>2021</v>
      </c>
      <c r="O4775" s="46">
        <f>MONTH(Table1[[#This Row],[Joining Date]])</f>
        <v>2</v>
      </c>
      <c r="P4775" s="26">
        <f ca="1">NETWORKDAYS(Table1[[#This Row],[Joining Date]],TODAY())</f>
        <v>1391</v>
      </c>
      <c r="Q4775" s="26" t="str">
        <f>LEFT(Table1[[#This Row],[Department]],5)&amp;"-"&amp;RIGHT(Table1[[#This Row],[Employee ID]],3)</f>
        <v>HR-242</v>
      </c>
      <c r="R4775" s="26" t="str">
        <f>LEFT(Table1[[#This Row],[Department]],3)</f>
        <v>HR</v>
      </c>
      <c r="S4775" s="37">
        <f>_xlfn.XLOOKUP(Table1[[#This Row],[City]],Table2[City],Table2[Bonus %])</f>
        <v>8</v>
      </c>
    </row>
    <row r="4776" spans="1:19" x14ac:dyDescent="0.35">
      <c r="A4776" s="7" t="s">
        <v>2979</v>
      </c>
      <c r="B4776" s="40" t="str">
        <f>LEFT(Table1[[#This Row],[Employee Name]],FIND(" ",Table1[[#This Row],[Employee Name]]))</f>
        <v xml:space="preserve">Neha </v>
      </c>
      <c r="C4776" s="40" t="str">
        <f>RIGHT(Table1[[#This Row],[Employee Name]],LEN(Table1[[#This Row],[Employee Name]])-FIND(" ",Table1[[#This Row],[Employee Name]]))</f>
        <v>Kulkarni</v>
      </c>
      <c r="D4776" s="22">
        <f>Table1[[#This Row],[Basic Salary]]+Table1[[#This Row],[Bonus]]</f>
        <v>44651</v>
      </c>
      <c r="E4776" s="8">
        <v>70</v>
      </c>
      <c r="F4776" s="45">
        <v>96</v>
      </c>
      <c r="G4776" s="8" t="str" cm="1">
        <f t="array" ref="G4776">_xlfn.IFS(Table1[[#This Row],[Performance Score]]&gt;=80,"Excellent",Table1[[#This Row],[Performance Score]]&gt;=60,"Good",Table1[[#This Row],[Performance Score]]&gt;=40,"Need Improvement")</f>
        <v>Excellent</v>
      </c>
      <c r="H4776" s="29">
        <f>Table1[[#This Row],[Bonus]]/Table1[[#This Row],[Basic Salary]]</f>
        <v>0.65043986101870332</v>
      </c>
      <c r="I4776" s="8">
        <f ca="1">DATEDIF(Table1[[#This Row],[Date of Birth]],TODAY(),"y")</f>
        <v>21</v>
      </c>
      <c r="J4776" s="33">
        <v>44601</v>
      </c>
      <c r="K4776" s="33" t="str" cm="1">
        <f t="array" aca="1" ref="K4776" ca="1">_xlfn.IFS(L4776&lt;3,"Junior",L4776&lt;=7,"Mid-Level",L4776&gt;7,"Senior")</f>
        <v>Mid-Level</v>
      </c>
      <c r="L4776" s="45">
        <f ca="1">INT(YEARFRAC(Table1[[#This Row],[Joining Date]],TODAY(),1))</f>
        <v>4</v>
      </c>
      <c r="M4776" s="25" t="str">
        <f t="shared" ca="1" si="74"/>
        <v>No</v>
      </c>
      <c r="N4776" s="25">
        <f>YEAR(Table1[[#This Row],[Joining Date]])</f>
        <v>2022</v>
      </c>
      <c r="O4776" s="45">
        <f>MONTH(Table1[[#This Row],[Joining Date]])</f>
        <v>2</v>
      </c>
      <c r="P4776" s="25">
        <f ca="1">NETWORKDAYS(Table1[[#This Row],[Joining Date]],TODAY())</f>
        <v>1144</v>
      </c>
      <c r="Q4776" s="25" t="str">
        <f>LEFT(Table1[[#This Row],[Department]],5)&amp;"-"&amp;RIGHT(Table1[[#This Row],[Employee ID]],3)</f>
        <v>Suppo-923</v>
      </c>
      <c r="R4776" s="25" t="str">
        <f>LEFT(Table1[[#This Row],[Department]],3)</f>
        <v>Sup</v>
      </c>
      <c r="S4776" s="36">
        <f>_xlfn.XLOOKUP(Table1[[#This Row],[City]],Table2[City],Table2[Bonus %])</f>
        <v>5</v>
      </c>
    </row>
    <row r="4777" spans="1:19" x14ac:dyDescent="0.35">
      <c r="A4777" s="9" t="s">
        <v>2287</v>
      </c>
      <c r="B4777" s="41" t="str">
        <f>LEFT(Table1[[#This Row],[Employee Name]],FIND(" ",Table1[[#This Row],[Employee Name]]))</f>
        <v xml:space="preserve">Sneha </v>
      </c>
      <c r="C4777" s="41" t="str">
        <f>RIGHT(Table1[[#This Row],[Employee Name]],LEN(Table1[[#This Row],[Employee Name]])-FIND(" ",Table1[[#This Row],[Employee Name]]))</f>
        <v>Iyer</v>
      </c>
      <c r="D4777" s="23">
        <f>Table1[[#This Row],[Basic Salary]]+Table1[[#This Row],[Bonus]]</f>
        <v>44647</v>
      </c>
      <c r="E4777" s="10">
        <v>96</v>
      </c>
      <c r="F4777" s="46">
        <v>74</v>
      </c>
      <c r="G4777" s="10" t="str" cm="1">
        <f t="array" ref="G4777">_xlfn.IFS(Table1[[#This Row],[Performance Score]]&gt;=80,"Excellent",Table1[[#This Row],[Performance Score]]&gt;=60,"Good",Table1[[#This Row],[Performance Score]]&gt;=40,"Need Improvement")</f>
        <v>Good</v>
      </c>
      <c r="H4777" s="30">
        <f>Table1[[#This Row],[Bonus]]/Table1[[#This Row],[Basic Salary]]</f>
        <v>0.4535894514081068</v>
      </c>
      <c r="I4777" s="10">
        <f ca="1">DATEDIF(Table1[[#This Row],[Date of Birth]],TODAY(),"y")</f>
        <v>44</v>
      </c>
      <c r="J4777" s="34">
        <v>45119</v>
      </c>
      <c r="K4777" s="33" t="str" cm="1">
        <f t="array" aca="1" ref="K4777" ca="1">_xlfn.IFS(L4777&lt;3,"Junior",L4777&lt;=7,"Mid-Level",L4777&gt;7,"Senior")</f>
        <v>Junior</v>
      </c>
      <c r="L4777" s="46">
        <f ca="1">INT(YEARFRAC(Table1[[#This Row],[Joining Date]],TODAY(),1))</f>
        <v>2</v>
      </c>
      <c r="M4777" s="25" t="str">
        <f t="shared" ca="1" si="74"/>
        <v>No</v>
      </c>
      <c r="N4777" s="26">
        <f>YEAR(Table1[[#This Row],[Joining Date]])</f>
        <v>2023</v>
      </c>
      <c r="O4777" s="46">
        <f>MONTH(Table1[[#This Row],[Joining Date]])</f>
        <v>7</v>
      </c>
      <c r="P4777" s="26">
        <f ca="1">NETWORKDAYS(Table1[[#This Row],[Joining Date]],TODAY())</f>
        <v>774</v>
      </c>
      <c r="Q4777" s="26" t="str">
        <f>LEFT(Table1[[#This Row],[Department]],5)&amp;"-"&amp;RIGHT(Table1[[#This Row],[Employee ID]],3)</f>
        <v>Marke-231</v>
      </c>
      <c r="R4777" s="26" t="str">
        <f>LEFT(Table1[[#This Row],[Department]],3)</f>
        <v>Mar</v>
      </c>
      <c r="S4777" s="37">
        <f>_xlfn.XLOOKUP(Table1[[#This Row],[City]],Table2[City],Table2[Bonus %])</f>
        <v>5</v>
      </c>
    </row>
    <row r="4778" spans="1:19" x14ac:dyDescent="0.35">
      <c r="A4778" s="7" t="s">
        <v>4357</v>
      </c>
      <c r="B4778" s="40" t="str">
        <f>LEFT(Table1[[#This Row],[Employee Name]],FIND(" ",Table1[[#This Row],[Employee Name]]))</f>
        <v xml:space="preserve">Tarun </v>
      </c>
      <c r="C4778" s="40" t="str">
        <f>RIGHT(Table1[[#This Row],[Employee Name]],LEN(Table1[[#This Row],[Employee Name]])-FIND(" ",Table1[[#This Row],[Employee Name]]))</f>
        <v>Verma</v>
      </c>
      <c r="D4778" s="22">
        <f>Table1[[#This Row],[Basic Salary]]+Table1[[#This Row],[Bonus]]</f>
        <v>44611</v>
      </c>
      <c r="E4778" s="8">
        <v>85</v>
      </c>
      <c r="F4778" s="45">
        <v>58</v>
      </c>
      <c r="G4778" s="8" t="str" cm="1">
        <f t="array" ref="G4778">_xlfn.IFS(Table1[[#This Row],[Performance Score]]&gt;=80,"Excellent",Table1[[#This Row],[Performance Score]]&gt;=60,"Good",Table1[[#This Row],[Performance Score]]&gt;=40,"Need Improvement")</f>
        <v>Need Improvement</v>
      </c>
      <c r="H4778" s="29">
        <f>Table1[[#This Row],[Bonus]]/Table1[[#This Row],[Basic Salary]]</f>
        <v>0.33537881282365972</v>
      </c>
      <c r="I4778" s="8">
        <f ca="1">DATEDIF(Table1[[#This Row],[Date of Birth]],TODAY(),"y")</f>
        <v>25</v>
      </c>
      <c r="J4778" s="33">
        <v>43404</v>
      </c>
      <c r="K4778" s="33" t="str" cm="1">
        <f t="array" aca="1" ref="K4778" ca="1">_xlfn.IFS(L4778&lt;3,"Junior",L4778&lt;=7,"Mid-Level",L4778&gt;7,"Senior")</f>
        <v>Mid-Level</v>
      </c>
      <c r="L4778" s="45">
        <f ca="1">INT(YEARFRAC(Table1[[#This Row],[Joining Date]],TODAY(),1))</f>
        <v>7</v>
      </c>
      <c r="M4778" s="25" t="str">
        <f t="shared" ca="1" si="74"/>
        <v>Yes</v>
      </c>
      <c r="N4778" s="25">
        <f>YEAR(Table1[[#This Row],[Joining Date]])</f>
        <v>2018</v>
      </c>
      <c r="O4778" s="45">
        <f>MONTH(Table1[[#This Row],[Joining Date]])</f>
        <v>10</v>
      </c>
      <c r="P4778" s="25">
        <f ca="1">NETWORKDAYS(Table1[[#This Row],[Joining Date]],TODAY())</f>
        <v>1999</v>
      </c>
      <c r="Q4778" s="25" t="str">
        <f>LEFT(Table1[[#This Row],[Department]],5)&amp;"-"&amp;RIGHT(Table1[[#This Row],[Employee ID]],3)</f>
        <v>IT-301</v>
      </c>
      <c r="R4778" s="25" t="str">
        <f>LEFT(Table1[[#This Row],[Department]],3)</f>
        <v>IT</v>
      </c>
      <c r="S4778" s="36">
        <f>_xlfn.XLOOKUP(Table1[[#This Row],[City]],Table2[City],Table2[Bonus %])</f>
        <v>4</v>
      </c>
    </row>
    <row r="4779" spans="1:19" x14ac:dyDescent="0.35">
      <c r="A4779" s="9" t="s">
        <v>1812</v>
      </c>
      <c r="B4779" s="41" t="str">
        <f>LEFT(Table1[[#This Row],[Employee Name]],FIND(" ",Table1[[#This Row],[Employee Name]]))</f>
        <v xml:space="preserve">Tarun </v>
      </c>
      <c r="C4779" s="41" t="str">
        <f>RIGHT(Table1[[#This Row],[Employee Name]],LEN(Table1[[#This Row],[Employee Name]])-FIND(" ",Table1[[#This Row],[Employee Name]]))</f>
        <v>Verma</v>
      </c>
      <c r="D4779" s="23">
        <f>Table1[[#This Row],[Basic Salary]]+Table1[[#This Row],[Bonus]]</f>
        <v>44598</v>
      </c>
      <c r="E4779" s="10">
        <v>89</v>
      </c>
      <c r="F4779" s="46">
        <v>50</v>
      </c>
      <c r="G4779" s="10" t="str" cm="1">
        <f t="array" ref="G4779">_xlfn.IFS(Table1[[#This Row],[Performance Score]]&gt;=80,"Excellent",Table1[[#This Row],[Performance Score]]&gt;=60,"Good",Table1[[#This Row],[Performance Score]]&gt;=40,"Need Improvement")</f>
        <v>Need Improvement</v>
      </c>
      <c r="H4779" s="30">
        <f>Table1[[#This Row],[Bonus]]/Table1[[#This Row],[Basic Salary]]</f>
        <v>0.75582677165354328</v>
      </c>
      <c r="I4779" s="10">
        <f ca="1">DATEDIF(Table1[[#This Row],[Date of Birth]],TODAY(),"y")</f>
        <v>35</v>
      </c>
      <c r="J4779" s="34">
        <v>42205</v>
      </c>
      <c r="K4779" s="33" t="str" cm="1">
        <f t="array" aca="1" ref="K4779" ca="1">_xlfn.IFS(L4779&lt;3,"Junior",L4779&lt;=7,"Mid-Level",L4779&gt;7,"Senior")</f>
        <v>Senior</v>
      </c>
      <c r="L4779" s="46">
        <f ca="1">INT(YEARFRAC(Table1[[#This Row],[Joining Date]],TODAY(),1))</f>
        <v>10</v>
      </c>
      <c r="M4779" s="25" t="str">
        <f t="shared" ca="1" si="74"/>
        <v>Yes</v>
      </c>
      <c r="N4779" s="26">
        <f>YEAR(Table1[[#This Row],[Joining Date]])</f>
        <v>2015</v>
      </c>
      <c r="O4779" s="46">
        <f>MONTH(Table1[[#This Row],[Joining Date]])</f>
        <v>7</v>
      </c>
      <c r="P4779" s="26">
        <f ca="1">NETWORKDAYS(Table1[[#This Row],[Joining Date]],TODAY())</f>
        <v>2856</v>
      </c>
      <c r="Q4779" s="26" t="str">
        <f>LEFT(Table1[[#This Row],[Department]],5)&amp;"-"&amp;RIGHT(Table1[[#This Row],[Employee ID]],3)</f>
        <v>Sales-756</v>
      </c>
      <c r="R4779" s="26" t="str">
        <f>LEFT(Table1[[#This Row],[Department]],3)</f>
        <v>Sal</v>
      </c>
      <c r="S4779" s="37">
        <f>_xlfn.XLOOKUP(Table1[[#This Row],[City]],Table2[City],Table2[Bonus %])</f>
        <v>5</v>
      </c>
    </row>
    <row r="4780" spans="1:19" x14ac:dyDescent="0.35">
      <c r="A4780" s="7" t="s">
        <v>4584</v>
      </c>
      <c r="B4780" s="40" t="str">
        <f>LEFT(Table1[[#This Row],[Employee Name]],FIND(" ",Table1[[#This Row],[Employee Name]]))</f>
        <v xml:space="preserve">Meera </v>
      </c>
      <c r="C4780" s="40" t="str">
        <f>RIGHT(Table1[[#This Row],[Employee Name]],LEN(Table1[[#This Row],[Employee Name]])-FIND(" ",Table1[[#This Row],[Employee Name]]))</f>
        <v>Joshi</v>
      </c>
      <c r="D4780" s="22">
        <f>Table1[[#This Row],[Basic Salary]]+Table1[[#This Row],[Bonus]]</f>
        <v>44592</v>
      </c>
      <c r="E4780" s="8">
        <v>65</v>
      </c>
      <c r="F4780" s="45">
        <v>91</v>
      </c>
      <c r="G4780" s="8" t="str" cm="1">
        <f t="array" ref="G4780">_xlfn.IFS(Table1[[#This Row],[Performance Score]]&gt;=80,"Excellent",Table1[[#This Row],[Performance Score]]&gt;=60,"Good",Table1[[#This Row],[Performance Score]]&gt;=40,"Need Improvement")</f>
        <v>Excellent</v>
      </c>
      <c r="H4780" s="29">
        <f>Table1[[#This Row],[Bonus]]/Table1[[#This Row],[Basic Salary]]</f>
        <v>0.58408525754884544</v>
      </c>
      <c r="I4780" s="8">
        <f ca="1">DATEDIF(Table1[[#This Row],[Date of Birth]],TODAY(),"y")</f>
        <v>15</v>
      </c>
      <c r="J4780" s="33">
        <v>45039</v>
      </c>
      <c r="K4780" s="33" t="str" cm="1">
        <f t="array" aca="1" ref="K4780" ca="1">_xlfn.IFS(L4780&lt;3,"Junior",L4780&lt;=7,"Mid-Level",L4780&gt;7,"Senior")</f>
        <v>Mid-Level</v>
      </c>
      <c r="L4780" s="45">
        <f ca="1">INT(YEARFRAC(Table1[[#This Row],[Joining Date]],TODAY(),1))</f>
        <v>3</v>
      </c>
      <c r="M4780" s="25" t="str">
        <f t="shared" ca="1" si="74"/>
        <v>No</v>
      </c>
      <c r="N4780" s="25">
        <f>YEAR(Table1[[#This Row],[Joining Date]])</f>
        <v>2023</v>
      </c>
      <c r="O4780" s="45">
        <f>MONTH(Table1[[#This Row],[Joining Date]])</f>
        <v>4</v>
      </c>
      <c r="P4780" s="25">
        <f ca="1">NETWORKDAYS(Table1[[#This Row],[Joining Date]],TODAY())</f>
        <v>831</v>
      </c>
      <c r="Q4780" s="25" t="str">
        <f>LEFT(Table1[[#This Row],[Department]],5)&amp;"-"&amp;RIGHT(Table1[[#This Row],[Employee ID]],3)</f>
        <v>Suppo-528</v>
      </c>
      <c r="R4780" s="25" t="str">
        <f>LEFT(Table1[[#This Row],[Department]],3)</f>
        <v>Sup</v>
      </c>
      <c r="S4780" s="36">
        <f>_xlfn.XLOOKUP(Table1[[#This Row],[City]],Table2[City],Table2[Bonus %])</f>
        <v>7</v>
      </c>
    </row>
    <row r="4781" spans="1:19" x14ac:dyDescent="0.35">
      <c r="A4781" s="9" t="s">
        <v>3520</v>
      </c>
      <c r="B4781" s="41" t="str">
        <f>LEFT(Table1[[#This Row],[Employee Name]],FIND(" ",Table1[[#This Row],[Employee Name]]))</f>
        <v xml:space="preserve">Vikram </v>
      </c>
      <c r="C4781" s="41" t="str">
        <f>RIGHT(Table1[[#This Row],[Employee Name]],LEN(Table1[[#This Row],[Employee Name]])-FIND(" ",Table1[[#This Row],[Employee Name]]))</f>
        <v>Singh</v>
      </c>
      <c r="D4781" s="23">
        <f>Table1[[#This Row],[Basic Salary]]+Table1[[#This Row],[Bonus]]</f>
        <v>44571</v>
      </c>
      <c r="E4781" s="10">
        <v>81</v>
      </c>
      <c r="F4781" s="46">
        <v>72</v>
      </c>
      <c r="G4781" s="10" t="str" cm="1">
        <f t="array" ref="G4781">_xlfn.IFS(Table1[[#This Row],[Performance Score]]&gt;=80,"Excellent",Table1[[#This Row],[Performance Score]]&gt;=60,"Good",Table1[[#This Row],[Performance Score]]&gt;=40,"Need Improvement")</f>
        <v>Good</v>
      </c>
      <c r="H4781" s="30">
        <f>Table1[[#This Row],[Bonus]]/Table1[[#This Row],[Basic Salary]]</f>
        <v>0.36540759121404282</v>
      </c>
      <c r="I4781" s="10">
        <f ca="1">DATEDIF(Table1[[#This Row],[Date of Birth]],TODAY(),"y")</f>
        <v>23</v>
      </c>
      <c r="J4781" s="34">
        <v>42147</v>
      </c>
      <c r="K4781" s="33" t="str" cm="1">
        <f t="array" aca="1" ref="K4781" ca="1">_xlfn.IFS(L4781&lt;3,"Junior",L4781&lt;=7,"Mid-Level",L4781&gt;7,"Senior")</f>
        <v>Senior</v>
      </c>
      <c r="L4781" s="46">
        <f ca="1">INT(YEARFRAC(Table1[[#This Row],[Joining Date]],TODAY(),1))</f>
        <v>11</v>
      </c>
      <c r="M4781" s="25" t="str">
        <f t="shared" ca="1" si="74"/>
        <v>Yes</v>
      </c>
      <c r="N4781" s="26">
        <f>YEAR(Table1[[#This Row],[Joining Date]])</f>
        <v>2015</v>
      </c>
      <c r="O4781" s="46">
        <f>MONTH(Table1[[#This Row],[Joining Date]])</f>
        <v>5</v>
      </c>
      <c r="P4781" s="26">
        <f ca="1">NETWORKDAYS(Table1[[#This Row],[Joining Date]],TODAY())</f>
        <v>2896</v>
      </c>
      <c r="Q4781" s="26" t="str">
        <f>LEFT(Table1[[#This Row],[Department]],5)&amp;"-"&amp;RIGHT(Table1[[#This Row],[Employee ID]],3)</f>
        <v>Opera-464</v>
      </c>
      <c r="R4781" s="26" t="str">
        <f>LEFT(Table1[[#This Row],[Department]],3)</f>
        <v>Ope</v>
      </c>
      <c r="S4781" s="37">
        <f>_xlfn.XLOOKUP(Table1[[#This Row],[City]],Table2[City],Table2[Bonus %])</f>
        <v>8</v>
      </c>
    </row>
    <row r="4782" spans="1:19" x14ac:dyDescent="0.35">
      <c r="A4782" s="7" t="s">
        <v>4047</v>
      </c>
      <c r="B4782" s="40" t="str">
        <f>LEFT(Table1[[#This Row],[Employee Name]],FIND(" ",Table1[[#This Row],[Employee Name]]))</f>
        <v xml:space="preserve">Tarun </v>
      </c>
      <c r="C4782" s="40" t="str">
        <f>RIGHT(Table1[[#This Row],[Employee Name]],LEN(Table1[[#This Row],[Employee Name]])-FIND(" ",Table1[[#This Row],[Employee Name]]))</f>
        <v>Verma</v>
      </c>
      <c r="D4782" s="22">
        <f>Table1[[#This Row],[Basic Salary]]+Table1[[#This Row],[Bonus]]</f>
        <v>44571</v>
      </c>
      <c r="E4782" s="8">
        <v>68</v>
      </c>
      <c r="F4782" s="45">
        <v>63</v>
      </c>
      <c r="G4782" s="8" t="str" cm="1">
        <f t="array" ref="G4782">_xlfn.IFS(Table1[[#This Row],[Performance Score]]&gt;=80,"Excellent",Table1[[#This Row],[Performance Score]]&gt;=60,"Good",Table1[[#This Row],[Performance Score]]&gt;=40,"Need Improvement")</f>
        <v>Good</v>
      </c>
      <c r="H4782" s="29">
        <f>Table1[[#This Row],[Bonus]]/Table1[[#This Row],[Basic Salary]]</f>
        <v>0.37390955889152616</v>
      </c>
      <c r="I4782" s="8">
        <f ca="1">DATEDIF(Table1[[#This Row],[Date of Birth]],TODAY(),"y")</f>
        <v>28</v>
      </c>
      <c r="J4782" s="33">
        <v>44813</v>
      </c>
      <c r="K4782" s="33" t="str" cm="1">
        <f t="array" aca="1" ref="K4782" ca="1">_xlfn.IFS(L4782&lt;3,"Junior",L4782&lt;=7,"Mid-Level",L4782&gt;7,"Senior")</f>
        <v>Mid-Level</v>
      </c>
      <c r="L4782" s="45">
        <f ca="1">INT(YEARFRAC(Table1[[#This Row],[Joining Date]],TODAY(),1))</f>
        <v>3</v>
      </c>
      <c r="M4782" s="25" t="str">
        <f t="shared" ca="1" si="74"/>
        <v>No</v>
      </c>
      <c r="N4782" s="25">
        <f>YEAR(Table1[[#This Row],[Joining Date]])</f>
        <v>2022</v>
      </c>
      <c r="O4782" s="45">
        <f>MONTH(Table1[[#This Row],[Joining Date]])</f>
        <v>9</v>
      </c>
      <c r="P4782" s="25">
        <f ca="1">NETWORKDAYS(Table1[[#This Row],[Joining Date]],TODAY())</f>
        <v>992</v>
      </c>
      <c r="Q4782" s="25" t="str">
        <f>LEFT(Table1[[#This Row],[Department]],5)&amp;"-"&amp;RIGHT(Table1[[#This Row],[Employee ID]],3)</f>
        <v>Finan-991</v>
      </c>
      <c r="R4782" s="25" t="str">
        <f>LEFT(Table1[[#This Row],[Department]],3)</f>
        <v>Fin</v>
      </c>
      <c r="S4782" s="36">
        <f>_xlfn.XLOOKUP(Table1[[#This Row],[City]],Table2[City],Table2[Bonus %])</f>
        <v>5</v>
      </c>
    </row>
    <row r="4783" spans="1:19" x14ac:dyDescent="0.35">
      <c r="A4783" s="9" t="s">
        <v>2079</v>
      </c>
      <c r="B4783" s="41" t="str">
        <f>LEFT(Table1[[#This Row],[Employee Name]],FIND(" ",Table1[[#This Row],[Employee Name]]))</f>
        <v xml:space="preserve">Tarun </v>
      </c>
      <c r="C4783" s="41" t="str">
        <f>RIGHT(Table1[[#This Row],[Employee Name]],LEN(Table1[[#This Row],[Employee Name]])-FIND(" ",Table1[[#This Row],[Employee Name]]))</f>
        <v>Verma</v>
      </c>
      <c r="D4783" s="23">
        <f>Table1[[#This Row],[Basic Salary]]+Table1[[#This Row],[Bonus]]</f>
        <v>44554</v>
      </c>
      <c r="E4783" s="10">
        <v>80</v>
      </c>
      <c r="F4783" s="46">
        <v>55</v>
      </c>
      <c r="G4783" s="10" t="str" cm="1">
        <f t="array" ref="G4783">_xlfn.IFS(Table1[[#This Row],[Performance Score]]&gt;=80,"Excellent",Table1[[#This Row],[Performance Score]]&gt;=60,"Good",Table1[[#This Row],[Performance Score]]&gt;=40,"Need Improvement")</f>
        <v>Need Improvement</v>
      </c>
      <c r="H4783" s="30">
        <f>Table1[[#This Row],[Bonus]]/Table1[[#This Row],[Basic Salary]]</f>
        <v>0.14112283577502305</v>
      </c>
      <c r="I4783" s="10">
        <f ca="1">DATEDIF(Table1[[#This Row],[Date of Birth]],TODAY(),"y")</f>
        <v>21</v>
      </c>
      <c r="J4783" s="34">
        <v>45217</v>
      </c>
      <c r="K4783" s="33" t="str" cm="1">
        <f t="array" aca="1" ref="K4783" ca="1">_xlfn.IFS(L4783&lt;3,"Junior",L4783&lt;=7,"Mid-Level",L4783&gt;7,"Senior")</f>
        <v>Junior</v>
      </c>
      <c r="L4783" s="46">
        <f ca="1">INT(YEARFRAC(Table1[[#This Row],[Joining Date]],TODAY(),1))</f>
        <v>2</v>
      </c>
      <c r="M4783" s="25" t="str">
        <f t="shared" ca="1" si="74"/>
        <v>No</v>
      </c>
      <c r="N4783" s="26">
        <f>YEAR(Table1[[#This Row],[Joining Date]])</f>
        <v>2023</v>
      </c>
      <c r="O4783" s="46">
        <f>MONTH(Table1[[#This Row],[Joining Date]])</f>
        <v>10</v>
      </c>
      <c r="P4783" s="26">
        <f ca="1">NETWORKDAYS(Table1[[#This Row],[Joining Date]],TODAY())</f>
        <v>704</v>
      </c>
      <c r="Q4783" s="26" t="str">
        <f>LEFT(Table1[[#This Row],[Department]],5)&amp;"-"&amp;RIGHT(Table1[[#This Row],[Employee ID]],3)</f>
        <v>IT-023</v>
      </c>
      <c r="R4783" s="26" t="str">
        <f>LEFT(Table1[[#This Row],[Department]],3)</f>
        <v>IT</v>
      </c>
      <c r="S4783" s="37">
        <f>_xlfn.XLOOKUP(Table1[[#This Row],[City]],Table2[City],Table2[Bonus %])</f>
        <v>6</v>
      </c>
    </row>
    <row r="4784" spans="1:19" x14ac:dyDescent="0.35">
      <c r="A4784" s="7" t="s">
        <v>3896</v>
      </c>
      <c r="B4784" s="40" t="str">
        <f>LEFT(Table1[[#This Row],[Employee Name]],FIND(" ",Table1[[#This Row],[Employee Name]]))</f>
        <v xml:space="preserve">Aditya </v>
      </c>
      <c r="C4784" s="40" t="str">
        <f>RIGHT(Table1[[#This Row],[Employee Name]],LEN(Table1[[#This Row],[Employee Name]])-FIND(" ",Table1[[#This Row],[Employee Name]]))</f>
        <v>Kapoor</v>
      </c>
      <c r="D4784" s="22">
        <f>Table1[[#This Row],[Basic Salary]]+Table1[[#This Row],[Bonus]]</f>
        <v>44549</v>
      </c>
      <c r="E4784" s="8">
        <v>98</v>
      </c>
      <c r="F4784" s="45">
        <v>54</v>
      </c>
      <c r="G4784" s="8" t="str" cm="1">
        <f t="array" ref="G4784">_xlfn.IFS(Table1[[#This Row],[Performance Score]]&gt;=80,"Excellent",Table1[[#This Row],[Performance Score]]&gt;=60,"Good",Table1[[#This Row],[Performance Score]]&gt;=40,"Need Improvement")</f>
        <v>Need Improvement</v>
      </c>
      <c r="H4784" s="29">
        <f>Table1[[#This Row],[Bonus]]/Table1[[#This Row],[Basic Salary]]</f>
        <v>0.17500131877406763</v>
      </c>
      <c r="I4784" s="8">
        <f ca="1">DATEDIF(Table1[[#This Row],[Date of Birth]],TODAY(),"y")</f>
        <v>32</v>
      </c>
      <c r="J4784" s="33">
        <v>42139</v>
      </c>
      <c r="K4784" s="33" t="str" cm="1">
        <f t="array" aca="1" ref="K4784" ca="1">_xlfn.IFS(L4784&lt;3,"Junior",L4784&lt;=7,"Mid-Level",L4784&gt;7,"Senior")</f>
        <v>Senior</v>
      </c>
      <c r="L4784" s="45">
        <f ca="1">INT(YEARFRAC(Table1[[#This Row],[Joining Date]],TODAY(),1))</f>
        <v>11</v>
      </c>
      <c r="M4784" s="25" t="str">
        <f t="shared" ca="1" si="74"/>
        <v>Yes</v>
      </c>
      <c r="N4784" s="25">
        <f>YEAR(Table1[[#This Row],[Joining Date]])</f>
        <v>2015</v>
      </c>
      <c r="O4784" s="45">
        <f>MONTH(Table1[[#This Row],[Joining Date]])</f>
        <v>5</v>
      </c>
      <c r="P4784" s="25">
        <f ca="1">NETWORKDAYS(Table1[[#This Row],[Joining Date]],TODAY())</f>
        <v>2902</v>
      </c>
      <c r="Q4784" s="25" t="str">
        <f>LEFT(Table1[[#This Row],[Department]],5)&amp;"-"&amp;RIGHT(Table1[[#This Row],[Employee ID]],3)</f>
        <v>Opera-840</v>
      </c>
      <c r="R4784" s="25" t="str">
        <f>LEFT(Table1[[#This Row],[Department]],3)</f>
        <v>Ope</v>
      </c>
      <c r="S4784" s="36">
        <f>_xlfn.XLOOKUP(Table1[[#This Row],[City]],Table2[City],Table2[Bonus %])</f>
        <v>7</v>
      </c>
    </row>
    <row r="4785" spans="1:19" x14ac:dyDescent="0.35">
      <c r="A4785" s="9" t="s">
        <v>1974</v>
      </c>
      <c r="B4785" s="41" t="str">
        <f>LEFT(Table1[[#This Row],[Employee Name]],FIND(" ",Table1[[#This Row],[Employee Name]]))</f>
        <v xml:space="preserve">Ishita </v>
      </c>
      <c r="C4785" s="41" t="str">
        <f>RIGHT(Table1[[#This Row],[Employee Name]],LEN(Table1[[#This Row],[Employee Name]])-FIND(" ",Table1[[#This Row],[Employee Name]]))</f>
        <v>Roy</v>
      </c>
      <c r="D4785" s="23">
        <f>Table1[[#This Row],[Basic Salary]]+Table1[[#This Row],[Bonus]]</f>
        <v>44470</v>
      </c>
      <c r="E4785" s="10">
        <v>63</v>
      </c>
      <c r="F4785" s="46">
        <v>61</v>
      </c>
      <c r="G4785" s="10" t="str" cm="1">
        <f t="array" ref="G4785">_xlfn.IFS(Table1[[#This Row],[Performance Score]]&gt;=80,"Excellent",Table1[[#This Row],[Performance Score]]&gt;=60,"Good",Table1[[#This Row],[Performance Score]]&gt;=40,"Need Improvement")</f>
        <v>Good</v>
      </c>
      <c r="H4785" s="30">
        <f>Table1[[#This Row],[Bonus]]/Table1[[#This Row],[Basic Salary]]</f>
        <v>0.30185309874410843</v>
      </c>
      <c r="I4785" s="10">
        <f ca="1">DATEDIF(Table1[[#This Row],[Date of Birth]],TODAY(),"y")</f>
        <v>26</v>
      </c>
      <c r="J4785" s="34">
        <v>42719</v>
      </c>
      <c r="K4785" s="33" t="str" cm="1">
        <f t="array" aca="1" ref="K4785" ca="1">_xlfn.IFS(L4785&lt;3,"Junior",L4785&lt;=7,"Mid-Level",L4785&gt;7,"Senior")</f>
        <v>Senior</v>
      </c>
      <c r="L4785" s="46">
        <f ca="1">INT(YEARFRAC(Table1[[#This Row],[Joining Date]],TODAY(),1))</f>
        <v>9</v>
      </c>
      <c r="M4785" s="25" t="str">
        <f t="shared" ca="1" si="74"/>
        <v>Yes</v>
      </c>
      <c r="N4785" s="26">
        <f>YEAR(Table1[[#This Row],[Joining Date]])</f>
        <v>2016</v>
      </c>
      <c r="O4785" s="46">
        <f>MONTH(Table1[[#This Row],[Joining Date]])</f>
        <v>12</v>
      </c>
      <c r="P4785" s="26">
        <f ca="1">NETWORKDAYS(Table1[[#This Row],[Joining Date]],TODAY())</f>
        <v>2488</v>
      </c>
      <c r="Q4785" s="26" t="str">
        <f>LEFT(Table1[[#This Row],[Department]],5)&amp;"-"&amp;RIGHT(Table1[[#This Row],[Employee ID]],3)</f>
        <v>Finan-918</v>
      </c>
      <c r="R4785" s="26" t="str">
        <f>LEFT(Table1[[#This Row],[Department]],3)</f>
        <v>Fin</v>
      </c>
      <c r="S4785" s="37">
        <f>_xlfn.XLOOKUP(Table1[[#This Row],[City]],Table2[City],Table2[Bonus %])</f>
        <v>7</v>
      </c>
    </row>
    <row r="4786" spans="1:19" x14ac:dyDescent="0.35">
      <c r="A4786" s="7" t="s">
        <v>1150</v>
      </c>
      <c r="B4786" s="40" t="str">
        <f>LEFT(Table1[[#This Row],[Employee Name]],FIND(" ",Table1[[#This Row],[Employee Name]]))</f>
        <v xml:space="preserve">Nisha </v>
      </c>
      <c r="C4786" s="40" t="str">
        <f>RIGHT(Table1[[#This Row],[Employee Name]],LEN(Table1[[#This Row],[Employee Name]])-FIND(" ",Table1[[#This Row],[Employee Name]]))</f>
        <v>Kapoor</v>
      </c>
      <c r="D4786" s="22">
        <f>Table1[[#This Row],[Basic Salary]]+Table1[[#This Row],[Bonus]]</f>
        <v>44412</v>
      </c>
      <c r="E4786" s="8">
        <v>87</v>
      </c>
      <c r="F4786" s="45">
        <v>83</v>
      </c>
      <c r="G4786" s="8" t="str" cm="1">
        <f t="array" ref="G4786">_xlfn.IFS(Table1[[#This Row],[Performance Score]]&gt;=80,"Excellent",Table1[[#This Row],[Performance Score]]&gt;=60,"Good",Table1[[#This Row],[Performance Score]]&gt;=40,"Need Improvement")</f>
        <v>Excellent</v>
      </c>
      <c r="H4786" s="29">
        <f>Table1[[#This Row],[Bonus]]/Table1[[#This Row],[Basic Salary]]</f>
        <v>0.68074477747502271</v>
      </c>
      <c r="I4786" s="8">
        <f ca="1">DATEDIF(Table1[[#This Row],[Date of Birth]],TODAY(),"y")</f>
        <v>39</v>
      </c>
      <c r="J4786" s="33">
        <v>44066</v>
      </c>
      <c r="K4786" s="33" t="str" cm="1">
        <f t="array" aca="1" ref="K4786" ca="1">_xlfn.IFS(L4786&lt;3,"Junior",L4786&lt;=7,"Mid-Level",L4786&gt;7,"Senior")</f>
        <v>Mid-Level</v>
      </c>
      <c r="L4786" s="45">
        <f ca="1">INT(YEARFRAC(Table1[[#This Row],[Joining Date]],TODAY(),1))</f>
        <v>5</v>
      </c>
      <c r="M4786" s="25" t="str">
        <f t="shared" ca="1" si="74"/>
        <v>No</v>
      </c>
      <c r="N4786" s="25">
        <f>YEAR(Table1[[#This Row],[Joining Date]])</f>
        <v>2020</v>
      </c>
      <c r="O4786" s="45">
        <f>MONTH(Table1[[#This Row],[Joining Date]])</f>
        <v>8</v>
      </c>
      <c r="P4786" s="25">
        <f ca="1">NETWORKDAYS(Table1[[#This Row],[Joining Date]],TODAY())</f>
        <v>1526</v>
      </c>
      <c r="Q4786" s="25" t="str">
        <f>LEFT(Table1[[#This Row],[Department]],5)&amp;"-"&amp;RIGHT(Table1[[#This Row],[Employee ID]],3)</f>
        <v>Opera-094</v>
      </c>
      <c r="R4786" s="25" t="str">
        <f>LEFT(Table1[[#This Row],[Department]],3)</f>
        <v>Ope</v>
      </c>
      <c r="S4786" s="36">
        <f>_xlfn.XLOOKUP(Table1[[#This Row],[City]],Table2[City],Table2[Bonus %])</f>
        <v>8</v>
      </c>
    </row>
    <row r="4787" spans="1:19" x14ac:dyDescent="0.35">
      <c r="A4787" s="9" t="s">
        <v>1610</v>
      </c>
      <c r="B4787" s="41" t="str">
        <f>LEFT(Table1[[#This Row],[Employee Name]],FIND(" ",Table1[[#This Row],[Employee Name]]))</f>
        <v xml:space="preserve">Aarav </v>
      </c>
      <c r="C4787" s="41" t="str">
        <f>RIGHT(Table1[[#This Row],[Employee Name]],LEN(Table1[[#This Row],[Employee Name]])-FIND(" ",Table1[[#This Row],[Employee Name]]))</f>
        <v>Sharma</v>
      </c>
      <c r="D4787" s="23">
        <f>Table1[[#This Row],[Basic Salary]]+Table1[[#This Row],[Bonus]]</f>
        <v>44344</v>
      </c>
      <c r="E4787" s="10">
        <v>97</v>
      </c>
      <c r="F4787" s="46">
        <v>80</v>
      </c>
      <c r="G4787" s="10" t="str" cm="1">
        <f t="array" ref="G4787">_xlfn.IFS(Table1[[#This Row],[Performance Score]]&gt;=80,"Excellent",Table1[[#This Row],[Performance Score]]&gt;=60,"Good",Table1[[#This Row],[Performance Score]]&gt;=40,"Need Improvement")</f>
        <v>Excellent</v>
      </c>
      <c r="H4787" s="30">
        <f>Table1[[#This Row],[Bonus]]/Table1[[#This Row],[Basic Salary]]</f>
        <v>0.29566106647187729</v>
      </c>
      <c r="I4787" s="10">
        <f ca="1">DATEDIF(Table1[[#This Row],[Date of Birth]],TODAY(),"y")</f>
        <v>18</v>
      </c>
      <c r="J4787" s="34">
        <v>45569</v>
      </c>
      <c r="K4787" s="33" t="str" cm="1">
        <f t="array" aca="1" ref="K4787" ca="1">_xlfn.IFS(L4787&lt;3,"Junior",L4787&lt;=7,"Mid-Level",L4787&gt;7,"Senior")</f>
        <v>Junior</v>
      </c>
      <c r="L4787" s="46">
        <f ca="1">INT(YEARFRAC(Table1[[#This Row],[Joining Date]],TODAY(),1))</f>
        <v>1</v>
      </c>
      <c r="M4787" s="25" t="str">
        <f t="shared" ca="1" si="74"/>
        <v>No</v>
      </c>
      <c r="N4787" s="26">
        <f>YEAR(Table1[[#This Row],[Joining Date]])</f>
        <v>2024</v>
      </c>
      <c r="O4787" s="46">
        <f>MONTH(Table1[[#This Row],[Joining Date]])</f>
        <v>10</v>
      </c>
      <c r="P4787" s="26">
        <f ca="1">NETWORKDAYS(Table1[[#This Row],[Joining Date]],TODAY())</f>
        <v>452</v>
      </c>
      <c r="Q4787" s="26" t="str">
        <f>LEFT(Table1[[#This Row],[Department]],5)&amp;"-"&amp;RIGHT(Table1[[#This Row],[Employee ID]],3)</f>
        <v>Marke-554</v>
      </c>
      <c r="R4787" s="26" t="str">
        <f>LEFT(Table1[[#This Row],[Department]],3)</f>
        <v>Mar</v>
      </c>
      <c r="S4787" s="37">
        <f>_xlfn.XLOOKUP(Table1[[#This Row],[City]],Table2[City],Table2[Bonus %])</f>
        <v>5</v>
      </c>
    </row>
    <row r="4788" spans="1:19" x14ac:dyDescent="0.35">
      <c r="A4788" s="7" t="s">
        <v>3867</v>
      </c>
      <c r="B4788" s="40" t="str">
        <f>LEFT(Table1[[#This Row],[Employee Name]],FIND(" ",Table1[[#This Row],[Employee Name]]))</f>
        <v xml:space="preserve">Vikram </v>
      </c>
      <c r="C4788" s="40" t="str">
        <f>RIGHT(Table1[[#This Row],[Employee Name]],LEN(Table1[[#This Row],[Employee Name]])-FIND(" ",Table1[[#This Row],[Employee Name]]))</f>
        <v>Singh</v>
      </c>
      <c r="D4788" s="22">
        <f>Table1[[#This Row],[Basic Salary]]+Table1[[#This Row],[Bonus]]</f>
        <v>44298</v>
      </c>
      <c r="E4788" s="8">
        <v>89</v>
      </c>
      <c r="F4788" s="45">
        <v>53</v>
      </c>
      <c r="G4788" s="8" t="str" cm="1">
        <f t="array" ref="G4788">_xlfn.IFS(Table1[[#This Row],[Performance Score]]&gt;=80,"Excellent",Table1[[#This Row],[Performance Score]]&gt;=60,"Good",Table1[[#This Row],[Performance Score]]&gt;=40,"Need Improvement")</f>
        <v>Need Improvement</v>
      </c>
      <c r="H4788" s="29">
        <f>Table1[[#This Row],[Bonus]]/Table1[[#This Row],[Basic Salary]]</f>
        <v>0.38974117647058826</v>
      </c>
      <c r="I4788" s="8">
        <f ca="1">DATEDIF(Table1[[#This Row],[Date of Birth]],TODAY(),"y")</f>
        <v>38</v>
      </c>
      <c r="J4788" s="33">
        <v>42567</v>
      </c>
      <c r="K4788" s="33" t="str" cm="1">
        <f t="array" aca="1" ref="K4788" ca="1">_xlfn.IFS(L4788&lt;3,"Junior",L4788&lt;=7,"Mid-Level",L4788&gt;7,"Senior")</f>
        <v>Senior</v>
      </c>
      <c r="L4788" s="45">
        <f ca="1">INT(YEARFRAC(Table1[[#This Row],[Joining Date]],TODAY(),1))</f>
        <v>9</v>
      </c>
      <c r="M4788" s="25" t="str">
        <f t="shared" ca="1" si="74"/>
        <v>Yes</v>
      </c>
      <c r="N4788" s="25">
        <f>YEAR(Table1[[#This Row],[Joining Date]])</f>
        <v>2016</v>
      </c>
      <c r="O4788" s="45">
        <f>MONTH(Table1[[#This Row],[Joining Date]])</f>
        <v>7</v>
      </c>
      <c r="P4788" s="25">
        <f ca="1">NETWORKDAYS(Table1[[#This Row],[Joining Date]],TODAY())</f>
        <v>2596</v>
      </c>
      <c r="Q4788" s="25" t="str">
        <f>LEFT(Table1[[#This Row],[Department]],5)&amp;"-"&amp;RIGHT(Table1[[#This Row],[Employee ID]],3)</f>
        <v>Opera-811</v>
      </c>
      <c r="R4788" s="25" t="str">
        <f>LEFT(Table1[[#This Row],[Department]],3)</f>
        <v>Ope</v>
      </c>
      <c r="S4788" s="36">
        <f>_xlfn.XLOOKUP(Table1[[#This Row],[City]],Table2[City],Table2[Bonus %])</f>
        <v>7</v>
      </c>
    </row>
    <row r="4789" spans="1:19" x14ac:dyDescent="0.35">
      <c r="A4789" s="9" t="s">
        <v>3149</v>
      </c>
      <c r="B4789" s="41" t="str">
        <f>LEFT(Table1[[#This Row],[Employee Name]],FIND(" ",Table1[[#This Row],[Employee Name]]))</f>
        <v xml:space="preserve">Priya </v>
      </c>
      <c r="C4789" s="41" t="str">
        <f>RIGHT(Table1[[#This Row],[Employee Name]],LEN(Table1[[#This Row],[Employee Name]])-FIND(" ",Table1[[#This Row],[Employee Name]]))</f>
        <v>Reddy</v>
      </c>
      <c r="D4789" s="23">
        <f>Table1[[#This Row],[Basic Salary]]+Table1[[#This Row],[Bonus]]</f>
        <v>44247</v>
      </c>
      <c r="E4789" s="10">
        <v>86</v>
      </c>
      <c r="F4789" s="46">
        <v>46</v>
      </c>
      <c r="G4789" s="10" t="str" cm="1">
        <f t="array" ref="G4789">_xlfn.IFS(Table1[[#This Row],[Performance Score]]&gt;=80,"Excellent",Table1[[#This Row],[Performance Score]]&gt;=60,"Good",Table1[[#This Row],[Performance Score]]&gt;=40,"Need Improvement")</f>
        <v>Need Improvement</v>
      </c>
      <c r="H4789" s="30">
        <f>Table1[[#This Row],[Bonus]]/Table1[[#This Row],[Basic Salary]]</f>
        <v>0.1493622879704912</v>
      </c>
      <c r="I4789" s="10">
        <f ca="1">DATEDIF(Table1[[#This Row],[Date of Birth]],TODAY(),"y")</f>
        <v>18</v>
      </c>
      <c r="J4789" s="34">
        <v>42341</v>
      </c>
      <c r="K4789" s="33" t="str" cm="1">
        <f t="array" aca="1" ref="K4789" ca="1">_xlfn.IFS(L4789&lt;3,"Junior",L4789&lt;=7,"Mid-Level",L4789&gt;7,"Senior")</f>
        <v>Senior</v>
      </c>
      <c r="L4789" s="46">
        <f ca="1">INT(YEARFRAC(Table1[[#This Row],[Joining Date]],TODAY(),1))</f>
        <v>10</v>
      </c>
      <c r="M4789" s="25" t="str">
        <f t="shared" ca="1" si="74"/>
        <v>Yes</v>
      </c>
      <c r="N4789" s="26">
        <f>YEAR(Table1[[#This Row],[Joining Date]])</f>
        <v>2015</v>
      </c>
      <c r="O4789" s="46">
        <f>MONTH(Table1[[#This Row],[Joining Date]])</f>
        <v>12</v>
      </c>
      <c r="P4789" s="26">
        <f ca="1">NETWORKDAYS(Table1[[#This Row],[Joining Date]],TODAY())</f>
        <v>2758</v>
      </c>
      <c r="Q4789" s="26" t="str">
        <f>LEFT(Table1[[#This Row],[Department]],5)&amp;"-"&amp;RIGHT(Table1[[#This Row],[Employee ID]],3)</f>
        <v>Sales-093</v>
      </c>
      <c r="R4789" s="26" t="str">
        <f>LEFT(Table1[[#This Row],[Department]],3)</f>
        <v>Sal</v>
      </c>
      <c r="S4789" s="37">
        <f>_xlfn.XLOOKUP(Table1[[#This Row],[City]],Table2[City],Table2[Bonus %])</f>
        <v>6</v>
      </c>
    </row>
    <row r="4790" spans="1:19" x14ac:dyDescent="0.35">
      <c r="A4790" s="7" t="s">
        <v>189</v>
      </c>
      <c r="B4790" s="40" t="str">
        <f>LEFT(Table1[[#This Row],[Employee Name]],FIND(" ",Table1[[#This Row],[Employee Name]]))</f>
        <v xml:space="preserve">Meera </v>
      </c>
      <c r="C4790" s="40" t="str">
        <f>RIGHT(Table1[[#This Row],[Employee Name]],LEN(Table1[[#This Row],[Employee Name]])-FIND(" ",Table1[[#This Row],[Employee Name]]))</f>
        <v>Joshi</v>
      </c>
      <c r="D4790" s="22">
        <f>Table1[[#This Row],[Basic Salary]]+Table1[[#This Row],[Bonus]]</f>
        <v>44242</v>
      </c>
      <c r="E4790" s="8">
        <v>87</v>
      </c>
      <c r="F4790" s="45">
        <v>46</v>
      </c>
      <c r="G4790" s="8" t="str" cm="1">
        <f t="array" ref="G4790">_xlfn.IFS(Table1[[#This Row],[Performance Score]]&gt;=80,"Excellent",Table1[[#This Row],[Performance Score]]&gt;=60,"Good",Table1[[#This Row],[Performance Score]]&gt;=40,"Need Improvement")</f>
        <v>Need Improvement</v>
      </c>
      <c r="H4790" s="29">
        <f>Table1[[#This Row],[Bonus]]/Table1[[#This Row],[Basic Salary]]</f>
        <v>0.22255996462915884</v>
      </c>
      <c r="I4790" s="8">
        <f ca="1">DATEDIF(Table1[[#This Row],[Date of Birth]],TODAY(),"y")</f>
        <v>42</v>
      </c>
      <c r="J4790" s="33">
        <v>42279</v>
      </c>
      <c r="K4790" s="33" t="str" cm="1">
        <f t="array" aca="1" ref="K4790" ca="1">_xlfn.IFS(L4790&lt;3,"Junior",L4790&lt;=7,"Mid-Level",L4790&gt;7,"Senior")</f>
        <v>Senior</v>
      </c>
      <c r="L4790" s="45">
        <f ca="1">INT(YEARFRAC(Table1[[#This Row],[Joining Date]],TODAY(),1))</f>
        <v>10</v>
      </c>
      <c r="M4790" s="25" t="str">
        <f t="shared" ca="1" si="74"/>
        <v>Yes</v>
      </c>
      <c r="N4790" s="25">
        <f>YEAR(Table1[[#This Row],[Joining Date]])</f>
        <v>2015</v>
      </c>
      <c r="O4790" s="45">
        <f>MONTH(Table1[[#This Row],[Joining Date]])</f>
        <v>10</v>
      </c>
      <c r="P4790" s="25">
        <f ca="1">NETWORKDAYS(Table1[[#This Row],[Joining Date]],TODAY())</f>
        <v>2802</v>
      </c>
      <c r="Q4790" s="25" t="str">
        <f>LEFT(Table1[[#This Row],[Department]],5)&amp;"-"&amp;RIGHT(Table1[[#This Row],[Employee ID]],3)</f>
        <v>Marke-133</v>
      </c>
      <c r="R4790" s="25" t="str">
        <f>LEFT(Table1[[#This Row],[Department]],3)</f>
        <v>Mar</v>
      </c>
      <c r="S4790" s="36">
        <f>_xlfn.XLOOKUP(Table1[[#This Row],[City]],Table2[City],Table2[Bonus %])</f>
        <v>6</v>
      </c>
    </row>
    <row r="4791" spans="1:19" x14ac:dyDescent="0.35">
      <c r="A4791" s="9" t="s">
        <v>4002</v>
      </c>
      <c r="B4791" s="41" t="str">
        <f>LEFT(Table1[[#This Row],[Employee Name]],FIND(" ",Table1[[#This Row],[Employee Name]]))</f>
        <v xml:space="preserve">Rahul </v>
      </c>
      <c r="C4791" s="41" t="str">
        <f>RIGHT(Table1[[#This Row],[Employee Name]],LEN(Table1[[#This Row],[Employee Name]])-FIND(" ",Table1[[#This Row],[Employee Name]]))</f>
        <v>Verma</v>
      </c>
      <c r="D4791" s="23">
        <f>Table1[[#This Row],[Basic Salary]]+Table1[[#This Row],[Bonus]]</f>
        <v>44241</v>
      </c>
      <c r="E4791" s="10">
        <v>73</v>
      </c>
      <c r="F4791" s="46">
        <v>78</v>
      </c>
      <c r="G4791" s="10" t="str" cm="1">
        <f t="array" ref="G4791">_xlfn.IFS(Table1[[#This Row],[Performance Score]]&gt;=80,"Excellent",Table1[[#This Row],[Performance Score]]&gt;=60,"Good",Table1[[#This Row],[Performance Score]]&gt;=40,"Need Improvement")</f>
        <v>Good</v>
      </c>
      <c r="H4791" s="30">
        <f>Table1[[#This Row],[Bonus]]/Table1[[#This Row],[Basic Salary]]</f>
        <v>0.26327060906313354</v>
      </c>
      <c r="I4791" s="10">
        <f ca="1">DATEDIF(Table1[[#This Row],[Date of Birth]],TODAY(),"y")</f>
        <v>17</v>
      </c>
      <c r="J4791" s="34">
        <v>43908</v>
      </c>
      <c r="K4791" s="33" t="str" cm="1">
        <f t="array" aca="1" ref="K4791" ca="1">_xlfn.IFS(L4791&lt;3,"Junior",L4791&lt;=7,"Mid-Level",L4791&gt;7,"Senior")</f>
        <v>Mid-Level</v>
      </c>
      <c r="L4791" s="46">
        <f ca="1">INT(YEARFRAC(Table1[[#This Row],[Joining Date]],TODAY(),1))</f>
        <v>6</v>
      </c>
      <c r="M4791" s="25" t="str">
        <f t="shared" ca="1" si="74"/>
        <v>Yes</v>
      </c>
      <c r="N4791" s="26">
        <f>YEAR(Table1[[#This Row],[Joining Date]])</f>
        <v>2020</v>
      </c>
      <c r="O4791" s="46">
        <f>MONTH(Table1[[#This Row],[Joining Date]])</f>
        <v>3</v>
      </c>
      <c r="P4791" s="26">
        <f ca="1">NETWORKDAYS(Table1[[#This Row],[Joining Date]],TODAY())</f>
        <v>1639</v>
      </c>
      <c r="Q4791" s="26" t="str">
        <f>LEFT(Table1[[#This Row],[Department]],5)&amp;"-"&amp;RIGHT(Table1[[#This Row],[Employee ID]],3)</f>
        <v>Opera-946</v>
      </c>
      <c r="R4791" s="26" t="str">
        <f>LEFT(Table1[[#This Row],[Department]],3)</f>
        <v>Ope</v>
      </c>
      <c r="S4791" s="37">
        <f>_xlfn.XLOOKUP(Table1[[#This Row],[City]],Table2[City],Table2[Bonus %])</f>
        <v>4</v>
      </c>
    </row>
    <row r="4792" spans="1:19" x14ac:dyDescent="0.35">
      <c r="A4792" s="7" t="s">
        <v>1758</v>
      </c>
      <c r="B4792" s="40" t="str">
        <f>LEFT(Table1[[#This Row],[Employee Name]],FIND(" ",Table1[[#This Row],[Employee Name]]))</f>
        <v xml:space="preserve">Aditya </v>
      </c>
      <c r="C4792" s="40" t="str">
        <f>RIGHT(Table1[[#This Row],[Employee Name]],LEN(Table1[[#This Row],[Employee Name]])-FIND(" ",Table1[[#This Row],[Employee Name]]))</f>
        <v>Kapoor</v>
      </c>
      <c r="D4792" s="22">
        <f>Table1[[#This Row],[Basic Salary]]+Table1[[#This Row],[Bonus]]</f>
        <v>44161</v>
      </c>
      <c r="E4792" s="8">
        <v>65</v>
      </c>
      <c r="F4792" s="45">
        <v>45</v>
      </c>
      <c r="G4792" s="8" t="str" cm="1">
        <f t="array" ref="G4792">_xlfn.IFS(Table1[[#This Row],[Performance Score]]&gt;=80,"Excellent",Table1[[#This Row],[Performance Score]]&gt;=60,"Good",Table1[[#This Row],[Performance Score]]&gt;=40,"Need Improvement")</f>
        <v>Need Improvement</v>
      </c>
      <c r="H4792" s="29">
        <f>Table1[[#This Row],[Bonus]]/Table1[[#This Row],[Basic Salary]]</f>
        <v>0.23138053146697152</v>
      </c>
      <c r="I4792" s="8">
        <f ca="1">DATEDIF(Table1[[#This Row],[Date of Birth]],TODAY(),"y")</f>
        <v>29</v>
      </c>
      <c r="J4792" s="33">
        <v>44435</v>
      </c>
      <c r="K4792" s="33" t="str" cm="1">
        <f t="array" aca="1" ref="K4792" ca="1">_xlfn.IFS(L4792&lt;3,"Junior",L4792&lt;=7,"Mid-Level",L4792&gt;7,"Senior")</f>
        <v>Mid-Level</v>
      </c>
      <c r="L4792" s="45">
        <f ca="1">INT(YEARFRAC(Table1[[#This Row],[Joining Date]],TODAY(),1))</f>
        <v>4</v>
      </c>
      <c r="M4792" s="25" t="str">
        <f t="shared" ca="1" si="74"/>
        <v>No</v>
      </c>
      <c r="N4792" s="25">
        <f>YEAR(Table1[[#This Row],[Joining Date]])</f>
        <v>2021</v>
      </c>
      <c r="O4792" s="45">
        <f>MONTH(Table1[[#This Row],[Joining Date]])</f>
        <v>8</v>
      </c>
      <c r="P4792" s="25">
        <f ca="1">NETWORKDAYS(Table1[[#This Row],[Joining Date]],TODAY())</f>
        <v>1262</v>
      </c>
      <c r="Q4792" s="25" t="str">
        <f>LEFT(Table1[[#This Row],[Department]],5)&amp;"-"&amp;RIGHT(Table1[[#This Row],[Employee ID]],3)</f>
        <v>Opera-702</v>
      </c>
      <c r="R4792" s="25" t="str">
        <f>LEFT(Table1[[#This Row],[Department]],3)</f>
        <v>Ope</v>
      </c>
      <c r="S4792" s="36">
        <f>_xlfn.XLOOKUP(Table1[[#This Row],[City]],Table2[City],Table2[Bonus %])</f>
        <v>5</v>
      </c>
    </row>
    <row r="4793" spans="1:19" x14ac:dyDescent="0.35">
      <c r="A4793" s="9" t="s">
        <v>2594</v>
      </c>
      <c r="B4793" s="41" t="str">
        <f>LEFT(Table1[[#This Row],[Employee Name]],FIND(" ",Table1[[#This Row],[Employee Name]]))</f>
        <v xml:space="preserve">Nisha </v>
      </c>
      <c r="C4793" s="41" t="str">
        <f>RIGHT(Table1[[#This Row],[Employee Name]],LEN(Table1[[#This Row],[Employee Name]])-FIND(" ",Table1[[#This Row],[Employee Name]]))</f>
        <v>Kapoor</v>
      </c>
      <c r="D4793" s="23">
        <f>Table1[[#This Row],[Basic Salary]]+Table1[[#This Row],[Bonus]]</f>
        <v>44146</v>
      </c>
      <c r="E4793" s="10">
        <v>97</v>
      </c>
      <c r="F4793" s="46">
        <v>83</v>
      </c>
      <c r="G4793" s="10" t="str" cm="1">
        <f t="array" ref="G4793">_xlfn.IFS(Table1[[#This Row],[Performance Score]]&gt;=80,"Excellent",Table1[[#This Row],[Performance Score]]&gt;=60,"Good",Table1[[#This Row],[Performance Score]]&gt;=40,"Need Improvement")</f>
        <v>Excellent</v>
      </c>
      <c r="H4793" s="30">
        <f>Table1[[#This Row],[Bonus]]/Table1[[#This Row],[Basic Salary]]</f>
        <v>0.74586727833583799</v>
      </c>
      <c r="I4793" s="10">
        <f ca="1">DATEDIF(Table1[[#This Row],[Date of Birth]],TODAY(),"y")</f>
        <v>22</v>
      </c>
      <c r="J4793" s="34">
        <v>43721</v>
      </c>
      <c r="K4793" s="33" t="str" cm="1">
        <f t="array" aca="1" ref="K4793" ca="1">_xlfn.IFS(L4793&lt;3,"Junior",L4793&lt;=7,"Mid-Level",L4793&gt;7,"Senior")</f>
        <v>Mid-Level</v>
      </c>
      <c r="L4793" s="46">
        <f ca="1">INT(YEARFRAC(Table1[[#This Row],[Joining Date]],TODAY(),1))</f>
        <v>6</v>
      </c>
      <c r="M4793" s="25" t="str">
        <f t="shared" ca="1" si="74"/>
        <v>Yes</v>
      </c>
      <c r="N4793" s="26">
        <f>YEAR(Table1[[#This Row],[Joining Date]])</f>
        <v>2019</v>
      </c>
      <c r="O4793" s="46">
        <f>MONTH(Table1[[#This Row],[Joining Date]])</f>
        <v>9</v>
      </c>
      <c r="P4793" s="26">
        <f ca="1">NETWORKDAYS(Table1[[#This Row],[Joining Date]],TODAY())</f>
        <v>1772</v>
      </c>
      <c r="Q4793" s="26" t="str">
        <f>LEFT(Table1[[#This Row],[Department]],5)&amp;"-"&amp;RIGHT(Table1[[#This Row],[Employee ID]],3)</f>
        <v>HR-538</v>
      </c>
      <c r="R4793" s="26" t="str">
        <f>LEFT(Table1[[#This Row],[Department]],3)</f>
        <v>HR</v>
      </c>
      <c r="S4793" s="37">
        <f>_xlfn.XLOOKUP(Table1[[#This Row],[City]],Table2[City],Table2[Bonus %])</f>
        <v>5</v>
      </c>
    </row>
    <row r="4794" spans="1:19" x14ac:dyDescent="0.35">
      <c r="A4794" s="7" t="s">
        <v>366</v>
      </c>
      <c r="B4794" s="40" t="str">
        <f>LEFT(Table1[[#This Row],[Employee Name]],FIND(" ",Table1[[#This Row],[Employee Name]]))</f>
        <v xml:space="preserve">Aarav </v>
      </c>
      <c r="C4794" s="40" t="str">
        <f>RIGHT(Table1[[#This Row],[Employee Name]],LEN(Table1[[#This Row],[Employee Name]])-FIND(" ",Table1[[#This Row],[Employee Name]]))</f>
        <v>Sharma</v>
      </c>
      <c r="D4794" s="22">
        <f>Table1[[#This Row],[Basic Salary]]+Table1[[#This Row],[Bonus]]</f>
        <v>44106</v>
      </c>
      <c r="E4794" s="8">
        <v>72</v>
      </c>
      <c r="F4794" s="45">
        <v>84</v>
      </c>
      <c r="G4794" s="8" t="str" cm="1">
        <f t="array" ref="G4794">_xlfn.IFS(Table1[[#This Row],[Performance Score]]&gt;=80,"Excellent",Table1[[#This Row],[Performance Score]]&gt;=60,"Good",Table1[[#This Row],[Performance Score]]&gt;=40,"Need Improvement")</f>
        <v>Excellent</v>
      </c>
      <c r="H4794" s="29">
        <f>Table1[[#This Row],[Bonus]]/Table1[[#This Row],[Basic Salary]]</f>
        <v>0.75805165816326525</v>
      </c>
      <c r="I4794" s="8">
        <f ca="1">DATEDIF(Table1[[#This Row],[Date of Birth]],TODAY(),"y")</f>
        <v>26</v>
      </c>
      <c r="J4794" s="33">
        <v>43812</v>
      </c>
      <c r="K4794" s="33" t="str" cm="1">
        <f t="array" aca="1" ref="K4794" ca="1">_xlfn.IFS(L4794&lt;3,"Junior",L4794&lt;=7,"Mid-Level",L4794&gt;7,"Senior")</f>
        <v>Mid-Level</v>
      </c>
      <c r="L4794" s="45">
        <f ca="1">INT(YEARFRAC(Table1[[#This Row],[Joining Date]],TODAY(),1))</f>
        <v>6</v>
      </c>
      <c r="M4794" s="25" t="str">
        <f t="shared" ca="1" si="74"/>
        <v>Yes</v>
      </c>
      <c r="N4794" s="25">
        <f>YEAR(Table1[[#This Row],[Joining Date]])</f>
        <v>2019</v>
      </c>
      <c r="O4794" s="45">
        <f>MONTH(Table1[[#This Row],[Joining Date]])</f>
        <v>12</v>
      </c>
      <c r="P4794" s="25">
        <f ca="1">NETWORKDAYS(Table1[[#This Row],[Joining Date]],TODAY())</f>
        <v>1707</v>
      </c>
      <c r="Q4794" s="25" t="str">
        <f>LEFT(Table1[[#This Row],[Department]],5)&amp;"-"&amp;RIGHT(Table1[[#This Row],[Employee ID]],3)</f>
        <v>Suppo-310</v>
      </c>
      <c r="R4794" s="25" t="str">
        <f>LEFT(Table1[[#This Row],[Department]],3)</f>
        <v>Sup</v>
      </c>
      <c r="S4794" s="36">
        <f>_xlfn.XLOOKUP(Table1[[#This Row],[City]],Table2[City],Table2[Bonus %])</f>
        <v>7</v>
      </c>
    </row>
    <row r="4795" spans="1:19" x14ac:dyDescent="0.35">
      <c r="A4795" s="9" t="s">
        <v>2739</v>
      </c>
      <c r="B4795" s="41" t="str">
        <f>LEFT(Table1[[#This Row],[Employee Name]],FIND(" ",Table1[[#This Row],[Employee Name]]))</f>
        <v xml:space="preserve">Swathi </v>
      </c>
      <c r="C4795" s="41" t="str">
        <f>RIGHT(Table1[[#This Row],[Employee Name]],LEN(Table1[[#This Row],[Employee Name]])-FIND(" ",Table1[[#This Row],[Employee Name]]))</f>
        <v>Ramesh</v>
      </c>
      <c r="D4795" s="23">
        <f>Table1[[#This Row],[Basic Salary]]+Table1[[#This Row],[Bonus]]</f>
        <v>44088</v>
      </c>
      <c r="E4795" s="10">
        <v>84</v>
      </c>
      <c r="F4795" s="46">
        <v>85</v>
      </c>
      <c r="G4795" s="10" t="str" cm="1">
        <f t="array" ref="G4795">_xlfn.IFS(Table1[[#This Row],[Performance Score]]&gt;=80,"Excellent",Table1[[#This Row],[Performance Score]]&gt;=60,"Good",Table1[[#This Row],[Performance Score]]&gt;=40,"Need Improvement")</f>
        <v>Excellent</v>
      </c>
      <c r="H4795" s="30">
        <f>Table1[[#This Row],[Bonus]]/Table1[[#This Row],[Basic Salary]]</f>
        <v>0.70072908228214326</v>
      </c>
      <c r="I4795" s="10">
        <f ca="1">DATEDIF(Table1[[#This Row],[Date of Birth]],TODAY(),"y")</f>
        <v>24</v>
      </c>
      <c r="J4795" s="34">
        <v>44662</v>
      </c>
      <c r="K4795" s="33" t="str" cm="1">
        <f t="array" aca="1" ref="K4795" ca="1">_xlfn.IFS(L4795&lt;3,"Junior",L4795&lt;=7,"Mid-Level",L4795&gt;7,"Senior")</f>
        <v>Mid-Level</v>
      </c>
      <c r="L4795" s="46">
        <f ca="1">INT(YEARFRAC(Table1[[#This Row],[Joining Date]],TODAY(),1))</f>
        <v>4</v>
      </c>
      <c r="M4795" s="25" t="str">
        <f t="shared" ca="1" si="74"/>
        <v>No</v>
      </c>
      <c r="N4795" s="26">
        <f>YEAR(Table1[[#This Row],[Joining Date]])</f>
        <v>2022</v>
      </c>
      <c r="O4795" s="46">
        <f>MONTH(Table1[[#This Row],[Joining Date]])</f>
        <v>4</v>
      </c>
      <c r="P4795" s="26">
        <f ca="1">NETWORKDAYS(Table1[[#This Row],[Joining Date]],TODAY())</f>
        <v>1101</v>
      </c>
      <c r="Q4795" s="26" t="str">
        <f>LEFT(Table1[[#This Row],[Department]],5)&amp;"-"&amp;RIGHT(Table1[[#This Row],[Employee ID]],3)</f>
        <v>Suppo-683</v>
      </c>
      <c r="R4795" s="26" t="str">
        <f>LEFT(Table1[[#This Row],[Department]],3)</f>
        <v>Sup</v>
      </c>
      <c r="S4795" s="37">
        <f>_xlfn.XLOOKUP(Table1[[#This Row],[City]],Table2[City],Table2[Bonus %])</f>
        <v>5</v>
      </c>
    </row>
    <row r="4796" spans="1:19" x14ac:dyDescent="0.35">
      <c r="A4796" s="7" t="s">
        <v>2514</v>
      </c>
      <c r="B4796" s="40" t="str">
        <f>LEFT(Table1[[#This Row],[Employee Name]],FIND(" ",Table1[[#This Row],[Employee Name]]))</f>
        <v xml:space="preserve">Ishita </v>
      </c>
      <c r="C4796" s="40" t="str">
        <f>RIGHT(Table1[[#This Row],[Employee Name]],LEN(Table1[[#This Row],[Employee Name]])-FIND(" ",Table1[[#This Row],[Employee Name]]))</f>
        <v>Roy</v>
      </c>
      <c r="D4796" s="22">
        <f>Table1[[#This Row],[Basic Salary]]+Table1[[#This Row],[Bonus]]</f>
        <v>44084</v>
      </c>
      <c r="E4796" s="8">
        <v>91</v>
      </c>
      <c r="F4796" s="45">
        <v>63</v>
      </c>
      <c r="G4796" s="8" t="str" cm="1">
        <f t="array" ref="G4796">_xlfn.IFS(Table1[[#This Row],[Performance Score]]&gt;=80,"Excellent",Table1[[#This Row],[Performance Score]]&gt;=60,"Good",Table1[[#This Row],[Performance Score]]&gt;=40,"Need Improvement")</f>
        <v>Good</v>
      </c>
      <c r="H4796" s="29">
        <f>Table1[[#This Row],[Bonus]]/Table1[[#This Row],[Basic Salary]]</f>
        <v>0.73798541297062881</v>
      </c>
      <c r="I4796" s="8">
        <f ca="1">DATEDIF(Table1[[#This Row],[Date of Birth]],TODAY(),"y")</f>
        <v>32</v>
      </c>
      <c r="J4796" s="33">
        <v>43786</v>
      </c>
      <c r="K4796" s="33" t="str" cm="1">
        <f t="array" aca="1" ref="K4796" ca="1">_xlfn.IFS(L4796&lt;3,"Junior",L4796&lt;=7,"Mid-Level",L4796&gt;7,"Senior")</f>
        <v>Mid-Level</v>
      </c>
      <c r="L4796" s="45">
        <f ca="1">INT(YEARFRAC(Table1[[#This Row],[Joining Date]],TODAY(),1))</f>
        <v>6</v>
      </c>
      <c r="M4796" s="25" t="str">
        <f t="shared" ca="1" si="74"/>
        <v>Yes</v>
      </c>
      <c r="N4796" s="25">
        <f>YEAR(Table1[[#This Row],[Joining Date]])</f>
        <v>2019</v>
      </c>
      <c r="O4796" s="45">
        <f>MONTH(Table1[[#This Row],[Joining Date]])</f>
        <v>11</v>
      </c>
      <c r="P4796" s="25">
        <f ca="1">NETWORKDAYS(Table1[[#This Row],[Joining Date]],TODAY())</f>
        <v>1726</v>
      </c>
      <c r="Q4796" s="25" t="str">
        <f>LEFT(Table1[[#This Row],[Department]],5)&amp;"-"&amp;RIGHT(Table1[[#This Row],[Employee ID]],3)</f>
        <v>Opera-458</v>
      </c>
      <c r="R4796" s="25" t="str">
        <f>LEFT(Table1[[#This Row],[Department]],3)</f>
        <v>Ope</v>
      </c>
      <c r="S4796" s="36">
        <f>_xlfn.XLOOKUP(Table1[[#This Row],[City]],Table2[City],Table2[Bonus %])</f>
        <v>5</v>
      </c>
    </row>
    <row r="4797" spans="1:19" x14ac:dyDescent="0.35">
      <c r="A4797" s="9" t="s">
        <v>3025</v>
      </c>
      <c r="B4797" s="41" t="str">
        <f>LEFT(Table1[[#This Row],[Employee Name]],FIND(" ",Table1[[#This Row],[Employee Name]]))</f>
        <v xml:space="preserve">Arjun </v>
      </c>
      <c r="C4797" s="41" t="str">
        <f>RIGHT(Table1[[#This Row],[Employee Name]],LEN(Table1[[#This Row],[Employee Name]])-FIND(" ",Table1[[#This Row],[Employee Name]]))</f>
        <v>Mehta</v>
      </c>
      <c r="D4797" s="23">
        <f>Table1[[#This Row],[Basic Salary]]+Table1[[#This Row],[Bonus]]</f>
        <v>44079</v>
      </c>
      <c r="E4797" s="10">
        <v>64</v>
      </c>
      <c r="F4797" s="46">
        <v>96</v>
      </c>
      <c r="G4797" s="10" t="str" cm="1">
        <f t="array" ref="G4797">_xlfn.IFS(Table1[[#This Row],[Performance Score]]&gt;=80,"Excellent",Table1[[#This Row],[Performance Score]]&gt;=60,"Good",Table1[[#This Row],[Performance Score]]&gt;=40,"Need Improvement")</f>
        <v>Excellent</v>
      </c>
      <c r="H4797" s="30">
        <f>Table1[[#This Row],[Bonus]]/Table1[[#This Row],[Basic Salary]]</f>
        <v>0.17181518502764781</v>
      </c>
      <c r="I4797" s="10">
        <f ca="1">DATEDIF(Table1[[#This Row],[Date of Birth]],TODAY(),"y")</f>
        <v>23</v>
      </c>
      <c r="J4797" s="34">
        <v>44223</v>
      </c>
      <c r="K4797" s="33" t="str" cm="1">
        <f t="array" aca="1" ref="K4797" ca="1">_xlfn.IFS(L4797&lt;3,"Junior",L4797&lt;=7,"Mid-Level",L4797&gt;7,"Senior")</f>
        <v>Mid-Level</v>
      </c>
      <c r="L4797" s="46">
        <f ca="1">INT(YEARFRAC(Table1[[#This Row],[Joining Date]],TODAY(),1))</f>
        <v>5</v>
      </c>
      <c r="M4797" s="25" t="str">
        <f t="shared" ca="1" si="74"/>
        <v>No</v>
      </c>
      <c r="N4797" s="26">
        <f>YEAR(Table1[[#This Row],[Joining Date]])</f>
        <v>2021</v>
      </c>
      <c r="O4797" s="46">
        <f>MONTH(Table1[[#This Row],[Joining Date]])</f>
        <v>1</v>
      </c>
      <c r="P4797" s="26">
        <f ca="1">NETWORKDAYS(Table1[[#This Row],[Joining Date]],TODAY())</f>
        <v>1414</v>
      </c>
      <c r="Q4797" s="26" t="str">
        <f>LEFT(Table1[[#This Row],[Department]],5)&amp;"-"&amp;RIGHT(Table1[[#This Row],[Employee ID]],3)</f>
        <v>Suppo-969</v>
      </c>
      <c r="R4797" s="26" t="str">
        <f>LEFT(Table1[[#This Row],[Department]],3)</f>
        <v>Sup</v>
      </c>
      <c r="S4797" s="37">
        <f>_xlfn.XLOOKUP(Table1[[#This Row],[City]],Table2[City],Table2[Bonus %])</f>
        <v>7</v>
      </c>
    </row>
    <row r="4798" spans="1:19" x14ac:dyDescent="0.35">
      <c r="A4798" s="7" t="s">
        <v>2942</v>
      </c>
      <c r="B4798" s="40" t="str">
        <f>LEFT(Table1[[#This Row],[Employee Name]],FIND(" ",Table1[[#This Row],[Employee Name]]))</f>
        <v xml:space="preserve">Tarun </v>
      </c>
      <c r="C4798" s="40" t="str">
        <f>RIGHT(Table1[[#This Row],[Employee Name]],LEN(Table1[[#This Row],[Employee Name]])-FIND(" ",Table1[[#This Row],[Employee Name]]))</f>
        <v>Verma</v>
      </c>
      <c r="D4798" s="22">
        <f>Table1[[#This Row],[Basic Salary]]+Table1[[#This Row],[Bonus]]</f>
        <v>44043</v>
      </c>
      <c r="E4798" s="8">
        <v>64</v>
      </c>
      <c r="F4798" s="45">
        <v>65</v>
      </c>
      <c r="G4798" s="8" t="str" cm="1">
        <f t="array" ref="G4798">_xlfn.IFS(Table1[[#This Row],[Performance Score]]&gt;=80,"Excellent",Table1[[#This Row],[Performance Score]]&gt;=60,"Good",Table1[[#This Row],[Performance Score]]&gt;=40,"Need Improvement")</f>
        <v>Good</v>
      </c>
      <c r="H4798" s="29">
        <f>Table1[[#This Row],[Bonus]]/Table1[[#This Row],[Basic Salary]]</f>
        <v>0.1711694942296442</v>
      </c>
      <c r="I4798" s="8">
        <f ca="1">DATEDIF(Table1[[#This Row],[Date of Birth]],TODAY(),"y")</f>
        <v>14</v>
      </c>
      <c r="J4798" s="33">
        <v>42157</v>
      </c>
      <c r="K4798" s="33" t="str" cm="1">
        <f t="array" aca="1" ref="K4798" ca="1">_xlfn.IFS(L4798&lt;3,"Junior",L4798&lt;=7,"Mid-Level",L4798&gt;7,"Senior")</f>
        <v>Senior</v>
      </c>
      <c r="L4798" s="45">
        <f ca="1">INT(YEARFRAC(Table1[[#This Row],[Joining Date]],TODAY(),1))</f>
        <v>11</v>
      </c>
      <c r="M4798" s="25" t="str">
        <f t="shared" ca="1" si="74"/>
        <v>Yes</v>
      </c>
      <c r="N4798" s="25">
        <f>YEAR(Table1[[#This Row],[Joining Date]])</f>
        <v>2015</v>
      </c>
      <c r="O4798" s="45">
        <f>MONTH(Table1[[#This Row],[Joining Date]])</f>
        <v>6</v>
      </c>
      <c r="P4798" s="25">
        <f ca="1">NETWORKDAYS(Table1[[#This Row],[Joining Date]],TODAY())</f>
        <v>2890</v>
      </c>
      <c r="Q4798" s="25" t="str">
        <f>LEFT(Table1[[#This Row],[Department]],5)&amp;"-"&amp;RIGHT(Table1[[#This Row],[Employee ID]],3)</f>
        <v>HR-886</v>
      </c>
      <c r="R4798" s="25" t="str">
        <f>LEFT(Table1[[#This Row],[Department]],3)</f>
        <v>HR</v>
      </c>
      <c r="S4798" s="36">
        <f>_xlfn.XLOOKUP(Table1[[#This Row],[City]],Table2[City],Table2[Bonus %])</f>
        <v>6</v>
      </c>
    </row>
    <row r="4799" spans="1:19" x14ac:dyDescent="0.35">
      <c r="A4799" s="9" t="s">
        <v>3023</v>
      </c>
      <c r="B4799" s="41" t="str">
        <f>LEFT(Table1[[#This Row],[Employee Name]],FIND(" ",Table1[[#This Row],[Employee Name]]))</f>
        <v xml:space="preserve">Kavya </v>
      </c>
      <c r="C4799" s="41" t="str">
        <f>RIGHT(Table1[[#This Row],[Employee Name]],LEN(Table1[[#This Row],[Employee Name]])-FIND(" ",Table1[[#This Row],[Employee Name]]))</f>
        <v>Nair</v>
      </c>
      <c r="D4799" s="23">
        <f>Table1[[#This Row],[Basic Salary]]+Table1[[#This Row],[Bonus]]</f>
        <v>43980</v>
      </c>
      <c r="E4799" s="10">
        <v>63</v>
      </c>
      <c r="F4799" s="46">
        <v>57</v>
      </c>
      <c r="G4799" s="10" t="str" cm="1">
        <f t="array" ref="G4799">_xlfn.IFS(Table1[[#This Row],[Performance Score]]&gt;=80,"Excellent",Table1[[#This Row],[Performance Score]]&gt;=60,"Good",Table1[[#This Row],[Performance Score]]&gt;=40,"Need Improvement")</f>
        <v>Need Improvement</v>
      </c>
      <c r="H4799" s="30">
        <f>Table1[[#This Row],[Bonus]]/Table1[[#This Row],[Basic Salary]]</f>
        <v>0.41006732927220263</v>
      </c>
      <c r="I4799" s="10">
        <f ca="1">DATEDIF(Table1[[#This Row],[Date of Birth]],TODAY(),"y")</f>
        <v>28</v>
      </c>
      <c r="J4799" s="34">
        <v>43858</v>
      </c>
      <c r="K4799" s="33" t="str" cm="1">
        <f t="array" aca="1" ref="K4799" ca="1">_xlfn.IFS(L4799&lt;3,"Junior",L4799&lt;=7,"Mid-Level",L4799&gt;7,"Senior")</f>
        <v>Mid-Level</v>
      </c>
      <c r="L4799" s="46">
        <f ca="1">INT(YEARFRAC(Table1[[#This Row],[Joining Date]],TODAY(),1))</f>
        <v>6</v>
      </c>
      <c r="M4799" s="25" t="str">
        <f t="shared" ca="1" si="74"/>
        <v>Yes</v>
      </c>
      <c r="N4799" s="26">
        <f>YEAR(Table1[[#This Row],[Joining Date]])</f>
        <v>2020</v>
      </c>
      <c r="O4799" s="46">
        <f>MONTH(Table1[[#This Row],[Joining Date]])</f>
        <v>1</v>
      </c>
      <c r="P4799" s="26">
        <f ca="1">NETWORKDAYS(Table1[[#This Row],[Joining Date]],TODAY())</f>
        <v>1675</v>
      </c>
      <c r="Q4799" s="26" t="str">
        <f>LEFT(Table1[[#This Row],[Department]],5)&amp;"-"&amp;RIGHT(Table1[[#This Row],[Employee ID]],3)</f>
        <v>Opera-967</v>
      </c>
      <c r="R4799" s="26" t="str">
        <f>LEFT(Table1[[#This Row],[Department]],3)</f>
        <v>Ope</v>
      </c>
      <c r="S4799" s="37">
        <f>_xlfn.XLOOKUP(Table1[[#This Row],[City]],Table2[City],Table2[Bonus %])</f>
        <v>5</v>
      </c>
    </row>
    <row r="4800" spans="1:19" x14ac:dyDescent="0.35">
      <c r="A4800" s="7" t="s">
        <v>3255</v>
      </c>
      <c r="B4800" s="40" t="str">
        <f>LEFT(Table1[[#This Row],[Employee Name]],FIND(" ",Table1[[#This Row],[Employee Name]]))</f>
        <v xml:space="preserve">Karan </v>
      </c>
      <c r="C4800" s="40" t="str">
        <f>RIGHT(Table1[[#This Row],[Employee Name]],LEN(Table1[[#This Row],[Employee Name]])-FIND(" ",Table1[[#This Row],[Employee Name]]))</f>
        <v>Malhotra</v>
      </c>
      <c r="D4800" s="22">
        <f>Table1[[#This Row],[Basic Salary]]+Table1[[#This Row],[Bonus]]</f>
        <v>43936</v>
      </c>
      <c r="E4800" s="8">
        <v>77</v>
      </c>
      <c r="F4800" s="45">
        <v>54</v>
      </c>
      <c r="G4800" s="8" t="str" cm="1">
        <f t="array" ref="G4800">_xlfn.IFS(Table1[[#This Row],[Performance Score]]&gt;=80,"Excellent",Table1[[#This Row],[Performance Score]]&gt;=60,"Good",Table1[[#This Row],[Performance Score]]&gt;=40,"Need Improvement")</f>
        <v>Need Improvement</v>
      </c>
      <c r="H4800" s="29">
        <f>Table1[[#This Row],[Bonus]]/Table1[[#This Row],[Basic Salary]]</f>
        <v>0.6750285932138772</v>
      </c>
      <c r="I4800" s="8">
        <f ca="1">DATEDIF(Table1[[#This Row],[Date of Birth]],TODAY(),"y")</f>
        <v>43</v>
      </c>
      <c r="J4800" s="33">
        <v>43789</v>
      </c>
      <c r="K4800" s="33" t="str" cm="1">
        <f t="array" aca="1" ref="K4800" ca="1">_xlfn.IFS(L4800&lt;3,"Junior",L4800&lt;=7,"Mid-Level",L4800&gt;7,"Senior")</f>
        <v>Mid-Level</v>
      </c>
      <c r="L4800" s="45">
        <f ca="1">INT(YEARFRAC(Table1[[#This Row],[Joining Date]],TODAY(),1))</f>
        <v>6</v>
      </c>
      <c r="M4800" s="25" t="str">
        <f t="shared" ca="1" si="74"/>
        <v>Yes</v>
      </c>
      <c r="N4800" s="25">
        <f>YEAR(Table1[[#This Row],[Joining Date]])</f>
        <v>2019</v>
      </c>
      <c r="O4800" s="45">
        <f>MONTH(Table1[[#This Row],[Joining Date]])</f>
        <v>11</v>
      </c>
      <c r="P4800" s="25">
        <f ca="1">NETWORKDAYS(Table1[[#This Row],[Joining Date]],TODAY())</f>
        <v>1724</v>
      </c>
      <c r="Q4800" s="25" t="str">
        <f>LEFT(Table1[[#This Row],[Department]],5)&amp;"-"&amp;RIGHT(Table1[[#This Row],[Employee ID]],3)</f>
        <v>IT-199</v>
      </c>
      <c r="R4800" s="25" t="str">
        <f>LEFT(Table1[[#This Row],[Department]],3)</f>
        <v>IT</v>
      </c>
      <c r="S4800" s="36">
        <f>_xlfn.XLOOKUP(Table1[[#This Row],[City]],Table2[City],Table2[Bonus %])</f>
        <v>6</v>
      </c>
    </row>
    <row r="4801" spans="1:19" x14ac:dyDescent="0.35">
      <c r="A4801" s="9" t="s">
        <v>4615</v>
      </c>
      <c r="B4801" s="41" t="str">
        <f>LEFT(Table1[[#This Row],[Employee Name]],FIND(" ",Table1[[#This Row],[Employee Name]]))</f>
        <v xml:space="preserve">Rahul </v>
      </c>
      <c r="C4801" s="41" t="str">
        <f>RIGHT(Table1[[#This Row],[Employee Name]],LEN(Table1[[#This Row],[Employee Name]])-FIND(" ",Table1[[#This Row],[Employee Name]]))</f>
        <v>Verma</v>
      </c>
      <c r="D4801" s="23">
        <f>Table1[[#This Row],[Basic Salary]]+Table1[[#This Row],[Bonus]]</f>
        <v>43927</v>
      </c>
      <c r="E4801" s="10">
        <v>71</v>
      </c>
      <c r="F4801" s="46">
        <v>64</v>
      </c>
      <c r="G4801" s="10" t="str" cm="1">
        <f t="array" ref="G4801">_xlfn.IFS(Table1[[#This Row],[Performance Score]]&gt;=80,"Excellent",Table1[[#This Row],[Performance Score]]&gt;=60,"Good",Table1[[#This Row],[Performance Score]]&gt;=40,"Need Improvement")</f>
        <v>Good</v>
      </c>
      <c r="H4801" s="30">
        <f>Table1[[#This Row],[Bonus]]/Table1[[#This Row],[Basic Salary]]</f>
        <v>0.47277543083215984</v>
      </c>
      <c r="I4801" s="10">
        <f ca="1">DATEDIF(Table1[[#This Row],[Date of Birth]],TODAY(),"y")</f>
        <v>27</v>
      </c>
      <c r="J4801" s="34">
        <v>42390</v>
      </c>
      <c r="K4801" s="33" t="str" cm="1">
        <f t="array" aca="1" ref="K4801" ca="1">_xlfn.IFS(L4801&lt;3,"Junior",L4801&lt;=7,"Mid-Level",L4801&gt;7,"Senior")</f>
        <v>Senior</v>
      </c>
      <c r="L4801" s="46">
        <f ca="1">INT(YEARFRAC(Table1[[#This Row],[Joining Date]],TODAY(),1))</f>
        <v>10</v>
      </c>
      <c r="M4801" s="25" t="str">
        <f t="shared" ca="1" si="74"/>
        <v>Yes</v>
      </c>
      <c r="N4801" s="26">
        <f>YEAR(Table1[[#This Row],[Joining Date]])</f>
        <v>2016</v>
      </c>
      <c r="O4801" s="46">
        <f>MONTH(Table1[[#This Row],[Joining Date]])</f>
        <v>1</v>
      </c>
      <c r="P4801" s="26">
        <f ca="1">NETWORKDAYS(Table1[[#This Row],[Joining Date]],TODAY())</f>
        <v>2723</v>
      </c>
      <c r="Q4801" s="26" t="str">
        <f>LEFT(Table1[[#This Row],[Department]],5)&amp;"-"&amp;RIGHT(Table1[[#This Row],[Employee ID]],3)</f>
        <v>Suppo-559</v>
      </c>
      <c r="R4801" s="26" t="str">
        <f>LEFT(Table1[[#This Row],[Department]],3)</f>
        <v>Sup</v>
      </c>
      <c r="S4801" s="37">
        <f>_xlfn.XLOOKUP(Table1[[#This Row],[City]],Table2[City],Table2[Bonus %])</f>
        <v>5</v>
      </c>
    </row>
    <row r="4802" spans="1:19" x14ac:dyDescent="0.35">
      <c r="A4802" s="7" t="s">
        <v>2270</v>
      </c>
      <c r="B4802" s="40" t="str">
        <f>LEFT(Table1[[#This Row],[Employee Name]],FIND(" ",Table1[[#This Row],[Employee Name]]))</f>
        <v xml:space="preserve">Gayathri </v>
      </c>
      <c r="C4802" s="40" t="str">
        <f>RIGHT(Table1[[#This Row],[Employee Name]],LEN(Table1[[#This Row],[Employee Name]])-FIND(" ",Table1[[#This Row],[Employee Name]]))</f>
        <v>Iyer</v>
      </c>
      <c r="D4802" s="22">
        <f>Table1[[#This Row],[Basic Salary]]+Table1[[#This Row],[Bonus]]</f>
        <v>43896</v>
      </c>
      <c r="E4802" s="8">
        <v>63</v>
      </c>
      <c r="F4802" s="45">
        <v>47</v>
      </c>
      <c r="G4802" s="8" t="str" cm="1">
        <f t="array" ref="G4802">_xlfn.IFS(Table1[[#This Row],[Performance Score]]&gt;=80,"Excellent",Table1[[#This Row],[Performance Score]]&gt;=60,"Good",Table1[[#This Row],[Performance Score]]&gt;=40,"Need Improvement")</f>
        <v>Need Improvement</v>
      </c>
      <c r="H4802" s="29">
        <f>Table1[[#This Row],[Bonus]]/Table1[[#This Row],[Basic Salary]]</f>
        <v>0.21662971175166298</v>
      </c>
      <c r="I4802" s="8">
        <f ca="1">DATEDIF(Table1[[#This Row],[Date of Birth]],TODAY(),"y")</f>
        <v>40</v>
      </c>
      <c r="J4802" s="33">
        <v>42413</v>
      </c>
      <c r="K4802" s="33" t="str" cm="1">
        <f t="array" aca="1" ref="K4802" ca="1">_xlfn.IFS(L4802&lt;3,"Junior",L4802&lt;=7,"Mid-Level",L4802&gt;7,"Senior")</f>
        <v>Senior</v>
      </c>
      <c r="L4802" s="45">
        <f ca="1">INT(YEARFRAC(Table1[[#This Row],[Joining Date]],TODAY(),1))</f>
        <v>10</v>
      </c>
      <c r="M4802" s="25" t="str">
        <f t="shared" ref="M4802:M4865" ca="1" si="75">IF(L4802&gt;5,"Yes","No")</f>
        <v>Yes</v>
      </c>
      <c r="N4802" s="25">
        <f>YEAR(Table1[[#This Row],[Joining Date]])</f>
        <v>2016</v>
      </c>
      <c r="O4802" s="45">
        <f>MONTH(Table1[[#This Row],[Joining Date]])</f>
        <v>2</v>
      </c>
      <c r="P4802" s="25">
        <f ca="1">NETWORKDAYS(Table1[[#This Row],[Joining Date]],TODAY())</f>
        <v>2706</v>
      </c>
      <c r="Q4802" s="25" t="str">
        <f>LEFT(Table1[[#This Row],[Department]],5)&amp;"-"&amp;RIGHT(Table1[[#This Row],[Employee ID]],3)</f>
        <v>Suppo-214</v>
      </c>
      <c r="R4802" s="25" t="str">
        <f>LEFT(Table1[[#This Row],[Department]],3)</f>
        <v>Sup</v>
      </c>
      <c r="S4802" s="36">
        <f>_xlfn.XLOOKUP(Table1[[#This Row],[City]],Table2[City],Table2[Bonus %])</f>
        <v>4</v>
      </c>
    </row>
    <row r="4803" spans="1:19" x14ac:dyDescent="0.35">
      <c r="A4803" s="9" t="s">
        <v>4421</v>
      </c>
      <c r="B4803" s="41" t="str">
        <f>LEFT(Table1[[#This Row],[Employee Name]],FIND(" ",Table1[[#This Row],[Employee Name]]))</f>
        <v xml:space="preserve">Tarun </v>
      </c>
      <c r="C4803" s="41" t="str">
        <f>RIGHT(Table1[[#This Row],[Employee Name]],LEN(Table1[[#This Row],[Employee Name]])-FIND(" ",Table1[[#This Row],[Employee Name]]))</f>
        <v>Verma</v>
      </c>
      <c r="D4803" s="23">
        <f>Table1[[#This Row],[Basic Salary]]+Table1[[#This Row],[Bonus]]</f>
        <v>43867</v>
      </c>
      <c r="E4803" s="10">
        <v>97</v>
      </c>
      <c r="F4803" s="46">
        <v>100</v>
      </c>
      <c r="G4803" s="10" t="str" cm="1">
        <f t="array" ref="G4803">_xlfn.IFS(Table1[[#This Row],[Performance Score]]&gt;=80,"Excellent",Table1[[#This Row],[Performance Score]]&gt;=60,"Good",Table1[[#This Row],[Performance Score]]&gt;=40,"Need Improvement")</f>
        <v>Excellent</v>
      </c>
      <c r="H4803" s="30">
        <f>Table1[[#This Row],[Bonus]]/Table1[[#This Row],[Basic Salary]]</f>
        <v>0.47002446298716533</v>
      </c>
      <c r="I4803" s="10">
        <f ca="1">DATEDIF(Table1[[#This Row],[Date of Birth]],TODAY(),"y")</f>
        <v>25</v>
      </c>
      <c r="J4803" s="34">
        <v>43846</v>
      </c>
      <c r="K4803" s="33" t="str" cm="1">
        <f t="array" aca="1" ref="K4803" ca="1">_xlfn.IFS(L4803&lt;3,"Junior",L4803&lt;=7,"Mid-Level",L4803&gt;7,"Senior")</f>
        <v>Mid-Level</v>
      </c>
      <c r="L4803" s="46">
        <f ca="1">INT(YEARFRAC(Table1[[#This Row],[Joining Date]],TODAY(),1))</f>
        <v>6</v>
      </c>
      <c r="M4803" s="25" t="str">
        <f t="shared" ca="1" si="75"/>
        <v>Yes</v>
      </c>
      <c r="N4803" s="26">
        <f>YEAR(Table1[[#This Row],[Joining Date]])</f>
        <v>2020</v>
      </c>
      <c r="O4803" s="46">
        <f>MONTH(Table1[[#This Row],[Joining Date]])</f>
        <v>1</v>
      </c>
      <c r="P4803" s="26">
        <f ca="1">NETWORKDAYS(Table1[[#This Row],[Joining Date]],TODAY())</f>
        <v>1683</v>
      </c>
      <c r="Q4803" s="26" t="str">
        <f>LEFT(Table1[[#This Row],[Department]],5)&amp;"-"&amp;RIGHT(Table1[[#This Row],[Employee ID]],3)</f>
        <v>Marke-365</v>
      </c>
      <c r="R4803" s="26" t="str">
        <f>LEFT(Table1[[#This Row],[Department]],3)</f>
        <v>Mar</v>
      </c>
      <c r="S4803" s="37">
        <f>_xlfn.XLOOKUP(Table1[[#This Row],[City]],Table2[City],Table2[Bonus %])</f>
        <v>4</v>
      </c>
    </row>
    <row r="4804" spans="1:19" x14ac:dyDescent="0.35">
      <c r="A4804" s="7" t="s">
        <v>4849</v>
      </c>
      <c r="B4804" s="40" t="str">
        <f>LEFT(Table1[[#This Row],[Employee Name]],FIND(" ",Table1[[#This Row],[Employee Name]]))</f>
        <v xml:space="preserve">Ishita </v>
      </c>
      <c r="C4804" s="40" t="str">
        <f>RIGHT(Table1[[#This Row],[Employee Name]],LEN(Table1[[#This Row],[Employee Name]])-FIND(" ",Table1[[#This Row],[Employee Name]]))</f>
        <v>Roy</v>
      </c>
      <c r="D4804" s="22">
        <f>Table1[[#This Row],[Basic Salary]]+Table1[[#This Row],[Bonus]]</f>
        <v>43861</v>
      </c>
      <c r="E4804" s="8">
        <v>68</v>
      </c>
      <c r="F4804" s="45">
        <v>74</v>
      </c>
      <c r="G4804" s="8" t="str" cm="1">
        <f t="array" ref="G4804">_xlfn.IFS(Table1[[#This Row],[Performance Score]]&gt;=80,"Excellent",Table1[[#This Row],[Performance Score]]&gt;=60,"Good",Table1[[#This Row],[Performance Score]]&gt;=40,"Need Improvement")</f>
        <v>Good</v>
      </c>
      <c r="H4804" s="29">
        <f>Table1[[#This Row],[Bonus]]/Table1[[#This Row],[Basic Salary]]</f>
        <v>0.64132021105414816</v>
      </c>
      <c r="I4804" s="8">
        <f ca="1">DATEDIF(Table1[[#This Row],[Date of Birth]],TODAY(),"y")</f>
        <v>38</v>
      </c>
      <c r="J4804" s="33">
        <v>42921</v>
      </c>
      <c r="K4804" s="33" t="str" cm="1">
        <f t="array" aca="1" ref="K4804" ca="1">_xlfn.IFS(L4804&lt;3,"Junior",L4804&lt;=7,"Mid-Level",L4804&gt;7,"Senior")</f>
        <v>Senior</v>
      </c>
      <c r="L4804" s="45">
        <f ca="1">INT(YEARFRAC(Table1[[#This Row],[Joining Date]],TODAY(),1))</f>
        <v>8</v>
      </c>
      <c r="M4804" s="25" t="str">
        <f t="shared" ca="1" si="75"/>
        <v>Yes</v>
      </c>
      <c r="N4804" s="25">
        <f>YEAR(Table1[[#This Row],[Joining Date]])</f>
        <v>2017</v>
      </c>
      <c r="O4804" s="45">
        <f>MONTH(Table1[[#This Row],[Joining Date]])</f>
        <v>7</v>
      </c>
      <c r="P4804" s="25">
        <f ca="1">NETWORKDAYS(Table1[[#This Row],[Joining Date]],TODAY())</f>
        <v>2344</v>
      </c>
      <c r="Q4804" s="25" t="str">
        <f>LEFT(Table1[[#This Row],[Department]],5)&amp;"-"&amp;RIGHT(Table1[[#This Row],[Employee ID]],3)</f>
        <v>Sales-793</v>
      </c>
      <c r="R4804" s="25" t="str">
        <f>LEFT(Table1[[#This Row],[Department]],3)</f>
        <v>Sal</v>
      </c>
      <c r="S4804" s="36">
        <f>_xlfn.XLOOKUP(Table1[[#This Row],[City]],Table2[City],Table2[Bonus %])</f>
        <v>6</v>
      </c>
    </row>
    <row r="4805" spans="1:19" x14ac:dyDescent="0.35">
      <c r="A4805" s="9" t="s">
        <v>5021</v>
      </c>
      <c r="B4805" s="41" t="str">
        <f>LEFT(Table1[[#This Row],[Employee Name]],FIND(" ",Table1[[#This Row],[Employee Name]]))</f>
        <v xml:space="preserve">Kavya </v>
      </c>
      <c r="C4805" s="41" t="str">
        <f>RIGHT(Table1[[#This Row],[Employee Name]],LEN(Table1[[#This Row],[Employee Name]])-FIND(" ",Table1[[#This Row],[Employee Name]]))</f>
        <v>Nair</v>
      </c>
      <c r="D4805" s="23">
        <f>Table1[[#This Row],[Basic Salary]]+Table1[[#This Row],[Bonus]]</f>
        <v>43807</v>
      </c>
      <c r="E4805" s="10">
        <v>96</v>
      </c>
      <c r="F4805" s="46">
        <v>62</v>
      </c>
      <c r="G4805" s="10" t="str" cm="1">
        <f t="array" ref="G4805">_xlfn.IFS(Table1[[#This Row],[Performance Score]]&gt;=80,"Excellent",Table1[[#This Row],[Performance Score]]&gt;=60,"Good",Table1[[#This Row],[Performance Score]]&gt;=40,"Need Improvement")</f>
        <v>Good</v>
      </c>
      <c r="H4805" s="30">
        <f>Table1[[#This Row],[Bonus]]/Table1[[#This Row],[Basic Salary]]</f>
        <v>0.13813977656534165</v>
      </c>
      <c r="I4805" s="10">
        <f ca="1">DATEDIF(Table1[[#This Row],[Date of Birth]],TODAY(),"y")</f>
        <v>21</v>
      </c>
      <c r="J4805" s="34">
        <v>45643</v>
      </c>
      <c r="K4805" s="33" t="str" cm="1">
        <f t="array" aca="1" ref="K4805" ca="1">_xlfn.IFS(L4805&lt;3,"Junior",L4805&lt;=7,"Mid-Level",L4805&gt;7,"Senior")</f>
        <v>Junior</v>
      </c>
      <c r="L4805" s="46">
        <f ca="1">INT(YEARFRAC(Table1[[#This Row],[Joining Date]],TODAY(),1))</f>
        <v>1</v>
      </c>
      <c r="M4805" s="25" t="str">
        <f t="shared" ca="1" si="75"/>
        <v>No</v>
      </c>
      <c r="N4805" s="26">
        <f>YEAR(Table1[[#This Row],[Joining Date]])</f>
        <v>2024</v>
      </c>
      <c r="O4805" s="46">
        <f>MONTH(Table1[[#This Row],[Joining Date]])</f>
        <v>12</v>
      </c>
      <c r="P4805" s="26">
        <f ca="1">NETWORKDAYS(Table1[[#This Row],[Joining Date]],TODAY())</f>
        <v>400</v>
      </c>
      <c r="Q4805" s="26" t="str">
        <f>LEFT(Table1[[#This Row],[Department]],5)&amp;"-"&amp;RIGHT(Table1[[#This Row],[Employee ID]],3)</f>
        <v>HR-965</v>
      </c>
      <c r="R4805" s="26" t="str">
        <f>LEFT(Table1[[#This Row],[Department]],3)</f>
        <v>HR</v>
      </c>
      <c r="S4805" s="37">
        <f>_xlfn.XLOOKUP(Table1[[#This Row],[City]],Table2[City],Table2[Bonus %])</f>
        <v>7</v>
      </c>
    </row>
    <row r="4806" spans="1:19" x14ac:dyDescent="0.35">
      <c r="A4806" s="7" t="s">
        <v>248</v>
      </c>
      <c r="B4806" s="40" t="str">
        <f>LEFT(Table1[[#This Row],[Employee Name]],FIND(" ",Table1[[#This Row],[Employee Name]]))</f>
        <v xml:space="preserve">Swathi </v>
      </c>
      <c r="C4806" s="40" t="str">
        <f>RIGHT(Table1[[#This Row],[Employee Name]],LEN(Table1[[#This Row],[Employee Name]])-FIND(" ",Table1[[#This Row],[Employee Name]]))</f>
        <v>Ramesh</v>
      </c>
      <c r="D4806" s="22">
        <f>Table1[[#This Row],[Basic Salary]]+Table1[[#This Row],[Bonus]]</f>
        <v>43772</v>
      </c>
      <c r="E4806" s="8">
        <v>80</v>
      </c>
      <c r="F4806" s="45">
        <v>81</v>
      </c>
      <c r="G4806" s="8" t="str" cm="1">
        <f t="array" ref="G4806">_xlfn.IFS(Table1[[#This Row],[Performance Score]]&gt;=80,"Excellent",Table1[[#This Row],[Performance Score]]&gt;=60,"Good",Table1[[#This Row],[Performance Score]]&gt;=40,"Need Improvement")</f>
        <v>Excellent</v>
      </c>
      <c r="H4806" s="29">
        <f>Table1[[#This Row],[Bonus]]/Table1[[#This Row],[Basic Salary]]</f>
        <v>0.26267812842554666</v>
      </c>
      <c r="I4806" s="8">
        <f ca="1">DATEDIF(Table1[[#This Row],[Date of Birth]],TODAY(),"y")</f>
        <v>20</v>
      </c>
      <c r="J4806" s="33">
        <v>45377</v>
      </c>
      <c r="K4806" s="33" t="str" cm="1">
        <f t="array" aca="1" ref="K4806" ca="1">_xlfn.IFS(L4806&lt;3,"Junior",L4806&lt;=7,"Mid-Level",L4806&gt;7,"Senior")</f>
        <v>Junior</v>
      </c>
      <c r="L4806" s="45">
        <f ca="1">INT(YEARFRAC(Table1[[#This Row],[Joining Date]],TODAY(),1))</f>
        <v>2</v>
      </c>
      <c r="M4806" s="25" t="str">
        <f t="shared" ca="1" si="75"/>
        <v>No</v>
      </c>
      <c r="N4806" s="25">
        <f>YEAR(Table1[[#This Row],[Joining Date]])</f>
        <v>2024</v>
      </c>
      <c r="O4806" s="45">
        <f>MONTH(Table1[[#This Row],[Joining Date]])</f>
        <v>3</v>
      </c>
      <c r="P4806" s="25">
        <f ca="1">NETWORKDAYS(Table1[[#This Row],[Joining Date]],TODAY())</f>
        <v>590</v>
      </c>
      <c r="Q4806" s="25" t="str">
        <f>LEFT(Table1[[#This Row],[Department]],5)&amp;"-"&amp;RIGHT(Table1[[#This Row],[Employee ID]],3)</f>
        <v>Suppo-192</v>
      </c>
      <c r="R4806" s="25" t="str">
        <f>LEFT(Table1[[#This Row],[Department]],3)</f>
        <v>Sup</v>
      </c>
      <c r="S4806" s="36">
        <f>_xlfn.XLOOKUP(Table1[[#This Row],[City]],Table2[City],Table2[Bonus %])</f>
        <v>5</v>
      </c>
    </row>
    <row r="4807" spans="1:19" x14ac:dyDescent="0.35">
      <c r="A4807" s="9" t="s">
        <v>1676</v>
      </c>
      <c r="B4807" s="41" t="str">
        <f>LEFT(Table1[[#This Row],[Employee Name]],FIND(" ",Table1[[#This Row],[Employee Name]]))</f>
        <v xml:space="preserve">Rohan </v>
      </c>
      <c r="C4807" s="41" t="str">
        <f>RIGHT(Table1[[#This Row],[Employee Name]],LEN(Table1[[#This Row],[Employee Name]])-FIND(" ",Table1[[#This Row],[Employee Name]]))</f>
        <v>Gupta</v>
      </c>
      <c r="D4807" s="23">
        <f>Table1[[#This Row],[Basic Salary]]+Table1[[#This Row],[Bonus]]</f>
        <v>43768</v>
      </c>
      <c r="E4807" s="10">
        <v>67</v>
      </c>
      <c r="F4807" s="46">
        <v>53</v>
      </c>
      <c r="G4807" s="10" t="str" cm="1">
        <f t="array" ref="G4807">_xlfn.IFS(Table1[[#This Row],[Performance Score]]&gt;=80,"Excellent",Table1[[#This Row],[Performance Score]]&gt;=60,"Good",Table1[[#This Row],[Performance Score]]&gt;=40,"Need Improvement")</f>
        <v>Need Improvement</v>
      </c>
      <c r="H4807" s="30">
        <f>Table1[[#This Row],[Bonus]]/Table1[[#This Row],[Basic Salary]]</f>
        <v>0.50529646443802445</v>
      </c>
      <c r="I4807" s="10">
        <f ca="1">DATEDIF(Table1[[#This Row],[Date of Birth]],TODAY(),"y")</f>
        <v>45</v>
      </c>
      <c r="J4807" s="34">
        <v>42101</v>
      </c>
      <c r="K4807" s="33" t="str" cm="1">
        <f t="array" aca="1" ref="K4807" ca="1">_xlfn.IFS(L4807&lt;3,"Junior",L4807&lt;=7,"Mid-Level",L4807&gt;7,"Senior")</f>
        <v>Senior</v>
      </c>
      <c r="L4807" s="46">
        <f ca="1">INT(YEARFRAC(Table1[[#This Row],[Joining Date]],TODAY(),1))</f>
        <v>11</v>
      </c>
      <c r="M4807" s="25" t="str">
        <f t="shared" ca="1" si="75"/>
        <v>Yes</v>
      </c>
      <c r="N4807" s="26">
        <f>YEAR(Table1[[#This Row],[Joining Date]])</f>
        <v>2015</v>
      </c>
      <c r="O4807" s="46">
        <f>MONTH(Table1[[#This Row],[Joining Date]])</f>
        <v>4</v>
      </c>
      <c r="P4807" s="26">
        <f ca="1">NETWORKDAYS(Table1[[#This Row],[Joining Date]],TODAY())</f>
        <v>2930</v>
      </c>
      <c r="Q4807" s="26" t="str">
        <f>LEFT(Table1[[#This Row],[Department]],5)&amp;"-"&amp;RIGHT(Table1[[#This Row],[Employee ID]],3)</f>
        <v>Suppo-620</v>
      </c>
      <c r="R4807" s="26" t="str">
        <f>LEFT(Table1[[#This Row],[Department]],3)</f>
        <v>Sup</v>
      </c>
      <c r="S4807" s="37">
        <f>_xlfn.XLOOKUP(Table1[[#This Row],[City]],Table2[City],Table2[Bonus %])</f>
        <v>7</v>
      </c>
    </row>
    <row r="4808" spans="1:19" x14ac:dyDescent="0.35">
      <c r="A4808" s="7" t="s">
        <v>3259</v>
      </c>
      <c r="B4808" s="40" t="str">
        <f>LEFT(Table1[[#This Row],[Employee Name]],FIND(" ",Table1[[#This Row],[Employee Name]]))</f>
        <v xml:space="preserve">Rohan </v>
      </c>
      <c r="C4808" s="40" t="str">
        <f>RIGHT(Table1[[#This Row],[Employee Name]],LEN(Table1[[#This Row],[Employee Name]])-FIND(" ",Table1[[#This Row],[Employee Name]]))</f>
        <v>Gupta</v>
      </c>
      <c r="D4808" s="22">
        <f>Table1[[#This Row],[Basic Salary]]+Table1[[#This Row],[Bonus]]</f>
        <v>43730</v>
      </c>
      <c r="E4808" s="8">
        <v>78</v>
      </c>
      <c r="F4808" s="45">
        <v>50</v>
      </c>
      <c r="G4808" s="8" t="str" cm="1">
        <f t="array" ref="G4808">_xlfn.IFS(Table1[[#This Row],[Performance Score]]&gt;=80,"Excellent",Table1[[#This Row],[Performance Score]]&gt;=60,"Good",Table1[[#This Row],[Performance Score]]&gt;=40,"Need Improvement")</f>
        <v>Need Improvement</v>
      </c>
      <c r="H4808" s="29">
        <f>Table1[[#This Row],[Bonus]]/Table1[[#This Row],[Basic Salary]]</f>
        <v>0.5867198838896952</v>
      </c>
      <c r="I4808" s="8">
        <f ca="1">DATEDIF(Table1[[#This Row],[Date of Birth]],TODAY(),"y")</f>
        <v>29</v>
      </c>
      <c r="J4808" s="33">
        <v>43415</v>
      </c>
      <c r="K4808" s="33" t="str" cm="1">
        <f t="array" aca="1" ref="K4808" ca="1">_xlfn.IFS(L4808&lt;3,"Junior",L4808&lt;=7,"Mid-Level",L4808&gt;7,"Senior")</f>
        <v>Mid-Level</v>
      </c>
      <c r="L4808" s="45">
        <f ca="1">INT(YEARFRAC(Table1[[#This Row],[Joining Date]],TODAY(),1))</f>
        <v>7</v>
      </c>
      <c r="M4808" s="25" t="str">
        <f t="shared" ca="1" si="75"/>
        <v>Yes</v>
      </c>
      <c r="N4808" s="25">
        <f>YEAR(Table1[[#This Row],[Joining Date]])</f>
        <v>2018</v>
      </c>
      <c r="O4808" s="45">
        <f>MONTH(Table1[[#This Row],[Joining Date]])</f>
        <v>11</v>
      </c>
      <c r="P4808" s="25">
        <f ca="1">NETWORKDAYS(Table1[[#This Row],[Joining Date]],TODAY())</f>
        <v>1991</v>
      </c>
      <c r="Q4808" s="25" t="str">
        <f>LEFT(Table1[[#This Row],[Department]],5)&amp;"-"&amp;RIGHT(Table1[[#This Row],[Employee ID]],3)</f>
        <v>Opera-203</v>
      </c>
      <c r="R4808" s="25" t="str">
        <f>LEFT(Table1[[#This Row],[Department]],3)</f>
        <v>Ope</v>
      </c>
      <c r="S4808" s="36">
        <f>_xlfn.XLOOKUP(Table1[[#This Row],[City]],Table2[City],Table2[Bonus %])</f>
        <v>8</v>
      </c>
    </row>
    <row r="4809" spans="1:19" x14ac:dyDescent="0.35">
      <c r="A4809" s="9" t="s">
        <v>4975</v>
      </c>
      <c r="B4809" s="41" t="str">
        <f>LEFT(Table1[[#This Row],[Employee Name]],FIND(" ",Table1[[#This Row],[Employee Name]]))</f>
        <v xml:space="preserve">Ishita </v>
      </c>
      <c r="C4809" s="41" t="str">
        <f>RIGHT(Table1[[#This Row],[Employee Name]],LEN(Table1[[#This Row],[Employee Name]])-FIND(" ",Table1[[#This Row],[Employee Name]]))</f>
        <v>Roy</v>
      </c>
      <c r="D4809" s="23">
        <f>Table1[[#This Row],[Basic Salary]]+Table1[[#This Row],[Bonus]]</f>
        <v>43665</v>
      </c>
      <c r="E4809" s="10">
        <v>90</v>
      </c>
      <c r="F4809" s="46">
        <v>43</v>
      </c>
      <c r="G4809" s="10" t="str" cm="1">
        <f t="array" ref="G4809">_xlfn.IFS(Table1[[#This Row],[Performance Score]]&gt;=80,"Excellent",Table1[[#This Row],[Performance Score]]&gt;=60,"Good",Table1[[#This Row],[Performance Score]]&gt;=40,"Need Improvement")</f>
        <v>Need Improvement</v>
      </c>
      <c r="H4809" s="30">
        <f>Table1[[#This Row],[Bonus]]/Table1[[#This Row],[Basic Salary]]</f>
        <v>0.72889610389610393</v>
      </c>
      <c r="I4809" s="10">
        <f ca="1">DATEDIF(Table1[[#This Row],[Date of Birth]],TODAY(),"y")</f>
        <v>39</v>
      </c>
      <c r="J4809" s="34">
        <v>43144</v>
      </c>
      <c r="K4809" s="33" t="str" cm="1">
        <f t="array" aca="1" ref="K4809" ca="1">_xlfn.IFS(L4809&lt;3,"Junior",L4809&lt;=7,"Mid-Level",L4809&gt;7,"Senior")</f>
        <v>Senior</v>
      </c>
      <c r="L4809" s="46">
        <f ca="1">INT(YEARFRAC(Table1[[#This Row],[Joining Date]],TODAY(),1))</f>
        <v>8</v>
      </c>
      <c r="M4809" s="25" t="str">
        <f t="shared" ca="1" si="75"/>
        <v>Yes</v>
      </c>
      <c r="N4809" s="26">
        <f>YEAR(Table1[[#This Row],[Joining Date]])</f>
        <v>2018</v>
      </c>
      <c r="O4809" s="46">
        <f>MONTH(Table1[[#This Row],[Joining Date]])</f>
        <v>2</v>
      </c>
      <c r="P4809" s="26">
        <f ca="1">NETWORKDAYS(Table1[[#This Row],[Joining Date]],TODAY())</f>
        <v>2185</v>
      </c>
      <c r="Q4809" s="26" t="str">
        <f>LEFT(Table1[[#This Row],[Department]],5)&amp;"-"&amp;RIGHT(Table1[[#This Row],[Employee ID]],3)</f>
        <v>Suppo-919</v>
      </c>
      <c r="R4809" s="26" t="str">
        <f>LEFT(Table1[[#This Row],[Department]],3)</f>
        <v>Sup</v>
      </c>
      <c r="S4809" s="37">
        <f>_xlfn.XLOOKUP(Table1[[#This Row],[City]],Table2[City],Table2[Bonus %])</f>
        <v>4</v>
      </c>
    </row>
    <row r="4810" spans="1:19" x14ac:dyDescent="0.35">
      <c r="A4810" s="7" t="s">
        <v>1435</v>
      </c>
      <c r="B4810" s="40" t="str">
        <f>LEFT(Table1[[#This Row],[Employee Name]],FIND(" ",Table1[[#This Row],[Employee Name]]))</f>
        <v xml:space="preserve">Swathi </v>
      </c>
      <c r="C4810" s="40" t="str">
        <f>RIGHT(Table1[[#This Row],[Employee Name]],LEN(Table1[[#This Row],[Employee Name]])-FIND(" ",Table1[[#This Row],[Employee Name]]))</f>
        <v>Ramesh</v>
      </c>
      <c r="D4810" s="22">
        <f>Table1[[#This Row],[Basic Salary]]+Table1[[#This Row],[Bonus]]</f>
        <v>43642</v>
      </c>
      <c r="E4810" s="8">
        <v>99</v>
      </c>
      <c r="F4810" s="45">
        <v>55</v>
      </c>
      <c r="G4810" s="8" t="str" cm="1">
        <f t="array" ref="G4810">_xlfn.IFS(Table1[[#This Row],[Performance Score]]&gt;=80,"Excellent",Table1[[#This Row],[Performance Score]]&gt;=60,"Good",Table1[[#This Row],[Performance Score]]&gt;=40,"Need Improvement")</f>
        <v>Need Improvement</v>
      </c>
      <c r="H4810" s="29">
        <f>Table1[[#This Row],[Bonus]]/Table1[[#This Row],[Basic Salary]]</f>
        <v>0.55908831094598455</v>
      </c>
      <c r="I4810" s="8">
        <f ca="1">DATEDIF(Table1[[#This Row],[Date of Birth]],TODAY(),"y")</f>
        <v>28</v>
      </c>
      <c r="J4810" s="33">
        <v>45003</v>
      </c>
      <c r="K4810" s="33" t="str" cm="1">
        <f t="array" aca="1" ref="K4810" ca="1">_xlfn.IFS(L4810&lt;3,"Junior",L4810&lt;=7,"Mid-Level",L4810&gt;7,"Senior")</f>
        <v>Mid-Level</v>
      </c>
      <c r="L4810" s="45">
        <f ca="1">INT(YEARFRAC(Table1[[#This Row],[Joining Date]],TODAY(),1))</f>
        <v>3</v>
      </c>
      <c r="M4810" s="25" t="str">
        <f t="shared" ca="1" si="75"/>
        <v>No</v>
      </c>
      <c r="N4810" s="25">
        <f>YEAR(Table1[[#This Row],[Joining Date]])</f>
        <v>2023</v>
      </c>
      <c r="O4810" s="45">
        <f>MONTH(Table1[[#This Row],[Joining Date]])</f>
        <v>3</v>
      </c>
      <c r="P4810" s="25">
        <f ca="1">NETWORKDAYS(Table1[[#This Row],[Joining Date]],TODAY())</f>
        <v>856</v>
      </c>
      <c r="Q4810" s="25" t="str">
        <f>LEFT(Table1[[#This Row],[Department]],5)&amp;"-"&amp;RIGHT(Table1[[#This Row],[Employee ID]],3)</f>
        <v>Opera-379</v>
      </c>
      <c r="R4810" s="25" t="str">
        <f>LEFT(Table1[[#This Row],[Department]],3)</f>
        <v>Ope</v>
      </c>
      <c r="S4810" s="36">
        <f>_xlfn.XLOOKUP(Table1[[#This Row],[City]],Table2[City],Table2[Bonus %])</f>
        <v>7</v>
      </c>
    </row>
    <row r="4811" spans="1:19" x14ac:dyDescent="0.35">
      <c r="A4811" s="9" t="s">
        <v>1349</v>
      </c>
      <c r="B4811" s="41" t="str">
        <f>LEFT(Table1[[#This Row],[Employee Name]],FIND(" ",Table1[[#This Row],[Employee Name]]))</f>
        <v xml:space="preserve">Karan </v>
      </c>
      <c r="C4811" s="41" t="str">
        <f>RIGHT(Table1[[#This Row],[Employee Name]],LEN(Table1[[#This Row],[Employee Name]])-FIND(" ",Table1[[#This Row],[Employee Name]]))</f>
        <v>Malhotra</v>
      </c>
      <c r="D4811" s="23">
        <f>Table1[[#This Row],[Basic Salary]]+Table1[[#This Row],[Bonus]]</f>
        <v>43637</v>
      </c>
      <c r="E4811" s="10">
        <v>64</v>
      </c>
      <c r="F4811" s="46">
        <v>72</v>
      </c>
      <c r="G4811" s="10" t="str" cm="1">
        <f t="array" ref="G4811">_xlfn.IFS(Table1[[#This Row],[Performance Score]]&gt;=80,"Excellent",Table1[[#This Row],[Performance Score]]&gt;=60,"Good",Table1[[#This Row],[Performance Score]]&gt;=40,"Need Improvement")</f>
        <v>Good</v>
      </c>
      <c r="H4811" s="30">
        <f>Table1[[#This Row],[Bonus]]/Table1[[#This Row],[Basic Salary]]</f>
        <v>0.2077774702463327</v>
      </c>
      <c r="I4811" s="10">
        <f ca="1">DATEDIF(Table1[[#This Row],[Date of Birth]],TODAY(),"y")</f>
        <v>34</v>
      </c>
      <c r="J4811" s="34">
        <v>45595</v>
      </c>
      <c r="K4811" s="33" t="str" cm="1">
        <f t="array" aca="1" ref="K4811" ca="1">_xlfn.IFS(L4811&lt;3,"Junior",L4811&lt;=7,"Mid-Level",L4811&gt;7,"Senior")</f>
        <v>Junior</v>
      </c>
      <c r="L4811" s="46">
        <f ca="1">INT(YEARFRAC(Table1[[#This Row],[Joining Date]],TODAY(),1))</f>
        <v>1</v>
      </c>
      <c r="M4811" s="25" t="str">
        <f t="shared" ca="1" si="75"/>
        <v>No</v>
      </c>
      <c r="N4811" s="26">
        <f>YEAR(Table1[[#This Row],[Joining Date]])</f>
        <v>2024</v>
      </c>
      <c r="O4811" s="46">
        <f>MONTH(Table1[[#This Row],[Joining Date]])</f>
        <v>10</v>
      </c>
      <c r="P4811" s="26">
        <f ca="1">NETWORKDAYS(Table1[[#This Row],[Joining Date]],TODAY())</f>
        <v>434</v>
      </c>
      <c r="Q4811" s="26" t="str">
        <f>LEFT(Table1[[#This Row],[Department]],5)&amp;"-"&amp;RIGHT(Table1[[#This Row],[Employee ID]],3)</f>
        <v>Finan-293</v>
      </c>
      <c r="R4811" s="26" t="str">
        <f>LEFT(Table1[[#This Row],[Department]],3)</f>
        <v>Fin</v>
      </c>
      <c r="S4811" s="37">
        <f>_xlfn.XLOOKUP(Table1[[#This Row],[City]],Table2[City],Table2[Bonus %])</f>
        <v>6</v>
      </c>
    </row>
    <row r="4812" spans="1:19" x14ac:dyDescent="0.35">
      <c r="A4812" s="7" t="s">
        <v>2872</v>
      </c>
      <c r="B4812" s="40" t="str">
        <f>LEFT(Table1[[#This Row],[Employee Name]],FIND(" ",Table1[[#This Row],[Employee Name]]))</f>
        <v xml:space="preserve">Kavya </v>
      </c>
      <c r="C4812" s="40" t="str">
        <f>RIGHT(Table1[[#This Row],[Employee Name]],LEN(Table1[[#This Row],[Employee Name]])-FIND(" ",Table1[[#This Row],[Employee Name]]))</f>
        <v>Nair</v>
      </c>
      <c r="D4812" s="22">
        <f>Table1[[#This Row],[Basic Salary]]+Table1[[#This Row],[Bonus]]</f>
        <v>43632</v>
      </c>
      <c r="E4812" s="8">
        <v>74</v>
      </c>
      <c r="F4812" s="45">
        <v>48</v>
      </c>
      <c r="G4812" s="8" t="str" cm="1">
        <f t="array" ref="G4812">_xlfn.IFS(Table1[[#This Row],[Performance Score]]&gt;=80,"Excellent",Table1[[#This Row],[Performance Score]]&gt;=60,"Good",Table1[[#This Row],[Performance Score]]&gt;=40,"Need Improvement")</f>
        <v>Need Improvement</v>
      </c>
      <c r="H4812" s="29">
        <f>Table1[[#This Row],[Bonus]]/Table1[[#This Row],[Basic Salary]]</f>
        <v>0.70111895200592611</v>
      </c>
      <c r="I4812" s="8">
        <f ca="1">DATEDIF(Table1[[#This Row],[Date of Birth]],TODAY(),"y")</f>
        <v>25</v>
      </c>
      <c r="J4812" s="33">
        <v>42864</v>
      </c>
      <c r="K4812" s="33" t="str" cm="1">
        <f t="array" aca="1" ref="K4812" ca="1">_xlfn.IFS(L4812&lt;3,"Junior",L4812&lt;=7,"Mid-Level",L4812&gt;7,"Senior")</f>
        <v>Senior</v>
      </c>
      <c r="L4812" s="45">
        <f ca="1">INT(YEARFRAC(Table1[[#This Row],[Joining Date]],TODAY(),1))</f>
        <v>9</v>
      </c>
      <c r="M4812" s="25" t="str">
        <f t="shared" ca="1" si="75"/>
        <v>Yes</v>
      </c>
      <c r="N4812" s="25">
        <f>YEAR(Table1[[#This Row],[Joining Date]])</f>
        <v>2017</v>
      </c>
      <c r="O4812" s="45">
        <f>MONTH(Table1[[#This Row],[Joining Date]])</f>
        <v>5</v>
      </c>
      <c r="P4812" s="25">
        <f ca="1">NETWORKDAYS(Table1[[#This Row],[Joining Date]],TODAY())</f>
        <v>2385</v>
      </c>
      <c r="Q4812" s="25" t="str">
        <f>LEFT(Table1[[#This Row],[Department]],5)&amp;"-"&amp;RIGHT(Table1[[#This Row],[Employee ID]],3)</f>
        <v>IT-816</v>
      </c>
      <c r="R4812" s="25" t="str">
        <f>LEFT(Table1[[#This Row],[Department]],3)</f>
        <v>IT</v>
      </c>
      <c r="S4812" s="36">
        <f>_xlfn.XLOOKUP(Table1[[#This Row],[City]],Table2[City],Table2[Bonus %])</f>
        <v>5</v>
      </c>
    </row>
    <row r="4813" spans="1:19" x14ac:dyDescent="0.35">
      <c r="A4813" s="9" t="s">
        <v>649</v>
      </c>
      <c r="B4813" s="41" t="str">
        <f>LEFT(Table1[[#This Row],[Employee Name]],FIND(" ",Table1[[#This Row],[Employee Name]]))</f>
        <v xml:space="preserve">Ajay </v>
      </c>
      <c r="C4813" s="41" t="str">
        <f>RIGHT(Table1[[#This Row],[Employee Name]],LEN(Table1[[#This Row],[Employee Name]])-FIND(" ",Table1[[#This Row],[Employee Name]]))</f>
        <v>Singh</v>
      </c>
      <c r="D4813" s="23">
        <f>Table1[[#This Row],[Basic Salary]]+Table1[[#This Row],[Bonus]]</f>
        <v>43610</v>
      </c>
      <c r="E4813" s="10">
        <v>93</v>
      </c>
      <c r="F4813" s="46">
        <v>74</v>
      </c>
      <c r="G4813" s="10" t="str" cm="1">
        <f t="array" ref="G4813">_xlfn.IFS(Table1[[#This Row],[Performance Score]]&gt;=80,"Excellent",Table1[[#This Row],[Performance Score]]&gt;=60,"Good",Table1[[#This Row],[Performance Score]]&gt;=40,"Need Improvement")</f>
        <v>Good</v>
      </c>
      <c r="H4813" s="30">
        <f>Table1[[#This Row],[Bonus]]/Table1[[#This Row],[Basic Salary]]</f>
        <v>0.42707549330802708</v>
      </c>
      <c r="I4813" s="10">
        <f ca="1">DATEDIF(Table1[[#This Row],[Date of Birth]],TODAY(),"y")</f>
        <v>26</v>
      </c>
      <c r="J4813" s="34">
        <v>43854</v>
      </c>
      <c r="K4813" s="33" t="str" cm="1">
        <f t="array" aca="1" ref="K4813" ca="1">_xlfn.IFS(L4813&lt;3,"Junior",L4813&lt;=7,"Mid-Level",L4813&gt;7,"Senior")</f>
        <v>Mid-Level</v>
      </c>
      <c r="L4813" s="46">
        <f ca="1">INT(YEARFRAC(Table1[[#This Row],[Joining Date]],TODAY(),1))</f>
        <v>6</v>
      </c>
      <c r="M4813" s="25" t="str">
        <f t="shared" ca="1" si="75"/>
        <v>Yes</v>
      </c>
      <c r="N4813" s="26">
        <f>YEAR(Table1[[#This Row],[Joining Date]])</f>
        <v>2020</v>
      </c>
      <c r="O4813" s="46">
        <f>MONTH(Table1[[#This Row],[Joining Date]])</f>
        <v>1</v>
      </c>
      <c r="P4813" s="26">
        <f ca="1">NETWORKDAYS(Table1[[#This Row],[Joining Date]],TODAY())</f>
        <v>1677</v>
      </c>
      <c r="Q4813" s="26" t="str">
        <f>LEFT(Table1[[#This Row],[Department]],5)&amp;"-"&amp;RIGHT(Table1[[#This Row],[Employee ID]],3)</f>
        <v>Opera-593</v>
      </c>
      <c r="R4813" s="26" t="str">
        <f>LEFT(Table1[[#This Row],[Department]],3)</f>
        <v>Ope</v>
      </c>
      <c r="S4813" s="37">
        <f>_xlfn.XLOOKUP(Table1[[#This Row],[City]],Table2[City],Table2[Bonus %])</f>
        <v>8</v>
      </c>
    </row>
    <row r="4814" spans="1:19" x14ac:dyDescent="0.35">
      <c r="A4814" s="7" t="s">
        <v>4055</v>
      </c>
      <c r="B4814" s="40" t="str">
        <f>LEFT(Table1[[#This Row],[Employee Name]],FIND(" ",Table1[[#This Row],[Employee Name]]))</f>
        <v xml:space="preserve">Ravi </v>
      </c>
      <c r="C4814" s="40" t="str">
        <f>RIGHT(Table1[[#This Row],[Employee Name]],LEN(Table1[[#This Row],[Employee Name]])-FIND(" ",Table1[[#This Row],[Employee Name]]))</f>
        <v>Teja</v>
      </c>
      <c r="D4814" s="22">
        <f>Table1[[#This Row],[Basic Salary]]+Table1[[#This Row],[Bonus]]</f>
        <v>43560</v>
      </c>
      <c r="E4814" s="8">
        <v>60</v>
      </c>
      <c r="F4814" s="45">
        <v>100</v>
      </c>
      <c r="G4814" s="8" t="str" cm="1">
        <f t="array" ref="G4814">_xlfn.IFS(Table1[[#This Row],[Performance Score]]&gt;=80,"Excellent",Table1[[#This Row],[Performance Score]]&gt;=60,"Good",Table1[[#This Row],[Performance Score]]&gt;=40,"Need Improvement")</f>
        <v>Excellent</v>
      </c>
      <c r="H4814" s="29">
        <f>Table1[[#This Row],[Bonus]]/Table1[[#This Row],[Basic Salary]]</f>
        <v>0.60827026029167441</v>
      </c>
      <c r="I4814" s="8">
        <f ca="1">DATEDIF(Table1[[#This Row],[Date of Birth]],TODAY(),"y")</f>
        <v>40</v>
      </c>
      <c r="J4814" s="33">
        <v>42330</v>
      </c>
      <c r="K4814" s="33" t="str" cm="1">
        <f t="array" aca="1" ref="K4814" ca="1">_xlfn.IFS(L4814&lt;3,"Junior",L4814&lt;=7,"Mid-Level",L4814&gt;7,"Senior")</f>
        <v>Senior</v>
      </c>
      <c r="L4814" s="45">
        <f ca="1">INT(YEARFRAC(Table1[[#This Row],[Joining Date]],TODAY(),1))</f>
        <v>10</v>
      </c>
      <c r="M4814" s="25" t="str">
        <f t="shared" ca="1" si="75"/>
        <v>Yes</v>
      </c>
      <c r="N4814" s="25">
        <f>YEAR(Table1[[#This Row],[Joining Date]])</f>
        <v>2015</v>
      </c>
      <c r="O4814" s="45">
        <f>MONTH(Table1[[#This Row],[Joining Date]])</f>
        <v>11</v>
      </c>
      <c r="P4814" s="25">
        <f ca="1">NETWORKDAYS(Table1[[#This Row],[Joining Date]],TODAY())</f>
        <v>2766</v>
      </c>
      <c r="Q4814" s="25" t="str">
        <f>LEFT(Table1[[#This Row],[Department]],5)&amp;"-"&amp;RIGHT(Table1[[#This Row],[Employee ID]],3)</f>
        <v>Finan-999</v>
      </c>
      <c r="R4814" s="25" t="str">
        <f>LEFT(Table1[[#This Row],[Department]],3)</f>
        <v>Fin</v>
      </c>
      <c r="S4814" s="36">
        <f>_xlfn.XLOOKUP(Table1[[#This Row],[City]],Table2[City],Table2[Bonus %])</f>
        <v>7</v>
      </c>
    </row>
    <row r="4815" spans="1:19" x14ac:dyDescent="0.35">
      <c r="A4815" s="9" t="s">
        <v>4872</v>
      </c>
      <c r="B4815" s="41" t="str">
        <f>LEFT(Table1[[#This Row],[Employee Name]],FIND(" ",Table1[[#This Row],[Employee Name]]))</f>
        <v xml:space="preserve">Karan </v>
      </c>
      <c r="C4815" s="41" t="str">
        <f>RIGHT(Table1[[#This Row],[Employee Name]],LEN(Table1[[#This Row],[Employee Name]])-FIND(" ",Table1[[#This Row],[Employee Name]]))</f>
        <v>Malhotra</v>
      </c>
      <c r="D4815" s="23">
        <f>Table1[[#This Row],[Basic Salary]]+Table1[[#This Row],[Bonus]]</f>
        <v>43526</v>
      </c>
      <c r="E4815" s="10">
        <v>91</v>
      </c>
      <c r="F4815" s="46">
        <v>77</v>
      </c>
      <c r="G4815" s="10" t="str" cm="1">
        <f t="array" ref="G4815">_xlfn.IFS(Table1[[#This Row],[Performance Score]]&gt;=80,"Excellent",Table1[[#This Row],[Performance Score]]&gt;=60,"Good",Table1[[#This Row],[Performance Score]]&gt;=40,"Need Improvement")</f>
        <v>Good</v>
      </c>
      <c r="H4815" s="30">
        <f>Table1[[#This Row],[Bonus]]/Table1[[#This Row],[Basic Salary]]</f>
        <v>0.30724411340701585</v>
      </c>
      <c r="I4815" s="10">
        <f ca="1">DATEDIF(Table1[[#This Row],[Date of Birth]],TODAY(),"y")</f>
        <v>23</v>
      </c>
      <c r="J4815" s="34">
        <v>44794</v>
      </c>
      <c r="K4815" s="33" t="str" cm="1">
        <f t="array" aca="1" ref="K4815" ca="1">_xlfn.IFS(L4815&lt;3,"Junior",L4815&lt;=7,"Mid-Level",L4815&gt;7,"Senior")</f>
        <v>Mid-Level</v>
      </c>
      <c r="L4815" s="46">
        <f ca="1">INT(YEARFRAC(Table1[[#This Row],[Joining Date]],TODAY(),1))</f>
        <v>3</v>
      </c>
      <c r="M4815" s="25" t="str">
        <f t="shared" ca="1" si="75"/>
        <v>No</v>
      </c>
      <c r="N4815" s="26">
        <f>YEAR(Table1[[#This Row],[Joining Date]])</f>
        <v>2022</v>
      </c>
      <c r="O4815" s="46">
        <f>MONTH(Table1[[#This Row],[Joining Date]])</f>
        <v>8</v>
      </c>
      <c r="P4815" s="26">
        <f ca="1">NETWORKDAYS(Table1[[#This Row],[Joining Date]],TODAY())</f>
        <v>1006</v>
      </c>
      <c r="Q4815" s="26" t="str">
        <f>LEFT(Table1[[#This Row],[Department]],5)&amp;"-"&amp;RIGHT(Table1[[#This Row],[Employee ID]],3)</f>
        <v>Suppo-816</v>
      </c>
      <c r="R4815" s="26" t="str">
        <f>LEFT(Table1[[#This Row],[Department]],3)</f>
        <v>Sup</v>
      </c>
      <c r="S4815" s="37">
        <f>_xlfn.XLOOKUP(Table1[[#This Row],[City]],Table2[City],Table2[Bonus %])</f>
        <v>5</v>
      </c>
    </row>
    <row r="4816" spans="1:19" x14ac:dyDescent="0.35">
      <c r="A4816" s="7" t="s">
        <v>1943</v>
      </c>
      <c r="B4816" s="40" t="str">
        <f>LEFT(Table1[[#This Row],[Employee Name]],FIND(" ",Table1[[#This Row],[Employee Name]]))</f>
        <v xml:space="preserve">Pooja </v>
      </c>
      <c r="C4816" s="40" t="str">
        <f>RIGHT(Table1[[#This Row],[Employee Name]],LEN(Table1[[#This Row],[Employee Name]])-FIND(" ",Table1[[#This Row],[Employee Name]]))</f>
        <v>Das</v>
      </c>
      <c r="D4816" s="22">
        <f>Table1[[#This Row],[Basic Salary]]+Table1[[#This Row],[Bonus]]</f>
        <v>43475</v>
      </c>
      <c r="E4816" s="8">
        <v>90</v>
      </c>
      <c r="F4816" s="45">
        <v>78</v>
      </c>
      <c r="G4816" s="8" t="str" cm="1">
        <f t="array" ref="G4816">_xlfn.IFS(Table1[[#This Row],[Performance Score]]&gt;=80,"Excellent",Table1[[#This Row],[Performance Score]]&gt;=60,"Good",Table1[[#This Row],[Performance Score]]&gt;=40,"Need Improvement")</f>
        <v>Good</v>
      </c>
      <c r="H4816" s="29">
        <f>Table1[[#This Row],[Bonus]]/Table1[[#This Row],[Basic Salary]]</f>
        <v>0.25050336535695794</v>
      </c>
      <c r="I4816" s="8">
        <f ca="1">DATEDIF(Table1[[#This Row],[Date of Birth]],TODAY(),"y")</f>
        <v>20</v>
      </c>
      <c r="J4816" s="33">
        <v>45381</v>
      </c>
      <c r="K4816" s="33" t="str" cm="1">
        <f t="array" aca="1" ref="K4816" ca="1">_xlfn.IFS(L4816&lt;3,"Junior",L4816&lt;=7,"Mid-Level",L4816&gt;7,"Senior")</f>
        <v>Junior</v>
      </c>
      <c r="L4816" s="45">
        <f ca="1">INT(YEARFRAC(Table1[[#This Row],[Joining Date]],TODAY(),1))</f>
        <v>2</v>
      </c>
      <c r="M4816" s="25" t="str">
        <f t="shared" ca="1" si="75"/>
        <v>No</v>
      </c>
      <c r="N4816" s="25">
        <f>YEAR(Table1[[#This Row],[Joining Date]])</f>
        <v>2024</v>
      </c>
      <c r="O4816" s="45">
        <f>MONTH(Table1[[#This Row],[Joining Date]])</f>
        <v>3</v>
      </c>
      <c r="P4816" s="25">
        <f ca="1">NETWORKDAYS(Table1[[#This Row],[Joining Date]],TODAY())</f>
        <v>586</v>
      </c>
      <c r="Q4816" s="25" t="str">
        <f>LEFT(Table1[[#This Row],[Department]],5)&amp;"-"&amp;RIGHT(Table1[[#This Row],[Employee ID]],3)</f>
        <v>Marke-887</v>
      </c>
      <c r="R4816" s="25" t="str">
        <f>LEFT(Table1[[#This Row],[Department]],3)</f>
        <v>Mar</v>
      </c>
      <c r="S4816" s="36">
        <f>_xlfn.XLOOKUP(Table1[[#This Row],[City]],Table2[City],Table2[Bonus %])</f>
        <v>8</v>
      </c>
    </row>
    <row r="4817" spans="1:19" x14ac:dyDescent="0.35">
      <c r="A4817" s="9" t="s">
        <v>3942</v>
      </c>
      <c r="B4817" s="41" t="str">
        <f>LEFT(Table1[[#This Row],[Employee Name]],FIND(" ",Table1[[#This Row],[Employee Name]]))</f>
        <v xml:space="preserve">Swathi </v>
      </c>
      <c r="C4817" s="41" t="str">
        <f>RIGHT(Table1[[#This Row],[Employee Name]],LEN(Table1[[#This Row],[Employee Name]])-FIND(" ",Table1[[#This Row],[Employee Name]]))</f>
        <v>Ramesh</v>
      </c>
      <c r="D4817" s="23">
        <f>Table1[[#This Row],[Basic Salary]]+Table1[[#This Row],[Bonus]]</f>
        <v>43467</v>
      </c>
      <c r="E4817" s="10">
        <v>65</v>
      </c>
      <c r="F4817" s="46">
        <v>60</v>
      </c>
      <c r="G4817" s="10" t="str" cm="1">
        <f t="array" ref="G4817">_xlfn.IFS(Table1[[#This Row],[Performance Score]]&gt;=80,"Excellent",Table1[[#This Row],[Performance Score]]&gt;=60,"Good",Table1[[#This Row],[Performance Score]]&gt;=40,"Need Improvement")</f>
        <v>Good</v>
      </c>
      <c r="H4817" s="30">
        <f>Table1[[#This Row],[Bonus]]/Table1[[#This Row],[Basic Salary]]</f>
        <v>0.23605186828186317</v>
      </c>
      <c r="I4817" s="10">
        <f ca="1">DATEDIF(Table1[[#This Row],[Date of Birth]],TODAY(),"y")</f>
        <v>18</v>
      </c>
      <c r="J4817" s="34">
        <v>45641</v>
      </c>
      <c r="K4817" s="33" t="str" cm="1">
        <f t="array" aca="1" ref="K4817" ca="1">_xlfn.IFS(L4817&lt;3,"Junior",L4817&lt;=7,"Mid-Level",L4817&gt;7,"Senior")</f>
        <v>Junior</v>
      </c>
      <c r="L4817" s="46">
        <f ca="1">INT(YEARFRAC(Table1[[#This Row],[Joining Date]],TODAY(),1))</f>
        <v>1</v>
      </c>
      <c r="M4817" s="25" t="str">
        <f t="shared" ca="1" si="75"/>
        <v>No</v>
      </c>
      <c r="N4817" s="26">
        <f>YEAR(Table1[[#This Row],[Joining Date]])</f>
        <v>2024</v>
      </c>
      <c r="O4817" s="46">
        <f>MONTH(Table1[[#This Row],[Joining Date]])</f>
        <v>12</v>
      </c>
      <c r="P4817" s="26">
        <f ca="1">NETWORKDAYS(Table1[[#This Row],[Joining Date]],TODAY())</f>
        <v>401</v>
      </c>
      <c r="Q4817" s="26" t="str">
        <f>LEFT(Table1[[#This Row],[Department]],5)&amp;"-"&amp;RIGHT(Table1[[#This Row],[Employee ID]],3)</f>
        <v>Suppo-886</v>
      </c>
      <c r="R4817" s="26" t="str">
        <f>LEFT(Table1[[#This Row],[Department]],3)</f>
        <v>Sup</v>
      </c>
      <c r="S4817" s="37">
        <f>_xlfn.XLOOKUP(Table1[[#This Row],[City]],Table2[City],Table2[Bonus %])</f>
        <v>6</v>
      </c>
    </row>
    <row r="4818" spans="1:19" x14ac:dyDescent="0.35">
      <c r="A4818" s="7" t="s">
        <v>247</v>
      </c>
      <c r="B4818" s="40" t="str">
        <f>LEFT(Table1[[#This Row],[Employee Name]],FIND(" ",Table1[[#This Row],[Employee Name]]))</f>
        <v xml:space="preserve">Meera </v>
      </c>
      <c r="C4818" s="40" t="str">
        <f>RIGHT(Table1[[#This Row],[Employee Name]],LEN(Table1[[#This Row],[Employee Name]])-FIND(" ",Table1[[#This Row],[Employee Name]]))</f>
        <v>Joshi</v>
      </c>
      <c r="D4818" s="22">
        <f>Table1[[#This Row],[Basic Salary]]+Table1[[#This Row],[Bonus]]</f>
        <v>43454</v>
      </c>
      <c r="E4818" s="8">
        <v>79</v>
      </c>
      <c r="F4818" s="45">
        <v>65</v>
      </c>
      <c r="G4818" s="8" t="str" cm="1">
        <f t="array" ref="G4818">_xlfn.IFS(Table1[[#This Row],[Performance Score]]&gt;=80,"Excellent",Table1[[#This Row],[Performance Score]]&gt;=60,"Good",Table1[[#This Row],[Performance Score]]&gt;=40,"Need Improvement")</f>
        <v>Good</v>
      </c>
      <c r="H4818" s="29">
        <f>Table1[[#This Row],[Bonus]]/Table1[[#This Row],[Basic Salary]]</f>
        <v>0.19707988980716254</v>
      </c>
      <c r="I4818" s="8">
        <f ca="1">DATEDIF(Table1[[#This Row],[Date of Birth]],TODAY(),"y")</f>
        <v>19</v>
      </c>
      <c r="J4818" s="33">
        <v>42536</v>
      </c>
      <c r="K4818" s="33" t="str" cm="1">
        <f t="array" aca="1" ref="K4818" ca="1">_xlfn.IFS(L4818&lt;3,"Junior",L4818&lt;=7,"Mid-Level",L4818&gt;7,"Senior")</f>
        <v>Senior</v>
      </c>
      <c r="L4818" s="45">
        <f ca="1">INT(YEARFRAC(Table1[[#This Row],[Joining Date]],TODAY(),1))</f>
        <v>10</v>
      </c>
      <c r="M4818" s="25" t="str">
        <f t="shared" ca="1" si="75"/>
        <v>Yes</v>
      </c>
      <c r="N4818" s="25">
        <f>YEAR(Table1[[#This Row],[Joining Date]])</f>
        <v>2016</v>
      </c>
      <c r="O4818" s="45">
        <f>MONTH(Table1[[#This Row],[Joining Date]])</f>
        <v>6</v>
      </c>
      <c r="P4818" s="25">
        <f ca="1">NETWORKDAYS(Table1[[#This Row],[Joining Date]],TODAY())</f>
        <v>2619</v>
      </c>
      <c r="Q4818" s="25" t="str">
        <f>LEFT(Table1[[#This Row],[Department]],5)&amp;"-"&amp;RIGHT(Table1[[#This Row],[Employee ID]],3)</f>
        <v>Suppo-191</v>
      </c>
      <c r="R4818" s="25" t="str">
        <f>LEFT(Table1[[#This Row],[Department]],3)</f>
        <v>Sup</v>
      </c>
      <c r="S4818" s="36">
        <f>_xlfn.XLOOKUP(Table1[[#This Row],[City]],Table2[City],Table2[Bonus %])</f>
        <v>6</v>
      </c>
    </row>
    <row r="4819" spans="1:19" x14ac:dyDescent="0.35">
      <c r="A4819" s="9" t="s">
        <v>3095</v>
      </c>
      <c r="B4819" s="41" t="str">
        <f>LEFT(Table1[[#This Row],[Employee Name]],FIND(" ",Table1[[#This Row],[Employee Name]]))</f>
        <v xml:space="preserve">Gayathri </v>
      </c>
      <c r="C4819" s="41" t="str">
        <f>RIGHT(Table1[[#This Row],[Employee Name]],LEN(Table1[[#This Row],[Employee Name]])-FIND(" ",Table1[[#This Row],[Employee Name]]))</f>
        <v>Iyer</v>
      </c>
      <c r="D4819" s="23">
        <f>Table1[[#This Row],[Basic Salary]]+Table1[[#This Row],[Bonus]]</f>
        <v>43399</v>
      </c>
      <c r="E4819" s="10">
        <v>61</v>
      </c>
      <c r="F4819" s="46">
        <v>88</v>
      </c>
      <c r="G4819" s="10" t="str" cm="1">
        <f t="array" ref="G4819">_xlfn.IFS(Table1[[#This Row],[Performance Score]]&gt;=80,"Excellent",Table1[[#This Row],[Performance Score]]&gt;=60,"Good",Table1[[#This Row],[Performance Score]]&gt;=40,"Need Improvement")</f>
        <v>Excellent</v>
      </c>
      <c r="H4819" s="30">
        <f>Table1[[#This Row],[Bonus]]/Table1[[#This Row],[Basic Salary]]</f>
        <v>0.21389013202058627</v>
      </c>
      <c r="I4819" s="10">
        <f ca="1">DATEDIF(Table1[[#This Row],[Date of Birth]],TODAY(),"y")</f>
        <v>26</v>
      </c>
      <c r="J4819" s="34">
        <v>44549</v>
      </c>
      <c r="K4819" s="33" t="str" cm="1">
        <f t="array" aca="1" ref="K4819" ca="1">_xlfn.IFS(L4819&lt;3,"Junior",L4819&lt;=7,"Mid-Level",L4819&gt;7,"Senior")</f>
        <v>Mid-Level</v>
      </c>
      <c r="L4819" s="46">
        <f ca="1">INT(YEARFRAC(Table1[[#This Row],[Joining Date]],TODAY(),1))</f>
        <v>4</v>
      </c>
      <c r="M4819" s="25" t="str">
        <f t="shared" ca="1" si="75"/>
        <v>No</v>
      </c>
      <c r="N4819" s="26">
        <f>YEAR(Table1[[#This Row],[Joining Date]])</f>
        <v>2021</v>
      </c>
      <c r="O4819" s="46">
        <f>MONTH(Table1[[#This Row],[Joining Date]])</f>
        <v>12</v>
      </c>
      <c r="P4819" s="26">
        <f ca="1">NETWORKDAYS(Table1[[#This Row],[Joining Date]],TODAY())</f>
        <v>1181</v>
      </c>
      <c r="Q4819" s="26" t="str">
        <f>LEFT(Table1[[#This Row],[Department]],5)&amp;"-"&amp;RIGHT(Table1[[#This Row],[Employee ID]],3)</f>
        <v>HR-039</v>
      </c>
      <c r="R4819" s="26" t="str">
        <f>LEFT(Table1[[#This Row],[Department]],3)</f>
        <v>HR</v>
      </c>
      <c r="S4819" s="37">
        <f>_xlfn.XLOOKUP(Table1[[#This Row],[City]],Table2[City],Table2[Bonus %])</f>
        <v>7</v>
      </c>
    </row>
    <row r="4820" spans="1:19" x14ac:dyDescent="0.35">
      <c r="A4820" s="7" t="s">
        <v>3185</v>
      </c>
      <c r="B4820" s="40" t="str">
        <f>LEFT(Table1[[#This Row],[Employee Name]],FIND(" ",Table1[[#This Row],[Employee Name]]))</f>
        <v xml:space="preserve">Nisha </v>
      </c>
      <c r="C4820" s="40" t="str">
        <f>RIGHT(Table1[[#This Row],[Employee Name]],LEN(Table1[[#This Row],[Employee Name]])-FIND(" ",Table1[[#This Row],[Employee Name]]))</f>
        <v>Kapoor</v>
      </c>
      <c r="D4820" s="22">
        <f>Table1[[#This Row],[Basic Salary]]+Table1[[#This Row],[Bonus]]</f>
        <v>43399</v>
      </c>
      <c r="E4820" s="8">
        <v>60</v>
      </c>
      <c r="F4820" s="45">
        <v>90</v>
      </c>
      <c r="G4820" s="8" t="str" cm="1">
        <f t="array" ref="G4820">_xlfn.IFS(Table1[[#This Row],[Performance Score]]&gt;=80,"Excellent",Table1[[#This Row],[Performance Score]]&gt;=60,"Good",Table1[[#This Row],[Performance Score]]&gt;=40,"Need Improvement")</f>
        <v>Excellent</v>
      </c>
      <c r="H4820" s="29">
        <f>Table1[[#This Row],[Bonus]]/Table1[[#This Row],[Basic Salary]]</f>
        <v>0.47605605060880213</v>
      </c>
      <c r="I4820" s="8">
        <f ca="1">DATEDIF(Table1[[#This Row],[Date of Birth]],TODAY(),"y")</f>
        <v>23</v>
      </c>
      <c r="J4820" s="33">
        <v>45585</v>
      </c>
      <c r="K4820" s="33" t="str" cm="1">
        <f t="array" aca="1" ref="K4820" ca="1">_xlfn.IFS(L4820&lt;3,"Junior",L4820&lt;=7,"Mid-Level",L4820&gt;7,"Senior")</f>
        <v>Junior</v>
      </c>
      <c r="L4820" s="45">
        <f ca="1">INT(YEARFRAC(Table1[[#This Row],[Joining Date]],TODAY(),1))</f>
        <v>1</v>
      </c>
      <c r="M4820" s="25" t="str">
        <f t="shared" ca="1" si="75"/>
        <v>No</v>
      </c>
      <c r="N4820" s="25">
        <f>YEAR(Table1[[#This Row],[Joining Date]])</f>
        <v>2024</v>
      </c>
      <c r="O4820" s="45">
        <f>MONTH(Table1[[#This Row],[Joining Date]])</f>
        <v>10</v>
      </c>
      <c r="P4820" s="25">
        <f ca="1">NETWORKDAYS(Table1[[#This Row],[Joining Date]],TODAY())</f>
        <v>441</v>
      </c>
      <c r="Q4820" s="25" t="str">
        <f>LEFT(Table1[[#This Row],[Department]],5)&amp;"-"&amp;RIGHT(Table1[[#This Row],[Employee ID]],3)</f>
        <v>HR-129</v>
      </c>
      <c r="R4820" s="25" t="str">
        <f>LEFT(Table1[[#This Row],[Department]],3)</f>
        <v>HR</v>
      </c>
      <c r="S4820" s="36">
        <f>_xlfn.XLOOKUP(Table1[[#This Row],[City]],Table2[City],Table2[Bonus %])</f>
        <v>7</v>
      </c>
    </row>
    <row r="4821" spans="1:19" x14ac:dyDescent="0.35">
      <c r="A4821" s="9" t="s">
        <v>2207</v>
      </c>
      <c r="B4821" s="41" t="str">
        <f>LEFT(Table1[[#This Row],[Employee Name]],FIND(" ",Table1[[#This Row],[Employee Name]]))</f>
        <v xml:space="preserve">Swathi </v>
      </c>
      <c r="C4821" s="41" t="str">
        <f>RIGHT(Table1[[#This Row],[Employee Name]],LEN(Table1[[#This Row],[Employee Name]])-FIND(" ",Table1[[#This Row],[Employee Name]]))</f>
        <v>Ramesh</v>
      </c>
      <c r="D4821" s="23">
        <f>Table1[[#This Row],[Basic Salary]]+Table1[[#This Row],[Bonus]]</f>
        <v>43395</v>
      </c>
      <c r="E4821" s="10">
        <v>91</v>
      </c>
      <c r="F4821" s="46">
        <v>47</v>
      </c>
      <c r="G4821" s="10" t="str" cm="1">
        <f t="array" ref="G4821">_xlfn.IFS(Table1[[#This Row],[Performance Score]]&gt;=80,"Excellent",Table1[[#This Row],[Performance Score]]&gt;=60,"Good",Table1[[#This Row],[Performance Score]]&gt;=40,"Need Improvement")</f>
        <v>Need Improvement</v>
      </c>
      <c r="H4821" s="30">
        <f>Table1[[#This Row],[Bonus]]/Table1[[#This Row],[Basic Salary]]</f>
        <v>0.14402087946852263</v>
      </c>
      <c r="I4821" s="10">
        <f ca="1">DATEDIF(Table1[[#This Row],[Date of Birth]],TODAY(),"y")</f>
        <v>44</v>
      </c>
      <c r="J4821" s="34">
        <v>43566</v>
      </c>
      <c r="K4821" s="33" t="str" cm="1">
        <f t="array" aca="1" ref="K4821" ca="1">_xlfn.IFS(L4821&lt;3,"Junior",L4821&lt;=7,"Mid-Level",L4821&gt;7,"Senior")</f>
        <v>Mid-Level</v>
      </c>
      <c r="L4821" s="46">
        <f ca="1">INT(YEARFRAC(Table1[[#This Row],[Joining Date]],TODAY(),1))</f>
        <v>7</v>
      </c>
      <c r="M4821" s="25" t="str">
        <f t="shared" ca="1" si="75"/>
        <v>Yes</v>
      </c>
      <c r="N4821" s="26">
        <f>YEAR(Table1[[#This Row],[Joining Date]])</f>
        <v>2019</v>
      </c>
      <c r="O4821" s="46">
        <f>MONTH(Table1[[#This Row],[Joining Date]])</f>
        <v>4</v>
      </c>
      <c r="P4821" s="26">
        <f ca="1">NETWORKDAYS(Table1[[#This Row],[Joining Date]],TODAY())</f>
        <v>1883</v>
      </c>
      <c r="Q4821" s="26" t="str">
        <f>LEFT(Table1[[#This Row],[Department]],5)&amp;"-"&amp;RIGHT(Table1[[#This Row],[Employee ID]],3)</f>
        <v>Suppo-151</v>
      </c>
      <c r="R4821" s="26" t="str">
        <f>LEFT(Table1[[#This Row],[Department]],3)</f>
        <v>Sup</v>
      </c>
      <c r="S4821" s="37">
        <f>_xlfn.XLOOKUP(Table1[[#This Row],[City]],Table2[City],Table2[Bonus %])</f>
        <v>7</v>
      </c>
    </row>
    <row r="4822" spans="1:19" x14ac:dyDescent="0.35">
      <c r="A4822" s="7" t="s">
        <v>3878</v>
      </c>
      <c r="B4822" s="40" t="str">
        <f>LEFT(Table1[[#This Row],[Employee Name]],FIND(" ",Table1[[#This Row],[Employee Name]]))</f>
        <v xml:space="preserve">Vikram </v>
      </c>
      <c r="C4822" s="40" t="str">
        <f>RIGHT(Table1[[#This Row],[Employee Name]],LEN(Table1[[#This Row],[Employee Name]])-FIND(" ",Table1[[#This Row],[Employee Name]]))</f>
        <v>Singh</v>
      </c>
      <c r="D4822" s="22">
        <f>Table1[[#This Row],[Basic Salary]]+Table1[[#This Row],[Bonus]]</f>
        <v>43383</v>
      </c>
      <c r="E4822" s="8">
        <v>62</v>
      </c>
      <c r="F4822" s="45">
        <v>98</v>
      </c>
      <c r="G4822" s="8" t="str" cm="1">
        <f t="array" ref="G4822">_xlfn.IFS(Table1[[#This Row],[Performance Score]]&gt;=80,"Excellent",Table1[[#This Row],[Performance Score]]&gt;=60,"Good",Table1[[#This Row],[Performance Score]]&gt;=40,"Need Improvement")</f>
        <v>Excellent</v>
      </c>
      <c r="H4822" s="29">
        <f>Table1[[#This Row],[Bonus]]/Table1[[#This Row],[Basic Salary]]</f>
        <v>0.72127440088874784</v>
      </c>
      <c r="I4822" s="8">
        <f ca="1">DATEDIF(Table1[[#This Row],[Date of Birth]],TODAY(),"y")</f>
        <v>42</v>
      </c>
      <c r="J4822" s="33">
        <v>44249</v>
      </c>
      <c r="K4822" s="33" t="str" cm="1">
        <f t="array" aca="1" ref="K4822" ca="1">_xlfn.IFS(L4822&lt;3,"Junior",L4822&lt;=7,"Mid-Level",L4822&gt;7,"Senior")</f>
        <v>Mid-Level</v>
      </c>
      <c r="L4822" s="45">
        <f ca="1">INT(YEARFRAC(Table1[[#This Row],[Joining Date]],TODAY(),1))</f>
        <v>5</v>
      </c>
      <c r="M4822" s="25" t="str">
        <f t="shared" ca="1" si="75"/>
        <v>No</v>
      </c>
      <c r="N4822" s="25">
        <f>YEAR(Table1[[#This Row],[Joining Date]])</f>
        <v>2021</v>
      </c>
      <c r="O4822" s="45">
        <f>MONTH(Table1[[#This Row],[Joining Date]])</f>
        <v>2</v>
      </c>
      <c r="P4822" s="25">
        <f ca="1">NETWORKDAYS(Table1[[#This Row],[Joining Date]],TODAY())</f>
        <v>1396</v>
      </c>
      <c r="Q4822" s="25" t="str">
        <f>LEFT(Table1[[#This Row],[Department]],5)&amp;"-"&amp;RIGHT(Table1[[#This Row],[Employee ID]],3)</f>
        <v>Finan-822</v>
      </c>
      <c r="R4822" s="25" t="str">
        <f>LEFT(Table1[[#This Row],[Department]],3)</f>
        <v>Fin</v>
      </c>
      <c r="S4822" s="36">
        <f>_xlfn.XLOOKUP(Table1[[#This Row],[City]],Table2[City],Table2[Bonus %])</f>
        <v>6</v>
      </c>
    </row>
    <row r="4823" spans="1:19" x14ac:dyDescent="0.35">
      <c r="A4823" s="9" t="s">
        <v>4006</v>
      </c>
      <c r="B4823" s="41" t="str">
        <f>LEFT(Table1[[#This Row],[Employee Name]],FIND(" ",Table1[[#This Row],[Employee Name]]))</f>
        <v xml:space="preserve">Tarun </v>
      </c>
      <c r="C4823" s="41" t="str">
        <f>RIGHT(Table1[[#This Row],[Employee Name]],LEN(Table1[[#This Row],[Employee Name]])-FIND(" ",Table1[[#This Row],[Employee Name]]))</f>
        <v>Verma</v>
      </c>
      <c r="D4823" s="23">
        <f>Table1[[#This Row],[Basic Salary]]+Table1[[#This Row],[Bonus]]</f>
        <v>43374</v>
      </c>
      <c r="E4823" s="10">
        <v>100</v>
      </c>
      <c r="F4823" s="46">
        <v>80</v>
      </c>
      <c r="G4823" s="10" t="str" cm="1">
        <f t="array" ref="G4823">_xlfn.IFS(Table1[[#This Row],[Performance Score]]&gt;=80,"Excellent",Table1[[#This Row],[Performance Score]]&gt;=60,"Good",Table1[[#This Row],[Performance Score]]&gt;=40,"Need Improvement")</f>
        <v>Excellent</v>
      </c>
      <c r="H4823" s="30">
        <f>Table1[[#This Row],[Bonus]]/Table1[[#This Row],[Basic Salary]]</f>
        <v>0.43389864127739758</v>
      </c>
      <c r="I4823" s="10">
        <f ca="1">DATEDIF(Table1[[#This Row],[Date of Birth]],TODAY(),"y")</f>
        <v>16</v>
      </c>
      <c r="J4823" s="34">
        <v>44986</v>
      </c>
      <c r="K4823" s="33" t="str" cm="1">
        <f t="array" aca="1" ref="K4823" ca="1">_xlfn.IFS(L4823&lt;3,"Junior",L4823&lt;=7,"Mid-Level",L4823&gt;7,"Senior")</f>
        <v>Mid-Level</v>
      </c>
      <c r="L4823" s="46">
        <f ca="1">INT(YEARFRAC(Table1[[#This Row],[Joining Date]],TODAY(),1))</f>
        <v>3</v>
      </c>
      <c r="M4823" s="25" t="str">
        <f t="shared" ca="1" si="75"/>
        <v>No</v>
      </c>
      <c r="N4823" s="26">
        <f>YEAR(Table1[[#This Row],[Joining Date]])</f>
        <v>2023</v>
      </c>
      <c r="O4823" s="46">
        <f>MONTH(Table1[[#This Row],[Joining Date]])</f>
        <v>3</v>
      </c>
      <c r="P4823" s="26">
        <f ca="1">NETWORKDAYS(Table1[[#This Row],[Joining Date]],TODAY())</f>
        <v>869</v>
      </c>
      <c r="Q4823" s="26" t="str">
        <f>LEFT(Table1[[#This Row],[Department]],5)&amp;"-"&amp;RIGHT(Table1[[#This Row],[Employee ID]],3)</f>
        <v>Suppo-950</v>
      </c>
      <c r="R4823" s="26" t="str">
        <f>LEFT(Table1[[#This Row],[Department]],3)</f>
        <v>Sup</v>
      </c>
      <c r="S4823" s="37">
        <f>_xlfn.XLOOKUP(Table1[[#This Row],[City]],Table2[City],Table2[Bonus %])</f>
        <v>5</v>
      </c>
    </row>
    <row r="4824" spans="1:19" x14ac:dyDescent="0.35">
      <c r="A4824" s="7" t="s">
        <v>4893</v>
      </c>
      <c r="B4824" s="40" t="str">
        <f>LEFT(Table1[[#This Row],[Employee Name]],FIND(" ",Table1[[#This Row],[Employee Name]]))</f>
        <v xml:space="preserve">Neha </v>
      </c>
      <c r="C4824" s="40" t="str">
        <f>RIGHT(Table1[[#This Row],[Employee Name]],LEN(Table1[[#This Row],[Employee Name]])-FIND(" ",Table1[[#This Row],[Employee Name]]))</f>
        <v>Kulkarni</v>
      </c>
      <c r="D4824" s="22">
        <f>Table1[[#This Row],[Basic Salary]]+Table1[[#This Row],[Bonus]]</f>
        <v>43366</v>
      </c>
      <c r="E4824" s="8">
        <v>74</v>
      </c>
      <c r="F4824" s="45">
        <v>63</v>
      </c>
      <c r="G4824" s="8" t="str" cm="1">
        <f t="array" ref="G4824">_xlfn.IFS(Table1[[#This Row],[Performance Score]]&gt;=80,"Excellent",Table1[[#This Row],[Performance Score]]&gt;=60,"Good",Table1[[#This Row],[Performance Score]]&gt;=40,"Need Improvement")</f>
        <v>Good</v>
      </c>
      <c r="H4824" s="29">
        <f>Table1[[#This Row],[Bonus]]/Table1[[#This Row],[Basic Salary]]</f>
        <v>0.19179926896968696</v>
      </c>
      <c r="I4824" s="8">
        <f ca="1">DATEDIF(Table1[[#This Row],[Date of Birth]],TODAY(),"y")</f>
        <v>27</v>
      </c>
      <c r="J4824" s="33">
        <v>43693</v>
      </c>
      <c r="K4824" s="33" t="str" cm="1">
        <f t="array" aca="1" ref="K4824" ca="1">_xlfn.IFS(L4824&lt;3,"Junior",L4824&lt;=7,"Mid-Level",L4824&gt;7,"Senior")</f>
        <v>Mid-Level</v>
      </c>
      <c r="L4824" s="45">
        <f ca="1">INT(YEARFRAC(Table1[[#This Row],[Joining Date]],TODAY(),1))</f>
        <v>6</v>
      </c>
      <c r="M4824" s="25" t="str">
        <f t="shared" ca="1" si="75"/>
        <v>Yes</v>
      </c>
      <c r="N4824" s="25">
        <f>YEAR(Table1[[#This Row],[Joining Date]])</f>
        <v>2019</v>
      </c>
      <c r="O4824" s="45">
        <f>MONTH(Table1[[#This Row],[Joining Date]])</f>
        <v>8</v>
      </c>
      <c r="P4824" s="25">
        <f ca="1">NETWORKDAYS(Table1[[#This Row],[Joining Date]],TODAY())</f>
        <v>1792</v>
      </c>
      <c r="Q4824" s="25" t="str">
        <f>LEFT(Table1[[#This Row],[Department]],5)&amp;"-"&amp;RIGHT(Table1[[#This Row],[Employee ID]],3)</f>
        <v>Finan-837</v>
      </c>
      <c r="R4824" s="25" t="str">
        <f>LEFT(Table1[[#This Row],[Department]],3)</f>
        <v>Fin</v>
      </c>
      <c r="S4824" s="36">
        <f>_xlfn.XLOOKUP(Table1[[#This Row],[City]],Table2[City],Table2[Bonus %])</f>
        <v>8</v>
      </c>
    </row>
    <row r="4825" spans="1:19" x14ac:dyDescent="0.35">
      <c r="A4825" s="9" t="s">
        <v>392</v>
      </c>
      <c r="B4825" s="41" t="str">
        <f>LEFT(Table1[[#This Row],[Employee Name]],FIND(" ",Table1[[#This Row],[Employee Name]]))</f>
        <v xml:space="preserve">Tarun </v>
      </c>
      <c r="C4825" s="41" t="str">
        <f>RIGHT(Table1[[#This Row],[Employee Name]],LEN(Table1[[#This Row],[Employee Name]])-FIND(" ",Table1[[#This Row],[Employee Name]]))</f>
        <v>Verma</v>
      </c>
      <c r="D4825" s="23">
        <f>Table1[[#This Row],[Basic Salary]]+Table1[[#This Row],[Bonus]]</f>
        <v>43338</v>
      </c>
      <c r="E4825" s="10">
        <v>93</v>
      </c>
      <c r="F4825" s="46">
        <v>66</v>
      </c>
      <c r="G4825" s="10" t="str" cm="1">
        <f t="array" ref="G4825">_xlfn.IFS(Table1[[#This Row],[Performance Score]]&gt;=80,"Excellent",Table1[[#This Row],[Performance Score]]&gt;=60,"Good",Table1[[#This Row],[Performance Score]]&gt;=40,"Need Improvement")</f>
        <v>Good</v>
      </c>
      <c r="H4825" s="30">
        <f>Table1[[#This Row],[Bonus]]/Table1[[#This Row],[Basic Salary]]</f>
        <v>0.40918254535995319</v>
      </c>
      <c r="I4825" s="10">
        <f ca="1">DATEDIF(Table1[[#This Row],[Date of Birth]],TODAY(),"y")</f>
        <v>42</v>
      </c>
      <c r="J4825" s="34">
        <v>43151</v>
      </c>
      <c r="K4825" s="33" t="str" cm="1">
        <f t="array" aca="1" ref="K4825" ca="1">_xlfn.IFS(L4825&lt;3,"Junior",L4825&lt;=7,"Mid-Level",L4825&gt;7,"Senior")</f>
        <v>Senior</v>
      </c>
      <c r="L4825" s="46">
        <f ca="1">INT(YEARFRAC(Table1[[#This Row],[Joining Date]],TODAY(),1))</f>
        <v>8</v>
      </c>
      <c r="M4825" s="25" t="str">
        <f t="shared" ca="1" si="75"/>
        <v>Yes</v>
      </c>
      <c r="N4825" s="26">
        <f>YEAR(Table1[[#This Row],[Joining Date]])</f>
        <v>2018</v>
      </c>
      <c r="O4825" s="46">
        <f>MONTH(Table1[[#This Row],[Joining Date]])</f>
        <v>2</v>
      </c>
      <c r="P4825" s="26">
        <f ca="1">NETWORKDAYS(Table1[[#This Row],[Joining Date]],TODAY())</f>
        <v>2180</v>
      </c>
      <c r="Q4825" s="26" t="str">
        <f>LEFT(Table1[[#This Row],[Department]],5)&amp;"-"&amp;RIGHT(Table1[[#This Row],[Employee ID]],3)</f>
        <v>Finan-336</v>
      </c>
      <c r="R4825" s="26" t="str">
        <f>LEFT(Table1[[#This Row],[Department]],3)</f>
        <v>Fin</v>
      </c>
      <c r="S4825" s="37">
        <f>_xlfn.XLOOKUP(Table1[[#This Row],[City]],Table2[City],Table2[Bonus %])</f>
        <v>6</v>
      </c>
    </row>
    <row r="4826" spans="1:19" x14ac:dyDescent="0.35">
      <c r="A4826" s="7" t="s">
        <v>1582</v>
      </c>
      <c r="B4826" s="40" t="str">
        <f>LEFT(Table1[[#This Row],[Employee Name]],FIND(" ",Table1[[#This Row],[Employee Name]]))</f>
        <v xml:space="preserve">Meera </v>
      </c>
      <c r="C4826" s="40" t="str">
        <f>RIGHT(Table1[[#This Row],[Employee Name]],LEN(Table1[[#This Row],[Employee Name]])-FIND(" ",Table1[[#This Row],[Employee Name]]))</f>
        <v>Joshi</v>
      </c>
      <c r="D4826" s="22">
        <f>Table1[[#This Row],[Basic Salary]]+Table1[[#This Row],[Bonus]]</f>
        <v>43264</v>
      </c>
      <c r="E4826" s="8">
        <v>60</v>
      </c>
      <c r="F4826" s="45">
        <v>76</v>
      </c>
      <c r="G4826" s="8" t="str" cm="1">
        <f t="array" ref="G4826">_xlfn.IFS(Table1[[#This Row],[Performance Score]]&gt;=80,"Excellent",Table1[[#This Row],[Performance Score]]&gt;=60,"Good",Table1[[#This Row],[Performance Score]]&gt;=40,"Need Improvement")</f>
        <v>Good</v>
      </c>
      <c r="H4826" s="29">
        <f>Table1[[#This Row],[Bonus]]/Table1[[#This Row],[Basic Salary]]</f>
        <v>0.67865595778527921</v>
      </c>
      <c r="I4826" s="8">
        <f ca="1">DATEDIF(Table1[[#This Row],[Date of Birth]],TODAY(),"y")</f>
        <v>36</v>
      </c>
      <c r="J4826" s="33">
        <v>44807</v>
      </c>
      <c r="K4826" s="33" t="str" cm="1">
        <f t="array" aca="1" ref="K4826" ca="1">_xlfn.IFS(L4826&lt;3,"Junior",L4826&lt;=7,"Mid-Level",L4826&gt;7,"Senior")</f>
        <v>Mid-Level</v>
      </c>
      <c r="L4826" s="45">
        <f ca="1">INT(YEARFRAC(Table1[[#This Row],[Joining Date]],TODAY(),1))</f>
        <v>3</v>
      </c>
      <c r="M4826" s="25" t="str">
        <f t="shared" ca="1" si="75"/>
        <v>No</v>
      </c>
      <c r="N4826" s="25">
        <f>YEAR(Table1[[#This Row],[Joining Date]])</f>
        <v>2022</v>
      </c>
      <c r="O4826" s="45">
        <f>MONTH(Table1[[#This Row],[Joining Date]])</f>
        <v>9</v>
      </c>
      <c r="P4826" s="25">
        <f ca="1">NETWORKDAYS(Table1[[#This Row],[Joining Date]],TODAY())</f>
        <v>996</v>
      </c>
      <c r="Q4826" s="25" t="str">
        <f>LEFT(Table1[[#This Row],[Department]],5)&amp;"-"&amp;RIGHT(Table1[[#This Row],[Employee ID]],3)</f>
        <v>Finan-526</v>
      </c>
      <c r="R4826" s="25" t="str">
        <f>LEFT(Table1[[#This Row],[Department]],3)</f>
        <v>Fin</v>
      </c>
      <c r="S4826" s="36">
        <f>_xlfn.XLOOKUP(Table1[[#This Row],[City]],Table2[City],Table2[Bonus %])</f>
        <v>5</v>
      </c>
    </row>
    <row r="4827" spans="1:19" x14ac:dyDescent="0.35">
      <c r="A4827" s="9" t="s">
        <v>3766</v>
      </c>
      <c r="B4827" s="41" t="str">
        <f>LEFT(Table1[[#This Row],[Employee Name]],FIND(" ",Table1[[#This Row],[Employee Name]]))</f>
        <v xml:space="preserve">Kavya </v>
      </c>
      <c r="C4827" s="41" t="str">
        <f>RIGHT(Table1[[#This Row],[Employee Name]],LEN(Table1[[#This Row],[Employee Name]])-FIND(" ",Table1[[#This Row],[Employee Name]]))</f>
        <v>Nair</v>
      </c>
      <c r="D4827" s="23">
        <f>Table1[[#This Row],[Basic Salary]]+Table1[[#This Row],[Bonus]]</f>
        <v>43205</v>
      </c>
      <c r="E4827" s="10">
        <v>94</v>
      </c>
      <c r="F4827" s="46">
        <v>62</v>
      </c>
      <c r="G4827" s="10" t="str" cm="1">
        <f t="array" ref="G4827">_xlfn.IFS(Table1[[#This Row],[Performance Score]]&gt;=80,"Excellent",Table1[[#This Row],[Performance Score]]&gt;=60,"Good",Table1[[#This Row],[Performance Score]]&gt;=40,"Need Improvement")</f>
        <v>Good</v>
      </c>
      <c r="H4827" s="30">
        <f>Table1[[#This Row],[Bonus]]/Table1[[#This Row],[Basic Salary]]</f>
        <v>0.47689204895057086</v>
      </c>
      <c r="I4827" s="10">
        <f ca="1">DATEDIF(Table1[[#This Row],[Date of Birth]],TODAY(),"y")</f>
        <v>28</v>
      </c>
      <c r="J4827" s="34">
        <v>44708</v>
      </c>
      <c r="K4827" s="33" t="str" cm="1">
        <f t="array" aca="1" ref="K4827" ca="1">_xlfn.IFS(L4827&lt;3,"Junior",L4827&lt;=7,"Mid-Level",L4827&gt;7,"Senior")</f>
        <v>Mid-Level</v>
      </c>
      <c r="L4827" s="46">
        <f ca="1">INT(YEARFRAC(Table1[[#This Row],[Joining Date]],TODAY(),1))</f>
        <v>4</v>
      </c>
      <c r="M4827" s="25" t="str">
        <f t="shared" ca="1" si="75"/>
        <v>No</v>
      </c>
      <c r="N4827" s="26">
        <f>YEAR(Table1[[#This Row],[Joining Date]])</f>
        <v>2022</v>
      </c>
      <c r="O4827" s="46">
        <f>MONTH(Table1[[#This Row],[Joining Date]])</f>
        <v>5</v>
      </c>
      <c r="P4827" s="26">
        <f ca="1">NETWORKDAYS(Table1[[#This Row],[Joining Date]],TODAY())</f>
        <v>1067</v>
      </c>
      <c r="Q4827" s="26" t="str">
        <f>LEFT(Table1[[#This Row],[Department]],5)&amp;"-"&amp;RIGHT(Table1[[#This Row],[Employee ID]],3)</f>
        <v>IT-710</v>
      </c>
      <c r="R4827" s="26" t="str">
        <f>LEFT(Table1[[#This Row],[Department]],3)</f>
        <v>IT</v>
      </c>
      <c r="S4827" s="37">
        <f>_xlfn.XLOOKUP(Table1[[#This Row],[City]],Table2[City],Table2[Bonus %])</f>
        <v>7</v>
      </c>
    </row>
    <row r="4828" spans="1:19" x14ac:dyDescent="0.35">
      <c r="A4828" s="7" t="s">
        <v>3556</v>
      </c>
      <c r="B4828" s="40" t="str">
        <f>LEFT(Table1[[#This Row],[Employee Name]],FIND(" ",Table1[[#This Row],[Employee Name]]))</f>
        <v xml:space="preserve">Ananya </v>
      </c>
      <c r="C4828" s="40" t="str">
        <f>RIGHT(Table1[[#This Row],[Employee Name]],LEN(Table1[[#This Row],[Employee Name]])-FIND(" ",Table1[[#This Row],[Employee Name]]))</f>
        <v>Rao</v>
      </c>
      <c r="D4828" s="22">
        <f>Table1[[#This Row],[Basic Salary]]+Table1[[#This Row],[Bonus]]</f>
        <v>43197</v>
      </c>
      <c r="E4828" s="8">
        <v>70</v>
      </c>
      <c r="F4828" s="45">
        <v>90</v>
      </c>
      <c r="G4828" s="8" t="str" cm="1">
        <f t="array" ref="G4828">_xlfn.IFS(Table1[[#This Row],[Performance Score]]&gt;=80,"Excellent",Table1[[#This Row],[Performance Score]]&gt;=60,"Good",Table1[[#This Row],[Performance Score]]&gt;=40,"Need Improvement")</f>
        <v>Excellent</v>
      </c>
      <c r="H4828" s="29">
        <f>Table1[[#This Row],[Bonus]]/Table1[[#This Row],[Basic Salary]]</f>
        <v>0.54451516018306634</v>
      </c>
      <c r="I4828" s="8">
        <f ca="1">DATEDIF(Table1[[#This Row],[Date of Birth]],TODAY(),"y")</f>
        <v>26</v>
      </c>
      <c r="J4828" s="33">
        <v>43415</v>
      </c>
      <c r="K4828" s="33" t="str" cm="1">
        <f t="array" aca="1" ref="K4828" ca="1">_xlfn.IFS(L4828&lt;3,"Junior",L4828&lt;=7,"Mid-Level",L4828&gt;7,"Senior")</f>
        <v>Mid-Level</v>
      </c>
      <c r="L4828" s="45">
        <f ca="1">INT(YEARFRAC(Table1[[#This Row],[Joining Date]],TODAY(),1))</f>
        <v>7</v>
      </c>
      <c r="M4828" s="25" t="str">
        <f t="shared" ca="1" si="75"/>
        <v>Yes</v>
      </c>
      <c r="N4828" s="25">
        <f>YEAR(Table1[[#This Row],[Joining Date]])</f>
        <v>2018</v>
      </c>
      <c r="O4828" s="45">
        <f>MONTH(Table1[[#This Row],[Joining Date]])</f>
        <v>11</v>
      </c>
      <c r="P4828" s="25">
        <f ca="1">NETWORKDAYS(Table1[[#This Row],[Joining Date]],TODAY())</f>
        <v>1991</v>
      </c>
      <c r="Q4828" s="25" t="str">
        <f>LEFT(Table1[[#This Row],[Department]],5)&amp;"-"&amp;RIGHT(Table1[[#This Row],[Employee ID]],3)</f>
        <v>Finan-500</v>
      </c>
      <c r="R4828" s="25" t="str">
        <f>LEFT(Table1[[#This Row],[Department]],3)</f>
        <v>Fin</v>
      </c>
      <c r="S4828" s="36">
        <f>_xlfn.XLOOKUP(Table1[[#This Row],[City]],Table2[City],Table2[Bonus %])</f>
        <v>6</v>
      </c>
    </row>
    <row r="4829" spans="1:19" x14ac:dyDescent="0.35">
      <c r="A4829" s="9" t="s">
        <v>4016</v>
      </c>
      <c r="B4829" s="41" t="str">
        <f>LEFT(Table1[[#This Row],[Employee Name]],FIND(" ",Table1[[#This Row],[Employee Name]]))</f>
        <v xml:space="preserve">Krishna </v>
      </c>
      <c r="C4829" s="41" t="str">
        <f>RIGHT(Table1[[#This Row],[Employee Name]],LEN(Table1[[#This Row],[Employee Name]])-FIND(" ",Table1[[#This Row],[Employee Name]]))</f>
        <v>Chaitanya</v>
      </c>
      <c r="D4829" s="23">
        <f>Table1[[#This Row],[Basic Salary]]+Table1[[#This Row],[Bonus]]</f>
        <v>43175</v>
      </c>
      <c r="E4829" s="10">
        <v>79</v>
      </c>
      <c r="F4829" s="46">
        <v>75</v>
      </c>
      <c r="G4829" s="10" t="str" cm="1">
        <f t="array" ref="G4829">_xlfn.IFS(Table1[[#This Row],[Performance Score]]&gt;=80,"Excellent",Table1[[#This Row],[Performance Score]]&gt;=60,"Good",Table1[[#This Row],[Performance Score]]&gt;=40,"Need Improvement")</f>
        <v>Good</v>
      </c>
      <c r="H4829" s="30">
        <f>Table1[[#This Row],[Bonus]]/Table1[[#This Row],[Basic Salary]]</f>
        <v>0.15373309817754263</v>
      </c>
      <c r="I4829" s="10">
        <f ca="1">DATEDIF(Table1[[#This Row],[Date of Birth]],TODAY(),"y")</f>
        <v>33</v>
      </c>
      <c r="J4829" s="34">
        <v>42068</v>
      </c>
      <c r="K4829" s="33" t="str" cm="1">
        <f t="array" aca="1" ref="K4829" ca="1">_xlfn.IFS(L4829&lt;3,"Junior",L4829&lt;=7,"Mid-Level",L4829&gt;7,"Senior")</f>
        <v>Senior</v>
      </c>
      <c r="L4829" s="46">
        <f ca="1">INT(YEARFRAC(Table1[[#This Row],[Joining Date]],TODAY(),1))</f>
        <v>11</v>
      </c>
      <c r="M4829" s="25" t="str">
        <f t="shared" ca="1" si="75"/>
        <v>Yes</v>
      </c>
      <c r="N4829" s="26">
        <f>YEAR(Table1[[#This Row],[Joining Date]])</f>
        <v>2015</v>
      </c>
      <c r="O4829" s="46">
        <f>MONTH(Table1[[#This Row],[Joining Date]])</f>
        <v>3</v>
      </c>
      <c r="P4829" s="26">
        <f ca="1">NETWORKDAYS(Table1[[#This Row],[Joining Date]],TODAY())</f>
        <v>2953</v>
      </c>
      <c r="Q4829" s="26" t="str">
        <f>LEFT(Table1[[#This Row],[Department]],5)&amp;"-"&amp;RIGHT(Table1[[#This Row],[Employee ID]],3)</f>
        <v>Opera-960</v>
      </c>
      <c r="R4829" s="26" t="str">
        <f>LEFT(Table1[[#This Row],[Department]],3)</f>
        <v>Ope</v>
      </c>
      <c r="S4829" s="37">
        <f>_xlfn.XLOOKUP(Table1[[#This Row],[City]],Table2[City],Table2[Bonus %])</f>
        <v>8</v>
      </c>
    </row>
    <row r="4830" spans="1:19" x14ac:dyDescent="0.35">
      <c r="A4830" s="7" t="s">
        <v>2120</v>
      </c>
      <c r="B4830" s="40" t="str">
        <f>LEFT(Table1[[#This Row],[Employee Name]],FIND(" ",Table1[[#This Row],[Employee Name]]))</f>
        <v xml:space="preserve">Ravi </v>
      </c>
      <c r="C4830" s="40" t="str">
        <f>RIGHT(Table1[[#This Row],[Employee Name]],LEN(Table1[[#This Row],[Employee Name]])-FIND(" ",Table1[[#This Row],[Employee Name]]))</f>
        <v>Teja</v>
      </c>
      <c r="D4830" s="22">
        <f>Table1[[#This Row],[Basic Salary]]+Table1[[#This Row],[Bonus]]</f>
        <v>43103</v>
      </c>
      <c r="E4830" s="8">
        <v>81</v>
      </c>
      <c r="F4830" s="45">
        <v>42</v>
      </c>
      <c r="G4830" s="8" t="str" cm="1">
        <f t="array" ref="G4830">_xlfn.IFS(Table1[[#This Row],[Performance Score]]&gt;=80,"Excellent",Table1[[#This Row],[Performance Score]]&gt;=60,"Good",Table1[[#This Row],[Performance Score]]&gt;=40,"Need Improvement")</f>
        <v>Need Improvement</v>
      </c>
      <c r="H4830" s="29">
        <f>Table1[[#This Row],[Bonus]]/Table1[[#This Row],[Basic Salary]]</f>
        <v>0.45348170628899004</v>
      </c>
      <c r="I4830" s="8">
        <f ca="1">DATEDIF(Table1[[#This Row],[Date of Birth]],TODAY(),"y")</f>
        <v>43</v>
      </c>
      <c r="J4830" s="33">
        <v>45173</v>
      </c>
      <c r="K4830" s="33" t="str" cm="1">
        <f t="array" aca="1" ref="K4830" ca="1">_xlfn.IFS(L4830&lt;3,"Junior",L4830&lt;=7,"Mid-Level",L4830&gt;7,"Senior")</f>
        <v>Junior</v>
      </c>
      <c r="L4830" s="45">
        <f ca="1">INT(YEARFRAC(Table1[[#This Row],[Joining Date]],TODAY(),1))</f>
        <v>2</v>
      </c>
      <c r="M4830" s="25" t="str">
        <f t="shared" ca="1" si="75"/>
        <v>No</v>
      </c>
      <c r="N4830" s="25">
        <f>YEAR(Table1[[#This Row],[Joining Date]])</f>
        <v>2023</v>
      </c>
      <c r="O4830" s="45">
        <f>MONTH(Table1[[#This Row],[Joining Date]])</f>
        <v>9</v>
      </c>
      <c r="P4830" s="25">
        <f ca="1">NETWORKDAYS(Table1[[#This Row],[Joining Date]],TODAY())</f>
        <v>736</v>
      </c>
      <c r="Q4830" s="25" t="str">
        <f>LEFT(Table1[[#This Row],[Department]],5)&amp;"-"&amp;RIGHT(Table1[[#This Row],[Employee ID]],3)</f>
        <v>Finan-064</v>
      </c>
      <c r="R4830" s="25" t="str">
        <f>LEFT(Table1[[#This Row],[Department]],3)</f>
        <v>Fin</v>
      </c>
      <c r="S4830" s="36">
        <f>_xlfn.XLOOKUP(Table1[[#This Row],[City]],Table2[City],Table2[Bonus %])</f>
        <v>7</v>
      </c>
    </row>
    <row r="4831" spans="1:19" x14ac:dyDescent="0.35">
      <c r="A4831" s="9" t="s">
        <v>4906</v>
      </c>
      <c r="B4831" s="41" t="str">
        <f>LEFT(Table1[[#This Row],[Employee Name]],FIND(" ",Table1[[#This Row],[Employee Name]]))</f>
        <v xml:space="preserve">Rohan </v>
      </c>
      <c r="C4831" s="41" t="str">
        <f>RIGHT(Table1[[#This Row],[Employee Name]],LEN(Table1[[#This Row],[Employee Name]])-FIND(" ",Table1[[#This Row],[Employee Name]]))</f>
        <v>Gupta</v>
      </c>
      <c r="D4831" s="23">
        <f>Table1[[#This Row],[Basic Salary]]+Table1[[#This Row],[Bonus]]</f>
        <v>43100</v>
      </c>
      <c r="E4831" s="10">
        <v>86</v>
      </c>
      <c r="F4831" s="46">
        <v>40</v>
      </c>
      <c r="G4831" s="10" t="str" cm="1">
        <f t="array" ref="G4831">_xlfn.IFS(Table1[[#This Row],[Performance Score]]&gt;=80,"Excellent",Table1[[#This Row],[Performance Score]]&gt;=60,"Good",Table1[[#This Row],[Performance Score]]&gt;=40,"Need Improvement")</f>
        <v>Need Improvement</v>
      </c>
      <c r="H4831" s="30">
        <f>Table1[[#This Row],[Bonus]]/Table1[[#This Row],[Basic Salary]]</f>
        <v>0.2166892502258356</v>
      </c>
      <c r="I4831" s="10">
        <f ca="1">DATEDIF(Table1[[#This Row],[Date of Birth]],TODAY(),"y")</f>
        <v>34</v>
      </c>
      <c r="J4831" s="34">
        <v>44757</v>
      </c>
      <c r="K4831" s="33" t="str" cm="1">
        <f t="array" aca="1" ref="K4831" ca="1">_xlfn.IFS(L4831&lt;3,"Junior",L4831&lt;=7,"Mid-Level",L4831&gt;7,"Senior")</f>
        <v>Mid-Level</v>
      </c>
      <c r="L4831" s="46">
        <f ca="1">INT(YEARFRAC(Table1[[#This Row],[Joining Date]],TODAY(),1))</f>
        <v>3</v>
      </c>
      <c r="M4831" s="25" t="str">
        <f t="shared" ca="1" si="75"/>
        <v>No</v>
      </c>
      <c r="N4831" s="26">
        <f>YEAR(Table1[[#This Row],[Joining Date]])</f>
        <v>2022</v>
      </c>
      <c r="O4831" s="46">
        <f>MONTH(Table1[[#This Row],[Joining Date]])</f>
        <v>7</v>
      </c>
      <c r="P4831" s="26">
        <f ca="1">NETWORKDAYS(Table1[[#This Row],[Joining Date]],TODAY())</f>
        <v>1032</v>
      </c>
      <c r="Q4831" s="26" t="str">
        <f>LEFT(Table1[[#This Row],[Department]],5)&amp;"-"&amp;RIGHT(Table1[[#This Row],[Employee ID]],3)</f>
        <v>IT-850</v>
      </c>
      <c r="R4831" s="26" t="str">
        <f>LEFT(Table1[[#This Row],[Department]],3)</f>
        <v>IT</v>
      </c>
      <c r="S4831" s="37">
        <f>_xlfn.XLOOKUP(Table1[[#This Row],[City]],Table2[City],Table2[Bonus %])</f>
        <v>7</v>
      </c>
    </row>
    <row r="4832" spans="1:19" x14ac:dyDescent="0.35">
      <c r="A4832" s="7" t="s">
        <v>73</v>
      </c>
      <c r="B4832" s="40" t="str">
        <f>LEFT(Table1[[#This Row],[Employee Name]],FIND(" ",Table1[[#This Row],[Employee Name]]))</f>
        <v xml:space="preserve">Kavya </v>
      </c>
      <c r="C4832" s="40" t="str">
        <f>RIGHT(Table1[[#This Row],[Employee Name]],LEN(Table1[[#This Row],[Employee Name]])-FIND(" ",Table1[[#This Row],[Employee Name]]))</f>
        <v>Nair</v>
      </c>
      <c r="D4832" s="22">
        <f>Table1[[#This Row],[Basic Salary]]+Table1[[#This Row],[Bonus]]</f>
        <v>43079</v>
      </c>
      <c r="E4832" s="8">
        <v>84</v>
      </c>
      <c r="F4832" s="45">
        <v>40</v>
      </c>
      <c r="G4832" s="8" t="str" cm="1">
        <f t="array" ref="G4832">_xlfn.IFS(Table1[[#This Row],[Performance Score]]&gt;=80,"Excellent",Table1[[#This Row],[Performance Score]]&gt;=60,"Good",Table1[[#This Row],[Performance Score]]&gt;=40,"Need Improvement")</f>
        <v>Need Improvement</v>
      </c>
      <c r="H4832" s="29">
        <f>Table1[[#This Row],[Bonus]]/Table1[[#This Row],[Basic Salary]]</f>
        <v>0.31800520116261283</v>
      </c>
      <c r="I4832" s="8">
        <f ca="1">DATEDIF(Table1[[#This Row],[Date of Birth]],TODAY(),"y")</f>
        <v>28</v>
      </c>
      <c r="J4832" s="33">
        <v>42880</v>
      </c>
      <c r="K4832" s="33" t="str" cm="1">
        <f t="array" aca="1" ref="K4832" ca="1">_xlfn.IFS(L4832&lt;3,"Junior",L4832&lt;=7,"Mid-Level",L4832&gt;7,"Senior")</f>
        <v>Senior</v>
      </c>
      <c r="L4832" s="45">
        <f ca="1">INT(YEARFRAC(Table1[[#This Row],[Joining Date]],TODAY(),1))</f>
        <v>9</v>
      </c>
      <c r="M4832" s="25" t="str">
        <f t="shared" ca="1" si="75"/>
        <v>Yes</v>
      </c>
      <c r="N4832" s="25">
        <f>YEAR(Table1[[#This Row],[Joining Date]])</f>
        <v>2017</v>
      </c>
      <c r="O4832" s="45">
        <f>MONTH(Table1[[#This Row],[Joining Date]])</f>
        <v>5</v>
      </c>
      <c r="P4832" s="25">
        <f ca="1">NETWORKDAYS(Table1[[#This Row],[Joining Date]],TODAY())</f>
        <v>2373</v>
      </c>
      <c r="Q4832" s="25" t="str">
        <f>LEFT(Table1[[#This Row],[Department]],5)&amp;"-"&amp;RIGHT(Table1[[#This Row],[Employee ID]],3)</f>
        <v>IT-026</v>
      </c>
      <c r="R4832" s="25" t="str">
        <f>LEFT(Table1[[#This Row],[Department]],3)</f>
        <v>IT</v>
      </c>
      <c r="S4832" s="36">
        <f>_xlfn.XLOOKUP(Table1[[#This Row],[City]],Table2[City],Table2[Bonus %])</f>
        <v>8</v>
      </c>
    </row>
    <row r="4833" spans="1:19" x14ac:dyDescent="0.35">
      <c r="A4833" s="9" t="s">
        <v>2894</v>
      </c>
      <c r="B4833" s="41" t="str">
        <f>LEFT(Table1[[#This Row],[Employee Name]],FIND(" ",Table1[[#This Row],[Employee Name]]))</f>
        <v xml:space="preserve">Neha </v>
      </c>
      <c r="C4833" s="41" t="str">
        <f>RIGHT(Table1[[#This Row],[Employee Name]],LEN(Table1[[#This Row],[Employee Name]])-FIND(" ",Table1[[#This Row],[Employee Name]]))</f>
        <v>Kulkarni</v>
      </c>
      <c r="D4833" s="23">
        <f>Table1[[#This Row],[Basic Salary]]+Table1[[#This Row],[Bonus]]</f>
        <v>43071</v>
      </c>
      <c r="E4833" s="10">
        <v>91</v>
      </c>
      <c r="F4833" s="46">
        <v>51</v>
      </c>
      <c r="G4833" s="10" t="str" cm="1">
        <f t="array" ref="G4833">_xlfn.IFS(Table1[[#This Row],[Performance Score]]&gt;=80,"Excellent",Table1[[#This Row],[Performance Score]]&gt;=60,"Good",Table1[[#This Row],[Performance Score]]&gt;=40,"Need Improvement")</f>
        <v>Need Improvement</v>
      </c>
      <c r="H4833" s="30">
        <f>Table1[[#This Row],[Bonus]]/Table1[[#This Row],[Basic Salary]]</f>
        <v>0.29198788133305337</v>
      </c>
      <c r="I4833" s="10">
        <f ca="1">DATEDIF(Table1[[#This Row],[Date of Birth]],TODAY(),"y")</f>
        <v>29</v>
      </c>
      <c r="J4833" s="34">
        <v>45574</v>
      </c>
      <c r="K4833" s="33" t="str" cm="1">
        <f t="array" aca="1" ref="K4833" ca="1">_xlfn.IFS(L4833&lt;3,"Junior",L4833&lt;=7,"Mid-Level",L4833&gt;7,"Senior")</f>
        <v>Junior</v>
      </c>
      <c r="L4833" s="46">
        <f ca="1">INT(YEARFRAC(Table1[[#This Row],[Joining Date]],TODAY(),1))</f>
        <v>1</v>
      </c>
      <c r="M4833" s="25" t="str">
        <f t="shared" ca="1" si="75"/>
        <v>No</v>
      </c>
      <c r="N4833" s="26">
        <f>YEAR(Table1[[#This Row],[Joining Date]])</f>
        <v>2024</v>
      </c>
      <c r="O4833" s="46">
        <f>MONTH(Table1[[#This Row],[Joining Date]])</f>
        <v>10</v>
      </c>
      <c r="P4833" s="26">
        <f ca="1">NETWORKDAYS(Table1[[#This Row],[Joining Date]],TODAY())</f>
        <v>449</v>
      </c>
      <c r="Q4833" s="26" t="str">
        <f>LEFT(Table1[[#This Row],[Department]],5)&amp;"-"&amp;RIGHT(Table1[[#This Row],[Employee ID]],3)</f>
        <v>Suppo-838</v>
      </c>
      <c r="R4833" s="26" t="str">
        <f>LEFT(Table1[[#This Row],[Department]],3)</f>
        <v>Sup</v>
      </c>
      <c r="S4833" s="37">
        <f>_xlfn.XLOOKUP(Table1[[#This Row],[City]],Table2[City],Table2[Bonus %])</f>
        <v>6</v>
      </c>
    </row>
    <row r="4834" spans="1:19" x14ac:dyDescent="0.35">
      <c r="A4834" s="7" t="s">
        <v>2636</v>
      </c>
      <c r="B4834" s="40" t="str">
        <f>LEFT(Table1[[#This Row],[Employee Name]],FIND(" ",Table1[[#This Row],[Employee Name]]))</f>
        <v xml:space="preserve">Aarav </v>
      </c>
      <c r="C4834" s="40" t="str">
        <f>RIGHT(Table1[[#This Row],[Employee Name]],LEN(Table1[[#This Row],[Employee Name]])-FIND(" ",Table1[[#This Row],[Employee Name]]))</f>
        <v>Sharma</v>
      </c>
      <c r="D4834" s="22">
        <f>Table1[[#This Row],[Basic Salary]]+Table1[[#This Row],[Bonus]]</f>
        <v>43046</v>
      </c>
      <c r="E4834" s="8">
        <v>92</v>
      </c>
      <c r="F4834" s="45">
        <v>63</v>
      </c>
      <c r="G4834" s="8" t="str" cm="1">
        <f t="array" ref="G4834">_xlfn.IFS(Table1[[#This Row],[Performance Score]]&gt;=80,"Excellent",Table1[[#This Row],[Performance Score]]&gt;=60,"Good",Table1[[#This Row],[Performance Score]]&gt;=40,"Need Improvement")</f>
        <v>Good</v>
      </c>
      <c r="H4834" s="29">
        <f>Table1[[#This Row],[Bonus]]/Table1[[#This Row],[Basic Salary]]</f>
        <v>0.42394971882236188</v>
      </c>
      <c r="I4834" s="8">
        <f ca="1">DATEDIF(Table1[[#This Row],[Date of Birth]],TODAY(),"y")</f>
        <v>39</v>
      </c>
      <c r="J4834" s="33">
        <v>43617</v>
      </c>
      <c r="K4834" s="33" t="str" cm="1">
        <f t="array" aca="1" ref="K4834" ca="1">_xlfn.IFS(L4834&lt;3,"Junior",L4834&lt;=7,"Mid-Level",L4834&gt;7,"Senior")</f>
        <v>Mid-Level</v>
      </c>
      <c r="L4834" s="45">
        <f ca="1">INT(YEARFRAC(Table1[[#This Row],[Joining Date]],TODAY(),1))</f>
        <v>7</v>
      </c>
      <c r="M4834" s="25" t="str">
        <f t="shared" ca="1" si="75"/>
        <v>Yes</v>
      </c>
      <c r="N4834" s="25">
        <f>YEAR(Table1[[#This Row],[Joining Date]])</f>
        <v>2019</v>
      </c>
      <c r="O4834" s="45">
        <f>MONTH(Table1[[#This Row],[Joining Date]])</f>
        <v>6</v>
      </c>
      <c r="P4834" s="25">
        <f ca="1">NETWORKDAYS(Table1[[#This Row],[Joining Date]],TODAY())</f>
        <v>1846</v>
      </c>
      <c r="Q4834" s="25" t="str">
        <f>LEFT(Table1[[#This Row],[Department]],5)&amp;"-"&amp;RIGHT(Table1[[#This Row],[Employee ID]],3)</f>
        <v>Opera-580</v>
      </c>
      <c r="R4834" s="25" t="str">
        <f>LEFT(Table1[[#This Row],[Department]],3)</f>
        <v>Ope</v>
      </c>
      <c r="S4834" s="36">
        <f>_xlfn.XLOOKUP(Table1[[#This Row],[City]],Table2[City],Table2[Bonus %])</f>
        <v>5</v>
      </c>
    </row>
    <row r="4835" spans="1:19" x14ac:dyDescent="0.35">
      <c r="A4835" s="9" t="s">
        <v>2917</v>
      </c>
      <c r="B4835" s="41" t="str">
        <f>LEFT(Table1[[#This Row],[Employee Name]],FIND(" ",Table1[[#This Row],[Employee Name]]))</f>
        <v xml:space="preserve">Tarun </v>
      </c>
      <c r="C4835" s="41" t="str">
        <f>RIGHT(Table1[[#This Row],[Employee Name]],LEN(Table1[[#This Row],[Employee Name]])-FIND(" ",Table1[[#This Row],[Employee Name]]))</f>
        <v>Verma</v>
      </c>
      <c r="D4835" s="23">
        <f>Table1[[#This Row],[Basic Salary]]+Table1[[#This Row],[Bonus]]</f>
        <v>43003</v>
      </c>
      <c r="E4835" s="10">
        <v>62</v>
      </c>
      <c r="F4835" s="46">
        <v>79</v>
      </c>
      <c r="G4835" s="10" t="str" cm="1">
        <f t="array" ref="G4835">_xlfn.IFS(Table1[[#This Row],[Performance Score]]&gt;=80,"Excellent",Table1[[#This Row],[Performance Score]]&gt;=60,"Good",Table1[[#This Row],[Performance Score]]&gt;=40,"Need Improvement")</f>
        <v>Good</v>
      </c>
      <c r="H4835" s="30">
        <f>Table1[[#This Row],[Bonus]]/Table1[[#This Row],[Basic Salary]]</f>
        <v>0.36322713583769217</v>
      </c>
      <c r="I4835" s="10">
        <f ca="1">DATEDIF(Table1[[#This Row],[Date of Birth]],TODAY(),"y")</f>
        <v>23</v>
      </c>
      <c r="J4835" s="34">
        <v>43447</v>
      </c>
      <c r="K4835" s="33" t="str" cm="1">
        <f t="array" aca="1" ref="K4835" ca="1">_xlfn.IFS(L4835&lt;3,"Junior",L4835&lt;=7,"Mid-Level",L4835&gt;7,"Senior")</f>
        <v>Mid-Level</v>
      </c>
      <c r="L4835" s="46">
        <f ca="1">INT(YEARFRAC(Table1[[#This Row],[Joining Date]],TODAY(),1))</f>
        <v>7</v>
      </c>
      <c r="M4835" s="25" t="str">
        <f t="shared" ca="1" si="75"/>
        <v>Yes</v>
      </c>
      <c r="N4835" s="26">
        <f>YEAR(Table1[[#This Row],[Joining Date]])</f>
        <v>2018</v>
      </c>
      <c r="O4835" s="46">
        <f>MONTH(Table1[[#This Row],[Joining Date]])</f>
        <v>12</v>
      </c>
      <c r="P4835" s="26">
        <f ca="1">NETWORKDAYS(Table1[[#This Row],[Joining Date]],TODAY())</f>
        <v>1968</v>
      </c>
      <c r="Q4835" s="26" t="str">
        <f>LEFT(Table1[[#This Row],[Department]],5)&amp;"-"&amp;RIGHT(Table1[[#This Row],[Employee ID]],3)</f>
        <v>IT-861</v>
      </c>
      <c r="R4835" s="26" t="str">
        <f>LEFT(Table1[[#This Row],[Department]],3)</f>
        <v>IT</v>
      </c>
      <c r="S4835" s="37">
        <f>_xlfn.XLOOKUP(Table1[[#This Row],[City]],Table2[City],Table2[Bonus %])</f>
        <v>6</v>
      </c>
    </row>
    <row r="4836" spans="1:19" x14ac:dyDescent="0.35">
      <c r="A4836" s="7" t="s">
        <v>1351</v>
      </c>
      <c r="B4836" s="40" t="str">
        <f>LEFT(Table1[[#This Row],[Employee Name]],FIND(" ",Table1[[#This Row],[Employee Name]]))</f>
        <v xml:space="preserve">Ajay </v>
      </c>
      <c r="C4836" s="40" t="str">
        <f>RIGHT(Table1[[#This Row],[Employee Name]],LEN(Table1[[#This Row],[Employee Name]])-FIND(" ",Table1[[#This Row],[Employee Name]]))</f>
        <v>Singh</v>
      </c>
      <c r="D4836" s="22">
        <f>Table1[[#This Row],[Basic Salary]]+Table1[[#This Row],[Bonus]]</f>
        <v>42971</v>
      </c>
      <c r="E4836" s="8">
        <v>77</v>
      </c>
      <c r="F4836" s="45">
        <v>69</v>
      </c>
      <c r="G4836" s="8" t="str" cm="1">
        <f t="array" ref="G4836">_xlfn.IFS(Table1[[#This Row],[Performance Score]]&gt;=80,"Excellent",Table1[[#This Row],[Performance Score]]&gt;=60,"Good",Table1[[#This Row],[Performance Score]]&gt;=40,"Need Improvement")</f>
        <v>Good</v>
      </c>
      <c r="H4836" s="29">
        <f>Table1[[#This Row],[Bonus]]/Table1[[#This Row],[Basic Salary]]</f>
        <v>0.53079690784083222</v>
      </c>
      <c r="I4836" s="8">
        <f ca="1">DATEDIF(Table1[[#This Row],[Date of Birth]],TODAY(),"y")</f>
        <v>23</v>
      </c>
      <c r="J4836" s="33">
        <v>43746</v>
      </c>
      <c r="K4836" s="33" t="str" cm="1">
        <f t="array" aca="1" ref="K4836" ca="1">_xlfn.IFS(L4836&lt;3,"Junior",L4836&lt;=7,"Mid-Level",L4836&gt;7,"Senior")</f>
        <v>Mid-Level</v>
      </c>
      <c r="L4836" s="45">
        <f ca="1">INT(YEARFRAC(Table1[[#This Row],[Joining Date]],TODAY(),1))</f>
        <v>6</v>
      </c>
      <c r="M4836" s="25" t="str">
        <f t="shared" ca="1" si="75"/>
        <v>Yes</v>
      </c>
      <c r="N4836" s="25">
        <f>YEAR(Table1[[#This Row],[Joining Date]])</f>
        <v>2019</v>
      </c>
      <c r="O4836" s="45">
        <f>MONTH(Table1[[#This Row],[Joining Date]])</f>
        <v>10</v>
      </c>
      <c r="P4836" s="25">
        <f ca="1">NETWORKDAYS(Table1[[#This Row],[Joining Date]],TODAY())</f>
        <v>1755</v>
      </c>
      <c r="Q4836" s="25" t="str">
        <f>LEFT(Table1[[#This Row],[Department]],5)&amp;"-"&amp;RIGHT(Table1[[#This Row],[Employee ID]],3)</f>
        <v>Suppo-295</v>
      </c>
      <c r="R4836" s="25" t="str">
        <f>LEFT(Table1[[#This Row],[Department]],3)</f>
        <v>Sup</v>
      </c>
      <c r="S4836" s="36">
        <f>_xlfn.XLOOKUP(Table1[[#This Row],[City]],Table2[City],Table2[Bonus %])</f>
        <v>7</v>
      </c>
    </row>
    <row r="4837" spans="1:19" x14ac:dyDescent="0.35">
      <c r="A4837" s="9" t="s">
        <v>1008</v>
      </c>
      <c r="B4837" s="41" t="str">
        <f>LEFT(Table1[[#This Row],[Employee Name]],FIND(" ",Table1[[#This Row],[Employee Name]]))</f>
        <v xml:space="preserve">Ananya </v>
      </c>
      <c r="C4837" s="41" t="str">
        <f>RIGHT(Table1[[#This Row],[Employee Name]],LEN(Table1[[#This Row],[Employee Name]])-FIND(" ",Table1[[#This Row],[Employee Name]]))</f>
        <v>Rao</v>
      </c>
      <c r="D4837" s="23">
        <f>Table1[[#This Row],[Basic Salary]]+Table1[[#This Row],[Bonus]]</f>
        <v>42954</v>
      </c>
      <c r="E4837" s="10">
        <v>72</v>
      </c>
      <c r="F4837" s="46">
        <v>83</v>
      </c>
      <c r="G4837" s="10" t="str" cm="1">
        <f t="array" ref="G4837">_xlfn.IFS(Table1[[#This Row],[Performance Score]]&gt;=80,"Excellent",Table1[[#This Row],[Performance Score]]&gt;=60,"Good",Table1[[#This Row],[Performance Score]]&gt;=40,"Need Improvement")</f>
        <v>Excellent</v>
      </c>
      <c r="H4837" s="30">
        <f>Table1[[#This Row],[Bonus]]/Table1[[#This Row],[Basic Salary]]</f>
        <v>0.5963282295228185</v>
      </c>
      <c r="I4837" s="10">
        <f ca="1">DATEDIF(Table1[[#This Row],[Date of Birth]],TODAY(),"y")</f>
        <v>45</v>
      </c>
      <c r="J4837" s="34">
        <v>43732</v>
      </c>
      <c r="K4837" s="33" t="str" cm="1">
        <f t="array" aca="1" ref="K4837" ca="1">_xlfn.IFS(L4837&lt;3,"Junior",L4837&lt;=7,"Mid-Level",L4837&gt;7,"Senior")</f>
        <v>Mid-Level</v>
      </c>
      <c r="L4837" s="46">
        <f ca="1">INT(YEARFRAC(Table1[[#This Row],[Joining Date]],TODAY(),1))</f>
        <v>6</v>
      </c>
      <c r="M4837" s="25" t="str">
        <f t="shared" ca="1" si="75"/>
        <v>Yes</v>
      </c>
      <c r="N4837" s="26">
        <f>YEAR(Table1[[#This Row],[Joining Date]])</f>
        <v>2019</v>
      </c>
      <c r="O4837" s="46">
        <f>MONTH(Table1[[#This Row],[Joining Date]])</f>
        <v>9</v>
      </c>
      <c r="P4837" s="26">
        <f ca="1">NETWORKDAYS(Table1[[#This Row],[Joining Date]],TODAY())</f>
        <v>1765</v>
      </c>
      <c r="Q4837" s="26" t="str">
        <f>LEFT(Table1[[#This Row],[Department]],5)&amp;"-"&amp;RIGHT(Table1[[#This Row],[Employee ID]],3)</f>
        <v>HR-952</v>
      </c>
      <c r="R4837" s="26" t="str">
        <f>LEFT(Table1[[#This Row],[Department]],3)</f>
        <v>HR</v>
      </c>
      <c r="S4837" s="37">
        <f>_xlfn.XLOOKUP(Table1[[#This Row],[City]],Table2[City],Table2[Bonus %])</f>
        <v>6</v>
      </c>
    </row>
    <row r="4838" spans="1:19" x14ac:dyDescent="0.35">
      <c r="A4838" s="7" t="s">
        <v>2536</v>
      </c>
      <c r="B4838" s="40" t="str">
        <f>LEFT(Table1[[#This Row],[Employee Name]],FIND(" ",Table1[[#This Row],[Employee Name]]))</f>
        <v xml:space="preserve">Gayathri </v>
      </c>
      <c r="C4838" s="40" t="str">
        <f>RIGHT(Table1[[#This Row],[Employee Name]],LEN(Table1[[#This Row],[Employee Name]])-FIND(" ",Table1[[#This Row],[Employee Name]]))</f>
        <v>Iyer</v>
      </c>
      <c r="D4838" s="22">
        <f>Table1[[#This Row],[Basic Salary]]+Table1[[#This Row],[Bonus]]</f>
        <v>42929</v>
      </c>
      <c r="E4838" s="8">
        <v>81</v>
      </c>
      <c r="F4838" s="45">
        <v>69</v>
      </c>
      <c r="G4838" s="8" t="str" cm="1">
        <f t="array" ref="G4838">_xlfn.IFS(Table1[[#This Row],[Performance Score]]&gt;=80,"Excellent",Table1[[#This Row],[Performance Score]]&gt;=60,"Good",Table1[[#This Row],[Performance Score]]&gt;=40,"Need Improvement")</f>
        <v>Good</v>
      </c>
      <c r="H4838" s="29">
        <f>Table1[[#This Row],[Bonus]]/Table1[[#This Row],[Basic Salary]]</f>
        <v>0.32121753046903856</v>
      </c>
      <c r="I4838" s="8">
        <f ca="1">DATEDIF(Table1[[#This Row],[Date of Birth]],TODAY(),"y")</f>
        <v>18</v>
      </c>
      <c r="J4838" s="33">
        <v>43471</v>
      </c>
      <c r="K4838" s="33" t="str" cm="1">
        <f t="array" aca="1" ref="K4838" ca="1">_xlfn.IFS(L4838&lt;3,"Junior",L4838&lt;=7,"Mid-Level",L4838&gt;7,"Senior")</f>
        <v>Mid-Level</v>
      </c>
      <c r="L4838" s="45">
        <f ca="1">INT(YEARFRAC(Table1[[#This Row],[Joining Date]],TODAY(),1))</f>
        <v>7</v>
      </c>
      <c r="M4838" s="25" t="str">
        <f t="shared" ca="1" si="75"/>
        <v>Yes</v>
      </c>
      <c r="N4838" s="25">
        <f>YEAR(Table1[[#This Row],[Joining Date]])</f>
        <v>2019</v>
      </c>
      <c r="O4838" s="45">
        <f>MONTH(Table1[[#This Row],[Joining Date]])</f>
        <v>1</v>
      </c>
      <c r="P4838" s="25">
        <f ca="1">NETWORKDAYS(Table1[[#This Row],[Joining Date]],TODAY())</f>
        <v>1951</v>
      </c>
      <c r="Q4838" s="25" t="str">
        <f>LEFT(Table1[[#This Row],[Department]],5)&amp;"-"&amp;RIGHT(Table1[[#This Row],[Employee ID]],3)</f>
        <v>Sales-480</v>
      </c>
      <c r="R4838" s="25" t="str">
        <f>LEFT(Table1[[#This Row],[Department]],3)</f>
        <v>Sal</v>
      </c>
      <c r="S4838" s="36">
        <f>_xlfn.XLOOKUP(Table1[[#This Row],[City]],Table2[City],Table2[Bonus %])</f>
        <v>6</v>
      </c>
    </row>
    <row r="4839" spans="1:19" x14ac:dyDescent="0.35">
      <c r="A4839" s="9" t="s">
        <v>1128</v>
      </c>
      <c r="B4839" s="41" t="str">
        <f>LEFT(Table1[[#This Row],[Employee Name]],FIND(" ",Table1[[#This Row],[Employee Name]]))</f>
        <v xml:space="preserve">Rohan </v>
      </c>
      <c r="C4839" s="41" t="str">
        <f>RIGHT(Table1[[#This Row],[Employee Name]],LEN(Table1[[#This Row],[Employee Name]])-FIND(" ",Table1[[#This Row],[Employee Name]]))</f>
        <v>Gupta</v>
      </c>
      <c r="D4839" s="23">
        <f>Table1[[#This Row],[Basic Salary]]+Table1[[#This Row],[Bonus]]</f>
        <v>42921</v>
      </c>
      <c r="E4839" s="10">
        <v>70</v>
      </c>
      <c r="F4839" s="46">
        <v>96</v>
      </c>
      <c r="G4839" s="10" t="str" cm="1">
        <f t="array" ref="G4839">_xlfn.IFS(Table1[[#This Row],[Performance Score]]&gt;=80,"Excellent",Table1[[#This Row],[Performance Score]]&gt;=60,"Good",Table1[[#This Row],[Performance Score]]&gt;=40,"Need Improvement")</f>
        <v>Excellent</v>
      </c>
      <c r="H4839" s="30">
        <f>Table1[[#This Row],[Bonus]]/Table1[[#This Row],[Basic Salary]]</f>
        <v>0.54625693493767558</v>
      </c>
      <c r="I4839" s="10">
        <f ca="1">DATEDIF(Table1[[#This Row],[Date of Birth]],TODAY(),"y")</f>
        <v>33</v>
      </c>
      <c r="J4839" s="34">
        <v>44657</v>
      </c>
      <c r="K4839" s="33" t="str" cm="1">
        <f t="array" aca="1" ref="K4839" ca="1">_xlfn.IFS(L4839&lt;3,"Junior",L4839&lt;=7,"Mid-Level",L4839&gt;7,"Senior")</f>
        <v>Mid-Level</v>
      </c>
      <c r="L4839" s="46">
        <f ca="1">INT(YEARFRAC(Table1[[#This Row],[Joining Date]],TODAY(),1))</f>
        <v>4</v>
      </c>
      <c r="M4839" s="25" t="str">
        <f t="shared" ca="1" si="75"/>
        <v>No</v>
      </c>
      <c r="N4839" s="26">
        <f>YEAR(Table1[[#This Row],[Joining Date]])</f>
        <v>2022</v>
      </c>
      <c r="O4839" s="46">
        <f>MONTH(Table1[[#This Row],[Joining Date]])</f>
        <v>4</v>
      </c>
      <c r="P4839" s="26">
        <f ca="1">NETWORKDAYS(Table1[[#This Row],[Joining Date]],TODAY())</f>
        <v>1104</v>
      </c>
      <c r="Q4839" s="26" t="str">
        <f>LEFT(Table1[[#This Row],[Department]],5)&amp;"-"&amp;RIGHT(Table1[[#This Row],[Employee ID]],3)</f>
        <v>Marke-072</v>
      </c>
      <c r="R4839" s="26" t="str">
        <f>LEFT(Table1[[#This Row],[Department]],3)</f>
        <v>Mar</v>
      </c>
      <c r="S4839" s="37">
        <f>_xlfn.XLOOKUP(Table1[[#This Row],[City]],Table2[City],Table2[Bonus %])</f>
        <v>7</v>
      </c>
    </row>
    <row r="4840" spans="1:19" x14ac:dyDescent="0.35">
      <c r="A4840" s="7" t="s">
        <v>2726</v>
      </c>
      <c r="B4840" s="40" t="str">
        <f>LEFT(Table1[[#This Row],[Employee Name]],FIND(" ",Table1[[#This Row],[Employee Name]]))</f>
        <v xml:space="preserve">Swathi </v>
      </c>
      <c r="C4840" s="40" t="str">
        <f>RIGHT(Table1[[#This Row],[Employee Name]],LEN(Table1[[#This Row],[Employee Name]])-FIND(" ",Table1[[#This Row],[Employee Name]]))</f>
        <v>Ramesh</v>
      </c>
      <c r="D4840" s="22">
        <f>Table1[[#This Row],[Basic Salary]]+Table1[[#This Row],[Bonus]]</f>
        <v>42907</v>
      </c>
      <c r="E4840" s="8">
        <v>85</v>
      </c>
      <c r="F4840" s="45">
        <v>51</v>
      </c>
      <c r="G4840" s="8" t="str" cm="1">
        <f t="array" ref="G4840">_xlfn.IFS(Table1[[#This Row],[Performance Score]]&gt;=80,"Excellent",Table1[[#This Row],[Performance Score]]&gt;=60,"Good",Table1[[#This Row],[Performance Score]]&gt;=40,"Need Improvement")</f>
        <v>Need Improvement</v>
      </c>
      <c r="H4840" s="29">
        <f>Table1[[#This Row],[Bonus]]/Table1[[#This Row],[Basic Salary]]</f>
        <v>0.69418779120271656</v>
      </c>
      <c r="I4840" s="8">
        <f ca="1">DATEDIF(Table1[[#This Row],[Date of Birth]],TODAY(),"y")</f>
        <v>15</v>
      </c>
      <c r="J4840" s="33">
        <v>42793</v>
      </c>
      <c r="K4840" s="33" t="str" cm="1">
        <f t="array" aca="1" ref="K4840" ca="1">_xlfn.IFS(L4840&lt;3,"Junior",L4840&lt;=7,"Mid-Level",L4840&gt;7,"Senior")</f>
        <v>Senior</v>
      </c>
      <c r="L4840" s="45">
        <f ca="1">INT(YEARFRAC(Table1[[#This Row],[Joining Date]],TODAY(),1))</f>
        <v>9</v>
      </c>
      <c r="M4840" s="25" t="str">
        <f t="shared" ca="1" si="75"/>
        <v>Yes</v>
      </c>
      <c r="N4840" s="25">
        <f>YEAR(Table1[[#This Row],[Joining Date]])</f>
        <v>2017</v>
      </c>
      <c r="O4840" s="45">
        <f>MONTH(Table1[[#This Row],[Joining Date]])</f>
        <v>2</v>
      </c>
      <c r="P4840" s="25">
        <f ca="1">NETWORKDAYS(Table1[[#This Row],[Joining Date]],TODAY())</f>
        <v>2436</v>
      </c>
      <c r="Q4840" s="25" t="str">
        <f>LEFT(Table1[[#This Row],[Department]],5)&amp;"-"&amp;RIGHT(Table1[[#This Row],[Employee ID]],3)</f>
        <v>HR-670</v>
      </c>
      <c r="R4840" s="25" t="str">
        <f>LEFT(Table1[[#This Row],[Department]],3)</f>
        <v>HR</v>
      </c>
      <c r="S4840" s="36">
        <f>_xlfn.XLOOKUP(Table1[[#This Row],[City]],Table2[City],Table2[Bonus %])</f>
        <v>5</v>
      </c>
    </row>
    <row r="4841" spans="1:19" x14ac:dyDescent="0.35">
      <c r="A4841" s="9" t="s">
        <v>2897</v>
      </c>
      <c r="B4841" s="41" t="str">
        <f>LEFT(Table1[[#This Row],[Employee Name]],FIND(" ",Table1[[#This Row],[Employee Name]]))</f>
        <v xml:space="preserve">Vikram </v>
      </c>
      <c r="C4841" s="41" t="str">
        <f>RIGHT(Table1[[#This Row],[Employee Name]],LEN(Table1[[#This Row],[Employee Name]])-FIND(" ",Table1[[#This Row],[Employee Name]]))</f>
        <v>Singh</v>
      </c>
      <c r="D4841" s="23">
        <f>Table1[[#This Row],[Basic Salary]]+Table1[[#This Row],[Bonus]]</f>
        <v>42895</v>
      </c>
      <c r="E4841" s="10">
        <v>86</v>
      </c>
      <c r="F4841" s="46">
        <v>80</v>
      </c>
      <c r="G4841" s="10" t="str" cm="1">
        <f t="array" ref="G4841">_xlfn.IFS(Table1[[#This Row],[Performance Score]]&gt;=80,"Excellent",Table1[[#This Row],[Performance Score]]&gt;=60,"Good",Table1[[#This Row],[Performance Score]]&gt;=40,"Need Improvement")</f>
        <v>Excellent</v>
      </c>
      <c r="H4841" s="30">
        <f>Table1[[#This Row],[Bonus]]/Table1[[#This Row],[Basic Salary]]</f>
        <v>0.5407133364462483</v>
      </c>
      <c r="I4841" s="10">
        <f ca="1">DATEDIF(Table1[[#This Row],[Date of Birth]],TODAY(),"y")</f>
        <v>41</v>
      </c>
      <c r="J4841" s="34">
        <v>45406</v>
      </c>
      <c r="K4841" s="33" t="str" cm="1">
        <f t="array" aca="1" ref="K4841" ca="1">_xlfn.IFS(L4841&lt;3,"Junior",L4841&lt;=7,"Mid-Level",L4841&gt;7,"Senior")</f>
        <v>Junior</v>
      </c>
      <c r="L4841" s="46">
        <f ca="1">INT(YEARFRAC(Table1[[#This Row],[Joining Date]],TODAY(),1))</f>
        <v>2</v>
      </c>
      <c r="M4841" s="25" t="str">
        <f t="shared" ca="1" si="75"/>
        <v>No</v>
      </c>
      <c r="N4841" s="26">
        <f>YEAR(Table1[[#This Row],[Joining Date]])</f>
        <v>2024</v>
      </c>
      <c r="O4841" s="46">
        <f>MONTH(Table1[[#This Row],[Joining Date]])</f>
        <v>4</v>
      </c>
      <c r="P4841" s="26">
        <f ca="1">NETWORKDAYS(Table1[[#This Row],[Joining Date]],TODAY())</f>
        <v>569</v>
      </c>
      <c r="Q4841" s="26" t="str">
        <f>LEFT(Table1[[#This Row],[Department]],5)&amp;"-"&amp;RIGHT(Table1[[#This Row],[Employee ID]],3)</f>
        <v>Marke-841</v>
      </c>
      <c r="R4841" s="26" t="str">
        <f>LEFT(Table1[[#This Row],[Department]],3)</f>
        <v>Mar</v>
      </c>
      <c r="S4841" s="37">
        <f>_xlfn.XLOOKUP(Table1[[#This Row],[City]],Table2[City],Table2[Bonus %])</f>
        <v>7</v>
      </c>
    </row>
    <row r="4842" spans="1:19" x14ac:dyDescent="0.35">
      <c r="A4842" s="7" t="s">
        <v>1424</v>
      </c>
      <c r="B4842" s="40" t="str">
        <f>LEFT(Table1[[#This Row],[Employee Name]],FIND(" ",Table1[[#This Row],[Employee Name]]))</f>
        <v xml:space="preserve">Neha </v>
      </c>
      <c r="C4842" s="40" t="str">
        <f>RIGHT(Table1[[#This Row],[Employee Name]],LEN(Table1[[#This Row],[Employee Name]])-FIND(" ",Table1[[#This Row],[Employee Name]]))</f>
        <v>Kulkarni</v>
      </c>
      <c r="D4842" s="22">
        <f>Table1[[#This Row],[Basic Salary]]+Table1[[#This Row],[Bonus]]</f>
        <v>42884</v>
      </c>
      <c r="E4842" s="8">
        <v>81</v>
      </c>
      <c r="F4842" s="45">
        <v>60</v>
      </c>
      <c r="G4842" s="8" t="str" cm="1">
        <f t="array" ref="G4842">_xlfn.IFS(Table1[[#This Row],[Performance Score]]&gt;=80,"Excellent",Table1[[#This Row],[Performance Score]]&gt;=60,"Good",Table1[[#This Row],[Performance Score]]&gt;=40,"Need Improvement")</f>
        <v>Good</v>
      </c>
      <c r="H4842" s="29">
        <f>Table1[[#This Row],[Bonus]]/Table1[[#This Row],[Basic Salary]]</f>
        <v>0.60933688595339064</v>
      </c>
      <c r="I4842" s="8">
        <f ca="1">DATEDIF(Table1[[#This Row],[Date of Birth]],TODAY(),"y")</f>
        <v>21</v>
      </c>
      <c r="J4842" s="33">
        <v>43953</v>
      </c>
      <c r="K4842" s="33" t="str" cm="1">
        <f t="array" aca="1" ref="K4842" ca="1">_xlfn.IFS(L4842&lt;3,"Junior",L4842&lt;=7,"Mid-Level",L4842&gt;7,"Senior")</f>
        <v>Mid-Level</v>
      </c>
      <c r="L4842" s="45">
        <f ca="1">INT(YEARFRAC(Table1[[#This Row],[Joining Date]],TODAY(),1))</f>
        <v>6</v>
      </c>
      <c r="M4842" s="25" t="str">
        <f t="shared" ca="1" si="75"/>
        <v>Yes</v>
      </c>
      <c r="N4842" s="25">
        <f>YEAR(Table1[[#This Row],[Joining Date]])</f>
        <v>2020</v>
      </c>
      <c r="O4842" s="45">
        <f>MONTH(Table1[[#This Row],[Joining Date]])</f>
        <v>5</v>
      </c>
      <c r="P4842" s="25">
        <f ca="1">NETWORKDAYS(Table1[[#This Row],[Joining Date]],TODAY())</f>
        <v>1606</v>
      </c>
      <c r="Q4842" s="25" t="str">
        <f>LEFT(Table1[[#This Row],[Department]],5)&amp;"-"&amp;RIGHT(Table1[[#This Row],[Employee ID]],3)</f>
        <v>Opera-368</v>
      </c>
      <c r="R4842" s="25" t="str">
        <f>LEFT(Table1[[#This Row],[Department]],3)</f>
        <v>Ope</v>
      </c>
      <c r="S4842" s="36">
        <f>_xlfn.XLOOKUP(Table1[[#This Row],[City]],Table2[City],Table2[Bonus %])</f>
        <v>6</v>
      </c>
    </row>
    <row r="4843" spans="1:19" x14ac:dyDescent="0.35">
      <c r="A4843" s="9" t="s">
        <v>4354</v>
      </c>
      <c r="B4843" s="41" t="str">
        <f>LEFT(Table1[[#This Row],[Employee Name]],FIND(" ",Table1[[#This Row],[Employee Name]]))</f>
        <v xml:space="preserve">Krishna </v>
      </c>
      <c r="C4843" s="41" t="str">
        <f>RIGHT(Table1[[#This Row],[Employee Name]],LEN(Table1[[#This Row],[Employee Name]])-FIND(" ",Table1[[#This Row],[Employee Name]]))</f>
        <v>Chaitanya</v>
      </c>
      <c r="D4843" s="23">
        <f>Table1[[#This Row],[Basic Salary]]+Table1[[#This Row],[Bonus]]</f>
        <v>42857</v>
      </c>
      <c r="E4843" s="10">
        <v>93</v>
      </c>
      <c r="F4843" s="46">
        <v>68</v>
      </c>
      <c r="G4843" s="10" t="str" cm="1">
        <f t="array" ref="G4843">_xlfn.IFS(Table1[[#This Row],[Performance Score]]&gt;=80,"Excellent",Table1[[#This Row],[Performance Score]]&gt;=60,"Good",Table1[[#This Row],[Performance Score]]&gt;=40,"Need Improvement")</f>
        <v>Good</v>
      </c>
      <c r="H4843" s="30">
        <f>Table1[[#This Row],[Bonus]]/Table1[[#This Row],[Basic Salary]]</f>
        <v>0.3088904498671472</v>
      </c>
      <c r="I4843" s="10">
        <f ca="1">DATEDIF(Table1[[#This Row],[Date of Birth]],TODAY(),"y")</f>
        <v>36</v>
      </c>
      <c r="J4843" s="34">
        <v>45587</v>
      </c>
      <c r="K4843" s="33" t="str" cm="1">
        <f t="array" aca="1" ref="K4843" ca="1">_xlfn.IFS(L4843&lt;3,"Junior",L4843&lt;=7,"Mid-Level",L4843&gt;7,"Senior")</f>
        <v>Junior</v>
      </c>
      <c r="L4843" s="46">
        <f ca="1">INT(YEARFRAC(Table1[[#This Row],[Joining Date]],TODAY(),1))</f>
        <v>1</v>
      </c>
      <c r="M4843" s="25" t="str">
        <f t="shared" ca="1" si="75"/>
        <v>No</v>
      </c>
      <c r="N4843" s="26">
        <f>YEAR(Table1[[#This Row],[Joining Date]])</f>
        <v>2024</v>
      </c>
      <c r="O4843" s="46">
        <f>MONTH(Table1[[#This Row],[Joining Date]])</f>
        <v>10</v>
      </c>
      <c r="P4843" s="26">
        <f ca="1">NETWORKDAYS(Table1[[#This Row],[Joining Date]],TODAY())</f>
        <v>440</v>
      </c>
      <c r="Q4843" s="26" t="str">
        <f>LEFT(Table1[[#This Row],[Department]],5)&amp;"-"&amp;RIGHT(Table1[[#This Row],[Employee ID]],3)</f>
        <v>Suppo-298</v>
      </c>
      <c r="R4843" s="26" t="str">
        <f>LEFT(Table1[[#This Row],[Department]],3)</f>
        <v>Sup</v>
      </c>
      <c r="S4843" s="37">
        <f>_xlfn.XLOOKUP(Table1[[#This Row],[City]],Table2[City],Table2[Bonus %])</f>
        <v>6</v>
      </c>
    </row>
    <row r="4844" spans="1:19" x14ac:dyDescent="0.35">
      <c r="A4844" s="7" t="s">
        <v>1017</v>
      </c>
      <c r="B4844" s="40" t="str">
        <f>LEFT(Table1[[#This Row],[Employee Name]],FIND(" ",Table1[[#This Row],[Employee Name]]))</f>
        <v xml:space="preserve">Pooja </v>
      </c>
      <c r="C4844" s="40" t="str">
        <f>RIGHT(Table1[[#This Row],[Employee Name]],LEN(Table1[[#This Row],[Employee Name]])-FIND(" ",Table1[[#This Row],[Employee Name]]))</f>
        <v>Das</v>
      </c>
      <c r="D4844" s="22">
        <f>Table1[[#This Row],[Basic Salary]]+Table1[[#This Row],[Bonus]]</f>
        <v>42768</v>
      </c>
      <c r="E4844" s="8">
        <v>98</v>
      </c>
      <c r="F4844" s="45">
        <v>100</v>
      </c>
      <c r="G4844" s="8" t="str" cm="1">
        <f t="array" ref="G4844">_xlfn.IFS(Table1[[#This Row],[Performance Score]]&gt;=80,"Excellent",Table1[[#This Row],[Performance Score]]&gt;=60,"Good",Table1[[#This Row],[Performance Score]]&gt;=40,"Need Improvement")</f>
        <v>Excellent</v>
      </c>
      <c r="H4844" s="29">
        <f>Table1[[#This Row],[Bonus]]/Table1[[#This Row],[Basic Salary]]</f>
        <v>0.42712226374799789</v>
      </c>
      <c r="I4844" s="8">
        <f ca="1">DATEDIF(Table1[[#This Row],[Date of Birth]],TODAY(),"y")</f>
        <v>17</v>
      </c>
      <c r="J4844" s="33">
        <v>42842</v>
      </c>
      <c r="K4844" s="33" t="str" cm="1">
        <f t="array" aca="1" ref="K4844" ca="1">_xlfn.IFS(L4844&lt;3,"Junior",L4844&lt;=7,"Mid-Level",L4844&gt;7,"Senior")</f>
        <v>Senior</v>
      </c>
      <c r="L4844" s="45">
        <f ca="1">INT(YEARFRAC(Table1[[#This Row],[Joining Date]],TODAY(),1))</f>
        <v>9</v>
      </c>
      <c r="M4844" s="25" t="str">
        <f t="shared" ca="1" si="75"/>
        <v>Yes</v>
      </c>
      <c r="N4844" s="25">
        <f>YEAR(Table1[[#This Row],[Joining Date]])</f>
        <v>2017</v>
      </c>
      <c r="O4844" s="45">
        <f>MONTH(Table1[[#This Row],[Joining Date]])</f>
        <v>4</v>
      </c>
      <c r="P4844" s="25">
        <f ca="1">NETWORKDAYS(Table1[[#This Row],[Joining Date]],TODAY())</f>
        <v>2401</v>
      </c>
      <c r="Q4844" s="25" t="str">
        <f>LEFT(Table1[[#This Row],[Department]],5)&amp;"-"&amp;RIGHT(Table1[[#This Row],[Employee ID]],3)</f>
        <v>Finan-961</v>
      </c>
      <c r="R4844" s="25" t="str">
        <f>LEFT(Table1[[#This Row],[Department]],3)</f>
        <v>Fin</v>
      </c>
      <c r="S4844" s="36">
        <f>_xlfn.XLOOKUP(Table1[[#This Row],[City]],Table2[City],Table2[Bonus %])</f>
        <v>8</v>
      </c>
    </row>
    <row r="4845" spans="1:19" x14ac:dyDescent="0.35">
      <c r="A4845" s="9" t="s">
        <v>4794</v>
      </c>
      <c r="B4845" s="41" t="str">
        <f>LEFT(Table1[[#This Row],[Employee Name]],FIND(" ",Table1[[#This Row],[Employee Name]]))</f>
        <v xml:space="preserve">Tarun </v>
      </c>
      <c r="C4845" s="41" t="str">
        <f>RIGHT(Table1[[#This Row],[Employee Name]],LEN(Table1[[#This Row],[Employee Name]])-FIND(" ",Table1[[#This Row],[Employee Name]]))</f>
        <v>Verma</v>
      </c>
      <c r="D4845" s="23">
        <f>Table1[[#This Row],[Basic Salary]]+Table1[[#This Row],[Bonus]]</f>
        <v>42643</v>
      </c>
      <c r="E4845" s="10">
        <v>78</v>
      </c>
      <c r="F4845" s="46">
        <v>41</v>
      </c>
      <c r="G4845" s="10" t="str" cm="1">
        <f t="array" ref="G4845">_xlfn.IFS(Table1[[#This Row],[Performance Score]]&gt;=80,"Excellent",Table1[[#This Row],[Performance Score]]&gt;=60,"Good",Table1[[#This Row],[Performance Score]]&gt;=40,"Need Improvement")</f>
        <v>Need Improvement</v>
      </c>
      <c r="H4845" s="30">
        <f>Table1[[#This Row],[Bonus]]/Table1[[#This Row],[Basic Salary]]</f>
        <v>0.18653830101004479</v>
      </c>
      <c r="I4845" s="10">
        <f ca="1">DATEDIF(Table1[[#This Row],[Date of Birth]],TODAY(),"y")</f>
        <v>18</v>
      </c>
      <c r="J4845" s="34">
        <v>43576</v>
      </c>
      <c r="K4845" s="33" t="str" cm="1">
        <f t="array" aca="1" ref="K4845" ca="1">_xlfn.IFS(L4845&lt;3,"Junior",L4845&lt;=7,"Mid-Level",L4845&gt;7,"Senior")</f>
        <v>Mid-Level</v>
      </c>
      <c r="L4845" s="46">
        <f ca="1">INT(YEARFRAC(Table1[[#This Row],[Joining Date]],TODAY(),1))</f>
        <v>7</v>
      </c>
      <c r="M4845" s="25" t="str">
        <f t="shared" ca="1" si="75"/>
        <v>Yes</v>
      </c>
      <c r="N4845" s="26">
        <f>YEAR(Table1[[#This Row],[Joining Date]])</f>
        <v>2019</v>
      </c>
      <c r="O4845" s="46">
        <f>MONTH(Table1[[#This Row],[Joining Date]])</f>
        <v>4</v>
      </c>
      <c r="P4845" s="26">
        <f ca="1">NETWORKDAYS(Table1[[#This Row],[Joining Date]],TODAY())</f>
        <v>1876</v>
      </c>
      <c r="Q4845" s="26" t="str">
        <f>LEFT(Table1[[#This Row],[Department]],5)&amp;"-"&amp;RIGHT(Table1[[#This Row],[Employee ID]],3)</f>
        <v>IT-738</v>
      </c>
      <c r="R4845" s="26" t="str">
        <f>LEFT(Table1[[#This Row],[Department]],3)</f>
        <v>IT</v>
      </c>
      <c r="S4845" s="37">
        <f>_xlfn.XLOOKUP(Table1[[#This Row],[City]],Table2[City],Table2[Bonus %])</f>
        <v>8</v>
      </c>
    </row>
    <row r="4846" spans="1:19" x14ac:dyDescent="0.35">
      <c r="A4846" s="7" t="s">
        <v>3121</v>
      </c>
      <c r="B4846" s="40" t="str">
        <f>LEFT(Table1[[#This Row],[Employee Name]],FIND(" ",Table1[[#This Row],[Employee Name]]))</f>
        <v xml:space="preserve">Priya </v>
      </c>
      <c r="C4846" s="40" t="str">
        <f>RIGHT(Table1[[#This Row],[Employee Name]],LEN(Table1[[#This Row],[Employee Name]])-FIND(" ",Table1[[#This Row],[Employee Name]]))</f>
        <v>Reddy</v>
      </c>
      <c r="D4846" s="22">
        <f>Table1[[#This Row],[Basic Salary]]+Table1[[#This Row],[Bonus]]</f>
        <v>42610</v>
      </c>
      <c r="E4846" s="8">
        <v>63</v>
      </c>
      <c r="F4846" s="45">
        <v>87</v>
      </c>
      <c r="G4846" s="8" t="str" cm="1">
        <f t="array" ref="G4846">_xlfn.IFS(Table1[[#This Row],[Performance Score]]&gt;=80,"Excellent",Table1[[#This Row],[Performance Score]]&gt;=60,"Good",Table1[[#This Row],[Performance Score]]&gt;=40,"Need Improvement")</f>
        <v>Excellent</v>
      </c>
      <c r="H4846" s="29">
        <f>Table1[[#This Row],[Bonus]]/Table1[[#This Row],[Basic Salary]]</f>
        <v>0.20667195287720888</v>
      </c>
      <c r="I4846" s="8">
        <f ca="1">DATEDIF(Table1[[#This Row],[Date of Birth]],TODAY(),"y")</f>
        <v>20</v>
      </c>
      <c r="J4846" s="33">
        <v>45508</v>
      </c>
      <c r="K4846" s="33" t="str" cm="1">
        <f t="array" aca="1" ref="K4846" ca="1">_xlfn.IFS(L4846&lt;3,"Junior",L4846&lt;=7,"Mid-Level",L4846&gt;7,"Senior")</f>
        <v>Junior</v>
      </c>
      <c r="L4846" s="45">
        <f ca="1">INT(YEARFRAC(Table1[[#This Row],[Joining Date]],TODAY(),1))</f>
        <v>1</v>
      </c>
      <c r="M4846" s="25" t="str">
        <f t="shared" ca="1" si="75"/>
        <v>No</v>
      </c>
      <c r="N4846" s="25">
        <f>YEAR(Table1[[#This Row],[Joining Date]])</f>
        <v>2024</v>
      </c>
      <c r="O4846" s="45">
        <f>MONTH(Table1[[#This Row],[Joining Date]])</f>
        <v>8</v>
      </c>
      <c r="P4846" s="25">
        <f ca="1">NETWORKDAYS(Table1[[#This Row],[Joining Date]],TODAY())</f>
        <v>496</v>
      </c>
      <c r="Q4846" s="25" t="str">
        <f>LEFT(Table1[[#This Row],[Department]],5)&amp;"-"&amp;RIGHT(Table1[[#This Row],[Employee ID]],3)</f>
        <v>IT-065</v>
      </c>
      <c r="R4846" s="25" t="str">
        <f>LEFT(Table1[[#This Row],[Department]],3)</f>
        <v>IT</v>
      </c>
      <c r="S4846" s="36">
        <f>_xlfn.XLOOKUP(Table1[[#This Row],[City]],Table2[City],Table2[Bonus %])</f>
        <v>7</v>
      </c>
    </row>
    <row r="4847" spans="1:19" x14ac:dyDescent="0.35">
      <c r="A4847" s="9" t="s">
        <v>2359</v>
      </c>
      <c r="B4847" s="41" t="str">
        <f>LEFT(Table1[[#This Row],[Employee Name]],FIND(" ",Table1[[#This Row],[Employee Name]]))</f>
        <v xml:space="preserve">Swathi </v>
      </c>
      <c r="C4847" s="41" t="str">
        <f>RIGHT(Table1[[#This Row],[Employee Name]],LEN(Table1[[#This Row],[Employee Name]])-FIND(" ",Table1[[#This Row],[Employee Name]]))</f>
        <v>Ramesh</v>
      </c>
      <c r="D4847" s="23">
        <f>Table1[[#This Row],[Basic Salary]]+Table1[[#This Row],[Bonus]]</f>
        <v>42599</v>
      </c>
      <c r="E4847" s="10">
        <v>69</v>
      </c>
      <c r="F4847" s="46">
        <v>44</v>
      </c>
      <c r="G4847" s="10" t="str" cm="1">
        <f t="array" ref="G4847">_xlfn.IFS(Table1[[#This Row],[Performance Score]]&gt;=80,"Excellent",Table1[[#This Row],[Performance Score]]&gt;=60,"Good",Table1[[#This Row],[Performance Score]]&gt;=40,"Need Improvement")</f>
        <v>Need Improvement</v>
      </c>
      <c r="H4847" s="30">
        <f>Table1[[#This Row],[Bonus]]/Table1[[#This Row],[Basic Salary]]</f>
        <v>0.34258879889060478</v>
      </c>
      <c r="I4847" s="10">
        <f ca="1">DATEDIF(Table1[[#This Row],[Date of Birth]],TODAY(),"y")</f>
        <v>19</v>
      </c>
      <c r="J4847" s="34">
        <v>42460</v>
      </c>
      <c r="K4847" s="33" t="str" cm="1">
        <f t="array" aca="1" ref="K4847" ca="1">_xlfn.IFS(L4847&lt;3,"Junior",L4847&lt;=7,"Mid-Level",L4847&gt;7,"Senior")</f>
        <v>Senior</v>
      </c>
      <c r="L4847" s="46">
        <f ca="1">INT(YEARFRAC(Table1[[#This Row],[Joining Date]],TODAY(),1))</f>
        <v>10</v>
      </c>
      <c r="M4847" s="25" t="str">
        <f t="shared" ca="1" si="75"/>
        <v>Yes</v>
      </c>
      <c r="N4847" s="26">
        <f>YEAR(Table1[[#This Row],[Joining Date]])</f>
        <v>2016</v>
      </c>
      <c r="O4847" s="46">
        <f>MONTH(Table1[[#This Row],[Joining Date]])</f>
        <v>3</v>
      </c>
      <c r="P4847" s="26">
        <f ca="1">NETWORKDAYS(Table1[[#This Row],[Joining Date]],TODAY())</f>
        <v>2673</v>
      </c>
      <c r="Q4847" s="26" t="str">
        <f>LEFT(Table1[[#This Row],[Department]],5)&amp;"-"&amp;RIGHT(Table1[[#This Row],[Employee ID]],3)</f>
        <v>Opera-303</v>
      </c>
      <c r="R4847" s="26" t="str">
        <f>LEFT(Table1[[#This Row],[Department]],3)</f>
        <v>Ope</v>
      </c>
      <c r="S4847" s="37">
        <f>_xlfn.XLOOKUP(Table1[[#This Row],[City]],Table2[City],Table2[Bonus %])</f>
        <v>8</v>
      </c>
    </row>
    <row r="4848" spans="1:19" x14ac:dyDescent="0.35">
      <c r="A4848" s="7" t="s">
        <v>1778</v>
      </c>
      <c r="B4848" s="40" t="str">
        <f>LEFT(Table1[[#This Row],[Employee Name]],FIND(" ",Table1[[#This Row],[Employee Name]]))</f>
        <v xml:space="preserve">Vikram </v>
      </c>
      <c r="C4848" s="40" t="str">
        <f>RIGHT(Table1[[#This Row],[Employee Name]],LEN(Table1[[#This Row],[Employee Name]])-FIND(" ",Table1[[#This Row],[Employee Name]]))</f>
        <v>Singh</v>
      </c>
      <c r="D4848" s="22">
        <f>Table1[[#This Row],[Basic Salary]]+Table1[[#This Row],[Bonus]]</f>
        <v>42581</v>
      </c>
      <c r="E4848" s="8">
        <v>88</v>
      </c>
      <c r="F4848" s="45">
        <v>55</v>
      </c>
      <c r="G4848" s="8" t="str" cm="1">
        <f t="array" ref="G4848">_xlfn.IFS(Table1[[#This Row],[Performance Score]]&gt;=80,"Excellent",Table1[[#This Row],[Performance Score]]&gt;=60,"Good",Table1[[#This Row],[Performance Score]]&gt;=40,"Need Improvement")</f>
        <v>Need Improvement</v>
      </c>
      <c r="H4848" s="29">
        <f>Table1[[#This Row],[Bonus]]/Table1[[#This Row],[Basic Salary]]</f>
        <v>0.40466451144685622</v>
      </c>
      <c r="I4848" s="8">
        <f ca="1">DATEDIF(Table1[[#This Row],[Date of Birth]],TODAY(),"y")</f>
        <v>36</v>
      </c>
      <c r="J4848" s="33">
        <v>44178</v>
      </c>
      <c r="K4848" s="33" t="str" cm="1">
        <f t="array" aca="1" ref="K4848" ca="1">_xlfn.IFS(L4848&lt;3,"Junior",L4848&lt;=7,"Mid-Level",L4848&gt;7,"Senior")</f>
        <v>Mid-Level</v>
      </c>
      <c r="L4848" s="45">
        <f ca="1">INT(YEARFRAC(Table1[[#This Row],[Joining Date]],TODAY(),1))</f>
        <v>5</v>
      </c>
      <c r="M4848" s="25" t="str">
        <f t="shared" ca="1" si="75"/>
        <v>No</v>
      </c>
      <c r="N4848" s="25">
        <f>YEAR(Table1[[#This Row],[Joining Date]])</f>
        <v>2020</v>
      </c>
      <c r="O4848" s="45">
        <f>MONTH(Table1[[#This Row],[Joining Date]])</f>
        <v>12</v>
      </c>
      <c r="P4848" s="25">
        <f ca="1">NETWORKDAYS(Table1[[#This Row],[Joining Date]],TODAY())</f>
        <v>1446</v>
      </c>
      <c r="Q4848" s="25" t="str">
        <f>LEFT(Table1[[#This Row],[Department]],5)&amp;"-"&amp;RIGHT(Table1[[#This Row],[Employee ID]],3)</f>
        <v>Sales-722</v>
      </c>
      <c r="R4848" s="25" t="str">
        <f>LEFT(Table1[[#This Row],[Department]],3)</f>
        <v>Sal</v>
      </c>
      <c r="S4848" s="36">
        <f>_xlfn.XLOOKUP(Table1[[#This Row],[City]],Table2[City],Table2[Bonus %])</f>
        <v>8</v>
      </c>
    </row>
    <row r="4849" spans="1:19" x14ac:dyDescent="0.35">
      <c r="A4849" s="9" t="s">
        <v>767</v>
      </c>
      <c r="B4849" s="41" t="str">
        <f>LEFT(Table1[[#This Row],[Employee Name]],FIND(" ",Table1[[#This Row],[Employee Name]]))</f>
        <v xml:space="preserve">Tarun </v>
      </c>
      <c r="C4849" s="41" t="str">
        <f>RIGHT(Table1[[#This Row],[Employee Name]],LEN(Table1[[#This Row],[Employee Name]])-FIND(" ",Table1[[#This Row],[Employee Name]]))</f>
        <v>Verma</v>
      </c>
      <c r="D4849" s="23">
        <f>Table1[[#This Row],[Basic Salary]]+Table1[[#This Row],[Bonus]]</f>
        <v>42580</v>
      </c>
      <c r="E4849" s="10">
        <v>86</v>
      </c>
      <c r="F4849" s="46">
        <v>83</v>
      </c>
      <c r="G4849" s="10" t="str" cm="1">
        <f t="array" ref="G4849">_xlfn.IFS(Table1[[#This Row],[Performance Score]]&gt;=80,"Excellent",Table1[[#This Row],[Performance Score]]&gt;=60,"Good",Table1[[#This Row],[Performance Score]]&gt;=40,"Need Improvement")</f>
        <v>Excellent</v>
      </c>
      <c r="H4849" s="30">
        <f>Table1[[#This Row],[Bonus]]/Table1[[#This Row],[Basic Salary]]</f>
        <v>0.52212768999785519</v>
      </c>
      <c r="I4849" s="10">
        <f ca="1">DATEDIF(Table1[[#This Row],[Date of Birth]],TODAY(),"y")</f>
        <v>18</v>
      </c>
      <c r="J4849" s="34">
        <v>44137</v>
      </c>
      <c r="K4849" s="33" t="str" cm="1">
        <f t="array" aca="1" ref="K4849" ca="1">_xlfn.IFS(L4849&lt;3,"Junior",L4849&lt;=7,"Mid-Level",L4849&gt;7,"Senior")</f>
        <v>Mid-Level</v>
      </c>
      <c r="L4849" s="46">
        <f ca="1">INT(YEARFRAC(Table1[[#This Row],[Joining Date]],TODAY(),1))</f>
        <v>5</v>
      </c>
      <c r="M4849" s="25" t="str">
        <f t="shared" ca="1" si="75"/>
        <v>No</v>
      </c>
      <c r="N4849" s="26">
        <f>YEAR(Table1[[#This Row],[Joining Date]])</f>
        <v>2020</v>
      </c>
      <c r="O4849" s="46">
        <f>MONTH(Table1[[#This Row],[Joining Date]])</f>
        <v>11</v>
      </c>
      <c r="P4849" s="26">
        <f ca="1">NETWORKDAYS(Table1[[#This Row],[Joining Date]],TODAY())</f>
        <v>1476</v>
      </c>
      <c r="Q4849" s="26" t="str">
        <f>LEFT(Table1[[#This Row],[Department]],5)&amp;"-"&amp;RIGHT(Table1[[#This Row],[Employee ID]],3)</f>
        <v>Suppo-711</v>
      </c>
      <c r="R4849" s="26" t="str">
        <f>LEFT(Table1[[#This Row],[Department]],3)</f>
        <v>Sup</v>
      </c>
      <c r="S4849" s="37">
        <f>_xlfn.XLOOKUP(Table1[[#This Row],[City]],Table2[City],Table2[Bonus %])</f>
        <v>4</v>
      </c>
    </row>
    <row r="4850" spans="1:19" x14ac:dyDescent="0.35">
      <c r="A4850" s="7" t="s">
        <v>1679</v>
      </c>
      <c r="B4850" s="40" t="str">
        <f>LEFT(Table1[[#This Row],[Employee Name]],FIND(" ",Table1[[#This Row],[Employee Name]]))</f>
        <v xml:space="preserve">Priya </v>
      </c>
      <c r="C4850" s="40" t="str">
        <f>RIGHT(Table1[[#This Row],[Employee Name]],LEN(Table1[[#This Row],[Employee Name]])-FIND(" ",Table1[[#This Row],[Employee Name]]))</f>
        <v>Reddy</v>
      </c>
      <c r="D4850" s="22">
        <f>Table1[[#This Row],[Basic Salary]]+Table1[[#This Row],[Bonus]]</f>
        <v>42449</v>
      </c>
      <c r="E4850" s="8">
        <v>90</v>
      </c>
      <c r="F4850" s="45">
        <v>95</v>
      </c>
      <c r="G4850" s="8" t="str" cm="1">
        <f t="array" ref="G4850">_xlfn.IFS(Table1[[#This Row],[Performance Score]]&gt;=80,"Excellent",Table1[[#This Row],[Performance Score]]&gt;=60,"Good",Table1[[#This Row],[Performance Score]]&gt;=40,"Need Improvement")</f>
        <v>Excellent</v>
      </c>
      <c r="H4850" s="29">
        <f>Table1[[#This Row],[Bonus]]/Table1[[#This Row],[Basic Salary]]</f>
        <v>0.46033438833081053</v>
      </c>
      <c r="I4850" s="8">
        <f ca="1">DATEDIF(Table1[[#This Row],[Date of Birth]],TODAY(),"y")</f>
        <v>30</v>
      </c>
      <c r="J4850" s="33">
        <v>43314</v>
      </c>
      <c r="K4850" s="33" t="str" cm="1">
        <f t="array" aca="1" ref="K4850" ca="1">_xlfn.IFS(L4850&lt;3,"Junior",L4850&lt;=7,"Mid-Level",L4850&gt;7,"Senior")</f>
        <v>Mid-Level</v>
      </c>
      <c r="L4850" s="45">
        <f ca="1">INT(YEARFRAC(Table1[[#This Row],[Joining Date]],TODAY(),1))</f>
        <v>7</v>
      </c>
      <c r="M4850" s="25" t="str">
        <f t="shared" ca="1" si="75"/>
        <v>Yes</v>
      </c>
      <c r="N4850" s="25">
        <f>YEAR(Table1[[#This Row],[Joining Date]])</f>
        <v>2018</v>
      </c>
      <c r="O4850" s="45">
        <f>MONTH(Table1[[#This Row],[Joining Date]])</f>
        <v>8</v>
      </c>
      <c r="P4850" s="25">
        <f ca="1">NETWORKDAYS(Table1[[#This Row],[Joining Date]],TODAY())</f>
        <v>2063</v>
      </c>
      <c r="Q4850" s="25" t="str">
        <f>LEFT(Table1[[#This Row],[Department]],5)&amp;"-"&amp;RIGHT(Table1[[#This Row],[Employee ID]],3)</f>
        <v>HR-623</v>
      </c>
      <c r="R4850" s="25" t="str">
        <f>LEFT(Table1[[#This Row],[Department]],3)</f>
        <v>HR</v>
      </c>
      <c r="S4850" s="36">
        <f>_xlfn.XLOOKUP(Table1[[#This Row],[City]],Table2[City],Table2[Bonus %])</f>
        <v>5</v>
      </c>
    </row>
    <row r="4851" spans="1:19" x14ac:dyDescent="0.35">
      <c r="A4851" s="9" t="s">
        <v>1998</v>
      </c>
      <c r="B4851" s="41" t="str">
        <f>LEFT(Table1[[#This Row],[Employee Name]],FIND(" ",Table1[[#This Row],[Employee Name]]))</f>
        <v xml:space="preserve">Krishna </v>
      </c>
      <c r="C4851" s="41" t="str">
        <f>RIGHT(Table1[[#This Row],[Employee Name]],LEN(Table1[[#This Row],[Employee Name]])-FIND(" ",Table1[[#This Row],[Employee Name]]))</f>
        <v>Chaitanya</v>
      </c>
      <c r="D4851" s="23">
        <f>Table1[[#This Row],[Basic Salary]]+Table1[[#This Row],[Bonus]]</f>
        <v>42426</v>
      </c>
      <c r="E4851" s="10">
        <v>63</v>
      </c>
      <c r="F4851" s="46">
        <v>47</v>
      </c>
      <c r="G4851" s="10" t="str" cm="1">
        <f t="array" ref="G4851">_xlfn.IFS(Table1[[#This Row],[Performance Score]]&gt;=80,"Excellent",Table1[[#This Row],[Performance Score]]&gt;=60,"Good",Table1[[#This Row],[Performance Score]]&gt;=40,"Need Improvement")</f>
        <v>Need Improvement</v>
      </c>
      <c r="H4851" s="30">
        <f>Table1[[#This Row],[Bonus]]/Table1[[#This Row],[Basic Salary]]</f>
        <v>0.4507591300779647</v>
      </c>
      <c r="I4851" s="10">
        <f ca="1">DATEDIF(Table1[[#This Row],[Date of Birth]],TODAY(),"y")</f>
        <v>33</v>
      </c>
      <c r="J4851" s="34">
        <v>44914</v>
      </c>
      <c r="K4851" s="33" t="str" cm="1">
        <f t="array" aca="1" ref="K4851" ca="1">_xlfn.IFS(L4851&lt;3,"Junior",L4851&lt;=7,"Mid-Level",L4851&gt;7,"Senior")</f>
        <v>Mid-Level</v>
      </c>
      <c r="L4851" s="46">
        <f ca="1">INT(YEARFRAC(Table1[[#This Row],[Joining Date]],TODAY(),1))</f>
        <v>3</v>
      </c>
      <c r="M4851" s="25" t="str">
        <f t="shared" ca="1" si="75"/>
        <v>No</v>
      </c>
      <c r="N4851" s="26">
        <f>YEAR(Table1[[#This Row],[Joining Date]])</f>
        <v>2022</v>
      </c>
      <c r="O4851" s="46">
        <f>MONTH(Table1[[#This Row],[Joining Date]])</f>
        <v>12</v>
      </c>
      <c r="P4851" s="26">
        <f ca="1">NETWORKDAYS(Table1[[#This Row],[Joining Date]],TODAY())</f>
        <v>921</v>
      </c>
      <c r="Q4851" s="26" t="str">
        <f>LEFT(Table1[[#This Row],[Department]],5)&amp;"-"&amp;RIGHT(Table1[[#This Row],[Employee ID]],3)</f>
        <v>Finan-942</v>
      </c>
      <c r="R4851" s="26" t="str">
        <f>LEFT(Table1[[#This Row],[Department]],3)</f>
        <v>Fin</v>
      </c>
      <c r="S4851" s="37">
        <f>_xlfn.XLOOKUP(Table1[[#This Row],[City]],Table2[City],Table2[Bonus %])</f>
        <v>5</v>
      </c>
    </row>
    <row r="4852" spans="1:19" x14ac:dyDescent="0.35">
      <c r="A4852" s="7" t="s">
        <v>2477</v>
      </c>
      <c r="B4852" s="40" t="str">
        <f>LEFT(Table1[[#This Row],[Employee Name]],FIND(" ",Table1[[#This Row],[Employee Name]]))</f>
        <v xml:space="preserve">Pooja </v>
      </c>
      <c r="C4852" s="40" t="str">
        <f>RIGHT(Table1[[#This Row],[Employee Name]],LEN(Table1[[#This Row],[Employee Name]])-FIND(" ",Table1[[#This Row],[Employee Name]]))</f>
        <v>Das</v>
      </c>
      <c r="D4852" s="22">
        <f>Table1[[#This Row],[Basic Salary]]+Table1[[#This Row],[Bonus]]</f>
        <v>42394</v>
      </c>
      <c r="E4852" s="8">
        <v>74</v>
      </c>
      <c r="F4852" s="45">
        <v>42</v>
      </c>
      <c r="G4852" s="8" t="str" cm="1">
        <f t="array" ref="G4852">_xlfn.IFS(Table1[[#This Row],[Performance Score]]&gt;=80,"Excellent",Table1[[#This Row],[Performance Score]]&gt;=60,"Good",Table1[[#This Row],[Performance Score]]&gt;=40,"Need Improvement")</f>
        <v>Need Improvement</v>
      </c>
      <c r="H4852" s="29">
        <f>Table1[[#This Row],[Bonus]]/Table1[[#This Row],[Basic Salary]]</f>
        <v>0.56857956857956859</v>
      </c>
      <c r="I4852" s="8">
        <f ca="1">DATEDIF(Table1[[#This Row],[Date of Birth]],TODAY(),"y")</f>
        <v>43</v>
      </c>
      <c r="J4852" s="33">
        <v>44465</v>
      </c>
      <c r="K4852" s="33" t="str" cm="1">
        <f t="array" aca="1" ref="K4852" ca="1">_xlfn.IFS(L4852&lt;3,"Junior",L4852&lt;=7,"Mid-Level",L4852&gt;7,"Senior")</f>
        <v>Mid-Level</v>
      </c>
      <c r="L4852" s="45">
        <f ca="1">INT(YEARFRAC(Table1[[#This Row],[Joining Date]],TODAY(),1))</f>
        <v>4</v>
      </c>
      <c r="M4852" s="25" t="str">
        <f t="shared" ca="1" si="75"/>
        <v>No</v>
      </c>
      <c r="N4852" s="25">
        <f>YEAR(Table1[[#This Row],[Joining Date]])</f>
        <v>2021</v>
      </c>
      <c r="O4852" s="45">
        <f>MONTH(Table1[[#This Row],[Joining Date]])</f>
        <v>9</v>
      </c>
      <c r="P4852" s="25">
        <f ca="1">NETWORKDAYS(Table1[[#This Row],[Joining Date]],TODAY())</f>
        <v>1241</v>
      </c>
      <c r="Q4852" s="25" t="str">
        <f>LEFT(Table1[[#This Row],[Department]],5)&amp;"-"&amp;RIGHT(Table1[[#This Row],[Employee ID]],3)</f>
        <v>Marke-421</v>
      </c>
      <c r="R4852" s="25" t="str">
        <f>LEFT(Table1[[#This Row],[Department]],3)</f>
        <v>Mar</v>
      </c>
      <c r="S4852" s="36">
        <f>_xlfn.XLOOKUP(Table1[[#This Row],[City]],Table2[City],Table2[Bonus %])</f>
        <v>7</v>
      </c>
    </row>
    <row r="4853" spans="1:19" x14ac:dyDescent="0.35">
      <c r="A4853" s="9" t="s">
        <v>713</v>
      </c>
      <c r="B4853" s="41" t="str">
        <f>LEFT(Table1[[#This Row],[Employee Name]],FIND(" ",Table1[[#This Row],[Employee Name]]))</f>
        <v xml:space="preserve">Rohan </v>
      </c>
      <c r="C4853" s="41" t="str">
        <f>RIGHT(Table1[[#This Row],[Employee Name]],LEN(Table1[[#This Row],[Employee Name]])-FIND(" ",Table1[[#This Row],[Employee Name]]))</f>
        <v>Gupta</v>
      </c>
      <c r="D4853" s="23">
        <f>Table1[[#This Row],[Basic Salary]]+Table1[[#This Row],[Bonus]]</f>
        <v>42375</v>
      </c>
      <c r="E4853" s="10">
        <v>89</v>
      </c>
      <c r="F4853" s="46">
        <v>65</v>
      </c>
      <c r="G4853" s="10" t="str" cm="1">
        <f t="array" ref="G4853">_xlfn.IFS(Table1[[#This Row],[Performance Score]]&gt;=80,"Excellent",Table1[[#This Row],[Performance Score]]&gt;=60,"Good",Table1[[#This Row],[Performance Score]]&gt;=40,"Need Improvement")</f>
        <v>Good</v>
      </c>
      <c r="H4853" s="30">
        <f>Table1[[#This Row],[Bonus]]/Table1[[#This Row],[Basic Salary]]</f>
        <v>0.32903650733910428</v>
      </c>
      <c r="I4853" s="10">
        <f ca="1">DATEDIF(Table1[[#This Row],[Date of Birth]],TODAY(),"y")</f>
        <v>41</v>
      </c>
      <c r="J4853" s="34">
        <v>43087</v>
      </c>
      <c r="K4853" s="33" t="str" cm="1">
        <f t="array" aca="1" ref="K4853" ca="1">_xlfn.IFS(L4853&lt;3,"Junior",L4853&lt;=7,"Mid-Level",L4853&gt;7,"Senior")</f>
        <v>Senior</v>
      </c>
      <c r="L4853" s="46">
        <f ca="1">INT(YEARFRAC(Table1[[#This Row],[Joining Date]],TODAY(),1))</f>
        <v>8</v>
      </c>
      <c r="M4853" s="25" t="str">
        <f t="shared" ca="1" si="75"/>
        <v>Yes</v>
      </c>
      <c r="N4853" s="26">
        <f>YEAR(Table1[[#This Row],[Joining Date]])</f>
        <v>2017</v>
      </c>
      <c r="O4853" s="46">
        <f>MONTH(Table1[[#This Row],[Joining Date]])</f>
        <v>12</v>
      </c>
      <c r="P4853" s="26">
        <f ca="1">NETWORKDAYS(Table1[[#This Row],[Joining Date]],TODAY())</f>
        <v>2226</v>
      </c>
      <c r="Q4853" s="26" t="str">
        <f>LEFT(Table1[[#This Row],[Department]],5)&amp;"-"&amp;RIGHT(Table1[[#This Row],[Employee ID]],3)</f>
        <v>HR-657</v>
      </c>
      <c r="R4853" s="26" t="str">
        <f>LEFT(Table1[[#This Row],[Department]],3)</f>
        <v>HR</v>
      </c>
      <c r="S4853" s="37">
        <f>_xlfn.XLOOKUP(Table1[[#This Row],[City]],Table2[City],Table2[Bonus %])</f>
        <v>8</v>
      </c>
    </row>
    <row r="4854" spans="1:19" x14ac:dyDescent="0.35">
      <c r="A4854" s="7" t="s">
        <v>768</v>
      </c>
      <c r="B4854" s="40" t="str">
        <f>LEFT(Table1[[#This Row],[Employee Name]],FIND(" ",Table1[[#This Row],[Employee Name]]))</f>
        <v xml:space="preserve">Tarun </v>
      </c>
      <c r="C4854" s="40" t="str">
        <f>RIGHT(Table1[[#This Row],[Employee Name]],LEN(Table1[[#This Row],[Employee Name]])-FIND(" ",Table1[[#This Row],[Employee Name]]))</f>
        <v>Verma</v>
      </c>
      <c r="D4854" s="22">
        <f>Table1[[#This Row],[Basic Salary]]+Table1[[#This Row],[Bonus]]</f>
        <v>42367</v>
      </c>
      <c r="E4854" s="8">
        <v>72</v>
      </c>
      <c r="F4854" s="45">
        <v>44</v>
      </c>
      <c r="G4854" s="8" t="str" cm="1">
        <f t="array" ref="G4854">_xlfn.IFS(Table1[[#This Row],[Performance Score]]&gt;=80,"Excellent",Table1[[#This Row],[Performance Score]]&gt;=60,"Good",Table1[[#This Row],[Performance Score]]&gt;=40,"Need Improvement")</f>
        <v>Need Improvement</v>
      </c>
      <c r="H4854" s="29">
        <f>Table1[[#This Row],[Bonus]]/Table1[[#This Row],[Basic Salary]]</f>
        <v>0.52317095092575949</v>
      </c>
      <c r="I4854" s="8">
        <f ca="1">DATEDIF(Table1[[#This Row],[Date of Birth]],TODAY(),"y")</f>
        <v>17</v>
      </c>
      <c r="J4854" s="33">
        <v>45026</v>
      </c>
      <c r="K4854" s="33" t="str" cm="1">
        <f t="array" aca="1" ref="K4854" ca="1">_xlfn.IFS(L4854&lt;3,"Junior",L4854&lt;=7,"Mid-Level",L4854&gt;7,"Senior")</f>
        <v>Mid-Level</v>
      </c>
      <c r="L4854" s="45">
        <f ca="1">INT(YEARFRAC(Table1[[#This Row],[Joining Date]],TODAY(),1))</f>
        <v>3</v>
      </c>
      <c r="M4854" s="25" t="str">
        <f t="shared" ca="1" si="75"/>
        <v>No</v>
      </c>
      <c r="N4854" s="25">
        <f>YEAR(Table1[[#This Row],[Joining Date]])</f>
        <v>2023</v>
      </c>
      <c r="O4854" s="45">
        <f>MONTH(Table1[[#This Row],[Joining Date]])</f>
        <v>4</v>
      </c>
      <c r="P4854" s="25">
        <f ca="1">NETWORKDAYS(Table1[[#This Row],[Joining Date]],TODAY())</f>
        <v>841</v>
      </c>
      <c r="Q4854" s="25" t="str">
        <f>LEFT(Table1[[#This Row],[Department]],5)&amp;"-"&amp;RIGHT(Table1[[#This Row],[Employee ID]],3)</f>
        <v>IT-712</v>
      </c>
      <c r="R4854" s="25" t="str">
        <f>LEFT(Table1[[#This Row],[Department]],3)</f>
        <v>IT</v>
      </c>
      <c r="S4854" s="36">
        <f>_xlfn.XLOOKUP(Table1[[#This Row],[City]],Table2[City],Table2[Bonus %])</f>
        <v>5</v>
      </c>
    </row>
    <row r="4855" spans="1:19" x14ac:dyDescent="0.35">
      <c r="A4855" s="9" t="s">
        <v>1766</v>
      </c>
      <c r="B4855" s="41" t="str">
        <f>LEFT(Table1[[#This Row],[Employee Name]],FIND(" ",Table1[[#This Row],[Employee Name]]))</f>
        <v xml:space="preserve">Ananya </v>
      </c>
      <c r="C4855" s="41" t="str">
        <f>RIGHT(Table1[[#This Row],[Employee Name]],LEN(Table1[[#This Row],[Employee Name]])-FIND(" ",Table1[[#This Row],[Employee Name]]))</f>
        <v>Rao</v>
      </c>
      <c r="D4855" s="23">
        <f>Table1[[#This Row],[Basic Salary]]+Table1[[#This Row],[Bonus]]</f>
        <v>42339</v>
      </c>
      <c r="E4855" s="10">
        <v>97</v>
      </c>
      <c r="F4855" s="46">
        <v>96</v>
      </c>
      <c r="G4855" s="10" t="str" cm="1">
        <f t="array" ref="G4855">_xlfn.IFS(Table1[[#This Row],[Performance Score]]&gt;=80,"Excellent",Table1[[#This Row],[Performance Score]]&gt;=60,"Good",Table1[[#This Row],[Performance Score]]&gt;=40,"Need Improvement")</f>
        <v>Excellent</v>
      </c>
      <c r="H4855" s="30">
        <f>Table1[[#This Row],[Bonus]]/Table1[[#This Row],[Basic Salary]]</f>
        <v>0.19554413508781837</v>
      </c>
      <c r="I4855" s="10">
        <f ca="1">DATEDIF(Table1[[#This Row],[Date of Birth]],TODAY(),"y")</f>
        <v>44</v>
      </c>
      <c r="J4855" s="34">
        <v>42640</v>
      </c>
      <c r="K4855" s="33" t="str" cm="1">
        <f t="array" aca="1" ref="K4855" ca="1">_xlfn.IFS(L4855&lt;3,"Junior",L4855&lt;=7,"Mid-Level",L4855&gt;7,"Senior")</f>
        <v>Senior</v>
      </c>
      <c r="L4855" s="46">
        <f ca="1">INT(YEARFRAC(Table1[[#This Row],[Joining Date]],TODAY(),1))</f>
        <v>9</v>
      </c>
      <c r="M4855" s="25" t="str">
        <f t="shared" ca="1" si="75"/>
        <v>Yes</v>
      </c>
      <c r="N4855" s="26">
        <f>YEAR(Table1[[#This Row],[Joining Date]])</f>
        <v>2016</v>
      </c>
      <c r="O4855" s="46">
        <f>MONTH(Table1[[#This Row],[Joining Date]])</f>
        <v>9</v>
      </c>
      <c r="P4855" s="26">
        <f ca="1">NETWORKDAYS(Table1[[#This Row],[Joining Date]],TODAY())</f>
        <v>2545</v>
      </c>
      <c r="Q4855" s="26" t="str">
        <f>LEFT(Table1[[#This Row],[Department]],5)&amp;"-"&amp;RIGHT(Table1[[#This Row],[Employee ID]],3)</f>
        <v>Finan-710</v>
      </c>
      <c r="R4855" s="26" t="str">
        <f>LEFT(Table1[[#This Row],[Department]],3)</f>
        <v>Fin</v>
      </c>
      <c r="S4855" s="37">
        <f>_xlfn.XLOOKUP(Table1[[#This Row],[City]],Table2[City],Table2[Bonus %])</f>
        <v>5</v>
      </c>
    </row>
    <row r="4856" spans="1:19" x14ac:dyDescent="0.35">
      <c r="A4856" s="7" t="s">
        <v>2585</v>
      </c>
      <c r="B4856" s="40" t="str">
        <f>LEFT(Table1[[#This Row],[Employee Name]],FIND(" ",Table1[[#This Row],[Employee Name]]))</f>
        <v xml:space="preserve">Ajay </v>
      </c>
      <c r="C4856" s="40" t="str">
        <f>RIGHT(Table1[[#This Row],[Employee Name]],LEN(Table1[[#This Row],[Employee Name]])-FIND(" ",Table1[[#This Row],[Employee Name]]))</f>
        <v>Singh</v>
      </c>
      <c r="D4856" s="22">
        <f>Table1[[#This Row],[Basic Salary]]+Table1[[#This Row],[Bonus]]</f>
        <v>42315</v>
      </c>
      <c r="E4856" s="8">
        <v>76</v>
      </c>
      <c r="F4856" s="45">
        <v>78</v>
      </c>
      <c r="G4856" s="8" t="str" cm="1">
        <f t="array" ref="G4856">_xlfn.IFS(Table1[[#This Row],[Performance Score]]&gt;=80,"Excellent",Table1[[#This Row],[Performance Score]]&gt;=60,"Good",Table1[[#This Row],[Performance Score]]&gt;=40,"Need Improvement")</f>
        <v>Good</v>
      </c>
      <c r="H4856" s="29">
        <f>Table1[[#This Row],[Bonus]]/Table1[[#This Row],[Basic Salary]]</f>
        <v>0.6751118324690234</v>
      </c>
      <c r="I4856" s="8">
        <f ca="1">DATEDIF(Table1[[#This Row],[Date of Birth]],TODAY(),"y")</f>
        <v>37</v>
      </c>
      <c r="J4856" s="33">
        <v>43803</v>
      </c>
      <c r="K4856" s="33" t="str" cm="1">
        <f t="array" aca="1" ref="K4856" ca="1">_xlfn.IFS(L4856&lt;3,"Junior",L4856&lt;=7,"Mid-Level",L4856&gt;7,"Senior")</f>
        <v>Mid-Level</v>
      </c>
      <c r="L4856" s="45">
        <f ca="1">INT(YEARFRAC(Table1[[#This Row],[Joining Date]],TODAY(),1))</f>
        <v>6</v>
      </c>
      <c r="M4856" s="25" t="str">
        <f t="shared" ca="1" si="75"/>
        <v>Yes</v>
      </c>
      <c r="N4856" s="25">
        <f>YEAR(Table1[[#This Row],[Joining Date]])</f>
        <v>2019</v>
      </c>
      <c r="O4856" s="45">
        <f>MONTH(Table1[[#This Row],[Joining Date]])</f>
        <v>12</v>
      </c>
      <c r="P4856" s="25">
        <f ca="1">NETWORKDAYS(Table1[[#This Row],[Joining Date]],TODAY())</f>
        <v>1714</v>
      </c>
      <c r="Q4856" s="25" t="str">
        <f>LEFT(Table1[[#This Row],[Department]],5)&amp;"-"&amp;RIGHT(Table1[[#This Row],[Employee ID]],3)</f>
        <v>Suppo-529</v>
      </c>
      <c r="R4856" s="25" t="str">
        <f>LEFT(Table1[[#This Row],[Department]],3)</f>
        <v>Sup</v>
      </c>
      <c r="S4856" s="36">
        <f>_xlfn.XLOOKUP(Table1[[#This Row],[City]],Table2[City],Table2[Bonus %])</f>
        <v>4</v>
      </c>
    </row>
    <row r="4857" spans="1:19" x14ac:dyDescent="0.35">
      <c r="A4857" s="9" t="s">
        <v>4194</v>
      </c>
      <c r="B4857" s="41" t="str">
        <f>LEFT(Table1[[#This Row],[Employee Name]],FIND(" ",Table1[[#This Row],[Employee Name]]))</f>
        <v xml:space="preserve">Rahul </v>
      </c>
      <c r="C4857" s="41" t="str">
        <f>RIGHT(Table1[[#This Row],[Employee Name]],LEN(Table1[[#This Row],[Employee Name]])-FIND(" ",Table1[[#This Row],[Employee Name]]))</f>
        <v>Verma</v>
      </c>
      <c r="D4857" s="23">
        <f>Table1[[#This Row],[Basic Salary]]+Table1[[#This Row],[Bonus]]</f>
        <v>42305</v>
      </c>
      <c r="E4857" s="10">
        <v>60</v>
      </c>
      <c r="F4857" s="46">
        <v>63</v>
      </c>
      <c r="G4857" s="10" t="str" cm="1">
        <f t="array" ref="G4857">_xlfn.IFS(Table1[[#This Row],[Performance Score]]&gt;=80,"Excellent",Table1[[#This Row],[Performance Score]]&gt;=60,"Good",Table1[[#This Row],[Performance Score]]&gt;=40,"Need Improvement")</f>
        <v>Good</v>
      </c>
      <c r="H4857" s="30">
        <f>Table1[[#This Row],[Bonus]]/Table1[[#This Row],[Basic Salary]]</f>
        <v>0.50900659889423938</v>
      </c>
      <c r="I4857" s="10">
        <f ca="1">DATEDIF(Table1[[#This Row],[Date of Birth]],TODAY(),"y")</f>
        <v>17</v>
      </c>
      <c r="J4857" s="34">
        <v>42859</v>
      </c>
      <c r="K4857" s="33" t="str" cm="1">
        <f t="array" aca="1" ref="K4857" ca="1">_xlfn.IFS(L4857&lt;3,"Junior",L4857&lt;=7,"Mid-Level",L4857&gt;7,"Senior")</f>
        <v>Senior</v>
      </c>
      <c r="L4857" s="46">
        <f ca="1">INT(YEARFRAC(Table1[[#This Row],[Joining Date]],TODAY(),1))</f>
        <v>9</v>
      </c>
      <c r="M4857" s="25" t="str">
        <f t="shared" ca="1" si="75"/>
        <v>Yes</v>
      </c>
      <c r="N4857" s="26">
        <f>YEAR(Table1[[#This Row],[Joining Date]])</f>
        <v>2017</v>
      </c>
      <c r="O4857" s="46">
        <f>MONTH(Table1[[#This Row],[Joining Date]])</f>
        <v>5</v>
      </c>
      <c r="P4857" s="26">
        <f ca="1">NETWORKDAYS(Table1[[#This Row],[Joining Date]],TODAY())</f>
        <v>2388</v>
      </c>
      <c r="Q4857" s="26" t="str">
        <f>LEFT(Table1[[#This Row],[Department]],5)&amp;"-"&amp;RIGHT(Table1[[#This Row],[Employee ID]],3)</f>
        <v>Marke-138</v>
      </c>
      <c r="R4857" s="26" t="str">
        <f>LEFT(Table1[[#This Row],[Department]],3)</f>
        <v>Mar</v>
      </c>
      <c r="S4857" s="37">
        <f>_xlfn.XLOOKUP(Table1[[#This Row],[City]],Table2[City],Table2[Bonus %])</f>
        <v>5</v>
      </c>
    </row>
    <row r="4858" spans="1:19" x14ac:dyDescent="0.35">
      <c r="A4858" s="7" t="s">
        <v>185</v>
      </c>
      <c r="B4858" s="40" t="str">
        <f>LEFT(Table1[[#This Row],[Employee Name]],FIND(" ",Table1[[#This Row],[Employee Name]]))</f>
        <v xml:space="preserve">Neha </v>
      </c>
      <c r="C4858" s="40" t="str">
        <f>RIGHT(Table1[[#This Row],[Employee Name]],LEN(Table1[[#This Row],[Employee Name]])-FIND(" ",Table1[[#This Row],[Employee Name]]))</f>
        <v>Kulkarni</v>
      </c>
      <c r="D4858" s="22">
        <f>Table1[[#This Row],[Basic Salary]]+Table1[[#This Row],[Bonus]]</f>
        <v>42279</v>
      </c>
      <c r="E4858" s="8">
        <v>80</v>
      </c>
      <c r="F4858" s="45">
        <v>78</v>
      </c>
      <c r="G4858" s="8" t="str" cm="1">
        <f t="array" ref="G4858">_xlfn.IFS(Table1[[#This Row],[Performance Score]]&gt;=80,"Excellent",Table1[[#This Row],[Performance Score]]&gt;=60,"Good",Table1[[#This Row],[Performance Score]]&gt;=40,"Need Improvement")</f>
        <v>Good</v>
      </c>
      <c r="H4858" s="29">
        <f>Table1[[#This Row],[Bonus]]/Table1[[#This Row],[Basic Salary]]</f>
        <v>0.22080734580734582</v>
      </c>
      <c r="I4858" s="8">
        <f ca="1">DATEDIF(Table1[[#This Row],[Date of Birth]],TODAY(),"y")</f>
        <v>26</v>
      </c>
      <c r="J4858" s="33">
        <v>45731</v>
      </c>
      <c r="K4858" s="33" t="str" cm="1">
        <f t="array" aca="1" ref="K4858" ca="1">_xlfn.IFS(L4858&lt;3,"Junior",L4858&lt;=7,"Mid-Level",L4858&gt;7,"Senior")</f>
        <v>Junior</v>
      </c>
      <c r="L4858" s="45">
        <f ca="1">INT(YEARFRAC(Table1[[#This Row],[Joining Date]],TODAY(),1))</f>
        <v>1</v>
      </c>
      <c r="M4858" s="25" t="str">
        <f t="shared" ca="1" si="75"/>
        <v>No</v>
      </c>
      <c r="N4858" s="25">
        <f>YEAR(Table1[[#This Row],[Joining Date]])</f>
        <v>2025</v>
      </c>
      <c r="O4858" s="45">
        <f>MONTH(Table1[[#This Row],[Joining Date]])</f>
        <v>3</v>
      </c>
      <c r="P4858" s="25">
        <f ca="1">NETWORKDAYS(Table1[[#This Row],[Joining Date]],TODAY())</f>
        <v>336</v>
      </c>
      <c r="Q4858" s="25" t="str">
        <f>LEFT(Table1[[#This Row],[Department]],5)&amp;"-"&amp;RIGHT(Table1[[#This Row],[Employee ID]],3)</f>
        <v>IT-129</v>
      </c>
      <c r="R4858" s="25" t="str">
        <f>LEFT(Table1[[#This Row],[Department]],3)</f>
        <v>IT</v>
      </c>
      <c r="S4858" s="36">
        <f>_xlfn.XLOOKUP(Table1[[#This Row],[City]],Table2[City],Table2[Bonus %])</f>
        <v>7</v>
      </c>
    </row>
    <row r="4859" spans="1:19" x14ac:dyDescent="0.35">
      <c r="A4859" s="9" t="s">
        <v>3934</v>
      </c>
      <c r="B4859" s="41" t="str">
        <f>LEFT(Table1[[#This Row],[Employee Name]],FIND(" ",Table1[[#This Row],[Employee Name]]))</f>
        <v xml:space="preserve">Rohan </v>
      </c>
      <c r="C4859" s="41" t="str">
        <f>RIGHT(Table1[[#This Row],[Employee Name]],LEN(Table1[[#This Row],[Employee Name]])-FIND(" ",Table1[[#This Row],[Employee Name]]))</f>
        <v>Gupta</v>
      </c>
      <c r="D4859" s="23">
        <f>Table1[[#This Row],[Basic Salary]]+Table1[[#This Row],[Bonus]]</f>
        <v>42276</v>
      </c>
      <c r="E4859" s="10">
        <v>81</v>
      </c>
      <c r="F4859" s="46">
        <v>71</v>
      </c>
      <c r="G4859" s="10" t="str" cm="1">
        <f t="array" ref="G4859">_xlfn.IFS(Table1[[#This Row],[Performance Score]]&gt;=80,"Excellent",Table1[[#This Row],[Performance Score]]&gt;=60,"Good",Table1[[#This Row],[Performance Score]]&gt;=40,"Need Improvement")</f>
        <v>Good</v>
      </c>
      <c r="H4859" s="30">
        <f>Table1[[#This Row],[Bonus]]/Table1[[#This Row],[Basic Salary]]</f>
        <v>0.20702355460385438</v>
      </c>
      <c r="I4859" s="10">
        <f ca="1">DATEDIF(Table1[[#This Row],[Date of Birth]],TODAY(),"y")</f>
        <v>15</v>
      </c>
      <c r="J4859" s="34">
        <v>45793</v>
      </c>
      <c r="K4859" s="33" t="str" cm="1">
        <f t="array" aca="1" ref="K4859" ca="1">_xlfn.IFS(L4859&lt;3,"Junior",L4859&lt;=7,"Mid-Level",L4859&gt;7,"Senior")</f>
        <v>Junior</v>
      </c>
      <c r="L4859" s="46">
        <f ca="1">INT(YEARFRAC(Table1[[#This Row],[Joining Date]],TODAY(),1))</f>
        <v>1</v>
      </c>
      <c r="M4859" s="25" t="str">
        <f t="shared" ca="1" si="75"/>
        <v>No</v>
      </c>
      <c r="N4859" s="26">
        <f>YEAR(Table1[[#This Row],[Joining Date]])</f>
        <v>2025</v>
      </c>
      <c r="O4859" s="46">
        <f>MONTH(Table1[[#This Row],[Joining Date]])</f>
        <v>5</v>
      </c>
      <c r="P4859" s="26">
        <f ca="1">NETWORKDAYS(Table1[[#This Row],[Joining Date]],TODAY())</f>
        <v>292</v>
      </c>
      <c r="Q4859" s="26" t="str">
        <f>LEFT(Table1[[#This Row],[Department]],5)&amp;"-"&amp;RIGHT(Table1[[#This Row],[Employee ID]],3)</f>
        <v>Finan-878</v>
      </c>
      <c r="R4859" s="26" t="str">
        <f>LEFT(Table1[[#This Row],[Department]],3)</f>
        <v>Fin</v>
      </c>
      <c r="S4859" s="37">
        <f>_xlfn.XLOOKUP(Table1[[#This Row],[City]],Table2[City],Table2[Bonus %])</f>
        <v>6</v>
      </c>
    </row>
    <row r="4860" spans="1:19" x14ac:dyDescent="0.35">
      <c r="A4860" s="7" t="s">
        <v>4509</v>
      </c>
      <c r="B4860" s="40" t="str">
        <f>LEFT(Table1[[#This Row],[Employee Name]],FIND(" ",Table1[[#This Row],[Employee Name]]))</f>
        <v xml:space="preserve">Nisha </v>
      </c>
      <c r="C4860" s="40" t="str">
        <f>RIGHT(Table1[[#This Row],[Employee Name]],LEN(Table1[[#This Row],[Employee Name]])-FIND(" ",Table1[[#This Row],[Employee Name]]))</f>
        <v>Kapoor</v>
      </c>
      <c r="D4860" s="22">
        <f>Table1[[#This Row],[Basic Salary]]+Table1[[#This Row],[Bonus]]</f>
        <v>42232</v>
      </c>
      <c r="E4860" s="8">
        <v>95</v>
      </c>
      <c r="F4860" s="45">
        <v>61</v>
      </c>
      <c r="G4860" s="8" t="str" cm="1">
        <f t="array" ref="G4860">_xlfn.IFS(Table1[[#This Row],[Performance Score]]&gt;=80,"Excellent",Table1[[#This Row],[Performance Score]]&gt;=60,"Good",Table1[[#This Row],[Performance Score]]&gt;=40,"Need Improvement")</f>
        <v>Good</v>
      </c>
      <c r="H4860" s="29">
        <f>Table1[[#This Row],[Bonus]]/Table1[[#This Row],[Basic Salary]]</f>
        <v>0.2617112810707457</v>
      </c>
      <c r="I4860" s="8">
        <f ca="1">DATEDIF(Table1[[#This Row],[Date of Birth]],TODAY(),"y")</f>
        <v>14</v>
      </c>
      <c r="J4860" s="33">
        <v>42558</v>
      </c>
      <c r="K4860" s="33" t="str" cm="1">
        <f t="array" aca="1" ref="K4860" ca="1">_xlfn.IFS(L4860&lt;3,"Junior",L4860&lt;=7,"Mid-Level",L4860&gt;7,"Senior")</f>
        <v>Senior</v>
      </c>
      <c r="L4860" s="45">
        <f ca="1">INT(YEARFRAC(Table1[[#This Row],[Joining Date]],TODAY(),1))</f>
        <v>9</v>
      </c>
      <c r="M4860" s="25" t="str">
        <f t="shared" ca="1" si="75"/>
        <v>Yes</v>
      </c>
      <c r="N4860" s="25">
        <f>YEAR(Table1[[#This Row],[Joining Date]])</f>
        <v>2016</v>
      </c>
      <c r="O4860" s="45">
        <f>MONTH(Table1[[#This Row],[Joining Date]])</f>
        <v>7</v>
      </c>
      <c r="P4860" s="25">
        <f ca="1">NETWORKDAYS(Table1[[#This Row],[Joining Date]],TODAY())</f>
        <v>2603</v>
      </c>
      <c r="Q4860" s="25" t="str">
        <f>LEFT(Table1[[#This Row],[Department]],5)&amp;"-"&amp;RIGHT(Table1[[#This Row],[Employee ID]],3)</f>
        <v>Suppo-453</v>
      </c>
      <c r="R4860" s="25" t="str">
        <f>LEFT(Table1[[#This Row],[Department]],3)</f>
        <v>Sup</v>
      </c>
      <c r="S4860" s="36">
        <f>_xlfn.XLOOKUP(Table1[[#This Row],[City]],Table2[City],Table2[Bonus %])</f>
        <v>6</v>
      </c>
    </row>
    <row r="4861" spans="1:19" x14ac:dyDescent="0.35">
      <c r="A4861" s="9" t="s">
        <v>3836</v>
      </c>
      <c r="B4861" s="41" t="str">
        <f>LEFT(Table1[[#This Row],[Employee Name]],FIND(" ",Table1[[#This Row],[Employee Name]]))</f>
        <v xml:space="preserve">Meera </v>
      </c>
      <c r="C4861" s="41" t="str">
        <f>RIGHT(Table1[[#This Row],[Employee Name]],LEN(Table1[[#This Row],[Employee Name]])-FIND(" ",Table1[[#This Row],[Employee Name]]))</f>
        <v>Joshi</v>
      </c>
      <c r="D4861" s="23">
        <f>Table1[[#This Row],[Basic Salary]]+Table1[[#This Row],[Bonus]]</f>
        <v>42228</v>
      </c>
      <c r="E4861" s="10">
        <v>92</v>
      </c>
      <c r="F4861" s="46">
        <v>88</v>
      </c>
      <c r="G4861" s="10" t="str" cm="1">
        <f t="array" ref="G4861">_xlfn.IFS(Table1[[#This Row],[Performance Score]]&gt;=80,"Excellent",Table1[[#This Row],[Performance Score]]&gt;=60,"Good",Table1[[#This Row],[Performance Score]]&gt;=40,"Need Improvement")</f>
        <v>Excellent</v>
      </c>
      <c r="H4861" s="30">
        <f>Table1[[#This Row],[Bonus]]/Table1[[#This Row],[Basic Salary]]</f>
        <v>0.19976134329630366</v>
      </c>
      <c r="I4861" s="10">
        <f ca="1">DATEDIF(Table1[[#This Row],[Date of Birth]],TODAY(),"y")</f>
        <v>23</v>
      </c>
      <c r="J4861" s="34">
        <v>44087</v>
      </c>
      <c r="K4861" s="33" t="str" cm="1">
        <f t="array" aca="1" ref="K4861" ca="1">_xlfn.IFS(L4861&lt;3,"Junior",L4861&lt;=7,"Mid-Level",L4861&gt;7,"Senior")</f>
        <v>Mid-Level</v>
      </c>
      <c r="L4861" s="46">
        <f ca="1">INT(YEARFRAC(Table1[[#This Row],[Joining Date]],TODAY(),1))</f>
        <v>5</v>
      </c>
      <c r="M4861" s="25" t="str">
        <f t="shared" ca="1" si="75"/>
        <v>No</v>
      </c>
      <c r="N4861" s="26">
        <f>YEAR(Table1[[#This Row],[Joining Date]])</f>
        <v>2020</v>
      </c>
      <c r="O4861" s="46">
        <f>MONTH(Table1[[#This Row],[Joining Date]])</f>
        <v>9</v>
      </c>
      <c r="P4861" s="26">
        <f ca="1">NETWORKDAYS(Table1[[#This Row],[Joining Date]],TODAY())</f>
        <v>1511</v>
      </c>
      <c r="Q4861" s="26" t="str">
        <f>LEFT(Table1[[#This Row],[Department]],5)&amp;"-"&amp;RIGHT(Table1[[#This Row],[Employee ID]],3)</f>
        <v>Sales-780</v>
      </c>
      <c r="R4861" s="26" t="str">
        <f>LEFT(Table1[[#This Row],[Department]],3)</f>
        <v>Sal</v>
      </c>
      <c r="S4861" s="37">
        <f>_xlfn.XLOOKUP(Table1[[#This Row],[City]],Table2[City],Table2[Bonus %])</f>
        <v>6</v>
      </c>
    </row>
    <row r="4862" spans="1:19" x14ac:dyDescent="0.35">
      <c r="A4862" s="7" t="s">
        <v>3980</v>
      </c>
      <c r="B4862" s="40" t="str">
        <f>LEFT(Table1[[#This Row],[Employee Name]],FIND(" ",Table1[[#This Row],[Employee Name]]))</f>
        <v xml:space="preserve">Neha </v>
      </c>
      <c r="C4862" s="40" t="str">
        <f>RIGHT(Table1[[#This Row],[Employee Name]],LEN(Table1[[#This Row],[Employee Name]])-FIND(" ",Table1[[#This Row],[Employee Name]]))</f>
        <v>Kulkarni</v>
      </c>
      <c r="D4862" s="22">
        <f>Table1[[#This Row],[Basic Salary]]+Table1[[#This Row],[Bonus]]</f>
        <v>42166</v>
      </c>
      <c r="E4862" s="8">
        <v>97</v>
      </c>
      <c r="F4862" s="45">
        <v>62</v>
      </c>
      <c r="G4862" s="8" t="str" cm="1">
        <f t="array" ref="G4862">_xlfn.IFS(Table1[[#This Row],[Performance Score]]&gt;=80,"Excellent",Table1[[#This Row],[Performance Score]]&gt;=60,"Good",Table1[[#This Row],[Performance Score]]&gt;=40,"Need Improvement")</f>
        <v>Good</v>
      </c>
      <c r="H4862" s="29">
        <f>Table1[[#This Row],[Bonus]]/Table1[[#This Row],[Basic Salary]]</f>
        <v>0.59086964723637048</v>
      </c>
      <c r="I4862" s="8">
        <f ca="1">DATEDIF(Table1[[#This Row],[Date of Birth]],TODAY(),"y")</f>
        <v>21</v>
      </c>
      <c r="J4862" s="33">
        <v>42978</v>
      </c>
      <c r="K4862" s="33" t="str" cm="1">
        <f t="array" aca="1" ref="K4862" ca="1">_xlfn.IFS(L4862&lt;3,"Junior",L4862&lt;=7,"Mid-Level",L4862&gt;7,"Senior")</f>
        <v>Senior</v>
      </c>
      <c r="L4862" s="45">
        <f ca="1">INT(YEARFRAC(Table1[[#This Row],[Joining Date]],TODAY(),1))</f>
        <v>8</v>
      </c>
      <c r="M4862" s="25" t="str">
        <f t="shared" ca="1" si="75"/>
        <v>Yes</v>
      </c>
      <c r="N4862" s="25">
        <f>YEAR(Table1[[#This Row],[Joining Date]])</f>
        <v>2017</v>
      </c>
      <c r="O4862" s="45">
        <f>MONTH(Table1[[#This Row],[Joining Date]])</f>
        <v>8</v>
      </c>
      <c r="P4862" s="25">
        <f ca="1">NETWORKDAYS(Table1[[#This Row],[Joining Date]],TODAY())</f>
        <v>2303</v>
      </c>
      <c r="Q4862" s="25" t="str">
        <f>LEFT(Table1[[#This Row],[Department]],5)&amp;"-"&amp;RIGHT(Table1[[#This Row],[Employee ID]],3)</f>
        <v>Finan-924</v>
      </c>
      <c r="R4862" s="25" t="str">
        <f>LEFT(Table1[[#This Row],[Department]],3)</f>
        <v>Fin</v>
      </c>
      <c r="S4862" s="36">
        <f>_xlfn.XLOOKUP(Table1[[#This Row],[City]],Table2[City],Table2[Bonus %])</f>
        <v>5</v>
      </c>
    </row>
    <row r="4863" spans="1:19" x14ac:dyDescent="0.35">
      <c r="A4863" s="9" t="s">
        <v>1096</v>
      </c>
      <c r="B4863" s="41" t="str">
        <f>LEFT(Table1[[#This Row],[Employee Name]],FIND(" ",Table1[[#This Row],[Employee Name]]))</f>
        <v xml:space="preserve">Ajay </v>
      </c>
      <c r="C4863" s="41" t="str">
        <f>RIGHT(Table1[[#This Row],[Employee Name]],LEN(Table1[[#This Row],[Employee Name]])-FIND(" ",Table1[[#This Row],[Employee Name]]))</f>
        <v>Singh</v>
      </c>
      <c r="D4863" s="23">
        <f>Table1[[#This Row],[Basic Salary]]+Table1[[#This Row],[Bonus]]</f>
        <v>42134</v>
      </c>
      <c r="E4863" s="10">
        <v>71</v>
      </c>
      <c r="F4863" s="46">
        <v>65</v>
      </c>
      <c r="G4863" s="10" t="str" cm="1">
        <f t="array" ref="G4863">_xlfn.IFS(Table1[[#This Row],[Performance Score]]&gt;=80,"Excellent",Table1[[#This Row],[Performance Score]]&gt;=60,"Good",Table1[[#This Row],[Performance Score]]&gt;=40,"Need Improvement")</f>
        <v>Good</v>
      </c>
      <c r="H4863" s="30">
        <f>Table1[[#This Row],[Bonus]]/Table1[[#This Row],[Basic Salary]]</f>
        <v>0.64105160662122684</v>
      </c>
      <c r="I4863" s="10">
        <f ca="1">DATEDIF(Table1[[#This Row],[Date of Birth]],TODAY(),"y")</f>
        <v>41</v>
      </c>
      <c r="J4863" s="34">
        <v>43454</v>
      </c>
      <c r="K4863" s="33" t="str" cm="1">
        <f t="array" aca="1" ref="K4863" ca="1">_xlfn.IFS(L4863&lt;3,"Junior",L4863&lt;=7,"Mid-Level",L4863&gt;7,"Senior")</f>
        <v>Mid-Level</v>
      </c>
      <c r="L4863" s="46">
        <f ca="1">INT(YEARFRAC(Table1[[#This Row],[Joining Date]],TODAY(),1))</f>
        <v>7</v>
      </c>
      <c r="M4863" s="25" t="str">
        <f t="shared" ca="1" si="75"/>
        <v>Yes</v>
      </c>
      <c r="N4863" s="26">
        <f>YEAR(Table1[[#This Row],[Joining Date]])</f>
        <v>2018</v>
      </c>
      <c r="O4863" s="46">
        <f>MONTH(Table1[[#This Row],[Joining Date]])</f>
        <v>12</v>
      </c>
      <c r="P4863" s="26">
        <f ca="1">NETWORKDAYS(Table1[[#This Row],[Joining Date]],TODAY())</f>
        <v>1963</v>
      </c>
      <c r="Q4863" s="26" t="str">
        <f>LEFT(Table1[[#This Row],[Department]],5)&amp;"-"&amp;RIGHT(Table1[[#This Row],[Employee ID]],3)</f>
        <v>Sales-040</v>
      </c>
      <c r="R4863" s="26" t="str">
        <f>LEFT(Table1[[#This Row],[Department]],3)</f>
        <v>Sal</v>
      </c>
      <c r="S4863" s="37">
        <f>_xlfn.XLOOKUP(Table1[[#This Row],[City]],Table2[City],Table2[Bonus %])</f>
        <v>6</v>
      </c>
    </row>
    <row r="4864" spans="1:19" x14ac:dyDescent="0.35">
      <c r="A4864" s="7" t="s">
        <v>297</v>
      </c>
      <c r="B4864" s="40" t="str">
        <f>LEFT(Table1[[#This Row],[Employee Name]],FIND(" ",Table1[[#This Row],[Employee Name]]))</f>
        <v xml:space="preserve">Priya </v>
      </c>
      <c r="C4864" s="40" t="str">
        <f>RIGHT(Table1[[#This Row],[Employee Name]],LEN(Table1[[#This Row],[Employee Name]])-FIND(" ",Table1[[#This Row],[Employee Name]]))</f>
        <v>Reddy</v>
      </c>
      <c r="D4864" s="22">
        <f>Table1[[#This Row],[Basic Salary]]+Table1[[#This Row],[Bonus]]</f>
        <v>42125</v>
      </c>
      <c r="E4864" s="8">
        <v>98</v>
      </c>
      <c r="F4864" s="45">
        <v>42</v>
      </c>
      <c r="G4864" s="8" t="str" cm="1">
        <f t="array" ref="G4864">_xlfn.IFS(Table1[[#This Row],[Performance Score]]&gt;=80,"Excellent",Table1[[#This Row],[Performance Score]]&gt;=60,"Good",Table1[[#This Row],[Performance Score]]&gt;=40,"Need Improvement")</f>
        <v>Need Improvement</v>
      </c>
      <c r="H4864" s="29">
        <f>Table1[[#This Row],[Bonus]]/Table1[[#This Row],[Basic Salary]]</f>
        <v>0.24560158490789202</v>
      </c>
      <c r="I4864" s="8">
        <f ca="1">DATEDIF(Table1[[#This Row],[Date of Birth]],TODAY(),"y")</f>
        <v>37</v>
      </c>
      <c r="J4864" s="33">
        <v>42990</v>
      </c>
      <c r="K4864" s="33" t="str" cm="1">
        <f t="array" aca="1" ref="K4864" ca="1">_xlfn.IFS(L4864&lt;3,"Junior",L4864&lt;=7,"Mid-Level",L4864&gt;7,"Senior")</f>
        <v>Senior</v>
      </c>
      <c r="L4864" s="45">
        <f ca="1">INT(YEARFRAC(Table1[[#This Row],[Joining Date]],TODAY(),1))</f>
        <v>8</v>
      </c>
      <c r="M4864" s="25" t="str">
        <f t="shared" ca="1" si="75"/>
        <v>Yes</v>
      </c>
      <c r="N4864" s="25">
        <f>YEAR(Table1[[#This Row],[Joining Date]])</f>
        <v>2017</v>
      </c>
      <c r="O4864" s="45">
        <f>MONTH(Table1[[#This Row],[Joining Date]])</f>
        <v>9</v>
      </c>
      <c r="P4864" s="25">
        <f ca="1">NETWORKDAYS(Table1[[#This Row],[Joining Date]],TODAY())</f>
        <v>2295</v>
      </c>
      <c r="Q4864" s="25" t="str">
        <f>LEFT(Table1[[#This Row],[Department]],5)&amp;"-"&amp;RIGHT(Table1[[#This Row],[Employee ID]],3)</f>
        <v>Opera-241</v>
      </c>
      <c r="R4864" s="25" t="str">
        <f>LEFT(Table1[[#This Row],[Department]],3)</f>
        <v>Ope</v>
      </c>
      <c r="S4864" s="36">
        <f>_xlfn.XLOOKUP(Table1[[#This Row],[City]],Table2[City],Table2[Bonus %])</f>
        <v>8</v>
      </c>
    </row>
    <row r="4865" spans="1:19" x14ac:dyDescent="0.35">
      <c r="A4865" s="9" t="s">
        <v>1800</v>
      </c>
      <c r="B4865" s="41" t="str">
        <f>LEFT(Table1[[#This Row],[Employee Name]],FIND(" ",Table1[[#This Row],[Employee Name]]))</f>
        <v xml:space="preserve">Krishna </v>
      </c>
      <c r="C4865" s="41" t="str">
        <f>RIGHT(Table1[[#This Row],[Employee Name]],LEN(Table1[[#This Row],[Employee Name]])-FIND(" ",Table1[[#This Row],[Employee Name]]))</f>
        <v>Chaitanya</v>
      </c>
      <c r="D4865" s="23">
        <f>Table1[[#This Row],[Basic Salary]]+Table1[[#This Row],[Bonus]]</f>
        <v>42100</v>
      </c>
      <c r="E4865" s="10">
        <v>97</v>
      </c>
      <c r="F4865" s="46">
        <v>40</v>
      </c>
      <c r="G4865" s="10" t="str" cm="1">
        <f t="array" ref="G4865">_xlfn.IFS(Table1[[#This Row],[Performance Score]]&gt;=80,"Excellent",Table1[[#This Row],[Performance Score]]&gt;=60,"Good",Table1[[#This Row],[Performance Score]]&gt;=40,"Need Improvement")</f>
        <v>Need Improvement</v>
      </c>
      <c r="H4865" s="30">
        <f>Table1[[#This Row],[Bonus]]/Table1[[#This Row],[Basic Salary]]</f>
        <v>0.23787121434872097</v>
      </c>
      <c r="I4865" s="10">
        <f ca="1">DATEDIF(Table1[[#This Row],[Date of Birth]],TODAY(),"y")</f>
        <v>40</v>
      </c>
      <c r="J4865" s="34">
        <v>42218</v>
      </c>
      <c r="K4865" s="33" t="str" cm="1">
        <f t="array" aca="1" ref="K4865" ca="1">_xlfn.IFS(L4865&lt;3,"Junior",L4865&lt;=7,"Mid-Level",L4865&gt;7,"Senior")</f>
        <v>Senior</v>
      </c>
      <c r="L4865" s="46">
        <f ca="1">INT(YEARFRAC(Table1[[#This Row],[Joining Date]],TODAY(),1))</f>
        <v>10</v>
      </c>
      <c r="M4865" s="25" t="str">
        <f t="shared" ca="1" si="75"/>
        <v>Yes</v>
      </c>
      <c r="N4865" s="26">
        <f>YEAR(Table1[[#This Row],[Joining Date]])</f>
        <v>2015</v>
      </c>
      <c r="O4865" s="46">
        <f>MONTH(Table1[[#This Row],[Joining Date]])</f>
        <v>8</v>
      </c>
      <c r="P4865" s="26">
        <f ca="1">NETWORKDAYS(Table1[[#This Row],[Joining Date]],TODAY())</f>
        <v>2846</v>
      </c>
      <c r="Q4865" s="26" t="str">
        <f>LEFT(Table1[[#This Row],[Department]],5)&amp;"-"&amp;RIGHT(Table1[[#This Row],[Employee ID]],3)</f>
        <v>Sales-744</v>
      </c>
      <c r="R4865" s="26" t="str">
        <f>LEFT(Table1[[#This Row],[Department]],3)</f>
        <v>Sal</v>
      </c>
      <c r="S4865" s="37">
        <f>_xlfn.XLOOKUP(Table1[[#This Row],[City]],Table2[City],Table2[Bonus %])</f>
        <v>5</v>
      </c>
    </row>
    <row r="4866" spans="1:19" x14ac:dyDescent="0.35">
      <c r="A4866" s="7" t="s">
        <v>4506</v>
      </c>
      <c r="B4866" s="40" t="str">
        <f>LEFT(Table1[[#This Row],[Employee Name]],FIND(" ",Table1[[#This Row],[Employee Name]]))</f>
        <v xml:space="preserve">Swathi </v>
      </c>
      <c r="C4866" s="40" t="str">
        <f>RIGHT(Table1[[#This Row],[Employee Name]],LEN(Table1[[#This Row],[Employee Name]])-FIND(" ",Table1[[#This Row],[Employee Name]]))</f>
        <v>Ramesh</v>
      </c>
      <c r="D4866" s="22">
        <f>Table1[[#This Row],[Basic Salary]]+Table1[[#This Row],[Bonus]]</f>
        <v>42074</v>
      </c>
      <c r="E4866" s="8">
        <v>80</v>
      </c>
      <c r="F4866" s="45">
        <v>59</v>
      </c>
      <c r="G4866" s="8" t="str" cm="1">
        <f t="array" ref="G4866">_xlfn.IFS(Table1[[#This Row],[Performance Score]]&gt;=80,"Excellent",Table1[[#This Row],[Performance Score]]&gt;=60,"Good",Table1[[#This Row],[Performance Score]]&gt;=40,"Need Improvement")</f>
        <v>Need Improvement</v>
      </c>
      <c r="H4866" s="29">
        <f>Table1[[#This Row],[Bonus]]/Table1[[#This Row],[Basic Salary]]</f>
        <v>0.30859666583727297</v>
      </c>
      <c r="I4866" s="8">
        <f ca="1">DATEDIF(Table1[[#This Row],[Date of Birth]],TODAY(),"y")</f>
        <v>17</v>
      </c>
      <c r="J4866" s="33">
        <v>44647</v>
      </c>
      <c r="K4866" s="33" t="str" cm="1">
        <f t="array" aca="1" ref="K4866" ca="1">_xlfn.IFS(L4866&lt;3,"Junior",L4866&lt;=7,"Mid-Level",L4866&gt;7,"Senior")</f>
        <v>Mid-Level</v>
      </c>
      <c r="L4866" s="45">
        <f ca="1">INT(YEARFRAC(Table1[[#This Row],[Joining Date]],TODAY(),1))</f>
        <v>4</v>
      </c>
      <c r="M4866" s="25" t="str">
        <f t="shared" ref="M4866:M4929" ca="1" si="76">IF(L4866&gt;5,"Yes","No")</f>
        <v>No</v>
      </c>
      <c r="N4866" s="25">
        <f>YEAR(Table1[[#This Row],[Joining Date]])</f>
        <v>2022</v>
      </c>
      <c r="O4866" s="45">
        <f>MONTH(Table1[[#This Row],[Joining Date]])</f>
        <v>3</v>
      </c>
      <c r="P4866" s="25">
        <f ca="1">NETWORKDAYS(Table1[[#This Row],[Joining Date]],TODAY())</f>
        <v>1111</v>
      </c>
      <c r="Q4866" s="25" t="str">
        <f>LEFT(Table1[[#This Row],[Department]],5)&amp;"-"&amp;RIGHT(Table1[[#This Row],[Employee ID]],3)</f>
        <v>Finan-450</v>
      </c>
      <c r="R4866" s="25" t="str">
        <f>LEFT(Table1[[#This Row],[Department]],3)</f>
        <v>Fin</v>
      </c>
      <c r="S4866" s="36">
        <f>_xlfn.XLOOKUP(Table1[[#This Row],[City]],Table2[City],Table2[Bonus %])</f>
        <v>8</v>
      </c>
    </row>
    <row r="4867" spans="1:19" x14ac:dyDescent="0.35">
      <c r="A4867" s="9" t="s">
        <v>4131</v>
      </c>
      <c r="B4867" s="41" t="str">
        <f>LEFT(Table1[[#This Row],[Employee Name]],FIND(" ",Table1[[#This Row],[Employee Name]]))</f>
        <v xml:space="preserve">Arjun </v>
      </c>
      <c r="C4867" s="41" t="str">
        <f>RIGHT(Table1[[#This Row],[Employee Name]],LEN(Table1[[#This Row],[Employee Name]])-FIND(" ",Table1[[#This Row],[Employee Name]]))</f>
        <v>Mehta</v>
      </c>
      <c r="D4867" s="23">
        <f>Table1[[#This Row],[Basic Salary]]+Table1[[#This Row],[Bonus]]</f>
        <v>42065</v>
      </c>
      <c r="E4867" s="10">
        <v>99</v>
      </c>
      <c r="F4867" s="46">
        <v>40</v>
      </c>
      <c r="G4867" s="10" t="str" cm="1">
        <f t="array" ref="G4867">_xlfn.IFS(Table1[[#This Row],[Performance Score]]&gt;=80,"Excellent",Table1[[#This Row],[Performance Score]]&gt;=60,"Good",Table1[[#This Row],[Performance Score]]&gt;=40,"Need Improvement")</f>
        <v>Need Improvement</v>
      </c>
      <c r="H4867" s="30">
        <f>Table1[[#This Row],[Bonus]]/Table1[[#This Row],[Basic Salary]]</f>
        <v>0.15955012818038977</v>
      </c>
      <c r="I4867" s="10">
        <f ca="1">DATEDIF(Table1[[#This Row],[Date of Birth]],TODAY(),"y")</f>
        <v>37</v>
      </c>
      <c r="J4867" s="34">
        <v>43243</v>
      </c>
      <c r="K4867" s="33" t="str" cm="1">
        <f t="array" aca="1" ref="K4867" ca="1">_xlfn.IFS(L4867&lt;3,"Junior",L4867&lt;=7,"Mid-Level",L4867&gt;7,"Senior")</f>
        <v>Senior</v>
      </c>
      <c r="L4867" s="46">
        <f ca="1">INT(YEARFRAC(Table1[[#This Row],[Joining Date]],TODAY(),1))</f>
        <v>8</v>
      </c>
      <c r="M4867" s="25" t="str">
        <f t="shared" ca="1" si="76"/>
        <v>Yes</v>
      </c>
      <c r="N4867" s="26">
        <f>YEAR(Table1[[#This Row],[Joining Date]])</f>
        <v>2018</v>
      </c>
      <c r="O4867" s="46">
        <f>MONTH(Table1[[#This Row],[Joining Date]])</f>
        <v>5</v>
      </c>
      <c r="P4867" s="26">
        <f ca="1">NETWORKDAYS(Table1[[#This Row],[Joining Date]],TODAY())</f>
        <v>2114</v>
      </c>
      <c r="Q4867" s="26" t="str">
        <f>LEFT(Table1[[#This Row],[Department]],5)&amp;"-"&amp;RIGHT(Table1[[#This Row],[Employee ID]],3)</f>
        <v>Sales-075</v>
      </c>
      <c r="R4867" s="26" t="str">
        <f>LEFT(Table1[[#This Row],[Department]],3)</f>
        <v>Sal</v>
      </c>
      <c r="S4867" s="37">
        <f>_xlfn.XLOOKUP(Table1[[#This Row],[City]],Table2[City],Table2[Bonus %])</f>
        <v>8</v>
      </c>
    </row>
    <row r="4868" spans="1:19" x14ac:dyDescent="0.35">
      <c r="A4868" s="7" t="s">
        <v>2321</v>
      </c>
      <c r="B4868" s="40" t="str">
        <f>LEFT(Table1[[#This Row],[Employee Name]],FIND(" ",Table1[[#This Row],[Employee Name]]))</f>
        <v xml:space="preserve">Ajay </v>
      </c>
      <c r="C4868" s="40" t="str">
        <f>RIGHT(Table1[[#This Row],[Employee Name]],LEN(Table1[[#This Row],[Employee Name]])-FIND(" ",Table1[[#This Row],[Employee Name]]))</f>
        <v>Singh</v>
      </c>
      <c r="D4868" s="22">
        <f>Table1[[#This Row],[Basic Salary]]+Table1[[#This Row],[Bonus]]</f>
        <v>42003</v>
      </c>
      <c r="E4868" s="8">
        <v>70</v>
      </c>
      <c r="F4868" s="45">
        <v>47</v>
      </c>
      <c r="G4868" s="8" t="str" cm="1">
        <f t="array" ref="G4868">_xlfn.IFS(Table1[[#This Row],[Performance Score]]&gt;=80,"Excellent",Table1[[#This Row],[Performance Score]]&gt;=60,"Good",Table1[[#This Row],[Performance Score]]&gt;=40,"Need Improvement")</f>
        <v>Need Improvement</v>
      </c>
      <c r="H4868" s="29">
        <f>Table1[[#This Row],[Bonus]]/Table1[[#This Row],[Basic Salary]]</f>
        <v>0.59713297083539296</v>
      </c>
      <c r="I4868" s="8">
        <f ca="1">DATEDIF(Table1[[#This Row],[Date of Birth]],TODAY(),"y")</f>
        <v>28</v>
      </c>
      <c r="J4868" s="33">
        <v>44113</v>
      </c>
      <c r="K4868" s="33" t="str" cm="1">
        <f t="array" aca="1" ref="K4868" ca="1">_xlfn.IFS(L4868&lt;3,"Junior",L4868&lt;=7,"Mid-Level",L4868&gt;7,"Senior")</f>
        <v>Mid-Level</v>
      </c>
      <c r="L4868" s="45">
        <f ca="1">INT(YEARFRAC(Table1[[#This Row],[Joining Date]],TODAY(),1))</f>
        <v>5</v>
      </c>
      <c r="M4868" s="25" t="str">
        <f t="shared" ca="1" si="76"/>
        <v>No</v>
      </c>
      <c r="N4868" s="25">
        <f>YEAR(Table1[[#This Row],[Joining Date]])</f>
        <v>2020</v>
      </c>
      <c r="O4868" s="45">
        <f>MONTH(Table1[[#This Row],[Joining Date]])</f>
        <v>10</v>
      </c>
      <c r="P4868" s="25">
        <f ca="1">NETWORKDAYS(Table1[[#This Row],[Joining Date]],TODAY())</f>
        <v>1492</v>
      </c>
      <c r="Q4868" s="25" t="str">
        <f>LEFT(Table1[[#This Row],[Department]],5)&amp;"-"&amp;RIGHT(Table1[[#This Row],[Employee ID]],3)</f>
        <v>Marke-265</v>
      </c>
      <c r="R4868" s="25" t="str">
        <f>LEFT(Table1[[#This Row],[Department]],3)</f>
        <v>Mar</v>
      </c>
      <c r="S4868" s="36">
        <f>_xlfn.XLOOKUP(Table1[[#This Row],[City]],Table2[City],Table2[Bonus %])</f>
        <v>5</v>
      </c>
    </row>
    <row r="4869" spans="1:19" x14ac:dyDescent="0.35">
      <c r="A4869" s="9" t="s">
        <v>956</v>
      </c>
      <c r="B4869" s="41" t="str">
        <f>LEFT(Table1[[#This Row],[Employee Name]],FIND(" ",Table1[[#This Row],[Employee Name]]))</f>
        <v xml:space="preserve">Ishita </v>
      </c>
      <c r="C4869" s="41" t="str">
        <f>RIGHT(Table1[[#This Row],[Employee Name]],LEN(Table1[[#This Row],[Employee Name]])-FIND(" ",Table1[[#This Row],[Employee Name]]))</f>
        <v>Roy</v>
      </c>
      <c r="D4869" s="23">
        <f>Table1[[#This Row],[Basic Salary]]+Table1[[#This Row],[Bonus]]</f>
        <v>41959</v>
      </c>
      <c r="E4869" s="10">
        <v>63</v>
      </c>
      <c r="F4869" s="46">
        <v>75</v>
      </c>
      <c r="G4869" s="10" t="str" cm="1">
        <f t="array" ref="G4869">_xlfn.IFS(Table1[[#This Row],[Performance Score]]&gt;=80,"Excellent",Table1[[#This Row],[Performance Score]]&gt;=60,"Good",Table1[[#This Row],[Performance Score]]&gt;=40,"Need Improvement")</f>
        <v>Good</v>
      </c>
      <c r="H4869" s="30">
        <f>Table1[[#This Row],[Bonus]]/Table1[[#This Row],[Basic Salary]]</f>
        <v>0.24792552716890223</v>
      </c>
      <c r="I4869" s="10">
        <f ca="1">DATEDIF(Table1[[#This Row],[Date of Birth]],TODAY(),"y")</f>
        <v>27</v>
      </c>
      <c r="J4869" s="34">
        <v>44569</v>
      </c>
      <c r="K4869" s="33" t="str" cm="1">
        <f t="array" aca="1" ref="K4869" ca="1">_xlfn.IFS(L4869&lt;3,"Junior",L4869&lt;=7,"Mid-Level",L4869&gt;7,"Senior")</f>
        <v>Mid-Level</v>
      </c>
      <c r="L4869" s="46">
        <f ca="1">INT(YEARFRAC(Table1[[#This Row],[Joining Date]],TODAY(),1))</f>
        <v>4</v>
      </c>
      <c r="M4869" s="25" t="str">
        <f t="shared" ca="1" si="76"/>
        <v>No</v>
      </c>
      <c r="N4869" s="26">
        <f>YEAR(Table1[[#This Row],[Joining Date]])</f>
        <v>2022</v>
      </c>
      <c r="O4869" s="46">
        <f>MONTH(Table1[[#This Row],[Joining Date]])</f>
        <v>1</v>
      </c>
      <c r="P4869" s="26">
        <f ca="1">NETWORKDAYS(Table1[[#This Row],[Joining Date]],TODAY())</f>
        <v>1166</v>
      </c>
      <c r="Q4869" s="26" t="str">
        <f>LEFT(Table1[[#This Row],[Department]],5)&amp;"-"&amp;RIGHT(Table1[[#This Row],[Employee ID]],3)</f>
        <v>Sales-900</v>
      </c>
      <c r="R4869" s="26" t="str">
        <f>LEFT(Table1[[#This Row],[Department]],3)</f>
        <v>Sal</v>
      </c>
      <c r="S4869" s="37">
        <f>_xlfn.XLOOKUP(Table1[[#This Row],[City]],Table2[City],Table2[Bonus %])</f>
        <v>5</v>
      </c>
    </row>
    <row r="4870" spans="1:19" x14ac:dyDescent="0.35">
      <c r="A4870" s="7" t="s">
        <v>555</v>
      </c>
      <c r="B4870" s="40" t="str">
        <f>LEFT(Table1[[#This Row],[Employee Name]],FIND(" ",Table1[[#This Row],[Employee Name]]))</f>
        <v xml:space="preserve">Karan </v>
      </c>
      <c r="C4870" s="40" t="str">
        <f>RIGHT(Table1[[#This Row],[Employee Name]],LEN(Table1[[#This Row],[Employee Name]])-FIND(" ",Table1[[#This Row],[Employee Name]]))</f>
        <v>Malhotra</v>
      </c>
      <c r="D4870" s="22">
        <f>Table1[[#This Row],[Basic Salary]]+Table1[[#This Row],[Bonus]]</f>
        <v>41947</v>
      </c>
      <c r="E4870" s="8">
        <v>95</v>
      </c>
      <c r="F4870" s="45">
        <v>58</v>
      </c>
      <c r="G4870" s="8" t="str" cm="1">
        <f t="array" ref="G4870">_xlfn.IFS(Table1[[#This Row],[Performance Score]]&gt;=80,"Excellent",Table1[[#This Row],[Performance Score]]&gt;=60,"Good",Table1[[#This Row],[Performance Score]]&gt;=40,"Need Improvement")</f>
        <v>Need Improvement</v>
      </c>
      <c r="H4870" s="29">
        <f>Table1[[#This Row],[Bonus]]/Table1[[#This Row],[Basic Salary]]</f>
        <v>0.23398935074868354</v>
      </c>
      <c r="I4870" s="8">
        <f ca="1">DATEDIF(Table1[[#This Row],[Date of Birth]],TODAY(),"y")</f>
        <v>14</v>
      </c>
      <c r="J4870" s="33">
        <v>45023</v>
      </c>
      <c r="K4870" s="33" t="str" cm="1">
        <f t="array" aca="1" ref="K4870" ca="1">_xlfn.IFS(L4870&lt;3,"Junior",L4870&lt;=7,"Mid-Level",L4870&gt;7,"Senior")</f>
        <v>Mid-Level</v>
      </c>
      <c r="L4870" s="45">
        <f ca="1">INT(YEARFRAC(Table1[[#This Row],[Joining Date]],TODAY(),1))</f>
        <v>3</v>
      </c>
      <c r="M4870" s="25" t="str">
        <f t="shared" ca="1" si="76"/>
        <v>No</v>
      </c>
      <c r="N4870" s="25">
        <f>YEAR(Table1[[#This Row],[Joining Date]])</f>
        <v>2023</v>
      </c>
      <c r="O4870" s="45">
        <f>MONTH(Table1[[#This Row],[Joining Date]])</f>
        <v>4</v>
      </c>
      <c r="P4870" s="25">
        <f ca="1">NETWORKDAYS(Table1[[#This Row],[Joining Date]],TODAY())</f>
        <v>842</v>
      </c>
      <c r="Q4870" s="25" t="str">
        <f>LEFT(Table1[[#This Row],[Department]],5)&amp;"-"&amp;RIGHT(Table1[[#This Row],[Employee ID]],3)</f>
        <v>Opera-499</v>
      </c>
      <c r="R4870" s="25" t="str">
        <f>LEFT(Table1[[#This Row],[Department]],3)</f>
        <v>Ope</v>
      </c>
      <c r="S4870" s="36">
        <f>_xlfn.XLOOKUP(Table1[[#This Row],[City]],Table2[City],Table2[Bonus %])</f>
        <v>6</v>
      </c>
    </row>
    <row r="4871" spans="1:19" x14ac:dyDescent="0.35">
      <c r="A4871" s="9" t="s">
        <v>1979</v>
      </c>
      <c r="B4871" s="41" t="str">
        <f>LEFT(Table1[[#This Row],[Employee Name]],FIND(" ",Table1[[#This Row],[Employee Name]]))</f>
        <v xml:space="preserve">Kavya </v>
      </c>
      <c r="C4871" s="41" t="str">
        <f>RIGHT(Table1[[#This Row],[Employee Name]],LEN(Table1[[#This Row],[Employee Name]])-FIND(" ",Table1[[#This Row],[Employee Name]]))</f>
        <v>Nair</v>
      </c>
      <c r="D4871" s="23">
        <f>Table1[[#This Row],[Basic Salary]]+Table1[[#This Row],[Bonus]]</f>
        <v>41918</v>
      </c>
      <c r="E4871" s="10">
        <v>61</v>
      </c>
      <c r="F4871" s="46">
        <v>57</v>
      </c>
      <c r="G4871" s="10" t="str" cm="1">
        <f t="array" ref="G4871">_xlfn.IFS(Table1[[#This Row],[Performance Score]]&gt;=80,"Excellent",Table1[[#This Row],[Performance Score]]&gt;=60,"Good",Table1[[#This Row],[Performance Score]]&gt;=40,"Need Improvement")</f>
        <v>Need Improvement</v>
      </c>
      <c r="H4871" s="30">
        <f>Table1[[#This Row],[Bonus]]/Table1[[#This Row],[Basic Salary]]</f>
        <v>0.38343234323432346</v>
      </c>
      <c r="I4871" s="10">
        <f ca="1">DATEDIF(Table1[[#This Row],[Date of Birth]],TODAY(),"y")</f>
        <v>43</v>
      </c>
      <c r="J4871" s="34">
        <v>43620</v>
      </c>
      <c r="K4871" s="33" t="str" cm="1">
        <f t="array" aca="1" ref="K4871" ca="1">_xlfn.IFS(L4871&lt;3,"Junior",L4871&lt;=7,"Mid-Level",L4871&gt;7,"Senior")</f>
        <v>Mid-Level</v>
      </c>
      <c r="L4871" s="46">
        <f ca="1">INT(YEARFRAC(Table1[[#This Row],[Joining Date]],TODAY(),1))</f>
        <v>7</v>
      </c>
      <c r="M4871" s="25" t="str">
        <f t="shared" ca="1" si="76"/>
        <v>Yes</v>
      </c>
      <c r="N4871" s="26">
        <f>YEAR(Table1[[#This Row],[Joining Date]])</f>
        <v>2019</v>
      </c>
      <c r="O4871" s="46">
        <f>MONTH(Table1[[#This Row],[Joining Date]])</f>
        <v>6</v>
      </c>
      <c r="P4871" s="26">
        <f ca="1">NETWORKDAYS(Table1[[#This Row],[Joining Date]],TODAY())</f>
        <v>1845</v>
      </c>
      <c r="Q4871" s="26" t="str">
        <f>LEFT(Table1[[#This Row],[Department]],5)&amp;"-"&amp;RIGHT(Table1[[#This Row],[Employee ID]],3)</f>
        <v>Marke-923</v>
      </c>
      <c r="R4871" s="26" t="str">
        <f>LEFT(Table1[[#This Row],[Department]],3)</f>
        <v>Mar</v>
      </c>
      <c r="S4871" s="37">
        <f>_xlfn.XLOOKUP(Table1[[#This Row],[City]],Table2[City],Table2[Bonus %])</f>
        <v>6</v>
      </c>
    </row>
    <row r="4872" spans="1:19" x14ac:dyDescent="0.35">
      <c r="A4872" s="7" t="s">
        <v>4744</v>
      </c>
      <c r="B4872" s="40" t="str">
        <f>LEFT(Table1[[#This Row],[Employee Name]],FIND(" ",Table1[[#This Row],[Employee Name]]))</f>
        <v xml:space="preserve">Pooja </v>
      </c>
      <c r="C4872" s="40" t="str">
        <f>RIGHT(Table1[[#This Row],[Employee Name]],LEN(Table1[[#This Row],[Employee Name]])-FIND(" ",Table1[[#This Row],[Employee Name]]))</f>
        <v>Das</v>
      </c>
      <c r="D4872" s="22">
        <f>Table1[[#This Row],[Basic Salary]]+Table1[[#This Row],[Bonus]]</f>
        <v>41722</v>
      </c>
      <c r="E4872" s="8">
        <v>95</v>
      </c>
      <c r="F4872" s="45">
        <v>77</v>
      </c>
      <c r="G4872" s="8" t="str" cm="1">
        <f t="array" ref="G4872">_xlfn.IFS(Table1[[#This Row],[Performance Score]]&gt;=80,"Excellent",Table1[[#This Row],[Performance Score]]&gt;=60,"Good",Table1[[#This Row],[Performance Score]]&gt;=40,"Need Improvement")</f>
        <v>Good</v>
      </c>
      <c r="H4872" s="29">
        <f>Table1[[#This Row],[Bonus]]/Table1[[#This Row],[Basic Salary]]</f>
        <v>0.51826783114992725</v>
      </c>
      <c r="I4872" s="8">
        <f ca="1">DATEDIF(Table1[[#This Row],[Date of Birth]],TODAY(),"y")</f>
        <v>28</v>
      </c>
      <c r="J4872" s="33">
        <v>43484</v>
      </c>
      <c r="K4872" s="33" t="str" cm="1">
        <f t="array" aca="1" ref="K4872" ca="1">_xlfn.IFS(L4872&lt;3,"Junior",L4872&lt;=7,"Mid-Level",L4872&gt;7,"Senior")</f>
        <v>Mid-Level</v>
      </c>
      <c r="L4872" s="45">
        <f ca="1">INT(YEARFRAC(Table1[[#This Row],[Joining Date]],TODAY(),1))</f>
        <v>7</v>
      </c>
      <c r="M4872" s="25" t="str">
        <f t="shared" ca="1" si="76"/>
        <v>Yes</v>
      </c>
      <c r="N4872" s="25">
        <f>YEAR(Table1[[#This Row],[Joining Date]])</f>
        <v>2019</v>
      </c>
      <c r="O4872" s="45">
        <f>MONTH(Table1[[#This Row],[Joining Date]])</f>
        <v>1</v>
      </c>
      <c r="P4872" s="25">
        <f ca="1">NETWORKDAYS(Table1[[#This Row],[Joining Date]],TODAY())</f>
        <v>1941</v>
      </c>
      <c r="Q4872" s="25" t="str">
        <f>LEFT(Table1[[#This Row],[Department]],5)&amp;"-"&amp;RIGHT(Table1[[#This Row],[Employee ID]],3)</f>
        <v>Sales-688</v>
      </c>
      <c r="R4872" s="25" t="str">
        <f>LEFT(Table1[[#This Row],[Department]],3)</f>
        <v>Sal</v>
      </c>
      <c r="S4872" s="36">
        <f>_xlfn.XLOOKUP(Table1[[#This Row],[City]],Table2[City],Table2[Bonus %])</f>
        <v>4</v>
      </c>
    </row>
    <row r="4873" spans="1:19" x14ac:dyDescent="0.35">
      <c r="A4873" s="9" t="s">
        <v>4501</v>
      </c>
      <c r="B4873" s="41" t="str">
        <f>LEFT(Table1[[#This Row],[Employee Name]],FIND(" ",Table1[[#This Row],[Employee Name]]))</f>
        <v xml:space="preserve">Ishita </v>
      </c>
      <c r="C4873" s="41" t="str">
        <f>RIGHT(Table1[[#This Row],[Employee Name]],LEN(Table1[[#This Row],[Employee Name]])-FIND(" ",Table1[[#This Row],[Employee Name]]))</f>
        <v>Roy</v>
      </c>
      <c r="D4873" s="23">
        <f>Table1[[#This Row],[Basic Salary]]+Table1[[#This Row],[Bonus]]</f>
        <v>41679</v>
      </c>
      <c r="E4873" s="10">
        <v>66</v>
      </c>
      <c r="F4873" s="46">
        <v>82</v>
      </c>
      <c r="G4873" s="10" t="str" cm="1">
        <f t="array" ref="G4873">_xlfn.IFS(Table1[[#This Row],[Performance Score]]&gt;=80,"Excellent",Table1[[#This Row],[Performance Score]]&gt;=60,"Good",Table1[[#This Row],[Performance Score]]&gt;=40,"Need Improvement")</f>
        <v>Excellent</v>
      </c>
      <c r="H4873" s="30">
        <f>Table1[[#This Row],[Bonus]]/Table1[[#This Row],[Basic Salary]]</f>
        <v>0.33253404949165549</v>
      </c>
      <c r="I4873" s="10">
        <f ca="1">DATEDIF(Table1[[#This Row],[Date of Birth]],TODAY(),"y")</f>
        <v>31</v>
      </c>
      <c r="J4873" s="34">
        <v>44767</v>
      </c>
      <c r="K4873" s="33" t="str" cm="1">
        <f t="array" aca="1" ref="K4873" ca="1">_xlfn.IFS(L4873&lt;3,"Junior",L4873&lt;=7,"Mid-Level",L4873&gt;7,"Senior")</f>
        <v>Mid-Level</v>
      </c>
      <c r="L4873" s="46">
        <f ca="1">INT(YEARFRAC(Table1[[#This Row],[Joining Date]],TODAY(),1))</f>
        <v>3</v>
      </c>
      <c r="M4873" s="25" t="str">
        <f t="shared" ca="1" si="76"/>
        <v>No</v>
      </c>
      <c r="N4873" s="26">
        <f>YEAR(Table1[[#This Row],[Joining Date]])</f>
        <v>2022</v>
      </c>
      <c r="O4873" s="46">
        <f>MONTH(Table1[[#This Row],[Joining Date]])</f>
        <v>7</v>
      </c>
      <c r="P4873" s="26">
        <f ca="1">NETWORKDAYS(Table1[[#This Row],[Joining Date]],TODAY())</f>
        <v>1026</v>
      </c>
      <c r="Q4873" s="26" t="str">
        <f>LEFT(Table1[[#This Row],[Department]],5)&amp;"-"&amp;RIGHT(Table1[[#This Row],[Employee ID]],3)</f>
        <v>Sales-445</v>
      </c>
      <c r="R4873" s="26" t="str">
        <f>LEFT(Table1[[#This Row],[Department]],3)</f>
        <v>Sal</v>
      </c>
      <c r="S4873" s="37">
        <f>_xlfn.XLOOKUP(Table1[[#This Row],[City]],Table2[City],Table2[Bonus %])</f>
        <v>5</v>
      </c>
    </row>
    <row r="4874" spans="1:19" x14ac:dyDescent="0.35">
      <c r="A4874" s="7" t="s">
        <v>4766</v>
      </c>
      <c r="B4874" s="40" t="str">
        <f>LEFT(Table1[[#This Row],[Employee Name]],FIND(" ",Table1[[#This Row],[Employee Name]]))</f>
        <v xml:space="preserve">Vikram </v>
      </c>
      <c r="C4874" s="40" t="str">
        <f>RIGHT(Table1[[#This Row],[Employee Name]],LEN(Table1[[#This Row],[Employee Name]])-FIND(" ",Table1[[#This Row],[Employee Name]]))</f>
        <v>Singh</v>
      </c>
      <c r="D4874" s="22">
        <f>Table1[[#This Row],[Basic Salary]]+Table1[[#This Row],[Bonus]]</f>
        <v>41678</v>
      </c>
      <c r="E4874" s="8">
        <v>83</v>
      </c>
      <c r="F4874" s="45">
        <v>100</v>
      </c>
      <c r="G4874" s="8" t="str" cm="1">
        <f t="array" ref="G4874">_xlfn.IFS(Table1[[#This Row],[Performance Score]]&gt;=80,"Excellent",Table1[[#This Row],[Performance Score]]&gt;=60,"Good",Table1[[#This Row],[Performance Score]]&gt;=40,"Need Improvement")</f>
        <v>Excellent</v>
      </c>
      <c r="H4874" s="29">
        <f>Table1[[#This Row],[Bonus]]/Table1[[#This Row],[Basic Salary]]</f>
        <v>0.29186039303205008</v>
      </c>
      <c r="I4874" s="8">
        <f ca="1">DATEDIF(Table1[[#This Row],[Date of Birth]],TODAY(),"y")</f>
        <v>25</v>
      </c>
      <c r="J4874" s="33">
        <v>45469</v>
      </c>
      <c r="K4874" s="33" t="str" cm="1">
        <f t="array" aca="1" ref="K4874" ca="1">_xlfn.IFS(L4874&lt;3,"Junior",L4874&lt;=7,"Mid-Level",L4874&gt;7,"Senior")</f>
        <v>Junior</v>
      </c>
      <c r="L4874" s="45">
        <f ca="1">INT(YEARFRAC(Table1[[#This Row],[Joining Date]],TODAY(),1))</f>
        <v>2</v>
      </c>
      <c r="M4874" s="25" t="str">
        <f t="shared" ca="1" si="76"/>
        <v>No</v>
      </c>
      <c r="N4874" s="25">
        <f>YEAR(Table1[[#This Row],[Joining Date]])</f>
        <v>2024</v>
      </c>
      <c r="O4874" s="45">
        <f>MONTH(Table1[[#This Row],[Joining Date]])</f>
        <v>6</v>
      </c>
      <c r="P4874" s="25">
        <f ca="1">NETWORKDAYS(Table1[[#This Row],[Joining Date]],TODAY())</f>
        <v>524</v>
      </c>
      <c r="Q4874" s="25" t="str">
        <f>LEFT(Table1[[#This Row],[Department]],5)&amp;"-"&amp;RIGHT(Table1[[#This Row],[Employee ID]],3)</f>
        <v>Sales-710</v>
      </c>
      <c r="R4874" s="25" t="str">
        <f>LEFT(Table1[[#This Row],[Department]],3)</f>
        <v>Sal</v>
      </c>
      <c r="S4874" s="36">
        <f>_xlfn.XLOOKUP(Table1[[#This Row],[City]],Table2[City],Table2[Bonus %])</f>
        <v>6</v>
      </c>
    </row>
    <row r="4875" spans="1:19" x14ac:dyDescent="0.35">
      <c r="A4875" s="9" t="s">
        <v>4557</v>
      </c>
      <c r="B4875" s="41" t="str">
        <f>LEFT(Table1[[#This Row],[Employee Name]],FIND(" ",Table1[[#This Row],[Employee Name]]))</f>
        <v xml:space="preserve">Priya </v>
      </c>
      <c r="C4875" s="41" t="str">
        <f>RIGHT(Table1[[#This Row],[Employee Name]],LEN(Table1[[#This Row],[Employee Name]])-FIND(" ",Table1[[#This Row],[Employee Name]]))</f>
        <v>Reddy</v>
      </c>
      <c r="D4875" s="23">
        <f>Table1[[#This Row],[Basic Salary]]+Table1[[#This Row],[Bonus]]</f>
        <v>41605</v>
      </c>
      <c r="E4875" s="10">
        <v>100</v>
      </c>
      <c r="F4875" s="46">
        <v>40</v>
      </c>
      <c r="G4875" s="10" t="str" cm="1">
        <f t="array" ref="G4875">_xlfn.IFS(Table1[[#This Row],[Performance Score]]&gt;=80,"Excellent",Table1[[#This Row],[Performance Score]]&gt;=60,"Good",Table1[[#This Row],[Performance Score]]&gt;=40,"Need Improvement")</f>
        <v>Need Improvement</v>
      </c>
      <c r="H4875" s="30">
        <f>Table1[[#This Row],[Bonus]]/Table1[[#This Row],[Basic Salary]]</f>
        <v>0.59186562595653502</v>
      </c>
      <c r="I4875" s="10">
        <f ca="1">DATEDIF(Table1[[#This Row],[Date of Birth]],TODAY(),"y")</f>
        <v>33</v>
      </c>
      <c r="J4875" s="34">
        <v>44463</v>
      </c>
      <c r="K4875" s="33" t="str" cm="1">
        <f t="array" aca="1" ref="K4875" ca="1">_xlfn.IFS(L4875&lt;3,"Junior",L4875&lt;=7,"Mid-Level",L4875&gt;7,"Senior")</f>
        <v>Mid-Level</v>
      </c>
      <c r="L4875" s="46">
        <f ca="1">INT(YEARFRAC(Table1[[#This Row],[Joining Date]],TODAY(),1))</f>
        <v>4</v>
      </c>
      <c r="M4875" s="25" t="str">
        <f t="shared" ca="1" si="76"/>
        <v>No</v>
      </c>
      <c r="N4875" s="26">
        <f>YEAR(Table1[[#This Row],[Joining Date]])</f>
        <v>2021</v>
      </c>
      <c r="O4875" s="46">
        <f>MONTH(Table1[[#This Row],[Joining Date]])</f>
        <v>9</v>
      </c>
      <c r="P4875" s="26">
        <f ca="1">NETWORKDAYS(Table1[[#This Row],[Joining Date]],TODAY())</f>
        <v>1242</v>
      </c>
      <c r="Q4875" s="26" t="str">
        <f>LEFT(Table1[[#This Row],[Department]],5)&amp;"-"&amp;RIGHT(Table1[[#This Row],[Employee ID]],3)</f>
        <v>Finan-501</v>
      </c>
      <c r="R4875" s="26" t="str">
        <f>LEFT(Table1[[#This Row],[Department]],3)</f>
        <v>Fin</v>
      </c>
      <c r="S4875" s="37">
        <f>_xlfn.XLOOKUP(Table1[[#This Row],[City]],Table2[City],Table2[Bonus %])</f>
        <v>6</v>
      </c>
    </row>
    <row r="4876" spans="1:19" x14ac:dyDescent="0.35">
      <c r="A4876" s="7" t="s">
        <v>3039</v>
      </c>
      <c r="B4876" s="40" t="str">
        <f>LEFT(Table1[[#This Row],[Employee Name]],FIND(" ",Table1[[#This Row],[Employee Name]]))</f>
        <v xml:space="preserve">Sneha </v>
      </c>
      <c r="C4876" s="40" t="str">
        <f>RIGHT(Table1[[#This Row],[Employee Name]],LEN(Table1[[#This Row],[Employee Name]])-FIND(" ",Table1[[#This Row],[Employee Name]]))</f>
        <v>Iyer</v>
      </c>
      <c r="D4876" s="22">
        <f>Table1[[#This Row],[Basic Salary]]+Table1[[#This Row],[Bonus]]</f>
        <v>41534</v>
      </c>
      <c r="E4876" s="8">
        <v>68</v>
      </c>
      <c r="F4876" s="45">
        <v>53</v>
      </c>
      <c r="G4876" s="8" t="str" cm="1">
        <f t="array" ref="G4876">_xlfn.IFS(Table1[[#This Row],[Performance Score]]&gt;=80,"Excellent",Table1[[#This Row],[Performance Score]]&gt;=60,"Good",Table1[[#This Row],[Performance Score]]&gt;=40,"Need Improvement")</f>
        <v>Need Improvement</v>
      </c>
      <c r="H4876" s="29">
        <f>Table1[[#This Row],[Bonus]]/Table1[[#This Row],[Basic Salary]]</f>
        <v>0.33554133573426798</v>
      </c>
      <c r="I4876" s="8">
        <f ca="1">DATEDIF(Table1[[#This Row],[Date of Birth]],TODAY(),"y")</f>
        <v>33</v>
      </c>
      <c r="J4876" s="33">
        <v>43962</v>
      </c>
      <c r="K4876" s="33" t="str" cm="1">
        <f t="array" aca="1" ref="K4876" ca="1">_xlfn.IFS(L4876&lt;3,"Junior",L4876&lt;=7,"Mid-Level",L4876&gt;7,"Senior")</f>
        <v>Mid-Level</v>
      </c>
      <c r="L4876" s="45">
        <f ca="1">INT(YEARFRAC(Table1[[#This Row],[Joining Date]],TODAY(),1))</f>
        <v>6</v>
      </c>
      <c r="M4876" s="25" t="str">
        <f t="shared" ca="1" si="76"/>
        <v>Yes</v>
      </c>
      <c r="N4876" s="25">
        <f>YEAR(Table1[[#This Row],[Joining Date]])</f>
        <v>2020</v>
      </c>
      <c r="O4876" s="45">
        <f>MONTH(Table1[[#This Row],[Joining Date]])</f>
        <v>5</v>
      </c>
      <c r="P4876" s="25">
        <f ca="1">NETWORKDAYS(Table1[[#This Row],[Joining Date]],TODAY())</f>
        <v>1601</v>
      </c>
      <c r="Q4876" s="25" t="str">
        <f>LEFT(Table1[[#This Row],[Department]],5)&amp;"-"&amp;RIGHT(Table1[[#This Row],[Employee ID]],3)</f>
        <v>Opera-983</v>
      </c>
      <c r="R4876" s="25" t="str">
        <f>LEFT(Table1[[#This Row],[Department]],3)</f>
        <v>Ope</v>
      </c>
      <c r="S4876" s="36">
        <f>_xlfn.XLOOKUP(Table1[[#This Row],[City]],Table2[City],Table2[Bonus %])</f>
        <v>6</v>
      </c>
    </row>
    <row r="4877" spans="1:19" x14ac:dyDescent="0.35">
      <c r="A4877" s="9" t="s">
        <v>2498</v>
      </c>
      <c r="B4877" s="41" t="str">
        <f>LEFT(Table1[[#This Row],[Employee Name]],FIND(" ",Table1[[#This Row],[Employee Name]]))</f>
        <v xml:space="preserve">Vikram </v>
      </c>
      <c r="C4877" s="41" t="str">
        <f>RIGHT(Table1[[#This Row],[Employee Name]],LEN(Table1[[#This Row],[Employee Name]])-FIND(" ",Table1[[#This Row],[Employee Name]]))</f>
        <v>Singh</v>
      </c>
      <c r="D4877" s="23">
        <f>Table1[[#This Row],[Basic Salary]]+Table1[[#This Row],[Bonus]]</f>
        <v>41524</v>
      </c>
      <c r="E4877" s="10">
        <v>93</v>
      </c>
      <c r="F4877" s="46">
        <v>56</v>
      </c>
      <c r="G4877" s="10" t="str" cm="1">
        <f t="array" ref="G4877">_xlfn.IFS(Table1[[#This Row],[Performance Score]]&gt;=80,"Excellent",Table1[[#This Row],[Performance Score]]&gt;=60,"Good",Table1[[#This Row],[Performance Score]]&gt;=40,"Need Improvement")</f>
        <v>Need Improvement</v>
      </c>
      <c r="H4877" s="30">
        <f>Table1[[#This Row],[Bonus]]/Table1[[#This Row],[Basic Salary]]</f>
        <v>0.45087351502445844</v>
      </c>
      <c r="I4877" s="10">
        <f ca="1">DATEDIF(Table1[[#This Row],[Date of Birth]],TODAY(),"y")</f>
        <v>14</v>
      </c>
      <c r="J4877" s="34">
        <v>44408</v>
      </c>
      <c r="K4877" s="33" t="str" cm="1">
        <f t="array" aca="1" ref="K4877" ca="1">_xlfn.IFS(L4877&lt;3,"Junior",L4877&lt;=7,"Mid-Level",L4877&gt;7,"Senior")</f>
        <v>Mid-Level</v>
      </c>
      <c r="L4877" s="46">
        <f ca="1">INT(YEARFRAC(Table1[[#This Row],[Joining Date]],TODAY(),1))</f>
        <v>4</v>
      </c>
      <c r="M4877" s="25" t="str">
        <f t="shared" ca="1" si="76"/>
        <v>No</v>
      </c>
      <c r="N4877" s="26">
        <f>YEAR(Table1[[#This Row],[Joining Date]])</f>
        <v>2021</v>
      </c>
      <c r="O4877" s="46">
        <f>MONTH(Table1[[#This Row],[Joining Date]])</f>
        <v>7</v>
      </c>
      <c r="P4877" s="26">
        <f ca="1">NETWORKDAYS(Table1[[#This Row],[Joining Date]],TODAY())</f>
        <v>1281</v>
      </c>
      <c r="Q4877" s="26" t="str">
        <f>LEFT(Table1[[#This Row],[Department]],5)&amp;"-"&amp;RIGHT(Table1[[#This Row],[Employee ID]],3)</f>
        <v>IT-442</v>
      </c>
      <c r="R4877" s="26" t="str">
        <f>LEFT(Table1[[#This Row],[Department]],3)</f>
        <v>IT</v>
      </c>
      <c r="S4877" s="37">
        <f>_xlfn.XLOOKUP(Table1[[#This Row],[City]],Table2[City],Table2[Bonus %])</f>
        <v>7</v>
      </c>
    </row>
    <row r="4878" spans="1:19" x14ac:dyDescent="0.35">
      <c r="A4878" s="7" t="s">
        <v>877</v>
      </c>
      <c r="B4878" s="40" t="str">
        <f>LEFT(Table1[[#This Row],[Employee Name]],FIND(" ",Table1[[#This Row],[Employee Name]]))</f>
        <v xml:space="preserve">Swathi </v>
      </c>
      <c r="C4878" s="40" t="str">
        <f>RIGHT(Table1[[#This Row],[Employee Name]],LEN(Table1[[#This Row],[Employee Name]])-FIND(" ",Table1[[#This Row],[Employee Name]]))</f>
        <v>Ramesh</v>
      </c>
      <c r="D4878" s="22">
        <f>Table1[[#This Row],[Basic Salary]]+Table1[[#This Row],[Bonus]]</f>
        <v>41508</v>
      </c>
      <c r="E4878" s="8">
        <v>92</v>
      </c>
      <c r="F4878" s="45">
        <v>46</v>
      </c>
      <c r="G4878" s="8" t="str" cm="1">
        <f t="array" ref="G4878">_xlfn.IFS(Table1[[#This Row],[Performance Score]]&gt;=80,"Excellent",Table1[[#This Row],[Performance Score]]&gt;=60,"Good",Table1[[#This Row],[Performance Score]]&gt;=40,"Need Improvement")</f>
        <v>Need Improvement</v>
      </c>
      <c r="H4878" s="29">
        <f>Table1[[#This Row],[Bonus]]/Table1[[#This Row],[Basic Salary]]</f>
        <v>0.18489338014901088</v>
      </c>
      <c r="I4878" s="8">
        <f ca="1">DATEDIF(Table1[[#This Row],[Date of Birth]],TODAY(),"y")</f>
        <v>21</v>
      </c>
      <c r="J4878" s="33">
        <v>42200</v>
      </c>
      <c r="K4878" s="33" t="str" cm="1">
        <f t="array" aca="1" ref="K4878" ca="1">_xlfn.IFS(L4878&lt;3,"Junior",L4878&lt;=7,"Mid-Level",L4878&gt;7,"Senior")</f>
        <v>Senior</v>
      </c>
      <c r="L4878" s="45">
        <f ca="1">INT(YEARFRAC(Table1[[#This Row],[Joining Date]],TODAY(),1))</f>
        <v>10</v>
      </c>
      <c r="M4878" s="25" t="str">
        <f t="shared" ca="1" si="76"/>
        <v>Yes</v>
      </c>
      <c r="N4878" s="25">
        <f>YEAR(Table1[[#This Row],[Joining Date]])</f>
        <v>2015</v>
      </c>
      <c r="O4878" s="45">
        <f>MONTH(Table1[[#This Row],[Joining Date]])</f>
        <v>7</v>
      </c>
      <c r="P4878" s="25">
        <f ca="1">NETWORKDAYS(Table1[[#This Row],[Joining Date]],TODAY())</f>
        <v>2859</v>
      </c>
      <c r="Q4878" s="25" t="str">
        <f>LEFT(Table1[[#This Row],[Department]],5)&amp;"-"&amp;RIGHT(Table1[[#This Row],[Employee ID]],3)</f>
        <v>Sales-821</v>
      </c>
      <c r="R4878" s="25" t="str">
        <f>LEFT(Table1[[#This Row],[Department]],3)</f>
        <v>Sal</v>
      </c>
      <c r="S4878" s="36">
        <f>_xlfn.XLOOKUP(Table1[[#This Row],[City]],Table2[City],Table2[Bonus %])</f>
        <v>4</v>
      </c>
    </row>
    <row r="4879" spans="1:19" x14ac:dyDescent="0.35">
      <c r="A4879" s="9" t="s">
        <v>4836</v>
      </c>
      <c r="B4879" s="41" t="str">
        <f>LEFT(Table1[[#This Row],[Employee Name]],FIND(" ",Table1[[#This Row],[Employee Name]]))</f>
        <v xml:space="preserve">Meera </v>
      </c>
      <c r="C4879" s="41" t="str">
        <f>RIGHT(Table1[[#This Row],[Employee Name]],LEN(Table1[[#This Row],[Employee Name]])-FIND(" ",Table1[[#This Row],[Employee Name]]))</f>
        <v>Joshi</v>
      </c>
      <c r="D4879" s="23">
        <f>Table1[[#This Row],[Basic Salary]]+Table1[[#This Row],[Bonus]]</f>
        <v>41473</v>
      </c>
      <c r="E4879" s="10">
        <v>83</v>
      </c>
      <c r="F4879" s="46">
        <v>55</v>
      </c>
      <c r="G4879" s="10" t="str" cm="1">
        <f t="array" ref="G4879">_xlfn.IFS(Table1[[#This Row],[Performance Score]]&gt;=80,"Excellent",Table1[[#This Row],[Performance Score]]&gt;=60,"Good",Table1[[#This Row],[Performance Score]]&gt;=40,"Need Improvement")</f>
        <v>Need Improvement</v>
      </c>
      <c r="H4879" s="30">
        <f>Table1[[#This Row],[Bonus]]/Table1[[#This Row],[Basic Salary]]</f>
        <v>0.29106870466643836</v>
      </c>
      <c r="I4879" s="10">
        <f ca="1">DATEDIF(Table1[[#This Row],[Date of Birth]],TODAY(),"y")</f>
        <v>29</v>
      </c>
      <c r="J4879" s="34">
        <v>42794</v>
      </c>
      <c r="K4879" s="33" t="str" cm="1">
        <f t="array" aca="1" ref="K4879" ca="1">_xlfn.IFS(L4879&lt;3,"Junior",L4879&lt;=7,"Mid-Level",L4879&gt;7,"Senior")</f>
        <v>Senior</v>
      </c>
      <c r="L4879" s="46">
        <f ca="1">INT(YEARFRAC(Table1[[#This Row],[Joining Date]],TODAY(),1))</f>
        <v>9</v>
      </c>
      <c r="M4879" s="25" t="str">
        <f t="shared" ca="1" si="76"/>
        <v>Yes</v>
      </c>
      <c r="N4879" s="26">
        <f>YEAR(Table1[[#This Row],[Joining Date]])</f>
        <v>2017</v>
      </c>
      <c r="O4879" s="46">
        <f>MONTH(Table1[[#This Row],[Joining Date]])</f>
        <v>2</v>
      </c>
      <c r="P4879" s="26">
        <f ca="1">NETWORKDAYS(Table1[[#This Row],[Joining Date]],TODAY())</f>
        <v>2435</v>
      </c>
      <c r="Q4879" s="26" t="str">
        <f>LEFT(Table1[[#This Row],[Department]],5)&amp;"-"&amp;RIGHT(Table1[[#This Row],[Employee ID]],3)</f>
        <v>Suppo-780</v>
      </c>
      <c r="R4879" s="26" t="str">
        <f>LEFT(Table1[[#This Row],[Department]],3)</f>
        <v>Sup</v>
      </c>
      <c r="S4879" s="37">
        <f>_xlfn.XLOOKUP(Table1[[#This Row],[City]],Table2[City],Table2[Bonus %])</f>
        <v>5</v>
      </c>
    </row>
    <row r="4880" spans="1:19" x14ac:dyDescent="0.35">
      <c r="A4880" s="7" t="s">
        <v>834</v>
      </c>
      <c r="B4880" s="40" t="str">
        <f>LEFT(Table1[[#This Row],[Employee Name]],FIND(" ",Table1[[#This Row],[Employee Name]]))</f>
        <v xml:space="preserve">Ishita </v>
      </c>
      <c r="C4880" s="40" t="str">
        <f>RIGHT(Table1[[#This Row],[Employee Name]],LEN(Table1[[#This Row],[Employee Name]])-FIND(" ",Table1[[#This Row],[Employee Name]]))</f>
        <v>Roy</v>
      </c>
      <c r="D4880" s="22">
        <f>Table1[[#This Row],[Basic Salary]]+Table1[[#This Row],[Bonus]]</f>
        <v>41468</v>
      </c>
      <c r="E4880" s="8">
        <v>70</v>
      </c>
      <c r="F4880" s="45">
        <v>57</v>
      </c>
      <c r="G4880" s="8" t="str" cm="1">
        <f t="array" ref="G4880">_xlfn.IFS(Table1[[#This Row],[Performance Score]]&gt;=80,"Excellent",Table1[[#This Row],[Performance Score]]&gt;=60,"Good",Table1[[#This Row],[Performance Score]]&gt;=40,"Need Improvement")</f>
        <v>Need Improvement</v>
      </c>
      <c r="H4880" s="29">
        <f>Table1[[#This Row],[Bonus]]/Table1[[#This Row],[Basic Salary]]</f>
        <v>0.38921273031825798</v>
      </c>
      <c r="I4880" s="8">
        <f ca="1">DATEDIF(Table1[[#This Row],[Date of Birth]],TODAY(),"y")</f>
        <v>17</v>
      </c>
      <c r="J4880" s="33">
        <v>43733</v>
      </c>
      <c r="K4880" s="33" t="str" cm="1">
        <f t="array" aca="1" ref="K4880" ca="1">_xlfn.IFS(L4880&lt;3,"Junior",L4880&lt;=7,"Mid-Level",L4880&gt;7,"Senior")</f>
        <v>Mid-Level</v>
      </c>
      <c r="L4880" s="45">
        <f ca="1">INT(YEARFRAC(Table1[[#This Row],[Joining Date]],TODAY(),1))</f>
        <v>6</v>
      </c>
      <c r="M4880" s="25" t="str">
        <f t="shared" ca="1" si="76"/>
        <v>Yes</v>
      </c>
      <c r="N4880" s="25">
        <f>YEAR(Table1[[#This Row],[Joining Date]])</f>
        <v>2019</v>
      </c>
      <c r="O4880" s="45">
        <f>MONTH(Table1[[#This Row],[Joining Date]])</f>
        <v>9</v>
      </c>
      <c r="P4880" s="25">
        <f ca="1">NETWORKDAYS(Table1[[#This Row],[Joining Date]],TODAY())</f>
        <v>1764</v>
      </c>
      <c r="Q4880" s="25" t="str">
        <f>LEFT(Table1[[#This Row],[Department]],5)&amp;"-"&amp;RIGHT(Table1[[#This Row],[Employee ID]],3)</f>
        <v>Opera-778</v>
      </c>
      <c r="R4880" s="25" t="str">
        <f>LEFT(Table1[[#This Row],[Department]],3)</f>
        <v>Ope</v>
      </c>
      <c r="S4880" s="36">
        <f>_xlfn.XLOOKUP(Table1[[#This Row],[City]],Table2[City],Table2[Bonus %])</f>
        <v>7</v>
      </c>
    </row>
    <row r="4881" spans="1:19" x14ac:dyDescent="0.35">
      <c r="A4881" s="9" t="s">
        <v>3022</v>
      </c>
      <c r="B4881" s="41" t="str">
        <f>LEFT(Table1[[#This Row],[Employee Name]],FIND(" ",Table1[[#This Row],[Employee Name]]))</f>
        <v xml:space="preserve">Swathi </v>
      </c>
      <c r="C4881" s="41" t="str">
        <f>RIGHT(Table1[[#This Row],[Employee Name]],LEN(Table1[[#This Row],[Employee Name]])-FIND(" ",Table1[[#This Row],[Employee Name]]))</f>
        <v>Ramesh</v>
      </c>
      <c r="D4881" s="23">
        <f>Table1[[#This Row],[Basic Salary]]+Table1[[#This Row],[Bonus]]</f>
        <v>41465</v>
      </c>
      <c r="E4881" s="10">
        <v>79</v>
      </c>
      <c r="F4881" s="46">
        <v>80</v>
      </c>
      <c r="G4881" s="10" t="str" cm="1">
        <f t="array" ref="G4881">_xlfn.IFS(Table1[[#This Row],[Performance Score]]&gt;=80,"Excellent",Table1[[#This Row],[Performance Score]]&gt;=60,"Good",Table1[[#This Row],[Performance Score]]&gt;=40,"Need Improvement")</f>
        <v>Excellent</v>
      </c>
      <c r="H4881" s="30">
        <f>Table1[[#This Row],[Bonus]]/Table1[[#This Row],[Basic Salary]]</f>
        <v>0.40635598968932302</v>
      </c>
      <c r="I4881" s="10">
        <f ca="1">DATEDIF(Table1[[#This Row],[Date of Birth]],TODAY(),"y")</f>
        <v>18</v>
      </c>
      <c r="J4881" s="34">
        <v>44278</v>
      </c>
      <c r="K4881" s="33" t="str" cm="1">
        <f t="array" aca="1" ref="K4881" ca="1">_xlfn.IFS(L4881&lt;3,"Junior",L4881&lt;=7,"Mid-Level",L4881&gt;7,"Senior")</f>
        <v>Mid-Level</v>
      </c>
      <c r="L4881" s="46">
        <f ca="1">INT(YEARFRAC(Table1[[#This Row],[Joining Date]],TODAY(),1))</f>
        <v>5</v>
      </c>
      <c r="M4881" s="25" t="str">
        <f t="shared" ca="1" si="76"/>
        <v>No</v>
      </c>
      <c r="N4881" s="26">
        <f>YEAR(Table1[[#This Row],[Joining Date]])</f>
        <v>2021</v>
      </c>
      <c r="O4881" s="46">
        <f>MONTH(Table1[[#This Row],[Joining Date]])</f>
        <v>3</v>
      </c>
      <c r="P4881" s="26">
        <f ca="1">NETWORKDAYS(Table1[[#This Row],[Joining Date]],TODAY())</f>
        <v>1375</v>
      </c>
      <c r="Q4881" s="26" t="str">
        <f>LEFT(Table1[[#This Row],[Department]],5)&amp;"-"&amp;RIGHT(Table1[[#This Row],[Employee ID]],3)</f>
        <v>Opera-966</v>
      </c>
      <c r="R4881" s="26" t="str">
        <f>LEFT(Table1[[#This Row],[Department]],3)</f>
        <v>Ope</v>
      </c>
      <c r="S4881" s="37">
        <f>_xlfn.XLOOKUP(Table1[[#This Row],[City]],Table2[City],Table2[Bonus %])</f>
        <v>6</v>
      </c>
    </row>
    <row r="4882" spans="1:19" x14ac:dyDescent="0.35">
      <c r="A4882" s="7" t="s">
        <v>2496</v>
      </c>
      <c r="B4882" s="40" t="str">
        <f>LEFT(Table1[[#This Row],[Employee Name]],FIND(" ",Table1[[#This Row],[Employee Name]]))</f>
        <v xml:space="preserve">Rahul </v>
      </c>
      <c r="C4882" s="40" t="str">
        <f>RIGHT(Table1[[#This Row],[Employee Name]],LEN(Table1[[#This Row],[Employee Name]])-FIND(" ",Table1[[#This Row],[Employee Name]]))</f>
        <v>Verma</v>
      </c>
      <c r="D4882" s="22">
        <f>Table1[[#This Row],[Basic Salary]]+Table1[[#This Row],[Bonus]]</f>
        <v>41455</v>
      </c>
      <c r="E4882" s="8">
        <v>72</v>
      </c>
      <c r="F4882" s="45">
        <v>83</v>
      </c>
      <c r="G4882" s="8" t="str" cm="1">
        <f t="array" ref="G4882">_xlfn.IFS(Table1[[#This Row],[Performance Score]]&gt;=80,"Excellent",Table1[[#This Row],[Performance Score]]&gt;=60,"Good",Table1[[#This Row],[Performance Score]]&gt;=40,"Need Improvement")</f>
        <v>Excellent</v>
      </c>
      <c r="H4882" s="29">
        <f>Table1[[#This Row],[Bonus]]/Table1[[#This Row],[Basic Salary]]</f>
        <v>0.58485300302022403</v>
      </c>
      <c r="I4882" s="8">
        <f ca="1">DATEDIF(Table1[[#This Row],[Date of Birth]],TODAY(),"y")</f>
        <v>34</v>
      </c>
      <c r="J4882" s="33">
        <v>43762</v>
      </c>
      <c r="K4882" s="33" t="str" cm="1">
        <f t="array" aca="1" ref="K4882" ca="1">_xlfn.IFS(L4882&lt;3,"Junior",L4882&lt;=7,"Mid-Level",L4882&gt;7,"Senior")</f>
        <v>Mid-Level</v>
      </c>
      <c r="L4882" s="45">
        <f ca="1">INT(YEARFRAC(Table1[[#This Row],[Joining Date]],TODAY(),1))</f>
        <v>6</v>
      </c>
      <c r="M4882" s="25" t="str">
        <f t="shared" ca="1" si="76"/>
        <v>Yes</v>
      </c>
      <c r="N4882" s="25">
        <f>YEAR(Table1[[#This Row],[Joining Date]])</f>
        <v>2019</v>
      </c>
      <c r="O4882" s="45">
        <f>MONTH(Table1[[#This Row],[Joining Date]])</f>
        <v>10</v>
      </c>
      <c r="P4882" s="25">
        <f ca="1">NETWORKDAYS(Table1[[#This Row],[Joining Date]],TODAY())</f>
        <v>1743</v>
      </c>
      <c r="Q4882" s="25" t="str">
        <f>LEFT(Table1[[#This Row],[Department]],5)&amp;"-"&amp;RIGHT(Table1[[#This Row],[Employee ID]],3)</f>
        <v>Opera-440</v>
      </c>
      <c r="R4882" s="25" t="str">
        <f>LEFT(Table1[[#This Row],[Department]],3)</f>
        <v>Ope</v>
      </c>
      <c r="S4882" s="36">
        <f>_xlfn.XLOOKUP(Table1[[#This Row],[City]],Table2[City],Table2[Bonus %])</f>
        <v>6</v>
      </c>
    </row>
    <row r="4883" spans="1:19" x14ac:dyDescent="0.35">
      <c r="A4883" s="9" t="s">
        <v>4935</v>
      </c>
      <c r="B4883" s="41" t="str">
        <f>LEFT(Table1[[#This Row],[Employee Name]],FIND(" ",Table1[[#This Row],[Employee Name]]))</f>
        <v xml:space="preserve">Arjun </v>
      </c>
      <c r="C4883" s="41" t="str">
        <f>RIGHT(Table1[[#This Row],[Employee Name]],LEN(Table1[[#This Row],[Employee Name]])-FIND(" ",Table1[[#This Row],[Employee Name]]))</f>
        <v>Mehta</v>
      </c>
      <c r="D4883" s="23">
        <f>Table1[[#This Row],[Basic Salary]]+Table1[[#This Row],[Bonus]]</f>
        <v>41300</v>
      </c>
      <c r="E4883" s="10">
        <v>91</v>
      </c>
      <c r="F4883" s="46">
        <v>73</v>
      </c>
      <c r="G4883" s="10" t="str" cm="1">
        <f t="array" ref="G4883">_xlfn.IFS(Table1[[#This Row],[Performance Score]]&gt;=80,"Excellent",Table1[[#This Row],[Performance Score]]&gt;=60,"Good",Table1[[#This Row],[Performance Score]]&gt;=40,"Need Improvement")</f>
        <v>Good</v>
      </c>
      <c r="H4883" s="30">
        <f>Table1[[#This Row],[Bonus]]/Table1[[#This Row],[Basic Salary]]</f>
        <v>0.34615384615384615</v>
      </c>
      <c r="I4883" s="10">
        <f ca="1">DATEDIF(Table1[[#This Row],[Date of Birth]],TODAY(),"y")</f>
        <v>45</v>
      </c>
      <c r="J4883" s="34">
        <v>45289</v>
      </c>
      <c r="K4883" s="33" t="str" cm="1">
        <f t="array" aca="1" ref="K4883" ca="1">_xlfn.IFS(L4883&lt;3,"Junior",L4883&lt;=7,"Mid-Level",L4883&gt;7,"Senior")</f>
        <v>Junior</v>
      </c>
      <c r="L4883" s="46">
        <f ca="1">INT(YEARFRAC(Table1[[#This Row],[Joining Date]],TODAY(),1))</f>
        <v>2</v>
      </c>
      <c r="M4883" s="25" t="str">
        <f t="shared" ca="1" si="76"/>
        <v>No</v>
      </c>
      <c r="N4883" s="26">
        <f>YEAR(Table1[[#This Row],[Joining Date]])</f>
        <v>2023</v>
      </c>
      <c r="O4883" s="46">
        <f>MONTH(Table1[[#This Row],[Joining Date]])</f>
        <v>12</v>
      </c>
      <c r="P4883" s="26">
        <f ca="1">NETWORKDAYS(Table1[[#This Row],[Joining Date]],TODAY())</f>
        <v>652</v>
      </c>
      <c r="Q4883" s="26" t="str">
        <f>LEFT(Table1[[#This Row],[Department]],5)&amp;"-"&amp;RIGHT(Table1[[#This Row],[Employee ID]],3)</f>
        <v>Suppo-879</v>
      </c>
      <c r="R4883" s="26" t="str">
        <f>LEFT(Table1[[#This Row],[Department]],3)</f>
        <v>Sup</v>
      </c>
      <c r="S4883" s="37">
        <f>_xlfn.XLOOKUP(Table1[[#This Row],[City]],Table2[City],Table2[Bonus %])</f>
        <v>8</v>
      </c>
    </row>
    <row r="4884" spans="1:19" x14ac:dyDescent="0.35">
      <c r="A4884" s="7" t="s">
        <v>1637</v>
      </c>
      <c r="B4884" s="40" t="str">
        <f>LEFT(Table1[[#This Row],[Employee Name]],FIND(" ",Table1[[#This Row],[Employee Name]]))</f>
        <v xml:space="preserve">Pooja </v>
      </c>
      <c r="C4884" s="40" t="str">
        <f>RIGHT(Table1[[#This Row],[Employee Name]],LEN(Table1[[#This Row],[Employee Name]])-FIND(" ",Table1[[#This Row],[Employee Name]]))</f>
        <v>Das</v>
      </c>
      <c r="D4884" s="22">
        <f>Table1[[#This Row],[Basic Salary]]+Table1[[#This Row],[Bonus]]</f>
        <v>41200</v>
      </c>
      <c r="E4884" s="8">
        <v>76</v>
      </c>
      <c r="F4884" s="45">
        <v>53</v>
      </c>
      <c r="G4884" s="8" t="str" cm="1">
        <f t="array" ref="G4884">_xlfn.IFS(Table1[[#This Row],[Performance Score]]&gt;=80,"Excellent",Table1[[#This Row],[Performance Score]]&gt;=60,"Good",Table1[[#This Row],[Performance Score]]&gt;=40,"Need Improvement")</f>
        <v>Need Improvement</v>
      </c>
      <c r="H4884" s="29">
        <f>Table1[[#This Row],[Bonus]]/Table1[[#This Row],[Basic Salary]]</f>
        <v>0.55883465758607642</v>
      </c>
      <c r="I4884" s="8">
        <f ca="1">DATEDIF(Table1[[#This Row],[Date of Birth]],TODAY(),"y")</f>
        <v>15</v>
      </c>
      <c r="J4884" s="33">
        <v>43737</v>
      </c>
      <c r="K4884" s="33" t="str" cm="1">
        <f t="array" aca="1" ref="K4884" ca="1">_xlfn.IFS(L4884&lt;3,"Junior",L4884&lt;=7,"Mid-Level",L4884&gt;7,"Senior")</f>
        <v>Mid-Level</v>
      </c>
      <c r="L4884" s="45">
        <f ca="1">INT(YEARFRAC(Table1[[#This Row],[Joining Date]],TODAY(),1))</f>
        <v>6</v>
      </c>
      <c r="M4884" s="25" t="str">
        <f t="shared" ca="1" si="76"/>
        <v>Yes</v>
      </c>
      <c r="N4884" s="25">
        <f>YEAR(Table1[[#This Row],[Joining Date]])</f>
        <v>2019</v>
      </c>
      <c r="O4884" s="45">
        <f>MONTH(Table1[[#This Row],[Joining Date]])</f>
        <v>9</v>
      </c>
      <c r="P4884" s="25">
        <f ca="1">NETWORKDAYS(Table1[[#This Row],[Joining Date]],TODAY())</f>
        <v>1761</v>
      </c>
      <c r="Q4884" s="25" t="str">
        <f>LEFT(Table1[[#This Row],[Department]],5)&amp;"-"&amp;RIGHT(Table1[[#This Row],[Employee ID]],3)</f>
        <v>Suppo-581</v>
      </c>
      <c r="R4884" s="25" t="str">
        <f>LEFT(Table1[[#This Row],[Department]],3)</f>
        <v>Sup</v>
      </c>
      <c r="S4884" s="36">
        <f>_xlfn.XLOOKUP(Table1[[#This Row],[City]],Table2[City],Table2[Bonus %])</f>
        <v>7</v>
      </c>
    </row>
    <row r="4885" spans="1:19" x14ac:dyDescent="0.35">
      <c r="A4885" s="9" t="s">
        <v>2228</v>
      </c>
      <c r="B4885" s="41" t="str">
        <f>LEFT(Table1[[#This Row],[Employee Name]],FIND(" ",Table1[[#This Row],[Employee Name]]))</f>
        <v xml:space="preserve">Krishna </v>
      </c>
      <c r="C4885" s="41" t="str">
        <f>RIGHT(Table1[[#This Row],[Employee Name]],LEN(Table1[[#This Row],[Employee Name]])-FIND(" ",Table1[[#This Row],[Employee Name]]))</f>
        <v>Chaitanya</v>
      </c>
      <c r="D4885" s="23">
        <f>Table1[[#This Row],[Basic Salary]]+Table1[[#This Row],[Bonus]]</f>
        <v>41182</v>
      </c>
      <c r="E4885" s="10">
        <v>67</v>
      </c>
      <c r="F4885" s="46">
        <v>77</v>
      </c>
      <c r="G4885" s="10" t="str" cm="1">
        <f t="array" ref="G4885">_xlfn.IFS(Table1[[#This Row],[Performance Score]]&gt;=80,"Excellent",Table1[[#This Row],[Performance Score]]&gt;=60,"Good",Table1[[#This Row],[Performance Score]]&gt;=40,"Need Improvement")</f>
        <v>Good</v>
      </c>
      <c r="H4885" s="30">
        <f>Table1[[#This Row],[Bonus]]/Table1[[#This Row],[Basic Salary]]</f>
        <v>0.3290089392325814</v>
      </c>
      <c r="I4885" s="10">
        <f ca="1">DATEDIF(Table1[[#This Row],[Date of Birth]],TODAY(),"y")</f>
        <v>40</v>
      </c>
      <c r="J4885" s="34">
        <v>42515</v>
      </c>
      <c r="K4885" s="33" t="str" cm="1">
        <f t="array" aca="1" ref="K4885" ca="1">_xlfn.IFS(L4885&lt;3,"Junior",L4885&lt;=7,"Mid-Level",L4885&gt;7,"Senior")</f>
        <v>Senior</v>
      </c>
      <c r="L4885" s="46">
        <f ca="1">INT(YEARFRAC(Table1[[#This Row],[Joining Date]],TODAY(),1))</f>
        <v>10</v>
      </c>
      <c r="M4885" s="25" t="str">
        <f t="shared" ca="1" si="76"/>
        <v>Yes</v>
      </c>
      <c r="N4885" s="26">
        <f>YEAR(Table1[[#This Row],[Joining Date]])</f>
        <v>2016</v>
      </c>
      <c r="O4885" s="46">
        <f>MONTH(Table1[[#This Row],[Joining Date]])</f>
        <v>5</v>
      </c>
      <c r="P4885" s="26">
        <f ca="1">NETWORKDAYS(Table1[[#This Row],[Joining Date]],TODAY())</f>
        <v>2634</v>
      </c>
      <c r="Q4885" s="26" t="str">
        <f>LEFT(Table1[[#This Row],[Department]],5)&amp;"-"&amp;RIGHT(Table1[[#This Row],[Employee ID]],3)</f>
        <v>Finan-172</v>
      </c>
      <c r="R4885" s="26" t="str">
        <f>LEFT(Table1[[#This Row],[Department]],3)</f>
        <v>Fin</v>
      </c>
      <c r="S4885" s="37">
        <f>_xlfn.XLOOKUP(Table1[[#This Row],[City]],Table2[City],Table2[Bonus %])</f>
        <v>5</v>
      </c>
    </row>
    <row r="4886" spans="1:19" x14ac:dyDescent="0.35">
      <c r="A4886" s="7" t="s">
        <v>3820</v>
      </c>
      <c r="B4886" s="40" t="str">
        <f>LEFT(Table1[[#This Row],[Employee Name]],FIND(" ",Table1[[#This Row],[Employee Name]]))</f>
        <v xml:space="preserve">Aarav </v>
      </c>
      <c r="C4886" s="40" t="str">
        <f>RIGHT(Table1[[#This Row],[Employee Name]],LEN(Table1[[#This Row],[Employee Name]])-FIND(" ",Table1[[#This Row],[Employee Name]]))</f>
        <v>Sharma</v>
      </c>
      <c r="D4886" s="22">
        <f>Table1[[#This Row],[Basic Salary]]+Table1[[#This Row],[Bonus]]</f>
        <v>41158</v>
      </c>
      <c r="E4886" s="8">
        <v>83</v>
      </c>
      <c r="F4886" s="45">
        <v>50</v>
      </c>
      <c r="G4886" s="8" t="str" cm="1">
        <f t="array" ref="G4886">_xlfn.IFS(Table1[[#This Row],[Performance Score]]&gt;=80,"Excellent",Table1[[#This Row],[Performance Score]]&gt;=60,"Good",Table1[[#This Row],[Performance Score]]&gt;=40,"Need Improvement")</f>
        <v>Need Improvement</v>
      </c>
      <c r="H4886" s="29">
        <f>Table1[[#This Row],[Bonus]]/Table1[[#This Row],[Basic Salary]]</f>
        <v>0.28262021253389014</v>
      </c>
      <c r="I4886" s="8">
        <f ca="1">DATEDIF(Table1[[#This Row],[Date of Birth]],TODAY(),"y")</f>
        <v>18</v>
      </c>
      <c r="J4886" s="33">
        <v>44541</v>
      </c>
      <c r="K4886" s="33" t="str" cm="1">
        <f t="array" aca="1" ref="K4886" ca="1">_xlfn.IFS(L4886&lt;3,"Junior",L4886&lt;=7,"Mid-Level",L4886&gt;7,"Senior")</f>
        <v>Mid-Level</v>
      </c>
      <c r="L4886" s="45">
        <f ca="1">INT(YEARFRAC(Table1[[#This Row],[Joining Date]],TODAY(),1))</f>
        <v>4</v>
      </c>
      <c r="M4886" s="25" t="str">
        <f t="shared" ca="1" si="76"/>
        <v>No</v>
      </c>
      <c r="N4886" s="25">
        <f>YEAR(Table1[[#This Row],[Joining Date]])</f>
        <v>2021</v>
      </c>
      <c r="O4886" s="45">
        <f>MONTH(Table1[[#This Row],[Joining Date]])</f>
        <v>12</v>
      </c>
      <c r="P4886" s="25">
        <f ca="1">NETWORKDAYS(Table1[[#This Row],[Joining Date]],TODAY())</f>
        <v>1186</v>
      </c>
      <c r="Q4886" s="25" t="str">
        <f>LEFT(Table1[[#This Row],[Department]],5)&amp;"-"&amp;RIGHT(Table1[[#This Row],[Employee ID]],3)</f>
        <v>Finan-764</v>
      </c>
      <c r="R4886" s="25" t="str">
        <f>LEFT(Table1[[#This Row],[Department]],3)</f>
        <v>Fin</v>
      </c>
      <c r="S4886" s="36">
        <f>_xlfn.XLOOKUP(Table1[[#This Row],[City]],Table2[City],Table2[Bonus %])</f>
        <v>7</v>
      </c>
    </row>
    <row r="4887" spans="1:19" x14ac:dyDescent="0.35">
      <c r="A4887" s="9" t="s">
        <v>4088</v>
      </c>
      <c r="B4887" s="41" t="str">
        <f>LEFT(Table1[[#This Row],[Employee Name]],FIND(" ",Table1[[#This Row],[Employee Name]]))</f>
        <v xml:space="preserve">Aarav </v>
      </c>
      <c r="C4887" s="41" t="str">
        <f>RIGHT(Table1[[#This Row],[Employee Name]],LEN(Table1[[#This Row],[Employee Name]])-FIND(" ",Table1[[#This Row],[Employee Name]]))</f>
        <v>Sharma</v>
      </c>
      <c r="D4887" s="23">
        <f>Table1[[#This Row],[Basic Salary]]+Table1[[#This Row],[Bonus]]</f>
        <v>41042</v>
      </c>
      <c r="E4887" s="10">
        <v>91</v>
      </c>
      <c r="F4887" s="46">
        <v>91</v>
      </c>
      <c r="G4887" s="10" t="str" cm="1">
        <f t="array" ref="G4887">_xlfn.IFS(Table1[[#This Row],[Performance Score]]&gt;=80,"Excellent",Table1[[#This Row],[Performance Score]]&gt;=60,"Good",Table1[[#This Row],[Performance Score]]&gt;=40,"Need Improvement")</f>
        <v>Excellent</v>
      </c>
      <c r="H4887" s="30">
        <f>Table1[[#This Row],[Bonus]]/Table1[[#This Row],[Basic Salary]]</f>
        <v>0.63448825169255274</v>
      </c>
      <c r="I4887" s="10">
        <f ca="1">DATEDIF(Table1[[#This Row],[Date of Birth]],TODAY(),"y")</f>
        <v>14</v>
      </c>
      <c r="J4887" s="34">
        <v>45218</v>
      </c>
      <c r="K4887" s="33" t="str" cm="1">
        <f t="array" aca="1" ref="K4887" ca="1">_xlfn.IFS(L4887&lt;3,"Junior",L4887&lt;=7,"Mid-Level",L4887&gt;7,"Senior")</f>
        <v>Junior</v>
      </c>
      <c r="L4887" s="46">
        <f ca="1">INT(YEARFRAC(Table1[[#This Row],[Joining Date]],TODAY(),1))</f>
        <v>2</v>
      </c>
      <c r="M4887" s="25" t="str">
        <f t="shared" ca="1" si="76"/>
        <v>No</v>
      </c>
      <c r="N4887" s="26">
        <f>YEAR(Table1[[#This Row],[Joining Date]])</f>
        <v>2023</v>
      </c>
      <c r="O4887" s="46">
        <f>MONTH(Table1[[#This Row],[Joining Date]])</f>
        <v>10</v>
      </c>
      <c r="P4887" s="26">
        <f ca="1">NETWORKDAYS(Table1[[#This Row],[Joining Date]],TODAY())</f>
        <v>703</v>
      </c>
      <c r="Q4887" s="26" t="str">
        <f>LEFT(Table1[[#This Row],[Department]],5)&amp;"-"&amp;RIGHT(Table1[[#This Row],[Employee ID]],3)</f>
        <v>Opera-032</v>
      </c>
      <c r="R4887" s="26" t="str">
        <f>LEFT(Table1[[#This Row],[Department]],3)</f>
        <v>Ope</v>
      </c>
      <c r="S4887" s="37">
        <f>_xlfn.XLOOKUP(Table1[[#This Row],[City]],Table2[City],Table2[Bonus %])</f>
        <v>4</v>
      </c>
    </row>
    <row r="4888" spans="1:19" x14ac:dyDescent="0.35">
      <c r="A4888" s="7" t="s">
        <v>5004</v>
      </c>
      <c r="B4888" s="40" t="str">
        <f>LEFT(Table1[[#This Row],[Employee Name]],FIND(" ",Table1[[#This Row],[Employee Name]]))</f>
        <v xml:space="preserve">Gayathri </v>
      </c>
      <c r="C4888" s="40" t="str">
        <f>RIGHT(Table1[[#This Row],[Employee Name]],LEN(Table1[[#This Row],[Employee Name]])-FIND(" ",Table1[[#This Row],[Employee Name]]))</f>
        <v>Iyer</v>
      </c>
      <c r="D4888" s="22">
        <f>Table1[[#This Row],[Basic Salary]]+Table1[[#This Row],[Bonus]]</f>
        <v>40940</v>
      </c>
      <c r="E4888" s="8">
        <v>84</v>
      </c>
      <c r="F4888" s="45">
        <v>82</v>
      </c>
      <c r="G4888" s="8" t="str" cm="1">
        <f t="array" ref="G4888">_xlfn.IFS(Table1[[#This Row],[Performance Score]]&gt;=80,"Excellent",Table1[[#This Row],[Performance Score]]&gt;=60,"Good",Table1[[#This Row],[Performance Score]]&gt;=40,"Need Improvement")</f>
        <v>Excellent</v>
      </c>
      <c r="H4888" s="29">
        <f>Table1[[#This Row],[Bonus]]/Table1[[#This Row],[Basic Salary]]</f>
        <v>0.17880794701986755</v>
      </c>
      <c r="I4888" s="8">
        <f ca="1">DATEDIF(Table1[[#This Row],[Date of Birth]],TODAY(),"y")</f>
        <v>31</v>
      </c>
      <c r="J4888" s="33">
        <v>43082</v>
      </c>
      <c r="K4888" s="33" t="str" cm="1">
        <f t="array" aca="1" ref="K4888" ca="1">_xlfn.IFS(L4888&lt;3,"Junior",L4888&lt;=7,"Mid-Level",L4888&gt;7,"Senior")</f>
        <v>Senior</v>
      </c>
      <c r="L4888" s="45">
        <f ca="1">INT(YEARFRAC(Table1[[#This Row],[Joining Date]],TODAY(),1))</f>
        <v>8</v>
      </c>
      <c r="M4888" s="25" t="str">
        <f t="shared" ca="1" si="76"/>
        <v>Yes</v>
      </c>
      <c r="N4888" s="25">
        <f>YEAR(Table1[[#This Row],[Joining Date]])</f>
        <v>2017</v>
      </c>
      <c r="O4888" s="45">
        <f>MONTH(Table1[[#This Row],[Joining Date]])</f>
        <v>12</v>
      </c>
      <c r="P4888" s="25">
        <f ca="1">NETWORKDAYS(Table1[[#This Row],[Joining Date]],TODAY())</f>
        <v>2229</v>
      </c>
      <c r="Q4888" s="25" t="str">
        <f>LEFT(Table1[[#This Row],[Department]],5)&amp;"-"&amp;RIGHT(Table1[[#This Row],[Employee ID]],3)</f>
        <v>Opera-948</v>
      </c>
      <c r="R4888" s="25" t="str">
        <f>LEFT(Table1[[#This Row],[Department]],3)</f>
        <v>Ope</v>
      </c>
      <c r="S4888" s="36">
        <f>_xlfn.XLOOKUP(Table1[[#This Row],[City]],Table2[City],Table2[Bonus %])</f>
        <v>5</v>
      </c>
    </row>
    <row r="4889" spans="1:19" x14ac:dyDescent="0.35">
      <c r="A4889" s="9" t="s">
        <v>225</v>
      </c>
      <c r="B4889" s="41" t="str">
        <f>LEFT(Table1[[#This Row],[Employee Name]],FIND(" ",Table1[[#This Row],[Employee Name]]))</f>
        <v xml:space="preserve">Arjun </v>
      </c>
      <c r="C4889" s="41" t="str">
        <f>RIGHT(Table1[[#This Row],[Employee Name]],LEN(Table1[[#This Row],[Employee Name]])-FIND(" ",Table1[[#This Row],[Employee Name]]))</f>
        <v>Mehta</v>
      </c>
      <c r="D4889" s="23">
        <f>Table1[[#This Row],[Basic Salary]]+Table1[[#This Row],[Bonus]]</f>
        <v>40876</v>
      </c>
      <c r="E4889" s="10">
        <v>73</v>
      </c>
      <c r="F4889" s="46">
        <v>93</v>
      </c>
      <c r="G4889" s="10" t="str" cm="1">
        <f t="array" ref="G4889">_xlfn.IFS(Table1[[#This Row],[Performance Score]]&gt;=80,"Excellent",Table1[[#This Row],[Performance Score]]&gt;=60,"Good",Table1[[#This Row],[Performance Score]]&gt;=40,"Need Improvement")</f>
        <v>Excellent</v>
      </c>
      <c r="H4889" s="30">
        <f>Table1[[#This Row],[Bonus]]/Table1[[#This Row],[Basic Salary]]</f>
        <v>0.48694070571116771</v>
      </c>
      <c r="I4889" s="10">
        <f ca="1">DATEDIF(Table1[[#This Row],[Date of Birth]],TODAY(),"y")</f>
        <v>42</v>
      </c>
      <c r="J4889" s="34">
        <v>42026</v>
      </c>
      <c r="K4889" s="33" t="str" cm="1">
        <f t="array" aca="1" ref="K4889" ca="1">_xlfn.IFS(L4889&lt;3,"Junior",L4889&lt;=7,"Mid-Level",L4889&gt;7,"Senior")</f>
        <v>Senior</v>
      </c>
      <c r="L4889" s="46">
        <f ca="1">INT(YEARFRAC(Table1[[#This Row],[Joining Date]],TODAY(),1))</f>
        <v>11</v>
      </c>
      <c r="M4889" s="25" t="str">
        <f t="shared" ca="1" si="76"/>
        <v>Yes</v>
      </c>
      <c r="N4889" s="26">
        <f>YEAR(Table1[[#This Row],[Joining Date]])</f>
        <v>2015</v>
      </c>
      <c r="O4889" s="46">
        <f>MONTH(Table1[[#This Row],[Joining Date]])</f>
        <v>1</v>
      </c>
      <c r="P4889" s="26">
        <f ca="1">NETWORKDAYS(Table1[[#This Row],[Joining Date]],TODAY())</f>
        <v>2983</v>
      </c>
      <c r="Q4889" s="26" t="str">
        <f>LEFT(Table1[[#This Row],[Department]],5)&amp;"-"&amp;RIGHT(Table1[[#This Row],[Employee ID]],3)</f>
        <v>IT-169</v>
      </c>
      <c r="R4889" s="26" t="str">
        <f>LEFT(Table1[[#This Row],[Department]],3)</f>
        <v>IT</v>
      </c>
      <c r="S4889" s="37">
        <f>_xlfn.XLOOKUP(Table1[[#This Row],[City]],Table2[City],Table2[Bonus %])</f>
        <v>7</v>
      </c>
    </row>
    <row r="4890" spans="1:19" x14ac:dyDescent="0.35">
      <c r="A4890" s="7" t="s">
        <v>3480</v>
      </c>
      <c r="B4890" s="40" t="str">
        <f>LEFT(Table1[[#This Row],[Employee Name]],FIND(" ",Table1[[#This Row],[Employee Name]]))</f>
        <v xml:space="preserve">Meera </v>
      </c>
      <c r="C4890" s="40" t="str">
        <f>RIGHT(Table1[[#This Row],[Employee Name]],LEN(Table1[[#This Row],[Employee Name]])-FIND(" ",Table1[[#This Row],[Employee Name]]))</f>
        <v>Joshi</v>
      </c>
      <c r="D4890" s="22">
        <f>Table1[[#This Row],[Basic Salary]]+Table1[[#This Row],[Bonus]]</f>
        <v>40822</v>
      </c>
      <c r="E4890" s="8">
        <v>86</v>
      </c>
      <c r="F4890" s="45">
        <v>53</v>
      </c>
      <c r="G4890" s="8" t="str" cm="1">
        <f t="array" ref="G4890">_xlfn.IFS(Table1[[#This Row],[Performance Score]]&gt;=80,"Excellent",Table1[[#This Row],[Performance Score]]&gt;=60,"Good",Table1[[#This Row],[Performance Score]]&gt;=40,"Need Improvement")</f>
        <v>Need Improvement</v>
      </c>
      <c r="H4890" s="29">
        <f>Table1[[#This Row],[Bonus]]/Table1[[#This Row],[Basic Salary]]</f>
        <v>0.28812596636268972</v>
      </c>
      <c r="I4890" s="8">
        <f ca="1">DATEDIF(Table1[[#This Row],[Date of Birth]],TODAY(),"y")</f>
        <v>31</v>
      </c>
      <c r="J4890" s="33">
        <v>44383</v>
      </c>
      <c r="K4890" s="33" t="str" cm="1">
        <f t="array" aca="1" ref="K4890" ca="1">_xlfn.IFS(L4890&lt;3,"Junior",L4890&lt;=7,"Mid-Level",L4890&gt;7,"Senior")</f>
        <v>Mid-Level</v>
      </c>
      <c r="L4890" s="45">
        <f ca="1">INT(YEARFRAC(Table1[[#This Row],[Joining Date]],TODAY(),1))</f>
        <v>4</v>
      </c>
      <c r="M4890" s="25" t="str">
        <f t="shared" ca="1" si="76"/>
        <v>No</v>
      </c>
      <c r="N4890" s="25">
        <f>YEAR(Table1[[#This Row],[Joining Date]])</f>
        <v>2021</v>
      </c>
      <c r="O4890" s="45">
        <f>MONTH(Table1[[#This Row],[Joining Date]])</f>
        <v>7</v>
      </c>
      <c r="P4890" s="25">
        <f ca="1">NETWORKDAYS(Table1[[#This Row],[Joining Date]],TODAY())</f>
        <v>1300</v>
      </c>
      <c r="Q4890" s="25" t="str">
        <f>LEFT(Table1[[#This Row],[Department]],5)&amp;"-"&amp;RIGHT(Table1[[#This Row],[Employee ID]],3)</f>
        <v>Suppo-424</v>
      </c>
      <c r="R4890" s="25" t="str">
        <f>LEFT(Table1[[#This Row],[Department]],3)</f>
        <v>Sup</v>
      </c>
      <c r="S4890" s="36">
        <f>_xlfn.XLOOKUP(Table1[[#This Row],[City]],Table2[City],Table2[Bonus %])</f>
        <v>6</v>
      </c>
    </row>
    <row r="4891" spans="1:19" x14ac:dyDescent="0.35">
      <c r="A4891" s="9" t="s">
        <v>2368</v>
      </c>
      <c r="B4891" s="41" t="str">
        <f>LEFT(Table1[[#This Row],[Employee Name]],FIND(" ",Table1[[#This Row],[Employee Name]]))</f>
        <v xml:space="preserve">Sneha </v>
      </c>
      <c r="C4891" s="41" t="str">
        <f>RIGHT(Table1[[#This Row],[Employee Name]],LEN(Table1[[#This Row],[Employee Name]])-FIND(" ",Table1[[#This Row],[Employee Name]]))</f>
        <v>Iyer</v>
      </c>
      <c r="D4891" s="23">
        <f>Table1[[#This Row],[Basic Salary]]+Table1[[#This Row],[Bonus]]</f>
        <v>40803</v>
      </c>
      <c r="E4891" s="10">
        <v>75</v>
      </c>
      <c r="F4891" s="46">
        <v>94</v>
      </c>
      <c r="G4891" s="10" t="str" cm="1">
        <f t="array" ref="G4891">_xlfn.IFS(Table1[[#This Row],[Performance Score]]&gt;=80,"Excellent",Table1[[#This Row],[Performance Score]]&gt;=60,"Good",Table1[[#This Row],[Performance Score]]&gt;=40,"Need Improvement")</f>
        <v>Excellent</v>
      </c>
      <c r="H4891" s="30">
        <f>Table1[[#This Row],[Bonus]]/Table1[[#This Row],[Basic Salary]]</f>
        <v>0.15061192262139755</v>
      </c>
      <c r="I4891" s="10">
        <f ca="1">DATEDIF(Table1[[#This Row],[Date of Birth]],TODAY(),"y")</f>
        <v>20</v>
      </c>
      <c r="J4891" s="34">
        <v>45229</v>
      </c>
      <c r="K4891" s="33" t="str" cm="1">
        <f t="array" aca="1" ref="K4891" ca="1">_xlfn.IFS(L4891&lt;3,"Junior",L4891&lt;=7,"Mid-Level",L4891&gt;7,"Senior")</f>
        <v>Junior</v>
      </c>
      <c r="L4891" s="46">
        <f ca="1">INT(YEARFRAC(Table1[[#This Row],[Joining Date]],TODAY(),1))</f>
        <v>2</v>
      </c>
      <c r="M4891" s="25" t="str">
        <f t="shared" ca="1" si="76"/>
        <v>No</v>
      </c>
      <c r="N4891" s="26">
        <f>YEAR(Table1[[#This Row],[Joining Date]])</f>
        <v>2023</v>
      </c>
      <c r="O4891" s="46">
        <f>MONTH(Table1[[#This Row],[Joining Date]])</f>
        <v>10</v>
      </c>
      <c r="P4891" s="26">
        <f ca="1">NETWORKDAYS(Table1[[#This Row],[Joining Date]],TODAY())</f>
        <v>696</v>
      </c>
      <c r="Q4891" s="26" t="str">
        <f>LEFT(Table1[[#This Row],[Department]],5)&amp;"-"&amp;RIGHT(Table1[[#This Row],[Employee ID]],3)</f>
        <v>Opera-312</v>
      </c>
      <c r="R4891" s="26" t="str">
        <f>LEFT(Table1[[#This Row],[Department]],3)</f>
        <v>Ope</v>
      </c>
      <c r="S4891" s="37">
        <f>_xlfn.XLOOKUP(Table1[[#This Row],[City]],Table2[City],Table2[Bonus %])</f>
        <v>4</v>
      </c>
    </row>
    <row r="4892" spans="1:19" x14ac:dyDescent="0.35">
      <c r="A4892" s="7" t="s">
        <v>4436</v>
      </c>
      <c r="B4892" s="40" t="str">
        <f>LEFT(Table1[[#This Row],[Employee Name]],FIND(" ",Table1[[#This Row],[Employee Name]]))</f>
        <v xml:space="preserve">Vikram </v>
      </c>
      <c r="C4892" s="40" t="str">
        <f>RIGHT(Table1[[#This Row],[Employee Name]],LEN(Table1[[#This Row],[Employee Name]])-FIND(" ",Table1[[#This Row],[Employee Name]]))</f>
        <v>Singh</v>
      </c>
      <c r="D4892" s="22">
        <f>Table1[[#This Row],[Basic Salary]]+Table1[[#This Row],[Bonus]]</f>
        <v>40798</v>
      </c>
      <c r="E4892" s="8">
        <v>75</v>
      </c>
      <c r="F4892" s="45">
        <v>89</v>
      </c>
      <c r="G4892" s="8" t="str" cm="1">
        <f t="array" ref="G4892">_xlfn.IFS(Table1[[#This Row],[Performance Score]]&gt;=80,"Excellent",Table1[[#This Row],[Performance Score]]&gt;=60,"Good",Table1[[#This Row],[Performance Score]]&gt;=40,"Need Improvement")</f>
        <v>Excellent</v>
      </c>
      <c r="H4892" s="29">
        <f>Table1[[#This Row],[Bonus]]/Table1[[#This Row],[Basic Salary]]</f>
        <v>0.31964031569413898</v>
      </c>
      <c r="I4892" s="8">
        <f ca="1">DATEDIF(Table1[[#This Row],[Date of Birth]],TODAY(),"y")</f>
        <v>28</v>
      </c>
      <c r="J4892" s="33">
        <v>43518</v>
      </c>
      <c r="K4892" s="33" t="str" cm="1">
        <f t="array" aca="1" ref="K4892" ca="1">_xlfn.IFS(L4892&lt;3,"Junior",L4892&lt;=7,"Mid-Level",L4892&gt;7,"Senior")</f>
        <v>Mid-Level</v>
      </c>
      <c r="L4892" s="45">
        <f ca="1">INT(YEARFRAC(Table1[[#This Row],[Joining Date]],TODAY(),1))</f>
        <v>7</v>
      </c>
      <c r="M4892" s="25" t="str">
        <f t="shared" ca="1" si="76"/>
        <v>Yes</v>
      </c>
      <c r="N4892" s="25">
        <f>YEAR(Table1[[#This Row],[Joining Date]])</f>
        <v>2019</v>
      </c>
      <c r="O4892" s="45">
        <f>MONTH(Table1[[#This Row],[Joining Date]])</f>
        <v>2</v>
      </c>
      <c r="P4892" s="25">
        <f ca="1">NETWORKDAYS(Table1[[#This Row],[Joining Date]],TODAY())</f>
        <v>1917</v>
      </c>
      <c r="Q4892" s="25" t="str">
        <f>LEFT(Table1[[#This Row],[Department]],5)&amp;"-"&amp;RIGHT(Table1[[#This Row],[Employee ID]],3)</f>
        <v>Suppo-380</v>
      </c>
      <c r="R4892" s="25" t="str">
        <f>LEFT(Table1[[#This Row],[Department]],3)</f>
        <v>Sup</v>
      </c>
      <c r="S4892" s="36">
        <f>_xlfn.XLOOKUP(Table1[[#This Row],[City]],Table2[City],Table2[Bonus %])</f>
        <v>5</v>
      </c>
    </row>
    <row r="4893" spans="1:19" x14ac:dyDescent="0.35">
      <c r="A4893" s="9" t="s">
        <v>390</v>
      </c>
      <c r="B4893" s="41" t="str">
        <f>LEFT(Table1[[#This Row],[Employee Name]],FIND(" ",Table1[[#This Row],[Employee Name]]))</f>
        <v xml:space="preserve">Rohan </v>
      </c>
      <c r="C4893" s="41" t="str">
        <f>RIGHT(Table1[[#This Row],[Employee Name]],LEN(Table1[[#This Row],[Employee Name]])-FIND(" ",Table1[[#This Row],[Employee Name]]))</f>
        <v>Gupta</v>
      </c>
      <c r="D4893" s="23">
        <f>Table1[[#This Row],[Basic Salary]]+Table1[[#This Row],[Bonus]]</f>
        <v>40767</v>
      </c>
      <c r="E4893" s="10">
        <v>94</v>
      </c>
      <c r="F4893" s="46">
        <v>62</v>
      </c>
      <c r="G4893" s="10" t="str" cm="1">
        <f t="array" ref="G4893">_xlfn.IFS(Table1[[#This Row],[Performance Score]]&gt;=80,"Excellent",Table1[[#This Row],[Performance Score]]&gt;=60,"Good",Table1[[#This Row],[Performance Score]]&gt;=40,"Need Improvement")</f>
        <v>Good</v>
      </c>
      <c r="H4893" s="30">
        <f>Table1[[#This Row],[Bonus]]/Table1[[#This Row],[Basic Salary]]</f>
        <v>0.44908115025059536</v>
      </c>
      <c r="I4893" s="10">
        <f ca="1">DATEDIF(Table1[[#This Row],[Date of Birth]],TODAY(),"y")</f>
        <v>28</v>
      </c>
      <c r="J4893" s="34">
        <v>45824</v>
      </c>
      <c r="K4893" s="33" t="str" cm="1">
        <f t="array" aca="1" ref="K4893" ca="1">_xlfn.IFS(L4893&lt;3,"Junior",L4893&lt;=7,"Mid-Level",L4893&gt;7,"Senior")</f>
        <v>Junior</v>
      </c>
      <c r="L4893" s="46">
        <f ca="1">INT(YEARFRAC(Table1[[#This Row],[Joining Date]],TODAY(),1))</f>
        <v>1</v>
      </c>
      <c r="M4893" s="25" t="str">
        <f t="shared" ca="1" si="76"/>
        <v>No</v>
      </c>
      <c r="N4893" s="26">
        <f>YEAR(Table1[[#This Row],[Joining Date]])</f>
        <v>2025</v>
      </c>
      <c r="O4893" s="46">
        <f>MONTH(Table1[[#This Row],[Joining Date]])</f>
        <v>6</v>
      </c>
      <c r="P4893" s="26">
        <f ca="1">NETWORKDAYS(Table1[[#This Row],[Joining Date]],TODAY())</f>
        <v>271</v>
      </c>
      <c r="Q4893" s="26" t="str">
        <f>LEFT(Table1[[#This Row],[Department]],5)&amp;"-"&amp;RIGHT(Table1[[#This Row],[Employee ID]],3)</f>
        <v>Finan-334</v>
      </c>
      <c r="R4893" s="26" t="str">
        <f>LEFT(Table1[[#This Row],[Department]],3)</f>
        <v>Fin</v>
      </c>
      <c r="S4893" s="37">
        <f>_xlfn.XLOOKUP(Table1[[#This Row],[City]],Table2[City],Table2[Bonus %])</f>
        <v>6</v>
      </c>
    </row>
    <row r="4894" spans="1:19" x14ac:dyDescent="0.35">
      <c r="A4894" s="7" t="s">
        <v>1954</v>
      </c>
      <c r="B4894" s="40" t="str">
        <f>LEFT(Table1[[#This Row],[Employee Name]],FIND(" ",Table1[[#This Row],[Employee Name]]))</f>
        <v xml:space="preserve">Aditya </v>
      </c>
      <c r="C4894" s="40" t="str">
        <f>RIGHT(Table1[[#This Row],[Employee Name]],LEN(Table1[[#This Row],[Employee Name]])-FIND(" ",Table1[[#This Row],[Employee Name]]))</f>
        <v>Kapoor</v>
      </c>
      <c r="D4894" s="22">
        <f>Table1[[#This Row],[Basic Salary]]+Table1[[#This Row],[Bonus]]</f>
        <v>40728</v>
      </c>
      <c r="E4894" s="8">
        <v>79</v>
      </c>
      <c r="F4894" s="45">
        <v>63</v>
      </c>
      <c r="G4894" s="8" t="str" cm="1">
        <f t="array" ref="G4894">_xlfn.IFS(Table1[[#This Row],[Performance Score]]&gt;=80,"Excellent",Table1[[#This Row],[Performance Score]]&gt;=60,"Good",Table1[[#This Row],[Performance Score]]&gt;=40,"Need Improvement")</f>
        <v>Good</v>
      </c>
      <c r="H4894" s="29">
        <f>Table1[[#This Row],[Bonus]]/Table1[[#This Row],[Basic Salary]]</f>
        <v>0.33015447924491331</v>
      </c>
      <c r="I4894" s="8">
        <f ca="1">DATEDIF(Table1[[#This Row],[Date of Birth]],TODAY(),"y")</f>
        <v>44</v>
      </c>
      <c r="J4894" s="33">
        <v>45619</v>
      </c>
      <c r="K4894" s="33" t="str" cm="1">
        <f t="array" aca="1" ref="K4894" ca="1">_xlfn.IFS(L4894&lt;3,"Junior",L4894&lt;=7,"Mid-Level",L4894&gt;7,"Senior")</f>
        <v>Junior</v>
      </c>
      <c r="L4894" s="45">
        <f ca="1">INT(YEARFRAC(Table1[[#This Row],[Joining Date]],TODAY(),1))</f>
        <v>1</v>
      </c>
      <c r="M4894" s="25" t="str">
        <f t="shared" ca="1" si="76"/>
        <v>No</v>
      </c>
      <c r="N4894" s="25">
        <f>YEAR(Table1[[#This Row],[Joining Date]])</f>
        <v>2024</v>
      </c>
      <c r="O4894" s="45">
        <f>MONTH(Table1[[#This Row],[Joining Date]])</f>
        <v>11</v>
      </c>
      <c r="P4894" s="25">
        <f ca="1">NETWORKDAYS(Table1[[#This Row],[Joining Date]],TODAY())</f>
        <v>416</v>
      </c>
      <c r="Q4894" s="25" t="str">
        <f>LEFT(Table1[[#This Row],[Department]],5)&amp;"-"&amp;RIGHT(Table1[[#This Row],[Employee ID]],3)</f>
        <v>Finan-898</v>
      </c>
      <c r="R4894" s="25" t="str">
        <f>LEFT(Table1[[#This Row],[Department]],3)</f>
        <v>Fin</v>
      </c>
      <c r="S4894" s="36">
        <f>_xlfn.XLOOKUP(Table1[[#This Row],[City]],Table2[City],Table2[Bonus %])</f>
        <v>6</v>
      </c>
    </row>
    <row r="4895" spans="1:19" x14ac:dyDescent="0.35">
      <c r="A4895" s="9" t="s">
        <v>2221</v>
      </c>
      <c r="B4895" s="41" t="str">
        <f>LEFT(Table1[[#This Row],[Employee Name]],FIND(" ",Table1[[#This Row],[Employee Name]]))</f>
        <v xml:space="preserve">Priya </v>
      </c>
      <c r="C4895" s="41" t="str">
        <f>RIGHT(Table1[[#This Row],[Employee Name]],LEN(Table1[[#This Row],[Employee Name]])-FIND(" ",Table1[[#This Row],[Employee Name]]))</f>
        <v>Reddy</v>
      </c>
      <c r="D4895" s="23">
        <f>Table1[[#This Row],[Basic Salary]]+Table1[[#This Row],[Bonus]]</f>
        <v>40690</v>
      </c>
      <c r="E4895" s="10">
        <v>70</v>
      </c>
      <c r="F4895" s="46">
        <v>67</v>
      </c>
      <c r="G4895" s="10" t="str" cm="1">
        <f t="array" ref="G4895">_xlfn.IFS(Table1[[#This Row],[Performance Score]]&gt;=80,"Excellent",Table1[[#This Row],[Performance Score]]&gt;=60,"Good",Table1[[#This Row],[Performance Score]]&gt;=40,"Need Improvement")</f>
        <v>Good</v>
      </c>
      <c r="H4895" s="30">
        <f>Table1[[#This Row],[Bonus]]/Table1[[#This Row],[Basic Salary]]</f>
        <v>0.48612125639152665</v>
      </c>
      <c r="I4895" s="10">
        <f ca="1">DATEDIF(Table1[[#This Row],[Date of Birth]],TODAY(),"y")</f>
        <v>40</v>
      </c>
      <c r="J4895" s="34">
        <v>45327</v>
      </c>
      <c r="K4895" s="33" t="str" cm="1">
        <f t="array" aca="1" ref="K4895" ca="1">_xlfn.IFS(L4895&lt;3,"Junior",L4895&lt;=7,"Mid-Level",L4895&gt;7,"Senior")</f>
        <v>Junior</v>
      </c>
      <c r="L4895" s="46">
        <f ca="1">INT(YEARFRAC(Table1[[#This Row],[Joining Date]],TODAY(),1))</f>
        <v>2</v>
      </c>
      <c r="M4895" s="25" t="str">
        <f t="shared" ca="1" si="76"/>
        <v>No</v>
      </c>
      <c r="N4895" s="26">
        <f>YEAR(Table1[[#This Row],[Joining Date]])</f>
        <v>2024</v>
      </c>
      <c r="O4895" s="46">
        <f>MONTH(Table1[[#This Row],[Joining Date]])</f>
        <v>2</v>
      </c>
      <c r="P4895" s="26">
        <f ca="1">NETWORKDAYS(Table1[[#This Row],[Joining Date]],TODAY())</f>
        <v>626</v>
      </c>
      <c r="Q4895" s="26" t="str">
        <f>LEFT(Table1[[#This Row],[Department]],5)&amp;"-"&amp;RIGHT(Table1[[#This Row],[Employee ID]],3)</f>
        <v>Suppo-165</v>
      </c>
      <c r="R4895" s="26" t="str">
        <f>LEFT(Table1[[#This Row],[Department]],3)</f>
        <v>Sup</v>
      </c>
      <c r="S4895" s="37">
        <f>_xlfn.XLOOKUP(Table1[[#This Row],[City]],Table2[City],Table2[Bonus %])</f>
        <v>7</v>
      </c>
    </row>
    <row r="4896" spans="1:19" x14ac:dyDescent="0.35">
      <c r="A4896" s="7" t="s">
        <v>4102</v>
      </c>
      <c r="B4896" s="40" t="str">
        <f>LEFT(Table1[[#This Row],[Employee Name]],FIND(" ",Table1[[#This Row],[Employee Name]]))</f>
        <v xml:space="preserve">Sneha </v>
      </c>
      <c r="C4896" s="40" t="str">
        <f>RIGHT(Table1[[#This Row],[Employee Name]],LEN(Table1[[#This Row],[Employee Name]])-FIND(" ",Table1[[#This Row],[Employee Name]]))</f>
        <v>Iyer</v>
      </c>
      <c r="D4896" s="22">
        <f>Table1[[#This Row],[Basic Salary]]+Table1[[#This Row],[Bonus]]</f>
        <v>40648</v>
      </c>
      <c r="E4896" s="8">
        <v>80</v>
      </c>
      <c r="F4896" s="45">
        <v>66</v>
      </c>
      <c r="G4896" s="8" t="str" cm="1">
        <f t="array" ref="G4896">_xlfn.IFS(Table1[[#This Row],[Performance Score]]&gt;=80,"Excellent",Table1[[#This Row],[Performance Score]]&gt;=60,"Good",Table1[[#This Row],[Performance Score]]&gt;=40,"Need Improvement")</f>
        <v>Good</v>
      </c>
      <c r="H4896" s="29">
        <f>Table1[[#This Row],[Bonus]]/Table1[[#This Row],[Basic Salary]]</f>
        <v>0.56784694900871713</v>
      </c>
      <c r="I4896" s="8">
        <f ca="1">DATEDIF(Table1[[#This Row],[Date of Birth]],TODAY(),"y")</f>
        <v>28</v>
      </c>
      <c r="J4896" s="33">
        <v>43560</v>
      </c>
      <c r="K4896" s="33" t="str" cm="1">
        <f t="array" aca="1" ref="K4896" ca="1">_xlfn.IFS(L4896&lt;3,"Junior",L4896&lt;=7,"Mid-Level",L4896&gt;7,"Senior")</f>
        <v>Mid-Level</v>
      </c>
      <c r="L4896" s="45">
        <f ca="1">INT(YEARFRAC(Table1[[#This Row],[Joining Date]],TODAY(),1))</f>
        <v>7</v>
      </c>
      <c r="M4896" s="25" t="str">
        <f t="shared" ca="1" si="76"/>
        <v>Yes</v>
      </c>
      <c r="N4896" s="25">
        <f>YEAR(Table1[[#This Row],[Joining Date]])</f>
        <v>2019</v>
      </c>
      <c r="O4896" s="45">
        <f>MONTH(Table1[[#This Row],[Joining Date]])</f>
        <v>4</v>
      </c>
      <c r="P4896" s="25">
        <f ca="1">NETWORKDAYS(Table1[[#This Row],[Joining Date]],TODAY())</f>
        <v>1887</v>
      </c>
      <c r="Q4896" s="25" t="str">
        <f>LEFT(Table1[[#This Row],[Department]],5)&amp;"-"&amp;RIGHT(Table1[[#This Row],[Employee ID]],3)</f>
        <v>Marke-046</v>
      </c>
      <c r="R4896" s="25" t="str">
        <f>LEFT(Table1[[#This Row],[Department]],3)</f>
        <v>Mar</v>
      </c>
      <c r="S4896" s="36">
        <f>_xlfn.XLOOKUP(Table1[[#This Row],[City]],Table2[City],Table2[Bonus %])</f>
        <v>4</v>
      </c>
    </row>
    <row r="4897" spans="1:19" x14ac:dyDescent="0.35">
      <c r="A4897" s="9" t="s">
        <v>2954</v>
      </c>
      <c r="B4897" s="41" t="str">
        <f>LEFT(Table1[[#This Row],[Employee Name]],FIND(" ",Table1[[#This Row],[Employee Name]]))</f>
        <v xml:space="preserve">Ananya </v>
      </c>
      <c r="C4897" s="41" t="str">
        <f>RIGHT(Table1[[#This Row],[Employee Name]],LEN(Table1[[#This Row],[Employee Name]])-FIND(" ",Table1[[#This Row],[Employee Name]]))</f>
        <v>Rao</v>
      </c>
      <c r="D4897" s="23">
        <f>Table1[[#This Row],[Basic Salary]]+Table1[[#This Row],[Bonus]]</f>
        <v>40613</v>
      </c>
      <c r="E4897" s="10">
        <v>94</v>
      </c>
      <c r="F4897" s="46">
        <v>42</v>
      </c>
      <c r="G4897" s="10" t="str" cm="1">
        <f t="array" ref="G4897">_xlfn.IFS(Table1[[#This Row],[Performance Score]]&gt;=80,"Excellent",Table1[[#This Row],[Performance Score]]&gt;=60,"Good",Table1[[#This Row],[Performance Score]]&gt;=40,"Need Improvement")</f>
        <v>Need Improvement</v>
      </c>
      <c r="H4897" s="30">
        <f>Table1[[#This Row],[Bonus]]/Table1[[#This Row],[Basic Salary]]</f>
        <v>0.59485568427253088</v>
      </c>
      <c r="I4897" s="10">
        <f ca="1">DATEDIF(Table1[[#This Row],[Date of Birth]],TODAY(),"y")</f>
        <v>41</v>
      </c>
      <c r="J4897" s="34">
        <v>44139</v>
      </c>
      <c r="K4897" s="33" t="str" cm="1">
        <f t="array" aca="1" ref="K4897" ca="1">_xlfn.IFS(L4897&lt;3,"Junior",L4897&lt;=7,"Mid-Level",L4897&gt;7,"Senior")</f>
        <v>Mid-Level</v>
      </c>
      <c r="L4897" s="46">
        <f ca="1">INT(YEARFRAC(Table1[[#This Row],[Joining Date]],TODAY(),1))</f>
        <v>5</v>
      </c>
      <c r="M4897" s="25" t="str">
        <f t="shared" ca="1" si="76"/>
        <v>No</v>
      </c>
      <c r="N4897" s="26">
        <f>YEAR(Table1[[#This Row],[Joining Date]])</f>
        <v>2020</v>
      </c>
      <c r="O4897" s="46">
        <f>MONTH(Table1[[#This Row],[Joining Date]])</f>
        <v>11</v>
      </c>
      <c r="P4897" s="26">
        <f ca="1">NETWORKDAYS(Table1[[#This Row],[Joining Date]],TODAY())</f>
        <v>1474</v>
      </c>
      <c r="Q4897" s="26" t="str">
        <f>LEFT(Table1[[#This Row],[Department]],5)&amp;"-"&amp;RIGHT(Table1[[#This Row],[Employee ID]],3)</f>
        <v>Opera-898</v>
      </c>
      <c r="R4897" s="26" t="str">
        <f>LEFT(Table1[[#This Row],[Department]],3)</f>
        <v>Ope</v>
      </c>
      <c r="S4897" s="37">
        <f>_xlfn.XLOOKUP(Table1[[#This Row],[City]],Table2[City],Table2[Bonus %])</f>
        <v>7</v>
      </c>
    </row>
    <row r="4898" spans="1:19" x14ac:dyDescent="0.35">
      <c r="A4898" s="7" t="s">
        <v>2349</v>
      </c>
      <c r="B4898" s="40" t="str">
        <f>LEFT(Table1[[#This Row],[Employee Name]],FIND(" ",Table1[[#This Row],[Employee Name]]))</f>
        <v xml:space="preserve">Meera </v>
      </c>
      <c r="C4898" s="40" t="str">
        <f>RIGHT(Table1[[#This Row],[Employee Name]],LEN(Table1[[#This Row],[Employee Name]])-FIND(" ",Table1[[#This Row],[Employee Name]]))</f>
        <v>Joshi</v>
      </c>
      <c r="D4898" s="22">
        <f>Table1[[#This Row],[Basic Salary]]+Table1[[#This Row],[Bonus]]</f>
        <v>40609</v>
      </c>
      <c r="E4898" s="8">
        <v>95</v>
      </c>
      <c r="F4898" s="45">
        <v>67</v>
      </c>
      <c r="G4898" s="8" t="str" cm="1">
        <f t="array" ref="G4898">_xlfn.IFS(Table1[[#This Row],[Performance Score]]&gt;=80,"Excellent",Table1[[#This Row],[Performance Score]]&gt;=60,"Good",Table1[[#This Row],[Performance Score]]&gt;=40,"Need Improvement")</f>
        <v>Good</v>
      </c>
      <c r="H4898" s="29">
        <f>Table1[[#This Row],[Bonus]]/Table1[[#This Row],[Basic Salary]]</f>
        <v>0.5462437649925751</v>
      </c>
      <c r="I4898" s="8">
        <f ca="1">DATEDIF(Table1[[#This Row],[Date of Birth]],TODAY(),"y")</f>
        <v>37</v>
      </c>
      <c r="J4898" s="33">
        <v>43951</v>
      </c>
      <c r="K4898" s="33" t="str" cm="1">
        <f t="array" aca="1" ref="K4898" ca="1">_xlfn.IFS(L4898&lt;3,"Junior",L4898&lt;=7,"Mid-Level",L4898&gt;7,"Senior")</f>
        <v>Mid-Level</v>
      </c>
      <c r="L4898" s="45">
        <f ca="1">INT(YEARFRAC(Table1[[#This Row],[Joining Date]],TODAY(),1))</f>
        <v>6</v>
      </c>
      <c r="M4898" s="25" t="str">
        <f t="shared" ca="1" si="76"/>
        <v>Yes</v>
      </c>
      <c r="N4898" s="25">
        <f>YEAR(Table1[[#This Row],[Joining Date]])</f>
        <v>2020</v>
      </c>
      <c r="O4898" s="45">
        <f>MONTH(Table1[[#This Row],[Joining Date]])</f>
        <v>4</v>
      </c>
      <c r="P4898" s="25">
        <f ca="1">NETWORKDAYS(Table1[[#This Row],[Joining Date]],TODAY())</f>
        <v>1608</v>
      </c>
      <c r="Q4898" s="25" t="str">
        <f>LEFT(Table1[[#This Row],[Department]],5)&amp;"-"&amp;RIGHT(Table1[[#This Row],[Employee ID]],3)</f>
        <v>IT-293</v>
      </c>
      <c r="R4898" s="25" t="str">
        <f>LEFT(Table1[[#This Row],[Department]],3)</f>
        <v>IT</v>
      </c>
      <c r="S4898" s="36">
        <f>_xlfn.XLOOKUP(Table1[[#This Row],[City]],Table2[City],Table2[Bonus %])</f>
        <v>7</v>
      </c>
    </row>
    <row r="4899" spans="1:19" x14ac:dyDescent="0.35">
      <c r="A4899" s="9" t="s">
        <v>2778</v>
      </c>
      <c r="B4899" s="41" t="str">
        <f>LEFT(Table1[[#This Row],[Employee Name]],FIND(" ",Table1[[#This Row],[Employee Name]]))</f>
        <v xml:space="preserve">Ishita </v>
      </c>
      <c r="C4899" s="41" t="str">
        <f>RIGHT(Table1[[#This Row],[Employee Name]],LEN(Table1[[#This Row],[Employee Name]])-FIND(" ",Table1[[#This Row],[Employee Name]]))</f>
        <v>Roy</v>
      </c>
      <c r="D4899" s="23">
        <f>Table1[[#This Row],[Basic Salary]]+Table1[[#This Row],[Bonus]]</f>
        <v>40544</v>
      </c>
      <c r="E4899" s="10">
        <v>60</v>
      </c>
      <c r="F4899" s="46">
        <v>77</v>
      </c>
      <c r="G4899" s="10" t="str" cm="1">
        <f t="array" ref="G4899">_xlfn.IFS(Table1[[#This Row],[Performance Score]]&gt;=80,"Excellent",Table1[[#This Row],[Performance Score]]&gt;=60,"Good",Table1[[#This Row],[Performance Score]]&gt;=40,"Need Improvement")</f>
        <v>Good</v>
      </c>
      <c r="H4899" s="30">
        <f>Table1[[#This Row],[Bonus]]/Table1[[#This Row],[Basic Salary]]</f>
        <v>0.55591373090797447</v>
      </c>
      <c r="I4899" s="10">
        <f ca="1">DATEDIF(Table1[[#This Row],[Date of Birth]],TODAY(),"y")</f>
        <v>15</v>
      </c>
      <c r="J4899" s="34">
        <v>42553</v>
      </c>
      <c r="K4899" s="33" t="str" cm="1">
        <f t="array" aca="1" ref="K4899" ca="1">_xlfn.IFS(L4899&lt;3,"Junior",L4899&lt;=7,"Mid-Level",L4899&gt;7,"Senior")</f>
        <v>Senior</v>
      </c>
      <c r="L4899" s="46">
        <f ca="1">INT(YEARFRAC(Table1[[#This Row],[Joining Date]],TODAY(),1))</f>
        <v>9</v>
      </c>
      <c r="M4899" s="25" t="str">
        <f t="shared" ca="1" si="76"/>
        <v>Yes</v>
      </c>
      <c r="N4899" s="26">
        <f>YEAR(Table1[[#This Row],[Joining Date]])</f>
        <v>2016</v>
      </c>
      <c r="O4899" s="46">
        <f>MONTH(Table1[[#This Row],[Joining Date]])</f>
        <v>7</v>
      </c>
      <c r="P4899" s="26">
        <f ca="1">NETWORKDAYS(Table1[[#This Row],[Joining Date]],TODAY())</f>
        <v>2606</v>
      </c>
      <c r="Q4899" s="26" t="str">
        <f>LEFT(Table1[[#This Row],[Department]],5)&amp;"-"&amp;RIGHT(Table1[[#This Row],[Employee ID]],3)</f>
        <v>Finan-722</v>
      </c>
      <c r="R4899" s="26" t="str">
        <f>LEFT(Table1[[#This Row],[Department]],3)</f>
        <v>Fin</v>
      </c>
      <c r="S4899" s="37">
        <f>_xlfn.XLOOKUP(Table1[[#This Row],[City]],Table2[City],Table2[Bonus %])</f>
        <v>6</v>
      </c>
    </row>
    <row r="4900" spans="1:19" x14ac:dyDescent="0.35">
      <c r="A4900" s="7" t="s">
        <v>2397</v>
      </c>
      <c r="B4900" s="40" t="str">
        <f>LEFT(Table1[[#This Row],[Employee Name]],FIND(" ",Table1[[#This Row],[Employee Name]]))</f>
        <v xml:space="preserve">Tarun </v>
      </c>
      <c r="C4900" s="40" t="str">
        <f>RIGHT(Table1[[#This Row],[Employee Name]],LEN(Table1[[#This Row],[Employee Name]])-FIND(" ",Table1[[#This Row],[Employee Name]]))</f>
        <v>Verma</v>
      </c>
      <c r="D4900" s="22">
        <f>Table1[[#This Row],[Basic Salary]]+Table1[[#This Row],[Bonus]]</f>
        <v>40517</v>
      </c>
      <c r="E4900" s="8">
        <v>73</v>
      </c>
      <c r="F4900" s="45">
        <v>51</v>
      </c>
      <c r="G4900" s="8" t="str" cm="1">
        <f t="array" ref="G4900">_xlfn.IFS(Table1[[#This Row],[Performance Score]]&gt;=80,"Excellent",Table1[[#This Row],[Performance Score]]&gt;=60,"Good",Table1[[#This Row],[Performance Score]]&gt;=40,"Need Improvement")</f>
        <v>Need Improvement</v>
      </c>
      <c r="H4900" s="29">
        <f>Table1[[#This Row],[Bonus]]/Table1[[#This Row],[Basic Salary]]</f>
        <v>0.5099690679387322</v>
      </c>
      <c r="I4900" s="8">
        <f ca="1">DATEDIF(Table1[[#This Row],[Date of Birth]],TODAY(),"y")</f>
        <v>33</v>
      </c>
      <c r="J4900" s="33">
        <v>42764</v>
      </c>
      <c r="K4900" s="33" t="str" cm="1">
        <f t="array" aca="1" ref="K4900" ca="1">_xlfn.IFS(L4900&lt;3,"Junior",L4900&lt;=7,"Mid-Level",L4900&gt;7,"Senior")</f>
        <v>Senior</v>
      </c>
      <c r="L4900" s="45">
        <f ca="1">INT(YEARFRAC(Table1[[#This Row],[Joining Date]],TODAY(),1))</f>
        <v>9</v>
      </c>
      <c r="M4900" s="25" t="str">
        <f t="shared" ca="1" si="76"/>
        <v>Yes</v>
      </c>
      <c r="N4900" s="25">
        <f>YEAR(Table1[[#This Row],[Joining Date]])</f>
        <v>2017</v>
      </c>
      <c r="O4900" s="45">
        <f>MONTH(Table1[[#This Row],[Joining Date]])</f>
        <v>1</v>
      </c>
      <c r="P4900" s="25">
        <f ca="1">NETWORKDAYS(Table1[[#This Row],[Joining Date]],TODAY())</f>
        <v>2456</v>
      </c>
      <c r="Q4900" s="25" t="str">
        <f>LEFT(Table1[[#This Row],[Department]],5)&amp;"-"&amp;RIGHT(Table1[[#This Row],[Employee ID]],3)</f>
        <v>Suppo-341</v>
      </c>
      <c r="R4900" s="25" t="str">
        <f>LEFT(Table1[[#This Row],[Department]],3)</f>
        <v>Sup</v>
      </c>
      <c r="S4900" s="36">
        <f>_xlfn.XLOOKUP(Table1[[#This Row],[City]],Table2[City],Table2[Bonus %])</f>
        <v>8</v>
      </c>
    </row>
    <row r="4901" spans="1:19" x14ac:dyDescent="0.35">
      <c r="A4901" s="9" t="s">
        <v>2770</v>
      </c>
      <c r="B4901" s="41" t="str">
        <f>LEFT(Table1[[#This Row],[Employee Name]],FIND(" ",Table1[[#This Row],[Employee Name]]))</f>
        <v xml:space="preserve">Meera </v>
      </c>
      <c r="C4901" s="41" t="str">
        <f>RIGHT(Table1[[#This Row],[Employee Name]],LEN(Table1[[#This Row],[Employee Name]])-FIND(" ",Table1[[#This Row],[Employee Name]]))</f>
        <v>Joshi</v>
      </c>
      <c r="D4901" s="23">
        <f>Table1[[#This Row],[Basic Salary]]+Table1[[#This Row],[Bonus]]</f>
        <v>40492</v>
      </c>
      <c r="E4901" s="10">
        <v>95</v>
      </c>
      <c r="F4901" s="46">
        <v>64</v>
      </c>
      <c r="G4901" s="10" t="str" cm="1">
        <f t="array" ref="G4901">_xlfn.IFS(Table1[[#This Row],[Performance Score]]&gt;=80,"Excellent",Table1[[#This Row],[Performance Score]]&gt;=60,"Good",Table1[[#This Row],[Performance Score]]&gt;=40,"Need Improvement")</f>
        <v>Good</v>
      </c>
      <c r="H4901" s="30">
        <f>Table1[[#This Row],[Bonus]]/Table1[[#This Row],[Basic Salary]]</f>
        <v>0.26985919026562549</v>
      </c>
      <c r="I4901" s="10">
        <f ca="1">DATEDIF(Table1[[#This Row],[Date of Birth]],TODAY(),"y")</f>
        <v>29</v>
      </c>
      <c r="J4901" s="34">
        <v>45562</v>
      </c>
      <c r="K4901" s="33" t="str" cm="1">
        <f t="array" aca="1" ref="K4901" ca="1">_xlfn.IFS(L4901&lt;3,"Junior",L4901&lt;=7,"Mid-Level",L4901&gt;7,"Senior")</f>
        <v>Junior</v>
      </c>
      <c r="L4901" s="46">
        <f ca="1">INT(YEARFRAC(Table1[[#This Row],[Joining Date]],TODAY(),1))</f>
        <v>1</v>
      </c>
      <c r="M4901" s="25" t="str">
        <f t="shared" ca="1" si="76"/>
        <v>No</v>
      </c>
      <c r="N4901" s="26">
        <f>YEAR(Table1[[#This Row],[Joining Date]])</f>
        <v>2024</v>
      </c>
      <c r="O4901" s="46">
        <f>MONTH(Table1[[#This Row],[Joining Date]])</f>
        <v>9</v>
      </c>
      <c r="P4901" s="26">
        <f ca="1">NETWORKDAYS(Table1[[#This Row],[Joining Date]],TODAY())</f>
        <v>457</v>
      </c>
      <c r="Q4901" s="26" t="str">
        <f>LEFT(Table1[[#This Row],[Department]],5)&amp;"-"&amp;RIGHT(Table1[[#This Row],[Employee ID]],3)</f>
        <v>Sales-714</v>
      </c>
      <c r="R4901" s="26" t="str">
        <f>LEFT(Table1[[#This Row],[Department]],3)</f>
        <v>Sal</v>
      </c>
      <c r="S4901" s="37">
        <f>_xlfn.XLOOKUP(Table1[[#This Row],[City]],Table2[City],Table2[Bonus %])</f>
        <v>7</v>
      </c>
    </row>
    <row r="4902" spans="1:19" x14ac:dyDescent="0.35">
      <c r="A4902" s="7" t="s">
        <v>1658</v>
      </c>
      <c r="B4902" s="40" t="str">
        <f>LEFT(Table1[[#This Row],[Employee Name]],FIND(" ",Table1[[#This Row],[Employee Name]]))</f>
        <v xml:space="preserve">Rahul </v>
      </c>
      <c r="C4902" s="40" t="str">
        <f>RIGHT(Table1[[#This Row],[Employee Name]],LEN(Table1[[#This Row],[Employee Name]])-FIND(" ",Table1[[#This Row],[Employee Name]]))</f>
        <v>Verma</v>
      </c>
      <c r="D4902" s="22">
        <f>Table1[[#This Row],[Basic Salary]]+Table1[[#This Row],[Bonus]]</f>
        <v>40455</v>
      </c>
      <c r="E4902" s="8">
        <v>60</v>
      </c>
      <c r="F4902" s="45">
        <v>59</v>
      </c>
      <c r="G4902" s="8" t="str" cm="1">
        <f t="array" ref="G4902">_xlfn.IFS(Table1[[#This Row],[Performance Score]]&gt;=80,"Excellent",Table1[[#This Row],[Performance Score]]&gt;=60,"Good",Table1[[#This Row],[Performance Score]]&gt;=40,"Need Improvement")</f>
        <v>Need Improvement</v>
      </c>
      <c r="H4902" s="29">
        <f>Table1[[#This Row],[Bonus]]/Table1[[#This Row],[Basic Salary]]</f>
        <v>0.5283917035022101</v>
      </c>
      <c r="I4902" s="8">
        <f ca="1">DATEDIF(Table1[[#This Row],[Date of Birth]],TODAY(),"y")</f>
        <v>44</v>
      </c>
      <c r="J4902" s="33">
        <v>44541</v>
      </c>
      <c r="K4902" s="33" t="str" cm="1">
        <f t="array" aca="1" ref="K4902" ca="1">_xlfn.IFS(L4902&lt;3,"Junior",L4902&lt;=7,"Mid-Level",L4902&gt;7,"Senior")</f>
        <v>Mid-Level</v>
      </c>
      <c r="L4902" s="45">
        <f ca="1">INT(YEARFRAC(Table1[[#This Row],[Joining Date]],TODAY(),1))</f>
        <v>4</v>
      </c>
      <c r="M4902" s="25" t="str">
        <f t="shared" ca="1" si="76"/>
        <v>No</v>
      </c>
      <c r="N4902" s="25">
        <f>YEAR(Table1[[#This Row],[Joining Date]])</f>
        <v>2021</v>
      </c>
      <c r="O4902" s="45">
        <f>MONTH(Table1[[#This Row],[Joining Date]])</f>
        <v>12</v>
      </c>
      <c r="P4902" s="25">
        <f ca="1">NETWORKDAYS(Table1[[#This Row],[Joining Date]],TODAY())</f>
        <v>1186</v>
      </c>
      <c r="Q4902" s="25" t="str">
        <f>LEFT(Table1[[#This Row],[Department]],5)&amp;"-"&amp;RIGHT(Table1[[#This Row],[Employee ID]],3)</f>
        <v>HR-602</v>
      </c>
      <c r="R4902" s="25" t="str">
        <f>LEFT(Table1[[#This Row],[Department]],3)</f>
        <v>HR</v>
      </c>
      <c r="S4902" s="36">
        <f>_xlfn.XLOOKUP(Table1[[#This Row],[City]],Table2[City],Table2[Bonus %])</f>
        <v>8</v>
      </c>
    </row>
    <row r="4903" spans="1:19" x14ac:dyDescent="0.35">
      <c r="A4903" s="9" t="s">
        <v>2139</v>
      </c>
      <c r="B4903" s="41" t="str">
        <f>LEFT(Table1[[#This Row],[Employee Name]],FIND(" ",Table1[[#This Row],[Employee Name]]))</f>
        <v xml:space="preserve">Meera </v>
      </c>
      <c r="C4903" s="41" t="str">
        <f>RIGHT(Table1[[#This Row],[Employee Name]],LEN(Table1[[#This Row],[Employee Name]])-FIND(" ",Table1[[#This Row],[Employee Name]]))</f>
        <v>Joshi</v>
      </c>
      <c r="D4903" s="23">
        <f>Table1[[#This Row],[Basic Salary]]+Table1[[#This Row],[Bonus]]</f>
        <v>40350</v>
      </c>
      <c r="E4903" s="10">
        <v>63</v>
      </c>
      <c r="F4903" s="46">
        <v>66</v>
      </c>
      <c r="G4903" s="10" t="str" cm="1">
        <f t="array" ref="G4903">_xlfn.IFS(Table1[[#This Row],[Performance Score]]&gt;=80,"Excellent",Table1[[#This Row],[Performance Score]]&gt;=60,"Good",Table1[[#This Row],[Performance Score]]&gt;=40,"Need Improvement")</f>
        <v>Good</v>
      </c>
      <c r="H4903" s="30">
        <f>Table1[[#This Row],[Bonus]]/Table1[[#This Row],[Basic Salary]]</f>
        <v>0.17772394267534514</v>
      </c>
      <c r="I4903" s="10">
        <f ca="1">DATEDIF(Table1[[#This Row],[Date of Birth]],TODAY(),"y")</f>
        <v>29</v>
      </c>
      <c r="J4903" s="34">
        <v>43485</v>
      </c>
      <c r="K4903" s="33" t="str" cm="1">
        <f t="array" aca="1" ref="K4903" ca="1">_xlfn.IFS(L4903&lt;3,"Junior",L4903&lt;=7,"Mid-Level",L4903&gt;7,"Senior")</f>
        <v>Mid-Level</v>
      </c>
      <c r="L4903" s="46">
        <f ca="1">INT(YEARFRAC(Table1[[#This Row],[Joining Date]],TODAY(),1))</f>
        <v>7</v>
      </c>
      <c r="M4903" s="25" t="str">
        <f t="shared" ca="1" si="76"/>
        <v>Yes</v>
      </c>
      <c r="N4903" s="26">
        <f>YEAR(Table1[[#This Row],[Joining Date]])</f>
        <v>2019</v>
      </c>
      <c r="O4903" s="46">
        <f>MONTH(Table1[[#This Row],[Joining Date]])</f>
        <v>1</v>
      </c>
      <c r="P4903" s="26">
        <f ca="1">NETWORKDAYS(Table1[[#This Row],[Joining Date]],TODAY())</f>
        <v>1941</v>
      </c>
      <c r="Q4903" s="26" t="str">
        <f>LEFT(Table1[[#This Row],[Department]],5)&amp;"-"&amp;RIGHT(Table1[[#This Row],[Employee ID]],3)</f>
        <v>Finan-083</v>
      </c>
      <c r="R4903" s="26" t="str">
        <f>LEFT(Table1[[#This Row],[Department]],3)</f>
        <v>Fin</v>
      </c>
      <c r="S4903" s="37">
        <f>_xlfn.XLOOKUP(Table1[[#This Row],[City]],Table2[City],Table2[Bonus %])</f>
        <v>8</v>
      </c>
    </row>
    <row r="4904" spans="1:19" x14ac:dyDescent="0.35">
      <c r="A4904" s="7" t="s">
        <v>503</v>
      </c>
      <c r="B4904" s="40" t="str">
        <f>LEFT(Table1[[#This Row],[Employee Name]],FIND(" ",Table1[[#This Row],[Employee Name]]))</f>
        <v xml:space="preserve">Aarav </v>
      </c>
      <c r="C4904" s="40" t="str">
        <f>RIGHT(Table1[[#This Row],[Employee Name]],LEN(Table1[[#This Row],[Employee Name]])-FIND(" ",Table1[[#This Row],[Employee Name]]))</f>
        <v>Sharma</v>
      </c>
      <c r="D4904" s="22">
        <f>Table1[[#This Row],[Basic Salary]]+Table1[[#This Row],[Bonus]]</f>
        <v>40271</v>
      </c>
      <c r="E4904" s="8">
        <v>80</v>
      </c>
      <c r="F4904" s="45">
        <v>78</v>
      </c>
      <c r="G4904" s="8" t="str" cm="1">
        <f t="array" ref="G4904">_xlfn.IFS(Table1[[#This Row],[Performance Score]]&gt;=80,"Excellent",Table1[[#This Row],[Performance Score]]&gt;=60,"Good",Table1[[#This Row],[Performance Score]]&gt;=40,"Need Improvement")</f>
        <v>Good</v>
      </c>
      <c r="H4904" s="29">
        <f>Table1[[#This Row],[Bonus]]/Table1[[#This Row],[Basic Salary]]</f>
        <v>0.33193319001157601</v>
      </c>
      <c r="I4904" s="8">
        <f ca="1">DATEDIF(Table1[[#This Row],[Date of Birth]],TODAY(),"y")</f>
        <v>39</v>
      </c>
      <c r="J4904" s="33">
        <v>45844</v>
      </c>
      <c r="K4904" s="33" t="str" cm="1">
        <f t="array" aca="1" ref="K4904" ca="1">_xlfn.IFS(L4904&lt;3,"Junior",L4904&lt;=7,"Mid-Level",L4904&gt;7,"Senior")</f>
        <v>Junior</v>
      </c>
      <c r="L4904" s="45">
        <f ca="1">INT(YEARFRAC(Table1[[#This Row],[Joining Date]],TODAY(),1))</f>
        <v>0</v>
      </c>
      <c r="M4904" s="25" t="str">
        <f t="shared" ca="1" si="76"/>
        <v>No</v>
      </c>
      <c r="N4904" s="25">
        <f>YEAR(Table1[[#This Row],[Joining Date]])</f>
        <v>2025</v>
      </c>
      <c r="O4904" s="45">
        <f>MONTH(Table1[[#This Row],[Joining Date]])</f>
        <v>7</v>
      </c>
      <c r="P4904" s="25">
        <f ca="1">NETWORKDAYS(Table1[[#This Row],[Joining Date]],TODAY())</f>
        <v>256</v>
      </c>
      <c r="Q4904" s="25" t="str">
        <f>LEFT(Table1[[#This Row],[Department]],5)&amp;"-"&amp;RIGHT(Table1[[#This Row],[Employee ID]],3)</f>
        <v>IT-447</v>
      </c>
      <c r="R4904" s="25" t="str">
        <f>LEFT(Table1[[#This Row],[Department]],3)</f>
        <v>IT</v>
      </c>
      <c r="S4904" s="36">
        <f>_xlfn.XLOOKUP(Table1[[#This Row],[City]],Table2[City],Table2[Bonus %])</f>
        <v>5</v>
      </c>
    </row>
    <row r="4905" spans="1:19" x14ac:dyDescent="0.35">
      <c r="A4905" s="9" t="s">
        <v>606</v>
      </c>
      <c r="B4905" s="41" t="str">
        <f>LEFT(Table1[[#This Row],[Employee Name]],FIND(" ",Table1[[#This Row],[Employee Name]]))</f>
        <v xml:space="preserve">Nisha </v>
      </c>
      <c r="C4905" s="41" t="str">
        <f>RIGHT(Table1[[#This Row],[Employee Name]],LEN(Table1[[#This Row],[Employee Name]])-FIND(" ",Table1[[#This Row],[Employee Name]]))</f>
        <v>Kapoor</v>
      </c>
      <c r="D4905" s="23">
        <f>Table1[[#This Row],[Basic Salary]]+Table1[[#This Row],[Bonus]]</f>
        <v>40173</v>
      </c>
      <c r="E4905" s="10">
        <v>68</v>
      </c>
      <c r="F4905" s="46">
        <v>51</v>
      </c>
      <c r="G4905" s="10" t="str" cm="1">
        <f t="array" ref="G4905">_xlfn.IFS(Table1[[#This Row],[Performance Score]]&gt;=80,"Excellent",Table1[[#This Row],[Performance Score]]&gt;=60,"Good",Table1[[#This Row],[Performance Score]]&gt;=40,"Need Improvement")</f>
        <v>Need Improvement</v>
      </c>
      <c r="H4905" s="30">
        <f>Table1[[#This Row],[Bonus]]/Table1[[#This Row],[Basic Salary]]</f>
        <v>0.19069919084738729</v>
      </c>
      <c r="I4905" s="10">
        <f ca="1">DATEDIF(Table1[[#This Row],[Date of Birth]],TODAY(),"y")</f>
        <v>16</v>
      </c>
      <c r="J4905" s="34">
        <v>44148</v>
      </c>
      <c r="K4905" s="33" t="str" cm="1">
        <f t="array" aca="1" ref="K4905" ca="1">_xlfn.IFS(L4905&lt;3,"Junior",L4905&lt;=7,"Mid-Level",L4905&gt;7,"Senior")</f>
        <v>Mid-Level</v>
      </c>
      <c r="L4905" s="46">
        <f ca="1">INT(YEARFRAC(Table1[[#This Row],[Joining Date]],TODAY(),1))</f>
        <v>5</v>
      </c>
      <c r="M4905" s="25" t="str">
        <f t="shared" ca="1" si="76"/>
        <v>No</v>
      </c>
      <c r="N4905" s="26">
        <f>YEAR(Table1[[#This Row],[Joining Date]])</f>
        <v>2020</v>
      </c>
      <c r="O4905" s="46">
        <f>MONTH(Table1[[#This Row],[Joining Date]])</f>
        <v>11</v>
      </c>
      <c r="P4905" s="26">
        <f ca="1">NETWORKDAYS(Table1[[#This Row],[Joining Date]],TODAY())</f>
        <v>1467</v>
      </c>
      <c r="Q4905" s="26" t="str">
        <f>LEFT(Table1[[#This Row],[Department]],5)&amp;"-"&amp;RIGHT(Table1[[#This Row],[Employee ID]],3)</f>
        <v>HR-550</v>
      </c>
      <c r="R4905" s="26" t="str">
        <f>LEFT(Table1[[#This Row],[Department]],3)</f>
        <v>HR</v>
      </c>
      <c r="S4905" s="37">
        <f>_xlfn.XLOOKUP(Table1[[#This Row],[City]],Table2[City],Table2[Bonus %])</f>
        <v>5</v>
      </c>
    </row>
    <row r="4906" spans="1:19" x14ac:dyDescent="0.35">
      <c r="A4906" s="7" t="s">
        <v>2588</v>
      </c>
      <c r="B4906" s="40" t="str">
        <f>LEFT(Table1[[#This Row],[Employee Name]],FIND(" ",Table1[[#This Row],[Employee Name]]))</f>
        <v xml:space="preserve">Krishna </v>
      </c>
      <c r="C4906" s="40" t="str">
        <f>RIGHT(Table1[[#This Row],[Employee Name]],LEN(Table1[[#This Row],[Employee Name]])-FIND(" ",Table1[[#This Row],[Employee Name]]))</f>
        <v>Chaitanya</v>
      </c>
      <c r="D4906" s="22">
        <f>Table1[[#This Row],[Basic Salary]]+Table1[[#This Row],[Bonus]]</f>
        <v>40163</v>
      </c>
      <c r="E4906" s="8">
        <v>84</v>
      </c>
      <c r="F4906" s="45">
        <v>81</v>
      </c>
      <c r="G4906" s="8" t="str" cm="1">
        <f t="array" ref="G4906">_xlfn.IFS(Table1[[#This Row],[Performance Score]]&gt;=80,"Excellent",Table1[[#This Row],[Performance Score]]&gt;=60,"Good",Table1[[#This Row],[Performance Score]]&gt;=40,"Need Improvement")</f>
        <v>Excellent</v>
      </c>
      <c r="H4906" s="29">
        <f>Table1[[#This Row],[Bonus]]/Table1[[#This Row],[Basic Salary]]</f>
        <v>0.26338471217363951</v>
      </c>
      <c r="I4906" s="8">
        <f ca="1">DATEDIF(Table1[[#This Row],[Date of Birth]],TODAY(),"y")</f>
        <v>20</v>
      </c>
      <c r="J4906" s="33">
        <v>44166</v>
      </c>
      <c r="K4906" s="33" t="str" cm="1">
        <f t="array" aca="1" ref="K4906" ca="1">_xlfn.IFS(L4906&lt;3,"Junior",L4906&lt;=7,"Mid-Level",L4906&gt;7,"Senior")</f>
        <v>Mid-Level</v>
      </c>
      <c r="L4906" s="45">
        <f ca="1">INT(YEARFRAC(Table1[[#This Row],[Joining Date]],TODAY(),1))</f>
        <v>5</v>
      </c>
      <c r="M4906" s="25" t="str">
        <f t="shared" ca="1" si="76"/>
        <v>No</v>
      </c>
      <c r="N4906" s="25">
        <f>YEAR(Table1[[#This Row],[Joining Date]])</f>
        <v>2020</v>
      </c>
      <c r="O4906" s="45">
        <f>MONTH(Table1[[#This Row],[Joining Date]])</f>
        <v>12</v>
      </c>
      <c r="P4906" s="25">
        <f ca="1">NETWORKDAYS(Table1[[#This Row],[Joining Date]],TODAY())</f>
        <v>1455</v>
      </c>
      <c r="Q4906" s="25" t="str">
        <f>LEFT(Table1[[#This Row],[Department]],5)&amp;"-"&amp;RIGHT(Table1[[#This Row],[Employee ID]],3)</f>
        <v>Sales-532</v>
      </c>
      <c r="R4906" s="25" t="str">
        <f>LEFT(Table1[[#This Row],[Department]],3)</f>
        <v>Sal</v>
      </c>
      <c r="S4906" s="36">
        <f>_xlfn.XLOOKUP(Table1[[#This Row],[City]],Table2[City],Table2[Bonus %])</f>
        <v>5</v>
      </c>
    </row>
    <row r="4907" spans="1:19" x14ac:dyDescent="0.35">
      <c r="A4907" s="9" t="s">
        <v>683</v>
      </c>
      <c r="B4907" s="41" t="str">
        <f>LEFT(Table1[[#This Row],[Employee Name]],FIND(" ",Table1[[#This Row],[Employee Name]]))</f>
        <v xml:space="preserve">Ishita </v>
      </c>
      <c r="C4907" s="41" t="str">
        <f>RIGHT(Table1[[#This Row],[Employee Name]],LEN(Table1[[#This Row],[Employee Name]])-FIND(" ",Table1[[#This Row],[Employee Name]]))</f>
        <v>Roy</v>
      </c>
      <c r="D4907" s="23">
        <f>Table1[[#This Row],[Basic Salary]]+Table1[[#This Row],[Bonus]]</f>
        <v>40084</v>
      </c>
      <c r="E4907" s="10">
        <v>84</v>
      </c>
      <c r="F4907" s="46">
        <v>43</v>
      </c>
      <c r="G4907" s="10" t="str" cm="1">
        <f t="array" ref="G4907">_xlfn.IFS(Table1[[#This Row],[Performance Score]]&gt;=80,"Excellent",Table1[[#This Row],[Performance Score]]&gt;=60,"Good",Table1[[#This Row],[Performance Score]]&gt;=40,"Need Improvement")</f>
        <v>Need Improvement</v>
      </c>
      <c r="H4907" s="30">
        <f>Table1[[#This Row],[Bonus]]/Table1[[#This Row],[Basic Salary]]</f>
        <v>0.26795938379780471</v>
      </c>
      <c r="I4907" s="10">
        <f ca="1">DATEDIF(Table1[[#This Row],[Date of Birth]],TODAY(),"y")</f>
        <v>16</v>
      </c>
      <c r="J4907" s="34">
        <v>43933</v>
      </c>
      <c r="K4907" s="33" t="str" cm="1">
        <f t="array" aca="1" ref="K4907" ca="1">_xlfn.IFS(L4907&lt;3,"Junior",L4907&lt;=7,"Mid-Level",L4907&gt;7,"Senior")</f>
        <v>Mid-Level</v>
      </c>
      <c r="L4907" s="46">
        <f ca="1">INT(YEARFRAC(Table1[[#This Row],[Joining Date]],TODAY(),1))</f>
        <v>6</v>
      </c>
      <c r="M4907" s="25" t="str">
        <f t="shared" ca="1" si="76"/>
        <v>Yes</v>
      </c>
      <c r="N4907" s="26">
        <f>YEAR(Table1[[#This Row],[Joining Date]])</f>
        <v>2020</v>
      </c>
      <c r="O4907" s="46">
        <f>MONTH(Table1[[#This Row],[Joining Date]])</f>
        <v>4</v>
      </c>
      <c r="P4907" s="26">
        <f ca="1">NETWORKDAYS(Table1[[#This Row],[Joining Date]],TODAY())</f>
        <v>1621</v>
      </c>
      <c r="Q4907" s="26" t="str">
        <f>LEFT(Table1[[#This Row],[Department]],5)&amp;"-"&amp;RIGHT(Table1[[#This Row],[Employee ID]],3)</f>
        <v>Finan-627</v>
      </c>
      <c r="R4907" s="26" t="str">
        <f>LEFT(Table1[[#This Row],[Department]],3)</f>
        <v>Fin</v>
      </c>
      <c r="S4907" s="37">
        <f>_xlfn.XLOOKUP(Table1[[#This Row],[City]],Table2[City],Table2[Bonus %])</f>
        <v>5</v>
      </c>
    </row>
    <row r="4908" spans="1:19" x14ac:dyDescent="0.35">
      <c r="A4908" s="7" t="s">
        <v>2821</v>
      </c>
      <c r="B4908" s="40" t="str">
        <f>LEFT(Table1[[#This Row],[Employee Name]],FIND(" ",Table1[[#This Row],[Employee Name]]))</f>
        <v xml:space="preserve">Aarav </v>
      </c>
      <c r="C4908" s="40" t="str">
        <f>RIGHT(Table1[[#This Row],[Employee Name]],LEN(Table1[[#This Row],[Employee Name]])-FIND(" ",Table1[[#This Row],[Employee Name]]))</f>
        <v>Sharma</v>
      </c>
      <c r="D4908" s="22">
        <f>Table1[[#This Row],[Basic Salary]]+Table1[[#This Row],[Bonus]]</f>
        <v>39998</v>
      </c>
      <c r="E4908" s="8">
        <v>93</v>
      </c>
      <c r="F4908" s="45">
        <v>75</v>
      </c>
      <c r="G4908" s="8" t="str" cm="1">
        <f t="array" ref="G4908">_xlfn.IFS(Table1[[#This Row],[Performance Score]]&gt;=80,"Excellent",Table1[[#This Row],[Performance Score]]&gt;=60,"Good",Table1[[#This Row],[Performance Score]]&gt;=40,"Need Improvement")</f>
        <v>Good</v>
      </c>
      <c r="H4908" s="29">
        <f>Table1[[#This Row],[Bonus]]/Table1[[#This Row],[Basic Salary]]</f>
        <v>0.33033991884520719</v>
      </c>
      <c r="I4908" s="8">
        <f ca="1">DATEDIF(Table1[[#This Row],[Date of Birth]],TODAY(),"y")</f>
        <v>39</v>
      </c>
      <c r="J4908" s="33">
        <v>44692</v>
      </c>
      <c r="K4908" s="33" t="str" cm="1">
        <f t="array" aca="1" ref="K4908" ca="1">_xlfn.IFS(L4908&lt;3,"Junior",L4908&lt;=7,"Mid-Level",L4908&gt;7,"Senior")</f>
        <v>Mid-Level</v>
      </c>
      <c r="L4908" s="45">
        <f ca="1">INT(YEARFRAC(Table1[[#This Row],[Joining Date]],TODAY(),1))</f>
        <v>4</v>
      </c>
      <c r="M4908" s="25" t="str">
        <f t="shared" ca="1" si="76"/>
        <v>No</v>
      </c>
      <c r="N4908" s="25">
        <f>YEAR(Table1[[#This Row],[Joining Date]])</f>
        <v>2022</v>
      </c>
      <c r="O4908" s="45">
        <f>MONTH(Table1[[#This Row],[Joining Date]])</f>
        <v>5</v>
      </c>
      <c r="P4908" s="25">
        <f ca="1">NETWORKDAYS(Table1[[#This Row],[Joining Date]],TODAY())</f>
        <v>1079</v>
      </c>
      <c r="Q4908" s="25" t="str">
        <f>LEFT(Table1[[#This Row],[Department]],5)&amp;"-"&amp;RIGHT(Table1[[#This Row],[Employee ID]],3)</f>
        <v>Suppo-765</v>
      </c>
      <c r="R4908" s="25" t="str">
        <f>LEFT(Table1[[#This Row],[Department]],3)</f>
        <v>Sup</v>
      </c>
      <c r="S4908" s="36">
        <f>_xlfn.XLOOKUP(Table1[[#This Row],[City]],Table2[City],Table2[Bonus %])</f>
        <v>5</v>
      </c>
    </row>
    <row r="4909" spans="1:19" x14ac:dyDescent="0.35">
      <c r="A4909" s="9" t="s">
        <v>463</v>
      </c>
      <c r="B4909" s="41" t="str">
        <f>LEFT(Table1[[#This Row],[Employee Name]],FIND(" ",Table1[[#This Row],[Employee Name]]))</f>
        <v xml:space="preserve">Aditya </v>
      </c>
      <c r="C4909" s="41" t="str">
        <f>RIGHT(Table1[[#This Row],[Employee Name]],LEN(Table1[[#This Row],[Employee Name]])-FIND(" ",Table1[[#This Row],[Employee Name]]))</f>
        <v>Kapoor</v>
      </c>
      <c r="D4909" s="23">
        <f>Table1[[#This Row],[Basic Salary]]+Table1[[#This Row],[Bonus]]</f>
        <v>39990</v>
      </c>
      <c r="E4909" s="10">
        <v>74</v>
      </c>
      <c r="F4909" s="46">
        <v>86</v>
      </c>
      <c r="G4909" s="10" t="str" cm="1">
        <f t="array" ref="G4909">_xlfn.IFS(Table1[[#This Row],[Performance Score]]&gt;=80,"Excellent",Table1[[#This Row],[Performance Score]]&gt;=60,"Good",Table1[[#This Row],[Performance Score]]&gt;=40,"Need Improvement")</f>
        <v>Excellent</v>
      </c>
      <c r="H4909" s="30">
        <f>Table1[[#This Row],[Bonus]]/Table1[[#This Row],[Basic Salary]]</f>
        <v>0.45386461135752199</v>
      </c>
      <c r="I4909" s="10">
        <f ca="1">DATEDIF(Table1[[#This Row],[Date of Birth]],TODAY(),"y")</f>
        <v>28</v>
      </c>
      <c r="J4909" s="34">
        <v>42680</v>
      </c>
      <c r="K4909" s="33" t="str" cm="1">
        <f t="array" aca="1" ref="K4909" ca="1">_xlfn.IFS(L4909&lt;3,"Junior",L4909&lt;=7,"Mid-Level",L4909&gt;7,"Senior")</f>
        <v>Senior</v>
      </c>
      <c r="L4909" s="46">
        <f ca="1">INT(YEARFRAC(Table1[[#This Row],[Joining Date]],TODAY(),1))</f>
        <v>9</v>
      </c>
      <c r="M4909" s="25" t="str">
        <f t="shared" ca="1" si="76"/>
        <v>Yes</v>
      </c>
      <c r="N4909" s="26">
        <f>YEAR(Table1[[#This Row],[Joining Date]])</f>
        <v>2016</v>
      </c>
      <c r="O4909" s="46">
        <f>MONTH(Table1[[#This Row],[Joining Date]])</f>
        <v>11</v>
      </c>
      <c r="P4909" s="26">
        <f ca="1">NETWORKDAYS(Table1[[#This Row],[Joining Date]],TODAY())</f>
        <v>2516</v>
      </c>
      <c r="Q4909" s="26" t="str">
        <f>LEFT(Table1[[#This Row],[Department]],5)&amp;"-"&amp;RIGHT(Table1[[#This Row],[Employee ID]],3)</f>
        <v>Sales-407</v>
      </c>
      <c r="R4909" s="26" t="str">
        <f>LEFT(Table1[[#This Row],[Department]],3)</f>
        <v>Sal</v>
      </c>
      <c r="S4909" s="37">
        <f>_xlfn.XLOOKUP(Table1[[#This Row],[City]],Table2[City],Table2[Bonus %])</f>
        <v>7</v>
      </c>
    </row>
    <row r="4910" spans="1:19" x14ac:dyDescent="0.35">
      <c r="A4910" s="7" t="s">
        <v>2919</v>
      </c>
      <c r="B4910" s="40" t="str">
        <f>LEFT(Table1[[#This Row],[Employee Name]],FIND(" ",Table1[[#This Row],[Employee Name]]))</f>
        <v xml:space="preserve">Ravi </v>
      </c>
      <c r="C4910" s="40" t="str">
        <f>RIGHT(Table1[[#This Row],[Employee Name]],LEN(Table1[[#This Row],[Employee Name]])-FIND(" ",Table1[[#This Row],[Employee Name]]))</f>
        <v>Teja</v>
      </c>
      <c r="D4910" s="22">
        <f>Table1[[#This Row],[Basic Salary]]+Table1[[#This Row],[Bonus]]</f>
        <v>39947</v>
      </c>
      <c r="E4910" s="8">
        <v>89</v>
      </c>
      <c r="F4910" s="45">
        <v>90</v>
      </c>
      <c r="G4910" s="8" t="str" cm="1">
        <f t="array" ref="G4910">_xlfn.IFS(Table1[[#This Row],[Performance Score]]&gt;=80,"Excellent",Table1[[#This Row],[Performance Score]]&gt;=60,"Good",Table1[[#This Row],[Performance Score]]&gt;=40,"Need Improvement")</f>
        <v>Excellent</v>
      </c>
      <c r="H4910" s="29">
        <f>Table1[[#This Row],[Bonus]]/Table1[[#This Row],[Basic Salary]]</f>
        <v>0.33709331905208195</v>
      </c>
      <c r="I4910" s="8">
        <f ca="1">DATEDIF(Table1[[#This Row],[Date of Birth]],TODAY(),"y")</f>
        <v>19</v>
      </c>
      <c r="J4910" s="33">
        <v>45945</v>
      </c>
      <c r="K4910" s="33" t="str" cm="1">
        <f t="array" aca="1" ref="K4910" ca="1">_xlfn.IFS(L4910&lt;3,"Junior",L4910&lt;=7,"Mid-Level",L4910&gt;7,"Senior")</f>
        <v>Junior</v>
      </c>
      <c r="L4910" s="45">
        <f ca="1">INT(YEARFRAC(Table1[[#This Row],[Joining Date]],TODAY(),1))</f>
        <v>0</v>
      </c>
      <c r="M4910" s="25" t="str">
        <f t="shared" ca="1" si="76"/>
        <v>No</v>
      </c>
      <c r="N4910" s="25">
        <f>YEAR(Table1[[#This Row],[Joining Date]])</f>
        <v>2025</v>
      </c>
      <c r="O4910" s="45">
        <f>MONTH(Table1[[#This Row],[Joining Date]])</f>
        <v>10</v>
      </c>
      <c r="P4910" s="25">
        <f ca="1">NETWORKDAYS(Table1[[#This Row],[Joining Date]],TODAY())</f>
        <v>184</v>
      </c>
      <c r="Q4910" s="25" t="str">
        <f>LEFT(Table1[[#This Row],[Department]],5)&amp;"-"&amp;RIGHT(Table1[[#This Row],[Employee ID]],3)</f>
        <v>HR-863</v>
      </c>
      <c r="R4910" s="25" t="str">
        <f>LEFT(Table1[[#This Row],[Department]],3)</f>
        <v>HR</v>
      </c>
      <c r="S4910" s="36">
        <f>_xlfn.XLOOKUP(Table1[[#This Row],[City]],Table2[City],Table2[Bonus %])</f>
        <v>6</v>
      </c>
    </row>
    <row r="4911" spans="1:19" x14ac:dyDescent="0.35">
      <c r="A4911" s="9" t="s">
        <v>1698</v>
      </c>
      <c r="B4911" s="41" t="str">
        <f>LEFT(Table1[[#This Row],[Employee Name]],FIND(" ",Table1[[#This Row],[Employee Name]]))</f>
        <v xml:space="preserve">Priya </v>
      </c>
      <c r="C4911" s="41" t="str">
        <f>RIGHT(Table1[[#This Row],[Employee Name]],LEN(Table1[[#This Row],[Employee Name]])-FIND(" ",Table1[[#This Row],[Employee Name]]))</f>
        <v>Reddy</v>
      </c>
      <c r="D4911" s="23">
        <f>Table1[[#This Row],[Basic Salary]]+Table1[[#This Row],[Bonus]]</f>
        <v>39937</v>
      </c>
      <c r="E4911" s="10">
        <v>83</v>
      </c>
      <c r="F4911" s="46">
        <v>65</v>
      </c>
      <c r="G4911" s="10" t="str" cm="1">
        <f t="array" ref="G4911">_xlfn.IFS(Table1[[#This Row],[Performance Score]]&gt;=80,"Excellent",Table1[[#This Row],[Performance Score]]&gt;=60,"Good",Table1[[#This Row],[Performance Score]]&gt;=40,"Need Improvement")</f>
        <v>Good</v>
      </c>
      <c r="H4911" s="30">
        <f>Table1[[#This Row],[Bonus]]/Table1[[#This Row],[Basic Salary]]</f>
        <v>0.39513030112485154</v>
      </c>
      <c r="I4911" s="10">
        <f ca="1">DATEDIF(Table1[[#This Row],[Date of Birth]],TODAY(),"y")</f>
        <v>28</v>
      </c>
      <c r="J4911" s="34">
        <v>45202</v>
      </c>
      <c r="K4911" s="33" t="str" cm="1">
        <f t="array" aca="1" ref="K4911" ca="1">_xlfn.IFS(L4911&lt;3,"Junior",L4911&lt;=7,"Mid-Level",L4911&gt;7,"Senior")</f>
        <v>Junior</v>
      </c>
      <c r="L4911" s="46">
        <f ca="1">INT(YEARFRAC(Table1[[#This Row],[Joining Date]],TODAY(),1))</f>
        <v>2</v>
      </c>
      <c r="M4911" s="25" t="str">
        <f t="shared" ca="1" si="76"/>
        <v>No</v>
      </c>
      <c r="N4911" s="26">
        <f>YEAR(Table1[[#This Row],[Joining Date]])</f>
        <v>2023</v>
      </c>
      <c r="O4911" s="46">
        <f>MONTH(Table1[[#This Row],[Joining Date]])</f>
        <v>10</v>
      </c>
      <c r="P4911" s="26">
        <f ca="1">NETWORKDAYS(Table1[[#This Row],[Joining Date]],TODAY())</f>
        <v>715</v>
      </c>
      <c r="Q4911" s="26" t="str">
        <f>LEFT(Table1[[#This Row],[Department]],5)&amp;"-"&amp;RIGHT(Table1[[#This Row],[Employee ID]],3)</f>
        <v>HR-642</v>
      </c>
      <c r="R4911" s="26" t="str">
        <f>LEFT(Table1[[#This Row],[Department]],3)</f>
        <v>HR</v>
      </c>
      <c r="S4911" s="37">
        <f>_xlfn.XLOOKUP(Table1[[#This Row],[City]],Table2[City],Table2[Bonus %])</f>
        <v>8</v>
      </c>
    </row>
    <row r="4912" spans="1:19" x14ac:dyDescent="0.35">
      <c r="A4912" s="7" t="s">
        <v>4976</v>
      </c>
      <c r="B4912" s="40" t="str">
        <f>LEFT(Table1[[#This Row],[Employee Name]],FIND(" ",Table1[[#This Row],[Employee Name]]))</f>
        <v xml:space="preserve">Aditya </v>
      </c>
      <c r="C4912" s="40" t="str">
        <f>RIGHT(Table1[[#This Row],[Employee Name]],LEN(Table1[[#This Row],[Employee Name]])-FIND(" ",Table1[[#This Row],[Employee Name]]))</f>
        <v>Kapoor</v>
      </c>
      <c r="D4912" s="22">
        <f>Table1[[#This Row],[Basic Salary]]+Table1[[#This Row],[Bonus]]</f>
        <v>39880</v>
      </c>
      <c r="E4912" s="8">
        <v>99</v>
      </c>
      <c r="F4912" s="45">
        <v>81</v>
      </c>
      <c r="G4912" s="8" t="str" cm="1">
        <f t="array" ref="G4912">_xlfn.IFS(Table1[[#This Row],[Performance Score]]&gt;=80,"Excellent",Table1[[#This Row],[Performance Score]]&gt;=60,"Good",Table1[[#This Row],[Performance Score]]&gt;=40,"Need Improvement")</f>
        <v>Excellent</v>
      </c>
      <c r="H4912" s="29">
        <f>Table1[[#This Row],[Bonus]]/Table1[[#This Row],[Basic Salary]]</f>
        <v>0.50343059639598886</v>
      </c>
      <c r="I4912" s="8">
        <f ca="1">DATEDIF(Table1[[#This Row],[Date of Birth]],TODAY(),"y")</f>
        <v>16</v>
      </c>
      <c r="J4912" s="33">
        <v>43152</v>
      </c>
      <c r="K4912" s="33" t="str" cm="1">
        <f t="array" aca="1" ref="K4912" ca="1">_xlfn.IFS(L4912&lt;3,"Junior",L4912&lt;=7,"Mid-Level",L4912&gt;7,"Senior")</f>
        <v>Senior</v>
      </c>
      <c r="L4912" s="45">
        <f ca="1">INT(YEARFRAC(Table1[[#This Row],[Joining Date]],TODAY(),1))</f>
        <v>8</v>
      </c>
      <c r="M4912" s="25" t="str">
        <f t="shared" ca="1" si="76"/>
        <v>Yes</v>
      </c>
      <c r="N4912" s="25">
        <f>YEAR(Table1[[#This Row],[Joining Date]])</f>
        <v>2018</v>
      </c>
      <c r="O4912" s="45">
        <f>MONTH(Table1[[#This Row],[Joining Date]])</f>
        <v>2</v>
      </c>
      <c r="P4912" s="25">
        <f ca="1">NETWORKDAYS(Table1[[#This Row],[Joining Date]],TODAY())</f>
        <v>2179</v>
      </c>
      <c r="Q4912" s="25" t="str">
        <f>LEFT(Table1[[#This Row],[Department]],5)&amp;"-"&amp;RIGHT(Table1[[#This Row],[Employee ID]],3)</f>
        <v>Opera-920</v>
      </c>
      <c r="R4912" s="25" t="str">
        <f>LEFT(Table1[[#This Row],[Department]],3)</f>
        <v>Ope</v>
      </c>
      <c r="S4912" s="36">
        <f>_xlfn.XLOOKUP(Table1[[#This Row],[City]],Table2[City],Table2[Bonus %])</f>
        <v>8</v>
      </c>
    </row>
    <row r="4913" spans="1:19" x14ac:dyDescent="0.35">
      <c r="A4913" s="9" t="s">
        <v>1417</v>
      </c>
      <c r="B4913" s="41" t="str">
        <f>LEFT(Table1[[#This Row],[Employee Name]],FIND(" ",Table1[[#This Row],[Employee Name]]))</f>
        <v xml:space="preserve">Gayathri </v>
      </c>
      <c r="C4913" s="41" t="str">
        <f>RIGHT(Table1[[#This Row],[Employee Name]],LEN(Table1[[#This Row],[Employee Name]])-FIND(" ",Table1[[#This Row],[Employee Name]]))</f>
        <v>Iyer</v>
      </c>
      <c r="D4913" s="23">
        <f>Table1[[#This Row],[Basic Salary]]+Table1[[#This Row],[Bonus]]</f>
        <v>39826</v>
      </c>
      <c r="E4913" s="10">
        <v>98</v>
      </c>
      <c r="F4913" s="46">
        <v>86</v>
      </c>
      <c r="G4913" s="10" t="str" cm="1">
        <f t="array" ref="G4913">_xlfn.IFS(Table1[[#This Row],[Performance Score]]&gt;=80,"Excellent",Table1[[#This Row],[Performance Score]]&gt;=60,"Good",Table1[[#This Row],[Performance Score]]&gt;=40,"Need Improvement")</f>
        <v>Excellent</v>
      </c>
      <c r="H4913" s="30">
        <f>Table1[[#This Row],[Bonus]]/Table1[[#This Row],[Basic Salary]]</f>
        <v>0.32673729095875809</v>
      </c>
      <c r="I4913" s="10">
        <f ca="1">DATEDIF(Table1[[#This Row],[Date of Birth]],TODAY(),"y")</f>
        <v>29</v>
      </c>
      <c r="J4913" s="34">
        <v>43342</v>
      </c>
      <c r="K4913" s="33" t="str" cm="1">
        <f t="array" aca="1" ref="K4913" ca="1">_xlfn.IFS(L4913&lt;3,"Junior",L4913&lt;=7,"Mid-Level",L4913&gt;7,"Senior")</f>
        <v>Mid-Level</v>
      </c>
      <c r="L4913" s="46">
        <f ca="1">INT(YEARFRAC(Table1[[#This Row],[Joining Date]],TODAY(),1))</f>
        <v>7</v>
      </c>
      <c r="M4913" s="25" t="str">
        <f t="shared" ca="1" si="76"/>
        <v>Yes</v>
      </c>
      <c r="N4913" s="26">
        <f>YEAR(Table1[[#This Row],[Joining Date]])</f>
        <v>2018</v>
      </c>
      <c r="O4913" s="46">
        <f>MONTH(Table1[[#This Row],[Joining Date]])</f>
        <v>8</v>
      </c>
      <c r="P4913" s="26">
        <f ca="1">NETWORKDAYS(Table1[[#This Row],[Joining Date]],TODAY())</f>
        <v>2043</v>
      </c>
      <c r="Q4913" s="26" t="str">
        <f>LEFT(Table1[[#This Row],[Department]],5)&amp;"-"&amp;RIGHT(Table1[[#This Row],[Employee ID]],3)</f>
        <v>HR-361</v>
      </c>
      <c r="R4913" s="26" t="str">
        <f>LEFT(Table1[[#This Row],[Department]],3)</f>
        <v>HR</v>
      </c>
      <c r="S4913" s="37">
        <f>_xlfn.XLOOKUP(Table1[[#This Row],[City]],Table2[City],Table2[Bonus %])</f>
        <v>6</v>
      </c>
    </row>
    <row r="4914" spans="1:19" x14ac:dyDescent="0.35">
      <c r="A4914" s="7" t="s">
        <v>4785</v>
      </c>
      <c r="B4914" s="40" t="str">
        <f>LEFT(Table1[[#This Row],[Employee Name]],FIND(" ",Table1[[#This Row],[Employee Name]]))</f>
        <v xml:space="preserve">Gayathri </v>
      </c>
      <c r="C4914" s="40" t="str">
        <f>RIGHT(Table1[[#This Row],[Employee Name]],LEN(Table1[[#This Row],[Employee Name]])-FIND(" ",Table1[[#This Row],[Employee Name]]))</f>
        <v>Iyer</v>
      </c>
      <c r="D4914" s="22">
        <f>Table1[[#This Row],[Basic Salary]]+Table1[[#This Row],[Bonus]]</f>
        <v>39781</v>
      </c>
      <c r="E4914" s="8">
        <v>74</v>
      </c>
      <c r="F4914" s="45">
        <v>76</v>
      </c>
      <c r="G4914" s="8" t="str" cm="1">
        <f t="array" ref="G4914">_xlfn.IFS(Table1[[#This Row],[Performance Score]]&gt;=80,"Excellent",Table1[[#This Row],[Performance Score]]&gt;=60,"Good",Table1[[#This Row],[Performance Score]]&gt;=40,"Need Improvement")</f>
        <v>Good</v>
      </c>
      <c r="H4914" s="29">
        <f>Table1[[#This Row],[Bonus]]/Table1[[#This Row],[Basic Salary]]</f>
        <v>0.39079816802433309</v>
      </c>
      <c r="I4914" s="8">
        <f ca="1">DATEDIF(Table1[[#This Row],[Date of Birth]],TODAY(),"y")</f>
        <v>39</v>
      </c>
      <c r="J4914" s="33">
        <v>44681</v>
      </c>
      <c r="K4914" s="33" t="str" cm="1">
        <f t="array" aca="1" ref="K4914" ca="1">_xlfn.IFS(L4914&lt;3,"Junior",L4914&lt;=7,"Mid-Level",L4914&gt;7,"Senior")</f>
        <v>Mid-Level</v>
      </c>
      <c r="L4914" s="45">
        <f ca="1">INT(YEARFRAC(Table1[[#This Row],[Joining Date]],TODAY(),1))</f>
        <v>4</v>
      </c>
      <c r="M4914" s="25" t="str">
        <f t="shared" ca="1" si="76"/>
        <v>No</v>
      </c>
      <c r="N4914" s="25">
        <f>YEAR(Table1[[#This Row],[Joining Date]])</f>
        <v>2022</v>
      </c>
      <c r="O4914" s="45">
        <f>MONTH(Table1[[#This Row],[Joining Date]])</f>
        <v>4</v>
      </c>
      <c r="P4914" s="25">
        <f ca="1">NETWORKDAYS(Table1[[#This Row],[Joining Date]],TODAY())</f>
        <v>1086</v>
      </c>
      <c r="Q4914" s="25" t="str">
        <f>LEFT(Table1[[#This Row],[Department]],5)&amp;"-"&amp;RIGHT(Table1[[#This Row],[Employee ID]],3)</f>
        <v>HR-729</v>
      </c>
      <c r="R4914" s="25" t="str">
        <f>LEFT(Table1[[#This Row],[Department]],3)</f>
        <v>HR</v>
      </c>
      <c r="S4914" s="36">
        <f>_xlfn.XLOOKUP(Table1[[#This Row],[City]],Table2[City],Table2[Bonus %])</f>
        <v>5</v>
      </c>
    </row>
    <row r="4915" spans="1:19" x14ac:dyDescent="0.35">
      <c r="A4915" s="9" t="s">
        <v>2146</v>
      </c>
      <c r="B4915" s="41" t="str">
        <f>LEFT(Table1[[#This Row],[Employee Name]],FIND(" ",Table1[[#This Row],[Employee Name]]))</f>
        <v xml:space="preserve">Ananya </v>
      </c>
      <c r="C4915" s="41" t="str">
        <f>RIGHT(Table1[[#This Row],[Employee Name]],LEN(Table1[[#This Row],[Employee Name]])-FIND(" ",Table1[[#This Row],[Employee Name]]))</f>
        <v>Rao</v>
      </c>
      <c r="D4915" s="23">
        <f>Table1[[#This Row],[Basic Salary]]+Table1[[#This Row],[Bonus]]</f>
        <v>39640</v>
      </c>
      <c r="E4915" s="10">
        <v>62</v>
      </c>
      <c r="F4915" s="46">
        <v>76</v>
      </c>
      <c r="G4915" s="10" t="str" cm="1">
        <f t="array" ref="G4915">_xlfn.IFS(Table1[[#This Row],[Performance Score]]&gt;=80,"Excellent",Table1[[#This Row],[Performance Score]]&gt;=60,"Good",Table1[[#This Row],[Performance Score]]&gt;=40,"Need Improvement")</f>
        <v>Good</v>
      </c>
      <c r="H4915" s="30">
        <f>Table1[[#This Row],[Bonus]]/Table1[[#This Row],[Basic Salary]]</f>
        <v>0.16106733839079113</v>
      </c>
      <c r="I4915" s="10">
        <f ca="1">DATEDIF(Table1[[#This Row],[Date of Birth]],TODAY(),"y")</f>
        <v>42</v>
      </c>
      <c r="J4915" s="34">
        <v>45511</v>
      </c>
      <c r="K4915" s="33" t="str" cm="1">
        <f t="array" aca="1" ref="K4915" ca="1">_xlfn.IFS(L4915&lt;3,"Junior",L4915&lt;=7,"Mid-Level",L4915&gt;7,"Senior")</f>
        <v>Junior</v>
      </c>
      <c r="L4915" s="46">
        <f ca="1">INT(YEARFRAC(Table1[[#This Row],[Joining Date]],TODAY(),1))</f>
        <v>1</v>
      </c>
      <c r="M4915" s="25" t="str">
        <f t="shared" ca="1" si="76"/>
        <v>No</v>
      </c>
      <c r="N4915" s="26">
        <f>YEAR(Table1[[#This Row],[Joining Date]])</f>
        <v>2024</v>
      </c>
      <c r="O4915" s="46">
        <f>MONTH(Table1[[#This Row],[Joining Date]])</f>
        <v>8</v>
      </c>
      <c r="P4915" s="26">
        <f ca="1">NETWORKDAYS(Table1[[#This Row],[Joining Date]],TODAY())</f>
        <v>494</v>
      </c>
      <c r="Q4915" s="26" t="str">
        <f>LEFT(Table1[[#This Row],[Department]],5)&amp;"-"&amp;RIGHT(Table1[[#This Row],[Employee ID]],3)</f>
        <v>Sales-090</v>
      </c>
      <c r="R4915" s="26" t="str">
        <f>LEFT(Table1[[#This Row],[Department]],3)</f>
        <v>Sal</v>
      </c>
      <c r="S4915" s="37">
        <f>_xlfn.XLOOKUP(Table1[[#This Row],[City]],Table2[City],Table2[Bonus %])</f>
        <v>5</v>
      </c>
    </row>
    <row r="4916" spans="1:19" x14ac:dyDescent="0.35">
      <c r="A4916" s="7" t="s">
        <v>4510</v>
      </c>
      <c r="B4916" s="40" t="str">
        <f>LEFT(Table1[[#This Row],[Employee Name]],FIND(" ",Table1[[#This Row],[Employee Name]]))</f>
        <v xml:space="preserve">Kavya </v>
      </c>
      <c r="C4916" s="40" t="str">
        <f>RIGHT(Table1[[#This Row],[Employee Name]],LEN(Table1[[#This Row],[Employee Name]])-FIND(" ",Table1[[#This Row],[Employee Name]]))</f>
        <v>Nair</v>
      </c>
      <c r="D4916" s="22">
        <f>Table1[[#This Row],[Basic Salary]]+Table1[[#This Row],[Bonus]]</f>
        <v>39634</v>
      </c>
      <c r="E4916" s="8">
        <v>99</v>
      </c>
      <c r="F4916" s="45">
        <v>57</v>
      </c>
      <c r="G4916" s="8" t="str" cm="1">
        <f t="array" ref="G4916">_xlfn.IFS(Table1[[#This Row],[Performance Score]]&gt;=80,"Excellent",Table1[[#This Row],[Performance Score]]&gt;=60,"Good",Table1[[#This Row],[Performance Score]]&gt;=40,"Need Improvement")</f>
        <v>Need Improvement</v>
      </c>
      <c r="H4916" s="29">
        <f>Table1[[#This Row],[Bonus]]/Table1[[#This Row],[Basic Salary]]</f>
        <v>0.24748984923357778</v>
      </c>
      <c r="I4916" s="8">
        <f ca="1">DATEDIF(Table1[[#This Row],[Date of Birth]],TODAY(),"y")</f>
        <v>18</v>
      </c>
      <c r="J4916" s="33">
        <v>45942</v>
      </c>
      <c r="K4916" s="33" t="str" cm="1">
        <f t="array" aca="1" ref="K4916" ca="1">_xlfn.IFS(L4916&lt;3,"Junior",L4916&lt;=7,"Mid-Level",L4916&gt;7,"Senior")</f>
        <v>Junior</v>
      </c>
      <c r="L4916" s="45">
        <f ca="1">INT(YEARFRAC(Table1[[#This Row],[Joining Date]],TODAY(),1))</f>
        <v>0</v>
      </c>
      <c r="M4916" s="25" t="str">
        <f t="shared" ca="1" si="76"/>
        <v>No</v>
      </c>
      <c r="N4916" s="25">
        <f>YEAR(Table1[[#This Row],[Joining Date]])</f>
        <v>2025</v>
      </c>
      <c r="O4916" s="45">
        <f>MONTH(Table1[[#This Row],[Joining Date]])</f>
        <v>10</v>
      </c>
      <c r="P4916" s="25">
        <f ca="1">NETWORKDAYS(Table1[[#This Row],[Joining Date]],TODAY())</f>
        <v>186</v>
      </c>
      <c r="Q4916" s="25" t="str">
        <f>LEFT(Table1[[#This Row],[Department]],5)&amp;"-"&amp;RIGHT(Table1[[#This Row],[Employee ID]],3)</f>
        <v>Marke-454</v>
      </c>
      <c r="R4916" s="25" t="str">
        <f>LEFT(Table1[[#This Row],[Department]],3)</f>
        <v>Mar</v>
      </c>
      <c r="S4916" s="36">
        <f>_xlfn.XLOOKUP(Table1[[#This Row],[City]],Table2[City],Table2[Bonus %])</f>
        <v>8</v>
      </c>
    </row>
    <row r="4917" spans="1:19" x14ac:dyDescent="0.35">
      <c r="A4917" s="9" t="s">
        <v>2204</v>
      </c>
      <c r="B4917" s="41" t="str">
        <f>LEFT(Table1[[#This Row],[Employee Name]],FIND(" ",Table1[[#This Row],[Employee Name]]))</f>
        <v xml:space="preserve">Ananya </v>
      </c>
      <c r="C4917" s="41" t="str">
        <f>RIGHT(Table1[[#This Row],[Employee Name]],LEN(Table1[[#This Row],[Employee Name]])-FIND(" ",Table1[[#This Row],[Employee Name]]))</f>
        <v>Rao</v>
      </c>
      <c r="D4917" s="23">
        <f>Table1[[#This Row],[Basic Salary]]+Table1[[#This Row],[Bonus]]</f>
        <v>39601</v>
      </c>
      <c r="E4917" s="10">
        <v>83</v>
      </c>
      <c r="F4917" s="46">
        <v>94</v>
      </c>
      <c r="G4917" s="10" t="str" cm="1">
        <f t="array" ref="G4917">_xlfn.IFS(Table1[[#This Row],[Performance Score]]&gt;=80,"Excellent",Table1[[#This Row],[Performance Score]]&gt;=60,"Good",Table1[[#This Row],[Performance Score]]&gt;=40,"Need Improvement")</f>
        <v>Excellent</v>
      </c>
      <c r="H4917" s="30">
        <f>Table1[[#This Row],[Bonus]]/Table1[[#This Row],[Basic Salary]]</f>
        <v>0.57234177717779722</v>
      </c>
      <c r="I4917" s="10">
        <f ca="1">DATEDIF(Table1[[#This Row],[Date of Birth]],TODAY(),"y")</f>
        <v>38</v>
      </c>
      <c r="J4917" s="34">
        <v>44495</v>
      </c>
      <c r="K4917" s="33" t="str" cm="1">
        <f t="array" aca="1" ref="K4917" ca="1">_xlfn.IFS(L4917&lt;3,"Junior",L4917&lt;=7,"Mid-Level",L4917&gt;7,"Senior")</f>
        <v>Mid-Level</v>
      </c>
      <c r="L4917" s="46">
        <f ca="1">INT(YEARFRAC(Table1[[#This Row],[Joining Date]],TODAY(),1))</f>
        <v>4</v>
      </c>
      <c r="M4917" s="25" t="str">
        <f t="shared" ca="1" si="76"/>
        <v>No</v>
      </c>
      <c r="N4917" s="26">
        <f>YEAR(Table1[[#This Row],[Joining Date]])</f>
        <v>2021</v>
      </c>
      <c r="O4917" s="46">
        <f>MONTH(Table1[[#This Row],[Joining Date]])</f>
        <v>10</v>
      </c>
      <c r="P4917" s="26">
        <f ca="1">NETWORKDAYS(Table1[[#This Row],[Joining Date]],TODAY())</f>
        <v>1220</v>
      </c>
      <c r="Q4917" s="26" t="str">
        <f>LEFT(Table1[[#This Row],[Department]],5)&amp;"-"&amp;RIGHT(Table1[[#This Row],[Employee ID]],3)</f>
        <v>Opera-148</v>
      </c>
      <c r="R4917" s="26" t="str">
        <f>LEFT(Table1[[#This Row],[Department]],3)</f>
        <v>Ope</v>
      </c>
      <c r="S4917" s="37">
        <f>_xlfn.XLOOKUP(Table1[[#This Row],[City]],Table2[City],Table2[Bonus %])</f>
        <v>8</v>
      </c>
    </row>
    <row r="4918" spans="1:19" x14ac:dyDescent="0.35">
      <c r="A4918" s="7" t="s">
        <v>4255</v>
      </c>
      <c r="B4918" s="40" t="str">
        <f>LEFT(Table1[[#This Row],[Employee Name]],FIND(" ",Table1[[#This Row],[Employee Name]]))</f>
        <v xml:space="preserve">Pooja </v>
      </c>
      <c r="C4918" s="40" t="str">
        <f>RIGHT(Table1[[#This Row],[Employee Name]],LEN(Table1[[#This Row],[Employee Name]])-FIND(" ",Table1[[#This Row],[Employee Name]]))</f>
        <v>Das</v>
      </c>
      <c r="D4918" s="22">
        <f>Table1[[#This Row],[Basic Salary]]+Table1[[#This Row],[Bonus]]</f>
        <v>39430</v>
      </c>
      <c r="E4918" s="8">
        <v>91</v>
      </c>
      <c r="F4918" s="45">
        <v>91</v>
      </c>
      <c r="G4918" s="8" t="str" cm="1">
        <f t="array" ref="G4918">_xlfn.IFS(Table1[[#This Row],[Performance Score]]&gt;=80,"Excellent",Table1[[#This Row],[Performance Score]]&gt;=60,"Good",Table1[[#This Row],[Performance Score]]&gt;=40,"Need Improvement")</f>
        <v>Excellent</v>
      </c>
      <c r="H4918" s="29">
        <f>Table1[[#This Row],[Bonus]]/Table1[[#This Row],[Basic Salary]]</f>
        <v>0.24251591353122834</v>
      </c>
      <c r="I4918" s="8">
        <f ca="1">DATEDIF(Table1[[#This Row],[Date of Birth]],TODAY(),"y")</f>
        <v>17</v>
      </c>
      <c r="J4918" s="33">
        <v>45468</v>
      </c>
      <c r="K4918" s="33" t="str" cm="1">
        <f t="array" aca="1" ref="K4918" ca="1">_xlfn.IFS(L4918&lt;3,"Junior",L4918&lt;=7,"Mid-Level",L4918&gt;7,"Senior")</f>
        <v>Junior</v>
      </c>
      <c r="L4918" s="45">
        <f ca="1">INT(YEARFRAC(Table1[[#This Row],[Joining Date]],TODAY(),1))</f>
        <v>2</v>
      </c>
      <c r="M4918" s="25" t="str">
        <f t="shared" ca="1" si="76"/>
        <v>No</v>
      </c>
      <c r="N4918" s="25">
        <f>YEAR(Table1[[#This Row],[Joining Date]])</f>
        <v>2024</v>
      </c>
      <c r="O4918" s="45">
        <f>MONTH(Table1[[#This Row],[Joining Date]])</f>
        <v>6</v>
      </c>
      <c r="P4918" s="25">
        <f ca="1">NETWORKDAYS(Table1[[#This Row],[Joining Date]],TODAY())</f>
        <v>525</v>
      </c>
      <c r="Q4918" s="25" t="str">
        <f>LEFT(Table1[[#This Row],[Department]],5)&amp;"-"&amp;RIGHT(Table1[[#This Row],[Employee ID]],3)</f>
        <v>IT-199</v>
      </c>
      <c r="R4918" s="25" t="str">
        <f>LEFT(Table1[[#This Row],[Department]],3)</f>
        <v>IT</v>
      </c>
      <c r="S4918" s="36">
        <f>_xlfn.XLOOKUP(Table1[[#This Row],[City]],Table2[City],Table2[Bonus %])</f>
        <v>6</v>
      </c>
    </row>
    <row r="4919" spans="1:19" x14ac:dyDescent="0.35">
      <c r="A4919" s="9" t="s">
        <v>2754</v>
      </c>
      <c r="B4919" s="41" t="str">
        <f>LEFT(Table1[[#This Row],[Employee Name]],FIND(" ",Table1[[#This Row],[Employee Name]]))</f>
        <v xml:space="preserve">Sneha </v>
      </c>
      <c r="C4919" s="41" t="str">
        <f>RIGHT(Table1[[#This Row],[Employee Name]],LEN(Table1[[#This Row],[Employee Name]])-FIND(" ",Table1[[#This Row],[Employee Name]]))</f>
        <v>Iyer</v>
      </c>
      <c r="D4919" s="23">
        <f>Table1[[#This Row],[Basic Salary]]+Table1[[#This Row],[Bonus]]</f>
        <v>39426</v>
      </c>
      <c r="E4919" s="10">
        <v>96</v>
      </c>
      <c r="F4919" s="46">
        <v>93</v>
      </c>
      <c r="G4919" s="10" t="str" cm="1">
        <f t="array" ref="G4919">_xlfn.IFS(Table1[[#This Row],[Performance Score]]&gt;=80,"Excellent",Table1[[#This Row],[Performance Score]]&gt;=60,"Good",Table1[[#This Row],[Performance Score]]&gt;=40,"Need Improvement")</f>
        <v>Excellent</v>
      </c>
      <c r="H4919" s="30">
        <f>Table1[[#This Row],[Bonus]]/Table1[[#This Row],[Basic Salary]]</f>
        <v>0.31652586235683039</v>
      </c>
      <c r="I4919" s="10">
        <f ca="1">DATEDIF(Table1[[#This Row],[Date of Birth]],TODAY(),"y")</f>
        <v>14</v>
      </c>
      <c r="J4919" s="34">
        <v>42858</v>
      </c>
      <c r="K4919" s="33" t="str" cm="1">
        <f t="array" aca="1" ref="K4919" ca="1">_xlfn.IFS(L4919&lt;3,"Junior",L4919&lt;=7,"Mid-Level",L4919&gt;7,"Senior")</f>
        <v>Senior</v>
      </c>
      <c r="L4919" s="46">
        <f ca="1">INT(YEARFRAC(Table1[[#This Row],[Joining Date]],TODAY(),1))</f>
        <v>9</v>
      </c>
      <c r="M4919" s="25" t="str">
        <f t="shared" ca="1" si="76"/>
        <v>Yes</v>
      </c>
      <c r="N4919" s="26">
        <f>YEAR(Table1[[#This Row],[Joining Date]])</f>
        <v>2017</v>
      </c>
      <c r="O4919" s="46">
        <f>MONTH(Table1[[#This Row],[Joining Date]])</f>
        <v>5</v>
      </c>
      <c r="P4919" s="26">
        <f ca="1">NETWORKDAYS(Table1[[#This Row],[Joining Date]],TODAY())</f>
        <v>2389</v>
      </c>
      <c r="Q4919" s="26" t="str">
        <f>LEFT(Table1[[#This Row],[Department]],5)&amp;"-"&amp;RIGHT(Table1[[#This Row],[Employee ID]],3)</f>
        <v>Opera-698</v>
      </c>
      <c r="R4919" s="26" t="str">
        <f>LEFT(Table1[[#This Row],[Department]],3)</f>
        <v>Ope</v>
      </c>
      <c r="S4919" s="37">
        <f>_xlfn.XLOOKUP(Table1[[#This Row],[City]],Table2[City],Table2[Bonus %])</f>
        <v>5</v>
      </c>
    </row>
    <row r="4920" spans="1:19" x14ac:dyDescent="0.35">
      <c r="A4920" s="7" t="s">
        <v>4448</v>
      </c>
      <c r="B4920" s="40" t="str">
        <f>LEFT(Table1[[#This Row],[Employee Name]],FIND(" ",Table1[[#This Row],[Employee Name]]))</f>
        <v xml:space="preserve">Ishita </v>
      </c>
      <c r="C4920" s="40" t="str">
        <f>RIGHT(Table1[[#This Row],[Employee Name]],LEN(Table1[[#This Row],[Employee Name]])-FIND(" ",Table1[[#This Row],[Employee Name]]))</f>
        <v>Roy</v>
      </c>
      <c r="D4920" s="22">
        <f>Table1[[#This Row],[Basic Salary]]+Table1[[#This Row],[Bonus]]</f>
        <v>39254</v>
      </c>
      <c r="E4920" s="8">
        <v>82</v>
      </c>
      <c r="F4920" s="45">
        <v>59</v>
      </c>
      <c r="G4920" s="8" t="str" cm="1">
        <f t="array" ref="G4920">_xlfn.IFS(Table1[[#This Row],[Performance Score]]&gt;=80,"Excellent",Table1[[#This Row],[Performance Score]]&gt;=60,"Good",Table1[[#This Row],[Performance Score]]&gt;=40,"Need Improvement")</f>
        <v>Need Improvement</v>
      </c>
      <c r="H4920" s="29">
        <f>Table1[[#This Row],[Bonus]]/Table1[[#This Row],[Basic Salary]]</f>
        <v>0.328797264818388</v>
      </c>
      <c r="I4920" s="8">
        <f ca="1">DATEDIF(Table1[[#This Row],[Date of Birth]],TODAY(),"y")</f>
        <v>26</v>
      </c>
      <c r="J4920" s="33">
        <v>45479</v>
      </c>
      <c r="K4920" s="33" t="str" cm="1">
        <f t="array" aca="1" ref="K4920" ca="1">_xlfn.IFS(L4920&lt;3,"Junior",L4920&lt;=7,"Mid-Level",L4920&gt;7,"Senior")</f>
        <v>Junior</v>
      </c>
      <c r="L4920" s="45">
        <f ca="1">INT(YEARFRAC(Table1[[#This Row],[Joining Date]],TODAY(),1))</f>
        <v>1</v>
      </c>
      <c r="M4920" s="25" t="str">
        <f t="shared" ca="1" si="76"/>
        <v>No</v>
      </c>
      <c r="N4920" s="25">
        <f>YEAR(Table1[[#This Row],[Joining Date]])</f>
        <v>2024</v>
      </c>
      <c r="O4920" s="45">
        <f>MONTH(Table1[[#This Row],[Joining Date]])</f>
        <v>7</v>
      </c>
      <c r="P4920" s="25">
        <f ca="1">NETWORKDAYS(Table1[[#This Row],[Joining Date]],TODAY())</f>
        <v>516</v>
      </c>
      <c r="Q4920" s="25" t="str">
        <f>LEFT(Table1[[#This Row],[Department]],5)&amp;"-"&amp;RIGHT(Table1[[#This Row],[Employee ID]],3)</f>
        <v>Finan-392</v>
      </c>
      <c r="R4920" s="25" t="str">
        <f>LEFT(Table1[[#This Row],[Department]],3)</f>
        <v>Fin</v>
      </c>
      <c r="S4920" s="36">
        <f>_xlfn.XLOOKUP(Table1[[#This Row],[City]],Table2[City],Table2[Bonus %])</f>
        <v>7</v>
      </c>
    </row>
    <row r="4921" spans="1:19" x14ac:dyDescent="0.35">
      <c r="A4921" s="9" t="s">
        <v>1364</v>
      </c>
      <c r="B4921" s="41" t="str">
        <f>LEFT(Table1[[#This Row],[Employee Name]],FIND(" ",Table1[[#This Row],[Employee Name]]))</f>
        <v xml:space="preserve">Aarav </v>
      </c>
      <c r="C4921" s="41" t="str">
        <f>RIGHT(Table1[[#This Row],[Employee Name]],LEN(Table1[[#This Row],[Employee Name]])-FIND(" ",Table1[[#This Row],[Employee Name]]))</f>
        <v>Sharma</v>
      </c>
      <c r="D4921" s="23">
        <f>Table1[[#This Row],[Basic Salary]]+Table1[[#This Row],[Bonus]]</f>
        <v>38971</v>
      </c>
      <c r="E4921" s="10">
        <v>79</v>
      </c>
      <c r="F4921" s="46">
        <v>84</v>
      </c>
      <c r="G4921" s="10" t="str" cm="1">
        <f t="array" ref="G4921">_xlfn.IFS(Table1[[#This Row],[Performance Score]]&gt;=80,"Excellent",Table1[[#This Row],[Performance Score]]&gt;=60,"Good",Table1[[#This Row],[Performance Score]]&gt;=40,"Need Improvement")</f>
        <v>Excellent</v>
      </c>
      <c r="H4921" s="30">
        <f>Table1[[#This Row],[Bonus]]/Table1[[#This Row],[Basic Salary]]</f>
        <v>0.15339765597253463</v>
      </c>
      <c r="I4921" s="10">
        <f ca="1">DATEDIF(Table1[[#This Row],[Date of Birth]],TODAY(),"y")</f>
        <v>25</v>
      </c>
      <c r="J4921" s="34">
        <v>42620</v>
      </c>
      <c r="K4921" s="33" t="str" cm="1">
        <f t="array" aca="1" ref="K4921" ca="1">_xlfn.IFS(L4921&lt;3,"Junior",L4921&lt;=7,"Mid-Level",L4921&gt;7,"Senior")</f>
        <v>Senior</v>
      </c>
      <c r="L4921" s="46">
        <f ca="1">INT(YEARFRAC(Table1[[#This Row],[Joining Date]],TODAY(),1))</f>
        <v>9</v>
      </c>
      <c r="M4921" s="25" t="str">
        <f t="shared" ca="1" si="76"/>
        <v>Yes</v>
      </c>
      <c r="N4921" s="26">
        <f>YEAR(Table1[[#This Row],[Joining Date]])</f>
        <v>2016</v>
      </c>
      <c r="O4921" s="46">
        <f>MONTH(Table1[[#This Row],[Joining Date]])</f>
        <v>9</v>
      </c>
      <c r="P4921" s="26">
        <f ca="1">NETWORKDAYS(Table1[[#This Row],[Joining Date]],TODAY())</f>
        <v>2559</v>
      </c>
      <c r="Q4921" s="26" t="str">
        <f>LEFT(Table1[[#This Row],[Department]],5)&amp;"-"&amp;RIGHT(Table1[[#This Row],[Employee ID]],3)</f>
        <v>IT-308</v>
      </c>
      <c r="R4921" s="26" t="str">
        <f>LEFT(Table1[[#This Row],[Department]],3)</f>
        <v>IT</v>
      </c>
      <c r="S4921" s="37">
        <f>_xlfn.XLOOKUP(Table1[[#This Row],[City]],Table2[City],Table2[Bonus %])</f>
        <v>7</v>
      </c>
    </row>
    <row r="4922" spans="1:19" x14ac:dyDescent="0.35">
      <c r="A4922" s="7" t="s">
        <v>1629</v>
      </c>
      <c r="B4922" s="40" t="str">
        <f>LEFT(Table1[[#This Row],[Employee Name]],FIND(" ",Table1[[#This Row],[Employee Name]]))</f>
        <v xml:space="preserve">Meera </v>
      </c>
      <c r="C4922" s="40" t="str">
        <f>RIGHT(Table1[[#This Row],[Employee Name]],LEN(Table1[[#This Row],[Employee Name]])-FIND(" ",Table1[[#This Row],[Employee Name]]))</f>
        <v>Joshi</v>
      </c>
      <c r="D4922" s="22">
        <f>Table1[[#This Row],[Basic Salary]]+Table1[[#This Row],[Bonus]]</f>
        <v>38853</v>
      </c>
      <c r="E4922" s="8">
        <v>88</v>
      </c>
      <c r="F4922" s="45">
        <v>63</v>
      </c>
      <c r="G4922" s="8" t="str" cm="1">
        <f t="array" ref="G4922">_xlfn.IFS(Table1[[#This Row],[Performance Score]]&gt;=80,"Excellent",Table1[[#This Row],[Performance Score]]&gt;=60,"Good",Table1[[#This Row],[Performance Score]]&gt;=40,"Need Improvement")</f>
        <v>Good</v>
      </c>
      <c r="H4922" s="29">
        <f>Table1[[#This Row],[Bonus]]/Table1[[#This Row],[Basic Salary]]</f>
        <v>0.16770354341357857</v>
      </c>
      <c r="I4922" s="8">
        <f ca="1">DATEDIF(Table1[[#This Row],[Date of Birth]],TODAY(),"y")</f>
        <v>25</v>
      </c>
      <c r="J4922" s="33">
        <v>45979</v>
      </c>
      <c r="K4922" s="33" t="str" cm="1">
        <f t="array" aca="1" ref="K4922" ca="1">_xlfn.IFS(L4922&lt;3,"Junior",L4922&lt;=7,"Mid-Level",L4922&gt;7,"Senior")</f>
        <v>Junior</v>
      </c>
      <c r="L4922" s="45">
        <f ca="1">INT(YEARFRAC(Table1[[#This Row],[Joining Date]],TODAY(),1))</f>
        <v>0</v>
      </c>
      <c r="M4922" s="25" t="str">
        <f t="shared" ca="1" si="76"/>
        <v>No</v>
      </c>
      <c r="N4922" s="25">
        <f>YEAR(Table1[[#This Row],[Joining Date]])</f>
        <v>2025</v>
      </c>
      <c r="O4922" s="45">
        <f>MONTH(Table1[[#This Row],[Joining Date]])</f>
        <v>11</v>
      </c>
      <c r="P4922" s="25">
        <f ca="1">NETWORKDAYS(Table1[[#This Row],[Joining Date]],TODAY())</f>
        <v>160</v>
      </c>
      <c r="Q4922" s="25" t="str">
        <f>LEFT(Table1[[#This Row],[Department]],5)&amp;"-"&amp;RIGHT(Table1[[#This Row],[Employee ID]],3)</f>
        <v>Sales-573</v>
      </c>
      <c r="R4922" s="25" t="str">
        <f>LEFT(Table1[[#This Row],[Department]],3)</f>
        <v>Sal</v>
      </c>
      <c r="S4922" s="36">
        <f>_xlfn.XLOOKUP(Table1[[#This Row],[City]],Table2[City],Table2[Bonus %])</f>
        <v>8</v>
      </c>
    </row>
    <row r="4923" spans="1:19" x14ac:dyDescent="0.35">
      <c r="A4923" s="9" t="s">
        <v>3281</v>
      </c>
      <c r="B4923" s="41" t="str">
        <f>LEFT(Table1[[#This Row],[Employee Name]],FIND(" ",Table1[[#This Row],[Employee Name]]))</f>
        <v xml:space="preserve">Krishna </v>
      </c>
      <c r="C4923" s="41" t="str">
        <f>RIGHT(Table1[[#This Row],[Employee Name]],LEN(Table1[[#This Row],[Employee Name]])-FIND(" ",Table1[[#This Row],[Employee Name]]))</f>
        <v>Chaitanya</v>
      </c>
      <c r="D4923" s="23">
        <f>Table1[[#This Row],[Basic Salary]]+Table1[[#This Row],[Bonus]]</f>
        <v>38775</v>
      </c>
      <c r="E4923" s="10">
        <v>72</v>
      </c>
      <c r="F4923" s="46">
        <v>88</v>
      </c>
      <c r="G4923" s="10" t="str" cm="1">
        <f t="array" ref="G4923">_xlfn.IFS(Table1[[#This Row],[Performance Score]]&gt;=80,"Excellent",Table1[[#This Row],[Performance Score]]&gt;=60,"Good",Table1[[#This Row],[Performance Score]]&gt;=40,"Need Improvement")</f>
        <v>Excellent</v>
      </c>
      <c r="H4923" s="30">
        <f>Table1[[#This Row],[Bonus]]/Table1[[#This Row],[Basic Salary]]</f>
        <v>0.48603073621277737</v>
      </c>
      <c r="I4923" s="10">
        <f ca="1">DATEDIF(Table1[[#This Row],[Date of Birth]],TODAY(),"y")</f>
        <v>27</v>
      </c>
      <c r="J4923" s="34">
        <v>42475</v>
      </c>
      <c r="K4923" s="33" t="str" cm="1">
        <f t="array" aca="1" ref="K4923" ca="1">_xlfn.IFS(L4923&lt;3,"Junior",L4923&lt;=7,"Mid-Level",L4923&gt;7,"Senior")</f>
        <v>Senior</v>
      </c>
      <c r="L4923" s="46">
        <f ca="1">INT(YEARFRAC(Table1[[#This Row],[Joining Date]],TODAY(),1))</f>
        <v>10</v>
      </c>
      <c r="M4923" s="25" t="str">
        <f t="shared" ca="1" si="76"/>
        <v>Yes</v>
      </c>
      <c r="N4923" s="26">
        <f>YEAR(Table1[[#This Row],[Joining Date]])</f>
        <v>2016</v>
      </c>
      <c r="O4923" s="46">
        <f>MONTH(Table1[[#This Row],[Joining Date]])</f>
        <v>4</v>
      </c>
      <c r="P4923" s="26">
        <f ca="1">NETWORKDAYS(Table1[[#This Row],[Joining Date]],TODAY())</f>
        <v>2662</v>
      </c>
      <c r="Q4923" s="26" t="str">
        <f>LEFT(Table1[[#This Row],[Department]],5)&amp;"-"&amp;RIGHT(Table1[[#This Row],[Employee ID]],3)</f>
        <v>Sales-225</v>
      </c>
      <c r="R4923" s="26" t="str">
        <f>LEFT(Table1[[#This Row],[Department]],3)</f>
        <v>Sal</v>
      </c>
      <c r="S4923" s="37">
        <f>_xlfn.XLOOKUP(Table1[[#This Row],[City]],Table2[City],Table2[Bonus %])</f>
        <v>7</v>
      </c>
    </row>
    <row r="4924" spans="1:19" x14ac:dyDescent="0.35">
      <c r="A4924" s="7" t="s">
        <v>1147</v>
      </c>
      <c r="B4924" s="40" t="str">
        <f>LEFT(Table1[[#This Row],[Employee Name]],FIND(" ",Table1[[#This Row],[Employee Name]]))</f>
        <v xml:space="preserve">Krishna </v>
      </c>
      <c r="C4924" s="40" t="str">
        <f>RIGHT(Table1[[#This Row],[Employee Name]],LEN(Table1[[#This Row],[Employee Name]])-FIND(" ",Table1[[#This Row],[Employee Name]]))</f>
        <v>Chaitanya</v>
      </c>
      <c r="D4924" s="22">
        <f>Table1[[#This Row],[Basic Salary]]+Table1[[#This Row],[Bonus]]</f>
        <v>38769</v>
      </c>
      <c r="E4924" s="8">
        <v>83</v>
      </c>
      <c r="F4924" s="45">
        <v>49</v>
      </c>
      <c r="G4924" s="8" t="str" cm="1">
        <f t="array" ref="G4924">_xlfn.IFS(Table1[[#This Row],[Performance Score]]&gt;=80,"Excellent",Table1[[#This Row],[Performance Score]]&gt;=60,"Good",Table1[[#This Row],[Performance Score]]&gt;=40,"Need Improvement")</f>
        <v>Need Improvement</v>
      </c>
      <c r="H4924" s="29">
        <f>Table1[[#This Row],[Bonus]]/Table1[[#This Row],[Basic Salary]]</f>
        <v>0.33889349357646081</v>
      </c>
      <c r="I4924" s="8">
        <f ca="1">DATEDIF(Table1[[#This Row],[Date of Birth]],TODAY(),"y")</f>
        <v>39</v>
      </c>
      <c r="J4924" s="33">
        <v>45570</v>
      </c>
      <c r="K4924" s="33" t="str" cm="1">
        <f t="array" aca="1" ref="K4924" ca="1">_xlfn.IFS(L4924&lt;3,"Junior",L4924&lt;=7,"Mid-Level",L4924&gt;7,"Senior")</f>
        <v>Junior</v>
      </c>
      <c r="L4924" s="45">
        <f ca="1">INT(YEARFRAC(Table1[[#This Row],[Joining Date]],TODAY(),1))</f>
        <v>1</v>
      </c>
      <c r="M4924" s="25" t="str">
        <f t="shared" ca="1" si="76"/>
        <v>No</v>
      </c>
      <c r="N4924" s="25">
        <f>YEAR(Table1[[#This Row],[Joining Date]])</f>
        <v>2024</v>
      </c>
      <c r="O4924" s="45">
        <f>MONTH(Table1[[#This Row],[Joining Date]])</f>
        <v>10</v>
      </c>
      <c r="P4924" s="25">
        <f ca="1">NETWORKDAYS(Table1[[#This Row],[Joining Date]],TODAY())</f>
        <v>451</v>
      </c>
      <c r="Q4924" s="25" t="str">
        <f>LEFT(Table1[[#This Row],[Department]],5)&amp;"-"&amp;RIGHT(Table1[[#This Row],[Employee ID]],3)</f>
        <v>IT-091</v>
      </c>
      <c r="R4924" s="25" t="str">
        <f>LEFT(Table1[[#This Row],[Department]],3)</f>
        <v>IT</v>
      </c>
      <c r="S4924" s="36">
        <f>_xlfn.XLOOKUP(Table1[[#This Row],[City]],Table2[City],Table2[Bonus %])</f>
        <v>5</v>
      </c>
    </row>
    <row r="4925" spans="1:19" x14ac:dyDescent="0.35">
      <c r="A4925" s="9" t="s">
        <v>3432</v>
      </c>
      <c r="B4925" s="41" t="str">
        <f>LEFT(Table1[[#This Row],[Employee Name]],FIND(" ",Table1[[#This Row],[Employee Name]]))</f>
        <v xml:space="preserve">Arjun </v>
      </c>
      <c r="C4925" s="41" t="str">
        <f>RIGHT(Table1[[#This Row],[Employee Name]],LEN(Table1[[#This Row],[Employee Name]])-FIND(" ",Table1[[#This Row],[Employee Name]]))</f>
        <v>Mehta</v>
      </c>
      <c r="D4925" s="23">
        <f>Table1[[#This Row],[Basic Salary]]+Table1[[#This Row],[Bonus]]</f>
        <v>38560</v>
      </c>
      <c r="E4925" s="10">
        <v>86</v>
      </c>
      <c r="F4925" s="46">
        <v>40</v>
      </c>
      <c r="G4925" s="10" t="str" cm="1">
        <f t="array" ref="G4925">_xlfn.IFS(Table1[[#This Row],[Performance Score]]&gt;=80,"Excellent",Table1[[#This Row],[Performance Score]]&gt;=60,"Good",Table1[[#This Row],[Performance Score]]&gt;=40,"Need Improvement")</f>
        <v>Need Improvement</v>
      </c>
      <c r="H4925" s="30">
        <f>Table1[[#This Row],[Bonus]]/Table1[[#This Row],[Basic Salary]]</f>
        <v>0.44495240950311027</v>
      </c>
      <c r="I4925" s="10">
        <f ca="1">DATEDIF(Table1[[#This Row],[Date of Birth]],TODAY(),"y")</f>
        <v>44</v>
      </c>
      <c r="J4925" s="34">
        <v>44831</v>
      </c>
      <c r="K4925" s="33" t="str" cm="1">
        <f t="array" aca="1" ref="K4925" ca="1">_xlfn.IFS(L4925&lt;3,"Junior",L4925&lt;=7,"Mid-Level",L4925&gt;7,"Senior")</f>
        <v>Mid-Level</v>
      </c>
      <c r="L4925" s="46">
        <f ca="1">INT(YEARFRAC(Table1[[#This Row],[Joining Date]],TODAY(),1))</f>
        <v>3</v>
      </c>
      <c r="M4925" s="25" t="str">
        <f t="shared" ca="1" si="76"/>
        <v>No</v>
      </c>
      <c r="N4925" s="26">
        <f>YEAR(Table1[[#This Row],[Joining Date]])</f>
        <v>2022</v>
      </c>
      <c r="O4925" s="46">
        <f>MONTH(Table1[[#This Row],[Joining Date]])</f>
        <v>9</v>
      </c>
      <c r="P4925" s="26">
        <f ca="1">NETWORKDAYS(Table1[[#This Row],[Joining Date]],TODAY())</f>
        <v>980</v>
      </c>
      <c r="Q4925" s="26" t="str">
        <f>LEFT(Table1[[#This Row],[Department]],5)&amp;"-"&amp;RIGHT(Table1[[#This Row],[Employee ID]],3)</f>
        <v>Finan-376</v>
      </c>
      <c r="R4925" s="26" t="str">
        <f>LEFT(Table1[[#This Row],[Department]],3)</f>
        <v>Fin</v>
      </c>
      <c r="S4925" s="37">
        <f>_xlfn.XLOOKUP(Table1[[#This Row],[City]],Table2[City],Table2[Bonus %])</f>
        <v>8</v>
      </c>
    </row>
    <row r="4926" spans="1:19" x14ac:dyDescent="0.35">
      <c r="A4926" s="7" t="s">
        <v>412</v>
      </c>
      <c r="B4926" s="40" t="str">
        <f>LEFT(Table1[[#This Row],[Employee Name]],FIND(" ",Table1[[#This Row],[Employee Name]]))</f>
        <v xml:space="preserve">Arjun </v>
      </c>
      <c r="C4926" s="40" t="str">
        <f>RIGHT(Table1[[#This Row],[Employee Name]],LEN(Table1[[#This Row],[Employee Name]])-FIND(" ",Table1[[#This Row],[Employee Name]]))</f>
        <v>Mehta</v>
      </c>
      <c r="D4926" s="22">
        <f>Table1[[#This Row],[Basic Salary]]+Table1[[#This Row],[Bonus]]</f>
        <v>38524</v>
      </c>
      <c r="E4926" s="8">
        <v>69</v>
      </c>
      <c r="F4926" s="45">
        <v>77</v>
      </c>
      <c r="G4926" s="8" t="str" cm="1">
        <f t="array" ref="G4926">_xlfn.IFS(Table1[[#This Row],[Performance Score]]&gt;=80,"Excellent",Table1[[#This Row],[Performance Score]]&gt;=60,"Good",Table1[[#This Row],[Performance Score]]&gt;=40,"Need Improvement")</f>
        <v>Good</v>
      </c>
      <c r="H4926" s="29">
        <f>Table1[[#This Row],[Bonus]]/Table1[[#This Row],[Basic Salary]]</f>
        <v>0.17429738462476377</v>
      </c>
      <c r="I4926" s="8">
        <f ca="1">DATEDIF(Table1[[#This Row],[Date of Birth]],TODAY(),"y")</f>
        <v>31</v>
      </c>
      <c r="J4926" s="33">
        <v>45768</v>
      </c>
      <c r="K4926" s="33" t="str" cm="1">
        <f t="array" aca="1" ref="K4926" ca="1">_xlfn.IFS(L4926&lt;3,"Junior",L4926&lt;=7,"Mid-Level",L4926&gt;7,"Senior")</f>
        <v>Junior</v>
      </c>
      <c r="L4926" s="45">
        <f ca="1">INT(YEARFRAC(Table1[[#This Row],[Joining Date]],TODAY(),1))</f>
        <v>1</v>
      </c>
      <c r="M4926" s="25" t="str">
        <f t="shared" ca="1" si="76"/>
        <v>No</v>
      </c>
      <c r="N4926" s="25">
        <f>YEAR(Table1[[#This Row],[Joining Date]])</f>
        <v>2025</v>
      </c>
      <c r="O4926" s="45">
        <f>MONTH(Table1[[#This Row],[Joining Date]])</f>
        <v>4</v>
      </c>
      <c r="P4926" s="25">
        <f ca="1">NETWORKDAYS(Table1[[#This Row],[Joining Date]],TODAY())</f>
        <v>311</v>
      </c>
      <c r="Q4926" s="25" t="str">
        <f>LEFT(Table1[[#This Row],[Department]],5)&amp;"-"&amp;RIGHT(Table1[[#This Row],[Employee ID]],3)</f>
        <v>Marke-356</v>
      </c>
      <c r="R4926" s="25" t="str">
        <f>LEFT(Table1[[#This Row],[Department]],3)</f>
        <v>Mar</v>
      </c>
      <c r="S4926" s="36">
        <f>_xlfn.XLOOKUP(Table1[[#This Row],[City]],Table2[City],Table2[Bonus %])</f>
        <v>6</v>
      </c>
    </row>
    <row r="4927" spans="1:19" x14ac:dyDescent="0.35">
      <c r="A4927" s="9" t="s">
        <v>2933</v>
      </c>
      <c r="B4927" s="41" t="str">
        <f>LEFT(Table1[[#This Row],[Employee Name]],FIND(" ",Table1[[#This Row],[Employee Name]]))</f>
        <v xml:space="preserve">Nisha </v>
      </c>
      <c r="C4927" s="41" t="str">
        <f>RIGHT(Table1[[#This Row],[Employee Name]],LEN(Table1[[#This Row],[Employee Name]])-FIND(" ",Table1[[#This Row],[Employee Name]]))</f>
        <v>Kapoor</v>
      </c>
      <c r="D4927" s="23">
        <f>Table1[[#This Row],[Basic Salary]]+Table1[[#This Row],[Bonus]]</f>
        <v>38340</v>
      </c>
      <c r="E4927" s="10">
        <v>88</v>
      </c>
      <c r="F4927" s="46">
        <v>98</v>
      </c>
      <c r="G4927" s="10" t="str" cm="1">
        <f t="array" ref="G4927">_xlfn.IFS(Table1[[#This Row],[Performance Score]]&gt;=80,"Excellent",Table1[[#This Row],[Performance Score]]&gt;=60,"Good",Table1[[#This Row],[Performance Score]]&gt;=40,"Need Improvement")</f>
        <v>Excellent</v>
      </c>
      <c r="H4927" s="30">
        <f>Table1[[#This Row],[Bonus]]/Table1[[#This Row],[Basic Salary]]</f>
        <v>0.15977978099098555</v>
      </c>
      <c r="I4927" s="10">
        <f ca="1">DATEDIF(Table1[[#This Row],[Date of Birth]],TODAY(),"y")</f>
        <v>19</v>
      </c>
      <c r="J4927" s="34">
        <v>45200</v>
      </c>
      <c r="K4927" s="33" t="str" cm="1">
        <f t="array" aca="1" ref="K4927" ca="1">_xlfn.IFS(L4927&lt;3,"Junior",L4927&lt;=7,"Mid-Level",L4927&gt;7,"Senior")</f>
        <v>Junior</v>
      </c>
      <c r="L4927" s="46">
        <f ca="1">INT(YEARFRAC(Table1[[#This Row],[Joining Date]],TODAY(),1))</f>
        <v>2</v>
      </c>
      <c r="M4927" s="25" t="str">
        <f t="shared" ca="1" si="76"/>
        <v>No</v>
      </c>
      <c r="N4927" s="26">
        <f>YEAR(Table1[[#This Row],[Joining Date]])</f>
        <v>2023</v>
      </c>
      <c r="O4927" s="46">
        <f>MONTH(Table1[[#This Row],[Joining Date]])</f>
        <v>10</v>
      </c>
      <c r="P4927" s="26">
        <f ca="1">NETWORKDAYS(Table1[[#This Row],[Joining Date]],TODAY())</f>
        <v>716</v>
      </c>
      <c r="Q4927" s="26" t="str">
        <f>LEFT(Table1[[#This Row],[Department]],5)&amp;"-"&amp;RIGHT(Table1[[#This Row],[Employee ID]],3)</f>
        <v>Finan-877</v>
      </c>
      <c r="R4927" s="26" t="str">
        <f>LEFT(Table1[[#This Row],[Department]],3)</f>
        <v>Fin</v>
      </c>
      <c r="S4927" s="37">
        <f>_xlfn.XLOOKUP(Table1[[#This Row],[City]],Table2[City],Table2[Bonus %])</f>
        <v>5</v>
      </c>
    </row>
    <row r="4928" spans="1:19" x14ac:dyDescent="0.35">
      <c r="A4928" s="7" t="s">
        <v>1460</v>
      </c>
      <c r="B4928" s="40" t="str">
        <f>LEFT(Table1[[#This Row],[Employee Name]],FIND(" ",Table1[[#This Row],[Employee Name]]))</f>
        <v xml:space="preserve">Nisha </v>
      </c>
      <c r="C4928" s="40" t="str">
        <f>RIGHT(Table1[[#This Row],[Employee Name]],LEN(Table1[[#This Row],[Employee Name]])-FIND(" ",Table1[[#This Row],[Employee Name]]))</f>
        <v>Kapoor</v>
      </c>
      <c r="D4928" s="22">
        <f>Table1[[#This Row],[Basic Salary]]+Table1[[#This Row],[Bonus]]</f>
        <v>38313</v>
      </c>
      <c r="E4928" s="8">
        <v>86</v>
      </c>
      <c r="F4928" s="45">
        <v>78</v>
      </c>
      <c r="G4928" s="8" t="str" cm="1">
        <f t="array" ref="G4928">_xlfn.IFS(Table1[[#This Row],[Performance Score]]&gt;=80,"Excellent",Table1[[#This Row],[Performance Score]]&gt;=60,"Good",Table1[[#This Row],[Performance Score]]&gt;=40,"Need Improvement")</f>
        <v>Good</v>
      </c>
      <c r="H4928" s="29">
        <f>Table1[[#This Row],[Bonus]]/Table1[[#This Row],[Basic Salary]]</f>
        <v>0.52860676667730611</v>
      </c>
      <c r="I4928" s="8">
        <f ca="1">DATEDIF(Table1[[#This Row],[Date of Birth]],TODAY(),"y")</f>
        <v>26</v>
      </c>
      <c r="J4928" s="33">
        <v>44521</v>
      </c>
      <c r="K4928" s="33" t="str" cm="1">
        <f t="array" aca="1" ref="K4928" ca="1">_xlfn.IFS(L4928&lt;3,"Junior",L4928&lt;=7,"Mid-Level",L4928&gt;7,"Senior")</f>
        <v>Mid-Level</v>
      </c>
      <c r="L4928" s="45">
        <f ca="1">INT(YEARFRAC(Table1[[#This Row],[Joining Date]],TODAY(),1))</f>
        <v>4</v>
      </c>
      <c r="M4928" s="25" t="str">
        <f t="shared" ca="1" si="76"/>
        <v>No</v>
      </c>
      <c r="N4928" s="25">
        <f>YEAR(Table1[[#This Row],[Joining Date]])</f>
        <v>2021</v>
      </c>
      <c r="O4928" s="45">
        <f>MONTH(Table1[[#This Row],[Joining Date]])</f>
        <v>11</v>
      </c>
      <c r="P4928" s="25">
        <f ca="1">NETWORKDAYS(Table1[[#This Row],[Joining Date]],TODAY())</f>
        <v>1201</v>
      </c>
      <c r="Q4928" s="25" t="str">
        <f>LEFT(Table1[[#This Row],[Department]],5)&amp;"-"&amp;RIGHT(Table1[[#This Row],[Employee ID]],3)</f>
        <v>Opera-404</v>
      </c>
      <c r="R4928" s="25" t="str">
        <f>LEFT(Table1[[#This Row],[Department]],3)</f>
        <v>Ope</v>
      </c>
      <c r="S4928" s="36">
        <f>_xlfn.XLOOKUP(Table1[[#This Row],[City]],Table2[City],Table2[Bonus %])</f>
        <v>6</v>
      </c>
    </row>
    <row r="4929" spans="1:19" x14ac:dyDescent="0.35">
      <c r="A4929" s="9" t="s">
        <v>3845</v>
      </c>
      <c r="B4929" s="41" t="str">
        <f>LEFT(Table1[[#This Row],[Employee Name]],FIND(" ",Table1[[#This Row],[Employee Name]]))</f>
        <v xml:space="preserve">Sneha </v>
      </c>
      <c r="C4929" s="41" t="str">
        <f>RIGHT(Table1[[#This Row],[Employee Name]],LEN(Table1[[#This Row],[Employee Name]])-FIND(" ",Table1[[#This Row],[Employee Name]]))</f>
        <v>Iyer</v>
      </c>
      <c r="D4929" s="23">
        <f>Table1[[#This Row],[Basic Salary]]+Table1[[#This Row],[Bonus]]</f>
        <v>38309</v>
      </c>
      <c r="E4929" s="10">
        <v>81</v>
      </c>
      <c r="F4929" s="46">
        <v>58</v>
      </c>
      <c r="G4929" s="10" t="str" cm="1">
        <f t="array" ref="G4929">_xlfn.IFS(Table1[[#This Row],[Performance Score]]&gt;=80,"Excellent",Table1[[#This Row],[Performance Score]]&gt;=60,"Good",Table1[[#This Row],[Performance Score]]&gt;=40,"Need Improvement")</f>
        <v>Need Improvement</v>
      </c>
      <c r="H4929" s="30">
        <f>Table1[[#This Row],[Bonus]]/Table1[[#This Row],[Basic Salary]]</f>
        <v>0.21700870449202617</v>
      </c>
      <c r="I4929" s="10">
        <f ca="1">DATEDIF(Table1[[#This Row],[Date of Birth]],TODAY(),"y")</f>
        <v>17</v>
      </c>
      <c r="J4929" s="34">
        <v>44038</v>
      </c>
      <c r="K4929" s="33" t="str" cm="1">
        <f t="array" aca="1" ref="K4929" ca="1">_xlfn.IFS(L4929&lt;3,"Junior",L4929&lt;=7,"Mid-Level",L4929&gt;7,"Senior")</f>
        <v>Mid-Level</v>
      </c>
      <c r="L4929" s="46">
        <f ca="1">INT(YEARFRAC(Table1[[#This Row],[Joining Date]],TODAY(),1))</f>
        <v>5</v>
      </c>
      <c r="M4929" s="25" t="str">
        <f t="shared" ca="1" si="76"/>
        <v>No</v>
      </c>
      <c r="N4929" s="26">
        <f>YEAR(Table1[[#This Row],[Joining Date]])</f>
        <v>2020</v>
      </c>
      <c r="O4929" s="46">
        <f>MONTH(Table1[[#This Row],[Joining Date]])</f>
        <v>7</v>
      </c>
      <c r="P4929" s="26">
        <f ca="1">NETWORKDAYS(Table1[[#This Row],[Joining Date]],TODAY())</f>
        <v>1546</v>
      </c>
      <c r="Q4929" s="26" t="str">
        <f>LEFT(Table1[[#This Row],[Department]],5)&amp;"-"&amp;RIGHT(Table1[[#This Row],[Employee ID]],3)</f>
        <v>Sales-789</v>
      </c>
      <c r="R4929" s="26" t="str">
        <f>LEFT(Table1[[#This Row],[Department]],3)</f>
        <v>Sal</v>
      </c>
      <c r="S4929" s="37">
        <f>_xlfn.XLOOKUP(Table1[[#This Row],[City]],Table2[City],Table2[Bonus %])</f>
        <v>6</v>
      </c>
    </row>
    <row r="4930" spans="1:19" x14ac:dyDescent="0.35">
      <c r="A4930" s="7" t="s">
        <v>5046</v>
      </c>
      <c r="B4930" s="40" t="str">
        <f>LEFT(Table1[[#This Row],[Employee Name]],FIND(" ",Table1[[#This Row],[Employee Name]]))</f>
        <v xml:space="preserve">Meera </v>
      </c>
      <c r="C4930" s="40" t="str">
        <f>RIGHT(Table1[[#This Row],[Employee Name]],LEN(Table1[[#This Row],[Employee Name]])-FIND(" ",Table1[[#This Row],[Employee Name]]))</f>
        <v>Joshi</v>
      </c>
      <c r="D4930" s="22">
        <f>Table1[[#This Row],[Basic Salary]]+Table1[[#This Row],[Bonus]]</f>
        <v>38303</v>
      </c>
      <c r="E4930" s="8">
        <v>69</v>
      </c>
      <c r="F4930" s="45">
        <v>80</v>
      </c>
      <c r="G4930" s="8" t="str" cm="1">
        <f t="array" ref="G4930">_xlfn.IFS(Table1[[#This Row],[Performance Score]]&gt;=80,"Excellent",Table1[[#This Row],[Performance Score]]&gt;=60,"Good",Table1[[#This Row],[Performance Score]]&gt;=40,"Need Improvement")</f>
        <v>Excellent</v>
      </c>
      <c r="H4930" s="29">
        <f>Table1[[#This Row],[Bonus]]/Table1[[#This Row],[Basic Salary]]</f>
        <v>0.20928837532360928</v>
      </c>
      <c r="I4930" s="8">
        <f ca="1">DATEDIF(Table1[[#This Row],[Date of Birth]],TODAY(),"y")</f>
        <v>21</v>
      </c>
      <c r="J4930" s="33">
        <v>45925</v>
      </c>
      <c r="K4930" s="33" t="str" cm="1">
        <f t="array" aca="1" ref="K4930" ca="1">_xlfn.IFS(L4930&lt;3,"Junior",L4930&lt;=7,"Mid-Level",L4930&gt;7,"Senior")</f>
        <v>Junior</v>
      </c>
      <c r="L4930" s="45">
        <f ca="1">INT(YEARFRAC(Table1[[#This Row],[Joining Date]],TODAY(),1))</f>
        <v>0</v>
      </c>
      <c r="M4930" s="25" t="str">
        <f t="shared" ref="M4930:M4993" ca="1" si="77">IF(L4930&gt;5,"Yes","No")</f>
        <v>No</v>
      </c>
      <c r="N4930" s="25">
        <f>YEAR(Table1[[#This Row],[Joining Date]])</f>
        <v>2025</v>
      </c>
      <c r="O4930" s="45">
        <f>MONTH(Table1[[#This Row],[Joining Date]])</f>
        <v>9</v>
      </c>
      <c r="P4930" s="25">
        <f ca="1">NETWORKDAYS(Table1[[#This Row],[Joining Date]],TODAY())</f>
        <v>198</v>
      </c>
      <c r="Q4930" s="25" t="str">
        <f>LEFT(Table1[[#This Row],[Department]],5)&amp;"-"&amp;RIGHT(Table1[[#This Row],[Employee ID]],3)</f>
        <v>Sales-990</v>
      </c>
      <c r="R4930" s="25" t="str">
        <f>LEFT(Table1[[#This Row],[Department]],3)</f>
        <v>Sal</v>
      </c>
      <c r="S4930" s="36">
        <f>_xlfn.XLOOKUP(Table1[[#This Row],[City]],Table2[City],Table2[Bonus %])</f>
        <v>4</v>
      </c>
    </row>
    <row r="4931" spans="1:19" x14ac:dyDescent="0.35">
      <c r="A4931" s="9" t="s">
        <v>2041</v>
      </c>
      <c r="B4931" s="41" t="str">
        <f>LEFT(Table1[[#This Row],[Employee Name]],FIND(" ",Table1[[#This Row],[Employee Name]]))</f>
        <v xml:space="preserve">Ravi </v>
      </c>
      <c r="C4931" s="41" t="str">
        <f>RIGHT(Table1[[#This Row],[Employee Name]],LEN(Table1[[#This Row],[Employee Name]])-FIND(" ",Table1[[#This Row],[Employee Name]]))</f>
        <v>Teja</v>
      </c>
      <c r="D4931" s="23">
        <f>Table1[[#This Row],[Basic Salary]]+Table1[[#This Row],[Bonus]]</f>
        <v>38299</v>
      </c>
      <c r="E4931" s="10">
        <v>83</v>
      </c>
      <c r="F4931" s="46">
        <v>98</v>
      </c>
      <c r="G4931" s="10" t="str" cm="1">
        <f t="array" ref="G4931">_xlfn.IFS(Table1[[#This Row],[Performance Score]]&gt;=80,"Excellent",Table1[[#This Row],[Performance Score]]&gt;=60,"Good",Table1[[#This Row],[Performance Score]]&gt;=40,"Need Improvement")</f>
        <v>Excellent</v>
      </c>
      <c r="H4931" s="30">
        <f>Table1[[#This Row],[Bonus]]/Table1[[#This Row],[Basic Salary]]</f>
        <v>0.37400444859008397</v>
      </c>
      <c r="I4931" s="10">
        <f ca="1">DATEDIF(Table1[[#This Row],[Date of Birth]],TODAY(),"y")</f>
        <v>15</v>
      </c>
      <c r="J4931" s="34">
        <v>45198</v>
      </c>
      <c r="K4931" s="33" t="str" cm="1">
        <f t="array" aca="1" ref="K4931" ca="1">_xlfn.IFS(L4931&lt;3,"Junior",L4931&lt;=7,"Mid-Level",L4931&gt;7,"Senior")</f>
        <v>Junior</v>
      </c>
      <c r="L4931" s="46">
        <f ca="1">INT(YEARFRAC(Table1[[#This Row],[Joining Date]],TODAY(),1))</f>
        <v>2</v>
      </c>
      <c r="M4931" s="25" t="str">
        <f t="shared" ca="1" si="77"/>
        <v>No</v>
      </c>
      <c r="N4931" s="26">
        <f>YEAR(Table1[[#This Row],[Joining Date]])</f>
        <v>2023</v>
      </c>
      <c r="O4931" s="46">
        <f>MONTH(Table1[[#This Row],[Joining Date]])</f>
        <v>9</v>
      </c>
      <c r="P4931" s="26">
        <f ca="1">NETWORKDAYS(Table1[[#This Row],[Joining Date]],TODAY())</f>
        <v>717</v>
      </c>
      <c r="Q4931" s="26" t="str">
        <f>LEFT(Table1[[#This Row],[Department]],5)&amp;"-"&amp;RIGHT(Table1[[#This Row],[Employee ID]],3)</f>
        <v>IT-985</v>
      </c>
      <c r="R4931" s="26" t="str">
        <f>LEFT(Table1[[#This Row],[Department]],3)</f>
        <v>IT</v>
      </c>
      <c r="S4931" s="37">
        <f>_xlfn.XLOOKUP(Table1[[#This Row],[City]],Table2[City],Table2[Bonus %])</f>
        <v>6</v>
      </c>
    </row>
    <row r="4932" spans="1:19" x14ac:dyDescent="0.35">
      <c r="A4932" s="7" t="s">
        <v>1784</v>
      </c>
      <c r="B4932" s="40" t="str">
        <f>LEFT(Table1[[#This Row],[Employee Name]],FIND(" ",Table1[[#This Row],[Employee Name]]))</f>
        <v xml:space="preserve">Nisha </v>
      </c>
      <c r="C4932" s="40" t="str">
        <f>RIGHT(Table1[[#This Row],[Employee Name]],LEN(Table1[[#This Row],[Employee Name]])-FIND(" ",Table1[[#This Row],[Employee Name]]))</f>
        <v>Kapoor</v>
      </c>
      <c r="D4932" s="22">
        <f>Table1[[#This Row],[Basic Salary]]+Table1[[#This Row],[Bonus]]</f>
        <v>38285</v>
      </c>
      <c r="E4932" s="8">
        <v>64</v>
      </c>
      <c r="F4932" s="45">
        <v>89</v>
      </c>
      <c r="G4932" s="8" t="str" cm="1">
        <f t="array" ref="G4932">_xlfn.IFS(Table1[[#This Row],[Performance Score]]&gt;=80,"Excellent",Table1[[#This Row],[Performance Score]]&gt;=60,"Good",Table1[[#This Row],[Performance Score]]&gt;=40,"Need Improvement")</f>
        <v>Excellent</v>
      </c>
      <c r="H4932" s="29">
        <f>Table1[[#This Row],[Bonus]]/Table1[[#This Row],[Basic Salary]]</f>
        <v>0.50515018084604502</v>
      </c>
      <c r="I4932" s="8">
        <f ca="1">DATEDIF(Table1[[#This Row],[Date of Birth]],TODAY(),"y")</f>
        <v>41</v>
      </c>
      <c r="J4932" s="33">
        <v>45581</v>
      </c>
      <c r="K4932" s="33" t="str" cm="1">
        <f t="array" aca="1" ref="K4932" ca="1">_xlfn.IFS(L4932&lt;3,"Junior",L4932&lt;=7,"Mid-Level",L4932&gt;7,"Senior")</f>
        <v>Junior</v>
      </c>
      <c r="L4932" s="45">
        <f ca="1">INT(YEARFRAC(Table1[[#This Row],[Joining Date]],TODAY(),1))</f>
        <v>1</v>
      </c>
      <c r="M4932" s="25" t="str">
        <f t="shared" ca="1" si="77"/>
        <v>No</v>
      </c>
      <c r="N4932" s="25">
        <f>YEAR(Table1[[#This Row],[Joining Date]])</f>
        <v>2024</v>
      </c>
      <c r="O4932" s="45">
        <f>MONTH(Table1[[#This Row],[Joining Date]])</f>
        <v>10</v>
      </c>
      <c r="P4932" s="25">
        <f ca="1">NETWORKDAYS(Table1[[#This Row],[Joining Date]],TODAY())</f>
        <v>444</v>
      </c>
      <c r="Q4932" s="25" t="str">
        <f>LEFT(Table1[[#This Row],[Department]],5)&amp;"-"&amp;RIGHT(Table1[[#This Row],[Employee ID]],3)</f>
        <v>HR-728</v>
      </c>
      <c r="R4932" s="25" t="str">
        <f>LEFT(Table1[[#This Row],[Department]],3)</f>
        <v>HR</v>
      </c>
      <c r="S4932" s="36">
        <f>_xlfn.XLOOKUP(Table1[[#This Row],[City]],Table2[City],Table2[Bonus %])</f>
        <v>5</v>
      </c>
    </row>
    <row r="4933" spans="1:19" x14ac:dyDescent="0.35">
      <c r="A4933" s="9" t="s">
        <v>3453</v>
      </c>
      <c r="B4933" s="41" t="str">
        <f>LEFT(Table1[[#This Row],[Employee Name]],FIND(" ",Table1[[#This Row],[Employee Name]]))</f>
        <v xml:space="preserve">Rohan </v>
      </c>
      <c r="C4933" s="41" t="str">
        <f>RIGHT(Table1[[#This Row],[Employee Name]],LEN(Table1[[#This Row],[Employee Name]])-FIND(" ",Table1[[#This Row],[Employee Name]]))</f>
        <v>Gupta</v>
      </c>
      <c r="D4933" s="23">
        <f>Table1[[#This Row],[Basic Salary]]+Table1[[#This Row],[Bonus]]</f>
        <v>38221</v>
      </c>
      <c r="E4933" s="10">
        <v>92</v>
      </c>
      <c r="F4933" s="46">
        <v>52</v>
      </c>
      <c r="G4933" s="10" t="str" cm="1">
        <f t="array" ref="G4933">_xlfn.IFS(Table1[[#This Row],[Performance Score]]&gt;=80,"Excellent",Table1[[#This Row],[Performance Score]]&gt;=60,"Good",Table1[[#This Row],[Performance Score]]&gt;=40,"Need Improvement")</f>
        <v>Need Improvement</v>
      </c>
      <c r="H4933" s="30">
        <f>Table1[[#This Row],[Bonus]]/Table1[[#This Row],[Basic Salary]]</f>
        <v>0.15937149270482603</v>
      </c>
      <c r="I4933" s="10">
        <f ca="1">DATEDIF(Table1[[#This Row],[Date of Birth]],TODAY(),"y")</f>
        <v>29</v>
      </c>
      <c r="J4933" s="34">
        <v>44442</v>
      </c>
      <c r="K4933" s="33" t="str" cm="1">
        <f t="array" aca="1" ref="K4933" ca="1">_xlfn.IFS(L4933&lt;3,"Junior",L4933&lt;=7,"Mid-Level",L4933&gt;7,"Senior")</f>
        <v>Mid-Level</v>
      </c>
      <c r="L4933" s="46">
        <f ca="1">INT(YEARFRAC(Table1[[#This Row],[Joining Date]],TODAY(),1))</f>
        <v>4</v>
      </c>
      <c r="M4933" s="25" t="str">
        <f t="shared" ca="1" si="77"/>
        <v>No</v>
      </c>
      <c r="N4933" s="26">
        <f>YEAR(Table1[[#This Row],[Joining Date]])</f>
        <v>2021</v>
      </c>
      <c r="O4933" s="46">
        <f>MONTH(Table1[[#This Row],[Joining Date]])</f>
        <v>9</v>
      </c>
      <c r="P4933" s="26">
        <f ca="1">NETWORKDAYS(Table1[[#This Row],[Joining Date]],TODAY())</f>
        <v>1257</v>
      </c>
      <c r="Q4933" s="26" t="str">
        <f>LEFT(Table1[[#This Row],[Department]],5)&amp;"-"&amp;RIGHT(Table1[[#This Row],[Employee ID]],3)</f>
        <v>Marke-397</v>
      </c>
      <c r="R4933" s="26" t="str">
        <f>LEFT(Table1[[#This Row],[Department]],3)</f>
        <v>Mar</v>
      </c>
      <c r="S4933" s="37">
        <f>_xlfn.XLOOKUP(Table1[[#This Row],[City]],Table2[City],Table2[Bonus %])</f>
        <v>6</v>
      </c>
    </row>
    <row r="4934" spans="1:19" x14ac:dyDescent="0.35">
      <c r="A4934" s="7" t="s">
        <v>2143</v>
      </c>
      <c r="B4934" s="40" t="str">
        <f>LEFT(Table1[[#This Row],[Employee Name]],FIND(" ",Table1[[#This Row],[Employee Name]]))</f>
        <v xml:space="preserve">Tarun </v>
      </c>
      <c r="C4934" s="40" t="str">
        <f>RIGHT(Table1[[#This Row],[Employee Name]],LEN(Table1[[#This Row],[Employee Name]])-FIND(" ",Table1[[#This Row],[Employee Name]]))</f>
        <v>Verma</v>
      </c>
      <c r="D4934" s="22">
        <f>Table1[[#This Row],[Basic Salary]]+Table1[[#This Row],[Bonus]]</f>
        <v>38197</v>
      </c>
      <c r="E4934" s="8">
        <v>70</v>
      </c>
      <c r="F4934" s="45">
        <v>80</v>
      </c>
      <c r="G4934" s="8" t="str" cm="1">
        <f t="array" ref="G4934">_xlfn.IFS(Table1[[#This Row],[Performance Score]]&gt;=80,"Excellent",Table1[[#This Row],[Performance Score]]&gt;=60,"Good",Table1[[#This Row],[Performance Score]]&gt;=40,"Need Improvement")</f>
        <v>Excellent</v>
      </c>
      <c r="H4934" s="29">
        <f>Table1[[#This Row],[Bonus]]/Table1[[#This Row],[Basic Salary]]</f>
        <v>0.46601420072922661</v>
      </c>
      <c r="I4934" s="8">
        <f ca="1">DATEDIF(Table1[[#This Row],[Date of Birth]],TODAY(),"y")</f>
        <v>31</v>
      </c>
      <c r="J4934" s="33">
        <v>43373</v>
      </c>
      <c r="K4934" s="33" t="str" cm="1">
        <f t="array" aca="1" ref="K4934" ca="1">_xlfn.IFS(L4934&lt;3,"Junior",L4934&lt;=7,"Mid-Level",L4934&gt;7,"Senior")</f>
        <v>Mid-Level</v>
      </c>
      <c r="L4934" s="45">
        <f ca="1">INT(YEARFRAC(Table1[[#This Row],[Joining Date]],TODAY(),1))</f>
        <v>7</v>
      </c>
      <c r="M4934" s="25" t="str">
        <f t="shared" ca="1" si="77"/>
        <v>Yes</v>
      </c>
      <c r="N4934" s="25">
        <f>YEAR(Table1[[#This Row],[Joining Date]])</f>
        <v>2018</v>
      </c>
      <c r="O4934" s="45">
        <f>MONTH(Table1[[#This Row],[Joining Date]])</f>
        <v>9</v>
      </c>
      <c r="P4934" s="25">
        <f ca="1">NETWORKDAYS(Table1[[#This Row],[Joining Date]],TODAY())</f>
        <v>2021</v>
      </c>
      <c r="Q4934" s="25" t="str">
        <f>LEFT(Table1[[#This Row],[Department]],5)&amp;"-"&amp;RIGHT(Table1[[#This Row],[Employee ID]],3)</f>
        <v>IT-087</v>
      </c>
      <c r="R4934" s="25" t="str">
        <f>LEFT(Table1[[#This Row],[Department]],3)</f>
        <v>IT</v>
      </c>
      <c r="S4934" s="36">
        <f>_xlfn.XLOOKUP(Table1[[#This Row],[City]],Table2[City],Table2[Bonus %])</f>
        <v>6</v>
      </c>
    </row>
    <row r="4935" spans="1:19" x14ac:dyDescent="0.35">
      <c r="A4935" s="9" t="s">
        <v>2246</v>
      </c>
      <c r="B4935" s="41" t="str">
        <f>LEFT(Table1[[#This Row],[Employee Name]],FIND(" ",Table1[[#This Row],[Employee Name]]))</f>
        <v xml:space="preserve">Rahul </v>
      </c>
      <c r="C4935" s="41" t="str">
        <f>RIGHT(Table1[[#This Row],[Employee Name]],LEN(Table1[[#This Row],[Employee Name]])-FIND(" ",Table1[[#This Row],[Employee Name]]))</f>
        <v>Verma</v>
      </c>
      <c r="D4935" s="23">
        <f>Table1[[#This Row],[Basic Salary]]+Table1[[#This Row],[Bonus]]</f>
        <v>38054</v>
      </c>
      <c r="E4935" s="10">
        <v>69</v>
      </c>
      <c r="F4935" s="46">
        <v>97</v>
      </c>
      <c r="G4935" s="10" t="str" cm="1">
        <f t="array" ref="G4935">_xlfn.IFS(Table1[[#This Row],[Performance Score]]&gt;=80,"Excellent",Table1[[#This Row],[Performance Score]]&gt;=60,"Good",Table1[[#This Row],[Performance Score]]&gt;=40,"Need Improvement")</f>
        <v>Excellent</v>
      </c>
      <c r="H4935" s="30">
        <f>Table1[[#This Row],[Bonus]]/Table1[[#This Row],[Basic Salary]]</f>
        <v>0.18338153434710949</v>
      </c>
      <c r="I4935" s="10">
        <f ca="1">DATEDIF(Table1[[#This Row],[Date of Birth]],TODAY(),"y")</f>
        <v>21</v>
      </c>
      <c r="J4935" s="34">
        <v>42920</v>
      </c>
      <c r="K4935" s="33" t="str" cm="1">
        <f t="array" aca="1" ref="K4935" ca="1">_xlfn.IFS(L4935&lt;3,"Junior",L4935&lt;=7,"Mid-Level",L4935&gt;7,"Senior")</f>
        <v>Senior</v>
      </c>
      <c r="L4935" s="46">
        <f ca="1">INT(YEARFRAC(Table1[[#This Row],[Joining Date]],TODAY(),1))</f>
        <v>8</v>
      </c>
      <c r="M4935" s="25" t="str">
        <f t="shared" ca="1" si="77"/>
        <v>Yes</v>
      </c>
      <c r="N4935" s="26">
        <f>YEAR(Table1[[#This Row],[Joining Date]])</f>
        <v>2017</v>
      </c>
      <c r="O4935" s="46">
        <f>MONTH(Table1[[#This Row],[Joining Date]])</f>
        <v>7</v>
      </c>
      <c r="P4935" s="26">
        <f ca="1">NETWORKDAYS(Table1[[#This Row],[Joining Date]],TODAY())</f>
        <v>2345</v>
      </c>
      <c r="Q4935" s="26" t="str">
        <f>LEFT(Table1[[#This Row],[Department]],5)&amp;"-"&amp;RIGHT(Table1[[#This Row],[Employee ID]],3)</f>
        <v>Marke-190</v>
      </c>
      <c r="R4935" s="26" t="str">
        <f>LEFT(Table1[[#This Row],[Department]],3)</f>
        <v>Mar</v>
      </c>
      <c r="S4935" s="37">
        <f>_xlfn.XLOOKUP(Table1[[#This Row],[City]],Table2[City],Table2[Bonus %])</f>
        <v>6</v>
      </c>
    </row>
    <row r="4936" spans="1:19" x14ac:dyDescent="0.35">
      <c r="A4936" s="7" t="s">
        <v>1994</v>
      </c>
      <c r="B4936" s="40" t="str">
        <f>LEFT(Table1[[#This Row],[Employee Name]],FIND(" ",Table1[[#This Row],[Employee Name]]))</f>
        <v xml:space="preserve">Rohan </v>
      </c>
      <c r="C4936" s="40" t="str">
        <f>RIGHT(Table1[[#This Row],[Employee Name]],LEN(Table1[[#This Row],[Employee Name]])-FIND(" ",Table1[[#This Row],[Employee Name]]))</f>
        <v>Gupta</v>
      </c>
      <c r="D4936" s="22">
        <f>Table1[[#This Row],[Basic Salary]]+Table1[[#This Row],[Bonus]]</f>
        <v>37976</v>
      </c>
      <c r="E4936" s="8">
        <v>90</v>
      </c>
      <c r="F4936" s="45">
        <v>99</v>
      </c>
      <c r="G4936" s="8" t="str" cm="1">
        <f t="array" ref="G4936">_xlfn.IFS(Table1[[#This Row],[Performance Score]]&gt;=80,"Excellent",Table1[[#This Row],[Performance Score]]&gt;=60,"Good",Table1[[#This Row],[Performance Score]]&gt;=40,"Need Improvement")</f>
        <v>Excellent</v>
      </c>
      <c r="H4936" s="29">
        <f>Table1[[#This Row],[Bonus]]/Table1[[#This Row],[Basic Salary]]</f>
        <v>0.3390218962659991</v>
      </c>
      <c r="I4936" s="8">
        <f ca="1">DATEDIF(Table1[[#This Row],[Date of Birth]],TODAY(),"y")</f>
        <v>39</v>
      </c>
      <c r="J4936" s="33">
        <v>45642</v>
      </c>
      <c r="K4936" s="33" t="str" cm="1">
        <f t="array" aca="1" ref="K4936" ca="1">_xlfn.IFS(L4936&lt;3,"Junior",L4936&lt;=7,"Mid-Level",L4936&gt;7,"Senior")</f>
        <v>Junior</v>
      </c>
      <c r="L4936" s="45">
        <f ca="1">INT(YEARFRAC(Table1[[#This Row],[Joining Date]],TODAY(),1))</f>
        <v>1</v>
      </c>
      <c r="M4936" s="25" t="str">
        <f t="shared" ca="1" si="77"/>
        <v>No</v>
      </c>
      <c r="N4936" s="25">
        <f>YEAR(Table1[[#This Row],[Joining Date]])</f>
        <v>2024</v>
      </c>
      <c r="O4936" s="45">
        <f>MONTH(Table1[[#This Row],[Joining Date]])</f>
        <v>12</v>
      </c>
      <c r="P4936" s="25">
        <f ca="1">NETWORKDAYS(Table1[[#This Row],[Joining Date]],TODAY())</f>
        <v>401</v>
      </c>
      <c r="Q4936" s="25" t="str">
        <f>LEFT(Table1[[#This Row],[Department]],5)&amp;"-"&amp;RIGHT(Table1[[#This Row],[Employee ID]],3)</f>
        <v>Sales-938</v>
      </c>
      <c r="R4936" s="25" t="str">
        <f>LEFT(Table1[[#This Row],[Department]],3)</f>
        <v>Sal</v>
      </c>
      <c r="S4936" s="36">
        <f>_xlfn.XLOOKUP(Table1[[#This Row],[City]],Table2[City],Table2[Bonus %])</f>
        <v>5</v>
      </c>
    </row>
    <row r="4937" spans="1:19" x14ac:dyDescent="0.35">
      <c r="A4937" s="9" t="s">
        <v>365</v>
      </c>
      <c r="B4937" s="41" t="str">
        <f>LEFT(Table1[[#This Row],[Employee Name]],FIND(" ",Table1[[#This Row],[Employee Name]]))</f>
        <v xml:space="preserve">Gayathri </v>
      </c>
      <c r="C4937" s="41" t="str">
        <f>RIGHT(Table1[[#This Row],[Employee Name]],LEN(Table1[[#This Row],[Employee Name]])-FIND(" ",Table1[[#This Row],[Employee Name]]))</f>
        <v>Iyer</v>
      </c>
      <c r="D4937" s="23">
        <f>Table1[[#This Row],[Basic Salary]]+Table1[[#This Row],[Bonus]]</f>
        <v>37850</v>
      </c>
      <c r="E4937" s="10">
        <v>66</v>
      </c>
      <c r="F4937" s="46">
        <v>80</v>
      </c>
      <c r="G4937" s="10" t="str" cm="1">
        <f t="array" ref="G4937">_xlfn.IFS(Table1[[#This Row],[Performance Score]]&gt;=80,"Excellent",Table1[[#This Row],[Performance Score]]&gt;=60,"Good",Table1[[#This Row],[Performance Score]]&gt;=40,"Need Improvement")</f>
        <v>Excellent</v>
      </c>
      <c r="H4937" s="30">
        <f>Table1[[#This Row],[Bonus]]/Table1[[#This Row],[Basic Salary]]</f>
        <v>0.20752911150103684</v>
      </c>
      <c r="I4937" s="10">
        <f ca="1">DATEDIF(Table1[[#This Row],[Date of Birth]],TODAY(),"y")</f>
        <v>15</v>
      </c>
      <c r="J4937" s="34">
        <v>45667</v>
      </c>
      <c r="K4937" s="33" t="str" cm="1">
        <f t="array" aca="1" ref="K4937" ca="1">_xlfn.IFS(L4937&lt;3,"Junior",L4937&lt;=7,"Mid-Level",L4937&gt;7,"Senior")</f>
        <v>Junior</v>
      </c>
      <c r="L4937" s="46">
        <f ca="1">INT(YEARFRAC(Table1[[#This Row],[Joining Date]],TODAY(),1))</f>
        <v>1</v>
      </c>
      <c r="M4937" s="25" t="str">
        <f t="shared" ca="1" si="77"/>
        <v>No</v>
      </c>
      <c r="N4937" s="26">
        <f>YEAR(Table1[[#This Row],[Joining Date]])</f>
        <v>2025</v>
      </c>
      <c r="O4937" s="46">
        <f>MONTH(Table1[[#This Row],[Joining Date]])</f>
        <v>1</v>
      </c>
      <c r="P4937" s="26">
        <f ca="1">NETWORKDAYS(Table1[[#This Row],[Joining Date]],TODAY())</f>
        <v>382</v>
      </c>
      <c r="Q4937" s="26" t="str">
        <f>LEFT(Table1[[#This Row],[Department]],5)&amp;"-"&amp;RIGHT(Table1[[#This Row],[Employee ID]],3)</f>
        <v>Suppo-309</v>
      </c>
      <c r="R4937" s="26" t="str">
        <f>LEFT(Table1[[#This Row],[Department]],3)</f>
        <v>Sup</v>
      </c>
      <c r="S4937" s="37">
        <f>_xlfn.XLOOKUP(Table1[[#This Row],[City]],Table2[City],Table2[Bonus %])</f>
        <v>5</v>
      </c>
    </row>
    <row r="4938" spans="1:19" x14ac:dyDescent="0.35">
      <c r="A4938" s="7" t="s">
        <v>799</v>
      </c>
      <c r="B4938" s="40" t="str">
        <f>LEFT(Table1[[#This Row],[Employee Name]],FIND(" ",Table1[[#This Row],[Employee Name]]))</f>
        <v xml:space="preserve">Gayathri </v>
      </c>
      <c r="C4938" s="40" t="str">
        <f>RIGHT(Table1[[#This Row],[Employee Name]],LEN(Table1[[#This Row],[Employee Name]])-FIND(" ",Table1[[#This Row],[Employee Name]]))</f>
        <v>Iyer</v>
      </c>
      <c r="D4938" s="22">
        <f>Table1[[#This Row],[Basic Salary]]+Table1[[#This Row],[Bonus]]</f>
        <v>37842</v>
      </c>
      <c r="E4938" s="8">
        <v>79</v>
      </c>
      <c r="F4938" s="45">
        <v>82</v>
      </c>
      <c r="G4938" s="8" t="str" cm="1">
        <f t="array" ref="G4938">_xlfn.IFS(Table1[[#This Row],[Performance Score]]&gt;=80,"Excellent",Table1[[#This Row],[Performance Score]]&gt;=60,"Good",Table1[[#This Row],[Performance Score]]&gt;=40,"Need Improvement")</f>
        <v>Excellent</v>
      </c>
      <c r="H4938" s="29">
        <f>Table1[[#This Row],[Bonus]]/Table1[[#This Row],[Basic Salary]]</f>
        <v>0.23376369327073551</v>
      </c>
      <c r="I4938" s="8">
        <f ca="1">DATEDIF(Table1[[#This Row],[Date of Birth]],TODAY(),"y")</f>
        <v>35</v>
      </c>
      <c r="J4938" s="33">
        <v>45726</v>
      </c>
      <c r="K4938" s="33" t="str" cm="1">
        <f t="array" aca="1" ref="K4938" ca="1">_xlfn.IFS(L4938&lt;3,"Junior",L4938&lt;=7,"Mid-Level",L4938&gt;7,"Senior")</f>
        <v>Junior</v>
      </c>
      <c r="L4938" s="45">
        <f ca="1">INT(YEARFRAC(Table1[[#This Row],[Joining Date]],TODAY(),1))</f>
        <v>1</v>
      </c>
      <c r="M4938" s="25" t="str">
        <f t="shared" ca="1" si="77"/>
        <v>No</v>
      </c>
      <c r="N4938" s="25">
        <f>YEAR(Table1[[#This Row],[Joining Date]])</f>
        <v>2025</v>
      </c>
      <c r="O4938" s="45">
        <f>MONTH(Table1[[#This Row],[Joining Date]])</f>
        <v>3</v>
      </c>
      <c r="P4938" s="25">
        <f ca="1">NETWORKDAYS(Table1[[#This Row],[Joining Date]],TODAY())</f>
        <v>341</v>
      </c>
      <c r="Q4938" s="25" t="str">
        <f>LEFT(Table1[[#This Row],[Department]],5)&amp;"-"&amp;RIGHT(Table1[[#This Row],[Employee ID]],3)</f>
        <v>IT-743</v>
      </c>
      <c r="R4938" s="25" t="str">
        <f>LEFT(Table1[[#This Row],[Department]],3)</f>
        <v>IT</v>
      </c>
      <c r="S4938" s="36">
        <f>_xlfn.XLOOKUP(Table1[[#This Row],[City]],Table2[City],Table2[Bonus %])</f>
        <v>5</v>
      </c>
    </row>
    <row r="4939" spans="1:19" x14ac:dyDescent="0.35">
      <c r="A4939" s="9" t="s">
        <v>3628</v>
      </c>
      <c r="B4939" s="41" t="str">
        <f>LEFT(Table1[[#This Row],[Employee Name]],FIND(" ",Table1[[#This Row],[Employee Name]]))</f>
        <v xml:space="preserve">Ajay </v>
      </c>
      <c r="C4939" s="41" t="str">
        <f>RIGHT(Table1[[#This Row],[Employee Name]],LEN(Table1[[#This Row],[Employee Name]])-FIND(" ",Table1[[#This Row],[Employee Name]]))</f>
        <v>Singh</v>
      </c>
      <c r="D4939" s="23">
        <f>Table1[[#This Row],[Basic Salary]]+Table1[[#This Row],[Bonus]]</f>
        <v>37790</v>
      </c>
      <c r="E4939" s="10">
        <v>65</v>
      </c>
      <c r="F4939" s="46">
        <v>68</v>
      </c>
      <c r="G4939" s="10" t="str" cm="1">
        <f t="array" ref="G4939">_xlfn.IFS(Table1[[#This Row],[Performance Score]]&gt;=80,"Excellent",Table1[[#This Row],[Performance Score]]&gt;=60,"Good",Table1[[#This Row],[Performance Score]]&gt;=40,"Need Improvement")</f>
        <v>Good</v>
      </c>
      <c r="H4939" s="30">
        <f>Table1[[#This Row],[Bonus]]/Table1[[#This Row],[Basic Salary]]</f>
        <v>0.21695166328535084</v>
      </c>
      <c r="I4939" s="10">
        <f ca="1">DATEDIF(Table1[[#This Row],[Date of Birth]],TODAY(),"y")</f>
        <v>15</v>
      </c>
      <c r="J4939" s="34">
        <v>44818</v>
      </c>
      <c r="K4939" s="33" t="str" cm="1">
        <f t="array" aca="1" ref="K4939" ca="1">_xlfn.IFS(L4939&lt;3,"Junior",L4939&lt;=7,"Mid-Level",L4939&gt;7,"Senior")</f>
        <v>Mid-Level</v>
      </c>
      <c r="L4939" s="46">
        <f ca="1">INT(YEARFRAC(Table1[[#This Row],[Joining Date]],TODAY(),1))</f>
        <v>3</v>
      </c>
      <c r="M4939" s="25" t="str">
        <f t="shared" ca="1" si="77"/>
        <v>No</v>
      </c>
      <c r="N4939" s="26">
        <f>YEAR(Table1[[#This Row],[Joining Date]])</f>
        <v>2022</v>
      </c>
      <c r="O4939" s="46">
        <f>MONTH(Table1[[#This Row],[Joining Date]])</f>
        <v>9</v>
      </c>
      <c r="P4939" s="26">
        <f ca="1">NETWORKDAYS(Table1[[#This Row],[Joining Date]],TODAY())</f>
        <v>989</v>
      </c>
      <c r="Q4939" s="26" t="str">
        <f>LEFT(Table1[[#This Row],[Department]],5)&amp;"-"&amp;RIGHT(Table1[[#This Row],[Employee ID]],3)</f>
        <v>Marke-572</v>
      </c>
      <c r="R4939" s="26" t="str">
        <f>LEFT(Table1[[#This Row],[Department]],3)</f>
        <v>Mar</v>
      </c>
      <c r="S4939" s="37">
        <f>_xlfn.XLOOKUP(Table1[[#This Row],[City]],Table2[City],Table2[Bonus %])</f>
        <v>5</v>
      </c>
    </row>
    <row r="4940" spans="1:19" x14ac:dyDescent="0.35">
      <c r="A4940" s="7" t="s">
        <v>182</v>
      </c>
      <c r="B4940" s="40" t="str">
        <f>LEFT(Table1[[#This Row],[Employee Name]],FIND(" ",Table1[[#This Row],[Employee Name]]))</f>
        <v xml:space="preserve">Arjun </v>
      </c>
      <c r="C4940" s="40" t="str">
        <f>RIGHT(Table1[[#This Row],[Employee Name]],LEN(Table1[[#This Row],[Employee Name]])-FIND(" ",Table1[[#This Row],[Employee Name]]))</f>
        <v>Mehta</v>
      </c>
      <c r="D4940" s="22">
        <f>Table1[[#This Row],[Basic Salary]]+Table1[[#This Row],[Bonus]]</f>
        <v>37777</v>
      </c>
      <c r="E4940" s="8">
        <v>76</v>
      </c>
      <c r="F4940" s="45">
        <v>43</v>
      </c>
      <c r="G4940" s="8" t="str" cm="1">
        <f t="array" ref="G4940">_xlfn.IFS(Table1[[#This Row],[Performance Score]]&gt;=80,"Excellent",Table1[[#This Row],[Performance Score]]&gt;=60,"Good",Table1[[#This Row],[Performance Score]]&gt;=40,"Need Improvement")</f>
        <v>Need Improvement</v>
      </c>
      <c r="H4940" s="29">
        <f>Table1[[#This Row],[Bonus]]/Table1[[#This Row],[Basic Salary]]</f>
        <v>0.39563322003842177</v>
      </c>
      <c r="I4940" s="8">
        <f ca="1">DATEDIF(Table1[[#This Row],[Date of Birth]],TODAY(),"y")</f>
        <v>31</v>
      </c>
      <c r="J4940" s="33">
        <v>44416</v>
      </c>
      <c r="K4940" s="33" t="str" cm="1">
        <f t="array" aca="1" ref="K4940" ca="1">_xlfn.IFS(L4940&lt;3,"Junior",L4940&lt;=7,"Mid-Level",L4940&gt;7,"Senior")</f>
        <v>Mid-Level</v>
      </c>
      <c r="L4940" s="45">
        <f ca="1">INT(YEARFRAC(Table1[[#This Row],[Joining Date]],TODAY(),1))</f>
        <v>4</v>
      </c>
      <c r="M4940" s="25" t="str">
        <f t="shared" ca="1" si="77"/>
        <v>No</v>
      </c>
      <c r="N4940" s="25">
        <f>YEAR(Table1[[#This Row],[Joining Date]])</f>
        <v>2021</v>
      </c>
      <c r="O4940" s="45">
        <f>MONTH(Table1[[#This Row],[Joining Date]])</f>
        <v>8</v>
      </c>
      <c r="P4940" s="25">
        <f ca="1">NETWORKDAYS(Table1[[#This Row],[Joining Date]],TODAY())</f>
        <v>1276</v>
      </c>
      <c r="Q4940" s="25" t="str">
        <f>LEFT(Table1[[#This Row],[Department]],5)&amp;"-"&amp;RIGHT(Table1[[#This Row],[Employee ID]],3)</f>
        <v>Sales-126</v>
      </c>
      <c r="R4940" s="25" t="str">
        <f>LEFT(Table1[[#This Row],[Department]],3)</f>
        <v>Sal</v>
      </c>
      <c r="S4940" s="36">
        <f>_xlfn.XLOOKUP(Table1[[#This Row],[City]],Table2[City],Table2[Bonus %])</f>
        <v>7</v>
      </c>
    </row>
    <row r="4941" spans="1:19" x14ac:dyDescent="0.35">
      <c r="A4941" s="9" t="s">
        <v>4247</v>
      </c>
      <c r="B4941" s="41" t="str">
        <f>LEFT(Table1[[#This Row],[Employee Name]],FIND(" ",Table1[[#This Row],[Employee Name]]))</f>
        <v xml:space="preserve">Ananya </v>
      </c>
      <c r="C4941" s="41" t="str">
        <f>RIGHT(Table1[[#This Row],[Employee Name]],LEN(Table1[[#This Row],[Employee Name]])-FIND(" ",Table1[[#This Row],[Employee Name]]))</f>
        <v>Rao</v>
      </c>
      <c r="D4941" s="23">
        <f>Table1[[#This Row],[Basic Salary]]+Table1[[#This Row],[Bonus]]</f>
        <v>37701</v>
      </c>
      <c r="E4941" s="10">
        <v>93</v>
      </c>
      <c r="F4941" s="46">
        <v>62</v>
      </c>
      <c r="G4941" s="10" t="str" cm="1">
        <f t="array" ref="G4941">_xlfn.IFS(Table1[[#This Row],[Performance Score]]&gt;=80,"Excellent",Table1[[#This Row],[Performance Score]]&gt;=60,"Good",Table1[[#This Row],[Performance Score]]&gt;=40,"Need Improvement")</f>
        <v>Good</v>
      </c>
      <c r="H4941" s="30">
        <f>Table1[[#This Row],[Bonus]]/Table1[[#This Row],[Basic Salary]]</f>
        <v>0.33073311919805159</v>
      </c>
      <c r="I4941" s="10">
        <f ca="1">DATEDIF(Table1[[#This Row],[Date of Birth]],TODAY(),"y")</f>
        <v>27</v>
      </c>
      <c r="J4941" s="34">
        <v>45990</v>
      </c>
      <c r="K4941" s="33" t="str" cm="1">
        <f t="array" aca="1" ref="K4941" ca="1">_xlfn.IFS(L4941&lt;3,"Junior",L4941&lt;=7,"Mid-Level",L4941&gt;7,"Senior")</f>
        <v>Junior</v>
      </c>
      <c r="L4941" s="46">
        <f ca="1">INT(YEARFRAC(Table1[[#This Row],[Joining Date]],TODAY(),1))</f>
        <v>0</v>
      </c>
      <c r="M4941" s="25" t="str">
        <f t="shared" ca="1" si="77"/>
        <v>No</v>
      </c>
      <c r="N4941" s="26">
        <f>YEAR(Table1[[#This Row],[Joining Date]])</f>
        <v>2025</v>
      </c>
      <c r="O4941" s="46">
        <f>MONTH(Table1[[#This Row],[Joining Date]])</f>
        <v>11</v>
      </c>
      <c r="P4941" s="26">
        <f ca="1">NETWORKDAYS(Table1[[#This Row],[Joining Date]],TODAY())</f>
        <v>151</v>
      </c>
      <c r="Q4941" s="26" t="str">
        <f>LEFT(Table1[[#This Row],[Department]],5)&amp;"-"&amp;RIGHT(Table1[[#This Row],[Employee ID]],3)</f>
        <v>Finan-191</v>
      </c>
      <c r="R4941" s="26" t="str">
        <f>LEFT(Table1[[#This Row],[Department]],3)</f>
        <v>Fin</v>
      </c>
      <c r="S4941" s="37">
        <f>_xlfn.XLOOKUP(Table1[[#This Row],[City]],Table2[City],Table2[Bonus %])</f>
        <v>5</v>
      </c>
    </row>
    <row r="4942" spans="1:19" x14ac:dyDescent="0.35">
      <c r="A4942" s="7" t="s">
        <v>305</v>
      </c>
      <c r="B4942" s="40" t="str">
        <f>LEFT(Table1[[#This Row],[Employee Name]],FIND(" ",Table1[[#This Row],[Employee Name]]))</f>
        <v xml:space="preserve">Priya </v>
      </c>
      <c r="C4942" s="40" t="str">
        <f>RIGHT(Table1[[#This Row],[Employee Name]],LEN(Table1[[#This Row],[Employee Name]])-FIND(" ",Table1[[#This Row],[Employee Name]]))</f>
        <v>Reddy</v>
      </c>
      <c r="D4942" s="22">
        <f>Table1[[#This Row],[Basic Salary]]+Table1[[#This Row],[Bonus]]</f>
        <v>37567</v>
      </c>
      <c r="E4942" s="8">
        <v>72</v>
      </c>
      <c r="F4942" s="45">
        <v>91</v>
      </c>
      <c r="G4942" s="8" t="str" cm="1">
        <f t="array" ref="G4942">_xlfn.IFS(Table1[[#This Row],[Performance Score]]&gt;=80,"Excellent",Table1[[#This Row],[Performance Score]]&gt;=60,"Good",Table1[[#This Row],[Performance Score]]&gt;=40,"Need Improvement")</f>
        <v>Excellent</v>
      </c>
      <c r="H4942" s="29">
        <f>Table1[[#This Row],[Bonus]]/Table1[[#This Row],[Basic Salary]]</f>
        <v>0.24464102309246927</v>
      </c>
      <c r="I4942" s="8">
        <f ca="1">DATEDIF(Table1[[#This Row],[Date of Birth]],TODAY(),"y")</f>
        <v>19</v>
      </c>
      <c r="J4942" s="33">
        <v>44482</v>
      </c>
      <c r="K4942" s="33" t="str" cm="1">
        <f t="array" aca="1" ref="K4942" ca="1">_xlfn.IFS(L4942&lt;3,"Junior",L4942&lt;=7,"Mid-Level",L4942&gt;7,"Senior")</f>
        <v>Mid-Level</v>
      </c>
      <c r="L4942" s="45">
        <f ca="1">INT(YEARFRAC(Table1[[#This Row],[Joining Date]],TODAY(),1))</f>
        <v>4</v>
      </c>
      <c r="M4942" s="25" t="str">
        <f t="shared" ca="1" si="77"/>
        <v>No</v>
      </c>
      <c r="N4942" s="25">
        <f>YEAR(Table1[[#This Row],[Joining Date]])</f>
        <v>2021</v>
      </c>
      <c r="O4942" s="45">
        <f>MONTH(Table1[[#This Row],[Joining Date]])</f>
        <v>10</v>
      </c>
      <c r="P4942" s="25">
        <f ca="1">NETWORKDAYS(Table1[[#This Row],[Joining Date]],TODAY())</f>
        <v>1229</v>
      </c>
      <c r="Q4942" s="25" t="str">
        <f>LEFT(Table1[[#This Row],[Department]],5)&amp;"-"&amp;RIGHT(Table1[[#This Row],[Employee ID]],3)</f>
        <v>IT-249</v>
      </c>
      <c r="R4942" s="25" t="str">
        <f>LEFT(Table1[[#This Row],[Department]],3)</f>
        <v>IT</v>
      </c>
      <c r="S4942" s="36">
        <f>_xlfn.XLOOKUP(Table1[[#This Row],[City]],Table2[City],Table2[Bonus %])</f>
        <v>5</v>
      </c>
    </row>
    <row r="4943" spans="1:19" x14ac:dyDescent="0.35">
      <c r="A4943" s="9" t="s">
        <v>4936</v>
      </c>
      <c r="B4943" s="41" t="str">
        <f>LEFT(Table1[[#This Row],[Employee Name]],FIND(" ",Table1[[#This Row],[Employee Name]]))</f>
        <v xml:space="preserve">Krishna </v>
      </c>
      <c r="C4943" s="41" t="str">
        <f>RIGHT(Table1[[#This Row],[Employee Name]],LEN(Table1[[#This Row],[Employee Name]])-FIND(" ",Table1[[#This Row],[Employee Name]]))</f>
        <v>Chaitanya</v>
      </c>
      <c r="D4943" s="23">
        <f>Table1[[#This Row],[Basic Salary]]+Table1[[#This Row],[Bonus]]</f>
        <v>37555</v>
      </c>
      <c r="E4943" s="10">
        <v>82</v>
      </c>
      <c r="F4943" s="46">
        <v>47</v>
      </c>
      <c r="G4943" s="10" t="str" cm="1">
        <f t="array" ref="G4943">_xlfn.IFS(Table1[[#This Row],[Performance Score]]&gt;=80,"Excellent",Table1[[#This Row],[Performance Score]]&gt;=60,"Good",Table1[[#This Row],[Performance Score]]&gt;=40,"Need Improvement")</f>
        <v>Need Improvement</v>
      </c>
      <c r="H4943" s="30">
        <f>Table1[[#This Row],[Bonus]]/Table1[[#This Row],[Basic Salary]]</f>
        <v>0.15939120770560633</v>
      </c>
      <c r="I4943" s="10">
        <f ca="1">DATEDIF(Table1[[#This Row],[Date of Birth]],TODAY(),"y")</f>
        <v>25</v>
      </c>
      <c r="J4943" s="34">
        <v>44750</v>
      </c>
      <c r="K4943" s="33" t="str" cm="1">
        <f t="array" aca="1" ref="K4943" ca="1">_xlfn.IFS(L4943&lt;3,"Junior",L4943&lt;=7,"Mid-Level",L4943&gt;7,"Senior")</f>
        <v>Mid-Level</v>
      </c>
      <c r="L4943" s="46">
        <f ca="1">INT(YEARFRAC(Table1[[#This Row],[Joining Date]],TODAY(),1))</f>
        <v>3</v>
      </c>
      <c r="M4943" s="25" t="str">
        <f t="shared" ca="1" si="77"/>
        <v>No</v>
      </c>
      <c r="N4943" s="26">
        <f>YEAR(Table1[[#This Row],[Joining Date]])</f>
        <v>2022</v>
      </c>
      <c r="O4943" s="46">
        <f>MONTH(Table1[[#This Row],[Joining Date]])</f>
        <v>7</v>
      </c>
      <c r="P4943" s="26">
        <f ca="1">NETWORKDAYS(Table1[[#This Row],[Joining Date]],TODAY())</f>
        <v>1037</v>
      </c>
      <c r="Q4943" s="26" t="str">
        <f>LEFT(Table1[[#This Row],[Department]],5)&amp;"-"&amp;RIGHT(Table1[[#This Row],[Employee ID]],3)</f>
        <v>Suppo-880</v>
      </c>
      <c r="R4943" s="26" t="str">
        <f>LEFT(Table1[[#This Row],[Department]],3)</f>
        <v>Sup</v>
      </c>
      <c r="S4943" s="37">
        <f>_xlfn.XLOOKUP(Table1[[#This Row],[City]],Table2[City],Table2[Bonus %])</f>
        <v>6</v>
      </c>
    </row>
    <row r="4944" spans="1:19" x14ac:dyDescent="0.35">
      <c r="A4944" s="7" t="s">
        <v>198</v>
      </c>
      <c r="B4944" s="40" t="str">
        <f>LEFT(Table1[[#This Row],[Employee Name]],FIND(" ",Table1[[#This Row],[Employee Name]]))</f>
        <v xml:space="preserve">Tarun </v>
      </c>
      <c r="C4944" s="40" t="str">
        <f>RIGHT(Table1[[#This Row],[Employee Name]],LEN(Table1[[#This Row],[Employee Name]])-FIND(" ",Table1[[#This Row],[Employee Name]]))</f>
        <v>Verma</v>
      </c>
      <c r="D4944" s="22">
        <f>Table1[[#This Row],[Basic Salary]]+Table1[[#This Row],[Bonus]]</f>
        <v>37431</v>
      </c>
      <c r="E4944" s="8">
        <v>73</v>
      </c>
      <c r="F4944" s="45">
        <v>59</v>
      </c>
      <c r="G4944" s="8" t="str" cm="1">
        <f t="array" ref="G4944">_xlfn.IFS(Table1[[#This Row],[Performance Score]]&gt;=80,"Excellent",Table1[[#This Row],[Performance Score]]&gt;=60,"Good",Table1[[#This Row],[Performance Score]]&gt;=40,"Need Improvement")</f>
        <v>Need Improvement</v>
      </c>
      <c r="H4944" s="29">
        <f>Table1[[#This Row],[Bonus]]/Table1[[#This Row],[Basic Salary]]</f>
        <v>0.16317588564325669</v>
      </c>
      <c r="I4944" s="8">
        <f ca="1">DATEDIF(Table1[[#This Row],[Date of Birth]],TODAY(),"y")</f>
        <v>19</v>
      </c>
      <c r="J4944" s="33">
        <v>43623</v>
      </c>
      <c r="K4944" s="33" t="str" cm="1">
        <f t="array" aca="1" ref="K4944" ca="1">_xlfn.IFS(L4944&lt;3,"Junior",L4944&lt;=7,"Mid-Level",L4944&gt;7,"Senior")</f>
        <v>Mid-Level</v>
      </c>
      <c r="L4944" s="45">
        <f ca="1">INT(YEARFRAC(Table1[[#This Row],[Joining Date]],TODAY(),1))</f>
        <v>7</v>
      </c>
      <c r="M4944" s="25" t="str">
        <f t="shared" ca="1" si="77"/>
        <v>Yes</v>
      </c>
      <c r="N4944" s="25">
        <f>YEAR(Table1[[#This Row],[Joining Date]])</f>
        <v>2019</v>
      </c>
      <c r="O4944" s="45">
        <f>MONTH(Table1[[#This Row],[Joining Date]])</f>
        <v>6</v>
      </c>
      <c r="P4944" s="25">
        <f ca="1">NETWORKDAYS(Table1[[#This Row],[Joining Date]],TODAY())</f>
        <v>1842</v>
      </c>
      <c r="Q4944" s="25" t="str">
        <f>LEFT(Table1[[#This Row],[Department]],5)&amp;"-"&amp;RIGHT(Table1[[#This Row],[Employee ID]],3)</f>
        <v>HR-142</v>
      </c>
      <c r="R4944" s="25" t="str">
        <f>LEFT(Table1[[#This Row],[Department]],3)</f>
        <v>HR</v>
      </c>
      <c r="S4944" s="36">
        <f>_xlfn.XLOOKUP(Table1[[#This Row],[City]],Table2[City],Table2[Bonus %])</f>
        <v>7</v>
      </c>
    </row>
    <row r="4945" spans="1:19" x14ac:dyDescent="0.35">
      <c r="A4945" s="9" t="s">
        <v>2684</v>
      </c>
      <c r="B4945" s="41" t="str">
        <f>LEFT(Table1[[#This Row],[Employee Name]],FIND(" ",Table1[[#This Row],[Employee Name]]))</f>
        <v xml:space="preserve">Karan </v>
      </c>
      <c r="C4945" s="41" t="str">
        <f>RIGHT(Table1[[#This Row],[Employee Name]],LEN(Table1[[#This Row],[Employee Name]])-FIND(" ",Table1[[#This Row],[Employee Name]]))</f>
        <v>Malhotra</v>
      </c>
      <c r="D4945" s="23">
        <f>Table1[[#This Row],[Basic Salary]]+Table1[[#This Row],[Bonus]]</f>
        <v>37245</v>
      </c>
      <c r="E4945" s="10">
        <v>95</v>
      </c>
      <c r="F4945" s="46">
        <v>63</v>
      </c>
      <c r="G4945" s="10" t="str" cm="1">
        <f t="array" ref="G4945">_xlfn.IFS(Table1[[#This Row],[Performance Score]]&gt;=80,"Excellent",Table1[[#This Row],[Performance Score]]&gt;=60,"Good",Table1[[#This Row],[Performance Score]]&gt;=40,"Need Improvement")</f>
        <v>Good</v>
      </c>
      <c r="H4945" s="30">
        <f>Table1[[#This Row],[Bonus]]/Table1[[#This Row],[Basic Salary]]</f>
        <v>0.46334276284771336</v>
      </c>
      <c r="I4945" s="10">
        <f ca="1">DATEDIF(Table1[[#This Row],[Date of Birth]],TODAY(),"y")</f>
        <v>26</v>
      </c>
      <c r="J4945" s="34">
        <v>42120</v>
      </c>
      <c r="K4945" s="33" t="str" cm="1">
        <f t="array" aca="1" ref="K4945" ca="1">_xlfn.IFS(L4945&lt;3,"Junior",L4945&lt;=7,"Mid-Level",L4945&gt;7,"Senior")</f>
        <v>Senior</v>
      </c>
      <c r="L4945" s="46">
        <f ca="1">INT(YEARFRAC(Table1[[#This Row],[Joining Date]],TODAY(),1))</f>
        <v>11</v>
      </c>
      <c r="M4945" s="25" t="str">
        <f t="shared" ca="1" si="77"/>
        <v>Yes</v>
      </c>
      <c r="N4945" s="26">
        <f>YEAR(Table1[[#This Row],[Joining Date]])</f>
        <v>2015</v>
      </c>
      <c r="O4945" s="46">
        <f>MONTH(Table1[[#This Row],[Joining Date]])</f>
        <v>4</v>
      </c>
      <c r="P4945" s="26">
        <f ca="1">NETWORKDAYS(Table1[[#This Row],[Joining Date]],TODAY())</f>
        <v>2916</v>
      </c>
      <c r="Q4945" s="26" t="str">
        <f>LEFT(Table1[[#This Row],[Department]],5)&amp;"-"&amp;RIGHT(Table1[[#This Row],[Employee ID]],3)</f>
        <v>Marke-628</v>
      </c>
      <c r="R4945" s="26" t="str">
        <f>LEFT(Table1[[#This Row],[Department]],3)</f>
        <v>Mar</v>
      </c>
      <c r="S4945" s="37">
        <f>_xlfn.XLOOKUP(Table1[[#This Row],[City]],Table2[City],Table2[Bonus %])</f>
        <v>5</v>
      </c>
    </row>
    <row r="4946" spans="1:19" x14ac:dyDescent="0.35">
      <c r="A4946" s="7" t="s">
        <v>368</v>
      </c>
      <c r="B4946" s="40" t="str">
        <f>LEFT(Table1[[#This Row],[Employee Name]],FIND(" ",Table1[[#This Row],[Employee Name]]))</f>
        <v xml:space="preserve">Ananya </v>
      </c>
      <c r="C4946" s="40" t="str">
        <f>RIGHT(Table1[[#This Row],[Employee Name]],LEN(Table1[[#This Row],[Employee Name]])-FIND(" ",Table1[[#This Row],[Employee Name]]))</f>
        <v>Rao</v>
      </c>
      <c r="D4946" s="22">
        <f>Table1[[#This Row],[Basic Salary]]+Table1[[#This Row],[Bonus]]</f>
        <v>37135</v>
      </c>
      <c r="E4946" s="8">
        <v>90</v>
      </c>
      <c r="F4946" s="45">
        <v>44</v>
      </c>
      <c r="G4946" s="8" t="str" cm="1">
        <f t="array" ref="G4946">_xlfn.IFS(Table1[[#This Row],[Performance Score]]&gt;=80,"Excellent",Table1[[#This Row],[Performance Score]]&gt;=60,"Good",Table1[[#This Row],[Performance Score]]&gt;=40,"Need Improvement")</f>
        <v>Need Improvement</v>
      </c>
      <c r="H4946" s="29">
        <f>Table1[[#This Row],[Bonus]]/Table1[[#This Row],[Basic Salary]]</f>
        <v>0.47701057990613316</v>
      </c>
      <c r="I4946" s="8">
        <f ca="1">DATEDIF(Table1[[#This Row],[Date of Birth]],TODAY(),"y")</f>
        <v>42</v>
      </c>
      <c r="J4946" s="33">
        <v>44887</v>
      </c>
      <c r="K4946" s="33" t="str" cm="1">
        <f t="array" aca="1" ref="K4946" ca="1">_xlfn.IFS(L4946&lt;3,"Junior",L4946&lt;=7,"Mid-Level",L4946&gt;7,"Senior")</f>
        <v>Mid-Level</v>
      </c>
      <c r="L4946" s="45">
        <f ca="1">INT(YEARFRAC(Table1[[#This Row],[Joining Date]],TODAY(),1))</f>
        <v>3</v>
      </c>
      <c r="M4946" s="25" t="str">
        <f t="shared" ca="1" si="77"/>
        <v>No</v>
      </c>
      <c r="N4946" s="25">
        <f>YEAR(Table1[[#This Row],[Joining Date]])</f>
        <v>2022</v>
      </c>
      <c r="O4946" s="45">
        <f>MONTH(Table1[[#This Row],[Joining Date]])</f>
        <v>11</v>
      </c>
      <c r="P4946" s="25">
        <f ca="1">NETWORKDAYS(Table1[[#This Row],[Joining Date]],TODAY())</f>
        <v>940</v>
      </c>
      <c r="Q4946" s="25" t="str">
        <f>LEFT(Table1[[#This Row],[Department]],5)&amp;"-"&amp;RIGHT(Table1[[#This Row],[Employee ID]],3)</f>
        <v>Marke-312</v>
      </c>
      <c r="R4946" s="25" t="str">
        <f>LEFT(Table1[[#This Row],[Department]],3)</f>
        <v>Mar</v>
      </c>
      <c r="S4946" s="36">
        <f>_xlfn.XLOOKUP(Table1[[#This Row],[City]],Table2[City],Table2[Bonus %])</f>
        <v>7</v>
      </c>
    </row>
    <row r="4947" spans="1:19" x14ac:dyDescent="0.35">
      <c r="A4947" s="9" t="s">
        <v>3021</v>
      </c>
      <c r="B4947" s="41" t="str">
        <f>LEFT(Table1[[#This Row],[Employee Name]],FIND(" ",Table1[[#This Row],[Employee Name]]))</f>
        <v xml:space="preserve">Meera </v>
      </c>
      <c r="C4947" s="41" t="str">
        <f>RIGHT(Table1[[#This Row],[Employee Name]],LEN(Table1[[#This Row],[Employee Name]])-FIND(" ",Table1[[#This Row],[Employee Name]]))</f>
        <v>Joshi</v>
      </c>
      <c r="D4947" s="23">
        <f>Table1[[#This Row],[Basic Salary]]+Table1[[#This Row],[Bonus]]</f>
        <v>37039</v>
      </c>
      <c r="E4947" s="10">
        <v>71</v>
      </c>
      <c r="F4947" s="46">
        <v>40</v>
      </c>
      <c r="G4947" s="10" t="str" cm="1">
        <f t="array" ref="G4947">_xlfn.IFS(Table1[[#This Row],[Performance Score]]&gt;=80,"Excellent",Table1[[#This Row],[Performance Score]]&gt;=60,"Good",Table1[[#This Row],[Performance Score]]&gt;=40,"Need Improvement")</f>
        <v>Need Improvement</v>
      </c>
      <c r="H4947" s="30">
        <f>Table1[[#This Row],[Bonus]]/Table1[[#This Row],[Basic Salary]]</f>
        <v>0.16842271293375394</v>
      </c>
      <c r="I4947" s="10">
        <f ca="1">DATEDIF(Table1[[#This Row],[Date of Birth]],TODAY(),"y")</f>
        <v>32</v>
      </c>
      <c r="J4947" s="34">
        <v>43127</v>
      </c>
      <c r="K4947" s="33" t="str" cm="1">
        <f t="array" aca="1" ref="K4947" ca="1">_xlfn.IFS(L4947&lt;3,"Junior",L4947&lt;=7,"Mid-Level",L4947&gt;7,"Senior")</f>
        <v>Senior</v>
      </c>
      <c r="L4947" s="46">
        <f ca="1">INT(YEARFRAC(Table1[[#This Row],[Joining Date]],TODAY(),1))</f>
        <v>8</v>
      </c>
      <c r="M4947" s="25" t="str">
        <f t="shared" ca="1" si="77"/>
        <v>Yes</v>
      </c>
      <c r="N4947" s="26">
        <f>YEAR(Table1[[#This Row],[Joining Date]])</f>
        <v>2018</v>
      </c>
      <c r="O4947" s="46">
        <f>MONTH(Table1[[#This Row],[Joining Date]])</f>
        <v>1</v>
      </c>
      <c r="P4947" s="26">
        <f ca="1">NETWORKDAYS(Table1[[#This Row],[Joining Date]],TODAY())</f>
        <v>2196</v>
      </c>
      <c r="Q4947" s="26" t="str">
        <f>LEFT(Table1[[#This Row],[Department]],5)&amp;"-"&amp;RIGHT(Table1[[#This Row],[Employee ID]],3)</f>
        <v>HR-965</v>
      </c>
      <c r="R4947" s="26" t="str">
        <f>LEFT(Table1[[#This Row],[Department]],3)</f>
        <v>HR</v>
      </c>
      <c r="S4947" s="37">
        <f>_xlfn.XLOOKUP(Table1[[#This Row],[City]],Table2[City],Table2[Bonus %])</f>
        <v>7</v>
      </c>
    </row>
    <row r="4948" spans="1:19" x14ac:dyDescent="0.35">
      <c r="A4948" s="7" t="s">
        <v>2421</v>
      </c>
      <c r="B4948" s="40" t="str">
        <f>LEFT(Table1[[#This Row],[Employee Name]],FIND(" ",Table1[[#This Row],[Employee Name]]))</f>
        <v xml:space="preserve">Krishna </v>
      </c>
      <c r="C4948" s="40" t="str">
        <f>RIGHT(Table1[[#This Row],[Employee Name]],LEN(Table1[[#This Row],[Employee Name]])-FIND(" ",Table1[[#This Row],[Employee Name]]))</f>
        <v>Chaitanya</v>
      </c>
      <c r="D4948" s="22">
        <f>Table1[[#This Row],[Basic Salary]]+Table1[[#This Row],[Bonus]]</f>
        <v>37015</v>
      </c>
      <c r="E4948" s="8">
        <v>73</v>
      </c>
      <c r="F4948" s="45">
        <v>40</v>
      </c>
      <c r="G4948" s="8" t="str" cm="1">
        <f t="array" ref="G4948">_xlfn.IFS(Table1[[#This Row],[Performance Score]]&gt;=80,"Excellent",Table1[[#This Row],[Performance Score]]&gt;=60,"Good",Table1[[#This Row],[Performance Score]]&gt;=40,"Need Improvement")</f>
        <v>Need Improvement</v>
      </c>
      <c r="H4948" s="29">
        <f>Table1[[#This Row],[Bonus]]/Table1[[#This Row],[Basic Salary]]</f>
        <v>0.46914070252034135</v>
      </c>
      <c r="I4948" s="8">
        <f ca="1">DATEDIF(Table1[[#This Row],[Date of Birth]],TODAY(),"y")</f>
        <v>31</v>
      </c>
      <c r="J4948" s="33">
        <v>43476</v>
      </c>
      <c r="K4948" s="33" t="str" cm="1">
        <f t="array" aca="1" ref="K4948" ca="1">_xlfn.IFS(L4948&lt;3,"Junior",L4948&lt;=7,"Mid-Level",L4948&gt;7,"Senior")</f>
        <v>Mid-Level</v>
      </c>
      <c r="L4948" s="45">
        <f ca="1">INT(YEARFRAC(Table1[[#This Row],[Joining Date]],TODAY(),1))</f>
        <v>7</v>
      </c>
      <c r="M4948" s="25" t="str">
        <f t="shared" ca="1" si="77"/>
        <v>Yes</v>
      </c>
      <c r="N4948" s="25">
        <f>YEAR(Table1[[#This Row],[Joining Date]])</f>
        <v>2019</v>
      </c>
      <c r="O4948" s="45">
        <f>MONTH(Table1[[#This Row],[Joining Date]])</f>
        <v>1</v>
      </c>
      <c r="P4948" s="25">
        <f ca="1">NETWORKDAYS(Table1[[#This Row],[Joining Date]],TODAY())</f>
        <v>1947</v>
      </c>
      <c r="Q4948" s="25" t="str">
        <f>LEFT(Table1[[#This Row],[Department]],5)&amp;"-"&amp;RIGHT(Table1[[#This Row],[Employee ID]],3)</f>
        <v>Suppo-365</v>
      </c>
      <c r="R4948" s="25" t="str">
        <f>LEFT(Table1[[#This Row],[Department]],3)</f>
        <v>Sup</v>
      </c>
      <c r="S4948" s="36">
        <f>_xlfn.XLOOKUP(Table1[[#This Row],[City]],Table2[City],Table2[Bonus %])</f>
        <v>5</v>
      </c>
    </row>
    <row r="4949" spans="1:19" x14ac:dyDescent="0.35">
      <c r="A4949" s="9" t="s">
        <v>697</v>
      </c>
      <c r="B4949" s="41" t="str">
        <f>LEFT(Table1[[#This Row],[Employee Name]],FIND(" ",Table1[[#This Row],[Employee Name]]))</f>
        <v xml:space="preserve">Arjun </v>
      </c>
      <c r="C4949" s="41" t="str">
        <f>RIGHT(Table1[[#This Row],[Employee Name]],LEN(Table1[[#This Row],[Employee Name]])-FIND(" ",Table1[[#This Row],[Employee Name]]))</f>
        <v>Mehta</v>
      </c>
      <c r="D4949" s="23">
        <f>Table1[[#This Row],[Basic Salary]]+Table1[[#This Row],[Bonus]]</f>
        <v>36990</v>
      </c>
      <c r="E4949" s="10">
        <v>95</v>
      </c>
      <c r="F4949" s="46">
        <v>92</v>
      </c>
      <c r="G4949" s="10" t="str" cm="1">
        <f t="array" ref="G4949">_xlfn.IFS(Table1[[#This Row],[Performance Score]]&gt;=80,"Excellent",Table1[[#This Row],[Performance Score]]&gt;=60,"Good",Table1[[#This Row],[Performance Score]]&gt;=40,"Need Improvement")</f>
        <v>Excellent</v>
      </c>
      <c r="H4949" s="30">
        <f>Table1[[#This Row],[Bonus]]/Table1[[#This Row],[Basic Salary]]</f>
        <v>0.1572755999123987</v>
      </c>
      <c r="I4949" s="10">
        <f ca="1">DATEDIF(Table1[[#This Row],[Date of Birth]],TODAY(),"y")</f>
        <v>21</v>
      </c>
      <c r="J4949" s="34">
        <v>45695</v>
      </c>
      <c r="K4949" s="33" t="str" cm="1">
        <f t="array" aca="1" ref="K4949" ca="1">_xlfn.IFS(L4949&lt;3,"Junior",L4949&lt;=7,"Mid-Level",L4949&gt;7,"Senior")</f>
        <v>Junior</v>
      </c>
      <c r="L4949" s="46">
        <f ca="1">INT(YEARFRAC(Table1[[#This Row],[Joining Date]],TODAY(),1))</f>
        <v>1</v>
      </c>
      <c r="M4949" s="25" t="str">
        <f t="shared" ca="1" si="77"/>
        <v>No</v>
      </c>
      <c r="N4949" s="26">
        <f>YEAR(Table1[[#This Row],[Joining Date]])</f>
        <v>2025</v>
      </c>
      <c r="O4949" s="46">
        <f>MONTH(Table1[[#This Row],[Joining Date]])</f>
        <v>2</v>
      </c>
      <c r="P4949" s="26">
        <f ca="1">NETWORKDAYS(Table1[[#This Row],[Joining Date]],TODAY())</f>
        <v>362</v>
      </c>
      <c r="Q4949" s="26" t="str">
        <f>LEFT(Table1[[#This Row],[Department]],5)&amp;"-"&amp;RIGHT(Table1[[#This Row],[Employee ID]],3)</f>
        <v>HR-641</v>
      </c>
      <c r="R4949" s="26" t="str">
        <f>LEFT(Table1[[#This Row],[Department]],3)</f>
        <v>HR</v>
      </c>
      <c r="S4949" s="37">
        <f>_xlfn.XLOOKUP(Table1[[#This Row],[City]],Table2[City],Table2[Bonus %])</f>
        <v>6</v>
      </c>
    </row>
    <row r="4950" spans="1:19" x14ac:dyDescent="0.35">
      <c r="A4950" s="7" t="s">
        <v>1647</v>
      </c>
      <c r="B4950" s="40" t="str">
        <f>LEFT(Table1[[#This Row],[Employee Name]],FIND(" ",Table1[[#This Row],[Employee Name]]))</f>
        <v xml:space="preserve">Aarav </v>
      </c>
      <c r="C4950" s="40" t="str">
        <f>RIGHT(Table1[[#This Row],[Employee Name]],LEN(Table1[[#This Row],[Employee Name]])-FIND(" ",Table1[[#This Row],[Employee Name]]))</f>
        <v>Sharma</v>
      </c>
      <c r="D4950" s="22">
        <f>Table1[[#This Row],[Basic Salary]]+Table1[[#This Row],[Bonus]]</f>
        <v>36938</v>
      </c>
      <c r="E4950" s="8">
        <v>74</v>
      </c>
      <c r="F4950" s="45">
        <v>88</v>
      </c>
      <c r="G4950" s="8" t="str" cm="1">
        <f t="array" ref="G4950">_xlfn.IFS(Table1[[#This Row],[Performance Score]]&gt;=80,"Excellent",Table1[[#This Row],[Performance Score]]&gt;=60,"Good",Table1[[#This Row],[Performance Score]]&gt;=40,"Need Improvement")</f>
        <v>Excellent</v>
      </c>
      <c r="H4950" s="29">
        <f>Table1[[#This Row],[Bonus]]/Table1[[#This Row],[Basic Salary]]</f>
        <v>0.2088624165466684</v>
      </c>
      <c r="I4950" s="8">
        <f ca="1">DATEDIF(Table1[[#This Row],[Date of Birth]],TODAY(),"y")</f>
        <v>25</v>
      </c>
      <c r="J4950" s="33">
        <v>42928</v>
      </c>
      <c r="K4950" s="33" t="str" cm="1">
        <f t="array" aca="1" ref="K4950" ca="1">_xlfn.IFS(L4950&lt;3,"Junior",L4950&lt;=7,"Mid-Level",L4950&gt;7,"Senior")</f>
        <v>Senior</v>
      </c>
      <c r="L4950" s="45">
        <f ca="1">INT(YEARFRAC(Table1[[#This Row],[Joining Date]],TODAY(),1))</f>
        <v>8</v>
      </c>
      <c r="M4950" s="25" t="str">
        <f t="shared" ca="1" si="77"/>
        <v>Yes</v>
      </c>
      <c r="N4950" s="25">
        <f>YEAR(Table1[[#This Row],[Joining Date]])</f>
        <v>2017</v>
      </c>
      <c r="O4950" s="45">
        <f>MONTH(Table1[[#This Row],[Joining Date]])</f>
        <v>7</v>
      </c>
      <c r="P4950" s="25">
        <f ca="1">NETWORKDAYS(Table1[[#This Row],[Joining Date]],TODAY())</f>
        <v>2339</v>
      </c>
      <c r="Q4950" s="25" t="str">
        <f>LEFT(Table1[[#This Row],[Department]],5)&amp;"-"&amp;RIGHT(Table1[[#This Row],[Employee ID]],3)</f>
        <v>Marke-591</v>
      </c>
      <c r="R4950" s="25" t="str">
        <f>LEFT(Table1[[#This Row],[Department]],3)</f>
        <v>Mar</v>
      </c>
      <c r="S4950" s="36">
        <f>_xlfn.XLOOKUP(Table1[[#This Row],[City]],Table2[City],Table2[Bonus %])</f>
        <v>7</v>
      </c>
    </row>
    <row r="4951" spans="1:19" x14ac:dyDescent="0.35">
      <c r="A4951" s="9" t="s">
        <v>4742</v>
      </c>
      <c r="B4951" s="41" t="str">
        <f>LEFT(Table1[[#This Row],[Employee Name]],FIND(" ",Table1[[#This Row],[Employee Name]]))</f>
        <v xml:space="preserve">Neha </v>
      </c>
      <c r="C4951" s="41" t="str">
        <f>RIGHT(Table1[[#This Row],[Employee Name]],LEN(Table1[[#This Row],[Employee Name]])-FIND(" ",Table1[[#This Row],[Employee Name]]))</f>
        <v>Kulkarni</v>
      </c>
      <c r="D4951" s="23">
        <f>Table1[[#This Row],[Basic Salary]]+Table1[[#This Row],[Bonus]]</f>
        <v>36869</v>
      </c>
      <c r="E4951" s="10">
        <v>62</v>
      </c>
      <c r="F4951" s="46">
        <v>96</v>
      </c>
      <c r="G4951" s="10" t="str" cm="1">
        <f t="array" ref="G4951">_xlfn.IFS(Table1[[#This Row],[Performance Score]]&gt;=80,"Excellent",Table1[[#This Row],[Performance Score]]&gt;=60,"Good",Table1[[#This Row],[Performance Score]]&gt;=40,"Need Improvement")</f>
        <v>Excellent</v>
      </c>
      <c r="H4951" s="30">
        <f>Table1[[#This Row],[Bonus]]/Table1[[#This Row],[Basic Salary]]</f>
        <v>0.17323786793953858</v>
      </c>
      <c r="I4951" s="10">
        <f ca="1">DATEDIF(Table1[[#This Row],[Date of Birth]],TODAY(),"y")</f>
        <v>46</v>
      </c>
      <c r="J4951" s="34">
        <v>43059</v>
      </c>
      <c r="K4951" s="33" t="str" cm="1">
        <f t="array" aca="1" ref="K4951" ca="1">_xlfn.IFS(L4951&lt;3,"Junior",L4951&lt;=7,"Mid-Level",L4951&gt;7,"Senior")</f>
        <v>Senior</v>
      </c>
      <c r="L4951" s="46">
        <f ca="1">INT(YEARFRAC(Table1[[#This Row],[Joining Date]],TODAY(),1))</f>
        <v>8</v>
      </c>
      <c r="M4951" s="25" t="str">
        <f t="shared" ca="1" si="77"/>
        <v>Yes</v>
      </c>
      <c r="N4951" s="26">
        <f>YEAR(Table1[[#This Row],[Joining Date]])</f>
        <v>2017</v>
      </c>
      <c r="O4951" s="46">
        <f>MONTH(Table1[[#This Row],[Joining Date]])</f>
        <v>11</v>
      </c>
      <c r="P4951" s="26">
        <f ca="1">NETWORKDAYS(Table1[[#This Row],[Joining Date]],TODAY())</f>
        <v>2246</v>
      </c>
      <c r="Q4951" s="26" t="str">
        <f>LEFT(Table1[[#This Row],[Department]],5)&amp;"-"&amp;RIGHT(Table1[[#This Row],[Employee ID]],3)</f>
        <v>Sales-686</v>
      </c>
      <c r="R4951" s="26" t="str">
        <f>LEFT(Table1[[#This Row],[Department]],3)</f>
        <v>Sal</v>
      </c>
      <c r="S4951" s="37">
        <f>_xlfn.XLOOKUP(Table1[[#This Row],[City]],Table2[City],Table2[Bonus %])</f>
        <v>6</v>
      </c>
    </row>
    <row r="4952" spans="1:19" x14ac:dyDescent="0.35">
      <c r="A4952" s="7" t="s">
        <v>2443</v>
      </c>
      <c r="B4952" s="40" t="str">
        <f>LEFT(Table1[[#This Row],[Employee Name]],FIND(" ",Table1[[#This Row],[Employee Name]]))</f>
        <v xml:space="preserve">Neha </v>
      </c>
      <c r="C4952" s="40" t="str">
        <f>RIGHT(Table1[[#This Row],[Employee Name]],LEN(Table1[[#This Row],[Employee Name]])-FIND(" ",Table1[[#This Row],[Employee Name]]))</f>
        <v>Kulkarni</v>
      </c>
      <c r="D4952" s="22">
        <f>Table1[[#This Row],[Basic Salary]]+Table1[[#This Row],[Bonus]]</f>
        <v>36804</v>
      </c>
      <c r="E4952" s="8">
        <v>99</v>
      </c>
      <c r="F4952" s="45">
        <v>45</v>
      </c>
      <c r="G4952" s="8" t="str" cm="1">
        <f t="array" ref="G4952">_xlfn.IFS(Table1[[#This Row],[Performance Score]]&gt;=80,"Excellent",Table1[[#This Row],[Performance Score]]&gt;=60,"Good",Table1[[#This Row],[Performance Score]]&gt;=40,"Need Improvement")</f>
        <v>Need Improvement</v>
      </c>
      <c r="H4952" s="29">
        <f>Table1[[#This Row],[Bonus]]/Table1[[#This Row],[Basic Salary]]</f>
        <v>0.3006785411365564</v>
      </c>
      <c r="I4952" s="8">
        <f ca="1">DATEDIF(Table1[[#This Row],[Date of Birth]],TODAY(),"y")</f>
        <v>29</v>
      </c>
      <c r="J4952" s="33">
        <v>43233</v>
      </c>
      <c r="K4952" s="33" t="str" cm="1">
        <f t="array" aca="1" ref="K4952" ca="1">_xlfn.IFS(L4952&lt;3,"Junior",L4952&lt;=7,"Mid-Level",L4952&gt;7,"Senior")</f>
        <v>Senior</v>
      </c>
      <c r="L4952" s="45">
        <f ca="1">INT(YEARFRAC(Table1[[#This Row],[Joining Date]],TODAY(),1))</f>
        <v>8</v>
      </c>
      <c r="M4952" s="25" t="str">
        <f t="shared" ca="1" si="77"/>
        <v>Yes</v>
      </c>
      <c r="N4952" s="25">
        <f>YEAR(Table1[[#This Row],[Joining Date]])</f>
        <v>2018</v>
      </c>
      <c r="O4952" s="45">
        <f>MONTH(Table1[[#This Row],[Joining Date]])</f>
        <v>5</v>
      </c>
      <c r="P4952" s="25">
        <f ca="1">NETWORKDAYS(Table1[[#This Row],[Joining Date]],TODAY())</f>
        <v>2121</v>
      </c>
      <c r="Q4952" s="25" t="str">
        <f>LEFT(Table1[[#This Row],[Department]],5)&amp;"-"&amp;RIGHT(Table1[[#This Row],[Employee ID]],3)</f>
        <v>Suppo-387</v>
      </c>
      <c r="R4952" s="25" t="str">
        <f>LEFT(Table1[[#This Row],[Department]],3)</f>
        <v>Sup</v>
      </c>
      <c r="S4952" s="36">
        <f>_xlfn.XLOOKUP(Table1[[#This Row],[City]],Table2[City],Table2[Bonus %])</f>
        <v>6</v>
      </c>
    </row>
    <row r="4953" spans="1:19" x14ac:dyDescent="0.35">
      <c r="A4953" s="9" t="s">
        <v>4397</v>
      </c>
      <c r="B4953" s="41" t="str">
        <f>LEFT(Table1[[#This Row],[Employee Name]],FIND(" ",Table1[[#This Row],[Employee Name]]))</f>
        <v xml:space="preserve">Kavya </v>
      </c>
      <c r="C4953" s="41" t="str">
        <f>RIGHT(Table1[[#This Row],[Employee Name]],LEN(Table1[[#This Row],[Employee Name]])-FIND(" ",Table1[[#This Row],[Employee Name]]))</f>
        <v>Nair</v>
      </c>
      <c r="D4953" s="23">
        <f>Table1[[#This Row],[Basic Salary]]+Table1[[#This Row],[Bonus]]</f>
        <v>36653</v>
      </c>
      <c r="E4953" s="10">
        <v>92</v>
      </c>
      <c r="F4953" s="46">
        <v>82</v>
      </c>
      <c r="G4953" s="10" t="str" cm="1">
        <f t="array" ref="G4953">_xlfn.IFS(Table1[[#This Row],[Performance Score]]&gt;=80,"Excellent",Table1[[#This Row],[Performance Score]]&gt;=60,"Good",Table1[[#This Row],[Performance Score]]&gt;=40,"Need Improvement")</f>
        <v>Excellent</v>
      </c>
      <c r="H4953" s="30">
        <f>Table1[[#This Row],[Bonus]]/Table1[[#This Row],[Basic Salary]]</f>
        <v>0.42297538628775527</v>
      </c>
      <c r="I4953" s="10">
        <f ca="1">DATEDIF(Table1[[#This Row],[Date of Birth]],TODAY(),"y")</f>
        <v>39</v>
      </c>
      <c r="J4953" s="34">
        <v>42733</v>
      </c>
      <c r="K4953" s="33" t="str" cm="1">
        <f t="array" aca="1" ref="K4953" ca="1">_xlfn.IFS(L4953&lt;3,"Junior",L4953&lt;=7,"Mid-Level",L4953&gt;7,"Senior")</f>
        <v>Senior</v>
      </c>
      <c r="L4953" s="46">
        <f ca="1">INT(YEARFRAC(Table1[[#This Row],[Joining Date]],TODAY(),1))</f>
        <v>9</v>
      </c>
      <c r="M4953" s="25" t="str">
        <f t="shared" ca="1" si="77"/>
        <v>Yes</v>
      </c>
      <c r="N4953" s="26">
        <f>YEAR(Table1[[#This Row],[Joining Date]])</f>
        <v>2016</v>
      </c>
      <c r="O4953" s="46">
        <f>MONTH(Table1[[#This Row],[Joining Date]])</f>
        <v>12</v>
      </c>
      <c r="P4953" s="26">
        <f ca="1">NETWORKDAYS(Table1[[#This Row],[Joining Date]],TODAY())</f>
        <v>2478</v>
      </c>
      <c r="Q4953" s="26" t="str">
        <f>LEFT(Table1[[#This Row],[Department]],5)&amp;"-"&amp;RIGHT(Table1[[#This Row],[Employee ID]],3)</f>
        <v>Suppo-341</v>
      </c>
      <c r="R4953" s="26" t="str">
        <f>LEFT(Table1[[#This Row],[Department]],3)</f>
        <v>Sup</v>
      </c>
      <c r="S4953" s="37">
        <f>_xlfn.XLOOKUP(Table1[[#This Row],[City]],Table2[City],Table2[Bonus %])</f>
        <v>4</v>
      </c>
    </row>
    <row r="4954" spans="1:19" x14ac:dyDescent="0.35">
      <c r="A4954" s="7" t="s">
        <v>1947</v>
      </c>
      <c r="B4954" s="40" t="str">
        <f>LEFT(Table1[[#This Row],[Employee Name]],FIND(" ",Table1[[#This Row],[Employee Name]]))</f>
        <v xml:space="preserve">Sneha </v>
      </c>
      <c r="C4954" s="40" t="str">
        <f>RIGHT(Table1[[#This Row],[Employee Name]],LEN(Table1[[#This Row],[Employee Name]])-FIND(" ",Table1[[#This Row],[Employee Name]]))</f>
        <v>Iyer</v>
      </c>
      <c r="D4954" s="22">
        <f>Table1[[#This Row],[Basic Salary]]+Table1[[#This Row],[Bonus]]</f>
        <v>36528</v>
      </c>
      <c r="E4954" s="8">
        <v>99</v>
      </c>
      <c r="F4954" s="45">
        <v>57</v>
      </c>
      <c r="G4954" s="8" t="str" cm="1">
        <f t="array" ref="G4954">_xlfn.IFS(Table1[[#This Row],[Performance Score]]&gt;=80,"Excellent",Table1[[#This Row],[Performance Score]]&gt;=60,"Good",Table1[[#This Row],[Performance Score]]&gt;=40,"Need Improvement")</f>
        <v>Need Improvement</v>
      </c>
      <c r="H4954" s="29">
        <f>Table1[[#This Row],[Bonus]]/Table1[[#This Row],[Basic Salary]]</f>
        <v>0.17824656473775885</v>
      </c>
      <c r="I4954" s="8">
        <f ca="1">DATEDIF(Table1[[#This Row],[Date of Birth]],TODAY(),"y")</f>
        <v>32</v>
      </c>
      <c r="J4954" s="33">
        <v>43837</v>
      </c>
      <c r="K4954" s="33" t="str" cm="1">
        <f t="array" aca="1" ref="K4954" ca="1">_xlfn.IFS(L4954&lt;3,"Junior",L4954&lt;=7,"Mid-Level",L4954&gt;7,"Senior")</f>
        <v>Mid-Level</v>
      </c>
      <c r="L4954" s="45">
        <f ca="1">INT(YEARFRAC(Table1[[#This Row],[Joining Date]],TODAY(),1))</f>
        <v>6</v>
      </c>
      <c r="M4954" s="25" t="str">
        <f t="shared" ca="1" si="77"/>
        <v>Yes</v>
      </c>
      <c r="N4954" s="25">
        <f>YEAR(Table1[[#This Row],[Joining Date]])</f>
        <v>2020</v>
      </c>
      <c r="O4954" s="45">
        <f>MONTH(Table1[[#This Row],[Joining Date]])</f>
        <v>1</v>
      </c>
      <c r="P4954" s="25">
        <f ca="1">NETWORKDAYS(Table1[[#This Row],[Joining Date]],TODAY())</f>
        <v>1690</v>
      </c>
      <c r="Q4954" s="25" t="str">
        <f>LEFT(Table1[[#This Row],[Department]],5)&amp;"-"&amp;RIGHT(Table1[[#This Row],[Employee ID]],3)</f>
        <v>Suppo-891</v>
      </c>
      <c r="R4954" s="25" t="str">
        <f>LEFT(Table1[[#This Row],[Department]],3)</f>
        <v>Sup</v>
      </c>
      <c r="S4954" s="36">
        <f>_xlfn.XLOOKUP(Table1[[#This Row],[City]],Table2[City],Table2[Bonus %])</f>
        <v>5</v>
      </c>
    </row>
    <row r="4955" spans="1:19" x14ac:dyDescent="0.35">
      <c r="A4955" s="9" t="s">
        <v>2976</v>
      </c>
      <c r="B4955" s="41" t="str">
        <f>LEFT(Table1[[#This Row],[Employee Name]],FIND(" ",Table1[[#This Row],[Employee Name]]))</f>
        <v xml:space="preserve">Nisha </v>
      </c>
      <c r="C4955" s="41" t="str">
        <f>RIGHT(Table1[[#This Row],[Employee Name]],LEN(Table1[[#This Row],[Employee Name]])-FIND(" ",Table1[[#This Row],[Employee Name]]))</f>
        <v>Kapoor</v>
      </c>
      <c r="D4955" s="23">
        <f>Table1[[#This Row],[Basic Salary]]+Table1[[#This Row],[Bonus]]</f>
        <v>36407</v>
      </c>
      <c r="E4955" s="10">
        <v>66</v>
      </c>
      <c r="F4955" s="46">
        <v>86</v>
      </c>
      <c r="G4955" s="10" t="str" cm="1">
        <f t="array" ref="G4955">_xlfn.IFS(Table1[[#This Row],[Performance Score]]&gt;=80,"Excellent",Table1[[#This Row],[Performance Score]]&gt;=60,"Good",Table1[[#This Row],[Performance Score]]&gt;=40,"Need Improvement")</f>
        <v>Excellent</v>
      </c>
      <c r="H4955" s="30">
        <f>Table1[[#This Row],[Bonus]]/Table1[[#This Row],[Basic Salary]]</f>
        <v>0.33061657103176051</v>
      </c>
      <c r="I4955" s="10">
        <f ca="1">DATEDIF(Table1[[#This Row],[Date of Birth]],TODAY(),"y")</f>
        <v>37</v>
      </c>
      <c r="J4955" s="34">
        <v>44420</v>
      </c>
      <c r="K4955" s="33" t="str" cm="1">
        <f t="array" aca="1" ref="K4955" ca="1">_xlfn.IFS(L4955&lt;3,"Junior",L4955&lt;=7,"Mid-Level",L4955&gt;7,"Senior")</f>
        <v>Mid-Level</v>
      </c>
      <c r="L4955" s="46">
        <f ca="1">INT(YEARFRAC(Table1[[#This Row],[Joining Date]],TODAY(),1))</f>
        <v>4</v>
      </c>
      <c r="M4955" s="25" t="str">
        <f t="shared" ca="1" si="77"/>
        <v>No</v>
      </c>
      <c r="N4955" s="26">
        <f>YEAR(Table1[[#This Row],[Joining Date]])</f>
        <v>2021</v>
      </c>
      <c r="O4955" s="46">
        <f>MONTH(Table1[[#This Row],[Joining Date]])</f>
        <v>8</v>
      </c>
      <c r="P4955" s="26">
        <f ca="1">NETWORKDAYS(Table1[[#This Row],[Joining Date]],TODAY())</f>
        <v>1273</v>
      </c>
      <c r="Q4955" s="26" t="str">
        <f>LEFT(Table1[[#This Row],[Department]],5)&amp;"-"&amp;RIGHT(Table1[[#This Row],[Employee ID]],3)</f>
        <v>Suppo-920</v>
      </c>
      <c r="R4955" s="26" t="str">
        <f>LEFT(Table1[[#This Row],[Department]],3)</f>
        <v>Sup</v>
      </c>
      <c r="S4955" s="37">
        <f>_xlfn.XLOOKUP(Table1[[#This Row],[City]],Table2[City],Table2[Bonus %])</f>
        <v>7</v>
      </c>
    </row>
    <row r="4956" spans="1:19" x14ac:dyDescent="0.35">
      <c r="A4956" s="7" t="s">
        <v>1130</v>
      </c>
      <c r="B4956" s="40" t="str">
        <f>LEFT(Table1[[#This Row],[Employee Name]],FIND(" ",Table1[[#This Row],[Employee Name]]))</f>
        <v xml:space="preserve">Arjun </v>
      </c>
      <c r="C4956" s="40" t="str">
        <f>RIGHT(Table1[[#This Row],[Employee Name]],LEN(Table1[[#This Row],[Employee Name]])-FIND(" ",Table1[[#This Row],[Employee Name]]))</f>
        <v>Mehta</v>
      </c>
      <c r="D4956" s="22">
        <f>Table1[[#This Row],[Basic Salary]]+Table1[[#This Row],[Bonus]]</f>
        <v>36320</v>
      </c>
      <c r="E4956" s="8">
        <v>60</v>
      </c>
      <c r="F4956" s="45">
        <v>88</v>
      </c>
      <c r="G4956" s="8" t="str" cm="1">
        <f t="array" ref="G4956">_xlfn.IFS(Table1[[#This Row],[Performance Score]]&gt;=80,"Excellent",Table1[[#This Row],[Performance Score]]&gt;=60,"Good",Table1[[#This Row],[Performance Score]]&gt;=40,"Need Improvement")</f>
        <v>Excellent</v>
      </c>
      <c r="H4956" s="29">
        <f>Table1[[#This Row],[Bonus]]/Table1[[#This Row],[Basic Salary]]</f>
        <v>0.31048168861627279</v>
      </c>
      <c r="I4956" s="8">
        <f ca="1">DATEDIF(Table1[[#This Row],[Date of Birth]],TODAY(),"y")</f>
        <v>29</v>
      </c>
      <c r="J4956" s="33">
        <v>43552</v>
      </c>
      <c r="K4956" s="33" t="str" cm="1">
        <f t="array" aca="1" ref="K4956" ca="1">_xlfn.IFS(L4956&lt;3,"Junior",L4956&lt;=7,"Mid-Level",L4956&gt;7,"Senior")</f>
        <v>Mid-Level</v>
      </c>
      <c r="L4956" s="45">
        <f ca="1">INT(YEARFRAC(Table1[[#This Row],[Joining Date]],TODAY(),1))</f>
        <v>7</v>
      </c>
      <c r="M4956" s="25" t="str">
        <f t="shared" ca="1" si="77"/>
        <v>Yes</v>
      </c>
      <c r="N4956" s="25">
        <f>YEAR(Table1[[#This Row],[Joining Date]])</f>
        <v>2019</v>
      </c>
      <c r="O4956" s="45">
        <f>MONTH(Table1[[#This Row],[Joining Date]])</f>
        <v>3</v>
      </c>
      <c r="P4956" s="25">
        <f ca="1">NETWORKDAYS(Table1[[#This Row],[Joining Date]],TODAY())</f>
        <v>1893</v>
      </c>
      <c r="Q4956" s="25" t="str">
        <f>LEFT(Table1[[#This Row],[Department]],5)&amp;"-"&amp;RIGHT(Table1[[#This Row],[Employee ID]],3)</f>
        <v>Opera-074</v>
      </c>
      <c r="R4956" s="25" t="str">
        <f>LEFT(Table1[[#This Row],[Department]],3)</f>
        <v>Ope</v>
      </c>
      <c r="S4956" s="36">
        <f>_xlfn.XLOOKUP(Table1[[#This Row],[City]],Table2[City],Table2[Bonus %])</f>
        <v>5</v>
      </c>
    </row>
    <row r="4957" spans="1:19" x14ac:dyDescent="0.35">
      <c r="A4957" s="9" t="s">
        <v>116</v>
      </c>
      <c r="B4957" s="41" t="str">
        <f>LEFT(Table1[[#This Row],[Employee Name]],FIND(" ",Table1[[#This Row],[Employee Name]]))</f>
        <v xml:space="preserve">Arjun </v>
      </c>
      <c r="C4957" s="41" t="str">
        <f>RIGHT(Table1[[#This Row],[Employee Name]],LEN(Table1[[#This Row],[Employee Name]])-FIND(" ",Table1[[#This Row],[Employee Name]]))</f>
        <v>Mehta</v>
      </c>
      <c r="D4957" s="23">
        <f>Table1[[#This Row],[Basic Salary]]+Table1[[#This Row],[Bonus]]</f>
        <v>36302</v>
      </c>
      <c r="E4957" s="10">
        <v>87</v>
      </c>
      <c r="F4957" s="46">
        <v>48</v>
      </c>
      <c r="G4957" s="10" t="str" cm="1">
        <f t="array" ref="G4957">_xlfn.IFS(Table1[[#This Row],[Performance Score]]&gt;=80,"Excellent",Table1[[#This Row],[Performance Score]]&gt;=60,"Good",Table1[[#This Row],[Performance Score]]&gt;=40,"Need Improvement")</f>
        <v>Need Improvement</v>
      </c>
      <c r="H4957" s="30">
        <f>Table1[[#This Row],[Bonus]]/Table1[[#This Row],[Basic Salary]]</f>
        <v>0.2714345755113477</v>
      </c>
      <c r="I4957" s="10">
        <f ca="1">DATEDIF(Table1[[#This Row],[Date of Birth]],TODAY(),"y")</f>
        <v>16</v>
      </c>
      <c r="J4957" s="34">
        <v>44316</v>
      </c>
      <c r="K4957" s="33" t="str" cm="1">
        <f t="array" aca="1" ref="K4957" ca="1">_xlfn.IFS(L4957&lt;3,"Junior",L4957&lt;=7,"Mid-Level",L4957&gt;7,"Senior")</f>
        <v>Mid-Level</v>
      </c>
      <c r="L4957" s="46">
        <f ca="1">INT(YEARFRAC(Table1[[#This Row],[Joining Date]],TODAY(),1))</f>
        <v>5</v>
      </c>
      <c r="M4957" s="25" t="str">
        <f t="shared" ca="1" si="77"/>
        <v>No</v>
      </c>
      <c r="N4957" s="26">
        <f>YEAR(Table1[[#This Row],[Joining Date]])</f>
        <v>2021</v>
      </c>
      <c r="O4957" s="46">
        <f>MONTH(Table1[[#This Row],[Joining Date]])</f>
        <v>4</v>
      </c>
      <c r="P4957" s="26">
        <f ca="1">NETWORKDAYS(Table1[[#This Row],[Joining Date]],TODAY())</f>
        <v>1347</v>
      </c>
      <c r="Q4957" s="26" t="str">
        <f>LEFT(Table1[[#This Row],[Department]],5)&amp;"-"&amp;RIGHT(Table1[[#This Row],[Employee ID]],3)</f>
        <v>IT-061</v>
      </c>
      <c r="R4957" s="26" t="str">
        <f>LEFT(Table1[[#This Row],[Department]],3)</f>
        <v>IT</v>
      </c>
      <c r="S4957" s="37">
        <f>_xlfn.XLOOKUP(Table1[[#This Row],[City]],Table2[City],Table2[Bonus %])</f>
        <v>5</v>
      </c>
    </row>
    <row r="4958" spans="1:19" x14ac:dyDescent="0.35">
      <c r="A4958" s="7" t="s">
        <v>3952</v>
      </c>
      <c r="B4958" s="40" t="str">
        <f>LEFT(Table1[[#This Row],[Employee Name]],FIND(" ",Table1[[#This Row],[Employee Name]]))</f>
        <v xml:space="preserve">Rohan </v>
      </c>
      <c r="C4958" s="40" t="str">
        <f>RIGHT(Table1[[#This Row],[Employee Name]],LEN(Table1[[#This Row],[Employee Name]])-FIND(" ",Table1[[#This Row],[Employee Name]]))</f>
        <v>Gupta</v>
      </c>
      <c r="D4958" s="22">
        <f>Table1[[#This Row],[Basic Salary]]+Table1[[#This Row],[Bonus]]</f>
        <v>36219</v>
      </c>
      <c r="E4958" s="8">
        <v>93</v>
      </c>
      <c r="F4958" s="45">
        <v>61</v>
      </c>
      <c r="G4958" s="8" t="str" cm="1">
        <f t="array" ref="G4958">_xlfn.IFS(Table1[[#This Row],[Performance Score]]&gt;=80,"Excellent",Table1[[#This Row],[Performance Score]]&gt;=60,"Good",Table1[[#This Row],[Performance Score]]&gt;=40,"Need Improvement")</f>
        <v>Good</v>
      </c>
      <c r="H4958" s="29">
        <f>Table1[[#This Row],[Bonus]]/Table1[[#This Row],[Basic Salary]]</f>
        <v>0.36079801623083857</v>
      </c>
      <c r="I4958" s="8">
        <f ca="1">DATEDIF(Table1[[#This Row],[Date of Birth]],TODAY(),"y")</f>
        <v>13</v>
      </c>
      <c r="J4958" s="33">
        <v>43478</v>
      </c>
      <c r="K4958" s="33" t="str" cm="1">
        <f t="array" aca="1" ref="K4958" ca="1">_xlfn.IFS(L4958&lt;3,"Junior",L4958&lt;=7,"Mid-Level",L4958&gt;7,"Senior")</f>
        <v>Mid-Level</v>
      </c>
      <c r="L4958" s="45">
        <f ca="1">INT(YEARFRAC(Table1[[#This Row],[Joining Date]],TODAY(),1))</f>
        <v>7</v>
      </c>
      <c r="M4958" s="25" t="str">
        <f t="shared" ca="1" si="77"/>
        <v>Yes</v>
      </c>
      <c r="N4958" s="25">
        <f>YEAR(Table1[[#This Row],[Joining Date]])</f>
        <v>2019</v>
      </c>
      <c r="O4958" s="45">
        <f>MONTH(Table1[[#This Row],[Joining Date]])</f>
        <v>1</v>
      </c>
      <c r="P4958" s="25">
        <f ca="1">NETWORKDAYS(Table1[[#This Row],[Joining Date]],TODAY())</f>
        <v>1946</v>
      </c>
      <c r="Q4958" s="25" t="str">
        <f>LEFT(Table1[[#This Row],[Department]],5)&amp;"-"&amp;RIGHT(Table1[[#This Row],[Employee ID]],3)</f>
        <v>IT-896</v>
      </c>
      <c r="R4958" s="25" t="str">
        <f>LEFT(Table1[[#This Row],[Department]],3)</f>
        <v>IT</v>
      </c>
      <c r="S4958" s="36">
        <f>_xlfn.XLOOKUP(Table1[[#This Row],[City]],Table2[City],Table2[Bonus %])</f>
        <v>4</v>
      </c>
    </row>
    <row r="4959" spans="1:19" x14ac:dyDescent="0.35">
      <c r="A4959" s="9" t="s">
        <v>2971</v>
      </c>
      <c r="B4959" s="41" t="str">
        <f>LEFT(Table1[[#This Row],[Employee Name]],FIND(" ",Table1[[#This Row],[Employee Name]]))</f>
        <v xml:space="preserve">Ravi </v>
      </c>
      <c r="C4959" s="41" t="str">
        <f>RIGHT(Table1[[#This Row],[Employee Name]],LEN(Table1[[#This Row],[Employee Name]])-FIND(" ",Table1[[#This Row],[Employee Name]]))</f>
        <v>Teja</v>
      </c>
      <c r="D4959" s="23">
        <f>Table1[[#This Row],[Basic Salary]]+Table1[[#This Row],[Bonus]]</f>
        <v>36216</v>
      </c>
      <c r="E4959" s="10">
        <v>78</v>
      </c>
      <c r="F4959" s="46">
        <v>47</v>
      </c>
      <c r="G4959" s="10" t="str" cm="1">
        <f t="array" ref="G4959">_xlfn.IFS(Table1[[#This Row],[Performance Score]]&gt;=80,"Excellent",Table1[[#This Row],[Performance Score]]&gt;=60,"Good",Table1[[#This Row],[Performance Score]]&gt;=40,"Need Improvement")</f>
        <v>Need Improvement</v>
      </c>
      <c r="H4959" s="30">
        <f>Table1[[#This Row],[Bonus]]/Table1[[#This Row],[Basic Salary]]</f>
        <v>0.25562528169746557</v>
      </c>
      <c r="I4959" s="10">
        <f ca="1">DATEDIF(Table1[[#This Row],[Date of Birth]],TODAY(),"y")</f>
        <v>32</v>
      </c>
      <c r="J4959" s="34">
        <v>42105</v>
      </c>
      <c r="K4959" s="33" t="str" cm="1">
        <f t="array" aca="1" ref="K4959" ca="1">_xlfn.IFS(L4959&lt;3,"Junior",L4959&lt;=7,"Mid-Level",L4959&gt;7,"Senior")</f>
        <v>Senior</v>
      </c>
      <c r="L4959" s="46">
        <f ca="1">INT(YEARFRAC(Table1[[#This Row],[Joining Date]],TODAY(),1))</f>
        <v>11</v>
      </c>
      <c r="M4959" s="25" t="str">
        <f t="shared" ca="1" si="77"/>
        <v>Yes</v>
      </c>
      <c r="N4959" s="26">
        <f>YEAR(Table1[[#This Row],[Joining Date]])</f>
        <v>2015</v>
      </c>
      <c r="O4959" s="46">
        <f>MONTH(Table1[[#This Row],[Joining Date]])</f>
        <v>4</v>
      </c>
      <c r="P4959" s="26">
        <f ca="1">NETWORKDAYS(Table1[[#This Row],[Joining Date]],TODAY())</f>
        <v>2926</v>
      </c>
      <c r="Q4959" s="26" t="str">
        <f>LEFT(Table1[[#This Row],[Department]],5)&amp;"-"&amp;RIGHT(Table1[[#This Row],[Employee ID]],3)</f>
        <v>Marke-915</v>
      </c>
      <c r="R4959" s="26" t="str">
        <f>LEFT(Table1[[#This Row],[Department]],3)</f>
        <v>Mar</v>
      </c>
      <c r="S4959" s="37">
        <f>_xlfn.XLOOKUP(Table1[[#This Row],[City]],Table2[City],Table2[Bonus %])</f>
        <v>5</v>
      </c>
    </row>
    <row r="4960" spans="1:19" x14ac:dyDescent="0.35">
      <c r="A4960" s="7" t="s">
        <v>385</v>
      </c>
      <c r="B4960" s="40" t="str">
        <f>LEFT(Table1[[#This Row],[Employee Name]],FIND(" ",Table1[[#This Row],[Employee Name]]))</f>
        <v xml:space="preserve">Gayathri </v>
      </c>
      <c r="C4960" s="40" t="str">
        <f>RIGHT(Table1[[#This Row],[Employee Name]],LEN(Table1[[#This Row],[Employee Name]])-FIND(" ",Table1[[#This Row],[Employee Name]]))</f>
        <v>Iyer</v>
      </c>
      <c r="D4960" s="22">
        <f>Table1[[#This Row],[Basic Salary]]+Table1[[#This Row],[Bonus]]</f>
        <v>36174</v>
      </c>
      <c r="E4960" s="8">
        <v>75</v>
      </c>
      <c r="F4960" s="45">
        <v>42</v>
      </c>
      <c r="G4960" s="8" t="str" cm="1">
        <f t="array" ref="G4960">_xlfn.IFS(Table1[[#This Row],[Performance Score]]&gt;=80,"Excellent",Table1[[#This Row],[Performance Score]]&gt;=60,"Good",Table1[[#This Row],[Performance Score]]&gt;=40,"Need Improvement")</f>
        <v>Need Improvement</v>
      </c>
      <c r="H4960" s="29">
        <f>Table1[[#This Row],[Bonus]]/Table1[[#This Row],[Basic Salary]]</f>
        <v>0.17554920057194853</v>
      </c>
      <c r="I4960" s="8">
        <f ca="1">DATEDIF(Table1[[#This Row],[Date of Birth]],TODAY(),"y")</f>
        <v>46</v>
      </c>
      <c r="J4960" s="33">
        <v>44089</v>
      </c>
      <c r="K4960" s="33" t="str" cm="1">
        <f t="array" aca="1" ref="K4960" ca="1">_xlfn.IFS(L4960&lt;3,"Junior",L4960&lt;=7,"Mid-Level",L4960&gt;7,"Senior")</f>
        <v>Mid-Level</v>
      </c>
      <c r="L4960" s="45">
        <f ca="1">INT(YEARFRAC(Table1[[#This Row],[Joining Date]],TODAY(),1))</f>
        <v>5</v>
      </c>
      <c r="M4960" s="25" t="str">
        <f t="shared" ca="1" si="77"/>
        <v>No</v>
      </c>
      <c r="N4960" s="25">
        <f>YEAR(Table1[[#This Row],[Joining Date]])</f>
        <v>2020</v>
      </c>
      <c r="O4960" s="45">
        <f>MONTH(Table1[[#This Row],[Joining Date]])</f>
        <v>9</v>
      </c>
      <c r="P4960" s="25">
        <f ca="1">NETWORKDAYS(Table1[[#This Row],[Joining Date]],TODAY())</f>
        <v>1510</v>
      </c>
      <c r="Q4960" s="25" t="str">
        <f>LEFT(Table1[[#This Row],[Department]],5)&amp;"-"&amp;RIGHT(Table1[[#This Row],[Employee ID]],3)</f>
        <v>Finan-329</v>
      </c>
      <c r="R4960" s="25" t="str">
        <f>LEFT(Table1[[#This Row],[Department]],3)</f>
        <v>Fin</v>
      </c>
      <c r="S4960" s="36">
        <f>_xlfn.XLOOKUP(Table1[[#This Row],[City]],Table2[City],Table2[Bonus %])</f>
        <v>8</v>
      </c>
    </row>
    <row r="4961" spans="1:19" x14ac:dyDescent="0.35">
      <c r="A4961" s="9" t="s">
        <v>3232</v>
      </c>
      <c r="B4961" s="41" t="str">
        <f>LEFT(Table1[[#This Row],[Employee Name]],FIND(" ",Table1[[#This Row],[Employee Name]]))</f>
        <v xml:space="preserve">Rahul </v>
      </c>
      <c r="C4961" s="41" t="str">
        <f>RIGHT(Table1[[#This Row],[Employee Name]],LEN(Table1[[#This Row],[Employee Name]])-FIND(" ",Table1[[#This Row],[Employee Name]]))</f>
        <v>Verma</v>
      </c>
      <c r="D4961" s="23">
        <f>Table1[[#This Row],[Basic Salary]]+Table1[[#This Row],[Bonus]]</f>
        <v>36098</v>
      </c>
      <c r="E4961" s="10">
        <v>76</v>
      </c>
      <c r="F4961" s="46">
        <v>82</v>
      </c>
      <c r="G4961" s="10" t="str" cm="1">
        <f t="array" ref="G4961">_xlfn.IFS(Table1[[#This Row],[Performance Score]]&gt;=80,"Excellent",Table1[[#This Row],[Performance Score]]&gt;=60,"Good",Table1[[#This Row],[Performance Score]]&gt;=40,"Need Improvement")</f>
        <v>Excellent</v>
      </c>
      <c r="H4961" s="30">
        <f>Table1[[#This Row],[Bonus]]/Table1[[#This Row],[Basic Salary]]</f>
        <v>0.25965732630770844</v>
      </c>
      <c r="I4961" s="10">
        <f ca="1">DATEDIF(Table1[[#This Row],[Date of Birth]],TODAY(),"y")</f>
        <v>39</v>
      </c>
      <c r="J4961" s="34">
        <v>42556</v>
      </c>
      <c r="K4961" s="33" t="str" cm="1">
        <f t="array" aca="1" ref="K4961" ca="1">_xlfn.IFS(L4961&lt;3,"Junior",L4961&lt;=7,"Mid-Level",L4961&gt;7,"Senior")</f>
        <v>Senior</v>
      </c>
      <c r="L4961" s="46">
        <f ca="1">INT(YEARFRAC(Table1[[#This Row],[Joining Date]],TODAY(),1))</f>
        <v>9</v>
      </c>
      <c r="M4961" s="25" t="str">
        <f t="shared" ca="1" si="77"/>
        <v>Yes</v>
      </c>
      <c r="N4961" s="26">
        <f>YEAR(Table1[[#This Row],[Joining Date]])</f>
        <v>2016</v>
      </c>
      <c r="O4961" s="46">
        <f>MONTH(Table1[[#This Row],[Joining Date]])</f>
        <v>7</v>
      </c>
      <c r="P4961" s="26">
        <f ca="1">NETWORKDAYS(Table1[[#This Row],[Joining Date]],TODAY())</f>
        <v>2605</v>
      </c>
      <c r="Q4961" s="26" t="str">
        <f>LEFT(Table1[[#This Row],[Department]],5)&amp;"-"&amp;RIGHT(Table1[[#This Row],[Employee ID]],3)</f>
        <v>IT-176</v>
      </c>
      <c r="R4961" s="26" t="str">
        <f>LEFT(Table1[[#This Row],[Department]],3)</f>
        <v>IT</v>
      </c>
      <c r="S4961" s="37">
        <f>_xlfn.XLOOKUP(Table1[[#This Row],[City]],Table2[City],Table2[Bonus %])</f>
        <v>4</v>
      </c>
    </row>
    <row r="4962" spans="1:19" x14ac:dyDescent="0.35">
      <c r="A4962" s="7" t="s">
        <v>816</v>
      </c>
      <c r="B4962" s="40" t="str">
        <f>LEFT(Table1[[#This Row],[Employee Name]],FIND(" ",Table1[[#This Row],[Employee Name]]))</f>
        <v xml:space="preserve">Ishita </v>
      </c>
      <c r="C4962" s="40" t="str">
        <f>RIGHT(Table1[[#This Row],[Employee Name]],LEN(Table1[[#This Row],[Employee Name]])-FIND(" ",Table1[[#This Row],[Employee Name]]))</f>
        <v>Roy</v>
      </c>
      <c r="D4962" s="22">
        <f>Table1[[#This Row],[Basic Salary]]+Table1[[#This Row],[Bonus]]</f>
        <v>35792</v>
      </c>
      <c r="E4962" s="8">
        <v>71</v>
      </c>
      <c r="F4962" s="45">
        <v>75</v>
      </c>
      <c r="G4962" s="8" t="str" cm="1">
        <f t="array" ref="G4962">_xlfn.IFS(Table1[[#This Row],[Performance Score]]&gt;=80,"Excellent",Table1[[#This Row],[Performance Score]]&gt;=60,"Good",Table1[[#This Row],[Performance Score]]&gt;=40,"Need Improvement")</f>
        <v>Good</v>
      </c>
      <c r="H4962" s="29">
        <f>Table1[[#This Row],[Bonus]]/Table1[[#This Row],[Basic Salary]]</f>
        <v>0.20446897294386862</v>
      </c>
      <c r="I4962" s="8">
        <f ca="1">DATEDIF(Table1[[#This Row],[Date of Birth]],TODAY(),"y")</f>
        <v>25</v>
      </c>
      <c r="J4962" s="33">
        <v>43817</v>
      </c>
      <c r="K4962" s="33" t="str" cm="1">
        <f t="array" aca="1" ref="K4962" ca="1">_xlfn.IFS(L4962&lt;3,"Junior",L4962&lt;=7,"Mid-Level",L4962&gt;7,"Senior")</f>
        <v>Mid-Level</v>
      </c>
      <c r="L4962" s="45">
        <f ca="1">INT(YEARFRAC(Table1[[#This Row],[Joining Date]],TODAY(),1))</f>
        <v>6</v>
      </c>
      <c r="M4962" s="25" t="str">
        <f t="shared" ca="1" si="77"/>
        <v>Yes</v>
      </c>
      <c r="N4962" s="25">
        <f>YEAR(Table1[[#This Row],[Joining Date]])</f>
        <v>2019</v>
      </c>
      <c r="O4962" s="45">
        <f>MONTH(Table1[[#This Row],[Joining Date]])</f>
        <v>12</v>
      </c>
      <c r="P4962" s="25">
        <f ca="1">NETWORKDAYS(Table1[[#This Row],[Joining Date]],TODAY())</f>
        <v>1704</v>
      </c>
      <c r="Q4962" s="25" t="str">
        <f>LEFT(Table1[[#This Row],[Department]],5)&amp;"-"&amp;RIGHT(Table1[[#This Row],[Employee ID]],3)</f>
        <v>Suppo-760</v>
      </c>
      <c r="R4962" s="25" t="str">
        <f>LEFT(Table1[[#This Row],[Department]],3)</f>
        <v>Sup</v>
      </c>
      <c r="S4962" s="36">
        <f>_xlfn.XLOOKUP(Table1[[#This Row],[City]],Table2[City],Table2[Bonus %])</f>
        <v>6</v>
      </c>
    </row>
    <row r="4963" spans="1:19" x14ac:dyDescent="0.35">
      <c r="A4963" s="9" t="s">
        <v>2063</v>
      </c>
      <c r="B4963" s="41" t="str">
        <f>LEFT(Table1[[#This Row],[Employee Name]],FIND(" ",Table1[[#This Row],[Employee Name]]))</f>
        <v xml:space="preserve">Vikram </v>
      </c>
      <c r="C4963" s="41" t="str">
        <f>RIGHT(Table1[[#This Row],[Employee Name]],LEN(Table1[[#This Row],[Employee Name]])-FIND(" ",Table1[[#This Row],[Employee Name]]))</f>
        <v>Singh</v>
      </c>
      <c r="D4963" s="23">
        <f>Table1[[#This Row],[Basic Salary]]+Table1[[#This Row],[Bonus]]</f>
        <v>35517</v>
      </c>
      <c r="E4963" s="10">
        <v>90</v>
      </c>
      <c r="F4963" s="46">
        <v>77</v>
      </c>
      <c r="G4963" s="10" t="str" cm="1">
        <f t="array" ref="G4963">_xlfn.IFS(Table1[[#This Row],[Performance Score]]&gt;=80,"Excellent",Table1[[#This Row],[Performance Score]]&gt;=60,"Good",Table1[[#This Row],[Performance Score]]&gt;=40,"Need Improvement")</f>
        <v>Good</v>
      </c>
      <c r="H4963" s="30">
        <f>Table1[[#This Row],[Bonus]]/Table1[[#This Row],[Basic Salary]]</f>
        <v>0.31705417732784513</v>
      </c>
      <c r="I4963" s="10">
        <f ca="1">DATEDIF(Table1[[#This Row],[Date of Birth]],TODAY(),"y")</f>
        <v>22</v>
      </c>
      <c r="J4963" s="34">
        <v>45119</v>
      </c>
      <c r="K4963" s="33" t="str" cm="1">
        <f t="array" aca="1" ref="K4963" ca="1">_xlfn.IFS(L4963&lt;3,"Junior",L4963&lt;=7,"Mid-Level",L4963&gt;7,"Senior")</f>
        <v>Junior</v>
      </c>
      <c r="L4963" s="46">
        <f ca="1">INT(YEARFRAC(Table1[[#This Row],[Joining Date]],TODAY(),1))</f>
        <v>2</v>
      </c>
      <c r="M4963" s="25" t="str">
        <f t="shared" ca="1" si="77"/>
        <v>No</v>
      </c>
      <c r="N4963" s="26">
        <f>YEAR(Table1[[#This Row],[Joining Date]])</f>
        <v>2023</v>
      </c>
      <c r="O4963" s="46">
        <f>MONTH(Table1[[#This Row],[Joining Date]])</f>
        <v>7</v>
      </c>
      <c r="P4963" s="26">
        <f ca="1">NETWORKDAYS(Table1[[#This Row],[Joining Date]],TODAY())</f>
        <v>774</v>
      </c>
      <c r="Q4963" s="26" t="str">
        <f>LEFT(Table1[[#This Row],[Department]],5)&amp;"-"&amp;RIGHT(Table1[[#This Row],[Employee ID]],3)</f>
        <v>HR-007</v>
      </c>
      <c r="R4963" s="26" t="str">
        <f>LEFT(Table1[[#This Row],[Department]],3)</f>
        <v>HR</v>
      </c>
      <c r="S4963" s="37">
        <f>_xlfn.XLOOKUP(Table1[[#This Row],[City]],Table2[City],Table2[Bonus %])</f>
        <v>4</v>
      </c>
    </row>
    <row r="4964" spans="1:19" x14ac:dyDescent="0.35">
      <c r="A4964" s="7" t="s">
        <v>1992</v>
      </c>
      <c r="B4964" s="40" t="str">
        <f>LEFT(Table1[[#This Row],[Employee Name]],FIND(" ",Table1[[#This Row],[Employee Name]]))</f>
        <v xml:space="preserve">Rohan </v>
      </c>
      <c r="C4964" s="40" t="str">
        <f>RIGHT(Table1[[#This Row],[Employee Name]],LEN(Table1[[#This Row],[Employee Name]])-FIND(" ",Table1[[#This Row],[Employee Name]]))</f>
        <v>Gupta</v>
      </c>
      <c r="D4964" s="22">
        <f>Table1[[#This Row],[Basic Salary]]+Table1[[#This Row],[Bonus]]</f>
        <v>35423</v>
      </c>
      <c r="E4964" s="8">
        <v>74</v>
      </c>
      <c r="F4964" s="45">
        <v>69</v>
      </c>
      <c r="G4964" s="8" t="str" cm="1">
        <f t="array" ref="G4964">_xlfn.IFS(Table1[[#This Row],[Performance Score]]&gt;=80,"Excellent",Table1[[#This Row],[Performance Score]]&gt;=60,"Good",Table1[[#This Row],[Performance Score]]&gt;=40,"Need Improvement")</f>
        <v>Good</v>
      </c>
      <c r="H4964" s="29">
        <f>Table1[[#This Row],[Bonus]]/Table1[[#This Row],[Basic Salary]]</f>
        <v>0.30045155842725502</v>
      </c>
      <c r="I4964" s="8">
        <f ca="1">DATEDIF(Table1[[#This Row],[Date of Birth]],TODAY(),"y")</f>
        <v>24</v>
      </c>
      <c r="J4964" s="33">
        <v>44394</v>
      </c>
      <c r="K4964" s="33" t="str" cm="1">
        <f t="array" aca="1" ref="K4964" ca="1">_xlfn.IFS(L4964&lt;3,"Junior",L4964&lt;=7,"Mid-Level",L4964&gt;7,"Senior")</f>
        <v>Mid-Level</v>
      </c>
      <c r="L4964" s="45">
        <f ca="1">INT(YEARFRAC(Table1[[#This Row],[Joining Date]],TODAY(),1))</f>
        <v>4</v>
      </c>
      <c r="M4964" s="25" t="str">
        <f t="shared" ca="1" si="77"/>
        <v>No</v>
      </c>
      <c r="N4964" s="25">
        <f>YEAR(Table1[[#This Row],[Joining Date]])</f>
        <v>2021</v>
      </c>
      <c r="O4964" s="45">
        <f>MONTH(Table1[[#This Row],[Joining Date]])</f>
        <v>7</v>
      </c>
      <c r="P4964" s="25">
        <f ca="1">NETWORKDAYS(Table1[[#This Row],[Joining Date]],TODAY())</f>
        <v>1291</v>
      </c>
      <c r="Q4964" s="25" t="str">
        <f>LEFT(Table1[[#This Row],[Department]],5)&amp;"-"&amp;RIGHT(Table1[[#This Row],[Employee ID]],3)</f>
        <v>Finan-936</v>
      </c>
      <c r="R4964" s="25" t="str">
        <f>LEFT(Table1[[#This Row],[Department]],3)</f>
        <v>Fin</v>
      </c>
      <c r="S4964" s="36">
        <f>_xlfn.XLOOKUP(Table1[[#This Row],[City]],Table2[City],Table2[Bonus %])</f>
        <v>5</v>
      </c>
    </row>
    <row r="4965" spans="1:19" x14ac:dyDescent="0.35">
      <c r="A4965" s="9" t="s">
        <v>4814</v>
      </c>
      <c r="B4965" s="41" t="str">
        <f>LEFT(Table1[[#This Row],[Employee Name]],FIND(" ",Table1[[#This Row],[Employee Name]]))</f>
        <v xml:space="preserve">Ravi </v>
      </c>
      <c r="C4965" s="41" t="str">
        <f>RIGHT(Table1[[#This Row],[Employee Name]],LEN(Table1[[#This Row],[Employee Name]])-FIND(" ",Table1[[#This Row],[Employee Name]]))</f>
        <v>Teja</v>
      </c>
      <c r="D4965" s="23">
        <f>Table1[[#This Row],[Basic Salary]]+Table1[[#This Row],[Bonus]]</f>
        <v>35238</v>
      </c>
      <c r="E4965" s="10">
        <v>96</v>
      </c>
      <c r="F4965" s="46">
        <v>71</v>
      </c>
      <c r="G4965" s="10" t="str" cm="1">
        <f t="array" ref="G4965">_xlfn.IFS(Table1[[#This Row],[Performance Score]]&gt;=80,"Excellent",Table1[[#This Row],[Performance Score]]&gt;=60,"Good",Table1[[#This Row],[Performance Score]]&gt;=40,"Need Improvement")</f>
        <v>Good</v>
      </c>
      <c r="H4965" s="30">
        <f>Table1[[#This Row],[Bonus]]/Table1[[#This Row],[Basic Salary]]</f>
        <v>0.26938040345821324</v>
      </c>
      <c r="I4965" s="10">
        <f ca="1">DATEDIF(Table1[[#This Row],[Date of Birth]],TODAY(),"y")</f>
        <v>21</v>
      </c>
      <c r="J4965" s="34">
        <v>43516</v>
      </c>
      <c r="K4965" s="33" t="str" cm="1">
        <f t="array" aca="1" ref="K4965" ca="1">_xlfn.IFS(L4965&lt;3,"Junior",L4965&lt;=7,"Mid-Level",L4965&gt;7,"Senior")</f>
        <v>Mid-Level</v>
      </c>
      <c r="L4965" s="46">
        <f ca="1">INT(YEARFRAC(Table1[[#This Row],[Joining Date]],TODAY(),1))</f>
        <v>7</v>
      </c>
      <c r="M4965" s="25" t="str">
        <f t="shared" ca="1" si="77"/>
        <v>Yes</v>
      </c>
      <c r="N4965" s="26">
        <f>YEAR(Table1[[#This Row],[Joining Date]])</f>
        <v>2019</v>
      </c>
      <c r="O4965" s="46">
        <f>MONTH(Table1[[#This Row],[Joining Date]])</f>
        <v>2</v>
      </c>
      <c r="P4965" s="26">
        <f ca="1">NETWORKDAYS(Table1[[#This Row],[Joining Date]],TODAY())</f>
        <v>1919</v>
      </c>
      <c r="Q4965" s="26" t="str">
        <f>LEFT(Table1[[#This Row],[Department]],5)&amp;"-"&amp;RIGHT(Table1[[#This Row],[Employee ID]],3)</f>
        <v>IT-758</v>
      </c>
      <c r="R4965" s="26" t="str">
        <f>LEFT(Table1[[#This Row],[Department]],3)</f>
        <v>IT</v>
      </c>
      <c r="S4965" s="37">
        <f>_xlfn.XLOOKUP(Table1[[#This Row],[City]],Table2[City],Table2[Bonus %])</f>
        <v>6</v>
      </c>
    </row>
    <row r="4966" spans="1:19" x14ac:dyDescent="0.35">
      <c r="A4966" s="7" t="s">
        <v>943</v>
      </c>
      <c r="B4966" s="40" t="str">
        <f>LEFT(Table1[[#This Row],[Employee Name]],FIND(" ",Table1[[#This Row],[Employee Name]]))</f>
        <v xml:space="preserve">Karan </v>
      </c>
      <c r="C4966" s="40" t="str">
        <f>RIGHT(Table1[[#This Row],[Employee Name]],LEN(Table1[[#This Row],[Employee Name]])-FIND(" ",Table1[[#This Row],[Employee Name]]))</f>
        <v>Malhotra</v>
      </c>
      <c r="D4966" s="22">
        <f>Table1[[#This Row],[Basic Salary]]+Table1[[#This Row],[Bonus]]</f>
        <v>35193</v>
      </c>
      <c r="E4966" s="8">
        <v>89</v>
      </c>
      <c r="F4966" s="45">
        <v>63</v>
      </c>
      <c r="G4966" s="8" t="str" cm="1">
        <f t="array" ref="G4966">_xlfn.IFS(Table1[[#This Row],[Performance Score]]&gt;=80,"Excellent",Table1[[#This Row],[Performance Score]]&gt;=60,"Good",Table1[[#This Row],[Performance Score]]&gt;=40,"Need Improvement")</f>
        <v>Good</v>
      </c>
      <c r="H4966" s="29">
        <f>Table1[[#This Row],[Bonus]]/Table1[[#This Row],[Basic Salary]]</f>
        <v>0.34813254165868607</v>
      </c>
      <c r="I4966" s="8">
        <f ca="1">DATEDIF(Table1[[#This Row],[Date of Birth]],TODAY(),"y")</f>
        <v>15</v>
      </c>
      <c r="J4966" s="33">
        <v>45442</v>
      </c>
      <c r="K4966" s="33" t="str" cm="1">
        <f t="array" aca="1" ref="K4966" ca="1">_xlfn.IFS(L4966&lt;3,"Junior",L4966&lt;=7,"Mid-Level",L4966&gt;7,"Senior")</f>
        <v>Junior</v>
      </c>
      <c r="L4966" s="45">
        <f ca="1">INT(YEARFRAC(Table1[[#This Row],[Joining Date]],TODAY(),1))</f>
        <v>2</v>
      </c>
      <c r="M4966" s="25" t="str">
        <f t="shared" ca="1" si="77"/>
        <v>No</v>
      </c>
      <c r="N4966" s="25">
        <f>YEAR(Table1[[#This Row],[Joining Date]])</f>
        <v>2024</v>
      </c>
      <c r="O4966" s="45">
        <f>MONTH(Table1[[#This Row],[Joining Date]])</f>
        <v>5</v>
      </c>
      <c r="P4966" s="25">
        <f ca="1">NETWORKDAYS(Table1[[#This Row],[Joining Date]],TODAY())</f>
        <v>543</v>
      </c>
      <c r="Q4966" s="25" t="str">
        <f>LEFT(Table1[[#This Row],[Department]],5)&amp;"-"&amp;RIGHT(Table1[[#This Row],[Employee ID]],3)</f>
        <v>IT-887</v>
      </c>
      <c r="R4966" s="25" t="str">
        <f>LEFT(Table1[[#This Row],[Department]],3)</f>
        <v>IT</v>
      </c>
      <c r="S4966" s="36">
        <f>_xlfn.XLOOKUP(Table1[[#This Row],[City]],Table2[City],Table2[Bonus %])</f>
        <v>7</v>
      </c>
    </row>
    <row r="4967" spans="1:19" x14ac:dyDescent="0.35">
      <c r="A4967" s="9" t="s">
        <v>1524</v>
      </c>
      <c r="B4967" s="41" t="str">
        <f>LEFT(Table1[[#This Row],[Employee Name]],FIND(" ",Table1[[#This Row],[Employee Name]]))</f>
        <v xml:space="preserve">Aditya </v>
      </c>
      <c r="C4967" s="41" t="str">
        <f>RIGHT(Table1[[#This Row],[Employee Name]],LEN(Table1[[#This Row],[Employee Name]])-FIND(" ",Table1[[#This Row],[Employee Name]]))</f>
        <v>Kapoor</v>
      </c>
      <c r="D4967" s="23">
        <f>Table1[[#This Row],[Basic Salary]]+Table1[[#This Row],[Bonus]]</f>
        <v>35007</v>
      </c>
      <c r="E4967" s="10">
        <v>91</v>
      </c>
      <c r="F4967" s="46">
        <v>55</v>
      </c>
      <c r="G4967" s="10" t="str" cm="1">
        <f t="array" ref="G4967">_xlfn.IFS(Table1[[#This Row],[Performance Score]]&gt;=80,"Excellent",Table1[[#This Row],[Performance Score]]&gt;=60,"Good",Table1[[#This Row],[Performance Score]]&gt;=40,"Need Improvement")</f>
        <v>Need Improvement</v>
      </c>
      <c r="H4967" s="30">
        <f>Table1[[#This Row],[Bonus]]/Table1[[#This Row],[Basic Salary]]</f>
        <v>0.31141829624634748</v>
      </c>
      <c r="I4967" s="10">
        <f ca="1">DATEDIF(Table1[[#This Row],[Date of Birth]],TODAY(),"y")</f>
        <v>42</v>
      </c>
      <c r="J4967" s="34">
        <v>43465</v>
      </c>
      <c r="K4967" s="33" t="str" cm="1">
        <f t="array" aca="1" ref="K4967" ca="1">_xlfn.IFS(L4967&lt;3,"Junior",L4967&lt;=7,"Mid-Level",L4967&gt;7,"Senior")</f>
        <v>Mid-Level</v>
      </c>
      <c r="L4967" s="46">
        <f ca="1">INT(YEARFRAC(Table1[[#This Row],[Joining Date]],TODAY(),1))</f>
        <v>7</v>
      </c>
      <c r="M4967" s="25" t="str">
        <f t="shared" ca="1" si="77"/>
        <v>Yes</v>
      </c>
      <c r="N4967" s="26">
        <f>YEAR(Table1[[#This Row],[Joining Date]])</f>
        <v>2018</v>
      </c>
      <c r="O4967" s="46">
        <f>MONTH(Table1[[#This Row],[Joining Date]])</f>
        <v>12</v>
      </c>
      <c r="P4967" s="26">
        <f ca="1">NETWORKDAYS(Table1[[#This Row],[Joining Date]],TODAY())</f>
        <v>1956</v>
      </c>
      <c r="Q4967" s="26" t="str">
        <f>LEFT(Table1[[#This Row],[Department]],5)&amp;"-"&amp;RIGHT(Table1[[#This Row],[Employee ID]],3)</f>
        <v>Marke-468</v>
      </c>
      <c r="R4967" s="26" t="str">
        <f>LEFT(Table1[[#This Row],[Department]],3)</f>
        <v>Mar</v>
      </c>
      <c r="S4967" s="37">
        <f>_xlfn.XLOOKUP(Table1[[#This Row],[City]],Table2[City],Table2[Bonus %])</f>
        <v>4</v>
      </c>
    </row>
    <row r="4968" spans="1:19" x14ac:dyDescent="0.35">
      <c r="A4968" s="7" t="s">
        <v>4301</v>
      </c>
      <c r="B4968" s="40" t="str">
        <f>LEFT(Table1[[#This Row],[Employee Name]],FIND(" ",Table1[[#This Row],[Employee Name]]))</f>
        <v xml:space="preserve">Arjun </v>
      </c>
      <c r="C4968" s="40" t="str">
        <f>RIGHT(Table1[[#This Row],[Employee Name]],LEN(Table1[[#This Row],[Employee Name]])-FIND(" ",Table1[[#This Row],[Employee Name]]))</f>
        <v>Mehta</v>
      </c>
      <c r="D4968" s="22">
        <f>Table1[[#This Row],[Basic Salary]]+Table1[[#This Row],[Bonus]]</f>
        <v>34932</v>
      </c>
      <c r="E4968" s="8">
        <v>91</v>
      </c>
      <c r="F4968" s="45">
        <v>64</v>
      </c>
      <c r="G4968" s="8" t="str" cm="1">
        <f t="array" ref="G4968">_xlfn.IFS(Table1[[#This Row],[Performance Score]]&gt;=80,"Excellent",Table1[[#This Row],[Performance Score]]&gt;=60,"Good",Table1[[#This Row],[Performance Score]]&gt;=40,"Need Improvement")</f>
        <v>Good</v>
      </c>
      <c r="H4968" s="29">
        <f>Table1[[#This Row],[Bonus]]/Table1[[#This Row],[Basic Salary]]</f>
        <v>0.32780903147331608</v>
      </c>
      <c r="I4968" s="8">
        <f ca="1">DATEDIF(Table1[[#This Row],[Date of Birth]],TODAY(),"y")</f>
        <v>14</v>
      </c>
      <c r="J4968" s="33">
        <v>44406</v>
      </c>
      <c r="K4968" s="33" t="str" cm="1">
        <f t="array" aca="1" ref="K4968" ca="1">_xlfn.IFS(L4968&lt;3,"Junior",L4968&lt;=7,"Mid-Level",L4968&gt;7,"Senior")</f>
        <v>Mid-Level</v>
      </c>
      <c r="L4968" s="45">
        <f ca="1">INT(YEARFRAC(Table1[[#This Row],[Joining Date]],TODAY(),1))</f>
        <v>4</v>
      </c>
      <c r="M4968" s="25" t="str">
        <f t="shared" ca="1" si="77"/>
        <v>No</v>
      </c>
      <c r="N4968" s="25">
        <f>YEAR(Table1[[#This Row],[Joining Date]])</f>
        <v>2021</v>
      </c>
      <c r="O4968" s="45">
        <f>MONTH(Table1[[#This Row],[Joining Date]])</f>
        <v>7</v>
      </c>
      <c r="P4968" s="25">
        <f ca="1">NETWORKDAYS(Table1[[#This Row],[Joining Date]],TODAY())</f>
        <v>1283</v>
      </c>
      <c r="Q4968" s="25" t="str">
        <f>LEFT(Table1[[#This Row],[Department]],5)&amp;"-"&amp;RIGHT(Table1[[#This Row],[Employee ID]],3)</f>
        <v>Sales-245</v>
      </c>
      <c r="R4968" s="25" t="str">
        <f>LEFT(Table1[[#This Row],[Department]],3)</f>
        <v>Sal</v>
      </c>
      <c r="S4968" s="36">
        <f>_xlfn.XLOOKUP(Table1[[#This Row],[City]],Table2[City],Table2[Bonus %])</f>
        <v>7</v>
      </c>
    </row>
    <row r="4969" spans="1:19" x14ac:dyDescent="0.35">
      <c r="A4969" s="9" t="s">
        <v>582</v>
      </c>
      <c r="B4969" s="41" t="str">
        <f>LEFT(Table1[[#This Row],[Employee Name]],FIND(" ",Table1[[#This Row],[Employee Name]]))</f>
        <v xml:space="preserve">Nisha </v>
      </c>
      <c r="C4969" s="41" t="str">
        <f>RIGHT(Table1[[#This Row],[Employee Name]],LEN(Table1[[#This Row],[Employee Name]])-FIND(" ",Table1[[#This Row],[Employee Name]]))</f>
        <v>Kapoor</v>
      </c>
      <c r="D4969" s="23">
        <f>Table1[[#This Row],[Basic Salary]]+Table1[[#This Row],[Bonus]]</f>
        <v>34895</v>
      </c>
      <c r="E4969" s="10">
        <v>82</v>
      </c>
      <c r="F4969" s="46">
        <v>95</v>
      </c>
      <c r="G4969" s="10" t="str" cm="1">
        <f t="array" ref="G4969">_xlfn.IFS(Table1[[#This Row],[Performance Score]]&gt;=80,"Excellent",Table1[[#This Row],[Performance Score]]&gt;=60,"Good",Table1[[#This Row],[Performance Score]]&gt;=40,"Need Improvement")</f>
        <v>Excellent</v>
      </c>
      <c r="H4969" s="30">
        <f>Table1[[#This Row],[Bonus]]/Table1[[#This Row],[Basic Salary]]</f>
        <v>0.21399248538825494</v>
      </c>
      <c r="I4969" s="10">
        <f ca="1">DATEDIF(Table1[[#This Row],[Date of Birth]],TODAY(),"y")</f>
        <v>38</v>
      </c>
      <c r="J4969" s="34">
        <v>45439</v>
      </c>
      <c r="K4969" s="33" t="str" cm="1">
        <f t="array" aca="1" ref="K4969" ca="1">_xlfn.IFS(L4969&lt;3,"Junior",L4969&lt;=7,"Mid-Level",L4969&gt;7,"Senior")</f>
        <v>Junior</v>
      </c>
      <c r="L4969" s="46">
        <f ca="1">INT(YEARFRAC(Table1[[#This Row],[Joining Date]],TODAY(),1))</f>
        <v>2</v>
      </c>
      <c r="M4969" s="25" t="str">
        <f t="shared" ca="1" si="77"/>
        <v>No</v>
      </c>
      <c r="N4969" s="26">
        <f>YEAR(Table1[[#This Row],[Joining Date]])</f>
        <v>2024</v>
      </c>
      <c r="O4969" s="46">
        <f>MONTH(Table1[[#This Row],[Joining Date]])</f>
        <v>5</v>
      </c>
      <c r="P4969" s="26">
        <f ca="1">NETWORKDAYS(Table1[[#This Row],[Joining Date]],TODAY())</f>
        <v>546</v>
      </c>
      <c r="Q4969" s="26" t="str">
        <f>LEFT(Table1[[#This Row],[Department]],5)&amp;"-"&amp;RIGHT(Table1[[#This Row],[Employee ID]],3)</f>
        <v>Finan-526</v>
      </c>
      <c r="R4969" s="26" t="str">
        <f>LEFT(Table1[[#This Row],[Department]],3)</f>
        <v>Fin</v>
      </c>
      <c r="S4969" s="37">
        <f>_xlfn.XLOOKUP(Table1[[#This Row],[City]],Table2[City],Table2[Bonus %])</f>
        <v>6</v>
      </c>
    </row>
    <row r="4970" spans="1:19" x14ac:dyDescent="0.35">
      <c r="A4970" s="7" t="s">
        <v>5023</v>
      </c>
      <c r="B4970" s="40" t="str">
        <f>LEFT(Table1[[#This Row],[Employee Name]],FIND(" ",Table1[[#This Row],[Employee Name]]))</f>
        <v xml:space="preserve">Nisha </v>
      </c>
      <c r="C4970" s="40" t="str">
        <f>RIGHT(Table1[[#This Row],[Employee Name]],LEN(Table1[[#This Row],[Employee Name]])-FIND(" ",Table1[[#This Row],[Employee Name]]))</f>
        <v>Kapoor</v>
      </c>
      <c r="D4970" s="22">
        <f>Table1[[#This Row],[Basic Salary]]+Table1[[#This Row],[Bonus]]</f>
        <v>34821</v>
      </c>
      <c r="E4970" s="8">
        <v>73</v>
      </c>
      <c r="F4970" s="45">
        <v>82</v>
      </c>
      <c r="G4970" s="8" t="str" cm="1">
        <f t="array" ref="G4970">_xlfn.IFS(Table1[[#This Row],[Performance Score]]&gt;=80,"Excellent",Table1[[#This Row],[Performance Score]]&gt;=60,"Good",Table1[[#This Row],[Performance Score]]&gt;=40,"Need Improvement")</f>
        <v>Excellent</v>
      </c>
      <c r="H4970" s="29">
        <f>Table1[[#This Row],[Bonus]]/Table1[[#This Row],[Basic Salary]]</f>
        <v>0.27274388683796924</v>
      </c>
      <c r="I4970" s="8">
        <f ca="1">DATEDIF(Table1[[#This Row],[Date of Birth]],TODAY(),"y")</f>
        <v>17</v>
      </c>
      <c r="J4970" s="33">
        <v>44230</v>
      </c>
      <c r="K4970" s="33" t="str" cm="1">
        <f t="array" aca="1" ref="K4970" ca="1">_xlfn.IFS(L4970&lt;3,"Junior",L4970&lt;=7,"Mid-Level",L4970&gt;7,"Senior")</f>
        <v>Mid-Level</v>
      </c>
      <c r="L4970" s="45">
        <f ca="1">INT(YEARFRAC(Table1[[#This Row],[Joining Date]],TODAY(),1))</f>
        <v>5</v>
      </c>
      <c r="M4970" s="25" t="str">
        <f t="shared" ca="1" si="77"/>
        <v>No</v>
      </c>
      <c r="N4970" s="25">
        <f>YEAR(Table1[[#This Row],[Joining Date]])</f>
        <v>2021</v>
      </c>
      <c r="O4970" s="45">
        <f>MONTH(Table1[[#This Row],[Joining Date]])</f>
        <v>2</v>
      </c>
      <c r="P4970" s="25">
        <f ca="1">NETWORKDAYS(Table1[[#This Row],[Joining Date]],TODAY())</f>
        <v>1409</v>
      </c>
      <c r="Q4970" s="25" t="str">
        <f>LEFT(Table1[[#This Row],[Department]],5)&amp;"-"&amp;RIGHT(Table1[[#This Row],[Employee ID]],3)</f>
        <v>Finan-967</v>
      </c>
      <c r="R4970" s="25" t="str">
        <f>LEFT(Table1[[#This Row],[Department]],3)</f>
        <v>Fin</v>
      </c>
      <c r="S4970" s="36">
        <f>_xlfn.XLOOKUP(Table1[[#This Row],[City]],Table2[City],Table2[Bonus %])</f>
        <v>8</v>
      </c>
    </row>
    <row r="4971" spans="1:19" x14ac:dyDescent="0.35">
      <c r="A4971" s="9" t="s">
        <v>2834</v>
      </c>
      <c r="B4971" s="41" t="str">
        <f>LEFT(Table1[[#This Row],[Employee Name]],FIND(" ",Table1[[#This Row],[Employee Name]]))</f>
        <v xml:space="preserve">Nisha </v>
      </c>
      <c r="C4971" s="41" t="str">
        <f>RIGHT(Table1[[#This Row],[Employee Name]],LEN(Table1[[#This Row],[Employee Name]])-FIND(" ",Table1[[#This Row],[Employee Name]]))</f>
        <v>Kapoor</v>
      </c>
      <c r="D4971" s="23">
        <f>Table1[[#This Row],[Basic Salary]]+Table1[[#This Row],[Bonus]]</f>
        <v>34816</v>
      </c>
      <c r="E4971" s="10">
        <v>100</v>
      </c>
      <c r="F4971" s="46">
        <v>63</v>
      </c>
      <c r="G4971" s="10" t="str" cm="1">
        <f t="array" ref="G4971">_xlfn.IFS(Table1[[#This Row],[Performance Score]]&gt;=80,"Excellent",Table1[[#This Row],[Performance Score]]&gt;=60,"Good",Table1[[#This Row],[Performance Score]]&gt;=40,"Need Improvement")</f>
        <v>Good</v>
      </c>
      <c r="H4971" s="30">
        <f>Table1[[#This Row],[Bonus]]/Table1[[#This Row],[Basic Salary]]</f>
        <v>0.37808739708676375</v>
      </c>
      <c r="I4971" s="10">
        <f ca="1">DATEDIF(Table1[[#This Row],[Date of Birth]],TODAY(),"y")</f>
        <v>43</v>
      </c>
      <c r="J4971" s="34">
        <v>45664</v>
      </c>
      <c r="K4971" s="33" t="str" cm="1">
        <f t="array" aca="1" ref="K4971" ca="1">_xlfn.IFS(L4971&lt;3,"Junior",L4971&lt;=7,"Mid-Level",L4971&gt;7,"Senior")</f>
        <v>Junior</v>
      </c>
      <c r="L4971" s="46">
        <f ca="1">INT(YEARFRAC(Table1[[#This Row],[Joining Date]],TODAY(),1))</f>
        <v>1</v>
      </c>
      <c r="M4971" s="25" t="str">
        <f t="shared" ca="1" si="77"/>
        <v>No</v>
      </c>
      <c r="N4971" s="26">
        <f>YEAR(Table1[[#This Row],[Joining Date]])</f>
        <v>2025</v>
      </c>
      <c r="O4971" s="46">
        <f>MONTH(Table1[[#This Row],[Joining Date]])</f>
        <v>1</v>
      </c>
      <c r="P4971" s="26">
        <f ca="1">NETWORKDAYS(Table1[[#This Row],[Joining Date]],TODAY())</f>
        <v>385</v>
      </c>
      <c r="Q4971" s="26" t="str">
        <f>LEFT(Table1[[#This Row],[Department]],5)&amp;"-"&amp;RIGHT(Table1[[#This Row],[Employee ID]],3)</f>
        <v>Marke-778</v>
      </c>
      <c r="R4971" s="26" t="str">
        <f>LEFT(Table1[[#This Row],[Department]],3)</f>
        <v>Mar</v>
      </c>
      <c r="S4971" s="37">
        <f>_xlfn.XLOOKUP(Table1[[#This Row],[City]],Table2[City],Table2[Bonus %])</f>
        <v>6</v>
      </c>
    </row>
    <row r="4972" spans="1:19" x14ac:dyDescent="0.35">
      <c r="A4972" s="7" t="s">
        <v>1187</v>
      </c>
      <c r="B4972" s="40" t="str">
        <f>LEFT(Table1[[#This Row],[Employee Name]],FIND(" ",Table1[[#This Row],[Employee Name]]))</f>
        <v xml:space="preserve">Pooja </v>
      </c>
      <c r="C4972" s="40" t="str">
        <f>RIGHT(Table1[[#This Row],[Employee Name]],LEN(Table1[[#This Row],[Employee Name]])-FIND(" ",Table1[[#This Row],[Employee Name]]))</f>
        <v>Das</v>
      </c>
      <c r="D4972" s="22">
        <f>Table1[[#This Row],[Basic Salary]]+Table1[[#This Row],[Bonus]]</f>
        <v>34790</v>
      </c>
      <c r="E4972" s="8">
        <v>61</v>
      </c>
      <c r="F4972" s="45">
        <v>49</v>
      </c>
      <c r="G4972" s="8" t="str" cm="1">
        <f t="array" ref="G4972">_xlfn.IFS(Table1[[#This Row],[Performance Score]]&gt;=80,"Excellent",Table1[[#This Row],[Performance Score]]&gt;=60,"Good",Table1[[#This Row],[Performance Score]]&gt;=40,"Need Improvement")</f>
        <v>Need Improvement</v>
      </c>
      <c r="H4972" s="29">
        <f>Table1[[#This Row],[Bonus]]/Table1[[#This Row],[Basic Salary]]</f>
        <v>0.18810190560754048</v>
      </c>
      <c r="I4972" s="8">
        <f ca="1">DATEDIF(Table1[[#This Row],[Date of Birth]],TODAY(),"y")</f>
        <v>27</v>
      </c>
      <c r="J4972" s="33">
        <v>42022</v>
      </c>
      <c r="K4972" s="33" t="str" cm="1">
        <f t="array" aca="1" ref="K4972" ca="1">_xlfn.IFS(L4972&lt;3,"Junior",L4972&lt;=7,"Mid-Level",L4972&gt;7,"Senior")</f>
        <v>Senior</v>
      </c>
      <c r="L4972" s="45">
        <f ca="1">INT(YEARFRAC(Table1[[#This Row],[Joining Date]],TODAY(),1))</f>
        <v>11</v>
      </c>
      <c r="M4972" s="25" t="str">
        <f t="shared" ca="1" si="77"/>
        <v>Yes</v>
      </c>
      <c r="N4972" s="25">
        <f>YEAR(Table1[[#This Row],[Joining Date]])</f>
        <v>2015</v>
      </c>
      <c r="O4972" s="45">
        <f>MONTH(Table1[[#This Row],[Joining Date]])</f>
        <v>1</v>
      </c>
      <c r="P4972" s="25">
        <f ca="1">NETWORKDAYS(Table1[[#This Row],[Joining Date]],TODAY())</f>
        <v>2986</v>
      </c>
      <c r="Q4972" s="25" t="str">
        <f>LEFT(Table1[[#This Row],[Department]],5)&amp;"-"&amp;RIGHT(Table1[[#This Row],[Employee ID]],3)</f>
        <v>Marke-131</v>
      </c>
      <c r="R4972" s="25" t="str">
        <f>LEFT(Table1[[#This Row],[Department]],3)</f>
        <v>Mar</v>
      </c>
      <c r="S4972" s="36">
        <f>_xlfn.XLOOKUP(Table1[[#This Row],[City]],Table2[City],Table2[Bonus %])</f>
        <v>5</v>
      </c>
    </row>
    <row r="4973" spans="1:19" x14ac:dyDescent="0.35">
      <c r="A4973" s="9" t="s">
        <v>2091</v>
      </c>
      <c r="B4973" s="41" t="str">
        <f>LEFT(Table1[[#This Row],[Employee Name]],FIND(" ",Table1[[#This Row],[Employee Name]]))</f>
        <v xml:space="preserve">Neha </v>
      </c>
      <c r="C4973" s="41" t="str">
        <f>RIGHT(Table1[[#This Row],[Employee Name]],LEN(Table1[[#This Row],[Employee Name]])-FIND(" ",Table1[[#This Row],[Employee Name]]))</f>
        <v>Kulkarni</v>
      </c>
      <c r="D4973" s="23">
        <f>Table1[[#This Row],[Basic Salary]]+Table1[[#This Row],[Bonus]]</f>
        <v>34689</v>
      </c>
      <c r="E4973" s="10">
        <v>72</v>
      </c>
      <c r="F4973" s="46">
        <v>86</v>
      </c>
      <c r="G4973" s="10" t="str" cm="1">
        <f t="array" ref="G4973">_xlfn.IFS(Table1[[#This Row],[Performance Score]]&gt;=80,"Excellent",Table1[[#This Row],[Performance Score]]&gt;=60,"Good",Table1[[#This Row],[Performance Score]]&gt;=40,"Need Improvement")</f>
        <v>Excellent</v>
      </c>
      <c r="H4973" s="30">
        <f>Table1[[#This Row],[Bonus]]/Table1[[#This Row],[Basic Salary]]</f>
        <v>0.1731146432194792</v>
      </c>
      <c r="I4973" s="10">
        <f ca="1">DATEDIF(Table1[[#This Row],[Date of Birth]],TODAY(),"y")</f>
        <v>42</v>
      </c>
      <c r="J4973" s="34">
        <v>45241</v>
      </c>
      <c r="K4973" s="33" t="str" cm="1">
        <f t="array" aca="1" ref="K4973" ca="1">_xlfn.IFS(L4973&lt;3,"Junior",L4973&lt;=7,"Mid-Level",L4973&gt;7,"Senior")</f>
        <v>Junior</v>
      </c>
      <c r="L4973" s="46">
        <f ca="1">INT(YEARFRAC(Table1[[#This Row],[Joining Date]],TODAY(),1))</f>
        <v>2</v>
      </c>
      <c r="M4973" s="25" t="str">
        <f t="shared" ca="1" si="77"/>
        <v>No</v>
      </c>
      <c r="N4973" s="26">
        <f>YEAR(Table1[[#This Row],[Joining Date]])</f>
        <v>2023</v>
      </c>
      <c r="O4973" s="46">
        <f>MONTH(Table1[[#This Row],[Joining Date]])</f>
        <v>11</v>
      </c>
      <c r="P4973" s="26">
        <f ca="1">NETWORKDAYS(Table1[[#This Row],[Joining Date]],TODAY())</f>
        <v>686</v>
      </c>
      <c r="Q4973" s="26" t="str">
        <f>LEFT(Table1[[#This Row],[Department]],5)&amp;"-"&amp;RIGHT(Table1[[#This Row],[Employee ID]],3)</f>
        <v>Suppo-035</v>
      </c>
      <c r="R4973" s="26" t="str">
        <f>LEFT(Table1[[#This Row],[Department]],3)</f>
        <v>Sup</v>
      </c>
      <c r="S4973" s="37">
        <f>_xlfn.XLOOKUP(Table1[[#This Row],[City]],Table2[City],Table2[Bonus %])</f>
        <v>5</v>
      </c>
    </row>
    <row r="4974" spans="1:19" x14ac:dyDescent="0.35">
      <c r="A4974" s="7" t="s">
        <v>2460</v>
      </c>
      <c r="B4974" s="40" t="str">
        <f>LEFT(Table1[[#This Row],[Employee Name]],FIND(" ",Table1[[#This Row],[Employee Name]]))</f>
        <v xml:space="preserve">Ravi </v>
      </c>
      <c r="C4974" s="40" t="str">
        <f>RIGHT(Table1[[#This Row],[Employee Name]],LEN(Table1[[#This Row],[Employee Name]])-FIND(" ",Table1[[#This Row],[Employee Name]]))</f>
        <v>Teja</v>
      </c>
      <c r="D4974" s="22">
        <f>Table1[[#This Row],[Basic Salary]]+Table1[[#This Row],[Bonus]]</f>
        <v>34683</v>
      </c>
      <c r="E4974" s="8">
        <v>73</v>
      </c>
      <c r="F4974" s="45">
        <v>59</v>
      </c>
      <c r="G4974" s="8" t="str" cm="1">
        <f t="array" ref="G4974">_xlfn.IFS(Table1[[#This Row],[Performance Score]]&gt;=80,"Excellent",Table1[[#This Row],[Performance Score]]&gt;=60,"Good",Table1[[#This Row],[Performance Score]]&gt;=40,"Need Improvement")</f>
        <v>Need Improvement</v>
      </c>
      <c r="H4974" s="29">
        <f>Table1[[#This Row],[Bonus]]/Table1[[#This Row],[Basic Salary]]</f>
        <v>0.18570305288708078</v>
      </c>
      <c r="I4974" s="8">
        <f ca="1">DATEDIF(Table1[[#This Row],[Date of Birth]],TODAY(),"y")</f>
        <v>34</v>
      </c>
      <c r="J4974" s="33">
        <v>45312</v>
      </c>
      <c r="K4974" s="33" t="str" cm="1">
        <f t="array" aca="1" ref="K4974" ca="1">_xlfn.IFS(L4974&lt;3,"Junior",L4974&lt;=7,"Mid-Level",L4974&gt;7,"Senior")</f>
        <v>Junior</v>
      </c>
      <c r="L4974" s="45">
        <f ca="1">INT(YEARFRAC(Table1[[#This Row],[Joining Date]],TODAY(),1))</f>
        <v>2</v>
      </c>
      <c r="M4974" s="25" t="str">
        <f t="shared" ca="1" si="77"/>
        <v>No</v>
      </c>
      <c r="N4974" s="25">
        <f>YEAR(Table1[[#This Row],[Joining Date]])</f>
        <v>2024</v>
      </c>
      <c r="O4974" s="45">
        <f>MONTH(Table1[[#This Row],[Joining Date]])</f>
        <v>1</v>
      </c>
      <c r="P4974" s="25">
        <f ca="1">NETWORKDAYS(Table1[[#This Row],[Joining Date]],TODAY())</f>
        <v>636</v>
      </c>
      <c r="Q4974" s="25" t="str">
        <f>LEFT(Table1[[#This Row],[Department]],5)&amp;"-"&amp;RIGHT(Table1[[#This Row],[Employee ID]],3)</f>
        <v>HR-404</v>
      </c>
      <c r="R4974" s="25" t="str">
        <f>LEFT(Table1[[#This Row],[Department]],3)</f>
        <v>HR</v>
      </c>
      <c r="S4974" s="36">
        <f>_xlfn.XLOOKUP(Table1[[#This Row],[City]],Table2[City],Table2[Bonus %])</f>
        <v>8</v>
      </c>
    </row>
    <row r="4975" spans="1:19" x14ac:dyDescent="0.35">
      <c r="A4975" s="9" t="s">
        <v>2850</v>
      </c>
      <c r="B4975" s="41" t="str">
        <f>LEFT(Table1[[#This Row],[Employee Name]],FIND(" ",Table1[[#This Row],[Employee Name]]))</f>
        <v xml:space="preserve">Swathi </v>
      </c>
      <c r="C4975" s="41" t="str">
        <f>RIGHT(Table1[[#This Row],[Employee Name]],LEN(Table1[[#This Row],[Employee Name]])-FIND(" ",Table1[[#This Row],[Employee Name]]))</f>
        <v>Ramesh</v>
      </c>
      <c r="D4975" s="23">
        <f>Table1[[#This Row],[Basic Salary]]+Table1[[#This Row],[Bonus]]</f>
        <v>34638</v>
      </c>
      <c r="E4975" s="10">
        <v>61</v>
      </c>
      <c r="F4975" s="46">
        <v>97</v>
      </c>
      <c r="G4975" s="10" t="str" cm="1">
        <f t="array" ref="G4975">_xlfn.IFS(Table1[[#This Row],[Performance Score]]&gt;=80,"Excellent",Table1[[#This Row],[Performance Score]]&gt;=60,"Good",Table1[[#This Row],[Performance Score]]&gt;=40,"Need Improvement")</f>
        <v>Excellent</v>
      </c>
      <c r="H4975" s="30">
        <f>Table1[[#This Row],[Bonus]]/Table1[[#This Row],[Basic Salary]]</f>
        <v>0.27097934172384691</v>
      </c>
      <c r="I4975" s="10">
        <f ca="1">DATEDIF(Table1[[#This Row],[Date of Birth]],TODAY(),"y")</f>
        <v>22</v>
      </c>
      <c r="J4975" s="34">
        <v>45800</v>
      </c>
      <c r="K4975" s="33" t="str" cm="1">
        <f t="array" aca="1" ref="K4975" ca="1">_xlfn.IFS(L4975&lt;3,"Junior",L4975&lt;=7,"Mid-Level",L4975&gt;7,"Senior")</f>
        <v>Junior</v>
      </c>
      <c r="L4975" s="46">
        <f ca="1">INT(YEARFRAC(Table1[[#This Row],[Joining Date]],TODAY(),1))</f>
        <v>1</v>
      </c>
      <c r="M4975" s="25" t="str">
        <f t="shared" ca="1" si="77"/>
        <v>No</v>
      </c>
      <c r="N4975" s="26">
        <f>YEAR(Table1[[#This Row],[Joining Date]])</f>
        <v>2025</v>
      </c>
      <c r="O4975" s="46">
        <f>MONTH(Table1[[#This Row],[Joining Date]])</f>
        <v>5</v>
      </c>
      <c r="P4975" s="26">
        <f ca="1">NETWORKDAYS(Table1[[#This Row],[Joining Date]],TODAY())</f>
        <v>287</v>
      </c>
      <c r="Q4975" s="26" t="str">
        <f>LEFT(Table1[[#This Row],[Department]],5)&amp;"-"&amp;RIGHT(Table1[[#This Row],[Employee ID]],3)</f>
        <v>HR-794</v>
      </c>
      <c r="R4975" s="26" t="str">
        <f>LEFT(Table1[[#This Row],[Department]],3)</f>
        <v>HR</v>
      </c>
      <c r="S4975" s="37">
        <f>_xlfn.XLOOKUP(Table1[[#This Row],[City]],Table2[City],Table2[Bonus %])</f>
        <v>6</v>
      </c>
    </row>
    <row r="4976" spans="1:19" x14ac:dyDescent="0.35">
      <c r="A4976" s="7" t="s">
        <v>3424</v>
      </c>
      <c r="B4976" s="40" t="str">
        <f>LEFT(Table1[[#This Row],[Employee Name]],FIND(" ",Table1[[#This Row],[Employee Name]]))</f>
        <v xml:space="preserve">Ravi </v>
      </c>
      <c r="C4976" s="40" t="str">
        <f>RIGHT(Table1[[#This Row],[Employee Name]],LEN(Table1[[#This Row],[Employee Name]])-FIND(" ",Table1[[#This Row],[Employee Name]]))</f>
        <v>Teja</v>
      </c>
      <c r="D4976" s="22">
        <f>Table1[[#This Row],[Basic Salary]]+Table1[[#This Row],[Bonus]]</f>
        <v>34486</v>
      </c>
      <c r="E4976" s="8">
        <v>94</v>
      </c>
      <c r="F4976" s="45">
        <v>42</v>
      </c>
      <c r="G4976" s="8" t="str" cm="1">
        <f t="array" ref="G4976">_xlfn.IFS(Table1[[#This Row],[Performance Score]]&gt;=80,"Excellent",Table1[[#This Row],[Performance Score]]&gt;=60,"Good",Table1[[#This Row],[Performance Score]]&gt;=40,"Need Improvement")</f>
        <v>Need Improvement</v>
      </c>
      <c r="H4976" s="29">
        <f>Table1[[#This Row],[Bonus]]/Table1[[#This Row],[Basic Salary]]</f>
        <v>0.1885986075687599</v>
      </c>
      <c r="I4976" s="8">
        <f ca="1">DATEDIF(Table1[[#This Row],[Date of Birth]],TODAY(),"y")</f>
        <v>37</v>
      </c>
      <c r="J4976" s="33">
        <v>42845</v>
      </c>
      <c r="K4976" s="33" t="str" cm="1">
        <f t="array" aca="1" ref="K4976" ca="1">_xlfn.IFS(L4976&lt;3,"Junior",L4976&lt;=7,"Mid-Level",L4976&gt;7,"Senior")</f>
        <v>Senior</v>
      </c>
      <c r="L4976" s="45">
        <f ca="1">INT(YEARFRAC(Table1[[#This Row],[Joining Date]],TODAY(),1))</f>
        <v>9</v>
      </c>
      <c r="M4976" s="25" t="str">
        <f t="shared" ca="1" si="77"/>
        <v>Yes</v>
      </c>
      <c r="N4976" s="25">
        <f>YEAR(Table1[[#This Row],[Joining Date]])</f>
        <v>2017</v>
      </c>
      <c r="O4976" s="45">
        <f>MONTH(Table1[[#This Row],[Joining Date]])</f>
        <v>4</v>
      </c>
      <c r="P4976" s="25">
        <f ca="1">NETWORKDAYS(Table1[[#This Row],[Joining Date]],TODAY())</f>
        <v>2398</v>
      </c>
      <c r="Q4976" s="25" t="str">
        <f>LEFT(Table1[[#This Row],[Department]],5)&amp;"-"&amp;RIGHT(Table1[[#This Row],[Employee ID]],3)</f>
        <v>Marke-368</v>
      </c>
      <c r="R4976" s="25" t="str">
        <f>LEFT(Table1[[#This Row],[Department]],3)</f>
        <v>Mar</v>
      </c>
      <c r="S4976" s="36">
        <f>_xlfn.XLOOKUP(Table1[[#This Row],[City]],Table2[City],Table2[Bonus %])</f>
        <v>6</v>
      </c>
    </row>
    <row r="4977" spans="1:19" x14ac:dyDescent="0.35">
      <c r="A4977" s="9" t="s">
        <v>4984</v>
      </c>
      <c r="B4977" s="41" t="str">
        <f>LEFT(Table1[[#This Row],[Employee Name]],FIND(" ",Table1[[#This Row],[Employee Name]]))</f>
        <v xml:space="preserve">Ravi </v>
      </c>
      <c r="C4977" s="41" t="str">
        <f>RIGHT(Table1[[#This Row],[Employee Name]],LEN(Table1[[#This Row],[Employee Name]])-FIND(" ",Table1[[#This Row],[Employee Name]]))</f>
        <v>Teja</v>
      </c>
      <c r="D4977" s="23">
        <f>Table1[[#This Row],[Basic Salary]]+Table1[[#This Row],[Bonus]]</f>
        <v>34388</v>
      </c>
      <c r="E4977" s="10">
        <v>67</v>
      </c>
      <c r="F4977" s="46">
        <v>60</v>
      </c>
      <c r="G4977" s="10" t="str" cm="1">
        <f t="array" ref="G4977">_xlfn.IFS(Table1[[#This Row],[Performance Score]]&gt;=80,"Excellent",Table1[[#This Row],[Performance Score]]&gt;=60,"Good",Table1[[#This Row],[Performance Score]]&gt;=40,"Need Improvement")</f>
        <v>Good</v>
      </c>
      <c r="H4977" s="30">
        <f>Table1[[#This Row],[Bonus]]/Table1[[#This Row],[Basic Salary]]</f>
        <v>0.34601534366682324</v>
      </c>
      <c r="I4977" s="10">
        <f ca="1">DATEDIF(Table1[[#This Row],[Date of Birth]],TODAY(),"y")</f>
        <v>18</v>
      </c>
      <c r="J4977" s="34">
        <v>44145</v>
      </c>
      <c r="K4977" s="33" t="str" cm="1">
        <f t="array" aca="1" ref="K4977" ca="1">_xlfn.IFS(L4977&lt;3,"Junior",L4977&lt;=7,"Mid-Level",L4977&gt;7,"Senior")</f>
        <v>Mid-Level</v>
      </c>
      <c r="L4977" s="46">
        <f ca="1">INT(YEARFRAC(Table1[[#This Row],[Joining Date]],TODAY(),1))</f>
        <v>5</v>
      </c>
      <c r="M4977" s="25" t="str">
        <f t="shared" ca="1" si="77"/>
        <v>No</v>
      </c>
      <c r="N4977" s="26">
        <f>YEAR(Table1[[#This Row],[Joining Date]])</f>
        <v>2020</v>
      </c>
      <c r="O4977" s="46">
        <f>MONTH(Table1[[#This Row],[Joining Date]])</f>
        <v>11</v>
      </c>
      <c r="P4977" s="26">
        <f ca="1">NETWORKDAYS(Table1[[#This Row],[Joining Date]],TODAY())</f>
        <v>1470</v>
      </c>
      <c r="Q4977" s="26" t="str">
        <f>LEFT(Table1[[#This Row],[Department]],5)&amp;"-"&amp;RIGHT(Table1[[#This Row],[Employee ID]],3)</f>
        <v>HR-928</v>
      </c>
      <c r="R4977" s="26" t="str">
        <f>LEFT(Table1[[#This Row],[Department]],3)</f>
        <v>HR</v>
      </c>
      <c r="S4977" s="37">
        <f>_xlfn.XLOOKUP(Table1[[#This Row],[City]],Table2[City],Table2[Bonus %])</f>
        <v>6</v>
      </c>
    </row>
    <row r="4978" spans="1:19" x14ac:dyDescent="0.35">
      <c r="A4978" s="7" t="s">
        <v>1806</v>
      </c>
      <c r="B4978" s="40" t="str">
        <f>LEFT(Table1[[#This Row],[Employee Name]],FIND(" ",Table1[[#This Row],[Employee Name]]))</f>
        <v xml:space="preserve">Sneha </v>
      </c>
      <c r="C4978" s="40" t="str">
        <f>RIGHT(Table1[[#This Row],[Employee Name]],LEN(Table1[[#This Row],[Employee Name]])-FIND(" ",Table1[[#This Row],[Employee Name]]))</f>
        <v>Iyer</v>
      </c>
      <c r="D4978" s="22">
        <f>Table1[[#This Row],[Basic Salary]]+Table1[[#This Row],[Bonus]]</f>
        <v>33945</v>
      </c>
      <c r="E4978" s="8">
        <v>85</v>
      </c>
      <c r="F4978" s="45">
        <v>77</v>
      </c>
      <c r="G4978" s="8" t="str" cm="1">
        <f t="array" ref="G4978">_xlfn.IFS(Table1[[#This Row],[Performance Score]]&gt;=80,"Excellent",Table1[[#This Row],[Performance Score]]&gt;=60,"Good",Table1[[#This Row],[Performance Score]]&gt;=40,"Need Improvement")</f>
        <v>Good</v>
      </c>
      <c r="H4978" s="29">
        <f>Table1[[#This Row],[Bonus]]/Table1[[#This Row],[Basic Salary]]</f>
        <v>0.34755855498213578</v>
      </c>
      <c r="I4978" s="8">
        <f ca="1">DATEDIF(Table1[[#This Row],[Date of Birth]],TODAY(),"y")</f>
        <v>24</v>
      </c>
      <c r="J4978" s="33">
        <v>44484</v>
      </c>
      <c r="K4978" s="33" t="str" cm="1">
        <f t="array" aca="1" ref="K4978" ca="1">_xlfn.IFS(L4978&lt;3,"Junior",L4978&lt;=7,"Mid-Level",L4978&gt;7,"Senior")</f>
        <v>Mid-Level</v>
      </c>
      <c r="L4978" s="45">
        <f ca="1">INT(YEARFRAC(Table1[[#This Row],[Joining Date]],TODAY(),1))</f>
        <v>4</v>
      </c>
      <c r="M4978" s="25" t="str">
        <f t="shared" ca="1" si="77"/>
        <v>No</v>
      </c>
      <c r="N4978" s="25">
        <f>YEAR(Table1[[#This Row],[Joining Date]])</f>
        <v>2021</v>
      </c>
      <c r="O4978" s="45">
        <f>MONTH(Table1[[#This Row],[Joining Date]])</f>
        <v>10</v>
      </c>
      <c r="P4978" s="25">
        <f ca="1">NETWORKDAYS(Table1[[#This Row],[Joining Date]],TODAY())</f>
        <v>1227</v>
      </c>
      <c r="Q4978" s="25" t="str">
        <f>LEFT(Table1[[#This Row],[Department]],5)&amp;"-"&amp;RIGHT(Table1[[#This Row],[Employee ID]],3)</f>
        <v>Sales-750</v>
      </c>
      <c r="R4978" s="25" t="str">
        <f>LEFT(Table1[[#This Row],[Department]],3)</f>
        <v>Sal</v>
      </c>
      <c r="S4978" s="36">
        <f>_xlfn.XLOOKUP(Table1[[#This Row],[City]],Table2[City],Table2[Bonus %])</f>
        <v>7</v>
      </c>
    </row>
    <row r="4979" spans="1:19" x14ac:dyDescent="0.35">
      <c r="A4979" s="9" t="s">
        <v>700</v>
      </c>
      <c r="B4979" s="41" t="str">
        <f>LEFT(Table1[[#This Row],[Employee Name]],FIND(" ",Table1[[#This Row],[Employee Name]]))</f>
        <v xml:space="preserve">Neha </v>
      </c>
      <c r="C4979" s="41" t="str">
        <f>RIGHT(Table1[[#This Row],[Employee Name]],LEN(Table1[[#This Row],[Employee Name]])-FIND(" ",Table1[[#This Row],[Employee Name]]))</f>
        <v>Kulkarni</v>
      </c>
      <c r="D4979" s="23">
        <f>Table1[[#This Row],[Basic Salary]]+Table1[[#This Row],[Bonus]]</f>
        <v>33870</v>
      </c>
      <c r="E4979" s="10">
        <v>61</v>
      </c>
      <c r="F4979" s="46">
        <v>49</v>
      </c>
      <c r="G4979" s="10" t="str" cm="1">
        <f t="array" ref="G4979">_xlfn.IFS(Table1[[#This Row],[Performance Score]]&gt;=80,"Excellent",Table1[[#This Row],[Performance Score]]&gt;=60,"Good",Table1[[#This Row],[Performance Score]]&gt;=40,"Need Improvement")</f>
        <v>Need Improvement</v>
      </c>
      <c r="H4979" s="30">
        <f>Table1[[#This Row],[Bonus]]/Table1[[#This Row],[Basic Salary]]</f>
        <v>0.27714932126696834</v>
      </c>
      <c r="I4979" s="10">
        <f ca="1">DATEDIF(Table1[[#This Row],[Date of Birth]],TODAY(),"y")</f>
        <v>40</v>
      </c>
      <c r="J4979" s="34">
        <v>42519</v>
      </c>
      <c r="K4979" s="33" t="str" cm="1">
        <f t="array" aca="1" ref="K4979" ca="1">_xlfn.IFS(L4979&lt;3,"Junior",L4979&lt;=7,"Mid-Level",L4979&gt;7,"Senior")</f>
        <v>Senior</v>
      </c>
      <c r="L4979" s="46">
        <f ca="1">INT(YEARFRAC(Table1[[#This Row],[Joining Date]],TODAY(),1))</f>
        <v>10</v>
      </c>
      <c r="M4979" s="25" t="str">
        <f t="shared" ca="1" si="77"/>
        <v>Yes</v>
      </c>
      <c r="N4979" s="26">
        <f>YEAR(Table1[[#This Row],[Joining Date]])</f>
        <v>2016</v>
      </c>
      <c r="O4979" s="46">
        <f>MONTH(Table1[[#This Row],[Joining Date]])</f>
        <v>5</v>
      </c>
      <c r="P4979" s="26">
        <f ca="1">NETWORKDAYS(Table1[[#This Row],[Joining Date]],TODAY())</f>
        <v>2631</v>
      </c>
      <c r="Q4979" s="26" t="str">
        <f>LEFT(Table1[[#This Row],[Department]],5)&amp;"-"&amp;RIGHT(Table1[[#This Row],[Employee ID]],3)</f>
        <v>Sales-644</v>
      </c>
      <c r="R4979" s="26" t="str">
        <f>LEFT(Table1[[#This Row],[Department]],3)</f>
        <v>Sal</v>
      </c>
      <c r="S4979" s="37">
        <f>_xlfn.XLOOKUP(Table1[[#This Row],[City]],Table2[City],Table2[Bonus %])</f>
        <v>6</v>
      </c>
    </row>
    <row r="4980" spans="1:19" x14ac:dyDescent="0.35">
      <c r="A4980" s="7" t="s">
        <v>550</v>
      </c>
      <c r="B4980" s="40" t="str">
        <f>LEFT(Table1[[#This Row],[Employee Name]],FIND(" ",Table1[[#This Row],[Employee Name]]))</f>
        <v xml:space="preserve">Ravi </v>
      </c>
      <c r="C4980" s="40" t="str">
        <f>RIGHT(Table1[[#This Row],[Employee Name]],LEN(Table1[[#This Row],[Employee Name]])-FIND(" ",Table1[[#This Row],[Employee Name]]))</f>
        <v>Teja</v>
      </c>
      <c r="D4980" s="22">
        <f>Table1[[#This Row],[Basic Salary]]+Table1[[#This Row],[Bonus]]</f>
        <v>33677</v>
      </c>
      <c r="E4980" s="8">
        <v>69</v>
      </c>
      <c r="F4980" s="45">
        <v>70</v>
      </c>
      <c r="G4980" s="8" t="str" cm="1">
        <f t="array" ref="G4980">_xlfn.IFS(Table1[[#This Row],[Performance Score]]&gt;=80,"Excellent",Table1[[#This Row],[Performance Score]]&gt;=60,"Good",Table1[[#This Row],[Performance Score]]&gt;=40,"Need Improvement")</f>
        <v>Good</v>
      </c>
      <c r="H4980" s="29">
        <f>Table1[[#This Row],[Bonus]]/Table1[[#This Row],[Basic Salary]]</f>
        <v>0.31074611761958509</v>
      </c>
      <c r="I4980" s="8">
        <f ca="1">DATEDIF(Table1[[#This Row],[Date of Birth]],TODAY(),"y")</f>
        <v>17</v>
      </c>
      <c r="J4980" s="33">
        <v>45955</v>
      </c>
      <c r="K4980" s="33" t="str" cm="1">
        <f t="array" aca="1" ref="K4980" ca="1">_xlfn.IFS(L4980&lt;3,"Junior",L4980&lt;=7,"Mid-Level",L4980&gt;7,"Senior")</f>
        <v>Junior</v>
      </c>
      <c r="L4980" s="45">
        <f ca="1">INT(YEARFRAC(Table1[[#This Row],[Joining Date]],TODAY(),1))</f>
        <v>0</v>
      </c>
      <c r="M4980" s="25" t="str">
        <f t="shared" ca="1" si="77"/>
        <v>No</v>
      </c>
      <c r="N4980" s="25">
        <f>YEAR(Table1[[#This Row],[Joining Date]])</f>
        <v>2025</v>
      </c>
      <c r="O4980" s="45">
        <f>MONTH(Table1[[#This Row],[Joining Date]])</f>
        <v>10</v>
      </c>
      <c r="P4980" s="25">
        <f ca="1">NETWORKDAYS(Table1[[#This Row],[Joining Date]],TODAY())</f>
        <v>176</v>
      </c>
      <c r="Q4980" s="25" t="str">
        <f>LEFT(Table1[[#This Row],[Department]],5)&amp;"-"&amp;RIGHT(Table1[[#This Row],[Employee ID]],3)</f>
        <v>Finan-494</v>
      </c>
      <c r="R4980" s="25" t="str">
        <f>LEFT(Table1[[#This Row],[Department]],3)</f>
        <v>Fin</v>
      </c>
      <c r="S4980" s="36">
        <f>_xlfn.XLOOKUP(Table1[[#This Row],[City]],Table2[City],Table2[Bonus %])</f>
        <v>4</v>
      </c>
    </row>
    <row r="4981" spans="1:19" x14ac:dyDescent="0.35">
      <c r="A4981" s="9" t="s">
        <v>2809</v>
      </c>
      <c r="B4981" s="41" t="str">
        <f>LEFT(Table1[[#This Row],[Employee Name]],FIND(" ",Table1[[#This Row],[Employee Name]]))</f>
        <v xml:space="preserve">Arjun </v>
      </c>
      <c r="C4981" s="41" t="str">
        <f>RIGHT(Table1[[#This Row],[Employee Name]],LEN(Table1[[#This Row],[Employee Name]])-FIND(" ",Table1[[#This Row],[Employee Name]]))</f>
        <v>Mehta</v>
      </c>
      <c r="D4981" s="23">
        <f>Table1[[#This Row],[Basic Salary]]+Table1[[#This Row],[Bonus]]</f>
        <v>33659</v>
      </c>
      <c r="E4981" s="10">
        <v>77</v>
      </c>
      <c r="F4981" s="46">
        <v>74</v>
      </c>
      <c r="G4981" s="10" t="str" cm="1">
        <f t="array" ref="G4981">_xlfn.IFS(Table1[[#This Row],[Performance Score]]&gt;=80,"Excellent",Table1[[#This Row],[Performance Score]]&gt;=60,"Good",Table1[[#This Row],[Performance Score]]&gt;=40,"Need Improvement")</f>
        <v>Good</v>
      </c>
      <c r="H4981" s="30">
        <f>Table1[[#This Row],[Bonus]]/Table1[[#This Row],[Basic Salary]]</f>
        <v>0.31825480750401441</v>
      </c>
      <c r="I4981" s="10">
        <f ca="1">DATEDIF(Table1[[#This Row],[Date of Birth]],TODAY(),"y")</f>
        <v>39</v>
      </c>
      <c r="J4981" s="34">
        <v>44835</v>
      </c>
      <c r="K4981" s="33" t="str" cm="1">
        <f t="array" aca="1" ref="K4981" ca="1">_xlfn.IFS(L4981&lt;3,"Junior",L4981&lt;=7,"Mid-Level",L4981&gt;7,"Senior")</f>
        <v>Mid-Level</v>
      </c>
      <c r="L4981" s="46">
        <f ca="1">INT(YEARFRAC(Table1[[#This Row],[Joining Date]],TODAY(),1))</f>
        <v>3</v>
      </c>
      <c r="M4981" s="25" t="str">
        <f t="shared" ca="1" si="77"/>
        <v>No</v>
      </c>
      <c r="N4981" s="26">
        <f>YEAR(Table1[[#This Row],[Joining Date]])</f>
        <v>2022</v>
      </c>
      <c r="O4981" s="46">
        <f>MONTH(Table1[[#This Row],[Joining Date]])</f>
        <v>10</v>
      </c>
      <c r="P4981" s="26">
        <f ca="1">NETWORKDAYS(Table1[[#This Row],[Joining Date]],TODAY())</f>
        <v>976</v>
      </c>
      <c r="Q4981" s="26" t="str">
        <f>LEFT(Table1[[#This Row],[Department]],5)&amp;"-"&amp;RIGHT(Table1[[#This Row],[Employee ID]],3)</f>
        <v>HR-753</v>
      </c>
      <c r="R4981" s="26" t="str">
        <f>LEFT(Table1[[#This Row],[Department]],3)</f>
        <v>HR</v>
      </c>
      <c r="S4981" s="37">
        <f>_xlfn.XLOOKUP(Table1[[#This Row],[City]],Table2[City],Table2[Bonus %])</f>
        <v>4</v>
      </c>
    </row>
    <row r="4982" spans="1:19" x14ac:dyDescent="0.35">
      <c r="A4982" s="7" t="s">
        <v>3027</v>
      </c>
      <c r="B4982" s="40" t="str">
        <f>LEFT(Table1[[#This Row],[Employee Name]],FIND(" ",Table1[[#This Row],[Employee Name]]))</f>
        <v xml:space="preserve">Priya </v>
      </c>
      <c r="C4982" s="40" t="str">
        <f>RIGHT(Table1[[#This Row],[Employee Name]],LEN(Table1[[#This Row],[Employee Name]])-FIND(" ",Table1[[#This Row],[Employee Name]]))</f>
        <v>Reddy</v>
      </c>
      <c r="D4982" s="22">
        <f>Table1[[#This Row],[Basic Salary]]+Table1[[#This Row],[Bonus]]</f>
        <v>33610</v>
      </c>
      <c r="E4982" s="8">
        <v>75</v>
      </c>
      <c r="F4982" s="45">
        <v>74</v>
      </c>
      <c r="G4982" s="8" t="str" cm="1">
        <f t="array" ref="G4982">_xlfn.IFS(Table1[[#This Row],[Performance Score]]&gt;=80,"Excellent",Table1[[#This Row],[Performance Score]]&gt;=60,"Good",Table1[[#This Row],[Performance Score]]&gt;=40,"Need Improvement")</f>
        <v>Good</v>
      </c>
      <c r="H4982" s="29">
        <f>Table1[[#This Row],[Bonus]]/Table1[[#This Row],[Basic Salary]]</f>
        <v>0.32416673232999765</v>
      </c>
      <c r="I4982" s="8">
        <f ca="1">DATEDIF(Table1[[#This Row],[Date of Birth]],TODAY(),"y")</f>
        <v>39</v>
      </c>
      <c r="J4982" s="33">
        <v>42659</v>
      </c>
      <c r="K4982" s="33" t="str" cm="1">
        <f t="array" aca="1" ref="K4982" ca="1">_xlfn.IFS(L4982&lt;3,"Junior",L4982&lt;=7,"Mid-Level",L4982&gt;7,"Senior")</f>
        <v>Senior</v>
      </c>
      <c r="L4982" s="45">
        <f ca="1">INT(YEARFRAC(Table1[[#This Row],[Joining Date]],TODAY(),1))</f>
        <v>9</v>
      </c>
      <c r="M4982" s="25" t="str">
        <f t="shared" ca="1" si="77"/>
        <v>Yes</v>
      </c>
      <c r="N4982" s="25">
        <f>YEAR(Table1[[#This Row],[Joining Date]])</f>
        <v>2016</v>
      </c>
      <c r="O4982" s="45">
        <f>MONTH(Table1[[#This Row],[Joining Date]])</f>
        <v>10</v>
      </c>
      <c r="P4982" s="25">
        <f ca="1">NETWORKDAYS(Table1[[#This Row],[Joining Date]],TODAY())</f>
        <v>2531</v>
      </c>
      <c r="Q4982" s="25" t="str">
        <f>LEFT(Table1[[#This Row],[Department]],5)&amp;"-"&amp;RIGHT(Table1[[#This Row],[Employee ID]],3)</f>
        <v>Opera-971</v>
      </c>
      <c r="R4982" s="25" t="str">
        <f>LEFT(Table1[[#This Row],[Department]],3)</f>
        <v>Ope</v>
      </c>
      <c r="S4982" s="36">
        <f>_xlfn.XLOOKUP(Table1[[#This Row],[City]],Table2[City],Table2[Bonus %])</f>
        <v>6</v>
      </c>
    </row>
    <row r="4983" spans="1:19" x14ac:dyDescent="0.35">
      <c r="A4983" s="9" t="s">
        <v>3700</v>
      </c>
      <c r="B4983" s="41" t="str">
        <f>LEFT(Table1[[#This Row],[Employee Name]],FIND(" ",Table1[[#This Row],[Employee Name]]))</f>
        <v xml:space="preserve">Arjun </v>
      </c>
      <c r="C4983" s="41" t="str">
        <f>RIGHT(Table1[[#This Row],[Employee Name]],LEN(Table1[[#This Row],[Employee Name]])-FIND(" ",Table1[[#This Row],[Employee Name]]))</f>
        <v>Mehta</v>
      </c>
      <c r="D4983" s="23">
        <f>Table1[[#This Row],[Basic Salary]]+Table1[[#This Row],[Bonus]]</f>
        <v>33456</v>
      </c>
      <c r="E4983" s="10">
        <v>74</v>
      </c>
      <c r="F4983" s="46">
        <v>72</v>
      </c>
      <c r="G4983" s="10" t="str" cm="1">
        <f t="array" ref="G4983">_xlfn.IFS(Table1[[#This Row],[Performance Score]]&gt;=80,"Excellent",Table1[[#This Row],[Performance Score]]&gt;=60,"Good",Table1[[#This Row],[Performance Score]]&gt;=40,"Need Improvement")</f>
        <v>Good</v>
      </c>
      <c r="H4983" s="30">
        <f>Table1[[#This Row],[Bonus]]/Table1[[#This Row],[Basic Salary]]</f>
        <v>0.32941269967416353</v>
      </c>
      <c r="I4983" s="10">
        <f ca="1">DATEDIF(Table1[[#This Row],[Date of Birth]],TODAY(),"y")</f>
        <v>28</v>
      </c>
      <c r="J4983" s="34">
        <v>44714</v>
      </c>
      <c r="K4983" s="33" t="str" cm="1">
        <f t="array" aca="1" ref="K4983" ca="1">_xlfn.IFS(L4983&lt;3,"Junior",L4983&lt;=7,"Mid-Level",L4983&gt;7,"Senior")</f>
        <v>Mid-Level</v>
      </c>
      <c r="L4983" s="46">
        <f ca="1">INT(YEARFRAC(Table1[[#This Row],[Joining Date]],TODAY(),1))</f>
        <v>4</v>
      </c>
      <c r="M4983" s="25" t="str">
        <f t="shared" ca="1" si="77"/>
        <v>No</v>
      </c>
      <c r="N4983" s="26">
        <f>YEAR(Table1[[#This Row],[Joining Date]])</f>
        <v>2022</v>
      </c>
      <c r="O4983" s="46">
        <f>MONTH(Table1[[#This Row],[Joining Date]])</f>
        <v>6</v>
      </c>
      <c r="P4983" s="26">
        <f ca="1">NETWORKDAYS(Table1[[#This Row],[Joining Date]],TODAY())</f>
        <v>1063</v>
      </c>
      <c r="Q4983" s="26" t="str">
        <f>LEFT(Table1[[#This Row],[Department]],5)&amp;"-"&amp;RIGHT(Table1[[#This Row],[Employee ID]],3)</f>
        <v>Marke-644</v>
      </c>
      <c r="R4983" s="26" t="str">
        <f>LEFT(Table1[[#This Row],[Department]],3)</f>
        <v>Mar</v>
      </c>
      <c r="S4983" s="37">
        <f>_xlfn.XLOOKUP(Table1[[#This Row],[City]],Table2[City],Table2[Bonus %])</f>
        <v>6</v>
      </c>
    </row>
    <row r="4984" spans="1:19" x14ac:dyDescent="0.35">
      <c r="A4984" s="7" t="s">
        <v>4782</v>
      </c>
      <c r="B4984" s="40" t="str">
        <f>LEFT(Table1[[#This Row],[Employee Name]],FIND(" ",Table1[[#This Row],[Employee Name]]))</f>
        <v xml:space="preserve">Kavya </v>
      </c>
      <c r="C4984" s="40" t="str">
        <f>RIGHT(Table1[[#This Row],[Employee Name]],LEN(Table1[[#This Row],[Employee Name]])-FIND(" ",Table1[[#This Row],[Employee Name]]))</f>
        <v>Nair</v>
      </c>
      <c r="D4984" s="22">
        <f>Table1[[#This Row],[Basic Salary]]+Table1[[#This Row],[Bonus]]</f>
        <v>33453</v>
      </c>
      <c r="E4984" s="8">
        <v>84</v>
      </c>
      <c r="F4984" s="45">
        <v>83</v>
      </c>
      <c r="G4984" s="8" t="str" cm="1">
        <f t="array" ref="G4984">_xlfn.IFS(Table1[[#This Row],[Performance Score]]&gt;=80,"Excellent",Table1[[#This Row],[Performance Score]]&gt;=60,"Good",Table1[[#This Row],[Performance Score]]&gt;=40,"Need Improvement")</f>
        <v>Excellent</v>
      </c>
      <c r="H4984" s="29">
        <f>Table1[[#This Row],[Bonus]]/Table1[[#This Row],[Basic Salary]]</f>
        <v>0.31213963522259269</v>
      </c>
      <c r="I4984" s="8">
        <f ca="1">DATEDIF(Table1[[#This Row],[Date of Birth]],TODAY(),"y")</f>
        <v>21</v>
      </c>
      <c r="J4984" s="33">
        <v>42405</v>
      </c>
      <c r="K4984" s="33" t="str" cm="1">
        <f t="array" aca="1" ref="K4984" ca="1">_xlfn.IFS(L4984&lt;3,"Junior",L4984&lt;=7,"Mid-Level",L4984&gt;7,"Senior")</f>
        <v>Senior</v>
      </c>
      <c r="L4984" s="45">
        <f ca="1">INT(YEARFRAC(Table1[[#This Row],[Joining Date]],TODAY(),1))</f>
        <v>10</v>
      </c>
      <c r="M4984" s="25" t="str">
        <f t="shared" ca="1" si="77"/>
        <v>Yes</v>
      </c>
      <c r="N4984" s="25">
        <f>YEAR(Table1[[#This Row],[Joining Date]])</f>
        <v>2016</v>
      </c>
      <c r="O4984" s="45">
        <f>MONTH(Table1[[#This Row],[Joining Date]])</f>
        <v>2</v>
      </c>
      <c r="P4984" s="25">
        <f ca="1">NETWORKDAYS(Table1[[#This Row],[Joining Date]],TODAY())</f>
        <v>2712</v>
      </c>
      <c r="Q4984" s="25" t="str">
        <f>LEFT(Table1[[#This Row],[Department]],5)&amp;"-"&amp;RIGHT(Table1[[#This Row],[Employee ID]],3)</f>
        <v>Opera-726</v>
      </c>
      <c r="R4984" s="25" t="str">
        <f>LEFT(Table1[[#This Row],[Department]],3)</f>
        <v>Ope</v>
      </c>
      <c r="S4984" s="36">
        <f>_xlfn.XLOOKUP(Table1[[#This Row],[City]],Table2[City],Table2[Bonus %])</f>
        <v>4</v>
      </c>
    </row>
    <row r="4985" spans="1:19" x14ac:dyDescent="0.35">
      <c r="A4985" s="9" t="s">
        <v>732</v>
      </c>
      <c r="B4985" s="41" t="str">
        <f>LEFT(Table1[[#This Row],[Employee Name]],FIND(" ",Table1[[#This Row],[Employee Name]]))</f>
        <v xml:space="preserve">Nisha </v>
      </c>
      <c r="C4985" s="41" t="str">
        <f>RIGHT(Table1[[#This Row],[Employee Name]],LEN(Table1[[#This Row],[Employee Name]])-FIND(" ",Table1[[#This Row],[Employee Name]]))</f>
        <v>Kapoor</v>
      </c>
      <c r="D4985" s="23">
        <f>Table1[[#This Row],[Basic Salary]]+Table1[[#This Row],[Bonus]]</f>
        <v>33364</v>
      </c>
      <c r="E4985" s="10">
        <v>81</v>
      </c>
      <c r="F4985" s="46">
        <v>43</v>
      </c>
      <c r="G4985" s="10" t="str" cm="1">
        <f t="array" ref="G4985">_xlfn.IFS(Table1[[#This Row],[Performance Score]]&gt;=80,"Excellent",Table1[[#This Row],[Performance Score]]&gt;=60,"Good",Table1[[#This Row],[Performance Score]]&gt;=40,"Need Improvement")</f>
        <v>Need Improvement</v>
      </c>
      <c r="H4985" s="30">
        <f>Table1[[#This Row],[Bonus]]/Table1[[#This Row],[Basic Salary]]</f>
        <v>0.22883135059482154</v>
      </c>
      <c r="I4985" s="10">
        <f ca="1">DATEDIF(Table1[[#This Row],[Date of Birth]],TODAY(),"y")</f>
        <v>26</v>
      </c>
      <c r="J4985" s="34">
        <v>45957</v>
      </c>
      <c r="K4985" s="33" t="str" cm="1">
        <f t="array" aca="1" ref="K4985" ca="1">_xlfn.IFS(L4985&lt;3,"Junior",L4985&lt;=7,"Mid-Level",L4985&gt;7,"Senior")</f>
        <v>Junior</v>
      </c>
      <c r="L4985" s="46">
        <f ca="1">INT(YEARFRAC(Table1[[#This Row],[Joining Date]],TODAY(),1))</f>
        <v>0</v>
      </c>
      <c r="M4985" s="25" t="str">
        <f t="shared" ca="1" si="77"/>
        <v>No</v>
      </c>
      <c r="N4985" s="26">
        <f>YEAR(Table1[[#This Row],[Joining Date]])</f>
        <v>2025</v>
      </c>
      <c r="O4985" s="46">
        <f>MONTH(Table1[[#This Row],[Joining Date]])</f>
        <v>10</v>
      </c>
      <c r="P4985" s="26">
        <f ca="1">NETWORKDAYS(Table1[[#This Row],[Joining Date]],TODAY())</f>
        <v>176</v>
      </c>
      <c r="Q4985" s="26" t="str">
        <f>LEFT(Table1[[#This Row],[Department]],5)&amp;"-"&amp;RIGHT(Table1[[#This Row],[Employee ID]],3)</f>
        <v>IT-676</v>
      </c>
      <c r="R4985" s="26" t="str">
        <f>LEFT(Table1[[#This Row],[Department]],3)</f>
        <v>IT</v>
      </c>
      <c r="S4985" s="37">
        <f>_xlfn.XLOOKUP(Table1[[#This Row],[City]],Table2[City],Table2[Bonus %])</f>
        <v>6</v>
      </c>
    </row>
    <row r="4986" spans="1:19" x14ac:dyDescent="0.35">
      <c r="A4986" s="7" t="s">
        <v>2191</v>
      </c>
      <c r="B4986" s="40" t="str">
        <f>LEFT(Table1[[#This Row],[Employee Name]],FIND(" ",Table1[[#This Row],[Employee Name]]))</f>
        <v xml:space="preserve">Ananya </v>
      </c>
      <c r="C4986" s="40" t="str">
        <f>RIGHT(Table1[[#This Row],[Employee Name]],LEN(Table1[[#This Row],[Employee Name]])-FIND(" ",Table1[[#This Row],[Employee Name]]))</f>
        <v>Rao</v>
      </c>
      <c r="D4986" s="22">
        <f>Table1[[#This Row],[Basic Salary]]+Table1[[#This Row],[Bonus]]</f>
        <v>33350</v>
      </c>
      <c r="E4986" s="8">
        <v>94</v>
      </c>
      <c r="F4986" s="45">
        <v>81</v>
      </c>
      <c r="G4986" s="8" t="str" cm="1">
        <f t="array" ref="G4986">_xlfn.IFS(Table1[[#This Row],[Performance Score]]&gt;=80,"Excellent",Table1[[#This Row],[Performance Score]]&gt;=60,"Good",Table1[[#This Row],[Performance Score]]&gt;=40,"Need Improvement")</f>
        <v>Excellent</v>
      </c>
      <c r="H4986" s="29">
        <f>Table1[[#This Row],[Bonus]]/Table1[[#This Row],[Basic Salary]]</f>
        <v>0.2185764396375329</v>
      </c>
      <c r="I4986" s="8">
        <f ca="1">DATEDIF(Table1[[#This Row],[Date of Birth]],TODAY(),"y")</f>
        <v>15</v>
      </c>
      <c r="J4986" s="33">
        <v>45941</v>
      </c>
      <c r="K4986" s="33" t="str" cm="1">
        <f t="array" aca="1" ref="K4986" ca="1">_xlfn.IFS(L4986&lt;3,"Junior",L4986&lt;=7,"Mid-Level",L4986&gt;7,"Senior")</f>
        <v>Junior</v>
      </c>
      <c r="L4986" s="45">
        <f ca="1">INT(YEARFRAC(Table1[[#This Row],[Joining Date]],TODAY(),1))</f>
        <v>0</v>
      </c>
      <c r="M4986" s="25" t="str">
        <f t="shared" ca="1" si="77"/>
        <v>No</v>
      </c>
      <c r="N4986" s="25">
        <f>YEAR(Table1[[#This Row],[Joining Date]])</f>
        <v>2025</v>
      </c>
      <c r="O4986" s="45">
        <f>MONTH(Table1[[#This Row],[Joining Date]])</f>
        <v>10</v>
      </c>
      <c r="P4986" s="25">
        <f ca="1">NETWORKDAYS(Table1[[#This Row],[Joining Date]],TODAY())</f>
        <v>186</v>
      </c>
      <c r="Q4986" s="25" t="str">
        <f>LEFT(Table1[[#This Row],[Department]],5)&amp;"-"&amp;RIGHT(Table1[[#This Row],[Employee ID]],3)</f>
        <v>Finan-135</v>
      </c>
      <c r="R4986" s="25" t="str">
        <f>LEFT(Table1[[#This Row],[Department]],3)</f>
        <v>Fin</v>
      </c>
      <c r="S4986" s="36">
        <f>_xlfn.XLOOKUP(Table1[[#This Row],[City]],Table2[City],Table2[Bonus %])</f>
        <v>6</v>
      </c>
    </row>
    <row r="4987" spans="1:19" x14ac:dyDescent="0.35">
      <c r="A4987" s="9" t="s">
        <v>1039</v>
      </c>
      <c r="B4987" s="41" t="str">
        <f>LEFT(Table1[[#This Row],[Employee Name]],FIND(" ",Table1[[#This Row],[Employee Name]]))</f>
        <v xml:space="preserve">Ananya </v>
      </c>
      <c r="C4987" s="41" t="str">
        <f>RIGHT(Table1[[#This Row],[Employee Name]],LEN(Table1[[#This Row],[Employee Name]])-FIND(" ",Table1[[#This Row],[Employee Name]]))</f>
        <v>Rao</v>
      </c>
      <c r="D4987" s="23">
        <f>Table1[[#This Row],[Basic Salary]]+Table1[[#This Row],[Bonus]]</f>
        <v>33246</v>
      </c>
      <c r="E4987" s="10">
        <v>77</v>
      </c>
      <c r="F4987" s="46">
        <v>88</v>
      </c>
      <c r="G4987" s="10" t="str" cm="1">
        <f t="array" ref="G4987">_xlfn.IFS(Table1[[#This Row],[Performance Score]]&gt;=80,"Excellent",Table1[[#This Row],[Performance Score]]&gt;=60,"Good",Table1[[#This Row],[Performance Score]]&gt;=40,"Need Improvement")</f>
        <v>Excellent</v>
      </c>
      <c r="H4987" s="30">
        <f>Table1[[#This Row],[Bonus]]/Table1[[#This Row],[Basic Salary]]</f>
        <v>0.26670730778023316</v>
      </c>
      <c r="I4987" s="10">
        <f ca="1">DATEDIF(Table1[[#This Row],[Date of Birth]],TODAY(),"y")</f>
        <v>41</v>
      </c>
      <c r="J4987" s="34">
        <v>45120</v>
      </c>
      <c r="K4987" s="33" t="str" cm="1">
        <f t="array" aca="1" ref="K4987" ca="1">_xlfn.IFS(L4987&lt;3,"Junior",L4987&lt;=7,"Mid-Level",L4987&gt;7,"Senior")</f>
        <v>Junior</v>
      </c>
      <c r="L4987" s="46">
        <f ca="1">INT(YEARFRAC(Table1[[#This Row],[Joining Date]],TODAY(),1))</f>
        <v>2</v>
      </c>
      <c r="M4987" s="25" t="str">
        <f t="shared" ca="1" si="77"/>
        <v>No</v>
      </c>
      <c r="N4987" s="26">
        <f>YEAR(Table1[[#This Row],[Joining Date]])</f>
        <v>2023</v>
      </c>
      <c r="O4987" s="46">
        <f>MONTH(Table1[[#This Row],[Joining Date]])</f>
        <v>7</v>
      </c>
      <c r="P4987" s="26">
        <f ca="1">NETWORKDAYS(Table1[[#This Row],[Joining Date]],TODAY())</f>
        <v>773</v>
      </c>
      <c r="Q4987" s="26" t="str">
        <f>LEFT(Table1[[#This Row],[Department]],5)&amp;"-"&amp;RIGHT(Table1[[#This Row],[Employee ID]],3)</f>
        <v>IT-983</v>
      </c>
      <c r="R4987" s="26" t="str">
        <f>LEFT(Table1[[#This Row],[Department]],3)</f>
        <v>IT</v>
      </c>
      <c r="S4987" s="37">
        <f>_xlfn.XLOOKUP(Table1[[#This Row],[City]],Table2[City],Table2[Bonus %])</f>
        <v>5</v>
      </c>
    </row>
    <row r="4988" spans="1:19" x14ac:dyDescent="0.35">
      <c r="A4988" s="7" t="s">
        <v>2326</v>
      </c>
      <c r="B4988" s="40" t="str">
        <f>LEFT(Table1[[#This Row],[Employee Name]],FIND(" ",Table1[[#This Row],[Employee Name]]))</f>
        <v xml:space="preserve">Ananya </v>
      </c>
      <c r="C4988" s="40" t="str">
        <f>RIGHT(Table1[[#This Row],[Employee Name]],LEN(Table1[[#This Row],[Employee Name]])-FIND(" ",Table1[[#This Row],[Employee Name]]))</f>
        <v>Rao</v>
      </c>
      <c r="D4988" s="22">
        <f>Table1[[#This Row],[Basic Salary]]+Table1[[#This Row],[Bonus]]</f>
        <v>33215</v>
      </c>
      <c r="E4988" s="8">
        <v>60</v>
      </c>
      <c r="F4988" s="45">
        <v>53</v>
      </c>
      <c r="G4988" s="8" t="str" cm="1">
        <f t="array" ref="G4988">_xlfn.IFS(Table1[[#This Row],[Performance Score]]&gt;=80,"Excellent",Table1[[#This Row],[Performance Score]]&gt;=60,"Good",Table1[[#This Row],[Performance Score]]&gt;=40,"Need Improvement")</f>
        <v>Need Improvement</v>
      </c>
      <c r="H4988" s="29">
        <f>Table1[[#This Row],[Bonus]]/Table1[[#This Row],[Basic Salary]]</f>
        <v>0.24554693066336672</v>
      </c>
      <c r="I4988" s="8">
        <f ca="1">DATEDIF(Table1[[#This Row],[Date of Birth]],TODAY(),"y")</f>
        <v>29</v>
      </c>
      <c r="J4988" s="33">
        <v>45233</v>
      </c>
      <c r="K4988" s="33" t="str" cm="1">
        <f t="array" aca="1" ref="K4988" ca="1">_xlfn.IFS(L4988&lt;3,"Junior",L4988&lt;=7,"Mid-Level",L4988&gt;7,"Senior")</f>
        <v>Junior</v>
      </c>
      <c r="L4988" s="45">
        <f ca="1">INT(YEARFRAC(Table1[[#This Row],[Joining Date]],TODAY(),1))</f>
        <v>2</v>
      </c>
      <c r="M4988" s="25" t="str">
        <f t="shared" ca="1" si="77"/>
        <v>No</v>
      </c>
      <c r="N4988" s="25">
        <f>YEAR(Table1[[#This Row],[Joining Date]])</f>
        <v>2023</v>
      </c>
      <c r="O4988" s="45">
        <f>MONTH(Table1[[#This Row],[Joining Date]])</f>
        <v>11</v>
      </c>
      <c r="P4988" s="25">
        <f ca="1">NETWORKDAYS(Table1[[#This Row],[Joining Date]],TODAY())</f>
        <v>692</v>
      </c>
      <c r="Q4988" s="25" t="str">
        <f>LEFT(Table1[[#This Row],[Department]],5)&amp;"-"&amp;RIGHT(Table1[[#This Row],[Employee ID]],3)</f>
        <v>Finan-270</v>
      </c>
      <c r="R4988" s="25" t="str">
        <f>LEFT(Table1[[#This Row],[Department]],3)</f>
        <v>Fin</v>
      </c>
      <c r="S4988" s="36">
        <f>_xlfn.XLOOKUP(Table1[[#This Row],[City]],Table2[City],Table2[Bonus %])</f>
        <v>5</v>
      </c>
    </row>
    <row r="4989" spans="1:19" x14ac:dyDescent="0.35">
      <c r="A4989" s="9" t="s">
        <v>4153</v>
      </c>
      <c r="B4989" s="41" t="str">
        <f>LEFT(Table1[[#This Row],[Employee Name]],FIND(" ",Table1[[#This Row],[Employee Name]]))</f>
        <v xml:space="preserve">Meera </v>
      </c>
      <c r="C4989" s="41" t="str">
        <f>RIGHT(Table1[[#This Row],[Employee Name]],LEN(Table1[[#This Row],[Employee Name]])-FIND(" ",Table1[[#This Row],[Employee Name]]))</f>
        <v>Joshi</v>
      </c>
      <c r="D4989" s="23">
        <f>Table1[[#This Row],[Basic Salary]]+Table1[[#This Row],[Bonus]]</f>
        <v>33020</v>
      </c>
      <c r="E4989" s="10">
        <v>100</v>
      </c>
      <c r="F4989" s="46">
        <v>98</v>
      </c>
      <c r="G4989" s="10" t="str" cm="1">
        <f t="array" ref="G4989">_xlfn.IFS(Table1[[#This Row],[Performance Score]]&gt;=80,"Excellent",Table1[[#This Row],[Performance Score]]&gt;=60,"Good",Table1[[#This Row],[Performance Score]]&gt;=40,"Need Improvement")</f>
        <v>Excellent</v>
      </c>
      <c r="H4989" s="30">
        <f>Table1[[#This Row],[Bonus]]/Table1[[#This Row],[Basic Salary]]</f>
        <v>0.23893141227675221</v>
      </c>
      <c r="I4989" s="10">
        <f ca="1">DATEDIF(Table1[[#This Row],[Date of Birth]],TODAY(),"y")</f>
        <v>28</v>
      </c>
      <c r="J4989" s="34">
        <v>43345</v>
      </c>
      <c r="K4989" s="33" t="str" cm="1">
        <f t="array" aca="1" ref="K4989" ca="1">_xlfn.IFS(L4989&lt;3,"Junior",L4989&lt;=7,"Mid-Level",L4989&gt;7,"Senior")</f>
        <v>Mid-Level</v>
      </c>
      <c r="L4989" s="46">
        <f ca="1">INT(YEARFRAC(Table1[[#This Row],[Joining Date]],TODAY(),1))</f>
        <v>7</v>
      </c>
      <c r="M4989" s="25" t="str">
        <f t="shared" ca="1" si="77"/>
        <v>Yes</v>
      </c>
      <c r="N4989" s="26">
        <f>YEAR(Table1[[#This Row],[Joining Date]])</f>
        <v>2018</v>
      </c>
      <c r="O4989" s="46">
        <f>MONTH(Table1[[#This Row],[Joining Date]])</f>
        <v>9</v>
      </c>
      <c r="P4989" s="26">
        <f ca="1">NETWORKDAYS(Table1[[#This Row],[Joining Date]],TODAY())</f>
        <v>2041</v>
      </c>
      <c r="Q4989" s="26" t="str">
        <f>LEFT(Table1[[#This Row],[Department]],5)&amp;"-"&amp;RIGHT(Table1[[#This Row],[Employee ID]],3)</f>
        <v>Opera-097</v>
      </c>
      <c r="R4989" s="26" t="str">
        <f>LEFT(Table1[[#This Row],[Department]],3)</f>
        <v>Ope</v>
      </c>
      <c r="S4989" s="37">
        <f>_xlfn.XLOOKUP(Table1[[#This Row],[City]],Table2[City],Table2[Bonus %])</f>
        <v>5</v>
      </c>
    </row>
    <row r="4990" spans="1:19" x14ac:dyDescent="0.35">
      <c r="A4990" s="7" t="s">
        <v>4539</v>
      </c>
      <c r="B4990" s="40" t="str">
        <f>LEFT(Table1[[#This Row],[Employee Name]],FIND(" ",Table1[[#This Row],[Employee Name]]))</f>
        <v xml:space="preserve">Aditya </v>
      </c>
      <c r="C4990" s="40" t="str">
        <f>RIGHT(Table1[[#This Row],[Employee Name]],LEN(Table1[[#This Row],[Employee Name]])-FIND(" ",Table1[[#This Row],[Employee Name]]))</f>
        <v>Kapoor</v>
      </c>
      <c r="D4990" s="22">
        <f>Table1[[#This Row],[Basic Salary]]+Table1[[#This Row],[Bonus]]</f>
        <v>32866</v>
      </c>
      <c r="E4990" s="8">
        <v>68</v>
      </c>
      <c r="F4990" s="45">
        <v>76</v>
      </c>
      <c r="G4990" s="8" t="str" cm="1">
        <f t="array" ref="G4990">_xlfn.IFS(Table1[[#This Row],[Performance Score]]&gt;=80,"Excellent",Table1[[#This Row],[Performance Score]]&gt;=60,"Good",Table1[[#This Row],[Performance Score]]&gt;=40,"Need Improvement")</f>
        <v>Good</v>
      </c>
      <c r="H4990" s="29">
        <f>Table1[[#This Row],[Bonus]]/Table1[[#This Row],[Basic Salary]]</f>
        <v>0.25251524390243901</v>
      </c>
      <c r="I4990" s="8">
        <f ca="1">DATEDIF(Table1[[#This Row],[Date of Birth]],TODAY(),"y")</f>
        <v>25</v>
      </c>
      <c r="J4990" s="33">
        <v>42754</v>
      </c>
      <c r="K4990" s="33" t="str" cm="1">
        <f t="array" aca="1" ref="K4990" ca="1">_xlfn.IFS(L4990&lt;3,"Junior",L4990&lt;=7,"Mid-Level",L4990&gt;7,"Senior")</f>
        <v>Senior</v>
      </c>
      <c r="L4990" s="45">
        <f ca="1">INT(YEARFRAC(Table1[[#This Row],[Joining Date]],TODAY(),1))</f>
        <v>9</v>
      </c>
      <c r="M4990" s="25" t="str">
        <f t="shared" ca="1" si="77"/>
        <v>Yes</v>
      </c>
      <c r="N4990" s="25">
        <f>YEAR(Table1[[#This Row],[Joining Date]])</f>
        <v>2017</v>
      </c>
      <c r="O4990" s="45">
        <f>MONTH(Table1[[#This Row],[Joining Date]])</f>
        <v>1</v>
      </c>
      <c r="P4990" s="25">
        <f ca="1">NETWORKDAYS(Table1[[#This Row],[Joining Date]],TODAY())</f>
        <v>2463</v>
      </c>
      <c r="Q4990" s="25" t="str">
        <f>LEFT(Table1[[#This Row],[Department]],5)&amp;"-"&amp;RIGHT(Table1[[#This Row],[Employee ID]],3)</f>
        <v>Marke-483</v>
      </c>
      <c r="R4990" s="25" t="str">
        <f>LEFT(Table1[[#This Row],[Department]],3)</f>
        <v>Mar</v>
      </c>
      <c r="S4990" s="36">
        <f>_xlfn.XLOOKUP(Table1[[#This Row],[City]],Table2[City],Table2[Bonus %])</f>
        <v>7</v>
      </c>
    </row>
    <row r="4991" spans="1:19" x14ac:dyDescent="0.35">
      <c r="A4991" s="9" t="s">
        <v>2938</v>
      </c>
      <c r="B4991" s="41" t="str">
        <f>LEFT(Table1[[#This Row],[Employee Name]],FIND(" ",Table1[[#This Row],[Employee Name]]))</f>
        <v xml:space="preserve">Swathi </v>
      </c>
      <c r="C4991" s="41" t="str">
        <f>RIGHT(Table1[[#This Row],[Employee Name]],LEN(Table1[[#This Row],[Employee Name]])-FIND(" ",Table1[[#This Row],[Employee Name]]))</f>
        <v>Ramesh</v>
      </c>
      <c r="D4991" s="23">
        <f>Table1[[#This Row],[Basic Salary]]+Table1[[#This Row],[Bonus]]</f>
        <v>32679</v>
      </c>
      <c r="E4991" s="10">
        <v>99</v>
      </c>
      <c r="F4991" s="46">
        <v>85</v>
      </c>
      <c r="G4991" s="10" t="str" cm="1">
        <f t="array" ref="G4991">_xlfn.IFS(Table1[[#This Row],[Performance Score]]&gt;=80,"Excellent",Table1[[#This Row],[Performance Score]]&gt;=60,"Good",Table1[[#This Row],[Performance Score]]&gt;=40,"Need Improvement")</f>
        <v>Excellent</v>
      </c>
      <c r="H4991" s="30">
        <f>Table1[[#This Row],[Bonus]]/Table1[[#This Row],[Basic Salary]]</f>
        <v>0.2055557605046667</v>
      </c>
      <c r="I4991" s="10">
        <f ca="1">DATEDIF(Table1[[#This Row],[Date of Birth]],TODAY(),"y")</f>
        <v>34</v>
      </c>
      <c r="J4991" s="34">
        <v>45195</v>
      </c>
      <c r="K4991" s="33" t="str" cm="1">
        <f t="array" aca="1" ref="K4991" ca="1">_xlfn.IFS(L4991&lt;3,"Junior",L4991&lt;=7,"Mid-Level",L4991&gt;7,"Senior")</f>
        <v>Junior</v>
      </c>
      <c r="L4991" s="46">
        <f ca="1">INT(YEARFRAC(Table1[[#This Row],[Joining Date]],TODAY(),1))</f>
        <v>2</v>
      </c>
      <c r="M4991" s="25" t="str">
        <f t="shared" ca="1" si="77"/>
        <v>No</v>
      </c>
      <c r="N4991" s="26">
        <f>YEAR(Table1[[#This Row],[Joining Date]])</f>
        <v>2023</v>
      </c>
      <c r="O4991" s="46">
        <f>MONTH(Table1[[#This Row],[Joining Date]])</f>
        <v>9</v>
      </c>
      <c r="P4991" s="26">
        <f ca="1">NETWORKDAYS(Table1[[#This Row],[Joining Date]],TODAY())</f>
        <v>720</v>
      </c>
      <c r="Q4991" s="26" t="str">
        <f>LEFT(Table1[[#This Row],[Department]],5)&amp;"-"&amp;RIGHT(Table1[[#This Row],[Employee ID]],3)</f>
        <v>Finan-882</v>
      </c>
      <c r="R4991" s="26" t="str">
        <f>LEFT(Table1[[#This Row],[Department]],3)</f>
        <v>Fin</v>
      </c>
      <c r="S4991" s="37">
        <f>_xlfn.XLOOKUP(Table1[[#This Row],[City]],Table2[City],Table2[Bonus %])</f>
        <v>6</v>
      </c>
    </row>
    <row r="4992" spans="1:19" x14ac:dyDescent="0.35">
      <c r="A4992" s="7" t="s">
        <v>2053</v>
      </c>
      <c r="B4992" s="40" t="str">
        <f>LEFT(Table1[[#This Row],[Employee Name]],FIND(" ",Table1[[#This Row],[Employee Name]]))</f>
        <v xml:space="preserve">Aditya </v>
      </c>
      <c r="C4992" s="40" t="str">
        <f>RIGHT(Table1[[#This Row],[Employee Name]],LEN(Table1[[#This Row],[Employee Name]])-FIND(" ",Table1[[#This Row],[Employee Name]]))</f>
        <v>Kapoor</v>
      </c>
      <c r="D4992" s="22">
        <f>Table1[[#This Row],[Basic Salary]]+Table1[[#This Row],[Bonus]]</f>
        <v>32616</v>
      </c>
      <c r="E4992" s="8">
        <v>61</v>
      </c>
      <c r="F4992" s="45">
        <v>78</v>
      </c>
      <c r="G4992" s="8" t="str" cm="1">
        <f t="array" ref="G4992">_xlfn.IFS(Table1[[#This Row],[Performance Score]]&gt;=80,"Excellent",Table1[[#This Row],[Performance Score]]&gt;=60,"Good",Table1[[#This Row],[Performance Score]]&gt;=40,"Need Improvement")</f>
        <v>Good</v>
      </c>
      <c r="H4992" s="29">
        <f>Table1[[#This Row],[Bonus]]/Table1[[#This Row],[Basic Salary]]</f>
        <v>0.25417211412750906</v>
      </c>
      <c r="I4992" s="8">
        <f ca="1">DATEDIF(Table1[[#This Row],[Date of Birth]],TODAY(),"y")</f>
        <v>24</v>
      </c>
      <c r="J4992" s="33">
        <v>43557</v>
      </c>
      <c r="K4992" s="33" t="str" cm="1">
        <f t="array" aca="1" ref="K4992" ca="1">_xlfn.IFS(L4992&lt;3,"Junior",L4992&lt;=7,"Mid-Level",L4992&gt;7,"Senior")</f>
        <v>Mid-Level</v>
      </c>
      <c r="L4992" s="45">
        <f ca="1">INT(YEARFRAC(Table1[[#This Row],[Joining Date]],TODAY(),1))</f>
        <v>7</v>
      </c>
      <c r="M4992" s="25" t="str">
        <f t="shared" ca="1" si="77"/>
        <v>Yes</v>
      </c>
      <c r="N4992" s="25">
        <f>YEAR(Table1[[#This Row],[Joining Date]])</f>
        <v>2019</v>
      </c>
      <c r="O4992" s="45">
        <f>MONTH(Table1[[#This Row],[Joining Date]])</f>
        <v>4</v>
      </c>
      <c r="P4992" s="25">
        <f ca="1">NETWORKDAYS(Table1[[#This Row],[Joining Date]],TODAY())</f>
        <v>1890</v>
      </c>
      <c r="Q4992" s="25" t="str">
        <f>LEFT(Table1[[#This Row],[Department]],5)&amp;"-"&amp;RIGHT(Table1[[#This Row],[Employee ID]],3)</f>
        <v>Opera-997</v>
      </c>
      <c r="R4992" s="25" t="str">
        <f>LEFT(Table1[[#This Row],[Department]],3)</f>
        <v>Ope</v>
      </c>
      <c r="S4992" s="36">
        <f>_xlfn.XLOOKUP(Table1[[#This Row],[City]],Table2[City],Table2[Bonus %])</f>
        <v>6</v>
      </c>
    </row>
    <row r="4993" spans="1:19" x14ac:dyDescent="0.35">
      <c r="A4993" s="9" t="s">
        <v>1515</v>
      </c>
      <c r="B4993" s="41" t="str">
        <f>LEFT(Table1[[#This Row],[Employee Name]],FIND(" ",Table1[[#This Row],[Employee Name]]))</f>
        <v xml:space="preserve">Tarun </v>
      </c>
      <c r="C4993" s="41" t="str">
        <f>RIGHT(Table1[[#This Row],[Employee Name]],LEN(Table1[[#This Row],[Employee Name]])-FIND(" ",Table1[[#This Row],[Employee Name]]))</f>
        <v>Verma</v>
      </c>
      <c r="D4993" s="23">
        <f>Table1[[#This Row],[Basic Salary]]+Table1[[#This Row],[Bonus]]</f>
        <v>32499</v>
      </c>
      <c r="E4993" s="10">
        <v>76</v>
      </c>
      <c r="F4993" s="46">
        <v>85</v>
      </c>
      <c r="G4993" s="10" t="str" cm="1">
        <f t="array" ref="G4993">_xlfn.IFS(Table1[[#This Row],[Performance Score]]&gt;=80,"Excellent",Table1[[#This Row],[Performance Score]]&gt;=60,"Good",Table1[[#This Row],[Performance Score]]&gt;=40,"Need Improvement")</f>
        <v>Excellent</v>
      </c>
      <c r="H4993" s="30">
        <f>Table1[[#This Row],[Bonus]]/Table1[[#This Row],[Basic Salary]]</f>
        <v>0.29757246666134313</v>
      </c>
      <c r="I4993" s="10">
        <f ca="1">DATEDIF(Table1[[#This Row],[Date of Birth]],TODAY(),"y")</f>
        <v>33</v>
      </c>
      <c r="J4993" s="34">
        <v>44960</v>
      </c>
      <c r="K4993" s="33" t="str" cm="1">
        <f t="array" aca="1" ref="K4993" ca="1">_xlfn.IFS(L4993&lt;3,"Junior",L4993&lt;=7,"Mid-Level",L4993&gt;7,"Senior")</f>
        <v>Mid-Level</v>
      </c>
      <c r="L4993" s="46">
        <f ca="1">INT(YEARFRAC(Table1[[#This Row],[Joining Date]],TODAY(),1))</f>
        <v>3</v>
      </c>
      <c r="M4993" s="25" t="str">
        <f t="shared" ca="1" si="77"/>
        <v>No</v>
      </c>
      <c r="N4993" s="26">
        <f>YEAR(Table1[[#This Row],[Joining Date]])</f>
        <v>2023</v>
      </c>
      <c r="O4993" s="46">
        <f>MONTH(Table1[[#This Row],[Joining Date]])</f>
        <v>2</v>
      </c>
      <c r="P4993" s="26">
        <f ca="1">NETWORKDAYS(Table1[[#This Row],[Joining Date]],TODAY())</f>
        <v>887</v>
      </c>
      <c r="Q4993" s="26" t="str">
        <f>LEFT(Table1[[#This Row],[Department]],5)&amp;"-"&amp;RIGHT(Table1[[#This Row],[Employee ID]],3)</f>
        <v>Sales-459</v>
      </c>
      <c r="R4993" s="26" t="str">
        <f>LEFT(Table1[[#This Row],[Department]],3)</f>
        <v>Sal</v>
      </c>
      <c r="S4993" s="37">
        <f>_xlfn.XLOOKUP(Table1[[#This Row],[City]],Table2[City],Table2[Bonus %])</f>
        <v>4</v>
      </c>
    </row>
    <row r="4994" spans="1:19" x14ac:dyDescent="0.35">
      <c r="A4994" s="7" t="s">
        <v>4897</v>
      </c>
      <c r="B4994" s="40" t="str">
        <f>LEFT(Table1[[#This Row],[Employee Name]],FIND(" ",Table1[[#This Row],[Employee Name]]))</f>
        <v xml:space="preserve">Rahul </v>
      </c>
      <c r="C4994" s="40" t="str">
        <f>RIGHT(Table1[[#This Row],[Employee Name]],LEN(Table1[[#This Row],[Employee Name]])-FIND(" ",Table1[[#This Row],[Employee Name]]))</f>
        <v>Verma</v>
      </c>
      <c r="D4994" s="22">
        <f>Table1[[#This Row],[Basic Salary]]+Table1[[#This Row],[Bonus]]</f>
        <v>32370</v>
      </c>
      <c r="E4994" s="8">
        <v>98</v>
      </c>
      <c r="F4994" s="45">
        <v>46</v>
      </c>
      <c r="G4994" s="8" t="str" cm="1">
        <f t="array" ref="G4994">_xlfn.IFS(Table1[[#This Row],[Performance Score]]&gt;=80,"Excellent",Table1[[#This Row],[Performance Score]]&gt;=60,"Good",Table1[[#This Row],[Performance Score]]&gt;=40,"Need Improvement")</f>
        <v>Need Improvement</v>
      </c>
      <c r="H4994" s="29">
        <f>Table1[[#This Row],[Bonus]]/Table1[[#This Row],[Basic Salary]]</f>
        <v>0.25309693403530503</v>
      </c>
      <c r="I4994" s="8">
        <f ca="1">DATEDIF(Table1[[#This Row],[Date of Birth]],TODAY(),"y")</f>
        <v>42</v>
      </c>
      <c r="J4994" s="33">
        <v>44325</v>
      </c>
      <c r="K4994" s="33" t="str" cm="1">
        <f t="array" aca="1" ref="K4994" ca="1">_xlfn.IFS(L4994&lt;3,"Junior",L4994&lt;=7,"Mid-Level",L4994&gt;7,"Senior")</f>
        <v>Mid-Level</v>
      </c>
      <c r="L4994" s="45">
        <f ca="1">INT(YEARFRAC(Table1[[#This Row],[Joining Date]],TODAY(),1))</f>
        <v>5</v>
      </c>
      <c r="M4994" s="25" t="str">
        <f t="shared" ref="M4994:M5057" ca="1" si="78">IF(L4994&gt;5,"Yes","No")</f>
        <v>No</v>
      </c>
      <c r="N4994" s="25">
        <f>YEAR(Table1[[#This Row],[Joining Date]])</f>
        <v>2021</v>
      </c>
      <c r="O4994" s="45">
        <f>MONTH(Table1[[#This Row],[Joining Date]])</f>
        <v>5</v>
      </c>
      <c r="P4994" s="25">
        <f ca="1">NETWORKDAYS(Table1[[#This Row],[Joining Date]],TODAY())</f>
        <v>1341</v>
      </c>
      <c r="Q4994" s="25" t="str">
        <f>LEFT(Table1[[#This Row],[Department]],5)&amp;"-"&amp;RIGHT(Table1[[#This Row],[Employee ID]],3)</f>
        <v>Opera-841</v>
      </c>
      <c r="R4994" s="25" t="str">
        <f>LEFT(Table1[[#This Row],[Department]],3)</f>
        <v>Ope</v>
      </c>
      <c r="S4994" s="36">
        <f>_xlfn.XLOOKUP(Table1[[#This Row],[City]],Table2[City],Table2[Bonus %])</f>
        <v>8</v>
      </c>
    </row>
    <row r="4995" spans="1:19" x14ac:dyDescent="0.35">
      <c r="A4995" s="9" t="s">
        <v>1491</v>
      </c>
      <c r="B4995" s="41" t="str">
        <f>LEFT(Table1[[#This Row],[Employee Name]],FIND(" ",Table1[[#This Row],[Employee Name]]))</f>
        <v xml:space="preserve">Meera </v>
      </c>
      <c r="C4995" s="41" t="str">
        <f>RIGHT(Table1[[#This Row],[Employee Name]],LEN(Table1[[#This Row],[Employee Name]])-FIND(" ",Table1[[#This Row],[Employee Name]]))</f>
        <v>Joshi</v>
      </c>
      <c r="D4995" s="23">
        <f>Table1[[#This Row],[Basic Salary]]+Table1[[#This Row],[Bonus]]</f>
        <v>32353</v>
      </c>
      <c r="E4995" s="10">
        <v>84</v>
      </c>
      <c r="F4995" s="46">
        <v>91</v>
      </c>
      <c r="G4995" s="10" t="str" cm="1">
        <f t="array" ref="G4995">_xlfn.IFS(Table1[[#This Row],[Performance Score]]&gt;=80,"Excellent",Table1[[#This Row],[Performance Score]]&gt;=60,"Good",Table1[[#This Row],[Performance Score]]&gt;=40,"Need Improvement")</f>
        <v>Excellent</v>
      </c>
      <c r="H4995" s="30">
        <f>Table1[[#This Row],[Bonus]]/Table1[[#This Row],[Basic Salary]]</f>
        <v>0.19313320548753504</v>
      </c>
      <c r="I4995" s="10">
        <f ca="1">DATEDIF(Table1[[#This Row],[Date of Birth]],TODAY(),"y")</f>
        <v>25</v>
      </c>
      <c r="J4995" s="34">
        <v>42463</v>
      </c>
      <c r="K4995" s="33" t="str" cm="1">
        <f t="array" aca="1" ref="K4995" ca="1">_xlfn.IFS(L4995&lt;3,"Junior",L4995&lt;=7,"Mid-Level",L4995&gt;7,"Senior")</f>
        <v>Senior</v>
      </c>
      <c r="L4995" s="46">
        <f ca="1">INT(YEARFRAC(Table1[[#This Row],[Joining Date]],TODAY(),1))</f>
        <v>10</v>
      </c>
      <c r="M4995" s="25" t="str">
        <f t="shared" ca="1" si="78"/>
        <v>Yes</v>
      </c>
      <c r="N4995" s="26">
        <f>YEAR(Table1[[#This Row],[Joining Date]])</f>
        <v>2016</v>
      </c>
      <c r="O4995" s="46">
        <f>MONTH(Table1[[#This Row],[Joining Date]])</f>
        <v>4</v>
      </c>
      <c r="P4995" s="26">
        <f ca="1">NETWORKDAYS(Table1[[#This Row],[Joining Date]],TODAY())</f>
        <v>2671</v>
      </c>
      <c r="Q4995" s="26" t="str">
        <f>LEFT(Table1[[#This Row],[Department]],5)&amp;"-"&amp;RIGHT(Table1[[#This Row],[Employee ID]],3)</f>
        <v>Sales-435</v>
      </c>
      <c r="R4995" s="26" t="str">
        <f>LEFT(Table1[[#This Row],[Department]],3)</f>
        <v>Sal</v>
      </c>
      <c r="S4995" s="37">
        <f>_xlfn.XLOOKUP(Table1[[#This Row],[City]],Table2[City],Table2[Bonus %])</f>
        <v>8</v>
      </c>
    </row>
    <row r="4996" spans="1:19" x14ac:dyDescent="0.35">
      <c r="A4996" s="7" t="s">
        <v>4409</v>
      </c>
      <c r="B4996" s="40" t="str">
        <f>LEFT(Table1[[#This Row],[Employee Name]],FIND(" ",Table1[[#This Row],[Employee Name]]))</f>
        <v xml:space="preserve">Tarun </v>
      </c>
      <c r="C4996" s="40" t="str">
        <f>RIGHT(Table1[[#This Row],[Employee Name]],LEN(Table1[[#This Row],[Employee Name]])-FIND(" ",Table1[[#This Row],[Employee Name]]))</f>
        <v>Verma</v>
      </c>
      <c r="D4996" s="22">
        <f>Table1[[#This Row],[Basic Salary]]+Table1[[#This Row],[Bonus]]</f>
        <v>32263</v>
      </c>
      <c r="E4996" s="8">
        <v>72</v>
      </c>
      <c r="F4996" s="45">
        <v>85</v>
      </c>
      <c r="G4996" s="8" t="str" cm="1">
        <f t="array" ref="G4996">_xlfn.IFS(Table1[[#This Row],[Performance Score]]&gt;=80,"Excellent",Table1[[#This Row],[Performance Score]]&gt;=60,"Good",Table1[[#This Row],[Performance Score]]&gt;=40,"Need Improvement")</f>
        <v>Excellent</v>
      </c>
      <c r="H4996" s="29">
        <f>Table1[[#This Row],[Bonus]]/Table1[[#This Row],[Basic Salary]]</f>
        <v>0.22696330100779616</v>
      </c>
      <c r="I4996" s="8">
        <f ca="1">DATEDIF(Table1[[#This Row],[Date of Birth]],TODAY(),"y")</f>
        <v>14</v>
      </c>
      <c r="J4996" s="33">
        <v>45503</v>
      </c>
      <c r="K4996" s="33" t="str" cm="1">
        <f t="array" aca="1" ref="K4996" ca="1">_xlfn.IFS(L4996&lt;3,"Junior",L4996&lt;=7,"Mid-Level",L4996&gt;7,"Senior")</f>
        <v>Junior</v>
      </c>
      <c r="L4996" s="45">
        <f ca="1">INT(YEARFRAC(Table1[[#This Row],[Joining Date]],TODAY(),1))</f>
        <v>1</v>
      </c>
      <c r="M4996" s="25" t="str">
        <f t="shared" ca="1" si="78"/>
        <v>No</v>
      </c>
      <c r="N4996" s="25">
        <f>YEAR(Table1[[#This Row],[Joining Date]])</f>
        <v>2024</v>
      </c>
      <c r="O4996" s="45">
        <f>MONTH(Table1[[#This Row],[Joining Date]])</f>
        <v>7</v>
      </c>
      <c r="P4996" s="25">
        <f ca="1">NETWORKDAYS(Table1[[#This Row],[Joining Date]],TODAY())</f>
        <v>500</v>
      </c>
      <c r="Q4996" s="25" t="str">
        <f>LEFT(Table1[[#This Row],[Department]],5)&amp;"-"&amp;RIGHT(Table1[[#This Row],[Employee ID]],3)</f>
        <v>IT-353</v>
      </c>
      <c r="R4996" s="25" t="str">
        <f>LEFT(Table1[[#This Row],[Department]],3)</f>
        <v>IT</v>
      </c>
      <c r="S4996" s="36">
        <f>_xlfn.XLOOKUP(Table1[[#This Row],[City]],Table2[City],Table2[Bonus %])</f>
        <v>6</v>
      </c>
    </row>
    <row r="4997" spans="1:19" x14ac:dyDescent="0.35">
      <c r="A4997" s="9" t="s">
        <v>4977</v>
      </c>
      <c r="B4997" s="41" t="str">
        <f>LEFT(Table1[[#This Row],[Employee Name]],FIND(" ",Table1[[#This Row],[Employee Name]]))</f>
        <v xml:space="preserve">Krishna </v>
      </c>
      <c r="C4997" s="41" t="str">
        <f>RIGHT(Table1[[#This Row],[Employee Name]],LEN(Table1[[#This Row],[Employee Name]])-FIND(" ",Table1[[#This Row],[Employee Name]]))</f>
        <v>Chaitanya</v>
      </c>
      <c r="D4997" s="23">
        <f>Table1[[#This Row],[Basic Salary]]+Table1[[#This Row],[Bonus]]</f>
        <v>31983</v>
      </c>
      <c r="E4997" s="10">
        <v>74</v>
      </c>
      <c r="F4997" s="46">
        <v>43</v>
      </c>
      <c r="G4997" s="10" t="str" cm="1">
        <f t="array" ref="G4997">_xlfn.IFS(Table1[[#This Row],[Performance Score]]&gt;=80,"Excellent",Table1[[#This Row],[Performance Score]]&gt;=60,"Good",Table1[[#This Row],[Performance Score]]&gt;=40,"Need Improvement")</f>
        <v>Need Improvement</v>
      </c>
      <c r="H4997" s="30">
        <f>Table1[[#This Row],[Bonus]]/Table1[[#This Row],[Basic Salary]]</f>
        <v>0.23553272038939968</v>
      </c>
      <c r="I4997" s="10">
        <f ca="1">DATEDIF(Table1[[#This Row],[Date of Birth]],TODAY(),"y")</f>
        <v>33</v>
      </c>
      <c r="J4997" s="34">
        <v>42728</v>
      </c>
      <c r="K4997" s="33" t="str" cm="1">
        <f t="array" aca="1" ref="K4997" ca="1">_xlfn.IFS(L4997&lt;3,"Junior",L4997&lt;=7,"Mid-Level",L4997&gt;7,"Senior")</f>
        <v>Senior</v>
      </c>
      <c r="L4997" s="46">
        <f ca="1">INT(YEARFRAC(Table1[[#This Row],[Joining Date]],TODAY(),1))</f>
        <v>9</v>
      </c>
      <c r="M4997" s="25" t="str">
        <f t="shared" ca="1" si="78"/>
        <v>Yes</v>
      </c>
      <c r="N4997" s="26">
        <f>YEAR(Table1[[#This Row],[Joining Date]])</f>
        <v>2016</v>
      </c>
      <c r="O4997" s="46">
        <f>MONTH(Table1[[#This Row],[Joining Date]])</f>
        <v>12</v>
      </c>
      <c r="P4997" s="26">
        <f ca="1">NETWORKDAYS(Table1[[#This Row],[Joining Date]],TODAY())</f>
        <v>2481</v>
      </c>
      <c r="Q4997" s="26" t="str">
        <f>LEFT(Table1[[#This Row],[Department]],5)&amp;"-"&amp;RIGHT(Table1[[#This Row],[Employee ID]],3)</f>
        <v>Marke-921</v>
      </c>
      <c r="R4997" s="26" t="str">
        <f>LEFT(Table1[[#This Row],[Department]],3)</f>
        <v>Mar</v>
      </c>
      <c r="S4997" s="37">
        <f>_xlfn.XLOOKUP(Table1[[#This Row],[City]],Table2[City],Table2[Bonus %])</f>
        <v>7</v>
      </c>
    </row>
    <row r="4998" spans="1:19" x14ac:dyDescent="0.35">
      <c r="A4998" s="7" t="s">
        <v>3091</v>
      </c>
      <c r="B4998" s="40" t="str">
        <f>LEFT(Table1[[#This Row],[Employee Name]],FIND(" ",Table1[[#This Row],[Employee Name]]))</f>
        <v xml:space="preserve">Ishita </v>
      </c>
      <c r="C4998" s="40" t="str">
        <f>RIGHT(Table1[[#This Row],[Employee Name]],LEN(Table1[[#This Row],[Employee Name]])-FIND(" ",Table1[[#This Row],[Employee Name]]))</f>
        <v>Roy</v>
      </c>
      <c r="D4998" s="22">
        <f>Table1[[#This Row],[Basic Salary]]+Table1[[#This Row],[Bonus]]</f>
        <v>31826</v>
      </c>
      <c r="E4998" s="8">
        <v>97</v>
      </c>
      <c r="F4998" s="45">
        <v>91</v>
      </c>
      <c r="G4998" s="8" t="str" cm="1">
        <f t="array" ref="G4998">_xlfn.IFS(Table1[[#This Row],[Performance Score]]&gt;=80,"Excellent",Table1[[#This Row],[Performance Score]]&gt;=60,"Good",Table1[[#This Row],[Performance Score]]&gt;=40,"Need Improvement")</f>
        <v>Excellent</v>
      </c>
      <c r="H4998" s="29">
        <f>Table1[[#This Row],[Bonus]]/Table1[[#This Row],[Basic Salary]]</f>
        <v>0.24354315633180948</v>
      </c>
      <c r="I4998" s="8">
        <f ca="1">DATEDIF(Table1[[#This Row],[Date of Birth]],TODAY(),"y")</f>
        <v>37</v>
      </c>
      <c r="J4998" s="33">
        <v>44147</v>
      </c>
      <c r="K4998" s="33" t="str" cm="1">
        <f t="array" aca="1" ref="K4998" ca="1">_xlfn.IFS(L4998&lt;3,"Junior",L4998&lt;=7,"Mid-Level",L4998&gt;7,"Senior")</f>
        <v>Mid-Level</v>
      </c>
      <c r="L4998" s="45">
        <f ca="1">INT(YEARFRAC(Table1[[#This Row],[Joining Date]],TODAY(),1))</f>
        <v>5</v>
      </c>
      <c r="M4998" s="25" t="str">
        <f t="shared" ca="1" si="78"/>
        <v>No</v>
      </c>
      <c r="N4998" s="25">
        <f>YEAR(Table1[[#This Row],[Joining Date]])</f>
        <v>2020</v>
      </c>
      <c r="O4998" s="45">
        <f>MONTH(Table1[[#This Row],[Joining Date]])</f>
        <v>11</v>
      </c>
      <c r="P4998" s="25">
        <f ca="1">NETWORKDAYS(Table1[[#This Row],[Joining Date]],TODAY())</f>
        <v>1468</v>
      </c>
      <c r="Q4998" s="25" t="str">
        <f>LEFT(Table1[[#This Row],[Department]],5)&amp;"-"&amp;RIGHT(Table1[[#This Row],[Employee ID]],3)</f>
        <v>Suppo-035</v>
      </c>
      <c r="R4998" s="25" t="str">
        <f>LEFT(Table1[[#This Row],[Department]],3)</f>
        <v>Sup</v>
      </c>
      <c r="S4998" s="36">
        <f>_xlfn.XLOOKUP(Table1[[#This Row],[City]],Table2[City],Table2[Bonus %])</f>
        <v>4</v>
      </c>
    </row>
    <row r="4999" spans="1:19" x14ac:dyDescent="0.35">
      <c r="A4999" s="9" t="s">
        <v>3402</v>
      </c>
      <c r="B4999" s="41" t="str">
        <f>LEFT(Table1[[#This Row],[Employee Name]],FIND(" ",Table1[[#This Row],[Employee Name]]))</f>
        <v xml:space="preserve">Ajay </v>
      </c>
      <c r="C4999" s="41" t="str">
        <f>RIGHT(Table1[[#This Row],[Employee Name]],LEN(Table1[[#This Row],[Employee Name]])-FIND(" ",Table1[[#This Row],[Employee Name]]))</f>
        <v>Singh</v>
      </c>
      <c r="D4999" s="23">
        <f>Table1[[#This Row],[Basic Salary]]+Table1[[#This Row],[Bonus]]</f>
        <v>31694</v>
      </c>
      <c r="E4999" s="10">
        <v>95</v>
      </c>
      <c r="F4999" s="46">
        <v>72</v>
      </c>
      <c r="G4999" s="10" t="str" cm="1">
        <f t="array" ref="G4999">_xlfn.IFS(Table1[[#This Row],[Performance Score]]&gt;=80,"Excellent",Table1[[#This Row],[Performance Score]]&gt;=60,"Good",Table1[[#This Row],[Performance Score]]&gt;=40,"Need Improvement")</f>
        <v>Good</v>
      </c>
      <c r="H4999" s="30">
        <f>Table1[[#This Row],[Bonus]]/Table1[[#This Row],[Basic Salary]]</f>
        <v>0.25979807615867717</v>
      </c>
      <c r="I4999" s="10">
        <f ca="1">DATEDIF(Table1[[#This Row],[Date of Birth]],TODAY(),"y")</f>
        <v>36</v>
      </c>
      <c r="J4999" s="34">
        <v>45508</v>
      </c>
      <c r="K4999" s="33" t="str" cm="1">
        <f t="array" aca="1" ref="K4999" ca="1">_xlfn.IFS(L4999&lt;3,"Junior",L4999&lt;=7,"Mid-Level",L4999&gt;7,"Senior")</f>
        <v>Junior</v>
      </c>
      <c r="L4999" s="46">
        <f ca="1">INT(YEARFRAC(Table1[[#This Row],[Joining Date]],TODAY(),1))</f>
        <v>1</v>
      </c>
      <c r="M4999" s="25" t="str">
        <f t="shared" ca="1" si="78"/>
        <v>No</v>
      </c>
      <c r="N4999" s="26">
        <f>YEAR(Table1[[#This Row],[Joining Date]])</f>
        <v>2024</v>
      </c>
      <c r="O4999" s="46">
        <f>MONTH(Table1[[#This Row],[Joining Date]])</f>
        <v>8</v>
      </c>
      <c r="P4999" s="26">
        <f ca="1">NETWORKDAYS(Table1[[#This Row],[Joining Date]],TODAY())</f>
        <v>496</v>
      </c>
      <c r="Q4999" s="26" t="str">
        <f>LEFT(Table1[[#This Row],[Department]],5)&amp;"-"&amp;RIGHT(Table1[[#This Row],[Employee ID]],3)</f>
        <v>Finan-346</v>
      </c>
      <c r="R4999" s="26" t="str">
        <f>LEFT(Table1[[#This Row],[Department]],3)</f>
        <v>Fin</v>
      </c>
      <c r="S4999" s="37">
        <f>_xlfn.XLOOKUP(Table1[[#This Row],[City]],Table2[City],Table2[Bonus %])</f>
        <v>7</v>
      </c>
    </row>
    <row r="5000" spans="1:19" x14ac:dyDescent="0.35">
      <c r="A5000" s="7" t="s">
        <v>2291</v>
      </c>
      <c r="B5000" s="40" t="str">
        <f>LEFT(Table1[[#This Row],[Employee Name]],FIND(" ",Table1[[#This Row],[Employee Name]]))</f>
        <v xml:space="preserve">Pooja </v>
      </c>
      <c r="C5000" s="40" t="str">
        <f>RIGHT(Table1[[#This Row],[Employee Name]],LEN(Table1[[#This Row],[Employee Name]])-FIND(" ",Table1[[#This Row],[Employee Name]]))</f>
        <v>Das</v>
      </c>
      <c r="D5000" s="22">
        <f>Table1[[#This Row],[Basic Salary]]+Table1[[#This Row],[Bonus]]</f>
        <v>31520</v>
      </c>
      <c r="E5000" s="8">
        <v>84</v>
      </c>
      <c r="F5000" s="45">
        <v>51</v>
      </c>
      <c r="G5000" s="8" t="str" cm="1">
        <f t="array" ref="G5000">_xlfn.IFS(Table1[[#This Row],[Performance Score]]&gt;=80,"Excellent",Table1[[#This Row],[Performance Score]]&gt;=60,"Good",Table1[[#This Row],[Performance Score]]&gt;=40,"Need Improvement")</f>
        <v>Need Improvement</v>
      </c>
      <c r="H5000" s="29">
        <f>Table1[[#This Row],[Bonus]]/Table1[[#This Row],[Basic Salary]]</f>
        <v>0.25452736318407959</v>
      </c>
      <c r="I5000" s="8">
        <f ca="1">DATEDIF(Table1[[#This Row],[Date of Birth]],TODAY(),"y")</f>
        <v>16</v>
      </c>
      <c r="J5000" s="33">
        <v>45434</v>
      </c>
      <c r="K5000" s="33" t="str" cm="1">
        <f t="array" aca="1" ref="K5000" ca="1">_xlfn.IFS(L5000&lt;3,"Junior",L5000&lt;=7,"Mid-Level",L5000&gt;7,"Senior")</f>
        <v>Junior</v>
      </c>
      <c r="L5000" s="45">
        <f ca="1">INT(YEARFRAC(Table1[[#This Row],[Joining Date]],TODAY(),1))</f>
        <v>2</v>
      </c>
      <c r="M5000" s="25" t="str">
        <f t="shared" ca="1" si="78"/>
        <v>No</v>
      </c>
      <c r="N5000" s="25">
        <f>YEAR(Table1[[#This Row],[Joining Date]])</f>
        <v>2024</v>
      </c>
      <c r="O5000" s="45">
        <f>MONTH(Table1[[#This Row],[Joining Date]])</f>
        <v>5</v>
      </c>
      <c r="P5000" s="25">
        <f ca="1">NETWORKDAYS(Table1[[#This Row],[Joining Date]],TODAY())</f>
        <v>549</v>
      </c>
      <c r="Q5000" s="25" t="str">
        <f>LEFT(Table1[[#This Row],[Department]],5)&amp;"-"&amp;RIGHT(Table1[[#This Row],[Employee ID]],3)</f>
        <v>Suppo-235</v>
      </c>
      <c r="R5000" s="25" t="str">
        <f>LEFT(Table1[[#This Row],[Department]],3)</f>
        <v>Sup</v>
      </c>
      <c r="S5000" s="36">
        <f>_xlfn.XLOOKUP(Table1[[#This Row],[City]],Table2[City],Table2[Bonus %])</f>
        <v>4</v>
      </c>
    </row>
    <row r="5001" spans="1:19" x14ac:dyDescent="0.35">
      <c r="A5001" s="14" t="s">
        <v>3824</v>
      </c>
      <c r="B5001" s="42" t="str">
        <f>LEFT(Table1[[#This Row],[Employee Name]],FIND(" ",Table1[[#This Row],[Employee Name]]))</f>
        <v xml:space="preserve">Meera </v>
      </c>
      <c r="C5001" s="42" t="str">
        <f>RIGHT(Table1[[#This Row],[Employee Name]],LEN(Table1[[#This Row],[Employee Name]])-FIND(" ",Table1[[#This Row],[Employee Name]]))</f>
        <v>Joshi</v>
      </c>
      <c r="D5001" s="24">
        <f>Table1[[#This Row],[Basic Salary]]+Table1[[#This Row],[Bonus]]</f>
        <v>31293</v>
      </c>
      <c r="E5001" s="15">
        <v>78</v>
      </c>
      <c r="F5001" s="47">
        <v>48</v>
      </c>
      <c r="G5001" s="15" t="str" cm="1">
        <f t="array" ref="G5001">_xlfn.IFS(Table1[[#This Row],[Performance Score]]&gt;=80,"Excellent",Table1[[#This Row],[Performance Score]]&gt;=60,"Good",Table1[[#This Row],[Performance Score]]&gt;=40,"Need Improvement")</f>
        <v>Need Improvement</v>
      </c>
      <c r="H5001" s="31">
        <f>Table1[[#This Row],[Bonus]]/Table1[[#This Row],[Basic Salary]]</f>
        <v>0.22367340554491064</v>
      </c>
      <c r="I5001" s="15">
        <f ca="1">DATEDIF(Table1[[#This Row],[Date of Birth]],TODAY(),"y")</f>
        <v>31</v>
      </c>
      <c r="J5001" s="35">
        <v>46004</v>
      </c>
      <c r="K5001" s="33" t="str" cm="1">
        <f t="array" aca="1" ref="K5001" ca="1">_xlfn.IFS(L5001&lt;3,"Junior",L5001&lt;=7,"Mid-Level",L5001&gt;7,"Senior")</f>
        <v>Junior</v>
      </c>
      <c r="L5001" s="47">
        <f ca="1">INT(YEARFRAC(Table1[[#This Row],[Joining Date]],TODAY(),1))</f>
        <v>0</v>
      </c>
      <c r="M5001" s="25" t="str">
        <f t="shared" ca="1" si="78"/>
        <v>No</v>
      </c>
      <c r="N5001" s="27">
        <f>YEAR(Table1[[#This Row],[Joining Date]])</f>
        <v>2025</v>
      </c>
      <c r="O5001" s="47">
        <f>MONTH(Table1[[#This Row],[Joining Date]])</f>
        <v>12</v>
      </c>
      <c r="P5001" s="27">
        <f ca="1">NETWORKDAYS(Table1[[#This Row],[Joining Date]],TODAY())</f>
        <v>141</v>
      </c>
      <c r="Q5001" s="27" t="str">
        <f>LEFT(Table1[[#This Row],[Department]],5)&amp;"-"&amp;RIGHT(Table1[[#This Row],[Employee ID]],3)</f>
        <v>HR-768</v>
      </c>
      <c r="R5001" s="27" t="str">
        <f>LEFT(Table1[[#This Row],[Department]],3)</f>
        <v>HR</v>
      </c>
      <c r="S5001" s="38">
        <f>_xlfn.XLOOKUP(Table1[[#This Row],[City]],Table2[City],Table2[Bonus %])</f>
        <v>7</v>
      </c>
    </row>
  </sheetData>
  <autoFilter ref="A1:S1" xr:uid="{CD4F8444-A23F-4F05-9DC6-4A7C18929B11}"/>
  <conditionalFormatting sqref="D2:D5001">
    <cfRule type="colorScale" priority="20">
      <colorScale>
        <cfvo type="min"/>
        <cfvo type="percentile" val="50"/>
        <cfvo type="max"/>
        <color rgb="FFF8696B"/>
        <color rgb="FFFFEB84"/>
        <color rgb="FF63BE7B"/>
      </colorScale>
    </cfRule>
    <cfRule type="top10" dxfId="54" priority="22" rank="10"/>
  </conditionalFormatting>
  <conditionalFormatting sqref="D27:D4983">
    <cfRule type="colorScale" priority="21">
      <colorScale>
        <cfvo type="min"/>
        <cfvo type="percentile" val="50"/>
        <cfvo type="max"/>
        <color rgb="FFF8696B"/>
        <color rgb="FFFFEB84"/>
        <color rgb="FF63BE7B"/>
      </colorScale>
    </cfRule>
  </conditionalFormatting>
  <conditionalFormatting sqref="E2:E5001">
    <cfRule type="cellIs" dxfId="53" priority="19" operator="lessThan">
      <formula>75</formula>
    </cfRule>
  </conditionalFormatting>
  <conditionalFormatting sqref="F1:F5001">
    <cfRule type="top10" dxfId="52" priority="18" bottom="1" rank="10"/>
    <cfRule type="top10" dxfId="51" priority="2" bottom="1" rank="10"/>
    <cfRule type="top10" dxfId="50" priority="1" bottom="1" rank="10"/>
  </conditionalFormatting>
  <conditionalFormatting sqref="F2:F5001">
    <cfRule type="top10" dxfId="49" priority="17" bottom="1" rank="10"/>
  </conditionalFormatting>
  <conditionalFormatting sqref="A27:A4983">
    <cfRule type="duplicateValues" dxfId="48" priority="16"/>
  </conditionalFormatting>
  <conditionalFormatting sqref="A1:A4983">
    <cfRule type="duplicateValues" dxfId="47" priority="15"/>
  </conditionalFormatting>
  <conditionalFormatting sqref="E1:E5001">
    <cfRule type="cellIs" dxfId="46" priority="14" operator="lessThan">
      <formula>80</formula>
    </cfRule>
    <cfRule type="cellIs" dxfId="45" priority="13" operator="lessThan">
      <formula>75</formula>
    </cfRule>
  </conditionalFormatting>
  <conditionalFormatting sqref="AB20">
    <cfRule type="cellIs" dxfId="44" priority="12" operator="lessThan">
      <formula>75</formula>
    </cfRule>
  </conditionalFormatting>
  <conditionalFormatting sqref="AB20">
    <cfRule type="cellIs" dxfId="43" priority="10" operator="lessThan">
      <formula>75</formula>
    </cfRule>
    <cfRule type="cellIs" dxfId="42" priority="11" operator="lessThan">
      <formula>80</formula>
    </cfRule>
  </conditionalFormatting>
  <conditionalFormatting sqref="D1:D5001">
    <cfRule type="top10" dxfId="41" priority="9" rank="10"/>
  </conditionalFormatting>
  <conditionalFormatting sqref="AB21">
    <cfRule type="colorScale" priority="4">
      <colorScale>
        <cfvo type="min"/>
        <cfvo type="percentile" val="50"/>
        <cfvo type="max"/>
        <color rgb="FFF8696B"/>
        <color rgb="FFFFEB84"/>
        <color rgb="FF63BE7B"/>
      </colorScale>
    </cfRule>
    <cfRule type="top10" dxfId="40" priority="5" rank="10"/>
  </conditionalFormatting>
  <conditionalFormatting sqref="AB21">
    <cfRule type="top10" dxfId="39" priority="3" rank="10"/>
  </conditionalFormatting>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B2DB33-681E-4524-B325-B663AFCC08EC}">
  <dimension ref="A3:O33"/>
  <sheetViews>
    <sheetView topLeftCell="A11" zoomScale="55" zoomScaleNormal="85" workbookViewId="0">
      <selection activeCell="I31" sqref="I31"/>
    </sheetView>
  </sheetViews>
  <sheetFormatPr defaultRowHeight="14.5" x14ac:dyDescent="0.35"/>
  <cols>
    <col min="1" max="1" width="13.26953125" bestFit="1" customWidth="1"/>
    <col min="2" max="2" width="21.1796875" bestFit="1" customWidth="1"/>
    <col min="5" max="5" width="13.453125" bestFit="1" customWidth="1"/>
    <col min="6" max="6" width="19.1796875" style="1" bestFit="1" customWidth="1"/>
    <col min="7" max="7" width="5.36328125" bestFit="1" customWidth="1"/>
    <col min="8" max="8" width="13.453125" bestFit="1" customWidth="1"/>
    <col min="9" max="9" width="26.453125" bestFit="1" customWidth="1"/>
    <col min="10" max="10" width="9.81640625" customWidth="1"/>
    <col min="11" max="11" width="14.453125" bestFit="1" customWidth="1"/>
    <col min="12" max="12" width="19.1796875" bestFit="1" customWidth="1"/>
    <col min="13" max="13" width="17.81640625" bestFit="1" customWidth="1"/>
    <col min="14" max="14" width="22.08984375" style="1" bestFit="1" customWidth="1"/>
    <col min="15" max="15" width="18.26953125" style="1" bestFit="1" customWidth="1"/>
    <col min="16" max="70" width="17.81640625" bestFit="1" customWidth="1"/>
    <col min="71" max="71" width="10.7265625" bestFit="1" customWidth="1"/>
  </cols>
  <sheetData>
    <row r="3" spans="1:15" x14ac:dyDescent="0.35">
      <c r="A3" s="17" t="s">
        <v>5096</v>
      </c>
      <c r="B3" t="s">
        <v>5095</v>
      </c>
      <c r="E3" s="17" t="s">
        <v>5096</v>
      </c>
      <c r="F3" s="1" t="s">
        <v>5102</v>
      </c>
      <c r="H3" s="17" t="s">
        <v>5096</v>
      </c>
      <c r="I3" s="1" t="s">
        <v>5102</v>
      </c>
      <c r="K3" s="17" t="s">
        <v>5096</v>
      </c>
      <c r="L3" s="1" t="s">
        <v>5105</v>
      </c>
      <c r="N3" s="1" t="s">
        <v>5103</v>
      </c>
    </row>
    <row r="4" spans="1:15" x14ac:dyDescent="0.35">
      <c r="A4" s="18" t="s">
        <v>21</v>
      </c>
      <c r="B4" s="4">
        <v>231617875</v>
      </c>
      <c r="E4" s="18" t="s">
        <v>5100</v>
      </c>
      <c r="F4" s="1">
        <v>1736</v>
      </c>
      <c r="H4" s="18" t="s">
        <v>37</v>
      </c>
      <c r="I4" s="1">
        <v>749</v>
      </c>
      <c r="K4" s="18" t="s">
        <v>25</v>
      </c>
      <c r="L4" s="20">
        <v>79.852981969486819</v>
      </c>
      <c r="N4" s="1">
        <v>5000</v>
      </c>
    </row>
    <row r="5" spans="1:15" x14ac:dyDescent="0.35">
      <c r="A5" s="18" t="s">
        <v>15</v>
      </c>
      <c r="B5" s="4">
        <v>220921910</v>
      </c>
      <c r="E5" s="18" t="s">
        <v>5099</v>
      </c>
      <c r="F5" s="1">
        <v>1644</v>
      </c>
      <c r="H5" s="18" t="s">
        <v>31</v>
      </c>
      <c r="I5" s="1">
        <v>705</v>
      </c>
      <c r="K5" s="18" t="s">
        <v>16</v>
      </c>
      <c r="L5" s="20">
        <v>79.987671232876707</v>
      </c>
    </row>
    <row r="6" spans="1:15" x14ac:dyDescent="0.35">
      <c r="A6" s="18" t="s">
        <v>5097</v>
      </c>
      <c r="B6" s="4">
        <v>452539785</v>
      </c>
      <c r="E6" s="18" t="s">
        <v>5101</v>
      </c>
      <c r="F6" s="1">
        <v>1620</v>
      </c>
      <c r="H6" s="18" t="s">
        <v>23</v>
      </c>
      <c r="I6" s="1">
        <v>703</v>
      </c>
      <c r="K6" s="18" t="s">
        <v>40</v>
      </c>
      <c r="L6" s="20">
        <v>80.150610583446408</v>
      </c>
    </row>
    <row r="7" spans="1:15" x14ac:dyDescent="0.35">
      <c r="E7" s="18" t="s">
        <v>5097</v>
      </c>
      <c r="F7" s="1">
        <v>5000</v>
      </c>
      <c r="H7" s="18" t="s">
        <v>53</v>
      </c>
      <c r="I7" s="1">
        <v>665</v>
      </c>
      <c r="K7" s="18" t="s">
        <v>33</v>
      </c>
      <c r="L7" s="20">
        <v>80.102790014684288</v>
      </c>
      <c r="N7" s="1" t="s">
        <v>5098</v>
      </c>
      <c r="O7"/>
    </row>
    <row r="8" spans="1:15" x14ac:dyDescent="0.35">
      <c r="F8"/>
      <c r="H8" s="18" t="s">
        <v>34</v>
      </c>
      <c r="I8" s="1">
        <v>737</v>
      </c>
      <c r="K8" s="18" t="s">
        <v>43</v>
      </c>
      <c r="L8" s="20">
        <v>79.638450502152082</v>
      </c>
      <c r="N8" s="20">
        <v>90507.956999999995</v>
      </c>
      <c r="O8"/>
    </row>
    <row r="9" spans="1:15" x14ac:dyDescent="0.35">
      <c r="A9" s="17" t="s">
        <v>5096</v>
      </c>
      <c r="F9"/>
      <c r="H9" s="18" t="s">
        <v>27</v>
      </c>
      <c r="I9" s="1">
        <v>720</v>
      </c>
      <c r="K9" s="18" t="s">
        <v>81</v>
      </c>
      <c r="L9" s="20">
        <v>79.975476839237061</v>
      </c>
      <c r="N9" s="20"/>
    </row>
    <row r="10" spans="1:15" x14ac:dyDescent="0.35">
      <c r="A10" s="18" t="s">
        <v>25</v>
      </c>
      <c r="E10" s="17" t="s">
        <v>5096</v>
      </c>
      <c r="F10" s="1" t="s">
        <v>5103</v>
      </c>
      <c r="H10" s="18" t="s">
        <v>18</v>
      </c>
      <c r="I10" s="1">
        <v>721</v>
      </c>
      <c r="K10" s="18" t="s">
        <v>46</v>
      </c>
      <c r="L10" s="20">
        <v>79.015714285714282</v>
      </c>
      <c r="N10" s="20" t="s">
        <v>5104</v>
      </c>
      <c r="O10"/>
    </row>
    <row r="11" spans="1:15" x14ac:dyDescent="0.35">
      <c r="A11" s="18" t="s">
        <v>16</v>
      </c>
      <c r="E11" s="18" t="s">
        <v>25</v>
      </c>
      <c r="F11" s="1">
        <v>721</v>
      </c>
      <c r="H11" s="18" t="s">
        <v>5097</v>
      </c>
      <c r="I11" s="1">
        <v>5000</v>
      </c>
      <c r="K11" s="18" t="s">
        <v>5097</v>
      </c>
      <c r="L11" s="20">
        <v>79.821399999999997</v>
      </c>
      <c r="N11" s="20">
        <v>70.0214</v>
      </c>
      <c r="O11"/>
    </row>
    <row r="12" spans="1:15" x14ac:dyDescent="0.35">
      <c r="A12" s="18" t="s">
        <v>40</v>
      </c>
      <c r="E12" s="18" t="s">
        <v>16</v>
      </c>
      <c r="F12" s="1">
        <v>730</v>
      </c>
      <c r="N12"/>
      <c r="O12"/>
    </row>
    <row r="13" spans="1:15" x14ac:dyDescent="0.35">
      <c r="A13" s="18" t="s">
        <v>33</v>
      </c>
      <c r="E13" s="18" t="s">
        <v>40</v>
      </c>
      <c r="F13" s="1">
        <v>737</v>
      </c>
      <c r="N13" s="20" t="s">
        <v>5105</v>
      </c>
      <c r="O13"/>
    </row>
    <row r="14" spans="1:15" x14ac:dyDescent="0.35">
      <c r="A14" s="18" t="s">
        <v>43</v>
      </c>
      <c r="E14" s="18" t="s">
        <v>33</v>
      </c>
      <c r="F14" s="1">
        <v>681</v>
      </c>
      <c r="H14" s="17" t="s">
        <v>5096</v>
      </c>
      <c r="I14" s="1" t="s">
        <v>5104</v>
      </c>
      <c r="N14" s="20">
        <v>79.821399999999997</v>
      </c>
      <c r="O14"/>
    </row>
    <row r="15" spans="1:15" x14ac:dyDescent="0.35">
      <c r="A15" s="18" t="s">
        <v>81</v>
      </c>
      <c r="E15" s="18" t="s">
        <v>43</v>
      </c>
      <c r="F15" s="1">
        <v>697</v>
      </c>
      <c r="H15" s="18" t="s">
        <v>25</v>
      </c>
      <c r="I15" s="20">
        <v>69.464632454923716</v>
      </c>
      <c r="N15"/>
      <c r="O15"/>
    </row>
    <row r="16" spans="1:15" x14ac:dyDescent="0.35">
      <c r="A16" s="18" t="s">
        <v>46</v>
      </c>
      <c r="E16" s="18" t="s">
        <v>81</v>
      </c>
      <c r="F16" s="1">
        <v>734</v>
      </c>
      <c r="H16" s="18" t="s">
        <v>16</v>
      </c>
      <c r="I16" s="20">
        <v>70.719178082191775</v>
      </c>
      <c r="N16"/>
      <c r="O16"/>
    </row>
    <row r="17" spans="1:15" x14ac:dyDescent="0.35">
      <c r="A17" s="18" t="s">
        <v>5097</v>
      </c>
      <c r="E17" s="18" t="s">
        <v>46</v>
      </c>
      <c r="F17" s="1">
        <v>700</v>
      </c>
      <c r="H17" s="18" t="s">
        <v>40</v>
      </c>
      <c r="I17" s="20">
        <v>69.518317503392126</v>
      </c>
      <c r="N17"/>
      <c r="O17"/>
    </row>
    <row r="18" spans="1:15" x14ac:dyDescent="0.35">
      <c r="E18" s="18" t="s">
        <v>5097</v>
      </c>
      <c r="F18" s="1">
        <v>5000</v>
      </c>
      <c r="H18" s="18" t="s">
        <v>33</v>
      </c>
      <c r="I18" s="20">
        <v>69.2834067547724</v>
      </c>
      <c r="K18" s="17" t="s">
        <v>5096</v>
      </c>
      <c r="L18" t="s">
        <v>5103</v>
      </c>
      <c r="N18"/>
      <c r="O18"/>
    </row>
    <row r="19" spans="1:15" x14ac:dyDescent="0.35">
      <c r="F19"/>
      <c r="H19" s="18" t="s">
        <v>43</v>
      </c>
      <c r="I19" s="20">
        <v>70.329985652797703</v>
      </c>
      <c r="K19" s="18" t="s">
        <v>21</v>
      </c>
      <c r="L19" s="1">
        <v>2559</v>
      </c>
      <c r="N19"/>
      <c r="O19"/>
    </row>
    <row r="20" spans="1:15" x14ac:dyDescent="0.35">
      <c r="A20" s="17" t="s">
        <v>5096</v>
      </c>
      <c r="B20" t="s">
        <v>5098</v>
      </c>
      <c r="F20"/>
      <c r="H20" s="18" t="s">
        <v>81</v>
      </c>
      <c r="I20" s="20">
        <v>70.926430517711168</v>
      </c>
      <c r="K20" s="18" t="s">
        <v>15</v>
      </c>
      <c r="L20" s="1">
        <v>2441</v>
      </c>
      <c r="N20"/>
      <c r="O20"/>
    </row>
    <row r="21" spans="1:15" x14ac:dyDescent="0.35">
      <c r="A21" s="18" t="s">
        <v>25</v>
      </c>
      <c r="B21" s="4">
        <v>88671.965325936195</v>
      </c>
      <c r="F21"/>
      <c r="H21" s="18" t="s">
        <v>46</v>
      </c>
      <c r="I21" s="20">
        <v>69.858571428571423</v>
      </c>
      <c r="K21" s="18" t="s">
        <v>5097</v>
      </c>
      <c r="L21" s="1">
        <v>5000</v>
      </c>
      <c r="N21"/>
      <c r="O21"/>
    </row>
    <row r="22" spans="1:15" x14ac:dyDescent="0.35">
      <c r="A22" s="18" t="s">
        <v>16</v>
      </c>
      <c r="B22" s="4">
        <v>90276.767123287675</v>
      </c>
      <c r="F22"/>
      <c r="H22" s="18" t="s">
        <v>5097</v>
      </c>
      <c r="I22" s="20">
        <v>70.0214</v>
      </c>
      <c r="N22"/>
      <c r="O22"/>
    </row>
    <row r="23" spans="1:15" x14ac:dyDescent="0.35">
      <c r="A23" s="18" t="s">
        <v>40</v>
      </c>
      <c r="B23" s="4">
        <v>90658.685210312076</v>
      </c>
      <c r="F23"/>
      <c r="N23"/>
      <c r="O23"/>
    </row>
    <row r="24" spans="1:15" x14ac:dyDescent="0.35">
      <c r="A24" s="18" t="s">
        <v>33</v>
      </c>
      <c r="B24" s="4">
        <v>90699.375917767989</v>
      </c>
      <c r="F24"/>
      <c r="N24"/>
      <c r="O24"/>
    </row>
    <row r="25" spans="1:15" x14ac:dyDescent="0.35">
      <c r="A25" s="18" t="s">
        <v>43</v>
      </c>
      <c r="B25" s="4">
        <v>91192.572453371598</v>
      </c>
      <c r="F25"/>
      <c r="N25"/>
      <c r="O25"/>
    </row>
    <row r="26" spans="1:15" x14ac:dyDescent="0.35">
      <c r="A26" s="18" t="s">
        <v>81</v>
      </c>
      <c r="B26" s="4">
        <v>92058.726158038146</v>
      </c>
      <c r="F26"/>
      <c r="K26" s="17" t="s">
        <v>5096</v>
      </c>
      <c r="L26" t="s">
        <v>5103</v>
      </c>
      <c r="N26"/>
      <c r="O26"/>
    </row>
    <row r="27" spans="1:15" x14ac:dyDescent="0.35">
      <c r="A27" s="18" t="s">
        <v>46</v>
      </c>
      <c r="B27" s="4">
        <v>89987.434285714291</v>
      </c>
      <c r="F27"/>
      <c r="K27" s="18" t="s">
        <v>22</v>
      </c>
      <c r="L27" s="1">
        <v>822</v>
      </c>
      <c r="N27"/>
      <c r="O27"/>
    </row>
    <row r="28" spans="1:15" x14ac:dyDescent="0.35">
      <c r="A28" s="18" t="s">
        <v>5097</v>
      </c>
      <c r="B28" s="4">
        <v>90507.956999999995</v>
      </c>
      <c r="K28" s="18" t="s">
        <v>26</v>
      </c>
      <c r="L28" s="1">
        <v>868</v>
      </c>
      <c r="N28"/>
      <c r="O28"/>
    </row>
    <row r="29" spans="1:15" x14ac:dyDescent="0.35">
      <c r="K29" s="18" t="s">
        <v>65</v>
      </c>
      <c r="L29" s="1">
        <v>842</v>
      </c>
      <c r="N29"/>
      <c r="O29"/>
    </row>
    <row r="30" spans="1:15" x14ac:dyDescent="0.35">
      <c r="K30" s="18" t="s">
        <v>17</v>
      </c>
      <c r="L30" s="1">
        <v>865</v>
      </c>
      <c r="N30"/>
      <c r="O30"/>
    </row>
    <row r="31" spans="1:15" x14ac:dyDescent="0.35">
      <c r="K31" s="18" t="s">
        <v>51</v>
      </c>
      <c r="L31" s="1">
        <v>809</v>
      </c>
    </row>
    <row r="32" spans="1:15" x14ac:dyDescent="0.35">
      <c r="K32" s="18" t="s">
        <v>30</v>
      </c>
      <c r="L32" s="1">
        <v>794</v>
      </c>
    </row>
    <row r="33" spans="11:12" x14ac:dyDescent="0.35">
      <c r="K33" s="18" t="s">
        <v>5097</v>
      </c>
      <c r="L33" s="1">
        <v>5000</v>
      </c>
    </row>
  </sheetData>
  <pageMargins left="0.7" right="0.7" top="0.75" bottom="0.75" header="0.3" footer="0.3"/>
  <pageSetup orientation="portrait" r:id="rId1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5001"/>
  <sheetViews>
    <sheetView topLeftCell="A4827" zoomScale="70" zoomScaleNormal="70" workbookViewId="0">
      <selection sqref="A1:A5001"/>
    </sheetView>
  </sheetViews>
  <sheetFormatPr defaultRowHeight="14.5" x14ac:dyDescent="0.35"/>
  <cols>
    <col min="1" max="1" width="13.26953125" customWidth="1"/>
    <col min="2" max="2" width="16.36328125" customWidth="1"/>
    <col min="3" max="3" width="9" customWidth="1"/>
    <col min="4" max="4" width="13.08984375" customWidth="1"/>
    <col min="5" max="5" width="12.7265625" customWidth="1"/>
    <col min="6" max="6" width="13" style="2" customWidth="1"/>
    <col min="7" max="7" width="13.54296875" style="2" customWidth="1"/>
    <col min="8" max="8" width="12.453125" style="4" customWidth="1"/>
    <col min="9" max="9" width="10.26953125" style="4" bestFit="1" customWidth="1"/>
    <col min="10" max="10" width="13.26953125" style="4" customWidth="1"/>
    <col min="11" max="11" width="14.453125" customWidth="1"/>
    <col min="12" max="12" width="9.81640625" customWidth="1"/>
    <col min="14" max="14" width="12.54296875" customWidth="1"/>
    <col min="15" max="15" width="14.90625" customWidth="1"/>
    <col min="16" max="16" width="29.81640625" customWidth="1"/>
    <col min="17" max="17" width="15.1796875" customWidth="1"/>
    <col min="19" max="19" width="65.90625" customWidth="1"/>
  </cols>
  <sheetData>
    <row r="1" spans="1:17" x14ac:dyDescent="0.35">
      <c r="A1" t="s">
        <v>0</v>
      </c>
      <c r="B1" t="s">
        <v>1</v>
      </c>
      <c r="C1" t="s">
        <v>2</v>
      </c>
      <c r="D1" t="s">
        <v>3</v>
      </c>
      <c r="E1" t="s">
        <v>4</v>
      </c>
      <c r="F1" s="2" t="s">
        <v>5</v>
      </c>
      <c r="G1" s="2" t="s">
        <v>6</v>
      </c>
      <c r="H1" s="4" t="s">
        <v>7</v>
      </c>
      <c r="I1" s="4" t="s">
        <v>8</v>
      </c>
      <c r="J1" s="4" t="s">
        <v>5082</v>
      </c>
      <c r="K1" t="s">
        <v>9</v>
      </c>
      <c r="L1" t="s">
        <v>10</v>
      </c>
      <c r="M1" t="s">
        <v>11</v>
      </c>
      <c r="N1" t="s">
        <v>12</v>
      </c>
    </row>
    <row r="2" spans="1:17" x14ac:dyDescent="0.35">
      <c r="A2" t="s">
        <v>1523</v>
      </c>
      <c r="B2" t="s">
        <v>69</v>
      </c>
      <c r="C2" t="s">
        <v>21</v>
      </c>
      <c r="D2" t="s">
        <v>16</v>
      </c>
      <c r="E2" t="s">
        <v>17</v>
      </c>
      <c r="F2" s="2">
        <v>42435</v>
      </c>
      <c r="G2" s="2">
        <v>33811</v>
      </c>
      <c r="H2" s="4">
        <v>119902</v>
      </c>
      <c r="I2" s="4">
        <v>29000</v>
      </c>
      <c r="J2" s="4">
        <f>Table1[[#This Row],[Basic Salary]]+Table1[[#This Row],[Bonus]]</f>
        <v>148902</v>
      </c>
      <c r="K2">
        <v>77</v>
      </c>
      <c r="L2">
        <v>97</v>
      </c>
      <c r="M2" t="s">
        <v>31</v>
      </c>
      <c r="N2">
        <v>117</v>
      </c>
    </row>
    <row r="3" spans="1:17" x14ac:dyDescent="0.35">
      <c r="A3" t="s">
        <v>3257</v>
      </c>
      <c r="B3" t="s">
        <v>45</v>
      </c>
      <c r="C3" t="s">
        <v>15</v>
      </c>
      <c r="D3" t="s">
        <v>25</v>
      </c>
      <c r="E3" t="s">
        <v>30</v>
      </c>
      <c r="F3" s="2">
        <v>44381</v>
      </c>
      <c r="G3" s="2">
        <v>36105</v>
      </c>
      <c r="H3" s="4">
        <v>119707</v>
      </c>
      <c r="I3" s="4">
        <v>28766</v>
      </c>
      <c r="J3" s="4">
        <f>Table1[[#This Row],[Basic Salary]]+Table1[[#This Row],[Bonus]]</f>
        <v>148473</v>
      </c>
      <c r="K3">
        <v>88</v>
      </c>
      <c r="L3">
        <v>61</v>
      </c>
      <c r="M3" t="s">
        <v>34</v>
      </c>
      <c r="N3">
        <v>116</v>
      </c>
    </row>
    <row r="4" spans="1:17" x14ac:dyDescent="0.35">
      <c r="A4" t="s">
        <v>1858</v>
      </c>
      <c r="B4" t="s">
        <v>129</v>
      </c>
      <c r="C4" t="s">
        <v>15</v>
      </c>
      <c r="D4" t="s">
        <v>40</v>
      </c>
      <c r="E4" t="s">
        <v>17</v>
      </c>
      <c r="F4" s="2">
        <v>42539</v>
      </c>
      <c r="G4" s="2">
        <v>35254</v>
      </c>
      <c r="H4" s="4">
        <v>119666</v>
      </c>
      <c r="I4" s="4">
        <v>28764</v>
      </c>
      <c r="J4" s="4">
        <f>Table1[[#This Row],[Basic Salary]]+Table1[[#This Row],[Bonus]]</f>
        <v>148430</v>
      </c>
      <c r="K4">
        <v>93</v>
      </c>
      <c r="L4">
        <v>67</v>
      </c>
      <c r="M4" t="s">
        <v>37</v>
      </c>
      <c r="N4">
        <v>104</v>
      </c>
    </row>
    <row r="5" spans="1:17" x14ac:dyDescent="0.35">
      <c r="A5" t="s">
        <v>983</v>
      </c>
      <c r="B5" t="s">
        <v>85</v>
      </c>
      <c r="C5" t="s">
        <v>21</v>
      </c>
      <c r="D5" t="s">
        <v>25</v>
      </c>
      <c r="E5" t="s">
        <v>17</v>
      </c>
      <c r="F5" s="2">
        <v>44479</v>
      </c>
      <c r="G5" s="2">
        <v>31479</v>
      </c>
      <c r="H5" s="4">
        <v>118871</v>
      </c>
      <c r="I5" s="4">
        <v>29242</v>
      </c>
      <c r="J5" s="4">
        <f>Table1[[#This Row],[Basic Salary]]+Table1[[#This Row],[Bonus]]</f>
        <v>148113</v>
      </c>
      <c r="K5">
        <v>94</v>
      </c>
      <c r="L5">
        <v>98</v>
      </c>
      <c r="M5" t="s">
        <v>31</v>
      </c>
      <c r="N5">
        <v>101</v>
      </c>
    </row>
    <row r="6" spans="1:17" x14ac:dyDescent="0.35">
      <c r="A6" t="s">
        <v>3100</v>
      </c>
      <c r="B6" t="s">
        <v>45</v>
      </c>
      <c r="C6" t="s">
        <v>21</v>
      </c>
      <c r="D6" t="s">
        <v>81</v>
      </c>
      <c r="E6" t="s">
        <v>30</v>
      </c>
      <c r="F6" s="2">
        <v>42191</v>
      </c>
      <c r="G6" s="2">
        <v>31444</v>
      </c>
      <c r="H6" s="4">
        <v>118314</v>
      </c>
      <c r="I6" s="4">
        <v>29556</v>
      </c>
      <c r="J6" s="4">
        <f>Table1[[#This Row],[Basic Salary]]+Table1[[#This Row],[Bonus]]</f>
        <v>147870</v>
      </c>
      <c r="K6">
        <v>76</v>
      </c>
      <c r="L6">
        <v>97</v>
      </c>
      <c r="M6" t="s">
        <v>37</v>
      </c>
      <c r="N6">
        <v>118</v>
      </c>
    </row>
    <row r="7" spans="1:17" x14ac:dyDescent="0.35">
      <c r="A7" t="s">
        <v>1978</v>
      </c>
      <c r="B7" t="s">
        <v>57</v>
      </c>
      <c r="C7" t="s">
        <v>21</v>
      </c>
      <c r="D7" t="s">
        <v>81</v>
      </c>
      <c r="E7" t="s">
        <v>17</v>
      </c>
      <c r="F7" s="2">
        <v>42867</v>
      </c>
      <c r="G7" s="2">
        <v>40580</v>
      </c>
      <c r="H7" s="4">
        <v>119639</v>
      </c>
      <c r="I7" s="4">
        <v>28099</v>
      </c>
      <c r="J7" s="4">
        <f>Table1[[#This Row],[Basic Salary]]+Table1[[#This Row],[Bonus]]</f>
        <v>147738</v>
      </c>
      <c r="K7">
        <v>83</v>
      </c>
      <c r="L7">
        <v>82</v>
      </c>
      <c r="M7" t="s">
        <v>23</v>
      </c>
      <c r="N7">
        <v>112</v>
      </c>
    </row>
    <row r="8" spans="1:17" x14ac:dyDescent="0.35">
      <c r="A8" t="s">
        <v>3241</v>
      </c>
      <c r="B8" t="s">
        <v>39</v>
      </c>
      <c r="C8" t="s">
        <v>21</v>
      </c>
      <c r="D8" t="s">
        <v>46</v>
      </c>
      <c r="E8" t="s">
        <v>51</v>
      </c>
      <c r="F8" s="2">
        <v>42140</v>
      </c>
      <c r="G8" s="2">
        <v>38470</v>
      </c>
      <c r="H8" s="4">
        <v>119282</v>
      </c>
      <c r="I8" s="4">
        <v>28253</v>
      </c>
      <c r="J8" s="4">
        <f>Table1[[#This Row],[Basic Salary]]+Table1[[#This Row],[Bonus]]</f>
        <v>147535</v>
      </c>
      <c r="K8">
        <v>91</v>
      </c>
      <c r="L8">
        <v>81</v>
      </c>
      <c r="M8" t="s">
        <v>53</v>
      </c>
      <c r="N8">
        <v>108</v>
      </c>
      <c r="Q8" s="3"/>
    </row>
    <row r="9" spans="1:17" x14ac:dyDescent="0.35">
      <c r="A9" t="s">
        <v>1476</v>
      </c>
      <c r="B9" t="s">
        <v>129</v>
      </c>
      <c r="C9" t="s">
        <v>15</v>
      </c>
      <c r="D9" t="s">
        <v>46</v>
      </c>
      <c r="E9" t="s">
        <v>22</v>
      </c>
      <c r="F9" s="2">
        <v>45571</v>
      </c>
      <c r="G9" s="2">
        <v>40677</v>
      </c>
      <c r="H9" s="4">
        <v>118244</v>
      </c>
      <c r="I9" s="4">
        <v>29217</v>
      </c>
      <c r="J9" s="4">
        <f>Table1[[#This Row],[Basic Salary]]+Table1[[#This Row],[Bonus]]</f>
        <v>147461</v>
      </c>
      <c r="K9">
        <v>80</v>
      </c>
      <c r="L9">
        <v>94</v>
      </c>
      <c r="M9" t="s">
        <v>31</v>
      </c>
      <c r="N9">
        <v>115</v>
      </c>
      <c r="Q9" s="3"/>
    </row>
    <row r="10" spans="1:17" x14ac:dyDescent="0.35">
      <c r="A10" t="s">
        <v>4824</v>
      </c>
      <c r="B10" t="s">
        <v>129</v>
      </c>
      <c r="C10" t="s">
        <v>15</v>
      </c>
      <c r="D10" t="s">
        <v>33</v>
      </c>
      <c r="E10" t="s">
        <v>26</v>
      </c>
      <c r="F10" s="2">
        <v>43429</v>
      </c>
      <c r="G10" s="2">
        <v>31037</v>
      </c>
      <c r="H10" s="4">
        <v>118108</v>
      </c>
      <c r="I10" s="4">
        <v>29333</v>
      </c>
      <c r="J10" s="4">
        <f>Table1[[#This Row],[Basic Salary]]+Table1[[#This Row],[Bonus]]</f>
        <v>147441</v>
      </c>
      <c r="K10">
        <v>94</v>
      </c>
      <c r="L10">
        <v>96</v>
      </c>
      <c r="M10" t="s">
        <v>53</v>
      </c>
      <c r="N10">
        <v>101</v>
      </c>
    </row>
    <row r="11" spans="1:17" x14ac:dyDescent="0.35">
      <c r="A11" t="s">
        <v>1330</v>
      </c>
      <c r="B11" t="s">
        <v>75</v>
      </c>
      <c r="C11" t="s">
        <v>15</v>
      </c>
      <c r="D11" t="s">
        <v>46</v>
      </c>
      <c r="E11" t="s">
        <v>26</v>
      </c>
      <c r="F11" s="2">
        <v>43213</v>
      </c>
      <c r="G11" s="2">
        <v>31016</v>
      </c>
      <c r="H11" s="4">
        <v>118880</v>
      </c>
      <c r="I11" s="4">
        <v>28144</v>
      </c>
      <c r="J11" s="4">
        <f>Table1[[#This Row],[Basic Salary]]+Table1[[#This Row],[Bonus]]</f>
        <v>147024</v>
      </c>
      <c r="K11">
        <v>67</v>
      </c>
      <c r="L11">
        <v>68</v>
      </c>
      <c r="M11" t="s">
        <v>27</v>
      </c>
      <c r="N11">
        <v>116</v>
      </c>
    </row>
    <row r="12" spans="1:17" x14ac:dyDescent="0.35">
      <c r="A12" t="s">
        <v>446</v>
      </c>
      <c r="B12" t="s">
        <v>129</v>
      </c>
      <c r="C12" t="s">
        <v>15</v>
      </c>
      <c r="D12" t="s">
        <v>81</v>
      </c>
      <c r="E12" t="s">
        <v>51</v>
      </c>
      <c r="F12" s="2">
        <v>45302</v>
      </c>
      <c r="G12" s="2">
        <v>34225</v>
      </c>
      <c r="H12" s="4">
        <v>118420</v>
      </c>
      <c r="I12" s="4">
        <v>28244</v>
      </c>
      <c r="J12" s="4">
        <f>Table1[[#This Row],[Basic Salary]]+Table1[[#This Row],[Bonus]]</f>
        <v>146664</v>
      </c>
      <c r="K12">
        <v>77</v>
      </c>
      <c r="L12">
        <v>67</v>
      </c>
      <c r="M12" t="s">
        <v>27</v>
      </c>
      <c r="N12">
        <v>112</v>
      </c>
    </row>
    <row r="13" spans="1:17" x14ac:dyDescent="0.35">
      <c r="A13" t="s">
        <v>3645</v>
      </c>
      <c r="B13" t="s">
        <v>89</v>
      </c>
      <c r="C13" t="s">
        <v>15</v>
      </c>
      <c r="D13" t="s">
        <v>43</v>
      </c>
      <c r="E13" t="s">
        <v>17</v>
      </c>
      <c r="F13" s="2">
        <v>44102</v>
      </c>
      <c r="G13" s="2">
        <v>36051</v>
      </c>
      <c r="H13" s="4">
        <v>118532</v>
      </c>
      <c r="I13" s="4">
        <v>28103</v>
      </c>
      <c r="J13" s="4">
        <f>Table1[[#This Row],[Basic Salary]]+Table1[[#This Row],[Bonus]]</f>
        <v>146635</v>
      </c>
      <c r="K13">
        <v>87</v>
      </c>
      <c r="L13">
        <v>88</v>
      </c>
      <c r="M13" t="s">
        <v>34</v>
      </c>
      <c r="N13">
        <v>119</v>
      </c>
    </row>
    <row r="14" spans="1:17" x14ac:dyDescent="0.35">
      <c r="A14" t="s">
        <v>1176</v>
      </c>
      <c r="B14" t="s">
        <v>39</v>
      </c>
      <c r="C14" t="s">
        <v>15</v>
      </c>
      <c r="D14" t="s">
        <v>43</v>
      </c>
      <c r="E14" t="s">
        <v>51</v>
      </c>
      <c r="F14" s="2">
        <v>42818</v>
      </c>
      <c r="G14" s="2">
        <v>30495</v>
      </c>
      <c r="H14" s="4">
        <v>119728</v>
      </c>
      <c r="I14" s="4">
        <v>26887</v>
      </c>
      <c r="J14" s="4">
        <f>Table1[[#This Row],[Basic Salary]]+Table1[[#This Row],[Bonus]]</f>
        <v>146615</v>
      </c>
      <c r="K14">
        <v>97</v>
      </c>
      <c r="L14">
        <v>79</v>
      </c>
      <c r="M14" t="s">
        <v>37</v>
      </c>
      <c r="N14">
        <v>111</v>
      </c>
    </row>
    <row r="15" spans="1:17" x14ac:dyDescent="0.35">
      <c r="A15" t="s">
        <v>3638</v>
      </c>
      <c r="B15" t="s">
        <v>50</v>
      </c>
      <c r="C15" t="s">
        <v>21</v>
      </c>
      <c r="D15" t="s">
        <v>33</v>
      </c>
      <c r="E15" t="s">
        <v>65</v>
      </c>
      <c r="F15" s="2">
        <v>42992</v>
      </c>
      <c r="G15" s="2">
        <v>37364</v>
      </c>
      <c r="H15" s="4">
        <v>119583</v>
      </c>
      <c r="I15" s="4">
        <v>26925</v>
      </c>
      <c r="J15" s="4">
        <f>Table1[[#This Row],[Basic Salary]]+Table1[[#This Row],[Bonus]]</f>
        <v>146508</v>
      </c>
      <c r="K15">
        <v>90</v>
      </c>
      <c r="L15">
        <v>58</v>
      </c>
      <c r="M15" t="s">
        <v>23</v>
      </c>
      <c r="N15">
        <v>116</v>
      </c>
    </row>
    <row r="16" spans="1:17" x14ac:dyDescent="0.35">
      <c r="A16" t="s">
        <v>579</v>
      </c>
      <c r="B16" t="s">
        <v>129</v>
      </c>
      <c r="C16" t="s">
        <v>15</v>
      </c>
      <c r="D16" t="s">
        <v>33</v>
      </c>
      <c r="E16" t="s">
        <v>65</v>
      </c>
      <c r="F16" s="2">
        <v>44716</v>
      </c>
      <c r="G16" s="2">
        <v>33343</v>
      </c>
      <c r="H16" s="4">
        <v>116841</v>
      </c>
      <c r="I16" s="4">
        <v>29567</v>
      </c>
      <c r="J16" s="4">
        <f>Table1[[#This Row],[Basic Salary]]+Table1[[#This Row],[Bonus]]</f>
        <v>146408</v>
      </c>
      <c r="K16">
        <v>65</v>
      </c>
      <c r="L16">
        <v>53</v>
      </c>
      <c r="M16" t="s">
        <v>37</v>
      </c>
      <c r="N16">
        <v>113</v>
      </c>
    </row>
    <row r="17" spans="1:14" x14ac:dyDescent="0.35">
      <c r="A17" t="s">
        <v>2877</v>
      </c>
      <c r="B17" t="s">
        <v>87</v>
      </c>
      <c r="C17" t="s">
        <v>15</v>
      </c>
      <c r="D17" t="s">
        <v>46</v>
      </c>
      <c r="E17" t="s">
        <v>30</v>
      </c>
      <c r="F17" s="2">
        <v>43547</v>
      </c>
      <c r="G17" s="2">
        <v>40944</v>
      </c>
      <c r="H17" s="4">
        <v>119102</v>
      </c>
      <c r="I17" s="4">
        <v>27184</v>
      </c>
      <c r="J17" s="4">
        <f>Table1[[#This Row],[Basic Salary]]+Table1[[#This Row],[Bonus]]</f>
        <v>146286</v>
      </c>
      <c r="K17">
        <v>77</v>
      </c>
      <c r="L17">
        <v>84</v>
      </c>
      <c r="M17" t="s">
        <v>27</v>
      </c>
      <c r="N17">
        <v>103</v>
      </c>
    </row>
    <row r="18" spans="1:14" x14ac:dyDescent="0.35">
      <c r="A18" t="s">
        <v>4749</v>
      </c>
      <c r="B18" t="s">
        <v>20</v>
      </c>
      <c r="C18" t="s">
        <v>21</v>
      </c>
      <c r="D18" t="s">
        <v>33</v>
      </c>
      <c r="E18" t="s">
        <v>30</v>
      </c>
      <c r="F18" s="2">
        <v>43975</v>
      </c>
      <c r="G18" s="2">
        <v>37154</v>
      </c>
      <c r="H18" s="4">
        <v>119598</v>
      </c>
      <c r="I18" s="4">
        <v>26669</v>
      </c>
      <c r="J18" s="4">
        <f>Table1[[#This Row],[Basic Salary]]+Table1[[#This Row],[Bonus]]</f>
        <v>146267</v>
      </c>
      <c r="K18">
        <v>84</v>
      </c>
      <c r="L18">
        <v>96</v>
      </c>
      <c r="M18" t="s">
        <v>37</v>
      </c>
      <c r="N18">
        <v>104</v>
      </c>
    </row>
    <row r="19" spans="1:14" x14ac:dyDescent="0.35">
      <c r="A19" t="s">
        <v>5016</v>
      </c>
      <c r="B19" t="s">
        <v>89</v>
      </c>
      <c r="C19" t="s">
        <v>21</v>
      </c>
      <c r="D19" t="s">
        <v>40</v>
      </c>
      <c r="E19" t="s">
        <v>65</v>
      </c>
      <c r="F19" s="2">
        <v>44455</v>
      </c>
      <c r="G19" s="2">
        <v>30720</v>
      </c>
      <c r="H19" s="4">
        <v>118506</v>
      </c>
      <c r="I19" s="4">
        <v>27691</v>
      </c>
      <c r="J19" s="4">
        <f>Table1[[#This Row],[Basic Salary]]+Table1[[#This Row],[Bonus]]</f>
        <v>146197</v>
      </c>
      <c r="K19">
        <v>74</v>
      </c>
      <c r="L19">
        <v>46</v>
      </c>
      <c r="M19" t="s">
        <v>53</v>
      </c>
      <c r="N19">
        <v>106</v>
      </c>
    </row>
    <row r="20" spans="1:14" x14ac:dyDescent="0.35">
      <c r="A20" t="s">
        <v>3063</v>
      </c>
      <c r="B20" t="s">
        <v>71</v>
      </c>
      <c r="C20" t="s">
        <v>21</v>
      </c>
      <c r="D20" t="s">
        <v>46</v>
      </c>
      <c r="E20" t="s">
        <v>30</v>
      </c>
      <c r="F20" s="2">
        <v>42290</v>
      </c>
      <c r="G20" s="2">
        <v>39054</v>
      </c>
      <c r="H20" s="4">
        <v>116824</v>
      </c>
      <c r="I20" s="4">
        <v>29240</v>
      </c>
      <c r="J20" s="4">
        <f>Table1[[#This Row],[Basic Salary]]+Table1[[#This Row],[Bonus]]</f>
        <v>146064</v>
      </c>
      <c r="K20">
        <v>71</v>
      </c>
      <c r="L20">
        <v>60</v>
      </c>
      <c r="M20" t="s">
        <v>23</v>
      </c>
      <c r="N20">
        <v>103</v>
      </c>
    </row>
    <row r="21" spans="1:14" x14ac:dyDescent="0.35">
      <c r="A21" t="s">
        <v>3626</v>
      </c>
      <c r="B21" t="s">
        <v>29</v>
      </c>
      <c r="C21" t="s">
        <v>21</v>
      </c>
      <c r="D21" t="s">
        <v>40</v>
      </c>
      <c r="E21" t="s">
        <v>51</v>
      </c>
      <c r="F21" s="2">
        <v>44717</v>
      </c>
      <c r="G21" s="2">
        <v>33883</v>
      </c>
      <c r="H21" s="4">
        <v>116372</v>
      </c>
      <c r="I21" s="4">
        <v>29617</v>
      </c>
      <c r="J21" s="4">
        <f>Table1[[#This Row],[Basic Salary]]+Table1[[#This Row],[Bonus]]</f>
        <v>145989</v>
      </c>
      <c r="K21">
        <v>80</v>
      </c>
      <c r="L21">
        <v>77</v>
      </c>
      <c r="M21" t="s">
        <v>37</v>
      </c>
      <c r="N21">
        <v>108</v>
      </c>
    </row>
    <row r="22" spans="1:14" x14ac:dyDescent="0.35">
      <c r="A22" t="s">
        <v>3008</v>
      </c>
      <c r="B22" t="s">
        <v>95</v>
      </c>
      <c r="C22" t="s">
        <v>15</v>
      </c>
      <c r="D22" t="s">
        <v>46</v>
      </c>
      <c r="E22" t="s">
        <v>65</v>
      </c>
      <c r="F22" s="2">
        <v>45750</v>
      </c>
      <c r="G22" s="2">
        <v>40315</v>
      </c>
      <c r="H22" s="4">
        <v>117261</v>
      </c>
      <c r="I22" s="4">
        <v>28710</v>
      </c>
      <c r="J22" s="4">
        <f>Table1[[#This Row],[Basic Salary]]+Table1[[#This Row],[Bonus]]</f>
        <v>145971</v>
      </c>
      <c r="K22">
        <v>86</v>
      </c>
      <c r="L22">
        <v>68</v>
      </c>
      <c r="M22" t="s">
        <v>37</v>
      </c>
      <c r="N22">
        <v>104</v>
      </c>
    </row>
    <row r="23" spans="1:14" x14ac:dyDescent="0.35">
      <c r="A23" t="s">
        <v>1058</v>
      </c>
      <c r="B23" t="s">
        <v>93</v>
      </c>
      <c r="C23" t="s">
        <v>21</v>
      </c>
      <c r="D23" t="s">
        <v>25</v>
      </c>
      <c r="E23" t="s">
        <v>17</v>
      </c>
      <c r="F23" s="2">
        <v>42867</v>
      </c>
      <c r="G23" s="2">
        <v>32908</v>
      </c>
      <c r="H23" s="4">
        <v>116803</v>
      </c>
      <c r="I23" s="4">
        <v>29108</v>
      </c>
      <c r="J23" s="4">
        <f>Table1[[#This Row],[Basic Salary]]+Table1[[#This Row],[Bonus]]</f>
        <v>145911</v>
      </c>
      <c r="K23">
        <v>63</v>
      </c>
      <c r="L23">
        <v>99</v>
      </c>
      <c r="M23" t="s">
        <v>34</v>
      </c>
      <c r="N23">
        <v>106</v>
      </c>
    </row>
    <row r="24" spans="1:14" x14ac:dyDescent="0.35">
      <c r="A24" t="s">
        <v>2340</v>
      </c>
      <c r="B24" t="s">
        <v>50</v>
      </c>
      <c r="C24" t="s">
        <v>15</v>
      </c>
      <c r="D24" t="s">
        <v>43</v>
      </c>
      <c r="E24" t="s">
        <v>30</v>
      </c>
      <c r="F24" s="2">
        <v>44281</v>
      </c>
      <c r="G24" s="2">
        <v>34480</v>
      </c>
      <c r="H24" s="4">
        <v>118371</v>
      </c>
      <c r="I24" s="4">
        <v>27121</v>
      </c>
      <c r="J24" s="4">
        <f>Table1[[#This Row],[Basic Salary]]+Table1[[#This Row],[Bonus]]</f>
        <v>145492</v>
      </c>
      <c r="K24">
        <v>80</v>
      </c>
      <c r="L24">
        <v>75</v>
      </c>
      <c r="M24" t="s">
        <v>31</v>
      </c>
      <c r="N24">
        <v>106</v>
      </c>
    </row>
    <row r="25" spans="1:14" x14ac:dyDescent="0.35">
      <c r="A25" t="s">
        <v>3904</v>
      </c>
      <c r="B25" t="s">
        <v>20</v>
      </c>
      <c r="C25" t="s">
        <v>21</v>
      </c>
      <c r="D25" t="s">
        <v>43</v>
      </c>
      <c r="E25" t="s">
        <v>51</v>
      </c>
      <c r="F25" s="2">
        <v>42779</v>
      </c>
      <c r="G25" s="2">
        <v>33273</v>
      </c>
      <c r="H25" s="4">
        <v>119040</v>
      </c>
      <c r="I25" s="4">
        <v>26314</v>
      </c>
      <c r="J25" s="4">
        <f>Table1[[#This Row],[Basic Salary]]+Table1[[#This Row],[Bonus]]</f>
        <v>145354</v>
      </c>
      <c r="K25">
        <v>64</v>
      </c>
      <c r="L25">
        <v>71</v>
      </c>
      <c r="M25" t="s">
        <v>23</v>
      </c>
      <c r="N25">
        <v>107</v>
      </c>
    </row>
    <row r="26" spans="1:14" x14ac:dyDescent="0.35">
      <c r="A26" t="s">
        <v>4710</v>
      </c>
      <c r="B26" t="s">
        <v>60</v>
      </c>
      <c r="C26" t="s">
        <v>21</v>
      </c>
      <c r="D26" t="s">
        <v>40</v>
      </c>
      <c r="E26" t="s">
        <v>65</v>
      </c>
      <c r="F26" s="2">
        <v>42916</v>
      </c>
      <c r="G26" s="2">
        <v>37750</v>
      </c>
      <c r="H26" s="4">
        <v>119589</v>
      </c>
      <c r="I26" s="4">
        <v>25540</v>
      </c>
      <c r="J26" s="4">
        <f>Table1[[#This Row],[Basic Salary]]+Table1[[#This Row],[Bonus]]</f>
        <v>145129</v>
      </c>
      <c r="K26">
        <v>66</v>
      </c>
      <c r="L26">
        <v>67</v>
      </c>
      <c r="M26" t="s">
        <v>18</v>
      </c>
      <c r="N26">
        <v>103</v>
      </c>
    </row>
    <row r="27" spans="1:14" x14ac:dyDescent="0.35">
      <c r="A27" t="s">
        <v>4769</v>
      </c>
      <c r="B27" t="s">
        <v>50</v>
      </c>
      <c r="C27" t="s">
        <v>21</v>
      </c>
      <c r="D27" t="s">
        <v>81</v>
      </c>
      <c r="E27" t="s">
        <v>30</v>
      </c>
      <c r="F27" s="2">
        <v>45005</v>
      </c>
      <c r="G27" s="2">
        <v>34739</v>
      </c>
      <c r="H27" s="4">
        <v>117998</v>
      </c>
      <c r="I27" s="4">
        <v>26925</v>
      </c>
      <c r="J27" s="4">
        <f>Table1[[#This Row],[Basic Salary]]+Table1[[#This Row],[Bonus]]</f>
        <v>144923</v>
      </c>
      <c r="K27">
        <v>90</v>
      </c>
      <c r="L27">
        <v>64</v>
      </c>
      <c r="M27" t="s">
        <v>34</v>
      </c>
      <c r="N27">
        <v>114</v>
      </c>
    </row>
    <row r="28" spans="1:14" x14ac:dyDescent="0.35">
      <c r="A28" t="s">
        <v>848</v>
      </c>
      <c r="B28" t="s">
        <v>48</v>
      </c>
      <c r="C28" t="s">
        <v>15</v>
      </c>
      <c r="D28" t="s">
        <v>16</v>
      </c>
      <c r="E28" t="s">
        <v>65</v>
      </c>
      <c r="F28" s="2">
        <v>43027</v>
      </c>
      <c r="G28" s="2">
        <v>37681</v>
      </c>
      <c r="H28" s="4">
        <v>118528</v>
      </c>
      <c r="I28" s="4">
        <v>26272</v>
      </c>
      <c r="J28" s="4">
        <f>Table1[[#This Row],[Basic Salary]]+Table1[[#This Row],[Bonus]]</f>
        <v>144800</v>
      </c>
      <c r="K28">
        <v>68</v>
      </c>
      <c r="L28">
        <v>94</v>
      </c>
      <c r="M28" t="s">
        <v>23</v>
      </c>
      <c r="N28">
        <v>114</v>
      </c>
    </row>
    <row r="29" spans="1:14" x14ac:dyDescent="0.35">
      <c r="A29" t="s">
        <v>4593</v>
      </c>
      <c r="B29" t="s">
        <v>36</v>
      </c>
      <c r="C29" t="s">
        <v>15</v>
      </c>
      <c r="D29" t="s">
        <v>81</v>
      </c>
      <c r="E29" t="s">
        <v>22</v>
      </c>
      <c r="F29" s="2">
        <v>42737</v>
      </c>
      <c r="G29" s="2">
        <v>34598</v>
      </c>
      <c r="H29" s="4">
        <v>115235</v>
      </c>
      <c r="I29" s="4">
        <v>29535</v>
      </c>
      <c r="J29" s="4">
        <f>Table1[[#This Row],[Basic Salary]]+Table1[[#This Row],[Bonus]]</f>
        <v>144770</v>
      </c>
      <c r="K29">
        <v>94</v>
      </c>
      <c r="L29">
        <v>81</v>
      </c>
      <c r="M29" t="s">
        <v>23</v>
      </c>
      <c r="N29">
        <v>117</v>
      </c>
    </row>
    <row r="30" spans="1:14" x14ac:dyDescent="0.35">
      <c r="A30" t="s">
        <v>3138</v>
      </c>
      <c r="B30" t="s">
        <v>95</v>
      </c>
      <c r="C30" t="s">
        <v>15</v>
      </c>
      <c r="D30" t="s">
        <v>46</v>
      </c>
      <c r="E30" t="s">
        <v>51</v>
      </c>
      <c r="F30" s="2">
        <v>44145</v>
      </c>
      <c r="G30" s="2">
        <v>34194</v>
      </c>
      <c r="H30" s="4">
        <v>117521</v>
      </c>
      <c r="I30" s="4">
        <v>27197</v>
      </c>
      <c r="J30" s="4">
        <f>Table1[[#This Row],[Basic Salary]]+Table1[[#This Row],[Bonus]]</f>
        <v>144718</v>
      </c>
      <c r="K30">
        <v>64</v>
      </c>
      <c r="L30">
        <v>98</v>
      </c>
      <c r="M30" t="s">
        <v>37</v>
      </c>
      <c r="N30">
        <v>118</v>
      </c>
    </row>
    <row r="31" spans="1:14" x14ac:dyDescent="0.35">
      <c r="A31" t="s">
        <v>449</v>
      </c>
      <c r="B31" t="s">
        <v>29</v>
      </c>
      <c r="C31" t="s">
        <v>21</v>
      </c>
      <c r="D31" t="s">
        <v>46</v>
      </c>
      <c r="E31" t="s">
        <v>30</v>
      </c>
      <c r="F31" s="2">
        <v>43074</v>
      </c>
      <c r="G31" s="2">
        <v>39970</v>
      </c>
      <c r="H31" s="4">
        <v>118204</v>
      </c>
      <c r="I31" s="4">
        <v>26347</v>
      </c>
      <c r="J31" s="4">
        <f>Table1[[#This Row],[Basic Salary]]+Table1[[#This Row],[Bonus]]</f>
        <v>144551</v>
      </c>
      <c r="K31">
        <v>79</v>
      </c>
      <c r="L31">
        <v>52</v>
      </c>
      <c r="M31" t="s">
        <v>37</v>
      </c>
      <c r="N31">
        <v>117</v>
      </c>
    </row>
    <row r="32" spans="1:14" x14ac:dyDescent="0.35">
      <c r="A32" t="s">
        <v>2074</v>
      </c>
      <c r="B32" t="s">
        <v>20</v>
      </c>
      <c r="C32" t="s">
        <v>21</v>
      </c>
      <c r="D32" t="s">
        <v>25</v>
      </c>
      <c r="E32" t="s">
        <v>22</v>
      </c>
      <c r="F32" s="2">
        <v>43049</v>
      </c>
      <c r="G32" s="2">
        <v>34610</v>
      </c>
      <c r="H32" s="4">
        <v>118684</v>
      </c>
      <c r="I32" s="4">
        <v>25818</v>
      </c>
      <c r="J32" s="4">
        <f>Table1[[#This Row],[Basic Salary]]+Table1[[#This Row],[Bonus]]</f>
        <v>144502</v>
      </c>
      <c r="K32">
        <v>72</v>
      </c>
      <c r="L32">
        <v>42</v>
      </c>
      <c r="M32" t="s">
        <v>27</v>
      </c>
      <c r="N32">
        <v>120</v>
      </c>
    </row>
    <row r="33" spans="1:14" x14ac:dyDescent="0.35">
      <c r="A33" t="s">
        <v>3240</v>
      </c>
      <c r="B33" t="s">
        <v>60</v>
      </c>
      <c r="C33" t="s">
        <v>15</v>
      </c>
      <c r="D33" t="s">
        <v>40</v>
      </c>
      <c r="E33" t="s">
        <v>22</v>
      </c>
      <c r="F33" s="2">
        <v>43327</v>
      </c>
      <c r="G33" s="2">
        <v>40983</v>
      </c>
      <c r="H33" s="4">
        <v>114743</v>
      </c>
      <c r="I33" s="4">
        <v>29665</v>
      </c>
      <c r="J33" s="4">
        <f>Table1[[#This Row],[Basic Salary]]+Table1[[#This Row],[Bonus]]</f>
        <v>144408</v>
      </c>
      <c r="K33">
        <v>74</v>
      </c>
      <c r="L33">
        <v>78</v>
      </c>
      <c r="M33" t="s">
        <v>18</v>
      </c>
      <c r="N33">
        <v>101</v>
      </c>
    </row>
    <row r="34" spans="1:14" x14ac:dyDescent="0.35">
      <c r="A34" t="s">
        <v>912</v>
      </c>
      <c r="B34" t="s">
        <v>75</v>
      </c>
      <c r="C34" t="s">
        <v>21</v>
      </c>
      <c r="D34" t="s">
        <v>25</v>
      </c>
      <c r="E34" t="s">
        <v>17</v>
      </c>
      <c r="F34" s="2">
        <v>44387</v>
      </c>
      <c r="G34" s="2">
        <v>38487</v>
      </c>
      <c r="H34" s="4">
        <v>118670</v>
      </c>
      <c r="I34" s="4">
        <v>25569</v>
      </c>
      <c r="J34" s="4">
        <f>Table1[[#This Row],[Basic Salary]]+Table1[[#This Row],[Bonus]]</f>
        <v>144239</v>
      </c>
      <c r="K34">
        <v>94</v>
      </c>
      <c r="L34">
        <v>94</v>
      </c>
      <c r="M34" t="s">
        <v>23</v>
      </c>
      <c r="N34">
        <v>108</v>
      </c>
    </row>
    <row r="35" spans="1:14" x14ac:dyDescent="0.35">
      <c r="A35" t="s">
        <v>3528</v>
      </c>
      <c r="B35" t="s">
        <v>57</v>
      </c>
      <c r="C35" t="s">
        <v>21</v>
      </c>
      <c r="D35" t="s">
        <v>46</v>
      </c>
      <c r="E35" t="s">
        <v>51</v>
      </c>
      <c r="F35" s="2">
        <v>45545</v>
      </c>
      <c r="G35" s="2">
        <v>30891</v>
      </c>
      <c r="H35" s="4">
        <v>119143</v>
      </c>
      <c r="I35" s="4">
        <v>24980</v>
      </c>
      <c r="J35" s="4">
        <f>Table1[[#This Row],[Basic Salary]]+Table1[[#This Row],[Bonus]]</f>
        <v>144123</v>
      </c>
      <c r="K35">
        <v>69</v>
      </c>
      <c r="L35">
        <v>44</v>
      </c>
      <c r="M35" t="s">
        <v>34</v>
      </c>
      <c r="N35">
        <v>110</v>
      </c>
    </row>
    <row r="36" spans="1:14" x14ac:dyDescent="0.35">
      <c r="A36" t="s">
        <v>4535</v>
      </c>
      <c r="B36" t="s">
        <v>20</v>
      </c>
      <c r="C36" t="s">
        <v>15</v>
      </c>
      <c r="D36" t="s">
        <v>33</v>
      </c>
      <c r="E36" t="s">
        <v>17</v>
      </c>
      <c r="F36" s="2">
        <v>43495</v>
      </c>
      <c r="G36" s="2">
        <v>32422</v>
      </c>
      <c r="H36" s="4">
        <v>115154</v>
      </c>
      <c r="I36" s="4">
        <v>28903</v>
      </c>
      <c r="J36" s="4">
        <f>Table1[[#This Row],[Basic Salary]]+Table1[[#This Row],[Bonus]]</f>
        <v>144057</v>
      </c>
      <c r="K36">
        <v>90</v>
      </c>
      <c r="L36">
        <v>87</v>
      </c>
      <c r="M36" t="s">
        <v>18</v>
      </c>
      <c r="N36">
        <v>108</v>
      </c>
    </row>
    <row r="37" spans="1:14" x14ac:dyDescent="0.35">
      <c r="A37" t="s">
        <v>3988</v>
      </c>
      <c r="B37" t="s">
        <v>45</v>
      </c>
      <c r="C37" t="s">
        <v>21</v>
      </c>
      <c r="D37" t="s">
        <v>46</v>
      </c>
      <c r="E37" t="s">
        <v>30</v>
      </c>
      <c r="F37" s="2">
        <v>44768</v>
      </c>
      <c r="G37" s="2">
        <v>36481</v>
      </c>
      <c r="H37" s="4">
        <v>114389</v>
      </c>
      <c r="I37" s="4">
        <v>29547</v>
      </c>
      <c r="J37" s="4">
        <f>Table1[[#This Row],[Basic Salary]]+Table1[[#This Row],[Bonus]]</f>
        <v>143936</v>
      </c>
      <c r="K37">
        <v>80</v>
      </c>
      <c r="L37">
        <v>96</v>
      </c>
      <c r="M37" t="s">
        <v>37</v>
      </c>
      <c r="N37">
        <v>104</v>
      </c>
    </row>
    <row r="38" spans="1:14" x14ac:dyDescent="0.35">
      <c r="A38" t="s">
        <v>3500</v>
      </c>
      <c r="B38" t="s">
        <v>57</v>
      </c>
      <c r="C38" t="s">
        <v>15</v>
      </c>
      <c r="D38" t="s">
        <v>40</v>
      </c>
      <c r="E38" t="s">
        <v>17</v>
      </c>
      <c r="F38" s="2">
        <v>44952</v>
      </c>
      <c r="G38" s="2">
        <v>30387</v>
      </c>
      <c r="H38" s="4">
        <v>117726</v>
      </c>
      <c r="I38" s="4">
        <v>26099</v>
      </c>
      <c r="J38" s="4">
        <f>Table1[[#This Row],[Basic Salary]]+Table1[[#This Row],[Bonus]]</f>
        <v>143825</v>
      </c>
      <c r="K38">
        <v>84</v>
      </c>
      <c r="L38">
        <v>56</v>
      </c>
      <c r="M38" t="s">
        <v>53</v>
      </c>
      <c r="N38">
        <v>115</v>
      </c>
    </row>
    <row r="39" spans="1:14" x14ac:dyDescent="0.35">
      <c r="A39" t="s">
        <v>1619</v>
      </c>
      <c r="B39" t="s">
        <v>129</v>
      </c>
      <c r="C39" t="s">
        <v>15</v>
      </c>
      <c r="D39" t="s">
        <v>81</v>
      </c>
      <c r="E39" t="s">
        <v>51</v>
      </c>
      <c r="F39" s="2">
        <v>45164</v>
      </c>
      <c r="G39" s="2">
        <v>35143</v>
      </c>
      <c r="H39" s="4">
        <v>116498</v>
      </c>
      <c r="I39" s="4">
        <v>27317</v>
      </c>
      <c r="J39" s="4">
        <f>Table1[[#This Row],[Basic Salary]]+Table1[[#This Row],[Bonus]]</f>
        <v>143815</v>
      </c>
      <c r="K39">
        <v>98</v>
      </c>
      <c r="L39">
        <v>83</v>
      </c>
      <c r="M39" t="s">
        <v>53</v>
      </c>
      <c r="N39">
        <v>119</v>
      </c>
    </row>
    <row r="40" spans="1:14" x14ac:dyDescent="0.35">
      <c r="A40" t="s">
        <v>3740</v>
      </c>
      <c r="B40" t="s">
        <v>45</v>
      </c>
      <c r="C40" t="s">
        <v>15</v>
      </c>
      <c r="D40" t="s">
        <v>25</v>
      </c>
      <c r="E40" t="s">
        <v>26</v>
      </c>
      <c r="F40" s="2">
        <v>44555</v>
      </c>
      <c r="G40" s="2">
        <v>38491</v>
      </c>
      <c r="H40" s="4">
        <v>114319</v>
      </c>
      <c r="I40" s="4">
        <v>29439</v>
      </c>
      <c r="J40" s="4">
        <f>Table1[[#This Row],[Basic Salary]]+Table1[[#This Row],[Bonus]]</f>
        <v>143758</v>
      </c>
      <c r="K40">
        <v>93</v>
      </c>
      <c r="L40">
        <v>45</v>
      </c>
      <c r="M40" t="s">
        <v>23</v>
      </c>
      <c r="N40">
        <v>104</v>
      </c>
    </row>
    <row r="41" spans="1:14" x14ac:dyDescent="0.35">
      <c r="A41" t="s">
        <v>2902</v>
      </c>
      <c r="B41" t="s">
        <v>85</v>
      </c>
      <c r="C41" t="s">
        <v>21</v>
      </c>
      <c r="D41" t="s">
        <v>40</v>
      </c>
      <c r="E41" t="s">
        <v>51</v>
      </c>
      <c r="F41" s="2">
        <v>45515</v>
      </c>
      <c r="G41" s="2">
        <v>40518</v>
      </c>
      <c r="H41" s="4">
        <v>116650</v>
      </c>
      <c r="I41" s="4">
        <v>26893</v>
      </c>
      <c r="J41" s="4">
        <f>Table1[[#This Row],[Basic Salary]]+Table1[[#This Row],[Bonus]]</f>
        <v>143543</v>
      </c>
      <c r="K41">
        <v>60</v>
      </c>
      <c r="L41">
        <v>58</v>
      </c>
      <c r="M41" t="s">
        <v>31</v>
      </c>
      <c r="N41">
        <v>116</v>
      </c>
    </row>
    <row r="42" spans="1:14" x14ac:dyDescent="0.35">
      <c r="A42" t="s">
        <v>632</v>
      </c>
      <c r="B42" t="s">
        <v>50</v>
      </c>
      <c r="C42" t="s">
        <v>21</v>
      </c>
      <c r="D42" t="s">
        <v>43</v>
      </c>
      <c r="E42" t="s">
        <v>17</v>
      </c>
      <c r="F42" s="2">
        <v>42583</v>
      </c>
      <c r="G42" s="2">
        <v>40609</v>
      </c>
      <c r="H42" s="4">
        <v>116587</v>
      </c>
      <c r="I42" s="4">
        <v>26897</v>
      </c>
      <c r="J42" s="4">
        <f>Table1[[#This Row],[Basic Salary]]+Table1[[#This Row],[Bonus]]</f>
        <v>143484</v>
      </c>
      <c r="K42">
        <v>61</v>
      </c>
      <c r="L42">
        <v>64</v>
      </c>
      <c r="M42" t="s">
        <v>23</v>
      </c>
      <c r="N42">
        <v>117</v>
      </c>
    </row>
    <row r="43" spans="1:14" x14ac:dyDescent="0.35">
      <c r="A43" t="s">
        <v>64</v>
      </c>
      <c r="B43" t="s">
        <v>50</v>
      </c>
      <c r="C43" t="s">
        <v>15</v>
      </c>
      <c r="D43" t="s">
        <v>43</v>
      </c>
      <c r="E43" t="s">
        <v>65</v>
      </c>
      <c r="F43" s="2">
        <v>42034</v>
      </c>
      <c r="G43" s="2">
        <v>30384</v>
      </c>
      <c r="H43" s="4">
        <v>117778</v>
      </c>
      <c r="I43" s="4">
        <v>25679</v>
      </c>
      <c r="J43" s="4">
        <f>Table1[[#This Row],[Basic Salary]]+Table1[[#This Row],[Bonus]]</f>
        <v>143457</v>
      </c>
      <c r="K43">
        <v>63</v>
      </c>
      <c r="L43">
        <v>54</v>
      </c>
      <c r="M43" t="s">
        <v>53</v>
      </c>
      <c r="N43">
        <v>102</v>
      </c>
    </row>
    <row r="44" spans="1:14" x14ac:dyDescent="0.35">
      <c r="A44" t="s">
        <v>2670</v>
      </c>
      <c r="B44" t="s">
        <v>39</v>
      </c>
      <c r="C44" t="s">
        <v>15</v>
      </c>
      <c r="D44" t="s">
        <v>43</v>
      </c>
      <c r="E44" t="s">
        <v>65</v>
      </c>
      <c r="F44" s="2">
        <v>42802</v>
      </c>
      <c r="G44" s="2">
        <v>34501</v>
      </c>
      <c r="H44" s="4">
        <v>118517</v>
      </c>
      <c r="I44" s="4">
        <v>24899</v>
      </c>
      <c r="J44" s="4">
        <f>Table1[[#This Row],[Basic Salary]]+Table1[[#This Row],[Bonus]]</f>
        <v>143416</v>
      </c>
      <c r="K44">
        <v>91</v>
      </c>
      <c r="L44">
        <v>56</v>
      </c>
      <c r="M44" t="s">
        <v>18</v>
      </c>
      <c r="N44">
        <v>118</v>
      </c>
    </row>
    <row r="45" spans="1:14" x14ac:dyDescent="0.35">
      <c r="A45" t="s">
        <v>478</v>
      </c>
      <c r="B45" t="s">
        <v>60</v>
      </c>
      <c r="C45" t="s">
        <v>15</v>
      </c>
      <c r="D45" t="s">
        <v>33</v>
      </c>
      <c r="E45" t="s">
        <v>30</v>
      </c>
      <c r="F45" s="2">
        <v>44131</v>
      </c>
      <c r="G45" s="2">
        <v>37791</v>
      </c>
      <c r="H45" s="4">
        <v>115209</v>
      </c>
      <c r="I45" s="4">
        <v>27956</v>
      </c>
      <c r="J45" s="4">
        <f>Table1[[#This Row],[Basic Salary]]+Table1[[#This Row],[Bonus]]</f>
        <v>143165</v>
      </c>
      <c r="K45">
        <v>99</v>
      </c>
      <c r="L45">
        <v>46</v>
      </c>
      <c r="M45" t="s">
        <v>27</v>
      </c>
      <c r="N45">
        <v>108</v>
      </c>
    </row>
    <row r="46" spans="1:14" x14ac:dyDescent="0.35">
      <c r="A46" t="s">
        <v>2453</v>
      </c>
      <c r="B46" t="s">
        <v>85</v>
      </c>
      <c r="C46" t="s">
        <v>15</v>
      </c>
      <c r="D46" t="s">
        <v>46</v>
      </c>
      <c r="E46" t="s">
        <v>22</v>
      </c>
      <c r="F46" s="2">
        <v>42419</v>
      </c>
      <c r="G46" s="2">
        <v>40207</v>
      </c>
      <c r="H46" s="4">
        <v>118094</v>
      </c>
      <c r="I46" s="4">
        <v>25069</v>
      </c>
      <c r="J46" s="4">
        <f>Table1[[#This Row],[Basic Salary]]+Table1[[#This Row],[Bonus]]</f>
        <v>143163</v>
      </c>
      <c r="K46">
        <v>91</v>
      </c>
      <c r="L46">
        <v>89</v>
      </c>
      <c r="M46" t="s">
        <v>37</v>
      </c>
      <c r="N46">
        <v>118</v>
      </c>
    </row>
    <row r="47" spans="1:14" x14ac:dyDescent="0.35">
      <c r="A47" t="s">
        <v>3197</v>
      </c>
      <c r="B47" t="s">
        <v>69</v>
      </c>
      <c r="C47" t="s">
        <v>21</v>
      </c>
      <c r="D47" t="s">
        <v>43</v>
      </c>
      <c r="E47" t="s">
        <v>51</v>
      </c>
      <c r="F47" s="2">
        <v>42733</v>
      </c>
      <c r="G47" s="2">
        <v>37740</v>
      </c>
      <c r="H47" s="4">
        <v>113206</v>
      </c>
      <c r="I47" s="4">
        <v>29902</v>
      </c>
      <c r="J47" s="4">
        <f>Table1[[#This Row],[Basic Salary]]+Table1[[#This Row],[Bonus]]</f>
        <v>143108</v>
      </c>
      <c r="K47">
        <v>75</v>
      </c>
      <c r="L47">
        <v>73</v>
      </c>
      <c r="M47" t="s">
        <v>34</v>
      </c>
      <c r="N47">
        <v>111</v>
      </c>
    </row>
    <row r="48" spans="1:14" x14ac:dyDescent="0.35">
      <c r="A48" t="s">
        <v>4644</v>
      </c>
      <c r="B48" t="s">
        <v>89</v>
      </c>
      <c r="C48" t="s">
        <v>21</v>
      </c>
      <c r="D48" t="s">
        <v>33</v>
      </c>
      <c r="E48" t="s">
        <v>22</v>
      </c>
      <c r="F48" s="2">
        <v>43621</v>
      </c>
      <c r="G48" s="2">
        <v>31448</v>
      </c>
      <c r="H48" s="4">
        <v>117942</v>
      </c>
      <c r="I48" s="4">
        <v>25156</v>
      </c>
      <c r="J48" s="4">
        <f>Table1[[#This Row],[Basic Salary]]+Table1[[#This Row],[Bonus]]</f>
        <v>143098</v>
      </c>
      <c r="K48">
        <v>93</v>
      </c>
      <c r="L48">
        <v>44</v>
      </c>
      <c r="M48" t="s">
        <v>53</v>
      </c>
      <c r="N48">
        <v>119</v>
      </c>
    </row>
    <row r="49" spans="1:14" x14ac:dyDescent="0.35">
      <c r="A49" t="s">
        <v>3978</v>
      </c>
      <c r="B49" t="s">
        <v>14</v>
      </c>
      <c r="C49" t="s">
        <v>15</v>
      </c>
      <c r="D49" t="s">
        <v>40</v>
      </c>
      <c r="E49" t="s">
        <v>26</v>
      </c>
      <c r="F49" s="2">
        <v>43540</v>
      </c>
      <c r="G49" s="2">
        <v>29321</v>
      </c>
      <c r="H49" s="4">
        <v>119793</v>
      </c>
      <c r="I49" s="4">
        <v>23303</v>
      </c>
      <c r="J49" s="4">
        <f>Table1[[#This Row],[Basic Salary]]+Table1[[#This Row],[Bonus]]</f>
        <v>143096</v>
      </c>
      <c r="K49">
        <v>95</v>
      </c>
      <c r="L49">
        <v>98</v>
      </c>
      <c r="M49" t="s">
        <v>34</v>
      </c>
      <c r="N49">
        <v>110</v>
      </c>
    </row>
    <row r="50" spans="1:14" x14ac:dyDescent="0.35">
      <c r="A50" t="s">
        <v>758</v>
      </c>
      <c r="B50" t="s">
        <v>87</v>
      </c>
      <c r="C50" t="s">
        <v>21</v>
      </c>
      <c r="D50" t="s">
        <v>25</v>
      </c>
      <c r="E50" t="s">
        <v>30</v>
      </c>
      <c r="F50" s="2">
        <v>44572</v>
      </c>
      <c r="G50" s="2">
        <v>36828</v>
      </c>
      <c r="H50" s="4">
        <v>117261</v>
      </c>
      <c r="I50" s="4">
        <v>25755</v>
      </c>
      <c r="J50" s="4">
        <f>Table1[[#This Row],[Basic Salary]]+Table1[[#This Row],[Bonus]]</f>
        <v>143016</v>
      </c>
      <c r="K50">
        <v>60</v>
      </c>
      <c r="L50">
        <v>95</v>
      </c>
      <c r="M50" t="s">
        <v>18</v>
      </c>
      <c r="N50">
        <v>103</v>
      </c>
    </row>
    <row r="51" spans="1:14" x14ac:dyDescent="0.35">
      <c r="A51" t="s">
        <v>3970</v>
      </c>
      <c r="B51" t="s">
        <v>93</v>
      </c>
      <c r="C51" t="s">
        <v>21</v>
      </c>
      <c r="D51" t="s">
        <v>46</v>
      </c>
      <c r="E51" t="s">
        <v>22</v>
      </c>
      <c r="F51" s="2">
        <v>42081</v>
      </c>
      <c r="G51" s="2">
        <v>40491</v>
      </c>
      <c r="H51" s="4">
        <v>113239</v>
      </c>
      <c r="I51" s="4">
        <v>29717</v>
      </c>
      <c r="J51" s="4">
        <f>Table1[[#This Row],[Basic Salary]]+Table1[[#This Row],[Bonus]]</f>
        <v>142956</v>
      </c>
      <c r="K51">
        <v>98</v>
      </c>
      <c r="L51">
        <v>85</v>
      </c>
      <c r="M51" t="s">
        <v>34</v>
      </c>
      <c r="N51">
        <v>116</v>
      </c>
    </row>
    <row r="52" spans="1:14" x14ac:dyDescent="0.35">
      <c r="A52" t="s">
        <v>3207</v>
      </c>
      <c r="B52" t="s">
        <v>50</v>
      </c>
      <c r="C52" t="s">
        <v>21</v>
      </c>
      <c r="D52" t="s">
        <v>81</v>
      </c>
      <c r="E52" t="s">
        <v>30</v>
      </c>
      <c r="F52" s="2">
        <v>44268</v>
      </c>
      <c r="G52" s="2">
        <v>29510</v>
      </c>
      <c r="H52" s="4">
        <v>113362</v>
      </c>
      <c r="I52" s="4">
        <v>29571</v>
      </c>
      <c r="J52" s="4">
        <f>Table1[[#This Row],[Basic Salary]]+Table1[[#This Row],[Bonus]]</f>
        <v>142933</v>
      </c>
      <c r="K52">
        <v>97</v>
      </c>
      <c r="L52">
        <v>90</v>
      </c>
      <c r="M52" t="s">
        <v>34</v>
      </c>
      <c r="N52">
        <v>112</v>
      </c>
    </row>
    <row r="53" spans="1:14" x14ac:dyDescent="0.35">
      <c r="A53" t="s">
        <v>1292</v>
      </c>
      <c r="B53" t="s">
        <v>50</v>
      </c>
      <c r="C53" t="s">
        <v>15</v>
      </c>
      <c r="D53" t="s">
        <v>16</v>
      </c>
      <c r="E53" t="s">
        <v>30</v>
      </c>
      <c r="F53" s="2">
        <v>45693</v>
      </c>
      <c r="G53" s="2">
        <v>35952</v>
      </c>
      <c r="H53" s="4">
        <v>117471</v>
      </c>
      <c r="I53" s="4">
        <v>25377</v>
      </c>
      <c r="J53" s="4">
        <f>Table1[[#This Row],[Basic Salary]]+Table1[[#This Row],[Bonus]]</f>
        <v>142848</v>
      </c>
      <c r="K53">
        <v>91</v>
      </c>
      <c r="L53">
        <v>57</v>
      </c>
      <c r="M53" t="s">
        <v>53</v>
      </c>
      <c r="N53">
        <v>107</v>
      </c>
    </row>
    <row r="54" spans="1:14" x14ac:dyDescent="0.35">
      <c r="A54" t="s">
        <v>498</v>
      </c>
      <c r="B54" t="s">
        <v>77</v>
      </c>
      <c r="C54" t="s">
        <v>15</v>
      </c>
      <c r="D54" t="s">
        <v>81</v>
      </c>
      <c r="E54" t="s">
        <v>26</v>
      </c>
      <c r="F54" s="2">
        <v>42424</v>
      </c>
      <c r="G54" s="2">
        <v>39315</v>
      </c>
      <c r="H54" s="4">
        <v>113542</v>
      </c>
      <c r="I54" s="4">
        <v>29231</v>
      </c>
      <c r="J54" s="4">
        <f>Table1[[#This Row],[Basic Salary]]+Table1[[#This Row],[Bonus]]</f>
        <v>142773</v>
      </c>
      <c r="K54">
        <v>95</v>
      </c>
      <c r="L54">
        <v>95</v>
      </c>
      <c r="M54" t="s">
        <v>37</v>
      </c>
      <c r="N54">
        <v>118</v>
      </c>
    </row>
    <row r="55" spans="1:14" x14ac:dyDescent="0.35">
      <c r="A55" t="s">
        <v>2960</v>
      </c>
      <c r="B55" t="s">
        <v>93</v>
      </c>
      <c r="C55" t="s">
        <v>21</v>
      </c>
      <c r="D55" t="s">
        <v>33</v>
      </c>
      <c r="E55" t="s">
        <v>51</v>
      </c>
      <c r="F55" s="2">
        <v>45883</v>
      </c>
      <c r="G55" s="2">
        <v>32695</v>
      </c>
      <c r="H55" s="4">
        <v>113387</v>
      </c>
      <c r="I55" s="4">
        <v>29303</v>
      </c>
      <c r="J55" s="4">
        <f>Table1[[#This Row],[Basic Salary]]+Table1[[#This Row],[Bonus]]</f>
        <v>142690</v>
      </c>
      <c r="K55">
        <v>75</v>
      </c>
      <c r="L55">
        <v>40</v>
      </c>
      <c r="M55" t="s">
        <v>34</v>
      </c>
      <c r="N55">
        <v>120</v>
      </c>
    </row>
    <row r="56" spans="1:14" x14ac:dyDescent="0.35">
      <c r="A56" t="s">
        <v>3815</v>
      </c>
      <c r="B56" t="s">
        <v>75</v>
      </c>
      <c r="C56" t="s">
        <v>15</v>
      </c>
      <c r="D56" t="s">
        <v>40</v>
      </c>
      <c r="E56" t="s">
        <v>30</v>
      </c>
      <c r="F56" s="2">
        <v>44708</v>
      </c>
      <c r="G56" s="2">
        <v>33886</v>
      </c>
      <c r="H56" s="4">
        <v>115452</v>
      </c>
      <c r="I56" s="4">
        <v>27229</v>
      </c>
      <c r="J56" s="4">
        <f>Table1[[#This Row],[Basic Salary]]+Table1[[#This Row],[Bonus]]</f>
        <v>142681</v>
      </c>
      <c r="K56">
        <v>60</v>
      </c>
      <c r="L56">
        <v>95</v>
      </c>
      <c r="M56" t="s">
        <v>31</v>
      </c>
      <c r="N56">
        <v>109</v>
      </c>
    </row>
    <row r="57" spans="1:14" x14ac:dyDescent="0.35">
      <c r="A57" t="s">
        <v>1564</v>
      </c>
      <c r="B57" t="s">
        <v>89</v>
      </c>
      <c r="C57" t="s">
        <v>21</v>
      </c>
      <c r="D57" t="s">
        <v>81</v>
      </c>
      <c r="E57" t="s">
        <v>26</v>
      </c>
      <c r="F57" s="2">
        <v>45225</v>
      </c>
      <c r="G57" s="2">
        <v>33926</v>
      </c>
      <c r="H57" s="4">
        <v>114660</v>
      </c>
      <c r="I57" s="4">
        <v>27901</v>
      </c>
      <c r="J57" s="4">
        <f>Table1[[#This Row],[Basic Salary]]+Table1[[#This Row],[Bonus]]</f>
        <v>142561</v>
      </c>
      <c r="K57">
        <v>63</v>
      </c>
      <c r="L57">
        <v>73</v>
      </c>
      <c r="M57" t="s">
        <v>34</v>
      </c>
      <c r="N57">
        <v>102</v>
      </c>
    </row>
    <row r="58" spans="1:14" x14ac:dyDescent="0.35">
      <c r="A58" t="s">
        <v>1182</v>
      </c>
      <c r="B58" t="s">
        <v>62</v>
      </c>
      <c r="C58" t="s">
        <v>21</v>
      </c>
      <c r="D58" t="s">
        <v>40</v>
      </c>
      <c r="E58" t="s">
        <v>30</v>
      </c>
      <c r="F58" s="2">
        <v>45466</v>
      </c>
      <c r="G58" s="2">
        <v>40027</v>
      </c>
      <c r="H58" s="4">
        <v>115249</v>
      </c>
      <c r="I58" s="4">
        <v>27291</v>
      </c>
      <c r="J58" s="4">
        <f>Table1[[#This Row],[Basic Salary]]+Table1[[#This Row],[Bonus]]</f>
        <v>142540</v>
      </c>
      <c r="K58">
        <v>87</v>
      </c>
      <c r="L58">
        <v>80</v>
      </c>
      <c r="M58" t="s">
        <v>31</v>
      </c>
      <c r="N58">
        <v>120</v>
      </c>
    </row>
    <row r="59" spans="1:14" x14ac:dyDescent="0.35">
      <c r="A59" t="s">
        <v>2061</v>
      </c>
      <c r="B59" t="s">
        <v>85</v>
      </c>
      <c r="C59" t="s">
        <v>15</v>
      </c>
      <c r="D59" t="s">
        <v>46</v>
      </c>
      <c r="E59" t="s">
        <v>26</v>
      </c>
      <c r="F59" s="2">
        <v>43758</v>
      </c>
      <c r="G59" s="2">
        <v>37058</v>
      </c>
      <c r="H59" s="4">
        <v>115957</v>
      </c>
      <c r="I59" s="4">
        <v>26516</v>
      </c>
      <c r="J59" s="4">
        <f>Table1[[#This Row],[Basic Salary]]+Table1[[#This Row],[Bonus]]</f>
        <v>142473</v>
      </c>
      <c r="K59">
        <v>90</v>
      </c>
      <c r="L59">
        <v>59</v>
      </c>
      <c r="M59" t="s">
        <v>27</v>
      </c>
      <c r="N59">
        <v>105</v>
      </c>
    </row>
    <row r="60" spans="1:14" x14ac:dyDescent="0.35">
      <c r="A60" t="s">
        <v>3056</v>
      </c>
      <c r="B60" t="s">
        <v>20</v>
      </c>
      <c r="C60" t="s">
        <v>15</v>
      </c>
      <c r="D60" t="s">
        <v>43</v>
      </c>
      <c r="E60" t="s">
        <v>65</v>
      </c>
      <c r="F60" s="2">
        <v>44157</v>
      </c>
      <c r="G60" s="2">
        <v>40521</v>
      </c>
      <c r="H60" s="4">
        <v>118130</v>
      </c>
      <c r="I60" s="4">
        <v>24332</v>
      </c>
      <c r="J60" s="4">
        <f>Table1[[#This Row],[Basic Salary]]+Table1[[#This Row],[Bonus]]</f>
        <v>142462</v>
      </c>
      <c r="K60">
        <v>97</v>
      </c>
      <c r="L60">
        <v>96</v>
      </c>
      <c r="M60" t="s">
        <v>23</v>
      </c>
      <c r="N60">
        <v>102</v>
      </c>
    </row>
    <row r="61" spans="1:14" x14ac:dyDescent="0.35">
      <c r="A61" t="s">
        <v>944</v>
      </c>
      <c r="B61" t="s">
        <v>129</v>
      </c>
      <c r="C61" t="s">
        <v>15</v>
      </c>
      <c r="D61" t="s">
        <v>33</v>
      </c>
      <c r="E61" t="s">
        <v>22</v>
      </c>
      <c r="F61" s="2">
        <v>45111</v>
      </c>
      <c r="G61" s="2">
        <v>33827</v>
      </c>
      <c r="H61" s="4">
        <v>114201</v>
      </c>
      <c r="I61" s="4">
        <v>28238</v>
      </c>
      <c r="J61" s="4">
        <f>Table1[[#This Row],[Basic Salary]]+Table1[[#This Row],[Bonus]]</f>
        <v>142439</v>
      </c>
      <c r="K61">
        <v>82</v>
      </c>
      <c r="L61">
        <v>52</v>
      </c>
      <c r="M61" t="s">
        <v>53</v>
      </c>
      <c r="N61">
        <v>120</v>
      </c>
    </row>
    <row r="62" spans="1:14" x14ac:dyDescent="0.35">
      <c r="A62" t="s">
        <v>3932</v>
      </c>
      <c r="B62" t="s">
        <v>36</v>
      </c>
      <c r="C62" t="s">
        <v>15</v>
      </c>
      <c r="D62" t="s">
        <v>81</v>
      </c>
      <c r="E62" t="s">
        <v>30</v>
      </c>
      <c r="F62" s="2">
        <v>45959</v>
      </c>
      <c r="G62" s="2">
        <v>37123</v>
      </c>
      <c r="H62" s="4">
        <v>115796</v>
      </c>
      <c r="I62" s="4">
        <v>26632</v>
      </c>
      <c r="J62" s="4">
        <f>Table1[[#This Row],[Basic Salary]]+Table1[[#This Row],[Bonus]]</f>
        <v>142428</v>
      </c>
      <c r="K62">
        <v>91</v>
      </c>
      <c r="L62">
        <v>86</v>
      </c>
      <c r="M62" t="s">
        <v>27</v>
      </c>
      <c r="N62">
        <v>119</v>
      </c>
    </row>
    <row r="63" spans="1:14" x14ac:dyDescent="0.35">
      <c r="A63" t="s">
        <v>2935</v>
      </c>
      <c r="B63" t="s">
        <v>77</v>
      </c>
      <c r="C63" t="s">
        <v>15</v>
      </c>
      <c r="D63" t="s">
        <v>81</v>
      </c>
      <c r="E63" t="s">
        <v>17</v>
      </c>
      <c r="F63" s="2">
        <v>44702</v>
      </c>
      <c r="G63" s="2">
        <v>37141</v>
      </c>
      <c r="H63" s="4">
        <v>115667</v>
      </c>
      <c r="I63" s="4">
        <v>26699</v>
      </c>
      <c r="J63" s="4">
        <f>Table1[[#This Row],[Basic Salary]]+Table1[[#This Row],[Bonus]]</f>
        <v>142366</v>
      </c>
      <c r="K63">
        <v>88</v>
      </c>
      <c r="L63">
        <v>70</v>
      </c>
      <c r="M63" t="s">
        <v>53</v>
      </c>
      <c r="N63">
        <v>120</v>
      </c>
    </row>
    <row r="64" spans="1:14" x14ac:dyDescent="0.35">
      <c r="A64" t="s">
        <v>5036</v>
      </c>
      <c r="B64" t="s">
        <v>14</v>
      </c>
      <c r="C64" t="s">
        <v>21</v>
      </c>
      <c r="D64" t="s">
        <v>46</v>
      </c>
      <c r="E64" t="s">
        <v>30</v>
      </c>
      <c r="F64" s="2">
        <v>44097</v>
      </c>
      <c r="G64" s="2">
        <v>40961</v>
      </c>
      <c r="H64" s="4">
        <v>113541</v>
      </c>
      <c r="I64" s="4">
        <v>28799</v>
      </c>
      <c r="J64" s="4">
        <f>Table1[[#This Row],[Basic Salary]]+Table1[[#This Row],[Bonus]]</f>
        <v>142340</v>
      </c>
      <c r="K64">
        <v>78</v>
      </c>
      <c r="L64">
        <v>64</v>
      </c>
      <c r="M64" t="s">
        <v>34</v>
      </c>
      <c r="N64">
        <v>110</v>
      </c>
    </row>
    <row r="65" spans="1:14" x14ac:dyDescent="0.35">
      <c r="A65" t="s">
        <v>3134</v>
      </c>
      <c r="B65" t="s">
        <v>14</v>
      </c>
      <c r="C65" t="s">
        <v>15</v>
      </c>
      <c r="D65" t="s">
        <v>46</v>
      </c>
      <c r="E65" t="s">
        <v>30</v>
      </c>
      <c r="F65" s="2">
        <v>42341</v>
      </c>
      <c r="G65" s="2">
        <v>38023</v>
      </c>
      <c r="H65" s="4">
        <v>114385</v>
      </c>
      <c r="I65" s="4">
        <v>27927</v>
      </c>
      <c r="J65" s="4">
        <f>Table1[[#This Row],[Basic Salary]]+Table1[[#This Row],[Bonus]]</f>
        <v>142312</v>
      </c>
      <c r="K65">
        <v>86</v>
      </c>
      <c r="L65">
        <v>66</v>
      </c>
      <c r="M65" t="s">
        <v>31</v>
      </c>
      <c r="N65">
        <v>116</v>
      </c>
    </row>
    <row r="66" spans="1:14" x14ac:dyDescent="0.35">
      <c r="A66" t="s">
        <v>2317</v>
      </c>
      <c r="B66" t="s">
        <v>50</v>
      </c>
      <c r="C66" t="s">
        <v>15</v>
      </c>
      <c r="D66" t="s">
        <v>43</v>
      </c>
      <c r="E66" t="s">
        <v>51</v>
      </c>
      <c r="F66" s="2">
        <v>43878</v>
      </c>
      <c r="G66" s="2">
        <v>34250</v>
      </c>
      <c r="H66" s="4">
        <v>114915</v>
      </c>
      <c r="I66" s="4">
        <v>27272</v>
      </c>
      <c r="J66" s="4">
        <f>Table1[[#This Row],[Basic Salary]]+Table1[[#This Row],[Bonus]]</f>
        <v>142187</v>
      </c>
      <c r="K66">
        <v>91</v>
      </c>
      <c r="L66">
        <v>56</v>
      </c>
      <c r="M66" t="s">
        <v>23</v>
      </c>
      <c r="N66">
        <v>112</v>
      </c>
    </row>
    <row r="67" spans="1:14" x14ac:dyDescent="0.35">
      <c r="A67" t="s">
        <v>3410</v>
      </c>
      <c r="B67" t="s">
        <v>45</v>
      </c>
      <c r="C67" t="s">
        <v>15</v>
      </c>
      <c r="D67" t="s">
        <v>25</v>
      </c>
      <c r="E67" t="s">
        <v>51</v>
      </c>
      <c r="F67" s="2">
        <v>44734</v>
      </c>
      <c r="G67" s="2">
        <v>30330</v>
      </c>
      <c r="H67" s="4">
        <v>118456</v>
      </c>
      <c r="I67" s="4">
        <v>23729</v>
      </c>
      <c r="J67" s="4">
        <f>Table1[[#This Row],[Basic Salary]]+Table1[[#This Row],[Bonus]]</f>
        <v>142185</v>
      </c>
      <c r="K67">
        <v>74</v>
      </c>
      <c r="L67">
        <v>82</v>
      </c>
      <c r="M67" t="s">
        <v>37</v>
      </c>
      <c r="N67">
        <v>111</v>
      </c>
    </row>
    <row r="68" spans="1:14" x14ac:dyDescent="0.35">
      <c r="A68" t="s">
        <v>2211</v>
      </c>
      <c r="B68" t="s">
        <v>95</v>
      </c>
      <c r="C68" t="s">
        <v>21</v>
      </c>
      <c r="D68" t="s">
        <v>81</v>
      </c>
      <c r="E68" t="s">
        <v>65</v>
      </c>
      <c r="F68" s="2">
        <v>43422</v>
      </c>
      <c r="G68" s="2">
        <v>38399</v>
      </c>
      <c r="H68" s="4">
        <v>112864</v>
      </c>
      <c r="I68" s="4">
        <v>29266</v>
      </c>
      <c r="J68" s="4">
        <f>Table1[[#This Row],[Basic Salary]]+Table1[[#This Row],[Bonus]]</f>
        <v>142130</v>
      </c>
      <c r="K68">
        <v>96</v>
      </c>
      <c r="L68">
        <v>49</v>
      </c>
      <c r="M68" t="s">
        <v>18</v>
      </c>
      <c r="N68">
        <v>106</v>
      </c>
    </row>
    <row r="69" spans="1:14" x14ac:dyDescent="0.35">
      <c r="A69" t="s">
        <v>2996</v>
      </c>
      <c r="B69" t="s">
        <v>87</v>
      </c>
      <c r="C69" t="s">
        <v>21</v>
      </c>
      <c r="D69" t="s">
        <v>43</v>
      </c>
      <c r="E69" t="s">
        <v>30</v>
      </c>
      <c r="F69" s="2">
        <v>45166</v>
      </c>
      <c r="G69" s="2">
        <v>40424</v>
      </c>
      <c r="H69" s="4">
        <v>115002</v>
      </c>
      <c r="I69" s="4">
        <v>27031</v>
      </c>
      <c r="J69" s="4">
        <f>Table1[[#This Row],[Basic Salary]]+Table1[[#This Row],[Bonus]]</f>
        <v>142033</v>
      </c>
      <c r="K69">
        <v>74</v>
      </c>
      <c r="L69">
        <v>92</v>
      </c>
      <c r="M69" t="s">
        <v>37</v>
      </c>
      <c r="N69">
        <v>116</v>
      </c>
    </row>
    <row r="70" spans="1:14" x14ac:dyDescent="0.35">
      <c r="A70" t="s">
        <v>3400</v>
      </c>
      <c r="B70" t="s">
        <v>93</v>
      </c>
      <c r="C70" t="s">
        <v>15</v>
      </c>
      <c r="D70" t="s">
        <v>16</v>
      </c>
      <c r="E70" t="s">
        <v>17</v>
      </c>
      <c r="F70" s="2">
        <v>42333</v>
      </c>
      <c r="G70" s="2">
        <v>31041</v>
      </c>
      <c r="H70" s="4">
        <v>112454</v>
      </c>
      <c r="I70" s="4">
        <v>29570</v>
      </c>
      <c r="J70" s="4">
        <f>Table1[[#This Row],[Basic Salary]]+Table1[[#This Row],[Bonus]]</f>
        <v>142024</v>
      </c>
      <c r="K70">
        <v>63</v>
      </c>
      <c r="L70">
        <v>45</v>
      </c>
      <c r="M70" t="s">
        <v>34</v>
      </c>
      <c r="N70">
        <v>111</v>
      </c>
    </row>
    <row r="71" spans="1:14" x14ac:dyDescent="0.35">
      <c r="A71" t="s">
        <v>2469</v>
      </c>
      <c r="B71" t="s">
        <v>129</v>
      </c>
      <c r="C71" t="s">
        <v>15</v>
      </c>
      <c r="D71" t="s">
        <v>46</v>
      </c>
      <c r="E71" t="s">
        <v>30</v>
      </c>
      <c r="F71" s="2">
        <v>44245</v>
      </c>
      <c r="G71" s="2">
        <v>29465</v>
      </c>
      <c r="H71" s="4">
        <v>113307</v>
      </c>
      <c r="I71" s="4">
        <v>28684</v>
      </c>
      <c r="J71" s="4">
        <f>Table1[[#This Row],[Basic Salary]]+Table1[[#This Row],[Bonus]]</f>
        <v>141991</v>
      </c>
      <c r="K71">
        <v>95</v>
      </c>
      <c r="L71">
        <v>63</v>
      </c>
      <c r="M71" t="s">
        <v>34</v>
      </c>
      <c r="N71">
        <v>112</v>
      </c>
    </row>
    <row r="72" spans="1:14" x14ac:dyDescent="0.35">
      <c r="A72" t="s">
        <v>3728</v>
      </c>
      <c r="B72" t="s">
        <v>39</v>
      </c>
      <c r="C72" t="s">
        <v>15</v>
      </c>
      <c r="D72" t="s">
        <v>16</v>
      </c>
      <c r="E72" t="s">
        <v>26</v>
      </c>
      <c r="F72" s="2">
        <v>43589</v>
      </c>
      <c r="G72" s="2">
        <v>31467</v>
      </c>
      <c r="H72" s="4">
        <v>119261</v>
      </c>
      <c r="I72" s="4">
        <v>22699</v>
      </c>
      <c r="J72" s="4">
        <f>Table1[[#This Row],[Basic Salary]]+Table1[[#This Row],[Bonus]]</f>
        <v>141960</v>
      </c>
      <c r="K72">
        <v>85</v>
      </c>
      <c r="L72">
        <v>67</v>
      </c>
      <c r="M72" t="s">
        <v>53</v>
      </c>
      <c r="N72">
        <v>107</v>
      </c>
    </row>
    <row r="73" spans="1:14" x14ac:dyDescent="0.35">
      <c r="A73" t="s">
        <v>2135</v>
      </c>
      <c r="B73" t="s">
        <v>42</v>
      </c>
      <c r="C73" t="s">
        <v>21</v>
      </c>
      <c r="D73" t="s">
        <v>33</v>
      </c>
      <c r="E73" t="s">
        <v>22</v>
      </c>
      <c r="F73" s="2">
        <v>45746</v>
      </c>
      <c r="G73" s="2">
        <v>32999</v>
      </c>
      <c r="H73" s="4">
        <v>112349</v>
      </c>
      <c r="I73" s="4">
        <v>29608</v>
      </c>
      <c r="J73" s="4">
        <f>Table1[[#This Row],[Basic Salary]]+Table1[[#This Row],[Bonus]]</f>
        <v>141957</v>
      </c>
      <c r="K73">
        <v>64</v>
      </c>
      <c r="L73">
        <v>43</v>
      </c>
      <c r="M73" t="s">
        <v>53</v>
      </c>
      <c r="N73">
        <v>113</v>
      </c>
    </row>
    <row r="74" spans="1:14" x14ac:dyDescent="0.35">
      <c r="A74" t="s">
        <v>3919</v>
      </c>
      <c r="B74" t="s">
        <v>89</v>
      </c>
      <c r="C74" t="s">
        <v>21</v>
      </c>
      <c r="D74" t="s">
        <v>16</v>
      </c>
      <c r="E74" t="s">
        <v>26</v>
      </c>
      <c r="F74" s="2">
        <v>43917</v>
      </c>
      <c r="G74" s="2">
        <v>33573</v>
      </c>
      <c r="H74" s="4">
        <v>119696</v>
      </c>
      <c r="I74" s="4">
        <v>22201</v>
      </c>
      <c r="J74" s="4">
        <f>Table1[[#This Row],[Basic Salary]]+Table1[[#This Row],[Bonus]]</f>
        <v>141897</v>
      </c>
      <c r="K74">
        <v>86</v>
      </c>
      <c r="L74">
        <v>80</v>
      </c>
      <c r="M74" t="s">
        <v>27</v>
      </c>
      <c r="N74">
        <v>107</v>
      </c>
    </row>
    <row r="75" spans="1:14" x14ac:dyDescent="0.35">
      <c r="A75" t="s">
        <v>3961</v>
      </c>
      <c r="B75" t="s">
        <v>95</v>
      </c>
      <c r="C75" t="s">
        <v>15</v>
      </c>
      <c r="D75" t="s">
        <v>40</v>
      </c>
      <c r="E75" t="s">
        <v>30</v>
      </c>
      <c r="F75" s="2">
        <v>45923</v>
      </c>
      <c r="G75" s="2">
        <v>33695</v>
      </c>
      <c r="H75" s="4">
        <v>115944</v>
      </c>
      <c r="I75" s="4">
        <v>25947</v>
      </c>
      <c r="J75" s="4">
        <f>Table1[[#This Row],[Basic Salary]]+Table1[[#This Row],[Bonus]]</f>
        <v>141891</v>
      </c>
      <c r="K75">
        <v>96</v>
      </c>
      <c r="L75">
        <v>47</v>
      </c>
      <c r="M75" t="s">
        <v>31</v>
      </c>
      <c r="N75">
        <v>107</v>
      </c>
    </row>
    <row r="76" spans="1:14" x14ac:dyDescent="0.35">
      <c r="A76" t="s">
        <v>2950</v>
      </c>
      <c r="B76" t="s">
        <v>129</v>
      </c>
      <c r="C76" t="s">
        <v>21</v>
      </c>
      <c r="D76" t="s">
        <v>33</v>
      </c>
      <c r="E76" t="s">
        <v>22</v>
      </c>
      <c r="F76" s="2">
        <v>42358</v>
      </c>
      <c r="G76" s="2">
        <v>34204</v>
      </c>
      <c r="H76" s="4">
        <v>112364</v>
      </c>
      <c r="I76" s="4">
        <v>29454</v>
      </c>
      <c r="J76" s="4">
        <f>Table1[[#This Row],[Basic Salary]]+Table1[[#This Row],[Bonus]]</f>
        <v>141818</v>
      </c>
      <c r="K76">
        <v>84</v>
      </c>
      <c r="L76">
        <v>90</v>
      </c>
      <c r="M76" t="s">
        <v>53</v>
      </c>
      <c r="N76">
        <v>111</v>
      </c>
    </row>
    <row r="77" spans="1:14" x14ac:dyDescent="0.35">
      <c r="A77" t="s">
        <v>2478</v>
      </c>
      <c r="B77" t="s">
        <v>36</v>
      </c>
      <c r="C77" t="s">
        <v>15</v>
      </c>
      <c r="D77" t="s">
        <v>40</v>
      </c>
      <c r="E77" t="s">
        <v>26</v>
      </c>
      <c r="F77" s="2">
        <v>44952</v>
      </c>
      <c r="G77" s="2">
        <v>35196</v>
      </c>
      <c r="H77" s="4">
        <v>118625</v>
      </c>
      <c r="I77" s="4">
        <v>23024</v>
      </c>
      <c r="J77" s="4">
        <f>Table1[[#This Row],[Basic Salary]]+Table1[[#This Row],[Bonus]]</f>
        <v>141649</v>
      </c>
      <c r="K77">
        <v>84</v>
      </c>
      <c r="L77">
        <v>84</v>
      </c>
      <c r="M77" t="s">
        <v>31</v>
      </c>
      <c r="N77">
        <v>113</v>
      </c>
    </row>
    <row r="78" spans="1:14" x14ac:dyDescent="0.35">
      <c r="A78" t="s">
        <v>4791</v>
      </c>
      <c r="B78" t="s">
        <v>95</v>
      </c>
      <c r="C78" t="s">
        <v>15</v>
      </c>
      <c r="D78" t="s">
        <v>81</v>
      </c>
      <c r="E78" t="s">
        <v>17</v>
      </c>
      <c r="F78" s="2">
        <v>44600</v>
      </c>
      <c r="G78" s="2">
        <v>34221</v>
      </c>
      <c r="H78" s="4">
        <v>113548</v>
      </c>
      <c r="I78" s="4">
        <v>28034</v>
      </c>
      <c r="J78" s="4">
        <f>Table1[[#This Row],[Basic Salary]]+Table1[[#This Row],[Bonus]]</f>
        <v>141582</v>
      </c>
      <c r="K78">
        <v>92</v>
      </c>
      <c r="L78">
        <v>55</v>
      </c>
      <c r="M78" t="s">
        <v>18</v>
      </c>
      <c r="N78">
        <v>115</v>
      </c>
    </row>
    <row r="79" spans="1:14" x14ac:dyDescent="0.35">
      <c r="A79" t="s">
        <v>633</v>
      </c>
      <c r="B79" t="s">
        <v>93</v>
      </c>
      <c r="C79" t="s">
        <v>21</v>
      </c>
      <c r="D79" t="s">
        <v>25</v>
      </c>
      <c r="E79" t="s">
        <v>22</v>
      </c>
      <c r="F79" s="2">
        <v>43168</v>
      </c>
      <c r="G79" s="2">
        <v>32509</v>
      </c>
      <c r="H79" s="4">
        <v>116295</v>
      </c>
      <c r="I79" s="4">
        <v>25249</v>
      </c>
      <c r="J79" s="4">
        <f>Table1[[#This Row],[Basic Salary]]+Table1[[#This Row],[Bonus]]</f>
        <v>141544</v>
      </c>
      <c r="K79">
        <v>77</v>
      </c>
      <c r="L79">
        <v>43</v>
      </c>
      <c r="M79" t="s">
        <v>27</v>
      </c>
      <c r="N79">
        <v>101</v>
      </c>
    </row>
    <row r="80" spans="1:14" x14ac:dyDescent="0.35">
      <c r="A80" t="s">
        <v>1907</v>
      </c>
      <c r="B80" t="s">
        <v>89</v>
      </c>
      <c r="C80" t="s">
        <v>21</v>
      </c>
      <c r="D80" t="s">
        <v>40</v>
      </c>
      <c r="E80" t="s">
        <v>22</v>
      </c>
      <c r="F80" s="2">
        <v>42664</v>
      </c>
      <c r="G80" s="2">
        <v>38484</v>
      </c>
      <c r="H80" s="4">
        <v>116656</v>
      </c>
      <c r="I80" s="4">
        <v>24719</v>
      </c>
      <c r="J80" s="4">
        <f>Table1[[#This Row],[Basic Salary]]+Table1[[#This Row],[Bonus]]</f>
        <v>141375</v>
      </c>
      <c r="K80">
        <v>64</v>
      </c>
      <c r="L80">
        <v>89</v>
      </c>
      <c r="M80" t="s">
        <v>34</v>
      </c>
      <c r="N80">
        <v>109</v>
      </c>
    </row>
    <row r="81" spans="1:14" x14ac:dyDescent="0.35">
      <c r="A81" t="s">
        <v>2119</v>
      </c>
      <c r="B81" t="s">
        <v>89</v>
      </c>
      <c r="C81" t="s">
        <v>15</v>
      </c>
      <c r="D81" t="s">
        <v>40</v>
      </c>
      <c r="E81" t="s">
        <v>17</v>
      </c>
      <c r="F81" s="2">
        <v>42365</v>
      </c>
      <c r="G81" s="2">
        <v>39451</v>
      </c>
      <c r="H81" s="4">
        <v>119496</v>
      </c>
      <c r="I81" s="4">
        <v>21864</v>
      </c>
      <c r="J81" s="4">
        <f>Table1[[#This Row],[Basic Salary]]+Table1[[#This Row],[Bonus]]</f>
        <v>141360</v>
      </c>
      <c r="K81">
        <v>69</v>
      </c>
      <c r="L81">
        <v>70</v>
      </c>
      <c r="M81" t="s">
        <v>37</v>
      </c>
      <c r="N81">
        <v>110</v>
      </c>
    </row>
    <row r="82" spans="1:14" x14ac:dyDescent="0.35">
      <c r="A82" t="s">
        <v>266</v>
      </c>
      <c r="B82" t="s">
        <v>60</v>
      </c>
      <c r="C82" t="s">
        <v>21</v>
      </c>
      <c r="D82" t="s">
        <v>43</v>
      </c>
      <c r="E82" t="s">
        <v>51</v>
      </c>
      <c r="F82" s="2">
        <v>44185</v>
      </c>
      <c r="G82" s="2">
        <v>37246</v>
      </c>
      <c r="H82" s="4">
        <v>117895</v>
      </c>
      <c r="I82" s="4">
        <v>23445</v>
      </c>
      <c r="J82" s="4">
        <f>Table1[[#This Row],[Basic Salary]]+Table1[[#This Row],[Bonus]]</f>
        <v>141340</v>
      </c>
      <c r="K82">
        <v>79</v>
      </c>
      <c r="L82">
        <v>70</v>
      </c>
      <c r="M82" t="s">
        <v>34</v>
      </c>
      <c r="N82">
        <v>101</v>
      </c>
    </row>
    <row r="83" spans="1:14" x14ac:dyDescent="0.35">
      <c r="A83" t="s">
        <v>4096</v>
      </c>
      <c r="B83" t="s">
        <v>69</v>
      </c>
      <c r="C83" t="s">
        <v>15</v>
      </c>
      <c r="D83" t="s">
        <v>43</v>
      </c>
      <c r="E83" t="s">
        <v>65</v>
      </c>
      <c r="F83" s="2">
        <v>43194</v>
      </c>
      <c r="G83" s="2">
        <v>38055</v>
      </c>
      <c r="H83" s="4">
        <v>119952</v>
      </c>
      <c r="I83" s="4">
        <v>21366</v>
      </c>
      <c r="J83" s="4">
        <f>Table1[[#This Row],[Basic Salary]]+Table1[[#This Row],[Bonus]]</f>
        <v>141318</v>
      </c>
      <c r="K83">
        <v>79</v>
      </c>
      <c r="L83">
        <v>44</v>
      </c>
      <c r="M83" t="s">
        <v>31</v>
      </c>
      <c r="N83">
        <v>106</v>
      </c>
    </row>
    <row r="84" spans="1:14" x14ac:dyDescent="0.35">
      <c r="A84" t="s">
        <v>2968</v>
      </c>
      <c r="B84" t="s">
        <v>62</v>
      </c>
      <c r="C84" t="s">
        <v>15</v>
      </c>
      <c r="D84" t="s">
        <v>43</v>
      </c>
      <c r="E84" t="s">
        <v>17</v>
      </c>
      <c r="F84" s="2">
        <v>44471</v>
      </c>
      <c r="G84" s="2">
        <v>40296</v>
      </c>
      <c r="H84" s="4">
        <v>118601</v>
      </c>
      <c r="I84" s="4">
        <v>22621</v>
      </c>
      <c r="J84" s="4">
        <f>Table1[[#This Row],[Basic Salary]]+Table1[[#This Row],[Bonus]]</f>
        <v>141222</v>
      </c>
      <c r="K84">
        <v>98</v>
      </c>
      <c r="L84">
        <v>40</v>
      </c>
      <c r="M84" t="s">
        <v>27</v>
      </c>
      <c r="N84">
        <v>110</v>
      </c>
    </row>
    <row r="85" spans="1:14" x14ac:dyDescent="0.35">
      <c r="A85" t="s">
        <v>2791</v>
      </c>
      <c r="B85" t="s">
        <v>36</v>
      </c>
      <c r="C85" t="s">
        <v>21</v>
      </c>
      <c r="D85" t="s">
        <v>25</v>
      </c>
      <c r="E85" t="s">
        <v>17</v>
      </c>
      <c r="F85" s="2">
        <v>42117</v>
      </c>
      <c r="G85" s="2">
        <v>30787</v>
      </c>
      <c r="H85" s="4">
        <v>111934</v>
      </c>
      <c r="I85" s="4">
        <v>29220</v>
      </c>
      <c r="J85" s="4">
        <f>Table1[[#This Row],[Basic Salary]]+Table1[[#This Row],[Bonus]]</f>
        <v>141154</v>
      </c>
      <c r="K85">
        <v>99</v>
      </c>
      <c r="L85">
        <v>88</v>
      </c>
      <c r="M85" t="s">
        <v>53</v>
      </c>
      <c r="N85">
        <v>103</v>
      </c>
    </row>
    <row r="86" spans="1:14" x14ac:dyDescent="0.35">
      <c r="A86" t="s">
        <v>397</v>
      </c>
      <c r="B86" t="s">
        <v>20</v>
      </c>
      <c r="C86" t="s">
        <v>15</v>
      </c>
      <c r="D86" t="s">
        <v>46</v>
      </c>
      <c r="E86" t="s">
        <v>17</v>
      </c>
      <c r="F86" s="2">
        <v>43251</v>
      </c>
      <c r="G86" s="2">
        <v>40766</v>
      </c>
      <c r="H86" s="4">
        <v>116341</v>
      </c>
      <c r="I86" s="4">
        <v>24769</v>
      </c>
      <c r="J86" s="4">
        <f>Table1[[#This Row],[Basic Salary]]+Table1[[#This Row],[Bonus]]</f>
        <v>141110</v>
      </c>
      <c r="K86">
        <v>62</v>
      </c>
      <c r="L86">
        <v>53</v>
      </c>
      <c r="M86" t="s">
        <v>34</v>
      </c>
      <c r="N86">
        <v>111</v>
      </c>
    </row>
    <row r="87" spans="1:14" x14ac:dyDescent="0.35">
      <c r="A87" t="s">
        <v>3408</v>
      </c>
      <c r="B87" t="s">
        <v>129</v>
      </c>
      <c r="C87" t="s">
        <v>15</v>
      </c>
      <c r="D87" t="s">
        <v>25</v>
      </c>
      <c r="E87" t="s">
        <v>26</v>
      </c>
      <c r="F87" s="2">
        <v>43077</v>
      </c>
      <c r="G87" s="2">
        <v>31127</v>
      </c>
      <c r="H87" s="4">
        <v>115476</v>
      </c>
      <c r="I87" s="4">
        <v>25571</v>
      </c>
      <c r="J87" s="4">
        <f>Table1[[#This Row],[Basic Salary]]+Table1[[#This Row],[Bonus]]</f>
        <v>141047</v>
      </c>
      <c r="K87">
        <v>87</v>
      </c>
      <c r="L87">
        <v>78</v>
      </c>
      <c r="M87" t="s">
        <v>37</v>
      </c>
      <c r="N87">
        <v>114</v>
      </c>
    </row>
    <row r="88" spans="1:14" x14ac:dyDescent="0.35">
      <c r="A88" t="s">
        <v>4617</v>
      </c>
      <c r="B88" t="s">
        <v>36</v>
      </c>
      <c r="C88" t="s">
        <v>15</v>
      </c>
      <c r="D88" t="s">
        <v>40</v>
      </c>
      <c r="E88" t="s">
        <v>30</v>
      </c>
      <c r="F88" s="2">
        <v>43167</v>
      </c>
      <c r="G88" s="2">
        <v>34873</v>
      </c>
      <c r="H88" s="4">
        <v>114415</v>
      </c>
      <c r="I88" s="4">
        <v>26613</v>
      </c>
      <c r="J88" s="4">
        <f>Table1[[#This Row],[Basic Salary]]+Table1[[#This Row],[Bonus]]</f>
        <v>141028</v>
      </c>
      <c r="K88">
        <v>92</v>
      </c>
      <c r="L88">
        <v>87</v>
      </c>
      <c r="M88" t="s">
        <v>18</v>
      </c>
      <c r="N88">
        <v>105</v>
      </c>
    </row>
    <row r="89" spans="1:14" x14ac:dyDescent="0.35">
      <c r="A89" t="s">
        <v>903</v>
      </c>
      <c r="B89" t="s">
        <v>42</v>
      </c>
      <c r="C89" t="s">
        <v>21</v>
      </c>
      <c r="D89" t="s">
        <v>16</v>
      </c>
      <c r="E89" t="s">
        <v>26</v>
      </c>
      <c r="F89" s="2">
        <v>42601</v>
      </c>
      <c r="G89" s="2">
        <v>29383</v>
      </c>
      <c r="H89" s="4">
        <v>119060</v>
      </c>
      <c r="I89" s="4">
        <v>21952</v>
      </c>
      <c r="J89" s="4">
        <f>Table1[[#This Row],[Basic Salary]]+Table1[[#This Row],[Bonus]]</f>
        <v>141012</v>
      </c>
      <c r="K89">
        <v>64</v>
      </c>
      <c r="L89">
        <v>45</v>
      </c>
      <c r="M89" t="s">
        <v>31</v>
      </c>
      <c r="N89">
        <v>111</v>
      </c>
    </row>
    <row r="90" spans="1:14" x14ac:dyDescent="0.35">
      <c r="A90" t="s">
        <v>4576</v>
      </c>
      <c r="B90" t="s">
        <v>89</v>
      </c>
      <c r="C90" t="s">
        <v>21</v>
      </c>
      <c r="D90" t="s">
        <v>81</v>
      </c>
      <c r="E90" t="s">
        <v>22</v>
      </c>
      <c r="F90" s="2">
        <v>45244</v>
      </c>
      <c r="G90" s="2">
        <v>30126</v>
      </c>
      <c r="H90" s="4">
        <v>114930</v>
      </c>
      <c r="I90" s="4">
        <v>26056</v>
      </c>
      <c r="J90" s="4">
        <f>Table1[[#This Row],[Basic Salary]]+Table1[[#This Row],[Bonus]]</f>
        <v>140986</v>
      </c>
      <c r="K90">
        <v>78</v>
      </c>
      <c r="L90">
        <v>57</v>
      </c>
      <c r="M90" t="s">
        <v>31</v>
      </c>
      <c r="N90">
        <v>102</v>
      </c>
    </row>
    <row r="91" spans="1:14" x14ac:dyDescent="0.35">
      <c r="A91" t="s">
        <v>1827</v>
      </c>
      <c r="B91" t="s">
        <v>93</v>
      </c>
      <c r="C91" t="s">
        <v>21</v>
      </c>
      <c r="D91" t="s">
        <v>33</v>
      </c>
      <c r="E91" t="s">
        <v>30</v>
      </c>
      <c r="F91" s="2">
        <v>44221</v>
      </c>
      <c r="G91" s="2">
        <v>31957</v>
      </c>
      <c r="H91" s="4">
        <v>111153</v>
      </c>
      <c r="I91" s="4">
        <v>29816</v>
      </c>
      <c r="J91" s="4">
        <f>Table1[[#This Row],[Basic Salary]]+Table1[[#This Row],[Bonus]]</f>
        <v>140969</v>
      </c>
      <c r="K91">
        <v>60</v>
      </c>
      <c r="L91">
        <v>99</v>
      </c>
      <c r="M91" t="s">
        <v>34</v>
      </c>
      <c r="N91">
        <v>116</v>
      </c>
    </row>
    <row r="92" spans="1:14" x14ac:dyDescent="0.35">
      <c r="A92" t="s">
        <v>4281</v>
      </c>
      <c r="B92" t="s">
        <v>42</v>
      </c>
      <c r="C92" t="s">
        <v>21</v>
      </c>
      <c r="D92" t="s">
        <v>43</v>
      </c>
      <c r="E92" t="s">
        <v>51</v>
      </c>
      <c r="F92" s="2">
        <v>42280</v>
      </c>
      <c r="G92" s="2">
        <v>40802</v>
      </c>
      <c r="H92" s="4">
        <v>116801</v>
      </c>
      <c r="I92" s="4">
        <v>24135</v>
      </c>
      <c r="J92" s="4">
        <f>Table1[[#This Row],[Basic Salary]]+Table1[[#This Row],[Bonus]]</f>
        <v>140936</v>
      </c>
      <c r="K92">
        <v>77</v>
      </c>
      <c r="L92">
        <v>60</v>
      </c>
      <c r="M92" t="s">
        <v>34</v>
      </c>
      <c r="N92">
        <v>113</v>
      </c>
    </row>
    <row r="93" spans="1:14" x14ac:dyDescent="0.35">
      <c r="A93" t="s">
        <v>4014</v>
      </c>
      <c r="B93" t="s">
        <v>71</v>
      </c>
      <c r="C93" t="s">
        <v>15</v>
      </c>
      <c r="D93" t="s">
        <v>33</v>
      </c>
      <c r="E93" t="s">
        <v>22</v>
      </c>
      <c r="F93" s="2">
        <v>43870</v>
      </c>
      <c r="G93" s="2">
        <v>31512</v>
      </c>
      <c r="H93" s="4">
        <v>114015</v>
      </c>
      <c r="I93" s="4">
        <v>26826</v>
      </c>
      <c r="J93" s="4">
        <f>Table1[[#This Row],[Basic Salary]]+Table1[[#This Row],[Bonus]]</f>
        <v>140841</v>
      </c>
      <c r="K93">
        <v>60</v>
      </c>
      <c r="L93">
        <v>99</v>
      </c>
      <c r="M93" t="s">
        <v>31</v>
      </c>
      <c r="N93">
        <v>101</v>
      </c>
    </row>
    <row r="94" spans="1:14" x14ac:dyDescent="0.35">
      <c r="A94" t="s">
        <v>2529</v>
      </c>
      <c r="B94" t="s">
        <v>45</v>
      </c>
      <c r="C94" t="s">
        <v>15</v>
      </c>
      <c r="D94" t="s">
        <v>16</v>
      </c>
      <c r="E94" t="s">
        <v>51</v>
      </c>
      <c r="F94" s="2">
        <v>44434</v>
      </c>
      <c r="G94" s="2">
        <v>31815</v>
      </c>
      <c r="H94" s="4">
        <v>111487</v>
      </c>
      <c r="I94" s="4">
        <v>29308</v>
      </c>
      <c r="J94" s="4">
        <f>Table1[[#This Row],[Basic Salary]]+Table1[[#This Row],[Bonus]]</f>
        <v>140795</v>
      </c>
      <c r="K94">
        <v>94</v>
      </c>
      <c r="L94">
        <v>97</v>
      </c>
      <c r="M94" t="s">
        <v>31</v>
      </c>
      <c r="N94">
        <v>111</v>
      </c>
    </row>
    <row r="95" spans="1:14" x14ac:dyDescent="0.35">
      <c r="A95" t="s">
        <v>4905</v>
      </c>
      <c r="B95" t="s">
        <v>42</v>
      </c>
      <c r="C95" t="s">
        <v>21</v>
      </c>
      <c r="D95" t="s">
        <v>81</v>
      </c>
      <c r="E95" t="s">
        <v>65</v>
      </c>
      <c r="F95" s="2">
        <v>45763</v>
      </c>
      <c r="G95" s="2">
        <v>36283</v>
      </c>
      <c r="H95" s="4">
        <v>113303</v>
      </c>
      <c r="I95" s="4">
        <v>27472</v>
      </c>
      <c r="J95" s="4">
        <f>Table1[[#This Row],[Basic Salary]]+Table1[[#This Row],[Bonus]]</f>
        <v>140775</v>
      </c>
      <c r="K95">
        <v>82</v>
      </c>
      <c r="L95">
        <v>43</v>
      </c>
      <c r="M95" t="s">
        <v>34</v>
      </c>
      <c r="N95">
        <v>111</v>
      </c>
    </row>
    <row r="96" spans="1:14" x14ac:dyDescent="0.35">
      <c r="A96" t="s">
        <v>2345</v>
      </c>
      <c r="B96" t="s">
        <v>71</v>
      </c>
      <c r="C96" t="s">
        <v>21</v>
      </c>
      <c r="D96" t="s">
        <v>16</v>
      </c>
      <c r="E96" t="s">
        <v>30</v>
      </c>
      <c r="F96" s="2">
        <v>44383</v>
      </c>
      <c r="G96" s="2">
        <v>34140</v>
      </c>
      <c r="H96" s="4">
        <v>117055</v>
      </c>
      <c r="I96" s="4">
        <v>23713</v>
      </c>
      <c r="J96" s="4">
        <f>Table1[[#This Row],[Basic Salary]]+Table1[[#This Row],[Bonus]]</f>
        <v>140768</v>
      </c>
      <c r="K96">
        <v>89</v>
      </c>
      <c r="L96">
        <v>52</v>
      </c>
      <c r="M96" t="s">
        <v>31</v>
      </c>
      <c r="N96">
        <v>110</v>
      </c>
    </row>
    <row r="97" spans="1:14" x14ac:dyDescent="0.35">
      <c r="A97" t="s">
        <v>779</v>
      </c>
      <c r="B97" t="s">
        <v>77</v>
      </c>
      <c r="C97" t="s">
        <v>15</v>
      </c>
      <c r="D97" t="s">
        <v>16</v>
      </c>
      <c r="E97" t="s">
        <v>51</v>
      </c>
      <c r="F97" s="2">
        <v>45484</v>
      </c>
      <c r="G97" s="2">
        <v>36519</v>
      </c>
      <c r="H97" s="4">
        <v>113744</v>
      </c>
      <c r="I97" s="4">
        <v>27005</v>
      </c>
      <c r="J97" s="4">
        <f>Table1[[#This Row],[Basic Salary]]+Table1[[#This Row],[Bonus]]</f>
        <v>140749</v>
      </c>
      <c r="K97">
        <v>65</v>
      </c>
      <c r="L97">
        <v>72</v>
      </c>
      <c r="M97" t="s">
        <v>27</v>
      </c>
      <c r="N97">
        <v>107</v>
      </c>
    </row>
    <row r="98" spans="1:14" x14ac:dyDescent="0.35">
      <c r="A98" t="s">
        <v>4761</v>
      </c>
      <c r="B98" t="s">
        <v>69</v>
      </c>
      <c r="C98" t="s">
        <v>21</v>
      </c>
      <c r="D98" t="s">
        <v>33</v>
      </c>
      <c r="E98" t="s">
        <v>26</v>
      </c>
      <c r="F98" s="2">
        <v>45091</v>
      </c>
      <c r="G98" s="2">
        <v>30160</v>
      </c>
      <c r="H98" s="4">
        <v>115711</v>
      </c>
      <c r="I98" s="4">
        <v>25008</v>
      </c>
      <c r="J98" s="4">
        <f>Table1[[#This Row],[Basic Salary]]+Table1[[#This Row],[Bonus]]</f>
        <v>140719</v>
      </c>
      <c r="K98">
        <v>65</v>
      </c>
      <c r="L98">
        <v>77</v>
      </c>
      <c r="M98" t="s">
        <v>53</v>
      </c>
      <c r="N98">
        <v>120</v>
      </c>
    </row>
    <row r="99" spans="1:14" x14ac:dyDescent="0.35">
      <c r="A99" t="s">
        <v>495</v>
      </c>
      <c r="B99" t="s">
        <v>71</v>
      </c>
      <c r="C99" t="s">
        <v>21</v>
      </c>
      <c r="D99" t="s">
        <v>43</v>
      </c>
      <c r="E99" t="s">
        <v>26</v>
      </c>
      <c r="F99" s="2">
        <v>44392</v>
      </c>
      <c r="G99" s="2">
        <v>38570</v>
      </c>
      <c r="H99" s="4">
        <v>112445</v>
      </c>
      <c r="I99" s="4">
        <v>28269</v>
      </c>
      <c r="J99" s="4">
        <f>Table1[[#This Row],[Basic Salary]]+Table1[[#This Row],[Bonus]]</f>
        <v>140714</v>
      </c>
      <c r="K99">
        <v>86</v>
      </c>
      <c r="L99">
        <v>83</v>
      </c>
      <c r="M99" t="s">
        <v>18</v>
      </c>
      <c r="N99">
        <v>118</v>
      </c>
    </row>
    <row r="100" spans="1:14" x14ac:dyDescent="0.35">
      <c r="A100" t="s">
        <v>2014</v>
      </c>
      <c r="B100" t="s">
        <v>20</v>
      </c>
      <c r="C100" t="s">
        <v>21</v>
      </c>
      <c r="D100" t="s">
        <v>43</v>
      </c>
      <c r="E100" t="s">
        <v>22</v>
      </c>
      <c r="F100" s="2">
        <v>43295</v>
      </c>
      <c r="G100" s="2">
        <v>33305</v>
      </c>
      <c r="H100" s="4">
        <v>112518</v>
      </c>
      <c r="I100" s="4">
        <v>28190</v>
      </c>
      <c r="J100" s="4">
        <f>Table1[[#This Row],[Basic Salary]]+Table1[[#This Row],[Bonus]]</f>
        <v>140708</v>
      </c>
      <c r="K100">
        <v>64</v>
      </c>
      <c r="L100">
        <v>60</v>
      </c>
      <c r="M100" t="s">
        <v>34</v>
      </c>
      <c r="N100">
        <v>106</v>
      </c>
    </row>
    <row r="101" spans="1:14" x14ac:dyDescent="0.35">
      <c r="A101" t="s">
        <v>4349</v>
      </c>
      <c r="B101" t="s">
        <v>50</v>
      </c>
      <c r="C101" t="s">
        <v>15</v>
      </c>
      <c r="D101" t="s">
        <v>43</v>
      </c>
      <c r="E101" t="s">
        <v>26</v>
      </c>
      <c r="F101" s="2">
        <v>43179</v>
      </c>
      <c r="G101" s="2">
        <v>33975</v>
      </c>
      <c r="H101" s="4">
        <v>112703</v>
      </c>
      <c r="I101" s="4">
        <v>27928</v>
      </c>
      <c r="J101" s="4">
        <f>Table1[[#This Row],[Basic Salary]]+Table1[[#This Row],[Bonus]]</f>
        <v>140631</v>
      </c>
      <c r="K101">
        <v>72</v>
      </c>
      <c r="L101">
        <v>41</v>
      </c>
      <c r="M101" t="s">
        <v>23</v>
      </c>
      <c r="N101">
        <v>104</v>
      </c>
    </row>
    <row r="102" spans="1:14" x14ac:dyDescent="0.35">
      <c r="A102" t="s">
        <v>2152</v>
      </c>
      <c r="B102" t="s">
        <v>62</v>
      </c>
      <c r="C102" t="s">
        <v>15</v>
      </c>
      <c r="D102" t="s">
        <v>81</v>
      </c>
      <c r="E102" t="s">
        <v>26</v>
      </c>
      <c r="F102" s="2">
        <v>43902</v>
      </c>
      <c r="G102" s="2">
        <v>29625</v>
      </c>
      <c r="H102" s="4">
        <v>116082</v>
      </c>
      <c r="I102" s="4">
        <v>24524</v>
      </c>
      <c r="J102" s="4">
        <f>Table1[[#This Row],[Basic Salary]]+Table1[[#This Row],[Bonus]]</f>
        <v>140606</v>
      </c>
      <c r="K102">
        <v>68</v>
      </c>
      <c r="L102">
        <v>40</v>
      </c>
      <c r="M102" t="s">
        <v>27</v>
      </c>
      <c r="N102">
        <v>104</v>
      </c>
    </row>
    <row r="103" spans="1:14" x14ac:dyDescent="0.35">
      <c r="A103" t="s">
        <v>1960</v>
      </c>
      <c r="B103" t="s">
        <v>77</v>
      </c>
      <c r="C103" t="s">
        <v>15</v>
      </c>
      <c r="D103" t="s">
        <v>43</v>
      </c>
      <c r="E103" t="s">
        <v>65</v>
      </c>
      <c r="F103" s="2">
        <v>45303</v>
      </c>
      <c r="G103" s="2">
        <v>32053</v>
      </c>
      <c r="H103" s="4">
        <v>117742</v>
      </c>
      <c r="I103" s="4">
        <v>22804</v>
      </c>
      <c r="J103" s="4">
        <f>Table1[[#This Row],[Basic Salary]]+Table1[[#This Row],[Bonus]]</f>
        <v>140546</v>
      </c>
      <c r="K103">
        <v>66</v>
      </c>
      <c r="L103">
        <v>87</v>
      </c>
      <c r="M103" t="s">
        <v>37</v>
      </c>
      <c r="N103">
        <v>107</v>
      </c>
    </row>
    <row r="104" spans="1:14" x14ac:dyDescent="0.35">
      <c r="A104" t="s">
        <v>4523</v>
      </c>
      <c r="B104" t="s">
        <v>29</v>
      </c>
      <c r="C104" t="s">
        <v>15</v>
      </c>
      <c r="D104" t="s">
        <v>40</v>
      </c>
      <c r="E104" t="s">
        <v>26</v>
      </c>
      <c r="F104" s="2">
        <v>42312</v>
      </c>
      <c r="G104" s="2">
        <v>39535</v>
      </c>
      <c r="H104" s="4">
        <v>114879</v>
      </c>
      <c r="I104" s="4">
        <v>25570</v>
      </c>
      <c r="J104" s="4">
        <f>Table1[[#This Row],[Basic Salary]]+Table1[[#This Row],[Bonus]]</f>
        <v>140449</v>
      </c>
      <c r="K104">
        <v>71</v>
      </c>
      <c r="L104">
        <v>95</v>
      </c>
      <c r="M104" t="s">
        <v>23</v>
      </c>
      <c r="N104">
        <v>101</v>
      </c>
    </row>
    <row r="105" spans="1:14" x14ac:dyDescent="0.35">
      <c r="A105" t="s">
        <v>2177</v>
      </c>
      <c r="B105" t="s">
        <v>71</v>
      </c>
      <c r="C105" t="s">
        <v>15</v>
      </c>
      <c r="D105" t="s">
        <v>43</v>
      </c>
      <c r="E105" t="s">
        <v>17</v>
      </c>
      <c r="F105" s="2">
        <v>44024</v>
      </c>
      <c r="G105" s="2">
        <v>38955</v>
      </c>
      <c r="H105" s="4">
        <v>115078</v>
      </c>
      <c r="I105" s="4">
        <v>25240</v>
      </c>
      <c r="J105" s="4">
        <f>Table1[[#This Row],[Basic Salary]]+Table1[[#This Row],[Bonus]]</f>
        <v>140318</v>
      </c>
      <c r="K105">
        <v>66</v>
      </c>
      <c r="L105">
        <v>87</v>
      </c>
      <c r="M105" t="s">
        <v>23</v>
      </c>
      <c r="N105">
        <v>114</v>
      </c>
    </row>
    <row r="106" spans="1:14" x14ac:dyDescent="0.35">
      <c r="A106" t="s">
        <v>1217</v>
      </c>
      <c r="B106" t="s">
        <v>71</v>
      </c>
      <c r="C106" t="s">
        <v>15</v>
      </c>
      <c r="D106" t="s">
        <v>81</v>
      </c>
      <c r="E106" t="s">
        <v>22</v>
      </c>
      <c r="F106" s="2">
        <v>43085</v>
      </c>
      <c r="G106" s="2">
        <v>34616</v>
      </c>
      <c r="H106" s="4">
        <v>115167</v>
      </c>
      <c r="I106" s="4">
        <v>25078</v>
      </c>
      <c r="J106" s="4">
        <f>Table1[[#This Row],[Basic Salary]]+Table1[[#This Row],[Bonus]]</f>
        <v>140245</v>
      </c>
      <c r="K106">
        <v>84</v>
      </c>
      <c r="L106">
        <v>57</v>
      </c>
      <c r="M106" t="s">
        <v>18</v>
      </c>
      <c r="N106">
        <v>106</v>
      </c>
    </row>
    <row r="107" spans="1:14" x14ac:dyDescent="0.35">
      <c r="A107" t="s">
        <v>1056</v>
      </c>
      <c r="B107" t="s">
        <v>89</v>
      </c>
      <c r="C107" t="s">
        <v>21</v>
      </c>
      <c r="D107" t="s">
        <v>25</v>
      </c>
      <c r="E107" t="s">
        <v>51</v>
      </c>
      <c r="F107" s="2">
        <v>43165</v>
      </c>
      <c r="G107" s="2">
        <v>31610</v>
      </c>
      <c r="H107" s="4">
        <v>112208</v>
      </c>
      <c r="I107" s="4">
        <v>28034</v>
      </c>
      <c r="J107" s="4">
        <f>Table1[[#This Row],[Basic Salary]]+Table1[[#This Row],[Bonus]]</f>
        <v>140242</v>
      </c>
      <c r="K107">
        <v>62</v>
      </c>
      <c r="L107">
        <v>78</v>
      </c>
      <c r="M107" t="s">
        <v>31</v>
      </c>
      <c r="N107">
        <v>110</v>
      </c>
    </row>
    <row r="108" spans="1:14" x14ac:dyDescent="0.35">
      <c r="A108" t="s">
        <v>420</v>
      </c>
      <c r="B108" t="s">
        <v>50</v>
      </c>
      <c r="C108" t="s">
        <v>21</v>
      </c>
      <c r="D108" t="s">
        <v>16</v>
      </c>
      <c r="E108" t="s">
        <v>26</v>
      </c>
      <c r="F108" s="2">
        <v>45235</v>
      </c>
      <c r="G108" s="2">
        <v>38691</v>
      </c>
      <c r="H108" s="4">
        <v>110323</v>
      </c>
      <c r="I108" s="4">
        <v>29846</v>
      </c>
      <c r="J108" s="4">
        <f>Table1[[#This Row],[Basic Salary]]+Table1[[#This Row],[Bonus]]</f>
        <v>140169</v>
      </c>
      <c r="K108">
        <v>74</v>
      </c>
      <c r="L108">
        <v>50</v>
      </c>
      <c r="M108" t="s">
        <v>27</v>
      </c>
      <c r="N108">
        <v>103</v>
      </c>
    </row>
    <row r="109" spans="1:14" x14ac:dyDescent="0.35">
      <c r="A109" t="s">
        <v>2081</v>
      </c>
      <c r="B109" t="s">
        <v>95</v>
      </c>
      <c r="C109" t="s">
        <v>21</v>
      </c>
      <c r="D109" t="s">
        <v>43</v>
      </c>
      <c r="E109" t="s">
        <v>51</v>
      </c>
      <c r="F109" s="2">
        <v>44112</v>
      </c>
      <c r="G109" s="2">
        <v>31760</v>
      </c>
      <c r="H109" s="4">
        <v>115518</v>
      </c>
      <c r="I109" s="4">
        <v>24623</v>
      </c>
      <c r="J109" s="4">
        <f>Table1[[#This Row],[Basic Salary]]+Table1[[#This Row],[Bonus]]</f>
        <v>140141</v>
      </c>
      <c r="K109">
        <v>63</v>
      </c>
      <c r="L109">
        <v>59</v>
      </c>
      <c r="M109" t="s">
        <v>31</v>
      </c>
      <c r="N109">
        <v>116</v>
      </c>
    </row>
    <row r="110" spans="1:14" x14ac:dyDescent="0.35">
      <c r="A110" t="s">
        <v>905</v>
      </c>
      <c r="B110" t="s">
        <v>14</v>
      </c>
      <c r="C110" t="s">
        <v>21</v>
      </c>
      <c r="D110" t="s">
        <v>40</v>
      </c>
      <c r="E110" t="s">
        <v>26</v>
      </c>
      <c r="F110" s="2">
        <v>45633</v>
      </c>
      <c r="G110" s="2">
        <v>40376</v>
      </c>
      <c r="H110" s="4">
        <v>116853</v>
      </c>
      <c r="I110" s="4">
        <v>23140</v>
      </c>
      <c r="J110" s="4">
        <f>Table1[[#This Row],[Basic Salary]]+Table1[[#This Row],[Bonus]]</f>
        <v>139993</v>
      </c>
      <c r="K110">
        <v>79</v>
      </c>
      <c r="L110">
        <v>86</v>
      </c>
      <c r="M110" t="s">
        <v>18</v>
      </c>
      <c r="N110">
        <v>111</v>
      </c>
    </row>
    <row r="111" spans="1:14" x14ac:dyDescent="0.35">
      <c r="A111" t="s">
        <v>3999</v>
      </c>
      <c r="B111" t="s">
        <v>48</v>
      </c>
      <c r="C111" t="s">
        <v>21</v>
      </c>
      <c r="D111" t="s">
        <v>43</v>
      </c>
      <c r="E111" t="s">
        <v>30</v>
      </c>
      <c r="F111" s="2">
        <v>42550</v>
      </c>
      <c r="G111" s="2">
        <v>29996</v>
      </c>
      <c r="H111" s="4">
        <v>119470</v>
      </c>
      <c r="I111" s="4">
        <v>20478</v>
      </c>
      <c r="J111" s="4">
        <f>Table1[[#This Row],[Basic Salary]]+Table1[[#This Row],[Bonus]]</f>
        <v>139948</v>
      </c>
      <c r="K111">
        <v>69</v>
      </c>
      <c r="L111">
        <v>83</v>
      </c>
      <c r="M111" t="s">
        <v>18</v>
      </c>
      <c r="N111">
        <v>105</v>
      </c>
    </row>
    <row r="112" spans="1:14" x14ac:dyDescent="0.35">
      <c r="A112" t="s">
        <v>1664</v>
      </c>
      <c r="B112" t="s">
        <v>42</v>
      </c>
      <c r="C112" t="s">
        <v>15</v>
      </c>
      <c r="D112" t="s">
        <v>46</v>
      </c>
      <c r="E112" t="s">
        <v>30</v>
      </c>
      <c r="F112" s="2">
        <v>44912</v>
      </c>
      <c r="G112" s="2">
        <v>33834</v>
      </c>
      <c r="H112" s="4">
        <v>119223</v>
      </c>
      <c r="I112" s="4">
        <v>20701</v>
      </c>
      <c r="J112" s="4">
        <f>Table1[[#This Row],[Basic Salary]]+Table1[[#This Row],[Bonus]]</f>
        <v>139924</v>
      </c>
      <c r="K112">
        <v>72</v>
      </c>
      <c r="L112">
        <v>91</v>
      </c>
      <c r="M112" t="s">
        <v>31</v>
      </c>
      <c r="N112">
        <v>101</v>
      </c>
    </row>
    <row r="113" spans="1:14" x14ac:dyDescent="0.35">
      <c r="A113" t="s">
        <v>4108</v>
      </c>
      <c r="B113" t="s">
        <v>87</v>
      </c>
      <c r="C113" t="s">
        <v>15</v>
      </c>
      <c r="D113" t="s">
        <v>16</v>
      </c>
      <c r="E113" t="s">
        <v>26</v>
      </c>
      <c r="F113" s="2">
        <v>42320</v>
      </c>
      <c r="G113" s="2">
        <v>40475</v>
      </c>
      <c r="H113" s="4">
        <v>116728</v>
      </c>
      <c r="I113" s="4">
        <v>23153</v>
      </c>
      <c r="J113" s="4">
        <f>Table1[[#This Row],[Basic Salary]]+Table1[[#This Row],[Bonus]]</f>
        <v>139881</v>
      </c>
      <c r="K113">
        <v>83</v>
      </c>
      <c r="L113">
        <v>84</v>
      </c>
      <c r="M113" t="s">
        <v>53</v>
      </c>
      <c r="N113">
        <v>114</v>
      </c>
    </row>
    <row r="114" spans="1:14" x14ac:dyDescent="0.35">
      <c r="A114" t="s">
        <v>4682</v>
      </c>
      <c r="B114" t="s">
        <v>77</v>
      </c>
      <c r="C114" t="s">
        <v>21</v>
      </c>
      <c r="D114" t="s">
        <v>46</v>
      </c>
      <c r="E114" t="s">
        <v>17</v>
      </c>
      <c r="F114" s="2">
        <v>42711</v>
      </c>
      <c r="G114" s="2">
        <v>34184</v>
      </c>
      <c r="H114" s="4">
        <v>111611</v>
      </c>
      <c r="I114" s="4">
        <v>28178</v>
      </c>
      <c r="J114" s="4">
        <f>Table1[[#This Row],[Basic Salary]]+Table1[[#This Row],[Bonus]]</f>
        <v>139789</v>
      </c>
      <c r="K114">
        <v>64</v>
      </c>
      <c r="L114">
        <v>93</v>
      </c>
      <c r="M114" t="s">
        <v>53</v>
      </c>
      <c r="N114">
        <v>109</v>
      </c>
    </row>
    <row r="115" spans="1:14" x14ac:dyDescent="0.35">
      <c r="A115" t="s">
        <v>2393</v>
      </c>
      <c r="B115" t="s">
        <v>20</v>
      </c>
      <c r="C115" t="s">
        <v>15</v>
      </c>
      <c r="D115" t="s">
        <v>16</v>
      </c>
      <c r="E115" t="s">
        <v>17</v>
      </c>
      <c r="F115" s="2">
        <v>44831</v>
      </c>
      <c r="G115" s="2">
        <v>37326</v>
      </c>
      <c r="H115" s="4">
        <v>115369</v>
      </c>
      <c r="I115" s="4">
        <v>24384</v>
      </c>
      <c r="J115" s="4">
        <f>Table1[[#This Row],[Basic Salary]]+Table1[[#This Row],[Bonus]]</f>
        <v>139753</v>
      </c>
      <c r="K115">
        <v>77</v>
      </c>
      <c r="L115">
        <v>46</v>
      </c>
      <c r="M115" t="s">
        <v>23</v>
      </c>
      <c r="N115">
        <v>107</v>
      </c>
    </row>
    <row r="116" spans="1:14" x14ac:dyDescent="0.35">
      <c r="A116" t="s">
        <v>4801</v>
      </c>
      <c r="B116" t="s">
        <v>93</v>
      </c>
      <c r="C116" t="s">
        <v>15</v>
      </c>
      <c r="D116" t="s">
        <v>33</v>
      </c>
      <c r="E116" t="s">
        <v>17</v>
      </c>
      <c r="F116" s="2">
        <v>44937</v>
      </c>
      <c r="G116" s="2">
        <v>30295</v>
      </c>
      <c r="H116" s="4">
        <v>112042</v>
      </c>
      <c r="I116" s="4">
        <v>27710</v>
      </c>
      <c r="J116" s="4">
        <f>Table1[[#This Row],[Basic Salary]]+Table1[[#This Row],[Bonus]]</f>
        <v>139752</v>
      </c>
      <c r="K116">
        <v>89</v>
      </c>
      <c r="L116">
        <v>57</v>
      </c>
      <c r="M116" t="s">
        <v>23</v>
      </c>
      <c r="N116">
        <v>107</v>
      </c>
    </row>
    <row r="117" spans="1:14" x14ac:dyDescent="0.35">
      <c r="A117" t="s">
        <v>1895</v>
      </c>
      <c r="B117" t="s">
        <v>129</v>
      </c>
      <c r="C117" t="s">
        <v>21</v>
      </c>
      <c r="D117" t="s">
        <v>40</v>
      </c>
      <c r="E117" t="s">
        <v>17</v>
      </c>
      <c r="F117" s="2">
        <v>42487</v>
      </c>
      <c r="G117" s="2">
        <v>31555</v>
      </c>
      <c r="H117" s="4">
        <v>116113</v>
      </c>
      <c r="I117" s="4">
        <v>23555</v>
      </c>
      <c r="J117" s="4">
        <f>Table1[[#This Row],[Basic Salary]]+Table1[[#This Row],[Bonus]]</f>
        <v>139668</v>
      </c>
      <c r="K117">
        <v>99</v>
      </c>
      <c r="L117">
        <v>67</v>
      </c>
      <c r="M117" t="s">
        <v>31</v>
      </c>
      <c r="N117">
        <v>101</v>
      </c>
    </row>
    <row r="118" spans="1:14" x14ac:dyDescent="0.35">
      <c r="A118" t="s">
        <v>3338</v>
      </c>
      <c r="B118" t="s">
        <v>57</v>
      </c>
      <c r="C118" t="s">
        <v>15</v>
      </c>
      <c r="D118" t="s">
        <v>16</v>
      </c>
      <c r="E118" t="s">
        <v>26</v>
      </c>
      <c r="F118" s="2">
        <v>45893</v>
      </c>
      <c r="G118" s="2">
        <v>31778</v>
      </c>
      <c r="H118" s="4">
        <v>118655</v>
      </c>
      <c r="I118" s="4">
        <v>20999</v>
      </c>
      <c r="J118" s="4">
        <f>Table1[[#This Row],[Basic Salary]]+Table1[[#This Row],[Bonus]]</f>
        <v>139654</v>
      </c>
      <c r="K118">
        <v>70</v>
      </c>
      <c r="L118">
        <v>92</v>
      </c>
      <c r="M118" t="s">
        <v>53</v>
      </c>
      <c r="N118">
        <v>118</v>
      </c>
    </row>
    <row r="119" spans="1:14" x14ac:dyDescent="0.35">
      <c r="A119" t="s">
        <v>892</v>
      </c>
      <c r="B119" t="s">
        <v>87</v>
      </c>
      <c r="C119" t="s">
        <v>21</v>
      </c>
      <c r="D119" t="s">
        <v>33</v>
      </c>
      <c r="E119" t="s">
        <v>17</v>
      </c>
      <c r="F119" s="2">
        <v>43603</v>
      </c>
      <c r="G119" s="2">
        <v>36050</v>
      </c>
      <c r="H119" s="4">
        <v>113225</v>
      </c>
      <c r="I119" s="4">
        <v>26381</v>
      </c>
      <c r="J119" s="4">
        <f>Table1[[#This Row],[Basic Salary]]+Table1[[#This Row],[Bonus]]</f>
        <v>139606</v>
      </c>
      <c r="K119">
        <v>83</v>
      </c>
      <c r="L119">
        <v>90</v>
      </c>
      <c r="M119" t="s">
        <v>27</v>
      </c>
      <c r="N119">
        <v>106</v>
      </c>
    </row>
    <row r="120" spans="1:14" x14ac:dyDescent="0.35">
      <c r="A120" t="s">
        <v>1320</v>
      </c>
      <c r="B120" t="s">
        <v>57</v>
      </c>
      <c r="C120" t="s">
        <v>21</v>
      </c>
      <c r="D120" t="s">
        <v>40</v>
      </c>
      <c r="E120" t="s">
        <v>30</v>
      </c>
      <c r="F120" s="2">
        <v>42527</v>
      </c>
      <c r="G120" s="2">
        <v>35812</v>
      </c>
      <c r="H120" s="4">
        <v>116347</v>
      </c>
      <c r="I120" s="4">
        <v>23249</v>
      </c>
      <c r="J120" s="4">
        <f>Table1[[#This Row],[Basic Salary]]+Table1[[#This Row],[Bonus]]</f>
        <v>139596</v>
      </c>
      <c r="K120">
        <v>75</v>
      </c>
      <c r="L120">
        <v>85</v>
      </c>
      <c r="M120" t="s">
        <v>31</v>
      </c>
      <c r="N120">
        <v>104</v>
      </c>
    </row>
    <row r="121" spans="1:14" x14ac:dyDescent="0.35">
      <c r="A121" t="s">
        <v>1431</v>
      </c>
      <c r="B121" t="s">
        <v>95</v>
      </c>
      <c r="C121" t="s">
        <v>21</v>
      </c>
      <c r="D121" t="s">
        <v>81</v>
      </c>
      <c r="E121" t="s">
        <v>30</v>
      </c>
      <c r="F121" s="2">
        <v>44586</v>
      </c>
      <c r="G121" s="2">
        <v>30951</v>
      </c>
      <c r="H121" s="4">
        <v>112062</v>
      </c>
      <c r="I121" s="4">
        <v>27506</v>
      </c>
      <c r="J121" s="4">
        <f>Table1[[#This Row],[Basic Salary]]+Table1[[#This Row],[Bonus]]</f>
        <v>139568</v>
      </c>
      <c r="K121">
        <v>100</v>
      </c>
      <c r="L121">
        <v>88</v>
      </c>
      <c r="M121" t="s">
        <v>18</v>
      </c>
      <c r="N121">
        <v>111</v>
      </c>
    </row>
    <row r="122" spans="1:14" x14ac:dyDescent="0.35">
      <c r="A122" t="s">
        <v>4100</v>
      </c>
      <c r="B122" t="s">
        <v>129</v>
      </c>
      <c r="C122" t="s">
        <v>21</v>
      </c>
      <c r="D122" t="s">
        <v>33</v>
      </c>
      <c r="E122" t="s">
        <v>22</v>
      </c>
      <c r="F122" s="2">
        <v>42871</v>
      </c>
      <c r="G122" s="2">
        <v>31492</v>
      </c>
      <c r="H122" s="4">
        <v>111745</v>
      </c>
      <c r="I122" s="4">
        <v>27807</v>
      </c>
      <c r="J122" s="4">
        <f>Table1[[#This Row],[Basic Salary]]+Table1[[#This Row],[Bonus]]</f>
        <v>139552</v>
      </c>
      <c r="K122">
        <v>60</v>
      </c>
      <c r="L122">
        <v>58</v>
      </c>
      <c r="M122" t="s">
        <v>18</v>
      </c>
      <c r="N122">
        <v>109</v>
      </c>
    </row>
    <row r="123" spans="1:14" x14ac:dyDescent="0.35">
      <c r="A123" t="s">
        <v>1266</v>
      </c>
      <c r="B123" t="s">
        <v>39</v>
      </c>
      <c r="C123" t="s">
        <v>15</v>
      </c>
      <c r="D123" t="s">
        <v>25</v>
      </c>
      <c r="E123" t="s">
        <v>17</v>
      </c>
      <c r="F123" s="2">
        <v>42625</v>
      </c>
      <c r="G123" s="2">
        <v>34985</v>
      </c>
      <c r="H123" s="4">
        <v>110974</v>
      </c>
      <c r="I123" s="4">
        <v>28567</v>
      </c>
      <c r="J123" s="4">
        <f>Table1[[#This Row],[Basic Salary]]+Table1[[#This Row],[Bonus]]</f>
        <v>139541</v>
      </c>
      <c r="K123">
        <v>96</v>
      </c>
      <c r="L123">
        <v>61</v>
      </c>
      <c r="M123" t="s">
        <v>27</v>
      </c>
      <c r="N123">
        <v>105</v>
      </c>
    </row>
    <row r="124" spans="1:14" x14ac:dyDescent="0.35">
      <c r="A124" t="s">
        <v>3659</v>
      </c>
      <c r="B124" t="s">
        <v>77</v>
      </c>
      <c r="C124" t="s">
        <v>15</v>
      </c>
      <c r="D124" t="s">
        <v>16</v>
      </c>
      <c r="E124" t="s">
        <v>65</v>
      </c>
      <c r="F124" s="2">
        <v>45322</v>
      </c>
      <c r="G124" s="2">
        <v>32979</v>
      </c>
      <c r="H124" s="4">
        <v>119039</v>
      </c>
      <c r="I124" s="4">
        <v>20451</v>
      </c>
      <c r="J124" s="4">
        <f>Table1[[#This Row],[Basic Salary]]+Table1[[#This Row],[Bonus]]</f>
        <v>139490</v>
      </c>
      <c r="K124">
        <v>63</v>
      </c>
      <c r="L124">
        <v>40</v>
      </c>
      <c r="M124" t="s">
        <v>23</v>
      </c>
      <c r="N124">
        <v>119</v>
      </c>
    </row>
    <row r="125" spans="1:14" x14ac:dyDescent="0.35">
      <c r="A125" t="s">
        <v>2136</v>
      </c>
      <c r="B125" t="s">
        <v>85</v>
      </c>
      <c r="C125" t="s">
        <v>15</v>
      </c>
      <c r="D125" t="s">
        <v>81</v>
      </c>
      <c r="E125" t="s">
        <v>17</v>
      </c>
      <c r="F125" s="2">
        <v>42054</v>
      </c>
      <c r="G125" s="2">
        <v>32551</v>
      </c>
      <c r="H125" s="4">
        <v>115443</v>
      </c>
      <c r="I125" s="4">
        <v>23971</v>
      </c>
      <c r="J125" s="4">
        <f>Table1[[#This Row],[Basic Salary]]+Table1[[#This Row],[Bonus]]</f>
        <v>139414</v>
      </c>
      <c r="K125">
        <v>67</v>
      </c>
      <c r="L125">
        <v>40</v>
      </c>
      <c r="M125" t="s">
        <v>31</v>
      </c>
      <c r="N125">
        <v>112</v>
      </c>
    </row>
    <row r="126" spans="1:14" x14ac:dyDescent="0.35">
      <c r="A126" t="s">
        <v>122</v>
      </c>
      <c r="B126" t="s">
        <v>20</v>
      </c>
      <c r="C126" t="s">
        <v>15</v>
      </c>
      <c r="D126" t="s">
        <v>16</v>
      </c>
      <c r="E126" t="s">
        <v>17</v>
      </c>
      <c r="F126" s="2">
        <v>45169</v>
      </c>
      <c r="G126" s="2">
        <v>34162</v>
      </c>
      <c r="H126" s="4">
        <v>114687</v>
      </c>
      <c r="I126" s="4">
        <v>24674</v>
      </c>
      <c r="J126" s="4">
        <f>Table1[[#This Row],[Basic Salary]]+Table1[[#This Row],[Bonus]]</f>
        <v>139361</v>
      </c>
      <c r="K126">
        <v>67</v>
      </c>
      <c r="L126">
        <v>90</v>
      </c>
      <c r="M126" t="s">
        <v>23</v>
      </c>
      <c r="N126">
        <v>102</v>
      </c>
    </row>
    <row r="127" spans="1:14" x14ac:dyDescent="0.35">
      <c r="A127" t="s">
        <v>320</v>
      </c>
      <c r="B127" t="s">
        <v>60</v>
      </c>
      <c r="C127" t="s">
        <v>15</v>
      </c>
      <c r="D127" t="s">
        <v>43</v>
      </c>
      <c r="E127" t="s">
        <v>22</v>
      </c>
      <c r="F127" s="2">
        <v>42946</v>
      </c>
      <c r="G127" s="2">
        <v>32684</v>
      </c>
      <c r="H127" s="4">
        <v>115739</v>
      </c>
      <c r="I127" s="4">
        <v>23572</v>
      </c>
      <c r="J127" s="4">
        <f>Table1[[#This Row],[Basic Salary]]+Table1[[#This Row],[Bonus]]</f>
        <v>139311</v>
      </c>
      <c r="K127">
        <v>90</v>
      </c>
      <c r="L127">
        <v>57</v>
      </c>
      <c r="M127" t="s">
        <v>53</v>
      </c>
      <c r="N127">
        <v>103</v>
      </c>
    </row>
    <row r="128" spans="1:14" x14ac:dyDescent="0.35">
      <c r="A128" t="s">
        <v>4900</v>
      </c>
      <c r="B128" t="s">
        <v>129</v>
      </c>
      <c r="C128" t="s">
        <v>21</v>
      </c>
      <c r="D128" t="s">
        <v>25</v>
      </c>
      <c r="E128" t="s">
        <v>17</v>
      </c>
      <c r="F128" s="2">
        <v>42539</v>
      </c>
      <c r="G128" s="2">
        <v>34789</v>
      </c>
      <c r="H128" s="4">
        <v>112190</v>
      </c>
      <c r="I128" s="4">
        <v>27111</v>
      </c>
      <c r="J128" s="4">
        <f>Table1[[#This Row],[Basic Salary]]+Table1[[#This Row],[Bonus]]</f>
        <v>139301</v>
      </c>
      <c r="K128">
        <v>95</v>
      </c>
      <c r="L128">
        <v>76</v>
      </c>
      <c r="M128" t="s">
        <v>23</v>
      </c>
      <c r="N128">
        <v>115</v>
      </c>
    </row>
    <row r="129" spans="1:14" x14ac:dyDescent="0.35">
      <c r="A129" t="s">
        <v>4313</v>
      </c>
      <c r="B129" t="s">
        <v>77</v>
      </c>
      <c r="C129" t="s">
        <v>21</v>
      </c>
      <c r="D129" t="s">
        <v>43</v>
      </c>
      <c r="E129" t="s">
        <v>22</v>
      </c>
      <c r="F129" s="2">
        <v>44942</v>
      </c>
      <c r="G129" s="2">
        <v>32055</v>
      </c>
      <c r="H129" s="4">
        <v>112535</v>
      </c>
      <c r="I129" s="4">
        <v>26758</v>
      </c>
      <c r="J129" s="4">
        <f>Table1[[#This Row],[Basic Salary]]+Table1[[#This Row],[Bonus]]</f>
        <v>139293</v>
      </c>
      <c r="K129">
        <v>98</v>
      </c>
      <c r="L129">
        <v>57</v>
      </c>
      <c r="M129" t="s">
        <v>53</v>
      </c>
      <c r="N129">
        <v>108</v>
      </c>
    </row>
    <row r="130" spans="1:14" x14ac:dyDescent="0.35">
      <c r="A130" t="s">
        <v>2602</v>
      </c>
      <c r="B130" t="s">
        <v>45</v>
      </c>
      <c r="C130" t="s">
        <v>21</v>
      </c>
      <c r="D130" t="s">
        <v>81</v>
      </c>
      <c r="E130" t="s">
        <v>51</v>
      </c>
      <c r="F130" s="2">
        <v>45092</v>
      </c>
      <c r="G130" s="2">
        <v>30517</v>
      </c>
      <c r="H130" s="4">
        <v>116738</v>
      </c>
      <c r="I130" s="4">
        <v>22458</v>
      </c>
      <c r="J130" s="4">
        <f>Table1[[#This Row],[Basic Salary]]+Table1[[#This Row],[Bonus]]</f>
        <v>139196</v>
      </c>
      <c r="K130">
        <v>88</v>
      </c>
      <c r="L130">
        <v>90</v>
      </c>
      <c r="M130" t="s">
        <v>31</v>
      </c>
      <c r="N130">
        <v>109</v>
      </c>
    </row>
    <row r="131" spans="1:14" x14ac:dyDescent="0.35">
      <c r="A131" t="s">
        <v>574</v>
      </c>
      <c r="B131" t="s">
        <v>29</v>
      </c>
      <c r="C131" t="s">
        <v>21</v>
      </c>
      <c r="D131" t="s">
        <v>16</v>
      </c>
      <c r="E131" t="s">
        <v>26</v>
      </c>
      <c r="F131" s="2">
        <v>42501</v>
      </c>
      <c r="G131" s="2">
        <v>34973</v>
      </c>
      <c r="H131" s="4">
        <v>114074</v>
      </c>
      <c r="I131" s="4">
        <v>24843</v>
      </c>
      <c r="J131" s="4">
        <f>Table1[[#This Row],[Basic Salary]]+Table1[[#This Row],[Bonus]]</f>
        <v>138917</v>
      </c>
      <c r="K131">
        <v>72</v>
      </c>
      <c r="L131">
        <v>76</v>
      </c>
      <c r="M131" t="s">
        <v>23</v>
      </c>
      <c r="N131">
        <v>118</v>
      </c>
    </row>
    <row r="132" spans="1:14" x14ac:dyDescent="0.35">
      <c r="A132" t="s">
        <v>3523</v>
      </c>
      <c r="B132" t="s">
        <v>71</v>
      </c>
      <c r="C132" t="s">
        <v>15</v>
      </c>
      <c r="D132" t="s">
        <v>16</v>
      </c>
      <c r="E132" t="s">
        <v>22</v>
      </c>
      <c r="F132" s="2">
        <v>44837</v>
      </c>
      <c r="G132" s="2">
        <v>30150</v>
      </c>
      <c r="H132" s="4">
        <v>116899</v>
      </c>
      <c r="I132" s="4">
        <v>21976</v>
      </c>
      <c r="J132" s="4">
        <f>Table1[[#This Row],[Basic Salary]]+Table1[[#This Row],[Bonus]]</f>
        <v>138875</v>
      </c>
      <c r="K132">
        <v>83</v>
      </c>
      <c r="L132">
        <v>91</v>
      </c>
      <c r="M132" t="s">
        <v>18</v>
      </c>
      <c r="N132">
        <v>103</v>
      </c>
    </row>
    <row r="133" spans="1:14" x14ac:dyDescent="0.35">
      <c r="A133" t="s">
        <v>2032</v>
      </c>
      <c r="B133" t="s">
        <v>36</v>
      </c>
      <c r="C133" t="s">
        <v>15</v>
      </c>
      <c r="D133" t="s">
        <v>46</v>
      </c>
      <c r="E133" t="s">
        <v>26</v>
      </c>
      <c r="F133" s="2">
        <v>44384</v>
      </c>
      <c r="G133" s="2">
        <v>40012</v>
      </c>
      <c r="H133" s="4">
        <v>112821</v>
      </c>
      <c r="I133" s="4">
        <v>26010</v>
      </c>
      <c r="J133" s="4">
        <f>Table1[[#This Row],[Basic Salary]]+Table1[[#This Row],[Bonus]]</f>
        <v>138831</v>
      </c>
      <c r="K133">
        <v>85</v>
      </c>
      <c r="L133">
        <v>51</v>
      </c>
      <c r="M133" t="s">
        <v>31</v>
      </c>
      <c r="N133">
        <v>102</v>
      </c>
    </row>
    <row r="134" spans="1:14" x14ac:dyDescent="0.35">
      <c r="A134" t="s">
        <v>2031</v>
      </c>
      <c r="B134" t="s">
        <v>89</v>
      </c>
      <c r="C134" t="s">
        <v>15</v>
      </c>
      <c r="D134" t="s">
        <v>25</v>
      </c>
      <c r="E134" t="s">
        <v>26</v>
      </c>
      <c r="F134" s="2">
        <v>43168</v>
      </c>
      <c r="G134" s="2">
        <v>40266</v>
      </c>
      <c r="H134" s="4">
        <v>115561</v>
      </c>
      <c r="I134" s="4">
        <v>23127</v>
      </c>
      <c r="J134" s="4">
        <f>Table1[[#This Row],[Basic Salary]]+Table1[[#This Row],[Bonus]]</f>
        <v>138688</v>
      </c>
      <c r="K134">
        <v>95</v>
      </c>
      <c r="L134">
        <v>54</v>
      </c>
      <c r="M134" t="s">
        <v>31</v>
      </c>
      <c r="N134">
        <v>113</v>
      </c>
    </row>
    <row r="135" spans="1:14" x14ac:dyDescent="0.35">
      <c r="A135" t="s">
        <v>1687</v>
      </c>
      <c r="B135" t="s">
        <v>39</v>
      </c>
      <c r="C135" t="s">
        <v>15</v>
      </c>
      <c r="D135" t="s">
        <v>81</v>
      </c>
      <c r="E135" t="s">
        <v>65</v>
      </c>
      <c r="F135" s="2">
        <v>42920</v>
      </c>
      <c r="G135" s="2">
        <v>34792</v>
      </c>
      <c r="H135" s="4">
        <v>114526</v>
      </c>
      <c r="I135" s="4">
        <v>24122</v>
      </c>
      <c r="J135" s="4">
        <f>Table1[[#This Row],[Basic Salary]]+Table1[[#This Row],[Bonus]]</f>
        <v>138648</v>
      </c>
      <c r="K135">
        <v>91</v>
      </c>
      <c r="L135">
        <v>54</v>
      </c>
      <c r="M135" t="s">
        <v>18</v>
      </c>
      <c r="N135">
        <v>115</v>
      </c>
    </row>
    <row r="136" spans="1:14" x14ac:dyDescent="0.35">
      <c r="A136" t="s">
        <v>2841</v>
      </c>
      <c r="B136" t="s">
        <v>14</v>
      </c>
      <c r="C136" t="s">
        <v>21</v>
      </c>
      <c r="D136" t="s">
        <v>46</v>
      </c>
      <c r="E136" t="s">
        <v>65</v>
      </c>
      <c r="F136" s="2">
        <v>43072</v>
      </c>
      <c r="G136" s="2">
        <v>29884</v>
      </c>
      <c r="H136" s="4">
        <v>116807</v>
      </c>
      <c r="I136" s="4">
        <v>21775</v>
      </c>
      <c r="J136" s="4">
        <f>Table1[[#This Row],[Basic Salary]]+Table1[[#This Row],[Bonus]]</f>
        <v>138582</v>
      </c>
      <c r="K136">
        <v>88</v>
      </c>
      <c r="L136">
        <v>89</v>
      </c>
      <c r="M136" t="s">
        <v>34</v>
      </c>
      <c r="N136">
        <v>104</v>
      </c>
    </row>
    <row r="137" spans="1:14" x14ac:dyDescent="0.35">
      <c r="A137" t="s">
        <v>1472</v>
      </c>
      <c r="B137" t="s">
        <v>89</v>
      </c>
      <c r="C137" t="s">
        <v>15</v>
      </c>
      <c r="D137" t="s">
        <v>46</v>
      </c>
      <c r="E137" t="s">
        <v>17</v>
      </c>
      <c r="F137" s="2">
        <v>43602</v>
      </c>
      <c r="G137" s="2">
        <v>40489</v>
      </c>
      <c r="H137" s="4">
        <v>117600</v>
      </c>
      <c r="I137" s="4">
        <v>20959</v>
      </c>
      <c r="J137" s="4">
        <f>Table1[[#This Row],[Basic Salary]]+Table1[[#This Row],[Bonus]]</f>
        <v>138559</v>
      </c>
      <c r="K137">
        <v>75</v>
      </c>
      <c r="L137">
        <v>57</v>
      </c>
      <c r="M137" t="s">
        <v>23</v>
      </c>
      <c r="N137">
        <v>119</v>
      </c>
    </row>
    <row r="138" spans="1:14" x14ac:dyDescent="0.35">
      <c r="A138" t="s">
        <v>4680</v>
      </c>
      <c r="B138" t="s">
        <v>29</v>
      </c>
      <c r="C138" t="s">
        <v>15</v>
      </c>
      <c r="D138" t="s">
        <v>16</v>
      </c>
      <c r="E138" t="s">
        <v>22</v>
      </c>
      <c r="F138" s="2">
        <v>44338</v>
      </c>
      <c r="G138" s="2">
        <v>30266</v>
      </c>
      <c r="H138" s="4">
        <v>112255</v>
      </c>
      <c r="I138" s="4">
        <v>26297</v>
      </c>
      <c r="J138" s="4">
        <f>Table1[[#This Row],[Basic Salary]]+Table1[[#This Row],[Bonus]]</f>
        <v>138552</v>
      </c>
      <c r="K138">
        <v>80</v>
      </c>
      <c r="L138">
        <v>58</v>
      </c>
      <c r="M138" t="s">
        <v>34</v>
      </c>
      <c r="N138">
        <v>105</v>
      </c>
    </row>
    <row r="139" spans="1:14" x14ac:dyDescent="0.35">
      <c r="A139" t="s">
        <v>3316</v>
      </c>
      <c r="B139" t="s">
        <v>60</v>
      </c>
      <c r="C139" t="s">
        <v>15</v>
      </c>
      <c r="D139" t="s">
        <v>43</v>
      </c>
      <c r="E139" t="s">
        <v>65</v>
      </c>
      <c r="F139" s="2">
        <v>43257</v>
      </c>
      <c r="G139" s="2">
        <v>33008</v>
      </c>
      <c r="H139" s="4">
        <v>114641</v>
      </c>
      <c r="I139" s="4">
        <v>23827</v>
      </c>
      <c r="J139" s="4">
        <f>Table1[[#This Row],[Basic Salary]]+Table1[[#This Row],[Bonus]]</f>
        <v>138468</v>
      </c>
      <c r="K139">
        <v>85</v>
      </c>
      <c r="L139">
        <v>77</v>
      </c>
      <c r="M139" t="s">
        <v>53</v>
      </c>
      <c r="N139">
        <v>109</v>
      </c>
    </row>
    <row r="140" spans="1:14" x14ac:dyDescent="0.35">
      <c r="A140" t="s">
        <v>4544</v>
      </c>
      <c r="B140" t="s">
        <v>87</v>
      </c>
      <c r="C140" t="s">
        <v>15</v>
      </c>
      <c r="D140" t="s">
        <v>33</v>
      </c>
      <c r="E140" t="s">
        <v>30</v>
      </c>
      <c r="F140" s="2">
        <v>43485</v>
      </c>
      <c r="G140" s="2">
        <v>31345</v>
      </c>
      <c r="H140" s="4">
        <v>115544</v>
      </c>
      <c r="I140" s="4">
        <v>22917</v>
      </c>
      <c r="J140" s="4">
        <f>Table1[[#This Row],[Basic Salary]]+Table1[[#This Row],[Bonus]]</f>
        <v>138461</v>
      </c>
      <c r="K140">
        <v>80</v>
      </c>
      <c r="L140">
        <v>75</v>
      </c>
      <c r="M140" t="s">
        <v>27</v>
      </c>
      <c r="N140">
        <v>101</v>
      </c>
    </row>
    <row r="141" spans="1:14" x14ac:dyDescent="0.35">
      <c r="A141" t="s">
        <v>1723</v>
      </c>
      <c r="B141" t="s">
        <v>45</v>
      </c>
      <c r="C141" t="s">
        <v>21</v>
      </c>
      <c r="D141" t="s">
        <v>43</v>
      </c>
      <c r="E141" t="s">
        <v>26</v>
      </c>
      <c r="F141" s="2">
        <v>45939</v>
      </c>
      <c r="G141" s="2">
        <v>29618</v>
      </c>
      <c r="H141" s="4">
        <v>114979</v>
      </c>
      <c r="I141" s="4">
        <v>23458</v>
      </c>
      <c r="J141" s="4">
        <f>Table1[[#This Row],[Basic Salary]]+Table1[[#This Row],[Bonus]]</f>
        <v>138437</v>
      </c>
      <c r="K141">
        <v>75</v>
      </c>
      <c r="L141">
        <v>81</v>
      </c>
      <c r="M141" t="s">
        <v>18</v>
      </c>
      <c r="N141">
        <v>103</v>
      </c>
    </row>
    <row r="142" spans="1:14" x14ac:dyDescent="0.35">
      <c r="A142" t="s">
        <v>686</v>
      </c>
      <c r="B142" t="s">
        <v>75</v>
      </c>
      <c r="C142" t="s">
        <v>15</v>
      </c>
      <c r="D142" t="s">
        <v>40</v>
      </c>
      <c r="E142" t="s">
        <v>30</v>
      </c>
      <c r="F142" s="2">
        <v>44808</v>
      </c>
      <c r="G142" s="2">
        <v>39779</v>
      </c>
      <c r="H142" s="4">
        <v>118089</v>
      </c>
      <c r="I142" s="4">
        <v>20250</v>
      </c>
      <c r="J142" s="4">
        <f>Table1[[#This Row],[Basic Salary]]+Table1[[#This Row],[Bonus]]</f>
        <v>138339</v>
      </c>
      <c r="K142">
        <v>90</v>
      </c>
      <c r="L142">
        <v>54</v>
      </c>
      <c r="M142" t="s">
        <v>37</v>
      </c>
      <c r="N142">
        <v>105</v>
      </c>
    </row>
    <row r="143" spans="1:14" x14ac:dyDescent="0.35">
      <c r="A143" t="s">
        <v>3547</v>
      </c>
      <c r="B143" t="s">
        <v>57</v>
      </c>
      <c r="C143" t="s">
        <v>21</v>
      </c>
      <c r="D143" t="s">
        <v>25</v>
      </c>
      <c r="E143" t="s">
        <v>51</v>
      </c>
      <c r="F143" s="2">
        <v>44059</v>
      </c>
      <c r="G143" s="2">
        <v>31782</v>
      </c>
      <c r="H143" s="4">
        <v>115790</v>
      </c>
      <c r="I143" s="4">
        <v>22452</v>
      </c>
      <c r="J143" s="4">
        <f>Table1[[#This Row],[Basic Salary]]+Table1[[#This Row],[Bonus]]</f>
        <v>138242</v>
      </c>
      <c r="K143">
        <v>78</v>
      </c>
      <c r="L143">
        <v>68</v>
      </c>
      <c r="M143" t="s">
        <v>53</v>
      </c>
      <c r="N143">
        <v>111</v>
      </c>
    </row>
    <row r="144" spans="1:14" x14ac:dyDescent="0.35">
      <c r="A144" t="s">
        <v>2574</v>
      </c>
      <c r="B144" t="s">
        <v>75</v>
      </c>
      <c r="C144" t="s">
        <v>21</v>
      </c>
      <c r="D144" t="s">
        <v>81</v>
      </c>
      <c r="E144" t="s">
        <v>65</v>
      </c>
      <c r="F144" s="2">
        <v>44062</v>
      </c>
      <c r="G144" s="2">
        <v>34619</v>
      </c>
      <c r="H144" s="4">
        <v>113637</v>
      </c>
      <c r="I144" s="4">
        <v>24588</v>
      </c>
      <c r="J144" s="4">
        <f>Table1[[#This Row],[Basic Salary]]+Table1[[#This Row],[Bonus]]</f>
        <v>138225</v>
      </c>
      <c r="K144">
        <v>62</v>
      </c>
      <c r="L144">
        <v>64</v>
      </c>
      <c r="M144" t="s">
        <v>27</v>
      </c>
      <c r="N144">
        <v>107</v>
      </c>
    </row>
    <row r="145" spans="1:14" x14ac:dyDescent="0.35">
      <c r="A145" t="s">
        <v>3968</v>
      </c>
      <c r="B145" t="s">
        <v>39</v>
      </c>
      <c r="C145" t="s">
        <v>21</v>
      </c>
      <c r="D145" t="s">
        <v>81</v>
      </c>
      <c r="E145" t="s">
        <v>22</v>
      </c>
      <c r="F145" s="2">
        <v>45983</v>
      </c>
      <c r="G145" s="2">
        <v>38053</v>
      </c>
      <c r="H145" s="4">
        <v>116855</v>
      </c>
      <c r="I145" s="4">
        <v>21358</v>
      </c>
      <c r="J145" s="4">
        <f>Table1[[#This Row],[Basic Salary]]+Table1[[#This Row],[Bonus]]</f>
        <v>138213</v>
      </c>
      <c r="K145">
        <v>91</v>
      </c>
      <c r="L145">
        <v>95</v>
      </c>
      <c r="M145" t="s">
        <v>37</v>
      </c>
      <c r="N145">
        <v>103</v>
      </c>
    </row>
    <row r="146" spans="1:14" x14ac:dyDescent="0.35">
      <c r="A146" t="s">
        <v>2575</v>
      </c>
      <c r="B146" t="s">
        <v>60</v>
      </c>
      <c r="C146" t="s">
        <v>21</v>
      </c>
      <c r="D146" t="s">
        <v>25</v>
      </c>
      <c r="E146" t="s">
        <v>30</v>
      </c>
      <c r="F146" s="2">
        <v>44789</v>
      </c>
      <c r="G146" s="2">
        <v>31992</v>
      </c>
      <c r="H146" s="4">
        <v>116275</v>
      </c>
      <c r="I146" s="4">
        <v>21876</v>
      </c>
      <c r="J146" s="4">
        <f>Table1[[#This Row],[Basic Salary]]+Table1[[#This Row],[Bonus]]</f>
        <v>138151</v>
      </c>
      <c r="K146">
        <v>99</v>
      </c>
      <c r="L146">
        <v>95</v>
      </c>
      <c r="M146" t="s">
        <v>34</v>
      </c>
      <c r="N146">
        <v>117</v>
      </c>
    </row>
    <row r="147" spans="1:14" x14ac:dyDescent="0.35">
      <c r="A147" t="s">
        <v>2596</v>
      </c>
      <c r="B147" t="s">
        <v>129</v>
      </c>
      <c r="C147" t="s">
        <v>15</v>
      </c>
      <c r="D147" t="s">
        <v>43</v>
      </c>
      <c r="E147" t="s">
        <v>22</v>
      </c>
      <c r="F147" s="2">
        <v>43873</v>
      </c>
      <c r="G147" s="2">
        <v>30151</v>
      </c>
      <c r="H147" s="4">
        <v>108309</v>
      </c>
      <c r="I147" s="4">
        <v>29818</v>
      </c>
      <c r="J147" s="4">
        <f>Table1[[#This Row],[Basic Salary]]+Table1[[#This Row],[Bonus]]</f>
        <v>138127</v>
      </c>
      <c r="K147">
        <v>71</v>
      </c>
      <c r="L147">
        <v>99</v>
      </c>
      <c r="M147" t="s">
        <v>27</v>
      </c>
      <c r="N147">
        <v>107</v>
      </c>
    </row>
    <row r="148" spans="1:14" x14ac:dyDescent="0.35">
      <c r="A148" t="s">
        <v>988</v>
      </c>
      <c r="B148" t="s">
        <v>48</v>
      </c>
      <c r="C148" t="s">
        <v>15</v>
      </c>
      <c r="D148" t="s">
        <v>40</v>
      </c>
      <c r="E148" t="s">
        <v>26</v>
      </c>
      <c r="F148" s="2">
        <v>44813</v>
      </c>
      <c r="G148" s="2">
        <v>35829</v>
      </c>
      <c r="H148" s="4">
        <v>115507</v>
      </c>
      <c r="I148" s="4">
        <v>22616</v>
      </c>
      <c r="J148" s="4">
        <f>Table1[[#This Row],[Basic Salary]]+Table1[[#This Row],[Bonus]]</f>
        <v>138123</v>
      </c>
      <c r="K148">
        <v>79</v>
      </c>
      <c r="L148">
        <v>60</v>
      </c>
      <c r="M148" t="s">
        <v>23</v>
      </c>
      <c r="N148">
        <v>101</v>
      </c>
    </row>
    <row r="149" spans="1:14" x14ac:dyDescent="0.35">
      <c r="A149" t="s">
        <v>244</v>
      </c>
      <c r="B149" t="s">
        <v>71</v>
      </c>
      <c r="C149" t="s">
        <v>15</v>
      </c>
      <c r="D149" t="s">
        <v>46</v>
      </c>
      <c r="E149" t="s">
        <v>22</v>
      </c>
      <c r="F149" s="2">
        <v>43856</v>
      </c>
      <c r="G149" s="2">
        <v>32049</v>
      </c>
      <c r="H149" s="4">
        <v>118502</v>
      </c>
      <c r="I149" s="4">
        <v>19585</v>
      </c>
      <c r="J149" s="4">
        <f>Table1[[#This Row],[Basic Salary]]+Table1[[#This Row],[Bonus]]</f>
        <v>138087</v>
      </c>
      <c r="K149">
        <v>65</v>
      </c>
      <c r="L149">
        <v>91</v>
      </c>
      <c r="M149" t="s">
        <v>18</v>
      </c>
      <c r="N149">
        <v>111</v>
      </c>
    </row>
    <row r="150" spans="1:14" x14ac:dyDescent="0.35">
      <c r="A150" t="s">
        <v>1746</v>
      </c>
      <c r="B150" t="s">
        <v>57</v>
      </c>
      <c r="C150" t="s">
        <v>15</v>
      </c>
      <c r="D150" t="s">
        <v>25</v>
      </c>
      <c r="E150" t="s">
        <v>26</v>
      </c>
      <c r="F150" s="2">
        <v>43357</v>
      </c>
      <c r="G150" s="2">
        <v>40044</v>
      </c>
      <c r="H150" s="4">
        <v>118620</v>
      </c>
      <c r="I150" s="4">
        <v>19413</v>
      </c>
      <c r="J150" s="4">
        <f>Table1[[#This Row],[Basic Salary]]+Table1[[#This Row],[Bonus]]</f>
        <v>138033</v>
      </c>
      <c r="K150">
        <v>100</v>
      </c>
      <c r="L150">
        <v>57</v>
      </c>
      <c r="M150" t="s">
        <v>37</v>
      </c>
      <c r="N150">
        <v>105</v>
      </c>
    </row>
    <row r="151" spans="1:14" x14ac:dyDescent="0.35">
      <c r="A151" t="s">
        <v>2993</v>
      </c>
      <c r="B151" t="s">
        <v>87</v>
      </c>
      <c r="C151" t="s">
        <v>21</v>
      </c>
      <c r="D151" t="s">
        <v>81</v>
      </c>
      <c r="E151" t="s">
        <v>17</v>
      </c>
      <c r="F151" s="2">
        <v>45234</v>
      </c>
      <c r="G151" s="2">
        <v>34879</v>
      </c>
      <c r="H151" s="4">
        <v>112419</v>
      </c>
      <c r="I151" s="4">
        <v>25607</v>
      </c>
      <c r="J151" s="4">
        <f>Table1[[#This Row],[Basic Salary]]+Table1[[#This Row],[Bonus]]</f>
        <v>138026</v>
      </c>
      <c r="K151">
        <v>60</v>
      </c>
      <c r="L151">
        <v>55</v>
      </c>
      <c r="M151" t="s">
        <v>23</v>
      </c>
      <c r="N151">
        <v>101</v>
      </c>
    </row>
    <row r="152" spans="1:14" x14ac:dyDescent="0.35">
      <c r="A152" t="s">
        <v>1180</v>
      </c>
      <c r="B152" t="s">
        <v>129</v>
      </c>
      <c r="C152" t="s">
        <v>21</v>
      </c>
      <c r="D152" t="s">
        <v>81</v>
      </c>
      <c r="E152" t="s">
        <v>51</v>
      </c>
      <c r="F152" s="2">
        <v>45359</v>
      </c>
      <c r="G152" s="2">
        <v>31264</v>
      </c>
      <c r="H152" s="4">
        <v>116660</v>
      </c>
      <c r="I152" s="4">
        <v>21355</v>
      </c>
      <c r="J152" s="4">
        <f>Table1[[#This Row],[Basic Salary]]+Table1[[#This Row],[Bonus]]</f>
        <v>138015</v>
      </c>
      <c r="K152">
        <v>89</v>
      </c>
      <c r="L152">
        <v>66</v>
      </c>
      <c r="M152" t="s">
        <v>27</v>
      </c>
      <c r="N152">
        <v>112</v>
      </c>
    </row>
    <row r="153" spans="1:14" x14ac:dyDescent="0.35">
      <c r="A153" t="s">
        <v>2029</v>
      </c>
      <c r="B153" t="s">
        <v>75</v>
      </c>
      <c r="C153" t="s">
        <v>21</v>
      </c>
      <c r="D153" t="s">
        <v>43</v>
      </c>
      <c r="E153" t="s">
        <v>17</v>
      </c>
      <c r="F153" s="2">
        <v>45815</v>
      </c>
      <c r="G153" s="2">
        <v>37038</v>
      </c>
      <c r="H153" s="4">
        <v>112108</v>
      </c>
      <c r="I153" s="4">
        <v>25820</v>
      </c>
      <c r="J153" s="4">
        <f>Table1[[#This Row],[Basic Salary]]+Table1[[#This Row],[Bonus]]</f>
        <v>137928</v>
      </c>
      <c r="K153">
        <v>63</v>
      </c>
      <c r="L153">
        <v>57</v>
      </c>
      <c r="M153" t="s">
        <v>53</v>
      </c>
      <c r="N153">
        <v>119</v>
      </c>
    </row>
    <row r="154" spans="1:14" x14ac:dyDescent="0.35">
      <c r="A154" t="s">
        <v>845</v>
      </c>
      <c r="B154" t="s">
        <v>20</v>
      </c>
      <c r="C154" t="s">
        <v>21</v>
      </c>
      <c r="D154" t="s">
        <v>40</v>
      </c>
      <c r="E154" t="s">
        <v>17</v>
      </c>
      <c r="F154" s="2">
        <v>43696</v>
      </c>
      <c r="G154" s="2">
        <v>34672</v>
      </c>
      <c r="H154" s="4">
        <v>119029</v>
      </c>
      <c r="I154" s="4">
        <v>18840</v>
      </c>
      <c r="J154" s="4">
        <f>Table1[[#This Row],[Basic Salary]]+Table1[[#This Row],[Bonus]]</f>
        <v>137869</v>
      </c>
      <c r="K154">
        <v>66</v>
      </c>
      <c r="L154">
        <v>92</v>
      </c>
      <c r="M154" t="s">
        <v>37</v>
      </c>
      <c r="N154">
        <v>109</v>
      </c>
    </row>
    <row r="155" spans="1:14" x14ac:dyDescent="0.35">
      <c r="A155" t="s">
        <v>3918</v>
      </c>
      <c r="B155" t="s">
        <v>42</v>
      </c>
      <c r="C155" t="s">
        <v>21</v>
      </c>
      <c r="D155" t="s">
        <v>46</v>
      </c>
      <c r="E155" t="s">
        <v>30</v>
      </c>
      <c r="F155" s="2">
        <v>44997</v>
      </c>
      <c r="G155" s="2">
        <v>37915</v>
      </c>
      <c r="H155" s="4">
        <v>112846</v>
      </c>
      <c r="I155" s="4">
        <v>24982</v>
      </c>
      <c r="J155" s="4">
        <f>Table1[[#This Row],[Basic Salary]]+Table1[[#This Row],[Bonus]]</f>
        <v>137828</v>
      </c>
      <c r="K155">
        <v>71</v>
      </c>
      <c r="L155">
        <v>62</v>
      </c>
      <c r="M155" t="s">
        <v>53</v>
      </c>
      <c r="N155">
        <v>102</v>
      </c>
    </row>
    <row r="156" spans="1:14" x14ac:dyDescent="0.35">
      <c r="A156" t="s">
        <v>2730</v>
      </c>
      <c r="B156" t="s">
        <v>57</v>
      </c>
      <c r="C156" t="s">
        <v>15</v>
      </c>
      <c r="D156" t="s">
        <v>25</v>
      </c>
      <c r="E156" t="s">
        <v>65</v>
      </c>
      <c r="F156" s="2">
        <v>42938</v>
      </c>
      <c r="G156" s="2">
        <v>36946</v>
      </c>
      <c r="H156" s="4">
        <v>114038</v>
      </c>
      <c r="I156" s="4">
        <v>23782</v>
      </c>
      <c r="J156" s="4">
        <f>Table1[[#This Row],[Basic Salary]]+Table1[[#This Row],[Bonus]]</f>
        <v>137820</v>
      </c>
      <c r="K156">
        <v>63</v>
      </c>
      <c r="L156">
        <v>42</v>
      </c>
      <c r="M156" t="s">
        <v>18</v>
      </c>
      <c r="N156">
        <v>114</v>
      </c>
    </row>
    <row r="157" spans="1:14" x14ac:dyDescent="0.35">
      <c r="A157" t="s">
        <v>3685</v>
      </c>
      <c r="B157" t="s">
        <v>77</v>
      </c>
      <c r="C157" t="s">
        <v>21</v>
      </c>
      <c r="D157" t="s">
        <v>16</v>
      </c>
      <c r="E157" t="s">
        <v>26</v>
      </c>
      <c r="F157" s="2">
        <v>43203</v>
      </c>
      <c r="G157" s="2">
        <v>40808</v>
      </c>
      <c r="H157" s="4">
        <v>111105</v>
      </c>
      <c r="I157" s="4">
        <v>26687</v>
      </c>
      <c r="J157" s="4">
        <f>Table1[[#This Row],[Basic Salary]]+Table1[[#This Row],[Bonus]]</f>
        <v>137792</v>
      </c>
      <c r="K157">
        <v>83</v>
      </c>
      <c r="L157">
        <v>80</v>
      </c>
      <c r="M157" t="s">
        <v>23</v>
      </c>
      <c r="N157">
        <v>104</v>
      </c>
    </row>
    <row r="158" spans="1:14" x14ac:dyDescent="0.35">
      <c r="A158" t="s">
        <v>1220</v>
      </c>
      <c r="B158" t="s">
        <v>85</v>
      </c>
      <c r="C158" t="s">
        <v>15</v>
      </c>
      <c r="D158" t="s">
        <v>81</v>
      </c>
      <c r="E158" t="s">
        <v>51</v>
      </c>
      <c r="F158" s="2">
        <v>45427</v>
      </c>
      <c r="G158" s="2">
        <v>33192</v>
      </c>
      <c r="H158" s="4">
        <v>111439</v>
      </c>
      <c r="I158" s="4">
        <v>26205</v>
      </c>
      <c r="J158" s="4">
        <f>Table1[[#This Row],[Basic Salary]]+Table1[[#This Row],[Bonus]]</f>
        <v>137644</v>
      </c>
      <c r="K158">
        <v>73</v>
      </c>
      <c r="L158">
        <v>84</v>
      </c>
      <c r="M158" t="s">
        <v>53</v>
      </c>
      <c r="N158">
        <v>103</v>
      </c>
    </row>
    <row r="159" spans="1:14" x14ac:dyDescent="0.35">
      <c r="A159" t="s">
        <v>337</v>
      </c>
      <c r="B159" t="s">
        <v>14</v>
      </c>
      <c r="C159" t="s">
        <v>21</v>
      </c>
      <c r="D159" t="s">
        <v>25</v>
      </c>
      <c r="E159" t="s">
        <v>30</v>
      </c>
      <c r="F159" s="2">
        <v>44702</v>
      </c>
      <c r="G159" s="2">
        <v>31746</v>
      </c>
      <c r="H159" s="4">
        <v>118747</v>
      </c>
      <c r="I159" s="4">
        <v>18865</v>
      </c>
      <c r="J159" s="4">
        <f>Table1[[#This Row],[Basic Salary]]+Table1[[#This Row],[Bonus]]</f>
        <v>137612</v>
      </c>
      <c r="K159">
        <v>84</v>
      </c>
      <c r="L159">
        <v>44</v>
      </c>
      <c r="M159" t="s">
        <v>27</v>
      </c>
      <c r="N159">
        <v>120</v>
      </c>
    </row>
    <row r="160" spans="1:14" x14ac:dyDescent="0.35">
      <c r="A160" t="s">
        <v>3154</v>
      </c>
      <c r="B160" t="s">
        <v>129</v>
      </c>
      <c r="C160" t="s">
        <v>15</v>
      </c>
      <c r="D160" t="s">
        <v>81</v>
      </c>
      <c r="E160" t="s">
        <v>51</v>
      </c>
      <c r="F160" s="2">
        <v>42948</v>
      </c>
      <c r="G160" s="2">
        <v>31500</v>
      </c>
      <c r="H160" s="4">
        <v>111776</v>
      </c>
      <c r="I160" s="4">
        <v>25779</v>
      </c>
      <c r="J160" s="4">
        <f>Table1[[#This Row],[Basic Salary]]+Table1[[#This Row],[Bonus]]</f>
        <v>137555</v>
      </c>
      <c r="K160">
        <v>100</v>
      </c>
      <c r="L160">
        <v>99</v>
      </c>
      <c r="M160" t="s">
        <v>18</v>
      </c>
      <c r="N160">
        <v>112</v>
      </c>
    </row>
    <row r="161" spans="1:14" x14ac:dyDescent="0.35">
      <c r="A161" t="s">
        <v>904</v>
      </c>
      <c r="B161" t="s">
        <v>39</v>
      </c>
      <c r="C161" t="s">
        <v>15</v>
      </c>
      <c r="D161" t="s">
        <v>40</v>
      </c>
      <c r="E161" t="s">
        <v>22</v>
      </c>
      <c r="F161" s="2">
        <v>43615</v>
      </c>
      <c r="G161" s="2">
        <v>29828</v>
      </c>
      <c r="H161" s="4">
        <v>111530</v>
      </c>
      <c r="I161" s="4">
        <v>26019</v>
      </c>
      <c r="J161" s="4">
        <f>Table1[[#This Row],[Basic Salary]]+Table1[[#This Row],[Bonus]]</f>
        <v>137549</v>
      </c>
      <c r="K161">
        <v>69</v>
      </c>
      <c r="L161">
        <v>97</v>
      </c>
      <c r="M161" t="s">
        <v>23</v>
      </c>
      <c r="N161">
        <v>102</v>
      </c>
    </row>
    <row r="162" spans="1:14" x14ac:dyDescent="0.35">
      <c r="A162" t="s">
        <v>1820</v>
      </c>
      <c r="B162" t="s">
        <v>29</v>
      </c>
      <c r="C162" t="s">
        <v>21</v>
      </c>
      <c r="D162" t="s">
        <v>43</v>
      </c>
      <c r="E162" t="s">
        <v>65</v>
      </c>
      <c r="F162" s="2">
        <v>44580</v>
      </c>
      <c r="G162" s="2">
        <v>35806</v>
      </c>
      <c r="H162" s="4">
        <v>112796</v>
      </c>
      <c r="I162" s="4">
        <v>24712</v>
      </c>
      <c r="J162" s="4">
        <f>Table1[[#This Row],[Basic Salary]]+Table1[[#This Row],[Bonus]]</f>
        <v>137508</v>
      </c>
      <c r="K162">
        <v>96</v>
      </c>
      <c r="L162">
        <v>76</v>
      </c>
      <c r="M162" t="s">
        <v>31</v>
      </c>
      <c r="N162">
        <v>104</v>
      </c>
    </row>
    <row r="163" spans="1:14" x14ac:dyDescent="0.35">
      <c r="A163" t="s">
        <v>2786</v>
      </c>
      <c r="B163" t="s">
        <v>93</v>
      </c>
      <c r="C163" t="s">
        <v>15</v>
      </c>
      <c r="D163" t="s">
        <v>43</v>
      </c>
      <c r="E163" t="s">
        <v>26</v>
      </c>
      <c r="F163" s="2">
        <v>45586</v>
      </c>
      <c r="G163" s="2">
        <v>34713</v>
      </c>
      <c r="H163" s="4">
        <v>109807</v>
      </c>
      <c r="I163" s="4">
        <v>27655</v>
      </c>
      <c r="J163" s="4">
        <f>Table1[[#This Row],[Basic Salary]]+Table1[[#This Row],[Bonus]]</f>
        <v>137462</v>
      </c>
      <c r="K163">
        <v>81</v>
      </c>
      <c r="L163">
        <v>98</v>
      </c>
      <c r="M163" t="s">
        <v>18</v>
      </c>
      <c r="N163">
        <v>101</v>
      </c>
    </row>
    <row r="164" spans="1:14" x14ac:dyDescent="0.35">
      <c r="A164" t="s">
        <v>958</v>
      </c>
      <c r="B164" t="s">
        <v>75</v>
      </c>
      <c r="C164" t="s">
        <v>21</v>
      </c>
      <c r="D164" t="s">
        <v>43</v>
      </c>
      <c r="E164" t="s">
        <v>51</v>
      </c>
      <c r="F164" s="2">
        <v>42419</v>
      </c>
      <c r="G164" s="2">
        <v>34785</v>
      </c>
      <c r="H164" s="4">
        <v>110317</v>
      </c>
      <c r="I164" s="4">
        <v>27143</v>
      </c>
      <c r="J164" s="4">
        <f>Table1[[#This Row],[Basic Salary]]+Table1[[#This Row],[Bonus]]</f>
        <v>137460</v>
      </c>
      <c r="K164">
        <v>61</v>
      </c>
      <c r="L164">
        <v>69</v>
      </c>
      <c r="M164" t="s">
        <v>23</v>
      </c>
      <c r="N164">
        <v>111</v>
      </c>
    </row>
    <row r="165" spans="1:14" x14ac:dyDescent="0.35">
      <c r="A165" t="s">
        <v>3513</v>
      </c>
      <c r="B165" t="s">
        <v>89</v>
      </c>
      <c r="C165" t="s">
        <v>21</v>
      </c>
      <c r="D165" t="s">
        <v>33</v>
      </c>
      <c r="E165" t="s">
        <v>26</v>
      </c>
      <c r="F165" s="2">
        <v>44767</v>
      </c>
      <c r="G165" s="2">
        <v>40572</v>
      </c>
      <c r="H165" s="4">
        <v>110714</v>
      </c>
      <c r="I165" s="4">
        <v>26745</v>
      </c>
      <c r="J165" s="4">
        <f>Table1[[#This Row],[Basic Salary]]+Table1[[#This Row],[Bonus]]</f>
        <v>137459</v>
      </c>
      <c r="K165">
        <v>81</v>
      </c>
      <c r="L165">
        <v>80</v>
      </c>
      <c r="M165" t="s">
        <v>37</v>
      </c>
      <c r="N165">
        <v>120</v>
      </c>
    </row>
    <row r="166" spans="1:14" x14ac:dyDescent="0.35">
      <c r="A166" t="s">
        <v>2669</v>
      </c>
      <c r="B166" t="s">
        <v>14</v>
      </c>
      <c r="C166" t="s">
        <v>21</v>
      </c>
      <c r="D166" t="s">
        <v>40</v>
      </c>
      <c r="E166" t="s">
        <v>17</v>
      </c>
      <c r="F166" s="2">
        <v>45841</v>
      </c>
      <c r="G166" s="2">
        <v>34141</v>
      </c>
      <c r="H166" s="4">
        <v>119175</v>
      </c>
      <c r="I166" s="4">
        <v>18258</v>
      </c>
      <c r="J166" s="4">
        <f>Table1[[#This Row],[Basic Salary]]+Table1[[#This Row],[Bonus]]</f>
        <v>137433</v>
      </c>
      <c r="K166">
        <v>97</v>
      </c>
      <c r="L166">
        <v>53</v>
      </c>
      <c r="M166" t="s">
        <v>27</v>
      </c>
      <c r="N166">
        <v>111</v>
      </c>
    </row>
    <row r="167" spans="1:14" x14ac:dyDescent="0.35">
      <c r="A167" t="s">
        <v>4431</v>
      </c>
      <c r="B167" t="s">
        <v>14</v>
      </c>
      <c r="C167" t="s">
        <v>21</v>
      </c>
      <c r="D167" t="s">
        <v>33</v>
      </c>
      <c r="E167" t="s">
        <v>65</v>
      </c>
      <c r="F167" s="2">
        <v>43062</v>
      </c>
      <c r="G167" s="2">
        <v>38681</v>
      </c>
      <c r="H167" s="4">
        <v>113312</v>
      </c>
      <c r="I167" s="4">
        <v>24087</v>
      </c>
      <c r="J167" s="4">
        <f>Table1[[#This Row],[Basic Salary]]+Table1[[#This Row],[Bonus]]</f>
        <v>137399</v>
      </c>
      <c r="K167">
        <v>64</v>
      </c>
      <c r="L167">
        <v>79</v>
      </c>
      <c r="M167" t="s">
        <v>27</v>
      </c>
      <c r="N167">
        <v>101</v>
      </c>
    </row>
    <row r="168" spans="1:14" x14ac:dyDescent="0.35">
      <c r="A168" t="s">
        <v>1653</v>
      </c>
      <c r="B168" t="s">
        <v>71</v>
      </c>
      <c r="C168" t="s">
        <v>21</v>
      </c>
      <c r="D168" t="s">
        <v>40</v>
      </c>
      <c r="E168" t="s">
        <v>22</v>
      </c>
      <c r="F168" s="2">
        <v>43829</v>
      </c>
      <c r="G168" s="2">
        <v>39106</v>
      </c>
      <c r="H168" s="4">
        <v>110381</v>
      </c>
      <c r="I168" s="4">
        <v>27015</v>
      </c>
      <c r="J168" s="4">
        <f>Table1[[#This Row],[Basic Salary]]+Table1[[#This Row],[Bonus]]</f>
        <v>137396</v>
      </c>
      <c r="K168">
        <v>92</v>
      </c>
      <c r="L168">
        <v>89</v>
      </c>
      <c r="M168" t="s">
        <v>27</v>
      </c>
      <c r="N168">
        <v>107</v>
      </c>
    </row>
    <row r="169" spans="1:14" x14ac:dyDescent="0.35">
      <c r="A169" t="s">
        <v>651</v>
      </c>
      <c r="B169" t="s">
        <v>75</v>
      </c>
      <c r="C169" t="s">
        <v>15</v>
      </c>
      <c r="D169" t="s">
        <v>40</v>
      </c>
      <c r="E169" t="s">
        <v>30</v>
      </c>
      <c r="F169" s="2">
        <v>44516</v>
      </c>
      <c r="G169" s="2">
        <v>30114</v>
      </c>
      <c r="H169" s="4">
        <v>115433</v>
      </c>
      <c r="I169" s="4">
        <v>21940</v>
      </c>
      <c r="J169" s="4">
        <f>Table1[[#This Row],[Basic Salary]]+Table1[[#This Row],[Bonus]]</f>
        <v>137373</v>
      </c>
      <c r="K169">
        <v>69</v>
      </c>
      <c r="L169">
        <v>69</v>
      </c>
      <c r="M169" t="s">
        <v>34</v>
      </c>
      <c r="N169">
        <v>115</v>
      </c>
    </row>
    <row r="170" spans="1:14" x14ac:dyDescent="0.35">
      <c r="A170" t="s">
        <v>4213</v>
      </c>
      <c r="B170" t="s">
        <v>62</v>
      </c>
      <c r="C170" t="s">
        <v>15</v>
      </c>
      <c r="D170" t="s">
        <v>25</v>
      </c>
      <c r="E170" t="s">
        <v>17</v>
      </c>
      <c r="F170" s="2">
        <v>44973</v>
      </c>
      <c r="G170" s="2">
        <v>34782</v>
      </c>
      <c r="H170" s="4">
        <v>116827</v>
      </c>
      <c r="I170" s="4">
        <v>20486</v>
      </c>
      <c r="J170" s="4">
        <f>Table1[[#This Row],[Basic Salary]]+Table1[[#This Row],[Bonus]]</f>
        <v>137313</v>
      </c>
      <c r="K170">
        <v>100</v>
      </c>
      <c r="L170">
        <v>41</v>
      </c>
      <c r="M170" t="s">
        <v>37</v>
      </c>
      <c r="N170">
        <v>109</v>
      </c>
    </row>
    <row r="171" spans="1:14" x14ac:dyDescent="0.35">
      <c r="A171" t="s">
        <v>2882</v>
      </c>
      <c r="B171" t="s">
        <v>42</v>
      </c>
      <c r="C171" t="s">
        <v>21</v>
      </c>
      <c r="D171" t="s">
        <v>40</v>
      </c>
      <c r="E171" t="s">
        <v>26</v>
      </c>
      <c r="F171" s="2">
        <v>45974</v>
      </c>
      <c r="G171" s="2">
        <v>36114</v>
      </c>
      <c r="H171" s="4">
        <v>118257</v>
      </c>
      <c r="I171" s="4">
        <v>19025</v>
      </c>
      <c r="J171" s="4">
        <f>Table1[[#This Row],[Basic Salary]]+Table1[[#This Row],[Bonus]]</f>
        <v>137282</v>
      </c>
      <c r="K171">
        <v>81</v>
      </c>
      <c r="L171">
        <v>43</v>
      </c>
      <c r="M171" t="s">
        <v>31</v>
      </c>
      <c r="N171">
        <v>106</v>
      </c>
    </row>
    <row r="172" spans="1:14" x14ac:dyDescent="0.35">
      <c r="A172" t="s">
        <v>720</v>
      </c>
      <c r="B172" t="s">
        <v>71</v>
      </c>
      <c r="C172" t="s">
        <v>15</v>
      </c>
      <c r="D172" t="s">
        <v>46</v>
      </c>
      <c r="E172" t="s">
        <v>51</v>
      </c>
      <c r="F172" s="2">
        <v>42537</v>
      </c>
      <c r="G172" s="2">
        <v>35380</v>
      </c>
      <c r="H172" s="4">
        <v>111034</v>
      </c>
      <c r="I172" s="4">
        <v>26230</v>
      </c>
      <c r="J172" s="4">
        <f>Table1[[#This Row],[Basic Salary]]+Table1[[#This Row],[Bonus]]</f>
        <v>137264</v>
      </c>
      <c r="K172">
        <v>96</v>
      </c>
      <c r="L172">
        <v>91</v>
      </c>
      <c r="M172" t="s">
        <v>37</v>
      </c>
      <c r="N172">
        <v>104</v>
      </c>
    </row>
    <row r="173" spans="1:14" x14ac:dyDescent="0.35">
      <c r="A173" t="s">
        <v>425</v>
      </c>
      <c r="B173" t="s">
        <v>93</v>
      </c>
      <c r="C173" t="s">
        <v>21</v>
      </c>
      <c r="D173" t="s">
        <v>16</v>
      </c>
      <c r="E173" t="s">
        <v>26</v>
      </c>
      <c r="F173" s="2">
        <v>42363</v>
      </c>
      <c r="G173" s="2">
        <v>34046</v>
      </c>
      <c r="H173" s="4">
        <v>111772</v>
      </c>
      <c r="I173" s="4">
        <v>25482</v>
      </c>
      <c r="J173" s="4">
        <f>Table1[[#This Row],[Basic Salary]]+Table1[[#This Row],[Bonus]]</f>
        <v>137254</v>
      </c>
      <c r="K173">
        <v>98</v>
      </c>
      <c r="L173">
        <v>70</v>
      </c>
      <c r="M173" t="s">
        <v>37</v>
      </c>
      <c r="N173">
        <v>104</v>
      </c>
    </row>
    <row r="174" spans="1:14" x14ac:dyDescent="0.35">
      <c r="A174" t="s">
        <v>2208</v>
      </c>
      <c r="B174" t="s">
        <v>71</v>
      </c>
      <c r="C174" t="s">
        <v>21</v>
      </c>
      <c r="D174" t="s">
        <v>33</v>
      </c>
      <c r="E174" t="s">
        <v>51</v>
      </c>
      <c r="F174" s="2">
        <v>42915</v>
      </c>
      <c r="G174" s="2">
        <v>38367</v>
      </c>
      <c r="H174" s="4">
        <v>113836</v>
      </c>
      <c r="I174" s="4">
        <v>23357</v>
      </c>
      <c r="J174" s="4">
        <f>Table1[[#This Row],[Basic Salary]]+Table1[[#This Row],[Bonus]]</f>
        <v>137193</v>
      </c>
      <c r="K174">
        <v>100</v>
      </c>
      <c r="L174">
        <v>51</v>
      </c>
      <c r="M174" t="s">
        <v>18</v>
      </c>
      <c r="N174">
        <v>103</v>
      </c>
    </row>
    <row r="175" spans="1:14" x14ac:dyDescent="0.35">
      <c r="A175" t="s">
        <v>2874</v>
      </c>
      <c r="B175" t="s">
        <v>129</v>
      </c>
      <c r="C175" t="s">
        <v>15</v>
      </c>
      <c r="D175" t="s">
        <v>25</v>
      </c>
      <c r="E175" t="s">
        <v>22</v>
      </c>
      <c r="F175" s="2">
        <v>43717</v>
      </c>
      <c r="G175" s="2">
        <v>30781</v>
      </c>
      <c r="H175" s="4">
        <v>113004</v>
      </c>
      <c r="I175" s="4">
        <v>24170</v>
      </c>
      <c r="J175" s="4">
        <f>Table1[[#This Row],[Basic Salary]]+Table1[[#This Row],[Bonus]]</f>
        <v>137174</v>
      </c>
      <c r="K175">
        <v>63</v>
      </c>
      <c r="L175">
        <v>46</v>
      </c>
      <c r="M175" t="s">
        <v>23</v>
      </c>
      <c r="N175">
        <v>108</v>
      </c>
    </row>
    <row r="176" spans="1:14" x14ac:dyDescent="0.35">
      <c r="A176" t="s">
        <v>147</v>
      </c>
      <c r="B176" t="s">
        <v>42</v>
      </c>
      <c r="C176" t="s">
        <v>15</v>
      </c>
      <c r="D176" t="s">
        <v>46</v>
      </c>
      <c r="E176" t="s">
        <v>65</v>
      </c>
      <c r="F176" s="2">
        <v>43355</v>
      </c>
      <c r="G176" s="2">
        <v>35965</v>
      </c>
      <c r="H176" s="4">
        <v>115921</v>
      </c>
      <c r="I176" s="4">
        <v>21235</v>
      </c>
      <c r="J176" s="4">
        <f>Table1[[#This Row],[Basic Salary]]+Table1[[#This Row],[Bonus]]</f>
        <v>137156</v>
      </c>
      <c r="K176">
        <v>78</v>
      </c>
      <c r="L176">
        <v>82</v>
      </c>
      <c r="M176" t="s">
        <v>27</v>
      </c>
      <c r="N176">
        <v>118</v>
      </c>
    </row>
    <row r="177" spans="1:14" x14ac:dyDescent="0.35">
      <c r="A177" t="s">
        <v>2019</v>
      </c>
      <c r="B177" t="s">
        <v>69</v>
      </c>
      <c r="C177" t="s">
        <v>15</v>
      </c>
      <c r="D177" t="s">
        <v>25</v>
      </c>
      <c r="E177" t="s">
        <v>17</v>
      </c>
      <c r="F177" s="2">
        <v>44826</v>
      </c>
      <c r="G177" s="2">
        <v>37665</v>
      </c>
      <c r="H177" s="4">
        <v>112783</v>
      </c>
      <c r="I177" s="4">
        <v>24365</v>
      </c>
      <c r="J177" s="4">
        <f>Table1[[#This Row],[Basic Salary]]+Table1[[#This Row],[Bonus]]</f>
        <v>137148</v>
      </c>
      <c r="K177">
        <v>98</v>
      </c>
      <c r="L177">
        <v>58</v>
      </c>
      <c r="M177" t="s">
        <v>23</v>
      </c>
      <c r="N177">
        <v>119</v>
      </c>
    </row>
    <row r="178" spans="1:14" x14ac:dyDescent="0.35">
      <c r="A178" t="s">
        <v>4432</v>
      </c>
      <c r="B178" t="s">
        <v>14</v>
      </c>
      <c r="C178" t="s">
        <v>21</v>
      </c>
      <c r="D178" t="s">
        <v>16</v>
      </c>
      <c r="E178" t="s">
        <v>17</v>
      </c>
      <c r="F178" s="2">
        <v>44854</v>
      </c>
      <c r="G178" s="2">
        <v>34917</v>
      </c>
      <c r="H178" s="4">
        <v>113786</v>
      </c>
      <c r="I178" s="4">
        <v>23358</v>
      </c>
      <c r="J178" s="4">
        <f>Table1[[#This Row],[Basic Salary]]+Table1[[#This Row],[Bonus]]</f>
        <v>137144</v>
      </c>
      <c r="K178">
        <v>81</v>
      </c>
      <c r="L178">
        <v>96</v>
      </c>
      <c r="M178" t="s">
        <v>31</v>
      </c>
      <c r="N178">
        <v>107</v>
      </c>
    </row>
    <row r="179" spans="1:14" x14ac:dyDescent="0.35">
      <c r="A179" t="s">
        <v>215</v>
      </c>
      <c r="B179" t="s">
        <v>14</v>
      </c>
      <c r="C179" t="s">
        <v>21</v>
      </c>
      <c r="D179" t="s">
        <v>46</v>
      </c>
      <c r="E179" t="s">
        <v>65</v>
      </c>
      <c r="F179" s="2">
        <v>44749</v>
      </c>
      <c r="G179" s="2">
        <v>40736</v>
      </c>
      <c r="H179" s="4">
        <v>114838</v>
      </c>
      <c r="I179" s="4">
        <v>22248</v>
      </c>
      <c r="J179" s="4">
        <f>Table1[[#This Row],[Basic Salary]]+Table1[[#This Row],[Bonus]]</f>
        <v>137086</v>
      </c>
      <c r="K179">
        <v>65</v>
      </c>
      <c r="L179">
        <v>81</v>
      </c>
      <c r="M179" t="s">
        <v>18</v>
      </c>
      <c r="N179">
        <v>114</v>
      </c>
    </row>
    <row r="180" spans="1:14" x14ac:dyDescent="0.35">
      <c r="A180" t="s">
        <v>1937</v>
      </c>
      <c r="B180" t="s">
        <v>85</v>
      </c>
      <c r="C180" t="s">
        <v>15</v>
      </c>
      <c r="D180" t="s">
        <v>33</v>
      </c>
      <c r="E180" t="s">
        <v>65</v>
      </c>
      <c r="F180" s="2">
        <v>44601</v>
      </c>
      <c r="G180" s="2">
        <v>31401</v>
      </c>
      <c r="H180" s="4">
        <v>114591</v>
      </c>
      <c r="I180" s="4">
        <v>22455</v>
      </c>
      <c r="J180" s="4">
        <f>Table1[[#This Row],[Basic Salary]]+Table1[[#This Row],[Bonus]]</f>
        <v>137046</v>
      </c>
      <c r="K180">
        <v>96</v>
      </c>
      <c r="L180">
        <v>94</v>
      </c>
      <c r="M180" t="s">
        <v>31</v>
      </c>
      <c r="N180">
        <v>113</v>
      </c>
    </row>
    <row r="181" spans="1:14" x14ac:dyDescent="0.35">
      <c r="A181" t="s">
        <v>1991</v>
      </c>
      <c r="B181" t="s">
        <v>60</v>
      </c>
      <c r="C181" t="s">
        <v>15</v>
      </c>
      <c r="D181" t="s">
        <v>33</v>
      </c>
      <c r="E181" t="s">
        <v>30</v>
      </c>
      <c r="F181" s="2">
        <v>45968</v>
      </c>
      <c r="G181" s="2">
        <v>34954</v>
      </c>
      <c r="H181" s="4">
        <v>119578</v>
      </c>
      <c r="I181" s="4">
        <v>17468</v>
      </c>
      <c r="J181" s="4">
        <f>Table1[[#This Row],[Basic Salary]]+Table1[[#This Row],[Bonus]]</f>
        <v>137046</v>
      </c>
      <c r="K181">
        <v>64</v>
      </c>
      <c r="L181">
        <v>91</v>
      </c>
      <c r="M181" t="s">
        <v>18</v>
      </c>
      <c r="N181">
        <v>101</v>
      </c>
    </row>
    <row r="182" spans="1:14" x14ac:dyDescent="0.35">
      <c r="A182" t="s">
        <v>4870</v>
      </c>
      <c r="B182" t="s">
        <v>39</v>
      </c>
      <c r="C182" t="s">
        <v>15</v>
      </c>
      <c r="D182" t="s">
        <v>16</v>
      </c>
      <c r="E182" t="s">
        <v>22</v>
      </c>
      <c r="F182" s="2">
        <v>44312</v>
      </c>
      <c r="G182" s="2">
        <v>37527</v>
      </c>
      <c r="H182" s="4">
        <v>111537</v>
      </c>
      <c r="I182" s="4">
        <v>25490</v>
      </c>
      <c r="J182" s="4">
        <f>Table1[[#This Row],[Basic Salary]]+Table1[[#This Row],[Bonus]]</f>
        <v>137027</v>
      </c>
      <c r="K182">
        <v>86</v>
      </c>
      <c r="L182">
        <v>93</v>
      </c>
      <c r="M182" t="s">
        <v>37</v>
      </c>
      <c r="N182">
        <v>113</v>
      </c>
    </row>
    <row r="183" spans="1:14" x14ac:dyDescent="0.35">
      <c r="A183" t="s">
        <v>1109</v>
      </c>
      <c r="B183" t="s">
        <v>71</v>
      </c>
      <c r="C183" t="s">
        <v>21</v>
      </c>
      <c r="D183" t="s">
        <v>81</v>
      </c>
      <c r="E183" t="s">
        <v>30</v>
      </c>
      <c r="F183" s="2">
        <v>45867</v>
      </c>
      <c r="G183" s="2">
        <v>34972</v>
      </c>
      <c r="H183" s="4">
        <v>118268</v>
      </c>
      <c r="I183" s="4">
        <v>18699</v>
      </c>
      <c r="J183" s="4">
        <f>Table1[[#This Row],[Basic Salary]]+Table1[[#This Row],[Bonus]]</f>
        <v>136967</v>
      </c>
      <c r="K183">
        <v>75</v>
      </c>
      <c r="L183">
        <v>60</v>
      </c>
      <c r="M183" t="s">
        <v>53</v>
      </c>
      <c r="N183">
        <v>106</v>
      </c>
    </row>
    <row r="184" spans="1:14" x14ac:dyDescent="0.35">
      <c r="A184" t="s">
        <v>1503</v>
      </c>
      <c r="B184" t="s">
        <v>62</v>
      </c>
      <c r="C184" t="s">
        <v>21</v>
      </c>
      <c r="D184" t="s">
        <v>81</v>
      </c>
      <c r="E184" t="s">
        <v>17</v>
      </c>
      <c r="F184" s="2">
        <v>45994</v>
      </c>
      <c r="G184" s="2">
        <v>36792</v>
      </c>
      <c r="H184" s="4">
        <v>112602</v>
      </c>
      <c r="I184" s="4">
        <v>24358</v>
      </c>
      <c r="J184" s="4">
        <f>Table1[[#This Row],[Basic Salary]]+Table1[[#This Row],[Bonus]]</f>
        <v>136960</v>
      </c>
      <c r="K184">
        <v>93</v>
      </c>
      <c r="L184">
        <v>73</v>
      </c>
      <c r="M184" t="s">
        <v>23</v>
      </c>
      <c r="N184">
        <v>109</v>
      </c>
    </row>
    <row r="185" spans="1:14" x14ac:dyDescent="0.35">
      <c r="A185" t="s">
        <v>3624</v>
      </c>
      <c r="B185" t="s">
        <v>60</v>
      </c>
      <c r="C185" t="s">
        <v>21</v>
      </c>
      <c r="D185" t="s">
        <v>81</v>
      </c>
      <c r="E185" t="s">
        <v>65</v>
      </c>
      <c r="F185" s="2">
        <v>45426</v>
      </c>
      <c r="G185" s="2">
        <v>30606</v>
      </c>
      <c r="H185" s="4">
        <v>116317</v>
      </c>
      <c r="I185" s="4">
        <v>20596</v>
      </c>
      <c r="J185" s="4">
        <f>Table1[[#This Row],[Basic Salary]]+Table1[[#This Row],[Bonus]]</f>
        <v>136913</v>
      </c>
      <c r="K185">
        <v>82</v>
      </c>
      <c r="L185">
        <v>94</v>
      </c>
      <c r="M185" t="s">
        <v>27</v>
      </c>
      <c r="N185">
        <v>105</v>
      </c>
    </row>
    <row r="186" spans="1:14" x14ac:dyDescent="0.35">
      <c r="A186" t="s">
        <v>2129</v>
      </c>
      <c r="B186" t="s">
        <v>95</v>
      </c>
      <c r="C186" t="s">
        <v>15</v>
      </c>
      <c r="D186" t="s">
        <v>25</v>
      </c>
      <c r="E186" t="s">
        <v>30</v>
      </c>
      <c r="F186" s="2">
        <v>45304</v>
      </c>
      <c r="G186" s="2">
        <v>34053</v>
      </c>
      <c r="H186" s="4">
        <v>117295</v>
      </c>
      <c r="I186" s="4">
        <v>19587</v>
      </c>
      <c r="J186" s="4">
        <f>Table1[[#This Row],[Basic Salary]]+Table1[[#This Row],[Bonus]]</f>
        <v>136882</v>
      </c>
      <c r="K186">
        <v>84</v>
      </c>
      <c r="L186">
        <v>43</v>
      </c>
      <c r="M186" t="s">
        <v>18</v>
      </c>
      <c r="N186">
        <v>106</v>
      </c>
    </row>
    <row r="187" spans="1:14" x14ac:dyDescent="0.35">
      <c r="A187" t="s">
        <v>3569</v>
      </c>
      <c r="B187" t="s">
        <v>20</v>
      </c>
      <c r="C187" t="s">
        <v>21</v>
      </c>
      <c r="D187" t="s">
        <v>40</v>
      </c>
      <c r="E187" t="s">
        <v>30</v>
      </c>
      <c r="F187" s="2">
        <v>44495</v>
      </c>
      <c r="G187" s="2">
        <v>36290</v>
      </c>
      <c r="H187" s="4">
        <v>111514</v>
      </c>
      <c r="I187" s="4">
        <v>25348</v>
      </c>
      <c r="J187" s="4">
        <f>Table1[[#This Row],[Basic Salary]]+Table1[[#This Row],[Bonus]]</f>
        <v>136862</v>
      </c>
      <c r="K187">
        <v>83</v>
      </c>
      <c r="L187">
        <v>69</v>
      </c>
      <c r="M187" t="s">
        <v>18</v>
      </c>
      <c r="N187">
        <v>119</v>
      </c>
    </row>
    <row r="188" spans="1:14" x14ac:dyDescent="0.35">
      <c r="A188" t="s">
        <v>1380</v>
      </c>
      <c r="B188" t="s">
        <v>20</v>
      </c>
      <c r="C188" t="s">
        <v>21</v>
      </c>
      <c r="D188" t="s">
        <v>46</v>
      </c>
      <c r="E188" t="s">
        <v>22</v>
      </c>
      <c r="F188" s="2">
        <v>42234</v>
      </c>
      <c r="G188" s="2">
        <v>36485</v>
      </c>
      <c r="H188" s="4">
        <v>108555</v>
      </c>
      <c r="I188" s="4">
        <v>28284</v>
      </c>
      <c r="J188" s="4">
        <f>Table1[[#This Row],[Basic Salary]]+Table1[[#This Row],[Bonus]]</f>
        <v>136839</v>
      </c>
      <c r="K188">
        <v>63</v>
      </c>
      <c r="L188">
        <v>60</v>
      </c>
      <c r="M188" t="s">
        <v>53</v>
      </c>
      <c r="N188">
        <v>118</v>
      </c>
    </row>
    <row r="189" spans="1:14" x14ac:dyDescent="0.35">
      <c r="A189" t="s">
        <v>68</v>
      </c>
      <c r="B189" t="s">
        <v>69</v>
      </c>
      <c r="C189" t="s">
        <v>21</v>
      </c>
      <c r="D189" t="s">
        <v>40</v>
      </c>
      <c r="E189" t="s">
        <v>17</v>
      </c>
      <c r="F189" s="2">
        <v>42226</v>
      </c>
      <c r="G189" s="2">
        <v>40253</v>
      </c>
      <c r="H189" s="4">
        <v>110649</v>
      </c>
      <c r="I189" s="4">
        <v>26174</v>
      </c>
      <c r="J189" s="4">
        <f>Table1[[#This Row],[Basic Salary]]+Table1[[#This Row],[Bonus]]</f>
        <v>136823</v>
      </c>
      <c r="K189">
        <v>66</v>
      </c>
      <c r="L189">
        <v>43</v>
      </c>
      <c r="M189" t="s">
        <v>27</v>
      </c>
      <c r="N189">
        <v>111</v>
      </c>
    </row>
    <row r="190" spans="1:14" x14ac:dyDescent="0.35">
      <c r="A190" t="s">
        <v>1050</v>
      </c>
      <c r="B190" t="s">
        <v>42</v>
      </c>
      <c r="C190" t="s">
        <v>15</v>
      </c>
      <c r="D190" t="s">
        <v>33</v>
      </c>
      <c r="E190" t="s">
        <v>65</v>
      </c>
      <c r="F190" s="2">
        <v>45784</v>
      </c>
      <c r="G190" s="2">
        <v>37978</v>
      </c>
      <c r="H190" s="4">
        <v>108040</v>
      </c>
      <c r="I190" s="4">
        <v>28770</v>
      </c>
      <c r="J190" s="4">
        <f>Table1[[#This Row],[Basic Salary]]+Table1[[#This Row],[Bonus]]</f>
        <v>136810</v>
      </c>
      <c r="K190">
        <v>91</v>
      </c>
      <c r="L190">
        <v>45</v>
      </c>
      <c r="M190" t="s">
        <v>34</v>
      </c>
      <c r="N190">
        <v>111</v>
      </c>
    </row>
    <row r="191" spans="1:14" x14ac:dyDescent="0.35">
      <c r="A191" t="s">
        <v>2824</v>
      </c>
      <c r="B191" t="s">
        <v>77</v>
      </c>
      <c r="C191" t="s">
        <v>21</v>
      </c>
      <c r="D191" t="s">
        <v>25</v>
      </c>
      <c r="E191" t="s">
        <v>22</v>
      </c>
      <c r="F191" s="2">
        <v>43747</v>
      </c>
      <c r="G191" s="2">
        <v>30226</v>
      </c>
      <c r="H191" s="4">
        <v>116142</v>
      </c>
      <c r="I191" s="4">
        <v>20664</v>
      </c>
      <c r="J191" s="4">
        <f>Table1[[#This Row],[Basic Salary]]+Table1[[#This Row],[Bonus]]</f>
        <v>136806</v>
      </c>
      <c r="K191">
        <v>96</v>
      </c>
      <c r="L191">
        <v>82</v>
      </c>
      <c r="M191" t="s">
        <v>53</v>
      </c>
      <c r="N191">
        <v>116</v>
      </c>
    </row>
    <row r="192" spans="1:14" x14ac:dyDescent="0.35">
      <c r="A192" t="s">
        <v>252</v>
      </c>
      <c r="B192" t="s">
        <v>20</v>
      </c>
      <c r="C192" t="s">
        <v>15</v>
      </c>
      <c r="D192" t="s">
        <v>43</v>
      </c>
      <c r="E192" t="s">
        <v>51</v>
      </c>
      <c r="F192" s="2">
        <v>42636</v>
      </c>
      <c r="G192" s="2">
        <v>32025</v>
      </c>
      <c r="H192" s="4">
        <v>111341</v>
      </c>
      <c r="I192" s="4">
        <v>25462</v>
      </c>
      <c r="J192" s="4">
        <f>Table1[[#This Row],[Basic Salary]]+Table1[[#This Row],[Bonus]]</f>
        <v>136803</v>
      </c>
      <c r="K192">
        <v>98</v>
      </c>
      <c r="L192">
        <v>61</v>
      </c>
      <c r="M192" t="s">
        <v>34</v>
      </c>
      <c r="N192">
        <v>119</v>
      </c>
    </row>
    <row r="193" spans="1:14" x14ac:dyDescent="0.35">
      <c r="A193" t="s">
        <v>3749</v>
      </c>
      <c r="B193" t="s">
        <v>48</v>
      </c>
      <c r="C193" t="s">
        <v>15</v>
      </c>
      <c r="D193" t="s">
        <v>16</v>
      </c>
      <c r="E193" t="s">
        <v>17</v>
      </c>
      <c r="F193" s="2">
        <v>45453</v>
      </c>
      <c r="G193" s="2">
        <v>32745</v>
      </c>
      <c r="H193" s="4">
        <v>118950</v>
      </c>
      <c r="I193" s="4">
        <v>17780</v>
      </c>
      <c r="J193" s="4">
        <f>Table1[[#This Row],[Basic Salary]]+Table1[[#This Row],[Bonus]]</f>
        <v>136730</v>
      </c>
      <c r="K193">
        <v>95</v>
      </c>
      <c r="L193">
        <v>63</v>
      </c>
      <c r="M193" t="s">
        <v>23</v>
      </c>
      <c r="N193">
        <v>107</v>
      </c>
    </row>
    <row r="194" spans="1:14" x14ac:dyDescent="0.35">
      <c r="A194" t="s">
        <v>842</v>
      </c>
      <c r="B194" t="s">
        <v>42</v>
      </c>
      <c r="C194" t="s">
        <v>15</v>
      </c>
      <c r="D194" t="s">
        <v>81</v>
      </c>
      <c r="E194" t="s">
        <v>51</v>
      </c>
      <c r="F194" s="2">
        <v>43580</v>
      </c>
      <c r="G194" s="2">
        <v>34288</v>
      </c>
      <c r="H194" s="4">
        <v>108748</v>
      </c>
      <c r="I194" s="4">
        <v>27957</v>
      </c>
      <c r="J194" s="4">
        <f>Table1[[#This Row],[Basic Salary]]+Table1[[#This Row],[Bonus]]</f>
        <v>136705</v>
      </c>
      <c r="K194">
        <v>83</v>
      </c>
      <c r="L194">
        <v>97</v>
      </c>
      <c r="M194" t="s">
        <v>34</v>
      </c>
      <c r="N194">
        <v>104</v>
      </c>
    </row>
    <row r="195" spans="1:14" x14ac:dyDescent="0.35">
      <c r="A195" t="s">
        <v>5007</v>
      </c>
      <c r="B195" t="s">
        <v>14</v>
      </c>
      <c r="C195" t="s">
        <v>15</v>
      </c>
      <c r="D195" t="s">
        <v>81</v>
      </c>
      <c r="E195" t="s">
        <v>26</v>
      </c>
      <c r="F195" s="2">
        <v>44456</v>
      </c>
      <c r="G195" s="2">
        <v>34677</v>
      </c>
      <c r="H195" s="4">
        <v>110372</v>
      </c>
      <c r="I195" s="4">
        <v>26315</v>
      </c>
      <c r="J195" s="4">
        <f>Table1[[#This Row],[Basic Salary]]+Table1[[#This Row],[Bonus]]</f>
        <v>136687</v>
      </c>
      <c r="K195">
        <v>86</v>
      </c>
      <c r="L195">
        <v>98</v>
      </c>
      <c r="M195" t="s">
        <v>37</v>
      </c>
      <c r="N195">
        <v>111</v>
      </c>
    </row>
    <row r="196" spans="1:14" x14ac:dyDescent="0.35">
      <c r="A196" t="s">
        <v>1651</v>
      </c>
      <c r="B196" t="s">
        <v>62</v>
      </c>
      <c r="C196" t="s">
        <v>21</v>
      </c>
      <c r="D196" t="s">
        <v>25</v>
      </c>
      <c r="E196" t="s">
        <v>65</v>
      </c>
      <c r="F196" s="2">
        <v>44201</v>
      </c>
      <c r="G196" s="2">
        <v>29341</v>
      </c>
      <c r="H196" s="4">
        <v>107271</v>
      </c>
      <c r="I196" s="4">
        <v>29387</v>
      </c>
      <c r="J196" s="4">
        <f>Table1[[#This Row],[Basic Salary]]+Table1[[#This Row],[Bonus]]</f>
        <v>136658</v>
      </c>
      <c r="K196">
        <v>99</v>
      </c>
      <c r="L196">
        <v>58</v>
      </c>
      <c r="M196" t="s">
        <v>31</v>
      </c>
      <c r="N196">
        <v>118</v>
      </c>
    </row>
    <row r="197" spans="1:14" x14ac:dyDescent="0.35">
      <c r="A197" t="s">
        <v>98</v>
      </c>
      <c r="B197" t="s">
        <v>20</v>
      </c>
      <c r="C197" t="s">
        <v>21</v>
      </c>
      <c r="D197" t="s">
        <v>81</v>
      </c>
      <c r="E197" t="s">
        <v>17</v>
      </c>
      <c r="F197" s="2">
        <v>44091</v>
      </c>
      <c r="G197" s="2">
        <v>35769</v>
      </c>
      <c r="H197" s="4">
        <v>114065</v>
      </c>
      <c r="I197" s="4">
        <v>22570</v>
      </c>
      <c r="J197" s="4">
        <f>Table1[[#This Row],[Basic Salary]]+Table1[[#This Row],[Bonus]]</f>
        <v>136635</v>
      </c>
      <c r="K197">
        <v>81</v>
      </c>
      <c r="L197">
        <v>100</v>
      </c>
      <c r="M197" t="s">
        <v>53</v>
      </c>
      <c r="N197">
        <v>104</v>
      </c>
    </row>
    <row r="198" spans="1:14" x14ac:dyDescent="0.35">
      <c r="A198" t="s">
        <v>1600</v>
      </c>
      <c r="B198" t="s">
        <v>75</v>
      </c>
      <c r="C198" t="s">
        <v>15</v>
      </c>
      <c r="D198" t="s">
        <v>40</v>
      </c>
      <c r="E198" t="s">
        <v>22</v>
      </c>
      <c r="F198" s="2">
        <v>45979</v>
      </c>
      <c r="G198" s="2">
        <v>37278</v>
      </c>
      <c r="H198" s="4">
        <v>113049</v>
      </c>
      <c r="I198" s="4">
        <v>23572</v>
      </c>
      <c r="J198" s="4">
        <f>Table1[[#This Row],[Basic Salary]]+Table1[[#This Row],[Bonus]]</f>
        <v>136621</v>
      </c>
      <c r="K198">
        <v>82</v>
      </c>
      <c r="L198">
        <v>96</v>
      </c>
      <c r="M198" t="s">
        <v>31</v>
      </c>
      <c r="N198">
        <v>103</v>
      </c>
    </row>
    <row r="199" spans="1:14" x14ac:dyDescent="0.35">
      <c r="A199" t="s">
        <v>2805</v>
      </c>
      <c r="B199" t="s">
        <v>69</v>
      </c>
      <c r="C199" t="s">
        <v>21</v>
      </c>
      <c r="D199" t="s">
        <v>43</v>
      </c>
      <c r="E199" t="s">
        <v>17</v>
      </c>
      <c r="F199" s="2">
        <v>43762</v>
      </c>
      <c r="G199" s="2">
        <v>33257</v>
      </c>
      <c r="H199" s="4">
        <v>112655</v>
      </c>
      <c r="I199" s="4">
        <v>23931</v>
      </c>
      <c r="J199" s="4">
        <f>Table1[[#This Row],[Basic Salary]]+Table1[[#This Row],[Bonus]]</f>
        <v>136586</v>
      </c>
      <c r="K199">
        <v>61</v>
      </c>
      <c r="L199">
        <v>66</v>
      </c>
      <c r="M199" t="s">
        <v>34</v>
      </c>
      <c r="N199">
        <v>104</v>
      </c>
    </row>
    <row r="200" spans="1:14" x14ac:dyDescent="0.35">
      <c r="A200" t="s">
        <v>2853</v>
      </c>
      <c r="B200" t="s">
        <v>50</v>
      </c>
      <c r="C200" t="s">
        <v>15</v>
      </c>
      <c r="D200" t="s">
        <v>25</v>
      </c>
      <c r="E200" t="s">
        <v>22</v>
      </c>
      <c r="F200" s="2">
        <v>44632</v>
      </c>
      <c r="G200" s="2">
        <v>37575</v>
      </c>
      <c r="H200" s="4">
        <v>113360</v>
      </c>
      <c r="I200" s="4">
        <v>23201</v>
      </c>
      <c r="J200" s="4">
        <f>Table1[[#This Row],[Basic Salary]]+Table1[[#This Row],[Bonus]]</f>
        <v>136561</v>
      </c>
      <c r="K200">
        <v>99</v>
      </c>
      <c r="L200">
        <v>54</v>
      </c>
      <c r="M200" t="s">
        <v>53</v>
      </c>
      <c r="N200">
        <v>113</v>
      </c>
    </row>
    <row r="201" spans="1:14" x14ac:dyDescent="0.35">
      <c r="A201" t="s">
        <v>3553</v>
      </c>
      <c r="B201" t="s">
        <v>45</v>
      </c>
      <c r="C201" t="s">
        <v>15</v>
      </c>
      <c r="D201" t="s">
        <v>81</v>
      </c>
      <c r="E201" t="s">
        <v>17</v>
      </c>
      <c r="F201" s="2">
        <v>44598</v>
      </c>
      <c r="G201" s="2">
        <v>34905</v>
      </c>
      <c r="H201" s="4">
        <v>108441</v>
      </c>
      <c r="I201" s="4">
        <v>28076</v>
      </c>
      <c r="J201" s="4">
        <f>Table1[[#This Row],[Basic Salary]]+Table1[[#This Row],[Bonus]]</f>
        <v>136517</v>
      </c>
      <c r="K201">
        <v>83</v>
      </c>
      <c r="L201">
        <v>70</v>
      </c>
      <c r="M201" t="s">
        <v>37</v>
      </c>
      <c r="N201">
        <v>111</v>
      </c>
    </row>
    <row r="202" spans="1:14" x14ac:dyDescent="0.35">
      <c r="A202" t="s">
        <v>90</v>
      </c>
      <c r="B202" t="s">
        <v>14</v>
      </c>
      <c r="C202" t="s">
        <v>21</v>
      </c>
      <c r="D202" t="s">
        <v>25</v>
      </c>
      <c r="E202" t="s">
        <v>17</v>
      </c>
      <c r="F202" s="2">
        <v>43814</v>
      </c>
      <c r="G202" s="2">
        <v>38259</v>
      </c>
      <c r="H202" s="4">
        <v>117493</v>
      </c>
      <c r="I202" s="4">
        <v>19014</v>
      </c>
      <c r="J202" s="4">
        <f>Table1[[#This Row],[Basic Salary]]+Table1[[#This Row],[Bonus]]</f>
        <v>136507</v>
      </c>
      <c r="K202">
        <v>95</v>
      </c>
      <c r="L202">
        <v>40</v>
      </c>
      <c r="M202" t="s">
        <v>53</v>
      </c>
      <c r="N202">
        <v>103</v>
      </c>
    </row>
    <row r="203" spans="1:14" x14ac:dyDescent="0.35">
      <c r="A203" t="s">
        <v>1857</v>
      </c>
      <c r="B203" t="s">
        <v>42</v>
      </c>
      <c r="C203" t="s">
        <v>21</v>
      </c>
      <c r="D203" t="s">
        <v>33</v>
      </c>
      <c r="E203" t="s">
        <v>65</v>
      </c>
      <c r="F203" s="2">
        <v>44141</v>
      </c>
      <c r="G203" s="2">
        <v>38583</v>
      </c>
      <c r="H203" s="4">
        <v>109565</v>
      </c>
      <c r="I203" s="4">
        <v>26938</v>
      </c>
      <c r="J203" s="4">
        <f>Table1[[#This Row],[Basic Salary]]+Table1[[#This Row],[Bonus]]</f>
        <v>136503</v>
      </c>
      <c r="K203">
        <v>79</v>
      </c>
      <c r="L203">
        <v>66</v>
      </c>
      <c r="M203" t="s">
        <v>31</v>
      </c>
      <c r="N203">
        <v>106</v>
      </c>
    </row>
    <row r="204" spans="1:14" x14ac:dyDescent="0.35">
      <c r="A204" t="s">
        <v>1494</v>
      </c>
      <c r="B204" t="s">
        <v>62</v>
      </c>
      <c r="C204" t="s">
        <v>15</v>
      </c>
      <c r="D204" t="s">
        <v>25</v>
      </c>
      <c r="E204" t="s">
        <v>51</v>
      </c>
      <c r="F204" s="2">
        <v>42642</v>
      </c>
      <c r="G204" s="2">
        <v>31518</v>
      </c>
      <c r="H204" s="4">
        <v>116104</v>
      </c>
      <c r="I204" s="4">
        <v>20394</v>
      </c>
      <c r="J204" s="4">
        <f>Table1[[#This Row],[Basic Salary]]+Table1[[#This Row],[Bonus]]</f>
        <v>136498</v>
      </c>
      <c r="K204">
        <v>62</v>
      </c>
      <c r="L204">
        <v>43</v>
      </c>
      <c r="M204" t="s">
        <v>23</v>
      </c>
      <c r="N204">
        <v>107</v>
      </c>
    </row>
    <row r="205" spans="1:14" x14ac:dyDescent="0.35">
      <c r="A205" t="s">
        <v>4776</v>
      </c>
      <c r="B205" t="s">
        <v>69</v>
      </c>
      <c r="C205" t="s">
        <v>21</v>
      </c>
      <c r="D205" t="s">
        <v>25</v>
      </c>
      <c r="E205" t="s">
        <v>26</v>
      </c>
      <c r="F205" s="2">
        <v>44035</v>
      </c>
      <c r="G205" s="2">
        <v>36872</v>
      </c>
      <c r="H205" s="4">
        <v>114228</v>
      </c>
      <c r="I205" s="4">
        <v>22219</v>
      </c>
      <c r="J205" s="4">
        <f>Table1[[#This Row],[Basic Salary]]+Table1[[#This Row],[Bonus]]</f>
        <v>136447</v>
      </c>
      <c r="K205">
        <v>76</v>
      </c>
      <c r="L205">
        <v>48</v>
      </c>
      <c r="M205" t="s">
        <v>31</v>
      </c>
      <c r="N205">
        <v>116</v>
      </c>
    </row>
    <row r="206" spans="1:14" x14ac:dyDescent="0.35">
      <c r="A206" t="s">
        <v>3765</v>
      </c>
      <c r="B206" t="s">
        <v>77</v>
      </c>
      <c r="C206" t="s">
        <v>15</v>
      </c>
      <c r="D206" t="s">
        <v>25</v>
      </c>
      <c r="E206" t="s">
        <v>22</v>
      </c>
      <c r="F206" s="2">
        <v>45717</v>
      </c>
      <c r="G206" s="2">
        <v>34125</v>
      </c>
      <c r="H206" s="4">
        <v>119623</v>
      </c>
      <c r="I206" s="4">
        <v>16801</v>
      </c>
      <c r="J206" s="4">
        <f>Table1[[#This Row],[Basic Salary]]+Table1[[#This Row],[Bonus]]</f>
        <v>136424</v>
      </c>
      <c r="K206">
        <v>97</v>
      </c>
      <c r="L206">
        <v>93</v>
      </c>
      <c r="M206" t="s">
        <v>27</v>
      </c>
      <c r="N206">
        <v>119</v>
      </c>
    </row>
    <row r="207" spans="1:14" x14ac:dyDescent="0.35">
      <c r="A207" t="s">
        <v>4999</v>
      </c>
      <c r="B207" t="s">
        <v>20</v>
      </c>
      <c r="C207" t="s">
        <v>15</v>
      </c>
      <c r="D207" t="s">
        <v>33</v>
      </c>
      <c r="E207" t="s">
        <v>65</v>
      </c>
      <c r="F207" s="2">
        <v>44686</v>
      </c>
      <c r="G207" s="2">
        <v>32874</v>
      </c>
      <c r="H207" s="4">
        <v>111371</v>
      </c>
      <c r="I207" s="4">
        <v>25045</v>
      </c>
      <c r="J207" s="4">
        <f>Table1[[#This Row],[Basic Salary]]+Table1[[#This Row],[Bonus]]</f>
        <v>136416</v>
      </c>
      <c r="K207">
        <v>84</v>
      </c>
      <c r="L207">
        <v>91</v>
      </c>
      <c r="M207" t="s">
        <v>34</v>
      </c>
      <c r="N207">
        <v>111</v>
      </c>
    </row>
    <row r="208" spans="1:14" x14ac:dyDescent="0.35">
      <c r="A208" t="s">
        <v>149</v>
      </c>
      <c r="B208" t="s">
        <v>75</v>
      </c>
      <c r="C208" t="s">
        <v>21</v>
      </c>
      <c r="D208" t="s">
        <v>16</v>
      </c>
      <c r="E208" t="s">
        <v>65</v>
      </c>
      <c r="F208" s="2">
        <v>44128</v>
      </c>
      <c r="G208" s="2">
        <v>35148</v>
      </c>
      <c r="H208" s="4">
        <v>106609</v>
      </c>
      <c r="I208" s="4">
        <v>29787</v>
      </c>
      <c r="J208" s="4">
        <f>Table1[[#This Row],[Basic Salary]]+Table1[[#This Row],[Bonus]]</f>
        <v>136396</v>
      </c>
      <c r="K208">
        <v>91</v>
      </c>
      <c r="L208">
        <v>80</v>
      </c>
      <c r="M208" t="s">
        <v>27</v>
      </c>
      <c r="N208">
        <v>102</v>
      </c>
    </row>
    <row r="209" spans="1:14" x14ac:dyDescent="0.35">
      <c r="A209" t="s">
        <v>1407</v>
      </c>
      <c r="B209" t="s">
        <v>93</v>
      </c>
      <c r="C209" t="s">
        <v>21</v>
      </c>
      <c r="D209" t="s">
        <v>40</v>
      </c>
      <c r="E209" t="s">
        <v>65</v>
      </c>
      <c r="F209" s="2">
        <v>42674</v>
      </c>
      <c r="G209" s="2">
        <v>35745</v>
      </c>
      <c r="H209" s="4">
        <v>114435</v>
      </c>
      <c r="I209" s="4">
        <v>21952</v>
      </c>
      <c r="J209" s="4">
        <f>Table1[[#This Row],[Basic Salary]]+Table1[[#This Row],[Bonus]]</f>
        <v>136387</v>
      </c>
      <c r="K209">
        <v>66</v>
      </c>
      <c r="L209">
        <v>69</v>
      </c>
      <c r="M209" t="s">
        <v>34</v>
      </c>
      <c r="N209">
        <v>103</v>
      </c>
    </row>
    <row r="210" spans="1:14" x14ac:dyDescent="0.35">
      <c r="A210" t="s">
        <v>4484</v>
      </c>
      <c r="B210" t="s">
        <v>29</v>
      </c>
      <c r="C210" t="s">
        <v>15</v>
      </c>
      <c r="D210" t="s">
        <v>25</v>
      </c>
      <c r="E210" t="s">
        <v>26</v>
      </c>
      <c r="F210" s="2">
        <v>42409</v>
      </c>
      <c r="G210" s="2">
        <v>32785</v>
      </c>
      <c r="H210" s="4">
        <v>112752</v>
      </c>
      <c r="I210" s="4">
        <v>23628</v>
      </c>
      <c r="J210" s="4">
        <f>Table1[[#This Row],[Basic Salary]]+Table1[[#This Row],[Bonus]]</f>
        <v>136380</v>
      </c>
      <c r="K210">
        <v>83</v>
      </c>
      <c r="L210">
        <v>92</v>
      </c>
      <c r="M210" t="s">
        <v>34</v>
      </c>
      <c r="N210">
        <v>112</v>
      </c>
    </row>
    <row r="211" spans="1:14" x14ac:dyDescent="0.35">
      <c r="A211" t="s">
        <v>660</v>
      </c>
      <c r="B211" t="s">
        <v>93</v>
      </c>
      <c r="C211" t="s">
        <v>21</v>
      </c>
      <c r="D211" t="s">
        <v>16</v>
      </c>
      <c r="E211" t="s">
        <v>65</v>
      </c>
      <c r="F211" s="2">
        <v>45502</v>
      </c>
      <c r="G211" s="2">
        <v>29752</v>
      </c>
      <c r="H211" s="4">
        <v>112424</v>
      </c>
      <c r="I211" s="4">
        <v>23942</v>
      </c>
      <c r="J211" s="4">
        <f>Table1[[#This Row],[Basic Salary]]+Table1[[#This Row],[Bonus]]</f>
        <v>136366</v>
      </c>
      <c r="K211">
        <v>98</v>
      </c>
      <c r="L211">
        <v>59</v>
      </c>
      <c r="M211" t="s">
        <v>31</v>
      </c>
      <c r="N211">
        <v>103</v>
      </c>
    </row>
    <row r="212" spans="1:14" x14ac:dyDescent="0.35">
      <c r="A212" t="s">
        <v>3545</v>
      </c>
      <c r="B212" t="s">
        <v>20</v>
      </c>
      <c r="C212" t="s">
        <v>15</v>
      </c>
      <c r="D212" t="s">
        <v>25</v>
      </c>
      <c r="E212" t="s">
        <v>17</v>
      </c>
      <c r="F212" s="2">
        <v>45505</v>
      </c>
      <c r="G212" s="2">
        <v>38248</v>
      </c>
      <c r="H212" s="4">
        <v>114215</v>
      </c>
      <c r="I212" s="4">
        <v>22113</v>
      </c>
      <c r="J212" s="4">
        <f>Table1[[#This Row],[Basic Salary]]+Table1[[#This Row],[Bonus]]</f>
        <v>136328</v>
      </c>
      <c r="K212">
        <v>71</v>
      </c>
      <c r="L212">
        <v>61</v>
      </c>
      <c r="M212" t="s">
        <v>37</v>
      </c>
      <c r="N212">
        <v>103</v>
      </c>
    </row>
    <row r="213" spans="1:14" x14ac:dyDescent="0.35">
      <c r="A213" t="s">
        <v>948</v>
      </c>
      <c r="B213" t="s">
        <v>29</v>
      </c>
      <c r="C213" t="s">
        <v>15</v>
      </c>
      <c r="D213" t="s">
        <v>46</v>
      </c>
      <c r="E213" t="s">
        <v>17</v>
      </c>
      <c r="F213" s="2">
        <v>42099</v>
      </c>
      <c r="G213" s="2">
        <v>40574</v>
      </c>
      <c r="H213" s="4">
        <v>113832</v>
      </c>
      <c r="I213" s="4">
        <v>22463</v>
      </c>
      <c r="J213" s="4">
        <f>Table1[[#This Row],[Basic Salary]]+Table1[[#This Row],[Bonus]]</f>
        <v>136295</v>
      </c>
      <c r="K213">
        <v>99</v>
      </c>
      <c r="L213">
        <v>56</v>
      </c>
      <c r="M213" t="s">
        <v>18</v>
      </c>
      <c r="N213">
        <v>118</v>
      </c>
    </row>
    <row r="214" spans="1:14" x14ac:dyDescent="0.35">
      <c r="A214" t="s">
        <v>1084</v>
      </c>
      <c r="B214" t="s">
        <v>93</v>
      </c>
      <c r="C214" t="s">
        <v>15</v>
      </c>
      <c r="D214" t="s">
        <v>81</v>
      </c>
      <c r="E214" t="s">
        <v>26</v>
      </c>
      <c r="F214" s="2">
        <v>42745</v>
      </c>
      <c r="G214" s="2">
        <v>34876</v>
      </c>
      <c r="H214" s="4">
        <v>113842</v>
      </c>
      <c r="I214" s="4">
        <v>22422</v>
      </c>
      <c r="J214" s="4">
        <f>Table1[[#This Row],[Basic Salary]]+Table1[[#This Row],[Bonus]]</f>
        <v>136264</v>
      </c>
      <c r="K214">
        <v>95</v>
      </c>
      <c r="L214">
        <v>78</v>
      </c>
      <c r="M214" t="s">
        <v>34</v>
      </c>
      <c r="N214">
        <v>113</v>
      </c>
    </row>
    <row r="215" spans="1:14" x14ac:dyDescent="0.35">
      <c r="A215" t="s">
        <v>1390</v>
      </c>
      <c r="B215" t="s">
        <v>93</v>
      </c>
      <c r="C215" t="s">
        <v>21</v>
      </c>
      <c r="D215" t="s">
        <v>25</v>
      </c>
      <c r="E215" t="s">
        <v>51</v>
      </c>
      <c r="F215" s="2">
        <v>44334</v>
      </c>
      <c r="G215" s="2">
        <v>32672</v>
      </c>
      <c r="H215" s="4">
        <v>117037</v>
      </c>
      <c r="I215" s="4">
        <v>19216</v>
      </c>
      <c r="J215" s="4">
        <f>Table1[[#This Row],[Basic Salary]]+Table1[[#This Row],[Bonus]]</f>
        <v>136253</v>
      </c>
      <c r="K215">
        <v>82</v>
      </c>
      <c r="L215">
        <v>81</v>
      </c>
      <c r="M215" t="s">
        <v>34</v>
      </c>
      <c r="N215">
        <v>110</v>
      </c>
    </row>
    <row r="216" spans="1:14" x14ac:dyDescent="0.35">
      <c r="A216" t="s">
        <v>826</v>
      </c>
      <c r="B216" t="s">
        <v>93</v>
      </c>
      <c r="C216" t="s">
        <v>21</v>
      </c>
      <c r="D216" t="s">
        <v>43</v>
      </c>
      <c r="E216" t="s">
        <v>26</v>
      </c>
      <c r="F216" s="2">
        <v>45300</v>
      </c>
      <c r="G216" s="2">
        <v>32921</v>
      </c>
      <c r="H216" s="4">
        <v>106863</v>
      </c>
      <c r="I216" s="4">
        <v>29342</v>
      </c>
      <c r="J216" s="4">
        <f>Table1[[#This Row],[Basic Salary]]+Table1[[#This Row],[Bonus]]</f>
        <v>136205</v>
      </c>
      <c r="K216">
        <v>65</v>
      </c>
      <c r="L216">
        <v>85</v>
      </c>
      <c r="M216" t="s">
        <v>34</v>
      </c>
      <c r="N216">
        <v>119</v>
      </c>
    </row>
    <row r="217" spans="1:14" x14ac:dyDescent="0.35">
      <c r="A217" t="s">
        <v>1214</v>
      </c>
      <c r="B217" t="s">
        <v>48</v>
      </c>
      <c r="C217" t="s">
        <v>21</v>
      </c>
      <c r="D217" t="s">
        <v>43</v>
      </c>
      <c r="E217" t="s">
        <v>22</v>
      </c>
      <c r="F217" s="2">
        <v>43616</v>
      </c>
      <c r="G217" s="2">
        <v>34110</v>
      </c>
      <c r="H217" s="4">
        <v>116286</v>
      </c>
      <c r="I217" s="4">
        <v>19895</v>
      </c>
      <c r="J217" s="4">
        <f>Table1[[#This Row],[Basic Salary]]+Table1[[#This Row],[Bonus]]</f>
        <v>136181</v>
      </c>
      <c r="K217">
        <v>91</v>
      </c>
      <c r="L217">
        <v>94</v>
      </c>
      <c r="M217" t="s">
        <v>18</v>
      </c>
      <c r="N217">
        <v>104</v>
      </c>
    </row>
    <row r="218" spans="1:14" x14ac:dyDescent="0.35">
      <c r="A218" t="s">
        <v>4231</v>
      </c>
      <c r="B218" t="s">
        <v>39</v>
      </c>
      <c r="C218" t="s">
        <v>21</v>
      </c>
      <c r="D218" t="s">
        <v>25</v>
      </c>
      <c r="E218" t="s">
        <v>17</v>
      </c>
      <c r="F218" s="2">
        <v>43964</v>
      </c>
      <c r="G218" s="2">
        <v>37987</v>
      </c>
      <c r="H218" s="4">
        <v>108879</v>
      </c>
      <c r="I218" s="4">
        <v>27300</v>
      </c>
      <c r="J218" s="4">
        <f>Table1[[#This Row],[Basic Salary]]+Table1[[#This Row],[Bonus]]</f>
        <v>136179</v>
      </c>
      <c r="K218">
        <v>84</v>
      </c>
      <c r="L218">
        <v>100</v>
      </c>
      <c r="M218" t="s">
        <v>37</v>
      </c>
      <c r="N218">
        <v>110</v>
      </c>
    </row>
    <row r="219" spans="1:14" x14ac:dyDescent="0.35">
      <c r="A219" t="s">
        <v>4589</v>
      </c>
      <c r="B219" t="s">
        <v>36</v>
      </c>
      <c r="C219" t="s">
        <v>15</v>
      </c>
      <c r="D219" t="s">
        <v>16</v>
      </c>
      <c r="E219" t="s">
        <v>26</v>
      </c>
      <c r="F219" s="2">
        <v>44295</v>
      </c>
      <c r="G219" s="2">
        <v>33494</v>
      </c>
      <c r="H219" s="4">
        <v>114583</v>
      </c>
      <c r="I219" s="4">
        <v>21444</v>
      </c>
      <c r="J219" s="4">
        <f>Table1[[#This Row],[Basic Salary]]+Table1[[#This Row],[Bonus]]</f>
        <v>136027</v>
      </c>
      <c r="K219">
        <v>73</v>
      </c>
      <c r="L219">
        <v>95</v>
      </c>
      <c r="M219" t="s">
        <v>27</v>
      </c>
      <c r="N219">
        <v>117</v>
      </c>
    </row>
    <row r="220" spans="1:14" x14ac:dyDescent="0.35">
      <c r="A220" t="s">
        <v>1618</v>
      </c>
      <c r="B220" t="s">
        <v>20</v>
      </c>
      <c r="C220" t="s">
        <v>15</v>
      </c>
      <c r="D220" t="s">
        <v>16</v>
      </c>
      <c r="E220" t="s">
        <v>26</v>
      </c>
      <c r="F220" s="2">
        <v>43414</v>
      </c>
      <c r="G220" s="2">
        <v>30210</v>
      </c>
      <c r="H220" s="4">
        <v>106244</v>
      </c>
      <c r="I220" s="4">
        <v>29761</v>
      </c>
      <c r="J220" s="4">
        <f>Table1[[#This Row],[Basic Salary]]+Table1[[#This Row],[Bonus]]</f>
        <v>136005</v>
      </c>
      <c r="K220">
        <v>87</v>
      </c>
      <c r="L220">
        <v>45</v>
      </c>
      <c r="M220" t="s">
        <v>18</v>
      </c>
      <c r="N220">
        <v>115</v>
      </c>
    </row>
    <row r="221" spans="1:14" x14ac:dyDescent="0.35">
      <c r="A221" t="s">
        <v>964</v>
      </c>
      <c r="B221" t="s">
        <v>20</v>
      </c>
      <c r="C221" t="s">
        <v>21</v>
      </c>
      <c r="D221" t="s">
        <v>25</v>
      </c>
      <c r="E221" t="s">
        <v>17</v>
      </c>
      <c r="F221" s="2">
        <v>43953</v>
      </c>
      <c r="G221" s="2">
        <v>40604</v>
      </c>
      <c r="H221" s="4">
        <v>115680</v>
      </c>
      <c r="I221" s="4">
        <v>20315</v>
      </c>
      <c r="J221" s="4">
        <f>Table1[[#This Row],[Basic Salary]]+Table1[[#This Row],[Bonus]]</f>
        <v>135995</v>
      </c>
      <c r="K221">
        <v>98</v>
      </c>
      <c r="L221">
        <v>84</v>
      </c>
      <c r="M221" t="s">
        <v>31</v>
      </c>
      <c r="N221">
        <v>119</v>
      </c>
    </row>
    <row r="222" spans="1:14" x14ac:dyDescent="0.35">
      <c r="A222" t="s">
        <v>3323</v>
      </c>
      <c r="B222" t="s">
        <v>50</v>
      </c>
      <c r="C222" t="s">
        <v>21</v>
      </c>
      <c r="D222" t="s">
        <v>16</v>
      </c>
      <c r="E222" t="s">
        <v>51</v>
      </c>
      <c r="F222" s="2">
        <v>45920</v>
      </c>
      <c r="G222" s="2">
        <v>33591</v>
      </c>
      <c r="H222" s="4">
        <v>108106</v>
      </c>
      <c r="I222" s="4">
        <v>27880</v>
      </c>
      <c r="J222" s="4">
        <f>Table1[[#This Row],[Basic Salary]]+Table1[[#This Row],[Bonus]]</f>
        <v>135986</v>
      </c>
      <c r="K222">
        <v>63</v>
      </c>
      <c r="L222">
        <v>57</v>
      </c>
      <c r="M222" t="s">
        <v>37</v>
      </c>
      <c r="N222">
        <v>105</v>
      </c>
    </row>
    <row r="223" spans="1:14" x14ac:dyDescent="0.35">
      <c r="A223" t="s">
        <v>4695</v>
      </c>
      <c r="B223" t="s">
        <v>57</v>
      </c>
      <c r="C223" t="s">
        <v>21</v>
      </c>
      <c r="D223" t="s">
        <v>43</v>
      </c>
      <c r="E223" t="s">
        <v>26</v>
      </c>
      <c r="F223" s="2">
        <v>44286</v>
      </c>
      <c r="G223" s="2">
        <v>38597</v>
      </c>
      <c r="H223" s="4">
        <v>116295</v>
      </c>
      <c r="I223" s="4">
        <v>19669</v>
      </c>
      <c r="J223" s="4">
        <f>Table1[[#This Row],[Basic Salary]]+Table1[[#This Row],[Bonus]]</f>
        <v>135964</v>
      </c>
      <c r="K223">
        <v>77</v>
      </c>
      <c r="L223">
        <v>81</v>
      </c>
      <c r="M223" t="s">
        <v>53</v>
      </c>
      <c r="N223">
        <v>120</v>
      </c>
    </row>
    <row r="224" spans="1:14" x14ac:dyDescent="0.35">
      <c r="A224" t="s">
        <v>1572</v>
      </c>
      <c r="B224" t="s">
        <v>29</v>
      </c>
      <c r="C224" t="s">
        <v>15</v>
      </c>
      <c r="D224" t="s">
        <v>33</v>
      </c>
      <c r="E224" t="s">
        <v>17</v>
      </c>
      <c r="F224" s="2">
        <v>43624</v>
      </c>
      <c r="G224" s="2">
        <v>29905</v>
      </c>
      <c r="H224" s="4">
        <v>116226</v>
      </c>
      <c r="I224" s="4">
        <v>19717</v>
      </c>
      <c r="J224" s="4">
        <f>Table1[[#This Row],[Basic Salary]]+Table1[[#This Row],[Bonus]]</f>
        <v>135943</v>
      </c>
      <c r="K224">
        <v>68</v>
      </c>
      <c r="L224">
        <v>82</v>
      </c>
      <c r="M224" t="s">
        <v>18</v>
      </c>
      <c r="N224">
        <v>108</v>
      </c>
    </row>
    <row r="225" spans="1:14" x14ac:dyDescent="0.35">
      <c r="A225" t="s">
        <v>3967</v>
      </c>
      <c r="B225" t="s">
        <v>95</v>
      </c>
      <c r="C225" t="s">
        <v>15</v>
      </c>
      <c r="D225" t="s">
        <v>33</v>
      </c>
      <c r="E225" t="s">
        <v>17</v>
      </c>
      <c r="F225" s="2">
        <v>45829</v>
      </c>
      <c r="G225" s="2">
        <v>40052</v>
      </c>
      <c r="H225" s="4">
        <v>111596</v>
      </c>
      <c r="I225" s="4">
        <v>24334</v>
      </c>
      <c r="J225" s="4">
        <f>Table1[[#This Row],[Basic Salary]]+Table1[[#This Row],[Bonus]]</f>
        <v>135930</v>
      </c>
      <c r="K225">
        <v>94</v>
      </c>
      <c r="L225">
        <v>71</v>
      </c>
      <c r="M225" t="s">
        <v>18</v>
      </c>
      <c r="N225">
        <v>114</v>
      </c>
    </row>
    <row r="226" spans="1:14" x14ac:dyDescent="0.35">
      <c r="A226" t="s">
        <v>2625</v>
      </c>
      <c r="B226" t="s">
        <v>42</v>
      </c>
      <c r="C226" t="s">
        <v>15</v>
      </c>
      <c r="D226" t="s">
        <v>16</v>
      </c>
      <c r="E226" t="s">
        <v>65</v>
      </c>
      <c r="F226" s="2">
        <v>44851</v>
      </c>
      <c r="G226" s="2">
        <v>34685</v>
      </c>
      <c r="H226" s="4">
        <v>106528</v>
      </c>
      <c r="I226" s="4">
        <v>29386</v>
      </c>
      <c r="J226" s="4">
        <f>Table1[[#This Row],[Basic Salary]]+Table1[[#This Row],[Bonus]]</f>
        <v>135914</v>
      </c>
      <c r="K226">
        <v>97</v>
      </c>
      <c r="L226">
        <v>78</v>
      </c>
      <c r="M226" t="s">
        <v>18</v>
      </c>
      <c r="N226">
        <v>103</v>
      </c>
    </row>
    <row r="227" spans="1:14" x14ac:dyDescent="0.35">
      <c r="A227" t="s">
        <v>1030</v>
      </c>
      <c r="B227" t="s">
        <v>45</v>
      </c>
      <c r="C227" t="s">
        <v>15</v>
      </c>
      <c r="D227" t="s">
        <v>40</v>
      </c>
      <c r="E227" t="s">
        <v>22</v>
      </c>
      <c r="F227" s="2">
        <v>45779</v>
      </c>
      <c r="G227" s="2">
        <v>35142</v>
      </c>
      <c r="H227" s="4">
        <v>107700</v>
      </c>
      <c r="I227" s="4">
        <v>28152</v>
      </c>
      <c r="J227" s="4">
        <f>Table1[[#This Row],[Basic Salary]]+Table1[[#This Row],[Bonus]]</f>
        <v>135852</v>
      </c>
      <c r="K227">
        <v>61</v>
      </c>
      <c r="L227">
        <v>84</v>
      </c>
      <c r="M227" t="s">
        <v>18</v>
      </c>
      <c r="N227">
        <v>105</v>
      </c>
    </row>
    <row r="228" spans="1:14" x14ac:dyDescent="0.35">
      <c r="A228" t="s">
        <v>4359</v>
      </c>
      <c r="B228" t="s">
        <v>36</v>
      </c>
      <c r="C228" t="s">
        <v>21</v>
      </c>
      <c r="D228" t="s">
        <v>33</v>
      </c>
      <c r="E228" t="s">
        <v>30</v>
      </c>
      <c r="F228" s="2">
        <v>45988</v>
      </c>
      <c r="G228" s="2">
        <v>34089</v>
      </c>
      <c r="H228" s="4">
        <v>113856</v>
      </c>
      <c r="I228" s="4">
        <v>21980</v>
      </c>
      <c r="J228" s="4">
        <f>Table1[[#This Row],[Basic Salary]]+Table1[[#This Row],[Bonus]]</f>
        <v>135836</v>
      </c>
      <c r="K228">
        <v>94</v>
      </c>
      <c r="L228">
        <v>49</v>
      </c>
      <c r="M228" t="s">
        <v>34</v>
      </c>
      <c r="N228">
        <v>111</v>
      </c>
    </row>
    <row r="229" spans="1:14" x14ac:dyDescent="0.35">
      <c r="A229" t="s">
        <v>3350</v>
      </c>
      <c r="B229" t="s">
        <v>85</v>
      </c>
      <c r="C229" t="s">
        <v>15</v>
      </c>
      <c r="D229" t="s">
        <v>43</v>
      </c>
      <c r="E229" t="s">
        <v>17</v>
      </c>
      <c r="F229" s="2">
        <v>44953</v>
      </c>
      <c r="G229" s="2">
        <v>29818</v>
      </c>
      <c r="H229" s="4">
        <v>112268</v>
      </c>
      <c r="I229" s="4">
        <v>23467</v>
      </c>
      <c r="J229" s="4">
        <f>Table1[[#This Row],[Basic Salary]]+Table1[[#This Row],[Bonus]]</f>
        <v>135735</v>
      </c>
      <c r="K229">
        <v>97</v>
      </c>
      <c r="L229">
        <v>98</v>
      </c>
      <c r="M229" t="s">
        <v>23</v>
      </c>
      <c r="N229">
        <v>107</v>
      </c>
    </row>
    <row r="230" spans="1:14" x14ac:dyDescent="0.35">
      <c r="A230" t="s">
        <v>2286</v>
      </c>
      <c r="B230" t="s">
        <v>48</v>
      </c>
      <c r="C230" t="s">
        <v>21</v>
      </c>
      <c r="D230" t="s">
        <v>43</v>
      </c>
      <c r="E230" t="s">
        <v>51</v>
      </c>
      <c r="F230" s="2">
        <v>42115</v>
      </c>
      <c r="G230" s="2">
        <v>39810</v>
      </c>
      <c r="H230" s="4">
        <v>112663</v>
      </c>
      <c r="I230" s="4">
        <v>23062</v>
      </c>
      <c r="J230" s="4">
        <f>Table1[[#This Row],[Basic Salary]]+Table1[[#This Row],[Bonus]]</f>
        <v>135725</v>
      </c>
      <c r="K230">
        <v>81</v>
      </c>
      <c r="L230">
        <v>46</v>
      </c>
      <c r="M230" t="s">
        <v>37</v>
      </c>
      <c r="N230">
        <v>107</v>
      </c>
    </row>
    <row r="231" spans="1:14" x14ac:dyDescent="0.35">
      <c r="A231" t="s">
        <v>1175</v>
      </c>
      <c r="B231" t="s">
        <v>69</v>
      </c>
      <c r="C231" t="s">
        <v>21</v>
      </c>
      <c r="D231" t="s">
        <v>40</v>
      </c>
      <c r="E231" t="s">
        <v>51</v>
      </c>
      <c r="F231" s="2">
        <v>44826</v>
      </c>
      <c r="G231" s="2">
        <v>31853</v>
      </c>
      <c r="H231" s="4">
        <v>116316</v>
      </c>
      <c r="I231" s="4">
        <v>19312</v>
      </c>
      <c r="J231" s="4">
        <f>Table1[[#This Row],[Basic Salary]]+Table1[[#This Row],[Bonus]]</f>
        <v>135628</v>
      </c>
      <c r="K231">
        <v>82</v>
      </c>
      <c r="L231">
        <v>98</v>
      </c>
      <c r="M231" t="s">
        <v>18</v>
      </c>
      <c r="N231">
        <v>119</v>
      </c>
    </row>
    <row r="232" spans="1:14" x14ac:dyDescent="0.35">
      <c r="A232" t="s">
        <v>2302</v>
      </c>
      <c r="B232" t="s">
        <v>95</v>
      </c>
      <c r="C232" t="s">
        <v>15</v>
      </c>
      <c r="D232" t="s">
        <v>16</v>
      </c>
      <c r="E232" t="s">
        <v>26</v>
      </c>
      <c r="F232" s="2">
        <v>43635</v>
      </c>
      <c r="G232" s="2">
        <v>37969</v>
      </c>
      <c r="H232" s="4">
        <v>116423</v>
      </c>
      <c r="I232" s="4">
        <v>19162</v>
      </c>
      <c r="J232" s="4">
        <f>Table1[[#This Row],[Basic Salary]]+Table1[[#This Row],[Bonus]]</f>
        <v>135585</v>
      </c>
      <c r="K232">
        <v>70</v>
      </c>
      <c r="L232">
        <v>92</v>
      </c>
      <c r="M232" t="s">
        <v>27</v>
      </c>
      <c r="N232">
        <v>114</v>
      </c>
    </row>
    <row r="233" spans="1:14" x14ac:dyDescent="0.35">
      <c r="A233" t="s">
        <v>2907</v>
      </c>
      <c r="B233" t="s">
        <v>87</v>
      </c>
      <c r="C233" t="s">
        <v>15</v>
      </c>
      <c r="D233" t="s">
        <v>46</v>
      </c>
      <c r="E233" t="s">
        <v>22</v>
      </c>
      <c r="F233" s="2">
        <v>45655</v>
      </c>
      <c r="G233" s="2">
        <v>41018</v>
      </c>
      <c r="H233" s="4">
        <v>113590</v>
      </c>
      <c r="I233" s="4">
        <v>21973</v>
      </c>
      <c r="J233" s="4">
        <f>Table1[[#This Row],[Basic Salary]]+Table1[[#This Row],[Bonus]]</f>
        <v>135563</v>
      </c>
      <c r="K233">
        <v>78</v>
      </c>
      <c r="L233">
        <v>72</v>
      </c>
      <c r="M233" t="s">
        <v>31</v>
      </c>
      <c r="N233">
        <v>105</v>
      </c>
    </row>
    <row r="234" spans="1:14" x14ac:dyDescent="0.35">
      <c r="A234" t="s">
        <v>4891</v>
      </c>
      <c r="B234" t="s">
        <v>62</v>
      </c>
      <c r="C234" t="s">
        <v>21</v>
      </c>
      <c r="D234" t="s">
        <v>33</v>
      </c>
      <c r="E234" t="s">
        <v>65</v>
      </c>
      <c r="F234" s="2">
        <v>44286</v>
      </c>
      <c r="G234" s="2">
        <v>35891</v>
      </c>
      <c r="H234" s="4">
        <v>112938</v>
      </c>
      <c r="I234" s="4">
        <v>22614</v>
      </c>
      <c r="J234" s="4">
        <f>Table1[[#This Row],[Basic Salary]]+Table1[[#This Row],[Bonus]]</f>
        <v>135552</v>
      </c>
      <c r="K234">
        <v>93</v>
      </c>
      <c r="L234">
        <v>53</v>
      </c>
      <c r="M234" t="s">
        <v>37</v>
      </c>
      <c r="N234">
        <v>120</v>
      </c>
    </row>
    <row r="235" spans="1:14" x14ac:dyDescent="0.35">
      <c r="A235" t="s">
        <v>2561</v>
      </c>
      <c r="B235" t="s">
        <v>87</v>
      </c>
      <c r="C235" t="s">
        <v>21</v>
      </c>
      <c r="D235" t="s">
        <v>43</v>
      </c>
      <c r="E235" t="s">
        <v>51</v>
      </c>
      <c r="F235" s="2">
        <v>42174</v>
      </c>
      <c r="G235" s="2">
        <v>33822</v>
      </c>
      <c r="H235" s="4">
        <v>115205</v>
      </c>
      <c r="I235" s="4">
        <v>20322</v>
      </c>
      <c r="J235" s="4">
        <f>Table1[[#This Row],[Basic Salary]]+Table1[[#This Row],[Bonus]]</f>
        <v>135527</v>
      </c>
      <c r="K235">
        <v>71</v>
      </c>
      <c r="L235">
        <v>52</v>
      </c>
      <c r="M235" t="s">
        <v>23</v>
      </c>
      <c r="N235">
        <v>114</v>
      </c>
    </row>
    <row r="236" spans="1:14" x14ac:dyDescent="0.35">
      <c r="A236" t="s">
        <v>2462</v>
      </c>
      <c r="B236" t="s">
        <v>14</v>
      </c>
      <c r="C236" t="s">
        <v>21</v>
      </c>
      <c r="D236" t="s">
        <v>25</v>
      </c>
      <c r="E236" t="s">
        <v>30</v>
      </c>
      <c r="F236" s="2">
        <v>44805</v>
      </c>
      <c r="G236" s="2">
        <v>40940</v>
      </c>
      <c r="H236" s="4">
        <v>105850</v>
      </c>
      <c r="I236" s="4">
        <v>29617</v>
      </c>
      <c r="J236" s="4">
        <f>Table1[[#This Row],[Basic Salary]]+Table1[[#This Row],[Bonus]]</f>
        <v>135467</v>
      </c>
      <c r="K236">
        <v>63</v>
      </c>
      <c r="L236">
        <v>86</v>
      </c>
      <c r="M236" t="s">
        <v>23</v>
      </c>
      <c r="N236">
        <v>109</v>
      </c>
    </row>
    <row r="237" spans="1:14" x14ac:dyDescent="0.35">
      <c r="A237" t="s">
        <v>3033</v>
      </c>
      <c r="B237" t="s">
        <v>29</v>
      </c>
      <c r="C237" t="s">
        <v>21</v>
      </c>
      <c r="D237" t="s">
        <v>46</v>
      </c>
      <c r="E237" t="s">
        <v>22</v>
      </c>
      <c r="F237" s="2">
        <v>45259</v>
      </c>
      <c r="G237" s="2">
        <v>39939</v>
      </c>
      <c r="H237" s="4">
        <v>112987</v>
      </c>
      <c r="I237" s="4">
        <v>22469</v>
      </c>
      <c r="J237" s="4">
        <f>Table1[[#This Row],[Basic Salary]]+Table1[[#This Row],[Bonus]]</f>
        <v>135456</v>
      </c>
      <c r="K237">
        <v>98</v>
      </c>
      <c r="L237">
        <v>60</v>
      </c>
      <c r="M237" t="s">
        <v>53</v>
      </c>
      <c r="N237">
        <v>106</v>
      </c>
    </row>
    <row r="238" spans="1:14" x14ac:dyDescent="0.35">
      <c r="A238" t="s">
        <v>3466</v>
      </c>
      <c r="B238" t="s">
        <v>57</v>
      </c>
      <c r="C238" t="s">
        <v>15</v>
      </c>
      <c r="D238" t="s">
        <v>33</v>
      </c>
      <c r="E238" t="s">
        <v>26</v>
      </c>
      <c r="F238" s="2">
        <v>43356</v>
      </c>
      <c r="G238" s="2">
        <v>36047</v>
      </c>
      <c r="H238" s="4">
        <v>112293</v>
      </c>
      <c r="I238" s="4">
        <v>23093</v>
      </c>
      <c r="J238" s="4">
        <f>Table1[[#This Row],[Basic Salary]]+Table1[[#This Row],[Bonus]]</f>
        <v>135386</v>
      </c>
      <c r="K238">
        <v>64</v>
      </c>
      <c r="L238">
        <v>64</v>
      </c>
      <c r="M238" t="s">
        <v>27</v>
      </c>
      <c r="N238">
        <v>117</v>
      </c>
    </row>
    <row r="239" spans="1:14" x14ac:dyDescent="0.35">
      <c r="A239" t="s">
        <v>2939</v>
      </c>
      <c r="B239" t="s">
        <v>62</v>
      </c>
      <c r="C239" t="s">
        <v>21</v>
      </c>
      <c r="D239" t="s">
        <v>25</v>
      </c>
      <c r="E239" t="s">
        <v>17</v>
      </c>
      <c r="F239" s="2">
        <v>43560</v>
      </c>
      <c r="G239" s="2">
        <v>40397</v>
      </c>
      <c r="H239" s="4">
        <v>118407</v>
      </c>
      <c r="I239" s="4">
        <v>16944</v>
      </c>
      <c r="J239" s="4">
        <f>Table1[[#This Row],[Basic Salary]]+Table1[[#This Row],[Bonus]]</f>
        <v>135351</v>
      </c>
      <c r="K239">
        <v>72</v>
      </c>
      <c r="L239">
        <v>89</v>
      </c>
      <c r="M239" t="s">
        <v>27</v>
      </c>
      <c r="N239">
        <v>120</v>
      </c>
    </row>
    <row r="240" spans="1:14" x14ac:dyDescent="0.35">
      <c r="A240" t="s">
        <v>829</v>
      </c>
      <c r="B240" t="s">
        <v>95</v>
      </c>
      <c r="C240" t="s">
        <v>21</v>
      </c>
      <c r="D240" t="s">
        <v>33</v>
      </c>
      <c r="E240" t="s">
        <v>51</v>
      </c>
      <c r="F240" s="2">
        <v>42744</v>
      </c>
      <c r="G240" s="2">
        <v>29525</v>
      </c>
      <c r="H240" s="4">
        <v>107292</v>
      </c>
      <c r="I240" s="4">
        <v>28046</v>
      </c>
      <c r="J240" s="4">
        <f>Table1[[#This Row],[Basic Salary]]+Table1[[#This Row],[Bonus]]</f>
        <v>135338</v>
      </c>
      <c r="K240">
        <v>93</v>
      </c>
      <c r="L240">
        <v>95</v>
      </c>
      <c r="M240" t="s">
        <v>37</v>
      </c>
      <c r="N240">
        <v>119</v>
      </c>
    </row>
    <row r="241" spans="1:14" x14ac:dyDescent="0.35">
      <c r="A241" t="s">
        <v>1969</v>
      </c>
      <c r="B241" t="s">
        <v>62</v>
      </c>
      <c r="C241" t="s">
        <v>15</v>
      </c>
      <c r="D241" t="s">
        <v>33</v>
      </c>
      <c r="E241" t="s">
        <v>26</v>
      </c>
      <c r="F241" s="2">
        <v>45279</v>
      </c>
      <c r="G241" s="2">
        <v>34577</v>
      </c>
      <c r="H241" s="4">
        <v>111146</v>
      </c>
      <c r="I241" s="4">
        <v>24175</v>
      </c>
      <c r="J241" s="4">
        <f>Table1[[#This Row],[Basic Salary]]+Table1[[#This Row],[Bonus]]</f>
        <v>135321</v>
      </c>
      <c r="K241">
        <v>64</v>
      </c>
      <c r="L241">
        <v>80</v>
      </c>
      <c r="M241" t="s">
        <v>31</v>
      </c>
      <c r="N241">
        <v>108</v>
      </c>
    </row>
    <row r="242" spans="1:14" x14ac:dyDescent="0.35">
      <c r="A242" t="s">
        <v>861</v>
      </c>
      <c r="B242" t="s">
        <v>29</v>
      </c>
      <c r="C242" t="s">
        <v>21</v>
      </c>
      <c r="D242" t="s">
        <v>40</v>
      </c>
      <c r="E242" t="s">
        <v>30</v>
      </c>
      <c r="F242" s="2">
        <v>45702</v>
      </c>
      <c r="G242" s="2">
        <v>33533</v>
      </c>
      <c r="H242" s="4">
        <v>105338</v>
      </c>
      <c r="I242" s="4">
        <v>29954</v>
      </c>
      <c r="J242" s="4">
        <f>Table1[[#This Row],[Basic Salary]]+Table1[[#This Row],[Bonus]]</f>
        <v>135292</v>
      </c>
      <c r="K242">
        <v>76</v>
      </c>
      <c r="L242">
        <v>73</v>
      </c>
      <c r="M242" t="s">
        <v>31</v>
      </c>
      <c r="N242">
        <v>114</v>
      </c>
    </row>
    <row r="243" spans="1:14" x14ac:dyDescent="0.35">
      <c r="A243" t="s">
        <v>4948</v>
      </c>
      <c r="B243" t="s">
        <v>75</v>
      </c>
      <c r="C243" t="s">
        <v>21</v>
      </c>
      <c r="D243" t="s">
        <v>46</v>
      </c>
      <c r="E243" t="s">
        <v>22</v>
      </c>
      <c r="F243" s="2">
        <v>45972</v>
      </c>
      <c r="G243" s="2">
        <v>30732</v>
      </c>
      <c r="H243" s="4">
        <v>119361</v>
      </c>
      <c r="I243" s="4">
        <v>15908</v>
      </c>
      <c r="J243" s="4">
        <f>Table1[[#This Row],[Basic Salary]]+Table1[[#This Row],[Bonus]]</f>
        <v>135269</v>
      </c>
      <c r="K243">
        <v>63</v>
      </c>
      <c r="L243">
        <v>85</v>
      </c>
      <c r="M243" t="s">
        <v>31</v>
      </c>
      <c r="N243">
        <v>108</v>
      </c>
    </row>
    <row r="244" spans="1:14" x14ac:dyDescent="0.35">
      <c r="A244" t="s">
        <v>3771</v>
      </c>
      <c r="B244" t="s">
        <v>60</v>
      </c>
      <c r="C244" t="s">
        <v>21</v>
      </c>
      <c r="D244" t="s">
        <v>81</v>
      </c>
      <c r="E244" t="s">
        <v>17</v>
      </c>
      <c r="F244" s="2">
        <v>45364</v>
      </c>
      <c r="G244" s="2">
        <v>38272</v>
      </c>
      <c r="H244" s="4">
        <v>106975</v>
      </c>
      <c r="I244" s="4">
        <v>28257</v>
      </c>
      <c r="J244" s="4">
        <f>Table1[[#This Row],[Basic Salary]]+Table1[[#This Row],[Bonus]]</f>
        <v>135232</v>
      </c>
      <c r="K244">
        <v>83</v>
      </c>
      <c r="L244">
        <v>76</v>
      </c>
      <c r="M244" t="s">
        <v>31</v>
      </c>
      <c r="N244">
        <v>106</v>
      </c>
    </row>
    <row r="245" spans="1:14" x14ac:dyDescent="0.35">
      <c r="A245" t="s">
        <v>4869</v>
      </c>
      <c r="B245" t="s">
        <v>50</v>
      </c>
      <c r="C245" t="s">
        <v>15</v>
      </c>
      <c r="D245" t="s">
        <v>81</v>
      </c>
      <c r="E245" t="s">
        <v>26</v>
      </c>
      <c r="F245" s="2">
        <v>44052</v>
      </c>
      <c r="G245" s="2">
        <v>30046</v>
      </c>
      <c r="H245" s="4">
        <v>107693</v>
      </c>
      <c r="I245" s="4">
        <v>27525</v>
      </c>
      <c r="J245" s="4">
        <f>Table1[[#This Row],[Basic Salary]]+Table1[[#This Row],[Bonus]]</f>
        <v>135218</v>
      </c>
      <c r="K245">
        <v>89</v>
      </c>
      <c r="L245">
        <v>63</v>
      </c>
      <c r="M245" t="s">
        <v>53</v>
      </c>
      <c r="N245">
        <v>117</v>
      </c>
    </row>
    <row r="246" spans="1:14" x14ac:dyDescent="0.35">
      <c r="A246" t="s">
        <v>3776</v>
      </c>
      <c r="B246" t="s">
        <v>87</v>
      </c>
      <c r="C246" t="s">
        <v>15</v>
      </c>
      <c r="D246" t="s">
        <v>25</v>
      </c>
      <c r="E246" t="s">
        <v>51</v>
      </c>
      <c r="F246" s="2">
        <v>44490</v>
      </c>
      <c r="G246" s="2">
        <v>29433</v>
      </c>
      <c r="H246" s="4">
        <v>114073</v>
      </c>
      <c r="I246" s="4">
        <v>21056</v>
      </c>
      <c r="J246" s="4">
        <f>Table1[[#This Row],[Basic Salary]]+Table1[[#This Row],[Bonus]]</f>
        <v>135129</v>
      </c>
      <c r="K246">
        <v>85</v>
      </c>
      <c r="L246">
        <v>47</v>
      </c>
      <c r="M246" t="s">
        <v>31</v>
      </c>
      <c r="N246">
        <v>101</v>
      </c>
    </row>
    <row r="247" spans="1:14" x14ac:dyDescent="0.35">
      <c r="A247" t="s">
        <v>684</v>
      </c>
      <c r="B247" t="s">
        <v>39</v>
      </c>
      <c r="C247" t="s">
        <v>15</v>
      </c>
      <c r="D247" t="s">
        <v>33</v>
      </c>
      <c r="E247" t="s">
        <v>51</v>
      </c>
      <c r="F247" s="2">
        <v>45655</v>
      </c>
      <c r="G247" s="2">
        <v>38932</v>
      </c>
      <c r="H247" s="4">
        <v>107505</v>
      </c>
      <c r="I247" s="4">
        <v>27614</v>
      </c>
      <c r="J247" s="4">
        <f>Table1[[#This Row],[Basic Salary]]+Table1[[#This Row],[Bonus]]</f>
        <v>135119</v>
      </c>
      <c r="K247">
        <v>88</v>
      </c>
      <c r="L247">
        <v>79</v>
      </c>
      <c r="M247" t="s">
        <v>31</v>
      </c>
      <c r="N247">
        <v>110</v>
      </c>
    </row>
    <row r="248" spans="1:14" x14ac:dyDescent="0.35">
      <c r="A248" t="s">
        <v>2855</v>
      </c>
      <c r="B248" t="s">
        <v>71</v>
      </c>
      <c r="C248" t="s">
        <v>15</v>
      </c>
      <c r="D248" t="s">
        <v>16</v>
      </c>
      <c r="E248" t="s">
        <v>65</v>
      </c>
      <c r="F248" s="2">
        <v>45379</v>
      </c>
      <c r="G248" s="2">
        <v>40045</v>
      </c>
      <c r="H248" s="4">
        <v>106338</v>
      </c>
      <c r="I248" s="4">
        <v>28769</v>
      </c>
      <c r="J248" s="4">
        <f>Table1[[#This Row],[Basic Salary]]+Table1[[#This Row],[Bonus]]</f>
        <v>135107</v>
      </c>
      <c r="K248">
        <v>88</v>
      </c>
      <c r="L248">
        <v>56</v>
      </c>
      <c r="M248" t="s">
        <v>37</v>
      </c>
      <c r="N248">
        <v>113</v>
      </c>
    </row>
    <row r="249" spans="1:14" x14ac:dyDescent="0.35">
      <c r="A249" t="s">
        <v>488</v>
      </c>
      <c r="B249" t="s">
        <v>71</v>
      </c>
      <c r="C249" t="s">
        <v>21</v>
      </c>
      <c r="D249" t="s">
        <v>25</v>
      </c>
      <c r="E249" t="s">
        <v>26</v>
      </c>
      <c r="F249" s="2">
        <v>45382</v>
      </c>
      <c r="G249" s="2">
        <v>32343</v>
      </c>
      <c r="H249" s="4">
        <v>118950</v>
      </c>
      <c r="I249" s="4">
        <v>16073</v>
      </c>
      <c r="J249" s="4">
        <f>Table1[[#This Row],[Basic Salary]]+Table1[[#This Row],[Bonus]]</f>
        <v>135023</v>
      </c>
      <c r="K249">
        <v>66</v>
      </c>
      <c r="L249">
        <v>88</v>
      </c>
      <c r="M249" t="s">
        <v>27</v>
      </c>
      <c r="N249">
        <v>102</v>
      </c>
    </row>
    <row r="250" spans="1:14" x14ac:dyDescent="0.35">
      <c r="A250" t="s">
        <v>136</v>
      </c>
      <c r="B250" t="s">
        <v>71</v>
      </c>
      <c r="C250" t="s">
        <v>15</v>
      </c>
      <c r="D250" t="s">
        <v>40</v>
      </c>
      <c r="E250" t="s">
        <v>26</v>
      </c>
      <c r="F250" s="2">
        <v>42308</v>
      </c>
      <c r="G250" s="2">
        <v>38674</v>
      </c>
      <c r="H250" s="4">
        <v>107502</v>
      </c>
      <c r="I250" s="4">
        <v>27493</v>
      </c>
      <c r="J250" s="4">
        <f>Table1[[#This Row],[Basic Salary]]+Table1[[#This Row],[Bonus]]</f>
        <v>134995</v>
      </c>
      <c r="K250">
        <v>63</v>
      </c>
      <c r="L250">
        <v>49</v>
      </c>
      <c r="M250" t="s">
        <v>37</v>
      </c>
      <c r="N250">
        <v>119</v>
      </c>
    </row>
    <row r="251" spans="1:14" x14ac:dyDescent="0.35">
      <c r="A251" t="s">
        <v>2181</v>
      </c>
      <c r="B251" t="s">
        <v>45</v>
      </c>
      <c r="C251" t="s">
        <v>15</v>
      </c>
      <c r="D251" t="s">
        <v>16</v>
      </c>
      <c r="E251" t="s">
        <v>17</v>
      </c>
      <c r="F251" s="2">
        <v>45422</v>
      </c>
      <c r="G251" s="2">
        <v>35214</v>
      </c>
      <c r="H251" s="4">
        <v>112616</v>
      </c>
      <c r="I251" s="4">
        <v>22334</v>
      </c>
      <c r="J251" s="4">
        <f>Table1[[#This Row],[Basic Salary]]+Table1[[#This Row],[Bonus]]</f>
        <v>134950</v>
      </c>
      <c r="K251">
        <v>91</v>
      </c>
      <c r="L251">
        <v>65</v>
      </c>
      <c r="M251" t="s">
        <v>53</v>
      </c>
      <c r="N251">
        <v>112</v>
      </c>
    </row>
    <row r="252" spans="1:14" x14ac:dyDescent="0.35">
      <c r="A252" t="s">
        <v>3278</v>
      </c>
      <c r="B252" t="s">
        <v>71</v>
      </c>
      <c r="C252" t="s">
        <v>15</v>
      </c>
      <c r="D252" t="s">
        <v>16</v>
      </c>
      <c r="E252" t="s">
        <v>26</v>
      </c>
      <c r="F252" s="2">
        <v>42145</v>
      </c>
      <c r="G252" s="2">
        <v>30745</v>
      </c>
      <c r="H252" s="4">
        <v>106452</v>
      </c>
      <c r="I252" s="4">
        <v>28497</v>
      </c>
      <c r="J252" s="4">
        <f>Table1[[#This Row],[Basic Salary]]+Table1[[#This Row],[Bonus]]</f>
        <v>134949</v>
      </c>
      <c r="K252">
        <v>80</v>
      </c>
      <c r="L252">
        <v>75</v>
      </c>
      <c r="M252" t="s">
        <v>27</v>
      </c>
      <c r="N252">
        <v>114</v>
      </c>
    </row>
    <row r="253" spans="1:14" x14ac:dyDescent="0.35">
      <c r="A253" t="s">
        <v>3716</v>
      </c>
      <c r="B253" t="s">
        <v>42</v>
      </c>
      <c r="C253" t="s">
        <v>15</v>
      </c>
      <c r="D253" t="s">
        <v>46</v>
      </c>
      <c r="E253" t="s">
        <v>22</v>
      </c>
      <c r="F253" s="2">
        <v>45615</v>
      </c>
      <c r="G253" s="2">
        <v>38767</v>
      </c>
      <c r="H253" s="4">
        <v>117260</v>
      </c>
      <c r="I253" s="4">
        <v>17678</v>
      </c>
      <c r="J253" s="4">
        <f>Table1[[#This Row],[Basic Salary]]+Table1[[#This Row],[Bonus]]</f>
        <v>134938</v>
      </c>
      <c r="K253">
        <v>100</v>
      </c>
      <c r="L253">
        <v>46</v>
      </c>
      <c r="M253" t="s">
        <v>23</v>
      </c>
      <c r="N253">
        <v>113</v>
      </c>
    </row>
    <row r="254" spans="1:14" x14ac:dyDescent="0.35">
      <c r="A254" t="s">
        <v>143</v>
      </c>
      <c r="B254" t="s">
        <v>85</v>
      </c>
      <c r="C254" t="s">
        <v>21</v>
      </c>
      <c r="D254" t="s">
        <v>16</v>
      </c>
      <c r="E254" t="s">
        <v>26</v>
      </c>
      <c r="F254" s="2">
        <v>44825</v>
      </c>
      <c r="G254" s="2">
        <v>34203</v>
      </c>
      <c r="H254" s="4">
        <v>116715</v>
      </c>
      <c r="I254" s="4">
        <v>18189</v>
      </c>
      <c r="J254" s="4">
        <f>Table1[[#This Row],[Basic Salary]]+Table1[[#This Row],[Bonus]]</f>
        <v>134904</v>
      </c>
      <c r="K254">
        <v>77</v>
      </c>
      <c r="L254">
        <v>72</v>
      </c>
      <c r="M254" t="s">
        <v>23</v>
      </c>
      <c r="N254">
        <v>116</v>
      </c>
    </row>
    <row r="255" spans="1:14" x14ac:dyDescent="0.35">
      <c r="A255" t="s">
        <v>109</v>
      </c>
      <c r="B255" t="s">
        <v>45</v>
      </c>
      <c r="C255" t="s">
        <v>15</v>
      </c>
      <c r="D255" t="s">
        <v>40</v>
      </c>
      <c r="E255" t="s">
        <v>65</v>
      </c>
      <c r="F255" s="2">
        <v>45287</v>
      </c>
      <c r="G255" s="2">
        <v>36833</v>
      </c>
      <c r="H255" s="4">
        <v>112500</v>
      </c>
      <c r="I255" s="4">
        <v>22404</v>
      </c>
      <c r="J255" s="4">
        <f>Table1[[#This Row],[Basic Salary]]+Table1[[#This Row],[Bonus]]</f>
        <v>134904</v>
      </c>
      <c r="K255">
        <v>95</v>
      </c>
      <c r="L255">
        <v>78</v>
      </c>
      <c r="M255" t="s">
        <v>31</v>
      </c>
      <c r="N255">
        <v>115</v>
      </c>
    </row>
    <row r="256" spans="1:14" x14ac:dyDescent="0.35">
      <c r="A256" t="s">
        <v>3945</v>
      </c>
      <c r="B256" t="s">
        <v>71</v>
      </c>
      <c r="C256" t="s">
        <v>15</v>
      </c>
      <c r="D256" t="s">
        <v>81</v>
      </c>
      <c r="E256" t="s">
        <v>17</v>
      </c>
      <c r="F256" s="2">
        <v>43031</v>
      </c>
      <c r="G256" s="2">
        <v>35600</v>
      </c>
      <c r="H256" s="4">
        <v>106655</v>
      </c>
      <c r="I256" s="4">
        <v>28238</v>
      </c>
      <c r="J256" s="4">
        <f>Table1[[#This Row],[Basic Salary]]+Table1[[#This Row],[Bonus]]</f>
        <v>134893</v>
      </c>
      <c r="K256">
        <v>70</v>
      </c>
      <c r="L256">
        <v>49</v>
      </c>
      <c r="M256" t="s">
        <v>18</v>
      </c>
      <c r="N256">
        <v>108</v>
      </c>
    </row>
    <row r="257" spans="1:14" x14ac:dyDescent="0.35">
      <c r="A257" t="s">
        <v>4027</v>
      </c>
      <c r="B257" t="s">
        <v>29</v>
      </c>
      <c r="C257" t="s">
        <v>15</v>
      </c>
      <c r="D257" t="s">
        <v>33</v>
      </c>
      <c r="E257" t="s">
        <v>65</v>
      </c>
      <c r="F257" s="2">
        <v>43455</v>
      </c>
      <c r="G257" s="2">
        <v>35468</v>
      </c>
      <c r="H257" s="4">
        <v>114473</v>
      </c>
      <c r="I257" s="4">
        <v>20368</v>
      </c>
      <c r="J257" s="4">
        <f>Table1[[#This Row],[Basic Salary]]+Table1[[#This Row],[Bonus]]</f>
        <v>134841</v>
      </c>
      <c r="K257">
        <v>78</v>
      </c>
      <c r="L257">
        <v>41</v>
      </c>
      <c r="M257" t="s">
        <v>34</v>
      </c>
      <c r="N257">
        <v>111</v>
      </c>
    </row>
    <row r="258" spans="1:14" x14ac:dyDescent="0.35">
      <c r="A258" t="s">
        <v>995</v>
      </c>
      <c r="B258" t="s">
        <v>62</v>
      </c>
      <c r="C258" t="s">
        <v>21</v>
      </c>
      <c r="D258" t="s">
        <v>43</v>
      </c>
      <c r="E258" t="s">
        <v>65</v>
      </c>
      <c r="F258" s="2">
        <v>44063</v>
      </c>
      <c r="G258" s="2">
        <v>40964</v>
      </c>
      <c r="H258" s="4">
        <v>114762</v>
      </c>
      <c r="I258" s="4">
        <v>20039</v>
      </c>
      <c r="J258" s="4">
        <f>Table1[[#This Row],[Basic Salary]]+Table1[[#This Row],[Bonus]]</f>
        <v>134801</v>
      </c>
      <c r="K258">
        <v>77</v>
      </c>
      <c r="L258">
        <v>52</v>
      </c>
      <c r="M258" t="s">
        <v>53</v>
      </c>
      <c r="N258">
        <v>105</v>
      </c>
    </row>
    <row r="259" spans="1:14" x14ac:dyDescent="0.35">
      <c r="A259" t="s">
        <v>1780</v>
      </c>
      <c r="B259" t="s">
        <v>95</v>
      </c>
      <c r="C259" t="s">
        <v>15</v>
      </c>
      <c r="D259" t="s">
        <v>40</v>
      </c>
      <c r="E259" t="s">
        <v>51</v>
      </c>
      <c r="F259" s="2">
        <v>42879</v>
      </c>
      <c r="G259" s="2">
        <v>37971</v>
      </c>
      <c r="H259" s="4">
        <v>111676</v>
      </c>
      <c r="I259" s="4">
        <v>23099</v>
      </c>
      <c r="J259" s="4">
        <f>Table1[[#This Row],[Basic Salary]]+Table1[[#This Row],[Bonus]]</f>
        <v>134775</v>
      </c>
      <c r="K259">
        <v>78</v>
      </c>
      <c r="L259">
        <v>89</v>
      </c>
      <c r="M259" t="s">
        <v>53</v>
      </c>
      <c r="N259">
        <v>108</v>
      </c>
    </row>
    <row r="260" spans="1:14" x14ac:dyDescent="0.35">
      <c r="A260" t="s">
        <v>4647</v>
      </c>
      <c r="B260" t="s">
        <v>75</v>
      </c>
      <c r="C260" t="s">
        <v>15</v>
      </c>
      <c r="D260" t="s">
        <v>40</v>
      </c>
      <c r="E260" t="s">
        <v>65</v>
      </c>
      <c r="F260" s="2">
        <v>42225</v>
      </c>
      <c r="G260" s="2">
        <v>37830</v>
      </c>
      <c r="H260" s="4">
        <v>114902</v>
      </c>
      <c r="I260" s="4">
        <v>19856</v>
      </c>
      <c r="J260" s="4">
        <f>Table1[[#This Row],[Basic Salary]]+Table1[[#This Row],[Bonus]]</f>
        <v>134758</v>
      </c>
      <c r="K260">
        <v>65</v>
      </c>
      <c r="L260">
        <v>99</v>
      </c>
      <c r="M260" t="s">
        <v>31</v>
      </c>
      <c r="N260">
        <v>107</v>
      </c>
    </row>
    <row r="261" spans="1:14" x14ac:dyDescent="0.35">
      <c r="A261" t="s">
        <v>2676</v>
      </c>
      <c r="B261" t="s">
        <v>29</v>
      </c>
      <c r="C261" t="s">
        <v>15</v>
      </c>
      <c r="D261" t="s">
        <v>40</v>
      </c>
      <c r="E261" t="s">
        <v>26</v>
      </c>
      <c r="F261" s="2">
        <v>45766</v>
      </c>
      <c r="G261" s="2">
        <v>33100</v>
      </c>
      <c r="H261" s="4">
        <v>106520</v>
      </c>
      <c r="I261" s="4">
        <v>28236</v>
      </c>
      <c r="J261" s="4">
        <f>Table1[[#This Row],[Basic Salary]]+Table1[[#This Row],[Bonus]]</f>
        <v>134756</v>
      </c>
      <c r="K261">
        <v>70</v>
      </c>
      <c r="L261">
        <v>54</v>
      </c>
      <c r="M261" t="s">
        <v>18</v>
      </c>
      <c r="N261">
        <v>118</v>
      </c>
    </row>
    <row r="262" spans="1:14" x14ac:dyDescent="0.35">
      <c r="A262" t="s">
        <v>4504</v>
      </c>
      <c r="B262" t="s">
        <v>129</v>
      </c>
      <c r="C262" t="s">
        <v>21</v>
      </c>
      <c r="D262" t="s">
        <v>40</v>
      </c>
      <c r="E262" t="s">
        <v>30</v>
      </c>
      <c r="F262" s="2">
        <v>45692</v>
      </c>
      <c r="G262" s="2">
        <v>40494</v>
      </c>
      <c r="H262" s="4">
        <v>107031</v>
      </c>
      <c r="I262" s="4">
        <v>27673</v>
      </c>
      <c r="J262" s="4">
        <f>Table1[[#This Row],[Basic Salary]]+Table1[[#This Row],[Bonus]]</f>
        <v>134704</v>
      </c>
      <c r="K262">
        <v>97</v>
      </c>
      <c r="L262">
        <v>89</v>
      </c>
      <c r="M262" t="s">
        <v>23</v>
      </c>
      <c r="N262">
        <v>108</v>
      </c>
    </row>
    <row r="263" spans="1:14" x14ac:dyDescent="0.35">
      <c r="A263" t="s">
        <v>2447</v>
      </c>
      <c r="B263" t="s">
        <v>39</v>
      </c>
      <c r="C263" t="s">
        <v>21</v>
      </c>
      <c r="D263" t="s">
        <v>33</v>
      </c>
      <c r="E263" t="s">
        <v>26</v>
      </c>
      <c r="F263" s="2">
        <v>45834</v>
      </c>
      <c r="G263" s="2">
        <v>34973</v>
      </c>
      <c r="H263" s="4">
        <v>116591</v>
      </c>
      <c r="I263" s="4">
        <v>18113</v>
      </c>
      <c r="J263" s="4">
        <f>Table1[[#This Row],[Basic Salary]]+Table1[[#This Row],[Bonus]]</f>
        <v>134704</v>
      </c>
      <c r="K263">
        <v>69</v>
      </c>
      <c r="L263">
        <v>94</v>
      </c>
      <c r="M263" t="s">
        <v>37</v>
      </c>
      <c r="N263">
        <v>109</v>
      </c>
    </row>
    <row r="264" spans="1:14" x14ac:dyDescent="0.35">
      <c r="A264" t="s">
        <v>2807</v>
      </c>
      <c r="B264" t="s">
        <v>42</v>
      </c>
      <c r="C264" t="s">
        <v>15</v>
      </c>
      <c r="D264" t="s">
        <v>40</v>
      </c>
      <c r="E264" t="s">
        <v>22</v>
      </c>
      <c r="F264" s="2">
        <v>43456</v>
      </c>
      <c r="G264" s="2">
        <v>32900</v>
      </c>
      <c r="H264" s="4">
        <v>113317</v>
      </c>
      <c r="I264" s="4">
        <v>21387</v>
      </c>
      <c r="J264" s="4">
        <f>Table1[[#This Row],[Basic Salary]]+Table1[[#This Row],[Bonus]]</f>
        <v>134704</v>
      </c>
      <c r="K264">
        <v>65</v>
      </c>
      <c r="L264">
        <v>46</v>
      </c>
      <c r="M264" t="s">
        <v>27</v>
      </c>
      <c r="N264">
        <v>117</v>
      </c>
    </row>
    <row r="265" spans="1:14" x14ac:dyDescent="0.35">
      <c r="A265" t="s">
        <v>1750</v>
      </c>
      <c r="B265" t="s">
        <v>71</v>
      </c>
      <c r="C265" t="s">
        <v>15</v>
      </c>
      <c r="D265" t="s">
        <v>33</v>
      </c>
      <c r="E265" t="s">
        <v>26</v>
      </c>
      <c r="F265" s="2">
        <v>45329</v>
      </c>
      <c r="G265" s="2">
        <v>34836</v>
      </c>
      <c r="H265" s="4">
        <v>105844</v>
      </c>
      <c r="I265" s="4">
        <v>28852</v>
      </c>
      <c r="J265" s="4">
        <f>Table1[[#This Row],[Basic Salary]]+Table1[[#This Row],[Bonus]]</f>
        <v>134696</v>
      </c>
      <c r="K265">
        <v>83</v>
      </c>
      <c r="L265">
        <v>94</v>
      </c>
      <c r="M265" t="s">
        <v>27</v>
      </c>
      <c r="N265">
        <v>109</v>
      </c>
    </row>
    <row r="266" spans="1:14" x14ac:dyDescent="0.35">
      <c r="A266" t="s">
        <v>2737</v>
      </c>
      <c r="B266" t="s">
        <v>45</v>
      </c>
      <c r="C266" t="s">
        <v>21</v>
      </c>
      <c r="D266" t="s">
        <v>33</v>
      </c>
      <c r="E266" t="s">
        <v>22</v>
      </c>
      <c r="F266" s="2">
        <v>42743</v>
      </c>
      <c r="G266" s="2">
        <v>31097</v>
      </c>
      <c r="H266" s="4">
        <v>107784</v>
      </c>
      <c r="I266" s="4">
        <v>26885</v>
      </c>
      <c r="J266" s="4">
        <f>Table1[[#This Row],[Basic Salary]]+Table1[[#This Row],[Bonus]]</f>
        <v>134669</v>
      </c>
      <c r="K266">
        <v>98</v>
      </c>
      <c r="L266">
        <v>41</v>
      </c>
      <c r="M266" t="s">
        <v>18</v>
      </c>
      <c r="N266">
        <v>111</v>
      </c>
    </row>
    <row r="267" spans="1:14" x14ac:dyDescent="0.35">
      <c r="A267" t="s">
        <v>648</v>
      </c>
      <c r="B267" t="s">
        <v>45</v>
      </c>
      <c r="C267" t="s">
        <v>21</v>
      </c>
      <c r="D267" t="s">
        <v>40</v>
      </c>
      <c r="E267" t="s">
        <v>22</v>
      </c>
      <c r="F267" s="2">
        <v>44495</v>
      </c>
      <c r="G267" s="2">
        <v>35453</v>
      </c>
      <c r="H267" s="4">
        <v>119398</v>
      </c>
      <c r="I267" s="4">
        <v>15253</v>
      </c>
      <c r="J267" s="4">
        <f>Table1[[#This Row],[Basic Salary]]+Table1[[#This Row],[Bonus]]</f>
        <v>134651</v>
      </c>
      <c r="K267">
        <v>85</v>
      </c>
      <c r="L267">
        <v>79</v>
      </c>
      <c r="M267" t="s">
        <v>18</v>
      </c>
      <c r="N267">
        <v>119</v>
      </c>
    </row>
    <row r="268" spans="1:14" x14ac:dyDescent="0.35">
      <c r="A268" t="s">
        <v>806</v>
      </c>
      <c r="B268" t="s">
        <v>71</v>
      </c>
      <c r="C268" t="s">
        <v>21</v>
      </c>
      <c r="D268" t="s">
        <v>81</v>
      </c>
      <c r="E268" t="s">
        <v>26</v>
      </c>
      <c r="F268" s="2">
        <v>44464</v>
      </c>
      <c r="G268" s="2">
        <v>34332</v>
      </c>
      <c r="H268" s="4">
        <v>115052</v>
      </c>
      <c r="I268" s="4">
        <v>19547</v>
      </c>
      <c r="J268" s="4">
        <f>Table1[[#This Row],[Basic Salary]]+Table1[[#This Row],[Bonus]]</f>
        <v>134599</v>
      </c>
      <c r="K268">
        <v>74</v>
      </c>
      <c r="L268">
        <v>75</v>
      </c>
      <c r="M268" t="s">
        <v>27</v>
      </c>
      <c r="N268">
        <v>110</v>
      </c>
    </row>
    <row r="269" spans="1:14" x14ac:dyDescent="0.35">
      <c r="A269" t="s">
        <v>2916</v>
      </c>
      <c r="B269" t="s">
        <v>20</v>
      </c>
      <c r="C269" t="s">
        <v>15</v>
      </c>
      <c r="D269" t="s">
        <v>46</v>
      </c>
      <c r="E269" t="s">
        <v>30</v>
      </c>
      <c r="F269" s="2">
        <v>42787</v>
      </c>
      <c r="G269" s="2">
        <v>37780</v>
      </c>
      <c r="H269" s="4">
        <v>108139</v>
      </c>
      <c r="I269" s="4">
        <v>26447</v>
      </c>
      <c r="J269" s="4">
        <f>Table1[[#This Row],[Basic Salary]]+Table1[[#This Row],[Bonus]]</f>
        <v>134586</v>
      </c>
      <c r="K269">
        <v>66</v>
      </c>
      <c r="L269">
        <v>57</v>
      </c>
      <c r="M269" t="s">
        <v>23</v>
      </c>
      <c r="N269">
        <v>107</v>
      </c>
    </row>
    <row r="270" spans="1:14" x14ac:dyDescent="0.35">
      <c r="A270" t="s">
        <v>1986</v>
      </c>
      <c r="B270" t="s">
        <v>39</v>
      </c>
      <c r="C270" t="s">
        <v>15</v>
      </c>
      <c r="D270" t="s">
        <v>25</v>
      </c>
      <c r="E270" t="s">
        <v>65</v>
      </c>
      <c r="F270" s="2">
        <v>42176</v>
      </c>
      <c r="G270" s="2">
        <v>31202</v>
      </c>
      <c r="H270" s="4">
        <v>105938</v>
      </c>
      <c r="I270" s="4">
        <v>28647</v>
      </c>
      <c r="J270" s="4">
        <f>Table1[[#This Row],[Basic Salary]]+Table1[[#This Row],[Bonus]]</f>
        <v>134585</v>
      </c>
      <c r="K270">
        <v>62</v>
      </c>
      <c r="L270">
        <v>68</v>
      </c>
      <c r="M270" t="s">
        <v>37</v>
      </c>
      <c r="N270">
        <v>111</v>
      </c>
    </row>
    <row r="271" spans="1:14" x14ac:dyDescent="0.35">
      <c r="A271" t="s">
        <v>2379</v>
      </c>
      <c r="B271" t="s">
        <v>20</v>
      </c>
      <c r="C271" t="s">
        <v>21</v>
      </c>
      <c r="D271" t="s">
        <v>16</v>
      </c>
      <c r="E271" t="s">
        <v>22</v>
      </c>
      <c r="F271" s="2">
        <v>45663</v>
      </c>
      <c r="G271" s="2">
        <v>30938</v>
      </c>
      <c r="H271" s="4">
        <v>106717</v>
      </c>
      <c r="I271" s="4">
        <v>27825</v>
      </c>
      <c r="J271" s="4">
        <f>Table1[[#This Row],[Basic Salary]]+Table1[[#This Row],[Bonus]]</f>
        <v>134542</v>
      </c>
      <c r="K271">
        <v>89</v>
      </c>
      <c r="L271">
        <v>100</v>
      </c>
      <c r="M271" t="s">
        <v>31</v>
      </c>
      <c r="N271">
        <v>107</v>
      </c>
    </row>
    <row r="272" spans="1:14" x14ac:dyDescent="0.35">
      <c r="A272" t="s">
        <v>1773</v>
      </c>
      <c r="B272" t="s">
        <v>62</v>
      </c>
      <c r="C272" t="s">
        <v>21</v>
      </c>
      <c r="D272" t="s">
        <v>16</v>
      </c>
      <c r="E272" t="s">
        <v>22</v>
      </c>
      <c r="F272" s="2">
        <v>44591</v>
      </c>
      <c r="G272" s="2">
        <v>35131</v>
      </c>
      <c r="H272" s="4">
        <v>118240</v>
      </c>
      <c r="I272" s="4">
        <v>16238</v>
      </c>
      <c r="J272" s="4">
        <f>Table1[[#This Row],[Basic Salary]]+Table1[[#This Row],[Bonus]]</f>
        <v>134478</v>
      </c>
      <c r="K272">
        <v>99</v>
      </c>
      <c r="L272">
        <v>63</v>
      </c>
      <c r="M272" t="s">
        <v>31</v>
      </c>
      <c r="N272">
        <v>101</v>
      </c>
    </row>
    <row r="273" spans="1:14" x14ac:dyDescent="0.35">
      <c r="A273" t="s">
        <v>718</v>
      </c>
      <c r="B273" t="s">
        <v>20</v>
      </c>
      <c r="C273" t="s">
        <v>15</v>
      </c>
      <c r="D273" t="s">
        <v>40</v>
      </c>
      <c r="E273" t="s">
        <v>22</v>
      </c>
      <c r="F273" s="2">
        <v>44156</v>
      </c>
      <c r="G273" s="2">
        <v>30923</v>
      </c>
      <c r="H273" s="4">
        <v>114849</v>
      </c>
      <c r="I273" s="4">
        <v>19612</v>
      </c>
      <c r="J273" s="4">
        <f>Table1[[#This Row],[Basic Salary]]+Table1[[#This Row],[Bonus]]</f>
        <v>134461</v>
      </c>
      <c r="K273">
        <v>82</v>
      </c>
      <c r="L273">
        <v>54</v>
      </c>
      <c r="M273" t="s">
        <v>18</v>
      </c>
      <c r="N273">
        <v>110</v>
      </c>
    </row>
    <row r="274" spans="1:14" x14ac:dyDescent="0.35">
      <c r="A274" t="s">
        <v>1141</v>
      </c>
      <c r="B274" t="s">
        <v>39</v>
      </c>
      <c r="C274" t="s">
        <v>21</v>
      </c>
      <c r="D274" t="s">
        <v>81</v>
      </c>
      <c r="E274" t="s">
        <v>26</v>
      </c>
      <c r="F274" s="2">
        <v>43741</v>
      </c>
      <c r="G274" s="2">
        <v>37106</v>
      </c>
      <c r="H274" s="4">
        <v>115888</v>
      </c>
      <c r="I274" s="4">
        <v>18564</v>
      </c>
      <c r="J274" s="4">
        <f>Table1[[#This Row],[Basic Salary]]+Table1[[#This Row],[Bonus]]</f>
        <v>134452</v>
      </c>
      <c r="K274">
        <v>98</v>
      </c>
      <c r="L274">
        <v>90</v>
      </c>
      <c r="M274" t="s">
        <v>18</v>
      </c>
      <c r="N274">
        <v>111</v>
      </c>
    </row>
    <row r="275" spans="1:14" x14ac:dyDescent="0.35">
      <c r="A275" t="s">
        <v>3298</v>
      </c>
      <c r="B275" t="s">
        <v>57</v>
      </c>
      <c r="C275" t="s">
        <v>15</v>
      </c>
      <c r="D275" t="s">
        <v>33</v>
      </c>
      <c r="E275" t="s">
        <v>22</v>
      </c>
      <c r="F275" s="2">
        <v>42733</v>
      </c>
      <c r="G275" s="2">
        <v>34142</v>
      </c>
      <c r="H275" s="4">
        <v>110607</v>
      </c>
      <c r="I275" s="4">
        <v>23845</v>
      </c>
      <c r="J275" s="4">
        <f>Table1[[#This Row],[Basic Salary]]+Table1[[#This Row],[Bonus]]</f>
        <v>134452</v>
      </c>
      <c r="K275">
        <v>90</v>
      </c>
      <c r="L275">
        <v>86</v>
      </c>
      <c r="M275" t="s">
        <v>27</v>
      </c>
      <c r="N275">
        <v>108</v>
      </c>
    </row>
    <row r="276" spans="1:14" x14ac:dyDescent="0.35">
      <c r="A276" t="s">
        <v>1240</v>
      </c>
      <c r="B276" t="s">
        <v>77</v>
      </c>
      <c r="C276" t="s">
        <v>21</v>
      </c>
      <c r="D276" t="s">
        <v>33</v>
      </c>
      <c r="E276" t="s">
        <v>22</v>
      </c>
      <c r="F276" s="2">
        <v>45959</v>
      </c>
      <c r="G276" s="2">
        <v>33708</v>
      </c>
      <c r="H276" s="4">
        <v>107167</v>
      </c>
      <c r="I276" s="4">
        <v>27242</v>
      </c>
      <c r="J276" s="4">
        <f>Table1[[#This Row],[Basic Salary]]+Table1[[#This Row],[Bonus]]</f>
        <v>134409</v>
      </c>
      <c r="K276">
        <v>94</v>
      </c>
      <c r="L276">
        <v>97</v>
      </c>
      <c r="M276" t="s">
        <v>27</v>
      </c>
      <c r="N276">
        <v>117</v>
      </c>
    </row>
    <row r="277" spans="1:14" x14ac:dyDescent="0.35">
      <c r="A277" t="s">
        <v>4122</v>
      </c>
      <c r="B277" t="s">
        <v>129</v>
      </c>
      <c r="C277" t="s">
        <v>15</v>
      </c>
      <c r="D277" t="s">
        <v>33</v>
      </c>
      <c r="E277" t="s">
        <v>26</v>
      </c>
      <c r="F277" s="2">
        <v>45335</v>
      </c>
      <c r="G277" s="2">
        <v>30483</v>
      </c>
      <c r="H277" s="4">
        <v>104523</v>
      </c>
      <c r="I277" s="4">
        <v>29870</v>
      </c>
      <c r="J277" s="4">
        <f>Table1[[#This Row],[Basic Salary]]+Table1[[#This Row],[Bonus]]</f>
        <v>134393</v>
      </c>
      <c r="K277">
        <v>63</v>
      </c>
      <c r="L277">
        <v>83</v>
      </c>
      <c r="M277" t="s">
        <v>34</v>
      </c>
      <c r="N277">
        <v>120</v>
      </c>
    </row>
    <row r="278" spans="1:14" x14ac:dyDescent="0.35">
      <c r="A278" t="s">
        <v>4368</v>
      </c>
      <c r="B278" t="s">
        <v>42</v>
      </c>
      <c r="C278" t="s">
        <v>15</v>
      </c>
      <c r="D278" t="s">
        <v>40</v>
      </c>
      <c r="E278" t="s">
        <v>22</v>
      </c>
      <c r="F278" s="2">
        <v>43551</v>
      </c>
      <c r="G278" s="2">
        <v>31024</v>
      </c>
      <c r="H278" s="4">
        <v>112175</v>
      </c>
      <c r="I278" s="4">
        <v>22214</v>
      </c>
      <c r="J278" s="4">
        <f>Table1[[#This Row],[Basic Salary]]+Table1[[#This Row],[Bonus]]</f>
        <v>134389</v>
      </c>
      <c r="K278">
        <v>84</v>
      </c>
      <c r="L278">
        <v>89</v>
      </c>
      <c r="M278" t="s">
        <v>37</v>
      </c>
      <c r="N278">
        <v>117</v>
      </c>
    </row>
    <row r="279" spans="1:14" x14ac:dyDescent="0.35">
      <c r="A279" t="s">
        <v>3519</v>
      </c>
      <c r="B279" t="s">
        <v>85</v>
      </c>
      <c r="C279" t="s">
        <v>15</v>
      </c>
      <c r="D279" t="s">
        <v>46</v>
      </c>
      <c r="E279" t="s">
        <v>30</v>
      </c>
      <c r="F279" s="2">
        <v>44138</v>
      </c>
      <c r="G279" s="2">
        <v>34107</v>
      </c>
      <c r="H279" s="4">
        <v>105658</v>
      </c>
      <c r="I279" s="4">
        <v>28710</v>
      </c>
      <c r="J279" s="4">
        <f>Table1[[#This Row],[Basic Salary]]+Table1[[#This Row],[Bonus]]</f>
        <v>134368</v>
      </c>
      <c r="K279">
        <v>85</v>
      </c>
      <c r="L279">
        <v>73</v>
      </c>
      <c r="M279" t="s">
        <v>23</v>
      </c>
      <c r="N279">
        <v>103</v>
      </c>
    </row>
    <row r="280" spans="1:14" x14ac:dyDescent="0.35">
      <c r="A280" t="s">
        <v>4343</v>
      </c>
      <c r="B280" t="s">
        <v>71</v>
      </c>
      <c r="C280" t="s">
        <v>15</v>
      </c>
      <c r="D280" t="s">
        <v>16</v>
      </c>
      <c r="E280" t="s">
        <v>30</v>
      </c>
      <c r="F280" s="2">
        <v>43208</v>
      </c>
      <c r="G280" s="2">
        <v>31282</v>
      </c>
      <c r="H280" s="4">
        <v>111546</v>
      </c>
      <c r="I280" s="4">
        <v>22745</v>
      </c>
      <c r="J280" s="4">
        <f>Table1[[#This Row],[Basic Salary]]+Table1[[#This Row],[Bonus]]</f>
        <v>134291</v>
      </c>
      <c r="K280">
        <v>100</v>
      </c>
      <c r="L280">
        <v>56</v>
      </c>
      <c r="M280" t="s">
        <v>18</v>
      </c>
      <c r="N280">
        <v>106</v>
      </c>
    </row>
    <row r="281" spans="1:14" x14ac:dyDescent="0.35">
      <c r="A281" t="s">
        <v>1257</v>
      </c>
      <c r="B281" t="s">
        <v>14</v>
      </c>
      <c r="C281" t="s">
        <v>21</v>
      </c>
      <c r="D281" t="s">
        <v>33</v>
      </c>
      <c r="E281" t="s">
        <v>22</v>
      </c>
      <c r="F281" s="2">
        <v>45304</v>
      </c>
      <c r="G281" s="2">
        <v>37166</v>
      </c>
      <c r="H281" s="4">
        <v>106744</v>
      </c>
      <c r="I281" s="4">
        <v>27537</v>
      </c>
      <c r="J281" s="4">
        <f>Table1[[#This Row],[Basic Salary]]+Table1[[#This Row],[Bonus]]</f>
        <v>134281</v>
      </c>
      <c r="K281">
        <v>72</v>
      </c>
      <c r="L281">
        <v>47</v>
      </c>
      <c r="M281" t="s">
        <v>53</v>
      </c>
      <c r="N281">
        <v>101</v>
      </c>
    </row>
    <row r="282" spans="1:14" x14ac:dyDescent="0.35">
      <c r="A282" t="s">
        <v>1559</v>
      </c>
      <c r="B282" t="s">
        <v>77</v>
      </c>
      <c r="C282" t="s">
        <v>15</v>
      </c>
      <c r="D282" t="s">
        <v>43</v>
      </c>
      <c r="E282" t="s">
        <v>30</v>
      </c>
      <c r="F282" s="2">
        <v>45846</v>
      </c>
      <c r="G282" s="2">
        <v>36670</v>
      </c>
      <c r="H282" s="4">
        <v>111309</v>
      </c>
      <c r="I282" s="4">
        <v>22956</v>
      </c>
      <c r="J282" s="4">
        <f>Table1[[#This Row],[Basic Salary]]+Table1[[#This Row],[Bonus]]</f>
        <v>134265</v>
      </c>
      <c r="K282">
        <v>84</v>
      </c>
      <c r="L282">
        <v>90</v>
      </c>
      <c r="M282" t="s">
        <v>27</v>
      </c>
      <c r="N282">
        <v>104</v>
      </c>
    </row>
    <row r="283" spans="1:14" x14ac:dyDescent="0.35">
      <c r="A283" t="s">
        <v>2248</v>
      </c>
      <c r="B283" t="s">
        <v>39</v>
      </c>
      <c r="C283" t="s">
        <v>15</v>
      </c>
      <c r="D283" t="s">
        <v>81</v>
      </c>
      <c r="E283" t="s">
        <v>51</v>
      </c>
      <c r="F283" s="2">
        <v>43386</v>
      </c>
      <c r="G283" s="2">
        <v>39510</v>
      </c>
      <c r="H283" s="4">
        <v>113806</v>
      </c>
      <c r="I283" s="4">
        <v>20445</v>
      </c>
      <c r="J283" s="4">
        <f>Table1[[#This Row],[Basic Salary]]+Table1[[#This Row],[Bonus]]</f>
        <v>134251</v>
      </c>
      <c r="K283">
        <v>60</v>
      </c>
      <c r="L283">
        <v>75</v>
      </c>
      <c r="M283" t="s">
        <v>27</v>
      </c>
      <c r="N283">
        <v>103</v>
      </c>
    </row>
    <row r="284" spans="1:14" x14ac:dyDescent="0.35">
      <c r="A284" t="s">
        <v>4678</v>
      </c>
      <c r="B284" t="s">
        <v>75</v>
      </c>
      <c r="C284" t="s">
        <v>15</v>
      </c>
      <c r="D284" t="s">
        <v>43</v>
      </c>
      <c r="E284" t="s">
        <v>65</v>
      </c>
      <c r="F284" s="2">
        <v>45515</v>
      </c>
      <c r="G284" s="2">
        <v>30703</v>
      </c>
      <c r="H284" s="4">
        <v>112119</v>
      </c>
      <c r="I284" s="4">
        <v>22116</v>
      </c>
      <c r="J284" s="4">
        <f>Table1[[#This Row],[Basic Salary]]+Table1[[#This Row],[Bonus]]</f>
        <v>134235</v>
      </c>
      <c r="K284">
        <v>100</v>
      </c>
      <c r="L284">
        <v>93</v>
      </c>
      <c r="M284" t="s">
        <v>18</v>
      </c>
      <c r="N284">
        <v>103</v>
      </c>
    </row>
    <row r="285" spans="1:14" x14ac:dyDescent="0.35">
      <c r="A285" t="s">
        <v>5037</v>
      </c>
      <c r="B285" t="s">
        <v>14</v>
      </c>
      <c r="C285" t="s">
        <v>15</v>
      </c>
      <c r="D285" t="s">
        <v>16</v>
      </c>
      <c r="E285" t="s">
        <v>22</v>
      </c>
      <c r="F285" s="2">
        <v>44061</v>
      </c>
      <c r="G285" s="2">
        <v>30950</v>
      </c>
      <c r="H285" s="4">
        <v>109620</v>
      </c>
      <c r="I285" s="4">
        <v>24588</v>
      </c>
      <c r="J285" s="4">
        <f>Table1[[#This Row],[Basic Salary]]+Table1[[#This Row],[Bonus]]</f>
        <v>134208</v>
      </c>
      <c r="K285">
        <v>61</v>
      </c>
      <c r="L285">
        <v>48</v>
      </c>
      <c r="M285" t="s">
        <v>37</v>
      </c>
      <c r="N285">
        <v>106</v>
      </c>
    </row>
    <row r="286" spans="1:14" x14ac:dyDescent="0.35">
      <c r="A286" t="s">
        <v>1832</v>
      </c>
      <c r="B286" t="s">
        <v>71</v>
      </c>
      <c r="C286" t="s">
        <v>15</v>
      </c>
      <c r="D286" t="s">
        <v>81</v>
      </c>
      <c r="E286" t="s">
        <v>17</v>
      </c>
      <c r="F286" s="2">
        <v>45103</v>
      </c>
      <c r="G286" s="2">
        <v>34129</v>
      </c>
      <c r="H286" s="4">
        <v>115014</v>
      </c>
      <c r="I286" s="4">
        <v>19149</v>
      </c>
      <c r="J286" s="4">
        <f>Table1[[#This Row],[Basic Salary]]+Table1[[#This Row],[Bonus]]</f>
        <v>134163</v>
      </c>
      <c r="K286">
        <v>69</v>
      </c>
      <c r="L286">
        <v>84</v>
      </c>
      <c r="M286" t="s">
        <v>53</v>
      </c>
      <c r="N286">
        <v>106</v>
      </c>
    </row>
    <row r="287" spans="1:14" x14ac:dyDescent="0.35">
      <c r="A287" t="s">
        <v>2634</v>
      </c>
      <c r="B287" t="s">
        <v>93</v>
      </c>
      <c r="C287" t="s">
        <v>21</v>
      </c>
      <c r="D287" t="s">
        <v>16</v>
      </c>
      <c r="E287" t="s">
        <v>51</v>
      </c>
      <c r="F287" s="2">
        <v>43011</v>
      </c>
      <c r="G287" s="2">
        <v>29427</v>
      </c>
      <c r="H287" s="4">
        <v>118955</v>
      </c>
      <c r="I287" s="4">
        <v>15206</v>
      </c>
      <c r="J287" s="4">
        <f>Table1[[#This Row],[Basic Salary]]+Table1[[#This Row],[Bonus]]</f>
        <v>134161</v>
      </c>
      <c r="K287">
        <v>80</v>
      </c>
      <c r="L287">
        <v>97</v>
      </c>
      <c r="M287" t="s">
        <v>31</v>
      </c>
      <c r="N287">
        <v>104</v>
      </c>
    </row>
    <row r="288" spans="1:14" x14ac:dyDescent="0.35">
      <c r="A288" t="s">
        <v>1225</v>
      </c>
      <c r="B288" t="s">
        <v>129</v>
      </c>
      <c r="C288" t="s">
        <v>21</v>
      </c>
      <c r="D288" t="s">
        <v>25</v>
      </c>
      <c r="E288" t="s">
        <v>30</v>
      </c>
      <c r="F288" s="2">
        <v>42122</v>
      </c>
      <c r="G288" s="2">
        <v>37023</v>
      </c>
      <c r="H288" s="4">
        <v>111754</v>
      </c>
      <c r="I288" s="4">
        <v>22396</v>
      </c>
      <c r="J288" s="4">
        <f>Table1[[#This Row],[Basic Salary]]+Table1[[#This Row],[Bonus]]</f>
        <v>134150</v>
      </c>
      <c r="K288">
        <v>88</v>
      </c>
      <c r="L288">
        <v>62</v>
      </c>
      <c r="M288" t="s">
        <v>31</v>
      </c>
      <c r="N288">
        <v>104</v>
      </c>
    </row>
    <row r="289" spans="1:14" x14ac:dyDescent="0.35">
      <c r="A289" t="s">
        <v>1327</v>
      </c>
      <c r="B289" t="s">
        <v>89</v>
      </c>
      <c r="C289" t="s">
        <v>21</v>
      </c>
      <c r="D289" t="s">
        <v>25</v>
      </c>
      <c r="E289" t="s">
        <v>65</v>
      </c>
      <c r="F289" s="2">
        <v>43186</v>
      </c>
      <c r="G289" s="2">
        <v>33471</v>
      </c>
      <c r="H289" s="4">
        <v>104451</v>
      </c>
      <c r="I289" s="4">
        <v>29689</v>
      </c>
      <c r="J289" s="4">
        <f>Table1[[#This Row],[Basic Salary]]+Table1[[#This Row],[Bonus]]</f>
        <v>134140</v>
      </c>
      <c r="K289">
        <v>66</v>
      </c>
      <c r="L289">
        <v>99</v>
      </c>
      <c r="M289" t="s">
        <v>37</v>
      </c>
      <c r="N289">
        <v>109</v>
      </c>
    </row>
    <row r="290" spans="1:14" x14ac:dyDescent="0.35">
      <c r="A290" t="s">
        <v>3889</v>
      </c>
      <c r="B290" t="s">
        <v>75</v>
      </c>
      <c r="C290" t="s">
        <v>21</v>
      </c>
      <c r="D290" t="s">
        <v>16</v>
      </c>
      <c r="E290" t="s">
        <v>22</v>
      </c>
      <c r="F290" s="2">
        <v>42036</v>
      </c>
      <c r="G290" s="2">
        <v>35057</v>
      </c>
      <c r="H290" s="4">
        <v>114808</v>
      </c>
      <c r="I290" s="4">
        <v>19307</v>
      </c>
      <c r="J290" s="4">
        <f>Table1[[#This Row],[Basic Salary]]+Table1[[#This Row],[Bonus]]</f>
        <v>134115</v>
      </c>
      <c r="K290">
        <v>95</v>
      </c>
      <c r="L290">
        <v>71</v>
      </c>
      <c r="M290" t="s">
        <v>53</v>
      </c>
      <c r="N290">
        <v>114</v>
      </c>
    </row>
    <row r="291" spans="1:14" x14ac:dyDescent="0.35">
      <c r="A291" t="s">
        <v>4225</v>
      </c>
      <c r="B291" t="s">
        <v>62</v>
      </c>
      <c r="C291" t="s">
        <v>15</v>
      </c>
      <c r="D291" t="s">
        <v>16</v>
      </c>
      <c r="E291" t="s">
        <v>26</v>
      </c>
      <c r="F291" s="2">
        <v>43123</v>
      </c>
      <c r="G291" s="2">
        <v>37267</v>
      </c>
      <c r="H291" s="4">
        <v>109106</v>
      </c>
      <c r="I291" s="4">
        <v>25003</v>
      </c>
      <c r="J291" s="4">
        <f>Table1[[#This Row],[Basic Salary]]+Table1[[#This Row],[Bonus]]</f>
        <v>134109</v>
      </c>
      <c r="K291">
        <v>71</v>
      </c>
      <c r="L291">
        <v>97</v>
      </c>
      <c r="M291" t="s">
        <v>31</v>
      </c>
      <c r="N291">
        <v>113</v>
      </c>
    </row>
    <row r="292" spans="1:14" x14ac:dyDescent="0.35">
      <c r="A292" t="s">
        <v>4820</v>
      </c>
      <c r="B292" t="s">
        <v>85</v>
      </c>
      <c r="C292" t="s">
        <v>15</v>
      </c>
      <c r="D292" t="s">
        <v>46</v>
      </c>
      <c r="E292" t="s">
        <v>22</v>
      </c>
      <c r="F292" s="2">
        <v>43828</v>
      </c>
      <c r="G292" s="2">
        <v>35482</v>
      </c>
      <c r="H292" s="4">
        <v>111437</v>
      </c>
      <c r="I292" s="4">
        <v>22661</v>
      </c>
      <c r="J292" s="4">
        <f>Table1[[#This Row],[Basic Salary]]+Table1[[#This Row],[Bonus]]</f>
        <v>134098</v>
      </c>
      <c r="K292">
        <v>65</v>
      </c>
      <c r="L292">
        <v>68</v>
      </c>
      <c r="M292" t="s">
        <v>18</v>
      </c>
      <c r="N292">
        <v>101</v>
      </c>
    </row>
    <row r="293" spans="1:14" x14ac:dyDescent="0.35">
      <c r="A293" t="s">
        <v>4972</v>
      </c>
      <c r="B293" t="s">
        <v>89</v>
      </c>
      <c r="C293" t="s">
        <v>15</v>
      </c>
      <c r="D293" t="s">
        <v>46</v>
      </c>
      <c r="E293" t="s">
        <v>17</v>
      </c>
      <c r="F293" s="2">
        <v>44568</v>
      </c>
      <c r="G293" s="2">
        <v>30411</v>
      </c>
      <c r="H293" s="4">
        <v>106559</v>
      </c>
      <c r="I293" s="4">
        <v>27468</v>
      </c>
      <c r="J293" s="4">
        <f>Table1[[#This Row],[Basic Salary]]+Table1[[#This Row],[Bonus]]</f>
        <v>134027</v>
      </c>
      <c r="K293">
        <v>70</v>
      </c>
      <c r="L293">
        <v>67</v>
      </c>
      <c r="M293" t="s">
        <v>34</v>
      </c>
      <c r="N293">
        <v>118</v>
      </c>
    </row>
    <row r="294" spans="1:14" x14ac:dyDescent="0.35">
      <c r="A294" t="s">
        <v>1513</v>
      </c>
      <c r="B294" t="s">
        <v>62</v>
      </c>
      <c r="C294" t="s">
        <v>21</v>
      </c>
      <c r="D294" t="s">
        <v>25</v>
      </c>
      <c r="E294" t="s">
        <v>22</v>
      </c>
      <c r="F294" s="2">
        <v>44791</v>
      </c>
      <c r="G294" s="2">
        <v>31934</v>
      </c>
      <c r="H294" s="4">
        <v>108218</v>
      </c>
      <c r="I294" s="4">
        <v>25785</v>
      </c>
      <c r="J294" s="4">
        <f>Table1[[#This Row],[Basic Salary]]+Table1[[#This Row],[Bonus]]</f>
        <v>134003</v>
      </c>
      <c r="K294">
        <v>99</v>
      </c>
      <c r="L294">
        <v>54</v>
      </c>
      <c r="M294" t="s">
        <v>34</v>
      </c>
      <c r="N294">
        <v>105</v>
      </c>
    </row>
    <row r="295" spans="1:14" x14ac:dyDescent="0.35">
      <c r="A295" t="s">
        <v>186</v>
      </c>
      <c r="B295" t="s">
        <v>87</v>
      </c>
      <c r="C295" t="s">
        <v>21</v>
      </c>
      <c r="D295" t="s">
        <v>43</v>
      </c>
      <c r="E295" t="s">
        <v>17</v>
      </c>
      <c r="F295" s="2">
        <v>44402</v>
      </c>
      <c r="G295" s="2">
        <v>38205</v>
      </c>
      <c r="H295" s="4">
        <v>118343</v>
      </c>
      <c r="I295" s="4">
        <v>15655</v>
      </c>
      <c r="J295" s="4">
        <f>Table1[[#This Row],[Basic Salary]]+Table1[[#This Row],[Bonus]]</f>
        <v>133998</v>
      </c>
      <c r="K295">
        <v>84</v>
      </c>
      <c r="L295">
        <v>78</v>
      </c>
      <c r="M295" t="s">
        <v>23</v>
      </c>
      <c r="N295">
        <v>110</v>
      </c>
    </row>
    <row r="296" spans="1:14" x14ac:dyDescent="0.35">
      <c r="A296" t="s">
        <v>4600</v>
      </c>
      <c r="B296" t="s">
        <v>14</v>
      </c>
      <c r="C296" t="s">
        <v>21</v>
      </c>
      <c r="D296" t="s">
        <v>16</v>
      </c>
      <c r="E296" t="s">
        <v>26</v>
      </c>
      <c r="F296" s="2">
        <v>45585</v>
      </c>
      <c r="G296" s="2">
        <v>38571</v>
      </c>
      <c r="H296" s="4">
        <v>106653</v>
      </c>
      <c r="I296" s="4">
        <v>27340</v>
      </c>
      <c r="J296" s="4">
        <f>Table1[[#This Row],[Basic Salary]]+Table1[[#This Row],[Bonus]]</f>
        <v>133993</v>
      </c>
      <c r="K296">
        <v>62</v>
      </c>
      <c r="L296">
        <v>99</v>
      </c>
      <c r="M296" t="s">
        <v>18</v>
      </c>
      <c r="N296">
        <v>113</v>
      </c>
    </row>
    <row r="297" spans="1:14" x14ac:dyDescent="0.35">
      <c r="A297" t="s">
        <v>2797</v>
      </c>
      <c r="B297" t="s">
        <v>14</v>
      </c>
      <c r="C297" t="s">
        <v>15</v>
      </c>
      <c r="D297" t="s">
        <v>81</v>
      </c>
      <c r="E297" t="s">
        <v>17</v>
      </c>
      <c r="F297" s="2">
        <v>44351</v>
      </c>
      <c r="G297" s="2">
        <v>38234</v>
      </c>
      <c r="H297" s="4">
        <v>108489</v>
      </c>
      <c r="I297" s="4">
        <v>25482</v>
      </c>
      <c r="J297" s="4">
        <f>Table1[[#This Row],[Basic Salary]]+Table1[[#This Row],[Bonus]]</f>
        <v>133971</v>
      </c>
      <c r="K297">
        <v>83</v>
      </c>
      <c r="L297">
        <v>51</v>
      </c>
      <c r="M297" t="s">
        <v>23</v>
      </c>
      <c r="N297">
        <v>116</v>
      </c>
    </row>
    <row r="298" spans="1:14" x14ac:dyDescent="0.35">
      <c r="A298" t="s">
        <v>2142</v>
      </c>
      <c r="B298" t="s">
        <v>77</v>
      </c>
      <c r="C298" t="s">
        <v>15</v>
      </c>
      <c r="D298" t="s">
        <v>43</v>
      </c>
      <c r="E298" t="s">
        <v>30</v>
      </c>
      <c r="F298" s="2">
        <v>43261</v>
      </c>
      <c r="G298" s="2">
        <v>38740</v>
      </c>
      <c r="H298" s="4">
        <v>116604</v>
      </c>
      <c r="I298" s="4">
        <v>17286</v>
      </c>
      <c r="J298" s="4">
        <f>Table1[[#This Row],[Basic Salary]]+Table1[[#This Row],[Bonus]]</f>
        <v>133890</v>
      </c>
      <c r="K298">
        <v>74</v>
      </c>
      <c r="L298">
        <v>41</v>
      </c>
      <c r="M298" t="s">
        <v>53</v>
      </c>
      <c r="N298">
        <v>113</v>
      </c>
    </row>
    <row r="299" spans="1:14" x14ac:dyDescent="0.35">
      <c r="A299" t="s">
        <v>4864</v>
      </c>
      <c r="B299" t="s">
        <v>71</v>
      </c>
      <c r="C299" t="s">
        <v>21</v>
      </c>
      <c r="D299" t="s">
        <v>16</v>
      </c>
      <c r="E299" t="s">
        <v>65</v>
      </c>
      <c r="F299" s="2">
        <v>43333</v>
      </c>
      <c r="G299" s="2">
        <v>29664</v>
      </c>
      <c r="H299" s="4">
        <v>105030</v>
      </c>
      <c r="I299" s="4">
        <v>28798</v>
      </c>
      <c r="J299" s="4">
        <f>Table1[[#This Row],[Basic Salary]]+Table1[[#This Row],[Bonus]]</f>
        <v>133828</v>
      </c>
      <c r="K299">
        <v>69</v>
      </c>
      <c r="L299">
        <v>71</v>
      </c>
      <c r="M299" t="s">
        <v>53</v>
      </c>
      <c r="N299">
        <v>109</v>
      </c>
    </row>
    <row r="300" spans="1:14" x14ac:dyDescent="0.35">
      <c r="A300" t="s">
        <v>2763</v>
      </c>
      <c r="B300" t="s">
        <v>69</v>
      </c>
      <c r="C300" t="s">
        <v>21</v>
      </c>
      <c r="D300" t="s">
        <v>33</v>
      </c>
      <c r="E300" t="s">
        <v>22</v>
      </c>
      <c r="F300" s="2">
        <v>44360</v>
      </c>
      <c r="G300" s="2">
        <v>41115</v>
      </c>
      <c r="H300" s="4">
        <v>109647</v>
      </c>
      <c r="I300" s="4">
        <v>24173</v>
      </c>
      <c r="J300" s="4">
        <f>Table1[[#This Row],[Basic Salary]]+Table1[[#This Row],[Bonus]]</f>
        <v>133820</v>
      </c>
      <c r="K300">
        <v>84</v>
      </c>
      <c r="L300">
        <v>85</v>
      </c>
      <c r="M300" t="s">
        <v>34</v>
      </c>
      <c r="N300">
        <v>106</v>
      </c>
    </row>
    <row r="301" spans="1:14" x14ac:dyDescent="0.35">
      <c r="A301" t="s">
        <v>1481</v>
      </c>
      <c r="B301" t="s">
        <v>20</v>
      </c>
      <c r="C301" t="s">
        <v>21</v>
      </c>
      <c r="D301" t="s">
        <v>43</v>
      </c>
      <c r="E301" t="s">
        <v>17</v>
      </c>
      <c r="F301" s="2">
        <v>42786</v>
      </c>
      <c r="G301" s="2">
        <v>30418</v>
      </c>
      <c r="H301" s="4">
        <v>114647</v>
      </c>
      <c r="I301" s="4">
        <v>19121</v>
      </c>
      <c r="J301" s="4">
        <f>Table1[[#This Row],[Basic Salary]]+Table1[[#This Row],[Bonus]]</f>
        <v>133768</v>
      </c>
      <c r="K301">
        <v>77</v>
      </c>
      <c r="L301">
        <v>69</v>
      </c>
      <c r="M301" t="s">
        <v>27</v>
      </c>
      <c r="N301">
        <v>105</v>
      </c>
    </row>
    <row r="302" spans="1:14" x14ac:dyDescent="0.35">
      <c r="A302" t="s">
        <v>1956</v>
      </c>
      <c r="B302" t="s">
        <v>48</v>
      </c>
      <c r="C302" t="s">
        <v>21</v>
      </c>
      <c r="D302" t="s">
        <v>40</v>
      </c>
      <c r="E302" t="s">
        <v>22</v>
      </c>
      <c r="F302" s="2">
        <v>44142</v>
      </c>
      <c r="G302" s="2">
        <v>32564</v>
      </c>
      <c r="H302" s="4">
        <v>108023</v>
      </c>
      <c r="I302" s="4">
        <v>25742</v>
      </c>
      <c r="J302" s="4">
        <f>Table1[[#This Row],[Basic Salary]]+Table1[[#This Row],[Bonus]]</f>
        <v>133765</v>
      </c>
      <c r="K302">
        <v>87</v>
      </c>
      <c r="L302">
        <v>75</v>
      </c>
      <c r="M302" t="s">
        <v>18</v>
      </c>
      <c r="N302">
        <v>106</v>
      </c>
    </row>
    <row r="303" spans="1:14" x14ac:dyDescent="0.35">
      <c r="A303" t="s">
        <v>4215</v>
      </c>
      <c r="B303" t="s">
        <v>39</v>
      </c>
      <c r="C303" t="s">
        <v>21</v>
      </c>
      <c r="D303" t="s">
        <v>43</v>
      </c>
      <c r="E303" t="s">
        <v>30</v>
      </c>
      <c r="F303" s="2">
        <v>43096</v>
      </c>
      <c r="G303" s="2">
        <v>31438</v>
      </c>
      <c r="H303" s="4">
        <v>113778</v>
      </c>
      <c r="I303" s="4">
        <v>19906</v>
      </c>
      <c r="J303" s="4">
        <f>Table1[[#This Row],[Basic Salary]]+Table1[[#This Row],[Bonus]]</f>
        <v>133684</v>
      </c>
      <c r="K303">
        <v>75</v>
      </c>
      <c r="L303">
        <v>77</v>
      </c>
      <c r="M303" t="s">
        <v>23</v>
      </c>
      <c r="N303">
        <v>108</v>
      </c>
    </row>
    <row r="304" spans="1:14" x14ac:dyDescent="0.35">
      <c r="A304" t="s">
        <v>2964</v>
      </c>
      <c r="B304" t="s">
        <v>57</v>
      </c>
      <c r="C304" t="s">
        <v>21</v>
      </c>
      <c r="D304" t="s">
        <v>40</v>
      </c>
      <c r="E304" t="s">
        <v>26</v>
      </c>
      <c r="F304" s="2">
        <v>45567</v>
      </c>
      <c r="G304" s="2">
        <v>31273</v>
      </c>
      <c r="H304" s="4">
        <v>111271</v>
      </c>
      <c r="I304" s="4">
        <v>22392</v>
      </c>
      <c r="J304" s="4">
        <f>Table1[[#This Row],[Basic Salary]]+Table1[[#This Row],[Bonus]]</f>
        <v>133663</v>
      </c>
      <c r="K304">
        <v>94</v>
      </c>
      <c r="L304">
        <v>91</v>
      </c>
      <c r="M304" t="s">
        <v>37</v>
      </c>
      <c r="N304">
        <v>114</v>
      </c>
    </row>
    <row r="305" spans="1:14" x14ac:dyDescent="0.35">
      <c r="A305" t="s">
        <v>4530</v>
      </c>
      <c r="B305" t="s">
        <v>62</v>
      </c>
      <c r="C305" t="s">
        <v>21</v>
      </c>
      <c r="D305" t="s">
        <v>16</v>
      </c>
      <c r="E305" t="s">
        <v>30</v>
      </c>
      <c r="F305" s="2">
        <v>44501</v>
      </c>
      <c r="G305" s="2">
        <v>40651</v>
      </c>
      <c r="H305" s="4">
        <v>108756</v>
      </c>
      <c r="I305" s="4">
        <v>24906</v>
      </c>
      <c r="J305" s="4">
        <f>Table1[[#This Row],[Basic Salary]]+Table1[[#This Row],[Bonus]]</f>
        <v>133662</v>
      </c>
      <c r="K305">
        <v>73</v>
      </c>
      <c r="L305">
        <v>82</v>
      </c>
      <c r="M305" t="s">
        <v>27</v>
      </c>
      <c r="N305">
        <v>108</v>
      </c>
    </row>
    <row r="306" spans="1:14" x14ac:dyDescent="0.35">
      <c r="A306" t="s">
        <v>2885</v>
      </c>
      <c r="B306" t="s">
        <v>42</v>
      </c>
      <c r="C306" t="s">
        <v>15</v>
      </c>
      <c r="D306" t="s">
        <v>40</v>
      </c>
      <c r="E306" t="s">
        <v>26</v>
      </c>
      <c r="F306" s="2">
        <v>44569</v>
      </c>
      <c r="G306" s="2">
        <v>38184</v>
      </c>
      <c r="H306" s="4">
        <v>114096</v>
      </c>
      <c r="I306" s="4">
        <v>19476</v>
      </c>
      <c r="J306" s="4">
        <f>Table1[[#This Row],[Basic Salary]]+Table1[[#This Row],[Bonus]]</f>
        <v>133572</v>
      </c>
      <c r="K306">
        <v>61</v>
      </c>
      <c r="L306">
        <v>64</v>
      </c>
      <c r="M306" t="s">
        <v>18</v>
      </c>
      <c r="N306">
        <v>116</v>
      </c>
    </row>
    <row r="307" spans="1:14" x14ac:dyDescent="0.35">
      <c r="A307" t="s">
        <v>3756</v>
      </c>
      <c r="B307" t="s">
        <v>95</v>
      </c>
      <c r="C307" t="s">
        <v>21</v>
      </c>
      <c r="D307" t="s">
        <v>81</v>
      </c>
      <c r="E307" t="s">
        <v>17</v>
      </c>
      <c r="F307" s="2">
        <v>44919</v>
      </c>
      <c r="G307" s="2">
        <v>38113</v>
      </c>
      <c r="H307" s="4">
        <v>116883</v>
      </c>
      <c r="I307" s="4">
        <v>16663</v>
      </c>
      <c r="J307" s="4">
        <f>Table1[[#This Row],[Basic Salary]]+Table1[[#This Row],[Bonus]]</f>
        <v>133546</v>
      </c>
      <c r="K307">
        <v>95</v>
      </c>
      <c r="L307">
        <v>85</v>
      </c>
      <c r="M307" t="s">
        <v>27</v>
      </c>
      <c r="N307">
        <v>103</v>
      </c>
    </row>
    <row r="308" spans="1:14" x14ac:dyDescent="0.35">
      <c r="A308" t="s">
        <v>1975</v>
      </c>
      <c r="B308" t="s">
        <v>75</v>
      </c>
      <c r="C308" t="s">
        <v>21</v>
      </c>
      <c r="D308" t="s">
        <v>33</v>
      </c>
      <c r="E308" t="s">
        <v>22</v>
      </c>
      <c r="F308" s="2">
        <v>42882</v>
      </c>
      <c r="G308" s="2">
        <v>37254</v>
      </c>
      <c r="H308" s="4">
        <v>117788</v>
      </c>
      <c r="I308" s="4">
        <v>15711</v>
      </c>
      <c r="J308" s="4">
        <f>Table1[[#This Row],[Basic Salary]]+Table1[[#This Row],[Bonus]]</f>
        <v>133499</v>
      </c>
      <c r="K308">
        <v>68</v>
      </c>
      <c r="L308">
        <v>77</v>
      </c>
      <c r="M308" t="s">
        <v>23</v>
      </c>
      <c r="N308">
        <v>117</v>
      </c>
    </row>
    <row r="309" spans="1:14" x14ac:dyDescent="0.35">
      <c r="A309" t="s">
        <v>1172</v>
      </c>
      <c r="B309" t="s">
        <v>69</v>
      </c>
      <c r="C309" t="s">
        <v>21</v>
      </c>
      <c r="D309" t="s">
        <v>25</v>
      </c>
      <c r="E309" t="s">
        <v>22</v>
      </c>
      <c r="F309" s="2">
        <v>42871</v>
      </c>
      <c r="G309" s="2">
        <v>29596</v>
      </c>
      <c r="H309" s="4">
        <v>114610</v>
      </c>
      <c r="I309" s="4">
        <v>18858</v>
      </c>
      <c r="J309" s="4">
        <f>Table1[[#This Row],[Basic Salary]]+Table1[[#This Row],[Bonus]]</f>
        <v>133468</v>
      </c>
      <c r="K309">
        <v>77</v>
      </c>
      <c r="L309">
        <v>56</v>
      </c>
      <c r="M309" t="s">
        <v>18</v>
      </c>
      <c r="N309">
        <v>106</v>
      </c>
    </row>
    <row r="310" spans="1:14" x14ac:dyDescent="0.35">
      <c r="A310" t="s">
        <v>1760</v>
      </c>
      <c r="B310" t="s">
        <v>93</v>
      </c>
      <c r="C310" t="s">
        <v>15</v>
      </c>
      <c r="D310" t="s">
        <v>81</v>
      </c>
      <c r="E310" t="s">
        <v>30</v>
      </c>
      <c r="F310" s="2">
        <v>44785</v>
      </c>
      <c r="G310" s="2">
        <v>40454</v>
      </c>
      <c r="H310" s="4">
        <v>116748</v>
      </c>
      <c r="I310" s="4">
        <v>16706</v>
      </c>
      <c r="J310" s="4">
        <f>Table1[[#This Row],[Basic Salary]]+Table1[[#This Row],[Bonus]]</f>
        <v>133454</v>
      </c>
      <c r="K310">
        <v>96</v>
      </c>
      <c r="L310">
        <v>45</v>
      </c>
      <c r="M310" t="s">
        <v>53</v>
      </c>
      <c r="N310">
        <v>106</v>
      </c>
    </row>
    <row r="311" spans="1:14" x14ac:dyDescent="0.35">
      <c r="A311" t="s">
        <v>3661</v>
      </c>
      <c r="B311" t="s">
        <v>77</v>
      </c>
      <c r="C311" t="s">
        <v>15</v>
      </c>
      <c r="D311" t="s">
        <v>46</v>
      </c>
      <c r="E311" t="s">
        <v>65</v>
      </c>
      <c r="F311" s="2">
        <v>44801</v>
      </c>
      <c r="G311" s="2">
        <v>31249</v>
      </c>
      <c r="H311" s="4">
        <v>107871</v>
      </c>
      <c r="I311" s="4">
        <v>25537</v>
      </c>
      <c r="J311" s="4">
        <f>Table1[[#This Row],[Basic Salary]]+Table1[[#This Row],[Bonus]]</f>
        <v>133408</v>
      </c>
      <c r="K311">
        <v>94</v>
      </c>
      <c r="L311">
        <v>96</v>
      </c>
      <c r="M311" t="s">
        <v>34</v>
      </c>
      <c r="N311">
        <v>117</v>
      </c>
    </row>
    <row r="312" spans="1:14" x14ac:dyDescent="0.35">
      <c r="A312" t="s">
        <v>1577</v>
      </c>
      <c r="B312" t="s">
        <v>75</v>
      </c>
      <c r="C312" t="s">
        <v>15</v>
      </c>
      <c r="D312" t="s">
        <v>40</v>
      </c>
      <c r="E312" t="s">
        <v>51</v>
      </c>
      <c r="F312" s="2">
        <v>45155</v>
      </c>
      <c r="G312" s="2">
        <v>29893</v>
      </c>
      <c r="H312" s="4">
        <v>111884</v>
      </c>
      <c r="I312" s="4">
        <v>21502</v>
      </c>
      <c r="J312" s="4">
        <f>Table1[[#This Row],[Basic Salary]]+Table1[[#This Row],[Bonus]]</f>
        <v>133386</v>
      </c>
      <c r="K312">
        <v>72</v>
      </c>
      <c r="L312">
        <v>89</v>
      </c>
      <c r="M312" t="s">
        <v>37</v>
      </c>
      <c r="N312">
        <v>111</v>
      </c>
    </row>
    <row r="313" spans="1:14" x14ac:dyDescent="0.35">
      <c r="A313" t="s">
        <v>187</v>
      </c>
      <c r="B313" t="s">
        <v>75</v>
      </c>
      <c r="C313" t="s">
        <v>21</v>
      </c>
      <c r="D313" t="s">
        <v>16</v>
      </c>
      <c r="E313" t="s">
        <v>17</v>
      </c>
      <c r="F313" s="2">
        <v>42473</v>
      </c>
      <c r="G313" s="2">
        <v>39947</v>
      </c>
      <c r="H313" s="4">
        <v>110316</v>
      </c>
      <c r="I313" s="4">
        <v>23066</v>
      </c>
      <c r="J313" s="4">
        <f>Table1[[#This Row],[Basic Salary]]+Table1[[#This Row],[Bonus]]</f>
        <v>133382</v>
      </c>
      <c r="K313">
        <v>73</v>
      </c>
      <c r="L313">
        <v>67</v>
      </c>
      <c r="M313" t="s">
        <v>27</v>
      </c>
      <c r="N313">
        <v>108</v>
      </c>
    </row>
    <row r="314" spans="1:14" x14ac:dyDescent="0.35">
      <c r="A314" t="s">
        <v>5011</v>
      </c>
      <c r="B314" t="s">
        <v>57</v>
      </c>
      <c r="C314" t="s">
        <v>15</v>
      </c>
      <c r="D314" t="s">
        <v>43</v>
      </c>
      <c r="E314" t="s">
        <v>17</v>
      </c>
      <c r="F314" s="2">
        <v>43371</v>
      </c>
      <c r="G314" s="2">
        <v>38369</v>
      </c>
      <c r="H314" s="4">
        <v>111814</v>
      </c>
      <c r="I314" s="4">
        <v>21567</v>
      </c>
      <c r="J314" s="4">
        <f>Table1[[#This Row],[Basic Salary]]+Table1[[#This Row],[Bonus]]</f>
        <v>133381</v>
      </c>
      <c r="K314">
        <v>78</v>
      </c>
      <c r="L314">
        <v>56</v>
      </c>
      <c r="M314" t="s">
        <v>34</v>
      </c>
      <c r="N314">
        <v>109</v>
      </c>
    </row>
    <row r="315" spans="1:14" x14ac:dyDescent="0.35">
      <c r="A315" t="s">
        <v>3775</v>
      </c>
      <c r="B315" t="s">
        <v>20</v>
      </c>
      <c r="C315" t="s">
        <v>21</v>
      </c>
      <c r="D315" t="s">
        <v>25</v>
      </c>
      <c r="E315" t="s">
        <v>51</v>
      </c>
      <c r="F315" s="2">
        <v>42101</v>
      </c>
      <c r="G315" s="2">
        <v>38194</v>
      </c>
      <c r="H315" s="4">
        <v>110505</v>
      </c>
      <c r="I315" s="4">
        <v>22839</v>
      </c>
      <c r="J315" s="4">
        <f>Table1[[#This Row],[Basic Salary]]+Table1[[#This Row],[Bonus]]</f>
        <v>133344</v>
      </c>
      <c r="K315">
        <v>79</v>
      </c>
      <c r="L315">
        <v>51</v>
      </c>
      <c r="M315" t="s">
        <v>27</v>
      </c>
      <c r="N315">
        <v>116</v>
      </c>
    </row>
    <row r="316" spans="1:14" x14ac:dyDescent="0.35">
      <c r="A316" t="s">
        <v>539</v>
      </c>
      <c r="B316" t="s">
        <v>95</v>
      </c>
      <c r="C316" t="s">
        <v>15</v>
      </c>
      <c r="D316" t="s">
        <v>46</v>
      </c>
      <c r="E316" t="s">
        <v>51</v>
      </c>
      <c r="F316" s="2">
        <v>45365</v>
      </c>
      <c r="G316" s="2">
        <v>32200</v>
      </c>
      <c r="H316" s="4">
        <v>106685</v>
      </c>
      <c r="I316" s="4">
        <v>26615</v>
      </c>
      <c r="J316" s="4">
        <f>Table1[[#This Row],[Basic Salary]]+Table1[[#This Row],[Bonus]]</f>
        <v>133300</v>
      </c>
      <c r="K316">
        <v>92</v>
      </c>
      <c r="L316">
        <v>56</v>
      </c>
      <c r="M316" t="s">
        <v>37</v>
      </c>
      <c r="N316">
        <v>111</v>
      </c>
    </row>
    <row r="317" spans="1:14" x14ac:dyDescent="0.35">
      <c r="A317" t="s">
        <v>3301</v>
      </c>
      <c r="B317" t="s">
        <v>36</v>
      </c>
      <c r="C317" t="s">
        <v>21</v>
      </c>
      <c r="D317" t="s">
        <v>16</v>
      </c>
      <c r="E317" t="s">
        <v>30</v>
      </c>
      <c r="F317" s="2">
        <v>45707</v>
      </c>
      <c r="G317" s="2">
        <v>35874</v>
      </c>
      <c r="H317" s="4">
        <v>118192</v>
      </c>
      <c r="I317" s="4">
        <v>15072</v>
      </c>
      <c r="J317" s="4">
        <f>Table1[[#This Row],[Basic Salary]]+Table1[[#This Row],[Bonus]]</f>
        <v>133264</v>
      </c>
      <c r="K317">
        <v>74</v>
      </c>
      <c r="L317">
        <v>97</v>
      </c>
      <c r="M317" t="s">
        <v>23</v>
      </c>
      <c r="N317">
        <v>102</v>
      </c>
    </row>
    <row r="318" spans="1:14" x14ac:dyDescent="0.35">
      <c r="A318" t="s">
        <v>893</v>
      </c>
      <c r="B318" t="s">
        <v>95</v>
      </c>
      <c r="C318" t="s">
        <v>15</v>
      </c>
      <c r="D318" t="s">
        <v>81</v>
      </c>
      <c r="E318" t="s">
        <v>17</v>
      </c>
      <c r="F318" s="2">
        <v>45073</v>
      </c>
      <c r="G318" s="2">
        <v>30633</v>
      </c>
      <c r="H318" s="4">
        <v>112432</v>
      </c>
      <c r="I318" s="4">
        <v>20823</v>
      </c>
      <c r="J318" s="4">
        <f>Table1[[#This Row],[Basic Salary]]+Table1[[#This Row],[Bonus]]</f>
        <v>133255</v>
      </c>
      <c r="K318">
        <v>68</v>
      </c>
      <c r="L318">
        <v>51</v>
      </c>
      <c r="M318" t="s">
        <v>37</v>
      </c>
      <c r="N318">
        <v>106</v>
      </c>
    </row>
    <row r="319" spans="1:14" x14ac:dyDescent="0.35">
      <c r="A319" t="s">
        <v>4140</v>
      </c>
      <c r="B319" t="s">
        <v>87</v>
      </c>
      <c r="C319" t="s">
        <v>21</v>
      </c>
      <c r="D319" t="s">
        <v>81</v>
      </c>
      <c r="E319" t="s">
        <v>51</v>
      </c>
      <c r="F319" s="2">
        <v>42997</v>
      </c>
      <c r="G319" s="2">
        <v>38516</v>
      </c>
      <c r="H319" s="4">
        <v>116333</v>
      </c>
      <c r="I319" s="4">
        <v>16882</v>
      </c>
      <c r="J319" s="4">
        <f>Table1[[#This Row],[Basic Salary]]+Table1[[#This Row],[Bonus]]</f>
        <v>133215</v>
      </c>
      <c r="K319">
        <v>80</v>
      </c>
      <c r="L319">
        <v>69</v>
      </c>
      <c r="M319" t="s">
        <v>18</v>
      </c>
      <c r="N319">
        <v>103</v>
      </c>
    </row>
    <row r="320" spans="1:14" x14ac:dyDescent="0.35">
      <c r="A320" t="s">
        <v>72</v>
      </c>
      <c r="B320" t="s">
        <v>20</v>
      </c>
      <c r="C320" t="s">
        <v>21</v>
      </c>
      <c r="D320" t="s">
        <v>46</v>
      </c>
      <c r="E320" t="s">
        <v>51</v>
      </c>
      <c r="F320" s="2">
        <v>42406</v>
      </c>
      <c r="G320" s="2">
        <v>30049</v>
      </c>
      <c r="H320" s="4">
        <v>110477</v>
      </c>
      <c r="I320" s="4">
        <v>22713</v>
      </c>
      <c r="J320" s="4">
        <f>Table1[[#This Row],[Basic Salary]]+Table1[[#This Row],[Bonus]]</f>
        <v>133190</v>
      </c>
      <c r="K320">
        <v>60</v>
      </c>
      <c r="L320">
        <v>45</v>
      </c>
      <c r="M320" t="s">
        <v>34</v>
      </c>
      <c r="N320">
        <v>108</v>
      </c>
    </row>
    <row r="321" spans="1:14" x14ac:dyDescent="0.35">
      <c r="A321" t="s">
        <v>362</v>
      </c>
      <c r="B321" t="s">
        <v>14</v>
      </c>
      <c r="C321" t="s">
        <v>15</v>
      </c>
      <c r="D321" t="s">
        <v>40</v>
      </c>
      <c r="E321" t="s">
        <v>51</v>
      </c>
      <c r="F321" s="2">
        <v>45076</v>
      </c>
      <c r="G321" s="2">
        <v>33779</v>
      </c>
      <c r="H321" s="4">
        <v>116056</v>
      </c>
      <c r="I321" s="4">
        <v>17093</v>
      </c>
      <c r="J321" s="4">
        <f>Table1[[#This Row],[Basic Salary]]+Table1[[#This Row],[Bonus]]</f>
        <v>133149</v>
      </c>
      <c r="K321">
        <v>89</v>
      </c>
      <c r="L321">
        <v>100</v>
      </c>
      <c r="M321" t="s">
        <v>27</v>
      </c>
      <c r="N321">
        <v>111</v>
      </c>
    </row>
    <row r="322" spans="1:14" x14ac:dyDescent="0.35">
      <c r="A322" t="s">
        <v>4542</v>
      </c>
      <c r="B322" t="s">
        <v>87</v>
      </c>
      <c r="C322" t="s">
        <v>15</v>
      </c>
      <c r="D322" t="s">
        <v>43</v>
      </c>
      <c r="E322" t="s">
        <v>30</v>
      </c>
      <c r="F322" s="2">
        <v>42712</v>
      </c>
      <c r="G322" s="2">
        <v>40696</v>
      </c>
      <c r="H322" s="4">
        <v>106972</v>
      </c>
      <c r="I322" s="4">
        <v>26172</v>
      </c>
      <c r="J322" s="4">
        <f>Table1[[#This Row],[Basic Salary]]+Table1[[#This Row],[Bonus]]</f>
        <v>133144</v>
      </c>
      <c r="K322">
        <v>83</v>
      </c>
      <c r="L322">
        <v>44</v>
      </c>
      <c r="M322" t="s">
        <v>18</v>
      </c>
      <c r="N322">
        <v>119</v>
      </c>
    </row>
    <row r="323" spans="1:14" x14ac:dyDescent="0.35">
      <c r="A323" t="s">
        <v>1369</v>
      </c>
      <c r="B323" t="s">
        <v>48</v>
      </c>
      <c r="C323" t="s">
        <v>21</v>
      </c>
      <c r="D323" t="s">
        <v>46</v>
      </c>
      <c r="E323" t="s">
        <v>17</v>
      </c>
      <c r="F323" s="2">
        <v>45573</v>
      </c>
      <c r="G323" s="2">
        <v>39311</v>
      </c>
      <c r="H323" s="4">
        <v>112621</v>
      </c>
      <c r="I323" s="4">
        <v>20512</v>
      </c>
      <c r="J323" s="4">
        <f>Table1[[#This Row],[Basic Salary]]+Table1[[#This Row],[Bonus]]</f>
        <v>133133</v>
      </c>
      <c r="K323">
        <v>73</v>
      </c>
      <c r="L323">
        <v>50</v>
      </c>
      <c r="M323" t="s">
        <v>53</v>
      </c>
      <c r="N323">
        <v>108</v>
      </c>
    </row>
    <row r="324" spans="1:14" x14ac:dyDescent="0.35">
      <c r="A324" t="s">
        <v>2137</v>
      </c>
      <c r="B324" t="s">
        <v>87</v>
      </c>
      <c r="C324" t="s">
        <v>15</v>
      </c>
      <c r="D324" t="s">
        <v>25</v>
      </c>
      <c r="E324" t="s">
        <v>26</v>
      </c>
      <c r="F324" s="2">
        <v>42191</v>
      </c>
      <c r="G324" s="2">
        <v>37519</v>
      </c>
      <c r="H324" s="4">
        <v>105160</v>
      </c>
      <c r="I324" s="4">
        <v>27895</v>
      </c>
      <c r="J324" s="4">
        <f>Table1[[#This Row],[Basic Salary]]+Table1[[#This Row],[Bonus]]</f>
        <v>133055</v>
      </c>
      <c r="K324">
        <v>78</v>
      </c>
      <c r="L324">
        <v>44</v>
      </c>
      <c r="M324" t="s">
        <v>53</v>
      </c>
      <c r="N324">
        <v>118</v>
      </c>
    </row>
    <row r="325" spans="1:14" x14ac:dyDescent="0.35">
      <c r="A325" t="s">
        <v>4142</v>
      </c>
      <c r="B325" t="s">
        <v>14</v>
      </c>
      <c r="C325" t="s">
        <v>21</v>
      </c>
      <c r="D325" t="s">
        <v>43</v>
      </c>
      <c r="E325" t="s">
        <v>22</v>
      </c>
      <c r="F325" s="2">
        <v>42192</v>
      </c>
      <c r="G325" s="2">
        <v>29284</v>
      </c>
      <c r="H325" s="4">
        <v>118997</v>
      </c>
      <c r="I325" s="4">
        <v>14047</v>
      </c>
      <c r="J325" s="4">
        <f>Table1[[#This Row],[Basic Salary]]+Table1[[#This Row],[Bonus]]</f>
        <v>133044</v>
      </c>
      <c r="K325">
        <v>76</v>
      </c>
      <c r="L325">
        <v>52</v>
      </c>
      <c r="M325" t="s">
        <v>27</v>
      </c>
      <c r="N325">
        <v>109</v>
      </c>
    </row>
    <row r="326" spans="1:14" x14ac:dyDescent="0.35">
      <c r="A326" t="s">
        <v>3206</v>
      </c>
      <c r="B326" t="s">
        <v>39</v>
      </c>
      <c r="C326" t="s">
        <v>21</v>
      </c>
      <c r="D326" t="s">
        <v>33</v>
      </c>
      <c r="E326" t="s">
        <v>30</v>
      </c>
      <c r="F326" s="2">
        <v>43920</v>
      </c>
      <c r="G326" s="2">
        <v>32727</v>
      </c>
      <c r="H326" s="4">
        <v>106208</v>
      </c>
      <c r="I326" s="4">
        <v>26796</v>
      </c>
      <c r="J326" s="4">
        <f>Table1[[#This Row],[Basic Salary]]+Table1[[#This Row],[Bonus]]</f>
        <v>133004</v>
      </c>
      <c r="K326">
        <v>80</v>
      </c>
      <c r="L326">
        <v>49</v>
      </c>
      <c r="M326" t="s">
        <v>37</v>
      </c>
      <c r="N326">
        <v>105</v>
      </c>
    </row>
    <row r="327" spans="1:14" x14ac:dyDescent="0.35">
      <c r="A327" t="s">
        <v>4463</v>
      </c>
      <c r="B327" t="s">
        <v>36</v>
      </c>
      <c r="C327" t="s">
        <v>15</v>
      </c>
      <c r="D327" t="s">
        <v>40</v>
      </c>
      <c r="E327" t="s">
        <v>51</v>
      </c>
      <c r="F327" s="2">
        <v>45578</v>
      </c>
      <c r="G327" s="2">
        <v>36540</v>
      </c>
      <c r="H327" s="4">
        <v>116067</v>
      </c>
      <c r="I327" s="4">
        <v>16902</v>
      </c>
      <c r="J327" s="4">
        <f>Table1[[#This Row],[Basic Salary]]+Table1[[#This Row],[Bonus]]</f>
        <v>132969</v>
      </c>
      <c r="K327">
        <v>64</v>
      </c>
      <c r="L327">
        <v>95</v>
      </c>
      <c r="M327" t="s">
        <v>23</v>
      </c>
      <c r="N327">
        <v>107</v>
      </c>
    </row>
    <row r="328" spans="1:14" x14ac:dyDescent="0.35">
      <c r="A328" t="s">
        <v>4613</v>
      </c>
      <c r="B328" t="s">
        <v>62</v>
      </c>
      <c r="C328" t="s">
        <v>15</v>
      </c>
      <c r="D328" t="s">
        <v>46</v>
      </c>
      <c r="E328" t="s">
        <v>51</v>
      </c>
      <c r="F328" s="2">
        <v>43457</v>
      </c>
      <c r="G328" s="2">
        <v>37383</v>
      </c>
      <c r="H328" s="4">
        <v>108738</v>
      </c>
      <c r="I328" s="4">
        <v>24148</v>
      </c>
      <c r="J328" s="4">
        <f>Table1[[#This Row],[Basic Salary]]+Table1[[#This Row],[Bonus]]</f>
        <v>132886</v>
      </c>
      <c r="K328">
        <v>79</v>
      </c>
      <c r="L328">
        <v>71</v>
      </c>
      <c r="M328" t="s">
        <v>31</v>
      </c>
      <c r="N328">
        <v>112</v>
      </c>
    </row>
    <row r="329" spans="1:14" x14ac:dyDescent="0.35">
      <c r="A329" t="s">
        <v>3053</v>
      </c>
      <c r="B329" t="s">
        <v>69</v>
      </c>
      <c r="C329" t="s">
        <v>15</v>
      </c>
      <c r="D329" t="s">
        <v>40</v>
      </c>
      <c r="E329" t="s">
        <v>65</v>
      </c>
      <c r="F329" s="2">
        <v>44593</v>
      </c>
      <c r="G329" s="2">
        <v>40439</v>
      </c>
      <c r="H329" s="4">
        <v>117611</v>
      </c>
      <c r="I329" s="4">
        <v>15268</v>
      </c>
      <c r="J329" s="4">
        <f>Table1[[#This Row],[Basic Salary]]+Table1[[#This Row],[Bonus]]</f>
        <v>132879</v>
      </c>
      <c r="K329">
        <v>86</v>
      </c>
      <c r="L329">
        <v>95</v>
      </c>
      <c r="M329" t="s">
        <v>37</v>
      </c>
      <c r="N329">
        <v>104</v>
      </c>
    </row>
    <row r="330" spans="1:14" x14ac:dyDescent="0.35">
      <c r="A330" t="s">
        <v>1233</v>
      </c>
      <c r="B330" t="s">
        <v>62</v>
      </c>
      <c r="C330" t="s">
        <v>15</v>
      </c>
      <c r="D330" t="s">
        <v>81</v>
      </c>
      <c r="E330" t="s">
        <v>26</v>
      </c>
      <c r="F330" s="2">
        <v>42585</v>
      </c>
      <c r="G330" s="2">
        <v>29429</v>
      </c>
      <c r="H330" s="4">
        <v>112298</v>
      </c>
      <c r="I330" s="4">
        <v>20551</v>
      </c>
      <c r="J330" s="4">
        <f>Table1[[#This Row],[Basic Salary]]+Table1[[#This Row],[Bonus]]</f>
        <v>132849</v>
      </c>
      <c r="K330">
        <v>87</v>
      </c>
      <c r="L330">
        <v>61</v>
      </c>
      <c r="M330" t="s">
        <v>53</v>
      </c>
      <c r="N330">
        <v>106</v>
      </c>
    </row>
    <row r="331" spans="1:14" x14ac:dyDescent="0.35">
      <c r="A331" t="s">
        <v>1607</v>
      </c>
      <c r="B331" t="s">
        <v>69</v>
      </c>
      <c r="C331" t="s">
        <v>21</v>
      </c>
      <c r="D331" t="s">
        <v>33</v>
      </c>
      <c r="E331" t="s">
        <v>30</v>
      </c>
      <c r="F331" s="2">
        <v>42547</v>
      </c>
      <c r="G331" s="2">
        <v>34893</v>
      </c>
      <c r="H331" s="4">
        <v>119256</v>
      </c>
      <c r="I331" s="4">
        <v>13571</v>
      </c>
      <c r="J331" s="4">
        <f>Table1[[#This Row],[Basic Salary]]+Table1[[#This Row],[Bonus]]</f>
        <v>132827</v>
      </c>
      <c r="K331">
        <v>95</v>
      </c>
      <c r="L331">
        <v>52</v>
      </c>
      <c r="M331" t="s">
        <v>27</v>
      </c>
      <c r="N331">
        <v>110</v>
      </c>
    </row>
    <row r="332" spans="1:14" x14ac:dyDescent="0.35">
      <c r="A332" t="s">
        <v>3575</v>
      </c>
      <c r="B332" t="s">
        <v>20</v>
      </c>
      <c r="C332" t="s">
        <v>21</v>
      </c>
      <c r="D332" t="s">
        <v>46</v>
      </c>
      <c r="E332" t="s">
        <v>30</v>
      </c>
      <c r="F332" s="2">
        <v>44017</v>
      </c>
      <c r="G332" s="2">
        <v>34060</v>
      </c>
      <c r="H332" s="4">
        <v>118130</v>
      </c>
      <c r="I332" s="4">
        <v>14694</v>
      </c>
      <c r="J332" s="4">
        <f>Table1[[#This Row],[Basic Salary]]+Table1[[#This Row],[Bonus]]</f>
        <v>132824</v>
      </c>
      <c r="K332">
        <v>80</v>
      </c>
      <c r="L332">
        <v>49</v>
      </c>
      <c r="M332" t="s">
        <v>53</v>
      </c>
      <c r="N332">
        <v>107</v>
      </c>
    </row>
    <row r="333" spans="1:14" x14ac:dyDescent="0.35">
      <c r="A333" t="s">
        <v>4175</v>
      </c>
      <c r="B333" t="s">
        <v>14</v>
      </c>
      <c r="C333" t="s">
        <v>15</v>
      </c>
      <c r="D333" t="s">
        <v>40</v>
      </c>
      <c r="E333" t="s">
        <v>26</v>
      </c>
      <c r="F333" s="2">
        <v>44472</v>
      </c>
      <c r="G333" s="2">
        <v>33279</v>
      </c>
      <c r="H333" s="4">
        <v>107790</v>
      </c>
      <c r="I333" s="4">
        <v>24985</v>
      </c>
      <c r="J333" s="4">
        <f>Table1[[#This Row],[Basic Salary]]+Table1[[#This Row],[Bonus]]</f>
        <v>132775</v>
      </c>
      <c r="K333">
        <v>95</v>
      </c>
      <c r="L333">
        <v>91</v>
      </c>
      <c r="M333" t="s">
        <v>53</v>
      </c>
      <c r="N333">
        <v>103</v>
      </c>
    </row>
    <row r="334" spans="1:14" x14ac:dyDescent="0.35">
      <c r="A334" t="s">
        <v>674</v>
      </c>
      <c r="B334" t="s">
        <v>60</v>
      </c>
      <c r="C334" t="s">
        <v>21</v>
      </c>
      <c r="D334" t="s">
        <v>25</v>
      </c>
      <c r="E334" t="s">
        <v>51</v>
      </c>
      <c r="F334" s="2">
        <v>42483</v>
      </c>
      <c r="G334" s="2">
        <v>34271</v>
      </c>
      <c r="H334" s="4">
        <v>117440</v>
      </c>
      <c r="I334" s="4">
        <v>15305</v>
      </c>
      <c r="J334" s="4">
        <f>Table1[[#This Row],[Basic Salary]]+Table1[[#This Row],[Bonus]]</f>
        <v>132745</v>
      </c>
      <c r="K334">
        <v>62</v>
      </c>
      <c r="L334">
        <v>57</v>
      </c>
      <c r="M334" t="s">
        <v>27</v>
      </c>
      <c r="N334">
        <v>103</v>
      </c>
    </row>
    <row r="335" spans="1:14" x14ac:dyDescent="0.35">
      <c r="A335" t="s">
        <v>3686</v>
      </c>
      <c r="B335" t="s">
        <v>129</v>
      </c>
      <c r="C335" t="s">
        <v>21</v>
      </c>
      <c r="D335" t="s">
        <v>81</v>
      </c>
      <c r="E335" t="s">
        <v>26</v>
      </c>
      <c r="F335" s="2">
        <v>45341</v>
      </c>
      <c r="G335" s="2">
        <v>33266</v>
      </c>
      <c r="H335" s="4">
        <v>118817</v>
      </c>
      <c r="I335" s="4">
        <v>13909</v>
      </c>
      <c r="J335" s="4">
        <f>Table1[[#This Row],[Basic Salary]]+Table1[[#This Row],[Bonus]]</f>
        <v>132726</v>
      </c>
      <c r="K335">
        <v>86</v>
      </c>
      <c r="L335">
        <v>67</v>
      </c>
      <c r="M335" t="s">
        <v>23</v>
      </c>
      <c r="N335">
        <v>110</v>
      </c>
    </row>
    <row r="336" spans="1:14" x14ac:dyDescent="0.35">
      <c r="A336" t="s">
        <v>1178</v>
      </c>
      <c r="B336" t="s">
        <v>29</v>
      </c>
      <c r="C336" t="s">
        <v>15</v>
      </c>
      <c r="D336" t="s">
        <v>40</v>
      </c>
      <c r="E336" t="s">
        <v>65</v>
      </c>
      <c r="F336" s="2">
        <v>44603</v>
      </c>
      <c r="G336" s="2">
        <v>36582</v>
      </c>
      <c r="H336" s="4">
        <v>108744</v>
      </c>
      <c r="I336" s="4">
        <v>23952</v>
      </c>
      <c r="J336" s="4">
        <f>Table1[[#This Row],[Basic Salary]]+Table1[[#This Row],[Bonus]]</f>
        <v>132696</v>
      </c>
      <c r="K336">
        <v>66</v>
      </c>
      <c r="L336">
        <v>42</v>
      </c>
      <c r="M336" t="s">
        <v>37</v>
      </c>
      <c r="N336">
        <v>107</v>
      </c>
    </row>
    <row r="337" spans="1:14" x14ac:dyDescent="0.35">
      <c r="A337" t="s">
        <v>882</v>
      </c>
      <c r="B337" t="s">
        <v>62</v>
      </c>
      <c r="C337" t="s">
        <v>21</v>
      </c>
      <c r="D337" t="s">
        <v>40</v>
      </c>
      <c r="E337" t="s">
        <v>17</v>
      </c>
      <c r="F337" s="2">
        <v>43664</v>
      </c>
      <c r="G337" s="2">
        <v>39997</v>
      </c>
      <c r="H337" s="4">
        <v>103890</v>
      </c>
      <c r="I337" s="4">
        <v>28786</v>
      </c>
      <c r="J337" s="4">
        <f>Table1[[#This Row],[Basic Salary]]+Table1[[#This Row],[Bonus]]</f>
        <v>132676</v>
      </c>
      <c r="K337">
        <v>91</v>
      </c>
      <c r="L337">
        <v>59</v>
      </c>
      <c r="M337" t="s">
        <v>23</v>
      </c>
      <c r="N337">
        <v>120</v>
      </c>
    </row>
    <row r="338" spans="1:14" x14ac:dyDescent="0.35">
      <c r="A338" t="s">
        <v>1437</v>
      </c>
      <c r="B338" t="s">
        <v>50</v>
      </c>
      <c r="C338" t="s">
        <v>15</v>
      </c>
      <c r="D338" t="s">
        <v>46</v>
      </c>
      <c r="E338" t="s">
        <v>65</v>
      </c>
      <c r="F338" s="2">
        <v>43880</v>
      </c>
      <c r="G338" s="2">
        <v>35267</v>
      </c>
      <c r="H338" s="4">
        <v>119772</v>
      </c>
      <c r="I338" s="4">
        <v>12841</v>
      </c>
      <c r="J338" s="4">
        <f>Table1[[#This Row],[Basic Salary]]+Table1[[#This Row],[Bonus]]</f>
        <v>132613</v>
      </c>
      <c r="K338">
        <v>71</v>
      </c>
      <c r="L338">
        <v>70</v>
      </c>
      <c r="M338" t="s">
        <v>18</v>
      </c>
      <c r="N338">
        <v>107</v>
      </c>
    </row>
    <row r="339" spans="1:14" x14ac:dyDescent="0.35">
      <c r="A339" t="s">
        <v>4898</v>
      </c>
      <c r="B339" t="s">
        <v>36</v>
      </c>
      <c r="C339" t="s">
        <v>21</v>
      </c>
      <c r="D339" t="s">
        <v>81</v>
      </c>
      <c r="E339" t="s">
        <v>30</v>
      </c>
      <c r="F339" s="2">
        <v>45866</v>
      </c>
      <c r="G339" s="2">
        <v>34316</v>
      </c>
      <c r="H339" s="4">
        <v>119405</v>
      </c>
      <c r="I339" s="4">
        <v>13146</v>
      </c>
      <c r="J339" s="4">
        <f>Table1[[#This Row],[Basic Salary]]+Table1[[#This Row],[Bonus]]</f>
        <v>132551</v>
      </c>
      <c r="K339">
        <v>62</v>
      </c>
      <c r="L339">
        <v>43</v>
      </c>
      <c r="M339" t="s">
        <v>53</v>
      </c>
      <c r="N339">
        <v>116</v>
      </c>
    </row>
    <row r="340" spans="1:14" x14ac:dyDescent="0.35">
      <c r="A340" t="s">
        <v>237</v>
      </c>
      <c r="B340" t="s">
        <v>20</v>
      </c>
      <c r="C340" t="s">
        <v>21</v>
      </c>
      <c r="D340" t="s">
        <v>33</v>
      </c>
      <c r="E340" t="s">
        <v>30</v>
      </c>
      <c r="F340" s="2">
        <v>43260</v>
      </c>
      <c r="G340" s="2">
        <v>36526</v>
      </c>
      <c r="H340" s="4">
        <v>103986</v>
      </c>
      <c r="I340" s="4">
        <v>28516</v>
      </c>
      <c r="J340" s="4">
        <f>Table1[[#This Row],[Basic Salary]]+Table1[[#This Row],[Bonus]]</f>
        <v>132502</v>
      </c>
      <c r="K340">
        <v>87</v>
      </c>
      <c r="L340">
        <v>50</v>
      </c>
      <c r="M340" t="s">
        <v>18</v>
      </c>
      <c r="N340">
        <v>115</v>
      </c>
    </row>
    <row r="341" spans="1:14" x14ac:dyDescent="0.35">
      <c r="A341" t="s">
        <v>4307</v>
      </c>
      <c r="B341" t="s">
        <v>39</v>
      </c>
      <c r="C341" t="s">
        <v>15</v>
      </c>
      <c r="D341" t="s">
        <v>33</v>
      </c>
      <c r="E341" t="s">
        <v>30</v>
      </c>
      <c r="F341" s="2">
        <v>42526</v>
      </c>
      <c r="G341" s="2">
        <v>40419</v>
      </c>
      <c r="H341" s="4">
        <v>119978</v>
      </c>
      <c r="I341" s="4">
        <v>12512</v>
      </c>
      <c r="J341" s="4">
        <f>Table1[[#This Row],[Basic Salary]]+Table1[[#This Row],[Bonus]]</f>
        <v>132490</v>
      </c>
      <c r="K341">
        <v>81</v>
      </c>
      <c r="L341">
        <v>93</v>
      </c>
      <c r="M341" t="s">
        <v>27</v>
      </c>
      <c r="N341">
        <v>103</v>
      </c>
    </row>
    <row r="342" spans="1:14" x14ac:dyDescent="0.35">
      <c r="A342" t="s">
        <v>3229</v>
      </c>
      <c r="B342" t="s">
        <v>57</v>
      </c>
      <c r="C342" t="s">
        <v>15</v>
      </c>
      <c r="D342" t="s">
        <v>46</v>
      </c>
      <c r="E342" t="s">
        <v>17</v>
      </c>
      <c r="F342" s="2">
        <v>44185</v>
      </c>
      <c r="G342" s="2">
        <v>40128</v>
      </c>
      <c r="H342" s="4">
        <v>116263</v>
      </c>
      <c r="I342" s="4">
        <v>16226</v>
      </c>
      <c r="J342" s="4">
        <f>Table1[[#This Row],[Basic Salary]]+Table1[[#This Row],[Bonus]]</f>
        <v>132489</v>
      </c>
      <c r="K342">
        <v>65</v>
      </c>
      <c r="L342">
        <v>53</v>
      </c>
      <c r="M342" t="s">
        <v>27</v>
      </c>
      <c r="N342">
        <v>115</v>
      </c>
    </row>
    <row r="343" spans="1:14" x14ac:dyDescent="0.35">
      <c r="A343" t="s">
        <v>4735</v>
      </c>
      <c r="B343" t="s">
        <v>50</v>
      </c>
      <c r="C343" t="s">
        <v>15</v>
      </c>
      <c r="D343" t="s">
        <v>46</v>
      </c>
      <c r="E343" t="s">
        <v>65</v>
      </c>
      <c r="F343" s="2">
        <v>43290</v>
      </c>
      <c r="G343" s="2">
        <v>40613</v>
      </c>
      <c r="H343" s="4">
        <v>116975</v>
      </c>
      <c r="I343" s="4">
        <v>15512</v>
      </c>
      <c r="J343" s="4">
        <f>Table1[[#This Row],[Basic Salary]]+Table1[[#This Row],[Bonus]]</f>
        <v>132487</v>
      </c>
      <c r="K343">
        <v>60</v>
      </c>
      <c r="L343">
        <v>98</v>
      </c>
      <c r="M343" t="s">
        <v>23</v>
      </c>
      <c r="N343">
        <v>104</v>
      </c>
    </row>
    <row r="344" spans="1:14" x14ac:dyDescent="0.35">
      <c r="A344" t="s">
        <v>2411</v>
      </c>
      <c r="B344" t="s">
        <v>50</v>
      </c>
      <c r="C344" t="s">
        <v>15</v>
      </c>
      <c r="D344" t="s">
        <v>33</v>
      </c>
      <c r="E344" t="s">
        <v>65</v>
      </c>
      <c r="F344" s="2">
        <v>43112</v>
      </c>
      <c r="G344" s="2">
        <v>34872</v>
      </c>
      <c r="H344" s="4">
        <v>115707</v>
      </c>
      <c r="I344" s="4">
        <v>16766</v>
      </c>
      <c r="J344" s="4">
        <f>Table1[[#This Row],[Basic Salary]]+Table1[[#This Row],[Bonus]]</f>
        <v>132473</v>
      </c>
      <c r="K344">
        <v>97</v>
      </c>
      <c r="L344">
        <v>74</v>
      </c>
      <c r="M344" t="s">
        <v>31</v>
      </c>
      <c r="N344">
        <v>104</v>
      </c>
    </row>
    <row r="345" spans="1:14" x14ac:dyDescent="0.35">
      <c r="A345" t="s">
        <v>316</v>
      </c>
      <c r="B345" t="s">
        <v>50</v>
      </c>
      <c r="C345" t="s">
        <v>21</v>
      </c>
      <c r="D345" t="s">
        <v>16</v>
      </c>
      <c r="E345" t="s">
        <v>51</v>
      </c>
      <c r="F345" s="2">
        <v>45335</v>
      </c>
      <c r="G345" s="2">
        <v>40654</v>
      </c>
      <c r="H345" s="4">
        <v>113346</v>
      </c>
      <c r="I345" s="4">
        <v>19109</v>
      </c>
      <c r="J345" s="4">
        <f>Table1[[#This Row],[Basic Salary]]+Table1[[#This Row],[Bonus]]</f>
        <v>132455</v>
      </c>
      <c r="K345">
        <v>71</v>
      </c>
      <c r="L345">
        <v>46</v>
      </c>
      <c r="M345" t="s">
        <v>53</v>
      </c>
      <c r="N345">
        <v>117</v>
      </c>
    </row>
    <row r="346" spans="1:14" x14ac:dyDescent="0.35">
      <c r="A346" t="s">
        <v>3632</v>
      </c>
      <c r="B346" t="s">
        <v>42</v>
      </c>
      <c r="C346" t="s">
        <v>21</v>
      </c>
      <c r="D346" t="s">
        <v>33</v>
      </c>
      <c r="E346" t="s">
        <v>30</v>
      </c>
      <c r="F346" s="2">
        <v>45525</v>
      </c>
      <c r="G346" s="2">
        <v>35862</v>
      </c>
      <c r="H346" s="4">
        <v>111302</v>
      </c>
      <c r="I346" s="4">
        <v>21119</v>
      </c>
      <c r="J346" s="4">
        <f>Table1[[#This Row],[Basic Salary]]+Table1[[#This Row],[Bonus]]</f>
        <v>132421</v>
      </c>
      <c r="K346">
        <v>96</v>
      </c>
      <c r="L346">
        <v>75</v>
      </c>
      <c r="M346" t="s">
        <v>53</v>
      </c>
      <c r="N346">
        <v>107</v>
      </c>
    </row>
    <row r="347" spans="1:14" x14ac:dyDescent="0.35">
      <c r="A347" t="s">
        <v>4130</v>
      </c>
      <c r="B347" t="s">
        <v>77</v>
      </c>
      <c r="C347" t="s">
        <v>15</v>
      </c>
      <c r="D347" t="s">
        <v>25</v>
      </c>
      <c r="E347" t="s">
        <v>51</v>
      </c>
      <c r="F347" s="2">
        <v>42226</v>
      </c>
      <c r="G347" s="2">
        <v>38793</v>
      </c>
      <c r="H347" s="4">
        <v>108840</v>
      </c>
      <c r="I347" s="4">
        <v>23514</v>
      </c>
      <c r="J347" s="4">
        <f>Table1[[#This Row],[Basic Salary]]+Table1[[#This Row],[Bonus]]</f>
        <v>132354</v>
      </c>
      <c r="K347">
        <v>98</v>
      </c>
      <c r="L347">
        <v>90</v>
      </c>
      <c r="M347" t="s">
        <v>27</v>
      </c>
      <c r="N347">
        <v>101</v>
      </c>
    </row>
    <row r="348" spans="1:14" x14ac:dyDescent="0.35">
      <c r="A348" t="s">
        <v>1029</v>
      </c>
      <c r="B348" t="s">
        <v>29</v>
      </c>
      <c r="C348" t="s">
        <v>21</v>
      </c>
      <c r="D348" t="s">
        <v>43</v>
      </c>
      <c r="E348" t="s">
        <v>17</v>
      </c>
      <c r="F348" s="2">
        <v>44006</v>
      </c>
      <c r="G348" s="2">
        <v>39624</v>
      </c>
      <c r="H348" s="4">
        <v>115241</v>
      </c>
      <c r="I348" s="4">
        <v>17064</v>
      </c>
      <c r="J348" s="4">
        <f>Table1[[#This Row],[Basic Salary]]+Table1[[#This Row],[Bonus]]</f>
        <v>132305</v>
      </c>
      <c r="K348">
        <v>63</v>
      </c>
      <c r="L348">
        <v>81</v>
      </c>
      <c r="M348" t="s">
        <v>27</v>
      </c>
      <c r="N348">
        <v>114</v>
      </c>
    </row>
    <row r="349" spans="1:14" x14ac:dyDescent="0.35">
      <c r="A349" t="s">
        <v>3905</v>
      </c>
      <c r="B349" t="s">
        <v>39</v>
      </c>
      <c r="C349" t="s">
        <v>21</v>
      </c>
      <c r="D349" t="s">
        <v>33</v>
      </c>
      <c r="E349" t="s">
        <v>26</v>
      </c>
      <c r="F349" s="2">
        <v>42119</v>
      </c>
      <c r="G349" s="2">
        <v>37726</v>
      </c>
      <c r="H349" s="4">
        <v>103926</v>
      </c>
      <c r="I349" s="4">
        <v>28376</v>
      </c>
      <c r="J349" s="4">
        <f>Table1[[#This Row],[Basic Salary]]+Table1[[#This Row],[Bonus]]</f>
        <v>132302</v>
      </c>
      <c r="K349">
        <v>76</v>
      </c>
      <c r="L349">
        <v>86</v>
      </c>
      <c r="M349" t="s">
        <v>31</v>
      </c>
      <c r="N349">
        <v>102</v>
      </c>
    </row>
    <row r="350" spans="1:14" x14ac:dyDescent="0.35">
      <c r="A350" t="s">
        <v>3020</v>
      </c>
      <c r="B350" t="s">
        <v>89</v>
      </c>
      <c r="C350" t="s">
        <v>15</v>
      </c>
      <c r="D350" t="s">
        <v>40</v>
      </c>
      <c r="E350" t="s">
        <v>17</v>
      </c>
      <c r="F350" s="2">
        <v>43201</v>
      </c>
      <c r="G350" s="2">
        <v>34894</v>
      </c>
      <c r="H350" s="4">
        <v>102969</v>
      </c>
      <c r="I350" s="4">
        <v>29264</v>
      </c>
      <c r="J350" s="4">
        <f>Table1[[#This Row],[Basic Salary]]+Table1[[#This Row],[Bonus]]</f>
        <v>132233</v>
      </c>
      <c r="K350">
        <v>99</v>
      </c>
      <c r="L350">
        <v>93</v>
      </c>
      <c r="M350" t="s">
        <v>18</v>
      </c>
      <c r="N350">
        <v>103</v>
      </c>
    </row>
    <row r="351" spans="1:14" x14ac:dyDescent="0.35">
      <c r="A351" t="s">
        <v>547</v>
      </c>
      <c r="B351" t="s">
        <v>29</v>
      </c>
      <c r="C351" t="s">
        <v>21</v>
      </c>
      <c r="D351" t="s">
        <v>43</v>
      </c>
      <c r="E351" t="s">
        <v>30</v>
      </c>
      <c r="F351" s="2">
        <v>44511</v>
      </c>
      <c r="G351" s="2">
        <v>33735</v>
      </c>
      <c r="H351" s="4">
        <v>114208</v>
      </c>
      <c r="I351" s="4">
        <v>18023</v>
      </c>
      <c r="J351" s="4">
        <f>Table1[[#This Row],[Basic Salary]]+Table1[[#This Row],[Bonus]]</f>
        <v>132231</v>
      </c>
      <c r="K351">
        <v>73</v>
      </c>
      <c r="L351">
        <v>66</v>
      </c>
      <c r="M351" t="s">
        <v>23</v>
      </c>
      <c r="N351">
        <v>118</v>
      </c>
    </row>
    <row r="352" spans="1:14" x14ac:dyDescent="0.35">
      <c r="A352" t="s">
        <v>2414</v>
      </c>
      <c r="B352" t="s">
        <v>29</v>
      </c>
      <c r="C352" t="s">
        <v>21</v>
      </c>
      <c r="D352" t="s">
        <v>43</v>
      </c>
      <c r="E352" t="s">
        <v>26</v>
      </c>
      <c r="F352" s="2">
        <v>45245</v>
      </c>
      <c r="G352" s="2">
        <v>37637</v>
      </c>
      <c r="H352" s="4">
        <v>113403</v>
      </c>
      <c r="I352" s="4">
        <v>18805</v>
      </c>
      <c r="J352" s="4">
        <f>Table1[[#This Row],[Basic Salary]]+Table1[[#This Row],[Bonus]]</f>
        <v>132208</v>
      </c>
      <c r="K352">
        <v>68</v>
      </c>
      <c r="L352">
        <v>53</v>
      </c>
      <c r="M352" t="s">
        <v>27</v>
      </c>
      <c r="N352">
        <v>113</v>
      </c>
    </row>
    <row r="353" spans="1:14" x14ac:dyDescent="0.35">
      <c r="A353" t="s">
        <v>4592</v>
      </c>
      <c r="B353" t="s">
        <v>85</v>
      </c>
      <c r="C353" t="s">
        <v>15</v>
      </c>
      <c r="D353" t="s">
        <v>46</v>
      </c>
      <c r="E353" t="s">
        <v>22</v>
      </c>
      <c r="F353" s="2">
        <v>43309</v>
      </c>
      <c r="G353" s="2">
        <v>39687</v>
      </c>
      <c r="H353" s="4">
        <v>112698</v>
      </c>
      <c r="I353" s="4">
        <v>19480</v>
      </c>
      <c r="J353" s="4">
        <f>Table1[[#This Row],[Basic Salary]]+Table1[[#This Row],[Bonus]]</f>
        <v>132178</v>
      </c>
      <c r="K353">
        <v>90</v>
      </c>
      <c r="L353">
        <v>97</v>
      </c>
      <c r="M353" t="s">
        <v>18</v>
      </c>
      <c r="N353">
        <v>105</v>
      </c>
    </row>
    <row r="354" spans="1:14" x14ac:dyDescent="0.35">
      <c r="A354" t="s">
        <v>868</v>
      </c>
      <c r="B354" t="s">
        <v>48</v>
      </c>
      <c r="C354" t="s">
        <v>15</v>
      </c>
      <c r="D354" t="s">
        <v>16</v>
      </c>
      <c r="E354" t="s">
        <v>22</v>
      </c>
      <c r="F354" s="2">
        <v>43890</v>
      </c>
      <c r="G354" s="2">
        <v>40816</v>
      </c>
      <c r="H354" s="4">
        <v>111447</v>
      </c>
      <c r="I354" s="4">
        <v>20723</v>
      </c>
      <c r="J354" s="4">
        <f>Table1[[#This Row],[Basic Salary]]+Table1[[#This Row],[Bonus]]</f>
        <v>132170</v>
      </c>
      <c r="K354">
        <v>89</v>
      </c>
      <c r="L354">
        <v>80</v>
      </c>
      <c r="M354" t="s">
        <v>31</v>
      </c>
      <c r="N354">
        <v>120</v>
      </c>
    </row>
    <row r="355" spans="1:14" x14ac:dyDescent="0.35">
      <c r="A355" t="s">
        <v>923</v>
      </c>
      <c r="B355" t="s">
        <v>87</v>
      </c>
      <c r="C355" t="s">
        <v>15</v>
      </c>
      <c r="D355" t="s">
        <v>43</v>
      </c>
      <c r="E355" t="s">
        <v>17</v>
      </c>
      <c r="F355" s="2">
        <v>43892</v>
      </c>
      <c r="G355" s="2">
        <v>36592</v>
      </c>
      <c r="H355" s="4">
        <v>112453</v>
      </c>
      <c r="I355" s="4">
        <v>19715</v>
      </c>
      <c r="J355" s="4">
        <f>Table1[[#This Row],[Basic Salary]]+Table1[[#This Row],[Bonus]]</f>
        <v>132168</v>
      </c>
      <c r="K355">
        <v>69</v>
      </c>
      <c r="L355">
        <v>95</v>
      </c>
      <c r="M355" t="s">
        <v>18</v>
      </c>
      <c r="N355">
        <v>111</v>
      </c>
    </row>
    <row r="356" spans="1:14" x14ac:dyDescent="0.35">
      <c r="A356" t="s">
        <v>1306</v>
      </c>
      <c r="B356" t="s">
        <v>48</v>
      </c>
      <c r="C356" t="s">
        <v>15</v>
      </c>
      <c r="D356" t="s">
        <v>43</v>
      </c>
      <c r="E356" t="s">
        <v>17</v>
      </c>
      <c r="F356" s="2">
        <v>42938</v>
      </c>
      <c r="G356" s="2">
        <v>30217</v>
      </c>
      <c r="H356" s="4">
        <v>118657</v>
      </c>
      <c r="I356" s="4">
        <v>13488</v>
      </c>
      <c r="J356" s="4">
        <f>Table1[[#This Row],[Basic Salary]]+Table1[[#This Row],[Bonus]]</f>
        <v>132145</v>
      </c>
      <c r="K356">
        <v>76</v>
      </c>
      <c r="L356">
        <v>41</v>
      </c>
      <c r="M356" t="s">
        <v>18</v>
      </c>
      <c r="N356">
        <v>112</v>
      </c>
    </row>
    <row r="357" spans="1:14" x14ac:dyDescent="0.35">
      <c r="A357" t="s">
        <v>1621</v>
      </c>
      <c r="B357" t="s">
        <v>50</v>
      </c>
      <c r="C357" t="s">
        <v>15</v>
      </c>
      <c r="D357" t="s">
        <v>25</v>
      </c>
      <c r="E357" t="s">
        <v>51</v>
      </c>
      <c r="F357" s="2">
        <v>42703</v>
      </c>
      <c r="G357" s="2">
        <v>29920</v>
      </c>
      <c r="H357" s="4">
        <v>115553</v>
      </c>
      <c r="I357" s="4">
        <v>16563</v>
      </c>
      <c r="J357" s="4">
        <f>Table1[[#This Row],[Basic Salary]]+Table1[[#This Row],[Bonus]]</f>
        <v>132116</v>
      </c>
      <c r="K357">
        <v>86</v>
      </c>
      <c r="L357">
        <v>69</v>
      </c>
      <c r="M357" t="s">
        <v>27</v>
      </c>
      <c r="N357">
        <v>111</v>
      </c>
    </row>
    <row r="358" spans="1:14" x14ac:dyDescent="0.35">
      <c r="A358" t="s">
        <v>1413</v>
      </c>
      <c r="B358" t="s">
        <v>89</v>
      </c>
      <c r="C358" t="s">
        <v>21</v>
      </c>
      <c r="D358" t="s">
        <v>81</v>
      </c>
      <c r="E358" t="s">
        <v>22</v>
      </c>
      <c r="F358" s="2">
        <v>45647</v>
      </c>
      <c r="G358" s="2">
        <v>39040</v>
      </c>
      <c r="H358" s="4">
        <v>114966</v>
      </c>
      <c r="I358" s="4">
        <v>17101</v>
      </c>
      <c r="J358" s="4">
        <f>Table1[[#This Row],[Basic Salary]]+Table1[[#This Row],[Bonus]]</f>
        <v>132067</v>
      </c>
      <c r="K358">
        <v>76</v>
      </c>
      <c r="L358">
        <v>67</v>
      </c>
      <c r="M358" t="s">
        <v>31</v>
      </c>
      <c r="N358">
        <v>110</v>
      </c>
    </row>
    <row r="359" spans="1:14" x14ac:dyDescent="0.35">
      <c r="A359" t="s">
        <v>483</v>
      </c>
      <c r="B359" t="s">
        <v>93</v>
      </c>
      <c r="C359" t="s">
        <v>15</v>
      </c>
      <c r="D359" t="s">
        <v>46</v>
      </c>
      <c r="E359" t="s">
        <v>22</v>
      </c>
      <c r="F359" s="2">
        <v>45248</v>
      </c>
      <c r="G359" s="2">
        <v>39120</v>
      </c>
      <c r="H359" s="4">
        <v>106142</v>
      </c>
      <c r="I359" s="4">
        <v>25890</v>
      </c>
      <c r="J359" s="4">
        <f>Table1[[#This Row],[Basic Salary]]+Table1[[#This Row],[Bonus]]</f>
        <v>132032</v>
      </c>
      <c r="K359">
        <v>79</v>
      </c>
      <c r="L359">
        <v>96</v>
      </c>
      <c r="M359" t="s">
        <v>23</v>
      </c>
      <c r="N359">
        <v>118</v>
      </c>
    </row>
    <row r="360" spans="1:14" x14ac:dyDescent="0.35">
      <c r="A360" t="s">
        <v>2923</v>
      </c>
      <c r="B360" t="s">
        <v>50</v>
      </c>
      <c r="C360" t="s">
        <v>15</v>
      </c>
      <c r="D360" t="s">
        <v>81</v>
      </c>
      <c r="E360" t="s">
        <v>65</v>
      </c>
      <c r="F360" s="2">
        <v>43051</v>
      </c>
      <c r="G360" s="2">
        <v>35062</v>
      </c>
      <c r="H360" s="4">
        <v>109361</v>
      </c>
      <c r="I360" s="4">
        <v>22665</v>
      </c>
      <c r="J360" s="4">
        <f>Table1[[#This Row],[Basic Salary]]+Table1[[#This Row],[Bonus]]</f>
        <v>132026</v>
      </c>
      <c r="K360">
        <v>64</v>
      </c>
      <c r="L360">
        <v>77</v>
      </c>
      <c r="M360" t="s">
        <v>31</v>
      </c>
      <c r="N360">
        <v>114</v>
      </c>
    </row>
    <row r="361" spans="1:14" x14ac:dyDescent="0.35">
      <c r="A361" t="s">
        <v>4993</v>
      </c>
      <c r="B361" t="s">
        <v>14</v>
      </c>
      <c r="C361" t="s">
        <v>21</v>
      </c>
      <c r="D361" t="s">
        <v>46</v>
      </c>
      <c r="E361" t="s">
        <v>51</v>
      </c>
      <c r="F361" s="2">
        <v>45903</v>
      </c>
      <c r="G361" s="2">
        <v>36807</v>
      </c>
      <c r="H361" s="4">
        <v>119889</v>
      </c>
      <c r="I361" s="4">
        <v>12129</v>
      </c>
      <c r="J361" s="4">
        <f>Table1[[#This Row],[Basic Salary]]+Table1[[#This Row],[Bonus]]</f>
        <v>132018</v>
      </c>
      <c r="K361">
        <v>84</v>
      </c>
      <c r="L361">
        <v>41</v>
      </c>
      <c r="M361" t="s">
        <v>23</v>
      </c>
      <c r="N361">
        <v>102</v>
      </c>
    </row>
    <row r="362" spans="1:14" x14ac:dyDescent="0.35">
      <c r="A362" t="s">
        <v>3607</v>
      </c>
      <c r="B362" t="s">
        <v>69</v>
      </c>
      <c r="C362" t="s">
        <v>21</v>
      </c>
      <c r="D362" t="s">
        <v>43</v>
      </c>
      <c r="E362" t="s">
        <v>26</v>
      </c>
      <c r="F362" s="2">
        <v>45028</v>
      </c>
      <c r="G362" s="2">
        <v>37078</v>
      </c>
      <c r="H362" s="4">
        <v>118285</v>
      </c>
      <c r="I362" s="4">
        <v>13708</v>
      </c>
      <c r="J362" s="4">
        <f>Table1[[#This Row],[Basic Salary]]+Table1[[#This Row],[Bonus]]</f>
        <v>131993</v>
      </c>
      <c r="K362">
        <v>66</v>
      </c>
      <c r="L362">
        <v>65</v>
      </c>
      <c r="M362" t="s">
        <v>37</v>
      </c>
      <c r="N362">
        <v>116</v>
      </c>
    </row>
    <row r="363" spans="1:14" x14ac:dyDescent="0.35">
      <c r="A363" t="s">
        <v>1926</v>
      </c>
      <c r="B363" t="s">
        <v>87</v>
      </c>
      <c r="C363" t="s">
        <v>15</v>
      </c>
      <c r="D363" t="s">
        <v>46</v>
      </c>
      <c r="E363" t="s">
        <v>30</v>
      </c>
      <c r="F363" s="2">
        <v>45275</v>
      </c>
      <c r="G363" s="2">
        <v>29776</v>
      </c>
      <c r="H363" s="4">
        <v>104320</v>
      </c>
      <c r="I363" s="4">
        <v>27668</v>
      </c>
      <c r="J363" s="4">
        <f>Table1[[#This Row],[Basic Salary]]+Table1[[#This Row],[Bonus]]</f>
        <v>131988</v>
      </c>
      <c r="K363">
        <v>74</v>
      </c>
      <c r="L363">
        <v>82</v>
      </c>
      <c r="M363" t="s">
        <v>34</v>
      </c>
      <c r="N363">
        <v>118</v>
      </c>
    </row>
    <row r="364" spans="1:14" x14ac:dyDescent="0.35">
      <c r="A364" t="s">
        <v>2891</v>
      </c>
      <c r="B364" t="s">
        <v>39</v>
      </c>
      <c r="C364" t="s">
        <v>15</v>
      </c>
      <c r="D364" t="s">
        <v>25</v>
      </c>
      <c r="E364" t="s">
        <v>26</v>
      </c>
      <c r="F364" s="2">
        <v>45097</v>
      </c>
      <c r="G364" s="2">
        <v>37992</v>
      </c>
      <c r="H364" s="4">
        <v>118533</v>
      </c>
      <c r="I364" s="4">
        <v>13449</v>
      </c>
      <c r="J364" s="4">
        <f>Table1[[#This Row],[Basic Salary]]+Table1[[#This Row],[Bonus]]</f>
        <v>131982</v>
      </c>
      <c r="K364">
        <v>66</v>
      </c>
      <c r="L364">
        <v>71</v>
      </c>
      <c r="M364" t="s">
        <v>18</v>
      </c>
      <c r="N364">
        <v>118</v>
      </c>
    </row>
    <row r="365" spans="1:14" x14ac:dyDescent="0.35">
      <c r="A365" t="s">
        <v>4624</v>
      </c>
      <c r="B365" t="s">
        <v>87</v>
      </c>
      <c r="C365" t="s">
        <v>15</v>
      </c>
      <c r="D365" t="s">
        <v>25</v>
      </c>
      <c r="E365" t="s">
        <v>51</v>
      </c>
      <c r="F365" s="2">
        <v>43052</v>
      </c>
      <c r="G365" s="2">
        <v>31234</v>
      </c>
      <c r="H365" s="4">
        <v>115168</v>
      </c>
      <c r="I365" s="4">
        <v>16799</v>
      </c>
      <c r="J365" s="4">
        <f>Table1[[#This Row],[Basic Salary]]+Table1[[#This Row],[Bonus]]</f>
        <v>131967</v>
      </c>
      <c r="K365">
        <v>82</v>
      </c>
      <c r="L365">
        <v>44</v>
      </c>
      <c r="M365" t="s">
        <v>34</v>
      </c>
      <c r="N365">
        <v>101</v>
      </c>
    </row>
    <row r="366" spans="1:14" x14ac:dyDescent="0.35">
      <c r="A366" t="s">
        <v>3108</v>
      </c>
      <c r="B366" t="s">
        <v>77</v>
      </c>
      <c r="C366" t="s">
        <v>21</v>
      </c>
      <c r="D366" t="s">
        <v>81</v>
      </c>
      <c r="E366" t="s">
        <v>17</v>
      </c>
      <c r="F366" s="2">
        <v>43157</v>
      </c>
      <c r="G366" s="2">
        <v>32682</v>
      </c>
      <c r="H366" s="4">
        <v>107426</v>
      </c>
      <c r="I366" s="4">
        <v>24501</v>
      </c>
      <c r="J366" s="4">
        <f>Table1[[#This Row],[Basic Salary]]+Table1[[#This Row],[Bonus]]</f>
        <v>131927</v>
      </c>
      <c r="K366">
        <v>76</v>
      </c>
      <c r="L366">
        <v>65</v>
      </c>
      <c r="M366" t="s">
        <v>23</v>
      </c>
      <c r="N366">
        <v>120</v>
      </c>
    </row>
    <row r="367" spans="1:14" x14ac:dyDescent="0.35">
      <c r="A367" t="s">
        <v>2691</v>
      </c>
      <c r="B367" t="s">
        <v>60</v>
      </c>
      <c r="C367" t="s">
        <v>21</v>
      </c>
      <c r="D367" t="s">
        <v>33</v>
      </c>
      <c r="E367" t="s">
        <v>51</v>
      </c>
      <c r="F367" s="2">
        <v>45440</v>
      </c>
      <c r="G367" s="2">
        <v>38095</v>
      </c>
      <c r="H367" s="4">
        <v>117807</v>
      </c>
      <c r="I367" s="4">
        <v>14102</v>
      </c>
      <c r="J367" s="4">
        <f>Table1[[#This Row],[Basic Salary]]+Table1[[#This Row],[Bonus]]</f>
        <v>131909</v>
      </c>
      <c r="K367">
        <v>98</v>
      </c>
      <c r="L367">
        <v>90</v>
      </c>
      <c r="M367" t="s">
        <v>53</v>
      </c>
      <c r="N367">
        <v>109</v>
      </c>
    </row>
    <row r="368" spans="1:14" x14ac:dyDescent="0.35">
      <c r="A368" t="s">
        <v>950</v>
      </c>
      <c r="B368" t="s">
        <v>71</v>
      </c>
      <c r="C368" t="s">
        <v>21</v>
      </c>
      <c r="D368" t="s">
        <v>40</v>
      </c>
      <c r="E368" t="s">
        <v>30</v>
      </c>
      <c r="F368" s="2">
        <v>44123</v>
      </c>
      <c r="G368" s="2">
        <v>29933</v>
      </c>
      <c r="H368" s="4">
        <v>119531</v>
      </c>
      <c r="I368" s="4">
        <v>12357</v>
      </c>
      <c r="J368" s="4">
        <f>Table1[[#This Row],[Basic Salary]]+Table1[[#This Row],[Bonus]]</f>
        <v>131888</v>
      </c>
      <c r="K368">
        <v>63</v>
      </c>
      <c r="L368">
        <v>57</v>
      </c>
      <c r="M368" t="s">
        <v>27</v>
      </c>
      <c r="N368">
        <v>118</v>
      </c>
    </row>
    <row r="369" spans="1:14" x14ac:dyDescent="0.35">
      <c r="A369" t="s">
        <v>1131</v>
      </c>
      <c r="B369" t="s">
        <v>87</v>
      </c>
      <c r="C369" t="s">
        <v>15</v>
      </c>
      <c r="D369" t="s">
        <v>46</v>
      </c>
      <c r="E369" t="s">
        <v>22</v>
      </c>
      <c r="F369" s="2">
        <v>43101</v>
      </c>
      <c r="G369" s="2">
        <v>31557</v>
      </c>
      <c r="H369" s="4">
        <v>107232</v>
      </c>
      <c r="I369" s="4">
        <v>24648</v>
      </c>
      <c r="J369" s="4">
        <f>Table1[[#This Row],[Basic Salary]]+Table1[[#This Row],[Bonus]]</f>
        <v>131880</v>
      </c>
      <c r="K369">
        <v>60</v>
      </c>
      <c r="L369">
        <v>90</v>
      </c>
      <c r="M369" t="s">
        <v>53</v>
      </c>
      <c r="N369">
        <v>104</v>
      </c>
    </row>
    <row r="370" spans="1:14" x14ac:dyDescent="0.35">
      <c r="A370" t="s">
        <v>2260</v>
      </c>
      <c r="B370" t="s">
        <v>75</v>
      </c>
      <c r="C370" t="s">
        <v>21</v>
      </c>
      <c r="D370" t="s">
        <v>16</v>
      </c>
      <c r="E370" t="s">
        <v>17</v>
      </c>
      <c r="F370" s="2">
        <v>44840</v>
      </c>
      <c r="G370" s="2">
        <v>31233</v>
      </c>
      <c r="H370" s="4">
        <v>112861</v>
      </c>
      <c r="I370" s="4">
        <v>19017</v>
      </c>
      <c r="J370" s="4">
        <f>Table1[[#This Row],[Basic Salary]]+Table1[[#This Row],[Bonus]]</f>
        <v>131878</v>
      </c>
      <c r="K370">
        <v>89</v>
      </c>
      <c r="L370">
        <v>63</v>
      </c>
      <c r="M370" t="s">
        <v>34</v>
      </c>
      <c r="N370">
        <v>101</v>
      </c>
    </row>
    <row r="371" spans="1:14" x14ac:dyDescent="0.35">
      <c r="A371" t="s">
        <v>2753</v>
      </c>
      <c r="B371" t="s">
        <v>60</v>
      </c>
      <c r="C371" t="s">
        <v>21</v>
      </c>
      <c r="D371" t="s">
        <v>81</v>
      </c>
      <c r="E371" t="s">
        <v>26</v>
      </c>
      <c r="F371" s="2">
        <v>44898</v>
      </c>
      <c r="G371" s="2">
        <v>31845</v>
      </c>
      <c r="H371" s="4">
        <v>103829</v>
      </c>
      <c r="I371" s="4">
        <v>28045</v>
      </c>
      <c r="J371" s="4">
        <f>Table1[[#This Row],[Basic Salary]]+Table1[[#This Row],[Bonus]]</f>
        <v>131874</v>
      </c>
      <c r="K371">
        <v>69</v>
      </c>
      <c r="L371">
        <v>82</v>
      </c>
      <c r="M371" t="s">
        <v>27</v>
      </c>
      <c r="N371">
        <v>108</v>
      </c>
    </row>
    <row r="372" spans="1:14" x14ac:dyDescent="0.35">
      <c r="A372" t="s">
        <v>1457</v>
      </c>
      <c r="B372" t="s">
        <v>87</v>
      </c>
      <c r="C372" t="s">
        <v>21</v>
      </c>
      <c r="D372" t="s">
        <v>16</v>
      </c>
      <c r="E372" t="s">
        <v>65</v>
      </c>
      <c r="F372" s="2">
        <v>42937</v>
      </c>
      <c r="G372" s="2">
        <v>33217</v>
      </c>
      <c r="H372" s="4">
        <v>101765</v>
      </c>
      <c r="I372" s="4">
        <v>29958</v>
      </c>
      <c r="J372" s="4">
        <f>Table1[[#This Row],[Basic Salary]]+Table1[[#This Row],[Bonus]]</f>
        <v>131723</v>
      </c>
      <c r="K372">
        <v>97</v>
      </c>
      <c r="L372">
        <v>70</v>
      </c>
      <c r="M372" t="s">
        <v>27</v>
      </c>
      <c r="N372">
        <v>104</v>
      </c>
    </row>
    <row r="373" spans="1:14" x14ac:dyDescent="0.35">
      <c r="A373" t="s">
        <v>4334</v>
      </c>
      <c r="B373" t="s">
        <v>20</v>
      </c>
      <c r="C373" t="s">
        <v>21</v>
      </c>
      <c r="D373" t="s">
        <v>81</v>
      </c>
      <c r="E373" t="s">
        <v>17</v>
      </c>
      <c r="F373" s="2">
        <v>44450</v>
      </c>
      <c r="G373" s="2">
        <v>29313</v>
      </c>
      <c r="H373" s="4">
        <v>102377</v>
      </c>
      <c r="I373" s="4">
        <v>29336</v>
      </c>
      <c r="J373" s="4">
        <f>Table1[[#This Row],[Basic Salary]]+Table1[[#This Row],[Bonus]]</f>
        <v>131713</v>
      </c>
      <c r="K373">
        <v>81</v>
      </c>
      <c r="L373">
        <v>57</v>
      </c>
      <c r="M373" t="s">
        <v>27</v>
      </c>
      <c r="N373">
        <v>118</v>
      </c>
    </row>
    <row r="374" spans="1:14" x14ac:dyDescent="0.35">
      <c r="A374" t="s">
        <v>1601</v>
      </c>
      <c r="B374" t="s">
        <v>36</v>
      </c>
      <c r="C374" t="s">
        <v>15</v>
      </c>
      <c r="D374" t="s">
        <v>25</v>
      </c>
      <c r="E374" t="s">
        <v>65</v>
      </c>
      <c r="F374" s="2">
        <v>44561</v>
      </c>
      <c r="G374" s="2">
        <v>34137</v>
      </c>
      <c r="H374" s="4">
        <v>113784</v>
      </c>
      <c r="I374" s="4">
        <v>17898</v>
      </c>
      <c r="J374" s="4">
        <f>Table1[[#This Row],[Basic Salary]]+Table1[[#This Row],[Bonus]]</f>
        <v>131682</v>
      </c>
      <c r="K374">
        <v>69</v>
      </c>
      <c r="L374">
        <v>47</v>
      </c>
      <c r="M374" t="s">
        <v>34</v>
      </c>
      <c r="N374">
        <v>107</v>
      </c>
    </row>
    <row r="375" spans="1:14" x14ac:dyDescent="0.35">
      <c r="A375" t="s">
        <v>1209</v>
      </c>
      <c r="B375" t="s">
        <v>57</v>
      </c>
      <c r="C375" t="s">
        <v>15</v>
      </c>
      <c r="D375" t="s">
        <v>16</v>
      </c>
      <c r="E375" t="s">
        <v>51</v>
      </c>
      <c r="F375" s="2">
        <v>43143</v>
      </c>
      <c r="G375" s="2">
        <v>40956</v>
      </c>
      <c r="H375" s="4">
        <v>104679</v>
      </c>
      <c r="I375" s="4">
        <v>26998</v>
      </c>
      <c r="J375" s="4">
        <f>Table1[[#This Row],[Basic Salary]]+Table1[[#This Row],[Bonus]]</f>
        <v>131677</v>
      </c>
      <c r="K375">
        <v>64</v>
      </c>
      <c r="L375">
        <v>76</v>
      </c>
      <c r="M375" t="s">
        <v>18</v>
      </c>
      <c r="N375">
        <v>114</v>
      </c>
    </row>
    <row r="376" spans="1:14" x14ac:dyDescent="0.35">
      <c r="A376" t="s">
        <v>1079</v>
      </c>
      <c r="B376" t="s">
        <v>14</v>
      </c>
      <c r="C376" t="s">
        <v>15</v>
      </c>
      <c r="D376" t="s">
        <v>33</v>
      </c>
      <c r="E376" t="s">
        <v>30</v>
      </c>
      <c r="F376" s="2">
        <v>44313</v>
      </c>
      <c r="G376" s="2">
        <v>39990</v>
      </c>
      <c r="H376" s="4">
        <v>109904</v>
      </c>
      <c r="I376" s="4">
        <v>21758</v>
      </c>
      <c r="J376" s="4">
        <f>Table1[[#This Row],[Basic Salary]]+Table1[[#This Row],[Bonus]]</f>
        <v>131662</v>
      </c>
      <c r="K376">
        <v>98</v>
      </c>
      <c r="L376">
        <v>50</v>
      </c>
      <c r="M376" t="s">
        <v>27</v>
      </c>
      <c r="N376">
        <v>105</v>
      </c>
    </row>
    <row r="377" spans="1:14" x14ac:dyDescent="0.35">
      <c r="A377" t="s">
        <v>3317</v>
      </c>
      <c r="B377" t="s">
        <v>48</v>
      </c>
      <c r="C377" t="s">
        <v>15</v>
      </c>
      <c r="D377" t="s">
        <v>33</v>
      </c>
      <c r="E377" t="s">
        <v>17</v>
      </c>
      <c r="F377" s="2">
        <v>44421</v>
      </c>
      <c r="G377" s="2">
        <v>32222</v>
      </c>
      <c r="H377" s="4">
        <v>115294</v>
      </c>
      <c r="I377" s="4">
        <v>16362</v>
      </c>
      <c r="J377" s="4">
        <f>Table1[[#This Row],[Basic Salary]]+Table1[[#This Row],[Bonus]]</f>
        <v>131656</v>
      </c>
      <c r="K377">
        <v>71</v>
      </c>
      <c r="L377">
        <v>72</v>
      </c>
      <c r="M377" t="s">
        <v>27</v>
      </c>
      <c r="N377">
        <v>118</v>
      </c>
    </row>
    <row r="378" spans="1:14" x14ac:dyDescent="0.35">
      <c r="A378" t="s">
        <v>3504</v>
      </c>
      <c r="B378" t="s">
        <v>77</v>
      </c>
      <c r="C378" t="s">
        <v>15</v>
      </c>
      <c r="D378" t="s">
        <v>25</v>
      </c>
      <c r="E378" t="s">
        <v>30</v>
      </c>
      <c r="F378" s="2">
        <v>42551</v>
      </c>
      <c r="G378" s="2">
        <v>38341</v>
      </c>
      <c r="H378" s="4">
        <v>114746</v>
      </c>
      <c r="I378" s="4">
        <v>16828</v>
      </c>
      <c r="J378" s="4">
        <f>Table1[[#This Row],[Basic Salary]]+Table1[[#This Row],[Bonus]]</f>
        <v>131574</v>
      </c>
      <c r="K378">
        <v>75</v>
      </c>
      <c r="L378">
        <v>63</v>
      </c>
      <c r="M378" t="s">
        <v>18</v>
      </c>
      <c r="N378">
        <v>109</v>
      </c>
    </row>
    <row r="379" spans="1:14" x14ac:dyDescent="0.35">
      <c r="A379" t="s">
        <v>2413</v>
      </c>
      <c r="B379" t="s">
        <v>20</v>
      </c>
      <c r="C379" t="s">
        <v>15</v>
      </c>
      <c r="D379" t="s">
        <v>46</v>
      </c>
      <c r="E379" t="s">
        <v>26</v>
      </c>
      <c r="F379" s="2">
        <v>44218</v>
      </c>
      <c r="G379" s="2">
        <v>35850</v>
      </c>
      <c r="H379" s="4">
        <v>117159</v>
      </c>
      <c r="I379" s="4">
        <v>14356</v>
      </c>
      <c r="J379" s="4">
        <f>Table1[[#This Row],[Basic Salary]]+Table1[[#This Row],[Bonus]]</f>
        <v>131515</v>
      </c>
      <c r="K379">
        <v>98</v>
      </c>
      <c r="L379">
        <v>91</v>
      </c>
      <c r="M379" t="s">
        <v>23</v>
      </c>
      <c r="N379">
        <v>114</v>
      </c>
    </row>
    <row r="380" spans="1:14" x14ac:dyDescent="0.35">
      <c r="A380" t="s">
        <v>1831</v>
      </c>
      <c r="B380" t="s">
        <v>77</v>
      </c>
      <c r="C380" t="s">
        <v>15</v>
      </c>
      <c r="D380" t="s">
        <v>25</v>
      </c>
      <c r="E380" t="s">
        <v>30</v>
      </c>
      <c r="F380" s="2">
        <v>43892</v>
      </c>
      <c r="G380" s="2">
        <v>30224</v>
      </c>
      <c r="H380" s="4">
        <v>111725</v>
      </c>
      <c r="I380" s="4">
        <v>19728</v>
      </c>
      <c r="J380" s="4">
        <f>Table1[[#This Row],[Basic Salary]]+Table1[[#This Row],[Bonus]]</f>
        <v>131453</v>
      </c>
      <c r="K380">
        <v>74</v>
      </c>
      <c r="L380">
        <v>79</v>
      </c>
      <c r="M380" t="s">
        <v>37</v>
      </c>
      <c r="N380">
        <v>102</v>
      </c>
    </row>
    <row r="381" spans="1:14" x14ac:dyDescent="0.35">
      <c r="A381" t="s">
        <v>3383</v>
      </c>
      <c r="B381" t="s">
        <v>129</v>
      </c>
      <c r="C381" t="s">
        <v>15</v>
      </c>
      <c r="D381" t="s">
        <v>40</v>
      </c>
      <c r="E381" t="s">
        <v>26</v>
      </c>
      <c r="F381" s="2">
        <v>45894</v>
      </c>
      <c r="G381" s="2">
        <v>32856</v>
      </c>
      <c r="H381" s="4">
        <v>110700</v>
      </c>
      <c r="I381" s="4">
        <v>20744</v>
      </c>
      <c r="J381" s="4">
        <f>Table1[[#This Row],[Basic Salary]]+Table1[[#This Row],[Bonus]]</f>
        <v>131444</v>
      </c>
      <c r="K381">
        <v>80</v>
      </c>
      <c r="L381">
        <v>76</v>
      </c>
      <c r="M381" t="s">
        <v>31</v>
      </c>
      <c r="N381">
        <v>120</v>
      </c>
    </row>
    <row r="382" spans="1:14" x14ac:dyDescent="0.35">
      <c r="A382" t="s">
        <v>4123</v>
      </c>
      <c r="B382" t="s">
        <v>48</v>
      </c>
      <c r="C382" t="s">
        <v>15</v>
      </c>
      <c r="D382" t="s">
        <v>46</v>
      </c>
      <c r="E382" t="s">
        <v>22</v>
      </c>
      <c r="F382" s="2">
        <v>42774</v>
      </c>
      <c r="G382" s="2">
        <v>38068</v>
      </c>
      <c r="H382" s="4">
        <v>111561</v>
      </c>
      <c r="I382" s="4">
        <v>19883</v>
      </c>
      <c r="J382" s="4">
        <f>Table1[[#This Row],[Basic Salary]]+Table1[[#This Row],[Bonus]]</f>
        <v>131444</v>
      </c>
      <c r="K382">
        <v>70</v>
      </c>
      <c r="L382">
        <v>46</v>
      </c>
      <c r="M382" t="s">
        <v>37</v>
      </c>
      <c r="N382">
        <v>104</v>
      </c>
    </row>
    <row r="383" spans="1:14" x14ac:dyDescent="0.35">
      <c r="A383" t="s">
        <v>152</v>
      </c>
      <c r="B383" t="s">
        <v>71</v>
      </c>
      <c r="C383" t="s">
        <v>15</v>
      </c>
      <c r="D383" t="s">
        <v>40</v>
      </c>
      <c r="E383" t="s">
        <v>17</v>
      </c>
      <c r="F383" s="2">
        <v>43200</v>
      </c>
      <c r="G383" s="2">
        <v>37558</v>
      </c>
      <c r="H383" s="4">
        <v>117459</v>
      </c>
      <c r="I383" s="4">
        <v>13959</v>
      </c>
      <c r="J383" s="4">
        <f>Table1[[#This Row],[Basic Salary]]+Table1[[#This Row],[Bonus]]</f>
        <v>131418</v>
      </c>
      <c r="K383">
        <v>86</v>
      </c>
      <c r="L383">
        <v>93</v>
      </c>
      <c r="M383" t="s">
        <v>27</v>
      </c>
      <c r="N383">
        <v>116</v>
      </c>
    </row>
    <row r="384" spans="1:14" x14ac:dyDescent="0.35">
      <c r="A384" t="s">
        <v>3481</v>
      </c>
      <c r="B384" t="s">
        <v>69</v>
      </c>
      <c r="C384" t="s">
        <v>15</v>
      </c>
      <c r="D384" t="s">
        <v>40</v>
      </c>
      <c r="E384" t="s">
        <v>26</v>
      </c>
      <c r="F384" s="2">
        <v>44000</v>
      </c>
      <c r="G384" s="2">
        <v>38050</v>
      </c>
      <c r="H384" s="4">
        <v>104392</v>
      </c>
      <c r="I384" s="4">
        <v>27025</v>
      </c>
      <c r="J384" s="4">
        <f>Table1[[#This Row],[Basic Salary]]+Table1[[#This Row],[Bonus]]</f>
        <v>131417</v>
      </c>
      <c r="K384">
        <v>79</v>
      </c>
      <c r="L384">
        <v>99</v>
      </c>
      <c r="M384" t="s">
        <v>34</v>
      </c>
      <c r="N384">
        <v>107</v>
      </c>
    </row>
    <row r="385" spans="1:14" x14ac:dyDescent="0.35">
      <c r="A385" t="s">
        <v>2557</v>
      </c>
      <c r="B385" t="s">
        <v>71</v>
      </c>
      <c r="C385" t="s">
        <v>21</v>
      </c>
      <c r="D385" t="s">
        <v>16</v>
      </c>
      <c r="E385" t="s">
        <v>22</v>
      </c>
      <c r="F385" s="2">
        <v>45428</v>
      </c>
      <c r="G385" s="2">
        <v>37321</v>
      </c>
      <c r="H385" s="4">
        <v>106228</v>
      </c>
      <c r="I385" s="4">
        <v>25168</v>
      </c>
      <c r="J385" s="4">
        <f>Table1[[#This Row],[Basic Salary]]+Table1[[#This Row],[Bonus]]</f>
        <v>131396</v>
      </c>
      <c r="K385">
        <v>96</v>
      </c>
      <c r="L385">
        <v>52</v>
      </c>
      <c r="M385" t="s">
        <v>37</v>
      </c>
      <c r="N385">
        <v>110</v>
      </c>
    </row>
    <row r="386" spans="1:14" x14ac:dyDescent="0.35">
      <c r="A386" t="s">
        <v>4754</v>
      </c>
      <c r="B386" t="s">
        <v>42</v>
      </c>
      <c r="C386" t="s">
        <v>21</v>
      </c>
      <c r="D386" t="s">
        <v>46</v>
      </c>
      <c r="E386" t="s">
        <v>26</v>
      </c>
      <c r="F386" s="2">
        <v>45828</v>
      </c>
      <c r="G386" s="2">
        <v>40892</v>
      </c>
      <c r="H386" s="4">
        <v>103079</v>
      </c>
      <c r="I386" s="4">
        <v>28273</v>
      </c>
      <c r="J386" s="4">
        <f>Table1[[#This Row],[Basic Salary]]+Table1[[#This Row],[Bonus]]</f>
        <v>131352</v>
      </c>
      <c r="K386">
        <v>70</v>
      </c>
      <c r="L386">
        <v>89</v>
      </c>
      <c r="M386" t="s">
        <v>23</v>
      </c>
      <c r="N386">
        <v>115</v>
      </c>
    </row>
    <row r="387" spans="1:14" x14ac:dyDescent="0.35">
      <c r="A387" t="s">
        <v>2959</v>
      </c>
      <c r="B387" t="s">
        <v>29</v>
      </c>
      <c r="C387" t="s">
        <v>21</v>
      </c>
      <c r="D387" t="s">
        <v>46</v>
      </c>
      <c r="E387" t="s">
        <v>22</v>
      </c>
      <c r="F387" s="2">
        <v>45575</v>
      </c>
      <c r="G387" s="2">
        <v>34914</v>
      </c>
      <c r="H387" s="4">
        <v>119084</v>
      </c>
      <c r="I387" s="4">
        <v>12218</v>
      </c>
      <c r="J387" s="4">
        <f>Table1[[#This Row],[Basic Salary]]+Table1[[#This Row],[Bonus]]</f>
        <v>131302</v>
      </c>
      <c r="K387">
        <v>64</v>
      </c>
      <c r="L387">
        <v>93</v>
      </c>
      <c r="M387" t="s">
        <v>34</v>
      </c>
      <c r="N387">
        <v>103</v>
      </c>
    </row>
    <row r="388" spans="1:14" x14ac:dyDescent="0.35">
      <c r="A388" t="s">
        <v>371</v>
      </c>
      <c r="B388" t="s">
        <v>14</v>
      </c>
      <c r="C388" t="s">
        <v>15</v>
      </c>
      <c r="D388" t="s">
        <v>16</v>
      </c>
      <c r="E388" t="s">
        <v>51</v>
      </c>
      <c r="F388" s="2">
        <v>44312</v>
      </c>
      <c r="G388" s="2">
        <v>29359</v>
      </c>
      <c r="H388" s="4">
        <v>104995</v>
      </c>
      <c r="I388" s="4">
        <v>26299</v>
      </c>
      <c r="J388" s="4">
        <f>Table1[[#This Row],[Basic Salary]]+Table1[[#This Row],[Bonus]]</f>
        <v>131294</v>
      </c>
      <c r="K388">
        <v>70</v>
      </c>
      <c r="L388">
        <v>68</v>
      </c>
      <c r="M388" t="s">
        <v>31</v>
      </c>
      <c r="N388">
        <v>107</v>
      </c>
    </row>
    <row r="389" spans="1:14" x14ac:dyDescent="0.35">
      <c r="A389" t="s">
        <v>4531</v>
      </c>
      <c r="B389" t="s">
        <v>71</v>
      </c>
      <c r="C389" t="s">
        <v>21</v>
      </c>
      <c r="D389" t="s">
        <v>25</v>
      </c>
      <c r="E389" t="s">
        <v>26</v>
      </c>
      <c r="F389" s="2">
        <v>43372</v>
      </c>
      <c r="G389" s="2">
        <v>35683</v>
      </c>
      <c r="H389" s="4">
        <v>116492</v>
      </c>
      <c r="I389" s="4">
        <v>14768</v>
      </c>
      <c r="J389" s="4">
        <f>Table1[[#This Row],[Basic Salary]]+Table1[[#This Row],[Bonus]]</f>
        <v>131260</v>
      </c>
      <c r="K389">
        <v>76</v>
      </c>
      <c r="L389">
        <v>54</v>
      </c>
      <c r="M389" t="s">
        <v>23</v>
      </c>
      <c r="N389">
        <v>102</v>
      </c>
    </row>
    <row r="390" spans="1:14" x14ac:dyDescent="0.35">
      <c r="A390" t="s">
        <v>141</v>
      </c>
      <c r="B390" t="s">
        <v>75</v>
      </c>
      <c r="C390" t="s">
        <v>15</v>
      </c>
      <c r="D390" t="s">
        <v>33</v>
      </c>
      <c r="E390" t="s">
        <v>65</v>
      </c>
      <c r="F390" s="2">
        <v>45789</v>
      </c>
      <c r="G390" s="2">
        <v>33555</v>
      </c>
      <c r="H390" s="4">
        <v>106927</v>
      </c>
      <c r="I390" s="4">
        <v>24326</v>
      </c>
      <c r="J390" s="4">
        <f>Table1[[#This Row],[Basic Salary]]+Table1[[#This Row],[Bonus]]</f>
        <v>131253</v>
      </c>
      <c r="K390">
        <v>72</v>
      </c>
      <c r="L390">
        <v>67</v>
      </c>
      <c r="M390" t="s">
        <v>53</v>
      </c>
      <c r="N390">
        <v>118</v>
      </c>
    </row>
    <row r="391" spans="1:14" x14ac:dyDescent="0.35">
      <c r="A391" t="s">
        <v>2266</v>
      </c>
      <c r="B391" t="s">
        <v>89</v>
      </c>
      <c r="C391" t="s">
        <v>21</v>
      </c>
      <c r="D391" t="s">
        <v>81</v>
      </c>
      <c r="E391" t="s">
        <v>30</v>
      </c>
      <c r="F391" s="2">
        <v>43700</v>
      </c>
      <c r="G391" s="2">
        <v>30955</v>
      </c>
      <c r="H391" s="4">
        <v>106565</v>
      </c>
      <c r="I391" s="4">
        <v>24684</v>
      </c>
      <c r="J391" s="4">
        <f>Table1[[#This Row],[Basic Salary]]+Table1[[#This Row],[Bonus]]</f>
        <v>131249</v>
      </c>
      <c r="K391">
        <v>71</v>
      </c>
      <c r="L391">
        <v>99</v>
      </c>
      <c r="M391" t="s">
        <v>31</v>
      </c>
      <c r="N391">
        <v>102</v>
      </c>
    </row>
    <row r="392" spans="1:14" x14ac:dyDescent="0.35">
      <c r="A392" t="s">
        <v>4253</v>
      </c>
      <c r="B392" t="s">
        <v>75</v>
      </c>
      <c r="C392" t="s">
        <v>21</v>
      </c>
      <c r="D392" t="s">
        <v>16</v>
      </c>
      <c r="E392" t="s">
        <v>26</v>
      </c>
      <c r="F392" s="2">
        <v>44965</v>
      </c>
      <c r="G392" s="2">
        <v>36058</v>
      </c>
      <c r="H392" s="4">
        <v>114365</v>
      </c>
      <c r="I392" s="4">
        <v>16879</v>
      </c>
      <c r="J392" s="4">
        <f>Table1[[#This Row],[Basic Salary]]+Table1[[#This Row],[Bonus]]</f>
        <v>131244</v>
      </c>
      <c r="K392">
        <v>80</v>
      </c>
      <c r="L392">
        <v>69</v>
      </c>
      <c r="M392" t="s">
        <v>37</v>
      </c>
      <c r="N392">
        <v>116</v>
      </c>
    </row>
    <row r="393" spans="1:14" x14ac:dyDescent="0.35">
      <c r="A393" t="s">
        <v>3903</v>
      </c>
      <c r="B393" t="s">
        <v>45</v>
      </c>
      <c r="C393" t="s">
        <v>15</v>
      </c>
      <c r="D393" t="s">
        <v>46</v>
      </c>
      <c r="E393" t="s">
        <v>17</v>
      </c>
      <c r="F393" s="2">
        <v>42288</v>
      </c>
      <c r="G393" s="2">
        <v>30158</v>
      </c>
      <c r="H393" s="4">
        <v>114867</v>
      </c>
      <c r="I393" s="4">
        <v>16375</v>
      </c>
      <c r="J393" s="4">
        <f>Table1[[#This Row],[Basic Salary]]+Table1[[#This Row],[Bonus]]</f>
        <v>131242</v>
      </c>
      <c r="K393">
        <v>83</v>
      </c>
      <c r="L393">
        <v>97</v>
      </c>
      <c r="M393" t="s">
        <v>34</v>
      </c>
      <c r="N393">
        <v>119</v>
      </c>
    </row>
    <row r="394" spans="1:14" x14ac:dyDescent="0.35">
      <c r="A394" t="s">
        <v>3122</v>
      </c>
      <c r="B394" t="s">
        <v>60</v>
      </c>
      <c r="C394" t="s">
        <v>21</v>
      </c>
      <c r="D394" t="s">
        <v>46</v>
      </c>
      <c r="E394" t="s">
        <v>26</v>
      </c>
      <c r="F394" s="2">
        <v>42323</v>
      </c>
      <c r="G394" s="2">
        <v>30509</v>
      </c>
      <c r="H394" s="4">
        <v>103644</v>
      </c>
      <c r="I394" s="4">
        <v>27591</v>
      </c>
      <c r="J394" s="4">
        <f>Table1[[#This Row],[Basic Salary]]+Table1[[#This Row],[Bonus]]</f>
        <v>131235</v>
      </c>
      <c r="K394">
        <v>98</v>
      </c>
      <c r="L394">
        <v>72</v>
      </c>
      <c r="M394" t="s">
        <v>23</v>
      </c>
      <c r="N394">
        <v>119</v>
      </c>
    </row>
    <row r="395" spans="1:14" x14ac:dyDescent="0.35">
      <c r="A395" t="s">
        <v>3264</v>
      </c>
      <c r="B395" t="s">
        <v>36</v>
      </c>
      <c r="C395" t="s">
        <v>21</v>
      </c>
      <c r="D395" t="s">
        <v>16</v>
      </c>
      <c r="E395" t="s">
        <v>26</v>
      </c>
      <c r="F395" s="2">
        <v>43557</v>
      </c>
      <c r="G395" s="2">
        <v>41075</v>
      </c>
      <c r="H395" s="4">
        <v>102349</v>
      </c>
      <c r="I395" s="4">
        <v>28885</v>
      </c>
      <c r="J395" s="4">
        <f>Table1[[#This Row],[Basic Salary]]+Table1[[#This Row],[Bonus]]</f>
        <v>131234</v>
      </c>
      <c r="K395">
        <v>98</v>
      </c>
      <c r="L395">
        <v>51</v>
      </c>
      <c r="M395" t="s">
        <v>34</v>
      </c>
      <c r="N395">
        <v>114</v>
      </c>
    </row>
    <row r="396" spans="1:14" x14ac:dyDescent="0.35">
      <c r="A396" t="s">
        <v>434</v>
      </c>
      <c r="B396" t="s">
        <v>71</v>
      </c>
      <c r="C396" t="s">
        <v>21</v>
      </c>
      <c r="D396" t="s">
        <v>25</v>
      </c>
      <c r="E396" t="s">
        <v>65</v>
      </c>
      <c r="F396" s="2">
        <v>44325</v>
      </c>
      <c r="G396" s="2">
        <v>38853</v>
      </c>
      <c r="H396" s="4">
        <v>101372</v>
      </c>
      <c r="I396" s="4">
        <v>29850</v>
      </c>
      <c r="J396" s="4">
        <f>Table1[[#This Row],[Basic Salary]]+Table1[[#This Row],[Bonus]]</f>
        <v>131222</v>
      </c>
      <c r="K396">
        <v>66</v>
      </c>
      <c r="L396">
        <v>99</v>
      </c>
      <c r="M396" t="s">
        <v>53</v>
      </c>
      <c r="N396">
        <v>119</v>
      </c>
    </row>
    <row r="397" spans="1:14" x14ac:dyDescent="0.35">
      <c r="A397" t="s">
        <v>4514</v>
      </c>
      <c r="B397" t="s">
        <v>71</v>
      </c>
      <c r="C397" t="s">
        <v>21</v>
      </c>
      <c r="D397" t="s">
        <v>25</v>
      </c>
      <c r="E397" t="s">
        <v>51</v>
      </c>
      <c r="F397" s="2">
        <v>45351</v>
      </c>
      <c r="G397" s="2">
        <v>35902</v>
      </c>
      <c r="H397" s="4">
        <v>112530</v>
      </c>
      <c r="I397" s="4">
        <v>18638</v>
      </c>
      <c r="J397" s="4">
        <f>Table1[[#This Row],[Basic Salary]]+Table1[[#This Row],[Bonus]]</f>
        <v>131168</v>
      </c>
      <c r="K397">
        <v>98</v>
      </c>
      <c r="L397">
        <v>43</v>
      </c>
      <c r="M397" t="s">
        <v>27</v>
      </c>
      <c r="N397">
        <v>106</v>
      </c>
    </row>
    <row r="398" spans="1:14" x14ac:dyDescent="0.35">
      <c r="A398" t="s">
        <v>897</v>
      </c>
      <c r="B398" t="s">
        <v>29</v>
      </c>
      <c r="C398" t="s">
        <v>15</v>
      </c>
      <c r="D398" t="s">
        <v>46</v>
      </c>
      <c r="E398" t="s">
        <v>17</v>
      </c>
      <c r="F398" s="2">
        <v>45583</v>
      </c>
      <c r="G398" s="2">
        <v>37665</v>
      </c>
      <c r="H398" s="4">
        <v>104205</v>
      </c>
      <c r="I398" s="4">
        <v>26937</v>
      </c>
      <c r="J398" s="4">
        <f>Table1[[#This Row],[Basic Salary]]+Table1[[#This Row],[Bonus]]</f>
        <v>131142</v>
      </c>
      <c r="K398">
        <v>66</v>
      </c>
      <c r="L398">
        <v>85</v>
      </c>
      <c r="M398" t="s">
        <v>53</v>
      </c>
      <c r="N398">
        <v>115</v>
      </c>
    </row>
    <row r="399" spans="1:14" x14ac:dyDescent="0.35">
      <c r="A399" t="s">
        <v>1675</v>
      </c>
      <c r="B399" t="s">
        <v>129</v>
      </c>
      <c r="C399" t="s">
        <v>15</v>
      </c>
      <c r="D399" t="s">
        <v>40</v>
      </c>
      <c r="E399" t="s">
        <v>65</v>
      </c>
      <c r="F399" s="2">
        <v>45756</v>
      </c>
      <c r="G399" s="2">
        <v>30404</v>
      </c>
      <c r="H399" s="4">
        <v>116086</v>
      </c>
      <c r="I399" s="4">
        <v>15045</v>
      </c>
      <c r="J399" s="4">
        <f>Table1[[#This Row],[Basic Salary]]+Table1[[#This Row],[Bonus]]</f>
        <v>131131</v>
      </c>
      <c r="K399">
        <v>75</v>
      </c>
      <c r="L399">
        <v>88</v>
      </c>
      <c r="M399" t="s">
        <v>27</v>
      </c>
      <c r="N399">
        <v>110</v>
      </c>
    </row>
    <row r="400" spans="1:14" x14ac:dyDescent="0.35">
      <c r="A400" t="s">
        <v>2822</v>
      </c>
      <c r="B400" t="s">
        <v>69</v>
      </c>
      <c r="C400" t="s">
        <v>15</v>
      </c>
      <c r="D400" t="s">
        <v>40</v>
      </c>
      <c r="E400" t="s">
        <v>51</v>
      </c>
      <c r="F400" s="2">
        <v>42140</v>
      </c>
      <c r="G400" s="2">
        <v>30406</v>
      </c>
      <c r="H400" s="4">
        <v>106375</v>
      </c>
      <c r="I400" s="4">
        <v>24733</v>
      </c>
      <c r="J400" s="4">
        <f>Table1[[#This Row],[Basic Salary]]+Table1[[#This Row],[Bonus]]</f>
        <v>131108</v>
      </c>
      <c r="K400">
        <v>62</v>
      </c>
      <c r="L400">
        <v>55</v>
      </c>
      <c r="M400" t="s">
        <v>31</v>
      </c>
      <c r="N400">
        <v>105</v>
      </c>
    </row>
    <row r="401" spans="1:14" x14ac:dyDescent="0.35">
      <c r="A401" t="s">
        <v>102</v>
      </c>
      <c r="B401" t="s">
        <v>85</v>
      </c>
      <c r="C401" t="s">
        <v>21</v>
      </c>
      <c r="D401" t="s">
        <v>33</v>
      </c>
      <c r="E401" t="s">
        <v>26</v>
      </c>
      <c r="F401" s="2">
        <v>43341</v>
      </c>
      <c r="G401" s="2">
        <v>35813</v>
      </c>
      <c r="H401" s="4">
        <v>116384</v>
      </c>
      <c r="I401" s="4">
        <v>14688</v>
      </c>
      <c r="J401" s="4">
        <f>Table1[[#This Row],[Basic Salary]]+Table1[[#This Row],[Bonus]]</f>
        <v>131072</v>
      </c>
      <c r="K401">
        <v>95</v>
      </c>
      <c r="L401">
        <v>48</v>
      </c>
      <c r="M401" t="s">
        <v>37</v>
      </c>
      <c r="N401">
        <v>114</v>
      </c>
    </row>
    <row r="402" spans="1:14" x14ac:dyDescent="0.35">
      <c r="A402" t="s">
        <v>807</v>
      </c>
      <c r="B402" t="s">
        <v>69</v>
      </c>
      <c r="C402" t="s">
        <v>15</v>
      </c>
      <c r="D402" t="s">
        <v>46</v>
      </c>
      <c r="E402" t="s">
        <v>22</v>
      </c>
      <c r="F402" s="2">
        <v>45669</v>
      </c>
      <c r="G402" s="2">
        <v>37014</v>
      </c>
      <c r="H402" s="4">
        <v>114015</v>
      </c>
      <c r="I402" s="4">
        <v>17040</v>
      </c>
      <c r="J402" s="4">
        <f>Table1[[#This Row],[Basic Salary]]+Table1[[#This Row],[Bonus]]</f>
        <v>131055</v>
      </c>
      <c r="K402">
        <v>71</v>
      </c>
      <c r="L402">
        <v>40</v>
      </c>
      <c r="M402" t="s">
        <v>18</v>
      </c>
      <c r="N402">
        <v>116</v>
      </c>
    </row>
    <row r="403" spans="1:14" x14ac:dyDescent="0.35">
      <c r="A403" t="s">
        <v>2895</v>
      </c>
      <c r="B403" t="s">
        <v>36</v>
      </c>
      <c r="C403" t="s">
        <v>15</v>
      </c>
      <c r="D403" t="s">
        <v>46</v>
      </c>
      <c r="E403" t="s">
        <v>65</v>
      </c>
      <c r="F403" s="2">
        <v>44007</v>
      </c>
      <c r="G403" s="2">
        <v>35208</v>
      </c>
      <c r="H403" s="4">
        <v>113164</v>
      </c>
      <c r="I403" s="4">
        <v>17853</v>
      </c>
      <c r="J403" s="4">
        <f>Table1[[#This Row],[Basic Salary]]+Table1[[#This Row],[Bonus]]</f>
        <v>131017</v>
      </c>
      <c r="K403">
        <v>80</v>
      </c>
      <c r="L403">
        <v>99</v>
      </c>
      <c r="M403" t="s">
        <v>34</v>
      </c>
      <c r="N403">
        <v>113</v>
      </c>
    </row>
    <row r="404" spans="1:14" x14ac:dyDescent="0.35">
      <c r="A404" t="s">
        <v>4739</v>
      </c>
      <c r="B404" t="s">
        <v>129</v>
      </c>
      <c r="C404" t="s">
        <v>15</v>
      </c>
      <c r="D404" t="s">
        <v>16</v>
      </c>
      <c r="E404" t="s">
        <v>22</v>
      </c>
      <c r="F404" s="2">
        <v>44992</v>
      </c>
      <c r="G404" s="2">
        <v>35669</v>
      </c>
      <c r="H404" s="4">
        <v>109671</v>
      </c>
      <c r="I404" s="4">
        <v>21332</v>
      </c>
      <c r="J404" s="4">
        <f>Table1[[#This Row],[Basic Salary]]+Table1[[#This Row],[Bonus]]</f>
        <v>131003</v>
      </c>
      <c r="K404">
        <v>80</v>
      </c>
      <c r="L404">
        <v>78</v>
      </c>
      <c r="M404" t="s">
        <v>18</v>
      </c>
      <c r="N404">
        <v>120</v>
      </c>
    </row>
    <row r="405" spans="1:14" x14ac:dyDescent="0.35">
      <c r="A405" t="s">
        <v>104</v>
      </c>
      <c r="B405" t="s">
        <v>85</v>
      </c>
      <c r="C405" t="s">
        <v>21</v>
      </c>
      <c r="D405" t="s">
        <v>25</v>
      </c>
      <c r="E405" t="s">
        <v>26</v>
      </c>
      <c r="F405" s="2">
        <v>45223</v>
      </c>
      <c r="G405" s="2">
        <v>38723</v>
      </c>
      <c r="H405" s="4">
        <v>104516</v>
      </c>
      <c r="I405" s="4">
        <v>26453</v>
      </c>
      <c r="J405" s="4">
        <f>Table1[[#This Row],[Basic Salary]]+Table1[[#This Row],[Bonus]]</f>
        <v>130969</v>
      </c>
      <c r="K405">
        <v>80</v>
      </c>
      <c r="L405">
        <v>69</v>
      </c>
      <c r="M405" t="s">
        <v>27</v>
      </c>
      <c r="N405">
        <v>115</v>
      </c>
    </row>
    <row r="406" spans="1:14" x14ac:dyDescent="0.35">
      <c r="A406" t="s">
        <v>4216</v>
      </c>
      <c r="B406" t="s">
        <v>48</v>
      </c>
      <c r="C406" t="s">
        <v>21</v>
      </c>
      <c r="D406" t="s">
        <v>46</v>
      </c>
      <c r="E406" t="s">
        <v>17</v>
      </c>
      <c r="F406" s="2">
        <v>43425</v>
      </c>
      <c r="G406" s="2">
        <v>31365</v>
      </c>
      <c r="H406" s="4">
        <v>118075</v>
      </c>
      <c r="I406" s="4">
        <v>12856</v>
      </c>
      <c r="J406" s="4">
        <f>Table1[[#This Row],[Basic Salary]]+Table1[[#This Row],[Bonus]]</f>
        <v>130931</v>
      </c>
      <c r="K406">
        <v>98</v>
      </c>
      <c r="L406">
        <v>44</v>
      </c>
      <c r="M406" t="s">
        <v>23</v>
      </c>
      <c r="N406">
        <v>118</v>
      </c>
    </row>
    <row r="407" spans="1:14" x14ac:dyDescent="0.35">
      <c r="A407" t="s">
        <v>3921</v>
      </c>
      <c r="B407" t="s">
        <v>85</v>
      </c>
      <c r="C407" t="s">
        <v>21</v>
      </c>
      <c r="D407" t="s">
        <v>40</v>
      </c>
      <c r="E407" t="s">
        <v>51</v>
      </c>
      <c r="F407" s="2">
        <v>42982</v>
      </c>
      <c r="G407" s="2">
        <v>35345</v>
      </c>
      <c r="H407" s="4">
        <v>105506</v>
      </c>
      <c r="I407" s="4">
        <v>25412</v>
      </c>
      <c r="J407" s="4">
        <f>Table1[[#This Row],[Basic Salary]]+Table1[[#This Row],[Bonus]]</f>
        <v>130918</v>
      </c>
      <c r="K407">
        <v>81</v>
      </c>
      <c r="L407">
        <v>81</v>
      </c>
      <c r="M407" t="s">
        <v>23</v>
      </c>
      <c r="N407">
        <v>110</v>
      </c>
    </row>
    <row r="408" spans="1:14" x14ac:dyDescent="0.35">
      <c r="A408" t="s">
        <v>1086</v>
      </c>
      <c r="B408" t="s">
        <v>29</v>
      </c>
      <c r="C408" t="s">
        <v>15</v>
      </c>
      <c r="D408" t="s">
        <v>33</v>
      </c>
      <c r="E408" t="s">
        <v>17</v>
      </c>
      <c r="F408" s="2">
        <v>45996</v>
      </c>
      <c r="G408" s="2">
        <v>35285</v>
      </c>
      <c r="H408" s="4">
        <v>117733</v>
      </c>
      <c r="I408" s="4">
        <v>13162</v>
      </c>
      <c r="J408" s="4">
        <f>Table1[[#This Row],[Basic Salary]]+Table1[[#This Row],[Bonus]]</f>
        <v>130895</v>
      </c>
      <c r="K408">
        <v>98</v>
      </c>
      <c r="L408">
        <v>66</v>
      </c>
      <c r="M408" t="s">
        <v>18</v>
      </c>
      <c r="N408">
        <v>115</v>
      </c>
    </row>
    <row r="409" spans="1:14" x14ac:dyDescent="0.35">
      <c r="A409" t="s">
        <v>3993</v>
      </c>
      <c r="B409" t="s">
        <v>87</v>
      </c>
      <c r="C409" t="s">
        <v>15</v>
      </c>
      <c r="D409" t="s">
        <v>43</v>
      </c>
      <c r="E409" t="s">
        <v>65</v>
      </c>
      <c r="F409" s="2">
        <v>43252</v>
      </c>
      <c r="G409" s="2">
        <v>30462</v>
      </c>
      <c r="H409" s="4">
        <v>117592</v>
      </c>
      <c r="I409" s="4">
        <v>13284</v>
      </c>
      <c r="J409" s="4">
        <f>Table1[[#This Row],[Basic Salary]]+Table1[[#This Row],[Bonus]]</f>
        <v>130876</v>
      </c>
      <c r="K409">
        <v>61</v>
      </c>
      <c r="L409">
        <v>74</v>
      </c>
      <c r="M409" t="s">
        <v>53</v>
      </c>
      <c r="N409">
        <v>115</v>
      </c>
    </row>
    <row r="410" spans="1:14" x14ac:dyDescent="0.35">
      <c r="A410" t="s">
        <v>4969</v>
      </c>
      <c r="B410" t="s">
        <v>20</v>
      </c>
      <c r="C410" t="s">
        <v>21</v>
      </c>
      <c r="D410" t="s">
        <v>16</v>
      </c>
      <c r="E410" t="s">
        <v>51</v>
      </c>
      <c r="F410" s="2">
        <v>44983</v>
      </c>
      <c r="G410" s="2">
        <v>30442</v>
      </c>
      <c r="H410" s="4">
        <v>117951</v>
      </c>
      <c r="I410" s="4">
        <v>12907</v>
      </c>
      <c r="J410" s="4">
        <f>Table1[[#This Row],[Basic Salary]]+Table1[[#This Row],[Bonus]]</f>
        <v>130858</v>
      </c>
      <c r="K410">
        <v>84</v>
      </c>
      <c r="L410">
        <v>91</v>
      </c>
      <c r="M410" t="s">
        <v>23</v>
      </c>
      <c r="N410">
        <v>101</v>
      </c>
    </row>
    <row r="411" spans="1:14" x14ac:dyDescent="0.35">
      <c r="A411" t="s">
        <v>1648</v>
      </c>
      <c r="B411" t="s">
        <v>87</v>
      </c>
      <c r="C411" t="s">
        <v>21</v>
      </c>
      <c r="D411" t="s">
        <v>81</v>
      </c>
      <c r="E411" t="s">
        <v>26</v>
      </c>
      <c r="F411" s="2">
        <v>45101</v>
      </c>
      <c r="G411" s="2">
        <v>39613</v>
      </c>
      <c r="H411" s="4">
        <v>112852</v>
      </c>
      <c r="I411" s="4">
        <v>17969</v>
      </c>
      <c r="J411" s="4">
        <f>Table1[[#This Row],[Basic Salary]]+Table1[[#This Row],[Bonus]]</f>
        <v>130821</v>
      </c>
      <c r="K411">
        <v>61</v>
      </c>
      <c r="L411">
        <v>72</v>
      </c>
      <c r="M411" t="s">
        <v>34</v>
      </c>
      <c r="N411">
        <v>110</v>
      </c>
    </row>
    <row r="412" spans="1:14" x14ac:dyDescent="0.35">
      <c r="A412" t="s">
        <v>507</v>
      </c>
      <c r="B412" t="s">
        <v>71</v>
      </c>
      <c r="C412" t="s">
        <v>21</v>
      </c>
      <c r="D412" t="s">
        <v>40</v>
      </c>
      <c r="E412" t="s">
        <v>65</v>
      </c>
      <c r="F412" s="2">
        <v>45709</v>
      </c>
      <c r="G412" s="2">
        <v>39743</v>
      </c>
      <c r="H412" s="4">
        <v>105439</v>
      </c>
      <c r="I412" s="4">
        <v>25353</v>
      </c>
      <c r="J412" s="4">
        <f>Table1[[#This Row],[Basic Salary]]+Table1[[#This Row],[Bonus]]</f>
        <v>130792</v>
      </c>
      <c r="K412">
        <v>75</v>
      </c>
      <c r="L412">
        <v>42</v>
      </c>
      <c r="M412" t="s">
        <v>18</v>
      </c>
      <c r="N412">
        <v>111</v>
      </c>
    </row>
    <row r="413" spans="1:14" x14ac:dyDescent="0.35">
      <c r="A413" t="s">
        <v>2745</v>
      </c>
      <c r="B413" t="s">
        <v>36</v>
      </c>
      <c r="C413" t="s">
        <v>15</v>
      </c>
      <c r="D413" t="s">
        <v>33</v>
      </c>
      <c r="E413" t="s">
        <v>22</v>
      </c>
      <c r="F413" s="2">
        <v>44154</v>
      </c>
      <c r="G413" s="2">
        <v>37059</v>
      </c>
      <c r="H413" s="4">
        <v>105985</v>
      </c>
      <c r="I413" s="4">
        <v>24775</v>
      </c>
      <c r="J413" s="4">
        <f>Table1[[#This Row],[Basic Salary]]+Table1[[#This Row],[Bonus]]</f>
        <v>130760</v>
      </c>
      <c r="K413">
        <v>74</v>
      </c>
      <c r="L413">
        <v>73</v>
      </c>
      <c r="M413" t="s">
        <v>31</v>
      </c>
      <c r="N413">
        <v>109</v>
      </c>
    </row>
    <row r="414" spans="1:14" x14ac:dyDescent="0.35">
      <c r="A414" t="s">
        <v>762</v>
      </c>
      <c r="B414" t="s">
        <v>77</v>
      </c>
      <c r="C414" t="s">
        <v>15</v>
      </c>
      <c r="D414" t="s">
        <v>81</v>
      </c>
      <c r="E414" t="s">
        <v>65</v>
      </c>
      <c r="F414" s="2">
        <v>44215</v>
      </c>
      <c r="G414" s="2">
        <v>31081</v>
      </c>
      <c r="H414" s="4">
        <v>110070</v>
      </c>
      <c r="I414" s="4">
        <v>20679</v>
      </c>
      <c r="J414" s="4">
        <f>Table1[[#This Row],[Basic Salary]]+Table1[[#This Row],[Bonus]]</f>
        <v>130749</v>
      </c>
      <c r="K414">
        <v>97</v>
      </c>
      <c r="L414">
        <v>95</v>
      </c>
      <c r="M414" t="s">
        <v>18</v>
      </c>
      <c r="N414">
        <v>107</v>
      </c>
    </row>
    <row r="415" spans="1:14" x14ac:dyDescent="0.35">
      <c r="A415" t="s">
        <v>3735</v>
      </c>
      <c r="B415" t="s">
        <v>71</v>
      </c>
      <c r="C415" t="s">
        <v>21</v>
      </c>
      <c r="D415" t="s">
        <v>81</v>
      </c>
      <c r="E415" t="s">
        <v>26</v>
      </c>
      <c r="F415" s="2">
        <v>42073</v>
      </c>
      <c r="G415" s="2">
        <v>34617</v>
      </c>
      <c r="H415" s="4">
        <v>105297</v>
      </c>
      <c r="I415" s="4">
        <v>25436</v>
      </c>
      <c r="J415" s="4">
        <f>Table1[[#This Row],[Basic Salary]]+Table1[[#This Row],[Bonus]]</f>
        <v>130733</v>
      </c>
      <c r="K415">
        <v>74</v>
      </c>
      <c r="L415">
        <v>58</v>
      </c>
      <c r="M415" t="s">
        <v>18</v>
      </c>
      <c r="N415">
        <v>105</v>
      </c>
    </row>
    <row r="416" spans="1:14" x14ac:dyDescent="0.35">
      <c r="A416" t="s">
        <v>3568</v>
      </c>
      <c r="B416" t="s">
        <v>48</v>
      </c>
      <c r="C416" t="s">
        <v>21</v>
      </c>
      <c r="D416" t="s">
        <v>40</v>
      </c>
      <c r="E416" t="s">
        <v>22</v>
      </c>
      <c r="F416" s="2">
        <v>42534</v>
      </c>
      <c r="G416" s="2">
        <v>39639</v>
      </c>
      <c r="H416" s="4">
        <v>110974</v>
      </c>
      <c r="I416" s="4">
        <v>19740</v>
      </c>
      <c r="J416" s="4">
        <f>Table1[[#This Row],[Basic Salary]]+Table1[[#This Row],[Bonus]]</f>
        <v>130714</v>
      </c>
      <c r="K416">
        <v>91</v>
      </c>
      <c r="L416">
        <v>50</v>
      </c>
      <c r="M416" t="s">
        <v>23</v>
      </c>
      <c r="N416">
        <v>115</v>
      </c>
    </row>
    <row r="417" spans="1:14" x14ac:dyDescent="0.35">
      <c r="A417" t="s">
        <v>659</v>
      </c>
      <c r="B417" t="s">
        <v>95</v>
      </c>
      <c r="C417" t="s">
        <v>15</v>
      </c>
      <c r="D417" t="s">
        <v>25</v>
      </c>
      <c r="E417" t="s">
        <v>51</v>
      </c>
      <c r="F417" s="2">
        <v>43144</v>
      </c>
      <c r="G417" s="2">
        <v>39375</v>
      </c>
      <c r="H417" s="4">
        <v>107396</v>
      </c>
      <c r="I417" s="4">
        <v>23269</v>
      </c>
      <c r="J417" s="4">
        <f>Table1[[#This Row],[Basic Salary]]+Table1[[#This Row],[Bonus]]</f>
        <v>130665</v>
      </c>
      <c r="K417">
        <v>73</v>
      </c>
      <c r="L417">
        <v>43</v>
      </c>
      <c r="M417" t="s">
        <v>37</v>
      </c>
      <c r="N417">
        <v>105</v>
      </c>
    </row>
    <row r="418" spans="1:14" x14ac:dyDescent="0.35">
      <c r="A418" t="s">
        <v>2350</v>
      </c>
      <c r="B418" t="s">
        <v>42</v>
      </c>
      <c r="C418" t="s">
        <v>15</v>
      </c>
      <c r="D418" t="s">
        <v>81</v>
      </c>
      <c r="E418" t="s">
        <v>65</v>
      </c>
      <c r="F418" s="2">
        <v>42505</v>
      </c>
      <c r="G418" s="2">
        <v>36514</v>
      </c>
      <c r="H418" s="4">
        <v>115637</v>
      </c>
      <c r="I418" s="4">
        <v>15018</v>
      </c>
      <c r="J418" s="4">
        <f>Table1[[#This Row],[Basic Salary]]+Table1[[#This Row],[Bonus]]</f>
        <v>130655</v>
      </c>
      <c r="K418">
        <v>86</v>
      </c>
      <c r="L418">
        <v>60</v>
      </c>
      <c r="M418" t="s">
        <v>34</v>
      </c>
      <c r="N418">
        <v>107</v>
      </c>
    </row>
    <row r="419" spans="1:14" x14ac:dyDescent="0.35">
      <c r="A419" t="s">
        <v>1041</v>
      </c>
      <c r="B419" t="s">
        <v>89</v>
      </c>
      <c r="C419" t="s">
        <v>21</v>
      </c>
      <c r="D419" t="s">
        <v>43</v>
      </c>
      <c r="E419" t="s">
        <v>26</v>
      </c>
      <c r="F419" s="2">
        <v>43383</v>
      </c>
      <c r="G419" s="2">
        <v>35295</v>
      </c>
      <c r="H419" s="4">
        <v>114372</v>
      </c>
      <c r="I419" s="4">
        <v>16241</v>
      </c>
      <c r="J419" s="4">
        <f>Table1[[#This Row],[Basic Salary]]+Table1[[#This Row],[Bonus]]</f>
        <v>130613</v>
      </c>
      <c r="K419">
        <v>80</v>
      </c>
      <c r="L419">
        <v>92</v>
      </c>
      <c r="M419" t="s">
        <v>37</v>
      </c>
      <c r="N419">
        <v>112</v>
      </c>
    </row>
    <row r="420" spans="1:14" x14ac:dyDescent="0.35">
      <c r="A420" t="s">
        <v>2028</v>
      </c>
      <c r="B420" t="s">
        <v>62</v>
      </c>
      <c r="C420" t="s">
        <v>21</v>
      </c>
      <c r="D420" t="s">
        <v>33</v>
      </c>
      <c r="E420" t="s">
        <v>51</v>
      </c>
      <c r="F420" s="2">
        <v>43112</v>
      </c>
      <c r="G420" s="2">
        <v>31930</v>
      </c>
      <c r="H420" s="4">
        <v>103630</v>
      </c>
      <c r="I420" s="4">
        <v>26968</v>
      </c>
      <c r="J420" s="4">
        <f>Table1[[#This Row],[Basic Salary]]+Table1[[#This Row],[Bonus]]</f>
        <v>130598</v>
      </c>
      <c r="K420">
        <v>87</v>
      </c>
      <c r="L420">
        <v>75</v>
      </c>
      <c r="M420" t="s">
        <v>23</v>
      </c>
      <c r="N420">
        <v>105</v>
      </c>
    </row>
    <row r="421" spans="1:14" x14ac:dyDescent="0.35">
      <c r="A421" t="s">
        <v>1678</v>
      </c>
      <c r="B421" t="s">
        <v>48</v>
      </c>
      <c r="C421" t="s">
        <v>21</v>
      </c>
      <c r="D421" t="s">
        <v>81</v>
      </c>
      <c r="E421" t="s">
        <v>65</v>
      </c>
      <c r="F421" s="2">
        <v>43249</v>
      </c>
      <c r="G421" s="2">
        <v>36241</v>
      </c>
      <c r="H421" s="4">
        <v>106167</v>
      </c>
      <c r="I421" s="4">
        <v>24322</v>
      </c>
      <c r="J421" s="4">
        <f>Table1[[#This Row],[Basic Salary]]+Table1[[#This Row],[Bonus]]</f>
        <v>130489</v>
      </c>
      <c r="K421">
        <v>90</v>
      </c>
      <c r="L421">
        <v>80</v>
      </c>
      <c r="M421" t="s">
        <v>23</v>
      </c>
      <c r="N421">
        <v>119</v>
      </c>
    </row>
    <row r="422" spans="1:14" x14ac:dyDescent="0.35">
      <c r="A422" t="s">
        <v>301</v>
      </c>
      <c r="B422" t="s">
        <v>50</v>
      </c>
      <c r="C422" t="s">
        <v>21</v>
      </c>
      <c r="D422" t="s">
        <v>16</v>
      </c>
      <c r="E422" t="s">
        <v>30</v>
      </c>
      <c r="F422" s="2">
        <v>45861</v>
      </c>
      <c r="G422" s="2">
        <v>39761</v>
      </c>
      <c r="H422" s="4">
        <v>112994</v>
      </c>
      <c r="I422" s="4">
        <v>17489</v>
      </c>
      <c r="J422" s="4">
        <f>Table1[[#This Row],[Basic Salary]]+Table1[[#This Row],[Bonus]]</f>
        <v>130483</v>
      </c>
      <c r="K422">
        <v>93</v>
      </c>
      <c r="L422">
        <v>60</v>
      </c>
      <c r="M422" t="s">
        <v>18</v>
      </c>
      <c r="N422">
        <v>114</v>
      </c>
    </row>
    <row r="423" spans="1:14" x14ac:dyDescent="0.35">
      <c r="A423" t="s">
        <v>3024</v>
      </c>
      <c r="B423" t="s">
        <v>77</v>
      </c>
      <c r="C423" t="s">
        <v>21</v>
      </c>
      <c r="D423" t="s">
        <v>40</v>
      </c>
      <c r="E423" t="s">
        <v>17</v>
      </c>
      <c r="F423" s="2">
        <v>44830</v>
      </c>
      <c r="G423" s="2">
        <v>36745</v>
      </c>
      <c r="H423" s="4">
        <v>114052</v>
      </c>
      <c r="I423" s="4">
        <v>16402</v>
      </c>
      <c r="J423" s="4">
        <f>Table1[[#This Row],[Basic Salary]]+Table1[[#This Row],[Bonus]]</f>
        <v>130454</v>
      </c>
      <c r="K423">
        <v>79</v>
      </c>
      <c r="L423">
        <v>80</v>
      </c>
      <c r="M423" t="s">
        <v>53</v>
      </c>
      <c r="N423">
        <v>118</v>
      </c>
    </row>
    <row r="424" spans="1:14" x14ac:dyDescent="0.35">
      <c r="A424" t="s">
        <v>3326</v>
      </c>
      <c r="B424" t="s">
        <v>36</v>
      </c>
      <c r="C424" t="s">
        <v>15</v>
      </c>
      <c r="D424" t="s">
        <v>81</v>
      </c>
      <c r="E424" t="s">
        <v>17</v>
      </c>
      <c r="F424" s="2">
        <v>45048</v>
      </c>
      <c r="G424" s="2">
        <v>32878</v>
      </c>
      <c r="H424" s="4">
        <v>115254</v>
      </c>
      <c r="I424" s="4">
        <v>15160</v>
      </c>
      <c r="J424" s="4">
        <f>Table1[[#This Row],[Basic Salary]]+Table1[[#This Row],[Bonus]]</f>
        <v>130414</v>
      </c>
      <c r="K424">
        <v>99</v>
      </c>
      <c r="L424">
        <v>56</v>
      </c>
      <c r="M424" t="s">
        <v>34</v>
      </c>
      <c r="N424">
        <v>103</v>
      </c>
    </row>
    <row r="425" spans="1:14" x14ac:dyDescent="0.35">
      <c r="A425" t="s">
        <v>2093</v>
      </c>
      <c r="B425" t="s">
        <v>48</v>
      </c>
      <c r="C425" t="s">
        <v>15</v>
      </c>
      <c r="D425" t="s">
        <v>33</v>
      </c>
      <c r="E425" t="s">
        <v>22</v>
      </c>
      <c r="F425" s="2">
        <v>43790</v>
      </c>
      <c r="G425" s="2">
        <v>36312</v>
      </c>
      <c r="H425" s="4">
        <v>112614</v>
      </c>
      <c r="I425" s="4">
        <v>17777</v>
      </c>
      <c r="J425" s="4">
        <f>Table1[[#This Row],[Basic Salary]]+Table1[[#This Row],[Bonus]]</f>
        <v>130391</v>
      </c>
      <c r="K425">
        <v>87</v>
      </c>
      <c r="L425">
        <v>57</v>
      </c>
      <c r="M425" t="s">
        <v>53</v>
      </c>
      <c r="N425">
        <v>103</v>
      </c>
    </row>
    <row r="426" spans="1:14" x14ac:dyDescent="0.35">
      <c r="A426" t="s">
        <v>250</v>
      </c>
      <c r="B426" t="s">
        <v>71</v>
      </c>
      <c r="C426" t="s">
        <v>15</v>
      </c>
      <c r="D426" t="s">
        <v>81</v>
      </c>
      <c r="E426" t="s">
        <v>65</v>
      </c>
      <c r="F426" s="2">
        <v>42668</v>
      </c>
      <c r="G426" s="2">
        <v>34507</v>
      </c>
      <c r="H426" s="4">
        <v>117973</v>
      </c>
      <c r="I426" s="4">
        <v>12388</v>
      </c>
      <c r="J426" s="4">
        <f>Table1[[#This Row],[Basic Salary]]+Table1[[#This Row],[Bonus]]</f>
        <v>130361</v>
      </c>
      <c r="K426">
        <v>82</v>
      </c>
      <c r="L426">
        <v>100</v>
      </c>
      <c r="M426" t="s">
        <v>23</v>
      </c>
      <c r="N426">
        <v>110</v>
      </c>
    </row>
    <row r="427" spans="1:14" x14ac:dyDescent="0.35">
      <c r="A427" t="s">
        <v>3228</v>
      </c>
      <c r="B427" t="s">
        <v>39</v>
      </c>
      <c r="C427" t="s">
        <v>21</v>
      </c>
      <c r="D427" t="s">
        <v>33</v>
      </c>
      <c r="E427" t="s">
        <v>65</v>
      </c>
      <c r="F427" s="2">
        <v>42745</v>
      </c>
      <c r="G427" s="2">
        <v>35361</v>
      </c>
      <c r="H427" s="4">
        <v>114973</v>
      </c>
      <c r="I427" s="4">
        <v>15388</v>
      </c>
      <c r="J427" s="4">
        <f>Table1[[#This Row],[Basic Salary]]+Table1[[#This Row],[Bonus]]</f>
        <v>130361</v>
      </c>
      <c r="K427">
        <v>77</v>
      </c>
      <c r="L427">
        <v>58</v>
      </c>
      <c r="M427" t="s">
        <v>53</v>
      </c>
      <c r="N427">
        <v>104</v>
      </c>
    </row>
    <row r="428" spans="1:14" x14ac:dyDescent="0.35">
      <c r="A428" t="s">
        <v>4788</v>
      </c>
      <c r="B428" t="s">
        <v>45</v>
      </c>
      <c r="C428" t="s">
        <v>21</v>
      </c>
      <c r="D428" t="s">
        <v>33</v>
      </c>
      <c r="E428" t="s">
        <v>26</v>
      </c>
      <c r="F428" s="2">
        <v>42993</v>
      </c>
      <c r="G428" s="2">
        <v>34242</v>
      </c>
      <c r="H428" s="4">
        <v>107288</v>
      </c>
      <c r="I428" s="4">
        <v>23018</v>
      </c>
      <c r="J428" s="4">
        <f>Table1[[#This Row],[Basic Salary]]+Table1[[#This Row],[Bonus]]</f>
        <v>130306</v>
      </c>
      <c r="K428">
        <v>100</v>
      </c>
      <c r="L428">
        <v>89</v>
      </c>
      <c r="M428" t="s">
        <v>31</v>
      </c>
      <c r="N428">
        <v>102</v>
      </c>
    </row>
    <row r="429" spans="1:14" x14ac:dyDescent="0.35">
      <c r="A429" t="s">
        <v>3562</v>
      </c>
      <c r="B429" t="s">
        <v>36</v>
      </c>
      <c r="C429" t="s">
        <v>21</v>
      </c>
      <c r="D429" t="s">
        <v>33</v>
      </c>
      <c r="E429" t="s">
        <v>26</v>
      </c>
      <c r="F429" s="2">
        <v>42123</v>
      </c>
      <c r="G429" s="2">
        <v>29394</v>
      </c>
      <c r="H429" s="4">
        <v>111407</v>
      </c>
      <c r="I429" s="4">
        <v>18868</v>
      </c>
      <c r="J429" s="4">
        <f>Table1[[#This Row],[Basic Salary]]+Table1[[#This Row],[Bonus]]</f>
        <v>130275</v>
      </c>
      <c r="K429">
        <v>70</v>
      </c>
      <c r="L429">
        <v>55</v>
      </c>
      <c r="M429" t="s">
        <v>18</v>
      </c>
      <c r="N429">
        <v>120</v>
      </c>
    </row>
    <row r="430" spans="1:14" x14ac:dyDescent="0.35">
      <c r="A430" t="s">
        <v>4985</v>
      </c>
      <c r="B430" t="s">
        <v>89</v>
      </c>
      <c r="C430" t="s">
        <v>21</v>
      </c>
      <c r="D430" t="s">
        <v>43</v>
      </c>
      <c r="E430" t="s">
        <v>30</v>
      </c>
      <c r="F430" s="2">
        <v>45194</v>
      </c>
      <c r="G430" s="2">
        <v>30853</v>
      </c>
      <c r="H430" s="4">
        <v>113106</v>
      </c>
      <c r="I430" s="4">
        <v>17145</v>
      </c>
      <c r="J430" s="4">
        <f>Table1[[#This Row],[Basic Salary]]+Table1[[#This Row],[Bonus]]</f>
        <v>130251</v>
      </c>
      <c r="K430">
        <v>66</v>
      </c>
      <c r="L430">
        <v>53</v>
      </c>
      <c r="M430" t="s">
        <v>23</v>
      </c>
      <c r="N430">
        <v>118</v>
      </c>
    </row>
    <row r="431" spans="1:14" x14ac:dyDescent="0.35">
      <c r="A431" t="s">
        <v>4698</v>
      </c>
      <c r="B431" t="s">
        <v>93</v>
      </c>
      <c r="C431" t="s">
        <v>21</v>
      </c>
      <c r="D431" t="s">
        <v>25</v>
      </c>
      <c r="E431" t="s">
        <v>17</v>
      </c>
      <c r="F431" s="2">
        <v>45604</v>
      </c>
      <c r="G431" s="2">
        <v>39155</v>
      </c>
      <c r="H431" s="4">
        <v>104377</v>
      </c>
      <c r="I431" s="4">
        <v>25811</v>
      </c>
      <c r="J431" s="4">
        <f>Table1[[#This Row],[Basic Salary]]+Table1[[#This Row],[Bonus]]</f>
        <v>130188</v>
      </c>
      <c r="K431">
        <v>71</v>
      </c>
      <c r="L431">
        <v>58</v>
      </c>
      <c r="M431" t="s">
        <v>53</v>
      </c>
      <c r="N431">
        <v>114</v>
      </c>
    </row>
    <row r="432" spans="1:14" x14ac:dyDescent="0.35">
      <c r="A432" t="s">
        <v>3271</v>
      </c>
      <c r="B432" t="s">
        <v>39</v>
      </c>
      <c r="C432" t="s">
        <v>15</v>
      </c>
      <c r="D432" t="s">
        <v>46</v>
      </c>
      <c r="E432" t="s">
        <v>26</v>
      </c>
      <c r="F432" s="2">
        <v>44323</v>
      </c>
      <c r="G432" s="2">
        <v>33457</v>
      </c>
      <c r="H432" s="4">
        <v>117762</v>
      </c>
      <c r="I432" s="4">
        <v>12424</v>
      </c>
      <c r="J432" s="4">
        <f>Table1[[#This Row],[Basic Salary]]+Table1[[#This Row],[Bonus]]</f>
        <v>130186</v>
      </c>
      <c r="K432">
        <v>60</v>
      </c>
      <c r="L432">
        <v>65</v>
      </c>
      <c r="M432" t="s">
        <v>23</v>
      </c>
      <c r="N432">
        <v>112</v>
      </c>
    </row>
    <row r="433" spans="1:14" x14ac:dyDescent="0.35">
      <c r="A433" t="s">
        <v>1542</v>
      </c>
      <c r="B433" t="s">
        <v>50</v>
      </c>
      <c r="C433" t="s">
        <v>21</v>
      </c>
      <c r="D433" t="s">
        <v>16</v>
      </c>
      <c r="E433" t="s">
        <v>17</v>
      </c>
      <c r="F433" s="2">
        <v>42555</v>
      </c>
      <c r="G433" s="2">
        <v>34491</v>
      </c>
      <c r="H433" s="4">
        <v>117069</v>
      </c>
      <c r="I433" s="4">
        <v>13090</v>
      </c>
      <c r="J433" s="4">
        <f>Table1[[#This Row],[Basic Salary]]+Table1[[#This Row],[Bonus]]</f>
        <v>130159</v>
      </c>
      <c r="K433">
        <v>94</v>
      </c>
      <c r="L433">
        <v>77</v>
      </c>
      <c r="M433" t="s">
        <v>37</v>
      </c>
      <c r="N433">
        <v>104</v>
      </c>
    </row>
    <row r="434" spans="1:14" x14ac:dyDescent="0.35">
      <c r="A434" t="s">
        <v>1446</v>
      </c>
      <c r="B434" t="s">
        <v>48</v>
      </c>
      <c r="C434" t="s">
        <v>21</v>
      </c>
      <c r="D434" t="s">
        <v>33</v>
      </c>
      <c r="E434" t="s">
        <v>26</v>
      </c>
      <c r="F434" s="2">
        <v>43359</v>
      </c>
      <c r="G434" s="2">
        <v>36599</v>
      </c>
      <c r="H434" s="4">
        <v>116692</v>
      </c>
      <c r="I434" s="4">
        <v>13451</v>
      </c>
      <c r="J434" s="4">
        <f>Table1[[#This Row],[Basic Salary]]+Table1[[#This Row],[Bonus]]</f>
        <v>130143</v>
      </c>
      <c r="K434">
        <v>96</v>
      </c>
      <c r="L434">
        <v>57</v>
      </c>
      <c r="M434" t="s">
        <v>23</v>
      </c>
      <c r="N434">
        <v>102</v>
      </c>
    </row>
    <row r="435" spans="1:14" x14ac:dyDescent="0.35">
      <c r="A435" t="s">
        <v>1198</v>
      </c>
      <c r="B435" t="s">
        <v>14</v>
      </c>
      <c r="C435" t="s">
        <v>15</v>
      </c>
      <c r="D435" t="s">
        <v>16</v>
      </c>
      <c r="E435" t="s">
        <v>30</v>
      </c>
      <c r="F435" s="2">
        <v>43425</v>
      </c>
      <c r="G435" s="2">
        <v>37149</v>
      </c>
      <c r="H435" s="4">
        <v>105478</v>
      </c>
      <c r="I435" s="4">
        <v>24660</v>
      </c>
      <c r="J435" s="4">
        <f>Table1[[#This Row],[Basic Salary]]+Table1[[#This Row],[Bonus]]</f>
        <v>130138</v>
      </c>
      <c r="K435">
        <v>94</v>
      </c>
      <c r="L435">
        <v>40</v>
      </c>
      <c r="M435" t="s">
        <v>37</v>
      </c>
      <c r="N435">
        <v>117</v>
      </c>
    </row>
    <row r="436" spans="1:14" x14ac:dyDescent="0.35">
      <c r="A436" t="s">
        <v>552</v>
      </c>
      <c r="B436" t="s">
        <v>14</v>
      </c>
      <c r="C436" t="s">
        <v>21</v>
      </c>
      <c r="D436" t="s">
        <v>33</v>
      </c>
      <c r="E436" t="s">
        <v>51</v>
      </c>
      <c r="F436" s="2">
        <v>42240</v>
      </c>
      <c r="G436" s="2">
        <v>32092</v>
      </c>
      <c r="H436" s="4">
        <v>108924</v>
      </c>
      <c r="I436" s="4">
        <v>21199</v>
      </c>
      <c r="J436" s="4">
        <f>Table1[[#This Row],[Basic Salary]]+Table1[[#This Row],[Bonus]]</f>
        <v>130123</v>
      </c>
      <c r="K436">
        <v>88</v>
      </c>
      <c r="L436">
        <v>40</v>
      </c>
      <c r="M436" t="s">
        <v>37</v>
      </c>
      <c r="N436">
        <v>117</v>
      </c>
    </row>
    <row r="437" spans="1:14" x14ac:dyDescent="0.35">
      <c r="A437" t="s">
        <v>1536</v>
      </c>
      <c r="B437" t="s">
        <v>95</v>
      </c>
      <c r="C437" t="s">
        <v>15</v>
      </c>
      <c r="D437" t="s">
        <v>25</v>
      </c>
      <c r="E437" t="s">
        <v>22</v>
      </c>
      <c r="F437" s="2">
        <v>42375</v>
      </c>
      <c r="G437" s="2">
        <v>40880</v>
      </c>
      <c r="H437" s="4">
        <v>103377</v>
      </c>
      <c r="I437" s="4">
        <v>26731</v>
      </c>
      <c r="J437" s="4">
        <f>Table1[[#This Row],[Basic Salary]]+Table1[[#This Row],[Bonus]]</f>
        <v>130108</v>
      </c>
      <c r="K437">
        <v>85</v>
      </c>
      <c r="L437">
        <v>94</v>
      </c>
      <c r="M437" t="s">
        <v>31</v>
      </c>
      <c r="N437">
        <v>105</v>
      </c>
    </row>
    <row r="438" spans="1:14" x14ac:dyDescent="0.35">
      <c r="A438" t="s">
        <v>2384</v>
      </c>
      <c r="B438" t="s">
        <v>89</v>
      </c>
      <c r="C438" t="s">
        <v>21</v>
      </c>
      <c r="D438" t="s">
        <v>81</v>
      </c>
      <c r="E438" t="s">
        <v>17</v>
      </c>
      <c r="F438" s="2">
        <v>45102</v>
      </c>
      <c r="G438" s="2">
        <v>40022</v>
      </c>
      <c r="H438" s="4">
        <v>104536</v>
      </c>
      <c r="I438" s="4">
        <v>25535</v>
      </c>
      <c r="J438" s="4">
        <f>Table1[[#This Row],[Basic Salary]]+Table1[[#This Row],[Bonus]]</f>
        <v>130071</v>
      </c>
      <c r="K438">
        <v>60</v>
      </c>
      <c r="L438">
        <v>76</v>
      </c>
      <c r="M438" t="s">
        <v>37</v>
      </c>
      <c r="N438">
        <v>106</v>
      </c>
    </row>
    <row r="439" spans="1:14" x14ac:dyDescent="0.35">
      <c r="A439" t="s">
        <v>1504</v>
      </c>
      <c r="B439" t="s">
        <v>87</v>
      </c>
      <c r="C439" t="s">
        <v>21</v>
      </c>
      <c r="D439" t="s">
        <v>40</v>
      </c>
      <c r="E439" t="s">
        <v>30</v>
      </c>
      <c r="F439" s="2">
        <v>44713</v>
      </c>
      <c r="G439" s="2">
        <v>31600</v>
      </c>
      <c r="H439" s="4">
        <v>100938</v>
      </c>
      <c r="I439" s="4">
        <v>29130</v>
      </c>
      <c r="J439" s="4">
        <f>Table1[[#This Row],[Basic Salary]]+Table1[[#This Row],[Bonus]]</f>
        <v>130068</v>
      </c>
      <c r="K439">
        <v>62</v>
      </c>
      <c r="L439">
        <v>87</v>
      </c>
      <c r="M439" t="s">
        <v>34</v>
      </c>
      <c r="N439">
        <v>113</v>
      </c>
    </row>
    <row r="440" spans="1:14" x14ac:dyDescent="0.35">
      <c r="A440" t="s">
        <v>663</v>
      </c>
      <c r="B440" t="s">
        <v>69</v>
      </c>
      <c r="C440" t="s">
        <v>15</v>
      </c>
      <c r="D440" t="s">
        <v>81</v>
      </c>
      <c r="E440" t="s">
        <v>26</v>
      </c>
      <c r="F440" s="2">
        <v>42556</v>
      </c>
      <c r="G440" s="2">
        <v>31220</v>
      </c>
      <c r="H440" s="4">
        <v>116045</v>
      </c>
      <c r="I440" s="4">
        <v>13992</v>
      </c>
      <c r="J440" s="4">
        <f>Table1[[#This Row],[Basic Salary]]+Table1[[#This Row],[Bonus]]</f>
        <v>130037</v>
      </c>
      <c r="K440">
        <v>81</v>
      </c>
      <c r="L440">
        <v>73</v>
      </c>
      <c r="M440" t="s">
        <v>27</v>
      </c>
      <c r="N440">
        <v>117</v>
      </c>
    </row>
    <row r="441" spans="1:14" x14ac:dyDescent="0.35">
      <c r="A441" t="s">
        <v>1239</v>
      </c>
      <c r="B441" t="s">
        <v>42</v>
      </c>
      <c r="C441" t="s">
        <v>15</v>
      </c>
      <c r="D441" t="s">
        <v>81</v>
      </c>
      <c r="E441" t="s">
        <v>26</v>
      </c>
      <c r="F441" s="2">
        <v>42131</v>
      </c>
      <c r="G441" s="2">
        <v>33224</v>
      </c>
      <c r="H441" s="4">
        <v>100705</v>
      </c>
      <c r="I441" s="4">
        <v>29281</v>
      </c>
      <c r="J441" s="4">
        <f>Table1[[#This Row],[Basic Salary]]+Table1[[#This Row],[Bonus]]</f>
        <v>129986</v>
      </c>
      <c r="K441">
        <v>87</v>
      </c>
      <c r="L441">
        <v>63</v>
      </c>
      <c r="M441" t="s">
        <v>37</v>
      </c>
      <c r="N441">
        <v>103</v>
      </c>
    </row>
    <row r="442" spans="1:14" x14ac:dyDescent="0.35">
      <c r="A442" t="s">
        <v>4634</v>
      </c>
      <c r="B442" t="s">
        <v>93</v>
      </c>
      <c r="C442" t="s">
        <v>15</v>
      </c>
      <c r="D442" t="s">
        <v>16</v>
      </c>
      <c r="E442" t="s">
        <v>26</v>
      </c>
      <c r="F442" s="2">
        <v>42510</v>
      </c>
      <c r="G442" s="2">
        <v>40905</v>
      </c>
      <c r="H442" s="4">
        <v>118223</v>
      </c>
      <c r="I442" s="4">
        <v>11763</v>
      </c>
      <c r="J442" s="4">
        <f>Table1[[#This Row],[Basic Salary]]+Table1[[#This Row],[Bonus]]</f>
        <v>129986</v>
      </c>
      <c r="K442">
        <v>66</v>
      </c>
      <c r="L442">
        <v>70</v>
      </c>
      <c r="M442" t="s">
        <v>27</v>
      </c>
      <c r="N442">
        <v>120</v>
      </c>
    </row>
    <row r="443" spans="1:14" x14ac:dyDescent="0.35">
      <c r="A443" t="s">
        <v>1105</v>
      </c>
      <c r="B443" t="s">
        <v>62</v>
      </c>
      <c r="C443" t="s">
        <v>15</v>
      </c>
      <c r="D443" t="s">
        <v>81</v>
      </c>
      <c r="E443" t="s">
        <v>22</v>
      </c>
      <c r="F443" s="2">
        <v>45544</v>
      </c>
      <c r="G443" s="2">
        <v>33538</v>
      </c>
      <c r="H443" s="4">
        <v>116875</v>
      </c>
      <c r="I443" s="4">
        <v>13105</v>
      </c>
      <c r="J443" s="4">
        <f>Table1[[#This Row],[Basic Salary]]+Table1[[#This Row],[Bonus]]</f>
        <v>129980</v>
      </c>
      <c r="K443">
        <v>87</v>
      </c>
      <c r="L443">
        <v>52</v>
      </c>
      <c r="M443" t="s">
        <v>27</v>
      </c>
      <c r="N443">
        <v>104</v>
      </c>
    </row>
    <row r="444" spans="1:14" x14ac:dyDescent="0.35">
      <c r="A444" t="s">
        <v>2984</v>
      </c>
      <c r="B444" t="s">
        <v>29</v>
      </c>
      <c r="C444" t="s">
        <v>21</v>
      </c>
      <c r="D444" t="s">
        <v>33</v>
      </c>
      <c r="E444" t="s">
        <v>22</v>
      </c>
      <c r="F444" s="2">
        <v>43154</v>
      </c>
      <c r="G444" s="2">
        <v>35460</v>
      </c>
      <c r="H444" s="4">
        <v>110893</v>
      </c>
      <c r="I444" s="4">
        <v>19061</v>
      </c>
      <c r="J444" s="4">
        <f>Table1[[#This Row],[Basic Salary]]+Table1[[#This Row],[Bonus]]</f>
        <v>129954</v>
      </c>
      <c r="K444">
        <v>95</v>
      </c>
      <c r="L444">
        <v>74</v>
      </c>
      <c r="M444" t="s">
        <v>18</v>
      </c>
      <c r="N444">
        <v>114</v>
      </c>
    </row>
    <row r="445" spans="1:14" x14ac:dyDescent="0.35">
      <c r="A445" t="s">
        <v>4750</v>
      </c>
      <c r="B445" t="s">
        <v>14</v>
      </c>
      <c r="C445" t="s">
        <v>15</v>
      </c>
      <c r="D445" t="s">
        <v>33</v>
      </c>
      <c r="E445" t="s">
        <v>65</v>
      </c>
      <c r="F445" s="2">
        <v>45187</v>
      </c>
      <c r="G445" s="2">
        <v>31781</v>
      </c>
      <c r="H445" s="4">
        <v>116827</v>
      </c>
      <c r="I445" s="4">
        <v>13110</v>
      </c>
      <c r="J445" s="4">
        <f>Table1[[#This Row],[Basic Salary]]+Table1[[#This Row],[Bonus]]</f>
        <v>129937</v>
      </c>
      <c r="K445">
        <v>67</v>
      </c>
      <c r="L445">
        <v>77</v>
      </c>
      <c r="M445" t="s">
        <v>27</v>
      </c>
      <c r="N445">
        <v>113</v>
      </c>
    </row>
    <row r="446" spans="1:14" x14ac:dyDescent="0.35">
      <c r="A446" t="s">
        <v>3123</v>
      </c>
      <c r="B446" t="s">
        <v>39</v>
      </c>
      <c r="C446" t="s">
        <v>21</v>
      </c>
      <c r="D446" t="s">
        <v>16</v>
      </c>
      <c r="E446" t="s">
        <v>22</v>
      </c>
      <c r="F446" s="2">
        <v>44248</v>
      </c>
      <c r="G446" s="2">
        <v>30888</v>
      </c>
      <c r="H446" s="4">
        <v>114502</v>
      </c>
      <c r="I446" s="4">
        <v>15429</v>
      </c>
      <c r="J446" s="4">
        <f>Table1[[#This Row],[Basic Salary]]+Table1[[#This Row],[Bonus]]</f>
        <v>129931</v>
      </c>
      <c r="K446">
        <v>92</v>
      </c>
      <c r="L446">
        <v>53</v>
      </c>
      <c r="M446" t="s">
        <v>18</v>
      </c>
      <c r="N446">
        <v>115</v>
      </c>
    </row>
    <row r="447" spans="1:14" x14ac:dyDescent="0.35">
      <c r="A447" t="s">
        <v>1875</v>
      </c>
      <c r="B447" t="s">
        <v>60</v>
      </c>
      <c r="C447" t="s">
        <v>15</v>
      </c>
      <c r="D447" t="s">
        <v>46</v>
      </c>
      <c r="E447" t="s">
        <v>26</v>
      </c>
      <c r="F447" s="2">
        <v>42802</v>
      </c>
      <c r="G447" s="2">
        <v>32016</v>
      </c>
      <c r="H447" s="4">
        <v>119759</v>
      </c>
      <c r="I447" s="4">
        <v>10166</v>
      </c>
      <c r="J447" s="4">
        <f>Table1[[#This Row],[Basic Salary]]+Table1[[#This Row],[Bonus]]</f>
        <v>129925</v>
      </c>
      <c r="K447">
        <v>73</v>
      </c>
      <c r="L447">
        <v>78</v>
      </c>
      <c r="M447" t="s">
        <v>23</v>
      </c>
      <c r="N447">
        <v>117</v>
      </c>
    </row>
    <row r="448" spans="1:14" x14ac:dyDescent="0.35">
      <c r="A448" t="s">
        <v>1677</v>
      </c>
      <c r="B448" t="s">
        <v>20</v>
      </c>
      <c r="C448" t="s">
        <v>21</v>
      </c>
      <c r="D448" t="s">
        <v>40</v>
      </c>
      <c r="E448" t="s">
        <v>22</v>
      </c>
      <c r="F448" s="2">
        <v>43733</v>
      </c>
      <c r="G448" s="2">
        <v>35078</v>
      </c>
      <c r="H448" s="4">
        <v>111715</v>
      </c>
      <c r="I448" s="4">
        <v>18205</v>
      </c>
      <c r="J448" s="4">
        <f>Table1[[#This Row],[Basic Salary]]+Table1[[#This Row],[Bonus]]</f>
        <v>129920</v>
      </c>
      <c r="K448">
        <v>60</v>
      </c>
      <c r="L448">
        <v>84</v>
      </c>
      <c r="M448" t="s">
        <v>23</v>
      </c>
      <c r="N448">
        <v>110</v>
      </c>
    </row>
    <row r="449" spans="1:14" x14ac:dyDescent="0.35">
      <c r="A449" t="s">
        <v>1683</v>
      </c>
      <c r="B449" t="s">
        <v>77</v>
      </c>
      <c r="C449" t="s">
        <v>21</v>
      </c>
      <c r="D449" t="s">
        <v>16</v>
      </c>
      <c r="E449" t="s">
        <v>22</v>
      </c>
      <c r="F449" s="2">
        <v>44805</v>
      </c>
      <c r="G449" s="2">
        <v>31324</v>
      </c>
      <c r="H449" s="4">
        <v>102781</v>
      </c>
      <c r="I449" s="4">
        <v>27126</v>
      </c>
      <c r="J449" s="4">
        <f>Table1[[#This Row],[Basic Salary]]+Table1[[#This Row],[Bonus]]</f>
        <v>129907</v>
      </c>
      <c r="K449">
        <v>61</v>
      </c>
      <c r="L449">
        <v>99</v>
      </c>
      <c r="M449" t="s">
        <v>23</v>
      </c>
      <c r="N449">
        <v>115</v>
      </c>
    </row>
    <row r="450" spans="1:14" x14ac:dyDescent="0.35">
      <c r="A450" t="s">
        <v>1706</v>
      </c>
      <c r="B450" t="s">
        <v>69</v>
      </c>
      <c r="C450" t="s">
        <v>15</v>
      </c>
      <c r="D450" t="s">
        <v>46</v>
      </c>
      <c r="E450" t="s">
        <v>51</v>
      </c>
      <c r="F450" s="2">
        <v>45652</v>
      </c>
      <c r="G450" s="2">
        <v>31502</v>
      </c>
      <c r="H450" s="4">
        <v>115221</v>
      </c>
      <c r="I450" s="4">
        <v>14667</v>
      </c>
      <c r="J450" s="4">
        <f>Table1[[#This Row],[Basic Salary]]+Table1[[#This Row],[Bonus]]</f>
        <v>129888</v>
      </c>
      <c r="K450">
        <v>72</v>
      </c>
      <c r="L450">
        <v>83</v>
      </c>
      <c r="M450" t="s">
        <v>18</v>
      </c>
      <c r="N450">
        <v>112</v>
      </c>
    </row>
    <row r="451" spans="1:14" x14ac:dyDescent="0.35">
      <c r="A451" t="s">
        <v>2523</v>
      </c>
      <c r="B451" t="s">
        <v>75</v>
      </c>
      <c r="C451" t="s">
        <v>21</v>
      </c>
      <c r="D451" t="s">
        <v>46</v>
      </c>
      <c r="E451" t="s">
        <v>51</v>
      </c>
      <c r="F451" s="2">
        <v>43613</v>
      </c>
      <c r="G451" s="2">
        <v>34350</v>
      </c>
      <c r="H451" s="4">
        <v>105180</v>
      </c>
      <c r="I451" s="4">
        <v>24698</v>
      </c>
      <c r="J451" s="4">
        <f>Table1[[#This Row],[Basic Salary]]+Table1[[#This Row],[Bonus]]</f>
        <v>129878</v>
      </c>
      <c r="K451">
        <v>99</v>
      </c>
      <c r="L451">
        <v>48</v>
      </c>
      <c r="M451" t="s">
        <v>53</v>
      </c>
      <c r="N451">
        <v>104</v>
      </c>
    </row>
    <row r="452" spans="1:14" x14ac:dyDescent="0.35">
      <c r="A452" t="s">
        <v>82</v>
      </c>
      <c r="B452" t="s">
        <v>75</v>
      </c>
      <c r="C452" t="s">
        <v>21</v>
      </c>
      <c r="D452" t="s">
        <v>46</v>
      </c>
      <c r="E452" t="s">
        <v>22</v>
      </c>
      <c r="F452" s="2">
        <v>42043</v>
      </c>
      <c r="G452" s="2">
        <v>36729</v>
      </c>
      <c r="H452" s="4">
        <v>106416</v>
      </c>
      <c r="I452" s="4">
        <v>23448</v>
      </c>
      <c r="J452" s="4">
        <f>Table1[[#This Row],[Basic Salary]]+Table1[[#This Row],[Bonus]]</f>
        <v>129864</v>
      </c>
      <c r="K452">
        <v>66</v>
      </c>
      <c r="L452">
        <v>44</v>
      </c>
      <c r="M452" t="s">
        <v>23</v>
      </c>
      <c r="N452">
        <v>107</v>
      </c>
    </row>
    <row r="453" spans="1:14" x14ac:dyDescent="0.35">
      <c r="A453" t="s">
        <v>3854</v>
      </c>
      <c r="B453" t="s">
        <v>93</v>
      </c>
      <c r="C453" t="s">
        <v>15</v>
      </c>
      <c r="D453" t="s">
        <v>33</v>
      </c>
      <c r="E453" t="s">
        <v>17</v>
      </c>
      <c r="F453" s="2">
        <v>45009</v>
      </c>
      <c r="G453" s="2">
        <v>33109</v>
      </c>
      <c r="H453" s="4">
        <v>117748</v>
      </c>
      <c r="I453" s="4">
        <v>12115</v>
      </c>
      <c r="J453" s="4">
        <f>Table1[[#This Row],[Basic Salary]]+Table1[[#This Row],[Bonus]]</f>
        <v>129863</v>
      </c>
      <c r="K453">
        <v>96</v>
      </c>
      <c r="L453">
        <v>67</v>
      </c>
      <c r="M453" t="s">
        <v>37</v>
      </c>
      <c r="N453">
        <v>116</v>
      </c>
    </row>
    <row r="454" spans="1:14" x14ac:dyDescent="0.35">
      <c r="A454" t="s">
        <v>3062</v>
      </c>
      <c r="B454" t="s">
        <v>71</v>
      </c>
      <c r="C454" t="s">
        <v>15</v>
      </c>
      <c r="D454" t="s">
        <v>40</v>
      </c>
      <c r="E454" t="s">
        <v>30</v>
      </c>
      <c r="F454" s="2">
        <v>45005</v>
      </c>
      <c r="G454" s="2">
        <v>32789</v>
      </c>
      <c r="H454" s="4">
        <v>104135</v>
      </c>
      <c r="I454" s="4">
        <v>25713</v>
      </c>
      <c r="J454" s="4">
        <f>Table1[[#This Row],[Basic Salary]]+Table1[[#This Row],[Bonus]]</f>
        <v>129848</v>
      </c>
      <c r="K454">
        <v>69</v>
      </c>
      <c r="L454">
        <v>49</v>
      </c>
      <c r="M454" t="s">
        <v>31</v>
      </c>
      <c r="N454">
        <v>111</v>
      </c>
    </row>
    <row r="455" spans="1:14" x14ac:dyDescent="0.35">
      <c r="A455" t="s">
        <v>1741</v>
      </c>
      <c r="B455" t="s">
        <v>36</v>
      </c>
      <c r="C455" t="s">
        <v>15</v>
      </c>
      <c r="D455" t="s">
        <v>81</v>
      </c>
      <c r="E455" t="s">
        <v>26</v>
      </c>
      <c r="F455" s="2">
        <v>45729</v>
      </c>
      <c r="G455" s="2">
        <v>35554</v>
      </c>
      <c r="H455" s="4">
        <v>110646</v>
      </c>
      <c r="I455" s="4">
        <v>19201</v>
      </c>
      <c r="J455" s="4">
        <f>Table1[[#This Row],[Basic Salary]]+Table1[[#This Row],[Bonus]]</f>
        <v>129847</v>
      </c>
      <c r="K455">
        <v>64</v>
      </c>
      <c r="L455">
        <v>78</v>
      </c>
      <c r="M455" t="s">
        <v>31</v>
      </c>
      <c r="N455">
        <v>112</v>
      </c>
    </row>
    <row r="456" spans="1:14" x14ac:dyDescent="0.35">
      <c r="A456" t="s">
        <v>3828</v>
      </c>
      <c r="B456" t="s">
        <v>87</v>
      </c>
      <c r="C456" t="s">
        <v>21</v>
      </c>
      <c r="D456" t="s">
        <v>46</v>
      </c>
      <c r="E456" t="s">
        <v>17</v>
      </c>
      <c r="F456" s="2">
        <v>43354</v>
      </c>
      <c r="G456" s="2">
        <v>39675</v>
      </c>
      <c r="H456" s="4">
        <v>114117</v>
      </c>
      <c r="I456" s="4">
        <v>15728</v>
      </c>
      <c r="J456" s="4">
        <f>Table1[[#This Row],[Basic Salary]]+Table1[[#This Row],[Bonus]]</f>
        <v>129845</v>
      </c>
      <c r="K456">
        <v>75</v>
      </c>
      <c r="L456">
        <v>73</v>
      </c>
      <c r="M456" t="s">
        <v>34</v>
      </c>
      <c r="N456">
        <v>104</v>
      </c>
    </row>
    <row r="457" spans="1:14" x14ac:dyDescent="0.35">
      <c r="A457" t="s">
        <v>4818</v>
      </c>
      <c r="B457" t="s">
        <v>48</v>
      </c>
      <c r="C457" t="s">
        <v>15</v>
      </c>
      <c r="D457" t="s">
        <v>25</v>
      </c>
      <c r="E457" t="s">
        <v>26</v>
      </c>
      <c r="F457" s="2">
        <v>44745</v>
      </c>
      <c r="G457" s="2">
        <v>37606</v>
      </c>
      <c r="H457" s="4">
        <v>111235</v>
      </c>
      <c r="I457" s="4">
        <v>18600</v>
      </c>
      <c r="J457" s="4">
        <f>Table1[[#This Row],[Basic Salary]]+Table1[[#This Row],[Bonus]]</f>
        <v>129835</v>
      </c>
      <c r="K457">
        <v>71</v>
      </c>
      <c r="L457">
        <v>66</v>
      </c>
      <c r="M457" t="s">
        <v>23</v>
      </c>
      <c r="N457">
        <v>109</v>
      </c>
    </row>
    <row r="458" spans="1:14" x14ac:dyDescent="0.35">
      <c r="A458" t="s">
        <v>2044</v>
      </c>
      <c r="B458" t="s">
        <v>57</v>
      </c>
      <c r="C458" t="s">
        <v>15</v>
      </c>
      <c r="D458" t="s">
        <v>33</v>
      </c>
      <c r="E458" t="s">
        <v>30</v>
      </c>
      <c r="F458" s="2">
        <v>44440</v>
      </c>
      <c r="G458" s="2">
        <v>38039</v>
      </c>
      <c r="H458" s="4">
        <v>100135</v>
      </c>
      <c r="I458" s="4">
        <v>29674</v>
      </c>
      <c r="J458" s="4">
        <f>Table1[[#This Row],[Basic Salary]]+Table1[[#This Row],[Bonus]]</f>
        <v>129809</v>
      </c>
      <c r="K458">
        <v>94</v>
      </c>
      <c r="L458">
        <v>80</v>
      </c>
      <c r="M458" t="s">
        <v>53</v>
      </c>
      <c r="N458">
        <v>118</v>
      </c>
    </row>
    <row r="459" spans="1:14" x14ac:dyDescent="0.35">
      <c r="A459" t="s">
        <v>3724</v>
      </c>
      <c r="B459" t="s">
        <v>42</v>
      </c>
      <c r="C459" t="s">
        <v>15</v>
      </c>
      <c r="D459" t="s">
        <v>81</v>
      </c>
      <c r="E459" t="s">
        <v>51</v>
      </c>
      <c r="F459" s="2">
        <v>43475</v>
      </c>
      <c r="G459" s="2">
        <v>36664</v>
      </c>
      <c r="H459" s="4">
        <v>110267</v>
      </c>
      <c r="I459" s="4">
        <v>19518</v>
      </c>
      <c r="J459" s="4">
        <f>Table1[[#This Row],[Basic Salary]]+Table1[[#This Row],[Bonus]]</f>
        <v>129785</v>
      </c>
      <c r="K459">
        <v>87</v>
      </c>
      <c r="L459">
        <v>51</v>
      </c>
      <c r="M459" t="s">
        <v>31</v>
      </c>
      <c r="N459">
        <v>107</v>
      </c>
    </row>
    <row r="460" spans="1:14" x14ac:dyDescent="0.35">
      <c r="A460" t="s">
        <v>664</v>
      </c>
      <c r="B460" t="s">
        <v>77</v>
      </c>
      <c r="C460" t="s">
        <v>15</v>
      </c>
      <c r="D460" t="s">
        <v>43</v>
      </c>
      <c r="E460" t="s">
        <v>22</v>
      </c>
      <c r="F460" s="2">
        <v>42452</v>
      </c>
      <c r="G460" s="2">
        <v>38582</v>
      </c>
      <c r="H460" s="4">
        <v>107441</v>
      </c>
      <c r="I460" s="4">
        <v>22332</v>
      </c>
      <c r="J460" s="4">
        <f>Table1[[#This Row],[Basic Salary]]+Table1[[#This Row],[Bonus]]</f>
        <v>129773</v>
      </c>
      <c r="K460">
        <v>65</v>
      </c>
      <c r="L460">
        <v>70</v>
      </c>
      <c r="M460" t="s">
        <v>18</v>
      </c>
      <c r="N460">
        <v>120</v>
      </c>
    </row>
    <row r="461" spans="1:14" x14ac:dyDescent="0.35">
      <c r="A461" t="s">
        <v>341</v>
      </c>
      <c r="B461" t="s">
        <v>45</v>
      </c>
      <c r="C461" t="s">
        <v>21</v>
      </c>
      <c r="D461" t="s">
        <v>81</v>
      </c>
      <c r="E461" t="s">
        <v>26</v>
      </c>
      <c r="F461" s="2">
        <v>43901</v>
      </c>
      <c r="G461" s="2">
        <v>40354</v>
      </c>
      <c r="H461" s="4">
        <v>102147</v>
      </c>
      <c r="I461" s="4">
        <v>27624</v>
      </c>
      <c r="J461" s="4">
        <f>Table1[[#This Row],[Basic Salary]]+Table1[[#This Row],[Bonus]]</f>
        <v>129771</v>
      </c>
      <c r="K461">
        <v>92</v>
      </c>
      <c r="L461">
        <v>49</v>
      </c>
      <c r="M461" t="s">
        <v>31</v>
      </c>
      <c r="N461">
        <v>101</v>
      </c>
    </row>
    <row r="462" spans="1:14" x14ac:dyDescent="0.35">
      <c r="A462" t="s">
        <v>1053</v>
      </c>
      <c r="B462" t="s">
        <v>60</v>
      </c>
      <c r="C462" t="s">
        <v>21</v>
      </c>
      <c r="D462" t="s">
        <v>25</v>
      </c>
      <c r="E462" t="s">
        <v>30</v>
      </c>
      <c r="F462" s="2">
        <v>45912</v>
      </c>
      <c r="G462" s="2">
        <v>35450</v>
      </c>
      <c r="H462" s="4">
        <v>100617</v>
      </c>
      <c r="I462" s="4">
        <v>29147</v>
      </c>
      <c r="J462" s="4">
        <f>Table1[[#This Row],[Basic Salary]]+Table1[[#This Row],[Bonus]]</f>
        <v>129764</v>
      </c>
      <c r="K462">
        <v>60</v>
      </c>
      <c r="L462">
        <v>59</v>
      </c>
      <c r="M462" t="s">
        <v>53</v>
      </c>
      <c r="N462">
        <v>119</v>
      </c>
    </row>
    <row r="463" spans="1:14" x14ac:dyDescent="0.35">
      <c r="A463" t="s">
        <v>260</v>
      </c>
      <c r="B463" t="s">
        <v>60</v>
      </c>
      <c r="C463" t="s">
        <v>21</v>
      </c>
      <c r="D463" t="s">
        <v>16</v>
      </c>
      <c r="E463" t="s">
        <v>22</v>
      </c>
      <c r="F463" s="2">
        <v>43157</v>
      </c>
      <c r="G463" s="2">
        <v>37329</v>
      </c>
      <c r="H463" s="4">
        <v>103317</v>
      </c>
      <c r="I463" s="4">
        <v>26438</v>
      </c>
      <c r="J463" s="4">
        <f>Table1[[#This Row],[Basic Salary]]+Table1[[#This Row],[Bonus]]</f>
        <v>129755</v>
      </c>
      <c r="K463">
        <v>90</v>
      </c>
      <c r="L463">
        <v>58</v>
      </c>
      <c r="M463" t="s">
        <v>23</v>
      </c>
      <c r="N463">
        <v>101</v>
      </c>
    </row>
    <row r="464" spans="1:14" x14ac:dyDescent="0.35">
      <c r="A464" t="s">
        <v>2766</v>
      </c>
      <c r="B464" t="s">
        <v>87</v>
      </c>
      <c r="C464" t="s">
        <v>15</v>
      </c>
      <c r="D464" t="s">
        <v>33</v>
      </c>
      <c r="E464" t="s">
        <v>17</v>
      </c>
      <c r="F464" s="2">
        <v>42906</v>
      </c>
      <c r="G464" s="2">
        <v>33622</v>
      </c>
      <c r="H464" s="4">
        <v>105441</v>
      </c>
      <c r="I464" s="4">
        <v>24280</v>
      </c>
      <c r="J464" s="4">
        <f>Table1[[#This Row],[Basic Salary]]+Table1[[#This Row],[Bonus]]</f>
        <v>129721</v>
      </c>
      <c r="K464">
        <v>94</v>
      </c>
      <c r="L464">
        <v>42</v>
      </c>
      <c r="M464" t="s">
        <v>53</v>
      </c>
      <c r="N464">
        <v>107</v>
      </c>
    </row>
    <row r="465" spans="1:14" x14ac:dyDescent="0.35">
      <c r="A465" t="s">
        <v>4380</v>
      </c>
      <c r="B465" t="s">
        <v>62</v>
      </c>
      <c r="C465" t="s">
        <v>21</v>
      </c>
      <c r="D465" t="s">
        <v>43</v>
      </c>
      <c r="E465" t="s">
        <v>26</v>
      </c>
      <c r="F465" s="2">
        <v>42730</v>
      </c>
      <c r="G465" s="2">
        <v>37751</v>
      </c>
      <c r="H465" s="4">
        <v>103379</v>
      </c>
      <c r="I465" s="4">
        <v>26334</v>
      </c>
      <c r="J465" s="4">
        <f>Table1[[#This Row],[Basic Salary]]+Table1[[#This Row],[Bonus]]</f>
        <v>129713</v>
      </c>
      <c r="K465">
        <v>100</v>
      </c>
      <c r="L465">
        <v>58</v>
      </c>
      <c r="M465" t="s">
        <v>27</v>
      </c>
      <c r="N465">
        <v>115</v>
      </c>
    </row>
    <row r="466" spans="1:14" x14ac:dyDescent="0.35">
      <c r="A466" t="s">
        <v>386</v>
      </c>
      <c r="B466" t="s">
        <v>39</v>
      </c>
      <c r="C466" t="s">
        <v>15</v>
      </c>
      <c r="D466" t="s">
        <v>25</v>
      </c>
      <c r="E466" t="s">
        <v>22</v>
      </c>
      <c r="F466" s="2">
        <v>44269</v>
      </c>
      <c r="G466" s="2">
        <v>40919</v>
      </c>
      <c r="H466" s="4">
        <v>110944</v>
      </c>
      <c r="I466" s="4">
        <v>18741</v>
      </c>
      <c r="J466" s="4">
        <f>Table1[[#This Row],[Basic Salary]]+Table1[[#This Row],[Bonus]]</f>
        <v>129685</v>
      </c>
      <c r="K466">
        <v>74</v>
      </c>
      <c r="L466">
        <v>60</v>
      </c>
      <c r="M466" t="s">
        <v>37</v>
      </c>
      <c r="N466">
        <v>114</v>
      </c>
    </row>
    <row r="467" spans="1:14" x14ac:dyDescent="0.35">
      <c r="A467" t="s">
        <v>4902</v>
      </c>
      <c r="B467" t="s">
        <v>60</v>
      </c>
      <c r="C467" t="s">
        <v>15</v>
      </c>
      <c r="D467" t="s">
        <v>16</v>
      </c>
      <c r="E467" t="s">
        <v>17</v>
      </c>
      <c r="F467" s="2">
        <v>43837</v>
      </c>
      <c r="G467" s="2">
        <v>30189</v>
      </c>
      <c r="H467" s="4">
        <v>107208</v>
      </c>
      <c r="I467" s="4">
        <v>22439</v>
      </c>
      <c r="J467" s="4">
        <f>Table1[[#This Row],[Basic Salary]]+Table1[[#This Row],[Bonus]]</f>
        <v>129647</v>
      </c>
      <c r="K467">
        <v>85</v>
      </c>
      <c r="L467">
        <v>88</v>
      </c>
      <c r="M467" t="s">
        <v>53</v>
      </c>
      <c r="N467">
        <v>104</v>
      </c>
    </row>
    <row r="468" spans="1:14" x14ac:dyDescent="0.35">
      <c r="A468" t="s">
        <v>792</v>
      </c>
      <c r="B468" t="s">
        <v>95</v>
      </c>
      <c r="C468" t="s">
        <v>15</v>
      </c>
      <c r="D468" t="s">
        <v>43</v>
      </c>
      <c r="E468" t="s">
        <v>30</v>
      </c>
      <c r="F468" s="2">
        <v>45578</v>
      </c>
      <c r="G468" s="2">
        <v>34401</v>
      </c>
      <c r="H468" s="4">
        <v>114780</v>
      </c>
      <c r="I468" s="4">
        <v>14865</v>
      </c>
      <c r="J468" s="4">
        <f>Table1[[#This Row],[Basic Salary]]+Table1[[#This Row],[Bonus]]</f>
        <v>129645</v>
      </c>
      <c r="K468">
        <v>77</v>
      </c>
      <c r="L468">
        <v>83</v>
      </c>
      <c r="M468" t="s">
        <v>18</v>
      </c>
      <c r="N468">
        <v>112</v>
      </c>
    </row>
    <row r="469" spans="1:14" x14ac:dyDescent="0.35">
      <c r="A469" t="s">
        <v>695</v>
      </c>
      <c r="B469" t="s">
        <v>87</v>
      </c>
      <c r="C469" t="s">
        <v>15</v>
      </c>
      <c r="D469" t="s">
        <v>40</v>
      </c>
      <c r="E469" t="s">
        <v>51</v>
      </c>
      <c r="F469" s="2">
        <v>43198</v>
      </c>
      <c r="G469" s="2">
        <v>35610</v>
      </c>
      <c r="H469" s="4">
        <v>105684</v>
      </c>
      <c r="I469" s="4">
        <v>23937</v>
      </c>
      <c r="J469" s="4">
        <f>Table1[[#This Row],[Basic Salary]]+Table1[[#This Row],[Bonus]]</f>
        <v>129621</v>
      </c>
      <c r="K469">
        <v>88</v>
      </c>
      <c r="L469">
        <v>52</v>
      </c>
      <c r="M469" t="s">
        <v>37</v>
      </c>
      <c r="N469">
        <v>111</v>
      </c>
    </row>
    <row r="470" spans="1:14" x14ac:dyDescent="0.35">
      <c r="A470" t="s">
        <v>451</v>
      </c>
      <c r="B470" t="s">
        <v>85</v>
      </c>
      <c r="C470" t="s">
        <v>21</v>
      </c>
      <c r="D470" t="s">
        <v>40</v>
      </c>
      <c r="E470" t="s">
        <v>26</v>
      </c>
      <c r="F470" s="2">
        <v>43595</v>
      </c>
      <c r="G470" s="2">
        <v>29799</v>
      </c>
      <c r="H470" s="4">
        <v>101418</v>
      </c>
      <c r="I470" s="4">
        <v>28202</v>
      </c>
      <c r="J470" s="4">
        <f>Table1[[#This Row],[Basic Salary]]+Table1[[#This Row],[Bonus]]</f>
        <v>129620</v>
      </c>
      <c r="K470">
        <v>96</v>
      </c>
      <c r="L470">
        <v>92</v>
      </c>
      <c r="M470" t="s">
        <v>37</v>
      </c>
      <c r="N470">
        <v>111</v>
      </c>
    </row>
    <row r="471" spans="1:14" x14ac:dyDescent="0.35">
      <c r="A471" t="s">
        <v>1919</v>
      </c>
      <c r="B471" t="s">
        <v>50</v>
      </c>
      <c r="C471" t="s">
        <v>21</v>
      </c>
      <c r="D471" t="s">
        <v>40</v>
      </c>
      <c r="E471" t="s">
        <v>22</v>
      </c>
      <c r="F471" s="2">
        <v>43391</v>
      </c>
      <c r="G471" s="2">
        <v>32971</v>
      </c>
      <c r="H471" s="4">
        <v>100028</v>
      </c>
      <c r="I471" s="4">
        <v>29584</v>
      </c>
      <c r="J471" s="4">
        <f>Table1[[#This Row],[Basic Salary]]+Table1[[#This Row],[Bonus]]</f>
        <v>129612</v>
      </c>
      <c r="K471">
        <v>88</v>
      </c>
      <c r="L471">
        <v>87</v>
      </c>
      <c r="M471" t="s">
        <v>53</v>
      </c>
      <c r="N471">
        <v>116</v>
      </c>
    </row>
    <row r="472" spans="1:14" x14ac:dyDescent="0.35">
      <c r="A472" t="s">
        <v>1465</v>
      </c>
      <c r="B472" t="s">
        <v>85</v>
      </c>
      <c r="C472" t="s">
        <v>21</v>
      </c>
      <c r="D472" t="s">
        <v>81</v>
      </c>
      <c r="E472" t="s">
        <v>51</v>
      </c>
      <c r="F472" s="2">
        <v>43937</v>
      </c>
      <c r="G472" s="2">
        <v>30907</v>
      </c>
      <c r="H472" s="4">
        <v>114751</v>
      </c>
      <c r="I472" s="4">
        <v>14832</v>
      </c>
      <c r="J472" s="4">
        <f>Table1[[#This Row],[Basic Salary]]+Table1[[#This Row],[Bonus]]</f>
        <v>129583</v>
      </c>
      <c r="K472">
        <v>99</v>
      </c>
      <c r="L472">
        <v>53</v>
      </c>
      <c r="M472" t="s">
        <v>23</v>
      </c>
      <c r="N472">
        <v>105</v>
      </c>
    </row>
    <row r="473" spans="1:14" x14ac:dyDescent="0.35">
      <c r="A473" t="s">
        <v>2544</v>
      </c>
      <c r="B473" t="s">
        <v>62</v>
      </c>
      <c r="C473" t="s">
        <v>15</v>
      </c>
      <c r="D473" t="s">
        <v>46</v>
      </c>
      <c r="E473" t="s">
        <v>22</v>
      </c>
      <c r="F473" s="2">
        <v>44485</v>
      </c>
      <c r="G473" s="2">
        <v>40725</v>
      </c>
      <c r="H473" s="4">
        <v>110868</v>
      </c>
      <c r="I473" s="4">
        <v>18680</v>
      </c>
      <c r="J473" s="4">
        <f>Table1[[#This Row],[Basic Salary]]+Table1[[#This Row],[Bonus]]</f>
        <v>129548</v>
      </c>
      <c r="K473">
        <v>85</v>
      </c>
      <c r="L473">
        <v>50</v>
      </c>
      <c r="M473" t="s">
        <v>34</v>
      </c>
      <c r="N473">
        <v>115</v>
      </c>
    </row>
    <row r="474" spans="1:14" x14ac:dyDescent="0.35">
      <c r="A474" t="s">
        <v>272</v>
      </c>
      <c r="B474" t="s">
        <v>50</v>
      </c>
      <c r="C474" t="s">
        <v>21</v>
      </c>
      <c r="D474" t="s">
        <v>33</v>
      </c>
      <c r="E474" t="s">
        <v>17</v>
      </c>
      <c r="F474" s="2">
        <v>44793</v>
      </c>
      <c r="G474" s="2">
        <v>39760</v>
      </c>
      <c r="H474" s="4">
        <v>115873</v>
      </c>
      <c r="I474" s="4">
        <v>13662</v>
      </c>
      <c r="J474" s="4">
        <f>Table1[[#This Row],[Basic Salary]]+Table1[[#This Row],[Bonus]]</f>
        <v>129535</v>
      </c>
      <c r="K474">
        <v>99</v>
      </c>
      <c r="L474">
        <v>70</v>
      </c>
      <c r="M474" t="s">
        <v>37</v>
      </c>
      <c r="N474">
        <v>108</v>
      </c>
    </row>
    <row r="475" spans="1:14" x14ac:dyDescent="0.35">
      <c r="A475" t="s">
        <v>310</v>
      </c>
      <c r="B475" t="s">
        <v>87</v>
      </c>
      <c r="C475" t="s">
        <v>15</v>
      </c>
      <c r="D475" t="s">
        <v>81</v>
      </c>
      <c r="E475" t="s">
        <v>51</v>
      </c>
      <c r="F475" s="2">
        <v>45833</v>
      </c>
      <c r="G475" s="2">
        <v>38789</v>
      </c>
      <c r="H475" s="4">
        <v>100909</v>
      </c>
      <c r="I475" s="4">
        <v>28593</v>
      </c>
      <c r="J475" s="4">
        <f>Table1[[#This Row],[Basic Salary]]+Table1[[#This Row],[Bonus]]</f>
        <v>129502</v>
      </c>
      <c r="K475">
        <v>86</v>
      </c>
      <c r="L475">
        <v>58</v>
      </c>
      <c r="M475" t="s">
        <v>37</v>
      </c>
      <c r="N475">
        <v>107</v>
      </c>
    </row>
    <row r="476" spans="1:14" x14ac:dyDescent="0.35">
      <c r="A476" t="s">
        <v>3485</v>
      </c>
      <c r="B476" t="s">
        <v>39</v>
      </c>
      <c r="C476" t="s">
        <v>15</v>
      </c>
      <c r="D476" t="s">
        <v>40</v>
      </c>
      <c r="E476" t="s">
        <v>51</v>
      </c>
      <c r="F476" s="2">
        <v>42157</v>
      </c>
      <c r="G476" s="2">
        <v>36293</v>
      </c>
      <c r="H476" s="4">
        <v>109320</v>
      </c>
      <c r="I476" s="4">
        <v>20146</v>
      </c>
      <c r="J476" s="4">
        <f>Table1[[#This Row],[Basic Salary]]+Table1[[#This Row],[Bonus]]</f>
        <v>129466</v>
      </c>
      <c r="K476">
        <v>61</v>
      </c>
      <c r="L476">
        <v>98</v>
      </c>
      <c r="M476" t="s">
        <v>18</v>
      </c>
      <c r="N476">
        <v>103</v>
      </c>
    </row>
    <row r="477" spans="1:14" x14ac:dyDescent="0.35">
      <c r="A477" t="s">
        <v>3012</v>
      </c>
      <c r="B477" t="s">
        <v>36</v>
      </c>
      <c r="C477" t="s">
        <v>21</v>
      </c>
      <c r="D477" t="s">
        <v>40</v>
      </c>
      <c r="E477" t="s">
        <v>26</v>
      </c>
      <c r="F477" s="2">
        <v>43916</v>
      </c>
      <c r="G477" s="2">
        <v>32248</v>
      </c>
      <c r="H477" s="4">
        <v>104479</v>
      </c>
      <c r="I477" s="4">
        <v>24976</v>
      </c>
      <c r="J477" s="4">
        <f>Table1[[#This Row],[Basic Salary]]+Table1[[#This Row],[Bonus]]</f>
        <v>129455</v>
      </c>
      <c r="K477">
        <v>64</v>
      </c>
      <c r="L477">
        <v>47</v>
      </c>
      <c r="M477" t="s">
        <v>18</v>
      </c>
      <c r="N477">
        <v>111</v>
      </c>
    </row>
    <row r="478" spans="1:14" x14ac:dyDescent="0.35">
      <c r="A478" t="s">
        <v>3585</v>
      </c>
      <c r="B478" t="s">
        <v>129</v>
      </c>
      <c r="C478" t="s">
        <v>15</v>
      </c>
      <c r="D478" t="s">
        <v>43</v>
      </c>
      <c r="E478" t="s">
        <v>22</v>
      </c>
      <c r="F478" s="2">
        <v>45621</v>
      </c>
      <c r="G478" s="2">
        <v>40621</v>
      </c>
      <c r="H478" s="4">
        <v>117766</v>
      </c>
      <c r="I478" s="4">
        <v>11678</v>
      </c>
      <c r="J478" s="4">
        <f>Table1[[#This Row],[Basic Salary]]+Table1[[#This Row],[Bonus]]</f>
        <v>129444</v>
      </c>
      <c r="K478">
        <v>92</v>
      </c>
      <c r="L478">
        <v>45</v>
      </c>
      <c r="M478" t="s">
        <v>37</v>
      </c>
      <c r="N478">
        <v>102</v>
      </c>
    </row>
    <row r="479" spans="1:14" x14ac:dyDescent="0.35">
      <c r="A479" t="s">
        <v>258</v>
      </c>
      <c r="B479" t="s">
        <v>95</v>
      </c>
      <c r="C479" t="s">
        <v>21</v>
      </c>
      <c r="D479" t="s">
        <v>25</v>
      </c>
      <c r="E479" t="s">
        <v>65</v>
      </c>
      <c r="F479" s="2">
        <v>45337</v>
      </c>
      <c r="G479" s="2">
        <v>34585</v>
      </c>
      <c r="H479" s="4">
        <v>100718</v>
      </c>
      <c r="I479" s="4">
        <v>28629</v>
      </c>
      <c r="J479" s="4">
        <f>Table1[[#This Row],[Basic Salary]]+Table1[[#This Row],[Bonus]]</f>
        <v>129347</v>
      </c>
      <c r="K479">
        <v>80</v>
      </c>
      <c r="L479">
        <v>52</v>
      </c>
      <c r="M479" t="s">
        <v>34</v>
      </c>
      <c r="N479">
        <v>106</v>
      </c>
    </row>
    <row r="480" spans="1:14" x14ac:dyDescent="0.35">
      <c r="A480" t="s">
        <v>4507</v>
      </c>
      <c r="B480" t="s">
        <v>69</v>
      </c>
      <c r="C480" t="s">
        <v>21</v>
      </c>
      <c r="D480" t="s">
        <v>43</v>
      </c>
      <c r="E480" t="s">
        <v>30</v>
      </c>
      <c r="F480" s="2">
        <v>43690</v>
      </c>
      <c r="G480" s="2">
        <v>36513</v>
      </c>
      <c r="H480" s="4">
        <v>109521</v>
      </c>
      <c r="I480" s="4">
        <v>19819</v>
      </c>
      <c r="J480" s="4">
        <f>Table1[[#This Row],[Basic Salary]]+Table1[[#This Row],[Bonus]]</f>
        <v>129340</v>
      </c>
      <c r="K480">
        <v>93</v>
      </c>
      <c r="L480">
        <v>82</v>
      </c>
      <c r="M480" t="s">
        <v>34</v>
      </c>
      <c r="N480">
        <v>103</v>
      </c>
    </row>
    <row r="481" spans="1:14" x14ac:dyDescent="0.35">
      <c r="A481" t="s">
        <v>3822</v>
      </c>
      <c r="B481" t="s">
        <v>36</v>
      </c>
      <c r="C481" t="s">
        <v>21</v>
      </c>
      <c r="D481" t="s">
        <v>16</v>
      </c>
      <c r="E481" t="s">
        <v>65</v>
      </c>
      <c r="F481" s="2">
        <v>42125</v>
      </c>
      <c r="G481" s="2">
        <v>36432</v>
      </c>
      <c r="H481" s="4">
        <v>103281</v>
      </c>
      <c r="I481" s="4">
        <v>26058</v>
      </c>
      <c r="J481" s="4">
        <f>Table1[[#This Row],[Basic Salary]]+Table1[[#This Row],[Bonus]]</f>
        <v>129339</v>
      </c>
      <c r="K481">
        <v>97</v>
      </c>
      <c r="L481">
        <v>47</v>
      </c>
      <c r="M481" t="s">
        <v>34</v>
      </c>
      <c r="N481">
        <v>112</v>
      </c>
    </row>
    <row r="482" spans="1:14" x14ac:dyDescent="0.35">
      <c r="A482" t="s">
        <v>2889</v>
      </c>
      <c r="B482" t="s">
        <v>129</v>
      </c>
      <c r="C482" t="s">
        <v>15</v>
      </c>
      <c r="D482" t="s">
        <v>40</v>
      </c>
      <c r="E482" t="s">
        <v>30</v>
      </c>
      <c r="F482" s="2">
        <v>45170</v>
      </c>
      <c r="G482" s="2">
        <v>33245</v>
      </c>
      <c r="H482" s="4">
        <v>99684</v>
      </c>
      <c r="I482" s="4">
        <v>29652</v>
      </c>
      <c r="J482" s="4">
        <f>Table1[[#This Row],[Basic Salary]]+Table1[[#This Row],[Bonus]]</f>
        <v>129336</v>
      </c>
      <c r="K482">
        <v>94</v>
      </c>
      <c r="L482">
        <v>76</v>
      </c>
      <c r="M482" t="s">
        <v>18</v>
      </c>
      <c r="N482">
        <v>105</v>
      </c>
    </row>
    <row r="483" spans="1:14" x14ac:dyDescent="0.35">
      <c r="A483" t="s">
        <v>103</v>
      </c>
      <c r="B483" t="s">
        <v>42</v>
      </c>
      <c r="C483" t="s">
        <v>21</v>
      </c>
      <c r="D483" t="s">
        <v>33</v>
      </c>
      <c r="E483" t="s">
        <v>17</v>
      </c>
      <c r="F483" s="2">
        <v>45702</v>
      </c>
      <c r="G483" s="2">
        <v>32072</v>
      </c>
      <c r="H483" s="4">
        <v>105676</v>
      </c>
      <c r="I483" s="4">
        <v>23648</v>
      </c>
      <c r="J483" s="4">
        <f>Table1[[#This Row],[Basic Salary]]+Table1[[#This Row],[Bonus]]</f>
        <v>129324</v>
      </c>
      <c r="K483">
        <v>79</v>
      </c>
      <c r="L483">
        <v>65</v>
      </c>
      <c r="M483" t="s">
        <v>23</v>
      </c>
      <c r="N483">
        <v>101</v>
      </c>
    </row>
    <row r="484" spans="1:14" x14ac:dyDescent="0.35">
      <c r="A484" t="s">
        <v>4543</v>
      </c>
      <c r="B484" t="s">
        <v>36</v>
      </c>
      <c r="C484" t="s">
        <v>21</v>
      </c>
      <c r="D484" t="s">
        <v>46</v>
      </c>
      <c r="E484" t="s">
        <v>22</v>
      </c>
      <c r="F484" s="2">
        <v>43942</v>
      </c>
      <c r="G484" s="2">
        <v>36360</v>
      </c>
      <c r="H484" s="4">
        <v>112350</v>
      </c>
      <c r="I484" s="4">
        <v>16946</v>
      </c>
      <c r="J484" s="4">
        <f>Table1[[#This Row],[Basic Salary]]+Table1[[#This Row],[Bonus]]</f>
        <v>129296</v>
      </c>
      <c r="K484">
        <v>81</v>
      </c>
      <c r="L484">
        <v>75</v>
      </c>
      <c r="M484" t="s">
        <v>23</v>
      </c>
      <c r="N484">
        <v>106</v>
      </c>
    </row>
    <row r="485" spans="1:14" x14ac:dyDescent="0.35">
      <c r="A485" t="s">
        <v>3482</v>
      </c>
      <c r="B485" t="s">
        <v>45</v>
      </c>
      <c r="C485" t="s">
        <v>15</v>
      </c>
      <c r="D485" t="s">
        <v>40</v>
      </c>
      <c r="E485" t="s">
        <v>26</v>
      </c>
      <c r="F485" s="2">
        <v>45518</v>
      </c>
      <c r="G485" s="2">
        <v>32361</v>
      </c>
      <c r="H485" s="4">
        <v>100570</v>
      </c>
      <c r="I485" s="4">
        <v>28696</v>
      </c>
      <c r="J485" s="4">
        <f>Table1[[#This Row],[Basic Salary]]+Table1[[#This Row],[Bonus]]</f>
        <v>129266</v>
      </c>
      <c r="K485">
        <v>98</v>
      </c>
      <c r="L485">
        <v>43</v>
      </c>
      <c r="M485" t="s">
        <v>31</v>
      </c>
      <c r="N485">
        <v>114</v>
      </c>
    </row>
    <row r="486" spans="1:14" x14ac:dyDescent="0.35">
      <c r="A486" t="s">
        <v>4035</v>
      </c>
      <c r="B486" t="s">
        <v>87</v>
      </c>
      <c r="C486" t="s">
        <v>21</v>
      </c>
      <c r="D486" t="s">
        <v>16</v>
      </c>
      <c r="E486" t="s">
        <v>51</v>
      </c>
      <c r="F486" s="2">
        <v>42441</v>
      </c>
      <c r="G486" s="2">
        <v>33639</v>
      </c>
      <c r="H486" s="4">
        <v>105221</v>
      </c>
      <c r="I486" s="4">
        <v>24022</v>
      </c>
      <c r="J486" s="4">
        <f>Table1[[#This Row],[Basic Salary]]+Table1[[#This Row],[Bonus]]</f>
        <v>129243</v>
      </c>
      <c r="K486">
        <v>79</v>
      </c>
      <c r="L486">
        <v>42</v>
      </c>
      <c r="M486" t="s">
        <v>37</v>
      </c>
      <c r="N486">
        <v>107</v>
      </c>
    </row>
    <row r="487" spans="1:14" x14ac:dyDescent="0.35">
      <c r="A487" t="s">
        <v>2253</v>
      </c>
      <c r="B487" t="s">
        <v>60</v>
      </c>
      <c r="C487" t="s">
        <v>21</v>
      </c>
      <c r="D487" t="s">
        <v>43</v>
      </c>
      <c r="E487" t="s">
        <v>17</v>
      </c>
      <c r="F487" s="2">
        <v>44844</v>
      </c>
      <c r="G487" s="2">
        <v>40276</v>
      </c>
      <c r="H487" s="4">
        <v>111249</v>
      </c>
      <c r="I487" s="4">
        <v>17984</v>
      </c>
      <c r="J487" s="4">
        <f>Table1[[#This Row],[Basic Salary]]+Table1[[#This Row],[Bonus]]</f>
        <v>129233</v>
      </c>
      <c r="K487">
        <v>94</v>
      </c>
      <c r="L487">
        <v>93</v>
      </c>
      <c r="M487" t="s">
        <v>53</v>
      </c>
      <c r="N487">
        <v>102</v>
      </c>
    </row>
    <row r="488" spans="1:14" x14ac:dyDescent="0.35">
      <c r="A488" t="s">
        <v>780</v>
      </c>
      <c r="B488" t="s">
        <v>89</v>
      </c>
      <c r="C488" t="s">
        <v>21</v>
      </c>
      <c r="D488" t="s">
        <v>43</v>
      </c>
      <c r="E488" t="s">
        <v>51</v>
      </c>
      <c r="F488" s="2">
        <v>44100</v>
      </c>
      <c r="G488" s="2">
        <v>30139</v>
      </c>
      <c r="H488" s="4">
        <v>112394</v>
      </c>
      <c r="I488" s="4">
        <v>16831</v>
      </c>
      <c r="J488" s="4">
        <f>Table1[[#This Row],[Basic Salary]]+Table1[[#This Row],[Bonus]]</f>
        <v>129225</v>
      </c>
      <c r="K488">
        <v>85</v>
      </c>
      <c r="L488">
        <v>49</v>
      </c>
      <c r="M488" t="s">
        <v>18</v>
      </c>
      <c r="N488">
        <v>114</v>
      </c>
    </row>
    <row r="489" spans="1:14" x14ac:dyDescent="0.35">
      <c r="A489" t="s">
        <v>3129</v>
      </c>
      <c r="B489" t="s">
        <v>48</v>
      </c>
      <c r="C489" t="s">
        <v>21</v>
      </c>
      <c r="D489" t="s">
        <v>46</v>
      </c>
      <c r="E489" t="s">
        <v>26</v>
      </c>
      <c r="F489" s="2">
        <v>44791</v>
      </c>
      <c r="G489" s="2">
        <v>33185</v>
      </c>
      <c r="H489" s="4">
        <v>106676</v>
      </c>
      <c r="I489" s="4">
        <v>22531</v>
      </c>
      <c r="J489" s="4">
        <f>Table1[[#This Row],[Basic Salary]]+Table1[[#This Row],[Bonus]]</f>
        <v>129207</v>
      </c>
      <c r="K489">
        <v>87</v>
      </c>
      <c r="L489">
        <v>51</v>
      </c>
      <c r="M489" t="s">
        <v>37</v>
      </c>
      <c r="N489">
        <v>103</v>
      </c>
    </row>
    <row r="490" spans="1:14" x14ac:dyDescent="0.35">
      <c r="A490" t="s">
        <v>273</v>
      </c>
      <c r="B490" t="s">
        <v>29</v>
      </c>
      <c r="C490" t="s">
        <v>21</v>
      </c>
      <c r="D490" t="s">
        <v>25</v>
      </c>
      <c r="E490" t="s">
        <v>30</v>
      </c>
      <c r="F490" s="2">
        <v>45163</v>
      </c>
      <c r="G490" s="2">
        <v>33956</v>
      </c>
      <c r="H490" s="4">
        <v>117392</v>
      </c>
      <c r="I490" s="4">
        <v>11792</v>
      </c>
      <c r="J490" s="4">
        <f>Table1[[#This Row],[Basic Salary]]+Table1[[#This Row],[Bonus]]</f>
        <v>129184</v>
      </c>
      <c r="K490">
        <v>91</v>
      </c>
      <c r="L490">
        <v>60</v>
      </c>
      <c r="M490" t="s">
        <v>27</v>
      </c>
      <c r="N490">
        <v>112</v>
      </c>
    </row>
    <row r="491" spans="1:14" x14ac:dyDescent="0.35">
      <c r="A491" t="s">
        <v>2668</v>
      </c>
      <c r="B491" t="s">
        <v>75</v>
      </c>
      <c r="C491" t="s">
        <v>15</v>
      </c>
      <c r="D491" t="s">
        <v>81</v>
      </c>
      <c r="E491" t="s">
        <v>17</v>
      </c>
      <c r="F491" s="2">
        <v>43890</v>
      </c>
      <c r="G491" s="2">
        <v>31238</v>
      </c>
      <c r="H491" s="4">
        <v>100060</v>
      </c>
      <c r="I491" s="4">
        <v>29095</v>
      </c>
      <c r="J491" s="4">
        <f>Table1[[#This Row],[Basic Salary]]+Table1[[#This Row],[Bonus]]</f>
        <v>129155</v>
      </c>
      <c r="K491">
        <v>65</v>
      </c>
      <c r="L491">
        <v>88</v>
      </c>
      <c r="M491" t="s">
        <v>18</v>
      </c>
      <c r="N491">
        <v>117</v>
      </c>
    </row>
    <row r="492" spans="1:14" x14ac:dyDescent="0.35">
      <c r="A492" t="s">
        <v>3537</v>
      </c>
      <c r="B492" t="s">
        <v>85</v>
      </c>
      <c r="C492" t="s">
        <v>21</v>
      </c>
      <c r="D492" t="s">
        <v>43</v>
      </c>
      <c r="E492" t="s">
        <v>65</v>
      </c>
      <c r="F492" s="2">
        <v>43733</v>
      </c>
      <c r="G492" s="2">
        <v>40997</v>
      </c>
      <c r="H492" s="4">
        <v>112697</v>
      </c>
      <c r="I492" s="4">
        <v>16451</v>
      </c>
      <c r="J492" s="4">
        <f>Table1[[#This Row],[Basic Salary]]+Table1[[#This Row],[Bonus]]</f>
        <v>129148</v>
      </c>
      <c r="K492">
        <v>86</v>
      </c>
      <c r="L492">
        <v>47</v>
      </c>
      <c r="M492" t="s">
        <v>53</v>
      </c>
      <c r="N492">
        <v>112</v>
      </c>
    </row>
    <row r="493" spans="1:14" x14ac:dyDescent="0.35">
      <c r="A493" t="s">
        <v>2156</v>
      </c>
      <c r="B493" t="s">
        <v>48</v>
      </c>
      <c r="C493" t="s">
        <v>15</v>
      </c>
      <c r="D493" t="s">
        <v>33</v>
      </c>
      <c r="E493" t="s">
        <v>51</v>
      </c>
      <c r="F493" s="2">
        <v>45612</v>
      </c>
      <c r="G493" s="2">
        <v>34348</v>
      </c>
      <c r="H493" s="4">
        <v>99576</v>
      </c>
      <c r="I493" s="4">
        <v>29563</v>
      </c>
      <c r="J493" s="4">
        <f>Table1[[#This Row],[Basic Salary]]+Table1[[#This Row],[Bonus]]</f>
        <v>129139</v>
      </c>
      <c r="K493">
        <v>89</v>
      </c>
      <c r="L493">
        <v>84</v>
      </c>
      <c r="M493" t="s">
        <v>27</v>
      </c>
      <c r="N493">
        <v>106</v>
      </c>
    </row>
    <row r="494" spans="1:14" x14ac:dyDescent="0.35">
      <c r="A494" t="s">
        <v>553</v>
      </c>
      <c r="B494" t="s">
        <v>85</v>
      </c>
      <c r="C494" t="s">
        <v>15</v>
      </c>
      <c r="D494" t="s">
        <v>16</v>
      </c>
      <c r="E494" t="s">
        <v>51</v>
      </c>
      <c r="F494" s="2">
        <v>44096</v>
      </c>
      <c r="G494" s="2">
        <v>37672</v>
      </c>
      <c r="H494" s="4">
        <v>116547</v>
      </c>
      <c r="I494" s="4">
        <v>12591</v>
      </c>
      <c r="J494" s="4">
        <f>Table1[[#This Row],[Basic Salary]]+Table1[[#This Row],[Bonus]]</f>
        <v>129138</v>
      </c>
      <c r="K494">
        <v>99</v>
      </c>
      <c r="L494">
        <v>50</v>
      </c>
      <c r="M494" t="s">
        <v>18</v>
      </c>
      <c r="N494">
        <v>102</v>
      </c>
    </row>
    <row r="495" spans="1:14" x14ac:dyDescent="0.35">
      <c r="A495" t="s">
        <v>2965</v>
      </c>
      <c r="B495" t="s">
        <v>45</v>
      </c>
      <c r="C495" t="s">
        <v>21</v>
      </c>
      <c r="D495" t="s">
        <v>43</v>
      </c>
      <c r="E495" t="s">
        <v>51</v>
      </c>
      <c r="F495" s="2">
        <v>45716</v>
      </c>
      <c r="G495" s="2">
        <v>40113</v>
      </c>
      <c r="H495" s="4">
        <v>112394</v>
      </c>
      <c r="I495" s="4">
        <v>16715</v>
      </c>
      <c r="J495" s="4">
        <f>Table1[[#This Row],[Basic Salary]]+Table1[[#This Row],[Bonus]]</f>
        <v>129109</v>
      </c>
      <c r="K495">
        <v>61</v>
      </c>
      <c r="L495">
        <v>45</v>
      </c>
      <c r="M495" t="s">
        <v>18</v>
      </c>
      <c r="N495">
        <v>113</v>
      </c>
    </row>
    <row r="496" spans="1:14" x14ac:dyDescent="0.35">
      <c r="A496" t="s">
        <v>3392</v>
      </c>
      <c r="B496" t="s">
        <v>42</v>
      </c>
      <c r="C496" t="s">
        <v>15</v>
      </c>
      <c r="D496" t="s">
        <v>46</v>
      </c>
      <c r="E496" t="s">
        <v>51</v>
      </c>
      <c r="F496" s="2">
        <v>42633</v>
      </c>
      <c r="G496" s="2">
        <v>37071</v>
      </c>
      <c r="H496" s="4">
        <v>111357</v>
      </c>
      <c r="I496" s="4">
        <v>17714</v>
      </c>
      <c r="J496" s="4">
        <f>Table1[[#This Row],[Basic Salary]]+Table1[[#This Row],[Bonus]]</f>
        <v>129071</v>
      </c>
      <c r="K496">
        <v>95</v>
      </c>
      <c r="L496">
        <v>69</v>
      </c>
      <c r="M496" t="s">
        <v>18</v>
      </c>
      <c r="N496">
        <v>103</v>
      </c>
    </row>
    <row r="497" spans="1:14" x14ac:dyDescent="0.35">
      <c r="A497" t="s">
        <v>2417</v>
      </c>
      <c r="B497" t="s">
        <v>20</v>
      </c>
      <c r="C497" t="s">
        <v>21</v>
      </c>
      <c r="D497" t="s">
        <v>81</v>
      </c>
      <c r="E497" t="s">
        <v>22</v>
      </c>
      <c r="F497" s="2">
        <v>42211</v>
      </c>
      <c r="G497" s="2">
        <v>35834</v>
      </c>
      <c r="H497" s="4">
        <v>99878</v>
      </c>
      <c r="I497" s="4">
        <v>29149</v>
      </c>
      <c r="J497" s="4">
        <f>Table1[[#This Row],[Basic Salary]]+Table1[[#This Row],[Bonus]]</f>
        <v>129027</v>
      </c>
      <c r="K497">
        <v>93</v>
      </c>
      <c r="L497">
        <v>99</v>
      </c>
      <c r="M497" t="s">
        <v>34</v>
      </c>
      <c r="N497">
        <v>107</v>
      </c>
    </row>
    <row r="498" spans="1:14" x14ac:dyDescent="0.35">
      <c r="A498" t="s">
        <v>4356</v>
      </c>
      <c r="B498" t="s">
        <v>39</v>
      </c>
      <c r="C498" t="s">
        <v>21</v>
      </c>
      <c r="D498" t="s">
        <v>40</v>
      </c>
      <c r="E498" t="s">
        <v>51</v>
      </c>
      <c r="F498" s="2">
        <v>43979</v>
      </c>
      <c r="G498" s="2">
        <v>31035</v>
      </c>
      <c r="H498" s="4">
        <v>102939</v>
      </c>
      <c r="I498" s="4">
        <v>26083</v>
      </c>
      <c r="J498" s="4">
        <f>Table1[[#This Row],[Basic Salary]]+Table1[[#This Row],[Bonus]]</f>
        <v>129022</v>
      </c>
      <c r="K498">
        <v>70</v>
      </c>
      <c r="L498">
        <v>57</v>
      </c>
      <c r="M498" t="s">
        <v>34</v>
      </c>
      <c r="N498">
        <v>120</v>
      </c>
    </row>
    <row r="499" spans="1:14" x14ac:dyDescent="0.35">
      <c r="A499" t="s">
        <v>137</v>
      </c>
      <c r="B499" t="s">
        <v>85</v>
      </c>
      <c r="C499" t="s">
        <v>15</v>
      </c>
      <c r="D499" t="s">
        <v>25</v>
      </c>
      <c r="E499" t="s">
        <v>22</v>
      </c>
      <c r="F499" s="2">
        <v>44290</v>
      </c>
      <c r="G499" s="2">
        <v>36039</v>
      </c>
      <c r="H499" s="4">
        <v>104471</v>
      </c>
      <c r="I499" s="4">
        <v>24533</v>
      </c>
      <c r="J499" s="4">
        <f>Table1[[#This Row],[Basic Salary]]+Table1[[#This Row],[Bonus]]</f>
        <v>129004</v>
      </c>
      <c r="K499">
        <v>99</v>
      </c>
      <c r="L499">
        <v>54</v>
      </c>
      <c r="M499" t="s">
        <v>34</v>
      </c>
      <c r="N499">
        <v>117</v>
      </c>
    </row>
    <row r="500" spans="1:14" x14ac:dyDescent="0.35">
      <c r="A500" t="s">
        <v>2400</v>
      </c>
      <c r="B500" t="s">
        <v>93</v>
      </c>
      <c r="C500" t="s">
        <v>21</v>
      </c>
      <c r="D500" t="s">
        <v>46</v>
      </c>
      <c r="E500" t="s">
        <v>65</v>
      </c>
      <c r="F500" s="2">
        <v>43606</v>
      </c>
      <c r="G500" s="2">
        <v>36005</v>
      </c>
      <c r="H500" s="4">
        <v>119560</v>
      </c>
      <c r="I500" s="4">
        <v>9441</v>
      </c>
      <c r="J500" s="4">
        <f>Table1[[#This Row],[Basic Salary]]+Table1[[#This Row],[Bonus]]</f>
        <v>129001</v>
      </c>
      <c r="K500">
        <v>64</v>
      </c>
      <c r="L500">
        <v>76</v>
      </c>
      <c r="M500" t="s">
        <v>31</v>
      </c>
      <c r="N500">
        <v>107</v>
      </c>
    </row>
    <row r="501" spans="1:14" x14ac:dyDescent="0.35">
      <c r="A501" t="s">
        <v>3211</v>
      </c>
      <c r="B501" t="s">
        <v>29</v>
      </c>
      <c r="C501" t="s">
        <v>21</v>
      </c>
      <c r="D501" t="s">
        <v>33</v>
      </c>
      <c r="E501" t="s">
        <v>51</v>
      </c>
      <c r="F501" s="2">
        <v>44008</v>
      </c>
      <c r="G501" s="2">
        <v>41023</v>
      </c>
      <c r="H501" s="4">
        <v>115902</v>
      </c>
      <c r="I501" s="4">
        <v>13046</v>
      </c>
      <c r="J501" s="4">
        <f>Table1[[#This Row],[Basic Salary]]+Table1[[#This Row],[Bonus]]</f>
        <v>128948</v>
      </c>
      <c r="K501">
        <v>78</v>
      </c>
      <c r="L501">
        <v>47</v>
      </c>
      <c r="M501" t="s">
        <v>23</v>
      </c>
      <c r="N501">
        <v>112</v>
      </c>
    </row>
    <row r="502" spans="1:14" x14ac:dyDescent="0.35">
      <c r="A502" t="s">
        <v>954</v>
      </c>
      <c r="B502" t="s">
        <v>93</v>
      </c>
      <c r="C502" t="s">
        <v>21</v>
      </c>
      <c r="D502" t="s">
        <v>43</v>
      </c>
      <c r="E502" t="s">
        <v>65</v>
      </c>
      <c r="F502" s="2">
        <v>45869</v>
      </c>
      <c r="G502" s="2">
        <v>30415</v>
      </c>
      <c r="H502" s="4">
        <v>103638</v>
      </c>
      <c r="I502" s="4">
        <v>25301</v>
      </c>
      <c r="J502" s="4">
        <f>Table1[[#This Row],[Basic Salary]]+Table1[[#This Row],[Bonus]]</f>
        <v>128939</v>
      </c>
      <c r="K502">
        <v>88</v>
      </c>
      <c r="L502">
        <v>88</v>
      </c>
      <c r="M502" t="s">
        <v>53</v>
      </c>
      <c r="N502">
        <v>115</v>
      </c>
    </row>
    <row r="503" spans="1:14" x14ac:dyDescent="0.35">
      <c r="A503" t="s">
        <v>2531</v>
      </c>
      <c r="B503" t="s">
        <v>36</v>
      </c>
      <c r="C503" t="s">
        <v>15</v>
      </c>
      <c r="D503" t="s">
        <v>81</v>
      </c>
      <c r="E503" t="s">
        <v>22</v>
      </c>
      <c r="F503" s="2">
        <v>43114</v>
      </c>
      <c r="G503" s="2">
        <v>32659</v>
      </c>
      <c r="H503" s="4">
        <v>119345</v>
      </c>
      <c r="I503" s="4">
        <v>9573</v>
      </c>
      <c r="J503" s="4">
        <f>Table1[[#This Row],[Basic Salary]]+Table1[[#This Row],[Bonus]]</f>
        <v>128918</v>
      </c>
      <c r="K503">
        <v>66</v>
      </c>
      <c r="L503">
        <v>77</v>
      </c>
      <c r="M503" t="s">
        <v>18</v>
      </c>
      <c r="N503">
        <v>104</v>
      </c>
    </row>
    <row r="504" spans="1:14" x14ac:dyDescent="0.35">
      <c r="A504" t="s">
        <v>2818</v>
      </c>
      <c r="B504" t="s">
        <v>89</v>
      </c>
      <c r="C504" t="s">
        <v>21</v>
      </c>
      <c r="D504" t="s">
        <v>46</v>
      </c>
      <c r="E504" t="s">
        <v>26</v>
      </c>
      <c r="F504" s="2">
        <v>44695</v>
      </c>
      <c r="G504" s="2">
        <v>32581</v>
      </c>
      <c r="H504" s="4">
        <v>114869</v>
      </c>
      <c r="I504" s="4">
        <v>13966</v>
      </c>
      <c r="J504" s="4">
        <f>Table1[[#This Row],[Basic Salary]]+Table1[[#This Row],[Bonus]]</f>
        <v>128835</v>
      </c>
      <c r="K504">
        <v>94</v>
      </c>
      <c r="L504">
        <v>90</v>
      </c>
      <c r="M504" t="s">
        <v>53</v>
      </c>
      <c r="N504">
        <v>110</v>
      </c>
    </row>
    <row r="505" spans="1:14" x14ac:dyDescent="0.35">
      <c r="A505" t="s">
        <v>4012</v>
      </c>
      <c r="B505" t="s">
        <v>36</v>
      </c>
      <c r="C505" t="s">
        <v>21</v>
      </c>
      <c r="D505" t="s">
        <v>33</v>
      </c>
      <c r="E505" t="s">
        <v>30</v>
      </c>
      <c r="F505" s="2">
        <v>45100</v>
      </c>
      <c r="G505" s="2">
        <v>32809</v>
      </c>
      <c r="H505" s="4">
        <v>113312</v>
      </c>
      <c r="I505" s="4">
        <v>15472</v>
      </c>
      <c r="J505" s="4">
        <f>Table1[[#This Row],[Basic Salary]]+Table1[[#This Row],[Bonus]]</f>
        <v>128784</v>
      </c>
      <c r="K505">
        <v>77</v>
      </c>
      <c r="L505">
        <v>58</v>
      </c>
      <c r="M505" t="s">
        <v>34</v>
      </c>
      <c r="N505">
        <v>102</v>
      </c>
    </row>
    <row r="506" spans="1:14" x14ac:dyDescent="0.35">
      <c r="A506" t="s">
        <v>4166</v>
      </c>
      <c r="B506" t="s">
        <v>62</v>
      </c>
      <c r="C506" t="s">
        <v>21</v>
      </c>
      <c r="D506" t="s">
        <v>46</v>
      </c>
      <c r="E506" t="s">
        <v>65</v>
      </c>
      <c r="F506" s="2">
        <v>43549</v>
      </c>
      <c r="G506" s="2">
        <v>35452</v>
      </c>
      <c r="H506" s="4">
        <v>99129</v>
      </c>
      <c r="I506" s="4">
        <v>29601</v>
      </c>
      <c r="J506" s="4">
        <f>Table1[[#This Row],[Basic Salary]]+Table1[[#This Row],[Bonus]]</f>
        <v>128730</v>
      </c>
      <c r="K506">
        <v>69</v>
      </c>
      <c r="L506">
        <v>53</v>
      </c>
      <c r="M506" t="s">
        <v>34</v>
      </c>
      <c r="N506">
        <v>105</v>
      </c>
    </row>
    <row r="507" spans="1:14" x14ac:dyDescent="0.35">
      <c r="A507" t="s">
        <v>1522</v>
      </c>
      <c r="B507" t="s">
        <v>85</v>
      </c>
      <c r="C507" t="s">
        <v>15</v>
      </c>
      <c r="D507" t="s">
        <v>43</v>
      </c>
      <c r="E507" t="s">
        <v>22</v>
      </c>
      <c r="F507" s="2">
        <v>42367</v>
      </c>
      <c r="G507" s="2">
        <v>41210</v>
      </c>
      <c r="H507" s="4">
        <v>104077</v>
      </c>
      <c r="I507" s="4">
        <v>24629</v>
      </c>
      <c r="J507" s="4">
        <f>Table1[[#This Row],[Basic Salary]]+Table1[[#This Row],[Bonus]]</f>
        <v>128706</v>
      </c>
      <c r="K507">
        <v>83</v>
      </c>
      <c r="L507">
        <v>55</v>
      </c>
      <c r="M507" t="s">
        <v>34</v>
      </c>
      <c r="N507">
        <v>116</v>
      </c>
    </row>
    <row r="508" spans="1:14" x14ac:dyDescent="0.35">
      <c r="A508" t="s">
        <v>1426</v>
      </c>
      <c r="B508" t="s">
        <v>39</v>
      </c>
      <c r="C508" t="s">
        <v>15</v>
      </c>
      <c r="D508" t="s">
        <v>33</v>
      </c>
      <c r="E508" t="s">
        <v>51</v>
      </c>
      <c r="F508" s="2">
        <v>45968</v>
      </c>
      <c r="G508" s="2">
        <v>30508</v>
      </c>
      <c r="H508" s="4">
        <v>107756</v>
      </c>
      <c r="I508" s="4">
        <v>20942</v>
      </c>
      <c r="J508" s="4">
        <f>Table1[[#This Row],[Basic Salary]]+Table1[[#This Row],[Bonus]]</f>
        <v>128698</v>
      </c>
      <c r="K508">
        <v>95</v>
      </c>
      <c r="L508">
        <v>62</v>
      </c>
      <c r="M508" t="s">
        <v>53</v>
      </c>
      <c r="N508">
        <v>107</v>
      </c>
    </row>
    <row r="509" spans="1:14" x14ac:dyDescent="0.35">
      <c r="A509" t="s">
        <v>1923</v>
      </c>
      <c r="B509" t="s">
        <v>129</v>
      </c>
      <c r="C509" t="s">
        <v>21</v>
      </c>
      <c r="D509" t="s">
        <v>43</v>
      </c>
      <c r="E509" t="s">
        <v>26</v>
      </c>
      <c r="F509" s="2">
        <v>45843</v>
      </c>
      <c r="G509" s="2">
        <v>30939</v>
      </c>
      <c r="H509" s="4">
        <v>115013</v>
      </c>
      <c r="I509" s="4">
        <v>13680</v>
      </c>
      <c r="J509" s="4">
        <f>Table1[[#This Row],[Basic Salary]]+Table1[[#This Row],[Bonus]]</f>
        <v>128693</v>
      </c>
      <c r="K509">
        <v>85</v>
      </c>
      <c r="L509">
        <v>76</v>
      </c>
      <c r="M509" t="s">
        <v>37</v>
      </c>
      <c r="N509">
        <v>103</v>
      </c>
    </row>
    <row r="510" spans="1:14" x14ac:dyDescent="0.35">
      <c r="A510" t="s">
        <v>1630</v>
      </c>
      <c r="B510" t="s">
        <v>77</v>
      </c>
      <c r="C510" t="s">
        <v>21</v>
      </c>
      <c r="D510" t="s">
        <v>33</v>
      </c>
      <c r="E510" t="s">
        <v>65</v>
      </c>
      <c r="F510" s="2">
        <v>45732</v>
      </c>
      <c r="G510" s="2">
        <v>34341</v>
      </c>
      <c r="H510" s="4">
        <v>108082</v>
      </c>
      <c r="I510" s="4">
        <v>20603</v>
      </c>
      <c r="J510" s="4">
        <f>Table1[[#This Row],[Basic Salary]]+Table1[[#This Row],[Bonus]]</f>
        <v>128685</v>
      </c>
      <c r="K510">
        <v>77</v>
      </c>
      <c r="L510">
        <v>75</v>
      </c>
      <c r="M510" t="s">
        <v>31</v>
      </c>
      <c r="N510">
        <v>119</v>
      </c>
    </row>
    <row r="511" spans="1:14" x14ac:dyDescent="0.35">
      <c r="A511" t="s">
        <v>4052</v>
      </c>
      <c r="B511" t="s">
        <v>75</v>
      </c>
      <c r="C511" t="s">
        <v>15</v>
      </c>
      <c r="D511" t="s">
        <v>43</v>
      </c>
      <c r="E511" t="s">
        <v>65</v>
      </c>
      <c r="F511" s="2">
        <v>42548</v>
      </c>
      <c r="G511" s="2">
        <v>31597</v>
      </c>
      <c r="H511" s="4">
        <v>114492</v>
      </c>
      <c r="I511" s="4">
        <v>14170</v>
      </c>
      <c r="J511" s="4">
        <f>Table1[[#This Row],[Basic Salary]]+Table1[[#This Row],[Bonus]]</f>
        <v>128662</v>
      </c>
      <c r="K511">
        <v>61</v>
      </c>
      <c r="L511">
        <v>50</v>
      </c>
      <c r="M511" t="s">
        <v>37</v>
      </c>
      <c r="N511">
        <v>120</v>
      </c>
    </row>
    <row r="512" spans="1:14" x14ac:dyDescent="0.35">
      <c r="A512" t="s">
        <v>130</v>
      </c>
      <c r="B512" t="s">
        <v>75</v>
      </c>
      <c r="C512" t="s">
        <v>15</v>
      </c>
      <c r="D512" t="s">
        <v>16</v>
      </c>
      <c r="E512" t="s">
        <v>30</v>
      </c>
      <c r="F512" s="2">
        <v>42912</v>
      </c>
      <c r="G512" s="2">
        <v>35846</v>
      </c>
      <c r="H512" s="4">
        <v>115673</v>
      </c>
      <c r="I512" s="4">
        <v>12972</v>
      </c>
      <c r="J512" s="4">
        <f>Table1[[#This Row],[Basic Salary]]+Table1[[#This Row],[Bonus]]</f>
        <v>128645</v>
      </c>
      <c r="K512">
        <v>79</v>
      </c>
      <c r="L512">
        <v>82</v>
      </c>
      <c r="M512" t="s">
        <v>23</v>
      </c>
      <c r="N512">
        <v>112</v>
      </c>
    </row>
    <row r="513" spans="1:14" x14ac:dyDescent="0.35">
      <c r="A513" t="s">
        <v>588</v>
      </c>
      <c r="B513" t="s">
        <v>69</v>
      </c>
      <c r="C513" t="s">
        <v>15</v>
      </c>
      <c r="D513" t="s">
        <v>43</v>
      </c>
      <c r="E513" t="s">
        <v>51</v>
      </c>
      <c r="F513" s="2">
        <v>45312</v>
      </c>
      <c r="G513" s="2">
        <v>40590</v>
      </c>
      <c r="H513" s="4">
        <v>114737</v>
      </c>
      <c r="I513" s="4">
        <v>13908</v>
      </c>
      <c r="J513" s="4">
        <f>Table1[[#This Row],[Basic Salary]]+Table1[[#This Row],[Bonus]]</f>
        <v>128645</v>
      </c>
      <c r="K513">
        <v>78</v>
      </c>
      <c r="L513">
        <v>81</v>
      </c>
      <c r="M513" t="s">
        <v>18</v>
      </c>
      <c r="N513">
        <v>118</v>
      </c>
    </row>
    <row r="514" spans="1:14" x14ac:dyDescent="0.35">
      <c r="A514" t="s">
        <v>2404</v>
      </c>
      <c r="B514" t="s">
        <v>60</v>
      </c>
      <c r="C514" t="s">
        <v>15</v>
      </c>
      <c r="D514" t="s">
        <v>33</v>
      </c>
      <c r="E514" t="s">
        <v>51</v>
      </c>
      <c r="F514" s="2">
        <v>43940</v>
      </c>
      <c r="G514" s="2">
        <v>30459</v>
      </c>
      <c r="H514" s="4">
        <v>110863</v>
      </c>
      <c r="I514" s="4">
        <v>17774</v>
      </c>
      <c r="J514" s="4">
        <f>Table1[[#This Row],[Basic Salary]]+Table1[[#This Row],[Bonus]]</f>
        <v>128637</v>
      </c>
      <c r="K514">
        <v>91</v>
      </c>
      <c r="L514">
        <v>49</v>
      </c>
      <c r="M514" t="s">
        <v>37</v>
      </c>
      <c r="N514">
        <v>104</v>
      </c>
    </row>
    <row r="515" spans="1:14" x14ac:dyDescent="0.35">
      <c r="A515" t="s">
        <v>3436</v>
      </c>
      <c r="B515" t="s">
        <v>69</v>
      </c>
      <c r="C515" t="s">
        <v>21</v>
      </c>
      <c r="D515" t="s">
        <v>46</v>
      </c>
      <c r="E515" t="s">
        <v>51</v>
      </c>
      <c r="F515" s="2">
        <v>43935</v>
      </c>
      <c r="G515" s="2">
        <v>41130</v>
      </c>
      <c r="H515" s="4">
        <v>113612</v>
      </c>
      <c r="I515" s="4">
        <v>15012</v>
      </c>
      <c r="J515" s="4">
        <f>Table1[[#This Row],[Basic Salary]]+Table1[[#This Row],[Bonus]]</f>
        <v>128624</v>
      </c>
      <c r="K515">
        <v>60</v>
      </c>
      <c r="L515">
        <v>55</v>
      </c>
      <c r="M515" t="s">
        <v>37</v>
      </c>
      <c r="N515">
        <v>101</v>
      </c>
    </row>
    <row r="516" spans="1:14" x14ac:dyDescent="0.35">
      <c r="A516" t="s">
        <v>2202</v>
      </c>
      <c r="B516" t="s">
        <v>62</v>
      </c>
      <c r="C516" t="s">
        <v>15</v>
      </c>
      <c r="D516" t="s">
        <v>43</v>
      </c>
      <c r="E516" t="s">
        <v>17</v>
      </c>
      <c r="F516" s="2">
        <v>42768</v>
      </c>
      <c r="G516" s="2">
        <v>38651</v>
      </c>
      <c r="H516" s="4">
        <v>107728</v>
      </c>
      <c r="I516" s="4">
        <v>20880</v>
      </c>
      <c r="J516" s="4">
        <f>Table1[[#This Row],[Basic Salary]]+Table1[[#This Row],[Bonus]]</f>
        <v>128608</v>
      </c>
      <c r="K516">
        <v>75</v>
      </c>
      <c r="L516">
        <v>62</v>
      </c>
      <c r="M516" t="s">
        <v>37</v>
      </c>
      <c r="N516">
        <v>112</v>
      </c>
    </row>
    <row r="517" spans="1:14" x14ac:dyDescent="0.35">
      <c r="A517" t="s">
        <v>3729</v>
      </c>
      <c r="B517" t="s">
        <v>85</v>
      </c>
      <c r="C517" t="s">
        <v>15</v>
      </c>
      <c r="D517" t="s">
        <v>81</v>
      </c>
      <c r="E517" t="s">
        <v>26</v>
      </c>
      <c r="F517" s="2">
        <v>45593</v>
      </c>
      <c r="G517" s="2">
        <v>38205</v>
      </c>
      <c r="H517" s="4">
        <v>102921</v>
      </c>
      <c r="I517" s="4">
        <v>25687</v>
      </c>
      <c r="J517" s="4">
        <f>Table1[[#This Row],[Basic Salary]]+Table1[[#This Row],[Bonus]]</f>
        <v>128608</v>
      </c>
      <c r="K517">
        <v>86</v>
      </c>
      <c r="L517">
        <v>70</v>
      </c>
      <c r="M517" t="s">
        <v>18</v>
      </c>
      <c r="N517">
        <v>102</v>
      </c>
    </row>
    <row r="518" spans="1:14" x14ac:dyDescent="0.35">
      <c r="A518" t="s">
        <v>721</v>
      </c>
      <c r="B518" t="s">
        <v>62</v>
      </c>
      <c r="C518" t="s">
        <v>21</v>
      </c>
      <c r="D518" t="s">
        <v>81</v>
      </c>
      <c r="E518" t="s">
        <v>26</v>
      </c>
      <c r="F518" s="2">
        <v>44710</v>
      </c>
      <c r="G518" s="2">
        <v>30461</v>
      </c>
      <c r="H518" s="4">
        <v>108726</v>
      </c>
      <c r="I518" s="4">
        <v>19858</v>
      </c>
      <c r="J518" s="4">
        <f>Table1[[#This Row],[Basic Salary]]+Table1[[#This Row],[Bonus]]</f>
        <v>128584</v>
      </c>
      <c r="K518">
        <v>77</v>
      </c>
      <c r="L518">
        <v>89</v>
      </c>
      <c r="M518" t="s">
        <v>27</v>
      </c>
      <c r="N518">
        <v>111</v>
      </c>
    </row>
    <row r="519" spans="1:14" x14ac:dyDescent="0.35">
      <c r="A519" t="s">
        <v>1085</v>
      </c>
      <c r="B519" t="s">
        <v>89</v>
      </c>
      <c r="C519" t="s">
        <v>15</v>
      </c>
      <c r="D519" t="s">
        <v>81</v>
      </c>
      <c r="E519" t="s">
        <v>22</v>
      </c>
      <c r="F519" s="2">
        <v>44817</v>
      </c>
      <c r="G519" s="2">
        <v>37635</v>
      </c>
      <c r="H519" s="4">
        <v>118483</v>
      </c>
      <c r="I519" s="4">
        <v>10095</v>
      </c>
      <c r="J519" s="4">
        <f>Table1[[#This Row],[Basic Salary]]+Table1[[#This Row],[Bonus]]</f>
        <v>128578</v>
      </c>
      <c r="K519">
        <v>68</v>
      </c>
      <c r="L519">
        <v>49</v>
      </c>
      <c r="M519" t="s">
        <v>27</v>
      </c>
      <c r="N519">
        <v>119</v>
      </c>
    </row>
    <row r="520" spans="1:14" x14ac:dyDescent="0.35">
      <c r="A520" t="s">
        <v>1942</v>
      </c>
      <c r="B520" t="s">
        <v>48</v>
      </c>
      <c r="C520" t="s">
        <v>15</v>
      </c>
      <c r="D520" t="s">
        <v>43</v>
      </c>
      <c r="E520" t="s">
        <v>30</v>
      </c>
      <c r="F520" s="2">
        <v>45101</v>
      </c>
      <c r="G520" s="2">
        <v>37212</v>
      </c>
      <c r="H520" s="4">
        <v>114142</v>
      </c>
      <c r="I520" s="4">
        <v>14414</v>
      </c>
      <c r="J520" s="4">
        <f>Table1[[#This Row],[Basic Salary]]+Table1[[#This Row],[Bonus]]</f>
        <v>128556</v>
      </c>
      <c r="K520">
        <v>76</v>
      </c>
      <c r="L520">
        <v>54</v>
      </c>
      <c r="M520" t="s">
        <v>53</v>
      </c>
      <c r="N520">
        <v>107</v>
      </c>
    </row>
    <row r="521" spans="1:14" x14ac:dyDescent="0.35">
      <c r="A521" t="s">
        <v>4505</v>
      </c>
      <c r="B521" t="s">
        <v>36</v>
      </c>
      <c r="C521" t="s">
        <v>21</v>
      </c>
      <c r="D521" t="s">
        <v>40</v>
      </c>
      <c r="E521" t="s">
        <v>26</v>
      </c>
      <c r="F521" s="2">
        <v>42234</v>
      </c>
      <c r="G521" s="2">
        <v>35501</v>
      </c>
      <c r="H521" s="4">
        <v>100527</v>
      </c>
      <c r="I521" s="4">
        <v>27988</v>
      </c>
      <c r="J521" s="4">
        <f>Table1[[#This Row],[Basic Salary]]+Table1[[#This Row],[Bonus]]</f>
        <v>128515</v>
      </c>
      <c r="K521">
        <v>75</v>
      </c>
      <c r="L521">
        <v>83</v>
      </c>
      <c r="M521" t="s">
        <v>23</v>
      </c>
      <c r="N521">
        <v>106</v>
      </c>
    </row>
    <row r="522" spans="1:14" x14ac:dyDescent="0.35">
      <c r="A522" t="s">
        <v>1379</v>
      </c>
      <c r="B522" t="s">
        <v>89</v>
      </c>
      <c r="C522" t="s">
        <v>15</v>
      </c>
      <c r="D522" t="s">
        <v>16</v>
      </c>
      <c r="E522" t="s">
        <v>30</v>
      </c>
      <c r="F522" s="2">
        <v>42123</v>
      </c>
      <c r="G522" s="2">
        <v>39263</v>
      </c>
      <c r="H522" s="4">
        <v>118495</v>
      </c>
      <c r="I522" s="4">
        <v>10019</v>
      </c>
      <c r="J522" s="4">
        <f>Table1[[#This Row],[Basic Salary]]+Table1[[#This Row],[Bonus]]</f>
        <v>128514</v>
      </c>
      <c r="K522">
        <v>71</v>
      </c>
      <c r="L522">
        <v>95</v>
      </c>
      <c r="M522" t="s">
        <v>34</v>
      </c>
      <c r="N522">
        <v>105</v>
      </c>
    </row>
    <row r="523" spans="1:14" x14ac:dyDescent="0.35">
      <c r="A523" t="s">
        <v>174</v>
      </c>
      <c r="B523" t="s">
        <v>50</v>
      </c>
      <c r="C523" t="s">
        <v>21</v>
      </c>
      <c r="D523" t="s">
        <v>43</v>
      </c>
      <c r="E523" t="s">
        <v>65</v>
      </c>
      <c r="F523" s="2">
        <v>44657</v>
      </c>
      <c r="G523" s="2">
        <v>30256</v>
      </c>
      <c r="H523" s="4">
        <v>108283</v>
      </c>
      <c r="I523" s="4">
        <v>20213</v>
      </c>
      <c r="J523" s="4">
        <f>Table1[[#This Row],[Basic Salary]]+Table1[[#This Row],[Bonus]]</f>
        <v>128496</v>
      </c>
      <c r="K523">
        <v>79</v>
      </c>
      <c r="L523">
        <v>81</v>
      </c>
      <c r="M523" t="s">
        <v>27</v>
      </c>
      <c r="N523">
        <v>104</v>
      </c>
    </row>
    <row r="524" spans="1:14" x14ac:dyDescent="0.35">
      <c r="A524" t="s">
        <v>3633</v>
      </c>
      <c r="B524" t="s">
        <v>93</v>
      </c>
      <c r="C524" t="s">
        <v>15</v>
      </c>
      <c r="D524" t="s">
        <v>40</v>
      </c>
      <c r="E524" t="s">
        <v>30</v>
      </c>
      <c r="F524" s="2">
        <v>43554</v>
      </c>
      <c r="G524" s="2">
        <v>33708</v>
      </c>
      <c r="H524" s="4">
        <v>108520</v>
      </c>
      <c r="I524" s="4">
        <v>19953</v>
      </c>
      <c r="J524" s="4">
        <f>Table1[[#This Row],[Basic Salary]]+Table1[[#This Row],[Bonus]]</f>
        <v>128473</v>
      </c>
      <c r="K524">
        <v>90</v>
      </c>
      <c r="L524">
        <v>46</v>
      </c>
      <c r="M524" t="s">
        <v>34</v>
      </c>
      <c r="N524">
        <v>103</v>
      </c>
    </row>
    <row r="525" spans="1:14" x14ac:dyDescent="0.35">
      <c r="A525" t="s">
        <v>1143</v>
      </c>
      <c r="B525" t="s">
        <v>39</v>
      </c>
      <c r="C525" t="s">
        <v>15</v>
      </c>
      <c r="D525" t="s">
        <v>43</v>
      </c>
      <c r="E525" t="s">
        <v>17</v>
      </c>
      <c r="F525" s="2">
        <v>43732</v>
      </c>
      <c r="G525" s="2">
        <v>37854</v>
      </c>
      <c r="H525" s="4">
        <v>100743</v>
      </c>
      <c r="I525" s="4">
        <v>27724</v>
      </c>
      <c r="J525" s="4">
        <f>Table1[[#This Row],[Basic Salary]]+Table1[[#This Row],[Bonus]]</f>
        <v>128467</v>
      </c>
      <c r="K525">
        <v>74</v>
      </c>
      <c r="L525">
        <v>84</v>
      </c>
      <c r="M525" t="s">
        <v>53</v>
      </c>
      <c r="N525">
        <v>108</v>
      </c>
    </row>
    <row r="526" spans="1:14" x14ac:dyDescent="0.35">
      <c r="A526" t="s">
        <v>532</v>
      </c>
      <c r="B526" t="s">
        <v>29</v>
      </c>
      <c r="C526" t="s">
        <v>15</v>
      </c>
      <c r="D526" t="s">
        <v>40</v>
      </c>
      <c r="E526" t="s">
        <v>17</v>
      </c>
      <c r="F526" s="2">
        <v>43555</v>
      </c>
      <c r="G526" s="2">
        <v>35206</v>
      </c>
      <c r="H526" s="4">
        <v>102028</v>
      </c>
      <c r="I526" s="4">
        <v>26408</v>
      </c>
      <c r="J526" s="4">
        <f>Table1[[#This Row],[Basic Salary]]+Table1[[#This Row],[Bonus]]</f>
        <v>128436</v>
      </c>
      <c r="K526">
        <v>64</v>
      </c>
      <c r="L526">
        <v>73</v>
      </c>
      <c r="M526" t="s">
        <v>31</v>
      </c>
      <c r="N526">
        <v>113</v>
      </c>
    </row>
    <row r="527" spans="1:14" x14ac:dyDescent="0.35">
      <c r="A527" t="s">
        <v>506</v>
      </c>
      <c r="B527" t="s">
        <v>77</v>
      </c>
      <c r="C527" t="s">
        <v>21</v>
      </c>
      <c r="D527" t="s">
        <v>81</v>
      </c>
      <c r="E527" t="s">
        <v>30</v>
      </c>
      <c r="F527" s="2">
        <v>43207</v>
      </c>
      <c r="G527" s="2">
        <v>32800</v>
      </c>
      <c r="H527" s="4">
        <v>106039</v>
      </c>
      <c r="I527" s="4">
        <v>22383</v>
      </c>
      <c r="J527" s="4">
        <f>Table1[[#This Row],[Basic Salary]]+Table1[[#This Row],[Bonus]]</f>
        <v>128422</v>
      </c>
      <c r="K527">
        <v>90</v>
      </c>
      <c r="L527">
        <v>75</v>
      </c>
      <c r="M527" t="s">
        <v>34</v>
      </c>
      <c r="N527">
        <v>101</v>
      </c>
    </row>
    <row r="528" spans="1:14" x14ac:dyDescent="0.35">
      <c r="A528" t="s">
        <v>3128</v>
      </c>
      <c r="B528" t="s">
        <v>45</v>
      </c>
      <c r="C528" t="s">
        <v>15</v>
      </c>
      <c r="D528" t="s">
        <v>16</v>
      </c>
      <c r="E528" t="s">
        <v>17</v>
      </c>
      <c r="F528" s="2">
        <v>42744</v>
      </c>
      <c r="G528" s="2">
        <v>38629</v>
      </c>
      <c r="H528" s="4">
        <v>117323</v>
      </c>
      <c r="I528" s="4">
        <v>11092</v>
      </c>
      <c r="J528" s="4">
        <f>Table1[[#This Row],[Basic Salary]]+Table1[[#This Row],[Bonus]]</f>
        <v>128415</v>
      </c>
      <c r="K528">
        <v>91</v>
      </c>
      <c r="L528">
        <v>67</v>
      </c>
      <c r="M528" t="s">
        <v>31</v>
      </c>
      <c r="N528">
        <v>101</v>
      </c>
    </row>
    <row r="529" spans="1:14" x14ac:dyDescent="0.35">
      <c r="A529" t="s">
        <v>2239</v>
      </c>
      <c r="B529" t="s">
        <v>20</v>
      </c>
      <c r="C529" t="s">
        <v>21</v>
      </c>
      <c r="D529" t="s">
        <v>43</v>
      </c>
      <c r="E529" t="s">
        <v>22</v>
      </c>
      <c r="F529" s="2">
        <v>43625</v>
      </c>
      <c r="G529" s="2">
        <v>38549</v>
      </c>
      <c r="H529" s="4">
        <v>104099</v>
      </c>
      <c r="I529" s="4">
        <v>24303</v>
      </c>
      <c r="J529" s="4">
        <f>Table1[[#This Row],[Basic Salary]]+Table1[[#This Row],[Bonus]]</f>
        <v>128402</v>
      </c>
      <c r="K529">
        <v>75</v>
      </c>
      <c r="L529">
        <v>88</v>
      </c>
      <c r="M529" t="s">
        <v>23</v>
      </c>
      <c r="N529">
        <v>108</v>
      </c>
    </row>
    <row r="530" spans="1:14" x14ac:dyDescent="0.35">
      <c r="A530" t="s">
        <v>1711</v>
      </c>
      <c r="B530" t="s">
        <v>57</v>
      </c>
      <c r="C530" t="s">
        <v>21</v>
      </c>
      <c r="D530" t="s">
        <v>25</v>
      </c>
      <c r="E530" t="s">
        <v>30</v>
      </c>
      <c r="F530" s="2">
        <v>42213</v>
      </c>
      <c r="G530" s="2">
        <v>36228</v>
      </c>
      <c r="H530" s="4">
        <v>107327</v>
      </c>
      <c r="I530" s="4">
        <v>21041</v>
      </c>
      <c r="J530" s="4">
        <f>Table1[[#This Row],[Basic Salary]]+Table1[[#This Row],[Bonus]]</f>
        <v>128368</v>
      </c>
      <c r="K530">
        <v>98</v>
      </c>
      <c r="L530">
        <v>46</v>
      </c>
      <c r="M530" t="s">
        <v>27</v>
      </c>
      <c r="N530">
        <v>114</v>
      </c>
    </row>
    <row r="531" spans="1:14" x14ac:dyDescent="0.35">
      <c r="A531" t="s">
        <v>4879</v>
      </c>
      <c r="B531" t="s">
        <v>69</v>
      </c>
      <c r="C531" t="s">
        <v>21</v>
      </c>
      <c r="D531" t="s">
        <v>81</v>
      </c>
      <c r="E531" t="s">
        <v>22</v>
      </c>
      <c r="F531" s="2">
        <v>43316</v>
      </c>
      <c r="G531" s="2">
        <v>39706</v>
      </c>
      <c r="H531" s="4">
        <v>104408</v>
      </c>
      <c r="I531" s="4">
        <v>23938</v>
      </c>
      <c r="J531" s="4">
        <f>Table1[[#This Row],[Basic Salary]]+Table1[[#This Row],[Bonus]]</f>
        <v>128346</v>
      </c>
      <c r="K531">
        <v>90</v>
      </c>
      <c r="L531">
        <v>80</v>
      </c>
      <c r="M531" t="s">
        <v>18</v>
      </c>
      <c r="N531">
        <v>110</v>
      </c>
    </row>
    <row r="532" spans="1:14" x14ac:dyDescent="0.35">
      <c r="A532" t="s">
        <v>2509</v>
      </c>
      <c r="B532" t="s">
        <v>29</v>
      </c>
      <c r="C532" t="s">
        <v>15</v>
      </c>
      <c r="D532" t="s">
        <v>25</v>
      </c>
      <c r="E532" t="s">
        <v>30</v>
      </c>
      <c r="F532" s="2">
        <v>44527</v>
      </c>
      <c r="G532" s="2">
        <v>41157</v>
      </c>
      <c r="H532" s="4">
        <v>105314</v>
      </c>
      <c r="I532" s="4">
        <v>23023</v>
      </c>
      <c r="J532" s="4">
        <f>Table1[[#This Row],[Basic Salary]]+Table1[[#This Row],[Bonus]]</f>
        <v>128337</v>
      </c>
      <c r="K532">
        <v>80</v>
      </c>
      <c r="L532">
        <v>46</v>
      </c>
      <c r="M532" t="s">
        <v>18</v>
      </c>
      <c r="N532">
        <v>120</v>
      </c>
    </row>
    <row r="533" spans="1:14" x14ac:dyDescent="0.35">
      <c r="A533" t="s">
        <v>3670</v>
      </c>
      <c r="B533" t="s">
        <v>45</v>
      </c>
      <c r="C533" t="s">
        <v>15</v>
      </c>
      <c r="D533" t="s">
        <v>16</v>
      </c>
      <c r="E533" t="s">
        <v>51</v>
      </c>
      <c r="F533" s="2">
        <v>44093</v>
      </c>
      <c r="G533" s="2">
        <v>35350</v>
      </c>
      <c r="H533" s="4">
        <v>101238</v>
      </c>
      <c r="I533" s="4">
        <v>27091</v>
      </c>
      <c r="J533" s="4">
        <f>Table1[[#This Row],[Basic Salary]]+Table1[[#This Row],[Bonus]]</f>
        <v>128329</v>
      </c>
      <c r="K533">
        <v>86</v>
      </c>
      <c r="L533">
        <v>62</v>
      </c>
      <c r="M533" t="s">
        <v>34</v>
      </c>
      <c r="N533">
        <v>112</v>
      </c>
    </row>
    <row r="534" spans="1:14" x14ac:dyDescent="0.35">
      <c r="A534" t="s">
        <v>3995</v>
      </c>
      <c r="B534" t="s">
        <v>75</v>
      </c>
      <c r="C534" t="s">
        <v>15</v>
      </c>
      <c r="D534" t="s">
        <v>25</v>
      </c>
      <c r="E534" t="s">
        <v>22</v>
      </c>
      <c r="F534" s="2">
        <v>43158</v>
      </c>
      <c r="G534" s="2">
        <v>38525</v>
      </c>
      <c r="H534" s="4">
        <v>104505</v>
      </c>
      <c r="I534" s="4">
        <v>23806</v>
      </c>
      <c r="J534" s="4">
        <f>Table1[[#This Row],[Basic Salary]]+Table1[[#This Row],[Bonus]]</f>
        <v>128311</v>
      </c>
      <c r="K534">
        <v>90</v>
      </c>
      <c r="L534">
        <v>95</v>
      </c>
      <c r="M534" t="s">
        <v>34</v>
      </c>
      <c r="N534">
        <v>101</v>
      </c>
    </row>
    <row r="535" spans="1:14" x14ac:dyDescent="0.35">
      <c r="A535" t="s">
        <v>4528</v>
      </c>
      <c r="B535" t="s">
        <v>89</v>
      </c>
      <c r="C535" t="s">
        <v>15</v>
      </c>
      <c r="D535" t="s">
        <v>81</v>
      </c>
      <c r="E535" t="s">
        <v>17</v>
      </c>
      <c r="F535" s="2">
        <v>42048</v>
      </c>
      <c r="G535" s="2">
        <v>36996</v>
      </c>
      <c r="H535" s="4">
        <v>98431</v>
      </c>
      <c r="I535" s="4">
        <v>29879</v>
      </c>
      <c r="J535" s="4">
        <f>Table1[[#This Row],[Basic Salary]]+Table1[[#This Row],[Bonus]]</f>
        <v>128310</v>
      </c>
      <c r="K535">
        <v>65</v>
      </c>
      <c r="L535">
        <v>87</v>
      </c>
      <c r="M535" t="s">
        <v>53</v>
      </c>
      <c r="N535">
        <v>116</v>
      </c>
    </row>
    <row r="536" spans="1:14" x14ac:dyDescent="0.35">
      <c r="A536" t="s">
        <v>1348</v>
      </c>
      <c r="B536" t="s">
        <v>62</v>
      </c>
      <c r="C536" t="s">
        <v>21</v>
      </c>
      <c r="D536" t="s">
        <v>81</v>
      </c>
      <c r="E536" t="s">
        <v>22</v>
      </c>
      <c r="F536" s="2">
        <v>42947</v>
      </c>
      <c r="G536" s="2">
        <v>39568</v>
      </c>
      <c r="H536" s="4">
        <v>115186</v>
      </c>
      <c r="I536" s="4">
        <v>13103</v>
      </c>
      <c r="J536" s="4">
        <f>Table1[[#This Row],[Basic Salary]]+Table1[[#This Row],[Bonus]]</f>
        <v>128289</v>
      </c>
      <c r="K536">
        <v>62</v>
      </c>
      <c r="L536">
        <v>57</v>
      </c>
      <c r="M536" t="s">
        <v>18</v>
      </c>
      <c r="N536">
        <v>104</v>
      </c>
    </row>
    <row r="537" spans="1:14" x14ac:dyDescent="0.35">
      <c r="A537" t="s">
        <v>4132</v>
      </c>
      <c r="B537" t="s">
        <v>71</v>
      </c>
      <c r="C537" t="s">
        <v>15</v>
      </c>
      <c r="D537" t="s">
        <v>25</v>
      </c>
      <c r="E537" t="s">
        <v>17</v>
      </c>
      <c r="F537" s="2">
        <v>43350</v>
      </c>
      <c r="G537" s="2">
        <v>40732</v>
      </c>
      <c r="H537" s="4">
        <v>115368</v>
      </c>
      <c r="I537" s="4">
        <v>12914</v>
      </c>
      <c r="J537" s="4">
        <f>Table1[[#This Row],[Basic Salary]]+Table1[[#This Row],[Bonus]]</f>
        <v>128282</v>
      </c>
      <c r="K537">
        <v>68</v>
      </c>
      <c r="L537">
        <v>88</v>
      </c>
      <c r="M537" t="s">
        <v>34</v>
      </c>
      <c r="N537">
        <v>116</v>
      </c>
    </row>
    <row r="538" spans="1:14" x14ac:dyDescent="0.35">
      <c r="A538" t="s">
        <v>2685</v>
      </c>
      <c r="B538" t="s">
        <v>39</v>
      </c>
      <c r="C538" t="s">
        <v>15</v>
      </c>
      <c r="D538" t="s">
        <v>81</v>
      </c>
      <c r="E538" t="s">
        <v>51</v>
      </c>
      <c r="F538" s="2">
        <v>43287</v>
      </c>
      <c r="G538" s="2">
        <v>31997</v>
      </c>
      <c r="H538" s="4">
        <v>106776</v>
      </c>
      <c r="I538" s="4">
        <v>21496</v>
      </c>
      <c r="J538" s="4">
        <f>Table1[[#This Row],[Basic Salary]]+Table1[[#This Row],[Bonus]]</f>
        <v>128272</v>
      </c>
      <c r="K538">
        <v>79</v>
      </c>
      <c r="L538">
        <v>48</v>
      </c>
      <c r="M538" t="s">
        <v>18</v>
      </c>
      <c r="N538">
        <v>110</v>
      </c>
    </row>
    <row r="539" spans="1:14" x14ac:dyDescent="0.35">
      <c r="A539" t="s">
        <v>2731</v>
      </c>
      <c r="B539" t="s">
        <v>48</v>
      </c>
      <c r="C539" t="s">
        <v>21</v>
      </c>
      <c r="D539" t="s">
        <v>46</v>
      </c>
      <c r="E539" t="s">
        <v>17</v>
      </c>
      <c r="F539" s="2">
        <v>44225</v>
      </c>
      <c r="G539" s="2">
        <v>39505</v>
      </c>
      <c r="H539" s="4">
        <v>108592</v>
      </c>
      <c r="I539" s="4">
        <v>19680</v>
      </c>
      <c r="J539" s="4">
        <f>Table1[[#This Row],[Basic Salary]]+Table1[[#This Row],[Bonus]]</f>
        <v>128272</v>
      </c>
      <c r="K539">
        <v>63</v>
      </c>
      <c r="L539">
        <v>82</v>
      </c>
      <c r="M539" t="s">
        <v>23</v>
      </c>
      <c r="N539">
        <v>109</v>
      </c>
    </row>
    <row r="540" spans="1:14" x14ac:dyDescent="0.35">
      <c r="A540" t="s">
        <v>4181</v>
      </c>
      <c r="B540" t="s">
        <v>71</v>
      </c>
      <c r="C540" t="s">
        <v>21</v>
      </c>
      <c r="D540" t="s">
        <v>40</v>
      </c>
      <c r="E540" t="s">
        <v>17</v>
      </c>
      <c r="F540" s="2">
        <v>43316</v>
      </c>
      <c r="G540" s="2">
        <v>35755</v>
      </c>
      <c r="H540" s="4">
        <v>100405</v>
      </c>
      <c r="I540" s="4">
        <v>27855</v>
      </c>
      <c r="J540" s="4">
        <f>Table1[[#This Row],[Basic Salary]]+Table1[[#This Row],[Bonus]]</f>
        <v>128260</v>
      </c>
      <c r="K540">
        <v>60</v>
      </c>
      <c r="L540">
        <v>40</v>
      </c>
      <c r="M540" t="s">
        <v>18</v>
      </c>
      <c r="N540">
        <v>101</v>
      </c>
    </row>
    <row r="541" spans="1:14" x14ac:dyDescent="0.35">
      <c r="A541" t="s">
        <v>1421</v>
      </c>
      <c r="B541" t="s">
        <v>29</v>
      </c>
      <c r="C541" t="s">
        <v>15</v>
      </c>
      <c r="D541" t="s">
        <v>43</v>
      </c>
      <c r="E541" t="s">
        <v>26</v>
      </c>
      <c r="F541" s="2">
        <v>45731</v>
      </c>
      <c r="G541" s="2">
        <v>32190</v>
      </c>
      <c r="H541" s="4">
        <v>113894</v>
      </c>
      <c r="I541" s="4">
        <v>14336</v>
      </c>
      <c r="J541" s="4">
        <f>Table1[[#This Row],[Basic Salary]]+Table1[[#This Row],[Bonus]]</f>
        <v>128230</v>
      </c>
      <c r="K541">
        <v>77</v>
      </c>
      <c r="L541">
        <v>40</v>
      </c>
      <c r="M541" t="s">
        <v>27</v>
      </c>
      <c r="N541">
        <v>107</v>
      </c>
    </row>
    <row r="542" spans="1:14" x14ac:dyDescent="0.35">
      <c r="A542" t="s">
        <v>3291</v>
      </c>
      <c r="B542" t="s">
        <v>14</v>
      </c>
      <c r="C542" t="s">
        <v>21</v>
      </c>
      <c r="D542" t="s">
        <v>16</v>
      </c>
      <c r="E542" t="s">
        <v>22</v>
      </c>
      <c r="F542" s="2">
        <v>43499</v>
      </c>
      <c r="G542" s="2">
        <v>29946</v>
      </c>
      <c r="H542" s="4">
        <v>119682</v>
      </c>
      <c r="I542" s="4">
        <v>8501</v>
      </c>
      <c r="J542" s="4">
        <f>Table1[[#This Row],[Basic Salary]]+Table1[[#This Row],[Bonus]]</f>
        <v>128183</v>
      </c>
      <c r="K542">
        <v>96</v>
      </c>
      <c r="L542">
        <v>67</v>
      </c>
      <c r="M542" t="s">
        <v>27</v>
      </c>
      <c r="N542">
        <v>120</v>
      </c>
    </row>
    <row r="543" spans="1:14" x14ac:dyDescent="0.35">
      <c r="A543" t="s">
        <v>1911</v>
      </c>
      <c r="B543" t="s">
        <v>39</v>
      </c>
      <c r="C543" t="s">
        <v>15</v>
      </c>
      <c r="D543" t="s">
        <v>25</v>
      </c>
      <c r="E543" t="s">
        <v>26</v>
      </c>
      <c r="F543" s="2">
        <v>42979</v>
      </c>
      <c r="G543" s="2">
        <v>37630</v>
      </c>
      <c r="H543" s="4">
        <v>112770</v>
      </c>
      <c r="I543" s="4">
        <v>15412</v>
      </c>
      <c r="J543" s="4">
        <f>Table1[[#This Row],[Basic Salary]]+Table1[[#This Row],[Bonus]]</f>
        <v>128182</v>
      </c>
      <c r="K543">
        <v>68</v>
      </c>
      <c r="L543">
        <v>69</v>
      </c>
      <c r="M543" t="s">
        <v>27</v>
      </c>
      <c r="N543">
        <v>118</v>
      </c>
    </row>
    <row r="544" spans="1:14" x14ac:dyDescent="0.35">
      <c r="A544" t="s">
        <v>2758</v>
      </c>
      <c r="B544" t="s">
        <v>36</v>
      </c>
      <c r="C544" t="s">
        <v>21</v>
      </c>
      <c r="D544" t="s">
        <v>43</v>
      </c>
      <c r="E544" t="s">
        <v>30</v>
      </c>
      <c r="F544" s="2">
        <v>44668</v>
      </c>
      <c r="G544" s="2">
        <v>30569</v>
      </c>
      <c r="H544" s="4">
        <v>107196</v>
      </c>
      <c r="I544" s="4">
        <v>20959</v>
      </c>
      <c r="J544" s="4">
        <f>Table1[[#This Row],[Basic Salary]]+Table1[[#This Row],[Bonus]]</f>
        <v>128155</v>
      </c>
      <c r="K544">
        <v>77</v>
      </c>
      <c r="L544">
        <v>87</v>
      </c>
      <c r="M544" t="s">
        <v>23</v>
      </c>
      <c r="N544">
        <v>104</v>
      </c>
    </row>
    <row r="545" spans="1:14" x14ac:dyDescent="0.35">
      <c r="A545" t="s">
        <v>3524</v>
      </c>
      <c r="B545" t="s">
        <v>50</v>
      </c>
      <c r="C545" t="s">
        <v>21</v>
      </c>
      <c r="D545" t="s">
        <v>40</v>
      </c>
      <c r="E545" t="s">
        <v>17</v>
      </c>
      <c r="F545" s="2">
        <v>43742</v>
      </c>
      <c r="G545" s="2">
        <v>37604</v>
      </c>
      <c r="H545" s="4">
        <v>104913</v>
      </c>
      <c r="I545" s="4">
        <v>23150</v>
      </c>
      <c r="J545" s="4">
        <f>Table1[[#This Row],[Basic Salary]]+Table1[[#This Row],[Bonus]]</f>
        <v>128063</v>
      </c>
      <c r="K545">
        <v>80</v>
      </c>
      <c r="L545">
        <v>78</v>
      </c>
      <c r="M545" t="s">
        <v>37</v>
      </c>
      <c r="N545">
        <v>106</v>
      </c>
    </row>
    <row r="546" spans="1:14" x14ac:dyDescent="0.35">
      <c r="A546" t="s">
        <v>4963</v>
      </c>
      <c r="B546" t="s">
        <v>57</v>
      </c>
      <c r="C546" t="s">
        <v>15</v>
      </c>
      <c r="D546" t="s">
        <v>33</v>
      </c>
      <c r="E546" t="s">
        <v>65</v>
      </c>
      <c r="F546" s="2">
        <v>42055</v>
      </c>
      <c r="G546" s="2">
        <v>29806</v>
      </c>
      <c r="H546" s="4">
        <v>99695</v>
      </c>
      <c r="I546" s="4">
        <v>28364</v>
      </c>
      <c r="J546" s="4">
        <f>Table1[[#This Row],[Basic Salary]]+Table1[[#This Row],[Bonus]]</f>
        <v>128059</v>
      </c>
      <c r="K546">
        <v>88</v>
      </c>
      <c r="L546">
        <v>44</v>
      </c>
      <c r="M546" t="s">
        <v>31</v>
      </c>
      <c r="N546">
        <v>109</v>
      </c>
    </row>
    <row r="547" spans="1:14" x14ac:dyDescent="0.35">
      <c r="A547" t="s">
        <v>3072</v>
      </c>
      <c r="B547" t="s">
        <v>14</v>
      </c>
      <c r="C547" t="s">
        <v>15</v>
      </c>
      <c r="D547" t="s">
        <v>33</v>
      </c>
      <c r="E547" t="s">
        <v>30</v>
      </c>
      <c r="F547" s="2">
        <v>42390</v>
      </c>
      <c r="G547" s="2">
        <v>40498</v>
      </c>
      <c r="H547" s="4">
        <v>105835</v>
      </c>
      <c r="I547" s="4">
        <v>22210</v>
      </c>
      <c r="J547" s="4">
        <f>Table1[[#This Row],[Basic Salary]]+Table1[[#This Row],[Bonus]]</f>
        <v>128045</v>
      </c>
      <c r="K547">
        <v>74</v>
      </c>
      <c r="L547">
        <v>91</v>
      </c>
      <c r="M547" t="s">
        <v>34</v>
      </c>
      <c r="N547">
        <v>102</v>
      </c>
    </row>
    <row r="548" spans="1:14" x14ac:dyDescent="0.35">
      <c r="A548" t="s">
        <v>4297</v>
      </c>
      <c r="B548" t="s">
        <v>60</v>
      </c>
      <c r="C548" t="s">
        <v>21</v>
      </c>
      <c r="D548" t="s">
        <v>46</v>
      </c>
      <c r="E548" t="s">
        <v>17</v>
      </c>
      <c r="F548" s="2">
        <v>45658</v>
      </c>
      <c r="G548" s="2">
        <v>34331</v>
      </c>
      <c r="H548" s="4">
        <v>98143</v>
      </c>
      <c r="I548" s="4">
        <v>29897</v>
      </c>
      <c r="J548" s="4">
        <f>Table1[[#This Row],[Basic Salary]]+Table1[[#This Row],[Bonus]]</f>
        <v>128040</v>
      </c>
      <c r="K548">
        <v>84</v>
      </c>
      <c r="L548">
        <v>77</v>
      </c>
      <c r="M548" t="s">
        <v>27</v>
      </c>
      <c r="N548">
        <v>118</v>
      </c>
    </row>
    <row r="549" spans="1:14" x14ac:dyDescent="0.35">
      <c r="A549" t="s">
        <v>5042</v>
      </c>
      <c r="B549" t="s">
        <v>42</v>
      </c>
      <c r="C549" t="s">
        <v>21</v>
      </c>
      <c r="D549" t="s">
        <v>81</v>
      </c>
      <c r="E549" t="s">
        <v>26</v>
      </c>
      <c r="F549" s="2">
        <v>44208</v>
      </c>
      <c r="G549" s="2">
        <v>39648</v>
      </c>
      <c r="H549" s="4">
        <v>98151</v>
      </c>
      <c r="I549" s="4">
        <v>29859</v>
      </c>
      <c r="J549" s="4">
        <f>Table1[[#This Row],[Basic Salary]]+Table1[[#This Row],[Bonus]]</f>
        <v>128010</v>
      </c>
      <c r="K549">
        <v>100</v>
      </c>
      <c r="L549">
        <v>71</v>
      </c>
      <c r="M549" t="s">
        <v>34</v>
      </c>
      <c r="N549">
        <v>106</v>
      </c>
    </row>
    <row r="550" spans="1:14" x14ac:dyDescent="0.35">
      <c r="A550" t="s">
        <v>687</v>
      </c>
      <c r="B550" t="s">
        <v>95</v>
      </c>
      <c r="C550" t="s">
        <v>21</v>
      </c>
      <c r="D550" t="s">
        <v>81</v>
      </c>
      <c r="E550" t="s">
        <v>26</v>
      </c>
      <c r="F550" s="2">
        <v>42756</v>
      </c>
      <c r="G550" s="2">
        <v>40683</v>
      </c>
      <c r="H550" s="4">
        <v>112186</v>
      </c>
      <c r="I550" s="4">
        <v>15824</v>
      </c>
      <c r="J550" s="4">
        <f>Table1[[#This Row],[Basic Salary]]+Table1[[#This Row],[Bonus]]</f>
        <v>128010</v>
      </c>
      <c r="K550">
        <v>80</v>
      </c>
      <c r="L550">
        <v>69</v>
      </c>
      <c r="M550" t="s">
        <v>27</v>
      </c>
      <c r="N550">
        <v>101</v>
      </c>
    </row>
    <row r="551" spans="1:14" x14ac:dyDescent="0.35">
      <c r="A551" t="s">
        <v>4738</v>
      </c>
      <c r="B551" t="s">
        <v>14</v>
      </c>
      <c r="C551" t="s">
        <v>21</v>
      </c>
      <c r="D551" t="s">
        <v>16</v>
      </c>
      <c r="E551" t="s">
        <v>30</v>
      </c>
      <c r="F551" s="2">
        <v>45786</v>
      </c>
      <c r="G551" s="2">
        <v>40534</v>
      </c>
      <c r="H551" s="4">
        <v>112291</v>
      </c>
      <c r="I551" s="4">
        <v>15676</v>
      </c>
      <c r="J551" s="4">
        <f>Table1[[#This Row],[Basic Salary]]+Table1[[#This Row],[Bonus]]</f>
        <v>127967</v>
      </c>
      <c r="K551">
        <v>86</v>
      </c>
      <c r="L551">
        <v>70</v>
      </c>
      <c r="M551" t="s">
        <v>34</v>
      </c>
      <c r="N551">
        <v>109</v>
      </c>
    </row>
    <row r="552" spans="1:14" x14ac:dyDescent="0.35">
      <c r="A552" t="s">
        <v>776</v>
      </c>
      <c r="B552" t="s">
        <v>89</v>
      </c>
      <c r="C552" t="s">
        <v>21</v>
      </c>
      <c r="D552" t="s">
        <v>46</v>
      </c>
      <c r="E552" t="s">
        <v>51</v>
      </c>
      <c r="F552" s="2">
        <v>44736</v>
      </c>
      <c r="G552" s="2">
        <v>31630</v>
      </c>
      <c r="H552" s="4">
        <v>99086</v>
      </c>
      <c r="I552" s="4">
        <v>28872</v>
      </c>
      <c r="J552" s="4">
        <f>Table1[[#This Row],[Basic Salary]]+Table1[[#This Row],[Bonus]]</f>
        <v>127958</v>
      </c>
      <c r="K552">
        <v>88</v>
      </c>
      <c r="L552">
        <v>61</v>
      </c>
      <c r="M552" t="s">
        <v>18</v>
      </c>
      <c r="N552">
        <v>104</v>
      </c>
    </row>
    <row r="553" spans="1:14" x14ac:dyDescent="0.35">
      <c r="A553" t="s">
        <v>4457</v>
      </c>
      <c r="B553" t="s">
        <v>62</v>
      </c>
      <c r="C553" t="s">
        <v>15</v>
      </c>
      <c r="D553" t="s">
        <v>25</v>
      </c>
      <c r="E553" t="s">
        <v>26</v>
      </c>
      <c r="F553" s="2">
        <v>45182</v>
      </c>
      <c r="G553" s="2">
        <v>36488</v>
      </c>
      <c r="H553" s="4">
        <v>98127</v>
      </c>
      <c r="I553" s="4">
        <v>29812</v>
      </c>
      <c r="J553" s="4">
        <f>Table1[[#This Row],[Basic Salary]]+Table1[[#This Row],[Bonus]]</f>
        <v>127939</v>
      </c>
      <c r="K553">
        <v>95</v>
      </c>
      <c r="L553">
        <v>64</v>
      </c>
      <c r="M553" t="s">
        <v>31</v>
      </c>
      <c r="N553">
        <v>112</v>
      </c>
    </row>
    <row r="554" spans="1:14" x14ac:dyDescent="0.35">
      <c r="A554" t="s">
        <v>1762</v>
      </c>
      <c r="B554" t="s">
        <v>39</v>
      </c>
      <c r="C554" t="s">
        <v>21</v>
      </c>
      <c r="D554" t="s">
        <v>16</v>
      </c>
      <c r="E554" t="s">
        <v>30</v>
      </c>
      <c r="F554" s="2">
        <v>44435</v>
      </c>
      <c r="G554" s="2">
        <v>33995</v>
      </c>
      <c r="H554" s="4">
        <v>105666</v>
      </c>
      <c r="I554" s="4">
        <v>22238</v>
      </c>
      <c r="J554" s="4">
        <f>Table1[[#This Row],[Basic Salary]]+Table1[[#This Row],[Bonus]]</f>
        <v>127904</v>
      </c>
      <c r="K554">
        <v>64</v>
      </c>
      <c r="L554">
        <v>93</v>
      </c>
      <c r="M554" t="s">
        <v>23</v>
      </c>
      <c r="N554">
        <v>110</v>
      </c>
    </row>
    <row r="555" spans="1:14" x14ac:dyDescent="0.35">
      <c r="A555" t="s">
        <v>1031</v>
      </c>
      <c r="B555" t="s">
        <v>29</v>
      </c>
      <c r="C555" t="s">
        <v>21</v>
      </c>
      <c r="D555" t="s">
        <v>33</v>
      </c>
      <c r="E555" t="s">
        <v>65</v>
      </c>
      <c r="F555" s="2">
        <v>43046</v>
      </c>
      <c r="G555" s="2">
        <v>33274</v>
      </c>
      <c r="H555" s="4">
        <v>103924</v>
      </c>
      <c r="I555" s="4">
        <v>23951</v>
      </c>
      <c r="J555" s="4">
        <f>Table1[[#This Row],[Basic Salary]]+Table1[[#This Row],[Bonus]]</f>
        <v>127875</v>
      </c>
      <c r="K555">
        <v>70</v>
      </c>
      <c r="L555">
        <v>40</v>
      </c>
      <c r="M555" t="s">
        <v>53</v>
      </c>
      <c r="N555">
        <v>103</v>
      </c>
    </row>
    <row r="556" spans="1:14" x14ac:dyDescent="0.35">
      <c r="A556" t="s">
        <v>2467</v>
      </c>
      <c r="B556" t="s">
        <v>89</v>
      </c>
      <c r="C556" t="s">
        <v>15</v>
      </c>
      <c r="D556" t="s">
        <v>25</v>
      </c>
      <c r="E556" t="s">
        <v>65</v>
      </c>
      <c r="F556" s="2">
        <v>44777</v>
      </c>
      <c r="G556" s="2">
        <v>38981</v>
      </c>
      <c r="H556" s="4">
        <v>102080</v>
      </c>
      <c r="I556" s="4">
        <v>25766</v>
      </c>
      <c r="J556" s="4">
        <f>Table1[[#This Row],[Basic Salary]]+Table1[[#This Row],[Bonus]]</f>
        <v>127846</v>
      </c>
      <c r="K556">
        <v>84</v>
      </c>
      <c r="L556">
        <v>56</v>
      </c>
      <c r="M556" t="s">
        <v>27</v>
      </c>
      <c r="N556">
        <v>116</v>
      </c>
    </row>
    <row r="557" spans="1:14" x14ac:dyDescent="0.35">
      <c r="A557" t="s">
        <v>328</v>
      </c>
      <c r="B557" t="s">
        <v>71</v>
      </c>
      <c r="C557" t="s">
        <v>15</v>
      </c>
      <c r="D557" t="s">
        <v>16</v>
      </c>
      <c r="E557" t="s">
        <v>30</v>
      </c>
      <c r="F557" s="2">
        <v>44275</v>
      </c>
      <c r="G557" s="2">
        <v>30745</v>
      </c>
      <c r="H557" s="4">
        <v>103240</v>
      </c>
      <c r="I557" s="4">
        <v>24596</v>
      </c>
      <c r="J557" s="4">
        <f>Table1[[#This Row],[Basic Salary]]+Table1[[#This Row],[Bonus]]</f>
        <v>127836</v>
      </c>
      <c r="K557">
        <v>80</v>
      </c>
      <c r="L557">
        <v>95</v>
      </c>
      <c r="M557" t="s">
        <v>27</v>
      </c>
      <c r="N557">
        <v>101</v>
      </c>
    </row>
    <row r="558" spans="1:14" x14ac:dyDescent="0.35">
      <c r="A558" t="s">
        <v>1776</v>
      </c>
      <c r="B558" t="s">
        <v>75</v>
      </c>
      <c r="C558" t="s">
        <v>15</v>
      </c>
      <c r="D558" t="s">
        <v>81</v>
      </c>
      <c r="E558" t="s">
        <v>30</v>
      </c>
      <c r="F558" s="2">
        <v>42078</v>
      </c>
      <c r="G558" s="2">
        <v>35894</v>
      </c>
      <c r="H558" s="4">
        <v>102243</v>
      </c>
      <c r="I558" s="4">
        <v>25546</v>
      </c>
      <c r="J558" s="4">
        <f>Table1[[#This Row],[Basic Salary]]+Table1[[#This Row],[Bonus]]</f>
        <v>127789</v>
      </c>
      <c r="K558">
        <v>64</v>
      </c>
      <c r="L558">
        <v>70</v>
      </c>
      <c r="M558" t="s">
        <v>34</v>
      </c>
      <c r="N558">
        <v>114</v>
      </c>
    </row>
    <row r="559" spans="1:14" x14ac:dyDescent="0.35">
      <c r="A559" t="s">
        <v>3467</v>
      </c>
      <c r="B559" t="s">
        <v>85</v>
      </c>
      <c r="C559" t="s">
        <v>15</v>
      </c>
      <c r="D559" t="s">
        <v>81</v>
      </c>
      <c r="E559" t="s">
        <v>17</v>
      </c>
      <c r="F559" s="2">
        <v>42164</v>
      </c>
      <c r="G559" s="2">
        <v>37229</v>
      </c>
      <c r="H559" s="4">
        <v>115888</v>
      </c>
      <c r="I559" s="4">
        <v>11898</v>
      </c>
      <c r="J559" s="4">
        <f>Table1[[#This Row],[Basic Salary]]+Table1[[#This Row],[Bonus]]</f>
        <v>127786</v>
      </c>
      <c r="K559">
        <v>63</v>
      </c>
      <c r="L559">
        <v>68</v>
      </c>
      <c r="M559" t="s">
        <v>18</v>
      </c>
      <c r="N559">
        <v>104</v>
      </c>
    </row>
    <row r="560" spans="1:14" x14ac:dyDescent="0.35">
      <c r="A560" t="s">
        <v>2838</v>
      </c>
      <c r="B560" t="s">
        <v>85</v>
      </c>
      <c r="C560" t="s">
        <v>15</v>
      </c>
      <c r="D560" t="s">
        <v>46</v>
      </c>
      <c r="E560" t="s">
        <v>65</v>
      </c>
      <c r="F560" s="2">
        <v>43841</v>
      </c>
      <c r="G560" s="2">
        <v>39676</v>
      </c>
      <c r="H560" s="4">
        <v>119949</v>
      </c>
      <c r="I560" s="4">
        <v>7831</v>
      </c>
      <c r="J560" s="4">
        <f>Table1[[#This Row],[Basic Salary]]+Table1[[#This Row],[Bonus]]</f>
        <v>127780</v>
      </c>
      <c r="K560">
        <v>89</v>
      </c>
      <c r="L560">
        <v>49</v>
      </c>
      <c r="M560" t="s">
        <v>27</v>
      </c>
      <c r="N560">
        <v>113</v>
      </c>
    </row>
    <row r="561" spans="1:14" x14ac:dyDescent="0.35">
      <c r="A561" t="s">
        <v>5015</v>
      </c>
      <c r="B561" t="s">
        <v>57</v>
      </c>
      <c r="C561" t="s">
        <v>21</v>
      </c>
      <c r="D561" t="s">
        <v>25</v>
      </c>
      <c r="E561" t="s">
        <v>22</v>
      </c>
      <c r="F561" s="2">
        <v>44279</v>
      </c>
      <c r="G561" s="2">
        <v>31212</v>
      </c>
      <c r="H561" s="4">
        <v>97894</v>
      </c>
      <c r="I561" s="4">
        <v>29878</v>
      </c>
      <c r="J561" s="4">
        <f>Table1[[#This Row],[Basic Salary]]+Table1[[#This Row],[Bonus]]</f>
        <v>127772</v>
      </c>
      <c r="K561">
        <v>62</v>
      </c>
      <c r="L561">
        <v>44</v>
      </c>
      <c r="M561" t="s">
        <v>34</v>
      </c>
      <c r="N561">
        <v>117</v>
      </c>
    </row>
    <row r="562" spans="1:14" x14ac:dyDescent="0.35">
      <c r="A562" t="s">
        <v>4696</v>
      </c>
      <c r="B562" t="s">
        <v>36</v>
      </c>
      <c r="C562" t="s">
        <v>15</v>
      </c>
      <c r="D562" t="s">
        <v>43</v>
      </c>
      <c r="E562" t="s">
        <v>22</v>
      </c>
      <c r="F562" s="2">
        <v>43346</v>
      </c>
      <c r="G562" s="2">
        <v>41087</v>
      </c>
      <c r="H562" s="4">
        <v>111140</v>
      </c>
      <c r="I562" s="4">
        <v>16609</v>
      </c>
      <c r="J562" s="4">
        <f>Table1[[#This Row],[Basic Salary]]+Table1[[#This Row],[Bonus]]</f>
        <v>127749</v>
      </c>
      <c r="K562">
        <v>62</v>
      </c>
      <c r="L562">
        <v>78</v>
      </c>
      <c r="M562" t="s">
        <v>31</v>
      </c>
      <c r="N562">
        <v>116</v>
      </c>
    </row>
    <row r="563" spans="1:14" x14ac:dyDescent="0.35">
      <c r="A563" t="s">
        <v>1005</v>
      </c>
      <c r="B563" t="s">
        <v>39</v>
      </c>
      <c r="C563" t="s">
        <v>15</v>
      </c>
      <c r="D563" t="s">
        <v>16</v>
      </c>
      <c r="E563" t="s">
        <v>17</v>
      </c>
      <c r="F563" s="2">
        <v>45132</v>
      </c>
      <c r="G563" s="2">
        <v>29404</v>
      </c>
      <c r="H563" s="4">
        <v>113785</v>
      </c>
      <c r="I563" s="4">
        <v>13953</v>
      </c>
      <c r="J563" s="4">
        <f>Table1[[#This Row],[Basic Salary]]+Table1[[#This Row],[Bonus]]</f>
        <v>127738</v>
      </c>
      <c r="K563">
        <v>69</v>
      </c>
      <c r="L563">
        <v>68</v>
      </c>
      <c r="M563" t="s">
        <v>31</v>
      </c>
      <c r="N563">
        <v>106</v>
      </c>
    </row>
    <row r="564" spans="1:14" x14ac:dyDescent="0.35">
      <c r="A564" t="s">
        <v>1309</v>
      </c>
      <c r="B564" t="s">
        <v>129</v>
      </c>
      <c r="C564" t="s">
        <v>21</v>
      </c>
      <c r="D564" t="s">
        <v>43</v>
      </c>
      <c r="E564" t="s">
        <v>30</v>
      </c>
      <c r="F564" s="2">
        <v>43377</v>
      </c>
      <c r="G564" s="2">
        <v>35907</v>
      </c>
      <c r="H564" s="4">
        <v>110456</v>
      </c>
      <c r="I564" s="4">
        <v>17278</v>
      </c>
      <c r="J564" s="4">
        <f>Table1[[#This Row],[Basic Salary]]+Table1[[#This Row],[Bonus]]</f>
        <v>127734</v>
      </c>
      <c r="K564">
        <v>90</v>
      </c>
      <c r="L564">
        <v>100</v>
      </c>
      <c r="M564" t="s">
        <v>31</v>
      </c>
      <c r="N564">
        <v>120</v>
      </c>
    </row>
    <row r="565" spans="1:14" x14ac:dyDescent="0.35">
      <c r="A565" t="s">
        <v>3059</v>
      </c>
      <c r="B565" t="s">
        <v>69</v>
      </c>
      <c r="C565" t="s">
        <v>15</v>
      </c>
      <c r="D565" t="s">
        <v>46</v>
      </c>
      <c r="E565" t="s">
        <v>65</v>
      </c>
      <c r="F565" s="2">
        <v>42319</v>
      </c>
      <c r="G565" s="2">
        <v>36924</v>
      </c>
      <c r="H565" s="4">
        <v>105467</v>
      </c>
      <c r="I565" s="4">
        <v>22264</v>
      </c>
      <c r="J565" s="4">
        <f>Table1[[#This Row],[Basic Salary]]+Table1[[#This Row],[Bonus]]</f>
        <v>127731</v>
      </c>
      <c r="K565">
        <v>81</v>
      </c>
      <c r="L565">
        <v>57</v>
      </c>
      <c r="M565" t="s">
        <v>23</v>
      </c>
      <c r="N565">
        <v>102</v>
      </c>
    </row>
    <row r="566" spans="1:14" x14ac:dyDescent="0.35">
      <c r="A566" t="s">
        <v>124</v>
      </c>
      <c r="B566" t="s">
        <v>71</v>
      </c>
      <c r="C566" t="s">
        <v>21</v>
      </c>
      <c r="D566" t="s">
        <v>81</v>
      </c>
      <c r="E566" t="s">
        <v>17</v>
      </c>
      <c r="F566" s="2">
        <v>45656</v>
      </c>
      <c r="G566" s="2">
        <v>36753</v>
      </c>
      <c r="H566" s="4">
        <v>117708</v>
      </c>
      <c r="I566" s="4">
        <v>10013</v>
      </c>
      <c r="J566" s="4">
        <f>Table1[[#This Row],[Basic Salary]]+Table1[[#This Row],[Bonus]]</f>
        <v>127721</v>
      </c>
      <c r="K566">
        <v>87</v>
      </c>
      <c r="L566">
        <v>51</v>
      </c>
      <c r="M566" t="s">
        <v>18</v>
      </c>
      <c r="N566">
        <v>117</v>
      </c>
    </row>
    <row r="567" spans="1:14" x14ac:dyDescent="0.35">
      <c r="A567" t="s">
        <v>3532</v>
      </c>
      <c r="B567" t="s">
        <v>87</v>
      </c>
      <c r="C567" t="s">
        <v>15</v>
      </c>
      <c r="D567" t="s">
        <v>40</v>
      </c>
      <c r="E567" t="s">
        <v>26</v>
      </c>
      <c r="F567" s="2">
        <v>45545</v>
      </c>
      <c r="G567" s="2">
        <v>36231</v>
      </c>
      <c r="H567" s="4">
        <v>106221</v>
      </c>
      <c r="I567" s="4">
        <v>21496</v>
      </c>
      <c r="J567" s="4">
        <f>Table1[[#This Row],[Basic Salary]]+Table1[[#This Row],[Bonus]]</f>
        <v>127717</v>
      </c>
      <c r="K567">
        <v>93</v>
      </c>
      <c r="L567">
        <v>81</v>
      </c>
      <c r="M567" t="s">
        <v>23</v>
      </c>
      <c r="N567">
        <v>115</v>
      </c>
    </row>
    <row r="568" spans="1:14" x14ac:dyDescent="0.35">
      <c r="A568" t="s">
        <v>3788</v>
      </c>
      <c r="B568" t="s">
        <v>57</v>
      </c>
      <c r="C568" t="s">
        <v>21</v>
      </c>
      <c r="D568" t="s">
        <v>40</v>
      </c>
      <c r="E568" t="s">
        <v>51</v>
      </c>
      <c r="F568" s="2">
        <v>43206</v>
      </c>
      <c r="G568" s="2">
        <v>32703</v>
      </c>
      <c r="H568" s="4">
        <v>116338</v>
      </c>
      <c r="I568" s="4">
        <v>11374</v>
      </c>
      <c r="J568" s="4">
        <f>Table1[[#This Row],[Basic Salary]]+Table1[[#This Row],[Bonus]]</f>
        <v>127712</v>
      </c>
      <c r="K568">
        <v>86</v>
      </c>
      <c r="L568">
        <v>57</v>
      </c>
      <c r="M568" t="s">
        <v>31</v>
      </c>
      <c r="N568">
        <v>116</v>
      </c>
    </row>
    <row r="569" spans="1:14" x14ac:dyDescent="0.35">
      <c r="A569" t="s">
        <v>3780</v>
      </c>
      <c r="B569" t="s">
        <v>75</v>
      </c>
      <c r="C569" t="s">
        <v>15</v>
      </c>
      <c r="D569" t="s">
        <v>81</v>
      </c>
      <c r="E569" t="s">
        <v>17</v>
      </c>
      <c r="F569" s="2">
        <v>45284</v>
      </c>
      <c r="G569" s="2">
        <v>40012</v>
      </c>
      <c r="H569" s="4">
        <v>104008</v>
      </c>
      <c r="I569" s="4">
        <v>23700</v>
      </c>
      <c r="J569" s="4">
        <f>Table1[[#This Row],[Basic Salary]]+Table1[[#This Row],[Bonus]]</f>
        <v>127708</v>
      </c>
      <c r="K569">
        <v>65</v>
      </c>
      <c r="L569">
        <v>61</v>
      </c>
      <c r="M569" t="s">
        <v>27</v>
      </c>
      <c r="N569">
        <v>108</v>
      </c>
    </row>
    <row r="570" spans="1:14" x14ac:dyDescent="0.35">
      <c r="A570" t="s">
        <v>121</v>
      </c>
      <c r="B570" t="s">
        <v>62</v>
      </c>
      <c r="C570" t="s">
        <v>21</v>
      </c>
      <c r="D570" t="s">
        <v>16</v>
      </c>
      <c r="E570" t="s">
        <v>51</v>
      </c>
      <c r="F570" s="2">
        <v>42110</v>
      </c>
      <c r="G570" s="2">
        <v>34332</v>
      </c>
      <c r="H570" s="4">
        <v>100470</v>
      </c>
      <c r="I570" s="4">
        <v>27195</v>
      </c>
      <c r="J570" s="4">
        <f>Table1[[#This Row],[Basic Salary]]+Table1[[#This Row],[Bonus]]</f>
        <v>127665</v>
      </c>
      <c r="K570">
        <v>84</v>
      </c>
      <c r="L570">
        <v>65</v>
      </c>
      <c r="M570" t="s">
        <v>18</v>
      </c>
      <c r="N570">
        <v>107</v>
      </c>
    </row>
    <row r="571" spans="1:14" x14ac:dyDescent="0.35">
      <c r="A571" t="s">
        <v>3517</v>
      </c>
      <c r="B571" t="s">
        <v>45</v>
      </c>
      <c r="C571" t="s">
        <v>21</v>
      </c>
      <c r="D571" t="s">
        <v>46</v>
      </c>
      <c r="E571" t="s">
        <v>26</v>
      </c>
      <c r="F571" s="2">
        <v>45266</v>
      </c>
      <c r="G571" s="2">
        <v>35700</v>
      </c>
      <c r="H571" s="4">
        <v>100160</v>
      </c>
      <c r="I571" s="4">
        <v>27502</v>
      </c>
      <c r="J571" s="4">
        <f>Table1[[#This Row],[Basic Salary]]+Table1[[#This Row],[Bonus]]</f>
        <v>127662</v>
      </c>
      <c r="K571">
        <v>98</v>
      </c>
      <c r="L571">
        <v>68</v>
      </c>
      <c r="M571" t="s">
        <v>27</v>
      </c>
      <c r="N571">
        <v>118</v>
      </c>
    </row>
    <row r="572" spans="1:14" x14ac:dyDescent="0.35">
      <c r="A572" t="s">
        <v>4408</v>
      </c>
      <c r="B572" t="s">
        <v>93</v>
      </c>
      <c r="C572" t="s">
        <v>21</v>
      </c>
      <c r="D572" t="s">
        <v>81</v>
      </c>
      <c r="E572" t="s">
        <v>30</v>
      </c>
      <c r="F572" s="2">
        <v>43058</v>
      </c>
      <c r="G572" s="2">
        <v>36930</v>
      </c>
      <c r="H572" s="4">
        <v>100024</v>
      </c>
      <c r="I572" s="4">
        <v>27638</v>
      </c>
      <c r="J572" s="4">
        <f>Table1[[#This Row],[Basic Salary]]+Table1[[#This Row],[Bonus]]</f>
        <v>127662</v>
      </c>
      <c r="K572">
        <v>74</v>
      </c>
      <c r="L572">
        <v>76</v>
      </c>
      <c r="M572" t="s">
        <v>53</v>
      </c>
      <c r="N572">
        <v>103</v>
      </c>
    </row>
    <row r="573" spans="1:14" x14ac:dyDescent="0.35">
      <c r="A573" t="s">
        <v>4135</v>
      </c>
      <c r="B573" t="s">
        <v>62</v>
      </c>
      <c r="C573" t="s">
        <v>21</v>
      </c>
      <c r="D573" t="s">
        <v>40</v>
      </c>
      <c r="E573" t="s">
        <v>26</v>
      </c>
      <c r="F573" s="2">
        <v>42438</v>
      </c>
      <c r="G573" s="2">
        <v>34784</v>
      </c>
      <c r="H573" s="4">
        <v>114566</v>
      </c>
      <c r="I573" s="4">
        <v>13095</v>
      </c>
      <c r="J573" s="4">
        <f>Table1[[#This Row],[Basic Salary]]+Table1[[#This Row],[Bonus]]</f>
        <v>127661</v>
      </c>
      <c r="K573">
        <v>97</v>
      </c>
      <c r="L573">
        <v>53</v>
      </c>
      <c r="M573" t="s">
        <v>34</v>
      </c>
      <c r="N573">
        <v>119</v>
      </c>
    </row>
    <row r="574" spans="1:14" x14ac:dyDescent="0.35">
      <c r="A574" t="s">
        <v>165</v>
      </c>
      <c r="B574" t="s">
        <v>62</v>
      </c>
      <c r="C574" t="s">
        <v>15</v>
      </c>
      <c r="D574" t="s">
        <v>40</v>
      </c>
      <c r="E574" t="s">
        <v>30</v>
      </c>
      <c r="F574" s="2">
        <v>44411</v>
      </c>
      <c r="G574" s="2">
        <v>34122</v>
      </c>
      <c r="H574" s="4">
        <v>108746</v>
      </c>
      <c r="I574" s="4">
        <v>18903</v>
      </c>
      <c r="J574" s="4">
        <f>Table1[[#This Row],[Basic Salary]]+Table1[[#This Row],[Bonus]]</f>
        <v>127649</v>
      </c>
      <c r="K574">
        <v>76</v>
      </c>
      <c r="L574">
        <v>69</v>
      </c>
      <c r="M574" t="s">
        <v>34</v>
      </c>
      <c r="N574">
        <v>110</v>
      </c>
    </row>
    <row r="575" spans="1:14" x14ac:dyDescent="0.35">
      <c r="A575" t="s">
        <v>3375</v>
      </c>
      <c r="B575" t="s">
        <v>75</v>
      </c>
      <c r="C575" t="s">
        <v>21</v>
      </c>
      <c r="D575" t="s">
        <v>81</v>
      </c>
      <c r="E575" t="s">
        <v>51</v>
      </c>
      <c r="F575" s="2">
        <v>44574</v>
      </c>
      <c r="G575" s="2">
        <v>38733</v>
      </c>
      <c r="H575" s="4">
        <v>105404</v>
      </c>
      <c r="I575" s="4">
        <v>22211</v>
      </c>
      <c r="J575" s="4">
        <f>Table1[[#This Row],[Basic Salary]]+Table1[[#This Row],[Bonus]]</f>
        <v>127615</v>
      </c>
      <c r="K575">
        <v>88</v>
      </c>
      <c r="L575">
        <v>40</v>
      </c>
      <c r="M575" t="s">
        <v>23</v>
      </c>
      <c r="N575">
        <v>108</v>
      </c>
    </row>
    <row r="576" spans="1:14" x14ac:dyDescent="0.35">
      <c r="A576" t="s">
        <v>3933</v>
      </c>
      <c r="B576" t="s">
        <v>20</v>
      </c>
      <c r="C576" t="s">
        <v>21</v>
      </c>
      <c r="D576" t="s">
        <v>81</v>
      </c>
      <c r="E576" t="s">
        <v>65</v>
      </c>
      <c r="F576" s="2">
        <v>42308</v>
      </c>
      <c r="G576" s="2">
        <v>31277</v>
      </c>
      <c r="H576" s="4">
        <v>112728</v>
      </c>
      <c r="I576" s="4">
        <v>14871</v>
      </c>
      <c r="J576" s="4">
        <f>Table1[[#This Row],[Basic Salary]]+Table1[[#This Row],[Bonus]]</f>
        <v>127599</v>
      </c>
      <c r="K576">
        <v>73</v>
      </c>
      <c r="L576">
        <v>59</v>
      </c>
      <c r="M576" t="s">
        <v>18</v>
      </c>
      <c r="N576">
        <v>111</v>
      </c>
    </row>
    <row r="577" spans="1:14" x14ac:dyDescent="0.35">
      <c r="A577" t="s">
        <v>609</v>
      </c>
      <c r="B577" t="s">
        <v>20</v>
      </c>
      <c r="C577" t="s">
        <v>21</v>
      </c>
      <c r="D577" t="s">
        <v>46</v>
      </c>
      <c r="E577" t="s">
        <v>17</v>
      </c>
      <c r="F577" s="2">
        <v>42253</v>
      </c>
      <c r="G577" s="2">
        <v>35134</v>
      </c>
      <c r="H577" s="4">
        <v>98140</v>
      </c>
      <c r="I577" s="4">
        <v>29362</v>
      </c>
      <c r="J577" s="4">
        <f>Table1[[#This Row],[Basic Salary]]+Table1[[#This Row],[Bonus]]</f>
        <v>127502</v>
      </c>
      <c r="K577">
        <v>86</v>
      </c>
      <c r="L577">
        <v>92</v>
      </c>
      <c r="M577" t="s">
        <v>31</v>
      </c>
      <c r="N577">
        <v>102</v>
      </c>
    </row>
    <row r="578" spans="1:14" x14ac:dyDescent="0.35">
      <c r="A578" t="s">
        <v>1612</v>
      </c>
      <c r="B578" t="s">
        <v>62</v>
      </c>
      <c r="C578" t="s">
        <v>15</v>
      </c>
      <c r="D578" t="s">
        <v>33</v>
      </c>
      <c r="E578" t="s">
        <v>22</v>
      </c>
      <c r="F578" s="2">
        <v>42020</v>
      </c>
      <c r="G578" s="2">
        <v>36314</v>
      </c>
      <c r="H578" s="4">
        <v>114863</v>
      </c>
      <c r="I578" s="4">
        <v>12637</v>
      </c>
      <c r="J578" s="4">
        <f>Table1[[#This Row],[Basic Salary]]+Table1[[#This Row],[Bonus]]</f>
        <v>127500</v>
      </c>
      <c r="K578">
        <v>73</v>
      </c>
      <c r="L578">
        <v>43</v>
      </c>
      <c r="M578" t="s">
        <v>18</v>
      </c>
      <c r="N578">
        <v>103</v>
      </c>
    </row>
    <row r="579" spans="1:14" x14ac:dyDescent="0.35">
      <c r="A579" t="s">
        <v>2876</v>
      </c>
      <c r="B579" t="s">
        <v>129</v>
      </c>
      <c r="C579" t="s">
        <v>15</v>
      </c>
      <c r="D579" t="s">
        <v>33</v>
      </c>
      <c r="E579" t="s">
        <v>22</v>
      </c>
      <c r="F579" s="2">
        <v>42757</v>
      </c>
      <c r="G579" s="2">
        <v>40832</v>
      </c>
      <c r="H579" s="4">
        <v>101253</v>
      </c>
      <c r="I579" s="4">
        <v>26234</v>
      </c>
      <c r="J579" s="4">
        <f>Table1[[#This Row],[Basic Salary]]+Table1[[#This Row],[Bonus]]</f>
        <v>127487</v>
      </c>
      <c r="K579">
        <v>81</v>
      </c>
      <c r="L579">
        <v>67</v>
      </c>
      <c r="M579" t="s">
        <v>53</v>
      </c>
      <c r="N579">
        <v>113</v>
      </c>
    </row>
    <row r="580" spans="1:14" x14ac:dyDescent="0.35">
      <c r="A580" t="s">
        <v>851</v>
      </c>
      <c r="B580" t="s">
        <v>14</v>
      </c>
      <c r="C580" t="s">
        <v>15</v>
      </c>
      <c r="D580" t="s">
        <v>16</v>
      </c>
      <c r="E580" t="s">
        <v>26</v>
      </c>
      <c r="F580" s="2">
        <v>42817</v>
      </c>
      <c r="G580" s="2">
        <v>33510</v>
      </c>
      <c r="H580" s="4">
        <v>116915</v>
      </c>
      <c r="I580" s="4">
        <v>10529</v>
      </c>
      <c r="J580" s="4">
        <f>Table1[[#This Row],[Basic Salary]]+Table1[[#This Row],[Bonus]]</f>
        <v>127444</v>
      </c>
      <c r="K580">
        <v>63</v>
      </c>
      <c r="L580">
        <v>65</v>
      </c>
      <c r="M580" t="s">
        <v>23</v>
      </c>
      <c r="N580">
        <v>114</v>
      </c>
    </row>
    <row r="581" spans="1:14" x14ac:dyDescent="0.35">
      <c r="A581" t="s">
        <v>587</v>
      </c>
      <c r="B581" t="s">
        <v>69</v>
      </c>
      <c r="C581" t="s">
        <v>21</v>
      </c>
      <c r="D581" t="s">
        <v>40</v>
      </c>
      <c r="E581" t="s">
        <v>65</v>
      </c>
      <c r="F581" s="2">
        <v>42673</v>
      </c>
      <c r="G581" s="2">
        <v>40934</v>
      </c>
      <c r="H581" s="4">
        <v>109671</v>
      </c>
      <c r="I581" s="4">
        <v>17770</v>
      </c>
      <c r="J581" s="4">
        <f>Table1[[#This Row],[Basic Salary]]+Table1[[#This Row],[Bonus]]</f>
        <v>127441</v>
      </c>
      <c r="K581">
        <v>84</v>
      </c>
      <c r="L581">
        <v>54</v>
      </c>
      <c r="M581" t="s">
        <v>31</v>
      </c>
      <c r="N581">
        <v>103</v>
      </c>
    </row>
    <row r="582" spans="1:14" x14ac:dyDescent="0.35">
      <c r="A582" t="s">
        <v>639</v>
      </c>
      <c r="B582" t="s">
        <v>20</v>
      </c>
      <c r="C582" t="s">
        <v>21</v>
      </c>
      <c r="D582" t="s">
        <v>43</v>
      </c>
      <c r="E582" t="s">
        <v>17</v>
      </c>
      <c r="F582" s="2">
        <v>44513</v>
      </c>
      <c r="G582" s="2">
        <v>39469</v>
      </c>
      <c r="H582" s="4">
        <v>114983</v>
      </c>
      <c r="I582" s="4">
        <v>12452</v>
      </c>
      <c r="J582" s="4">
        <f>Table1[[#This Row],[Basic Salary]]+Table1[[#This Row],[Bonus]]</f>
        <v>127435</v>
      </c>
      <c r="K582">
        <v>86</v>
      </c>
      <c r="L582">
        <v>55</v>
      </c>
      <c r="M582" t="s">
        <v>23</v>
      </c>
      <c r="N582">
        <v>105</v>
      </c>
    </row>
    <row r="583" spans="1:14" x14ac:dyDescent="0.35">
      <c r="A583" t="s">
        <v>3355</v>
      </c>
      <c r="B583" t="s">
        <v>29</v>
      </c>
      <c r="C583" t="s">
        <v>21</v>
      </c>
      <c r="D583" t="s">
        <v>46</v>
      </c>
      <c r="E583" t="s">
        <v>26</v>
      </c>
      <c r="F583" s="2">
        <v>42630</v>
      </c>
      <c r="G583" s="2">
        <v>37609</v>
      </c>
      <c r="H583" s="4">
        <v>106159</v>
      </c>
      <c r="I583" s="4">
        <v>21270</v>
      </c>
      <c r="J583" s="4">
        <f>Table1[[#This Row],[Basic Salary]]+Table1[[#This Row],[Bonus]]</f>
        <v>127429</v>
      </c>
      <c r="K583">
        <v>72</v>
      </c>
      <c r="L583">
        <v>62</v>
      </c>
      <c r="M583" t="s">
        <v>53</v>
      </c>
      <c r="N583">
        <v>117</v>
      </c>
    </row>
    <row r="584" spans="1:14" x14ac:dyDescent="0.35">
      <c r="A584" t="s">
        <v>3458</v>
      </c>
      <c r="B584" t="s">
        <v>57</v>
      </c>
      <c r="C584" t="s">
        <v>21</v>
      </c>
      <c r="D584" t="s">
        <v>33</v>
      </c>
      <c r="E584" t="s">
        <v>17</v>
      </c>
      <c r="F584" s="2">
        <v>45950</v>
      </c>
      <c r="G584" s="2">
        <v>38409</v>
      </c>
      <c r="H584" s="4">
        <v>105579</v>
      </c>
      <c r="I584" s="4">
        <v>21780</v>
      </c>
      <c r="J584" s="4">
        <f>Table1[[#This Row],[Basic Salary]]+Table1[[#This Row],[Bonus]]</f>
        <v>127359</v>
      </c>
      <c r="K584">
        <v>85</v>
      </c>
      <c r="L584">
        <v>72</v>
      </c>
      <c r="M584" t="s">
        <v>18</v>
      </c>
      <c r="N584">
        <v>104</v>
      </c>
    </row>
    <row r="585" spans="1:14" x14ac:dyDescent="0.35">
      <c r="A585" t="s">
        <v>2470</v>
      </c>
      <c r="B585" t="s">
        <v>75</v>
      </c>
      <c r="C585" t="s">
        <v>15</v>
      </c>
      <c r="D585" t="s">
        <v>16</v>
      </c>
      <c r="E585" t="s">
        <v>65</v>
      </c>
      <c r="F585" s="2">
        <v>44672</v>
      </c>
      <c r="G585" s="2">
        <v>33429</v>
      </c>
      <c r="H585" s="4">
        <v>112704</v>
      </c>
      <c r="I585" s="4">
        <v>14606</v>
      </c>
      <c r="J585" s="4">
        <f>Table1[[#This Row],[Basic Salary]]+Table1[[#This Row],[Bonus]]</f>
        <v>127310</v>
      </c>
      <c r="K585">
        <v>72</v>
      </c>
      <c r="L585">
        <v>91</v>
      </c>
      <c r="M585" t="s">
        <v>34</v>
      </c>
      <c r="N585">
        <v>105</v>
      </c>
    </row>
    <row r="586" spans="1:14" x14ac:dyDescent="0.35">
      <c r="A586" t="s">
        <v>916</v>
      </c>
      <c r="B586" t="s">
        <v>39</v>
      </c>
      <c r="C586" t="s">
        <v>21</v>
      </c>
      <c r="D586" t="s">
        <v>46</v>
      </c>
      <c r="E586" t="s">
        <v>30</v>
      </c>
      <c r="F586" s="2">
        <v>44398</v>
      </c>
      <c r="G586" s="2">
        <v>37393</v>
      </c>
      <c r="H586" s="4">
        <v>108422</v>
      </c>
      <c r="I586" s="4">
        <v>18874</v>
      </c>
      <c r="J586" s="4">
        <f>Table1[[#This Row],[Basic Salary]]+Table1[[#This Row],[Bonus]]</f>
        <v>127296</v>
      </c>
      <c r="K586">
        <v>88</v>
      </c>
      <c r="L586">
        <v>84</v>
      </c>
      <c r="M586" t="s">
        <v>27</v>
      </c>
      <c r="N586">
        <v>114</v>
      </c>
    </row>
    <row r="587" spans="1:14" x14ac:dyDescent="0.35">
      <c r="A587" t="s">
        <v>2820</v>
      </c>
      <c r="B587" t="s">
        <v>29</v>
      </c>
      <c r="C587" t="s">
        <v>15</v>
      </c>
      <c r="D587" t="s">
        <v>16</v>
      </c>
      <c r="E587" t="s">
        <v>26</v>
      </c>
      <c r="F587" s="2">
        <v>42047</v>
      </c>
      <c r="G587" s="2">
        <v>33856</v>
      </c>
      <c r="H587" s="4">
        <v>100804</v>
      </c>
      <c r="I587" s="4">
        <v>26445</v>
      </c>
      <c r="J587" s="4">
        <f>Table1[[#This Row],[Basic Salary]]+Table1[[#This Row],[Bonus]]</f>
        <v>127249</v>
      </c>
      <c r="K587">
        <v>97</v>
      </c>
      <c r="L587">
        <v>82</v>
      </c>
      <c r="M587" t="s">
        <v>18</v>
      </c>
      <c r="N587">
        <v>103</v>
      </c>
    </row>
    <row r="588" spans="1:14" x14ac:dyDescent="0.35">
      <c r="A588" t="s">
        <v>4452</v>
      </c>
      <c r="B588" t="s">
        <v>39</v>
      </c>
      <c r="C588" t="s">
        <v>15</v>
      </c>
      <c r="D588" t="s">
        <v>25</v>
      </c>
      <c r="E588" t="s">
        <v>30</v>
      </c>
      <c r="F588" s="2">
        <v>42125</v>
      </c>
      <c r="G588" s="2">
        <v>40715</v>
      </c>
      <c r="H588" s="4">
        <v>106766</v>
      </c>
      <c r="I588" s="4">
        <v>20442</v>
      </c>
      <c r="J588" s="4">
        <f>Table1[[#This Row],[Basic Salary]]+Table1[[#This Row],[Bonus]]</f>
        <v>127208</v>
      </c>
      <c r="K588">
        <v>74</v>
      </c>
      <c r="L588">
        <v>45</v>
      </c>
      <c r="M588" t="s">
        <v>34</v>
      </c>
      <c r="N588">
        <v>105</v>
      </c>
    </row>
    <row r="589" spans="1:14" x14ac:dyDescent="0.35">
      <c r="A589" t="s">
        <v>1444</v>
      </c>
      <c r="B589" t="s">
        <v>60</v>
      </c>
      <c r="C589" t="s">
        <v>15</v>
      </c>
      <c r="D589" t="s">
        <v>33</v>
      </c>
      <c r="E589" t="s">
        <v>65</v>
      </c>
      <c r="F589" s="2">
        <v>43506</v>
      </c>
      <c r="G589" s="2">
        <v>35985</v>
      </c>
      <c r="H589" s="4">
        <v>111053</v>
      </c>
      <c r="I589" s="4">
        <v>16135</v>
      </c>
      <c r="J589" s="4">
        <f>Table1[[#This Row],[Basic Salary]]+Table1[[#This Row],[Bonus]]</f>
        <v>127188</v>
      </c>
      <c r="K589">
        <v>69</v>
      </c>
      <c r="L589">
        <v>98</v>
      </c>
      <c r="M589" t="s">
        <v>37</v>
      </c>
      <c r="N589">
        <v>116</v>
      </c>
    </row>
    <row r="590" spans="1:14" x14ac:dyDescent="0.35">
      <c r="A590" t="s">
        <v>4203</v>
      </c>
      <c r="B590" t="s">
        <v>14</v>
      </c>
      <c r="C590" t="s">
        <v>21</v>
      </c>
      <c r="D590" t="s">
        <v>46</v>
      </c>
      <c r="E590" t="s">
        <v>26</v>
      </c>
      <c r="F590" s="2">
        <v>45289</v>
      </c>
      <c r="G590" s="2">
        <v>30493</v>
      </c>
      <c r="H590" s="4">
        <v>119242</v>
      </c>
      <c r="I590" s="4">
        <v>7907</v>
      </c>
      <c r="J590" s="4">
        <f>Table1[[#This Row],[Basic Salary]]+Table1[[#This Row],[Bonus]]</f>
        <v>127149</v>
      </c>
      <c r="K590">
        <v>89</v>
      </c>
      <c r="L590">
        <v>43</v>
      </c>
      <c r="M590" t="s">
        <v>18</v>
      </c>
      <c r="N590">
        <v>113</v>
      </c>
    </row>
    <row r="591" spans="1:14" x14ac:dyDescent="0.35">
      <c r="A591" t="s">
        <v>4362</v>
      </c>
      <c r="B591" t="s">
        <v>69</v>
      </c>
      <c r="C591" t="s">
        <v>21</v>
      </c>
      <c r="D591" t="s">
        <v>33</v>
      </c>
      <c r="E591" t="s">
        <v>26</v>
      </c>
      <c r="F591" s="2">
        <v>44030</v>
      </c>
      <c r="G591" s="2">
        <v>29828</v>
      </c>
      <c r="H591" s="4">
        <v>110066</v>
      </c>
      <c r="I591" s="4">
        <v>17067</v>
      </c>
      <c r="J591" s="4">
        <f>Table1[[#This Row],[Basic Salary]]+Table1[[#This Row],[Bonus]]</f>
        <v>127133</v>
      </c>
      <c r="K591">
        <v>63</v>
      </c>
      <c r="L591">
        <v>82</v>
      </c>
      <c r="M591" t="s">
        <v>27</v>
      </c>
      <c r="N591">
        <v>118</v>
      </c>
    </row>
    <row r="592" spans="1:14" x14ac:dyDescent="0.35">
      <c r="A592" t="s">
        <v>4656</v>
      </c>
      <c r="B592" t="s">
        <v>45</v>
      </c>
      <c r="C592" t="s">
        <v>21</v>
      </c>
      <c r="D592" t="s">
        <v>46</v>
      </c>
      <c r="E592" t="s">
        <v>30</v>
      </c>
      <c r="F592" s="2">
        <v>43477</v>
      </c>
      <c r="G592" s="2">
        <v>39682</v>
      </c>
      <c r="H592" s="4">
        <v>110140</v>
      </c>
      <c r="I592" s="4">
        <v>16976</v>
      </c>
      <c r="J592" s="4">
        <f>Table1[[#This Row],[Basic Salary]]+Table1[[#This Row],[Bonus]]</f>
        <v>127116</v>
      </c>
      <c r="K592">
        <v>61</v>
      </c>
      <c r="L592">
        <v>57</v>
      </c>
      <c r="M592" t="s">
        <v>34</v>
      </c>
      <c r="N592">
        <v>111</v>
      </c>
    </row>
    <row r="593" spans="1:14" x14ac:dyDescent="0.35">
      <c r="A593" t="s">
        <v>913</v>
      </c>
      <c r="B593" t="s">
        <v>36</v>
      </c>
      <c r="C593" t="s">
        <v>21</v>
      </c>
      <c r="D593" t="s">
        <v>81</v>
      </c>
      <c r="E593" t="s">
        <v>17</v>
      </c>
      <c r="F593" s="2">
        <v>45219</v>
      </c>
      <c r="G593" s="2">
        <v>40933</v>
      </c>
      <c r="H593" s="4">
        <v>100073</v>
      </c>
      <c r="I593" s="4">
        <v>27034</v>
      </c>
      <c r="J593" s="4">
        <f>Table1[[#This Row],[Basic Salary]]+Table1[[#This Row],[Bonus]]</f>
        <v>127107</v>
      </c>
      <c r="K593">
        <v>68</v>
      </c>
      <c r="L593">
        <v>85</v>
      </c>
      <c r="M593" t="s">
        <v>27</v>
      </c>
      <c r="N593">
        <v>117</v>
      </c>
    </row>
    <row r="594" spans="1:14" x14ac:dyDescent="0.35">
      <c r="A594" t="s">
        <v>1645</v>
      </c>
      <c r="B594" t="s">
        <v>89</v>
      </c>
      <c r="C594" t="s">
        <v>21</v>
      </c>
      <c r="D594" t="s">
        <v>43</v>
      </c>
      <c r="E594" t="s">
        <v>22</v>
      </c>
      <c r="F594" s="2">
        <v>44154</v>
      </c>
      <c r="G594" s="2">
        <v>36042</v>
      </c>
      <c r="H594" s="4">
        <v>109124</v>
      </c>
      <c r="I594" s="4">
        <v>17975</v>
      </c>
      <c r="J594" s="4">
        <f>Table1[[#This Row],[Basic Salary]]+Table1[[#This Row],[Bonus]]</f>
        <v>127099</v>
      </c>
      <c r="K594">
        <v>69</v>
      </c>
      <c r="L594">
        <v>75</v>
      </c>
      <c r="M594" t="s">
        <v>34</v>
      </c>
      <c r="N594">
        <v>103</v>
      </c>
    </row>
    <row r="595" spans="1:14" x14ac:dyDescent="0.35">
      <c r="A595" t="s">
        <v>2515</v>
      </c>
      <c r="B595" t="s">
        <v>129</v>
      </c>
      <c r="C595" t="s">
        <v>15</v>
      </c>
      <c r="D595" t="s">
        <v>16</v>
      </c>
      <c r="E595" t="s">
        <v>51</v>
      </c>
      <c r="F595" s="2">
        <v>42046</v>
      </c>
      <c r="G595" s="2">
        <v>40118</v>
      </c>
      <c r="H595" s="4">
        <v>118699</v>
      </c>
      <c r="I595" s="4">
        <v>8384</v>
      </c>
      <c r="J595" s="4">
        <f>Table1[[#This Row],[Basic Salary]]+Table1[[#This Row],[Bonus]]</f>
        <v>127083</v>
      </c>
      <c r="K595">
        <v>96</v>
      </c>
      <c r="L595">
        <v>93</v>
      </c>
      <c r="M595" t="s">
        <v>34</v>
      </c>
      <c r="N595">
        <v>106</v>
      </c>
    </row>
    <row r="596" spans="1:14" x14ac:dyDescent="0.35">
      <c r="A596" t="s">
        <v>1844</v>
      </c>
      <c r="B596" t="s">
        <v>77</v>
      </c>
      <c r="C596" t="s">
        <v>21</v>
      </c>
      <c r="D596" t="s">
        <v>46</v>
      </c>
      <c r="E596" t="s">
        <v>22</v>
      </c>
      <c r="F596" s="2">
        <v>43803</v>
      </c>
      <c r="G596" s="2">
        <v>38052</v>
      </c>
      <c r="H596" s="4">
        <v>109875</v>
      </c>
      <c r="I596" s="4">
        <v>17174</v>
      </c>
      <c r="J596" s="4">
        <f>Table1[[#This Row],[Basic Salary]]+Table1[[#This Row],[Bonus]]</f>
        <v>127049</v>
      </c>
      <c r="K596">
        <v>63</v>
      </c>
      <c r="L596">
        <v>90</v>
      </c>
      <c r="M596" t="s">
        <v>18</v>
      </c>
      <c r="N596">
        <v>120</v>
      </c>
    </row>
    <row r="597" spans="1:14" x14ac:dyDescent="0.35">
      <c r="A597" t="s">
        <v>3793</v>
      </c>
      <c r="B597" t="s">
        <v>75</v>
      </c>
      <c r="C597" t="s">
        <v>21</v>
      </c>
      <c r="D597" t="s">
        <v>25</v>
      </c>
      <c r="E597" t="s">
        <v>51</v>
      </c>
      <c r="F597" s="2">
        <v>44656</v>
      </c>
      <c r="G597" s="2">
        <v>29312</v>
      </c>
      <c r="H597" s="4">
        <v>98289</v>
      </c>
      <c r="I597" s="4">
        <v>28755</v>
      </c>
      <c r="J597" s="4">
        <f>Table1[[#This Row],[Basic Salary]]+Table1[[#This Row],[Bonus]]</f>
        <v>127044</v>
      </c>
      <c r="K597">
        <v>77</v>
      </c>
      <c r="L597">
        <v>83</v>
      </c>
      <c r="M597" t="s">
        <v>34</v>
      </c>
      <c r="N597">
        <v>117</v>
      </c>
    </row>
    <row r="598" spans="1:14" x14ac:dyDescent="0.35">
      <c r="A598" t="s">
        <v>3416</v>
      </c>
      <c r="B598" t="s">
        <v>42</v>
      </c>
      <c r="C598" t="s">
        <v>15</v>
      </c>
      <c r="D598" t="s">
        <v>46</v>
      </c>
      <c r="E598" t="s">
        <v>17</v>
      </c>
      <c r="F598" s="2">
        <v>45731</v>
      </c>
      <c r="G598" s="2">
        <v>35588</v>
      </c>
      <c r="H598" s="4">
        <v>116566</v>
      </c>
      <c r="I598" s="4">
        <v>10468</v>
      </c>
      <c r="J598" s="4">
        <f>Table1[[#This Row],[Basic Salary]]+Table1[[#This Row],[Bonus]]</f>
        <v>127034</v>
      </c>
      <c r="K598">
        <v>90</v>
      </c>
      <c r="L598">
        <v>73</v>
      </c>
      <c r="M598" t="s">
        <v>27</v>
      </c>
      <c r="N598">
        <v>120</v>
      </c>
    </row>
    <row r="599" spans="1:14" x14ac:dyDescent="0.35">
      <c r="A599" t="s">
        <v>2455</v>
      </c>
      <c r="B599" t="s">
        <v>48</v>
      </c>
      <c r="C599" t="s">
        <v>21</v>
      </c>
      <c r="D599" t="s">
        <v>43</v>
      </c>
      <c r="E599" t="s">
        <v>51</v>
      </c>
      <c r="F599" s="2">
        <v>45307</v>
      </c>
      <c r="G599" s="2">
        <v>32149</v>
      </c>
      <c r="H599" s="4">
        <v>119898</v>
      </c>
      <c r="I599" s="4">
        <v>7122</v>
      </c>
      <c r="J599" s="4">
        <f>Table1[[#This Row],[Basic Salary]]+Table1[[#This Row],[Bonus]]</f>
        <v>127020</v>
      </c>
      <c r="K599">
        <v>93</v>
      </c>
      <c r="L599">
        <v>73</v>
      </c>
      <c r="M599" t="s">
        <v>31</v>
      </c>
      <c r="N599">
        <v>119</v>
      </c>
    </row>
    <row r="600" spans="1:14" x14ac:dyDescent="0.35">
      <c r="A600" t="s">
        <v>466</v>
      </c>
      <c r="B600" t="s">
        <v>75</v>
      </c>
      <c r="C600" t="s">
        <v>21</v>
      </c>
      <c r="D600" t="s">
        <v>16</v>
      </c>
      <c r="E600" t="s">
        <v>51</v>
      </c>
      <c r="F600" s="2">
        <v>43040</v>
      </c>
      <c r="G600" s="2">
        <v>36993</v>
      </c>
      <c r="H600" s="4">
        <v>116995</v>
      </c>
      <c r="I600" s="4">
        <v>10017</v>
      </c>
      <c r="J600" s="4">
        <f>Table1[[#This Row],[Basic Salary]]+Table1[[#This Row],[Bonus]]</f>
        <v>127012</v>
      </c>
      <c r="K600">
        <v>73</v>
      </c>
      <c r="L600">
        <v>84</v>
      </c>
      <c r="M600" t="s">
        <v>18</v>
      </c>
      <c r="N600">
        <v>101</v>
      </c>
    </row>
    <row r="601" spans="1:14" x14ac:dyDescent="0.35">
      <c r="A601" t="s">
        <v>2696</v>
      </c>
      <c r="B601" t="s">
        <v>129</v>
      </c>
      <c r="C601" t="s">
        <v>15</v>
      </c>
      <c r="D601" t="s">
        <v>25</v>
      </c>
      <c r="E601" t="s">
        <v>17</v>
      </c>
      <c r="F601" s="2">
        <v>43849</v>
      </c>
      <c r="G601" s="2">
        <v>36379</v>
      </c>
      <c r="H601" s="4">
        <v>116620</v>
      </c>
      <c r="I601" s="4">
        <v>10352</v>
      </c>
      <c r="J601" s="4">
        <f>Table1[[#This Row],[Basic Salary]]+Table1[[#This Row],[Bonus]]</f>
        <v>126972</v>
      </c>
      <c r="K601">
        <v>68</v>
      </c>
      <c r="L601">
        <v>98</v>
      </c>
      <c r="M601" t="s">
        <v>37</v>
      </c>
      <c r="N601">
        <v>119</v>
      </c>
    </row>
    <row r="602" spans="1:14" x14ac:dyDescent="0.35">
      <c r="A602" t="s">
        <v>3332</v>
      </c>
      <c r="B602" t="s">
        <v>95</v>
      </c>
      <c r="C602" t="s">
        <v>21</v>
      </c>
      <c r="D602" t="s">
        <v>40</v>
      </c>
      <c r="E602" t="s">
        <v>22</v>
      </c>
      <c r="F602" s="2">
        <v>43258</v>
      </c>
      <c r="G602" s="2">
        <v>32331</v>
      </c>
      <c r="H602" s="4">
        <v>114894</v>
      </c>
      <c r="I602" s="4">
        <v>12070</v>
      </c>
      <c r="J602" s="4">
        <f>Table1[[#This Row],[Basic Salary]]+Table1[[#This Row],[Bonus]]</f>
        <v>126964</v>
      </c>
      <c r="K602">
        <v>87</v>
      </c>
      <c r="L602">
        <v>41</v>
      </c>
      <c r="M602" t="s">
        <v>23</v>
      </c>
      <c r="N602">
        <v>102</v>
      </c>
    </row>
    <row r="603" spans="1:14" x14ac:dyDescent="0.35">
      <c r="A603" t="s">
        <v>1606</v>
      </c>
      <c r="B603" t="s">
        <v>77</v>
      </c>
      <c r="C603" t="s">
        <v>21</v>
      </c>
      <c r="D603" t="s">
        <v>40</v>
      </c>
      <c r="E603" t="s">
        <v>26</v>
      </c>
      <c r="F603" s="2">
        <v>42152</v>
      </c>
      <c r="G603" s="2">
        <v>40612</v>
      </c>
      <c r="H603" s="4">
        <v>113067</v>
      </c>
      <c r="I603" s="4">
        <v>13856</v>
      </c>
      <c r="J603" s="4">
        <f>Table1[[#This Row],[Basic Salary]]+Table1[[#This Row],[Bonus]]</f>
        <v>126923</v>
      </c>
      <c r="K603">
        <v>84</v>
      </c>
      <c r="L603">
        <v>61</v>
      </c>
      <c r="M603" t="s">
        <v>31</v>
      </c>
      <c r="N603">
        <v>117</v>
      </c>
    </row>
    <row r="604" spans="1:14" x14ac:dyDescent="0.35">
      <c r="A604" t="s">
        <v>1126</v>
      </c>
      <c r="B604" t="s">
        <v>77</v>
      </c>
      <c r="C604" t="s">
        <v>21</v>
      </c>
      <c r="D604" t="s">
        <v>25</v>
      </c>
      <c r="E604" t="s">
        <v>30</v>
      </c>
      <c r="F604" s="2">
        <v>43105</v>
      </c>
      <c r="G604" s="2">
        <v>32562</v>
      </c>
      <c r="H604" s="4">
        <v>101239</v>
      </c>
      <c r="I604" s="4">
        <v>25637</v>
      </c>
      <c r="J604" s="4">
        <f>Table1[[#This Row],[Basic Salary]]+Table1[[#This Row],[Bonus]]</f>
        <v>126876</v>
      </c>
      <c r="K604">
        <v>85</v>
      </c>
      <c r="L604">
        <v>49</v>
      </c>
      <c r="M604" t="s">
        <v>27</v>
      </c>
      <c r="N604">
        <v>108</v>
      </c>
    </row>
    <row r="605" spans="1:14" x14ac:dyDescent="0.35">
      <c r="A605" t="s">
        <v>3156</v>
      </c>
      <c r="B605" t="s">
        <v>93</v>
      </c>
      <c r="C605" t="s">
        <v>21</v>
      </c>
      <c r="D605" t="s">
        <v>46</v>
      </c>
      <c r="E605" t="s">
        <v>30</v>
      </c>
      <c r="F605" s="2">
        <v>44294</v>
      </c>
      <c r="G605" s="2">
        <v>34785</v>
      </c>
      <c r="H605" s="4">
        <v>105699</v>
      </c>
      <c r="I605" s="4">
        <v>21165</v>
      </c>
      <c r="J605" s="4">
        <f>Table1[[#This Row],[Basic Salary]]+Table1[[#This Row],[Bonus]]</f>
        <v>126864</v>
      </c>
      <c r="K605">
        <v>68</v>
      </c>
      <c r="L605">
        <v>56</v>
      </c>
      <c r="M605" t="s">
        <v>34</v>
      </c>
      <c r="N605">
        <v>107</v>
      </c>
    </row>
    <row r="606" spans="1:14" x14ac:dyDescent="0.35">
      <c r="A606" t="s">
        <v>1798</v>
      </c>
      <c r="B606" t="s">
        <v>60</v>
      </c>
      <c r="C606" t="s">
        <v>15</v>
      </c>
      <c r="D606" t="s">
        <v>25</v>
      </c>
      <c r="E606" t="s">
        <v>22</v>
      </c>
      <c r="F606" s="2">
        <v>43137</v>
      </c>
      <c r="G606" s="2">
        <v>34324</v>
      </c>
      <c r="H606" s="4">
        <v>97116</v>
      </c>
      <c r="I606" s="4">
        <v>29734</v>
      </c>
      <c r="J606" s="4">
        <f>Table1[[#This Row],[Basic Salary]]+Table1[[#This Row],[Bonus]]</f>
        <v>126850</v>
      </c>
      <c r="K606">
        <v>94</v>
      </c>
      <c r="L606">
        <v>98</v>
      </c>
      <c r="M606" t="s">
        <v>34</v>
      </c>
      <c r="N606">
        <v>103</v>
      </c>
    </row>
    <row r="607" spans="1:14" x14ac:dyDescent="0.35">
      <c r="A607" t="s">
        <v>3579</v>
      </c>
      <c r="B607" t="s">
        <v>85</v>
      </c>
      <c r="C607" t="s">
        <v>15</v>
      </c>
      <c r="D607" t="s">
        <v>43</v>
      </c>
      <c r="E607" t="s">
        <v>30</v>
      </c>
      <c r="F607" s="2">
        <v>42374</v>
      </c>
      <c r="G607" s="2">
        <v>32105</v>
      </c>
      <c r="H607" s="4">
        <v>118919</v>
      </c>
      <c r="I607" s="4">
        <v>7901</v>
      </c>
      <c r="J607" s="4">
        <f>Table1[[#This Row],[Basic Salary]]+Table1[[#This Row],[Bonus]]</f>
        <v>126820</v>
      </c>
      <c r="K607">
        <v>95</v>
      </c>
      <c r="L607">
        <v>97</v>
      </c>
      <c r="M607" t="s">
        <v>53</v>
      </c>
      <c r="N607">
        <v>112</v>
      </c>
    </row>
    <row r="608" spans="1:14" x14ac:dyDescent="0.35">
      <c r="A608" t="s">
        <v>2347</v>
      </c>
      <c r="B608" t="s">
        <v>57</v>
      </c>
      <c r="C608" t="s">
        <v>15</v>
      </c>
      <c r="D608" t="s">
        <v>40</v>
      </c>
      <c r="E608" t="s">
        <v>22</v>
      </c>
      <c r="F608" s="2">
        <v>45584</v>
      </c>
      <c r="G608" s="2">
        <v>30345</v>
      </c>
      <c r="H608" s="4">
        <v>115227</v>
      </c>
      <c r="I608" s="4">
        <v>11587</v>
      </c>
      <c r="J608" s="4">
        <f>Table1[[#This Row],[Basic Salary]]+Table1[[#This Row],[Bonus]]</f>
        <v>126814</v>
      </c>
      <c r="K608">
        <v>75</v>
      </c>
      <c r="L608">
        <v>92</v>
      </c>
      <c r="M608" t="s">
        <v>18</v>
      </c>
      <c r="N608">
        <v>117</v>
      </c>
    </row>
    <row r="609" spans="1:14" x14ac:dyDescent="0.35">
      <c r="A609" t="s">
        <v>542</v>
      </c>
      <c r="B609" t="s">
        <v>57</v>
      </c>
      <c r="C609" t="s">
        <v>15</v>
      </c>
      <c r="D609" t="s">
        <v>16</v>
      </c>
      <c r="E609" t="s">
        <v>26</v>
      </c>
      <c r="F609" s="2">
        <v>44705</v>
      </c>
      <c r="G609" s="2">
        <v>31356</v>
      </c>
      <c r="H609" s="4">
        <v>104098</v>
      </c>
      <c r="I609" s="4">
        <v>22671</v>
      </c>
      <c r="J609" s="4">
        <f>Table1[[#This Row],[Basic Salary]]+Table1[[#This Row],[Bonus]]</f>
        <v>126769</v>
      </c>
      <c r="K609">
        <v>60</v>
      </c>
      <c r="L609">
        <v>97</v>
      </c>
      <c r="M609" t="s">
        <v>34</v>
      </c>
      <c r="N609">
        <v>114</v>
      </c>
    </row>
    <row r="610" spans="1:14" x14ac:dyDescent="0.35">
      <c r="A610" t="s">
        <v>4955</v>
      </c>
      <c r="B610" t="s">
        <v>20</v>
      </c>
      <c r="C610" t="s">
        <v>21</v>
      </c>
      <c r="D610" t="s">
        <v>25</v>
      </c>
      <c r="E610" t="s">
        <v>51</v>
      </c>
      <c r="F610" s="2">
        <v>42834</v>
      </c>
      <c r="G610" s="2">
        <v>30243</v>
      </c>
      <c r="H610" s="4">
        <v>100432</v>
      </c>
      <c r="I610" s="4">
        <v>26277</v>
      </c>
      <c r="J610" s="4">
        <f>Table1[[#This Row],[Basic Salary]]+Table1[[#This Row],[Bonus]]</f>
        <v>126709</v>
      </c>
      <c r="K610">
        <v>84</v>
      </c>
      <c r="L610">
        <v>47</v>
      </c>
      <c r="M610" t="s">
        <v>31</v>
      </c>
      <c r="N610">
        <v>102</v>
      </c>
    </row>
    <row r="611" spans="1:14" x14ac:dyDescent="0.35">
      <c r="A611" t="s">
        <v>1733</v>
      </c>
      <c r="B611" t="s">
        <v>36</v>
      </c>
      <c r="C611" t="s">
        <v>21</v>
      </c>
      <c r="D611" t="s">
        <v>40</v>
      </c>
      <c r="E611" t="s">
        <v>65</v>
      </c>
      <c r="F611" s="2">
        <v>43868</v>
      </c>
      <c r="G611" s="2">
        <v>32090</v>
      </c>
      <c r="H611" s="4">
        <v>118088</v>
      </c>
      <c r="I611" s="4">
        <v>8600</v>
      </c>
      <c r="J611" s="4">
        <f>Table1[[#This Row],[Basic Salary]]+Table1[[#This Row],[Bonus]]</f>
        <v>126688</v>
      </c>
      <c r="K611">
        <v>75</v>
      </c>
      <c r="L611">
        <v>50</v>
      </c>
      <c r="M611" t="s">
        <v>18</v>
      </c>
      <c r="N611">
        <v>120</v>
      </c>
    </row>
    <row r="612" spans="1:14" x14ac:dyDescent="0.35">
      <c r="A612" t="s">
        <v>805</v>
      </c>
      <c r="B612" t="s">
        <v>57</v>
      </c>
      <c r="C612" t="s">
        <v>15</v>
      </c>
      <c r="D612" t="s">
        <v>40</v>
      </c>
      <c r="E612" t="s">
        <v>30</v>
      </c>
      <c r="F612" s="2">
        <v>44891</v>
      </c>
      <c r="G612" s="2">
        <v>33944</v>
      </c>
      <c r="H612" s="4">
        <v>98024</v>
      </c>
      <c r="I612" s="4">
        <v>28662</v>
      </c>
      <c r="J612" s="4">
        <f>Table1[[#This Row],[Basic Salary]]+Table1[[#This Row],[Bonus]]</f>
        <v>126686</v>
      </c>
      <c r="K612">
        <v>62</v>
      </c>
      <c r="L612">
        <v>45</v>
      </c>
      <c r="M612" t="s">
        <v>31</v>
      </c>
      <c r="N612">
        <v>116</v>
      </c>
    </row>
    <row r="613" spans="1:14" x14ac:dyDescent="0.35">
      <c r="A613" t="s">
        <v>3838</v>
      </c>
      <c r="B613" t="s">
        <v>29</v>
      </c>
      <c r="C613" t="s">
        <v>21</v>
      </c>
      <c r="D613" t="s">
        <v>43</v>
      </c>
      <c r="E613" t="s">
        <v>65</v>
      </c>
      <c r="F613" s="2">
        <v>43520</v>
      </c>
      <c r="G613" s="2">
        <v>33871</v>
      </c>
      <c r="H613" s="4">
        <v>117804</v>
      </c>
      <c r="I613" s="4">
        <v>8849</v>
      </c>
      <c r="J613" s="4">
        <f>Table1[[#This Row],[Basic Salary]]+Table1[[#This Row],[Bonus]]</f>
        <v>126653</v>
      </c>
      <c r="K613">
        <v>68</v>
      </c>
      <c r="L613">
        <v>53</v>
      </c>
      <c r="M613" t="s">
        <v>23</v>
      </c>
      <c r="N613">
        <v>115</v>
      </c>
    </row>
    <row r="614" spans="1:14" x14ac:dyDescent="0.35">
      <c r="A614" t="s">
        <v>3511</v>
      </c>
      <c r="B614" t="s">
        <v>62</v>
      </c>
      <c r="C614" t="s">
        <v>15</v>
      </c>
      <c r="D614" t="s">
        <v>81</v>
      </c>
      <c r="E614" t="s">
        <v>22</v>
      </c>
      <c r="F614" s="2">
        <v>42613</v>
      </c>
      <c r="G614" s="2">
        <v>34922</v>
      </c>
      <c r="H614" s="4">
        <v>112179</v>
      </c>
      <c r="I614" s="4">
        <v>14471</v>
      </c>
      <c r="J614" s="4">
        <f>Table1[[#This Row],[Basic Salary]]+Table1[[#This Row],[Bonus]]</f>
        <v>126650</v>
      </c>
      <c r="K614">
        <v>96</v>
      </c>
      <c r="L614">
        <v>70</v>
      </c>
      <c r="M614" t="s">
        <v>37</v>
      </c>
      <c r="N614">
        <v>108</v>
      </c>
    </row>
    <row r="615" spans="1:14" x14ac:dyDescent="0.35">
      <c r="A615" t="s">
        <v>1475</v>
      </c>
      <c r="B615" t="s">
        <v>77</v>
      </c>
      <c r="C615" t="s">
        <v>15</v>
      </c>
      <c r="D615" t="s">
        <v>40</v>
      </c>
      <c r="E615" t="s">
        <v>65</v>
      </c>
      <c r="F615" s="2">
        <v>43347</v>
      </c>
      <c r="G615" s="2">
        <v>38604</v>
      </c>
      <c r="H615" s="4">
        <v>96642</v>
      </c>
      <c r="I615" s="4">
        <v>29995</v>
      </c>
      <c r="J615" s="4">
        <f>Table1[[#This Row],[Basic Salary]]+Table1[[#This Row],[Bonus]]</f>
        <v>126637</v>
      </c>
      <c r="K615">
        <v>76</v>
      </c>
      <c r="L615">
        <v>75</v>
      </c>
      <c r="M615" t="s">
        <v>23</v>
      </c>
      <c r="N615">
        <v>110</v>
      </c>
    </row>
    <row r="616" spans="1:14" x14ac:dyDescent="0.35">
      <c r="A616" t="s">
        <v>1235</v>
      </c>
      <c r="B616" t="s">
        <v>45</v>
      </c>
      <c r="C616" t="s">
        <v>21</v>
      </c>
      <c r="D616" t="s">
        <v>16</v>
      </c>
      <c r="E616" t="s">
        <v>22</v>
      </c>
      <c r="F616" s="2">
        <v>45359</v>
      </c>
      <c r="G616" s="2">
        <v>29505</v>
      </c>
      <c r="H616" s="4">
        <v>99352</v>
      </c>
      <c r="I616" s="4">
        <v>27283</v>
      </c>
      <c r="J616" s="4">
        <f>Table1[[#This Row],[Basic Salary]]+Table1[[#This Row],[Bonus]]</f>
        <v>126635</v>
      </c>
      <c r="K616">
        <v>78</v>
      </c>
      <c r="L616">
        <v>93</v>
      </c>
      <c r="M616" t="s">
        <v>37</v>
      </c>
      <c r="N616">
        <v>117</v>
      </c>
    </row>
    <row r="617" spans="1:14" x14ac:dyDescent="0.35">
      <c r="A617" t="s">
        <v>4496</v>
      </c>
      <c r="B617" t="s">
        <v>89</v>
      </c>
      <c r="C617" t="s">
        <v>21</v>
      </c>
      <c r="D617" t="s">
        <v>33</v>
      </c>
      <c r="E617" t="s">
        <v>17</v>
      </c>
      <c r="F617" s="2">
        <v>42561</v>
      </c>
      <c r="G617" s="2">
        <v>30068</v>
      </c>
      <c r="H617" s="4">
        <v>118379</v>
      </c>
      <c r="I617" s="4">
        <v>8197</v>
      </c>
      <c r="J617" s="4">
        <f>Table1[[#This Row],[Basic Salary]]+Table1[[#This Row],[Bonus]]</f>
        <v>126576</v>
      </c>
      <c r="K617">
        <v>65</v>
      </c>
      <c r="L617">
        <v>82</v>
      </c>
      <c r="M617" t="s">
        <v>34</v>
      </c>
      <c r="N617">
        <v>102</v>
      </c>
    </row>
    <row r="618" spans="1:14" x14ac:dyDescent="0.35">
      <c r="A618" t="s">
        <v>2914</v>
      </c>
      <c r="B618" t="s">
        <v>50</v>
      </c>
      <c r="C618" t="s">
        <v>15</v>
      </c>
      <c r="D618" t="s">
        <v>25</v>
      </c>
      <c r="E618" t="s">
        <v>51</v>
      </c>
      <c r="F618" s="2">
        <v>45010</v>
      </c>
      <c r="G618" s="2">
        <v>37569</v>
      </c>
      <c r="H618" s="4">
        <v>100638</v>
      </c>
      <c r="I618" s="4">
        <v>25936</v>
      </c>
      <c r="J618" s="4">
        <f>Table1[[#This Row],[Basic Salary]]+Table1[[#This Row],[Bonus]]</f>
        <v>126574</v>
      </c>
      <c r="K618">
        <v>62</v>
      </c>
      <c r="L618">
        <v>58</v>
      </c>
      <c r="M618" t="s">
        <v>31</v>
      </c>
      <c r="N618">
        <v>103</v>
      </c>
    </row>
    <row r="619" spans="1:14" x14ac:dyDescent="0.35">
      <c r="A619" t="s">
        <v>4588</v>
      </c>
      <c r="B619" t="s">
        <v>71</v>
      </c>
      <c r="C619" t="s">
        <v>21</v>
      </c>
      <c r="D619" t="s">
        <v>25</v>
      </c>
      <c r="E619" t="s">
        <v>22</v>
      </c>
      <c r="F619" s="2">
        <v>45571</v>
      </c>
      <c r="G619" s="2">
        <v>36202</v>
      </c>
      <c r="H619" s="4">
        <v>115241</v>
      </c>
      <c r="I619" s="4">
        <v>11298</v>
      </c>
      <c r="J619" s="4">
        <f>Table1[[#This Row],[Basic Salary]]+Table1[[#This Row],[Bonus]]</f>
        <v>126539</v>
      </c>
      <c r="K619">
        <v>96</v>
      </c>
      <c r="L619">
        <v>42</v>
      </c>
      <c r="M619" t="s">
        <v>34</v>
      </c>
      <c r="N619">
        <v>117</v>
      </c>
    </row>
    <row r="620" spans="1:14" x14ac:dyDescent="0.35">
      <c r="A620" t="s">
        <v>615</v>
      </c>
      <c r="B620" t="s">
        <v>95</v>
      </c>
      <c r="C620" t="s">
        <v>15</v>
      </c>
      <c r="D620" t="s">
        <v>43</v>
      </c>
      <c r="E620" t="s">
        <v>51</v>
      </c>
      <c r="F620" s="2">
        <v>42881</v>
      </c>
      <c r="G620" s="2">
        <v>35366</v>
      </c>
      <c r="H620" s="4">
        <v>97120</v>
      </c>
      <c r="I620" s="4">
        <v>29398</v>
      </c>
      <c r="J620" s="4">
        <f>Table1[[#This Row],[Basic Salary]]+Table1[[#This Row],[Bonus]]</f>
        <v>126518</v>
      </c>
      <c r="K620">
        <v>76</v>
      </c>
      <c r="L620">
        <v>63</v>
      </c>
      <c r="M620" t="s">
        <v>27</v>
      </c>
      <c r="N620">
        <v>115</v>
      </c>
    </row>
    <row r="621" spans="1:14" x14ac:dyDescent="0.35">
      <c r="A621" t="s">
        <v>1279</v>
      </c>
      <c r="B621" t="s">
        <v>85</v>
      </c>
      <c r="C621" t="s">
        <v>15</v>
      </c>
      <c r="D621" t="s">
        <v>43</v>
      </c>
      <c r="E621" t="s">
        <v>51</v>
      </c>
      <c r="F621" s="2">
        <v>42993</v>
      </c>
      <c r="G621" s="2">
        <v>37703</v>
      </c>
      <c r="H621" s="4">
        <v>105117</v>
      </c>
      <c r="I621" s="4">
        <v>21385</v>
      </c>
      <c r="J621" s="4">
        <f>Table1[[#This Row],[Basic Salary]]+Table1[[#This Row],[Bonus]]</f>
        <v>126502</v>
      </c>
      <c r="K621">
        <v>79</v>
      </c>
      <c r="L621">
        <v>65</v>
      </c>
      <c r="M621" t="s">
        <v>23</v>
      </c>
      <c r="N621">
        <v>102</v>
      </c>
    </row>
    <row r="622" spans="1:14" x14ac:dyDescent="0.35">
      <c r="A622" t="s">
        <v>4601</v>
      </c>
      <c r="B622" t="s">
        <v>85</v>
      </c>
      <c r="C622" t="s">
        <v>21</v>
      </c>
      <c r="D622" t="s">
        <v>43</v>
      </c>
      <c r="E622" t="s">
        <v>65</v>
      </c>
      <c r="F622" s="2">
        <v>43365</v>
      </c>
      <c r="G622" s="2">
        <v>36382</v>
      </c>
      <c r="H622" s="4">
        <v>110082</v>
      </c>
      <c r="I622" s="4">
        <v>16412</v>
      </c>
      <c r="J622" s="4">
        <f>Table1[[#This Row],[Basic Salary]]+Table1[[#This Row],[Bonus]]</f>
        <v>126494</v>
      </c>
      <c r="K622">
        <v>92</v>
      </c>
      <c r="L622">
        <v>100</v>
      </c>
      <c r="M622" t="s">
        <v>53</v>
      </c>
      <c r="N622">
        <v>108</v>
      </c>
    </row>
    <row r="623" spans="1:14" x14ac:dyDescent="0.35">
      <c r="A623" t="s">
        <v>1511</v>
      </c>
      <c r="B623" t="s">
        <v>57</v>
      </c>
      <c r="C623" t="s">
        <v>15</v>
      </c>
      <c r="D623" t="s">
        <v>40</v>
      </c>
      <c r="E623" t="s">
        <v>51</v>
      </c>
      <c r="F623" s="2">
        <v>42803</v>
      </c>
      <c r="G623" s="2">
        <v>31542</v>
      </c>
      <c r="H623" s="4">
        <v>114204</v>
      </c>
      <c r="I623" s="4">
        <v>12269</v>
      </c>
      <c r="J623" s="4">
        <f>Table1[[#This Row],[Basic Salary]]+Table1[[#This Row],[Bonus]]</f>
        <v>126473</v>
      </c>
      <c r="K623">
        <v>61</v>
      </c>
      <c r="L623">
        <v>52</v>
      </c>
      <c r="M623" t="s">
        <v>18</v>
      </c>
      <c r="N623">
        <v>112</v>
      </c>
    </row>
    <row r="624" spans="1:14" x14ac:dyDescent="0.35">
      <c r="A624" t="s">
        <v>4232</v>
      </c>
      <c r="B624" t="s">
        <v>77</v>
      </c>
      <c r="C624" t="s">
        <v>15</v>
      </c>
      <c r="D624" t="s">
        <v>46</v>
      </c>
      <c r="E624" t="s">
        <v>17</v>
      </c>
      <c r="F624" s="2">
        <v>42295</v>
      </c>
      <c r="G624" s="2">
        <v>33622</v>
      </c>
      <c r="H624" s="4">
        <v>107824</v>
      </c>
      <c r="I624" s="4">
        <v>18623</v>
      </c>
      <c r="J624" s="4">
        <f>Table1[[#This Row],[Basic Salary]]+Table1[[#This Row],[Bonus]]</f>
        <v>126447</v>
      </c>
      <c r="K624">
        <v>60</v>
      </c>
      <c r="L624">
        <v>67</v>
      </c>
      <c r="M624" t="s">
        <v>27</v>
      </c>
      <c r="N624">
        <v>119</v>
      </c>
    </row>
    <row r="625" spans="1:14" x14ac:dyDescent="0.35">
      <c r="A625" t="s">
        <v>393</v>
      </c>
      <c r="B625" t="s">
        <v>75</v>
      </c>
      <c r="C625" t="s">
        <v>15</v>
      </c>
      <c r="D625" t="s">
        <v>43</v>
      </c>
      <c r="E625" t="s">
        <v>22</v>
      </c>
      <c r="F625" s="2">
        <v>44075</v>
      </c>
      <c r="G625" s="2">
        <v>31408</v>
      </c>
      <c r="H625" s="4">
        <v>108521</v>
      </c>
      <c r="I625" s="4">
        <v>17922</v>
      </c>
      <c r="J625" s="4">
        <f>Table1[[#This Row],[Basic Salary]]+Table1[[#This Row],[Bonus]]</f>
        <v>126443</v>
      </c>
      <c r="K625">
        <v>64</v>
      </c>
      <c r="L625">
        <v>77</v>
      </c>
      <c r="M625" t="s">
        <v>23</v>
      </c>
      <c r="N625">
        <v>102</v>
      </c>
    </row>
    <row r="626" spans="1:14" x14ac:dyDescent="0.35">
      <c r="A626" t="s">
        <v>3263</v>
      </c>
      <c r="B626" t="s">
        <v>42</v>
      </c>
      <c r="C626" t="s">
        <v>15</v>
      </c>
      <c r="D626" t="s">
        <v>46</v>
      </c>
      <c r="E626" t="s">
        <v>65</v>
      </c>
      <c r="F626" s="2">
        <v>44380</v>
      </c>
      <c r="G626" s="2">
        <v>29391</v>
      </c>
      <c r="H626" s="4">
        <v>104803</v>
      </c>
      <c r="I626" s="4">
        <v>21628</v>
      </c>
      <c r="J626" s="4">
        <f>Table1[[#This Row],[Basic Salary]]+Table1[[#This Row],[Bonus]]</f>
        <v>126431</v>
      </c>
      <c r="K626">
        <v>76</v>
      </c>
      <c r="L626">
        <v>83</v>
      </c>
      <c r="M626" t="s">
        <v>27</v>
      </c>
      <c r="N626">
        <v>117</v>
      </c>
    </row>
    <row r="627" spans="1:14" x14ac:dyDescent="0.35">
      <c r="A627" t="s">
        <v>608</v>
      </c>
      <c r="B627" t="s">
        <v>95</v>
      </c>
      <c r="C627" t="s">
        <v>21</v>
      </c>
      <c r="D627" t="s">
        <v>16</v>
      </c>
      <c r="E627" t="s">
        <v>30</v>
      </c>
      <c r="F627" s="2">
        <v>42909</v>
      </c>
      <c r="G627" s="2">
        <v>39148</v>
      </c>
      <c r="H627" s="4">
        <v>119089</v>
      </c>
      <c r="I627" s="4">
        <v>7322</v>
      </c>
      <c r="J627" s="4">
        <f>Table1[[#This Row],[Basic Salary]]+Table1[[#This Row],[Bonus]]</f>
        <v>126411</v>
      </c>
      <c r="K627">
        <v>60</v>
      </c>
      <c r="L627">
        <v>99</v>
      </c>
      <c r="M627" t="s">
        <v>37</v>
      </c>
      <c r="N627">
        <v>116</v>
      </c>
    </row>
    <row r="628" spans="1:14" x14ac:dyDescent="0.35">
      <c r="A628" t="s">
        <v>210</v>
      </c>
      <c r="B628" t="s">
        <v>57</v>
      </c>
      <c r="C628" t="s">
        <v>15</v>
      </c>
      <c r="D628" t="s">
        <v>16</v>
      </c>
      <c r="E628" t="s">
        <v>26</v>
      </c>
      <c r="F628" s="2">
        <v>42428</v>
      </c>
      <c r="G628" s="2">
        <v>34847</v>
      </c>
      <c r="H628" s="4">
        <v>118626</v>
      </c>
      <c r="I628" s="4">
        <v>7763</v>
      </c>
      <c r="J628" s="4">
        <f>Table1[[#This Row],[Basic Salary]]+Table1[[#This Row],[Bonus]]</f>
        <v>126389</v>
      </c>
      <c r="K628">
        <v>92</v>
      </c>
      <c r="L628">
        <v>81</v>
      </c>
      <c r="M628" t="s">
        <v>37</v>
      </c>
      <c r="N628">
        <v>102</v>
      </c>
    </row>
    <row r="629" spans="1:14" x14ac:dyDescent="0.35">
      <c r="A629" t="s">
        <v>4360</v>
      </c>
      <c r="B629" t="s">
        <v>87</v>
      </c>
      <c r="C629" t="s">
        <v>21</v>
      </c>
      <c r="D629" t="s">
        <v>33</v>
      </c>
      <c r="E629" t="s">
        <v>51</v>
      </c>
      <c r="F629" s="2">
        <v>44353</v>
      </c>
      <c r="G629" s="2">
        <v>30016</v>
      </c>
      <c r="H629" s="4">
        <v>117693</v>
      </c>
      <c r="I629" s="4">
        <v>8686</v>
      </c>
      <c r="J629" s="4">
        <f>Table1[[#This Row],[Basic Salary]]+Table1[[#This Row],[Bonus]]</f>
        <v>126379</v>
      </c>
      <c r="K629">
        <v>93</v>
      </c>
      <c r="L629">
        <v>63</v>
      </c>
      <c r="M629" t="s">
        <v>53</v>
      </c>
      <c r="N629">
        <v>104</v>
      </c>
    </row>
    <row r="630" spans="1:14" x14ac:dyDescent="0.35">
      <c r="A630" t="s">
        <v>3028</v>
      </c>
      <c r="B630" t="s">
        <v>62</v>
      </c>
      <c r="C630" t="s">
        <v>21</v>
      </c>
      <c r="D630" t="s">
        <v>46</v>
      </c>
      <c r="E630" t="s">
        <v>65</v>
      </c>
      <c r="F630" s="2">
        <v>42716</v>
      </c>
      <c r="G630" s="2">
        <v>29737</v>
      </c>
      <c r="H630" s="4">
        <v>97112</v>
      </c>
      <c r="I630" s="4">
        <v>29255</v>
      </c>
      <c r="J630" s="4">
        <f>Table1[[#This Row],[Basic Salary]]+Table1[[#This Row],[Bonus]]</f>
        <v>126367</v>
      </c>
      <c r="K630">
        <v>72</v>
      </c>
      <c r="L630">
        <v>83</v>
      </c>
      <c r="M630" t="s">
        <v>18</v>
      </c>
      <c r="N630">
        <v>103</v>
      </c>
    </row>
    <row r="631" spans="1:14" x14ac:dyDescent="0.35">
      <c r="A631" t="s">
        <v>3050</v>
      </c>
      <c r="B631" t="s">
        <v>57</v>
      </c>
      <c r="C631" t="s">
        <v>21</v>
      </c>
      <c r="D631" t="s">
        <v>46</v>
      </c>
      <c r="E631" t="s">
        <v>51</v>
      </c>
      <c r="F631" s="2">
        <v>43959</v>
      </c>
      <c r="G631" s="2">
        <v>33888</v>
      </c>
      <c r="H631" s="4">
        <v>101236</v>
      </c>
      <c r="I631" s="4">
        <v>25129</v>
      </c>
      <c r="J631" s="4">
        <f>Table1[[#This Row],[Basic Salary]]+Table1[[#This Row],[Bonus]]</f>
        <v>126365</v>
      </c>
      <c r="K631">
        <v>88</v>
      </c>
      <c r="L631">
        <v>79</v>
      </c>
      <c r="M631" t="s">
        <v>23</v>
      </c>
      <c r="N631">
        <v>102</v>
      </c>
    </row>
    <row r="632" spans="1:14" x14ac:dyDescent="0.35">
      <c r="A632" t="s">
        <v>4259</v>
      </c>
      <c r="B632" t="s">
        <v>50</v>
      </c>
      <c r="C632" t="s">
        <v>21</v>
      </c>
      <c r="D632" t="s">
        <v>46</v>
      </c>
      <c r="E632" t="s">
        <v>22</v>
      </c>
      <c r="F632" s="2">
        <v>43407</v>
      </c>
      <c r="G632" s="2">
        <v>38565</v>
      </c>
      <c r="H632" s="4">
        <v>118650</v>
      </c>
      <c r="I632" s="4">
        <v>7691</v>
      </c>
      <c r="J632" s="4">
        <f>Table1[[#This Row],[Basic Salary]]+Table1[[#This Row],[Bonus]]</f>
        <v>126341</v>
      </c>
      <c r="K632">
        <v>68</v>
      </c>
      <c r="L632">
        <v>58</v>
      </c>
      <c r="M632" t="s">
        <v>37</v>
      </c>
      <c r="N632">
        <v>114</v>
      </c>
    </row>
    <row r="633" spans="1:14" x14ac:dyDescent="0.35">
      <c r="A633" t="s">
        <v>2700</v>
      </c>
      <c r="B633" t="s">
        <v>20</v>
      </c>
      <c r="C633" t="s">
        <v>15</v>
      </c>
      <c r="D633" t="s">
        <v>33</v>
      </c>
      <c r="E633" t="s">
        <v>17</v>
      </c>
      <c r="F633" s="2">
        <v>43051</v>
      </c>
      <c r="G633" s="2">
        <v>38650</v>
      </c>
      <c r="H633" s="4">
        <v>109205</v>
      </c>
      <c r="I633" s="4">
        <v>17126</v>
      </c>
      <c r="J633" s="4">
        <f>Table1[[#This Row],[Basic Salary]]+Table1[[#This Row],[Bonus]]</f>
        <v>126331</v>
      </c>
      <c r="K633">
        <v>85</v>
      </c>
      <c r="L633">
        <v>59</v>
      </c>
      <c r="M633" t="s">
        <v>27</v>
      </c>
      <c r="N633">
        <v>119</v>
      </c>
    </row>
    <row r="634" spans="1:14" x14ac:dyDescent="0.35">
      <c r="A634" t="s">
        <v>4807</v>
      </c>
      <c r="B634" t="s">
        <v>93</v>
      </c>
      <c r="C634" t="s">
        <v>21</v>
      </c>
      <c r="D634" t="s">
        <v>46</v>
      </c>
      <c r="E634" t="s">
        <v>26</v>
      </c>
      <c r="F634" s="2">
        <v>42346</v>
      </c>
      <c r="G634" s="2">
        <v>30271</v>
      </c>
      <c r="H634" s="4">
        <v>98021</v>
      </c>
      <c r="I634" s="4">
        <v>28305</v>
      </c>
      <c r="J634" s="4">
        <f>Table1[[#This Row],[Basic Salary]]+Table1[[#This Row],[Bonus]]</f>
        <v>126326</v>
      </c>
      <c r="K634">
        <v>61</v>
      </c>
      <c r="L634">
        <v>90</v>
      </c>
      <c r="M634" t="s">
        <v>53</v>
      </c>
      <c r="N634">
        <v>110</v>
      </c>
    </row>
    <row r="635" spans="1:14" x14ac:dyDescent="0.35">
      <c r="A635" t="s">
        <v>2491</v>
      </c>
      <c r="B635" t="s">
        <v>29</v>
      </c>
      <c r="C635" t="s">
        <v>15</v>
      </c>
      <c r="D635" t="s">
        <v>16</v>
      </c>
      <c r="E635" t="s">
        <v>26</v>
      </c>
      <c r="F635" s="2">
        <v>44678</v>
      </c>
      <c r="G635" s="2">
        <v>35401</v>
      </c>
      <c r="H635" s="4">
        <v>114547</v>
      </c>
      <c r="I635" s="4">
        <v>11778</v>
      </c>
      <c r="J635" s="4">
        <f>Table1[[#This Row],[Basic Salary]]+Table1[[#This Row],[Bonus]]</f>
        <v>126325</v>
      </c>
      <c r="K635">
        <v>69</v>
      </c>
      <c r="L635">
        <v>70</v>
      </c>
      <c r="M635" t="s">
        <v>53</v>
      </c>
      <c r="N635">
        <v>107</v>
      </c>
    </row>
    <row r="636" spans="1:14" x14ac:dyDescent="0.35">
      <c r="A636" t="s">
        <v>4912</v>
      </c>
      <c r="B636" t="s">
        <v>85</v>
      </c>
      <c r="C636" t="s">
        <v>21</v>
      </c>
      <c r="D636" t="s">
        <v>40</v>
      </c>
      <c r="E636" t="s">
        <v>65</v>
      </c>
      <c r="F636" s="2">
        <v>43077</v>
      </c>
      <c r="G636" s="2">
        <v>39645</v>
      </c>
      <c r="H636" s="4">
        <v>108421</v>
      </c>
      <c r="I636" s="4">
        <v>17889</v>
      </c>
      <c r="J636" s="4">
        <f>Table1[[#This Row],[Basic Salary]]+Table1[[#This Row],[Bonus]]</f>
        <v>126310</v>
      </c>
      <c r="K636">
        <v>77</v>
      </c>
      <c r="L636">
        <v>98</v>
      </c>
      <c r="M636" t="s">
        <v>23</v>
      </c>
      <c r="N636">
        <v>116</v>
      </c>
    </row>
    <row r="637" spans="1:14" x14ac:dyDescent="0.35">
      <c r="A637" t="s">
        <v>4350</v>
      </c>
      <c r="B637" t="s">
        <v>57</v>
      </c>
      <c r="C637" t="s">
        <v>15</v>
      </c>
      <c r="D637" t="s">
        <v>40</v>
      </c>
      <c r="E637" t="s">
        <v>65</v>
      </c>
      <c r="F637" s="2">
        <v>42664</v>
      </c>
      <c r="G637" s="2">
        <v>40535</v>
      </c>
      <c r="H637" s="4">
        <v>99511</v>
      </c>
      <c r="I637" s="4">
        <v>26774</v>
      </c>
      <c r="J637" s="4">
        <f>Table1[[#This Row],[Basic Salary]]+Table1[[#This Row],[Bonus]]</f>
        <v>126285</v>
      </c>
      <c r="K637">
        <v>73</v>
      </c>
      <c r="L637">
        <v>80</v>
      </c>
      <c r="M637" t="s">
        <v>23</v>
      </c>
      <c r="N637">
        <v>115</v>
      </c>
    </row>
    <row r="638" spans="1:14" x14ac:dyDescent="0.35">
      <c r="A638" t="s">
        <v>1768</v>
      </c>
      <c r="B638" t="s">
        <v>69</v>
      </c>
      <c r="C638" t="s">
        <v>21</v>
      </c>
      <c r="D638" t="s">
        <v>16</v>
      </c>
      <c r="E638" t="s">
        <v>17</v>
      </c>
      <c r="F638" s="2">
        <v>44742</v>
      </c>
      <c r="G638" s="2">
        <v>40225</v>
      </c>
      <c r="H638" s="4">
        <v>97367</v>
      </c>
      <c r="I638" s="4">
        <v>28900</v>
      </c>
      <c r="J638" s="4">
        <f>Table1[[#This Row],[Basic Salary]]+Table1[[#This Row],[Bonus]]</f>
        <v>126267</v>
      </c>
      <c r="K638">
        <v>97</v>
      </c>
      <c r="L638">
        <v>59</v>
      </c>
      <c r="M638" t="s">
        <v>18</v>
      </c>
      <c r="N638">
        <v>107</v>
      </c>
    </row>
    <row r="639" spans="1:14" x14ac:dyDescent="0.35">
      <c r="A639" t="s">
        <v>3916</v>
      </c>
      <c r="B639" t="s">
        <v>77</v>
      </c>
      <c r="C639" t="s">
        <v>21</v>
      </c>
      <c r="D639" t="s">
        <v>43</v>
      </c>
      <c r="E639" t="s">
        <v>30</v>
      </c>
      <c r="F639" s="2">
        <v>43603</v>
      </c>
      <c r="G639" s="2">
        <v>40613</v>
      </c>
      <c r="H639" s="4">
        <v>98784</v>
      </c>
      <c r="I639" s="4">
        <v>27473</v>
      </c>
      <c r="J639" s="4">
        <f>Table1[[#This Row],[Basic Salary]]+Table1[[#This Row],[Bonus]]</f>
        <v>126257</v>
      </c>
      <c r="K639">
        <v>67</v>
      </c>
      <c r="L639">
        <v>77</v>
      </c>
      <c r="M639" t="s">
        <v>34</v>
      </c>
      <c r="N639">
        <v>106</v>
      </c>
    </row>
    <row r="640" spans="1:14" x14ac:dyDescent="0.35">
      <c r="A640" t="s">
        <v>2931</v>
      </c>
      <c r="B640" t="s">
        <v>87</v>
      </c>
      <c r="C640" t="s">
        <v>15</v>
      </c>
      <c r="D640" t="s">
        <v>33</v>
      </c>
      <c r="E640" t="s">
        <v>26</v>
      </c>
      <c r="F640" s="2">
        <v>45140</v>
      </c>
      <c r="G640" s="2">
        <v>32887</v>
      </c>
      <c r="H640" s="4">
        <v>97819</v>
      </c>
      <c r="I640" s="4">
        <v>28429</v>
      </c>
      <c r="J640" s="4">
        <f>Table1[[#This Row],[Basic Salary]]+Table1[[#This Row],[Bonus]]</f>
        <v>126248</v>
      </c>
      <c r="K640">
        <v>70</v>
      </c>
      <c r="L640">
        <v>100</v>
      </c>
      <c r="M640" t="s">
        <v>27</v>
      </c>
      <c r="N640">
        <v>116</v>
      </c>
    </row>
    <row r="641" spans="1:14" x14ac:dyDescent="0.35">
      <c r="A641" t="s">
        <v>4473</v>
      </c>
      <c r="B641" t="s">
        <v>48</v>
      </c>
      <c r="C641" t="s">
        <v>15</v>
      </c>
      <c r="D641" t="s">
        <v>43</v>
      </c>
      <c r="E641" t="s">
        <v>17</v>
      </c>
      <c r="F641" s="2">
        <v>42465</v>
      </c>
      <c r="G641" s="2">
        <v>40605</v>
      </c>
      <c r="H641" s="4">
        <v>119596</v>
      </c>
      <c r="I641" s="4">
        <v>6580</v>
      </c>
      <c r="J641" s="4">
        <f>Table1[[#This Row],[Basic Salary]]+Table1[[#This Row],[Bonus]]</f>
        <v>126176</v>
      </c>
      <c r="K641">
        <v>81</v>
      </c>
      <c r="L641">
        <v>64</v>
      </c>
      <c r="M641" t="s">
        <v>18</v>
      </c>
      <c r="N641">
        <v>108</v>
      </c>
    </row>
    <row r="642" spans="1:14" x14ac:dyDescent="0.35">
      <c r="A642" t="s">
        <v>1322</v>
      </c>
      <c r="B642" t="s">
        <v>69</v>
      </c>
      <c r="C642" t="s">
        <v>21</v>
      </c>
      <c r="D642" t="s">
        <v>33</v>
      </c>
      <c r="E642" t="s">
        <v>26</v>
      </c>
      <c r="F642" s="2">
        <v>43189</v>
      </c>
      <c r="G642" s="2">
        <v>37037</v>
      </c>
      <c r="H642" s="4">
        <v>116765</v>
      </c>
      <c r="I642" s="4">
        <v>9410</v>
      </c>
      <c r="J642" s="4">
        <f>Table1[[#This Row],[Basic Salary]]+Table1[[#This Row],[Bonus]]</f>
        <v>126175</v>
      </c>
      <c r="K642">
        <v>71</v>
      </c>
      <c r="L642">
        <v>86</v>
      </c>
      <c r="M642" t="s">
        <v>34</v>
      </c>
      <c r="N642">
        <v>119</v>
      </c>
    </row>
    <row r="643" spans="1:14" x14ac:dyDescent="0.35">
      <c r="A643" t="s">
        <v>1321</v>
      </c>
      <c r="B643" t="s">
        <v>48</v>
      </c>
      <c r="C643" t="s">
        <v>21</v>
      </c>
      <c r="D643" t="s">
        <v>43</v>
      </c>
      <c r="E643" t="s">
        <v>51</v>
      </c>
      <c r="F643" s="2">
        <v>44530</v>
      </c>
      <c r="G643" s="2">
        <v>30986</v>
      </c>
      <c r="H643" s="4">
        <v>119657</v>
      </c>
      <c r="I643" s="4">
        <v>6482</v>
      </c>
      <c r="J643" s="4">
        <f>Table1[[#This Row],[Basic Salary]]+Table1[[#This Row],[Bonus]]</f>
        <v>126139</v>
      </c>
      <c r="K643">
        <v>64</v>
      </c>
      <c r="L643">
        <v>87</v>
      </c>
      <c r="M643" t="s">
        <v>31</v>
      </c>
      <c r="N643">
        <v>115</v>
      </c>
    </row>
    <row r="644" spans="1:14" x14ac:dyDescent="0.35">
      <c r="A644" t="s">
        <v>1791</v>
      </c>
      <c r="B644" t="s">
        <v>60</v>
      </c>
      <c r="C644" t="s">
        <v>21</v>
      </c>
      <c r="D644" t="s">
        <v>16</v>
      </c>
      <c r="E644" t="s">
        <v>17</v>
      </c>
      <c r="F644" s="2">
        <v>45830</v>
      </c>
      <c r="G644" s="2">
        <v>35324</v>
      </c>
      <c r="H644" s="4">
        <v>110028</v>
      </c>
      <c r="I644" s="4">
        <v>16099</v>
      </c>
      <c r="J644" s="4">
        <f>Table1[[#This Row],[Basic Salary]]+Table1[[#This Row],[Bonus]]</f>
        <v>126127</v>
      </c>
      <c r="K644">
        <v>86</v>
      </c>
      <c r="L644">
        <v>87</v>
      </c>
      <c r="M644" t="s">
        <v>34</v>
      </c>
      <c r="N644">
        <v>101</v>
      </c>
    </row>
    <row r="645" spans="1:14" x14ac:dyDescent="0.35">
      <c r="A645" t="s">
        <v>1807</v>
      </c>
      <c r="B645" t="s">
        <v>87</v>
      </c>
      <c r="C645" t="s">
        <v>15</v>
      </c>
      <c r="D645" t="s">
        <v>46</v>
      </c>
      <c r="E645" t="s">
        <v>17</v>
      </c>
      <c r="F645" s="2">
        <v>44381</v>
      </c>
      <c r="G645" s="2">
        <v>31186</v>
      </c>
      <c r="H645" s="4">
        <v>112952</v>
      </c>
      <c r="I645" s="4">
        <v>13152</v>
      </c>
      <c r="J645" s="4">
        <f>Table1[[#This Row],[Basic Salary]]+Table1[[#This Row],[Bonus]]</f>
        <v>126104</v>
      </c>
      <c r="K645">
        <v>68</v>
      </c>
      <c r="L645">
        <v>85</v>
      </c>
      <c r="M645" t="s">
        <v>53</v>
      </c>
      <c r="N645">
        <v>108</v>
      </c>
    </row>
    <row r="646" spans="1:14" x14ac:dyDescent="0.35">
      <c r="A646" t="s">
        <v>1570</v>
      </c>
      <c r="B646" t="s">
        <v>93</v>
      </c>
      <c r="C646" t="s">
        <v>15</v>
      </c>
      <c r="D646" t="s">
        <v>25</v>
      </c>
      <c r="E646" t="s">
        <v>51</v>
      </c>
      <c r="F646" s="2">
        <v>43013</v>
      </c>
      <c r="G646" s="2">
        <v>39407</v>
      </c>
      <c r="H646" s="4">
        <v>112625</v>
      </c>
      <c r="I646" s="4">
        <v>13460</v>
      </c>
      <c r="J646" s="4">
        <f>Table1[[#This Row],[Basic Salary]]+Table1[[#This Row],[Bonus]]</f>
        <v>126085</v>
      </c>
      <c r="K646">
        <v>87</v>
      </c>
      <c r="L646">
        <v>83</v>
      </c>
      <c r="M646" t="s">
        <v>23</v>
      </c>
      <c r="N646">
        <v>110</v>
      </c>
    </row>
    <row r="647" spans="1:14" x14ac:dyDescent="0.35">
      <c r="A647" t="s">
        <v>123</v>
      </c>
      <c r="B647" t="s">
        <v>36</v>
      </c>
      <c r="C647" t="s">
        <v>21</v>
      </c>
      <c r="D647" t="s">
        <v>33</v>
      </c>
      <c r="E647" t="s">
        <v>30</v>
      </c>
      <c r="F647" s="2">
        <v>42287</v>
      </c>
      <c r="G647" s="2">
        <v>37510</v>
      </c>
      <c r="H647" s="4">
        <v>109874</v>
      </c>
      <c r="I647" s="4">
        <v>16181</v>
      </c>
      <c r="J647" s="4">
        <f>Table1[[#This Row],[Basic Salary]]+Table1[[#This Row],[Bonus]]</f>
        <v>126055</v>
      </c>
      <c r="K647">
        <v>60</v>
      </c>
      <c r="L647">
        <v>94</v>
      </c>
      <c r="M647" t="s">
        <v>27</v>
      </c>
      <c r="N647">
        <v>116</v>
      </c>
    </row>
    <row r="648" spans="1:14" x14ac:dyDescent="0.35">
      <c r="A648" t="s">
        <v>4580</v>
      </c>
      <c r="B648" t="s">
        <v>20</v>
      </c>
      <c r="C648" t="s">
        <v>21</v>
      </c>
      <c r="D648" t="s">
        <v>40</v>
      </c>
      <c r="E648" t="s">
        <v>30</v>
      </c>
      <c r="F648" s="2">
        <v>42837</v>
      </c>
      <c r="G648" s="2">
        <v>38790</v>
      </c>
      <c r="H648" s="4">
        <v>97239</v>
      </c>
      <c r="I648" s="4">
        <v>28759</v>
      </c>
      <c r="J648" s="4">
        <f>Table1[[#This Row],[Basic Salary]]+Table1[[#This Row],[Bonus]]</f>
        <v>125998</v>
      </c>
      <c r="K648">
        <v>88</v>
      </c>
      <c r="L648">
        <v>50</v>
      </c>
      <c r="M648" t="s">
        <v>31</v>
      </c>
      <c r="N648">
        <v>111</v>
      </c>
    </row>
    <row r="649" spans="1:14" x14ac:dyDescent="0.35">
      <c r="A649" t="s">
        <v>846</v>
      </c>
      <c r="B649" t="s">
        <v>57</v>
      </c>
      <c r="C649" t="s">
        <v>15</v>
      </c>
      <c r="D649" t="s">
        <v>81</v>
      </c>
      <c r="E649" t="s">
        <v>26</v>
      </c>
      <c r="F649" s="2">
        <v>44471</v>
      </c>
      <c r="G649" s="2">
        <v>41168</v>
      </c>
      <c r="H649" s="4">
        <v>96791</v>
      </c>
      <c r="I649" s="4">
        <v>29175</v>
      </c>
      <c r="J649" s="4">
        <f>Table1[[#This Row],[Basic Salary]]+Table1[[#This Row],[Bonus]]</f>
        <v>125966</v>
      </c>
      <c r="K649">
        <v>80</v>
      </c>
      <c r="L649">
        <v>69</v>
      </c>
      <c r="M649" t="s">
        <v>18</v>
      </c>
      <c r="N649">
        <v>101</v>
      </c>
    </row>
    <row r="650" spans="1:14" x14ac:dyDescent="0.35">
      <c r="A650" t="s">
        <v>112</v>
      </c>
      <c r="B650" t="s">
        <v>48</v>
      </c>
      <c r="C650" t="s">
        <v>15</v>
      </c>
      <c r="D650" t="s">
        <v>25</v>
      </c>
      <c r="E650" t="s">
        <v>65</v>
      </c>
      <c r="F650" s="2">
        <v>42952</v>
      </c>
      <c r="G650" s="2">
        <v>35496</v>
      </c>
      <c r="H650" s="4">
        <v>115957</v>
      </c>
      <c r="I650" s="4">
        <v>10007</v>
      </c>
      <c r="J650" s="4">
        <f>Table1[[#This Row],[Basic Salary]]+Table1[[#This Row],[Bonus]]</f>
        <v>125964</v>
      </c>
      <c r="K650">
        <v>73</v>
      </c>
      <c r="L650">
        <v>44</v>
      </c>
      <c r="M650" t="s">
        <v>27</v>
      </c>
      <c r="N650">
        <v>114</v>
      </c>
    </row>
    <row r="651" spans="1:14" x14ac:dyDescent="0.35">
      <c r="A651" t="s">
        <v>3812</v>
      </c>
      <c r="B651" t="s">
        <v>60</v>
      </c>
      <c r="C651" t="s">
        <v>15</v>
      </c>
      <c r="D651" t="s">
        <v>46</v>
      </c>
      <c r="E651" t="s">
        <v>22</v>
      </c>
      <c r="F651" s="2">
        <v>44577</v>
      </c>
      <c r="G651" s="2">
        <v>35847</v>
      </c>
      <c r="H651" s="4">
        <v>109040</v>
      </c>
      <c r="I651" s="4">
        <v>16906</v>
      </c>
      <c r="J651" s="4">
        <f>Table1[[#This Row],[Basic Salary]]+Table1[[#This Row],[Bonus]]</f>
        <v>125946</v>
      </c>
      <c r="K651">
        <v>67</v>
      </c>
      <c r="L651">
        <v>96</v>
      </c>
      <c r="M651" t="s">
        <v>53</v>
      </c>
      <c r="N651">
        <v>114</v>
      </c>
    </row>
    <row r="652" spans="1:14" x14ac:dyDescent="0.35">
      <c r="A652" t="s">
        <v>1312</v>
      </c>
      <c r="B652" t="s">
        <v>20</v>
      </c>
      <c r="C652" t="s">
        <v>15</v>
      </c>
      <c r="D652" t="s">
        <v>43</v>
      </c>
      <c r="E652" t="s">
        <v>51</v>
      </c>
      <c r="F652" s="2">
        <v>44357</v>
      </c>
      <c r="G652" s="2">
        <v>39548</v>
      </c>
      <c r="H652" s="4">
        <v>96857</v>
      </c>
      <c r="I652" s="4">
        <v>29050</v>
      </c>
      <c r="J652" s="4">
        <f>Table1[[#This Row],[Basic Salary]]+Table1[[#This Row],[Bonus]]</f>
        <v>125907</v>
      </c>
      <c r="K652">
        <v>86</v>
      </c>
      <c r="L652">
        <v>74</v>
      </c>
      <c r="M652" t="s">
        <v>18</v>
      </c>
      <c r="N652">
        <v>104</v>
      </c>
    </row>
    <row r="653" spans="1:14" x14ac:dyDescent="0.35">
      <c r="A653" t="s">
        <v>2094</v>
      </c>
      <c r="B653" t="s">
        <v>129</v>
      </c>
      <c r="C653" t="s">
        <v>21</v>
      </c>
      <c r="D653" t="s">
        <v>81</v>
      </c>
      <c r="E653" t="s">
        <v>30</v>
      </c>
      <c r="F653" s="2">
        <v>45558</v>
      </c>
      <c r="G653" s="2">
        <v>30638</v>
      </c>
      <c r="H653" s="4">
        <v>117924</v>
      </c>
      <c r="I653" s="4">
        <v>7958</v>
      </c>
      <c r="J653" s="4">
        <f>Table1[[#This Row],[Basic Salary]]+Table1[[#This Row],[Bonus]]</f>
        <v>125882</v>
      </c>
      <c r="K653">
        <v>74</v>
      </c>
      <c r="L653">
        <v>58</v>
      </c>
      <c r="M653" t="s">
        <v>53</v>
      </c>
      <c r="N653">
        <v>115</v>
      </c>
    </row>
    <row r="654" spans="1:14" x14ac:dyDescent="0.35">
      <c r="A654" t="s">
        <v>3583</v>
      </c>
      <c r="B654" t="s">
        <v>20</v>
      </c>
      <c r="C654" t="s">
        <v>15</v>
      </c>
      <c r="D654" t="s">
        <v>25</v>
      </c>
      <c r="E654" t="s">
        <v>51</v>
      </c>
      <c r="F654" s="2">
        <v>45147</v>
      </c>
      <c r="G654" s="2">
        <v>40454</v>
      </c>
      <c r="H654" s="4">
        <v>106711</v>
      </c>
      <c r="I654" s="4">
        <v>19169</v>
      </c>
      <c r="J654" s="4">
        <f>Table1[[#This Row],[Basic Salary]]+Table1[[#This Row],[Bonus]]</f>
        <v>125880</v>
      </c>
      <c r="K654">
        <v>71</v>
      </c>
      <c r="L654">
        <v>97</v>
      </c>
      <c r="M654" t="s">
        <v>27</v>
      </c>
      <c r="N654">
        <v>114</v>
      </c>
    </row>
    <row r="655" spans="1:14" x14ac:dyDescent="0.35">
      <c r="A655" t="s">
        <v>325</v>
      </c>
      <c r="B655" t="s">
        <v>62</v>
      </c>
      <c r="C655" t="s">
        <v>21</v>
      </c>
      <c r="D655" t="s">
        <v>16</v>
      </c>
      <c r="E655" t="s">
        <v>51</v>
      </c>
      <c r="F655" s="2">
        <v>43214</v>
      </c>
      <c r="G655" s="2">
        <v>33258</v>
      </c>
      <c r="H655" s="4">
        <v>118468</v>
      </c>
      <c r="I655" s="4">
        <v>7408</v>
      </c>
      <c r="J655" s="4">
        <f>Table1[[#This Row],[Basic Salary]]+Table1[[#This Row],[Bonus]]</f>
        <v>125876</v>
      </c>
      <c r="K655">
        <v>65</v>
      </c>
      <c r="L655">
        <v>57</v>
      </c>
      <c r="M655" t="s">
        <v>37</v>
      </c>
      <c r="N655">
        <v>113</v>
      </c>
    </row>
    <row r="656" spans="1:14" x14ac:dyDescent="0.35">
      <c r="A656" t="s">
        <v>607</v>
      </c>
      <c r="B656" t="s">
        <v>77</v>
      </c>
      <c r="C656" t="s">
        <v>15</v>
      </c>
      <c r="D656" t="s">
        <v>40</v>
      </c>
      <c r="E656" t="s">
        <v>65</v>
      </c>
      <c r="F656" s="2">
        <v>42409</v>
      </c>
      <c r="G656" s="2">
        <v>29742</v>
      </c>
      <c r="H656" s="4">
        <v>99843</v>
      </c>
      <c r="I656" s="4">
        <v>26028</v>
      </c>
      <c r="J656" s="4">
        <f>Table1[[#This Row],[Basic Salary]]+Table1[[#This Row],[Bonus]]</f>
        <v>125871</v>
      </c>
      <c r="K656">
        <v>84</v>
      </c>
      <c r="L656">
        <v>82</v>
      </c>
      <c r="M656" t="s">
        <v>27</v>
      </c>
      <c r="N656">
        <v>117</v>
      </c>
    </row>
    <row r="657" spans="1:14" x14ac:dyDescent="0.35">
      <c r="A657" t="s">
        <v>4064</v>
      </c>
      <c r="B657" t="s">
        <v>75</v>
      </c>
      <c r="C657" t="s">
        <v>21</v>
      </c>
      <c r="D657" t="s">
        <v>46</v>
      </c>
      <c r="E657" t="s">
        <v>65</v>
      </c>
      <c r="F657" s="2">
        <v>42436</v>
      </c>
      <c r="G657" s="2">
        <v>31353</v>
      </c>
      <c r="H657" s="4">
        <v>105255</v>
      </c>
      <c r="I657" s="4">
        <v>20608</v>
      </c>
      <c r="J657" s="4">
        <f>Table1[[#This Row],[Basic Salary]]+Table1[[#This Row],[Bonus]]</f>
        <v>125863</v>
      </c>
      <c r="K657">
        <v>72</v>
      </c>
      <c r="L657">
        <v>96</v>
      </c>
      <c r="M657" t="s">
        <v>31</v>
      </c>
      <c r="N657">
        <v>103</v>
      </c>
    </row>
    <row r="658" spans="1:14" x14ac:dyDescent="0.35">
      <c r="A658" t="s">
        <v>500</v>
      </c>
      <c r="B658" t="s">
        <v>50</v>
      </c>
      <c r="C658" t="s">
        <v>15</v>
      </c>
      <c r="D658" t="s">
        <v>16</v>
      </c>
      <c r="E658" t="s">
        <v>17</v>
      </c>
      <c r="F658" s="2">
        <v>43034</v>
      </c>
      <c r="G658" s="2">
        <v>32548</v>
      </c>
      <c r="H658" s="4">
        <v>106338</v>
      </c>
      <c r="I658" s="4">
        <v>19518</v>
      </c>
      <c r="J658" s="4">
        <f>Table1[[#This Row],[Basic Salary]]+Table1[[#This Row],[Bonus]]</f>
        <v>125856</v>
      </c>
      <c r="K658">
        <v>74</v>
      </c>
      <c r="L658">
        <v>98</v>
      </c>
      <c r="M658" t="s">
        <v>18</v>
      </c>
      <c r="N658">
        <v>112</v>
      </c>
    </row>
    <row r="659" spans="1:14" x14ac:dyDescent="0.35">
      <c r="A659" t="s">
        <v>2354</v>
      </c>
      <c r="B659" t="s">
        <v>14</v>
      </c>
      <c r="C659" t="s">
        <v>21</v>
      </c>
      <c r="D659" t="s">
        <v>81</v>
      </c>
      <c r="E659" t="s">
        <v>30</v>
      </c>
      <c r="F659" s="2">
        <v>42220</v>
      </c>
      <c r="G659" s="2">
        <v>39208</v>
      </c>
      <c r="H659" s="4">
        <v>102010</v>
      </c>
      <c r="I659" s="4">
        <v>23845</v>
      </c>
      <c r="J659" s="4">
        <f>Table1[[#This Row],[Basic Salary]]+Table1[[#This Row],[Bonus]]</f>
        <v>125855</v>
      </c>
      <c r="K659">
        <v>97</v>
      </c>
      <c r="L659">
        <v>90</v>
      </c>
      <c r="M659" t="s">
        <v>53</v>
      </c>
      <c r="N659">
        <v>102</v>
      </c>
    </row>
    <row r="660" spans="1:14" x14ac:dyDescent="0.35">
      <c r="A660" t="s">
        <v>2068</v>
      </c>
      <c r="B660" t="s">
        <v>57</v>
      </c>
      <c r="C660" t="s">
        <v>15</v>
      </c>
      <c r="D660" t="s">
        <v>81</v>
      </c>
      <c r="E660" t="s">
        <v>65</v>
      </c>
      <c r="F660" s="2">
        <v>42510</v>
      </c>
      <c r="G660" s="2">
        <v>40226</v>
      </c>
      <c r="H660" s="4">
        <v>98071</v>
      </c>
      <c r="I660" s="4">
        <v>27764</v>
      </c>
      <c r="J660" s="4">
        <f>Table1[[#This Row],[Basic Salary]]+Table1[[#This Row],[Bonus]]</f>
        <v>125835</v>
      </c>
      <c r="K660">
        <v>74</v>
      </c>
      <c r="L660">
        <v>72</v>
      </c>
      <c r="M660" t="s">
        <v>31</v>
      </c>
      <c r="N660">
        <v>109</v>
      </c>
    </row>
    <row r="661" spans="1:14" x14ac:dyDescent="0.35">
      <c r="A661" t="s">
        <v>1264</v>
      </c>
      <c r="B661" t="s">
        <v>60</v>
      </c>
      <c r="C661" t="s">
        <v>21</v>
      </c>
      <c r="D661" t="s">
        <v>16</v>
      </c>
      <c r="E661" t="s">
        <v>17</v>
      </c>
      <c r="F661" s="2">
        <v>44669</v>
      </c>
      <c r="G661" s="2">
        <v>39988</v>
      </c>
      <c r="H661" s="4">
        <v>106248</v>
      </c>
      <c r="I661" s="4">
        <v>19564</v>
      </c>
      <c r="J661" s="4">
        <f>Table1[[#This Row],[Basic Salary]]+Table1[[#This Row],[Bonus]]</f>
        <v>125812</v>
      </c>
      <c r="K661">
        <v>62</v>
      </c>
      <c r="L661">
        <v>98</v>
      </c>
      <c r="M661" t="s">
        <v>31</v>
      </c>
      <c r="N661">
        <v>105</v>
      </c>
    </row>
    <row r="662" spans="1:14" x14ac:dyDescent="0.35">
      <c r="A662" t="s">
        <v>1615</v>
      </c>
      <c r="B662" t="s">
        <v>77</v>
      </c>
      <c r="C662" t="s">
        <v>21</v>
      </c>
      <c r="D662" t="s">
        <v>25</v>
      </c>
      <c r="E662" t="s">
        <v>51</v>
      </c>
      <c r="F662" s="2">
        <v>44361</v>
      </c>
      <c r="G662" s="2">
        <v>32323</v>
      </c>
      <c r="H662" s="4">
        <v>116746</v>
      </c>
      <c r="I662" s="4">
        <v>9063</v>
      </c>
      <c r="J662" s="4">
        <f>Table1[[#This Row],[Basic Salary]]+Table1[[#This Row],[Bonus]]</f>
        <v>125809</v>
      </c>
      <c r="K662">
        <v>64</v>
      </c>
      <c r="L662">
        <v>52</v>
      </c>
      <c r="M662" t="s">
        <v>37</v>
      </c>
      <c r="N662">
        <v>111</v>
      </c>
    </row>
    <row r="663" spans="1:14" x14ac:dyDescent="0.35">
      <c r="A663" t="s">
        <v>212</v>
      </c>
      <c r="B663" t="s">
        <v>69</v>
      </c>
      <c r="C663" t="s">
        <v>21</v>
      </c>
      <c r="D663" t="s">
        <v>33</v>
      </c>
      <c r="E663" t="s">
        <v>51</v>
      </c>
      <c r="F663" s="2">
        <v>42219</v>
      </c>
      <c r="G663" s="2">
        <v>39557</v>
      </c>
      <c r="H663" s="4">
        <v>109843</v>
      </c>
      <c r="I663" s="4">
        <v>15965</v>
      </c>
      <c r="J663" s="4">
        <f>Table1[[#This Row],[Basic Salary]]+Table1[[#This Row],[Bonus]]</f>
        <v>125808</v>
      </c>
      <c r="K663">
        <v>64</v>
      </c>
      <c r="L663">
        <v>61</v>
      </c>
      <c r="M663" t="s">
        <v>53</v>
      </c>
      <c r="N663">
        <v>118</v>
      </c>
    </row>
    <row r="664" spans="1:14" x14ac:dyDescent="0.35">
      <c r="A664" t="s">
        <v>665</v>
      </c>
      <c r="B664" t="s">
        <v>85</v>
      </c>
      <c r="C664" t="s">
        <v>21</v>
      </c>
      <c r="D664" t="s">
        <v>43</v>
      </c>
      <c r="E664" t="s">
        <v>30</v>
      </c>
      <c r="F664" s="2">
        <v>43068</v>
      </c>
      <c r="G664" s="2">
        <v>37829</v>
      </c>
      <c r="H664" s="4">
        <v>100385</v>
      </c>
      <c r="I664" s="4">
        <v>25422</v>
      </c>
      <c r="J664" s="4">
        <f>Table1[[#This Row],[Basic Salary]]+Table1[[#This Row],[Bonus]]</f>
        <v>125807</v>
      </c>
      <c r="K664">
        <v>82</v>
      </c>
      <c r="L664">
        <v>99</v>
      </c>
      <c r="M664" t="s">
        <v>37</v>
      </c>
      <c r="N664">
        <v>120</v>
      </c>
    </row>
    <row r="665" spans="1:14" x14ac:dyDescent="0.35">
      <c r="A665" t="s">
        <v>1888</v>
      </c>
      <c r="B665" t="s">
        <v>14</v>
      </c>
      <c r="C665" t="s">
        <v>21</v>
      </c>
      <c r="D665" t="s">
        <v>46</v>
      </c>
      <c r="E665" t="s">
        <v>51</v>
      </c>
      <c r="F665" s="2">
        <v>44350</v>
      </c>
      <c r="G665" s="2">
        <v>35379</v>
      </c>
      <c r="H665" s="4">
        <v>111084</v>
      </c>
      <c r="I665" s="4">
        <v>14712</v>
      </c>
      <c r="J665" s="4">
        <f>Table1[[#This Row],[Basic Salary]]+Table1[[#This Row],[Bonus]]</f>
        <v>125796</v>
      </c>
      <c r="K665">
        <v>95</v>
      </c>
      <c r="L665">
        <v>81</v>
      </c>
      <c r="M665" t="s">
        <v>23</v>
      </c>
      <c r="N665">
        <v>120</v>
      </c>
    </row>
    <row r="666" spans="1:14" x14ac:dyDescent="0.35">
      <c r="A666" t="s">
        <v>194</v>
      </c>
      <c r="B666" t="s">
        <v>48</v>
      </c>
      <c r="C666" t="s">
        <v>21</v>
      </c>
      <c r="D666" t="s">
        <v>16</v>
      </c>
      <c r="E666" t="s">
        <v>65</v>
      </c>
      <c r="F666" s="2">
        <v>45567</v>
      </c>
      <c r="G666" s="2">
        <v>31568</v>
      </c>
      <c r="H666" s="4">
        <v>99228</v>
      </c>
      <c r="I666" s="4">
        <v>26539</v>
      </c>
      <c r="J666" s="4">
        <f>Table1[[#This Row],[Basic Salary]]+Table1[[#This Row],[Bonus]]</f>
        <v>125767</v>
      </c>
      <c r="K666">
        <v>85</v>
      </c>
      <c r="L666">
        <v>44</v>
      </c>
      <c r="M666" t="s">
        <v>37</v>
      </c>
      <c r="N666">
        <v>101</v>
      </c>
    </row>
    <row r="667" spans="1:14" x14ac:dyDescent="0.35">
      <c r="A667" t="s">
        <v>1281</v>
      </c>
      <c r="B667" t="s">
        <v>77</v>
      </c>
      <c r="C667" t="s">
        <v>21</v>
      </c>
      <c r="D667" t="s">
        <v>46</v>
      </c>
      <c r="E667" t="s">
        <v>22</v>
      </c>
      <c r="F667" s="2">
        <v>42575</v>
      </c>
      <c r="G667" s="2">
        <v>32567</v>
      </c>
      <c r="H667" s="4">
        <v>96707</v>
      </c>
      <c r="I667" s="4">
        <v>29047</v>
      </c>
      <c r="J667" s="4">
        <f>Table1[[#This Row],[Basic Salary]]+Table1[[#This Row],[Bonus]]</f>
        <v>125754</v>
      </c>
      <c r="K667">
        <v>81</v>
      </c>
      <c r="L667">
        <v>99</v>
      </c>
      <c r="M667" t="s">
        <v>34</v>
      </c>
      <c r="N667">
        <v>102</v>
      </c>
    </row>
    <row r="668" spans="1:14" x14ac:dyDescent="0.35">
      <c r="A668" t="s">
        <v>3561</v>
      </c>
      <c r="B668" t="s">
        <v>77</v>
      </c>
      <c r="C668" t="s">
        <v>15</v>
      </c>
      <c r="D668" t="s">
        <v>33</v>
      </c>
      <c r="E668" t="s">
        <v>65</v>
      </c>
      <c r="F668" s="2">
        <v>44559</v>
      </c>
      <c r="G668" s="2">
        <v>30376</v>
      </c>
      <c r="H668" s="4">
        <v>115411</v>
      </c>
      <c r="I668" s="4">
        <v>10342</v>
      </c>
      <c r="J668" s="4">
        <f>Table1[[#This Row],[Basic Salary]]+Table1[[#This Row],[Bonus]]</f>
        <v>125753</v>
      </c>
      <c r="K668">
        <v>78</v>
      </c>
      <c r="L668">
        <v>74</v>
      </c>
      <c r="M668" t="s">
        <v>23</v>
      </c>
      <c r="N668">
        <v>111</v>
      </c>
    </row>
    <row r="669" spans="1:14" x14ac:dyDescent="0.35">
      <c r="A669" t="s">
        <v>3669</v>
      </c>
      <c r="B669" t="s">
        <v>95</v>
      </c>
      <c r="C669" t="s">
        <v>21</v>
      </c>
      <c r="D669" t="s">
        <v>33</v>
      </c>
      <c r="E669" t="s">
        <v>17</v>
      </c>
      <c r="F669" s="2">
        <v>44126</v>
      </c>
      <c r="G669" s="2">
        <v>32787</v>
      </c>
      <c r="H669" s="4">
        <v>113830</v>
      </c>
      <c r="I669" s="4">
        <v>11921</v>
      </c>
      <c r="J669" s="4">
        <f>Table1[[#This Row],[Basic Salary]]+Table1[[#This Row],[Bonus]]</f>
        <v>125751</v>
      </c>
      <c r="K669">
        <v>65</v>
      </c>
      <c r="L669">
        <v>84</v>
      </c>
      <c r="M669" t="s">
        <v>31</v>
      </c>
      <c r="N669">
        <v>101</v>
      </c>
    </row>
    <row r="670" spans="1:14" x14ac:dyDescent="0.35">
      <c r="A670" t="s">
        <v>2051</v>
      </c>
      <c r="B670" t="s">
        <v>20</v>
      </c>
      <c r="C670" t="s">
        <v>21</v>
      </c>
      <c r="D670" t="s">
        <v>33</v>
      </c>
      <c r="E670" t="s">
        <v>17</v>
      </c>
      <c r="F670" s="2">
        <v>42258</v>
      </c>
      <c r="G670" s="2">
        <v>32941</v>
      </c>
      <c r="H670" s="4">
        <v>103119</v>
      </c>
      <c r="I670" s="4">
        <v>22623</v>
      </c>
      <c r="J670" s="4">
        <f>Table1[[#This Row],[Basic Salary]]+Table1[[#This Row],[Bonus]]</f>
        <v>125742</v>
      </c>
      <c r="K670">
        <v>95</v>
      </c>
      <c r="L670">
        <v>91</v>
      </c>
      <c r="M670" t="s">
        <v>27</v>
      </c>
      <c r="N670">
        <v>107</v>
      </c>
    </row>
    <row r="671" spans="1:14" x14ac:dyDescent="0.35">
      <c r="A671" t="s">
        <v>3931</v>
      </c>
      <c r="B671" t="s">
        <v>57</v>
      </c>
      <c r="C671" t="s">
        <v>21</v>
      </c>
      <c r="D671" t="s">
        <v>81</v>
      </c>
      <c r="E671" t="s">
        <v>22</v>
      </c>
      <c r="F671" s="2">
        <v>45254</v>
      </c>
      <c r="G671" s="2">
        <v>33223</v>
      </c>
      <c r="H671" s="4">
        <v>99404</v>
      </c>
      <c r="I671" s="4">
        <v>26332</v>
      </c>
      <c r="J671" s="4">
        <f>Table1[[#This Row],[Basic Salary]]+Table1[[#This Row],[Bonus]]</f>
        <v>125736</v>
      </c>
      <c r="K671">
        <v>77</v>
      </c>
      <c r="L671">
        <v>83</v>
      </c>
      <c r="M671" t="s">
        <v>18</v>
      </c>
      <c r="N671">
        <v>115</v>
      </c>
    </row>
    <row r="672" spans="1:14" x14ac:dyDescent="0.35">
      <c r="A672" t="s">
        <v>1078</v>
      </c>
      <c r="B672" t="s">
        <v>39</v>
      </c>
      <c r="C672" t="s">
        <v>21</v>
      </c>
      <c r="D672" t="s">
        <v>16</v>
      </c>
      <c r="E672" t="s">
        <v>30</v>
      </c>
      <c r="F672" s="2">
        <v>44776</v>
      </c>
      <c r="G672" s="2">
        <v>36189</v>
      </c>
      <c r="H672" s="4">
        <v>116031</v>
      </c>
      <c r="I672" s="4">
        <v>9693</v>
      </c>
      <c r="J672" s="4">
        <f>Table1[[#This Row],[Basic Salary]]+Table1[[#This Row],[Bonus]]</f>
        <v>125724</v>
      </c>
      <c r="K672">
        <v>94</v>
      </c>
      <c r="L672">
        <v>53</v>
      </c>
      <c r="M672" t="s">
        <v>53</v>
      </c>
      <c r="N672">
        <v>109</v>
      </c>
    </row>
    <row r="673" spans="1:14" x14ac:dyDescent="0.35">
      <c r="A673" t="s">
        <v>4158</v>
      </c>
      <c r="B673" t="s">
        <v>93</v>
      </c>
      <c r="C673" t="s">
        <v>15</v>
      </c>
      <c r="D673" t="s">
        <v>25</v>
      </c>
      <c r="E673" t="s">
        <v>26</v>
      </c>
      <c r="F673" s="2">
        <v>42640</v>
      </c>
      <c r="G673" s="2">
        <v>32152</v>
      </c>
      <c r="H673" s="4">
        <v>102376</v>
      </c>
      <c r="I673" s="4">
        <v>23335</v>
      </c>
      <c r="J673" s="4">
        <f>Table1[[#This Row],[Basic Salary]]+Table1[[#This Row],[Bonus]]</f>
        <v>125711</v>
      </c>
      <c r="K673">
        <v>69</v>
      </c>
      <c r="L673">
        <v>47</v>
      </c>
      <c r="M673" t="s">
        <v>53</v>
      </c>
      <c r="N673">
        <v>120</v>
      </c>
    </row>
    <row r="674" spans="1:14" x14ac:dyDescent="0.35">
      <c r="A674" t="s">
        <v>3564</v>
      </c>
      <c r="B674" t="s">
        <v>129</v>
      </c>
      <c r="C674" t="s">
        <v>21</v>
      </c>
      <c r="D674" t="s">
        <v>25</v>
      </c>
      <c r="E674" t="s">
        <v>22</v>
      </c>
      <c r="F674" s="2">
        <v>42353</v>
      </c>
      <c r="G674" s="2">
        <v>31330</v>
      </c>
      <c r="H674" s="4">
        <v>119163</v>
      </c>
      <c r="I674" s="4">
        <v>6546</v>
      </c>
      <c r="J674" s="4">
        <f>Table1[[#This Row],[Basic Salary]]+Table1[[#This Row],[Bonus]]</f>
        <v>125709</v>
      </c>
      <c r="K674">
        <v>74</v>
      </c>
      <c r="L674">
        <v>95</v>
      </c>
      <c r="M674" t="s">
        <v>37</v>
      </c>
      <c r="N674">
        <v>119</v>
      </c>
    </row>
    <row r="675" spans="1:14" x14ac:dyDescent="0.35">
      <c r="A675" t="s">
        <v>959</v>
      </c>
      <c r="B675" t="s">
        <v>60</v>
      </c>
      <c r="C675" t="s">
        <v>15</v>
      </c>
      <c r="D675" t="s">
        <v>16</v>
      </c>
      <c r="E675" t="s">
        <v>22</v>
      </c>
      <c r="F675" s="2">
        <v>42055</v>
      </c>
      <c r="G675" s="2">
        <v>38972</v>
      </c>
      <c r="H675" s="4">
        <v>118493</v>
      </c>
      <c r="I675" s="4">
        <v>7213</v>
      </c>
      <c r="J675" s="4">
        <f>Table1[[#This Row],[Basic Salary]]+Table1[[#This Row],[Bonus]]</f>
        <v>125706</v>
      </c>
      <c r="K675">
        <v>97</v>
      </c>
      <c r="L675">
        <v>90</v>
      </c>
      <c r="M675" t="s">
        <v>34</v>
      </c>
      <c r="N675">
        <v>107</v>
      </c>
    </row>
    <row r="676" spans="1:14" x14ac:dyDescent="0.35">
      <c r="A676" t="s">
        <v>4233</v>
      </c>
      <c r="B676" t="s">
        <v>39</v>
      </c>
      <c r="C676" t="s">
        <v>15</v>
      </c>
      <c r="D676" t="s">
        <v>33</v>
      </c>
      <c r="E676" t="s">
        <v>22</v>
      </c>
      <c r="F676" s="2">
        <v>43551</v>
      </c>
      <c r="G676" s="2">
        <v>38968</v>
      </c>
      <c r="H676" s="4">
        <v>107136</v>
      </c>
      <c r="I676" s="4">
        <v>18540</v>
      </c>
      <c r="J676" s="4">
        <f>Table1[[#This Row],[Basic Salary]]+Table1[[#This Row],[Bonus]]</f>
        <v>125676</v>
      </c>
      <c r="K676">
        <v>75</v>
      </c>
      <c r="L676">
        <v>87</v>
      </c>
      <c r="M676" t="s">
        <v>27</v>
      </c>
      <c r="N676">
        <v>110</v>
      </c>
    </row>
    <row r="677" spans="1:14" x14ac:dyDescent="0.35">
      <c r="A677" t="s">
        <v>4614</v>
      </c>
      <c r="B677" t="s">
        <v>93</v>
      </c>
      <c r="C677" t="s">
        <v>15</v>
      </c>
      <c r="D677" t="s">
        <v>33</v>
      </c>
      <c r="E677" t="s">
        <v>51</v>
      </c>
      <c r="F677" s="2">
        <v>44657</v>
      </c>
      <c r="G677" s="2">
        <v>37504</v>
      </c>
      <c r="H677" s="4">
        <v>105857</v>
      </c>
      <c r="I677" s="4">
        <v>19789</v>
      </c>
      <c r="J677" s="4">
        <f>Table1[[#This Row],[Basic Salary]]+Table1[[#This Row],[Bonus]]</f>
        <v>125646</v>
      </c>
      <c r="K677">
        <v>67</v>
      </c>
      <c r="L677">
        <v>69</v>
      </c>
      <c r="M677" t="s">
        <v>37</v>
      </c>
      <c r="N677">
        <v>108</v>
      </c>
    </row>
    <row r="678" spans="1:14" x14ac:dyDescent="0.35">
      <c r="A678" t="s">
        <v>4513</v>
      </c>
      <c r="B678" t="s">
        <v>50</v>
      </c>
      <c r="C678" t="s">
        <v>15</v>
      </c>
      <c r="D678" t="s">
        <v>46</v>
      </c>
      <c r="E678" t="s">
        <v>65</v>
      </c>
      <c r="F678" s="2">
        <v>42088</v>
      </c>
      <c r="G678" s="2">
        <v>29941</v>
      </c>
      <c r="H678" s="4">
        <v>97108</v>
      </c>
      <c r="I678" s="4">
        <v>28530</v>
      </c>
      <c r="J678" s="4">
        <f>Table1[[#This Row],[Basic Salary]]+Table1[[#This Row],[Bonus]]</f>
        <v>125638</v>
      </c>
      <c r="K678">
        <v>67</v>
      </c>
      <c r="L678">
        <v>41</v>
      </c>
      <c r="M678" t="s">
        <v>34</v>
      </c>
      <c r="N678">
        <v>101</v>
      </c>
    </row>
    <row r="679" spans="1:14" x14ac:dyDescent="0.35">
      <c r="A679" t="s">
        <v>2151</v>
      </c>
      <c r="B679" t="s">
        <v>45</v>
      </c>
      <c r="C679" t="s">
        <v>21</v>
      </c>
      <c r="D679" t="s">
        <v>33</v>
      </c>
      <c r="E679" t="s">
        <v>65</v>
      </c>
      <c r="F679" s="2">
        <v>45270</v>
      </c>
      <c r="G679" s="2">
        <v>29359</v>
      </c>
      <c r="H679" s="4">
        <v>115992</v>
      </c>
      <c r="I679" s="4">
        <v>9635</v>
      </c>
      <c r="J679" s="4">
        <f>Table1[[#This Row],[Basic Salary]]+Table1[[#This Row],[Bonus]]</f>
        <v>125627</v>
      </c>
      <c r="K679">
        <v>89</v>
      </c>
      <c r="L679">
        <v>63</v>
      </c>
      <c r="M679" t="s">
        <v>31</v>
      </c>
      <c r="N679">
        <v>117</v>
      </c>
    </row>
    <row r="680" spans="1:14" x14ac:dyDescent="0.35">
      <c r="A680" t="s">
        <v>925</v>
      </c>
      <c r="B680" t="s">
        <v>14</v>
      </c>
      <c r="C680" t="s">
        <v>15</v>
      </c>
      <c r="D680" t="s">
        <v>46</v>
      </c>
      <c r="E680" t="s">
        <v>65</v>
      </c>
      <c r="F680" s="2">
        <v>44901</v>
      </c>
      <c r="G680" s="2">
        <v>29627</v>
      </c>
      <c r="H680" s="4">
        <v>99972</v>
      </c>
      <c r="I680" s="4">
        <v>25647</v>
      </c>
      <c r="J680" s="4">
        <f>Table1[[#This Row],[Basic Salary]]+Table1[[#This Row],[Bonus]]</f>
        <v>125619</v>
      </c>
      <c r="K680">
        <v>79</v>
      </c>
      <c r="L680">
        <v>75</v>
      </c>
      <c r="M680" t="s">
        <v>18</v>
      </c>
      <c r="N680">
        <v>104</v>
      </c>
    </row>
    <row r="681" spans="1:14" x14ac:dyDescent="0.35">
      <c r="A681" t="s">
        <v>3099</v>
      </c>
      <c r="B681" t="s">
        <v>48</v>
      </c>
      <c r="C681" t="s">
        <v>15</v>
      </c>
      <c r="D681" t="s">
        <v>81</v>
      </c>
      <c r="E681" t="s">
        <v>30</v>
      </c>
      <c r="F681" s="2">
        <v>45115</v>
      </c>
      <c r="G681" s="2">
        <v>29493</v>
      </c>
      <c r="H681" s="4">
        <v>109634</v>
      </c>
      <c r="I681" s="4">
        <v>15981</v>
      </c>
      <c r="J681" s="4">
        <f>Table1[[#This Row],[Basic Salary]]+Table1[[#This Row],[Bonus]]</f>
        <v>125615</v>
      </c>
      <c r="K681">
        <v>86</v>
      </c>
      <c r="L681">
        <v>66</v>
      </c>
      <c r="M681" t="s">
        <v>34</v>
      </c>
      <c r="N681">
        <v>119</v>
      </c>
    </row>
    <row r="682" spans="1:14" x14ac:dyDescent="0.35">
      <c r="A682" t="s">
        <v>3450</v>
      </c>
      <c r="B682" t="s">
        <v>89</v>
      </c>
      <c r="C682" t="s">
        <v>15</v>
      </c>
      <c r="D682" t="s">
        <v>16</v>
      </c>
      <c r="E682" t="s">
        <v>17</v>
      </c>
      <c r="F682" s="2">
        <v>42776</v>
      </c>
      <c r="G682" s="2">
        <v>36580</v>
      </c>
      <c r="H682" s="4">
        <v>102648</v>
      </c>
      <c r="I682" s="4">
        <v>22965</v>
      </c>
      <c r="J682" s="4">
        <f>Table1[[#This Row],[Basic Salary]]+Table1[[#This Row],[Bonus]]</f>
        <v>125613</v>
      </c>
      <c r="K682">
        <v>74</v>
      </c>
      <c r="L682">
        <v>41</v>
      </c>
      <c r="M682" t="s">
        <v>18</v>
      </c>
      <c r="N682">
        <v>110</v>
      </c>
    </row>
    <row r="683" spans="1:14" x14ac:dyDescent="0.35">
      <c r="A683" t="s">
        <v>270</v>
      </c>
      <c r="B683" t="s">
        <v>87</v>
      </c>
      <c r="C683" t="s">
        <v>21</v>
      </c>
      <c r="D683" t="s">
        <v>33</v>
      </c>
      <c r="E683" t="s">
        <v>65</v>
      </c>
      <c r="F683" s="2">
        <v>43685</v>
      </c>
      <c r="G683" s="2">
        <v>37442</v>
      </c>
      <c r="H683" s="4">
        <v>105147</v>
      </c>
      <c r="I683" s="4">
        <v>20453</v>
      </c>
      <c r="J683" s="4">
        <f>Table1[[#This Row],[Basic Salary]]+Table1[[#This Row],[Bonus]]</f>
        <v>125600</v>
      </c>
      <c r="K683">
        <v>63</v>
      </c>
      <c r="L683">
        <v>85</v>
      </c>
      <c r="M683" t="s">
        <v>37</v>
      </c>
      <c r="N683">
        <v>117</v>
      </c>
    </row>
    <row r="684" spans="1:14" x14ac:dyDescent="0.35">
      <c r="A684" t="s">
        <v>161</v>
      </c>
      <c r="B684" t="s">
        <v>45</v>
      </c>
      <c r="C684" t="s">
        <v>15</v>
      </c>
      <c r="D684" t="s">
        <v>40</v>
      </c>
      <c r="E684" t="s">
        <v>22</v>
      </c>
      <c r="F684" s="2">
        <v>45119</v>
      </c>
      <c r="G684" s="2">
        <v>39604</v>
      </c>
      <c r="H684" s="4">
        <v>117260</v>
      </c>
      <c r="I684" s="4">
        <v>8293</v>
      </c>
      <c r="J684" s="4">
        <f>Table1[[#This Row],[Basic Salary]]+Table1[[#This Row],[Bonus]]</f>
        <v>125553</v>
      </c>
      <c r="K684">
        <v>88</v>
      </c>
      <c r="L684">
        <v>50</v>
      </c>
      <c r="M684" t="s">
        <v>18</v>
      </c>
      <c r="N684">
        <v>110</v>
      </c>
    </row>
    <row r="685" spans="1:14" x14ac:dyDescent="0.35">
      <c r="A685" t="s">
        <v>134</v>
      </c>
      <c r="B685" t="s">
        <v>87</v>
      </c>
      <c r="C685" t="s">
        <v>21</v>
      </c>
      <c r="D685" t="s">
        <v>16</v>
      </c>
      <c r="E685" t="s">
        <v>22</v>
      </c>
      <c r="F685" s="2">
        <v>44271</v>
      </c>
      <c r="G685" s="2">
        <v>34007</v>
      </c>
      <c r="H685" s="4">
        <v>116411</v>
      </c>
      <c r="I685" s="4">
        <v>9137</v>
      </c>
      <c r="J685" s="4">
        <f>Table1[[#This Row],[Basic Salary]]+Table1[[#This Row],[Bonus]]</f>
        <v>125548</v>
      </c>
      <c r="K685">
        <v>100</v>
      </c>
      <c r="L685">
        <v>95</v>
      </c>
      <c r="M685" t="s">
        <v>34</v>
      </c>
      <c r="N685">
        <v>116</v>
      </c>
    </row>
    <row r="686" spans="1:14" x14ac:dyDescent="0.35">
      <c r="A686" t="s">
        <v>3983</v>
      </c>
      <c r="B686" t="s">
        <v>69</v>
      </c>
      <c r="C686" t="s">
        <v>15</v>
      </c>
      <c r="D686" t="s">
        <v>33</v>
      </c>
      <c r="E686" t="s">
        <v>17</v>
      </c>
      <c r="F686" s="2">
        <v>43456</v>
      </c>
      <c r="G686" s="2">
        <v>31018</v>
      </c>
      <c r="H686" s="4">
        <v>117274</v>
      </c>
      <c r="I686" s="4">
        <v>8260</v>
      </c>
      <c r="J686" s="4">
        <f>Table1[[#This Row],[Basic Salary]]+Table1[[#This Row],[Bonus]]</f>
        <v>125534</v>
      </c>
      <c r="K686">
        <v>61</v>
      </c>
      <c r="L686">
        <v>78</v>
      </c>
      <c r="M686" t="s">
        <v>27</v>
      </c>
      <c r="N686">
        <v>116</v>
      </c>
    </row>
    <row r="687" spans="1:14" x14ac:dyDescent="0.35">
      <c r="A687" t="s">
        <v>2176</v>
      </c>
      <c r="B687" t="s">
        <v>42</v>
      </c>
      <c r="C687" t="s">
        <v>15</v>
      </c>
      <c r="D687" t="s">
        <v>46</v>
      </c>
      <c r="E687" t="s">
        <v>17</v>
      </c>
      <c r="F687" s="2">
        <v>43412</v>
      </c>
      <c r="G687" s="2">
        <v>39945</v>
      </c>
      <c r="H687" s="4">
        <v>97719</v>
      </c>
      <c r="I687" s="4">
        <v>27787</v>
      </c>
      <c r="J687" s="4">
        <f>Table1[[#This Row],[Basic Salary]]+Table1[[#This Row],[Bonus]]</f>
        <v>125506</v>
      </c>
      <c r="K687">
        <v>80</v>
      </c>
      <c r="L687">
        <v>57</v>
      </c>
      <c r="M687" t="s">
        <v>18</v>
      </c>
      <c r="N687">
        <v>105</v>
      </c>
    </row>
    <row r="688" spans="1:14" x14ac:dyDescent="0.35">
      <c r="A688" t="s">
        <v>5003</v>
      </c>
      <c r="B688" t="s">
        <v>71</v>
      </c>
      <c r="C688" t="s">
        <v>15</v>
      </c>
      <c r="D688" t="s">
        <v>43</v>
      </c>
      <c r="E688" t="s">
        <v>22</v>
      </c>
      <c r="F688" s="2">
        <v>43838</v>
      </c>
      <c r="G688" s="2">
        <v>30452</v>
      </c>
      <c r="H688" s="4">
        <v>98269</v>
      </c>
      <c r="I688" s="4">
        <v>27209</v>
      </c>
      <c r="J688" s="4">
        <f>Table1[[#This Row],[Basic Salary]]+Table1[[#This Row],[Bonus]]</f>
        <v>125478</v>
      </c>
      <c r="K688">
        <v>84</v>
      </c>
      <c r="L688">
        <v>42</v>
      </c>
      <c r="M688" t="s">
        <v>18</v>
      </c>
      <c r="N688">
        <v>114</v>
      </c>
    </row>
    <row r="689" spans="1:14" x14ac:dyDescent="0.35">
      <c r="A689" t="s">
        <v>1115</v>
      </c>
      <c r="B689" t="s">
        <v>50</v>
      </c>
      <c r="C689" t="s">
        <v>15</v>
      </c>
      <c r="D689" t="s">
        <v>16</v>
      </c>
      <c r="E689" t="s">
        <v>65</v>
      </c>
      <c r="F689" s="2">
        <v>42790</v>
      </c>
      <c r="G689" s="2">
        <v>36072</v>
      </c>
      <c r="H689" s="4">
        <v>97154</v>
      </c>
      <c r="I689" s="4">
        <v>28317</v>
      </c>
      <c r="J689" s="4">
        <f>Table1[[#This Row],[Basic Salary]]+Table1[[#This Row],[Bonus]]</f>
        <v>125471</v>
      </c>
      <c r="K689">
        <v>76</v>
      </c>
      <c r="L689">
        <v>97</v>
      </c>
      <c r="M689" t="s">
        <v>34</v>
      </c>
      <c r="N689">
        <v>118</v>
      </c>
    </row>
    <row r="690" spans="1:14" x14ac:dyDescent="0.35">
      <c r="A690" t="s">
        <v>2223</v>
      </c>
      <c r="B690" t="s">
        <v>45</v>
      </c>
      <c r="C690" t="s">
        <v>21</v>
      </c>
      <c r="D690" t="s">
        <v>43</v>
      </c>
      <c r="E690" t="s">
        <v>26</v>
      </c>
      <c r="F690" s="2">
        <v>43900</v>
      </c>
      <c r="G690" s="2">
        <v>37936</v>
      </c>
      <c r="H690" s="4">
        <v>99256</v>
      </c>
      <c r="I690" s="4">
        <v>26209</v>
      </c>
      <c r="J690" s="4">
        <f>Table1[[#This Row],[Basic Salary]]+Table1[[#This Row],[Bonus]]</f>
        <v>125465</v>
      </c>
      <c r="K690">
        <v>89</v>
      </c>
      <c r="L690">
        <v>65</v>
      </c>
      <c r="M690" t="s">
        <v>53</v>
      </c>
      <c r="N690">
        <v>119</v>
      </c>
    </row>
    <row r="691" spans="1:14" x14ac:dyDescent="0.35">
      <c r="A691" t="s">
        <v>1493</v>
      </c>
      <c r="B691" t="s">
        <v>14</v>
      </c>
      <c r="C691" t="s">
        <v>21</v>
      </c>
      <c r="D691" t="s">
        <v>40</v>
      </c>
      <c r="E691" t="s">
        <v>22</v>
      </c>
      <c r="F691" s="2">
        <v>45901</v>
      </c>
      <c r="G691" s="2">
        <v>33721</v>
      </c>
      <c r="H691" s="4">
        <v>109850</v>
      </c>
      <c r="I691" s="4">
        <v>15592</v>
      </c>
      <c r="J691" s="4">
        <f>Table1[[#This Row],[Basic Salary]]+Table1[[#This Row],[Bonus]]</f>
        <v>125442</v>
      </c>
      <c r="K691">
        <v>62</v>
      </c>
      <c r="L691">
        <v>49</v>
      </c>
      <c r="M691" t="s">
        <v>34</v>
      </c>
      <c r="N691">
        <v>108</v>
      </c>
    </row>
    <row r="692" spans="1:14" x14ac:dyDescent="0.35">
      <c r="A692" t="s">
        <v>61</v>
      </c>
      <c r="B692" t="s">
        <v>62</v>
      </c>
      <c r="C692" t="s">
        <v>21</v>
      </c>
      <c r="D692" t="s">
        <v>43</v>
      </c>
      <c r="E692" t="s">
        <v>51</v>
      </c>
      <c r="F692" s="2">
        <v>43738</v>
      </c>
      <c r="G692" s="2">
        <v>32691</v>
      </c>
      <c r="H692" s="4">
        <v>95686</v>
      </c>
      <c r="I692" s="4">
        <v>29748</v>
      </c>
      <c r="J692" s="4">
        <f>Table1[[#This Row],[Basic Salary]]+Table1[[#This Row],[Bonus]]</f>
        <v>125434</v>
      </c>
      <c r="K692">
        <v>72</v>
      </c>
      <c r="L692">
        <v>85</v>
      </c>
      <c r="M692" t="s">
        <v>31</v>
      </c>
      <c r="N692">
        <v>113</v>
      </c>
    </row>
    <row r="693" spans="1:14" x14ac:dyDescent="0.35">
      <c r="A693" t="s">
        <v>4073</v>
      </c>
      <c r="B693" t="s">
        <v>48</v>
      </c>
      <c r="C693" t="s">
        <v>15</v>
      </c>
      <c r="D693" t="s">
        <v>81</v>
      </c>
      <c r="E693" t="s">
        <v>30</v>
      </c>
      <c r="F693" s="2">
        <v>42181</v>
      </c>
      <c r="G693" s="2">
        <v>34081</v>
      </c>
      <c r="H693" s="4">
        <v>106082</v>
      </c>
      <c r="I693" s="4">
        <v>19343</v>
      </c>
      <c r="J693" s="4">
        <f>Table1[[#This Row],[Basic Salary]]+Table1[[#This Row],[Bonus]]</f>
        <v>125425</v>
      </c>
      <c r="K693">
        <v>71</v>
      </c>
      <c r="L693">
        <v>97</v>
      </c>
      <c r="M693" t="s">
        <v>37</v>
      </c>
      <c r="N693">
        <v>113</v>
      </c>
    </row>
    <row r="694" spans="1:14" x14ac:dyDescent="0.35">
      <c r="A694" t="s">
        <v>3683</v>
      </c>
      <c r="B694" t="s">
        <v>69</v>
      </c>
      <c r="C694" t="s">
        <v>21</v>
      </c>
      <c r="D694" t="s">
        <v>81</v>
      </c>
      <c r="E694" t="s">
        <v>26</v>
      </c>
      <c r="F694" s="2">
        <v>45173</v>
      </c>
      <c r="G694" s="2">
        <v>38357</v>
      </c>
      <c r="H694" s="4">
        <v>99844</v>
      </c>
      <c r="I694" s="4">
        <v>25576</v>
      </c>
      <c r="J694" s="4">
        <f>Table1[[#This Row],[Basic Salary]]+Table1[[#This Row],[Bonus]]</f>
        <v>125420</v>
      </c>
      <c r="K694">
        <v>72</v>
      </c>
      <c r="L694">
        <v>82</v>
      </c>
      <c r="M694" t="s">
        <v>27</v>
      </c>
      <c r="N694">
        <v>117</v>
      </c>
    </row>
    <row r="695" spans="1:14" x14ac:dyDescent="0.35">
      <c r="A695" t="s">
        <v>2234</v>
      </c>
      <c r="B695" t="s">
        <v>75</v>
      </c>
      <c r="C695" t="s">
        <v>21</v>
      </c>
      <c r="D695" t="s">
        <v>16</v>
      </c>
      <c r="E695" t="s">
        <v>22</v>
      </c>
      <c r="F695" s="2">
        <v>45620</v>
      </c>
      <c r="G695" s="2">
        <v>39624</v>
      </c>
      <c r="H695" s="4">
        <v>99112</v>
      </c>
      <c r="I695" s="4">
        <v>26301</v>
      </c>
      <c r="J695" s="4">
        <f>Table1[[#This Row],[Basic Salary]]+Table1[[#This Row],[Bonus]]</f>
        <v>125413</v>
      </c>
      <c r="K695">
        <v>82</v>
      </c>
      <c r="L695">
        <v>48</v>
      </c>
      <c r="M695" t="s">
        <v>23</v>
      </c>
      <c r="N695">
        <v>113</v>
      </c>
    </row>
    <row r="696" spans="1:14" x14ac:dyDescent="0.35">
      <c r="A696" t="s">
        <v>2162</v>
      </c>
      <c r="B696" t="s">
        <v>57</v>
      </c>
      <c r="C696" t="s">
        <v>15</v>
      </c>
      <c r="D696" t="s">
        <v>16</v>
      </c>
      <c r="E696" t="s">
        <v>26</v>
      </c>
      <c r="F696" s="2">
        <v>45994</v>
      </c>
      <c r="G696" s="2">
        <v>35117</v>
      </c>
      <c r="H696" s="4">
        <v>100664</v>
      </c>
      <c r="I696" s="4">
        <v>24740</v>
      </c>
      <c r="J696" s="4">
        <f>Table1[[#This Row],[Basic Salary]]+Table1[[#This Row],[Bonus]]</f>
        <v>125404</v>
      </c>
      <c r="K696">
        <v>72</v>
      </c>
      <c r="L696">
        <v>84</v>
      </c>
      <c r="M696" t="s">
        <v>53</v>
      </c>
      <c r="N696">
        <v>105</v>
      </c>
    </row>
    <row r="697" spans="1:14" x14ac:dyDescent="0.35">
      <c r="A697" t="s">
        <v>3397</v>
      </c>
      <c r="B697" t="s">
        <v>75</v>
      </c>
      <c r="C697" t="s">
        <v>15</v>
      </c>
      <c r="D697" t="s">
        <v>16</v>
      </c>
      <c r="E697" t="s">
        <v>30</v>
      </c>
      <c r="F697" s="2">
        <v>44719</v>
      </c>
      <c r="G697" s="2">
        <v>39516</v>
      </c>
      <c r="H697" s="4">
        <v>109657</v>
      </c>
      <c r="I697" s="4">
        <v>15736</v>
      </c>
      <c r="J697" s="4">
        <f>Table1[[#This Row],[Basic Salary]]+Table1[[#This Row],[Bonus]]</f>
        <v>125393</v>
      </c>
      <c r="K697">
        <v>83</v>
      </c>
      <c r="L697">
        <v>71</v>
      </c>
      <c r="M697" t="s">
        <v>53</v>
      </c>
      <c r="N697">
        <v>108</v>
      </c>
    </row>
    <row r="698" spans="1:14" x14ac:dyDescent="0.35">
      <c r="A698" t="s">
        <v>3183</v>
      </c>
      <c r="B698" t="s">
        <v>62</v>
      </c>
      <c r="C698" t="s">
        <v>21</v>
      </c>
      <c r="D698" t="s">
        <v>25</v>
      </c>
      <c r="E698" t="s">
        <v>65</v>
      </c>
      <c r="F698" s="2">
        <v>44152</v>
      </c>
      <c r="G698" s="2">
        <v>33821</v>
      </c>
      <c r="H698" s="4">
        <v>95968</v>
      </c>
      <c r="I698" s="4">
        <v>29415</v>
      </c>
      <c r="J698" s="4">
        <f>Table1[[#This Row],[Basic Salary]]+Table1[[#This Row],[Bonus]]</f>
        <v>125383</v>
      </c>
      <c r="K698">
        <v>73</v>
      </c>
      <c r="L698">
        <v>59</v>
      </c>
      <c r="M698" t="s">
        <v>34</v>
      </c>
      <c r="N698">
        <v>120</v>
      </c>
    </row>
    <row r="699" spans="1:14" x14ac:dyDescent="0.35">
      <c r="A699" t="s">
        <v>769</v>
      </c>
      <c r="B699" t="s">
        <v>57</v>
      </c>
      <c r="C699" t="s">
        <v>21</v>
      </c>
      <c r="D699" t="s">
        <v>40</v>
      </c>
      <c r="E699" t="s">
        <v>51</v>
      </c>
      <c r="F699" s="2">
        <v>43409</v>
      </c>
      <c r="G699" s="2">
        <v>39964</v>
      </c>
      <c r="H699" s="4">
        <v>109679</v>
      </c>
      <c r="I699" s="4">
        <v>15692</v>
      </c>
      <c r="J699" s="4">
        <f>Table1[[#This Row],[Basic Salary]]+Table1[[#This Row],[Bonus]]</f>
        <v>125371</v>
      </c>
      <c r="K699">
        <v>91</v>
      </c>
      <c r="L699">
        <v>77</v>
      </c>
      <c r="M699" t="s">
        <v>18</v>
      </c>
      <c r="N699">
        <v>117</v>
      </c>
    </row>
    <row r="700" spans="1:14" x14ac:dyDescent="0.35">
      <c r="A700" t="s">
        <v>1344</v>
      </c>
      <c r="B700" t="s">
        <v>95</v>
      </c>
      <c r="C700" t="s">
        <v>21</v>
      </c>
      <c r="D700" t="s">
        <v>25</v>
      </c>
      <c r="E700" t="s">
        <v>51</v>
      </c>
      <c r="F700" s="2">
        <v>44215</v>
      </c>
      <c r="G700" s="2">
        <v>29547</v>
      </c>
      <c r="H700" s="4">
        <v>119663</v>
      </c>
      <c r="I700" s="4">
        <v>5691</v>
      </c>
      <c r="J700" s="4">
        <f>Table1[[#This Row],[Basic Salary]]+Table1[[#This Row],[Bonus]]</f>
        <v>125354</v>
      </c>
      <c r="K700">
        <v>84</v>
      </c>
      <c r="L700">
        <v>45</v>
      </c>
      <c r="M700" t="s">
        <v>34</v>
      </c>
      <c r="N700">
        <v>111</v>
      </c>
    </row>
    <row r="701" spans="1:14" x14ac:dyDescent="0.35">
      <c r="A701" t="s">
        <v>3652</v>
      </c>
      <c r="B701" t="s">
        <v>95</v>
      </c>
      <c r="C701" t="s">
        <v>15</v>
      </c>
      <c r="D701" t="s">
        <v>16</v>
      </c>
      <c r="E701" t="s">
        <v>65</v>
      </c>
      <c r="F701" s="2">
        <v>42517</v>
      </c>
      <c r="G701" s="2">
        <v>35593</v>
      </c>
      <c r="H701" s="4">
        <v>111940</v>
      </c>
      <c r="I701" s="4">
        <v>13378</v>
      </c>
      <c r="J701" s="4">
        <f>Table1[[#This Row],[Basic Salary]]+Table1[[#This Row],[Bonus]]</f>
        <v>125318</v>
      </c>
      <c r="K701">
        <v>82</v>
      </c>
      <c r="L701">
        <v>50</v>
      </c>
      <c r="M701" t="s">
        <v>31</v>
      </c>
      <c r="N701">
        <v>115</v>
      </c>
    </row>
    <row r="702" spans="1:14" x14ac:dyDescent="0.35">
      <c r="A702" t="s">
        <v>1019</v>
      </c>
      <c r="B702" t="s">
        <v>48</v>
      </c>
      <c r="C702" t="s">
        <v>21</v>
      </c>
      <c r="D702" t="s">
        <v>25</v>
      </c>
      <c r="E702" t="s">
        <v>65</v>
      </c>
      <c r="F702" s="2">
        <v>44214</v>
      </c>
      <c r="G702" s="2">
        <v>30106</v>
      </c>
      <c r="H702" s="4">
        <v>112163</v>
      </c>
      <c r="I702" s="4">
        <v>13137</v>
      </c>
      <c r="J702" s="4">
        <f>Table1[[#This Row],[Basic Salary]]+Table1[[#This Row],[Bonus]]</f>
        <v>125300</v>
      </c>
      <c r="K702">
        <v>74</v>
      </c>
      <c r="L702">
        <v>78</v>
      </c>
      <c r="M702" t="s">
        <v>34</v>
      </c>
      <c r="N702">
        <v>113</v>
      </c>
    </row>
    <row r="703" spans="1:14" x14ac:dyDescent="0.35">
      <c r="A703" t="s">
        <v>299</v>
      </c>
      <c r="B703" t="s">
        <v>87</v>
      </c>
      <c r="C703" t="s">
        <v>21</v>
      </c>
      <c r="D703" t="s">
        <v>25</v>
      </c>
      <c r="E703" t="s">
        <v>17</v>
      </c>
      <c r="F703" s="2">
        <v>44364</v>
      </c>
      <c r="G703" s="2">
        <v>34445</v>
      </c>
      <c r="H703" s="4">
        <v>100690</v>
      </c>
      <c r="I703" s="4">
        <v>24592</v>
      </c>
      <c r="J703" s="4">
        <f>Table1[[#This Row],[Basic Salary]]+Table1[[#This Row],[Bonus]]</f>
        <v>125282</v>
      </c>
      <c r="K703">
        <v>80</v>
      </c>
      <c r="L703">
        <v>55</v>
      </c>
      <c r="M703" t="s">
        <v>31</v>
      </c>
      <c r="N703">
        <v>105</v>
      </c>
    </row>
    <row r="704" spans="1:14" x14ac:dyDescent="0.35">
      <c r="A704" t="s">
        <v>4117</v>
      </c>
      <c r="B704" t="s">
        <v>50</v>
      </c>
      <c r="C704" t="s">
        <v>21</v>
      </c>
      <c r="D704" t="s">
        <v>33</v>
      </c>
      <c r="E704" t="s">
        <v>17</v>
      </c>
      <c r="F704" s="2">
        <v>44205</v>
      </c>
      <c r="G704" s="2">
        <v>36386</v>
      </c>
      <c r="H704" s="4">
        <v>112070</v>
      </c>
      <c r="I704" s="4">
        <v>13203</v>
      </c>
      <c r="J704" s="4">
        <f>Table1[[#This Row],[Basic Salary]]+Table1[[#This Row],[Bonus]]</f>
        <v>125273</v>
      </c>
      <c r="K704">
        <v>64</v>
      </c>
      <c r="L704">
        <v>69</v>
      </c>
      <c r="M704" t="s">
        <v>18</v>
      </c>
      <c r="N704">
        <v>118</v>
      </c>
    </row>
    <row r="705" spans="1:14" x14ac:dyDescent="0.35">
      <c r="A705" t="s">
        <v>1802</v>
      </c>
      <c r="B705" t="s">
        <v>20</v>
      </c>
      <c r="C705" t="s">
        <v>21</v>
      </c>
      <c r="D705" t="s">
        <v>25</v>
      </c>
      <c r="E705" t="s">
        <v>65</v>
      </c>
      <c r="F705" s="2">
        <v>44661</v>
      </c>
      <c r="G705" s="2">
        <v>38543</v>
      </c>
      <c r="H705" s="4">
        <v>116841</v>
      </c>
      <c r="I705" s="4">
        <v>8403</v>
      </c>
      <c r="J705" s="4">
        <f>Table1[[#This Row],[Basic Salary]]+Table1[[#This Row],[Bonus]]</f>
        <v>125244</v>
      </c>
      <c r="K705">
        <v>100</v>
      </c>
      <c r="L705">
        <v>91</v>
      </c>
      <c r="M705" t="s">
        <v>53</v>
      </c>
      <c r="N705">
        <v>116</v>
      </c>
    </row>
    <row r="706" spans="1:14" x14ac:dyDescent="0.35">
      <c r="A706" t="s">
        <v>153</v>
      </c>
      <c r="B706" t="s">
        <v>45</v>
      </c>
      <c r="C706" t="s">
        <v>21</v>
      </c>
      <c r="D706" t="s">
        <v>43</v>
      </c>
      <c r="E706" t="s">
        <v>65</v>
      </c>
      <c r="F706" s="2">
        <v>43576</v>
      </c>
      <c r="G706" s="2">
        <v>32343</v>
      </c>
      <c r="H706" s="4">
        <v>103561</v>
      </c>
      <c r="I706" s="4">
        <v>21654</v>
      </c>
      <c r="J706" s="4">
        <f>Table1[[#This Row],[Basic Salary]]+Table1[[#This Row],[Bonus]]</f>
        <v>125215</v>
      </c>
      <c r="K706">
        <v>68</v>
      </c>
      <c r="L706">
        <v>95</v>
      </c>
      <c r="M706" t="s">
        <v>53</v>
      </c>
      <c r="N706">
        <v>109</v>
      </c>
    </row>
    <row r="707" spans="1:14" x14ac:dyDescent="0.35">
      <c r="A707" t="s">
        <v>132</v>
      </c>
      <c r="B707" t="s">
        <v>45</v>
      </c>
      <c r="C707" t="s">
        <v>15</v>
      </c>
      <c r="D707" t="s">
        <v>33</v>
      </c>
      <c r="E707" t="s">
        <v>65</v>
      </c>
      <c r="F707" s="2">
        <v>43297</v>
      </c>
      <c r="G707" s="2">
        <v>31179</v>
      </c>
      <c r="H707" s="4">
        <v>95236</v>
      </c>
      <c r="I707" s="4">
        <v>29975</v>
      </c>
      <c r="J707" s="4">
        <f>Table1[[#This Row],[Basic Salary]]+Table1[[#This Row],[Bonus]]</f>
        <v>125211</v>
      </c>
      <c r="K707">
        <v>71</v>
      </c>
      <c r="L707">
        <v>52</v>
      </c>
      <c r="M707" t="s">
        <v>37</v>
      </c>
      <c r="N707">
        <v>116</v>
      </c>
    </row>
    <row r="708" spans="1:14" x14ac:dyDescent="0.35">
      <c r="A708" t="s">
        <v>4551</v>
      </c>
      <c r="B708" t="s">
        <v>48</v>
      </c>
      <c r="C708" t="s">
        <v>15</v>
      </c>
      <c r="D708" t="s">
        <v>16</v>
      </c>
      <c r="E708" t="s">
        <v>22</v>
      </c>
      <c r="F708" s="2">
        <v>44307</v>
      </c>
      <c r="G708" s="2">
        <v>39735</v>
      </c>
      <c r="H708" s="4">
        <v>97883</v>
      </c>
      <c r="I708" s="4">
        <v>27296</v>
      </c>
      <c r="J708" s="4">
        <f>Table1[[#This Row],[Basic Salary]]+Table1[[#This Row],[Bonus]]</f>
        <v>125179</v>
      </c>
      <c r="K708">
        <v>86</v>
      </c>
      <c r="L708">
        <v>71</v>
      </c>
      <c r="M708" t="s">
        <v>23</v>
      </c>
      <c r="N708">
        <v>116</v>
      </c>
    </row>
    <row r="709" spans="1:14" x14ac:dyDescent="0.35">
      <c r="A709" t="s">
        <v>2236</v>
      </c>
      <c r="B709" t="s">
        <v>71</v>
      </c>
      <c r="C709" t="s">
        <v>15</v>
      </c>
      <c r="D709" t="s">
        <v>43</v>
      </c>
      <c r="E709" t="s">
        <v>65</v>
      </c>
      <c r="F709" s="2">
        <v>43900</v>
      </c>
      <c r="G709" s="2">
        <v>35996</v>
      </c>
      <c r="H709" s="4">
        <v>113397</v>
      </c>
      <c r="I709" s="4">
        <v>11762</v>
      </c>
      <c r="J709" s="4">
        <f>Table1[[#This Row],[Basic Salary]]+Table1[[#This Row],[Bonus]]</f>
        <v>125159</v>
      </c>
      <c r="K709">
        <v>87</v>
      </c>
      <c r="L709">
        <v>59</v>
      </c>
      <c r="M709" t="s">
        <v>37</v>
      </c>
      <c r="N709">
        <v>103</v>
      </c>
    </row>
    <row r="710" spans="1:14" x14ac:dyDescent="0.35">
      <c r="A710" t="s">
        <v>3337</v>
      </c>
      <c r="B710" t="s">
        <v>42</v>
      </c>
      <c r="C710" t="s">
        <v>21</v>
      </c>
      <c r="D710" t="s">
        <v>81</v>
      </c>
      <c r="E710" t="s">
        <v>26</v>
      </c>
      <c r="F710" s="2">
        <v>45112</v>
      </c>
      <c r="G710" s="2">
        <v>38343</v>
      </c>
      <c r="H710" s="4">
        <v>95294</v>
      </c>
      <c r="I710" s="4">
        <v>29859</v>
      </c>
      <c r="J710" s="4">
        <f>Table1[[#This Row],[Basic Salary]]+Table1[[#This Row],[Bonus]]</f>
        <v>125153</v>
      </c>
      <c r="K710">
        <v>70</v>
      </c>
      <c r="L710">
        <v>64</v>
      </c>
      <c r="M710" t="s">
        <v>27</v>
      </c>
      <c r="N710">
        <v>106</v>
      </c>
    </row>
    <row r="711" spans="1:14" x14ac:dyDescent="0.35">
      <c r="A711" t="s">
        <v>2329</v>
      </c>
      <c r="B711" t="s">
        <v>69</v>
      </c>
      <c r="C711" t="s">
        <v>21</v>
      </c>
      <c r="D711" t="s">
        <v>43</v>
      </c>
      <c r="E711" t="s">
        <v>22</v>
      </c>
      <c r="F711" s="2">
        <v>44063</v>
      </c>
      <c r="G711" s="2">
        <v>37082</v>
      </c>
      <c r="H711" s="4">
        <v>119504</v>
      </c>
      <c r="I711" s="4">
        <v>5639</v>
      </c>
      <c r="J711" s="4">
        <f>Table1[[#This Row],[Basic Salary]]+Table1[[#This Row],[Bonus]]</f>
        <v>125143</v>
      </c>
      <c r="K711">
        <v>67</v>
      </c>
      <c r="L711">
        <v>73</v>
      </c>
      <c r="M711" t="s">
        <v>27</v>
      </c>
      <c r="N711">
        <v>106</v>
      </c>
    </row>
    <row r="712" spans="1:14" x14ac:dyDescent="0.35">
      <c r="A712" t="s">
        <v>4318</v>
      </c>
      <c r="B712" t="s">
        <v>85</v>
      </c>
      <c r="C712" t="s">
        <v>15</v>
      </c>
      <c r="D712" t="s">
        <v>43</v>
      </c>
      <c r="E712" t="s">
        <v>30</v>
      </c>
      <c r="F712" s="2">
        <v>42660</v>
      </c>
      <c r="G712" s="2">
        <v>41070</v>
      </c>
      <c r="H712" s="4">
        <v>103563</v>
      </c>
      <c r="I712" s="4">
        <v>21558</v>
      </c>
      <c r="J712" s="4">
        <f>Table1[[#This Row],[Basic Salary]]+Table1[[#This Row],[Bonus]]</f>
        <v>125121</v>
      </c>
      <c r="K712">
        <v>75</v>
      </c>
      <c r="L712">
        <v>72</v>
      </c>
      <c r="M712" t="s">
        <v>23</v>
      </c>
      <c r="N712">
        <v>106</v>
      </c>
    </row>
    <row r="713" spans="1:14" x14ac:dyDescent="0.35">
      <c r="A713" t="s">
        <v>3589</v>
      </c>
      <c r="B713" t="s">
        <v>71</v>
      </c>
      <c r="C713" t="s">
        <v>21</v>
      </c>
      <c r="D713" t="s">
        <v>25</v>
      </c>
      <c r="E713" t="s">
        <v>65</v>
      </c>
      <c r="F713" s="2">
        <v>45119</v>
      </c>
      <c r="G713" s="2">
        <v>36283</v>
      </c>
      <c r="H713" s="4">
        <v>107055</v>
      </c>
      <c r="I713" s="4">
        <v>18064</v>
      </c>
      <c r="J713" s="4">
        <f>Table1[[#This Row],[Basic Salary]]+Table1[[#This Row],[Bonus]]</f>
        <v>125119</v>
      </c>
      <c r="K713">
        <v>91</v>
      </c>
      <c r="L713">
        <v>43</v>
      </c>
      <c r="M713" t="s">
        <v>31</v>
      </c>
      <c r="N713">
        <v>103</v>
      </c>
    </row>
    <row r="714" spans="1:14" x14ac:dyDescent="0.35">
      <c r="A714" t="s">
        <v>989</v>
      </c>
      <c r="B714" t="s">
        <v>60</v>
      </c>
      <c r="C714" t="s">
        <v>15</v>
      </c>
      <c r="D714" t="s">
        <v>25</v>
      </c>
      <c r="E714" t="s">
        <v>65</v>
      </c>
      <c r="F714" s="2">
        <v>45907</v>
      </c>
      <c r="G714" s="2">
        <v>34631</v>
      </c>
      <c r="H714" s="4">
        <v>99473</v>
      </c>
      <c r="I714" s="4">
        <v>25638</v>
      </c>
      <c r="J714" s="4">
        <f>Table1[[#This Row],[Basic Salary]]+Table1[[#This Row],[Bonus]]</f>
        <v>125111</v>
      </c>
      <c r="K714">
        <v>98</v>
      </c>
      <c r="L714">
        <v>98</v>
      </c>
      <c r="M714" t="s">
        <v>23</v>
      </c>
      <c r="N714">
        <v>119</v>
      </c>
    </row>
    <row r="715" spans="1:14" x14ac:dyDescent="0.35">
      <c r="A715" t="s">
        <v>4747</v>
      </c>
      <c r="B715" t="s">
        <v>36</v>
      </c>
      <c r="C715" t="s">
        <v>15</v>
      </c>
      <c r="D715" t="s">
        <v>33</v>
      </c>
      <c r="E715" t="s">
        <v>17</v>
      </c>
      <c r="F715" s="2">
        <v>43532</v>
      </c>
      <c r="G715" s="2">
        <v>30202</v>
      </c>
      <c r="H715" s="4">
        <v>97990</v>
      </c>
      <c r="I715" s="4">
        <v>27119</v>
      </c>
      <c r="J715" s="4">
        <f>Table1[[#This Row],[Basic Salary]]+Table1[[#This Row],[Bonus]]</f>
        <v>125109</v>
      </c>
      <c r="K715">
        <v>67</v>
      </c>
      <c r="L715">
        <v>63</v>
      </c>
      <c r="M715" t="s">
        <v>23</v>
      </c>
      <c r="N715">
        <v>111</v>
      </c>
    </row>
    <row r="716" spans="1:14" x14ac:dyDescent="0.35">
      <c r="A716" t="s">
        <v>4646</v>
      </c>
      <c r="B716" t="s">
        <v>50</v>
      </c>
      <c r="C716" t="s">
        <v>15</v>
      </c>
      <c r="D716" t="s">
        <v>40</v>
      </c>
      <c r="E716" t="s">
        <v>51</v>
      </c>
      <c r="F716" s="2">
        <v>42385</v>
      </c>
      <c r="G716" s="2">
        <v>35632</v>
      </c>
      <c r="H716" s="4">
        <v>98027</v>
      </c>
      <c r="I716" s="4">
        <v>27073</v>
      </c>
      <c r="J716" s="4">
        <f>Table1[[#This Row],[Basic Salary]]+Table1[[#This Row],[Bonus]]</f>
        <v>125100</v>
      </c>
      <c r="K716">
        <v>70</v>
      </c>
      <c r="L716">
        <v>47</v>
      </c>
      <c r="M716" t="s">
        <v>31</v>
      </c>
      <c r="N716">
        <v>102</v>
      </c>
    </row>
    <row r="717" spans="1:14" x14ac:dyDescent="0.35">
      <c r="A717" t="s">
        <v>4266</v>
      </c>
      <c r="B717" t="s">
        <v>93</v>
      </c>
      <c r="C717" t="s">
        <v>21</v>
      </c>
      <c r="D717" t="s">
        <v>81</v>
      </c>
      <c r="E717" t="s">
        <v>30</v>
      </c>
      <c r="F717" s="2">
        <v>42360</v>
      </c>
      <c r="G717" s="2">
        <v>37890</v>
      </c>
      <c r="H717" s="4">
        <v>110210</v>
      </c>
      <c r="I717" s="4">
        <v>14875</v>
      </c>
      <c r="J717" s="4">
        <f>Table1[[#This Row],[Basic Salary]]+Table1[[#This Row],[Bonus]]</f>
        <v>125085</v>
      </c>
      <c r="K717">
        <v>75</v>
      </c>
      <c r="L717">
        <v>66</v>
      </c>
      <c r="M717" t="s">
        <v>18</v>
      </c>
      <c r="N717">
        <v>114</v>
      </c>
    </row>
    <row r="718" spans="1:14" x14ac:dyDescent="0.35">
      <c r="A718" t="s">
        <v>3829</v>
      </c>
      <c r="B718" t="s">
        <v>36</v>
      </c>
      <c r="C718" t="s">
        <v>15</v>
      </c>
      <c r="D718" t="s">
        <v>43</v>
      </c>
      <c r="E718" t="s">
        <v>65</v>
      </c>
      <c r="F718" s="2">
        <v>43995</v>
      </c>
      <c r="G718" s="2">
        <v>31602</v>
      </c>
      <c r="H718" s="4">
        <v>113931</v>
      </c>
      <c r="I718" s="4">
        <v>11153</v>
      </c>
      <c r="J718" s="4">
        <f>Table1[[#This Row],[Basic Salary]]+Table1[[#This Row],[Bonus]]</f>
        <v>125084</v>
      </c>
      <c r="K718">
        <v>92</v>
      </c>
      <c r="L718">
        <v>95</v>
      </c>
      <c r="M718" t="s">
        <v>37</v>
      </c>
      <c r="N718">
        <v>114</v>
      </c>
    </row>
    <row r="719" spans="1:14" x14ac:dyDescent="0.35">
      <c r="A719" t="s">
        <v>4545</v>
      </c>
      <c r="B719" t="s">
        <v>69</v>
      </c>
      <c r="C719" t="s">
        <v>15</v>
      </c>
      <c r="D719" t="s">
        <v>16</v>
      </c>
      <c r="E719" t="s">
        <v>17</v>
      </c>
      <c r="F719" s="2">
        <v>42624</v>
      </c>
      <c r="G719" s="2">
        <v>31643</v>
      </c>
      <c r="H719" s="4">
        <v>96688</v>
      </c>
      <c r="I719" s="4">
        <v>28379</v>
      </c>
      <c r="J719" s="4">
        <f>Table1[[#This Row],[Basic Salary]]+Table1[[#This Row],[Bonus]]</f>
        <v>125067</v>
      </c>
      <c r="K719">
        <v>71</v>
      </c>
      <c r="L719">
        <v>78</v>
      </c>
      <c r="M719" t="s">
        <v>37</v>
      </c>
      <c r="N719">
        <v>108</v>
      </c>
    </row>
    <row r="720" spans="1:14" x14ac:dyDescent="0.35">
      <c r="A720" t="s">
        <v>2466</v>
      </c>
      <c r="B720" t="s">
        <v>75</v>
      </c>
      <c r="C720" t="s">
        <v>15</v>
      </c>
      <c r="D720" t="s">
        <v>40</v>
      </c>
      <c r="E720" t="s">
        <v>22</v>
      </c>
      <c r="F720" s="2">
        <v>43752</v>
      </c>
      <c r="G720" s="2">
        <v>29671</v>
      </c>
      <c r="H720" s="4">
        <v>97420</v>
      </c>
      <c r="I720" s="4">
        <v>27618</v>
      </c>
      <c r="J720" s="4">
        <f>Table1[[#This Row],[Basic Salary]]+Table1[[#This Row],[Bonus]]</f>
        <v>125038</v>
      </c>
      <c r="K720">
        <v>92</v>
      </c>
      <c r="L720">
        <v>47</v>
      </c>
      <c r="M720" t="s">
        <v>34</v>
      </c>
      <c r="N720">
        <v>120</v>
      </c>
    </row>
    <row r="721" spans="1:14" x14ac:dyDescent="0.35">
      <c r="A721" t="s">
        <v>3580</v>
      </c>
      <c r="B721" t="s">
        <v>42</v>
      </c>
      <c r="C721" t="s">
        <v>15</v>
      </c>
      <c r="D721" t="s">
        <v>81</v>
      </c>
      <c r="E721" t="s">
        <v>26</v>
      </c>
      <c r="F721" s="2">
        <v>44346</v>
      </c>
      <c r="G721" s="2">
        <v>34414</v>
      </c>
      <c r="H721" s="4">
        <v>101414</v>
      </c>
      <c r="I721" s="4">
        <v>23618</v>
      </c>
      <c r="J721" s="4">
        <f>Table1[[#This Row],[Basic Salary]]+Table1[[#This Row],[Bonus]]</f>
        <v>125032</v>
      </c>
      <c r="K721">
        <v>63</v>
      </c>
      <c r="L721">
        <v>85</v>
      </c>
      <c r="M721" t="s">
        <v>53</v>
      </c>
      <c r="N721">
        <v>110</v>
      </c>
    </row>
    <row r="722" spans="1:14" x14ac:dyDescent="0.35">
      <c r="A722" t="s">
        <v>2432</v>
      </c>
      <c r="B722" t="s">
        <v>71</v>
      </c>
      <c r="C722" t="s">
        <v>15</v>
      </c>
      <c r="D722" t="s">
        <v>43</v>
      </c>
      <c r="E722" t="s">
        <v>65</v>
      </c>
      <c r="F722" s="2">
        <v>43098</v>
      </c>
      <c r="G722" s="2">
        <v>39771</v>
      </c>
      <c r="H722" s="4">
        <v>119505</v>
      </c>
      <c r="I722" s="4">
        <v>5525</v>
      </c>
      <c r="J722" s="4">
        <f>Table1[[#This Row],[Basic Salary]]+Table1[[#This Row],[Bonus]]</f>
        <v>125030</v>
      </c>
      <c r="K722">
        <v>68</v>
      </c>
      <c r="L722">
        <v>85</v>
      </c>
      <c r="M722" t="s">
        <v>34</v>
      </c>
      <c r="N722">
        <v>118</v>
      </c>
    </row>
    <row r="723" spans="1:14" x14ac:dyDescent="0.35">
      <c r="A723" t="s">
        <v>3184</v>
      </c>
      <c r="B723" t="s">
        <v>62</v>
      </c>
      <c r="C723" t="s">
        <v>21</v>
      </c>
      <c r="D723" t="s">
        <v>40</v>
      </c>
      <c r="E723" t="s">
        <v>26</v>
      </c>
      <c r="F723" s="2">
        <v>44271</v>
      </c>
      <c r="G723" s="2">
        <v>30020</v>
      </c>
      <c r="H723" s="4">
        <v>99412</v>
      </c>
      <c r="I723" s="4">
        <v>25592</v>
      </c>
      <c r="J723" s="4">
        <f>Table1[[#This Row],[Basic Salary]]+Table1[[#This Row],[Bonus]]</f>
        <v>125004</v>
      </c>
      <c r="K723">
        <v>93</v>
      </c>
      <c r="L723">
        <v>89</v>
      </c>
      <c r="M723" t="s">
        <v>31</v>
      </c>
      <c r="N723">
        <v>114</v>
      </c>
    </row>
    <row r="724" spans="1:14" x14ac:dyDescent="0.35">
      <c r="A724" t="s">
        <v>1792</v>
      </c>
      <c r="B724" t="s">
        <v>48</v>
      </c>
      <c r="C724" t="s">
        <v>21</v>
      </c>
      <c r="D724" t="s">
        <v>16</v>
      </c>
      <c r="E724" t="s">
        <v>65</v>
      </c>
      <c r="F724" s="2">
        <v>45458</v>
      </c>
      <c r="G724" s="2">
        <v>30793</v>
      </c>
      <c r="H724" s="4">
        <v>102941</v>
      </c>
      <c r="I724" s="4">
        <v>22056</v>
      </c>
      <c r="J724" s="4">
        <f>Table1[[#This Row],[Basic Salary]]+Table1[[#This Row],[Bonus]]</f>
        <v>124997</v>
      </c>
      <c r="K724">
        <v>95</v>
      </c>
      <c r="L724">
        <v>89</v>
      </c>
      <c r="M724" t="s">
        <v>53</v>
      </c>
      <c r="N724">
        <v>119</v>
      </c>
    </row>
    <row r="725" spans="1:14" x14ac:dyDescent="0.35">
      <c r="A725" t="s">
        <v>4635</v>
      </c>
      <c r="B725" t="s">
        <v>129</v>
      </c>
      <c r="C725" t="s">
        <v>21</v>
      </c>
      <c r="D725" t="s">
        <v>25</v>
      </c>
      <c r="E725" t="s">
        <v>30</v>
      </c>
      <c r="F725" s="2">
        <v>42173</v>
      </c>
      <c r="G725" s="2">
        <v>32618</v>
      </c>
      <c r="H725" s="4">
        <v>97689</v>
      </c>
      <c r="I725" s="4">
        <v>27301</v>
      </c>
      <c r="J725" s="4">
        <f>Table1[[#This Row],[Basic Salary]]+Table1[[#This Row],[Bonus]]</f>
        <v>124990</v>
      </c>
      <c r="K725">
        <v>94</v>
      </c>
      <c r="L725">
        <v>54</v>
      </c>
      <c r="M725" t="s">
        <v>37</v>
      </c>
      <c r="N725">
        <v>107</v>
      </c>
    </row>
    <row r="726" spans="1:14" x14ac:dyDescent="0.35">
      <c r="A726" t="s">
        <v>4642</v>
      </c>
      <c r="B726" t="s">
        <v>14</v>
      </c>
      <c r="C726" t="s">
        <v>15</v>
      </c>
      <c r="D726" t="s">
        <v>25</v>
      </c>
      <c r="E726" t="s">
        <v>30</v>
      </c>
      <c r="F726" s="2">
        <v>42434</v>
      </c>
      <c r="G726" s="2">
        <v>39679</v>
      </c>
      <c r="H726" s="4">
        <v>97123</v>
      </c>
      <c r="I726" s="4">
        <v>27816</v>
      </c>
      <c r="J726" s="4">
        <f>Table1[[#This Row],[Basic Salary]]+Table1[[#This Row],[Bonus]]</f>
        <v>124939</v>
      </c>
      <c r="K726">
        <v>69</v>
      </c>
      <c r="L726">
        <v>95</v>
      </c>
      <c r="M726" t="s">
        <v>27</v>
      </c>
      <c r="N726">
        <v>104</v>
      </c>
    </row>
    <row r="727" spans="1:14" x14ac:dyDescent="0.35">
      <c r="A727" t="s">
        <v>4511</v>
      </c>
      <c r="B727" t="s">
        <v>89</v>
      </c>
      <c r="C727" t="s">
        <v>21</v>
      </c>
      <c r="D727" t="s">
        <v>43</v>
      </c>
      <c r="E727" t="s">
        <v>26</v>
      </c>
      <c r="F727" s="2">
        <v>42568</v>
      </c>
      <c r="G727" s="2">
        <v>35791</v>
      </c>
      <c r="H727" s="4">
        <v>113432</v>
      </c>
      <c r="I727" s="4">
        <v>11445</v>
      </c>
      <c r="J727" s="4">
        <f>Table1[[#This Row],[Basic Salary]]+Table1[[#This Row],[Bonus]]</f>
        <v>124877</v>
      </c>
      <c r="K727">
        <v>92</v>
      </c>
      <c r="L727">
        <v>98</v>
      </c>
      <c r="M727" t="s">
        <v>34</v>
      </c>
      <c r="N727">
        <v>119</v>
      </c>
    </row>
    <row r="728" spans="1:14" x14ac:dyDescent="0.35">
      <c r="A728" t="s">
        <v>1161</v>
      </c>
      <c r="B728" t="s">
        <v>45</v>
      </c>
      <c r="C728" t="s">
        <v>15</v>
      </c>
      <c r="D728" t="s">
        <v>43</v>
      </c>
      <c r="E728" t="s">
        <v>51</v>
      </c>
      <c r="F728" s="2">
        <v>42312</v>
      </c>
      <c r="G728" s="2">
        <v>31717</v>
      </c>
      <c r="H728" s="4">
        <v>99304</v>
      </c>
      <c r="I728" s="4">
        <v>25571</v>
      </c>
      <c r="J728" s="4">
        <f>Table1[[#This Row],[Basic Salary]]+Table1[[#This Row],[Bonus]]</f>
        <v>124875</v>
      </c>
      <c r="K728">
        <v>91</v>
      </c>
      <c r="L728">
        <v>46</v>
      </c>
      <c r="M728" t="s">
        <v>34</v>
      </c>
      <c r="N728">
        <v>101</v>
      </c>
    </row>
    <row r="729" spans="1:14" x14ac:dyDescent="0.35">
      <c r="A729" t="s">
        <v>4424</v>
      </c>
      <c r="B729" t="s">
        <v>129</v>
      </c>
      <c r="C729" t="s">
        <v>21</v>
      </c>
      <c r="D729" t="s">
        <v>40</v>
      </c>
      <c r="E729" t="s">
        <v>65</v>
      </c>
      <c r="F729" s="2">
        <v>45726</v>
      </c>
      <c r="G729" s="2">
        <v>35798</v>
      </c>
      <c r="H729" s="4">
        <v>95966</v>
      </c>
      <c r="I729" s="4">
        <v>28897</v>
      </c>
      <c r="J729" s="4">
        <f>Table1[[#This Row],[Basic Salary]]+Table1[[#This Row],[Bonus]]</f>
        <v>124863</v>
      </c>
      <c r="K729">
        <v>97</v>
      </c>
      <c r="L729">
        <v>46</v>
      </c>
      <c r="M729" t="s">
        <v>53</v>
      </c>
      <c r="N729">
        <v>117</v>
      </c>
    </row>
    <row r="730" spans="1:14" x14ac:dyDescent="0.35">
      <c r="A730" t="s">
        <v>1886</v>
      </c>
      <c r="B730" t="s">
        <v>95</v>
      </c>
      <c r="C730" t="s">
        <v>15</v>
      </c>
      <c r="D730" t="s">
        <v>43</v>
      </c>
      <c r="E730" t="s">
        <v>30</v>
      </c>
      <c r="F730" s="2">
        <v>44317</v>
      </c>
      <c r="G730" s="2">
        <v>38737</v>
      </c>
      <c r="H730" s="4">
        <v>117739</v>
      </c>
      <c r="I730" s="4">
        <v>7124</v>
      </c>
      <c r="J730" s="4">
        <f>Table1[[#This Row],[Basic Salary]]+Table1[[#This Row],[Bonus]]</f>
        <v>124863</v>
      </c>
      <c r="K730">
        <v>78</v>
      </c>
      <c r="L730">
        <v>58</v>
      </c>
      <c r="M730" t="s">
        <v>23</v>
      </c>
      <c r="N730">
        <v>106</v>
      </c>
    </row>
    <row r="731" spans="1:14" x14ac:dyDescent="0.35">
      <c r="A731" t="s">
        <v>238</v>
      </c>
      <c r="B731" t="s">
        <v>36</v>
      </c>
      <c r="C731" t="s">
        <v>21</v>
      </c>
      <c r="D731" t="s">
        <v>16</v>
      </c>
      <c r="E731" t="s">
        <v>17</v>
      </c>
      <c r="F731" s="2">
        <v>45568</v>
      </c>
      <c r="G731" s="2">
        <v>34997</v>
      </c>
      <c r="H731" s="4">
        <v>105589</v>
      </c>
      <c r="I731" s="4">
        <v>19252</v>
      </c>
      <c r="J731" s="4">
        <f>Table1[[#This Row],[Basic Salary]]+Table1[[#This Row],[Bonus]]</f>
        <v>124841</v>
      </c>
      <c r="K731">
        <v>77</v>
      </c>
      <c r="L731">
        <v>80</v>
      </c>
      <c r="M731" t="s">
        <v>34</v>
      </c>
      <c r="N731">
        <v>102</v>
      </c>
    </row>
    <row r="732" spans="1:14" x14ac:dyDescent="0.35">
      <c r="A732" t="s">
        <v>1826</v>
      </c>
      <c r="B732" t="s">
        <v>71</v>
      </c>
      <c r="C732" t="s">
        <v>15</v>
      </c>
      <c r="D732" t="s">
        <v>46</v>
      </c>
      <c r="E732" t="s">
        <v>30</v>
      </c>
      <c r="F732" s="2">
        <v>45245</v>
      </c>
      <c r="G732" s="2">
        <v>39023</v>
      </c>
      <c r="H732" s="4">
        <v>95371</v>
      </c>
      <c r="I732" s="4">
        <v>29458</v>
      </c>
      <c r="J732" s="4">
        <f>Table1[[#This Row],[Basic Salary]]+Table1[[#This Row],[Bonus]]</f>
        <v>124829</v>
      </c>
      <c r="K732">
        <v>100</v>
      </c>
      <c r="L732">
        <v>100</v>
      </c>
      <c r="M732" t="s">
        <v>34</v>
      </c>
      <c r="N732">
        <v>108</v>
      </c>
    </row>
    <row r="733" spans="1:14" x14ac:dyDescent="0.35">
      <c r="A733" t="s">
        <v>4263</v>
      </c>
      <c r="B733" t="s">
        <v>77</v>
      </c>
      <c r="C733" t="s">
        <v>21</v>
      </c>
      <c r="D733" t="s">
        <v>40</v>
      </c>
      <c r="E733" t="s">
        <v>22</v>
      </c>
      <c r="F733" s="2">
        <v>42287</v>
      </c>
      <c r="G733" s="2">
        <v>37858</v>
      </c>
      <c r="H733" s="4">
        <v>103488</v>
      </c>
      <c r="I733" s="4">
        <v>21324</v>
      </c>
      <c r="J733" s="4">
        <f>Table1[[#This Row],[Basic Salary]]+Table1[[#This Row],[Bonus]]</f>
        <v>124812</v>
      </c>
      <c r="K733">
        <v>93</v>
      </c>
      <c r="L733">
        <v>71</v>
      </c>
      <c r="M733" t="s">
        <v>37</v>
      </c>
      <c r="N733">
        <v>115</v>
      </c>
    </row>
    <row r="734" spans="1:14" x14ac:dyDescent="0.35">
      <c r="A734" t="s">
        <v>749</v>
      </c>
      <c r="B734" t="s">
        <v>89</v>
      </c>
      <c r="C734" t="s">
        <v>21</v>
      </c>
      <c r="D734" t="s">
        <v>16</v>
      </c>
      <c r="E734" t="s">
        <v>26</v>
      </c>
      <c r="F734" s="2">
        <v>42598</v>
      </c>
      <c r="G734" s="2">
        <v>32762</v>
      </c>
      <c r="H734" s="4">
        <v>104879</v>
      </c>
      <c r="I734" s="4">
        <v>19909</v>
      </c>
      <c r="J734" s="4">
        <f>Table1[[#This Row],[Basic Salary]]+Table1[[#This Row],[Bonus]]</f>
        <v>124788</v>
      </c>
      <c r="K734">
        <v>71</v>
      </c>
      <c r="L734">
        <v>64</v>
      </c>
      <c r="M734" t="s">
        <v>31</v>
      </c>
      <c r="N734">
        <v>105</v>
      </c>
    </row>
    <row r="735" spans="1:14" x14ac:dyDescent="0.35">
      <c r="A735" t="s">
        <v>4118</v>
      </c>
      <c r="B735" t="s">
        <v>87</v>
      </c>
      <c r="C735" t="s">
        <v>21</v>
      </c>
      <c r="D735" t="s">
        <v>33</v>
      </c>
      <c r="E735" t="s">
        <v>26</v>
      </c>
      <c r="F735" s="2">
        <v>45707</v>
      </c>
      <c r="G735" s="2">
        <v>29973</v>
      </c>
      <c r="H735" s="4">
        <v>115767</v>
      </c>
      <c r="I735" s="4">
        <v>9019</v>
      </c>
      <c r="J735" s="4">
        <f>Table1[[#This Row],[Basic Salary]]+Table1[[#This Row],[Bonus]]</f>
        <v>124786</v>
      </c>
      <c r="K735">
        <v>98</v>
      </c>
      <c r="L735">
        <v>79</v>
      </c>
      <c r="M735" t="s">
        <v>18</v>
      </c>
      <c r="N735">
        <v>119</v>
      </c>
    </row>
    <row r="736" spans="1:14" x14ac:dyDescent="0.35">
      <c r="A736" t="s">
        <v>2097</v>
      </c>
      <c r="B736" t="s">
        <v>87</v>
      </c>
      <c r="C736" t="s">
        <v>21</v>
      </c>
      <c r="D736" t="s">
        <v>43</v>
      </c>
      <c r="E736" t="s">
        <v>17</v>
      </c>
      <c r="F736" s="2">
        <v>44329</v>
      </c>
      <c r="G736" s="2">
        <v>38471</v>
      </c>
      <c r="H736" s="4">
        <v>106504</v>
      </c>
      <c r="I736" s="4">
        <v>18279</v>
      </c>
      <c r="J736" s="4">
        <f>Table1[[#This Row],[Basic Salary]]+Table1[[#This Row],[Bonus]]</f>
        <v>124783</v>
      </c>
      <c r="K736">
        <v>70</v>
      </c>
      <c r="L736">
        <v>64</v>
      </c>
      <c r="M736" t="s">
        <v>23</v>
      </c>
      <c r="N736">
        <v>115</v>
      </c>
    </row>
    <row r="737" spans="1:14" x14ac:dyDescent="0.35">
      <c r="A737" t="s">
        <v>4011</v>
      </c>
      <c r="B737" t="s">
        <v>14</v>
      </c>
      <c r="C737" t="s">
        <v>15</v>
      </c>
      <c r="D737" t="s">
        <v>46</v>
      </c>
      <c r="E737" t="s">
        <v>30</v>
      </c>
      <c r="F737" s="2">
        <v>42812</v>
      </c>
      <c r="G737" s="2">
        <v>36735</v>
      </c>
      <c r="H737" s="4">
        <v>98259</v>
      </c>
      <c r="I737" s="4">
        <v>26519</v>
      </c>
      <c r="J737" s="4">
        <f>Table1[[#This Row],[Basic Salary]]+Table1[[#This Row],[Bonus]]</f>
        <v>124778</v>
      </c>
      <c r="K737">
        <v>77</v>
      </c>
      <c r="L737">
        <v>51</v>
      </c>
      <c r="M737" t="s">
        <v>53</v>
      </c>
      <c r="N737">
        <v>112</v>
      </c>
    </row>
    <row r="738" spans="1:14" x14ac:dyDescent="0.35">
      <c r="A738" t="s">
        <v>2229</v>
      </c>
      <c r="B738" t="s">
        <v>129</v>
      </c>
      <c r="C738" t="s">
        <v>21</v>
      </c>
      <c r="D738" t="s">
        <v>40</v>
      </c>
      <c r="E738" t="s">
        <v>26</v>
      </c>
      <c r="F738" s="2">
        <v>43120</v>
      </c>
      <c r="G738" s="2">
        <v>33854</v>
      </c>
      <c r="H738" s="4">
        <v>98798</v>
      </c>
      <c r="I738" s="4">
        <v>25974</v>
      </c>
      <c r="J738" s="4">
        <f>Table1[[#This Row],[Basic Salary]]+Table1[[#This Row],[Bonus]]</f>
        <v>124772</v>
      </c>
      <c r="K738">
        <v>89</v>
      </c>
      <c r="L738">
        <v>91</v>
      </c>
      <c r="M738" t="s">
        <v>31</v>
      </c>
      <c r="N738">
        <v>116</v>
      </c>
    </row>
    <row r="739" spans="1:14" x14ac:dyDescent="0.35">
      <c r="A739" t="s">
        <v>3972</v>
      </c>
      <c r="B739" t="s">
        <v>20</v>
      </c>
      <c r="C739" t="s">
        <v>21</v>
      </c>
      <c r="D739" t="s">
        <v>33</v>
      </c>
      <c r="E739" t="s">
        <v>17</v>
      </c>
      <c r="F739" s="2">
        <v>44183</v>
      </c>
      <c r="G739" s="2">
        <v>38930</v>
      </c>
      <c r="H739" s="4">
        <v>112937</v>
      </c>
      <c r="I739" s="4">
        <v>11795</v>
      </c>
      <c r="J739" s="4">
        <f>Table1[[#This Row],[Basic Salary]]+Table1[[#This Row],[Bonus]]</f>
        <v>124732</v>
      </c>
      <c r="K739">
        <v>97</v>
      </c>
      <c r="L739">
        <v>51</v>
      </c>
      <c r="M739" t="s">
        <v>27</v>
      </c>
      <c r="N739">
        <v>114</v>
      </c>
    </row>
    <row r="740" spans="1:14" x14ac:dyDescent="0.35">
      <c r="A740" t="s">
        <v>3461</v>
      </c>
      <c r="B740" t="s">
        <v>29</v>
      </c>
      <c r="C740" t="s">
        <v>21</v>
      </c>
      <c r="D740" t="s">
        <v>40</v>
      </c>
      <c r="E740" t="s">
        <v>17</v>
      </c>
      <c r="F740" s="2">
        <v>45694</v>
      </c>
      <c r="G740" s="2">
        <v>39748</v>
      </c>
      <c r="H740" s="4">
        <v>111435</v>
      </c>
      <c r="I740" s="4">
        <v>13278</v>
      </c>
      <c r="J740" s="4">
        <f>Table1[[#This Row],[Basic Salary]]+Table1[[#This Row],[Bonus]]</f>
        <v>124713</v>
      </c>
      <c r="K740">
        <v>79</v>
      </c>
      <c r="L740">
        <v>57</v>
      </c>
      <c r="M740" t="s">
        <v>53</v>
      </c>
      <c r="N740">
        <v>102</v>
      </c>
    </row>
    <row r="741" spans="1:14" x14ac:dyDescent="0.35">
      <c r="A741" t="s">
        <v>126</v>
      </c>
      <c r="B741" t="s">
        <v>20</v>
      </c>
      <c r="C741" t="s">
        <v>21</v>
      </c>
      <c r="D741" t="s">
        <v>40</v>
      </c>
      <c r="E741" t="s">
        <v>65</v>
      </c>
      <c r="F741" s="2">
        <v>45078</v>
      </c>
      <c r="G741" s="2">
        <v>36834</v>
      </c>
      <c r="H741" s="4">
        <v>99691</v>
      </c>
      <c r="I741" s="4">
        <v>24999</v>
      </c>
      <c r="J741" s="4">
        <f>Table1[[#This Row],[Basic Salary]]+Table1[[#This Row],[Bonus]]</f>
        <v>124690</v>
      </c>
      <c r="K741">
        <v>84</v>
      </c>
      <c r="L741">
        <v>61</v>
      </c>
      <c r="M741" t="s">
        <v>53</v>
      </c>
      <c r="N741">
        <v>116</v>
      </c>
    </row>
    <row r="742" spans="1:14" x14ac:dyDescent="0.35">
      <c r="A742" t="s">
        <v>528</v>
      </c>
      <c r="B742" t="s">
        <v>57</v>
      </c>
      <c r="C742" t="s">
        <v>15</v>
      </c>
      <c r="D742" t="s">
        <v>40</v>
      </c>
      <c r="E742" t="s">
        <v>30</v>
      </c>
      <c r="F742" s="2">
        <v>44061</v>
      </c>
      <c r="G742" s="2">
        <v>29394</v>
      </c>
      <c r="H742" s="4">
        <v>111858</v>
      </c>
      <c r="I742" s="4">
        <v>12827</v>
      </c>
      <c r="J742" s="4">
        <f>Table1[[#This Row],[Basic Salary]]+Table1[[#This Row],[Bonus]]</f>
        <v>124685</v>
      </c>
      <c r="K742">
        <v>99</v>
      </c>
      <c r="L742">
        <v>83</v>
      </c>
      <c r="M742" t="s">
        <v>37</v>
      </c>
      <c r="N742">
        <v>117</v>
      </c>
    </row>
    <row r="743" spans="1:14" x14ac:dyDescent="0.35">
      <c r="A743" t="s">
        <v>2055</v>
      </c>
      <c r="B743" t="s">
        <v>42</v>
      </c>
      <c r="C743" t="s">
        <v>21</v>
      </c>
      <c r="D743" t="s">
        <v>46</v>
      </c>
      <c r="E743" t="s">
        <v>17</v>
      </c>
      <c r="F743" s="2">
        <v>45533</v>
      </c>
      <c r="G743" s="2">
        <v>38342</v>
      </c>
      <c r="H743" s="4">
        <v>105398</v>
      </c>
      <c r="I743" s="4">
        <v>19251</v>
      </c>
      <c r="J743" s="4">
        <f>Table1[[#This Row],[Basic Salary]]+Table1[[#This Row],[Bonus]]</f>
        <v>124649</v>
      </c>
      <c r="K743">
        <v>87</v>
      </c>
      <c r="L743">
        <v>71</v>
      </c>
      <c r="M743" t="s">
        <v>27</v>
      </c>
      <c r="N743">
        <v>102</v>
      </c>
    </row>
    <row r="744" spans="1:14" x14ac:dyDescent="0.35">
      <c r="A744" t="s">
        <v>2928</v>
      </c>
      <c r="B744" t="s">
        <v>62</v>
      </c>
      <c r="C744" t="s">
        <v>21</v>
      </c>
      <c r="D744" t="s">
        <v>46</v>
      </c>
      <c r="E744" t="s">
        <v>26</v>
      </c>
      <c r="F744" s="2">
        <v>43766</v>
      </c>
      <c r="G744" s="2">
        <v>38928</v>
      </c>
      <c r="H744" s="4">
        <v>98423</v>
      </c>
      <c r="I744" s="4">
        <v>26212</v>
      </c>
      <c r="J744" s="4">
        <f>Table1[[#This Row],[Basic Salary]]+Table1[[#This Row],[Bonus]]</f>
        <v>124635</v>
      </c>
      <c r="K744">
        <v>74</v>
      </c>
      <c r="L744">
        <v>56</v>
      </c>
      <c r="M744" t="s">
        <v>31</v>
      </c>
      <c r="N744">
        <v>103</v>
      </c>
    </row>
    <row r="745" spans="1:14" x14ac:dyDescent="0.35">
      <c r="A745" t="s">
        <v>1650</v>
      </c>
      <c r="B745" t="s">
        <v>77</v>
      </c>
      <c r="C745" t="s">
        <v>15</v>
      </c>
      <c r="D745" t="s">
        <v>43</v>
      </c>
      <c r="E745" t="s">
        <v>26</v>
      </c>
      <c r="F745" s="2">
        <v>42034</v>
      </c>
      <c r="G745" s="2">
        <v>34945</v>
      </c>
      <c r="H745" s="4">
        <v>116989</v>
      </c>
      <c r="I745" s="4">
        <v>7641</v>
      </c>
      <c r="J745" s="4">
        <f>Table1[[#This Row],[Basic Salary]]+Table1[[#This Row],[Bonus]]</f>
        <v>124630</v>
      </c>
      <c r="K745">
        <v>97</v>
      </c>
      <c r="L745">
        <v>96</v>
      </c>
      <c r="M745" t="s">
        <v>31</v>
      </c>
      <c r="N745">
        <v>117</v>
      </c>
    </row>
    <row r="746" spans="1:14" x14ac:dyDescent="0.35">
      <c r="A746" t="s">
        <v>1301</v>
      </c>
      <c r="B746" t="s">
        <v>39</v>
      </c>
      <c r="C746" t="s">
        <v>15</v>
      </c>
      <c r="D746" t="s">
        <v>43</v>
      </c>
      <c r="E746" t="s">
        <v>30</v>
      </c>
      <c r="F746" s="2">
        <v>43486</v>
      </c>
      <c r="G746" s="2">
        <v>33624</v>
      </c>
      <c r="H746" s="4">
        <v>111406</v>
      </c>
      <c r="I746" s="4">
        <v>13208</v>
      </c>
      <c r="J746" s="4">
        <f>Table1[[#This Row],[Basic Salary]]+Table1[[#This Row],[Bonus]]</f>
        <v>124614</v>
      </c>
      <c r="K746">
        <v>98</v>
      </c>
      <c r="L746">
        <v>40</v>
      </c>
      <c r="M746" t="s">
        <v>53</v>
      </c>
      <c r="N746">
        <v>110</v>
      </c>
    </row>
    <row r="747" spans="1:14" x14ac:dyDescent="0.35">
      <c r="A747" t="s">
        <v>536</v>
      </c>
      <c r="B747" t="s">
        <v>62</v>
      </c>
      <c r="C747" t="s">
        <v>21</v>
      </c>
      <c r="D747" t="s">
        <v>16</v>
      </c>
      <c r="E747" t="s">
        <v>65</v>
      </c>
      <c r="F747" s="2">
        <v>42181</v>
      </c>
      <c r="G747" s="2">
        <v>31316</v>
      </c>
      <c r="H747" s="4">
        <v>100168</v>
      </c>
      <c r="I747" s="4">
        <v>24410</v>
      </c>
      <c r="J747" s="4">
        <f>Table1[[#This Row],[Basic Salary]]+Table1[[#This Row],[Bonus]]</f>
        <v>124578</v>
      </c>
      <c r="K747">
        <v>70</v>
      </c>
      <c r="L747">
        <v>48</v>
      </c>
      <c r="M747" t="s">
        <v>18</v>
      </c>
      <c r="N747">
        <v>117</v>
      </c>
    </row>
    <row r="748" spans="1:14" x14ac:dyDescent="0.35">
      <c r="A748" t="s">
        <v>2642</v>
      </c>
      <c r="B748" t="s">
        <v>42</v>
      </c>
      <c r="C748" t="s">
        <v>15</v>
      </c>
      <c r="D748" t="s">
        <v>43</v>
      </c>
      <c r="E748" t="s">
        <v>17</v>
      </c>
      <c r="F748" s="2">
        <v>44524</v>
      </c>
      <c r="G748" s="2">
        <v>30739</v>
      </c>
      <c r="H748" s="4">
        <v>95890</v>
      </c>
      <c r="I748" s="4">
        <v>28687</v>
      </c>
      <c r="J748" s="4">
        <f>Table1[[#This Row],[Basic Salary]]+Table1[[#This Row],[Bonus]]</f>
        <v>124577</v>
      </c>
      <c r="K748">
        <v>100</v>
      </c>
      <c r="L748">
        <v>96</v>
      </c>
      <c r="M748" t="s">
        <v>31</v>
      </c>
      <c r="N748">
        <v>108</v>
      </c>
    </row>
    <row r="749" spans="1:14" x14ac:dyDescent="0.35">
      <c r="A749" t="s">
        <v>2863</v>
      </c>
      <c r="B749" t="s">
        <v>62</v>
      </c>
      <c r="C749" t="s">
        <v>21</v>
      </c>
      <c r="D749" t="s">
        <v>46</v>
      </c>
      <c r="E749" t="s">
        <v>22</v>
      </c>
      <c r="F749" s="2">
        <v>44182</v>
      </c>
      <c r="G749" s="2">
        <v>33841</v>
      </c>
      <c r="H749" s="4">
        <v>113514</v>
      </c>
      <c r="I749" s="4">
        <v>11035</v>
      </c>
      <c r="J749" s="4">
        <f>Table1[[#This Row],[Basic Salary]]+Table1[[#This Row],[Bonus]]</f>
        <v>124549</v>
      </c>
      <c r="K749">
        <v>75</v>
      </c>
      <c r="L749">
        <v>87</v>
      </c>
      <c r="M749" t="s">
        <v>37</v>
      </c>
      <c r="N749">
        <v>109</v>
      </c>
    </row>
    <row r="750" spans="1:14" x14ac:dyDescent="0.35">
      <c r="A750" t="s">
        <v>2164</v>
      </c>
      <c r="B750" t="s">
        <v>87</v>
      </c>
      <c r="C750" t="s">
        <v>21</v>
      </c>
      <c r="D750" t="s">
        <v>40</v>
      </c>
      <c r="E750" t="s">
        <v>30</v>
      </c>
      <c r="F750" s="2">
        <v>45488</v>
      </c>
      <c r="G750" s="2">
        <v>31304</v>
      </c>
      <c r="H750" s="4">
        <v>116154</v>
      </c>
      <c r="I750" s="4">
        <v>8382</v>
      </c>
      <c r="J750" s="4">
        <f>Table1[[#This Row],[Basic Salary]]+Table1[[#This Row],[Bonus]]</f>
        <v>124536</v>
      </c>
      <c r="K750">
        <v>75</v>
      </c>
      <c r="L750">
        <v>63</v>
      </c>
      <c r="M750" t="s">
        <v>18</v>
      </c>
      <c r="N750">
        <v>107</v>
      </c>
    </row>
    <row r="751" spans="1:14" x14ac:dyDescent="0.35">
      <c r="A751" t="s">
        <v>74</v>
      </c>
      <c r="B751" t="s">
        <v>75</v>
      </c>
      <c r="C751" t="s">
        <v>21</v>
      </c>
      <c r="D751" t="s">
        <v>40</v>
      </c>
      <c r="E751" t="s">
        <v>17</v>
      </c>
      <c r="F751" s="2">
        <v>45926</v>
      </c>
      <c r="G751" s="2">
        <v>41189</v>
      </c>
      <c r="H751" s="4">
        <v>97845</v>
      </c>
      <c r="I751" s="4">
        <v>26688</v>
      </c>
      <c r="J751" s="4">
        <f>Table1[[#This Row],[Basic Salary]]+Table1[[#This Row],[Bonus]]</f>
        <v>124533</v>
      </c>
      <c r="K751">
        <v>91</v>
      </c>
      <c r="L751">
        <v>49</v>
      </c>
      <c r="M751" t="s">
        <v>37</v>
      </c>
      <c r="N751">
        <v>110</v>
      </c>
    </row>
    <row r="752" spans="1:14" x14ac:dyDescent="0.35">
      <c r="A752" t="s">
        <v>755</v>
      </c>
      <c r="B752" t="s">
        <v>89</v>
      </c>
      <c r="C752" t="s">
        <v>15</v>
      </c>
      <c r="D752" t="s">
        <v>40</v>
      </c>
      <c r="E752" t="s">
        <v>51</v>
      </c>
      <c r="F752" s="2">
        <v>43620</v>
      </c>
      <c r="G752" s="2">
        <v>37073</v>
      </c>
      <c r="H752" s="4">
        <v>116311</v>
      </c>
      <c r="I752" s="4">
        <v>8211</v>
      </c>
      <c r="J752" s="4">
        <f>Table1[[#This Row],[Basic Salary]]+Table1[[#This Row],[Bonus]]</f>
        <v>124522</v>
      </c>
      <c r="K752">
        <v>88</v>
      </c>
      <c r="L752">
        <v>71</v>
      </c>
      <c r="M752" t="s">
        <v>37</v>
      </c>
      <c r="N752">
        <v>103</v>
      </c>
    </row>
    <row r="753" spans="1:14" x14ac:dyDescent="0.35">
      <c r="A753" t="s">
        <v>1112</v>
      </c>
      <c r="B753" t="s">
        <v>87</v>
      </c>
      <c r="C753" t="s">
        <v>21</v>
      </c>
      <c r="D753" t="s">
        <v>81</v>
      </c>
      <c r="E753" t="s">
        <v>17</v>
      </c>
      <c r="F753" s="2">
        <v>45322</v>
      </c>
      <c r="G753" s="2">
        <v>35141</v>
      </c>
      <c r="H753" s="4">
        <v>102189</v>
      </c>
      <c r="I753" s="4">
        <v>22329</v>
      </c>
      <c r="J753" s="4">
        <f>Table1[[#This Row],[Basic Salary]]+Table1[[#This Row],[Bonus]]</f>
        <v>124518</v>
      </c>
      <c r="K753">
        <v>98</v>
      </c>
      <c r="L753">
        <v>63</v>
      </c>
      <c r="M753" t="s">
        <v>37</v>
      </c>
      <c r="N753">
        <v>109</v>
      </c>
    </row>
    <row r="754" spans="1:14" x14ac:dyDescent="0.35">
      <c r="A754" t="s">
        <v>3065</v>
      </c>
      <c r="B754" t="s">
        <v>93</v>
      </c>
      <c r="C754" t="s">
        <v>15</v>
      </c>
      <c r="D754" t="s">
        <v>33</v>
      </c>
      <c r="E754" t="s">
        <v>51</v>
      </c>
      <c r="F754" s="2">
        <v>43623</v>
      </c>
      <c r="G754" s="2">
        <v>33042</v>
      </c>
      <c r="H754" s="4">
        <v>99900</v>
      </c>
      <c r="I754" s="4">
        <v>24602</v>
      </c>
      <c r="J754" s="4">
        <f>Table1[[#This Row],[Basic Salary]]+Table1[[#This Row],[Bonus]]</f>
        <v>124502</v>
      </c>
      <c r="K754">
        <v>76</v>
      </c>
      <c r="L754">
        <v>62</v>
      </c>
      <c r="M754" t="s">
        <v>31</v>
      </c>
      <c r="N754">
        <v>104</v>
      </c>
    </row>
    <row r="755" spans="1:14" x14ac:dyDescent="0.35">
      <c r="A755" t="s">
        <v>2309</v>
      </c>
      <c r="B755" t="s">
        <v>62</v>
      </c>
      <c r="C755" t="s">
        <v>15</v>
      </c>
      <c r="D755" t="s">
        <v>33</v>
      </c>
      <c r="E755" t="s">
        <v>51</v>
      </c>
      <c r="F755" s="2">
        <v>44145</v>
      </c>
      <c r="G755" s="2">
        <v>30866</v>
      </c>
      <c r="H755" s="4">
        <v>110745</v>
      </c>
      <c r="I755" s="4">
        <v>13729</v>
      </c>
      <c r="J755" s="4">
        <f>Table1[[#This Row],[Basic Salary]]+Table1[[#This Row],[Bonus]]</f>
        <v>124474</v>
      </c>
      <c r="K755">
        <v>75</v>
      </c>
      <c r="L755">
        <v>89</v>
      </c>
      <c r="M755" t="s">
        <v>53</v>
      </c>
      <c r="N755">
        <v>120</v>
      </c>
    </row>
    <row r="756" spans="1:14" x14ac:dyDescent="0.35">
      <c r="A756" t="s">
        <v>3398</v>
      </c>
      <c r="B756" t="s">
        <v>95</v>
      </c>
      <c r="C756" t="s">
        <v>15</v>
      </c>
      <c r="D756" t="s">
        <v>81</v>
      </c>
      <c r="E756" t="s">
        <v>17</v>
      </c>
      <c r="F756" s="2">
        <v>42546</v>
      </c>
      <c r="G756" s="2">
        <v>37010</v>
      </c>
      <c r="H756" s="4">
        <v>116175</v>
      </c>
      <c r="I756" s="4">
        <v>8245</v>
      </c>
      <c r="J756" s="4">
        <f>Table1[[#This Row],[Basic Salary]]+Table1[[#This Row],[Bonus]]</f>
        <v>124420</v>
      </c>
      <c r="K756">
        <v>94</v>
      </c>
      <c r="L756">
        <v>65</v>
      </c>
      <c r="M756" t="s">
        <v>27</v>
      </c>
      <c r="N756">
        <v>119</v>
      </c>
    </row>
    <row r="757" spans="1:14" x14ac:dyDescent="0.35">
      <c r="A757" t="s">
        <v>4493</v>
      </c>
      <c r="B757" t="s">
        <v>39</v>
      </c>
      <c r="C757" t="s">
        <v>21</v>
      </c>
      <c r="D757" t="s">
        <v>81</v>
      </c>
      <c r="E757" t="s">
        <v>26</v>
      </c>
      <c r="F757" s="2">
        <v>42919</v>
      </c>
      <c r="G757" s="2">
        <v>35197</v>
      </c>
      <c r="H757" s="4">
        <v>112417</v>
      </c>
      <c r="I757" s="4">
        <v>11997</v>
      </c>
      <c r="J757" s="4">
        <f>Table1[[#This Row],[Basic Salary]]+Table1[[#This Row],[Bonus]]</f>
        <v>124414</v>
      </c>
      <c r="K757">
        <v>77</v>
      </c>
      <c r="L757">
        <v>46</v>
      </c>
      <c r="M757" t="s">
        <v>34</v>
      </c>
      <c r="N757">
        <v>110</v>
      </c>
    </row>
    <row r="758" spans="1:14" x14ac:dyDescent="0.35">
      <c r="A758" t="s">
        <v>3719</v>
      </c>
      <c r="B758" t="s">
        <v>29</v>
      </c>
      <c r="C758" t="s">
        <v>21</v>
      </c>
      <c r="D758" t="s">
        <v>46</v>
      </c>
      <c r="E758" t="s">
        <v>22</v>
      </c>
      <c r="F758" s="2">
        <v>45594</v>
      </c>
      <c r="G758" s="2">
        <v>38086</v>
      </c>
      <c r="H758" s="4">
        <v>116942</v>
      </c>
      <c r="I758" s="4">
        <v>7469</v>
      </c>
      <c r="J758" s="4">
        <f>Table1[[#This Row],[Basic Salary]]+Table1[[#This Row],[Bonus]]</f>
        <v>124411</v>
      </c>
      <c r="K758">
        <v>99</v>
      </c>
      <c r="L758">
        <v>71</v>
      </c>
      <c r="M758" t="s">
        <v>53</v>
      </c>
      <c r="N758">
        <v>109</v>
      </c>
    </row>
    <row r="759" spans="1:14" x14ac:dyDescent="0.35">
      <c r="A759" t="s">
        <v>4141</v>
      </c>
      <c r="B759" t="s">
        <v>85</v>
      </c>
      <c r="C759" t="s">
        <v>15</v>
      </c>
      <c r="D759" t="s">
        <v>16</v>
      </c>
      <c r="E759" t="s">
        <v>17</v>
      </c>
      <c r="F759" s="2">
        <v>42371</v>
      </c>
      <c r="G759" s="2">
        <v>36125</v>
      </c>
      <c r="H759" s="4">
        <v>113256</v>
      </c>
      <c r="I759" s="4">
        <v>11126</v>
      </c>
      <c r="J759" s="4">
        <f>Table1[[#This Row],[Basic Salary]]+Table1[[#This Row],[Bonus]]</f>
        <v>124382</v>
      </c>
      <c r="K759">
        <v>71</v>
      </c>
      <c r="L759">
        <v>42</v>
      </c>
      <c r="M759" t="s">
        <v>34</v>
      </c>
      <c r="N759">
        <v>113</v>
      </c>
    </row>
    <row r="760" spans="1:14" x14ac:dyDescent="0.35">
      <c r="A760" t="s">
        <v>862</v>
      </c>
      <c r="B760" t="s">
        <v>62</v>
      </c>
      <c r="C760" t="s">
        <v>21</v>
      </c>
      <c r="D760" t="s">
        <v>33</v>
      </c>
      <c r="E760" t="s">
        <v>26</v>
      </c>
      <c r="F760" s="2">
        <v>45133</v>
      </c>
      <c r="G760" s="2">
        <v>31699</v>
      </c>
      <c r="H760" s="4">
        <v>97833</v>
      </c>
      <c r="I760" s="4">
        <v>26542</v>
      </c>
      <c r="J760" s="4">
        <f>Table1[[#This Row],[Basic Salary]]+Table1[[#This Row],[Bonus]]</f>
        <v>124375</v>
      </c>
      <c r="K760">
        <v>100</v>
      </c>
      <c r="L760">
        <v>91</v>
      </c>
      <c r="M760" t="s">
        <v>27</v>
      </c>
      <c r="N760">
        <v>102</v>
      </c>
    </row>
    <row r="761" spans="1:14" x14ac:dyDescent="0.35">
      <c r="A761" t="s">
        <v>2586</v>
      </c>
      <c r="B761" t="s">
        <v>29</v>
      </c>
      <c r="C761" t="s">
        <v>15</v>
      </c>
      <c r="D761" t="s">
        <v>43</v>
      </c>
      <c r="E761" t="s">
        <v>51</v>
      </c>
      <c r="F761" s="2">
        <v>45046</v>
      </c>
      <c r="G761" s="2">
        <v>33774</v>
      </c>
      <c r="H761" s="4">
        <v>111335</v>
      </c>
      <c r="I761" s="4">
        <v>13039</v>
      </c>
      <c r="J761" s="4">
        <f>Table1[[#This Row],[Basic Salary]]+Table1[[#This Row],[Bonus]]</f>
        <v>124374</v>
      </c>
      <c r="K761">
        <v>63</v>
      </c>
      <c r="L761">
        <v>84</v>
      </c>
      <c r="M761" t="s">
        <v>37</v>
      </c>
      <c r="N761">
        <v>103</v>
      </c>
    </row>
    <row r="762" spans="1:14" x14ac:dyDescent="0.35">
      <c r="A762" t="s">
        <v>1558</v>
      </c>
      <c r="B762" t="s">
        <v>85</v>
      </c>
      <c r="C762" t="s">
        <v>21</v>
      </c>
      <c r="D762" t="s">
        <v>16</v>
      </c>
      <c r="E762" t="s">
        <v>30</v>
      </c>
      <c r="F762" s="2">
        <v>44802</v>
      </c>
      <c r="G762" s="2">
        <v>32176</v>
      </c>
      <c r="H762" s="4">
        <v>102346</v>
      </c>
      <c r="I762" s="4">
        <v>21989</v>
      </c>
      <c r="J762" s="4">
        <f>Table1[[#This Row],[Basic Salary]]+Table1[[#This Row],[Bonus]]</f>
        <v>124335</v>
      </c>
      <c r="K762">
        <v>70</v>
      </c>
      <c r="L762">
        <v>97</v>
      </c>
      <c r="M762" t="s">
        <v>53</v>
      </c>
      <c r="N762">
        <v>116</v>
      </c>
    </row>
    <row r="763" spans="1:14" x14ac:dyDescent="0.35">
      <c r="A763" t="s">
        <v>3747</v>
      </c>
      <c r="B763" t="s">
        <v>75</v>
      </c>
      <c r="C763" t="s">
        <v>21</v>
      </c>
      <c r="D763" t="s">
        <v>40</v>
      </c>
      <c r="E763" t="s">
        <v>26</v>
      </c>
      <c r="F763" s="2">
        <v>43560</v>
      </c>
      <c r="G763" s="2">
        <v>35428</v>
      </c>
      <c r="H763" s="4">
        <v>117876</v>
      </c>
      <c r="I763" s="4">
        <v>6450</v>
      </c>
      <c r="J763" s="4">
        <f>Table1[[#This Row],[Basic Salary]]+Table1[[#This Row],[Bonus]]</f>
        <v>124326</v>
      </c>
      <c r="K763">
        <v>94</v>
      </c>
      <c r="L763">
        <v>48</v>
      </c>
      <c r="M763" t="s">
        <v>23</v>
      </c>
      <c r="N763">
        <v>118</v>
      </c>
    </row>
    <row r="764" spans="1:14" x14ac:dyDescent="0.35">
      <c r="A764" t="s">
        <v>600</v>
      </c>
      <c r="B764" t="s">
        <v>50</v>
      </c>
      <c r="C764" t="s">
        <v>15</v>
      </c>
      <c r="D764" t="s">
        <v>25</v>
      </c>
      <c r="E764" t="s">
        <v>26</v>
      </c>
      <c r="F764" s="2">
        <v>42958</v>
      </c>
      <c r="G764" s="2">
        <v>34410</v>
      </c>
      <c r="H764" s="4">
        <v>98184</v>
      </c>
      <c r="I764" s="4">
        <v>26123</v>
      </c>
      <c r="J764" s="4">
        <f>Table1[[#This Row],[Basic Salary]]+Table1[[#This Row],[Bonus]]</f>
        <v>124307</v>
      </c>
      <c r="K764">
        <v>82</v>
      </c>
      <c r="L764">
        <v>91</v>
      </c>
      <c r="M764" t="s">
        <v>27</v>
      </c>
      <c r="N764">
        <v>107</v>
      </c>
    </row>
    <row r="765" spans="1:14" x14ac:dyDescent="0.35">
      <c r="A765" t="s">
        <v>3368</v>
      </c>
      <c r="B765" t="s">
        <v>87</v>
      </c>
      <c r="C765" t="s">
        <v>21</v>
      </c>
      <c r="D765" t="s">
        <v>33</v>
      </c>
      <c r="E765" t="s">
        <v>26</v>
      </c>
      <c r="F765" s="2">
        <v>43681</v>
      </c>
      <c r="G765" s="2">
        <v>38399</v>
      </c>
      <c r="H765" s="4">
        <v>97379</v>
      </c>
      <c r="I765" s="4">
        <v>26924</v>
      </c>
      <c r="J765" s="4">
        <f>Table1[[#This Row],[Basic Salary]]+Table1[[#This Row],[Bonus]]</f>
        <v>124303</v>
      </c>
      <c r="K765">
        <v>73</v>
      </c>
      <c r="L765">
        <v>58</v>
      </c>
      <c r="M765" t="s">
        <v>53</v>
      </c>
      <c r="N765">
        <v>102</v>
      </c>
    </row>
    <row r="766" spans="1:14" x14ac:dyDescent="0.35">
      <c r="A766" t="s">
        <v>2571</v>
      </c>
      <c r="B766" t="s">
        <v>45</v>
      </c>
      <c r="C766" t="s">
        <v>15</v>
      </c>
      <c r="D766" t="s">
        <v>40</v>
      </c>
      <c r="E766" t="s">
        <v>30</v>
      </c>
      <c r="F766" s="2">
        <v>45752</v>
      </c>
      <c r="G766" s="2">
        <v>36181</v>
      </c>
      <c r="H766" s="4">
        <v>102612</v>
      </c>
      <c r="I766" s="4">
        <v>21685</v>
      </c>
      <c r="J766" s="4">
        <f>Table1[[#This Row],[Basic Salary]]+Table1[[#This Row],[Bonus]]</f>
        <v>124297</v>
      </c>
      <c r="K766">
        <v>75</v>
      </c>
      <c r="L766">
        <v>53</v>
      </c>
      <c r="M766" t="s">
        <v>53</v>
      </c>
      <c r="N766">
        <v>113</v>
      </c>
    </row>
    <row r="767" spans="1:14" x14ac:dyDescent="0.35">
      <c r="A767" t="s">
        <v>4287</v>
      </c>
      <c r="B767" t="s">
        <v>93</v>
      </c>
      <c r="C767" t="s">
        <v>21</v>
      </c>
      <c r="D767" t="s">
        <v>33</v>
      </c>
      <c r="E767" t="s">
        <v>22</v>
      </c>
      <c r="F767" s="2">
        <v>43895</v>
      </c>
      <c r="G767" s="2">
        <v>37143</v>
      </c>
      <c r="H767" s="4">
        <v>118203</v>
      </c>
      <c r="I767" s="4">
        <v>6063</v>
      </c>
      <c r="J767" s="4">
        <f>Table1[[#This Row],[Basic Salary]]+Table1[[#This Row],[Bonus]]</f>
        <v>124266</v>
      </c>
      <c r="K767">
        <v>100</v>
      </c>
      <c r="L767">
        <v>71</v>
      </c>
      <c r="M767" t="s">
        <v>37</v>
      </c>
      <c r="N767">
        <v>109</v>
      </c>
    </row>
    <row r="768" spans="1:14" x14ac:dyDescent="0.35">
      <c r="A768" t="s">
        <v>514</v>
      </c>
      <c r="B768" t="s">
        <v>129</v>
      </c>
      <c r="C768" t="s">
        <v>15</v>
      </c>
      <c r="D768" t="s">
        <v>46</v>
      </c>
      <c r="E768" t="s">
        <v>17</v>
      </c>
      <c r="F768" s="2">
        <v>44403</v>
      </c>
      <c r="G768" s="2">
        <v>29966</v>
      </c>
      <c r="H768" s="4">
        <v>116866</v>
      </c>
      <c r="I768" s="4">
        <v>7378</v>
      </c>
      <c r="J768" s="4">
        <f>Table1[[#This Row],[Basic Salary]]+Table1[[#This Row],[Bonus]]</f>
        <v>124244</v>
      </c>
      <c r="K768">
        <v>82</v>
      </c>
      <c r="L768">
        <v>99</v>
      </c>
      <c r="M768" t="s">
        <v>23</v>
      </c>
      <c r="N768">
        <v>104</v>
      </c>
    </row>
    <row r="769" spans="1:14" x14ac:dyDescent="0.35">
      <c r="A769" t="s">
        <v>1983</v>
      </c>
      <c r="B769" t="s">
        <v>129</v>
      </c>
      <c r="C769" t="s">
        <v>21</v>
      </c>
      <c r="D769" t="s">
        <v>40</v>
      </c>
      <c r="E769" t="s">
        <v>22</v>
      </c>
      <c r="F769" s="2">
        <v>42866</v>
      </c>
      <c r="G769" s="2">
        <v>40473</v>
      </c>
      <c r="H769" s="4">
        <v>102789</v>
      </c>
      <c r="I769" s="4">
        <v>21379</v>
      </c>
      <c r="J769" s="4">
        <f>Table1[[#This Row],[Basic Salary]]+Table1[[#This Row],[Bonus]]</f>
        <v>124168</v>
      </c>
      <c r="K769">
        <v>65</v>
      </c>
      <c r="L769">
        <v>78</v>
      </c>
      <c r="M769" t="s">
        <v>53</v>
      </c>
      <c r="N769">
        <v>105</v>
      </c>
    </row>
    <row r="770" spans="1:14" x14ac:dyDescent="0.35">
      <c r="A770" t="s">
        <v>3617</v>
      </c>
      <c r="B770" t="s">
        <v>45</v>
      </c>
      <c r="C770" t="s">
        <v>21</v>
      </c>
      <c r="D770" t="s">
        <v>46</v>
      </c>
      <c r="E770" t="s">
        <v>51</v>
      </c>
      <c r="F770" s="2">
        <v>43936</v>
      </c>
      <c r="G770" s="2">
        <v>33596</v>
      </c>
      <c r="H770" s="4">
        <v>115045</v>
      </c>
      <c r="I770" s="4">
        <v>9119</v>
      </c>
      <c r="J770" s="4">
        <f>Table1[[#This Row],[Basic Salary]]+Table1[[#This Row],[Bonus]]</f>
        <v>124164</v>
      </c>
      <c r="K770">
        <v>66</v>
      </c>
      <c r="L770">
        <v>81</v>
      </c>
      <c r="M770" t="s">
        <v>34</v>
      </c>
      <c r="N770">
        <v>115</v>
      </c>
    </row>
    <row r="771" spans="1:14" x14ac:dyDescent="0.35">
      <c r="A771" t="s">
        <v>1968</v>
      </c>
      <c r="B771" t="s">
        <v>62</v>
      </c>
      <c r="C771" t="s">
        <v>15</v>
      </c>
      <c r="D771" t="s">
        <v>81</v>
      </c>
      <c r="E771" t="s">
        <v>65</v>
      </c>
      <c r="F771" s="2">
        <v>42711</v>
      </c>
      <c r="G771" s="2">
        <v>31763</v>
      </c>
      <c r="H771" s="4">
        <v>100582</v>
      </c>
      <c r="I771" s="4">
        <v>23575</v>
      </c>
      <c r="J771" s="4">
        <f>Table1[[#This Row],[Basic Salary]]+Table1[[#This Row],[Bonus]]</f>
        <v>124157</v>
      </c>
      <c r="K771">
        <v>99</v>
      </c>
      <c r="L771">
        <v>53</v>
      </c>
      <c r="M771" t="s">
        <v>18</v>
      </c>
      <c r="N771">
        <v>114</v>
      </c>
    </row>
    <row r="772" spans="1:14" x14ac:dyDescent="0.35">
      <c r="A772" t="s">
        <v>2576</v>
      </c>
      <c r="B772" t="s">
        <v>89</v>
      </c>
      <c r="C772" t="s">
        <v>21</v>
      </c>
      <c r="D772" t="s">
        <v>16</v>
      </c>
      <c r="E772" t="s">
        <v>17</v>
      </c>
      <c r="F772" s="2">
        <v>45461</v>
      </c>
      <c r="G772" s="2">
        <v>34380</v>
      </c>
      <c r="H772" s="4">
        <v>108582</v>
      </c>
      <c r="I772" s="4">
        <v>15572</v>
      </c>
      <c r="J772" s="4">
        <f>Table1[[#This Row],[Basic Salary]]+Table1[[#This Row],[Bonus]]</f>
        <v>124154</v>
      </c>
      <c r="K772">
        <v>61</v>
      </c>
      <c r="L772">
        <v>94</v>
      </c>
      <c r="M772" t="s">
        <v>18</v>
      </c>
      <c r="N772">
        <v>110</v>
      </c>
    </row>
    <row r="773" spans="1:14" x14ac:dyDescent="0.35">
      <c r="A773" t="s">
        <v>4895</v>
      </c>
      <c r="B773" t="s">
        <v>60</v>
      </c>
      <c r="C773" t="s">
        <v>15</v>
      </c>
      <c r="D773" t="s">
        <v>40</v>
      </c>
      <c r="E773" t="s">
        <v>65</v>
      </c>
      <c r="F773" s="2">
        <v>43975</v>
      </c>
      <c r="G773" s="2">
        <v>33019</v>
      </c>
      <c r="H773" s="4">
        <v>107168</v>
      </c>
      <c r="I773" s="4">
        <v>16981</v>
      </c>
      <c r="J773" s="4">
        <f>Table1[[#This Row],[Basic Salary]]+Table1[[#This Row],[Bonus]]</f>
        <v>124149</v>
      </c>
      <c r="K773">
        <v>60</v>
      </c>
      <c r="L773">
        <v>81</v>
      </c>
      <c r="M773" t="s">
        <v>27</v>
      </c>
      <c r="N773">
        <v>102</v>
      </c>
    </row>
    <row r="774" spans="1:14" x14ac:dyDescent="0.35">
      <c r="A774" t="s">
        <v>344</v>
      </c>
      <c r="B774" t="s">
        <v>93</v>
      </c>
      <c r="C774" t="s">
        <v>15</v>
      </c>
      <c r="D774" t="s">
        <v>16</v>
      </c>
      <c r="E774" t="s">
        <v>30</v>
      </c>
      <c r="F774" s="2">
        <v>44659</v>
      </c>
      <c r="G774" s="2">
        <v>31012</v>
      </c>
      <c r="H774" s="4">
        <v>113754</v>
      </c>
      <c r="I774" s="4">
        <v>10385</v>
      </c>
      <c r="J774" s="4">
        <f>Table1[[#This Row],[Basic Salary]]+Table1[[#This Row],[Bonus]]</f>
        <v>124139</v>
      </c>
      <c r="K774">
        <v>75</v>
      </c>
      <c r="L774">
        <v>73</v>
      </c>
      <c r="M774" t="s">
        <v>37</v>
      </c>
      <c r="N774">
        <v>118</v>
      </c>
    </row>
    <row r="775" spans="1:14" x14ac:dyDescent="0.35">
      <c r="A775" t="s">
        <v>1125</v>
      </c>
      <c r="B775" t="s">
        <v>50</v>
      </c>
      <c r="C775" t="s">
        <v>15</v>
      </c>
      <c r="D775" t="s">
        <v>33</v>
      </c>
      <c r="E775" t="s">
        <v>17</v>
      </c>
      <c r="F775" s="2">
        <v>44823</v>
      </c>
      <c r="G775" s="2">
        <v>35479</v>
      </c>
      <c r="H775" s="4">
        <v>110698</v>
      </c>
      <c r="I775" s="4">
        <v>13432</v>
      </c>
      <c r="J775" s="4">
        <f>Table1[[#This Row],[Basic Salary]]+Table1[[#This Row],[Bonus]]</f>
        <v>124130</v>
      </c>
      <c r="K775">
        <v>100</v>
      </c>
      <c r="L775">
        <v>80</v>
      </c>
      <c r="M775" t="s">
        <v>23</v>
      </c>
      <c r="N775">
        <v>118</v>
      </c>
    </row>
    <row r="776" spans="1:14" x14ac:dyDescent="0.35">
      <c r="A776" t="s">
        <v>4907</v>
      </c>
      <c r="B776" t="s">
        <v>36</v>
      </c>
      <c r="C776" t="s">
        <v>21</v>
      </c>
      <c r="D776" t="s">
        <v>25</v>
      </c>
      <c r="E776" t="s">
        <v>17</v>
      </c>
      <c r="F776" s="2">
        <v>45439</v>
      </c>
      <c r="G776" s="2">
        <v>38222</v>
      </c>
      <c r="H776" s="4">
        <v>95449</v>
      </c>
      <c r="I776" s="4">
        <v>28631</v>
      </c>
      <c r="J776" s="4">
        <f>Table1[[#This Row],[Basic Salary]]+Table1[[#This Row],[Bonus]]</f>
        <v>124080</v>
      </c>
      <c r="K776">
        <v>91</v>
      </c>
      <c r="L776">
        <v>61</v>
      </c>
      <c r="M776" t="s">
        <v>31</v>
      </c>
      <c r="N776">
        <v>120</v>
      </c>
    </row>
    <row r="777" spans="1:14" x14ac:dyDescent="0.35">
      <c r="A777" t="s">
        <v>4526</v>
      </c>
      <c r="B777" t="s">
        <v>85</v>
      </c>
      <c r="C777" t="s">
        <v>15</v>
      </c>
      <c r="D777" t="s">
        <v>81</v>
      </c>
      <c r="E777" t="s">
        <v>26</v>
      </c>
      <c r="F777" s="2">
        <v>43738</v>
      </c>
      <c r="G777" s="2">
        <v>37420</v>
      </c>
      <c r="H777" s="4">
        <v>111040</v>
      </c>
      <c r="I777" s="4">
        <v>13027</v>
      </c>
      <c r="J777" s="4">
        <f>Table1[[#This Row],[Basic Salary]]+Table1[[#This Row],[Bonus]]</f>
        <v>124067</v>
      </c>
      <c r="K777">
        <v>63</v>
      </c>
      <c r="L777">
        <v>53</v>
      </c>
      <c r="M777" t="s">
        <v>37</v>
      </c>
      <c r="N777">
        <v>112</v>
      </c>
    </row>
    <row r="778" spans="1:14" x14ac:dyDescent="0.35">
      <c r="A778" t="s">
        <v>254</v>
      </c>
      <c r="B778" t="s">
        <v>95</v>
      </c>
      <c r="C778" t="s">
        <v>15</v>
      </c>
      <c r="D778" t="s">
        <v>40</v>
      </c>
      <c r="E778" t="s">
        <v>17</v>
      </c>
      <c r="F778" s="2">
        <v>44239</v>
      </c>
      <c r="G778" s="2">
        <v>33966</v>
      </c>
      <c r="H778" s="4">
        <v>109136</v>
      </c>
      <c r="I778" s="4">
        <v>14899</v>
      </c>
      <c r="J778" s="4">
        <f>Table1[[#This Row],[Basic Salary]]+Table1[[#This Row],[Bonus]]</f>
        <v>124035</v>
      </c>
      <c r="K778">
        <v>90</v>
      </c>
      <c r="L778">
        <v>55</v>
      </c>
      <c r="M778" t="s">
        <v>34</v>
      </c>
      <c r="N778">
        <v>113</v>
      </c>
    </row>
    <row r="779" spans="1:14" x14ac:dyDescent="0.35">
      <c r="A779" t="s">
        <v>578</v>
      </c>
      <c r="B779" t="s">
        <v>29</v>
      </c>
      <c r="C779" t="s">
        <v>21</v>
      </c>
      <c r="D779" t="s">
        <v>81</v>
      </c>
      <c r="E779" t="s">
        <v>26</v>
      </c>
      <c r="F779" s="2">
        <v>45203</v>
      </c>
      <c r="G779" s="2">
        <v>35171</v>
      </c>
      <c r="H779" s="4">
        <v>101928</v>
      </c>
      <c r="I779" s="4">
        <v>22070</v>
      </c>
      <c r="J779" s="4">
        <f>Table1[[#This Row],[Basic Salary]]+Table1[[#This Row],[Bonus]]</f>
        <v>123998</v>
      </c>
      <c r="K779">
        <v>88</v>
      </c>
      <c r="L779">
        <v>66</v>
      </c>
      <c r="M779" t="s">
        <v>37</v>
      </c>
      <c r="N779">
        <v>106</v>
      </c>
    </row>
    <row r="780" spans="1:14" x14ac:dyDescent="0.35">
      <c r="A780" t="s">
        <v>1952</v>
      </c>
      <c r="B780" t="s">
        <v>57</v>
      </c>
      <c r="C780" t="s">
        <v>21</v>
      </c>
      <c r="D780" t="s">
        <v>33</v>
      </c>
      <c r="E780" t="s">
        <v>17</v>
      </c>
      <c r="F780" s="2">
        <v>43150</v>
      </c>
      <c r="G780" s="2">
        <v>38090</v>
      </c>
      <c r="H780" s="4">
        <v>107860</v>
      </c>
      <c r="I780" s="4">
        <v>16125</v>
      </c>
      <c r="J780" s="4">
        <f>Table1[[#This Row],[Basic Salary]]+Table1[[#This Row],[Bonus]]</f>
        <v>123985</v>
      </c>
      <c r="K780">
        <v>97</v>
      </c>
      <c r="L780">
        <v>67</v>
      </c>
      <c r="M780" t="s">
        <v>31</v>
      </c>
      <c r="N780">
        <v>111</v>
      </c>
    </row>
    <row r="781" spans="1:14" x14ac:dyDescent="0.35">
      <c r="A781" t="s">
        <v>2428</v>
      </c>
      <c r="B781" t="s">
        <v>71</v>
      </c>
      <c r="C781" t="s">
        <v>15</v>
      </c>
      <c r="D781" t="s">
        <v>81</v>
      </c>
      <c r="E781" t="s">
        <v>22</v>
      </c>
      <c r="F781" s="2">
        <v>44717</v>
      </c>
      <c r="G781" s="2">
        <v>39119</v>
      </c>
      <c r="H781" s="4">
        <v>97783</v>
      </c>
      <c r="I781" s="4">
        <v>26160</v>
      </c>
      <c r="J781" s="4">
        <f>Table1[[#This Row],[Basic Salary]]+Table1[[#This Row],[Bonus]]</f>
        <v>123943</v>
      </c>
      <c r="K781">
        <v>83</v>
      </c>
      <c r="L781">
        <v>84</v>
      </c>
      <c r="M781" t="s">
        <v>31</v>
      </c>
      <c r="N781">
        <v>111</v>
      </c>
    </row>
    <row r="782" spans="1:14" x14ac:dyDescent="0.35">
      <c r="A782" t="s">
        <v>2776</v>
      </c>
      <c r="B782" t="s">
        <v>45</v>
      </c>
      <c r="C782" t="s">
        <v>15</v>
      </c>
      <c r="D782" t="s">
        <v>81</v>
      </c>
      <c r="E782" t="s">
        <v>30</v>
      </c>
      <c r="F782" s="2">
        <v>43135</v>
      </c>
      <c r="G782" s="2">
        <v>35413</v>
      </c>
      <c r="H782" s="4">
        <v>116194</v>
      </c>
      <c r="I782" s="4">
        <v>7742</v>
      </c>
      <c r="J782" s="4">
        <f>Table1[[#This Row],[Basic Salary]]+Table1[[#This Row],[Bonus]]</f>
        <v>123936</v>
      </c>
      <c r="K782">
        <v>83</v>
      </c>
      <c r="L782">
        <v>83</v>
      </c>
      <c r="M782" t="s">
        <v>27</v>
      </c>
      <c r="N782">
        <v>110</v>
      </c>
    </row>
    <row r="783" spans="1:14" x14ac:dyDescent="0.35">
      <c r="A783" t="s">
        <v>4439</v>
      </c>
      <c r="B783" t="s">
        <v>60</v>
      </c>
      <c r="C783" t="s">
        <v>15</v>
      </c>
      <c r="D783" t="s">
        <v>46</v>
      </c>
      <c r="E783" t="s">
        <v>30</v>
      </c>
      <c r="F783" s="2">
        <v>42475</v>
      </c>
      <c r="G783" s="2">
        <v>39740</v>
      </c>
      <c r="H783" s="4">
        <v>103192</v>
      </c>
      <c r="I783" s="4">
        <v>20743</v>
      </c>
      <c r="J783" s="4">
        <f>Table1[[#This Row],[Basic Salary]]+Table1[[#This Row],[Bonus]]</f>
        <v>123935</v>
      </c>
      <c r="K783">
        <v>72</v>
      </c>
      <c r="L783">
        <v>91</v>
      </c>
      <c r="M783" t="s">
        <v>27</v>
      </c>
      <c r="N783">
        <v>114</v>
      </c>
    </row>
    <row r="784" spans="1:14" x14ac:dyDescent="0.35">
      <c r="A784" t="s">
        <v>2904</v>
      </c>
      <c r="B784" t="s">
        <v>45</v>
      </c>
      <c r="C784" t="s">
        <v>15</v>
      </c>
      <c r="D784" t="s">
        <v>16</v>
      </c>
      <c r="E784" t="s">
        <v>30</v>
      </c>
      <c r="F784" s="2">
        <v>43859</v>
      </c>
      <c r="G784" s="2">
        <v>38322</v>
      </c>
      <c r="H784" s="4">
        <v>114212</v>
      </c>
      <c r="I784" s="4">
        <v>9719</v>
      </c>
      <c r="J784" s="4">
        <f>Table1[[#This Row],[Basic Salary]]+Table1[[#This Row],[Bonus]]</f>
        <v>123931</v>
      </c>
      <c r="K784">
        <v>75</v>
      </c>
      <c r="L784">
        <v>52</v>
      </c>
      <c r="M784" t="s">
        <v>27</v>
      </c>
      <c r="N784">
        <v>105</v>
      </c>
    </row>
    <row r="785" spans="1:14" x14ac:dyDescent="0.35">
      <c r="A785" t="s">
        <v>1133</v>
      </c>
      <c r="B785" t="s">
        <v>85</v>
      </c>
      <c r="C785" t="s">
        <v>21</v>
      </c>
      <c r="D785" t="s">
        <v>40</v>
      </c>
      <c r="E785" t="s">
        <v>65</v>
      </c>
      <c r="F785" s="2">
        <v>43003</v>
      </c>
      <c r="G785" s="2">
        <v>30136</v>
      </c>
      <c r="H785" s="4">
        <v>96241</v>
      </c>
      <c r="I785" s="4">
        <v>27676</v>
      </c>
      <c r="J785" s="4">
        <f>Table1[[#This Row],[Basic Salary]]+Table1[[#This Row],[Bonus]]</f>
        <v>123917</v>
      </c>
      <c r="K785">
        <v>77</v>
      </c>
      <c r="L785">
        <v>80</v>
      </c>
      <c r="M785" t="s">
        <v>23</v>
      </c>
      <c r="N785">
        <v>104</v>
      </c>
    </row>
    <row r="786" spans="1:14" x14ac:dyDescent="0.35">
      <c r="A786" t="s">
        <v>3548</v>
      </c>
      <c r="B786" t="s">
        <v>87</v>
      </c>
      <c r="C786" t="s">
        <v>15</v>
      </c>
      <c r="D786" t="s">
        <v>25</v>
      </c>
      <c r="E786" t="s">
        <v>22</v>
      </c>
      <c r="F786" s="2">
        <v>44748</v>
      </c>
      <c r="G786" s="2">
        <v>32829</v>
      </c>
      <c r="H786" s="4">
        <v>113409</v>
      </c>
      <c r="I786" s="4">
        <v>10490</v>
      </c>
      <c r="J786" s="4">
        <f>Table1[[#This Row],[Basic Salary]]+Table1[[#This Row],[Bonus]]</f>
        <v>123899</v>
      </c>
      <c r="K786">
        <v>99</v>
      </c>
      <c r="L786">
        <v>74</v>
      </c>
      <c r="M786" t="s">
        <v>23</v>
      </c>
      <c r="N786">
        <v>115</v>
      </c>
    </row>
    <row r="787" spans="1:14" x14ac:dyDescent="0.35">
      <c r="A787" t="s">
        <v>1289</v>
      </c>
      <c r="B787" t="s">
        <v>62</v>
      </c>
      <c r="C787" t="s">
        <v>21</v>
      </c>
      <c r="D787" t="s">
        <v>16</v>
      </c>
      <c r="E787" t="s">
        <v>30</v>
      </c>
      <c r="F787" s="2">
        <v>43437</v>
      </c>
      <c r="G787" s="2">
        <v>39090</v>
      </c>
      <c r="H787" s="4">
        <v>110879</v>
      </c>
      <c r="I787" s="4">
        <v>13003</v>
      </c>
      <c r="J787" s="4">
        <f>Table1[[#This Row],[Basic Salary]]+Table1[[#This Row],[Bonus]]</f>
        <v>123882</v>
      </c>
      <c r="K787">
        <v>78</v>
      </c>
      <c r="L787">
        <v>48</v>
      </c>
      <c r="M787" t="s">
        <v>23</v>
      </c>
      <c r="N787">
        <v>113</v>
      </c>
    </row>
    <row r="788" spans="1:14" x14ac:dyDescent="0.35">
      <c r="A788" t="s">
        <v>4459</v>
      </c>
      <c r="B788" t="s">
        <v>42</v>
      </c>
      <c r="C788" t="s">
        <v>21</v>
      </c>
      <c r="D788" t="s">
        <v>40</v>
      </c>
      <c r="E788" t="s">
        <v>22</v>
      </c>
      <c r="F788" s="2">
        <v>43496</v>
      </c>
      <c r="G788" s="2">
        <v>31784</v>
      </c>
      <c r="H788" s="4">
        <v>106644</v>
      </c>
      <c r="I788" s="4">
        <v>17238</v>
      </c>
      <c r="J788" s="4">
        <f>Table1[[#This Row],[Basic Salary]]+Table1[[#This Row],[Bonus]]</f>
        <v>123882</v>
      </c>
      <c r="K788">
        <v>62</v>
      </c>
      <c r="L788">
        <v>75</v>
      </c>
      <c r="M788" t="s">
        <v>27</v>
      </c>
      <c r="N788">
        <v>118</v>
      </c>
    </row>
    <row r="789" spans="1:14" x14ac:dyDescent="0.35">
      <c r="A789" t="s">
        <v>941</v>
      </c>
      <c r="B789" t="s">
        <v>14</v>
      </c>
      <c r="C789" t="s">
        <v>15</v>
      </c>
      <c r="D789" t="s">
        <v>43</v>
      </c>
      <c r="E789" t="s">
        <v>26</v>
      </c>
      <c r="F789" s="2">
        <v>42022</v>
      </c>
      <c r="G789" s="2">
        <v>29377</v>
      </c>
      <c r="H789" s="4">
        <v>113172</v>
      </c>
      <c r="I789" s="4">
        <v>10686</v>
      </c>
      <c r="J789" s="4">
        <f>Table1[[#This Row],[Basic Salary]]+Table1[[#This Row],[Bonus]]</f>
        <v>123858</v>
      </c>
      <c r="K789">
        <v>86</v>
      </c>
      <c r="L789">
        <v>75</v>
      </c>
      <c r="M789" t="s">
        <v>18</v>
      </c>
      <c r="N789">
        <v>116</v>
      </c>
    </row>
    <row r="790" spans="1:14" x14ac:dyDescent="0.35">
      <c r="A790" t="s">
        <v>1697</v>
      </c>
      <c r="B790" t="s">
        <v>60</v>
      </c>
      <c r="C790" t="s">
        <v>15</v>
      </c>
      <c r="D790" t="s">
        <v>25</v>
      </c>
      <c r="E790" t="s">
        <v>17</v>
      </c>
      <c r="F790" s="2">
        <v>45090</v>
      </c>
      <c r="G790" s="2">
        <v>35995</v>
      </c>
      <c r="H790" s="4">
        <v>107001</v>
      </c>
      <c r="I790" s="4">
        <v>16852</v>
      </c>
      <c r="J790" s="4">
        <f>Table1[[#This Row],[Basic Salary]]+Table1[[#This Row],[Bonus]]</f>
        <v>123853</v>
      </c>
      <c r="K790">
        <v>74</v>
      </c>
      <c r="L790">
        <v>92</v>
      </c>
      <c r="M790" t="s">
        <v>31</v>
      </c>
      <c r="N790">
        <v>114</v>
      </c>
    </row>
    <row r="791" spans="1:14" x14ac:dyDescent="0.35">
      <c r="A791" t="s">
        <v>489</v>
      </c>
      <c r="B791" t="s">
        <v>14</v>
      </c>
      <c r="C791" t="s">
        <v>15</v>
      </c>
      <c r="D791" t="s">
        <v>46</v>
      </c>
      <c r="E791" t="s">
        <v>26</v>
      </c>
      <c r="F791" s="2">
        <v>43878</v>
      </c>
      <c r="G791" s="2">
        <v>40009</v>
      </c>
      <c r="H791" s="4">
        <v>102242</v>
      </c>
      <c r="I791" s="4">
        <v>21521</v>
      </c>
      <c r="J791" s="4">
        <f>Table1[[#This Row],[Basic Salary]]+Table1[[#This Row],[Bonus]]</f>
        <v>123763</v>
      </c>
      <c r="K791">
        <v>68</v>
      </c>
      <c r="L791">
        <v>71</v>
      </c>
      <c r="M791" t="s">
        <v>53</v>
      </c>
      <c r="N791">
        <v>117</v>
      </c>
    </row>
    <row r="792" spans="1:14" x14ac:dyDescent="0.35">
      <c r="A792" t="s">
        <v>2608</v>
      </c>
      <c r="B792" t="s">
        <v>39</v>
      </c>
      <c r="C792" t="s">
        <v>21</v>
      </c>
      <c r="D792" t="s">
        <v>40</v>
      </c>
      <c r="E792" t="s">
        <v>22</v>
      </c>
      <c r="F792" s="2">
        <v>45963</v>
      </c>
      <c r="G792" s="2">
        <v>36654</v>
      </c>
      <c r="H792" s="4">
        <v>99605</v>
      </c>
      <c r="I792" s="4">
        <v>24117</v>
      </c>
      <c r="J792" s="4">
        <f>Table1[[#This Row],[Basic Salary]]+Table1[[#This Row],[Bonus]]</f>
        <v>123722</v>
      </c>
      <c r="K792">
        <v>86</v>
      </c>
      <c r="L792">
        <v>51</v>
      </c>
      <c r="M792" t="s">
        <v>37</v>
      </c>
      <c r="N792">
        <v>112</v>
      </c>
    </row>
    <row r="793" spans="1:14" x14ac:dyDescent="0.35">
      <c r="A793" t="s">
        <v>3602</v>
      </c>
      <c r="B793" t="s">
        <v>89</v>
      </c>
      <c r="C793" t="s">
        <v>15</v>
      </c>
      <c r="D793" t="s">
        <v>25</v>
      </c>
      <c r="E793" t="s">
        <v>51</v>
      </c>
      <c r="F793" s="2">
        <v>45490</v>
      </c>
      <c r="G793" s="2">
        <v>34546</v>
      </c>
      <c r="H793" s="4">
        <v>96006</v>
      </c>
      <c r="I793" s="4">
        <v>27690</v>
      </c>
      <c r="J793" s="4">
        <f>Table1[[#This Row],[Basic Salary]]+Table1[[#This Row],[Bonus]]</f>
        <v>123696</v>
      </c>
      <c r="K793">
        <v>69</v>
      </c>
      <c r="L793">
        <v>83</v>
      </c>
      <c r="M793" t="s">
        <v>31</v>
      </c>
      <c r="N793">
        <v>118</v>
      </c>
    </row>
    <row r="794" spans="1:14" x14ac:dyDescent="0.35">
      <c r="A794" t="s">
        <v>1642</v>
      </c>
      <c r="B794" t="s">
        <v>39</v>
      </c>
      <c r="C794" t="s">
        <v>15</v>
      </c>
      <c r="D794" t="s">
        <v>81</v>
      </c>
      <c r="E794" t="s">
        <v>51</v>
      </c>
      <c r="F794" s="2">
        <v>45429</v>
      </c>
      <c r="G794" s="2">
        <v>29786</v>
      </c>
      <c r="H794" s="4">
        <v>109360</v>
      </c>
      <c r="I794" s="4">
        <v>14270</v>
      </c>
      <c r="J794" s="4">
        <f>Table1[[#This Row],[Basic Salary]]+Table1[[#This Row],[Bonus]]</f>
        <v>123630</v>
      </c>
      <c r="K794">
        <v>80</v>
      </c>
      <c r="L794">
        <v>76</v>
      </c>
      <c r="M794" t="s">
        <v>34</v>
      </c>
      <c r="N794">
        <v>119</v>
      </c>
    </row>
    <row r="795" spans="1:14" x14ac:dyDescent="0.35">
      <c r="A795" t="s">
        <v>2311</v>
      </c>
      <c r="B795" t="s">
        <v>60</v>
      </c>
      <c r="C795" t="s">
        <v>21</v>
      </c>
      <c r="D795" t="s">
        <v>43</v>
      </c>
      <c r="E795" t="s">
        <v>51</v>
      </c>
      <c r="F795" s="2">
        <v>44639</v>
      </c>
      <c r="G795" s="2">
        <v>33267</v>
      </c>
      <c r="H795" s="4">
        <v>95912</v>
      </c>
      <c r="I795" s="4">
        <v>27700</v>
      </c>
      <c r="J795" s="4">
        <f>Table1[[#This Row],[Basic Salary]]+Table1[[#This Row],[Bonus]]</f>
        <v>123612</v>
      </c>
      <c r="K795">
        <v>79</v>
      </c>
      <c r="L795">
        <v>62</v>
      </c>
      <c r="M795" t="s">
        <v>18</v>
      </c>
      <c r="N795">
        <v>116</v>
      </c>
    </row>
    <row r="796" spans="1:14" x14ac:dyDescent="0.35">
      <c r="A796" t="s">
        <v>2446</v>
      </c>
      <c r="B796" t="s">
        <v>48</v>
      </c>
      <c r="C796" t="s">
        <v>15</v>
      </c>
      <c r="D796" t="s">
        <v>33</v>
      </c>
      <c r="E796" t="s">
        <v>17</v>
      </c>
      <c r="F796" s="2">
        <v>42521</v>
      </c>
      <c r="G796" s="2">
        <v>36738</v>
      </c>
      <c r="H796" s="4">
        <v>112579</v>
      </c>
      <c r="I796" s="4">
        <v>11005</v>
      </c>
      <c r="J796" s="4">
        <f>Table1[[#This Row],[Basic Salary]]+Table1[[#This Row],[Bonus]]</f>
        <v>123584</v>
      </c>
      <c r="K796">
        <v>85</v>
      </c>
      <c r="L796">
        <v>68</v>
      </c>
      <c r="M796" t="s">
        <v>53</v>
      </c>
      <c r="N796">
        <v>117</v>
      </c>
    </row>
    <row r="797" spans="1:14" x14ac:dyDescent="0.35">
      <c r="A797" t="s">
        <v>4604</v>
      </c>
      <c r="B797" t="s">
        <v>36</v>
      </c>
      <c r="C797" t="s">
        <v>15</v>
      </c>
      <c r="D797" t="s">
        <v>46</v>
      </c>
      <c r="E797" t="s">
        <v>30</v>
      </c>
      <c r="F797" s="2">
        <v>45573</v>
      </c>
      <c r="G797" s="2">
        <v>39753</v>
      </c>
      <c r="H797" s="4">
        <v>112540</v>
      </c>
      <c r="I797" s="4">
        <v>11028</v>
      </c>
      <c r="J797" s="4">
        <f>Table1[[#This Row],[Basic Salary]]+Table1[[#This Row],[Bonus]]</f>
        <v>123568</v>
      </c>
      <c r="K797">
        <v>76</v>
      </c>
      <c r="L797">
        <v>57</v>
      </c>
      <c r="M797" t="s">
        <v>18</v>
      </c>
      <c r="N797">
        <v>120</v>
      </c>
    </row>
    <row r="798" spans="1:14" x14ac:dyDescent="0.35">
      <c r="A798" t="s">
        <v>1691</v>
      </c>
      <c r="B798" t="s">
        <v>71</v>
      </c>
      <c r="C798" t="s">
        <v>15</v>
      </c>
      <c r="D798" t="s">
        <v>25</v>
      </c>
      <c r="E798" t="s">
        <v>22</v>
      </c>
      <c r="F798" s="2">
        <v>44341</v>
      </c>
      <c r="G798" s="2">
        <v>32281</v>
      </c>
      <c r="H798" s="4">
        <v>112115</v>
      </c>
      <c r="I798" s="4">
        <v>11439</v>
      </c>
      <c r="J798" s="4">
        <f>Table1[[#This Row],[Basic Salary]]+Table1[[#This Row],[Bonus]]</f>
        <v>123554</v>
      </c>
      <c r="K798">
        <v>88</v>
      </c>
      <c r="L798">
        <v>82</v>
      </c>
      <c r="M798" t="s">
        <v>23</v>
      </c>
      <c r="N798">
        <v>112</v>
      </c>
    </row>
    <row r="799" spans="1:14" x14ac:dyDescent="0.35">
      <c r="A799" t="s">
        <v>4223</v>
      </c>
      <c r="B799" t="s">
        <v>29</v>
      </c>
      <c r="C799" t="s">
        <v>21</v>
      </c>
      <c r="D799" t="s">
        <v>81</v>
      </c>
      <c r="E799" t="s">
        <v>51</v>
      </c>
      <c r="F799" s="2">
        <v>43366</v>
      </c>
      <c r="G799" s="2">
        <v>37053</v>
      </c>
      <c r="H799" s="4">
        <v>109088</v>
      </c>
      <c r="I799" s="4">
        <v>14464</v>
      </c>
      <c r="J799" s="4">
        <f>Table1[[#This Row],[Basic Salary]]+Table1[[#This Row],[Bonus]]</f>
        <v>123552</v>
      </c>
      <c r="K799">
        <v>70</v>
      </c>
      <c r="L799">
        <v>88</v>
      </c>
      <c r="M799" t="s">
        <v>34</v>
      </c>
      <c r="N799">
        <v>103</v>
      </c>
    </row>
    <row r="800" spans="1:14" x14ac:dyDescent="0.35">
      <c r="A800" t="s">
        <v>1896</v>
      </c>
      <c r="B800" t="s">
        <v>50</v>
      </c>
      <c r="C800" t="s">
        <v>15</v>
      </c>
      <c r="D800" t="s">
        <v>40</v>
      </c>
      <c r="E800" t="s">
        <v>51</v>
      </c>
      <c r="F800" s="2">
        <v>45130</v>
      </c>
      <c r="G800" s="2">
        <v>35098</v>
      </c>
      <c r="H800" s="4">
        <v>96368</v>
      </c>
      <c r="I800" s="4">
        <v>27169</v>
      </c>
      <c r="J800" s="4">
        <f>Table1[[#This Row],[Basic Salary]]+Table1[[#This Row],[Bonus]]</f>
        <v>123537</v>
      </c>
      <c r="K800">
        <v>69</v>
      </c>
      <c r="L800">
        <v>67</v>
      </c>
      <c r="M800" t="s">
        <v>18</v>
      </c>
      <c r="N800">
        <v>109</v>
      </c>
    </row>
    <row r="801" spans="1:14" x14ac:dyDescent="0.35">
      <c r="A801" t="s">
        <v>3220</v>
      </c>
      <c r="B801" t="s">
        <v>93</v>
      </c>
      <c r="C801" t="s">
        <v>21</v>
      </c>
      <c r="D801" t="s">
        <v>46</v>
      </c>
      <c r="E801" t="s">
        <v>30</v>
      </c>
      <c r="F801" s="2">
        <v>42680</v>
      </c>
      <c r="G801" s="2">
        <v>37290</v>
      </c>
      <c r="H801" s="4">
        <v>108263</v>
      </c>
      <c r="I801" s="4">
        <v>15150</v>
      </c>
      <c r="J801" s="4">
        <f>Table1[[#This Row],[Basic Salary]]+Table1[[#This Row],[Bonus]]</f>
        <v>123413</v>
      </c>
      <c r="K801">
        <v>99</v>
      </c>
      <c r="L801">
        <v>54</v>
      </c>
      <c r="M801" t="s">
        <v>27</v>
      </c>
      <c r="N801">
        <v>113</v>
      </c>
    </row>
    <row r="802" spans="1:14" x14ac:dyDescent="0.35">
      <c r="A802" t="s">
        <v>1003</v>
      </c>
      <c r="B802" t="s">
        <v>48</v>
      </c>
      <c r="C802" t="s">
        <v>21</v>
      </c>
      <c r="D802" t="s">
        <v>40</v>
      </c>
      <c r="E802" t="s">
        <v>26</v>
      </c>
      <c r="F802" s="2">
        <v>42284</v>
      </c>
      <c r="G802" s="2">
        <v>30573</v>
      </c>
      <c r="H802" s="4">
        <v>96883</v>
      </c>
      <c r="I802" s="4">
        <v>26529</v>
      </c>
      <c r="J802" s="4">
        <f>Table1[[#This Row],[Basic Salary]]+Table1[[#This Row],[Bonus]]</f>
        <v>123412</v>
      </c>
      <c r="K802">
        <v>75</v>
      </c>
      <c r="L802">
        <v>85</v>
      </c>
      <c r="M802" t="s">
        <v>27</v>
      </c>
      <c r="N802">
        <v>105</v>
      </c>
    </row>
    <row r="803" spans="1:14" x14ac:dyDescent="0.35">
      <c r="A803" t="s">
        <v>2573</v>
      </c>
      <c r="B803" t="s">
        <v>62</v>
      </c>
      <c r="C803" t="s">
        <v>21</v>
      </c>
      <c r="D803" t="s">
        <v>40</v>
      </c>
      <c r="E803" t="s">
        <v>26</v>
      </c>
      <c r="F803" s="2">
        <v>45737</v>
      </c>
      <c r="G803" s="2">
        <v>38635</v>
      </c>
      <c r="H803" s="4">
        <v>109197</v>
      </c>
      <c r="I803" s="4">
        <v>14214</v>
      </c>
      <c r="J803" s="4">
        <f>Table1[[#This Row],[Basic Salary]]+Table1[[#This Row],[Bonus]]</f>
        <v>123411</v>
      </c>
      <c r="K803">
        <v>65</v>
      </c>
      <c r="L803">
        <v>79</v>
      </c>
      <c r="M803" t="s">
        <v>53</v>
      </c>
      <c r="N803">
        <v>117</v>
      </c>
    </row>
    <row r="804" spans="1:14" x14ac:dyDescent="0.35">
      <c r="A804" t="s">
        <v>4665</v>
      </c>
      <c r="B804" t="s">
        <v>95</v>
      </c>
      <c r="C804" t="s">
        <v>21</v>
      </c>
      <c r="D804" t="s">
        <v>16</v>
      </c>
      <c r="E804" t="s">
        <v>51</v>
      </c>
      <c r="F804" s="2">
        <v>42306</v>
      </c>
      <c r="G804" s="2">
        <v>39018</v>
      </c>
      <c r="H804" s="4">
        <v>118028</v>
      </c>
      <c r="I804" s="4">
        <v>5380</v>
      </c>
      <c r="J804" s="4">
        <f>Table1[[#This Row],[Basic Salary]]+Table1[[#This Row],[Bonus]]</f>
        <v>123408</v>
      </c>
      <c r="K804">
        <v>60</v>
      </c>
      <c r="L804">
        <v>93</v>
      </c>
      <c r="M804" t="s">
        <v>34</v>
      </c>
      <c r="N804">
        <v>111</v>
      </c>
    </row>
    <row r="805" spans="1:14" x14ac:dyDescent="0.35">
      <c r="A805" t="s">
        <v>422</v>
      </c>
      <c r="B805" t="s">
        <v>20</v>
      </c>
      <c r="C805" t="s">
        <v>15</v>
      </c>
      <c r="D805" t="s">
        <v>81</v>
      </c>
      <c r="E805" t="s">
        <v>51</v>
      </c>
      <c r="F805" s="2">
        <v>44518</v>
      </c>
      <c r="G805" s="2">
        <v>37130</v>
      </c>
      <c r="H805" s="4">
        <v>117340</v>
      </c>
      <c r="I805" s="4">
        <v>6015</v>
      </c>
      <c r="J805" s="4">
        <f>Table1[[#This Row],[Basic Salary]]+Table1[[#This Row],[Bonus]]</f>
        <v>123355</v>
      </c>
      <c r="K805">
        <v>87</v>
      </c>
      <c r="L805">
        <v>100</v>
      </c>
      <c r="M805" t="s">
        <v>18</v>
      </c>
      <c r="N805">
        <v>106</v>
      </c>
    </row>
    <row r="806" spans="1:14" x14ac:dyDescent="0.35">
      <c r="A806" t="s">
        <v>2645</v>
      </c>
      <c r="B806" t="s">
        <v>95</v>
      </c>
      <c r="C806" t="s">
        <v>21</v>
      </c>
      <c r="D806" t="s">
        <v>16</v>
      </c>
      <c r="E806" t="s">
        <v>30</v>
      </c>
      <c r="F806" s="2">
        <v>43867</v>
      </c>
      <c r="G806" s="2">
        <v>40423</v>
      </c>
      <c r="H806" s="4">
        <v>113111</v>
      </c>
      <c r="I806" s="4">
        <v>10207</v>
      </c>
      <c r="J806" s="4">
        <f>Table1[[#This Row],[Basic Salary]]+Table1[[#This Row],[Bonus]]</f>
        <v>123318</v>
      </c>
      <c r="K806">
        <v>69</v>
      </c>
      <c r="L806">
        <v>41</v>
      </c>
      <c r="M806" t="s">
        <v>31</v>
      </c>
      <c r="N806">
        <v>108</v>
      </c>
    </row>
    <row r="807" spans="1:14" x14ac:dyDescent="0.35">
      <c r="A807" t="s">
        <v>1282</v>
      </c>
      <c r="B807" t="s">
        <v>45</v>
      </c>
      <c r="C807" t="s">
        <v>21</v>
      </c>
      <c r="D807" t="s">
        <v>16</v>
      </c>
      <c r="E807" t="s">
        <v>51</v>
      </c>
      <c r="F807" s="2">
        <v>45709</v>
      </c>
      <c r="G807" s="2">
        <v>39215</v>
      </c>
      <c r="H807" s="4">
        <v>117155</v>
      </c>
      <c r="I807" s="4">
        <v>6158</v>
      </c>
      <c r="J807" s="4">
        <f>Table1[[#This Row],[Basic Salary]]+Table1[[#This Row],[Bonus]]</f>
        <v>123313</v>
      </c>
      <c r="K807">
        <v>82</v>
      </c>
      <c r="L807">
        <v>44</v>
      </c>
      <c r="M807" t="s">
        <v>27</v>
      </c>
      <c r="N807">
        <v>120</v>
      </c>
    </row>
    <row r="808" spans="1:14" x14ac:dyDescent="0.35">
      <c r="A808" t="s">
        <v>3109</v>
      </c>
      <c r="B808" t="s">
        <v>39</v>
      </c>
      <c r="C808" t="s">
        <v>15</v>
      </c>
      <c r="D808" t="s">
        <v>25</v>
      </c>
      <c r="E808" t="s">
        <v>22</v>
      </c>
      <c r="F808" s="2">
        <v>44205</v>
      </c>
      <c r="G808" s="2">
        <v>30399</v>
      </c>
      <c r="H808" s="4">
        <v>113377</v>
      </c>
      <c r="I808" s="4">
        <v>9932</v>
      </c>
      <c r="J808" s="4">
        <f>Table1[[#This Row],[Basic Salary]]+Table1[[#This Row],[Bonus]]</f>
        <v>123309</v>
      </c>
      <c r="K808">
        <v>72</v>
      </c>
      <c r="L808">
        <v>54</v>
      </c>
      <c r="M808" t="s">
        <v>31</v>
      </c>
      <c r="N808">
        <v>115</v>
      </c>
    </row>
    <row r="809" spans="1:14" x14ac:dyDescent="0.35">
      <c r="A809" t="s">
        <v>2944</v>
      </c>
      <c r="B809" t="s">
        <v>42</v>
      </c>
      <c r="C809" t="s">
        <v>21</v>
      </c>
      <c r="D809" t="s">
        <v>46</v>
      </c>
      <c r="E809" t="s">
        <v>26</v>
      </c>
      <c r="F809" s="2">
        <v>45731</v>
      </c>
      <c r="G809" s="2">
        <v>34730</v>
      </c>
      <c r="H809" s="4">
        <v>103364</v>
      </c>
      <c r="I809" s="4">
        <v>19932</v>
      </c>
      <c r="J809" s="4">
        <f>Table1[[#This Row],[Basic Salary]]+Table1[[#This Row],[Bonus]]</f>
        <v>123296</v>
      </c>
      <c r="K809">
        <v>95</v>
      </c>
      <c r="L809">
        <v>98</v>
      </c>
      <c r="M809" t="s">
        <v>34</v>
      </c>
      <c r="N809">
        <v>107</v>
      </c>
    </row>
    <row r="810" spans="1:14" x14ac:dyDescent="0.35">
      <c r="A810" t="s">
        <v>2768</v>
      </c>
      <c r="B810" t="s">
        <v>89</v>
      </c>
      <c r="C810" t="s">
        <v>21</v>
      </c>
      <c r="D810" t="s">
        <v>43</v>
      </c>
      <c r="E810" t="s">
        <v>22</v>
      </c>
      <c r="F810" s="2">
        <v>43346</v>
      </c>
      <c r="G810" s="2">
        <v>31674</v>
      </c>
      <c r="H810" s="4">
        <v>108317</v>
      </c>
      <c r="I810" s="4">
        <v>14975</v>
      </c>
      <c r="J810" s="4">
        <f>Table1[[#This Row],[Basic Salary]]+Table1[[#This Row],[Bonus]]</f>
        <v>123292</v>
      </c>
      <c r="K810">
        <v>77</v>
      </c>
      <c r="L810">
        <v>92</v>
      </c>
      <c r="M810" t="s">
        <v>27</v>
      </c>
      <c r="N810">
        <v>104</v>
      </c>
    </row>
    <row r="811" spans="1:14" x14ac:dyDescent="0.35">
      <c r="A811" t="s">
        <v>3827</v>
      </c>
      <c r="B811" t="s">
        <v>75</v>
      </c>
      <c r="C811" t="s">
        <v>15</v>
      </c>
      <c r="D811" t="s">
        <v>43</v>
      </c>
      <c r="E811" t="s">
        <v>30</v>
      </c>
      <c r="F811" s="2">
        <v>43821</v>
      </c>
      <c r="G811" s="2">
        <v>37174</v>
      </c>
      <c r="H811" s="4">
        <v>103643</v>
      </c>
      <c r="I811" s="4">
        <v>19649</v>
      </c>
      <c r="J811" s="4">
        <f>Table1[[#This Row],[Basic Salary]]+Table1[[#This Row],[Bonus]]</f>
        <v>123292</v>
      </c>
      <c r="K811">
        <v>73</v>
      </c>
      <c r="L811">
        <v>77</v>
      </c>
      <c r="M811" t="s">
        <v>34</v>
      </c>
      <c r="N811">
        <v>117</v>
      </c>
    </row>
    <row r="812" spans="1:14" x14ac:dyDescent="0.35">
      <c r="A812" t="s">
        <v>3951</v>
      </c>
      <c r="B812" t="s">
        <v>95</v>
      </c>
      <c r="C812" t="s">
        <v>21</v>
      </c>
      <c r="D812" t="s">
        <v>40</v>
      </c>
      <c r="E812" t="s">
        <v>30</v>
      </c>
      <c r="F812" s="2">
        <v>44726</v>
      </c>
      <c r="G812" s="2">
        <v>30628</v>
      </c>
      <c r="H812" s="4">
        <v>94308</v>
      </c>
      <c r="I812" s="4">
        <v>28983</v>
      </c>
      <c r="J812" s="4">
        <f>Table1[[#This Row],[Basic Salary]]+Table1[[#This Row],[Bonus]]</f>
        <v>123291</v>
      </c>
      <c r="K812">
        <v>81</v>
      </c>
      <c r="L812">
        <v>57</v>
      </c>
      <c r="M812" t="s">
        <v>53</v>
      </c>
      <c r="N812">
        <v>107</v>
      </c>
    </row>
    <row r="813" spans="1:14" x14ac:dyDescent="0.35">
      <c r="A813" t="s">
        <v>3348</v>
      </c>
      <c r="B813" t="s">
        <v>69</v>
      </c>
      <c r="C813" t="s">
        <v>15</v>
      </c>
      <c r="D813" t="s">
        <v>81</v>
      </c>
      <c r="E813" t="s">
        <v>30</v>
      </c>
      <c r="F813" s="2">
        <v>44247</v>
      </c>
      <c r="G813" s="2">
        <v>37093</v>
      </c>
      <c r="H813" s="4">
        <v>113250</v>
      </c>
      <c r="I813" s="4">
        <v>10036</v>
      </c>
      <c r="J813" s="4">
        <f>Table1[[#This Row],[Basic Salary]]+Table1[[#This Row],[Bonus]]</f>
        <v>123286</v>
      </c>
      <c r="K813">
        <v>60</v>
      </c>
      <c r="L813">
        <v>94</v>
      </c>
      <c r="M813" t="s">
        <v>53</v>
      </c>
      <c r="N813">
        <v>105</v>
      </c>
    </row>
    <row r="814" spans="1:14" x14ac:dyDescent="0.35">
      <c r="A814" t="s">
        <v>2795</v>
      </c>
      <c r="B814" t="s">
        <v>85</v>
      </c>
      <c r="C814" t="s">
        <v>21</v>
      </c>
      <c r="D814" t="s">
        <v>40</v>
      </c>
      <c r="E814" t="s">
        <v>22</v>
      </c>
      <c r="F814" s="2">
        <v>42714</v>
      </c>
      <c r="G814" s="2">
        <v>33541</v>
      </c>
      <c r="H814" s="4">
        <v>101500</v>
      </c>
      <c r="I814" s="4">
        <v>21777</v>
      </c>
      <c r="J814" s="4">
        <f>Table1[[#This Row],[Basic Salary]]+Table1[[#This Row],[Bonus]]</f>
        <v>123277</v>
      </c>
      <c r="K814">
        <v>87</v>
      </c>
      <c r="L814">
        <v>67</v>
      </c>
      <c r="M814" t="s">
        <v>37</v>
      </c>
      <c r="N814">
        <v>109</v>
      </c>
    </row>
    <row r="815" spans="1:14" x14ac:dyDescent="0.35">
      <c r="A815" t="s">
        <v>1846</v>
      </c>
      <c r="B815" t="s">
        <v>62</v>
      </c>
      <c r="C815" t="s">
        <v>15</v>
      </c>
      <c r="D815" t="s">
        <v>43</v>
      </c>
      <c r="E815" t="s">
        <v>65</v>
      </c>
      <c r="F815" s="2">
        <v>44464</v>
      </c>
      <c r="G815" s="2">
        <v>40167</v>
      </c>
      <c r="H815" s="4">
        <v>100547</v>
      </c>
      <c r="I815" s="4">
        <v>22695</v>
      </c>
      <c r="J815" s="4">
        <f>Table1[[#This Row],[Basic Salary]]+Table1[[#This Row],[Bonus]]</f>
        <v>123242</v>
      </c>
      <c r="K815">
        <v>90</v>
      </c>
      <c r="L815">
        <v>58</v>
      </c>
      <c r="M815" t="s">
        <v>27</v>
      </c>
      <c r="N815">
        <v>117</v>
      </c>
    </row>
    <row r="816" spans="1:14" x14ac:dyDescent="0.35">
      <c r="A816" t="s">
        <v>2497</v>
      </c>
      <c r="B816" t="s">
        <v>69</v>
      </c>
      <c r="C816" t="s">
        <v>21</v>
      </c>
      <c r="D816" t="s">
        <v>16</v>
      </c>
      <c r="E816" t="s">
        <v>17</v>
      </c>
      <c r="F816" s="2">
        <v>43945</v>
      </c>
      <c r="G816" s="2">
        <v>37416</v>
      </c>
      <c r="H816" s="4">
        <v>103037</v>
      </c>
      <c r="I816" s="4">
        <v>20183</v>
      </c>
      <c r="J816" s="4">
        <f>Table1[[#This Row],[Basic Salary]]+Table1[[#This Row],[Bonus]]</f>
        <v>123220</v>
      </c>
      <c r="K816">
        <v>91</v>
      </c>
      <c r="L816">
        <v>85</v>
      </c>
      <c r="M816" t="s">
        <v>31</v>
      </c>
      <c r="N816">
        <v>112</v>
      </c>
    </row>
    <row r="817" spans="1:14" x14ac:dyDescent="0.35">
      <c r="A817" t="s">
        <v>867</v>
      </c>
      <c r="B817" t="s">
        <v>42</v>
      </c>
      <c r="C817" t="s">
        <v>15</v>
      </c>
      <c r="D817" t="s">
        <v>81</v>
      </c>
      <c r="E817" t="s">
        <v>22</v>
      </c>
      <c r="F817" s="2">
        <v>43169</v>
      </c>
      <c r="G817" s="2">
        <v>40383</v>
      </c>
      <c r="H817" s="4">
        <v>114212</v>
      </c>
      <c r="I817" s="4">
        <v>8997</v>
      </c>
      <c r="J817" s="4">
        <f>Table1[[#This Row],[Basic Salary]]+Table1[[#This Row],[Bonus]]</f>
        <v>123209</v>
      </c>
      <c r="K817">
        <v>85</v>
      </c>
      <c r="L817">
        <v>63</v>
      </c>
      <c r="M817" t="s">
        <v>23</v>
      </c>
      <c r="N817">
        <v>104</v>
      </c>
    </row>
    <row r="818" spans="1:14" x14ac:dyDescent="0.35">
      <c r="A818" t="s">
        <v>4164</v>
      </c>
      <c r="B818" t="s">
        <v>45</v>
      </c>
      <c r="C818" t="s">
        <v>21</v>
      </c>
      <c r="D818" t="s">
        <v>33</v>
      </c>
      <c r="E818" t="s">
        <v>22</v>
      </c>
      <c r="F818" s="2">
        <v>44790</v>
      </c>
      <c r="G818" s="2">
        <v>38479</v>
      </c>
      <c r="H818" s="4">
        <v>108071</v>
      </c>
      <c r="I818" s="4">
        <v>15135</v>
      </c>
      <c r="J818" s="4">
        <f>Table1[[#This Row],[Basic Salary]]+Table1[[#This Row],[Bonus]]</f>
        <v>123206</v>
      </c>
      <c r="K818">
        <v>73</v>
      </c>
      <c r="L818">
        <v>73</v>
      </c>
      <c r="M818" t="s">
        <v>27</v>
      </c>
      <c r="N818">
        <v>117</v>
      </c>
    </row>
    <row r="819" spans="1:14" x14ac:dyDescent="0.35">
      <c r="A819" t="s">
        <v>604</v>
      </c>
      <c r="B819" t="s">
        <v>14</v>
      </c>
      <c r="C819" t="s">
        <v>21</v>
      </c>
      <c r="D819" t="s">
        <v>33</v>
      </c>
      <c r="E819" t="s">
        <v>65</v>
      </c>
      <c r="F819" s="2">
        <v>45621</v>
      </c>
      <c r="G819" s="2">
        <v>29527</v>
      </c>
      <c r="H819" s="4">
        <v>106229</v>
      </c>
      <c r="I819" s="4">
        <v>16930</v>
      </c>
      <c r="J819" s="4">
        <f>Table1[[#This Row],[Basic Salary]]+Table1[[#This Row],[Bonus]]</f>
        <v>123159</v>
      </c>
      <c r="K819">
        <v>99</v>
      </c>
      <c r="L819">
        <v>55</v>
      </c>
      <c r="M819" t="s">
        <v>31</v>
      </c>
      <c r="N819">
        <v>103</v>
      </c>
    </row>
    <row r="820" spans="1:14" x14ac:dyDescent="0.35">
      <c r="A820" t="s">
        <v>2090</v>
      </c>
      <c r="B820" t="s">
        <v>57</v>
      </c>
      <c r="C820" t="s">
        <v>15</v>
      </c>
      <c r="D820" t="s">
        <v>46</v>
      </c>
      <c r="E820" t="s">
        <v>26</v>
      </c>
      <c r="F820" s="2">
        <v>43136</v>
      </c>
      <c r="G820" s="2">
        <v>36120</v>
      </c>
      <c r="H820" s="4">
        <v>97133</v>
      </c>
      <c r="I820" s="4">
        <v>26021</v>
      </c>
      <c r="J820" s="4">
        <f>Table1[[#This Row],[Basic Salary]]+Table1[[#This Row],[Bonus]]</f>
        <v>123154</v>
      </c>
      <c r="K820">
        <v>68</v>
      </c>
      <c r="L820">
        <v>52</v>
      </c>
      <c r="M820" t="s">
        <v>31</v>
      </c>
      <c r="N820">
        <v>110</v>
      </c>
    </row>
    <row r="821" spans="1:14" x14ac:dyDescent="0.35">
      <c r="A821" t="s">
        <v>844</v>
      </c>
      <c r="B821" t="s">
        <v>85</v>
      </c>
      <c r="C821" t="s">
        <v>15</v>
      </c>
      <c r="D821" t="s">
        <v>46</v>
      </c>
      <c r="E821" t="s">
        <v>65</v>
      </c>
      <c r="F821" s="2">
        <v>45756</v>
      </c>
      <c r="G821" s="2">
        <v>36411</v>
      </c>
      <c r="H821" s="4">
        <v>107752</v>
      </c>
      <c r="I821" s="4">
        <v>15393</v>
      </c>
      <c r="J821" s="4">
        <f>Table1[[#This Row],[Basic Salary]]+Table1[[#This Row],[Bonus]]</f>
        <v>123145</v>
      </c>
      <c r="K821">
        <v>86</v>
      </c>
      <c r="L821">
        <v>90</v>
      </c>
      <c r="M821" t="s">
        <v>53</v>
      </c>
      <c r="N821">
        <v>109</v>
      </c>
    </row>
    <row r="822" spans="1:14" x14ac:dyDescent="0.35">
      <c r="A822" t="s">
        <v>3174</v>
      </c>
      <c r="B822" t="s">
        <v>89</v>
      </c>
      <c r="C822" t="s">
        <v>21</v>
      </c>
      <c r="D822" t="s">
        <v>33</v>
      </c>
      <c r="E822" t="s">
        <v>26</v>
      </c>
      <c r="F822" s="2">
        <v>44062</v>
      </c>
      <c r="G822" s="2">
        <v>29523</v>
      </c>
      <c r="H822" s="4">
        <v>105060</v>
      </c>
      <c r="I822" s="4">
        <v>18081</v>
      </c>
      <c r="J822" s="4">
        <f>Table1[[#This Row],[Basic Salary]]+Table1[[#This Row],[Bonus]]</f>
        <v>123141</v>
      </c>
      <c r="K822">
        <v>77</v>
      </c>
      <c r="L822">
        <v>60</v>
      </c>
      <c r="M822" t="s">
        <v>34</v>
      </c>
      <c r="N822">
        <v>118</v>
      </c>
    </row>
    <row r="823" spans="1:14" x14ac:dyDescent="0.35">
      <c r="A823" t="s">
        <v>1576</v>
      </c>
      <c r="B823" t="s">
        <v>45</v>
      </c>
      <c r="C823" t="s">
        <v>15</v>
      </c>
      <c r="D823" t="s">
        <v>46</v>
      </c>
      <c r="E823" t="s">
        <v>26</v>
      </c>
      <c r="F823" s="2">
        <v>42760</v>
      </c>
      <c r="G823" s="2">
        <v>30590</v>
      </c>
      <c r="H823" s="4">
        <v>115913</v>
      </c>
      <c r="I823" s="4">
        <v>7208</v>
      </c>
      <c r="J823" s="4">
        <f>Table1[[#This Row],[Basic Salary]]+Table1[[#This Row],[Bonus]]</f>
        <v>123121</v>
      </c>
      <c r="K823">
        <v>75</v>
      </c>
      <c r="L823">
        <v>67</v>
      </c>
      <c r="M823" t="s">
        <v>23</v>
      </c>
      <c r="N823">
        <v>112</v>
      </c>
    </row>
    <row r="824" spans="1:14" x14ac:dyDescent="0.35">
      <c r="A824" t="s">
        <v>4028</v>
      </c>
      <c r="B824" t="s">
        <v>77</v>
      </c>
      <c r="C824" t="s">
        <v>21</v>
      </c>
      <c r="D824" t="s">
        <v>25</v>
      </c>
      <c r="E824" t="s">
        <v>30</v>
      </c>
      <c r="F824" s="2">
        <v>42379</v>
      </c>
      <c r="G824" s="2">
        <v>39860</v>
      </c>
      <c r="H824" s="4">
        <v>113048</v>
      </c>
      <c r="I824" s="4">
        <v>10073</v>
      </c>
      <c r="J824" s="4">
        <f>Table1[[#This Row],[Basic Salary]]+Table1[[#This Row],[Bonus]]</f>
        <v>123121</v>
      </c>
      <c r="K824">
        <v>73</v>
      </c>
      <c r="L824">
        <v>47</v>
      </c>
      <c r="M824" t="s">
        <v>53</v>
      </c>
      <c r="N824">
        <v>111</v>
      </c>
    </row>
    <row r="825" spans="1:14" x14ac:dyDescent="0.35">
      <c r="A825" t="s">
        <v>4312</v>
      </c>
      <c r="B825" t="s">
        <v>14</v>
      </c>
      <c r="C825" t="s">
        <v>15</v>
      </c>
      <c r="D825" t="s">
        <v>25</v>
      </c>
      <c r="E825" t="s">
        <v>26</v>
      </c>
      <c r="F825" s="2">
        <v>45902</v>
      </c>
      <c r="G825" s="2">
        <v>34568</v>
      </c>
      <c r="H825" s="4">
        <v>101220</v>
      </c>
      <c r="I825" s="4">
        <v>21889</v>
      </c>
      <c r="J825" s="4">
        <f>Table1[[#This Row],[Basic Salary]]+Table1[[#This Row],[Bonus]]</f>
        <v>123109</v>
      </c>
      <c r="K825">
        <v>77</v>
      </c>
      <c r="L825">
        <v>61</v>
      </c>
      <c r="M825" t="s">
        <v>53</v>
      </c>
      <c r="N825">
        <v>107</v>
      </c>
    </row>
    <row r="826" spans="1:14" x14ac:dyDescent="0.35">
      <c r="A826" t="s">
        <v>884</v>
      </c>
      <c r="B826" t="s">
        <v>77</v>
      </c>
      <c r="C826" t="s">
        <v>15</v>
      </c>
      <c r="D826" t="s">
        <v>25</v>
      </c>
      <c r="E826" t="s">
        <v>26</v>
      </c>
      <c r="F826" s="2">
        <v>44661</v>
      </c>
      <c r="G826" s="2">
        <v>31599</v>
      </c>
      <c r="H826" s="4">
        <v>110162</v>
      </c>
      <c r="I826" s="4">
        <v>12922</v>
      </c>
      <c r="J826" s="4">
        <f>Table1[[#This Row],[Basic Salary]]+Table1[[#This Row],[Bonus]]</f>
        <v>123084</v>
      </c>
      <c r="K826">
        <v>87</v>
      </c>
      <c r="L826">
        <v>93</v>
      </c>
      <c r="M826" t="s">
        <v>18</v>
      </c>
      <c r="N826">
        <v>118</v>
      </c>
    </row>
    <row r="827" spans="1:14" x14ac:dyDescent="0.35">
      <c r="A827" t="s">
        <v>336</v>
      </c>
      <c r="B827" t="s">
        <v>129</v>
      </c>
      <c r="C827" t="s">
        <v>21</v>
      </c>
      <c r="D827" t="s">
        <v>33</v>
      </c>
      <c r="E827" t="s">
        <v>65</v>
      </c>
      <c r="F827" s="2">
        <v>43800</v>
      </c>
      <c r="G827" s="2">
        <v>33994</v>
      </c>
      <c r="H827" s="4">
        <v>115811</v>
      </c>
      <c r="I827" s="4">
        <v>7266</v>
      </c>
      <c r="J827" s="4">
        <f>Table1[[#This Row],[Basic Salary]]+Table1[[#This Row],[Bonus]]</f>
        <v>123077</v>
      </c>
      <c r="K827">
        <v>86</v>
      </c>
      <c r="L827">
        <v>83</v>
      </c>
      <c r="M827" t="s">
        <v>27</v>
      </c>
      <c r="N827">
        <v>105</v>
      </c>
    </row>
    <row r="828" spans="1:14" x14ac:dyDescent="0.35">
      <c r="A828" t="s">
        <v>2235</v>
      </c>
      <c r="B828" t="s">
        <v>45</v>
      </c>
      <c r="C828" t="s">
        <v>21</v>
      </c>
      <c r="D828" t="s">
        <v>25</v>
      </c>
      <c r="E828" t="s">
        <v>22</v>
      </c>
      <c r="F828" s="2">
        <v>44850</v>
      </c>
      <c r="G828" s="2">
        <v>35298</v>
      </c>
      <c r="H828" s="4">
        <v>102799</v>
      </c>
      <c r="I828" s="4">
        <v>20268</v>
      </c>
      <c r="J828" s="4">
        <f>Table1[[#This Row],[Basic Salary]]+Table1[[#This Row],[Bonus]]</f>
        <v>123067</v>
      </c>
      <c r="K828">
        <v>60</v>
      </c>
      <c r="L828">
        <v>51</v>
      </c>
      <c r="M828" t="s">
        <v>31</v>
      </c>
      <c r="N828">
        <v>112</v>
      </c>
    </row>
    <row r="829" spans="1:14" x14ac:dyDescent="0.35">
      <c r="A829" t="s">
        <v>1367</v>
      </c>
      <c r="B829" t="s">
        <v>36</v>
      </c>
      <c r="C829" t="s">
        <v>21</v>
      </c>
      <c r="D829" t="s">
        <v>81</v>
      </c>
      <c r="E829" t="s">
        <v>51</v>
      </c>
      <c r="F829" s="2">
        <v>44221</v>
      </c>
      <c r="G829" s="2">
        <v>39732</v>
      </c>
      <c r="H829" s="4">
        <v>111424</v>
      </c>
      <c r="I829" s="4">
        <v>11638</v>
      </c>
      <c r="J829" s="4">
        <f>Table1[[#This Row],[Basic Salary]]+Table1[[#This Row],[Bonus]]</f>
        <v>123062</v>
      </c>
      <c r="K829">
        <v>64</v>
      </c>
      <c r="L829">
        <v>77</v>
      </c>
      <c r="M829" t="s">
        <v>37</v>
      </c>
      <c r="N829">
        <v>104</v>
      </c>
    </row>
    <row r="830" spans="1:14" x14ac:dyDescent="0.35">
      <c r="A830" t="s">
        <v>3309</v>
      </c>
      <c r="B830" t="s">
        <v>48</v>
      </c>
      <c r="C830" t="s">
        <v>21</v>
      </c>
      <c r="D830" t="s">
        <v>40</v>
      </c>
      <c r="E830" t="s">
        <v>30</v>
      </c>
      <c r="F830" s="2">
        <v>42675</v>
      </c>
      <c r="G830" s="2">
        <v>31808</v>
      </c>
      <c r="H830" s="4">
        <v>100393</v>
      </c>
      <c r="I830" s="4">
        <v>22652</v>
      </c>
      <c r="J830" s="4">
        <f>Table1[[#This Row],[Basic Salary]]+Table1[[#This Row],[Bonus]]</f>
        <v>123045</v>
      </c>
      <c r="K830">
        <v>100</v>
      </c>
      <c r="L830">
        <v>55</v>
      </c>
      <c r="M830" t="s">
        <v>34</v>
      </c>
      <c r="N830">
        <v>111</v>
      </c>
    </row>
    <row r="831" spans="1:14" x14ac:dyDescent="0.35">
      <c r="A831" t="s">
        <v>2952</v>
      </c>
      <c r="B831" t="s">
        <v>93</v>
      </c>
      <c r="C831" t="s">
        <v>15</v>
      </c>
      <c r="D831" t="s">
        <v>25</v>
      </c>
      <c r="E831" t="s">
        <v>30</v>
      </c>
      <c r="F831" s="2">
        <v>45685</v>
      </c>
      <c r="G831" s="2">
        <v>36115</v>
      </c>
      <c r="H831" s="4">
        <v>110911</v>
      </c>
      <c r="I831" s="4">
        <v>12112</v>
      </c>
      <c r="J831" s="4">
        <f>Table1[[#This Row],[Basic Salary]]+Table1[[#This Row],[Bonus]]</f>
        <v>123023</v>
      </c>
      <c r="K831">
        <v>84</v>
      </c>
      <c r="L831">
        <v>78</v>
      </c>
      <c r="M831" t="s">
        <v>18</v>
      </c>
      <c r="N831">
        <v>107</v>
      </c>
    </row>
    <row r="832" spans="1:14" x14ac:dyDescent="0.35">
      <c r="A832" t="s">
        <v>765</v>
      </c>
      <c r="B832" t="s">
        <v>85</v>
      </c>
      <c r="C832" t="s">
        <v>21</v>
      </c>
      <c r="D832" t="s">
        <v>43</v>
      </c>
      <c r="E832" t="s">
        <v>30</v>
      </c>
      <c r="F832" s="2">
        <v>45281</v>
      </c>
      <c r="G832" s="2">
        <v>40252</v>
      </c>
      <c r="H832" s="4">
        <v>115862</v>
      </c>
      <c r="I832" s="4">
        <v>7150</v>
      </c>
      <c r="J832" s="4">
        <f>Table1[[#This Row],[Basic Salary]]+Table1[[#This Row],[Bonus]]</f>
        <v>123012</v>
      </c>
      <c r="K832">
        <v>72</v>
      </c>
      <c r="L832">
        <v>97</v>
      </c>
      <c r="M832" t="s">
        <v>27</v>
      </c>
      <c r="N832">
        <v>103</v>
      </c>
    </row>
    <row r="833" spans="1:14" x14ac:dyDescent="0.35">
      <c r="A833" t="s">
        <v>4962</v>
      </c>
      <c r="B833" t="s">
        <v>75</v>
      </c>
      <c r="C833" t="s">
        <v>21</v>
      </c>
      <c r="D833" t="s">
        <v>43</v>
      </c>
      <c r="E833" t="s">
        <v>26</v>
      </c>
      <c r="F833" s="2">
        <v>44180</v>
      </c>
      <c r="G833" s="2">
        <v>35638</v>
      </c>
      <c r="H833" s="4">
        <v>95502</v>
      </c>
      <c r="I833" s="4">
        <v>27497</v>
      </c>
      <c r="J833" s="4">
        <f>Table1[[#This Row],[Basic Salary]]+Table1[[#This Row],[Bonus]]</f>
        <v>122999</v>
      </c>
      <c r="K833">
        <v>87</v>
      </c>
      <c r="L833">
        <v>51</v>
      </c>
      <c r="M833" t="s">
        <v>27</v>
      </c>
      <c r="N833">
        <v>109</v>
      </c>
    </row>
    <row r="834" spans="1:14" x14ac:dyDescent="0.35">
      <c r="A834" t="s">
        <v>4144</v>
      </c>
      <c r="B834" t="s">
        <v>60</v>
      </c>
      <c r="C834" t="s">
        <v>15</v>
      </c>
      <c r="D834" t="s">
        <v>81</v>
      </c>
      <c r="E834" t="s">
        <v>65</v>
      </c>
      <c r="F834" s="2">
        <v>42645</v>
      </c>
      <c r="G834" s="2">
        <v>40526</v>
      </c>
      <c r="H834" s="4">
        <v>117739</v>
      </c>
      <c r="I834" s="4">
        <v>5244</v>
      </c>
      <c r="J834" s="4">
        <f>Table1[[#This Row],[Basic Salary]]+Table1[[#This Row],[Bonus]]</f>
        <v>122983</v>
      </c>
      <c r="K834">
        <v>100</v>
      </c>
      <c r="L834">
        <v>43</v>
      </c>
      <c r="M834" t="s">
        <v>27</v>
      </c>
      <c r="N834">
        <v>105</v>
      </c>
    </row>
    <row r="835" spans="1:14" x14ac:dyDescent="0.35">
      <c r="A835" t="s">
        <v>438</v>
      </c>
      <c r="B835" t="s">
        <v>85</v>
      </c>
      <c r="C835" t="s">
        <v>21</v>
      </c>
      <c r="D835" t="s">
        <v>46</v>
      </c>
      <c r="E835" t="s">
        <v>26</v>
      </c>
      <c r="F835" s="2">
        <v>45520</v>
      </c>
      <c r="G835" s="2">
        <v>40627</v>
      </c>
      <c r="H835" s="4">
        <v>114764</v>
      </c>
      <c r="I835" s="4">
        <v>8218</v>
      </c>
      <c r="J835" s="4">
        <f>Table1[[#This Row],[Basic Salary]]+Table1[[#This Row],[Bonus]]</f>
        <v>122982</v>
      </c>
      <c r="K835">
        <v>74</v>
      </c>
      <c r="L835">
        <v>48</v>
      </c>
      <c r="M835" t="s">
        <v>31</v>
      </c>
      <c r="N835">
        <v>115</v>
      </c>
    </row>
    <row r="836" spans="1:14" x14ac:dyDescent="0.35">
      <c r="A836" t="s">
        <v>743</v>
      </c>
      <c r="B836" t="s">
        <v>45</v>
      </c>
      <c r="C836" t="s">
        <v>15</v>
      </c>
      <c r="D836" t="s">
        <v>16</v>
      </c>
      <c r="E836" t="s">
        <v>51</v>
      </c>
      <c r="F836" s="2">
        <v>46005</v>
      </c>
      <c r="G836" s="2">
        <v>30788</v>
      </c>
      <c r="H836" s="4">
        <v>106123</v>
      </c>
      <c r="I836" s="4">
        <v>16858</v>
      </c>
      <c r="J836" s="4">
        <f>Table1[[#This Row],[Basic Salary]]+Table1[[#This Row],[Bonus]]</f>
        <v>122981</v>
      </c>
      <c r="K836">
        <v>94</v>
      </c>
      <c r="L836">
        <v>72</v>
      </c>
      <c r="M836" t="s">
        <v>37</v>
      </c>
      <c r="N836">
        <v>115</v>
      </c>
    </row>
    <row r="837" spans="1:14" x14ac:dyDescent="0.35">
      <c r="A837" t="s">
        <v>3120</v>
      </c>
      <c r="B837" t="s">
        <v>36</v>
      </c>
      <c r="C837" t="s">
        <v>15</v>
      </c>
      <c r="D837" t="s">
        <v>81</v>
      </c>
      <c r="E837" t="s">
        <v>65</v>
      </c>
      <c r="F837" s="2">
        <v>45747</v>
      </c>
      <c r="G837" s="2">
        <v>32502</v>
      </c>
      <c r="H837" s="4">
        <v>113713</v>
      </c>
      <c r="I837" s="4">
        <v>9264</v>
      </c>
      <c r="J837" s="4">
        <f>Table1[[#This Row],[Basic Salary]]+Table1[[#This Row],[Bonus]]</f>
        <v>122977</v>
      </c>
      <c r="K837">
        <v>86</v>
      </c>
      <c r="L837">
        <v>67</v>
      </c>
      <c r="M837" t="s">
        <v>53</v>
      </c>
      <c r="N837">
        <v>101</v>
      </c>
    </row>
    <row r="838" spans="1:14" x14ac:dyDescent="0.35">
      <c r="A838" t="s">
        <v>5026</v>
      </c>
      <c r="B838" t="s">
        <v>93</v>
      </c>
      <c r="C838" t="s">
        <v>21</v>
      </c>
      <c r="D838" t="s">
        <v>81</v>
      </c>
      <c r="E838" t="s">
        <v>22</v>
      </c>
      <c r="F838" s="2">
        <v>44856</v>
      </c>
      <c r="G838" s="2">
        <v>40902</v>
      </c>
      <c r="H838" s="4">
        <v>99895</v>
      </c>
      <c r="I838" s="4">
        <v>23068</v>
      </c>
      <c r="J838" s="4">
        <f>Table1[[#This Row],[Basic Salary]]+Table1[[#This Row],[Bonus]]</f>
        <v>122963</v>
      </c>
      <c r="K838">
        <v>60</v>
      </c>
      <c r="L838">
        <v>67</v>
      </c>
      <c r="M838" t="s">
        <v>18</v>
      </c>
      <c r="N838">
        <v>107</v>
      </c>
    </row>
    <row r="839" spans="1:14" x14ac:dyDescent="0.35">
      <c r="A839" t="s">
        <v>4556</v>
      </c>
      <c r="B839" t="s">
        <v>129</v>
      </c>
      <c r="C839" t="s">
        <v>15</v>
      </c>
      <c r="D839" t="s">
        <v>25</v>
      </c>
      <c r="E839" t="s">
        <v>26</v>
      </c>
      <c r="F839" s="2">
        <v>43193</v>
      </c>
      <c r="G839" s="2">
        <v>32608</v>
      </c>
      <c r="H839" s="4">
        <v>97012</v>
      </c>
      <c r="I839" s="4">
        <v>25932</v>
      </c>
      <c r="J839" s="4">
        <f>Table1[[#This Row],[Basic Salary]]+Table1[[#This Row],[Bonus]]</f>
        <v>122944</v>
      </c>
      <c r="K839">
        <v>91</v>
      </c>
      <c r="L839">
        <v>55</v>
      </c>
      <c r="M839" t="s">
        <v>31</v>
      </c>
      <c r="N839">
        <v>111</v>
      </c>
    </row>
    <row r="840" spans="1:14" x14ac:dyDescent="0.35">
      <c r="A840" t="s">
        <v>3783</v>
      </c>
      <c r="B840" t="s">
        <v>42</v>
      </c>
      <c r="C840" t="s">
        <v>15</v>
      </c>
      <c r="D840" t="s">
        <v>16</v>
      </c>
      <c r="E840" t="s">
        <v>30</v>
      </c>
      <c r="F840" s="2">
        <v>44089</v>
      </c>
      <c r="G840" s="2">
        <v>35560</v>
      </c>
      <c r="H840" s="4">
        <v>99398</v>
      </c>
      <c r="I840" s="4">
        <v>23543</v>
      </c>
      <c r="J840" s="4">
        <f>Table1[[#This Row],[Basic Salary]]+Table1[[#This Row],[Bonus]]</f>
        <v>122941</v>
      </c>
      <c r="K840">
        <v>88</v>
      </c>
      <c r="L840">
        <v>50</v>
      </c>
      <c r="M840" t="s">
        <v>31</v>
      </c>
      <c r="N840">
        <v>112</v>
      </c>
    </row>
    <row r="841" spans="1:14" x14ac:dyDescent="0.35">
      <c r="A841" t="s">
        <v>2285</v>
      </c>
      <c r="B841" t="s">
        <v>14</v>
      </c>
      <c r="C841" t="s">
        <v>21</v>
      </c>
      <c r="D841" t="s">
        <v>25</v>
      </c>
      <c r="E841" t="s">
        <v>51</v>
      </c>
      <c r="F841" s="2">
        <v>44965</v>
      </c>
      <c r="G841" s="2">
        <v>34081</v>
      </c>
      <c r="H841" s="4">
        <v>112042</v>
      </c>
      <c r="I841" s="4">
        <v>10894</v>
      </c>
      <c r="J841" s="4">
        <f>Table1[[#This Row],[Basic Salary]]+Table1[[#This Row],[Bonus]]</f>
        <v>122936</v>
      </c>
      <c r="K841">
        <v>62</v>
      </c>
      <c r="L841">
        <v>67</v>
      </c>
      <c r="M841" t="s">
        <v>27</v>
      </c>
      <c r="N841">
        <v>103</v>
      </c>
    </row>
    <row r="842" spans="1:14" x14ac:dyDescent="0.35">
      <c r="A842" t="s">
        <v>3242</v>
      </c>
      <c r="B842" t="s">
        <v>85</v>
      </c>
      <c r="C842" t="s">
        <v>15</v>
      </c>
      <c r="D842" t="s">
        <v>81</v>
      </c>
      <c r="E842" t="s">
        <v>17</v>
      </c>
      <c r="F842" s="2">
        <v>42473</v>
      </c>
      <c r="G842" s="2">
        <v>40774</v>
      </c>
      <c r="H842" s="4">
        <v>103142</v>
      </c>
      <c r="I842" s="4">
        <v>19766</v>
      </c>
      <c r="J842" s="4">
        <f>Table1[[#This Row],[Basic Salary]]+Table1[[#This Row],[Bonus]]</f>
        <v>122908</v>
      </c>
      <c r="K842">
        <v>63</v>
      </c>
      <c r="L842">
        <v>47</v>
      </c>
      <c r="M842" t="s">
        <v>23</v>
      </c>
      <c r="N842">
        <v>103</v>
      </c>
    </row>
    <row r="843" spans="1:14" x14ac:dyDescent="0.35">
      <c r="A843" t="s">
        <v>1006</v>
      </c>
      <c r="B843" t="s">
        <v>77</v>
      </c>
      <c r="C843" t="s">
        <v>15</v>
      </c>
      <c r="D843" t="s">
        <v>33</v>
      </c>
      <c r="E843" t="s">
        <v>51</v>
      </c>
      <c r="F843" s="2">
        <v>42890</v>
      </c>
      <c r="G843" s="2">
        <v>36463</v>
      </c>
      <c r="H843" s="4">
        <v>116323</v>
      </c>
      <c r="I843" s="4">
        <v>6564</v>
      </c>
      <c r="J843" s="4">
        <f>Table1[[#This Row],[Basic Salary]]+Table1[[#This Row],[Bonus]]</f>
        <v>122887</v>
      </c>
      <c r="K843">
        <v>100</v>
      </c>
      <c r="L843">
        <v>91</v>
      </c>
      <c r="M843" t="s">
        <v>23</v>
      </c>
      <c r="N843">
        <v>104</v>
      </c>
    </row>
    <row r="844" spans="1:14" x14ac:dyDescent="0.35">
      <c r="A844" t="s">
        <v>545</v>
      </c>
      <c r="B844" t="s">
        <v>29</v>
      </c>
      <c r="C844" t="s">
        <v>15</v>
      </c>
      <c r="D844" t="s">
        <v>16</v>
      </c>
      <c r="E844" t="s">
        <v>17</v>
      </c>
      <c r="F844" s="2">
        <v>45050</v>
      </c>
      <c r="G844" s="2">
        <v>29337</v>
      </c>
      <c r="H844" s="4">
        <v>100757</v>
      </c>
      <c r="I844" s="4">
        <v>22122</v>
      </c>
      <c r="J844" s="4">
        <f>Table1[[#This Row],[Basic Salary]]+Table1[[#This Row],[Bonus]]</f>
        <v>122879</v>
      </c>
      <c r="K844">
        <v>67</v>
      </c>
      <c r="L844">
        <v>73</v>
      </c>
      <c r="M844" t="s">
        <v>53</v>
      </c>
      <c r="N844">
        <v>113</v>
      </c>
    </row>
    <row r="845" spans="1:14" x14ac:dyDescent="0.35">
      <c r="A845" t="s">
        <v>723</v>
      </c>
      <c r="B845" t="s">
        <v>62</v>
      </c>
      <c r="C845" t="s">
        <v>21</v>
      </c>
      <c r="D845" t="s">
        <v>16</v>
      </c>
      <c r="E845" t="s">
        <v>26</v>
      </c>
      <c r="F845" s="2">
        <v>45808</v>
      </c>
      <c r="G845" s="2">
        <v>32508</v>
      </c>
      <c r="H845" s="4">
        <v>104993</v>
      </c>
      <c r="I845" s="4">
        <v>17865</v>
      </c>
      <c r="J845" s="4">
        <f>Table1[[#This Row],[Basic Salary]]+Table1[[#This Row],[Bonus]]</f>
        <v>122858</v>
      </c>
      <c r="K845">
        <v>71</v>
      </c>
      <c r="L845">
        <v>81</v>
      </c>
      <c r="M845" t="s">
        <v>27</v>
      </c>
      <c r="N845">
        <v>104</v>
      </c>
    </row>
    <row r="846" spans="1:14" x14ac:dyDescent="0.35">
      <c r="A846" t="s">
        <v>4115</v>
      </c>
      <c r="B846" t="s">
        <v>75</v>
      </c>
      <c r="C846" t="s">
        <v>15</v>
      </c>
      <c r="D846" t="s">
        <v>81</v>
      </c>
      <c r="E846" t="s">
        <v>22</v>
      </c>
      <c r="F846" s="2">
        <v>45844</v>
      </c>
      <c r="G846" s="2">
        <v>36644</v>
      </c>
      <c r="H846" s="4">
        <v>99956</v>
      </c>
      <c r="I846" s="4">
        <v>22898</v>
      </c>
      <c r="J846" s="4">
        <f>Table1[[#This Row],[Basic Salary]]+Table1[[#This Row],[Bonus]]</f>
        <v>122854</v>
      </c>
      <c r="K846">
        <v>72</v>
      </c>
      <c r="L846">
        <v>81</v>
      </c>
      <c r="M846" t="s">
        <v>23</v>
      </c>
      <c r="N846">
        <v>115</v>
      </c>
    </row>
    <row r="847" spans="1:14" x14ac:dyDescent="0.35">
      <c r="A847" t="s">
        <v>3478</v>
      </c>
      <c r="B847" t="s">
        <v>71</v>
      </c>
      <c r="C847" t="s">
        <v>15</v>
      </c>
      <c r="D847" t="s">
        <v>25</v>
      </c>
      <c r="E847" t="s">
        <v>65</v>
      </c>
      <c r="F847" s="2">
        <v>45717</v>
      </c>
      <c r="G847" s="2">
        <v>38085</v>
      </c>
      <c r="H847" s="4">
        <v>110079</v>
      </c>
      <c r="I847" s="4">
        <v>12761</v>
      </c>
      <c r="J847" s="4">
        <f>Table1[[#This Row],[Basic Salary]]+Table1[[#This Row],[Bonus]]</f>
        <v>122840</v>
      </c>
      <c r="K847">
        <v>100</v>
      </c>
      <c r="L847">
        <v>41</v>
      </c>
      <c r="M847" t="s">
        <v>31</v>
      </c>
      <c r="N847">
        <v>113</v>
      </c>
    </row>
    <row r="848" spans="1:14" x14ac:dyDescent="0.35">
      <c r="A848" t="s">
        <v>4167</v>
      </c>
      <c r="B848" t="s">
        <v>48</v>
      </c>
      <c r="C848" t="s">
        <v>21</v>
      </c>
      <c r="D848" t="s">
        <v>33</v>
      </c>
      <c r="E848" t="s">
        <v>65</v>
      </c>
      <c r="F848" s="2">
        <v>44003</v>
      </c>
      <c r="G848" s="2">
        <v>33235</v>
      </c>
      <c r="H848" s="4">
        <v>107838</v>
      </c>
      <c r="I848" s="4">
        <v>14967</v>
      </c>
      <c r="J848" s="4">
        <f>Table1[[#This Row],[Basic Salary]]+Table1[[#This Row],[Bonus]]</f>
        <v>122805</v>
      </c>
      <c r="K848">
        <v>86</v>
      </c>
      <c r="L848">
        <v>98</v>
      </c>
      <c r="M848" t="s">
        <v>23</v>
      </c>
      <c r="N848">
        <v>120</v>
      </c>
    </row>
    <row r="849" spans="1:14" x14ac:dyDescent="0.35">
      <c r="A849" t="s">
        <v>3052</v>
      </c>
      <c r="B849" t="s">
        <v>48</v>
      </c>
      <c r="C849" t="s">
        <v>21</v>
      </c>
      <c r="D849" t="s">
        <v>81</v>
      </c>
      <c r="E849" t="s">
        <v>51</v>
      </c>
      <c r="F849" s="2">
        <v>45026</v>
      </c>
      <c r="G849" s="2">
        <v>30776</v>
      </c>
      <c r="H849" s="4">
        <v>97468</v>
      </c>
      <c r="I849" s="4">
        <v>25309</v>
      </c>
      <c r="J849" s="4">
        <f>Table1[[#This Row],[Basic Salary]]+Table1[[#This Row],[Bonus]]</f>
        <v>122777</v>
      </c>
      <c r="K849">
        <v>94</v>
      </c>
      <c r="L849">
        <v>82</v>
      </c>
      <c r="M849" t="s">
        <v>53</v>
      </c>
      <c r="N849">
        <v>101</v>
      </c>
    </row>
    <row r="850" spans="1:14" x14ac:dyDescent="0.35">
      <c r="A850" t="s">
        <v>3922</v>
      </c>
      <c r="B850" t="s">
        <v>77</v>
      </c>
      <c r="C850" t="s">
        <v>15</v>
      </c>
      <c r="D850" t="s">
        <v>81</v>
      </c>
      <c r="E850" t="s">
        <v>26</v>
      </c>
      <c r="F850" s="2">
        <v>44480</v>
      </c>
      <c r="G850" s="2">
        <v>38702</v>
      </c>
      <c r="H850" s="4">
        <v>102365</v>
      </c>
      <c r="I850" s="4">
        <v>20390</v>
      </c>
      <c r="J850" s="4">
        <f>Table1[[#This Row],[Basic Salary]]+Table1[[#This Row],[Bonus]]</f>
        <v>122755</v>
      </c>
      <c r="K850">
        <v>67</v>
      </c>
      <c r="L850">
        <v>51</v>
      </c>
      <c r="M850" t="s">
        <v>31</v>
      </c>
      <c r="N850">
        <v>105</v>
      </c>
    </row>
    <row r="851" spans="1:14" x14ac:dyDescent="0.35">
      <c r="A851" t="s">
        <v>563</v>
      </c>
      <c r="B851" t="s">
        <v>29</v>
      </c>
      <c r="C851" t="s">
        <v>15</v>
      </c>
      <c r="D851" t="s">
        <v>25</v>
      </c>
      <c r="E851" t="s">
        <v>65</v>
      </c>
      <c r="F851" s="2">
        <v>45424</v>
      </c>
      <c r="G851" s="2">
        <v>33312</v>
      </c>
      <c r="H851" s="4">
        <v>106080</v>
      </c>
      <c r="I851" s="4">
        <v>16666</v>
      </c>
      <c r="J851" s="4">
        <f>Table1[[#This Row],[Basic Salary]]+Table1[[#This Row],[Bonus]]</f>
        <v>122746</v>
      </c>
      <c r="K851">
        <v>69</v>
      </c>
      <c r="L851">
        <v>89</v>
      </c>
      <c r="M851" t="s">
        <v>53</v>
      </c>
      <c r="N851">
        <v>104</v>
      </c>
    </row>
    <row r="852" spans="1:14" x14ac:dyDescent="0.35">
      <c r="A852" t="s">
        <v>2009</v>
      </c>
      <c r="B852" t="s">
        <v>50</v>
      </c>
      <c r="C852" t="s">
        <v>15</v>
      </c>
      <c r="D852" t="s">
        <v>81</v>
      </c>
      <c r="E852" t="s">
        <v>65</v>
      </c>
      <c r="F852" s="2">
        <v>44753</v>
      </c>
      <c r="G852" s="2">
        <v>32503</v>
      </c>
      <c r="H852" s="4">
        <v>104555</v>
      </c>
      <c r="I852" s="4">
        <v>18191</v>
      </c>
      <c r="J852" s="4">
        <f>Table1[[#This Row],[Basic Salary]]+Table1[[#This Row],[Bonus]]</f>
        <v>122746</v>
      </c>
      <c r="K852">
        <v>70</v>
      </c>
      <c r="L852">
        <v>92</v>
      </c>
      <c r="M852" t="s">
        <v>34</v>
      </c>
      <c r="N852">
        <v>115</v>
      </c>
    </row>
    <row r="853" spans="1:14" x14ac:dyDescent="0.35">
      <c r="A853" t="s">
        <v>2528</v>
      </c>
      <c r="B853" t="s">
        <v>14</v>
      </c>
      <c r="C853" t="s">
        <v>21</v>
      </c>
      <c r="D853" t="s">
        <v>81</v>
      </c>
      <c r="E853" t="s">
        <v>26</v>
      </c>
      <c r="F853" s="2">
        <v>42426</v>
      </c>
      <c r="G853" s="2">
        <v>31545</v>
      </c>
      <c r="H853" s="4">
        <v>116910</v>
      </c>
      <c r="I853" s="4">
        <v>5832</v>
      </c>
      <c r="J853" s="4">
        <f>Table1[[#This Row],[Basic Salary]]+Table1[[#This Row],[Bonus]]</f>
        <v>122742</v>
      </c>
      <c r="K853">
        <v>99</v>
      </c>
      <c r="L853">
        <v>67</v>
      </c>
      <c r="M853" t="s">
        <v>53</v>
      </c>
      <c r="N853">
        <v>115</v>
      </c>
    </row>
    <row r="854" spans="1:14" x14ac:dyDescent="0.35">
      <c r="A854" t="s">
        <v>1090</v>
      </c>
      <c r="B854" t="s">
        <v>87</v>
      </c>
      <c r="C854" t="s">
        <v>21</v>
      </c>
      <c r="D854" t="s">
        <v>40</v>
      </c>
      <c r="E854" t="s">
        <v>51</v>
      </c>
      <c r="F854" s="2">
        <v>44811</v>
      </c>
      <c r="G854" s="2">
        <v>40309</v>
      </c>
      <c r="H854" s="4">
        <v>94783</v>
      </c>
      <c r="I854" s="4">
        <v>27868</v>
      </c>
      <c r="J854" s="4">
        <f>Table1[[#This Row],[Basic Salary]]+Table1[[#This Row],[Bonus]]</f>
        <v>122651</v>
      </c>
      <c r="K854">
        <v>67</v>
      </c>
      <c r="L854">
        <v>65</v>
      </c>
      <c r="M854" t="s">
        <v>53</v>
      </c>
      <c r="N854">
        <v>120</v>
      </c>
    </row>
    <row r="855" spans="1:14" x14ac:dyDescent="0.35">
      <c r="A855" t="s">
        <v>3454</v>
      </c>
      <c r="B855" t="s">
        <v>69</v>
      </c>
      <c r="C855" t="s">
        <v>15</v>
      </c>
      <c r="D855" t="s">
        <v>25</v>
      </c>
      <c r="E855" t="s">
        <v>17</v>
      </c>
      <c r="F855" s="2">
        <v>44084</v>
      </c>
      <c r="G855" s="2">
        <v>39634</v>
      </c>
      <c r="H855" s="4">
        <v>100729</v>
      </c>
      <c r="I855" s="4">
        <v>21915</v>
      </c>
      <c r="J855" s="4">
        <f>Table1[[#This Row],[Basic Salary]]+Table1[[#This Row],[Bonus]]</f>
        <v>122644</v>
      </c>
      <c r="K855">
        <v>97</v>
      </c>
      <c r="L855">
        <v>79</v>
      </c>
      <c r="M855" t="s">
        <v>18</v>
      </c>
      <c r="N855">
        <v>108</v>
      </c>
    </row>
    <row r="856" spans="1:14" x14ac:dyDescent="0.35">
      <c r="A856" t="s">
        <v>1425</v>
      </c>
      <c r="B856" t="s">
        <v>87</v>
      </c>
      <c r="C856" t="s">
        <v>21</v>
      </c>
      <c r="D856" t="s">
        <v>46</v>
      </c>
      <c r="E856" t="s">
        <v>17</v>
      </c>
      <c r="F856" s="2">
        <v>44048</v>
      </c>
      <c r="G856" s="2">
        <v>32672</v>
      </c>
      <c r="H856" s="4">
        <v>94761</v>
      </c>
      <c r="I856" s="4">
        <v>27863</v>
      </c>
      <c r="J856" s="4">
        <f>Table1[[#This Row],[Basic Salary]]+Table1[[#This Row],[Bonus]]</f>
        <v>122624</v>
      </c>
      <c r="K856">
        <v>70</v>
      </c>
      <c r="L856">
        <v>83</v>
      </c>
      <c r="M856" t="s">
        <v>27</v>
      </c>
      <c r="N856">
        <v>109</v>
      </c>
    </row>
    <row r="857" spans="1:14" x14ac:dyDescent="0.35">
      <c r="A857" t="s">
        <v>3846</v>
      </c>
      <c r="B857" t="s">
        <v>50</v>
      </c>
      <c r="C857" t="s">
        <v>15</v>
      </c>
      <c r="D857" t="s">
        <v>46</v>
      </c>
      <c r="E857" t="s">
        <v>30</v>
      </c>
      <c r="F857" s="2">
        <v>43451</v>
      </c>
      <c r="G857" s="2">
        <v>35047</v>
      </c>
      <c r="H857" s="4">
        <v>106590</v>
      </c>
      <c r="I857" s="4">
        <v>16016</v>
      </c>
      <c r="J857" s="4">
        <f>Table1[[#This Row],[Basic Salary]]+Table1[[#This Row],[Bonus]]</f>
        <v>122606</v>
      </c>
      <c r="K857">
        <v>83</v>
      </c>
      <c r="L857">
        <v>99</v>
      </c>
      <c r="M857" t="s">
        <v>27</v>
      </c>
      <c r="N857">
        <v>106</v>
      </c>
    </row>
    <row r="858" spans="1:14" x14ac:dyDescent="0.35">
      <c r="A858" t="s">
        <v>739</v>
      </c>
      <c r="B858" t="s">
        <v>45</v>
      </c>
      <c r="C858" t="s">
        <v>15</v>
      </c>
      <c r="D858" t="s">
        <v>25</v>
      </c>
      <c r="E858" t="s">
        <v>22</v>
      </c>
      <c r="F858" s="2">
        <v>45245</v>
      </c>
      <c r="G858" s="2">
        <v>39578</v>
      </c>
      <c r="H858" s="4">
        <v>105273</v>
      </c>
      <c r="I858" s="4">
        <v>17325</v>
      </c>
      <c r="J858" s="4">
        <f>Table1[[#This Row],[Basic Salary]]+Table1[[#This Row],[Bonus]]</f>
        <v>122598</v>
      </c>
      <c r="K858">
        <v>70</v>
      </c>
      <c r="L858">
        <v>41</v>
      </c>
      <c r="M858" t="s">
        <v>27</v>
      </c>
      <c r="N858">
        <v>103</v>
      </c>
    </row>
    <row r="859" spans="1:14" x14ac:dyDescent="0.35">
      <c r="A859" t="s">
        <v>2461</v>
      </c>
      <c r="B859" t="s">
        <v>45</v>
      </c>
      <c r="C859" t="s">
        <v>15</v>
      </c>
      <c r="D859" t="s">
        <v>46</v>
      </c>
      <c r="E859" t="s">
        <v>17</v>
      </c>
      <c r="F859" s="2">
        <v>44038</v>
      </c>
      <c r="G859" s="2">
        <v>30841</v>
      </c>
      <c r="H859" s="4">
        <v>102292</v>
      </c>
      <c r="I859" s="4">
        <v>20290</v>
      </c>
      <c r="J859" s="4">
        <f>Table1[[#This Row],[Basic Salary]]+Table1[[#This Row],[Bonus]]</f>
        <v>122582</v>
      </c>
      <c r="K859">
        <v>95</v>
      </c>
      <c r="L859">
        <v>66</v>
      </c>
      <c r="M859" t="s">
        <v>53</v>
      </c>
      <c r="N859">
        <v>104</v>
      </c>
    </row>
    <row r="860" spans="1:14" x14ac:dyDescent="0.35">
      <c r="A860" t="s">
        <v>974</v>
      </c>
      <c r="B860" t="s">
        <v>14</v>
      </c>
      <c r="C860" t="s">
        <v>21</v>
      </c>
      <c r="D860" t="s">
        <v>46</v>
      </c>
      <c r="E860" t="s">
        <v>65</v>
      </c>
      <c r="F860" s="2">
        <v>45492</v>
      </c>
      <c r="G860" s="2">
        <v>37548</v>
      </c>
      <c r="H860" s="4">
        <v>101556</v>
      </c>
      <c r="I860" s="4">
        <v>21023</v>
      </c>
      <c r="J860" s="4">
        <f>Table1[[#This Row],[Basic Salary]]+Table1[[#This Row],[Bonus]]</f>
        <v>122579</v>
      </c>
      <c r="K860">
        <v>73</v>
      </c>
      <c r="L860">
        <v>86</v>
      </c>
      <c r="M860" t="s">
        <v>53</v>
      </c>
      <c r="N860">
        <v>116</v>
      </c>
    </row>
    <row r="861" spans="1:14" x14ac:dyDescent="0.35">
      <c r="A861" t="s">
        <v>2784</v>
      </c>
      <c r="B861" t="s">
        <v>69</v>
      </c>
      <c r="C861" t="s">
        <v>15</v>
      </c>
      <c r="D861" t="s">
        <v>25</v>
      </c>
      <c r="E861" t="s">
        <v>26</v>
      </c>
      <c r="F861" s="2">
        <v>45371</v>
      </c>
      <c r="G861" s="2">
        <v>38694</v>
      </c>
      <c r="H861" s="4">
        <v>111054</v>
      </c>
      <c r="I861" s="4">
        <v>11485</v>
      </c>
      <c r="J861" s="4">
        <f>Table1[[#This Row],[Basic Salary]]+Table1[[#This Row],[Bonus]]</f>
        <v>122539</v>
      </c>
      <c r="K861">
        <v>75</v>
      </c>
      <c r="L861">
        <v>99</v>
      </c>
      <c r="M861" t="s">
        <v>34</v>
      </c>
      <c r="N861">
        <v>103</v>
      </c>
    </row>
    <row r="862" spans="1:14" x14ac:dyDescent="0.35">
      <c r="A862" t="s">
        <v>787</v>
      </c>
      <c r="B862" t="s">
        <v>71</v>
      </c>
      <c r="C862" t="s">
        <v>21</v>
      </c>
      <c r="D862" t="s">
        <v>40</v>
      </c>
      <c r="E862" t="s">
        <v>65</v>
      </c>
      <c r="F862" s="2">
        <v>44019</v>
      </c>
      <c r="G862" s="2">
        <v>40490</v>
      </c>
      <c r="H862" s="4">
        <v>109513</v>
      </c>
      <c r="I862" s="4">
        <v>13019</v>
      </c>
      <c r="J862" s="4">
        <f>Table1[[#This Row],[Basic Salary]]+Table1[[#This Row],[Bonus]]</f>
        <v>122532</v>
      </c>
      <c r="K862">
        <v>61</v>
      </c>
      <c r="L862">
        <v>47</v>
      </c>
      <c r="M862" t="s">
        <v>34</v>
      </c>
      <c r="N862">
        <v>109</v>
      </c>
    </row>
    <row r="863" spans="1:14" x14ac:dyDescent="0.35">
      <c r="A863" t="s">
        <v>2050</v>
      </c>
      <c r="B863" t="s">
        <v>93</v>
      </c>
      <c r="C863" t="s">
        <v>21</v>
      </c>
      <c r="D863" t="s">
        <v>81</v>
      </c>
      <c r="E863" t="s">
        <v>65</v>
      </c>
      <c r="F863" s="2">
        <v>44859</v>
      </c>
      <c r="G863" s="2">
        <v>35471</v>
      </c>
      <c r="H863" s="4">
        <v>116064</v>
      </c>
      <c r="I863" s="4">
        <v>6457</v>
      </c>
      <c r="J863" s="4">
        <f>Table1[[#This Row],[Basic Salary]]+Table1[[#This Row],[Bonus]]</f>
        <v>122521</v>
      </c>
      <c r="K863">
        <v>82</v>
      </c>
      <c r="L863">
        <v>47</v>
      </c>
      <c r="M863" t="s">
        <v>53</v>
      </c>
      <c r="N863">
        <v>116</v>
      </c>
    </row>
    <row r="864" spans="1:14" x14ac:dyDescent="0.35">
      <c r="A864" t="s">
        <v>1764</v>
      </c>
      <c r="B864" t="s">
        <v>45</v>
      </c>
      <c r="C864" t="s">
        <v>21</v>
      </c>
      <c r="D864" t="s">
        <v>16</v>
      </c>
      <c r="E864" t="s">
        <v>26</v>
      </c>
      <c r="F864" s="2">
        <v>45495</v>
      </c>
      <c r="G864" s="2">
        <v>34769</v>
      </c>
      <c r="H864" s="4">
        <v>112164</v>
      </c>
      <c r="I864" s="4">
        <v>10334</v>
      </c>
      <c r="J864" s="4">
        <f>Table1[[#This Row],[Basic Salary]]+Table1[[#This Row],[Bonus]]</f>
        <v>122498</v>
      </c>
      <c r="K864">
        <v>90</v>
      </c>
      <c r="L864">
        <v>91</v>
      </c>
      <c r="M864" t="s">
        <v>27</v>
      </c>
      <c r="N864">
        <v>112</v>
      </c>
    </row>
    <row r="865" spans="1:14" x14ac:dyDescent="0.35">
      <c r="A865" t="s">
        <v>4443</v>
      </c>
      <c r="B865" t="s">
        <v>129</v>
      </c>
      <c r="C865" t="s">
        <v>15</v>
      </c>
      <c r="D865" t="s">
        <v>40</v>
      </c>
      <c r="E865" t="s">
        <v>30</v>
      </c>
      <c r="F865" s="2">
        <v>45807</v>
      </c>
      <c r="G865" s="2">
        <v>32897</v>
      </c>
      <c r="H865" s="4">
        <v>116834</v>
      </c>
      <c r="I865" s="4">
        <v>5656</v>
      </c>
      <c r="J865" s="4">
        <f>Table1[[#This Row],[Basic Salary]]+Table1[[#This Row],[Bonus]]</f>
        <v>122490</v>
      </c>
      <c r="K865">
        <v>76</v>
      </c>
      <c r="L865">
        <v>43</v>
      </c>
      <c r="M865" t="s">
        <v>37</v>
      </c>
      <c r="N865">
        <v>112</v>
      </c>
    </row>
    <row r="866" spans="1:14" x14ac:dyDescent="0.35">
      <c r="A866" t="s">
        <v>2590</v>
      </c>
      <c r="B866" t="s">
        <v>71</v>
      </c>
      <c r="C866" t="s">
        <v>21</v>
      </c>
      <c r="D866" t="s">
        <v>16</v>
      </c>
      <c r="E866" t="s">
        <v>51</v>
      </c>
      <c r="F866" s="2">
        <v>42644</v>
      </c>
      <c r="G866" s="2">
        <v>35975</v>
      </c>
      <c r="H866" s="4">
        <v>107681</v>
      </c>
      <c r="I866" s="4">
        <v>14776</v>
      </c>
      <c r="J866" s="4">
        <f>Table1[[#This Row],[Basic Salary]]+Table1[[#This Row],[Bonus]]</f>
        <v>122457</v>
      </c>
      <c r="K866">
        <v>62</v>
      </c>
      <c r="L866">
        <v>68</v>
      </c>
      <c r="M866" t="s">
        <v>53</v>
      </c>
      <c r="N866">
        <v>107</v>
      </c>
    </row>
    <row r="867" spans="1:14" x14ac:dyDescent="0.35">
      <c r="A867" t="s">
        <v>206</v>
      </c>
      <c r="B867" t="s">
        <v>60</v>
      </c>
      <c r="C867" t="s">
        <v>21</v>
      </c>
      <c r="D867" t="s">
        <v>33</v>
      </c>
      <c r="E867" t="s">
        <v>51</v>
      </c>
      <c r="F867" s="2">
        <v>44638</v>
      </c>
      <c r="G867" s="2">
        <v>39629</v>
      </c>
      <c r="H867" s="4">
        <v>106857</v>
      </c>
      <c r="I867" s="4">
        <v>15590</v>
      </c>
      <c r="J867" s="4">
        <f>Table1[[#This Row],[Basic Salary]]+Table1[[#This Row],[Bonus]]</f>
        <v>122447</v>
      </c>
      <c r="K867">
        <v>100</v>
      </c>
      <c r="L867">
        <v>60</v>
      </c>
      <c r="M867" t="s">
        <v>37</v>
      </c>
      <c r="N867">
        <v>115</v>
      </c>
    </row>
    <row r="868" spans="1:14" x14ac:dyDescent="0.35">
      <c r="A868" t="s">
        <v>979</v>
      </c>
      <c r="B868" t="s">
        <v>36</v>
      </c>
      <c r="C868" t="s">
        <v>15</v>
      </c>
      <c r="D868" t="s">
        <v>43</v>
      </c>
      <c r="E868" t="s">
        <v>22</v>
      </c>
      <c r="F868" s="2">
        <v>43910</v>
      </c>
      <c r="G868" s="2">
        <v>37613</v>
      </c>
      <c r="H868" s="4">
        <v>106412</v>
      </c>
      <c r="I868" s="4">
        <v>16022</v>
      </c>
      <c r="J868" s="4">
        <f>Table1[[#This Row],[Basic Salary]]+Table1[[#This Row],[Bonus]]</f>
        <v>122434</v>
      </c>
      <c r="K868">
        <v>87</v>
      </c>
      <c r="L868">
        <v>68</v>
      </c>
      <c r="M868" t="s">
        <v>27</v>
      </c>
      <c r="N868">
        <v>114</v>
      </c>
    </row>
    <row r="869" spans="1:14" x14ac:dyDescent="0.35">
      <c r="A869" t="s">
        <v>99</v>
      </c>
      <c r="B869" t="s">
        <v>29</v>
      </c>
      <c r="C869" t="s">
        <v>15</v>
      </c>
      <c r="D869" t="s">
        <v>43</v>
      </c>
      <c r="E869" t="s">
        <v>30</v>
      </c>
      <c r="F869" s="2">
        <v>42161</v>
      </c>
      <c r="G869" s="2">
        <v>30997</v>
      </c>
      <c r="H869" s="4">
        <v>103193</v>
      </c>
      <c r="I869" s="4">
        <v>19239</v>
      </c>
      <c r="J869" s="4">
        <f>Table1[[#This Row],[Basic Salary]]+Table1[[#This Row],[Bonus]]</f>
        <v>122432</v>
      </c>
      <c r="K869">
        <v>82</v>
      </c>
      <c r="L869">
        <v>86</v>
      </c>
      <c r="M869" t="s">
        <v>34</v>
      </c>
      <c r="N869">
        <v>111</v>
      </c>
    </row>
    <row r="870" spans="1:14" x14ac:dyDescent="0.35">
      <c r="A870" t="s">
        <v>4447</v>
      </c>
      <c r="B870" t="s">
        <v>62</v>
      </c>
      <c r="C870" t="s">
        <v>15</v>
      </c>
      <c r="D870" t="s">
        <v>33</v>
      </c>
      <c r="E870" t="s">
        <v>30</v>
      </c>
      <c r="F870" s="2">
        <v>42867</v>
      </c>
      <c r="G870" s="2">
        <v>37605</v>
      </c>
      <c r="H870" s="4">
        <v>96795</v>
      </c>
      <c r="I870" s="4">
        <v>25613</v>
      </c>
      <c r="J870" s="4">
        <f>Table1[[#This Row],[Basic Salary]]+Table1[[#This Row],[Bonus]]</f>
        <v>122408</v>
      </c>
      <c r="K870">
        <v>66</v>
      </c>
      <c r="L870">
        <v>71</v>
      </c>
      <c r="M870" t="s">
        <v>18</v>
      </c>
      <c r="N870">
        <v>114</v>
      </c>
    </row>
    <row r="871" spans="1:14" x14ac:dyDescent="0.35">
      <c r="A871" t="s">
        <v>592</v>
      </c>
      <c r="B871" t="s">
        <v>48</v>
      </c>
      <c r="C871" t="s">
        <v>21</v>
      </c>
      <c r="D871" t="s">
        <v>81</v>
      </c>
      <c r="E871" t="s">
        <v>26</v>
      </c>
      <c r="F871" s="2">
        <v>43526</v>
      </c>
      <c r="G871" s="2">
        <v>36818</v>
      </c>
      <c r="H871" s="4">
        <v>116348</v>
      </c>
      <c r="I871" s="4">
        <v>6039</v>
      </c>
      <c r="J871" s="4">
        <f>Table1[[#This Row],[Basic Salary]]+Table1[[#This Row],[Bonus]]</f>
        <v>122387</v>
      </c>
      <c r="K871">
        <v>81</v>
      </c>
      <c r="L871">
        <v>45</v>
      </c>
      <c r="M871" t="s">
        <v>34</v>
      </c>
      <c r="N871">
        <v>105</v>
      </c>
    </row>
    <row r="872" spans="1:14" x14ac:dyDescent="0.35">
      <c r="A872" t="s">
        <v>191</v>
      </c>
      <c r="B872" t="s">
        <v>93</v>
      </c>
      <c r="C872" t="s">
        <v>21</v>
      </c>
      <c r="D872" t="s">
        <v>43</v>
      </c>
      <c r="E872" t="s">
        <v>30</v>
      </c>
      <c r="F872" s="2">
        <v>43445</v>
      </c>
      <c r="G872" s="2">
        <v>30918</v>
      </c>
      <c r="H872" s="4">
        <v>100748</v>
      </c>
      <c r="I872" s="4">
        <v>21626</v>
      </c>
      <c r="J872" s="4">
        <f>Table1[[#This Row],[Basic Salary]]+Table1[[#This Row],[Bonus]]</f>
        <v>122374</v>
      </c>
      <c r="K872">
        <v>73</v>
      </c>
      <c r="L872">
        <v>49</v>
      </c>
      <c r="M872" t="s">
        <v>18</v>
      </c>
      <c r="N872">
        <v>116</v>
      </c>
    </row>
    <row r="873" spans="1:14" x14ac:dyDescent="0.35">
      <c r="A873" t="s">
        <v>1114</v>
      </c>
      <c r="B873" t="s">
        <v>77</v>
      </c>
      <c r="C873" t="s">
        <v>21</v>
      </c>
      <c r="D873" t="s">
        <v>16</v>
      </c>
      <c r="E873" t="s">
        <v>22</v>
      </c>
      <c r="F873" s="2">
        <v>45862</v>
      </c>
      <c r="G873" s="2">
        <v>38176</v>
      </c>
      <c r="H873" s="4">
        <v>106134</v>
      </c>
      <c r="I873" s="4">
        <v>16236</v>
      </c>
      <c r="J873" s="4">
        <f>Table1[[#This Row],[Basic Salary]]+Table1[[#This Row],[Bonus]]</f>
        <v>122370</v>
      </c>
      <c r="K873">
        <v>79</v>
      </c>
      <c r="L873">
        <v>86</v>
      </c>
      <c r="M873" t="s">
        <v>27</v>
      </c>
      <c r="N873">
        <v>107</v>
      </c>
    </row>
    <row r="874" spans="1:14" x14ac:dyDescent="0.35">
      <c r="A874" t="s">
        <v>2619</v>
      </c>
      <c r="B874" t="s">
        <v>95</v>
      </c>
      <c r="C874" t="s">
        <v>21</v>
      </c>
      <c r="D874" t="s">
        <v>43</v>
      </c>
      <c r="E874" t="s">
        <v>51</v>
      </c>
      <c r="F874" s="2">
        <v>43646</v>
      </c>
      <c r="G874" s="2">
        <v>31270</v>
      </c>
      <c r="H874" s="4">
        <v>99499</v>
      </c>
      <c r="I874" s="4">
        <v>22865</v>
      </c>
      <c r="J874" s="4">
        <f>Table1[[#This Row],[Basic Salary]]+Table1[[#This Row],[Bonus]]</f>
        <v>122364</v>
      </c>
      <c r="K874">
        <v>62</v>
      </c>
      <c r="L874">
        <v>81</v>
      </c>
      <c r="M874" t="s">
        <v>34</v>
      </c>
      <c r="N874">
        <v>112</v>
      </c>
    </row>
    <row r="875" spans="1:14" x14ac:dyDescent="0.35">
      <c r="A875" t="s">
        <v>2999</v>
      </c>
      <c r="B875" t="s">
        <v>42</v>
      </c>
      <c r="C875" t="s">
        <v>21</v>
      </c>
      <c r="D875" t="s">
        <v>25</v>
      </c>
      <c r="E875" t="s">
        <v>17</v>
      </c>
      <c r="F875" s="2">
        <v>43413</v>
      </c>
      <c r="G875" s="2">
        <v>31039</v>
      </c>
      <c r="H875" s="4">
        <v>115688</v>
      </c>
      <c r="I875" s="4">
        <v>6674</v>
      </c>
      <c r="J875" s="4">
        <f>Table1[[#This Row],[Basic Salary]]+Table1[[#This Row],[Bonus]]</f>
        <v>122362</v>
      </c>
      <c r="K875">
        <v>93</v>
      </c>
      <c r="L875">
        <v>63</v>
      </c>
      <c r="M875" t="s">
        <v>27</v>
      </c>
      <c r="N875">
        <v>108</v>
      </c>
    </row>
    <row r="876" spans="1:14" x14ac:dyDescent="0.35">
      <c r="A876" t="s">
        <v>300</v>
      </c>
      <c r="B876" t="s">
        <v>42</v>
      </c>
      <c r="C876" t="s">
        <v>15</v>
      </c>
      <c r="D876" t="s">
        <v>40</v>
      </c>
      <c r="E876" t="s">
        <v>30</v>
      </c>
      <c r="F876" s="2">
        <v>43132</v>
      </c>
      <c r="G876" s="2">
        <v>30219</v>
      </c>
      <c r="H876" s="4">
        <v>97970</v>
      </c>
      <c r="I876" s="4">
        <v>24387</v>
      </c>
      <c r="J876" s="4">
        <f>Table1[[#This Row],[Basic Salary]]+Table1[[#This Row],[Bonus]]</f>
        <v>122357</v>
      </c>
      <c r="K876">
        <v>71</v>
      </c>
      <c r="L876">
        <v>80</v>
      </c>
      <c r="M876" t="s">
        <v>18</v>
      </c>
      <c r="N876">
        <v>114</v>
      </c>
    </row>
    <row r="877" spans="1:14" x14ac:dyDescent="0.35">
      <c r="A877" t="s">
        <v>2338</v>
      </c>
      <c r="B877" t="s">
        <v>93</v>
      </c>
      <c r="C877" t="s">
        <v>15</v>
      </c>
      <c r="D877" t="s">
        <v>33</v>
      </c>
      <c r="E877" t="s">
        <v>65</v>
      </c>
      <c r="F877" s="2">
        <v>43620</v>
      </c>
      <c r="G877" s="2">
        <v>31313</v>
      </c>
      <c r="H877" s="4">
        <v>111299</v>
      </c>
      <c r="I877" s="4">
        <v>11056</v>
      </c>
      <c r="J877" s="4">
        <f>Table1[[#This Row],[Basic Salary]]+Table1[[#This Row],[Bonus]]</f>
        <v>122355</v>
      </c>
      <c r="K877">
        <v>65</v>
      </c>
      <c r="L877">
        <v>99</v>
      </c>
      <c r="M877" t="s">
        <v>34</v>
      </c>
      <c r="N877">
        <v>103</v>
      </c>
    </row>
    <row r="878" spans="1:14" x14ac:dyDescent="0.35">
      <c r="A878" t="s">
        <v>3225</v>
      </c>
      <c r="B878" t="s">
        <v>39</v>
      </c>
      <c r="C878" t="s">
        <v>21</v>
      </c>
      <c r="D878" t="s">
        <v>43</v>
      </c>
      <c r="E878" t="s">
        <v>22</v>
      </c>
      <c r="F878" s="2">
        <v>42367</v>
      </c>
      <c r="G878" s="2">
        <v>31289</v>
      </c>
      <c r="H878" s="4">
        <v>113109</v>
      </c>
      <c r="I878" s="4">
        <v>9208</v>
      </c>
      <c r="J878" s="4">
        <f>Table1[[#This Row],[Basic Salary]]+Table1[[#This Row],[Bonus]]</f>
        <v>122317</v>
      </c>
      <c r="K878">
        <v>72</v>
      </c>
      <c r="L878">
        <v>90</v>
      </c>
      <c r="M878" t="s">
        <v>34</v>
      </c>
      <c r="N878">
        <v>106</v>
      </c>
    </row>
    <row r="879" spans="1:14" x14ac:dyDescent="0.35">
      <c r="A879" t="s">
        <v>2568</v>
      </c>
      <c r="B879" t="s">
        <v>36</v>
      </c>
      <c r="C879" t="s">
        <v>21</v>
      </c>
      <c r="D879" t="s">
        <v>33</v>
      </c>
      <c r="E879" t="s">
        <v>22</v>
      </c>
      <c r="F879" s="2">
        <v>44132</v>
      </c>
      <c r="G879" s="2">
        <v>35328</v>
      </c>
      <c r="H879" s="4">
        <v>92833</v>
      </c>
      <c r="I879" s="4">
        <v>29462</v>
      </c>
      <c r="J879" s="4">
        <f>Table1[[#This Row],[Basic Salary]]+Table1[[#This Row],[Bonus]]</f>
        <v>122295</v>
      </c>
      <c r="K879">
        <v>98</v>
      </c>
      <c r="L879">
        <v>76</v>
      </c>
      <c r="M879" t="s">
        <v>53</v>
      </c>
      <c r="N879">
        <v>102</v>
      </c>
    </row>
    <row r="880" spans="1:14" x14ac:dyDescent="0.35">
      <c r="A880" t="s">
        <v>5022</v>
      </c>
      <c r="B880" t="s">
        <v>93</v>
      </c>
      <c r="C880" t="s">
        <v>15</v>
      </c>
      <c r="D880" t="s">
        <v>46</v>
      </c>
      <c r="E880" t="s">
        <v>22</v>
      </c>
      <c r="F880" s="2">
        <v>43887</v>
      </c>
      <c r="G880" s="2">
        <v>39083</v>
      </c>
      <c r="H880" s="4">
        <v>111351</v>
      </c>
      <c r="I880" s="4">
        <v>10926</v>
      </c>
      <c r="J880" s="4">
        <f>Table1[[#This Row],[Basic Salary]]+Table1[[#This Row],[Bonus]]</f>
        <v>122277</v>
      </c>
      <c r="K880">
        <v>80</v>
      </c>
      <c r="L880">
        <v>44</v>
      </c>
      <c r="M880" t="s">
        <v>37</v>
      </c>
      <c r="N880">
        <v>113</v>
      </c>
    </row>
    <row r="881" spans="1:14" x14ac:dyDescent="0.35">
      <c r="A881" t="s">
        <v>3117</v>
      </c>
      <c r="B881" t="s">
        <v>20</v>
      </c>
      <c r="C881" t="s">
        <v>15</v>
      </c>
      <c r="D881" t="s">
        <v>81</v>
      </c>
      <c r="E881" t="s">
        <v>26</v>
      </c>
      <c r="F881" s="2">
        <v>45144</v>
      </c>
      <c r="G881" s="2">
        <v>32623</v>
      </c>
      <c r="H881" s="4">
        <v>110424</v>
      </c>
      <c r="I881" s="4">
        <v>11814</v>
      </c>
      <c r="J881" s="4">
        <f>Table1[[#This Row],[Basic Salary]]+Table1[[#This Row],[Bonus]]</f>
        <v>122238</v>
      </c>
      <c r="K881">
        <v>63</v>
      </c>
      <c r="L881">
        <v>79</v>
      </c>
      <c r="M881" t="s">
        <v>23</v>
      </c>
      <c r="N881">
        <v>102</v>
      </c>
    </row>
    <row r="882" spans="1:14" x14ac:dyDescent="0.35">
      <c r="A882" t="s">
        <v>288</v>
      </c>
      <c r="B882" t="s">
        <v>95</v>
      </c>
      <c r="C882" t="s">
        <v>21</v>
      </c>
      <c r="D882" t="s">
        <v>40</v>
      </c>
      <c r="E882" t="s">
        <v>17</v>
      </c>
      <c r="F882" s="2">
        <v>44254</v>
      </c>
      <c r="G882" s="2">
        <v>36935</v>
      </c>
      <c r="H882" s="4">
        <v>95453</v>
      </c>
      <c r="I882" s="4">
        <v>26761</v>
      </c>
      <c r="J882" s="4">
        <f>Table1[[#This Row],[Basic Salary]]+Table1[[#This Row],[Bonus]]</f>
        <v>122214</v>
      </c>
      <c r="K882">
        <v>73</v>
      </c>
      <c r="L882">
        <v>88</v>
      </c>
      <c r="M882" t="s">
        <v>37</v>
      </c>
      <c r="N882">
        <v>120</v>
      </c>
    </row>
    <row r="883" spans="1:14" x14ac:dyDescent="0.35">
      <c r="A883" t="s">
        <v>1910</v>
      </c>
      <c r="B883" t="s">
        <v>20</v>
      </c>
      <c r="C883" t="s">
        <v>21</v>
      </c>
      <c r="D883" t="s">
        <v>16</v>
      </c>
      <c r="E883" t="s">
        <v>65</v>
      </c>
      <c r="F883" s="2">
        <v>45484</v>
      </c>
      <c r="G883" s="2">
        <v>31912</v>
      </c>
      <c r="H883" s="4">
        <v>113871</v>
      </c>
      <c r="I883" s="4">
        <v>8331</v>
      </c>
      <c r="J883" s="4">
        <f>Table1[[#This Row],[Basic Salary]]+Table1[[#This Row],[Bonus]]</f>
        <v>122202</v>
      </c>
      <c r="K883">
        <v>65</v>
      </c>
      <c r="L883">
        <v>78</v>
      </c>
      <c r="M883" t="s">
        <v>37</v>
      </c>
      <c r="N883">
        <v>101</v>
      </c>
    </row>
    <row r="884" spans="1:14" x14ac:dyDescent="0.35">
      <c r="A884" t="s">
        <v>2722</v>
      </c>
      <c r="B884" t="s">
        <v>57</v>
      </c>
      <c r="C884" t="s">
        <v>21</v>
      </c>
      <c r="D884" t="s">
        <v>33</v>
      </c>
      <c r="E884" t="s">
        <v>30</v>
      </c>
      <c r="F884" s="2">
        <v>45728</v>
      </c>
      <c r="G884" s="2">
        <v>40472</v>
      </c>
      <c r="H884" s="4">
        <v>93508</v>
      </c>
      <c r="I884" s="4">
        <v>28646</v>
      </c>
      <c r="J884" s="4">
        <f>Table1[[#This Row],[Basic Salary]]+Table1[[#This Row],[Bonus]]</f>
        <v>122154</v>
      </c>
      <c r="K884">
        <v>70</v>
      </c>
      <c r="L884">
        <v>52</v>
      </c>
      <c r="M884" t="s">
        <v>53</v>
      </c>
      <c r="N884">
        <v>117</v>
      </c>
    </row>
    <row r="885" spans="1:14" x14ac:dyDescent="0.35">
      <c r="A885" t="s">
        <v>1934</v>
      </c>
      <c r="B885" t="s">
        <v>42</v>
      </c>
      <c r="C885" t="s">
        <v>21</v>
      </c>
      <c r="D885" t="s">
        <v>46</v>
      </c>
      <c r="E885" t="s">
        <v>26</v>
      </c>
      <c r="F885" s="2">
        <v>43565</v>
      </c>
      <c r="G885" s="2">
        <v>41143</v>
      </c>
      <c r="H885" s="4">
        <v>106204</v>
      </c>
      <c r="I885" s="4">
        <v>15874</v>
      </c>
      <c r="J885" s="4">
        <f>Table1[[#This Row],[Basic Salary]]+Table1[[#This Row],[Bonus]]</f>
        <v>122078</v>
      </c>
      <c r="K885">
        <v>89</v>
      </c>
      <c r="L885">
        <v>76</v>
      </c>
      <c r="M885" t="s">
        <v>53</v>
      </c>
      <c r="N885">
        <v>101</v>
      </c>
    </row>
    <row r="886" spans="1:14" x14ac:dyDescent="0.35">
      <c r="A886" t="s">
        <v>742</v>
      </c>
      <c r="B886" t="s">
        <v>93</v>
      </c>
      <c r="C886" t="s">
        <v>15</v>
      </c>
      <c r="D886" t="s">
        <v>33</v>
      </c>
      <c r="E886" t="s">
        <v>26</v>
      </c>
      <c r="F886" s="2">
        <v>44511</v>
      </c>
      <c r="G886" s="2">
        <v>30663</v>
      </c>
      <c r="H886" s="4">
        <v>107207</v>
      </c>
      <c r="I886" s="4">
        <v>14869</v>
      </c>
      <c r="J886" s="4">
        <f>Table1[[#This Row],[Basic Salary]]+Table1[[#This Row],[Bonus]]</f>
        <v>122076</v>
      </c>
      <c r="K886">
        <v>82</v>
      </c>
      <c r="L886">
        <v>66</v>
      </c>
      <c r="M886" t="s">
        <v>53</v>
      </c>
      <c r="N886">
        <v>118</v>
      </c>
    </row>
    <row r="887" spans="1:14" x14ac:dyDescent="0.35">
      <c r="A887" t="s">
        <v>2212</v>
      </c>
      <c r="B887" t="s">
        <v>62</v>
      </c>
      <c r="C887" t="s">
        <v>21</v>
      </c>
      <c r="D887" t="s">
        <v>40</v>
      </c>
      <c r="E887" t="s">
        <v>22</v>
      </c>
      <c r="F887" s="2">
        <v>43549</v>
      </c>
      <c r="G887" s="2">
        <v>32219</v>
      </c>
      <c r="H887" s="4">
        <v>105993</v>
      </c>
      <c r="I887" s="4">
        <v>16060</v>
      </c>
      <c r="J887" s="4">
        <f>Table1[[#This Row],[Basic Salary]]+Table1[[#This Row],[Bonus]]</f>
        <v>122053</v>
      </c>
      <c r="K887">
        <v>73</v>
      </c>
      <c r="L887">
        <v>63</v>
      </c>
      <c r="M887" t="s">
        <v>18</v>
      </c>
      <c r="N887">
        <v>102</v>
      </c>
    </row>
    <row r="888" spans="1:14" x14ac:dyDescent="0.35">
      <c r="A888" t="s">
        <v>3542</v>
      </c>
      <c r="B888" t="s">
        <v>71</v>
      </c>
      <c r="C888" t="s">
        <v>15</v>
      </c>
      <c r="D888" t="s">
        <v>33</v>
      </c>
      <c r="E888" t="s">
        <v>22</v>
      </c>
      <c r="F888" s="2">
        <v>42863</v>
      </c>
      <c r="G888" s="2">
        <v>38127</v>
      </c>
      <c r="H888" s="4">
        <v>116557</v>
      </c>
      <c r="I888" s="4">
        <v>5469</v>
      </c>
      <c r="J888" s="4">
        <f>Table1[[#This Row],[Basic Salary]]+Table1[[#This Row],[Bonus]]</f>
        <v>122026</v>
      </c>
      <c r="K888">
        <v>91</v>
      </c>
      <c r="L888">
        <v>74</v>
      </c>
      <c r="M888" t="s">
        <v>34</v>
      </c>
      <c r="N888">
        <v>106</v>
      </c>
    </row>
    <row r="889" spans="1:14" x14ac:dyDescent="0.35">
      <c r="A889" t="s">
        <v>4829</v>
      </c>
      <c r="B889" t="s">
        <v>45</v>
      </c>
      <c r="C889" t="s">
        <v>15</v>
      </c>
      <c r="D889" t="s">
        <v>40</v>
      </c>
      <c r="E889" t="s">
        <v>26</v>
      </c>
      <c r="F889" s="2">
        <v>45738</v>
      </c>
      <c r="G889" s="2">
        <v>33814</v>
      </c>
      <c r="H889" s="4">
        <v>115192</v>
      </c>
      <c r="I889" s="4">
        <v>6782</v>
      </c>
      <c r="J889" s="4">
        <f>Table1[[#This Row],[Basic Salary]]+Table1[[#This Row],[Bonus]]</f>
        <v>121974</v>
      </c>
      <c r="K889">
        <v>93</v>
      </c>
      <c r="L889">
        <v>83</v>
      </c>
      <c r="M889" t="s">
        <v>23</v>
      </c>
      <c r="N889">
        <v>104</v>
      </c>
    </row>
    <row r="890" spans="1:14" x14ac:dyDescent="0.35">
      <c r="A890" t="s">
        <v>3663</v>
      </c>
      <c r="B890" t="s">
        <v>29</v>
      </c>
      <c r="C890" t="s">
        <v>21</v>
      </c>
      <c r="D890" t="s">
        <v>25</v>
      </c>
      <c r="E890" t="s">
        <v>26</v>
      </c>
      <c r="F890" s="2">
        <v>42418</v>
      </c>
      <c r="G890" s="2">
        <v>38927</v>
      </c>
      <c r="H890" s="4">
        <v>93650</v>
      </c>
      <c r="I890" s="4">
        <v>28293</v>
      </c>
      <c r="J890" s="4">
        <f>Table1[[#This Row],[Basic Salary]]+Table1[[#This Row],[Bonus]]</f>
        <v>121943</v>
      </c>
      <c r="K890">
        <v>100</v>
      </c>
      <c r="L890">
        <v>63</v>
      </c>
      <c r="M890" t="s">
        <v>34</v>
      </c>
      <c r="N890">
        <v>104</v>
      </c>
    </row>
    <row r="891" spans="1:14" x14ac:dyDescent="0.35">
      <c r="A891" t="s">
        <v>4538</v>
      </c>
      <c r="B891" t="s">
        <v>93</v>
      </c>
      <c r="C891" t="s">
        <v>21</v>
      </c>
      <c r="D891" t="s">
        <v>16</v>
      </c>
      <c r="E891" t="s">
        <v>65</v>
      </c>
      <c r="F891" s="2">
        <v>44845</v>
      </c>
      <c r="G891" s="2">
        <v>38851</v>
      </c>
      <c r="H891" s="4">
        <v>104318</v>
      </c>
      <c r="I891" s="4">
        <v>17588</v>
      </c>
      <c r="J891" s="4">
        <f>Table1[[#This Row],[Basic Salary]]+Table1[[#This Row],[Bonus]]</f>
        <v>121906</v>
      </c>
      <c r="K891">
        <v>98</v>
      </c>
      <c r="L891">
        <v>88</v>
      </c>
      <c r="M891" t="s">
        <v>23</v>
      </c>
      <c r="N891">
        <v>104</v>
      </c>
    </row>
    <row r="892" spans="1:14" x14ac:dyDescent="0.35">
      <c r="A892" t="s">
        <v>3969</v>
      </c>
      <c r="B892" t="s">
        <v>93</v>
      </c>
      <c r="C892" t="s">
        <v>21</v>
      </c>
      <c r="D892" t="s">
        <v>33</v>
      </c>
      <c r="E892" t="s">
        <v>30</v>
      </c>
      <c r="F892" s="2">
        <v>42736</v>
      </c>
      <c r="G892" s="2">
        <v>34006</v>
      </c>
      <c r="H892" s="4">
        <v>115197</v>
      </c>
      <c r="I892" s="4">
        <v>6696</v>
      </c>
      <c r="J892" s="4">
        <f>Table1[[#This Row],[Basic Salary]]+Table1[[#This Row],[Bonus]]</f>
        <v>121893</v>
      </c>
      <c r="K892">
        <v>61</v>
      </c>
      <c r="L892">
        <v>55</v>
      </c>
      <c r="M892" t="s">
        <v>34</v>
      </c>
      <c r="N892">
        <v>107</v>
      </c>
    </row>
    <row r="893" spans="1:14" x14ac:dyDescent="0.35">
      <c r="A893" t="s">
        <v>2721</v>
      </c>
      <c r="B893" t="s">
        <v>89</v>
      </c>
      <c r="C893" t="s">
        <v>21</v>
      </c>
      <c r="D893" t="s">
        <v>43</v>
      </c>
      <c r="E893" t="s">
        <v>26</v>
      </c>
      <c r="F893" s="2">
        <v>43890</v>
      </c>
      <c r="G893" s="2">
        <v>35161</v>
      </c>
      <c r="H893" s="4">
        <v>104909</v>
      </c>
      <c r="I893" s="4">
        <v>16970</v>
      </c>
      <c r="J893" s="4">
        <f>Table1[[#This Row],[Basic Salary]]+Table1[[#This Row],[Bonus]]</f>
        <v>121879</v>
      </c>
      <c r="K893">
        <v>67</v>
      </c>
      <c r="L893">
        <v>82</v>
      </c>
      <c r="M893" t="s">
        <v>31</v>
      </c>
      <c r="N893">
        <v>103</v>
      </c>
    </row>
    <row r="894" spans="1:14" x14ac:dyDescent="0.35">
      <c r="A894" t="s">
        <v>637</v>
      </c>
      <c r="B894" t="s">
        <v>62</v>
      </c>
      <c r="C894" t="s">
        <v>15</v>
      </c>
      <c r="D894" t="s">
        <v>81</v>
      </c>
      <c r="E894" t="s">
        <v>17</v>
      </c>
      <c r="F894" s="2">
        <v>43446</v>
      </c>
      <c r="G894" s="2">
        <v>35043</v>
      </c>
      <c r="H894" s="4">
        <v>106950</v>
      </c>
      <c r="I894" s="4">
        <v>14906</v>
      </c>
      <c r="J894" s="4">
        <f>Table1[[#This Row],[Basic Salary]]+Table1[[#This Row],[Bonus]]</f>
        <v>121856</v>
      </c>
      <c r="K894">
        <v>75</v>
      </c>
      <c r="L894">
        <v>72</v>
      </c>
      <c r="M894" t="s">
        <v>31</v>
      </c>
      <c r="N894">
        <v>102</v>
      </c>
    </row>
    <row r="895" spans="1:14" x14ac:dyDescent="0.35">
      <c r="A895" t="s">
        <v>3329</v>
      </c>
      <c r="B895" t="s">
        <v>71</v>
      </c>
      <c r="C895" t="s">
        <v>21</v>
      </c>
      <c r="D895" t="s">
        <v>25</v>
      </c>
      <c r="E895" t="s">
        <v>22</v>
      </c>
      <c r="F895" s="2">
        <v>44754</v>
      </c>
      <c r="G895" s="2">
        <v>40191</v>
      </c>
      <c r="H895" s="4">
        <v>95313</v>
      </c>
      <c r="I895" s="4">
        <v>26532</v>
      </c>
      <c r="J895" s="4">
        <f>Table1[[#This Row],[Basic Salary]]+Table1[[#This Row],[Bonus]]</f>
        <v>121845</v>
      </c>
      <c r="K895">
        <v>83</v>
      </c>
      <c r="L895">
        <v>97</v>
      </c>
      <c r="M895" t="s">
        <v>18</v>
      </c>
      <c r="N895">
        <v>114</v>
      </c>
    </row>
    <row r="896" spans="1:14" x14ac:dyDescent="0.35">
      <c r="A896" t="s">
        <v>190</v>
      </c>
      <c r="B896" t="s">
        <v>87</v>
      </c>
      <c r="C896" t="s">
        <v>15</v>
      </c>
      <c r="D896" t="s">
        <v>43</v>
      </c>
      <c r="E896" t="s">
        <v>51</v>
      </c>
      <c r="F896" s="2">
        <v>44305</v>
      </c>
      <c r="G896" s="2">
        <v>34621</v>
      </c>
      <c r="H896" s="4">
        <v>112819</v>
      </c>
      <c r="I896" s="4">
        <v>9005</v>
      </c>
      <c r="J896" s="4">
        <f>Table1[[#This Row],[Basic Salary]]+Table1[[#This Row],[Bonus]]</f>
        <v>121824</v>
      </c>
      <c r="K896">
        <v>86</v>
      </c>
      <c r="L896">
        <v>62</v>
      </c>
      <c r="M896" t="s">
        <v>34</v>
      </c>
      <c r="N896">
        <v>114</v>
      </c>
    </row>
    <row r="897" spans="1:14" x14ac:dyDescent="0.35">
      <c r="A897" t="s">
        <v>934</v>
      </c>
      <c r="B897" t="s">
        <v>69</v>
      </c>
      <c r="C897" t="s">
        <v>15</v>
      </c>
      <c r="D897" t="s">
        <v>16</v>
      </c>
      <c r="E897" t="s">
        <v>30</v>
      </c>
      <c r="F897" s="2">
        <v>44274</v>
      </c>
      <c r="G897" s="2">
        <v>38824</v>
      </c>
      <c r="H897" s="4">
        <v>113486</v>
      </c>
      <c r="I897" s="4">
        <v>8326</v>
      </c>
      <c r="J897" s="4">
        <f>Table1[[#This Row],[Basic Salary]]+Table1[[#This Row],[Bonus]]</f>
        <v>121812</v>
      </c>
      <c r="K897">
        <v>75</v>
      </c>
      <c r="L897">
        <v>88</v>
      </c>
      <c r="M897" t="s">
        <v>23</v>
      </c>
      <c r="N897">
        <v>105</v>
      </c>
    </row>
    <row r="898" spans="1:14" x14ac:dyDescent="0.35">
      <c r="A898" t="s">
        <v>1357</v>
      </c>
      <c r="B898" t="s">
        <v>48</v>
      </c>
      <c r="C898" t="s">
        <v>15</v>
      </c>
      <c r="D898" t="s">
        <v>16</v>
      </c>
      <c r="E898" t="s">
        <v>30</v>
      </c>
      <c r="F898" s="2">
        <v>44827</v>
      </c>
      <c r="G898" s="2">
        <v>38483</v>
      </c>
      <c r="H898" s="4">
        <v>103476</v>
      </c>
      <c r="I898" s="4">
        <v>18321</v>
      </c>
      <c r="J898" s="4">
        <f>Table1[[#This Row],[Basic Salary]]+Table1[[#This Row],[Bonus]]</f>
        <v>121797</v>
      </c>
      <c r="K898">
        <v>60</v>
      </c>
      <c r="L898">
        <v>57</v>
      </c>
      <c r="M898" t="s">
        <v>18</v>
      </c>
      <c r="N898">
        <v>107</v>
      </c>
    </row>
    <row r="899" spans="1:14" x14ac:dyDescent="0.35">
      <c r="A899" t="s">
        <v>1814</v>
      </c>
      <c r="B899" t="s">
        <v>89</v>
      </c>
      <c r="C899" t="s">
        <v>15</v>
      </c>
      <c r="D899" t="s">
        <v>43</v>
      </c>
      <c r="E899" t="s">
        <v>26</v>
      </c>
      <c r="F899" s="2">
        <v>43429</v>
      </c>
      <c r="G899" s="2">
        <v>34188</v>
      </c>
      <c r="H899" s="4">
        <v>109443</v>
      </c>
      <c r="I899" s="4">
        <v>12350</v>
      </c>
      <c r="J899" s="4">
        <f>Table1[[#This Row],[Basic Salary]]+Table1[[#This Row],[Bonus]]</f>
        <v>121793</v>
      </c>
      <c r="K899">
        <v>88</v>
      </c>
      <c r="L899">
        <v>52</v>
      </c>
      <c r="M899" t="s">
        <v>18</v>
      </c>
      <c r="N899">
        <v>109</v>
      </c>
    </row>
    <row r="900" spans="1:14" x14ac:dyDescent="0.35">
      <c r="A900" t="s">
        <v>3042</v>
      </c>
      <c r="B900" t="s">
        <v>36</v>
      </c>
      <c r="C900" t="s">
        <v>15</v>
      </c>
      <c r="D900" t="s">
        <v>81</v>
      </c>
      <c r="E900" t="s">
        <v>51</v>
      </c>
      <c r="F900" s="2">
        <v>42933</v>
      </c>
      <c r="G900" s="2">
        <v>31067</v>
      </c>
      <c r="H900" s="4">
        <v>103769</v>
      </c>
      <c r="I900" s="4">
        <v>18001</v>
      </c>
      <c r="J900" s="4">
        <f>Table1[[#This Row],[Basic Salary]]+Table1[[#This Row],[Bonus]]</f>
        <v>121770</v>
      </c>
      <c r="K900">
        <v>94</v>
      </c>
      <c r="L900">
        <v>87</v>
      </c>
      <c r="M900" t="s">
        <v>27</v>
      </c>
      <c r="N900">
        <v>107</v>
      </c>
    </row>
    <row r="901" spans="1:14" x14ac:dyDescent="0.35">
      <c r="A901" t="s">
        <v>2174</v>
      </c>
      <c r="B901" t="s">
        <v>45</v>
      </c>
      <c r="C901" t="s">
        <v>21</v>
      </c>
      <c r="D901" t="s">
        <v>81</v>
      </c>
      <c r="E901" t="s">
        <v>22</v>
      </c>
      <c r="F901" s="2">
        <v>43243</v>
      </c>
      <c r="G901" s="2">
        <v>39825</v>
      </c>
      <c r="H901" s="4">
        <v>104235</v>
      </c>
      <c r="I901" s="4">
        <v>17351</v>
      </c>
      <c r="J901" s="4">
        <f>Table1[[#This Row],[Basic Salary]]+Table1[[#This Row],[Bonus]]</f>
        <v>121586</v>
      </c>
      <c r="K901">
        <v>70</v>
      </c>
      <c r="L901">
        <v>69</v>
      </c>
      <c r="M901" t="s">
        <v>37</v>
      </c>
      <c r="N901">
        <v>105</v>
      </c>
    </row>
    <row r="902" spans="1:14" x14ac:dyDescent="0.35">
      <c r="A902" t="s">
        <v>3084</v>
      </c>
      <c r="B902" t="s">
        <v>85</v>
      </c>
      <c r="C902" t="s">
        <v>15</v>
      </c>
      <c r="D902" t="s">
        <v>40</v>
      </c>
      <c r="E902" t="s">
        <v>26</v>
      </c>
      <c r="F902" s="2">
        <v>44763</v>
      </c>
      <c r="G902" s="2">
        <v>32132</v>
      </c>
      <c r="H902" s="4">
        <v>92159</v>
      </c>
      <c r="I902" s="4">
        <v>29401</v>
      </c>
      <c r="J902" s="4">
        <f>Table1[[#This Row],[Basic Salary]]+Table1[[#This Row],[Bonus]]</f>
        <v>121560</v>
      </c>
      <c r="K902">
        <v>72</v>
      </c>
      <c r="L902">
        <v>57</v>
      </c>
      <c r="M902" t="s">
        <v>27</v>
      </c>
      <c r="N902">
        <v>107</v>
      </c>
    </row>
    <row r="903" spans="1:14" x14ac:dyDescent="0.35">
      <c r="A903" t="s">
        <v>1149</v>
      </c>
      <c r="B903" t="s">
        <v>89</v>
      </c>
      <c r="C903" t="s">
        <v>21</v>
      </c>
      <c r="D903" t="s">
        <v>33</v>
      </c>
      <c r="E903" t="s">
        <v>30</v>
      </c>
      <c r="F903" s="2">
        <v>43823</v>
      </c>
      <c r="G903" s="2">
        <v>39786</v>
      </c>
      <c r="H903" s="4">
        <v>116127</v>
      </c>
      <c r="I903" s="4">
        <v>5432</v>
      </c>
      <c r="J903" s="4">
        <f>Table1[[#This Row],[Basic Salary]]+Table1[[#This Row],[Bonus]]</f>
        <v>121559</v>
      </c>
      <c r="K903">
        <v>78</v>
      </c>
      <c r="L903">
        <v>47</v>
      </c>
      <c r="M903" t="s">
        <v>37</v>
      </c>
      <c r="N903">
        <v>102</v>
      </c>
    </row>
    <row r="904" spans="1:14" x14ac:dyDescent="0.35">
      <c r="A904" t="s">
        <v>2806</v>
      </c>
      <c r="B904" t="s">
        <v>39</v>
      </c>
      <c r="C904" t="s">
        <v>15</v>
      </c>
      <c r="D904" t="s">
        <v>81</v>
      </c>
      <c r="E904" t="s">
        <v>51</v>
      </c>
      <c r="F904" s="2">
        <v>43931</v>
      </c>
      <c r="G904" s="2">
        <v>38891</v>
      </c>
      <c r="H904" s="4">
        <v>108743</v>
      </c>
      <c r="I904" s="4">
        <v>12745</v>
      </c>
      <c r="J904" s="4">
        <f>Table1[[#This Row],[Basic Salary]]+Table1[[#This Row],[Bonus]]</f>
        <v>121488</v>
      </c>
      <c r="K904">
        <v>99</v>
      </c>
      <c r="L904">
        <v>78</v>
      </c>
      <c r="M904" t="s">
        <v>34</v>
      </c>
      <c r="N904">
        <v>118</v>
      </c>
    </row>
    <row r="905" spans="1:14" x14ac:dyDescent="0.35">
      <c r="A905" t="s">
        <v>1835</v>
      </c>
      <c r="B905" t="s">
        <v>50</v>
      </c>
      <c r="C905" t="s">
        <v>21</v>
      </c>
      <c r="D905" t="s">
        <v>40</v>
      </c>
      <c r="E905" t="s">
        <v>65</v>
      </c>
      <c r="F905" s="2">
        <v>45399</v>
      </c>
      <c r="G905" s="2">
        <v>38957</v>
      </c>
      <c r="H905" s="4">
        <v>94841</v>
      </c>
      <c r="I905" s="4">
        <v>26643</v>
      </c>
      <c r="J905" s="4">
        <f>Table1[[#This Row],[Basic Salary]]+Table1[[#This Row],[Bonus]]</f>
        <v>121484</v>
      </c>
      <c r="K905">
        <v>96</v>
      </c>
      <c r="L905">
        <v>53</v>
      </c>
      <c r="M905" t="s">
        <v>27</v>
      </c>
      <c r="N905">
        <v>114</v>
      </c>
    </row>
    <row r="906" spans="1:14" x14ac:dyDescent="0.35">
      <c r="A906" t="s">
        <v>1331</v>
      </c>
      <c r="B906" t="s">
        <v>29</v>
      </c>
      <c r="C906" t="s">
        <v>15</v>
      </c>
      <c r="D906" t="s">
        <v>46</v>
      </c>
      <c r="E906" t="s">
        <v>65</v>
      </c>
      <c r="F906" s="2">
        <v>43145</v>
      </c>
      <c r="G906" s="2">
        <v>41208</v>
      </c>
      <c r="H906" s="4">
        <v>112649</v>
      </c>
      <c r="I906" s="4">
        <v>8816</v>
      </c>
      <c r="J906" s="4">
        <f>Table1[[#This Row],[Basic Salary]]+Table1[[#This Row],[Bonus]]</f>
        <v>121465</v>
      </c>
      <c r="K906">
        <v>82</v>
      </c>
      <c r="L906">
        <v>91</v>
      </c>
      <c r="M906" t="s">
        <v>53</v>
      </c>
      <c r="N906">
        <v>108</v>
      </c>
    </row>
    <row r="907" spans="1:14" x14ac:dyDescent="0.35">
      <c r="A907" t="s">
        <v>808</v>
      </c>
      <c r="B907" t="s">
        <v>42</v>
      </c>
      <c r="C907" t="s">
        <v>15</v>
      </c>
      <c r="D907" t="s">
        <v>40</v>
      </c>
      <c r="E907" t="s">
        <v>26</v>
      </c>
      <c r="F907" s="2">
        <v>44145</v>
      </c>
      <c r="G907" s="2">
        <v>40010</v>
      </c>
      <c r="H907" s="4">
        <v>113672</v>
      </c>
      <c r="I907" s="4">
        <v>7785</v>
      </c>
      <c r="J907" s="4">
        <f>Table1[[#This Row],[Basic Salary]]+Table1[[#This Row],[Bonus]]</f>
        <v>121457</v>
      </c>
      <c r="K907">
        <v>67</v>
      </c>
      <c r="L907">
        <v>49</v>
      </c>
      <c r="M907" t="s">
        <v>27</v>
      </c>
      <c r="N907">
        <v>113</v>
      </c>
    </row>
    <row r="908" spans="1:14" x14ac:dyDescent="0.35">
      <c r="A908" t="s">
        <v>870</v>
      </c>
      <c r="B908" t="s">
        <v>14</v>
      </c>
      <c r="C908" t="s">
        <v>21</v>
      </c>
      <c r="D908" t="s">
        <v>81</v>
      </c>
      <c r="E908" t="s">
        <v>22</v>
      </c>
      <c r="F908" s="2">
        <v>45051</v>
      </c>
      <c r="G908" s="2">
        <v>30379</v>
      </c>
      <c r="H908" s="4">
        <v>96716</v>
      </c>
      <c r="I908" s="4">
        <v>24735</v>
      </c>
      <c r="J908" s="4">
        <f>Table1[[#This Row],[Basic Salary]]+Table1[[#This Row],[Bonus]]</f>
        <v>121451</v>
      </c>
      <c r="K908">
        <v>84</v>
      </c>
      <c r="L908">
        <v>45</v>
      </c>
      <c r="M908" t="s">
        <v>27</v>
      </c>
      <c r="N908">
        <v>109</v>
      </c>
    </row>
    <row r="909" spans="1:14" x14ac:dyDescent="0.35">
      <c r="A909" t="s">
        <v>4846</v>
      </c>
      <c r="B909" t="s">
        <v>69</v>
      </c>
      <c r="C909" t="s">
        <v>21</v>
      </c>
      <c r="D909" t="s">
        <v>81</v>
      </c>
      <c r="E909" t="s">
        <v>22</v>
      </c>
      <c r="F909" s="2">
        <v>42775</v>
      </c>
      <c r="G909" s="2">
        <v>29292</v>
      </c>
      <c r="H909" s="4">
        <v>114866</v>
      </c>
      <c r="I909" s="4">
        <v>6565</v>
      </c>
      <c r="J909" s="4">
        <f>Table1[[#This Row],[Basic Salary]]+Table1[[#This Row],[Bonus]]</f>
        <v>121431</v>
      </c>
      <c r="K909">
        <v>80</v>
      </c>
      <c r="L909">
        <v>98</v>
      </c>
      <c r="M909" t="s">
        <v>18</v>
      </c>
      <c r="N909">
        <v>102</v>
      </c>
    </row>
    <row r="910" spans="1:14" x14ac:dyDescent="0.35">
      <c r="A910" t="s">
        <v>4372</v>
      </c>
      <c r="B910" t="s">
        <v>20</v>
      </c>
      <c r="C910" t="s">
        <v>15</v>
      </c>
      <c r="D910" t="s">
        <v>33</v>
      </c>
      <c r="E910" t="s">
        <v>65</v>
      </c>
      <c r="F910" s="2">
        <v>42576</v>
      </c>
      <c r="G910" s="2">
        <v>37583</v>
      </c>
      <c r="H910" s="4">
        <v>116384</v>
      </c>
      <c r="I910" s="4">
        <v>5031</v>
      </c>
      <c r="J910" s="4">
        <f>Table1[[#This Row],[Basic Salary]]+Table1[[#This Row],[Bonus]]</f>
        <v>121415</v>
      </c>
      <c r="K910">
        <v>85</v>
      </c>
      <c r="L910">
        <v>51</v>
      </c>
      <c r="M910" t="s">
        <v>31</v>
      </c>
      <c r="N910">
        <v>108</v>
      </c>
    </row>
    <row r="911" spans="1:14" x14ac:dyDescent="0.35">
      <c r="A911" t="s">
        <v>2762</v>
      </c>
      <c r="B911" t="s">
        <v>60</v>
      </c>
      <c r="C911" t="s">
        <v>15</v>
      </c>
      <c r="D911" t="s">
        <v>43</v>
      </c>
      <c r="E911" t="s">
        <v>26</v>
      </c>
      <c r="F911" s="2">
        <v>43187</v>
      </c>
      <c r="G911" s="2">
        <v>40107</v>
      </c>
      <c r="H911" s="4">
        <v>108482</v>
      </c>
      <c r="I911" s="4">
        <v>12909</v>
      </c>
      <c r="J911" s="4">
        <f>Table1[[#This Row],[Basic Salary]]+Table1[[#This Row],[Bonus]]</f>
        <v>121391</v>
      </c>
      <c r="K911">
        <v>72</v>
      </c>
      <c r="L911">
        <v>89</v>
      </c>
      <c r="M911" t="s">
        <v>53</v>
      </c>
      <c r="N911">
        <v>105</v>
      </c>
    </row>
    <row r="912" spans="1:14" x14ac:dyDescent="0.35">
      <c r="A912" t="s">
        <v>3712</v>
      </c>
      <c r="B912" t="s">
        <v>60</v>
      </c>
      <c r="C912" t="s">
        <v>21</v>
      </c>
      <c r="D912" t="s">
        <v>16</v>
      </c>
      <c r="E912" t="s">
        <v>26</v>
      </c>
      <c r="F912" s="2">
        <v>43307</v>
      </c>
      <c r="G912" s="2">
        <v>37255</v>
      </c>
      <c r="H912" s="4">
        <v>113312</v>
      </c>
      <c r="I912" s="4">
        <v>8057</v>
      </c>
      <c r="J912" s="4">
        <f>Table1[[#This Row],[Basic Salary]]+Table1[[#This Row],[Bonus]]</f>
        <v>121369</v>
      </c>
      <c r="K912">
        <v>70</v>
      </c>
      <c r="L912">
        <v>47</v>
      </c>
      <c r="M912" t="s">
        <v>53</v>
      </c>
      <c r="N912">
        <v>118</v>
      </c>
    </row>
    <row r="913" spans="1:14" x14ac:dyDescent="0.35">
      <c r="A913" t="s">
        <v>3676</v>
      </c>
      <c r="B913" t="s">
        <v>29</v>
      </c>
      <c r="C913" t="s">
        <v>21</v>
      </c>
      <c r="D913" t="s">
        <v>43</v>
      </c>
      <c r="E913" t="s">
        <v>30</v>
      </c>
      <c r="F913" s="2">
        <v>42034</v>
      </c>
      <c r="G913" s="2">
        <v>32515</v>
      </c>
      <c r="H913" s="4">
        <v>97919</v>
      </c>
      <c r="I913" s="4">
        <v>23444</v>
      </c>
      <c r="J913" s="4">
        <f>Table1[[#This Row],[Basic Salary]]+Table1[[#This Row],[Bonus]]</f>
        <v>121363</v>
      </c>
      <c r="K913">
        <v>82</v>
      </c>
      <c r="L913">
        <v>60</v>
      </c>
      <c r="M913" t="s">
        <v>34</v>
      </c>
      <c r="N913">
        <v>110</v>
      </c>
    </row>
    <row r="914" spans="1:14" x14ac:dyDescent="0.35">
      <c r="A914" t="s">
        <v>2887</v>
      </c>
      <c r="B914" t="s">
        <v>60</v>
      </c>
      <c r="C914" t="s">
        <v>15</v>
      </c>
      <c r="D914" t="s">
        <v>16</v>
      </c>
      <c r="E914" t="s">
        <v>65</v>
      </c>
      <c r="F914" s="2">
        <v>43555</v>
      </c>
      <c r="G914" s="2">
        <v>39637</v>
      </c>
      <c r="H914" s="4">
        <v>92740</v>
      </c>
      <c r="I914" s="4">
        <v>28608</v>
      </c>
      <c r="J914" s="4">
        <f>Table1[[#This Row],[Basic Salary]]+Table1[[#This Row],[Bonus]]</f>
        <v>121348</v>
      </c>
      <c r="K914">
        <v>78</v>
      </c>
      <c r="L914">
        <v>81</v>
      </c>
      <c r="M914" t="s">
        <v>23</v>
      </c>
      <c r="N914">
        <v>112</v>
      </c>
    </row>
    <row r="915" spans="1:14" x14ac:dyDescent="0.35">
      <c r="A915" t="s">
        <v>2733</v>
      </c>
      <c r="B915" t="s">
        <v>48</v>
      </c>
      <c r="C915" t="s">
        <v>15</v>
      </c>
      <c r="D915" t="s">
        <v>43</v>
      </c>
      <c r="E915" t="s">
        <v>51</v>
      </c>
      <c r="F915" s="2">
        <v>42322</v>
      </c>
      <c r="G915" s="2">
        <v>38144</v>
      </c>
      <c r="H915" s="4">
        <v>95882</v>
      </c>
      <c r="I915" s="4">
        <v>25457</v>
      </c>
      <c r="J915" s="4">
        <f>Table1[[#This Row],[Basic Salary]]+Table1[[#This Row],[Bonus]]</f>
        <v>121339</v>
      </c>
      <c r="K915">
        <v>62</v>
      </c>
      <c r="L915">
        <v>93</v>
      </c>
      <c r="M915" t="s">
        <v>27</v>
      </c>
      <c r="N915">
        <v>107</v>
      </c>
    </row>
    <row r="916" spans="1:14" x14ac:dyDescent="0.35">
      <c r="A916" t="s">
        <v>4549</v>
      </c>
      <c r="B916" t="s">
        <v>71</v>
      </c>
      <c r="C916" t="s">
        <v>15</v>
      </c>
      <c r="D916" t="s">
        <v>16</v>
      </c>
      <c r="E916" t="s">
        <v>51</v>
      </c>
      <c r="F916" s="2">
        <v>45892</v>
      </c>
      <c r="G916" s="2">
        <v>35011</v>
      </c>
      <c r="H916" s="4">
        <v>114691</v>
      </c>
      <c r="I916" s="4">
        <v>6614</v>
      </c>
      <c r="J916" s="4">
        <f>Table1[[#This Row],[Basic Salary]]+Table1[[#This Row],[Bonus]]</f>
        <v>121305</v>
      </c>
      <c r="K916">
        <v>93</v>
      </c>
      <c r="L916">
        <v>74</v>
      </c>
      <c r="M916" t="s">
        <v>53</v>
      </c>
      <c r="N916">
        <v>118</v>
      </c>
    </row>
    <row r="917" spans="1:14" x14ac:dyDescent="0.35">
      <c r="A917" t="s">
        <v>2027</v>
      </c>
      <c r="B917" t="s">
        <v>62</v>
      </c>
      <c r="C917" t="s">
        <v>15</v>
      </c>
      <c r="D917" t="s">
        <v>40</v>
      </c>
      <c r="E917" t="s">
        <v>51</v>
      </c>
      <c r="F917" s="2">
        <v>42353</v>
      </c>
      <c r="G917" s="2">
        <v>34128</v>
      </c>
      <c r="H917" s="4">
        <v>103077</v>
      </c>
      <c r="I917" s="4">
        <v>18213</v>
      </c>
      <c r="J917" s="4">
        <f>Table1[[#This Row],[Basic Salary]]+Table1[[#This Row],[Bonus]]</f>
        <v>121290</v>
      </c>
      <c r="K917">
        <v>65</v>
      </c>
      <c r="L917">
        <v>88</v>
      </c>
      <c r="M917" t="s">
        <v>18</v>
      </c>
      <c r="N917">
        <v>103</v>
      </c>
    </row>
    <row r="918" spans="1:14" x14ac:dyDescent="0.35">
      <c r="A918" t="s">
        <v>529</v>
      </c>
      <c r="B918" t="s">
        <v>87</v>
      </c>
      <c r="C918" t="s">
        <v>21</v>
      </c>
      <c r="D918" t="s">
        <v>25</v>
      </c>
      <c r="E918" t="s">
        <v>65</v>
      </c>
      <c r="F918" s="2">
        <v>44324</v>
      </c>
      <c r="G918" s="2">
        <v>38491</v>
      </c>
      <c r="H918" s="4">
        <v>111430</v>
      </c>
      <c r="I918" s="4">
        <v>9790</v>
      </c>
      <c r="J918" s="4">
        <f>Table1[[#This Row],[Basic Salary]]+Table1[[#This Row],[Bonus]]</f>
        <v>121220</v>
      </c>
      <c r="K918">
        <v>90</v>
      </c>
      <c r="L918">
        <v>100</v>
      </c>
      <c r="M918" t="s">
        <v>31</v>
      </c>
      <c r="N918">
        <v>102</v>
      </c>
    </row>
    <row r="919" spans="1:14" x14ac:dyDescent="0.35">
      <c r="A919" t="s">
        <v>1403</v>
      </c>
      <c r="B919" t="s">
        <v>39</v>
      </c>
      <c r="C919" t="s">
        <v>21</v>
      </c>
      <c r="D919" t="s">
        <v>81</v>
      </c>
      <c r="E919" t="s">
        <v>17</v>
      </c>
      <c r="F919" s="2">
        <v>44996</v>
      </c>
      <c r="G919" s="2">
        <v>36177</v>
      </c>
      <c r="H919" s="4">
        <v>103241</v>
      </c>
      <c r="I919" s="4">
        <v>17905</v>
      </c>
      <c r="J919" s="4">
        <f>Table1[[#This Row],[Basic Salary]]+Table1[[#This Row],[Bonus]]</f>
        <v>121146</v>
      </c>
      <c r="K919">
        <v>94</v>
      </c>
      <c r="L919">
        <v>44</v>
      </c>
      <c r="M919" t="s">
        <v>31</v>
      </c>
      <c r="N919">
        <v>116</v>
      </c>
    </row>
    <row r="920" spans="1:14" x14ac:dyDescent="0.35">
      <c r="A920" t="s">
        <v>517</v>
      </c>
      <c r="B920" t="s">
        <v>129</v>
      </c>
      <c r="C920" t="s">
        <v>15</v>
      </c>
      <c r="D920" t="s">
        <v>16</v>
      </c>
      <c r="E920" t="s">
        <v>22</v>
      </c>
      <c r="F920" s="2">
        <v>42025</v>
      </c>
      <c r="G920" s="2">
        <v>38604</v>
      </c>
      <c r="H920" s="4">
        <v>103204</v>
      </c>
      <c r="I920" s="4">
        <v>17913</v>
      </c>
      <c r="J920" s="4">
        <f>Table1[[#This Row],[Basic Salary]]+Table1[[#This Row],[Bonus]]</f>
        <v>121117</v>
      </c>
      <c r="K920">
        <v>94</v>
      </c>
      <c r="L920">
        <v>75</v>
      </c>
      <c r="M920" t="s">
        <v>53</v>
      </c>
      <c r="N920">
        <v>110</v>
      </c>
    </row>
    <row r="921" spans="1:14" x14ac:dyDescent="0.35">
      <c r="A921" t="s">
        <v>1596</v>
      </c>
      <c r="B921" t="s">
        <v>85</v>
      </c>
      <c r="C921" t="s">
        <v>15</v>
      </c>
      <c r="D921" t="s">
        <v>81</v>
      </c>
      <c r="E921" t="s">
        <v>51</v>
      </c>
      <c r="F921" s="2">
        <v>45729</v>
      </c>
      <c r="G921" s="2">
        <v>34390</v>
      </c>
      <c r="H921" s="4">
        <v>101473</v>
      </c>
      <c r="I921" s="4">
        <v>19634</v>
      </c>
      <c r="J921" s="4">
        <f>Table1[[#This Row],[Basic Salary]]+Table1[[#This Row],[Bonus]]</f>
        <v>121107</v>
      </c>
      <c r="K921">
        <v>90</v>
      </c>
      <c r="L921">
        <v>61</v>
      </c>
      <c r="M921" t="s">
        <v>18</v>
      </c>
      <c r="N921">
        <v>106</v>
      </c>
    </row>
    <row r="922" spans="1:14" x14ac:dyDescent="0.35">
      <c r="A922" t="s">
        <v>2412</v>
      </c>
      <c r="B922" t="s">
        <v>39</v>
      </c>
      <c r="C922" t="s">
        <v>15</v>
      </c>
      <c r="D922" t="s">
        <v>25</v>
      </c>
      <c r="E922" t="s">
        <v>22</v>
      </c>
      <c r="F922" s="2">
        <v>42440</v>
      </c>
      <c r="G922" s="2">
        <v>38641</v>
      </c>
      <c r="H922" s="4">
        <v>112479</v>
      </c>
      <c r="I922" s="4">
        <v>8618</v>
      </c>
      <c r="J922" s="4">
        <f>Table1[[#This Row],[Basic Salary]]+Table1[[#This Row],[Bonus]]</f>
        <v>121097</v>
      </c>
      <c r="K922">
        <v>80</v>
      </c>
      <c r="L922">
        <v>99</v>
      </c>
      <c r="M922" t="s">
        <v>23</v>
      </c>
      <c r="N922">
        <v>119</v>
      </c>
    </row>
    <row r="923" spans="1:14" x14ac:dyDescent="0.35">
      <c r="A923" t="s">
        <v>2925</v>
      </c>
      <c r="B923" t="s">
        <v>57</v>
      </c>
      <c r="C923" t="s">
        <v>15</v>
      </c>
      <c r="D923" t="s">
        <v>81</v>
      </c>
      <c r="E923" t="s">
        <v>65</v>
      </c>
      <c r="F923" s="2">
        <v>43593</v>
      </c>
      <c r="G923" s="2">
        <v>35777</v>
      </c>
      <c r="H923" s="4">
        <v>111436</v>
      </c>
      <c r="I923" s="4">
        <v>9653</v>
      </c>
      <c r="J923" s="4">
        <f>Table1[[#This Row],[Basic Salary]]+Table1[[#This Row],[Bonus]]</f>
        <v>121089</v>
      </c>
      <c r="K923">
        <v>66</v>
      </c>
      <c r="L923">
        <v>69</v>
      </c>
      <c r="M923" t="s">
        <v>34</v>
      </c>
      <c r="N923">
        <v>116</v>
      </c>
    </row>
    <row r="924" spans="1:14" x14ac:dyDescent="0.35">
      <c r="A924" t="s">
        <v>4462</v>
      </c>
      <c r="B924" t="s">
        <v>45</v>
      </c>
      <c r="C924" t="s">
        <v>21</v>
      </c>
      <c r="D924" t="s">
        <v>40</v>
      </c>
      <c r="E924" t="s">
        <v>22</v>
      </c>
      <c r="F924" s="2">
        <v>42148</v>
      </c>
      <c r="G924" s="2">
        <v>35494</v>
      </c>
      <c r="H924" s="4">
        <v>109955</v>
      </c>
      <c r="I924" s="4">
        <v>11130</v>
      </c>
      <c r="J924" s="4">
        <f>Table1[[#This Row],[Basic Salary]]+Table1[[#This Row],[Bonus]]</f>
        <v>121085</v>
      </c>
      <c r="K924">
        <v>81</v>
      </c>
      <c r="L924">
        <v>82</v>
      </c>
      <c r="M924" t="s">
        <v>31</v>
      </c>
      <c r="N924">
        <v>103</v>
      </c>
    </row>
    <row r="925" spans="1:14" x14ac:dyDescent="0.35">
      <c r="A925" t="s">
        <v>4276</v>
      </c>
      <c r="B925" t="s">
        <v>69</v>
      </c>
      <c r="C925" t="s">
        <v>21</v>
      </c>
      <c r="D925" t="s">
        <v>43</v>
      </c>
      <c r="E925" t="s">
        <v>65</v>
      </c>
      <c r="F925" s="2">
        <v>45014</v>
      </c>
      <c r="G925" s="2">
        <v>33398</v>
      </c>
      <c r="H925" s="4">
        <v>111625</v>
      </c>
      <c r="I925" s="4">
        <v>9450</v>
      </c>
      <c r="J925" s="4">
        <f>Table1[[#This Row],[Basic Salary]]+Table1[[#This Row],[Bonus]]</f>
        <v>121075</v>
      </c>
      <c r="K925">
        <v>89</v>
      </c>
      <c r="L925">
        <v>84</v>
      </c>
      <c r="M925" t="s">
        <v>34</v>
      </c>
      <c r="N925">
        <v>119</v>
      </c>
    </row>
    <row r="926" spans="1:14" x14ac:dyDescent="0.35">
      <c r="A926" t="s">
        <v>1411</v>
      </c>
      <c r="B926" t="s">
        <v>71</v>
      </c>
      <c r="C926" t="s">
        <v>15</v>
      </c>
      <c r="D926" t="s">
        <v>40</v>
      </c>
      <c r="E926" t="s">
        <v>51</v>
      </c>
      <c r="F926" s="2">
        <v>45116</v>
      </c>
      <c r="G926" s="2">
        <v>35503</v>
      </c>
      <c r="H926" s="4">
        <v>113436</v>
      </c>
      <c r="I926" s="4">
        <v>7621</v>
      </c>
      <c r="J926" s="4">
        <f>Table1[[#This Row],[Basic Salary]]+Table1[[#This Row],[Bonus]]</f>
        <v>121057</v>
      </c>
      <c r="K926">
        <v>69</v>
      </c>
      <c r="L926">
        <v>40</v>
      </c>
      <c r="M926" t="s">
        <v>31</v>
      </c>
      <c r="N926">
        <v>119</v>
      </c>
    </row>
    <row r="927" spans="1:14" x14ac:dyDescent="0.35">
      <c r="A927" t="s">
        <v>2957</v>
      </c>
      <c r="B927" t="s">
        <v>69</v>
      </c>
      <c r="C927" t="s">
        <v>15</v>
      </c>
      <c r="D927" t="s">
        <v>25</v>
      </c>
      <c r="E927" t="s">
        <v>26</v>
      </c>
      <c r="F927" s="2">
        <v>43618</v>
      </c>
      <c r="G927" s="2">
        <v>32012</v>
      </c>
      <c r="H927" s="4">
        <v>94964</v>
      </c>
      <c r="I927" s="4">
        <v>26059</v>
      </c>
      <c r="J927" s="4">
        <f>Table1[[#This Row],[Basic Salary]]+Table1[[#This Row],[Bonus]]</f>
        <v>121023</v>
      </c>
      <c r="K927">
        <v>61</v>
      </c>
      <c r="L927">
        <v>72</v>
      </c>
      <c r="M927" t="s">
        <v>34</v>
      </c>
      <c r="N927">
        <v>103</v>
      </c>
    </row>
    <row r="928" spans="1:14" x14ac:dyDescent="0.35">
      <c r="A928" t="s">
        <v>3431</v>
      </c>
      <c r="B928" t="s">
        <v>129</v>
      </c>
      <c r="C928" t="s">
        <v>21</v>
      </c>
      <c r="D928" t="s">
        <v>16</v>
      </c>
      <c r="E928" t="s">
        <v>22</v>
      </c>
      <c r="F928" s="2">
        <v>44107</v>
      </c>
      <c r="G928" s="2">
        <v>31102</v>
      </c>
      <c r="H928" s="4">
        <v>106060</v>
      </c>
      <c r="I928" s="4">
        <v>14947</v>
      </c>
      <c r="J928" s="4">
        <f>Table1[[#This Row],[Basic Salary]]+Table1[[#This Row],[Bonus]]</f>
        <v>121007</v>
      </c>
      <c r="K928">
        <v>94</v>
      </c>
      <c r="L928">
        <v>89</v>
      </c>
      <c r="M928" t="s">
        <v>31</v>
      </c>
      <c r="N928">
        <v>105</v>
      </c>
    </row>
    <row r="929" spans="1:14" x14ac:dyDescent="0.35">
      <c r="A929" t="s">
        <v>4832</v>
      </c>
      <c r="B929" t="s">
        <v>50</v>
      </c>
      <c r="C929" t="s">
        <v>15</v>
      </c>
      <c r="D929" t="s">
        <v>40</v>
      </c>
      <c r="E929" t="s">
        <v>22</v>
      </c>
      <c r="F929" s="2">
        <v>45048</v>
      </c>
      <c r="G929" s="2">
        <v>29459</v>
      </c>
      <c r="H929" s="4">
        <v>98315</v>
      </c>
      <c r="I929" s="4">
        <v>22685</v>
      </c>
      <c r="J929" s="4">
        <f>Table1[[#This Row],[Basic Salary]]+Table1[[#This Row],[Bonus]]</f>
        <v>121000</v>
      </c>
      <c r="K929">
        <v>62</v>
      </c>
      <c r="L929">
        <v>49</v>
      </c>
      <c r="M929" t="s">
        <v>31</v>
      </c>
      <c r="N929">
        <v>116</v>
      </c>
    </row>
    <row r="930" spans="1:14" x14ac:dyDescent="0.35">
      <c r="A930" t="s">
        <v>3077</v>
      </c>
      <c r="B930" t="s">
        <v>71</v>
      </c>
      <c r="C930" t="s">
        <v>21</v>
      </c>
      <c r="D930" t="s">
        <v>40</v>
      </c>
      <c r="E930" t="s">
        <v>30</v>
      </c>
      <c r="F930" s="2">
        <v>42793</v>
      </c>
      <c r="G930" s="2">
        <v>39395</v>
      </c>
      <c r="H930" s="4">
        <v>95667</v>
      </c>
      <c r="I930" s="4">
        <v>25317</v>
      </c>
      <c r="J930" s="4">
        <f>Table1[[#This Row],[Basic Salary]]+Table1[[#This Row],[Bonus]]</f>
        <v>120984</v>
      </c>
      <c r="K930">
        <v>64</v>
      </c>
      <c r="L930">
        <v>97</v>
      </c>
      <c r="M930" t="s">
        <v>37</v>
      </c>
      <c r="N930">
        <v>115</v>
      </c>
    </row>
    <row r="931" spans="1:14" x14ac:dyDescent="0.35">
      <c r="A931" t="s">
        <v>1222</v>
      </c>
      <c r="B931" t="s">
        <v>77</v>
      </c>
      <c r="C931" t="s">
        <v>21</v>
      </c>
      <c r="D931" t="s">
        <v>46</v>
      </c>
      <c r="E931" t="s">
        <v>30</v>
      </c>
      <c r="F931" s="2">
        <v>44907</v>
      </c>
      <c r="G931" s="2">
        <v>36659</v>
      </c>
      <c r="H931" s="4">
        <v>110890</v>
      </c>
      <c r="I931" s="4">
        <v>10046</v>
      </c>
      <c r="J931" s="4">
        <f>Table1[[#This Row],[Basic Salary]]+Table1[[#This Row],[Bonus]]</f>
        <v>120936</v>
      </c>
      <c r="K931">
        <v>92</v>
      </c>
      <c r="L931">
        <v>46</v>
      </c>
      <c r="M931" t="s">
        <v>37</v>
      </c>
      <c r="N931">
        <v>108</v>
      </c>
    </row>
    <row r="932" spans="1:14" x14ac:dyDescent="0.35">
      <c r="A932" t="s">
        <v>2547</v>
      </c>
      <c r="B932" t="s">
        <v>20</v>
      </c>
      <c r="C932" t="s">
        <v>15</v>
      </c>
      <c r="D932" t="s">
        <v>25</v>
      </c>
      <c r="E932" t="s">
        <v>30</v>
      </c>
      <c r="F932" s="2">
        <v>45130</v>
      </c>
      <c r="G932" s="2">
        <v>32510</v>
      </c>
      <c r="H932" s="4">
        <v>95614</v>
      </c>
      <c r="I932" s="4">
        <v>25289</v>
      </c>
      <c r="J932" s="4">
        <f>Table1[[#This Row],[Basic Salary]]+Table1[[#This Row],[Bonus]]</f>
        <v>120903</v>
      </c>
      <c r="K932">
        <v>71</v>
      </c>
      <c r="L932">
        <v>48</v>
      </c>
      <c r="M932" t="s">
        <v>37</v>
      </c>
      <c r="N932">
        <v>110</v>
      </c>
    </row>
    <row r="933" spans="1:14" x14ac:dyDescent="0.35">
      <c r="A933" t="s">
        <v>1659</v>
      </c>
      <c r="B933" t="s">
        <v>60</v>
      </c>
      <c r="C933" t="s">
        <v>15</v>
      </c>
      <c r="D933" t="s">
        <v>16</v>
      </c>
      <c r="E933" t="s">
        <v>22</v>
      </c>
      <c r="F933" s="2">
        <v>43512</v>
      </c>
      <c r="G933" s="2">
        <v>32748</v>
      </c>
      <c r="H933" s="4">
        <v>109642</v>
      </c>
      <c r="I933" s="4">
        <v>11251</v>
      </c>
      <c r="J933" s="4">
        <f>Table1[[#This Row],[Basic Salary]]+Table1[[#This Row],[Bonus]]</f>
        <v>120893</v>
      </c>
      <c r="K933">
        <v>87</v>
      </c>
      <c r="L933">
        <v>87</v>
      </c>
      <c r="M933" t="s">
        <v>31</v>
      </c>
      <c r="N933">
        <v>103</v>
      </c>
    </row>
    <row r="934" spans="1:14" x14ac:dyDescent="0.35">
      <c r="A934" t="s">
        <v>3754</v>
      </c>
      <c r="B934" t="s">
        <v>45</v>
      </c>
      <c r="C934" t="s">
        <v>15</v>
      </c>
      <c r="D934" t="s">
        <v>46</v>
      </c>
      <c r="E934" t="s">
        <v>65</v>
      </c>
      <c r="F934" s="2">
        <v>45638</v>
      </c>
      <c r="G934" s="2">
        <v>33753</v>
      </c>
      <c r="H934" s="4">
        <v>101104</v>
      </c>
      <c r="I934" s="4">
        <v>19775</v>
      </c>
      <c r="J934" s="4">
        <f>Table1[[#This Row],[Basic Salary]]+Table1[[#This Row],[Bonus]]</f>
        <v>120879</v>
      </c>
      <c r="K934">
        <v>70</v>
      </c>
      <c r="L934">
        <v>79</v>
      </c>
      <c r="M934" t="s">
        <v>27</v>
      </c>
      <c r="N934">
        <v>120</v>
      </c>
    </row>
    <row r="935" spans="1:14" x14ac:dyDescent="0.35">
      <c r="A935" t="s">
        <v>2377</v>
      </c>
      <c r="B935" t="s">
        <v>89</v>
      </c>
      <c r="C935" t="s">
        <v>21</v>
      </c>
      <c r="D935" t="s">
        <v>25</v>
      </c>
      <c r="E935" t="s">
        <v>26</v>
      </c>
      <c r="F935" s="2">
        <v>42120</v>
      </c>
      <c r="G935" s="2">
        <v>31816</v>
      </c>
      <c r="H935" s="4">
        <v>96395</v>
      </c>
      <c r="I935" s="4">
        <v>24480</v>
      </c>
      <c r="J935" s="4">
        <f>Table1[[#This Row],[Basic Salary]]+Table1[[#This Row],[Bonus]]</f>
        <v>120875</v>
      </c>
      <c r="K935">
        <v>86</v>
      </c>
      <c r="L935">
        <v>89</v>
      </c>
      <c r="M935" t="s">
        <v>18</v>
      </c>
      <c r="N935">
        <v>113</v>
      </c>
    </row>
    <row r="936" spans="1:14" x14ac:dyDescent="0.35">
      <c r="A936" t="s">
        <v>4689</v>
      </c>
      <c r="B936" t="s">
        <v>14</v>
      </c>
      <c r="C936" t="s">
        <v>15</v>
      </c>
      <c r="D936" t="s">
        <v>46</v>
      </c>
      <c r="E936" t="s">
        <v>17</v>
      </c>
      <c r="F936" s="2">
        <v>42053</v>
      </c>
      <c r="G936" s="2">
        <v>37353</v>
      </c>
      <c r="H936" s="4">
        <v>96214</v>
      </c>
      <c r="I936" s="4">
        <v>24615</v>
      </c>
      <c r="J936" s="4">
        <f>Table1[[#This Row],[Basic Salary]]+Table1[[#This Row],[Bonus]]</f>
        <v>120829</v>
      </c>
      <c r="K936">
        <v>62</v>
      </c>
      <c r="L936">
        <v>80</v>
      </c>
      <c r="M936" t="s">
        <v>27</v>
      </c>
      <c r="N936">
        <v>118</v>
      </c>
    </row>
    <row r="937" spans="1:14" x14ac:dyDescent="0.35">
      <c r="A937" t="s">
        <v>1878</v>
      </c>
      <c r="B937" t="s">
        <v>45</v>
      </c>
      <c r="C937" t="s">
        <v>21</v>
      </c>
      <c r="D937" t="s">
        <v>40</v>
      </c>
      <c r="E937" t="s">
        <v>26</v>
      </c>
      <c r="F937" s="2">
        <v>43788</v>
      </c>
      <c r="G937" s="2">
        <v>29980</v>
      </c>
      <c r="H937" s="4">
        <v>93070</v>
      </c>
      <c r="I937" s="4">
        <v>27730</v>
      </c>
      <c r="J937" s="4">
        <f>Table1[[#This Row],[Basic Salary]]+Table1[[#This Row],[Bonus]]</f>
        <v>120800</v>
      </c>
      <c r="K937">
        <v>66</v>
      </c>
      <c r="L937">
        <v>47</v>
      </c>
      <c r="M937" t="s">
        <v>18</v>
      </c>
      <c r="N937">
        <v>105</v>
      </c>
    </row>
    <row r="938" spans="1:14" x14ac:dyDescent="0.35">
      <c r="A938" t="s">
        <v>3508</v>
      </c>
      <c r="B938" t="s">
        <v>85</v>
      </c>
      <c r="C938" t="s">
        <v>15</v>
      </c>
      <c r="D938" t="s">
        <v>81</v>
      </c>
      <c r="E938" t="s">
        <v>65</v>
      </c>
      <c r="F938" s="2">
        <v>42926</v>
      </c>
      <c r="G938" s="2">
        <v>36178</v>
      </c>
      <c r="H938" s="4">
        <v>96823</v>
      </c>
      <c r="I938" s="4">
        <v>23972</v>
      </c>
      <c r="J938" s="4">
        <f>Table1[[#This Row],[Basic Salary]]+Table1[[#This Row],[Bonus]]</f>
        <v>120795</v>
      </c>
      <c r="K938">
        <v>83</v>
      </c>
      <c r="L938">
        <v>86</v>
      </c>
      <c r="M938" t="s">
        <v>27</v>
      </c>
      <c r="N938">
        <v>120</v>
      </c>
    </row>
    <row r="939" spans="1:14" x14ac:dyDescent="0.35">
      <c r="A939" t="s">
        <v>265</v>
      </c>
      <c r="B939" t="s">
        <v>75</v>
      </c>
      <c r="C939" t="s">
        <v>15</v>
      </c>
      <c r="D939" t="s">
        <v>43</v>
      </c>
      <c r="E939" t="s">
        <v>51</v>
      </c>
      <c r="F939" s="2">
        <v>42577</v>
      </c>
      <c r="G939" s="2">
        <v>34594</v>
      </c>
      <c r="H939" s="4">
        <v>105356</v>
      </c>
      <c r="I939" s="4">
        <v>15437</v>
      </c>
      <c r="J939" s="4">
        <f>Table1[[#This Row],[Basic Salary]]+Table1[[#This Row],[Bonus]]</f>
        <v>120793</v>
      </c>
      <c r="K939">
        <v>70</v>
      </c>
      <c r="L939">
        <v>65</v>
      </c>
      <c r="M939" t="s">
        <v>23</v>
      </c>
      <c r="N939">
        <v>110</v>
      </c>
    </row>
    <row r="940" spans="1:14" x14ac:dyDescent="0.35">
      <c r="A940" t="s">
        <v>4311</v>
      </c>
      <c r="B940" t="s">
        <v>39</v>
      </c>
      <c r="C940" t="s">
        <v>21</v>
      </c>
      <c r="D940" t="s">
        <v>25</v>
      </c>
      <c r="E940" t="s">
        <v>26</v>
      </c>
      <c r="F940" s="2">
        <v>44671</v>
      </c>
      <c r="G940" s="2">
        <v>41018</v>
      </c>
      <c r="H940" s="4">
        <v>105829</v>
      </c>
      <c r="I940" s="4">
        <v>14952</v>
      </c>
      <c r="J940" s="4">
        <f>Table1[[#This Row],[Basic Salary]]+Table1[[#This Row],[Bonus]]</f>
        <v>120781</v>
      </c>
      <c r="K940">
        <v>90</v>
      </c>
      <c r="L940">
        <v>51</v>
      </c>
      <c r="M940" t="s">
        <v>23</v>
      </c>
      <c r="N940">
        <v>103</v>
      </c>
    </row>
    <row r="941" spans="1:14" x14ac:dyDescent="0.35">
      <c r="A941" t="s">
        <v>4386</v>
      </c>
      <c r="B941" t="s">
        <v>48</v>
      </c>
      <c r="C941" t="s">
        <v>21</v>
      </c>
      <c r="D941" t="s">
        <v>16</v>
      </c>
      <c r="E941" t="s">
        <v>30</v>
      </c>
      <c r="F941" s="2">
        <v>45077</v>
      </c>
      <c r="G941" s="2">
        <v>29264</v>
      </c>
      <c r="H941" s="4">
        <v>94916</v>
      </c>
      <c r="I941" s="4">
        <v>25829</v>
      </c>
      <c r="J941" s="4">
        <f>Table1[[#This Row],[Basic Salary]]+Table1[[#This Row],[Bonus]]</f>
        <v>120745</v>
      </c>
      <c r="K941">
        <v>81</v>
      </c>
      <c r="L941">
        <v>69</v>
      </c>
      <c r="M941" t="s">
        <v>23</v>
      </c>
      <c r="N941">
        <v>113</v>
      </c>
    </row>
    <row r="942" spans="1:14" x14ac:dyDescent="0.35">
      <c r="A942" t="s">
        <v>2149</v>
      </c>
      <c r="B942" t="s">
        <v>42</v>
      </c>
      <c r="C942" t="s">
        <v>21</v>
      </c>
      <c r="D942" t="s">
        <v>40</v>
      </c>
      <c r="E942" t="s">
        <v>30</v>
      </c>
      <c r="F942" s="2">
        <v>45094</v>
      </c>
      <c r="G942" s="2">
        <v>38438</v>
      </c>
      <c r="H942" s="4">
        <v>97939</v>
      </c>
      <c r="I942" s="4">
        <v>22794</v>
      </c>
      <c r="J942" s="4">
        <f>Table1[[#This Row],[Basic Salary]]+Table1[[#This Row],[Bonus]]</f>
        <v>120733</v>
      </c>
      <c r="K942">
        <v>88</v>
      </c>
      <c r="L942">
        <v>60</v>
      </c>
      <c r="M942" t="s">
        <v>34</v>
      </c>
      <c r="N942">
        <v>119</v>
      </c>
    </row>
    <row r="943" spans="1:14" x14ac:dyDescent="0.35">
      <c r="A943" t="s">
        <v>2713</v>
      </c>
      <c r="B943" t="s">
        <v>20</v>
      </c>
      <c r="C943" t="s">
        <v>15</v>
      </c>
      <c r="D943" t="s">
        <v>81</v>
      </c>
      <c r="E943" t="s">
        <v>17</v>
      </c>
      <c r="F943" s="2">
        <v>44374</v>
      </c>
      <c r="G943" s="2">
        <v>29419</v>
      </c>
      <c r="H943" s="4">
        <v>101530</v>
      </c>
      <c r="I943" s="4">
        <v>19197</v>
      </c>
      <c r="J943" s="4">
        <f>Table1[[#This Row],[Basic Salary]]+Table1[[#This Row],[Bonus]]</f>
        <v>120727</v>
      </c>
      <c r="K943">
        <v>100</v>
      </c>
      <c r="L943">
        <v>44</v>
      </c>
      <c r="M943" t="s">
        <v>34</v>
      </c>
      <c r="N943">
        <v>120</v>
      </c>
    </row>
    <row r="944" spans="1:14" x14ac:dyDescent="0.35">
      <c r="A944" t="s">
        <v>3493</v>
      </c>
      <c r="B944" t="s">
        <v>39</v>
      </c>
      <c r="C944" t="s">
        <v>15</v>
      </c>
      <c r="D944" t="s">
        <v>25</v>
      </c>
      <c r="E944" t="s">
        <v>65</v>
      </c>
      <c r="F944" s="2">
        <v>44843</v>
      </c>
      <c r="G944" s="2">
        <v>40038</v>
      </c>
      <c r="H944" s="4">
        <v>92967</v>
      </c>
      <c r="I944" s="4">
        <v>27731</v>
      </c>
      <c r="J944" s="4">
        <f>Table1[[#This Row],[Basic Salary]]+Table1[[#This Row],[Bonus]]</f>
        <v>120698</v>
      </c>
      <c r="K944">
        <v>61</v>
      </c>
      <c r="L944">
        <v>45</v>
      </c>
      <c r="M944" t="s">
        <v>37</v>
      </c>
      <c r="N944">
        <v>114</v>
      </c>
    </row>
    <row r="945" spans="1:14" x14ac:dyDescent="0.35">
      <c r="A945" t="s">
        <v>4272</v>
      </c>
      <c r="B945" t="s">
        <v>60</v>
      </c>
      <c r="C945" t="s">
        <v>21</v>
      </c>
      <c r="D945" t="s">
        <v>81</v>
      </c>
      <c r="E945" t="s">
        <v>65</v>
      </c>
      <c r="F945" s="2">
        <v>42967</v>
      </c>
      <c r="G945" s="2">
        <v>30028</v>
      </c>
      <c r="H945" s="4">
        <v>95432</v>
      </c>
      <c r="I945" s="4">
        <v>25259</v>
      </c>
      <c r="J945" s="4">
        <f>Table1[[#This Row],[Basic Salary]]+Table1[[#This Row],[Bonus]]</f>
        <v>120691</v>
      </c>
      <c r="K945">
        <v>68</v>
      </c>
      <c r="L945">
        <v>52</v>
      </c>
      <c r="M945" t="s">
        <v>18</v>
      </c>
      <c r="N945">
        <v>108</v>
      </c>
    </row>
    <row r="946" spans="1:14" x14ac:dyDescent="0.35">
      <c r="A946" t="s">
        <v>3818</v>
      </c>
      <c r="B946" t="s">
        <v>48</v>
      </c>
      <c r="C946" t="s">
        <v>21</v>
      </c>
      <c r="D946" t="s">
        <v>81</v>
      </c>
      <c r="E946" t="s">
        <v>30</v>
      </c>
      <c r="F946" s="2">
        <v>45645</v>
      </c>
      <c r="G946" s="2">
        <v>29903</v>
      </c>
      <c r="H946" s="4">
        <v>97197</v>
      </c>
      <c r="I946" s="4">
        <v>23414</v>
      </c>
      <c r="J946" s="4">
        <f>Table1[[#This Row],[Basic Salary]]+Table1[[#This Row],[Bonus]]</f>
        <v>120611</v>
      </c>
      <c r="K946">
        <v>96</v>
      </c>
      <c r="L946">
        <v>97</v>
      </c>
      <c r="M946" t="s">
        <v>31</v>
      </c>
      <c r="N946">
        <v>119</v>
      </c>
    </row>
    <row r="947" spans="1:14" x14ac:dyDescent="0.35">
      <c r="A947" t="s">
        <v>2519</v>
      </c>
      <c r="B947" t="s">
        <v>71</v>
      </c>
      <c r="C947" t="s">
        <v>15</v>
      </c>
      <c r="D947" t="s">
        <v>81</v>
      </c>
      <c r="E947" t="s">
        <v>30</v>
      </c>
      <c r="F947" s="2">
        <v>43350</v>
      </c>
      <c r="G947" s="2">
        <v>40983</v>
      </c>
      <c r="H947" s="4">
        <v>114515</v>
      </c>
      <c r="I947" s="4">
        <v>6094</v>
      </c>
      <c r="J947" s="4">
        <f>Table1[[#This Row],[Basic Salary]]+Table1[[#This Row],[Bonus]]</f>
        <v>120609</v>
      </c>
      <c r="K947">
        <v>74</v>
      </c>
      <c r="L947">
        <v>94</v>
      </c>
      <c r="M947" t="s">
        <v>27</v>
      </c>
      <c r="N947">
        <v>119</v>
      </c>
    </row>
    <row r="948" spans="1:14" x14ac:dyDescent="0.35">
      <c r="A948" t="s">
        <v>3831</v>
      </c>
      <c r="B948" t="s">
        <v>14</v>
      </c>
      <c r="C948" t="s">
        <v>21</v>
      </c>
      <c r="D948" t="s">
        <v>33</v>
      </c>
      <c r="E948" t="s">
        <v>26</v>
      </c>
      <c r="F948" s="2">
        <v>45175</v>
      </c>
      <c r="G948" s="2">
        <v>37869</v>
      </c>
      <c r="H948" s="4">
        <v>93937</v>
      </c>
      <c r="I948" s="4">
        <v>26672</v>
      </c>
      <c r="J948" s="4">
        <f>Table1[[#This Row],[Basic Salary]]+Table1[[#This Row],[Bonus]]</f>
        <v>120609</v>
      </c>
      <c r="K948">
        <v>65</v>
      </c>
      <c r="L948">
        <v>61</v>
      </c>
      <c r="M948" t="s">
        <v>31</v>
      </c>
      <c r="N948">
        <v>119</v>
      </c>
    </row>
    <row r="949" spans="1:14" x14ac:dyDescent="0.35">
      <c r="A949" t="s">
        <v>4833</v>
      </c>
      <c r="B949" t="s">
        <v>42</v>
      </c>
      <c r="C949" t="s">
        <v>15</v>
      </c>
      <c r="D949" t="s">
        <v>46</v>
      </c>
      <c r="E949" t="s">
        <v>22</v>
      </c>
      <c r="F949" s="2">
        <v>45486</v>
      </c>
      <c r="G949" s="2">
        <v>35830</v>
      </c>
      <c r="H949" s="4">
        <v>110056</v>
      </c>
      <c r="I949" s="4">
        <v>10518</v>
      </c>
      <c r="J949" s="4">
        <f>Table1[[#This Row],[Basic Salary]]+Table1[[#This Row],[Bonus]]</f>
        <v>120574</v>
      </c>
      <c r="K949">
        <v>63</v>
      </c>
      <c r="L949">
        <v>87</v>
      </c>
      <c r="M949" t="s">
        <v>18</v>
      </c>
      <c r="N949">
        <v>113</v>
      </c>
    </row>
    <row r="950" spans="1:14" x14ac:dyDescent="0.35">
      <c r="A950" t="s">
        <v>4973</v>
      </c>
      <c r="B950" t="s">
        <v>95</v>
      </c>
      <c r="C950" t="s">
        <v>15</v>
      </c>
      <c r="D950" t="s">
        <v>16</v>
      </c>
      <c r="E950" t="s">
        <v>51</v>
      </c>
      <c r="F950" s="2">
        <v>44055</v>
      </c>
      <c r="G950" s="2">
        <v>36199</v>
      </c>
      <c r="H950" s="4">
        <v>113887</v>
      </c>
      <c r="I950" s="4">
        <v>6637</v>
      </c>
      <c r="J950" s="4">
        <f>Table1[[#This Row],[Basic Salary]]+Table1[[#This Row],[Bonus]]</f>
        <v>120524</v>
      </c>
      <c r="K950">
        <v>100</v>
      </c>
      <c r="L950">
        <v>67</v>
      </c>
      <c r="M950" t="s">
        <v>34</v>
      </c>
      <c r="N950">
        <v>117</v>
      </c>
    </row>
    <row r="951" spans="1:14" x14ac:dyDescent="0.35">
      <c r="A951" t="s">
        <v>4485</v>
      </c>
      <c r="B951" t="s">
        <v>89</v>
      </c>
      <c r="C951" t="s">
        <v>21</v>
      </c>
      <c r="D951" t="s">
        <v>81</v>
      </c>
      <c r="E951" t="s">
        <v>51</v>
      </c>
      <c r="F951" s="2">
        <v>43630</v>
      </c>
      <c r="G951" s="2">
        <v>31163</v>
      </c>
      <c r="H951" s="4">
        <v>91058</v>
      </c>
      <c r="I951" s="4">
        <v>29440</v>
      </c>
      <c r="J951" s="4">
        <f>Table1[[#This Row],[Basic Salary]]+Table1[[#This Row],[Bonus]]</f>
        <v>120498</v>
      </c>
      <c r="K951">
        <v>60</v>
      </c>
      <c r="L951">
        <v>84</v>
      </c>
      <c r="M951" t="s">
        <v>31</v>
      </c>
      <c r="N951">
        <v>117</v>
      </c>
    </row>
    <row r="952" spans="1:14" x14ac:dyDescent="0.35">
      <c r="A952" t="s">
        <v>4579</v>
      </c>
      <c r="B952" t="s">
        <v>39</v>
      </c>
      <c r="C952" t="s">
        <v>15</v>
      </c>
      <c r="D952" t="s">
        <v>16</v>
      </c>
      <c r="E952" t="s">
        <v>30</v>
      </c>
      <c r="F952" s="2">
        <v>44549</v>
      </c>
      <c r="G952" s="2">
        <v>34206</v>
      </c>
      <c r="H952" s="4">
        <v>112911</v>
      </c>
      <c r="I952" s="4">
        <v>7569</v>
      </c>
      <c r="J952" s="4">
        <f>Table1[[#This Row],[Basic Salary]]+Table1[[#This Row],[Bonus]]</f>
        <v>120480</v>
      </c>
      <c r="K952">
        <v>82</v>
      </c>
      <c r="L952">
        <v>67</v>
      </c>
      <c r="M952" t="s">
        <v>27</v>
      </c>
      <c r="N952">
        <v>104</v>
      </c>
    </row>
    <row r="953" spans="1:14" x14ac:dyDescent="0.35">
      <c r="A953" t="s">
        <v>2597</v>
      </c>
      <c r="B953" t="s">
        <v>42</v>
      </c>
      <c r="C953" t="s">
        <v>21</v>
      </c>
      <c r="D953" t="s">
        <v>81</v>
      </c>
      <c r="E953" t="s">
        <v>30</v>
      </c>
      <c r="F953" s="2">
        <v>42899</v>
      </c>
      <c r="G953" s="2">
        <v>34563</v>
      </c>
      <c r="H953" s="4">
        <v>102969</v>
      </c>
      <c r="I953" s="4">
        <v>17500</v>
      </c>
      <c r="J953" s="4">
        <f>Table1[[#This Row],[Basic Salary]]+Table1[[#This Row],[Bonus]]</f>
        <v>120469</v>
      </c>
      <c r="K953">
        <v>100</v>
      </c>
      <c r="L953">
        <v>81</v>
      </c>
      <c r="M953" t="s">
        <v>37</v>
      </c>
      <c r="N953">
        <v>109</v>
      </c>
    </row>
    <row r="954" spans="1:14" x14ac:dyDescent="0.35">
      <c r="A954" t="s">
        <v>1070</v>
      </c>
      <c r="B954" t="s">
        <v>62</v>
      </c>
      <c r="C954" t="s">
        <v>21</v>
      </c>
      <c r="D954" t="s">
        <v>46</v>
      </c>
      <c r="E954" t="s">
        <v>17</v>
      </c>
      <c r="F954" s="2">
        <v>42085</v>
      </c>
      <c r="G954" s="2">
        <v>35672</v>
      </c>
      <c r="H954" s="4">
        <v>97883</v>
      </c>
      <c r="I954" s="4">
        <v>22577</v>
      </c>
      <c r="J954" s="4">
        <f>Table1[[#This Row],[Basic Salary]]+Table1[[#This Row],[Bonus]]</f>
        <v>120460</v>
      </c>
      <c r="K954">
        <v>93</v>
      </c>
      <c r="L954">
        <v>71</v>
      </c>
      <c r="M954" t="s">
        <v>53</v>
      </c>
      <c r="N954">
        <v>117</v>
      </c>
    </row>
    <row r="955" spans="1:14" x14ac:dyDescent="0.35">
      <c r="A955" t="s">
        <v>778</v>
      </c>
      <c r="B955" t="s">
        <v>75</v>
      </c>
      <c r="C955" t="s">
        <v>21</v>
      </c>
      <c r="D955" t="s">
        <v>16</v>
      </c>
      <c r="E955" t="s">
        <v>30</v>
      </c>
      <c r="F955" s="2">
        <v>42230</v>
      </c>
      <c r="G955" s="2">
        <v>39184</v>
      </c>
      <c r="H955" s="4">
        <v>109058</v>
      </c>
      <c r="I955" s="4">
        <v>11394</v>
      </c>
      <c r="J955" s="4">
        <f>Table1[[#This Row],[Basic Salary]]+Table1[[#This Row],[Bonus]]</f>
        <v>120452</v>
      </c>
      <c r="K955">
        <v>97</v>
      </c>
      <c r="L955">
        <v>73</v>
      </c>
      <c r="M955" t="s">
        <v>37</v>
      </c>
      <c r="N955">
        <v>109</v>
      </c>
    </row>
    <row r="956" spans="1:14" x14ac:dyDescent="0.35">
      <c r="A956" t="s">
        <v>4471</v>
      </c>
      <c r="B956" t="s">
        <v>129</v>
      </c>
      <c r="C956" t="s">
        <v>15</v>
      </c>
      <c r="D956" t="s">
        <v>43</v>
      </c>
      <c r="E956" t="s">
        <v>22</v>
      </c>
      <c r="F956" s="2">
        <v>43330</v>
      </c>
      <c r="G956" s="2">
        <v>37658</v>
      </c>
      <c r="H956" s="4">
        <v>96020</v>
      </c>
      <c r="I956" s="4">
        <v>24423</v>
      </c>
      <c r="J956" s="4">
        <f>Table1[[#This Row],[Basic Salary]]+Table1[[#This Row],[Bonus]]</f>
        <v>120443</v>
      </c>
      <c r="K956">
        <v>98</v>
      </c>
      <c r="L956">
        <v>95</v>
      </c>
      <c r="M956" t="s">
        <v>53</v>
      </c>
      <c r="N956">
        <v>111</v>
      </c>
    </row>
    <row r="957" spans="1:14" x14ac:dyDescent="0.35">
      <c r="A957" t="s">
        <v>303</v>
      </c>
      <c r="B957" t="s">
        <v>75</v>
      </c>
      <c r="C957" t="s">
        <v>15</v>
      </c>
      <c r="D957" t="s">
        <v>43</v>
      </c>
      <c r="E957" t="s">
        <v>26</v>
      </c>
      <c r="F957" s="2">
        <v>45969</v>
      </c>
      <c r="G957" s="2">
        <v>36045</v>
      </c>
      <c r="H957" s="4">
        <v>98044</v>
      </c>
      <c r="I957" s="4">
        <v>22366</v>
      </c>
      <c r="J957" s="4">
        <f>Table1[[#This Row],[Basic Salary]]+Table1[[#This Row],[Bonus]]</f>
        <v>120410</v>
      </c>
      <c r="K957">
        <v>68</v>
      </c>
      <c r="L957">
        <v>64</v>
      </c>
      <c r="M957" t="s">
        <v>37</v>
      </c>
      <c r="N957">
        <v>109</v>
      </c>
    </row>
    <row r="958" spans="1:14" x14ac:dyDescent="0.35">
      <c r="A958" t="s">
        <v>4256</v>
      </c>
      <c r="B958" t="s">
        <v>62</v>
      </c>
      <c r="C958" t="s">
        <v>21</v>
      </c>
      <c r="D958" t="s">
        <v>43</v>
      </c>
      <c r="E958" t="s">
        <v>17</v>
      </c>
      <c r="F958" s="2">
        <v>45723</v>
      </c>
      <c r="G958" s="2">
        <v>32090</v>
      </c>
      <c r="H958" s="4">
        <v>106417</v>
      </c>
      <c r="I958" s="4">
        <v>13970</v>
      </c>
      <c r="J958" s="4">
        <f>Table1[[#This Row],[Basic Salary]]+Table1[[#This Row],[Bonus]]</f>
        <v>120387</v>
      </c>
      <c r="K958">
        <v>96</v>
      </c>
      <c r="L958">
        <v>83</v>
      </c>
      <c r="M958" t="s">
        <v>34</v>
      </c>
      <c r="N958">
        <v>114</v>
      </c>
    </row>
    <row r="959" spans="1:14" x14ac:dyDescent="0.35">
      <c r="A959" t="s">
        <v>2982</v>
      </c>
      <c r="B959" t="s">
        <v>14</v>
      </c>
      <c r="C959" t="s">
        <v>21</v>
      </c>
      <c r="D959" t="s">
        <v>81</v>
      </c>
      <c r="E959" t="s">
        <v>26</v>
      </c>
      <c r="F959" s="2">
        <v>45879</v>
      </c>
      <c r="G959" s="2">
        <v>40089</v>
      </c>
      <c r="H959" s="4">
        <v>103323</v>
      </c>
      <c r="I959" s="4">
        <v>17041</v>
      </c>
      <c r="J959" s="4">
        <f>Table1[[#This Row],[Basic Salary]]+Table1[[#This Row],[Bonus]]</f>
        <v>120364</v>
      </c>
      <c r="K959">
        <v>86</v>
      </c>
      <c r="L959">
        <v>83</v>
      </c>
      <c r="M959" t="s">
        <v>34</v>
      </c>
      <c r="N959">
        <v>116</v>
      </c>
    </row>
    <row r="960" spans="1:14" x14ac:dyDescent="0.35">
      <c r="A960" t="s">
        <v>1856</v>
      </c>
      <c r="B960" t="s">
        <v>77</v>
      </c>
      <c r="C960" t="s">
        <v>15</v>
      </c>
      <c r="D960" t="s">
        <v>40</v>
      </c>
      <c r="E960" t="s">
        <v>30</v>
      </c>
      <c r="F960" s="2">
        <v>42997</v>
      </c>
      <c r="G960" s="2">
        <v>31758</v>
      </c>
      <c r="H960" s="4">
        <v>113211</v>
      </c>
      <c r="I960" s="4">
        <v>7147</v>
      </c>
      <c r="J960" s="4">
        <f>Table1[[#This Row],[Basic Salary]]+Table1[[#This Row],[Bonus]]</f>
        <v>120358</v>
      </c>
      <c r="K960">
        <v>69</v>
      </c>
      <c r="L960">
        <v>84</v>
      </c>
      <c r="M960" t="s">
        <v>27</v>
      </c>
      <c r="N960">
        <v>120</v>
      </c>
    </row>
    <row r="961" spans="1:14" x14ac:dyDescent="0.35">
      <c r="A961" t="s">
        <v>672</v>
      </c>
      <c r="B961" t="s">
        <v>93</v>
      </c>
      <c r="C961" t="s">
        <v>21</v>
      </c>
      <c r="D961" t="s">
        <v>43</v>
      </c>
      <c r="E961" t="s">
        <v>17</v>
      </c>
      <c r="F961" s="2">
        <v>44782</v>
      </c>
      <c r="G961" s="2">
        <v>34390</v>
      </c>
      <c r="H961" s="4">
        <v>97768</v>
      </c>
      <c r="I961" s="4">
        <v>22559</v>
      </c>
      <c r="J961" s="4">
        <f>Table1[[#This Row],[Basic Salary]]+Table1[[#This Row],[Bonus]]</f>
        <v>120327</v>
      </c>
      <c r="K961">
        <v>61</v>
      </c>
      <c r="L961">
        <v>53</v>
      </c>
      <c r="M961" t="s">
        <v>23</v>
      </c>
      <c r="N961">
        <v>111</v>
      </c>
    </row>
    <row r="962" spans="1:14" x14ac:dyDescent="0.35">
      <c r="A962" t="s">
        <v>2356</v>
      </c>
      <c r="B962" t="s">
        <v>42</v>
      </c>
      <c r="C962" t="s">
        <v>21</v>
      </c>
      <c r="D962" t="s">
        <v>25</v>
      </c>
      <c r="E962" t="s">
        <v>22</v>
      </c>
      <c r="F962" s="2">
        <v>44889</v>
      </c>
      <c r="G962" s="2">
        <v>30613</v>
      </c>
      <c r="H962" s="4">
        <v>95818</v>
      </c>
      <c r="I962" s="4">
        <v>24478</v>
      </c>
      <c r="J962" s="4">
        <f>Table1[[#This Row],[Basic Salary]]+Table1[[#This Row],[Bonus]]</f>
        <v>120296</v>
      </c>
      <c r="K962">
        <v>86</v>
      </c>
      <c r="L962">
        <v>82</v>
      </c>
      <c r="M962" t="s">
        <v>23</v>
      </c>
      <c r="N962">
        <v>110</v>
      </c>
    </row>
    <row r="963" spans="1:14" x14ac:dyDescent="0.35">
      <c r="A963" t="s">
        <v>473</v>
      </c>
      <c r="B963" t="s">
        <v>42</v>
      </c>
      <c r="C963" t="s">
        <v>15</v>
      </c>
      <c r="D963" t="s">
        <v>81</v>
      </c>
      <c r="E963" t="s">
        <v>30</v>
      </c>
      <c r="F963" s="2">
        <v>45668</v>
      </c>
      <c r="G963" s="2">
        <v>36392</v>
      </c>
      <c r="H963" s="4">
        <v>106501</v>
      </c>
      <c r="I963" s="4">
        <v>13791</v>
      </c>
      <c r="J963" s="4">
        <f>Table1[[#This Row],[Basic Salary]]+Table1[[#This Row],[Bonus]]</f>
        <v>120292</v>
      </c>
      <c r="K963">
        <v>65</v>
      </c>
      <c r="L963">
        <v>63</v>
      </c>
      <c r="M963" t="s">
        <v>34</v>
      </c>
      <c r="N963">
        <v>111</v>
      </c>
    </row>
    <row r="964" spans="1:14" x14ac:dyDescent="0.35">
      <c r="A964" t="s">
        <v>4033</v>
      </c>
      <c r="B964" t="s">
        <v>71</v>
      </c>
      <c r="C964" t="s">
        <v>21</v>
      </c>
      <c r="D964" t="s">
        <v>33</v>
      </c>
      <c r="E964" t="s">
        <v>51</v>
      </c>
      <c r="F964" s="2">
        <v>44343</v>
      </c>
      <c r="G964" s="2">
        <v>40942</v>
      </c>
      <c r="H964" s="4">
        <v>105099</v>
      </c>
      <c r="I964" s="4">
        <v>15193</v>
      </c>
      <c r="J964" s="4">
        <f>Table1[[#This Row],[Basic Salary]]+Table1[[#This Row],[Bonus]]</f>
        <v>120292</v>
      </c>
      <c r="K964">
        <v>77</v>
      </c>
      <c r="L964">
        <v>87</v>
      </c>
      <c r="M964" t="s">
        <v>37</v>
      </c>
      <c r="N964">
        <v>114</v>
      </c>
    </row>
    <row r="965" spans="1:14" x14ac:dyDescent="0.35">
      <c r="A965" t="s">
        <v>3009</v>
      </c>
      <c r="B965" t="s">
        <v>62</v>
      </c>
      <c r="C965" t="s">
        <v>15</v>
      </c>
      <c r="D965" t="s">
        <v>81</v>
      </c>
      <c r="E965" t="s">
        <v>65</v>
      </c>
      <c r="F965" s="2">
        <v>45395</v>
      </c>
      <c r="G965" s="2">
        <v>37921</v>
      </c>
      <c r="H965" s="4">
        <v>97883</v>
      </c>
      <c r="I965" s="4">
        <v>22386</v>
      </c>
      <c r="J965" s="4">
        <f>Table1[[#This Row],[Basic Salary]]+Table1[[#This Row],[Bonus]]</f>
        <v>120269</v>
      </c>
      <c r="K965">
        <v>62</v>
      </c>
      <c r="L965">
        <v>59</v>
      </c>
      <c r="M965" t="s">
        <v>23</v>
      </c>
      <c r="N965">
        <v>112</v>
      </c>
    </row>
    <row r="966" spans="1:14" x14ac:dyDescent="0.35">
      <c r="A966" t="s">
        <v>2160</v>
      </c>
      <c r="B966" t="s">
        <v>62</v>
      </c>
      <c r="C966" t="s">
        <v>15</v>
      </c>
      <c r="D966" t="s">
        <v>16</v>
      </c>
      <c r="E966" t="s">
        <v>65</v>
      </c>
      <c r="F966" s="2">
        <v>44262</v>
      </c>
      <c r="G966" s="2">
        <v>32723</v>
      </c>
      <c r="H966" s="4">
        <v>105614</v>
      </c>
      <c r="I966" s="4">
        <v>14651</v>
      </c>
      <c r="J966" s="4">
        <f>Table1[[#This Row],[Basic Salary]]+Table1[[#This Row],[Bonus]]</f>
        <v>120265</v>
      </c>
      <c r="K966">
        <v>94</v>
      </c>
      <c r="L966">
        <v>48</v>
      </c>
      <c r="M966" t="s">
        <v>18</v>
      </c>
      <c r="N966">
        <v>108</v>
      </c>
    </row>
    <row r="967" spans="1:14" x14ac:dyDescent="0.35">
      <c r="A967" t="s">
        <v>3590</v>
      </c>
      <c r="B967" t="s">
        <v>89</v>
      </c>
      <c r="C967" t="s">
        <v>15</v>
      </c>
      <c r="D967" t="s">
        <v>16</v>
      </c>
      <c r="E967" t="s">
        <v>17</v>
      </c>
      <c r="F967" s="2">
        <v>42896</v>
      </c>
      <c r="G967" s="2">
        <v>40538</v>
      </c>
      <c r="H967" s="4">
        <v>96808</v>
      </c>
      <c r="I967" s="4">
        <v>23454</v>
      </c>
      <c r="J967" s="4">
        <f>Table1[[#This Row],[Basic Salary]]+Table1[[#This Row],[Bonus]]</f>
        <v>120262</v>
      </c>
      <c r="K967">
        <v>65</v>
      </c>
      <c r="L967">
        <v>79</v>
      </c>
      <c r="M967" t="s">
        <v>53</v>
      </c>
      <c r="N967">
        <v>117</v>
      </c>
    </row>
    <row r="968" spans="1:14" x14ac:dyDescent="0.35">
      <c r="A968" t="s">
        <v>4384</v>
      </c>
      <c r="B968" t="s">
        <v>69</v>
      </c>
      <c r="C968" t="s">
        <v>15</v>
      </c>
      <c r="D968" t="s">
        <v>81</v>
      </c>
      <c r="E968" t="s">
        <v>17</v>
      </c>
      <c r="F968" s="2">
        <v>44902</v>
      </c>
      <c r="G968" s="2">
        <v>32867</v>
      </c>
      <c r="H968" s="4">
        <v>114104</v>
      </c>
      <c r="I968" s="4">
        <v>6132</v>
      </c>
      <c r="J968" s="4">
        <f>Table1[[#This Row],[Basic Salary]]+Table1[[#This Row],[Bonus]]</f>
        <v>120236</v>
      </c>
      <c r="K968">
        <v>74</v>
      </c>
      <c r="L968">
        <v>100</v>
      </c>
      <c r="M968" t="s">
        <v>53</v>
      </c>
      <c r="N968">
        <v>102</v>
      </c>
    </row>
    <row r="969" spans="1:14" x14ac:dyDescent="0.35">
      <c r="A969" t="s">
        <v>3457</v>
      </c>
      <c r="B969" t="s">
        <v>45</v>
      </c>
      <c r="C969" t="s">
        <v>15</v>
      </c>
      <c r="D969" t="s">
        <v>43</v>
      </c>
      <c r="E969" t="s">
        <v>17</v>
      </c>
      <c r="F969" s="2">
        <v>43994</v>
      </c>
      <c r="G969" s="2">
        <v>38084</v>
      </c>
      <c r="H969" s="4">
        <v>93032</v>
      </c>
      <c r="I969" s="4">
        <v>27171</v>
      </c>
      <c r="J969" s="4">
        <f>Table1[[#This Row],[Basic Salary]]+Table1[[#This Row],[Bonus]]</f>
        <v>120203</v>
      </c>
      <c r="K969">
        <v>82</v>
      </c>
      <c r="L969">
        <v>96</v>
      </c>
      <c r="M969" t="s">
        <v>34</v>
      </c>
      <c r="N969">
        <v>105</v>
      </c>
    </row>
    <row r="970" spans="1:14" x14ac:dyDescent="0.35">
      <c r="A970" t="s">
        <v>2606</v>
      </c>
      <c r="B970" t="s">
        <v>60</v>
      </c>
      <c r="C970" t="s">
        <v>15</v>
      </c>
      <c r="D970" t="s">
        <v>25</v>
      </c>
      <c r="E970" t="s">
        <v>30</v>
      </c>
      <c r="F970" s="2">
        <v>44386</v>
      </c>
      <c r="G970" s="2">
        <v>34306</v>
      </c>
      <c r="H970" s="4">
        <v>99310</v>
      </c>
      <c r="I970" s="4">
        <v>20879</v>
      </c>
      <c r="J970" s="4">
        <f>Table1[[#This Row],[Basic Salary]]+Table1[[#This Row],[Bonus]]</f>
        <v>120189</v>
      </c>
      <c r="K970">
        <v>71</v>
      </c>
      <c r="L970">
        <v>48</v>
      </c>
      <c r="M970" t="s">
        <v>18</v>
      </c>
      <c r="N970">
        <v>102</v>
      </c>
    </row>
    <row r="971" spans="1:14" x14ac:dyDescent="0.35">
      <c r="A971" t="s">
        <v>837</v>
      </c>
      <c r="B971" t="s">
        <v>45</v>
      </c>
      <c r="C971" t="s">
        <v>15</v>
      </c>
      <c r="D971" t="s">
        <v>43</v>
      </c>
      <c r="E971" t="s">
        <v>17</v>
      </c>
      <c r="F971" s="2">
        <v>44054</v>
      </c>
      <c r="G971" s="2">
        <v>31197</v>
      </c>
      <c r="H971" s="4">
        <v>93414</v>
      </c>
      <c r="I971" s="4">
        <v>26765</v>
      </c>
      <c r="J971" s="4">
        <f>Table1[[#This Row],[Basic Salary]]+Table1[[#This Row],[Bonus]]</f>
        <v>120179</v>
      </c>
      <c r="K971">
        <v>97</v>
      </c>
      <c r="L971">
        <v>100</v>
      </c>
      <c r="M971" t="s">
        <v>34</v>
      </c>
      <c r="N971">
        <v>117</v>
      </c>
    </row>
    <row r="972" spans="1:14" x14ac:dyDescent="0.35">
      <c r="A972" t="s">
        <v>353</v>
      </c>
      <c r="B972" t="s">
        <v>129</v>
      </c>
      <c r="C972" t="s">
        <v>21</v>
      </c>
      <c r="D972" t="s">
        <v>25</v>
      </c>
      <c r="E972" t="s">
        <v>65</v>
      </c>
      <c r="F972" s="2">
        <v>45344</v>
      </c>
      <c r="G972" s="2">
        <v>35511</v>
      </c>
      <c r="H972" s="4">
        <v>98607</v>
      </c>
      <c r="I972" s="4">
        <v>21562</v>
      </c>
      <c r="J972" s="4">
        <f>Table1[[#This Row],[Basic Salary]]+Table1[[#This Row],[Bonus]]</f>
        <v>120169</v>
      </c>
      <c r="K972">
        <v>91</v>
      </c>
      <c r="L972">
        <v>66</v>
      </c>
      <c r="M972" t="s">
        <v>18</v>
      </c>
      <c r="N972">
        <v>116</v>
      </c>
    </row>
    <row r="973" spans="1:14" x14ac:dyDescent="0.35">
      <c r="A973" t="s">
        <v>4918</v>
      </c>
      <c r="B973" t="s">
        <v>29</v>
      </c>
      <c r="C973" t="s">
        <v>21</v>
      </c>
      <c r="D973" t="s">
        <v>40</v>
      </c>
      <c r="E973" t="s">
        <v>30</v>
      </c>
      <c r="F973" s="2">
        <v>45942</v>
      </c>
      <c r="G973" s="2">
        <v>31137</v>
      </c>
      <c r="H973" s="4">
        <v>110282</v>
      </c>
      <c r="I973" s="4">
        <v>9829</v>
      </c>
      <c r="J973" s="4">
        <f>Table1[[#This Row],[Basic Salary]]+Table1[[#This Row],[Bonus]]</f>
        <v>120111</v>
      </c>
      <c r="K973">
        <v>74</v>
      </c>
      <c r="L973">
        <v>58</v>
      </c>
      <c r="M973" t="s">
        <v>37</v>
      </c>
      <c r="N973">
        <v>109</v>
      </c>
    </row>
    <row r="974" spans="1:14" x14ac:dyDescent="0.35">
      <c r="A974" t="s">
        <v>348</v>
      </c>
      <c r="B974" t="s">
        <v>77</v>
      </c>
      <c r="C974" t="s">
        <v>21</v>
      </c>
      <c r="D974" t="s">
        <v>16</v>
      </c>
      <c r="E974" t="s">
        <v>30</v>
      </c>
      <c r="F974" s="2">
        <v>44752</v>
      </c>
      <c r="G974" s="2">
        <v>37240</v>
      </c>
      <c r="H974" s="4">
        <v>94168</v>
      </c>
      <c r="I974" s="4">
        <v>25942</v>
      </c>
      <c r="J974" s="4">
        <f>Table1[[#This Row],[Basic Salary]]+Table1[[#This Row],[Bonus]]</f>
        <v>120110</v>
      </c>
      <c r="K974">
        <v>80</v>
      </c>
      <c r="L974">
        <v>78</v>
      </c>
      <c r="M974" t="s">
        <v>27</v>
      </c>
      <c r="N974">
        <v>120</v>
      </c>
    </row>
    <row r="975" spans="1:14" x14ac:dyDescent="0.35">
      <c r="A975" t="s">
        <v>1218</v>
      </c>
      <c r="B975" t="s">
        <v>87</v>
      </c>
      <c r="C975" t="s">
        <v>21</v>
      </c>
      <c r="D975" t="s">
        <v>16</v>
      </c>
      <c r="E975" t="s">
        <v>65</v>
      </c>
      <c r="F975" s="2">
        <v>43312</v>
      </c>
      <c r="G975" s="2">
        <v>31645</v>
      </c>
      <c r="H975" s="4">
        <v>101563</v>
      </c>
      <c r="I975" s="4">
        <v>18542</v>
      </c>
      <c r="J975" s="4">
        <f>Table1[[#This Row],[Basic Salary]]+Table1[[#This Row],[Bonus]]</f>
        <v>120105</v>
      </c>
      <c r="K975">
        <v>100</v>
      </c>
      <c r="L975">
        <v>68</v>
      </c>
      <c r="M975" t="s">
        <v>18</v>
      </c>
      <c r="N975">
        <v>104</v>
      </c>
    </row>
    <row r="976" spans="1:14" x14ac:dyDescent="0.35">
      <c r="A976" t="s">
        <v>3127</v>
      </c>
      <c r="B976" t="s">
        <v>39</v>
      </c>
      <c r="C976" t="s">
        <v>21</v>
      </c>
      <c r="D976" t="s">
        <v>43</v>
      </c>
      <c r="E976" t="s">
        <v>51</v>
      </c>
      <c r="F976" s="2">
        <v>43540</v>
      </c>
      <c r="G976" s="2">
        <v>29495</v>
      </c>
      <c r="H976" s="4">
        <v>94042</v>
      </c>
      <c r="I976" s="4">
        <v>26033</v>
      </c>
      <c r="J976" s="4">
        <f>Table1[[#This Row],[Basic Salary]]+Table1[[#This Row],[Bonus]]</f>
        <v>120075</v>
      </c>
      <c r="K976">
        <v>99</v>
      </c>
      <c r="L976">
        <v>44</v>
      </c>
      <c r="M976" t="s">
        <v>31</v>
      </c>
      <c r="N976">
        <v>106</v>
      </c>
    </row>
    <row r="977" spans="1:14" x14ac:dyDescent="0.35">
      <c r="A977" t="s">
        <v>493</v>
      </c>
      <c r="B977" t="s">
        <v>85</v>
      </c>
      <c r="C977" t="s">
        <v>21</v>
      </c>
      <c r="D977" t="s">
        <v>33</v>
      </c>
      <c r="E977" t="s">
        <v>17</v>
      </c>
      <c r="F977" s="2">
        <v>45836</v>
      </c>
      <c r="G977" s="2">
        <v>38290</v>
      </c>
      <c r="H977" s="4">
        <v>107913</v>
      </c>
      <c r="I977" s="4">
        <v>12121</v>
      </c>
      <c r="J977" s="4">
        <f>Table1[[#This Row],[Basic Salary]]+Table1[[#This Row],[Bonus]]</f>
        <v>120034</v>
      </c>
      <c r="K977">
        <v>72</v>
      </c>
      <c r="L977">
        <v>53</v>
      </c>
      <c r="M977" t="s">
        <v>23</v>
      </c>
      <c r="N977">
        <v>110</v>
      </c>
    </row>
    <row r="978" spans="1:14" x14ac:dyDescent="0.35">
      <c r="A978" t="s">
        <v>1211</v>
      </c>
      <c r="B978" t="s">
        <v>71</v>
      </c>
      <c r="C978" t="s">
        <v>15</v>
      </c>
      <c r="D978" t="s">
        <v>40</v>
      </c>
      <c r="E978" t="s">
        <v>65</v>
      </c>
      <c r="F978" s="2">
        <v>44468</v>
      </c>
      <c r="G978" s="2">
        <v>34576</v>
      </c>
      <c r="H978" s="4">
        <v>102485</v>
      </c>
      <c r="I978" s="4">
        <v>17545</v>
      </c>
      <c r="J978" s="4">
        <f>Table1[[#This Row],[Basic Salary]]+Table1[[#This Row],[Bonus]]</f>
        <v>120030</v>
      </c>
      <c r="K978">
        <v>75</v>
      </c>
      <c r="L978">
        <v>76</v>
      </c>
      <c r="M978" t="s">
        <v>53</v>
      </c>
      <c r="N978">
        <v>110</v>
      </c>
    </row>
    <row r="979" spans="1:14" x14ac:dyDescent="0.35">
      <c r="A979" t="s">
        <v>2030</v>
      </c>
      <c r="B979" t="s">
        <v>36</v>
      </c>
      <c r="C979" t="s">
        <v>15</v>
      </c>
      <c r="D979" t="s">
        <v>33</v>
      </c>
      <c r="E979" t="s">
        <v>22</v>
      </c>
      <c r="F979" s="2">
        <v>43064</v>
      </c>
      <c r="G979" s="2">
        <v>30669</v>
      </c>
      <c r="H979" s="4">
        <v>101149</v>
      </c>
      <c r="I979" s="4">
        <v>18877</v>
      </c>
      <c r="J979" s="4">
        <f>Table1[[#This Row],[Basic Salary]]+Table1[[#This Row],[Bonus]]</f>
        <v>120026</v>
      </c>
      <c r="K979">
        <v>67</v>
      </c>
      <c r="L979">
        <v>62</v>
      </c>
      <c r="M979" t="s">
        <v>27</v>
      </c>
      <c r="N979">
        <v>102</v>
      </c>
    </row>
    <row r="980" spans="1:14" x14ac:dyDescent="0.35">
      <c r="A980" t="s">
        <v>2617</v>
      </c>
      <c r="B980" t="s">
        <v>85</v>
      </c>
      <c r="C980" t="s">
        <v>15</v>
      </c>
      <c r="D980" t="s">
        <v>81</v>
      </c>
      <c r="E980" t="s">
        <v>51</v>
      </c>
      <c r="F980" s="2">
        <v>45976</v>
      </c>
      <c r="G980" s="2">
        <v>40844</v>
      </c>
      <c r="H980" s="4">
        <v>110061</v>
      </c>
      <c r="I980" s="4">
        <v>9958</v>
      </c>
      <c r="J980" s="4">
        <f>Table1[[#This Row],[Basic Salary]]+Table1[[#This Row],[Bonus]]</f>
        <v>120019</v>
      </c>
      <c r="K980">
        <v>63</v>
      </c>
      <c r="L980">
        <v>73</v>
      </c>
      <c r="M980" t="s">
        <v>37</v>
      </c>
      <c r="N980">
        <v>108</v>
      </c>
    </row>
    <row r="981" spans="1:14" x14ac:dyDescent="0.35">
      <c r="A981" t="s">
        <v>4979</v>
      </c>
      <c r="B981" t="s">
        <v>69</v>
      </c>
      <c r="C981" t="s">
        <v>15</v>
      </c>
      <c r="D981" t="s">
        <v>46</v>
      </c>
      <c r="E981" t="s">
        <v>65</v>
      </c>
      <c r="F981" s="2">
        <v>44815</v>
      </c>
      <c r="G981" s="2">
        <v>34301</v>
      </c>
      <c r="H981" s="4">
        <v>105055</v>
      </c>
      <c r="I981" s="4">
        <v>14953</v>
      </c>
      <c r="J981" s="4">
        <f>Table1[[#This Row],[Basic Salary]]+Table1[[#This Row],[Bonus]]</f>
        <v>120008</v>
      </c>
      <c r="K981">
        <v>100</v>
      </c>
      <c r="L981">
        <v>99</v>
      </c>
      <c r="M981" t="s">
        <v>27</v>
      </c>
      <c r="N981">
        <v>114</v>
      </c>
    </row>
    <row r="982" spans="1:14" x14ac:dyDescent="0.35">
      <c r="A982" t="s">
        <v>1705</v>
      </c>
      <c r="B982" t="s">
        <v>77</v>
      </c>
      <c r="C982" t="s">
        <v>21</v>
      </c>
      <c r="D982" t="s">
        <v>81</v>
      </c>
      <c r="E982" t="s">
        <v>65</v>
      </c>
      <c r="F982" s="2">
        <v>45387</v>
      </c>
      <c r="G982" s="2">
        <v>34709</v>
      </c>
      <c r="H982" s="4">
        <v>92852</v>
      </c>
      <c r="I982" s="4">
        <v>27154</v>
      </c>
      <c r="J982" s="4">
        <f>Table1[[#This Row],[Basic Salary]]+Table1[[#This Row],[Bonus]]</f>
        <v>120006</v>
      </c>
      <c r="K982">
        <v>86</v>
      </c>
      <c r="L982">
        <v>57</v>
      </c>
      <c r="M982" t="s">
        <v>31</v>
      </c>
      <c r="N982">
        <v>120</v>
      </c>
    </row>
    <row r="983" spans="1:14" x14ac:dyDescent="0.35">
      <c r="A983" t="s">
        <v>1667</v>
      </c>
      <c r="B983" t="s">
        <v>89</v>
      </c>
      <c r="C983" t="s">
        <v>15</v>
      </c>
      <c r="D983" t="s">
        <v>81</v>
      </c>
      <c r="E983" t="s">
        <v>17</v>
      </c>
      <c r="F983" s="2">
        <v>45698</v>
      </c>
      <c r="G983" s="2">
        <v>35303</v>
      </c>
      <c r="H983" s="4">
        <v>97223</v>
      </c>
      <c r="I983" s="4">
        <v>22719</v>
      </c>
      <c r="J983" s="4">
        <f>Table1[[#This Row],[Basic Salary]]+Table1[[#This Row],[Bonus]]</f>
        <v>119942</v>
      </c>
      <c r="K983">
        <v>69</v>
      </c>
      <c r="L983">
        <v>60</v>
      </c>
      <c r="M983" t="s">
        <v>18</v>
      </c>
      <c r="N983">
        <v>112</v>
      </c>
    </row>
    <row r="984" spans="1:14" x14ac:dyDescent="0.35">
      <c r="A984" t="s">
        <v>4261</v>
      </c>
      <c r="B984" t="s">
        <v>89</v>
      </c>
      <c r="C984" t="s">
        <v>21</v>
      </c>
      <c r="D984" t="s">
        <v>33</v>
      </c>
      <c r="E984" t="s">
        <v>65</v>
      </c>
      <c r="F984" s="2">
        <v>43371</v>
      </c>
      <c r="G984" s="2">
        <v>31859</v>
      </c>
      <c r="H984" s="4">
        <v>105612</v>
      </c>
      <c r="I984" s="4">
        <v>14316</v>
      </c>
      <c r="J984" s="4">
        <f>Table1[[#This Row],[Basic Salary]]+Table1[[#This Row],[Bonus]]</f>
        <v>119928</v>
      </c>
      <c r="K984">
        <v>86</v>
      </c>
      <c r="L984">
        <v>44</v>
      </c>
      <c r="M984" t="s">
        <v>31</v>
      </c>
      <c r="N984">
        <v>105</v>
      </c>
    </row>
    <row r="985" spans="1:14" x14ac:dyDescent="0.35">
      <c r="A985" t="s">
        <v>2200</v>
      </c>
      <c r="B985" t="s">
        <v>60</v>
      </c>
      <c r="C985" t="s">
        <v>15</v>
      </c>
      <c r="D985" t="s">
        <v>46</v>
      </c>
      <c r="E985" t="s">
        <v>65</v>
      </c>
      <c r="F985" s="2">
        <v>45130</v>
      </c>
      <c r="G985" s="2">
        <v>35741</v>
      </c>
      <c r="H985" s="4">
        <v>94348</v>
      </c>
      <c r="I985" s="4">
        <v>25563</v>
      </c>
      <c r="J985" s="4">
        <f>Table1[[#This Row],[Basic Salary]]+Table1[[#This Row],[Bonus]]</f>
        <v>119911</v>
      </c>
      <c r="K985">
        <v>65</v>
      </c>
      <c r="L985">
        <v>71</v>
      </c>
      <c r="M985" t="s">
        <v>37</v>
      </c>
      <c r="N985">
        <v>102</v>
      </c>
    </row>
    <row r="986" spans="1:14" x14ac:dyDescent="0.35">
      <c r="A986" t="s">
        <v>1759</v>
      </c>
      <c r="B986" t="s">
        <v>87</v>
      </c>
      <c r="C986" t="s">
        <v>21</v>
      </c>
      <c r="D986" t="s">
        <v>40</v>
      </c>
      <c r="E986" t="s">
        <v>22</v>
      </c>
      <c r="F986" s="2">
        <v>45832</v>
      </c>
      <c r="G986" s="2">
        <v>40646</v>
      </c>
      <c r="H986" s="4">
        <v>109930</v>
      </c>
      <c r="I986" s="4">
        <v>9977</v>
      </c>
      <c r="J986" s="4">
        <f>Table1[[#This Row],[Basic Salary]]+Table1[[#This Row],[Bonus]]</f>
        <v>119907</v>
      </c>
      <c r="K986">
        <v>63</v>
      </c>
      <c r="L986">
        <v>40</v>
      </c>
      <c r="M986" t="s">
        <v>27</v>
      </c>
      <c r="N986">
        <v>106</v>
      </c>
    </row>
    <row r="987" spans="1:14" x14ac:dyDescent="0.35">
      <c r="A987" t="s">
        <v>3862</v>
      </c>
      <c r="B987" t="s">
        <v>29</v>
      </c>
      <c r="C987" t="s">
        <v>15</v>
      </c>
      <c r="D987" t="s">
        <v>81</v>
      </c>
      <c r="E987" t="s">
        <v>26</v>
      </c>
      <c r="F987" s="2">
        <v>44161</v>
      </c>
      <c r="G987" s="2">
        <v>36526</v>
      </c>
      <c r="H987" s="4">
        <v>111999</v>
      </c>
      <c r="I987" s="4">
        <v>7893</v>
      </c>
      <c r="J987" s="4">
        <f>Table1[[#This Row],[Basic Salary]]+Table1[[#This Row],[Bonus]]</f>
        <v>119892</v>
      </c>
      <c r="K987">
        <v>79</v>
      </c>
      <c r="L987">
        <v>99</v>
      </c>
      <c r="M987" t="s">
        <v>31</v>
      </c>
      <c r="N987">
        <v>113</v>
      </c>
    </row>
    <row r="988" spans="1:14" x14ac:dyDescent="0.35">
      <c r="A988" t="s">
        <v>3335</v>
      </c>
      <c r="B988" t="s">
        <v>29</v>
      </c>
      <c r="C988" t="s">
        <v>21</v>
      </c>
      <c r="D988" t="s">
        <v>33</v>
      </c>
      <c r="E988" t="s">
        <v>22</v>
      </c>
      <c r="F988" s="2">
        <v>43585</v>
      </c>
      <c r="G988" s="2">
        <v>33203</v>
      </c>
      <c r="H988" s="4">
        <v>97726</v>
      </c>
      <c r="I988" s="4">
        <v>22137</v>
      </c>
      <c r="J988" s="4">
        <f>Table1[[#This Row],[Basic Salary]]+Table1[[#This Row],[Bonus]]</f>
        <v>119863</v>
      </c>
      <c r="K988">
        <v>67</v>
      </c>
      <c r="L988">
        <v>66</v>
      </c>
      <c r="M988" t="s">
        <v>23</v>
      </c>
      <c r="N988">
        <v>116</v>
      </c>
    </row>
    <row r="989" spans="1:14" x14ac:dyDescent="0.35">
      <c r="A989" t="s">
        <v>4339</v>
      </c>
      <c r="B989" t="s">
        <v>129</v>
      </c>
      <c r="C989" t="s">
        <v>15</v>
      </c>
      <c r="D989" t="s">
        <v>16</v>
      </c>
      <c r="E989" t="s">
        <v>22</v>
      </c>
      <c r="F989" s="2">
        <v>45758</v>
      </c>
      <c r="G989" s="2">
        <v>38722</v>
      </c>
      <c r="H989" s="4">
        <v>113017</v>
      </c>
      <c r="I989" s="4">
        <v>6821</v>
      </c>
      <c r="J989" s="4">
        <f>Table1[[#This Row],[Basic Salary]]+Table1[[#This Row],[Bonus]]</f>
        <v>119838</v>
      </c>
      <c r="K989">
        <v>62</v>
      </c>
      <c r="L989">
        <v>68</v>
      </c>
      <c r="M989" t="s">
        <v>37</v>
      </c>
      <c r="N989">
        <v>117</v>
      </c>
    </row>
    <row r="990" spans="1:14" x14ac:dyDescent="0.35">
      <c r="A990" t="s">
        <v>677</v>
      </c>
      <c r="B990" t="s">
        <v>57</v>
      </c>
      <c r="C990" t="s">
        <v>21</v>
      </c>
      <c r="D990" t="s">
        <v>46</v>
      </c>
      <c r="E990" t="s">
        <v>30</v>
      </c>
      <c r="F990" s="2">
        <v>42591</v>
      </c>
      <c r="G990" s="2">
        <v>30830</v>
      </c>
      <c r="H990" s="4">
        <v>92652</v>
      </c>
      <c r="I990" s="4">
        <v>27174</v>
      </c>
      <c r="J990" s="4">
        <f>Table1[[#This Row],[Basic Salary]]+Table1[[#This Row],[Bonus]]</f>
        <v>119826</v>
      </c>
      <c r="K990">
        <v>68</v>
      </c>
      <c r="L990">
        <v>53</v>
      </c>
      <c r="M990" t="s">
        <v>18</v>
      </c>
      <c r="N990">
        <v>102</v>
      </c>
    </row>
    <row r="991" spans="1:14" x14ac:dyDescent="0.35">
      <c r="A991" t="s">
        <v>3468</v>
      </c>
      <c r="B991" t="s">
        <v>42</v>
      </c>
      <c r="C991" t="s">
        <v>21</v>
      </c>
      <c r="D991" t="s">
        <v>40</v>
      </c>
      <c r="E991" t="s">
        <v>26</v>
      </c>
      <c r="F991" s="2">
        <v>42389</v>
      </c>
      <c r="G991" s="2">
        <v>40461</v>
      </c>
      <c r="H991" s="4">
        <v>108469</v>
      </c>
      <c r="I991" s="4">
        <v>11334</v>
      </c>
      <c r="J991" s="4">
        <f>Table1[[#This Row],[Basic Salary]]+Table1[[#This Row],[Bonus]]</f>
        <v>119803</v>
      </c>
      <c r="K991">
        <v>80</v>
      </c>
      <c r="L991">
        <v>82</v>
      </c>
      <c r="M991" t="s">
        <v>53</v>
      </c>
      <c r="N991">
        <v>101</v>
      </c>
    </row>
    <row r="992" spans="1:14" x14ac:dyDescent="0.35">
      <c r="A992" t="s">
        <v>1057</v>
      </c>
      <c r="B992" t="s">
        <v>57</v>
      </c>
      <c r="C992" t="s">
        <v>15</v>
      </c>
      <c r="D992" t="s">
        <v>81</v>
      </c>
      <c r="E992" t="s">
        <v>17</v>
      </c>
      <c r="F992" s="2">
        <v>44355</v>
      </c>
      <c r="G992" s="2">
        <v>37057</v>
      </c>
      <c r="H992" s="4">
        <v>107716</v>
      </c>
      <c r="I992" s="4">
        <v>12068</v>
      </c>
      <c r="J992" s="4">
        <f>Table1[[#This Row],[Basic Salary]]+Table1[[#This Row],[Bonus]]</f>
        <v>119784</v>
      </c>
      <c r="K992">
        <v>91</v>
      </c>
      <c r="L992">
        <v>58</v>
      </c>
      <c r="M992" t="s">
        <v>18</v>
      </c>
      <c r="N992">
        <v>113</v>
      </c>
    </row>
    <row r="993" spans="1:14" x14ac:dyDescent="0.35">
      <c r="A993" t="s">
        <v>4365</v>
      </c>
      <c r="B993" t="s">
        <v>39</v>
      </c>
      <c r="C993" t="s">
        <v>15</v>
      </c>
      <c r="D993" t="s">
        <v>33</v>
      </c>
      <c r="E993" t="s">
        <v>65</v>
      </c>
      <c r="F993" s="2">
        <v>45503</v>
      </c>
      <c r="G993" s="2">
        <v>32605</v>
      </c>
      <c r="H993" s="4">
        <v>95841</v>
      </c>
      <c r="I993" s="4">
        <v>23942</v>
      </c>
      <c r="J993" s="4">
        <f>Table1[[#This Row],[Basic Salary]]+Table1[[#This Row],[Bonus]]</f>
        <v>119783</v>
      </c>
      <c r="K993">
        <v>69</v>
      </c>
      <c r="L993">
        <v>55</v>
      </c>
      <c r="M993" t="s">
        <v>31</v>
      </c>
      <c r="N993">
        <v>120</v>
      </c>
    </row>
    <row r="994" spans="1:14" x14ac:dyDescent="0.35">
      <c r="A994" t="s">
        <v>3864</v>
      </c>
      <c r="B994" t="s">
        <v>69</v>
      </c>
      <c r="C994" t="s">
        <v>21</v>
      </c>
      <c r="D994" t="s">
        <v>81</v>
      </c>
      <c r="E994" t="s">
        <v>17</v>
      </c>
      <c r="F994" s="2">
        <v>42595</v>
      </c>
      <c r="G994" s="2">
        <v>32432</v>
      </c>
      <c r="H994" s="4">
        <v>105615</v>
      </c>
      <c r="I994" s="4">
        <v>14147</v>
      </c>
      <c r="J994" s="4">
        <f>Table1[[#This Row],[Basic Salary]]+Table1[[#This Row],[Bonus]]</f>
        <v>119762</v>
      </c>
      <c r="K994">
        <v>60</v>
      </c>
      <c r="L994">
        <v>100</v>
      </c>
      <c r="M994" t="s">
        <v>37</v>
      </c>
      <c r="N994">
        <v>113</v>
      </c>
    </row>
    <row r="995" spans="1:14" x14ac:dyDescent="0.35">
      <c r="A995" t="s">
        <v>4187</v>
      </c>
      <c r="B995" t="s">
        <v>62</v>
      </c>
      <c r="C995" t="s">
        <v>15</v>
      </c>
      <c r="D995" t="s">
        <v>25</v>
      </c>
      <c r="E995" t="s">
        <v>22</v>
      </c>
      <c r="F995" s="2">
        <v>43563</v>
      </c>
      <c r="G995" s="2">
        <v>40133</v>
      </c>
      <c r="H995" s="4">
        <v>114294</v>
      </c>
      <c r="I995" s="4">
        <v>5413</v>
      </c>
      <c r="J995" s="4">
        <f>Table1[[#This Row],[Basic Salary]]+Table1[[#This Row],[Bonus]]</f>
        <v>119707</v>
      </c>
      <c r="K995">
        <v>61</v>
      </c>
      <c r="L995">
        <v>63</v>
      </c>
      <c r="M995" t="s">
        <v>34</v>
      </c>
      <c r="N995">
        <v>120</v>
      </c>
    </row>
    <row r="996" spans="1:14" x14ac:dyDescent="0.35">
      <c r="A996" t="s">
        <v>2748</v>
      </c>
      <c r="B996" t="s">
        <v>39</v>
      </c>
      <c r="C996" t="s">
        <v>21</v>
      </c>
      <c r="D996" t="s">
        <v>16</v>
      </c>
      <c r="E996" t="s">
        <v>30</v>
      </c>
      <c r="F996" s="2">
        <v>44576</v>
      </c>
      <c r="G996" s="2">
        <v>35668</v>
      </c>
      <c r="H996" s="4">
        <v>94968</v>
      </c>
      <c r="I996" s="4">
        <v>24717</v>
      </c>
      <c r="J996" s="4">
        <f>Table1[[#This Row],[Basic Salary]]+Table1[[#This Row],[Bonus]]</f>
        <v>119685</v>
      </c>
      <c r="K996">
        <v>64</v>
      </c>
      <c r="L996">
        <v>87</v>
      </c>
      <c r="M996" t="s">
        <v>53</v>
      </c>
      <c r="N996">
        <v>119</v>
      </c>
    </row>
    <row r="997" spans="1:14" x14ac:dyDescent="0.35">
      <c r="A997" t="s">
        <v>2116</v>
      </c>
      <c r="B997" t="s">
        <v>75</v>
      </c>
      <c r="C997" t="s">
        <v>15</v>
      </c>
      <c r="D997" t="s">
        <v>46</v>
      </c>
      <c r="E997" t="s">
        <v>26</v>
      </c>
      <c r="F997" s="2">
        <v>44436</v>
      </c>
      <c r="G997" s="2">
        <v>34364</v>
      </c>
      <c r="H997" s="4">
        <v>114192</v>
      </c>
      <c r="I997" s="4">
        <v>5481</v>
      </c>
      <c r="J997" s="4">
        <f>Table1[[#This Row],[Basic Salary]]+Table1[[#This Row],[Bonus]]</f>
        <v>119673</v>
      </c>
      <c r="K997">
        <v>60</v>
      </c>
      <c r="L997">
        <v>70</v>
      </c>
      <c r="M997" t="s">
        <v>31</v>
      </c>
      <c r="N997">
        <v>103</v>
      </c>
    </row>
    <row r="998" spans="1:14" x14ac:dyDescent="0.35">
      <c r="A998" t="s">
        <v>558</v>
      </c>
      <c r="B998" t="s">
        <v>29</v>
      </c>
      <c r="C998" t="s">
        <v>21</v>
      </c>
      <c r="D998" t="s">
        <v>33</v>
      </c>
      <c r="E998" t="s">
        <v>26</v>
      </c>
      <c r="F998" s="2">
        <v>45961</v>
      </c>
      <c r="G998" s="2">
        <v>35399</v>
      </c>
      <c r="H998" s="4">
        <v>98815</v>
      </c>
      <c r="I998" s="4">
        <v>20847</v>
      </c>
      <c r="J998" s="4">
        <f>Table1[[#This Row],[Basic Salary]]+Table1[[#This Row],[Bonus]]</f>
        <v>119662</v>
      </c>
      <c r="K998">
        <v>75</v>
      </c>
      <c r="L998">
        <v>88</v>
      </c>
      <c r="M998" t="s">
        <v>31</v>
      </c>
      <c r="N998">
        <v>115</v>
      </c>
    </row>
    <row r="999" spans="1:14" x14ac:dyDescent="0.35">
      <c r="A999" t="s">
        <v>2738</v>
      </c>
      <c r="B999" t="s">
        <v>20</v>
      </c>
      <c r="C999" t="s">
        <v>15</v>
      </c>
      <c r="D999" t="s">
        <v>25</v>
      </c>
      <c r="E999" t="s">
        <v>51</v>
      </c>
      <c r="F999" s="2">
        <v>44655</v>
      </c>
      <c r="G999" s="2">
        <v>38068</v>
      </c>
      <c r="H999" s="4">
        <v>93549</v>
      </c>
      <c r="I999" s="4">
        <v>26088</v>
      </c>
      <c r="J999" s="4">
        <f>Table1[[#This Row],[Basic Salary]]+Table1[[#This Row],[Bonus]]</f>
        <v>119637</v>
      </c>
      <c r="K999">
        <v>84</v>
      </c>
      <c r="L999">
        <v>94</v>
      </c>
      <c r="M999" t="s">
        <v>18</v>
      </c>
      <c r="N999">
        <v>104</v>
      </c>
    </row>
    <row r="1000" spans="1:14" x14ac:dyDescent="0.35">
      <c r="A1000" t="s">
        <v>1931</v>
      </c>
      <c r="B1000" t="s">
        <v>89</v>
      </c>
      <c r="C1000" t="s">
        <v>21</v>
      </c>
      <c r="D1000" t="s">
        <v>40</v>
      </c>
      <c r="E1000" t="s">
        <v>51</v>
      </c>
      <c r="F1000" s="2">
        <v>42619</v>
      </c>
      <c r="G1000" s="2">
        <v>39438</v>
      </c>
      <c r="H1000" s="4">
        <v>100313</v>
      </c>
      <c r="I1000" s="4">
        <v>19302</v>
      </c>
      <c r="J1000" s="4">
        <f>Table1[[#This Row],[Basic Salary]]+Table1[[#This Row],[Bonus]]</f>
        <v>119615</v>
      </c>
      <c r="K1000">
        <v>92</v>
      </c>
      <c r="L1000">
        <v>71</v>
      </c>
      <c r="M1000" t="s">
        <v>18</v>
      </c>
      <c r="N1000">
        <v>105</v>
      </c>
    </row>
    <row r="1001" spans="1:14" x14ac:dyDescent="0.35">
      <c r="A1001" t="s">
        <v>4650</v>
      </c>
      <c r="B1001" t="s">
        <v>48</v>
      </c>
      <c r="C1001" t="s">
        <v>21</v>
      </c>
      <c r="D1001" t="s">
        <v>43</v>
      </c>
      <c r="E1001" t="s">
        <v>51</v>
      </c>
      <c r="F1001" s="2">
        <v>44938</v>
      </c>
      <c r="G1001" s="2">
        <v>37974</v>
      </c>
      <c r="H1001" s="4">
        <v>94422</v>
      </c>
      <c r="I1001" s="4">
        <v>25186</v>
      </c>
      <c r="J1001" s="4">
        <f>Table1[[#This Row],[Basic Salary]]+Table1[[#This Row],[Bonus]]</f>
        <v>119608</v>
      </c>
      <c r="K1001">
        <v>70</v>
      </c>
      <c r="L1001">
        <v>44</v>
      </c>
      <c r="M1001" t="s">
        <v>37</v>
      </c>
      <c r="N1001">
        <v>106</v>
      </c>
    </row>
    <row r="1002" spans="1:14" x14ac:dyDescent="0.35">
      <c r="A1002" t="s">
        <v>3973</v>
      </c>
      <c r="B1002" t="s">
        <v>45</v>
      </c>
      <c r="C1002" t="s">
        <v>21</v>
      </c>
      <c r="D1002" t="s">
        <v>33</v>
      </c>
      <c r="E1002" t="s">
        <v>65</v>
      </c>
      <c r="F1002" s="2">
        <v>42904</v>
      </c>
      <c r="G1002" s="2">
        <v>38323</v>
      </c>
      <c r="H1002" s="4">
        <v>111188</v>
      </c>
      <c r="I1002" s="4">
        <v>8388</v>
      </c>
      <c r="J1002" s="4">
        <f>Table1[[#This Row],[Basic Salary]]+Table1[[#This Row],[Bonus]]</f>
        <v>119576</v>
      </c>
      <c r="K1002">
        <v>95</v>
      </c>
      <c r="L1002">
        <v>50</v>
      </c>
      <c r="M1002" t="s">
        <v>34</v>
      </c>
      <c r="N1002">
        <v>117</v>
      </c>
    </row>
    <row r="1003" spans="1:14" x14ac:dyDescent="0.35">
      <c r="A1003" t="s">
        <v>760</v>
      </c>
      <c r="B1003" t="s">
        <v>42</v>
      </c>
      <c r="C1003" t="s">
        <v>15</v>
      </c>
      <c r="D1003" t="s">
        <v>43</v>
      </c>
      <c r="E1003" t="s">
        <v>30</v>
      </c>
      <c r="F1003" s="2">
        <v>45018</v>
      </c>
      <c r="G1003" s="2">
        <v>30119</v>
      </c>
      <c r="H1003" s="4">
        <v>92467</v>
      </c>
      <c r="I1003" s="4">
        <v>27107</v>
      </c>
      <c r="J1003" s="4">
        <f>Table1[[#This Row],[Basic Salary]]+Table1[[#This Row],[Bonus]]</f>
        <v>119574</v>
      </c>
      <c r="K1003">
        <v>83</v>
      </c>
      <c r="L1003">
        <v>96</v>
      </c>
      <c r="M1003" t="s">
        <v>53</v>
      </c>
      <c r="N1003">
        <v>104</v>
      </c>
    </row>
    <row r="1004" spans="1:14" x14ac:dyDescent="0.35">
      <c r="A1004" t="s">
        <v>389</v>
      </c>
      <c r="B1004" t="s">
        <v>36</v>
      </c>
      <c r="C1004" t="s">
        <v>15</v>
      </c>
      <c r="D1004" t="s">
        <v>81</v>
      </c>
      <c r="E1004" t="s">
        <v>51</v>
      </c>
      <c r="F1004" s="2">
        <v>45218</v>
      </c>
      <c r="G1004" s="2">
        <v>34200</v>
      </c>
      <c r="H1004" s="4">
        <v>106620</v>
      </c>
      <c r="I1004" s="4">
        <v>12948</v>
      </c>
      <c r="J1004" s="4">
        <f>Table1[[#This Row],[Basic Salary]]+Table1[[#This Row],[Bonus]]</f>
        <v>119568</v>
      </c>
      <c r="K1004">
        <v>89</v>
      </c>
      <c r="L1004">
        <v>63</v>
      </c>
      <c r="M1004" t="s">
        <v>23</v>
      </c>
      <c r="N1004">
        <v>116</v>
      </c>
    </row>
    <row r="1005" spans="1:14" x14ac:dyDescent="0.35">
      <c r="A1005" t="s">
        <v>4839</v>
      </c>
      <c r="B1005" t="s">
        <v>50</v>
      </c>
      <c r="C1005" t="s">
        <v>21</v>
      </c>
      <c r="D1005" t="s">
        <v>46</v>
      </c>
      <c r="E1005" t="s">
        <v>65</v>
      </c>
      <c r="F1005" s="2">
        <v>45373</v>
      </c>
      <c r="G1005" s="2">
        <v>39861</v>
      </c>
      <c r="H1005" s="4">
        <v>98249</v>
      </c>
      <c r="I1005" s="4">
        <v>21319</v>
      </c>
      <c r="J1005" s="4">
        <f>Table1[[#This Row],[Basic Salary]]+Table1[[#This Row],[Bonus]]</f>
        <v>119568</v>
      </c>
      <c r="K1005">
        <v>66</v>
      </c>
      <c r="L1005">
        <v>92</v>
      </c>
      <c r="M1005" t="s">
        <v>34</v>
      </c>
      <c r="N1005">
        <v>118</v>
      </c>
    </row>
    <row r="1006" spans="1:14" x14ac:dyDescent="0.35">
      <c r="A1006" t="s">
        <v>1423</v>
      </c>
      <c r="B1006" t="s">
        <v>45</v>
      </c>
      <c r="C1006" t="s">
        <v>15</v>
      </c>
      <c r="D1006" t="s">
        <v>33</v>
      </c>
      <c r="E1006" t="s">
        <v>30</v>
      </c>
      <c r="F1006" s="2">
        <v>42910</v>
      </c>
      <c r="G1006" s="2">
        <v>30265</v>
      </c>
      <c r="H1006" s="4">
        <v>105135</v>
      </c>
      <c r="I1006" s="4">
        <v>14431</v>
      </c>
      <c r="J1006" s="4">
        <f>Table1[[#This Row],[Basic Salary]]+Table1[[#This Row],[Bonus]]</f>
        <v>119566</v>
      </c>
      <c r="K1006">
        <v>98</v>
      </c>
      <c r="L1006">
        <v>92</v>
      </c>
      <c r="M1006" t="s">
        <v>27</v>
      </c>
      <c r="N1006">
        <v>119</v>
      </c>
    </row>
    <row r="1007" spans="1:14" x14ac:dyDescent="0.35">
      <c r="A1007" t="s">
        <v>3439</v>
      </c>
      <c r="B1007" t="s">
        <v>48</v>
      </c>
      <c r="C1007" t="s">
        <v>15</v>
      </c>
      <c r="D1007" t="s">
        <v>40</v>
      </c>
      <c r="E1007" t="s">
        <v>26</v>
      </c>
      <c r="F1007" s="2">
        <v>43231</v>
      </c>
      <c r="G1007" s="2">
        <v>31559</v>
      </c>
      <c r="H1007" s="4">
        <v>101035</v>
      </c>
      <c r="I1007" s="4">
        <v>18529</v>
      </c>
      <c r="J1007" s="4">
        <f>Table1[[#This Row],[Basic Salary]]+Table1[[#This Row],[Bonus]]</f>
        <v>119564</v>
      </c>
      <c r="K1007">
        <v>70</v>
      </c>
      <c r="L1007">
        <v>73</v>
      </c>
      <c r="M1007" t="s">
        <v>53</v>
      </c>
      <c r="N1007">
        <v>119</v>
      </c>
    </row>
    <row r="1008" spans="1:14" x14ac:dyDescent="0.35">
      <c r="A1008" t="s">
        <v>562</v>
      </c>
      <c r="B1008" t="s">
        <v>77</v>
      </c>
      <c r="C1008" t="s">
        <v>21</v>
      </c>
      <c r="D1008" t="s">
        <v>25</v>
      </c>
      <c r="E1008" t="s">
        <v>17</v>
      </c>
      <c r="F1008" s="2">
        <v>44803</v>
      </c>
      <c r="G1008" s="2">
        <v>32336</v>
      </c>
      <c r="H1008" s="4">
        <v>90404</v>
      </c>
      <c r="I1008" s="4">
        <v>29153</v>
      </c>
      <c r="J1008" s="4">
        <f>Table1[[#This Row],[Basic Salary]]+Table1[[#This Row],[Bonus]]</f>
        <v>119557</v>
      </c>
      <c r="K1008">
        <v>72</v>
      </c>
      <c r="L1008">
        <v>55</v>
      </c>
      <c r="M1008" t="s">
        <v>18</v>
      </c>
      <c r="N1008">
        <v>108</v>
      </c>
    </row>
    <row r="1009" spans="1:14" x14ac:dyDescent="0.35">
      <c r="A1009" t="s">
        <v>4760</v>
      </c>
      <c r="B1009" t="s">
        <v>75</v>
      </c>
      <c r="C1009" t="s">
        <v>15</v>
      </c>
      <c r="D1009" t="s">
        <v>40</v>
      </c>
      <c r="E1009" t="s">
        <v>65</v>
      </c>
      <c r="F1009" s="2">
        <v>45473</v>
      </c>
      <c r="G1009" s="2">
        <v>38039</v>
      </c>
      <c r="H1009" s="4">
        <v>99927</v>
      </c>
      <c r="I1009" s="4">
        <v>19626</v>
      </c>
      <c r="J1009" s="4">
        <f>Table1[[#This Row],[Basic Salary]]+Table1[[#This Row],[Bonus]]</f>
        <v>119553</v>
      </c>
      <c r="K1009">
        <v>79</v>
      </c>
      <c r="L1009">
        <v>68</v>
      </c>
      <c r="M1009" t="s">
        <v>27</v>
      </c>
      <c r="N1009">
        <v>115</v>
      </c>
    </row>
    <row r="1010" spans="1:14" x14ac:dyDescent="0.35">
      <c r="A1010" t="s">
        <v>2401</v>
      </c>
      <c r="B1010" t="s">
        <v>69</v>
      </c>
      <c r="C1010" t="s">
        <v>15</v>
      </c>
      <c r="D1010" t="s">
        <v>16</v>
      </c>
      <c r="E1010" t="s">
        <v>30</v>
      </c>
      <c r="F1010" s="2">
        <v>43909</v>
      </c>
      <c r="G1010" s="2">
        <v>37016</v>
      </c>
      <c r="H1010" s="4">
        <v>104287</v>
      </c>
      <c r="I1010" s="4">
        <v>15256</v>
      </c>
      <c r="J1010" s="4">
        <f>Table1[[#This Row],[Basic Salary]]+Table1[[#This Row],[Bonus]]</f>
        <v>119543</v>
      </c>
      <c r="K1010">
        <v>61</v>
      </c>
      <c r="L1010">
        <v>43</v>
      </c>
      <c r="M1010" t="s">
        <v>53</v>
      </c>
      <c r="N1010">
        <v>116</v>
      </c>
    </row>
    <row r="1011" spans="1:14" x14ac:dyDescent="0.35">
      <c r="A1011" t="s">
        <v>3605</v>
      </c>
      <c r="B1011" t="s">
        <v>50</v>
      </c>
      <c r="C1011" t="s">
        <v>21</v>
      </c>
      <c r="D1011" t="s">
        <v>25</v>
      </c>
      <c r="E1011" t="s">
        <v>26</v>
      </c>
      <c r="F1011" s="2">
        <v>45601</v>
      </c>
      <c r="G1011" s="2">
        <v>38438</v>
      </c>
      <c r="H1011" s="4">
        <v>108218</v>
      </c>
      <c r="I1011" s="4">
        <v>11308</v>
      </c>
      <c r="J1011" s="4">
        <f>Table1[[#This Row],[Basic Salary]]+Table1[[#This Row],[Bonus]]</f>
        <v>119526</v>
      </c>
      <c r="K1011">
        <v>69</v>
      </c>
      <c r="L1011">
        <v>100</v>
      </c>
      <c r="M1011" t="s">
        <v>37</v>
      </c>
      <c r="N1011">
        <v>118</v>
      </c>
    </row>
    <row r="1012" spans="1:14" x14ac:dyDescent="0.35">
      <c r="A1012" t="s">
        <v>3286</v>
      </c>
      <c r="B1012" t="s">
        <v>71</v>
      </c>
      <c r="C1012" t="s">
        <v>21</v>
      </c>
      <c r="D1012" t="s">
        <v>25</v>
      </c>
      <c r="E1012" t="s">
        <v>26</v>
      </c>
      <c r="F1012" s="2">
        <v>44794</v>
      </c>
      <c r="G1012" s="2">
        <v>40371</v>
      </c>
      <c r="H1012" s="4">
        <v>99862</v>
      </c>
      <c r="I1012" s="4">
        <v>19657</v>
      </c>
      <c r="J1012" s="4">
        <f>Table1[[#This Row],[Basic Salary]]+Table1[[#This Row],[Bonus]]</f>
        <v>119519</v>
      </c>
      <c r="K1012">
        <v>76</v>
      </c>
      <c r="L1012">
        <v>57</v>
      </c>
      <c r="M1012" t="s">
        <v>37</v>
      </c>
      <c r="N1012">
        <v>102</v>
      </c>
    </row>
    <row r="1013" spans="1:14" x14ac:dyDescent="0.35">
      <c r="A1013" t="s">
        <v>3163</v>
      </c>
      <c r="B1013" t="s">
        <v>39</v>
      </c>
      <c r="C1013" t="s">
        <v>21</v>
      </c>
      <c r="D1013" t="s">
        <v>40</v>
      </c>
      <c r="E1013" t="s">
        <v>17</v>
      </c>
      <c r="F1013" s="2">
        <v>45737</v>
      </c>
      <c r="G1013" s="2">
        <v>39270</v>
      </c>
      <c r="H1013" s="4">
        <v>106715</v>
      </c>
      <c r="I1013" s="4">
        <v>12787</v>
      </c>
      <c r="J1013" s="4">
        <f>Table1[[#This Row],[Basic Salary]]+Table1[[#This Row],[Bonus]]</f>
        <v>119502</v>
      </c>
      <c r="K1013">
        <v>64</v>
      </c>
      <c r="L1013">
        <v>53</v>
      </c>
      <c r="M1013" t="s">
        <v>27</v>
      </c>
      <c r="N1013">
        <v>102</v>
      </c>
    </row>
    <row r="1014" spans="1:14" x14ac:dyDescent="0.35">
      <c r="A1014" t="s">
        <v>510</v>
      </c>
      <c r="B1014" t="s">
        <v>50</v>
      </c>
      <c r="C1014" t="s">
        <v>15</v>
      </c>
      <c r="D1014" t="s">
        <v>33</v>
      </c>
      <c r="E1014" t="s">
        <v>22</v>
      </c>
      <c r="F1014" s="2">
        <v>42868</v>
      </c>
      <c r="G1014" s="2">
        <v>40203</v>
      </c>
      <c r="H1014" s="4">
        <v>107511</v>
      </c>
      <c r="I1014" s="4">
        <v>11985</v>
      </c>
      <c r="J1014" s="4">
        <f>Table1[[#This Row],[Basic Salary]]+Table1[[#This Row],[Bonus]]</f>
        <v>119496</v>
      </c>
      <c r="K1014">
        <v>87</v>
      </c>
      <c r="L1014">
        <v>93</v>
      </c>
      <c r="M1014" t="s">
        <v>53</v>
      </c>
      <c r="N1014">
        <v>107</v>
      </c>
    </row>
    <row r="1015" spans="1:14" x14ac:dyDescent="0.35">
      <c r="A1015" t="s">
        <v>971</v>
      </c>
      <c r="B1015" t="s">
        <v>75</v>
      </c>
      <c r="C1015" t="s">
        <v>15</v>
      </c>
      <c r="D1015" t="s">
        <v>81</v>
      </c>
      <c r="E1015" t="s">
        <v>30</v>
      </c>
      <c r="F1015" s="2">
        <v>44712</v>
      </c>
      <c r="G1015" s="2">
        <v>32028</v>
      </c>
      <c r="H1015" s="4">
        <v>94065</v>
      </c>
      <c r="I1015" s="4">
        <v>25421</v>
      </c>
      <c r="J1015" s="4">
        <f>Table1[[#This Row],[Basic Salary]]+Table1[[#This Row],[Bonus]]</f>
        <v>119486</v>
      </c>
      <c r="K1015">
        <v>87</v>
      </c>
      <c r="L1015">
        <v>96</v>
      </c>
      <c r="M1015" t="s">
        <v>18</v>
      </c>
      <c r="N1015">
        <v>103</v>
      </c>
    </row>
    <row r="1016" spans="1:14" x14ac:dyDescent="0.35">
      <c r="A1016" t="s">
        <v>2835</v>
      </c>
      <c r="B1016" t="s">
        <v>20</v>
      </c>
      <c r="C1016" t="s">
        <v>21</v>
      </c>
      <c r="D1016" t="s">
        <v>43</v>
      </c>
      <c r="E1016" t="s">
        <v>51</v>
      </c>
      <c r="F1016" s="2">
        <v>44451</v>
      </c>
      <c r="G1016" s="2">
        <v>40768</v>
      </c>
      <c r="H1016" s="4">
        <v>105423</v>
      </c>
      <c r="I1016" s="4">
        <v>14041</v>
      </c>
      <c r="J1016" s="4">
        <f>Table1[[#This Row],[Basic Salary]]+Table1[[#This Row],[Bonus]]</f>
        <v>119464</v>
      </c>
      <c r="K1016">
        <v>93</v>
      </c>
      <c r="L1016">
        <v>73</v>
      </c>
      <c r="M1016" t="s">
        <v>31</v>
      </c>
      <c r="N1016">
        <v>114</v>
      </c>
    </row>
    <row r="1017" spans="1:14" x14ac:dyDescent="0.35">
      <c r="A1017" t="s">
        <v>4718</v>
      </c>
      <c r="B1017" t="s">
        <v>95</v>
      </c>
      <c r="C1017" t="s">
        <v>15</v>
      </c>
      <c r="D1017" t="s">
        <v>40</v>
      </c>
      <c r="E1017" t="s">
        <v>22</v>
      </c>
      <c r="F1017" s="2">
        <v>43530</v>
      </c>
      <c r="G1017" s="2">
        <v>30969</v>
      </c>
      <c r="H1017" s="4">
        <v>106866</v>
      </c>
      <c r="I1017" s="4">
        <v>12598</v>
      </c>
      <c r="J1017" s="4">
        <f>Table1[[#This Row],[Basic Salary]]+Table1[[#This Row],[Bonus]]</f>
        <v>119464</v>
      </c>
      <c r="K1017">
        <v>64</v>
      </c>
      <c r="L1017">
        <v>99</v>
      </c>
      <c r="M1017" t="s">
        <v>27</v>
      </c>
      <c r="N1017">
        <v>118</v>
      </c>
    </row>
    <row r="1018" spans="1:14" x14ac:dyDescent="0.35">
      <c r="A1018" t="s">
        <v>204</v>
      </c>
      <c r="B1018" t="s">
        <v>57</v>
      </c>
      <c r="C1018" t="s">
        <v>15</v>
      </c>
      <c r="D1018" t="s">
        <v>46</v>
      </c>
      <c r="E1018" t="s">
        <v>30</v>
      </c>
      <c r="F1018" s="2">
        <v>43443</v>
      </c>
      <c r="G1018" s="2">
        <v>41138</v>
      </c>
      <c r="H1018" s="4">
        <v>109599</v>
      </c>
      <c r="I1018" s="4">
        <v>9839</v>
      </c>
      <c r="J1018" s="4">
        <f>Table1[[#This Row],[Basic Salary]]+Table1[[#This Row],[Bonus]]</f>
        <v>119438</v>
      </c>
      <c r="K1018">
        <v>75</v>
      </c>
      <c r="L1018">
        <v>46</v>
      </c>
      <c r="M1018" t="s">
        <v>37</v>
      </c>
      <c r="N1018">
        <v>109</v>
      </c>
    </row>
    <row r="1019" spans="1:14" x14ac:dyDescent="0.35">
      <c r="A1019" t="s">
        <v>2814</v>
      </c>
      <c r="B1019" t="s">
        <v>14</v>
      </c>
      <c r="C1019" t="s">
        <v>21</v>
      </c>
      <c r="D1019" t="s">
        <v>33</v>
      </c>
      <c r="E1019" t="s">
        <v>26</v>
      </c>
      <c r="F1019" s="2">
        <v>44948</v>
      </c>
      <c r="G1019" s="2">
        <v>34007</v>
      </c>
      <c r="H1019" s="4">
        <v>99338</v>
      </c>
      <c r="I1019" s="4">
        <v>20078</v>
      </c>
      <c r="J1019" s="4">
        <f>Table1[[#This Row],[Basic Salary]]+Table1[[#This Row],[Bonus]]</f>
        <v>119416</v>
      </c>
      <c r="K1019">
        <v>65</v>
      </c>
      <c r="L1019">
        <v>79</v>
      </c>
      <c r="M1019" t="s">
        <v>27</v>
      </c>
      <c r="N1019">
        <v>115</v>
      </c>
    </row>
    <row r="1020" spans="1:14" x14ac:dyDescent="0.35">
      <c r="A1020" t="s">
        <v>402</v>
      </c>
      <c r="B1020" t="s">
        <v>48</v>
      </c>
      <c r="C1020" t="s">
        <v>15</v>
      </c>
      <c r="D1020" t="s">
        <v>16</v>
      </c>
      <c r="E1020" t="s">
        <v>26</v>
      </c>
      <c r="F1020" s="2">
        <v>42212</v>
      </c>
      <c r="G1020" s="2">
        <v>31973</v>
      </c>
      <c r="H1020" s="4">
        <v>100220</v>
      </c>
      <c r="I1020" s="4">
        <v>19193</v>
      </c>
      <c r="J1020" s="4">
        <f>Table1[[#This Row],[Basic Salary]]+Table1[[#This Row],[Bonus]]</f>
        <v>119413</v>
      </c>
      <c r="K1020">
        <v>85</v>
      </c>
      <c r="L1020">
        <v>71</v>
      </c>
      <c r="M1020" t="s">
        <v>53</v>
      </c>
      <c r="N1020">
        <v>113</v>
      </c>
    </row>
    <row r="1021" spans="1:14" x14ac:dyDescent="0.35">
      <c r="A1021" t="s">
        <v>864</v>
      </c>
      <c r="B1021" t="s">
        <v>71</v>
      </c>
      <c r="C1021" t="s">
        <v>21</v>
      </c>
      <c r="D1021" t="s">
        <v>16</v>
      </c>
      <c r="E1021" t="s">
        <v>26</v>
      </c>
      <c r="F1021" s="2">
        <v>43465</v>
      </c>
      <c r="G1021" s="2">
        <v>40837</v>
      </c>
      <c r="H1021" s="4">
        <v>98512</v>
      </c>
      <c r="I1021" s="4">
        <v>20899</v>
      </c>
      <c r="J1021" s="4">
        <f>Table1[[#This Row],[Basic Salary]]+Table1[[#This Row],[Bonus]]</f>
        <v>119411</v>
      </c>
      <c r="K1021">
        <v>89</v>
      </c>
      <c r="L1021">
        <v>71</v>
      </c>
      <c r="M1021" t="s">
        <v>53</v>
      </c>
      <c r="N1021">
        <v>105</v>
      </c>
    </row>
    <row r="1022" spans="1:14" x14ac:dyDescent="0.35">
      <c r="A1022" t="s">
        <v>1234</v>
      </c>
      <c r="B1022" t="s">
        <v>29</v>
      </c>
      <c r="C1022" t="s">
        <v>15</v>
      </c>
      <c r="D1022" t="s">
        <v>25</v>
      </c>
      <c r="E1022" t="s">
        <v>17</v>
      </c>
      <c r="F1022" s="2">
        <v>45119</v>
      </c>
      <c r="G1022" s="2">
        <v>29380</v>
      </c>
      <c r="H1022" s="4">
        <v>102857</v>
      </c>
      <c r="I1022" s="4">
        <v>16539</v>
      </c>
      <c r="J1022" s="4">
        <f>Table1[[#This Row],[Basic Salary]]+Table1[[#This Row],[Bonus]]</f>
        <v>119396</v>
      </c>
      <c r="K1022">
        <v>90</v>
      </c>
      <c r="L1022">
        <v>77</v>
      </c>
      <c r="M1022" t="s">
        <v>53</v>
      </c>
      <c r="N1022">
        <v>116</v>
      </c>
    </row>
    <row r="1023" spans="1:14" x14ac:dyDescent="0.35">
      <c r="A1023" t="s">
        <v>2664</v>
      </c>
      <c r="B1023" t="s">
        <v>36</v>
      </c>
      <c r="C1023" t="s">
        <v>21</v>
      </c>
      <c r="D1023" t="s">
        <v>16</v>
      </c>
      <c r="E1023" t="s">
        <v>22</v>
      </c>
      <c r="F1023" s="2">
        <v>43538</v>
      </c>
      <c r="G1023" s="2">
        <v>32482</v>
      </c>
      <c r="H1023" s="4">
        <v>114246</v>
      </c>
      <c r="I1023" s="4">
        <v>5143</v>
      </c>
      <c r="J1023" s="4">
        <f>Table1[[#This Row],[Basic Salary]]+Table1[[#This Row],[Bonus]]</f>
        <v>119389</v>
      </c>
      <c r="K1023">
        <v>64</v>
      </c>
      <c r="L1023">
        <v>68</v>
      </c>
      <c r="M1023" t="s">
        <v>37</v>
      </c>
      <c r="N1023">
        <v>103</v>
      </c>
    </row>
    <row r="1024" spans="1:14" x14ac:dyDescent="0.35">
      <c r="A1024" t="s">
        <v>3880</v>
      </c>
      <c r="B1024" t="s">
        <v>29</v>
      </c>
      <c r="C1024" t="s">
        <v>21</v>
      </c>
      <c r="D1024" t="s">
        <v>40</v>
      </c>
      <c r="E1024" t="s">
        <v>17</v>
      </c>
      <c r="F1024" s="2">
        <v>45193</v>
      </c>
      <c r="G1024" s="2">
        <v>34062</v>
      </c>
      <c r="H1024" s="4">
        <v>101071</v>
      </c>
      <c r="I1024" s="4">
        <v>18317</v>
      </c>
      <c r="J1024" s="4">
        <f>Table1[[#This Row],[Basic Salary]]+Table1[[#This Row],[Bonus]]</f>
        <v>119388</v>
      </c>
      <c r="K1024">
        <v>83</v>
      </c>
      <c r="L1024">
        <v>79</v>
      </c>
      <c r="M1024" t="s">
        <v>23</v>
      </c>
      <c r="N1024">
        <v>101</v>
      </c>
    </row>
    <row r="1025" spans="1:14" x14ac:dyDescent="0.35">
      <c r="A1025" t="s">
        <v>416</v>
      </c>
      <c r="B1025" t="s">
        <v>60</v>
      </c>
      <c r="C1025" t="s">
        <v>21</v>
      </c>
      <c r="D1025" t="s">
        <v>46</v>
      </c>
      <c r="E1025" t="s">
        <v>51</v>
      </c>
      <c r="F1025" s="2">
        <v>42137</v>
      </c>
      <c r="G1025" s="2">
        <v>32204</v>
      </c>
      <c r="H1025" s="4">
        <v>103956</v>
      </c>
      <c r="I1025" s="4">
        <v>15427</v>
      </c>
      <c r="J1025" s="4">
        <f>Table1[[#This Row],[Basic Salary]]+Table1[[#This Row],[Bonus]]</f>
        <v>119383</v>
      </c>
      <c r="K1025">
        <v>99</v>
      </c>
      <c r="L1025">
        <v>54</v>
      </c>
      <c r="M1025" t="s">
        <v>18</v>
      </c>
      <c r="N1025">
        <v>119</v>
      </c>
    </row>
    <row r="1026" spans="1:14" x14ac:dyDescent="0.35">
      <c r="A1026" t="s">
        <v>3726</v>
      </c>
      <c r="B1026" t="s">
        <v>93</v>
      </c>
      <c r="C1026" t="s">
        <v>15</v>
      </c>
      <c r="D1026" t="s">
        <v>40</v>
      </c>
      <c r="E1026" t="s">
        <v>30</v>
      </c>
      <c r="F1026" s="2">
        <v>44034</v>
      </c>
      <c r="G1026" s="2">
        <v>31498</v>
      </c>
      <c r="H1026" s="4">
        <v>93738</v>
      </c>
      <c r="I1026" s="4">
        <v>25644</v>
      </c>
      <c r="J1026" s="4">
        <f>Table1[[#This Row],[Basic Salary]]+Table1[[#This Row],[Bonus]]</f>
        <v>119382</v>
      </c>
      <c r="K1026">
        <v>85</v>
      </c>
      <c r="L1026">
        <v>47</v>
      </c>
      <c r="M1026" t="s">
        <v>27</v>
      </c>
      <c r="N1026">
        <v>110</v>
      </c>
    </row>
    <row r="1027" spans="1:14" x14ac:dyDescent="0.35">
      <c r="A1027" t="s">
        <v>3162</v>
      </c>
      <c r="B1027" t="s">
        <v>14</v>
      </c>
      <c r="C1027" t="s">
        <v>21</v>
      </c>
      <c r="D1027" t="s">
        <v>40</v>
      </c>
      <c r="E1027" t="s">
        <v>65</v>
      </c>
      <c r="F1027" s="2">
        <v>42908</v>
      </c>
      <c r="G1027" s="2">
        <v>37655</v>
      </c>
      <c r="H1027" s="4">
        <v>98251</v>
      </c>
      <c r="I1027" s="4">
        <v>21126</v>
      </c>
      <c r="J1027" s="4">
        <f>Table1[[#This Row],[Basic Salary]]+Table1[[#This Row],[Bonus]]</f>
        <v>119377</v>
      </c>
      <c r="K1027">
        <v>93</v>
      </c>
      <c r="L1027">
        <v>72</v>
      </c>
      <c r="M1027" t="s">
        <v>23</v>
      </c>
      <c r="N1027">
        <v>115</v>
      </c>
    </row>
    <row r="1028" spans="1:14" x14ac:dyDescent="0.35">
      <c r="A1028" t="s">
        <v>2988</v>
      </c>
      <c r="B1028" t="s">
        <v>89</v>
      </c>
      <c r="C1028" t="s">
        <v>21</v>
      </c>
      <c r="D1028" t="s">
        <v>43</v>
      </c>
      <c r="E1028" t="s">
        <v>26</v>
      </c>
      <c r="F1028" s="2">
        <v>42023</v>
      </c>
      <c r="G1028" s="2">
        <v>37542</v>
      </c>
      <c r="H1028" s="4">
        <v>104816</v>
      </c>
      <c r="I1028" s="4">
        <v>14526</v>
      </c>
      <c r="J1028" s="4">
        <f>Table1[[#This Row],[Basic Salary]]+Table1[[#This Row],[Bonus]]</f>
        <v>119342</v>
      </c>
      <c r="K1028">
        <v>75</v>
      </c>
      <c r="L1028">
        <v>50</v>
      </c>
      <c r="M1028" t="s">
        <v>34</v>
      </c>
      <c r="N1028">
        <v>114</v>
      </c>
    </row>
    <row r="1029" spans="1:14" x14ac:dyDescent="0.35">
      <c r="A1029" t="s">
        <v>2441</v>
      </c>
      <c r="B1029" t="s">
        <v>14</v>
      </c>
      <c r="C1029" t="s">
        <v>21</v>
      </c>
      <c r="D1029" t="s">
        <v>43</v>
      </c>
      <c r="E1029" t="s">
        <v>17</v>
      </c>
      <c r="F1029" s="2">
        <v>43537</v>
      </c>
      <c r="G1029" s="2">
        <v>29409</v>
      </c>
      <c r="H1029" s="4">
        <v>90242</v>
      </c>
      <c r="I1029" s="4">
        <v>29098</v>
      </c>
      <c r="J1029" s="4">
        <f>Table1[[#This Row],[Basic Salary]]+Table1[[#This Row],[Bonus]]</f>
        <v>119340</v>
      </c>
      <c r="K1029">
        <v>87</v>
      </c>
      <c r="L1029">
        <v>67</v>
      </c>
      <c r="M1029" t="s">
        <v>34</v>
      </c>
      <c r="N1029">
        <v>111</v>
      </c>
    </row>
    <row r="1030" spans="1:14" x14ac:dyDescent="0.35">
      <c r="A1030" t="s">
        <v>3546</v>
      </c>
      <c r="B1030" t="s">
        <v>62</v>
      </c>
      <c r="C1030" t="s">
        <v>21</v>
      </c>
      <c r="D1030" t="s">
        <v>40</v>
      </c>
      <c r="E1030" t="s">
        <v>51</v>
      </c>
      <c r="F1030" s="2">
        <v>42174</v>
      </c>
      <c r="G1030" s="2">
        <v>34399</v>
      </c>
      <c r="H1030" s="4">
        <v>105406</v>
      </c>
      <c r="I1030" s="4">
        <v>13929</v>
      </c>
      <c r="J1030" s="4">
        <f>Table1[[#This Row],[Basic Salary]]+Table1[[#This Row],[Bonus]]</f>
        <v>119335</v>
      </c>
      <c r="K1030">
        <v>84</v>
      </c>
      <c r="L1030">
        <v>77</v>
      </c>
      <c r="M1030" t="s">
        <v>18</v>
      </c>
      <c r="N1030">
        <v>120</v>
      </c>
    </row>
    <row r="1031" spans="1:14" x14ac:dyDescent="0.35">
      <c r="A1031" t="s">
        <v>3113</v>
      </c>
      <c r="B1031" t="s">
        <v>89</v>
      </c>
      <c r="C1031" t="s">
        <v>21</v>
      </c>
      <c r="D1031" t="s">
        <v>81</v>
      </c>
      <c r="E1031" t="s">
        <v>26</v>
      </c>
      <c r="F1031" s="2">
        <v>45962</v>
      </c>
      <c r="G1031" s="2">
        <v>35354</v>
      </c>
      <c r="H1031" s="4">
        <v>105383</v>
      </c>
      <c r="I1031" s="4">
        <v>13933</v>
      </c>
      <c r="J1031" s="4">
        <f>Table1[[#This Row],[Basic Salary]]+Table1[[#This Row],[Bonus]]</f>
        <v>119316</v>
      </c>
      <c r="K1031">
        <v>78</v>
      </c>
      <c r="L1031">
        <v>81</v>
      </c>
      <c r="M1031" t="s">
        <v>37</v>
      </c>
      <c r="N1031">
        <v>110</v>
      </c>
    </row>
    <row r="1032" spans="1:14" x14ac:dyDescent="0.35">
      <c r="A1032" t="s">
        <v>1995</v>
      </c>
      <c r="B1032" t="s">
        <v>71</v>
      </c>
      <c r="C1032" t="s">
        <v>21</v>
      </c>
      <c r="D1032" t="s">
        <v>43</v>
      </c>
      <c r="E1032" t="s">
        <v>65</v>
      </c>
      <c r="F1032" s="2">
        <v>43968</v>
      </c>
      <c r="G1032" s="2">
        <v>33002</v>
      </c>
      <c r="H1032" s="4">
        <v>98076</v>
      </c>
      <c r="I1032" s="4">
        <v>21215</v>
      </c>
      <c r="J1032" s="4">
        <f>Table1[[#This Row],[Basic Salary]]+Table1[[#This Row],[Bonus]]</f>
        <v>119291</v>
      </c>
      <c r="K1032">
        <v>77</v>
      </c>
      <c r="L1032">
        <v>43</v>
      </c>
      <c r="M1032" t="s">
        <v>37</v>
      </c>
      <c r="N1032">
        <v>120</v>
      </c>
    </row>
    <row r="1033" spans="1:14" x14ac:dyDescent="0.35">
      <c r="A1033" t="s">
        <v>2025</v>
      </c>
      <c r="B1033" t="s">
        <v>71</v>
      </c>
      <c r="C1033" t="s">
        <v>21</v>
      </c>
      <c r="D1033" t="s">
        <v>81</v>
      </c>
      <c r="E1033" t="s">
        <v>51</v>
      </c>
      <c r="F1033" s="2">
        <v>44106</v>
      </c>
      <c r="G1033" s="2">
        <v>33040</v>
      </c>
      <c r="H1033" s="4">
        <v>99853</v>
      </c>
      <c r="I1033" s="4">
        <v>19429</v>
      </c>
      <c r="J1033" s="4">
        <f>Table1[[#This Row],[Basic Salary]]+Table1[[#This Row],[Bonus]]</f>
        <v>119282</v>
      </c>
      <c r="K1033">
        <v>92</v>
      </c>
      <c r="L1033">
        <v>63</v>
      </c>
      <c r="M1033" t="s">
        <v>27</v>
      </c>
      <c r="N1033">
        <v>101</v>
      </c>
    </row>
    <row r="1034" spans="1:14" x14ac:dyDescent="0.35">
      <c r="A1034" t="s">
        <v>3692</v>
      </c>
      <c r="B1034" t="s">
        <v>42</v>
      </c>
      <c r="C1034" t="s">
        <v>21</v>
      </c>
      <c r="D1034" t="s">
        <v>81</v>
      </c>
      <c r="E1034" t="s">
        <v>26</v>
      </c>
      <c r="F1034" s="2">
        <v>45290</v>
      </c>
      <c r="G1034" s="2">
        <v>39186</v>
      </c>
      <c r="H1034" s="4">
        <v>108857</v>
      </c>
      <c r="I1034" s="4">
        <v>10419</v>
      </c>
      <c r="J1034" s="4">
        <f>Table1[[#This Row],[Basic Salary]]+Table1[[#This Row],[Bonus]]</f>
        <v>119276</v>
      </c>
      <c r="K1034">
        <v>76</v>
      </c>
      <c r="L1034">
        <v>99</v>
      </c>
      <c r="M1034" t="s">
        <v>37</v>
      </c>
      <c r="N1034">
        <v>110</v>
      </c>
    </row>
    <row r="1035" spans="1:14" x14ac:dyDescent="0.35">
      <c r="A1035" t="s">
        <v>1066</v>
      </c>
      <c r="B1035" t="s">
        <v>14</v>
      </c>
      <c r="C1035" t="s">
        <v>21</v>
      </c>
      <c r="D1035" t="s">
        <v>46</v>
      </c>
      <c r="E1035" t="s">
        <v>17</v>
      </c>
      <c r="F1035" s="2">
        <v>45262</v>
      </c>
      <c r="G1035" s="2">
        <v>40210</v>
      </c>
      <c r="H1035" s="4">
        <v>111313</v>
      </c>
      <c r="I1035" s="4">
        <v>7936</v>
      </c>
      <c r="J1035" s="4">
        <f>Table1[[#This Row],[Basic Salary]]+Table1[[#This Row],[Bonus]]</f>
        <v>119249</v>
      </c>
      <c r="K1035">
        <v>89</v>
      </c>
      <c r="L1035">
        <v>95</v>
      </c>
      <c r="M1035" t="s">
        <v>34</v>
      </c>
      <c r="N1035">
        <v>113</v>
      </c>
    </row>
    <row r="1036" spans="1:14" x14ac:dyDescent="0.35">
      <c r="A1036" t="s">
        <v>2039</v>
      </c>
      <c r="B1036" t="s">
        <v>60</v>
      </c>
      <c r="C1036" t="s">
        <v>15</v>
      </c>
      <c r="D1036" t="s">
        <v>81</v>
      </c>
      <c r="E1036" t="s">
        <v>17</v>
      </c>
      <c r="F1036" s="2">
        <v>45099</v>
      </c>
      <c r="G1036" s="2">
        <v>39046</v>
      </c>
      <c r="H1036" s="4">
        <v>108898</v>
      </c>
      <c r="I1036" s="4">
        <v>10349</v>
      </c>
      <c r="J1036" s="4">
        <f>Table1[[#This Row],[Basic Salary]]+Table1[[#This Row],[Bonus]]</f>
        <v>119247</v>
      </c>
      <c r="K1036">
        <v>73</v>
      </c>
      <c r="L1036">
        <v>85</v>
      </c>
      <c r="M1036" t="s">
        <v>27</v>
      </c>
      <c r="N1036">
        <v>104</v>
      </c>
    </row>
    <row r="1037" spans="1:14" x14ac:dyDescent="0.35">
      <c r="A1037" t="s">
        <v>4474</v>
      </c>
      <c r="B1037" t="s">
        <v>48</v>
      </c>
      <c r="C1037" t="s">
        <v>21</v>
      </c>
      <c r="D1037" t="s">
        <v>46</v>
      </c>
      <c r="E1037" t="s">
        <v>51</v>
      </c>
      <c r="F1037" s="2">
        <v>44422</v>
      </c>
      <c r="G1037" s="2">
        <v>29844</v>
      </c>
      <c r="H1037" s="4">
        <v>108199</v>
      </c>
      <c r="I1037" s="4">
        <v>11041</v>
      </c>
      <c r="J1037" s="4">
        <f>Table1[[#This Row],[Basic Salary]]+Table1[[#This Row],[Bonus]]</f>
        <v>119240</v>
      </c>
      <c r="K1037">
        <v>66</v>
      </c>
      <c r="L1037">
        <v>89</v>
      </c>
      <c r="M1037" t="s">
        <v>37</v>
      </c>
      <c r="N1037">
        <v>103</v>
      </c>
    </row>
    <row r="1038" spans="1:14" x14ac:dyDescent="0.35">
      <c r="A1038" t="s">
        <v>4772</v>
      </c>
      <c r="B1038" t="s">
        <v>89</v>
      </c>
      <c r="C1038" t="s">
        <v>21</v>
      </c>
      <c r="D1038" t="s">
        <v>43</v>
      </c>
      <c r="E1038" t="s">
        <v>30</v>
      </c>
      <c r="F1038" s="2">
        <v>44758</v>
      </c>
      <c r="G1038" s="2">
        <v>37536</v>
      </c>
      <c r="H1038" s="4">
        <v>97916</v>
      </c>
      <c r="I1038" s="4">
        <v>21317</v>
      </c>
      <c r="J1038" s="4">
        <f>Table1[[#This Row],[Basic Salary]]+Table1[[#This Row],[Bonus]]</f>
        <v>119233</v>
      </c>
      <c r="K1038">
        <v>63</v>
      </c>
      <c r="L1038">
        <v>100</v>
      </c>
      <c r="M1038" t="s">
        <v>18</v>
      </c>
      <c r="N1038">
        <v>118</v>
      </c>
    </row>
    <row r="1039" spans="1:14" x14ac:dyDescent="0.35">
      <c r="A1039" t="s">
        <v>4290</v>
      </c>
      <c r="B1039" t="s">
        <v>89</v>
      </c>
      <c r="C1039" t="s">
        <v>21</v>
      </c>
      <c r="D1039" t="s">
        <v>81</v>
      </c>
      <c r="E1039" t="s">
        <v>17</v>
      </c>
      <c r="F1039" s="2">
        <v>42738</v>
      </c>
      <c r="G1039" s="2">
        <v>40977</v>
      </c>
      <c r="H1039" s="4">
        <v>90907</v>
      </c>
      <c r="I1039" s="4">
        <v>28318</v>
      </c>
      <c r="J1039" s="4">
        <f>Table1[[#This Row],[Basic Salary]]+Table1[[#This Row],[Bonus]]</f>
        <v>119225</v>
      </c>
      <c r="K1039">
        <v>72</v>
      </c>
      <c r="L1039">
        <v>95</v>
      </c>
      <c r="M1039" t="s">
        <v>37</v>
      </c>
      <c r="N1039">
        <v>118</v>
      </c>
    </row>
    <row r="1040" spans="1:14" x14ac:dyDescent="0.35">
      <c r="A1040" t="s">
        <v>2562</v>
      </c>
      <c r="B1040" t="s">
        <v>29</v>
      </c>
      <c r="C1040" t="s">
        <v>15</v>
      </c>
      <c r="D1040" t="s">
        <v>33</v>
      </c>
      <c r="E1040" t="s">
        <v>22</v>
      </c>
      <c r="F1040" s="2">
        <v>45926</v>
      </c>
      <c r="G1040" s="2">
        <v>29273</v>
      </c>
      <c r="H1040" s="4">
        <v>103069</v>
      </c>
      <c r="I1040" s="4">
        <v>16105</v>
      </c>
      <c r="J1040" s="4">
        <f>Table1[[#This Row],[Basic Salary]]+Table1[[#This Row],[Bonus]]</f>
        <v>119174</v>
      </c>
      <c r="K1040">
        <v>74</v>
      </c>
      <c r="L1040">
        <v>72</v>
      </c>
      <c r="M1040" t="s">
        <v>34</v>
      </c>
      <c r="N1040">
        <v>111</v>
      </c>
    </row>
    <row r="1041" spans="1:14" x14ac:dyDescent="0.35">
      <c r="A1041" t="s">
        <v>313</v>
      </c>
      <c r="B1041" t="s">
        <v>14</v>
      </c>
      <c r="C1041" t="s">
        <v>15</v>
      </c>
      <c r="D1041" t="s">
        <v>43</v>
      </c>
      <c r="E1041" t="s">
        <v>22</v>
      </c>
      <c r="F1041" s="2">
        <v>45441</v>
      </c>
      <c r="G1041" s="2">
        <v>30438</v>
      </c>
      <c r="H1041" s="4">
        <v>112584</v>
      </c>
      <c r="I1041" s="4">
        <v>6589</v>
      </c>
      <c r="J1041" s="4">
        <f>Table1[[#This Row],[Basic Salary]]+Table1[[#This Row],[Bonus]]</f>
        <v>119173</v>
      </c>
      <c r="K1041">
        <v>60</v>
      </c>
      <c r="L1041">
        <v>66</v>
      </c>
      <c r="M1041" t="s">
        <v>37</v>
      </c>
      <c r="N1041">
        <v>108</v>
      </c>
    </row>
    <row r="1042" spans="1:14" x14ac:dyDescent="0.35">
      <c r="A1042" t="s">
        <v>105</v>
      </c>
      <c r="B1042" t="s">
        <v>42</v>
      </c>
      <c r="C1042" t="s">
        <v>15</v>
      </c>
      <c r="D1042" t="s">
        <v>43</v>
      </c>
      <c r="E1042" t="s">
        <v>26</v>
      </c>
      <c r="F1042" s="2">
        <v>45256</v>
      </c>
      <c r="G1042" s="2">
        <v>32001</v>
      </c>
      <c r="H1042" s="4">
        <v>111356</v>
      </c>
      <c r="I1042" s="4">
        <v>7778</v>
      </c>
      <c r="J1042" s="4">
        <f>Table1[[#This Row],[Basic Salary]]+Table1[[#This Row],[Bonus]]</f>
        <v>119134</v>
      </c>
      <c r="K1042">
        <v>78</v>
      </c>
      <c r="L1042">
        <v>72</v>
      </c>
      <c r="M1042" t="s">
        <v>18</v>
      </c>
      <c r="N1042">
        <v>120</v>
      </c>
    </row>
    <row r="1043" spans="1:14" x14ac:dyDescent="0.35">
      <c r="A1043" t="s">
        <v>3421</v>
      </c>
      <c r="B1043" t="s">
        <v>60</v>
      </c>
      <c r="C1043" t="s">
        <v>21</v>
      </c>
      <c r="D1043" t="s">
        <v>46</v>
      </c>
      <c r="E1043" t="s">
        <v>30</v>
      </c>
      <c r="F1043" s="2">
        <v>42281</v>
      </c>
      <c r="G1043" s="2">
        <v>38466</v>
      </c>
      <c r="H1043" s="4">
        <v>109344</v>
      </c>
      <c r="I1043" s="4">
        <v>9785</v>
      </c>
      <c r="J1043" s="4">
        <f>Table1[[#This Row],[Basic Salary]]+Table1[[#This Row],[Bonus]]</f>
        <v>119129</v>
      </c>
      <c r="K1043">
        <v>76</v>
      </c>
      <c r="L1043">
        <v>86</v>
      </c>
      <c r="M1043" t="s">
        <v>27</v>
      </c>
      <c r="N1043">
        <v>109</v>
      </c>
    </row>
    <row r="1044" spans="1:14" x14ac:dyDescent="0.35">
      <c r="A1044" t="s">
        <v>2147</v>
      </c>
      <c r="B1044" t="s">
        <v>42</v>
      </c>
      <c r="C1044" t="s">
        <v>15</v>
      </c>
      <c r="D1044" t="s">
        <v>81</v>
      </c>
      <c r="E1044" t="s">
        <v>65</v>
      </c>
      <c r="F1044" s="2">
        <v>42028</v>
      </c>
      <c r="G1044" s="2">
        <v>39660</v>
      </c>
      <c r="H1044" s="4">
        <v>95911</v>
      </c>
      <c r="I1044" s="4">
        <v>23211</v>
      </c>
      <c r="J1044" s="4">
        <f>Table1[[#This Row],[Basic Salary]]+Table1[[#This Row],[Bonus]]</f>
        <v>119122</v>
      </c>
      <c r="K1044">
        <v>86</v>
      </c>
      <c r="L1044">
        <v>72</v>
      </c>
      <c r="M1044" t="s">
        <v>31</v>
      </c>
      <c r="N1044">
        <v>108</v>
      </c>
    </row>
    <row r="1045" spans="1:14" x14ac:dyDescent="0.35">
      <c r="A1045" t="s">
        <v>4923</v>
      </c>
      <c r="B1045" t="s">
        <v>20</v>
      </c>
      <c r="C1045" t="s">
        <v>21</v>
      </c>
      <c r="D1045" t="s">
        <v>81</v>
      </c>
      <c r="E1045" t="s">
        <v>30</v>
      </c>
      <c r="F1045" s="2">
        <v>45151</v>
      </c>
      <c r="G1045" s="2">
        <v>37343</v>
      </c>
      <c r="H1045" s="4">
        <v>97564</v>
      </c>
      <c r="I1045" s="4">
        <v>21555</v>
      </c>
      <c r="J1045" s="4">
        <f>Table1[[#This Row],[Basic Salary]]+Table1[[#This Row],[Bonus]]</f>
        <v>119119</v>
      </c>
      <c r="K1045">
        <v>97</v>
      </c>
      <c r="L1045">
        <v>53</v>
      </c>
      <c r="M1045" t="s">
        <v>34</v>
      </c>
      <c r="N1045">
        <v>115</v>
      </c>
    </row>
    <row r="1046" spans="1:14" x14ac:dyDescent="0.35">
      <c r="A1046" t="s">
        <v>2250</v>
      </c>
      <c r="B1046" t="s">
        <v>39</v>
      </c>
      <c r="C1046" t="s">
        <v>21</v>
      </c>
      <c r="D1046" t="s">
        <v>25</v>
      </c>
      <c r="E1046" t="s">
        <v>22</v>
      </c>
      <c r="F1046" s="2">
        <v>42301</v>
      </c>
      <c r="G1046" s="2">
        <v>32871</v>
      </c>
      <c r="H1046" s="4">
        <v>96046</v>
      </c>
      <c r="I1046" s="4">
        <v>23046</v>
      </c>
      <c r="J1046" s="4">
        <f>Table1[[#This Row],[Basic Salary]]+Table1[[#This Row],[Bonus]]</f>
        <v>119092</v>
      </c>
      <c r="K1046">
        <v>83</v>
      </c>
      <c r="L1046">
        <v>43</v>
      </c>
      <c r="M1046" t="s">
        <v>37</v>
      </c>
      <c r="N1046">
        <v>110</v>
      </c>
    </row>
    <row r="1047" spans="1:14" x14ac:dyDescent="0.35">
      <c r="A1047" t="s">
        <v>2909</v>
      </c>
      <c r="B1047" t="s">
        <v>129</v>
      </c>
      <c r="C1047" t="s">
        <v>15</v>
      </c>
      <c r="D1047" t="s">
        <v>33</v>
      </c>
      <c r="E1047" t="s">
        <v>51</v>
      </c>
      <c r="F1047" s="2">
        <v>44484</v>
      </c>
      <c r="G1047" s="2">
        <v>35864</v>
      </c>
      <c r="H1047" s="4">
        <v>90374</v>
      </c>
      <c r="I1047" s="4">
        <v>28716</v>
      </c>
      <c r="J1047" s="4">
        <f>Table1[[#This Row],[Basic Salary]]+Table1[[#This Row],[Bonus]]</f>
        <v>119090</v>
      </c>
      <c r="K1047">
        <v>100</v>
      </c>
      <c r="L1047">
        <v>45</v>
      </c>
      <c r="M1047" t="s">
        <v>18</v>
      </c>
      <c r="N1047">
        <v>107</v>
      </c>
    </row>
    <row r="1048" spans="1:14" x14ac:dyDescent="0.35">
      <c r="A1048" t="s">
        <v>1755</v>
      </c>
      <c r="B1048" t="s">
        <v>85</v>
      </c>
      <c r="C1048" t="s">
        <v>15</v>
      </c>
      <c r="D1048" t="s">
        <v>25</v>
      </c>
      <c r="E1048" t="s">
        <v>65</v>
      </c>
      <c r="F1048" s="2">
        <v>44557</v>
      </c>
      <c r="G1048" s="2">
        <v>37104</v>
      </c>
      <c r="H1048" s="4">
        <v>111885</v>
      </c>
      <c r="I1048" s="4">
        <v>7173</v>
      </c>
      <c r="J1048" s="4">
        <f>Table1[[#This Row],[Basic Salary]]+Table1[[#This Row],[Bonus]]</f>
        <v>119058</v>
      </c>
      <c r="K1048">
        <v>80</v>
      </c>
      <c r="L1048">
        <v>99</v>
      </c>
      <c r="M1048" t="s">
        <v>53</v>
      </c>
      <c r="N1048">
        <v>114</v>
      </c>
    </row>
    <row r="1049" spans="1:14" x14ac:dyDescent="0.35">
      <c r="A1049" t="s">
        <v>4119</v>
      </c>
      <c r="B1049" t="s">
        <v>71</v>
      </c>
      <c r="C1049" t="s">
        <v>21</v>
      </c>
      <c r="D1049" t="s">
        <v>25</v>
      </c>
      <c r="E1049" t="s">
        <v>30</v>
      </c>
      <c r="F1049" s="2">
        <v>45530</v>
      </c>
      <c r="G1049" s="2">
        <v>36177</v>
      </c>
      <c r="H1049" s="4">
        <v>104004</v>
      </c>
      <c r="I1049" s="4">
        <v>15044</v>
      </c>
      <c r="J1049" s="4">
        <f>Table1[[#This Row],[Basic Salary]]+Table1[[#This Row],[Bonus]]</f>
        <v>119048</v>
      </c>
      <c r="K1049">
        <v>100</v>
      </c>
      <c r="L1049">
        <v>70</v>
      </c>
      <c r="M1049" t="s">
        <v>27</v>
      </c>
      <c r="N1049">
        <v>106</v>
      </c>
    </row>
    <row r="1050" spans="1:14" x14ac:dyDescent="0.35">
      <c r="A1050" t="s">
        <v>4868</v>
      </c>
      <c r="B1050" t="s">
        <v>93</v>
      </c>
      <c r="C1050" t="s">
        <v>15</v>
      </c>
      <c r="D1050" t="s">
        <v>25</v>
      </c>
      <c r="E1050" t="s">
        <v>65</v>
      </c>
      <c r="F1050" s="2">
        <v>45621</v>
      </c>
      <c r="G1050" s="2">
        <v>29928</v>
      </c>
      <c r="H1050" s="4">
        <v>98956</v>
      </c>
      <c r="I1050" s="4">
        <v>20086</v>
      </c>
      <c r="J1050" s="4">
        <f>Table1[[#This Row],[Basic Salary]]+Table1[[#This Row],[Bonus]]</f>
        <v>119042</v>
      </c>
      <c r="K1050">
        <v>61</v>
      </c>
      <c r="L1050">
        <v>45</v>
      </c>
      <c r="M1050" t="s">
        <v>23</v>
      </c>
      <c r="N1050">
        <v>119</v>
      </c>
    </row>
    <row r="1051" spans="1:14" x14ac:dyDescent="0.35">
      <c r="A1051" t="s">
        <v>2641</v>
      </c>
      <c r="B1051" t="s">
        <v>89</v>
      </c>
      <c r="C1051" t="s">
        <v>15</v>
      </c>
      <c r="D1051" t="s">
        <v>43</v>
      </c>
      <c r="E1051" t="s">
        <v>17</v>
      </c>
      <c r="F1051" s="2">
        <v>45957</v>
      </c>
      <c r="G1051" s="2">
        <v>39135</v>
      </c>
      <c r="H1051" s="4">
        <v>98189</v>
      </c>
      <c r="I1051" s="4">
        <v>20825</v>
      </c>
      <c r="J1051" s="4">
        <f>Table1[[#This Row],[Basic Salary]]+Table1[[#This Row],[Bonus]]</f>
        <v>119014</v>
      </c>
      <c r="K1051">
        <v>62</v>
      </c>
      <c r="L1051">
        <v>78</v>
      </c>
      <c r="M1051" t="s">
        <v>37</v>
      </c>
      <c r="N1051">
        <v>102</v>
      </c>
    </row>
    <row r="1052" spans="1:14" x14ac:dyDescent="0.35">
      <c r="A1052" t="s">
        <v>2052</v>
      </c>
      <c r="B1052" t="s">
        <v>69</v>
      </c>
      <c r="C1052" t="s">
        <v>21</v>
      </c>
      <c r="D1052" t="s">
        <v>25</v>
      </c>
      <c r="E1052" t="s">
        <v>26</v>
      </c>
      <c r="F1052" s="2">
        <v>46002</v>
      </c>
      <c r="G1052" s="2">
        <v>40843</v>
      </c>
      <c r="H1052" s="4">
        <v>109884</v>
      </c>
      <c r="I1052" s="4">
        <v>9121</v>
      </c>
      <c r="J1052" s="4">
        <f>Table1[[#This Row],[Basic Salary]]+Table1[[#This Row],[Bonus]]</f>
        <v>119005</v>
      </c>
      <c r="K1052">
        <v>66</v>
      </c>
      <c r="L1052">
        <v>72</v>
      </c>
      <c r="M1052" t="s">
        <v>23</v>
      </c>
      <c r="N1052">
        <v>109</v>
      </c>
    </row>
    <row r="1053" spans="1:14" x14ac:dyDescent="0.35">
      <c r="A1053" t="s">
        <v>1957</v>
      </c>
      <c r="B1053" t="s">
        <v>42</v>
      </c>
      <c r="C1053" t="s">
        <v>15</v>
      </c>
      <c r="D1053" t="s">
        <v>81</v>
      </c>
      <c r="E1053" t="s">
        <v>30</v>
      </c>
      <c r="F1053" s="2">
        <v>43169</v>
      </c>
      <c r="G1053" s="2">
        <v>37737</v>
      </c>
      <c r="H1053" s="4">
        <v>93785</v>
      </c>
      <c r="I1053" s="4">
        <v>25214</v>
      </c>
      <c r="J1053" s="4">
        <f>Table1[[#This Row],[Basic Salary]]+Table1[[#This Row],[Bonus]]</f>
        <v>118999</v>
      </c>
      <c r="K1053">
        <v>84</v>
      </c>
      <c r="L1053">
        <v>64</v>
      </c>
      <c r="M1053" t="s">
        <v>23</v>
      </c>
      <c r="N1053">
        <v>120</v>
      </c>
    </row>
    <row r="1054" spans="1:14" x14ac:dyDescent="0.35">
      <c r="A1054" t="s">
        <v>2098</v>
      </c>
      <c r="B1054" t="s">
        <v>129</v>
      </c>
      <c r="C1054" t="s">
        <v>15</v>
      </c>
      <c r="D1054" t="s">
        <v>43</v>
      </c>
      <c r="E1054" t="s">
        <v>26</v>
      </c>
      <c r="F1054" s="2">
        <v>44290</v>
      </c>
      <c r="G1054" s="2">
        <v>38321</v>
      </c>
      <c r="H1054" s="4">
        <v>93162</v>
      </c>
      <c r="I1054" s="4">
        <v>25816</v>
      </c>
      <c r="J1054" s="4">
        <f>Table1[[#This Row],[Basic Salary]]+Table1[[#This Row],[Bonus]]</f>
        <v>118978</v>
      </c>
      <c r="K1054">
        <v>96</v>
      </c>
      <c r="L1054">
        <v>47</v>
      </c>
      <c r="M1054" t="s">
        <v>27</v>
      </c>
      <c r="N1054">
        <v>117</v>
      </c>
    </row>
    <row r="1055" spans="1:14" x14ac:dyDescent="0.35">
      <c r="A1055" t="s">
        <v>4714</v>
      </c>
      <c r="B1055" t="s">
        <v>62</v>
      </c>
      <c r="C1055" t="s">
        <v>15</v>
      </c>
      <c r="D1055" t="s">
        <v>46</v>
      </c>
      <c r="E1055" t="s">
        <v>65</v>
      </c>
      <c r="F1055" s="2">
        <v>45717</v>
      </c>
      <c r="G1055" s="2">
        <v>29767</v>
      </c>
      <c r="H1055" s="4">
        <v>98100</v>
      </c>
      <c r="I1055" s="4">
        <v>20862</v>
      </c>
      <c r="J1055" s="4">
        <f>Table1[[#This Row],[Basic Salary]]+Table1[[#This Row],[Bonus]]</f>
        <v>118962</v>
      </c>
      <c r="K1055">
        <v>75</v>
      </c>
      <c r="L1055">
        <v>73</v>
      </c>
      <c r="M1055" t="s">
        <v>34</v>
      </c>
      <c r="N1055">
        <v>111</v>
      </c>
    </row>
    <row r="1056" spans="1:14" x14ac:dyDescent="0.35">
      <c r="A1056" t="s">
        <v>2383</v>
      </c>
      <c r="B1056" t="s">
        <v>45</v>
      </c>
      <c r="C1056" t="s">
        <v>21</v>
      </c>
      <c r="D1056" t="s">
        <v>46</v>
      </c>
      <c r="E1056" t="s">
        <v>65</v>
      </c>
      <c r="F1056" s="2">
        <v>45800</v>
      </c>
      <c r="G1056" s="2">
        <v>29575</v>
      </c>
      <c r="H1056" s="4">
        <v>100411</v>
      </c>
      <c r="I1056" s="4">
        <v>18492</v>
      </c>
      <c r="J1056" s="4">
        <f>Table1[[#This Row],[Basic Salary]]+Table1[[#This Row],[Bonus]]</f>
        <v>118903</v>
      </c>
      <c r="K1056">
        <v>96</v>
      </c>
      <c r="L1056">
        <v>91</v>
      </c>
      <c r="M1056" t="s">
        <v>53</v>
      </c>
      <c r="N1056">
        <v>114</v>
      </c>
    </row>
    <row r="1057" spans="1:14" x14ac:dyDescent="0.35">
      <c r="A1057" t="s">
        <v>486</v>
      </c>
      <c r="B1057" t="s">
        <v>129</v>
      </c>
      <c r="C1057" t="s">
        <v>21</v>
      </c>
      <c r="D1057" t="s">
        <v>81</v>
      </c>
      <c r="E1057" t="s">
        <v>17</v>
      </c>
      <c r="F1057" s="2">
        <v>45955</v>
      </c>
      <c r="G1057" s="2">
        <v>34004</v>
      </c>
      <c r="H1057" s="4">
        <v>96786</v>
      </c>
      <c r="I1057" s="4">
        <v>22104</v>
      </c>
      <c r="J1057" s="4">
        <f>Table1[[#This Row],[Basic Salary]]+Table1[[#This Row],[Bonus]]</f>
        <v>118890</v>
      </c>
      <c r="K1057">
        <v>83</v>
      </c>
      <c r="L1057">
        <v>84</v>
      </c>
      <c r="M1057" t="s">
        <v>53</v>
      </c>
      <c r="N1057">
        <v>102</v>
      </c>
    </row>
    <row r="1058" spans="1:14" x14ac:dyDescent="0.35">
      <c r="A1058" t="s">
        <v>3075</v>
      </c>
      <c r="B1058" t="s">
        <v>62</v>
      </c>
      <c r="C1058" t="s">
        <v>21</v>
      </c>
      <c r="D1058" t="s">
        <v>25</v>
      </c>
      <c r="E1058" t="s">
        <v>30</v>
      </c>
      <c r="F1058" s="2">
        <v>42034</v>
      </c>
      <c r="G1058" s="2">
        <v>40652</v>
      </c>
      <c r="H1058" s="4">
        <v>103764</v>
      </c>
      <c r="I1058" s="4">
        <v>15081</v>
      </c>
      <c r="J1058" s="4">
        <f>Table1[[#This Row],[Basic Salary]]+Table1[[#This Row],[Bonus]]</f>
        <v>118845</v>
      </c>
      <c r="K1058">
        <v>88</v>
      </c>
      <c r="L1058">
        <v>66</v>
      </c>
      <c r="M1058" t="s">
        <v>31</v>
      </c>
      <c r="N1058">
        <v>103</v>
      </c>
    </row>
    <row r="1059" spans="1:14" x14ac:dyDescent="0.35">
      <c r="A1059" t="s">
        <v>460</v>
      </c>
      <c r="B1059" t="s">
        <v>36</v>
      </c>
      <c r="C1059" t="s">
        <v>15</v>
      </c>
      <c r="D1059" t="s">
        <v>81</v>
      </c>
      <c r="E1059" t="s">
        <v>51</v>
      </c>
      <c r="F1059" s="2">
        <v>42785</v>
      </c>
      <c r="G1059" s="2">
        <v>29514</v>
      </c>
      <c r="H1059" s="4">
        <v>113702</v>
      </c>
      <c r="I1059" s="4">
        <v>5135</v>
      </c>
      <c r="J1059" s="4">
        <f>Table1[[#This Row],[Basic Salary]]+Table1[[#This Row],[Bonus]]</f>
        <v>118837</v>
      </c>
      <c r="K1059">
        <v>100</v>
      </c>
      <c r="L1059">
        <v>86</v>
      </c>
      <c r="M1059" t="s">
        <v>37</v>
      </c>
      <c r="N1059">
        <v>108</v>
      </c>
    </row>
    <row r="1060" spans="1:14" x14ac:dyDescent="0.35">
      <c r="A1060" t="s">
        <v>2080</v>
      </c>
      <c r="B1060" t="s">
        <v>71</v>
      </c>
      <c r="C1060" t="s">
        <v>15</v>
      </c>
      <c r="D1060" t="s">
        <v>43</v>
      </c>
      <c r="E1060" t="s">
        <v>26</v>
      </c>
      <c r="F1060" s="2">
        <v>45938</v>
      </c>
      <c r="G1060" s="2">
        <v>37451</v>
      </c>
      <c r="H1060" s="4">
        <v>92173</v>
      </c>
      <c r="I1060" s="4">
        <v>26661</v>
      </c>
      <c r="J1060" s="4">
        <f>Table1[[#This Row],[Basic Salary]]+Table1[[#This Row],[Bonus]]</f>
        <v>118834</v>
      </c>
      <c r="K1060">
        <v>76</v>
      </c>
      <c r="L1060">
        <v>95</v>
      </c>
      <c r="M1060" t="s">
        <v>23</v>
      </c>
      <c r="N1060">
        <v>113</v>
      </c>
    </row>
    <row r="1061" spans="1:14" x14ac:dyDescent="0.35">
      <c r="A1061" t="s">
        <v>1397</v>
      </c>
      <c r="B1061" t="s">
        <v>57</v>
      </c>
      <c r="C1061" t="s">
        <v>15</v>
      </c>
      <c r="D1061" t="s">
        <v>40</v>
      </c>
      <c r="E1061" t="s">
        <v>26</v>
      </c>
      <c r="F1061" s="2">
        <v>45175</v>
      </c>
      <c r="G1061" s="2">
        <v>33634</v>
      </c>
      <c r="H1061" s="4">
        <v>100692</v>
      </c>
      <c r="I1061" s="4">
        <v>18131</v>
      </c>
      <c r="J1061" s="4">
        <f>Table1[[#This Row],[Basic Salary]]+Table1[[#This Row],[Bonus]]</f>
        <v>118823</v>
      </c>
      <c r="K1061">
        <v>97</v>
      </c>
      <c r="L1061">
        <v>41</v>
      </c>
      <c r="M1061" t="s">
        <v>37</v>
      </c>
      <c r="N1061">
        <v>117</v>
      </c>
    </row>
    <row r="1062" spans="1:14" x14ac:dyDescent="0.35">
      <c r="A1062" t="s">
        <v>3347</v>
      </c>
      <c r="B1062" t="s">
        <v>129</v>
      </c>
      <c r="C1062" t="s">
        <v>15</v>
      </c>
      <c r="D1062" t="s">
        <v>16</v>
      </c>
      <c r="E1062" t="s">
        <v>26</v>
      </c>
      <c r="F1062" s="2">
        <v>44033</v>
      </c>
      <c r="G1062" s="2">
        <v>40485</v>
      </c>
      <c r="H1062" s="4">
        <v>98034</v>
      </c>
      <c r="I1062" s="4">
        <v>20762</v>
      </c>
      <c r="J1062" s="4">
        <f>Table1[[#This Row],[Basic Salary]]+Table1[[#This Row],[Bonus]]</f>
        <v>118796</v>
      </c>
      <c r="K1062">
        <v>66</v>
      </c>
      <c r="L1062">
        <v>77</v>
      </c>
      <c r="M1062" t="s">
        <v>34</v>
      </c>
      <c r="N1062">
        <v>106</v>
      </c>
    </row>
    <row r="1063" spans="1:14" x14ac:dyDescent="0.35">
      <c r="A1063" t="s">
        <v>355</v>
      </c>
      <c r="B1063" t="s">
        <v>45</v>
      </c>
      <c r="C1063" t="s">
        <v>21</v>
      </c>
      <c r="D1063" t="s">
        <v>25</v>
      </c>
      <c r="E1063" t="s">
        <v>26</v>
      </c>
      <c r="F1063" s="2">
        <v>44321</v>
      </c>
      <c r="G1063" s="2">
        <v>37336</v>
      </c>
      <c r="H1063" s="4">
        <v>97053</v>
      </c>
      <c r="I1063" s="4">
        <v>21738</v>
      </c>
      <c r="J1063" s="4">
        <f>Table1[[#This Row],[Basic Salary]]+Table1[[#This Row],[Bonus]]</f>
        <v>118791</v>
      </c>
      <c r="K1063">
        <v>67</v>
      </c>
      <c r="L1063">
        <v>76</v>
      </c>
      <c r="M1063" t="s">
        <v>53</v>
      </c>
      <c r="N1063">
        <v>109</v>
      </c>
    </row>
    <row r="1064" spans="1:14" x14ac:dyDescent="0.35">
      <c r="A1064" t="s">
        <v>3243</v>
      </c>
      <c r="B1064" t="s">
        <v>36</v>
      </c>
      <c r="C1064" t="s">
        <v>15</v>
      </c>
      <c r="D1064" t="s">
        <v>25</v>
      </c>
      <c r="E1064" t="s">
        <v>26</v>
      </c>
      <c r="F1064" s="2">
        <v>44236</v>
      </c>
      <c r="G1064" s="2">
        <v>31550</v>
      </c>
      <c r="H1064" s="4">
        <v>100966</v>
      </c>
      <c r="I1064" s="4">
        <v>17820</v>
      </c>
      <c r="J1064" s="4">
        <f>Table1[[#This Row],[Basic Salary]]+Table1[[#This Row],[Bonus]]</f>
        <v>118786</v>
      </c>
      <c r="K1064">
        <v>89</v>
      </c>
      <c r="L1064">
        <v>40</v>
      </c>
      <c r="M1064" t="s">
        <v>27</v>
      </c>
      <c r="N1064">
        <v>109</v>
      </c>
    </row>
    <row r="1065" spans="1:14" x14ac:dyDescent="0.35">
      <c r="A1065" t="s">
        <v>1089</v>
      </c>
      <c r="B1065" t="s">
        <v>20</v>
      </c>
      <c r="C1065" t="s">
        <v>15</v>
      </c>
      <c r="D1065" t="s">
        <v>43</v>
      </c>
      <c r="E1065" t="s">
        <v>22</v>
      </c>
      <c r="F1065" s="2">
        <v>42351</v>
      </c>
      <c r="G1065" s="2">
        <v>33904</v>
      </c>
      <c r="H1065" s="4">
        <v>97634</v>
      </c>
      <c r="I1065" s="4">
        <v>21149</v>
      </c>
      <c r="J1065" s="4">
        <f>Table1[[#This Row],[Basic Salary]]+Table1[[#This Row],[Bonus]]</f>
        <v>118783</v>
      </c>
      <c r="K1065">
        <v>60</v>
      </c>
      <c r="L1065">
        <v>100</v>
      </c>
      <c r="M1065" t="s">
        <v>27</v>
      </c>
      <c r="N1065">
        <v>117</v>
      </c>
    </row>
    <row r="1066" spans="1:14" x14ac:dyDescent="0.35">
      <c r="A1066" t="s">
        <v>505</v>
      </c>
      <c r="B1066" t="s">
        <v>57</v>
      </c>
      <c r="C1066" t="s">
        <v>15</v>
      </c>
      <c r="D1066" t="s">
        <v>46</v>
      </c>
      <c r="E1066" t="s">
        <v>51</v>
      </c>
      <c r="F1066" s="2">
        <v>42657</v>
      </c>
      <c r="G1066" s="2">
        <v>36035</v>
      </c>
      <c r="H1066" s="4">
        <v>96182</v>
      </c>
      <c r="I1066" s="4">
        <v>22597</v>
      </c>
      <c r="J1066" s="4">
        <f>Table1[[#This Row],[Basic Salary]]+Table1[[#This Row],[Bonus]]</f>
        <v>118779</v>
      </c>
      <c r="K1066">
        <v>85</v>
      </c>
      <c r="L1066">
        <v>45</v>
      </c>
      <c r="M1066" t="s">
        <v>31</v>
      </c>
      <c r="N1066">
        <v>108</v>
      </c>
    </row>
    <row r="1067" spans="1:14" x14ac:dyDescent="0.35">
      <c r="A1067" t="s">
        <v>1550</v>
      </c>
      <c r="B1067" t="s">
        <v>95</v>
      </c>
      <c r="C1067" t="s">
        <v>15</v>
      </c>
      <c r="D1067" t="s">
        <v>46</v>
      </c>
      <c r="E1067" t="s">
        <v>65</v>
      </c>
      <c r="F1067" s="2">
        <v>42125</v>
      </c>
      <c r="G1067" s="2">
        <v>39860</v>
      </c>
      <c r="H1067" s="4">
        <v>89877</v>
      </c>
      <c r="I1067" s="4">
        <v>28876</v>
      </c>
      <c r="J1067" s="4">
        <f>Table1[[#This Row],[Basic Salary]]+Table1[[#This Row],[Bonus]]</f>
        <v>118753</v>
      </c>
      <c r="K1067">
        <v>67</v>
      </c>
      <c r="L1067">
        <v>61</v>
      </c>
      <c r="M1067" t="s">
        <v>53</v>
      </c>
      <c r="N1067">
        <v>104</v>
      </c>
    </row>
    <row r="1068" spans="1:14" x14ac:dyDescent="0.35">
      <c r="A1068" t="s">
        <v>2741</v>
      </c>
      <c r="B1068" t="s">
        <v>39</v>
      </c>
      <c r="C1068" t="s">
        <v>15</v>
      </c>
      <c r="D1068" t="s">
        <v>25</v>
      </c>
      <c r="E1068" t="s">
        <v>30</v>
      </c>
      <c r="F1068" s="2">
        <v>45713</v>
      </c>
      <c r="G1068" s="2">
        <v>40795</v>
      </c>
      <c r="H1068" s="4">
        <v>92027</v>
      </c>
      <c r="I1068" s="4">
        <v>26717</v>
      </c>
      <c r="J1068" s="4">
        <f>Table1[[#This Row],[Basic Salary]]+Table1[[#This Row],[Bonus]]</f>
        <v>118744</v>
      </c>
      <c r="K1068">
        <v>87</v>
      </c>
      <c r="L1068">
        <v>82</v>
      </c>
      <c r="M1068" t="s">
        <v>31</v>
      </c>
      <c r="N1068">
        <v>120</v>
      </c>
    </row>
    <row r="1069" spans="1:14" x14ac:dyDescent="0.35">
      <c r="A1069" t="s">
        <v>4649</v>
      </c>
      <c r="B1069" t="s">
        <v>62</v>
      </c>
      <c r="C1069" t="s">
        <v>21</v>
      </c>
      <c r="D1069" t="s">
        <v>46</v>
      </c>
      <c r="E1069" t="s">
        <v>22</v>
      </c>
      <c r="F1069" s="2">
        <v>43980</v>
      </c>
      <c r="G1069" s="2">
        <v>29340</v>
      </c>
      <c r="H1069" s="4">
        <v>107901</v>
      </c>
      <c r="I1069" s="4">
        <v>10808</v>
      </c>
      <c r="J1069" s="4">
        <f>Table1[[#This Row],[Basic Salary]]+Table1[[#This Row],[Bonus]]</f>
        <v>118709</v>
      </c>
      <c r="K1069">
        <v>78</v>
      </c>
      <c r="L1069">
        <v>71</v>
      </c>
      <c r="M1069" t="s">
        <v>31</v>
      </c>
      <c r="N1069">
        <v>117</v>
      </c>
    </row>
    <row r="1070" spans="1:14" x14ac:dyDescent="0.35">
      <c r="A1070" t="s">
        <v>5000</v>
      </c>
      <c r="B1070" t="s">
        <v>75</v>
      </c>
      <c r="C1070" t="s">
        <v>21</v>
      </c>
      <c r="D1070" t="s">
        <v>46</v>
      </c>
      <c r="E1070" t="s">
        <v>65</v>
      </c>
      <c r="F1070" s="2">
        <v>45115</v>
      </c>
      <c r="G1070" s="2">
        <v>39791</v>
      </c>
      <c r="H1070" s="4">
        <v>88795</v>
      </c>
      <c r="I1070" s="4">
        <v>29892</v>
      </c>
      <c r="J1070" s="4">
        <f>Table1[[#This Row],[Basic Salary]]+Table1[[#This Row],[Bonus]]</f>
        <v>118687</v>
      </c>
      <c r="K1070">
        <v>84</v>
      </c>
      <c r="L1070">
        <v>57</v>
      </c>
      <c r="M1070" t="s">
        <v>34</v>
      </c>
      <c r="N1070">
        <v>110</v>
      </c>
    </row>
    <row r="1071" spans="1:14" x14ac:dyDescent="0.35">
      <c r="A1071" t="s">
        <v>447</v>
      </c>
      <c r="B1071" t="s">
        <v>75</v>
      </c>
      <c r="C1071" t="s">
        <v>21</v>
      </c>
      <c r="D1071" t="s">
        <v>25</v>
      </c>
      <c r="E1071" t="s">
        <v>26</v>
      </c>
      <c r="F1071" s="2">
        <v>43242</v>
      </c>
      <c r="G1071" s="2">
        <v>40316</v>
      </c>
      <c r="H1071" s="4">
        <v>93241</v>
      </c>
      <c r="I1071" s="4">
        <v>25434</v>
      </c>
      <c r="J1071" s="4">
        <f>Table1[[#This Row],[Basic Salary]]+Table1[[#This Row],[Bonus]]</f>
        <v>118675</v>
      </c>
      <c r="K1071">
        <v>85</v>
      </c>
      <c r="L1071">
        <v>77</v>
      </c>
      <c r="M1071" t="s">
        <v>53</v>
      </c>
      <c r="N1071">
        <v>101</v>
      </c>
    </row>
    <row r="1072" spans="1:14" x14ac:dyDescent="0.35">
      <c r="A1072" t="s">
        <v>2218</v>
      </c>
      <c r="B1072" t="s">
        <v>60</v>
      </c>
      <c r="C1072" t="s">
        <v>15</v>
      </c>
      <c r="D1072" t="s">
        <v>46</v>
      </c>
      <c r="E1072" t="s">
        <v>65</v>
      </c>
      <c r="F1072" s="2">
        <v>45842</v>
      </c>
      <c r="G1072" s="2">
        <v>39480</v>
      </c>
      <c r="H1072" s="4">
        <v>111466</v>
      </c>
      <c r="I1072" s="4">
        <v>7205</v>
      </c>
      <c r="J1072" s="4">
        <f>Table1[[#This Row],[Basic Salary]]+Table1[[#This Row],[Bonus]]</f>
        <v>118671</v>
      </c>
      <c r="K1072">
        <v>83</v>
      </c>
      <c r="L1072">
        <v>45</v>
      </c>
      <c r="M1072" t="s">
        <v>27</v>
      </c>
      <c r="N1072">
        <v>109</v>
      </c>
    </row>
    <row r="1073" spans="1:14" x14ac:dyDescent="0.35">
      <c r="A1073" t="s">
        <v>2319</v>
      </c>
      <c r="B1073" t="s">
        <v>69</v>
      </c>
      <c r="C1073" t="s">
        <v>21</v>
      </c>
      <c r="D1073" t="s">
        <v>25</v>
      </c>
      <c r="E1073" t="s">
        <v>30</v>
      </c>
      <c r="F1073" s="2">
        <v>45441</v>
      </c>
      <c r="G1073" s="2">
        <v>36730</v>
      </c>
      <c r="H1073" s="4">
        <v>93024</v>
      </c>
      <c r="I1073" s="4">
        <v>25641</v>
      </c>
      <c r="J1073" s="4">
        <f>Table1[[#This Row],[Basic Salary]]+Table1[[#This Row],[Bonus]]</f>
        <v>118665</v>
      </c>
      <c r="K1073">
        <v>81</v>
      </c>
      <c r="L1073">
        <v>53</v>
      </c>
      <c r="M1073" t="s">
        <v>27</v>
      </c>
      <c r="N1073">
        <v>119</v>
      </c>
    </row>
    <row r="1074" spans="1:14" x14ac:dyDescent="0.35">
      <c r="A1074" t="s">
        <v>4815</v>
      </c>
      <c r="B1074" t="s">
        <v>36</v>
      </c>
      <c r="C1074" t="s">
        <v>21</v>
      </c>
      <c r="D1074" t="s">
        <v>16</v>
      </c>
      <c r="E1074" t="s">
        <v>51</v>
      </c>
      <c r="F1074" s="2">
        <v>42702</v>
      </c>
      <c r="G1074" s="2">
        <v>35799</v>
      </c>
      <c r="H1074" s="4">
        <v>89474</v>
      </c>
      <c r="I1074" s="4">
        <v>29183</v>
      </c>
      <c r="J1074" s="4">
        <f>Table1[[#This Row],[Basic Salary]]+Table1[[#This Row],[Bonus]]</f>
        <v>118657</v>
      </c>
      <c r="K1074">
        <v>95</v>
      </c>
      <c r="L1074">
        <v>64</v>
      </c>
      <c r="M1074" t="s">
        <v>34</v>
      </c>
      <c r="N1074">
        <v>111</v>
      </c>
    </row>
    <row r="1075" spans="1:14" x14ac:dyDescent="0.35">
      <c r="A1075" t="s">
        <v>499</v>
      </c>
      <c r="B1075" t="s">
        <v>39</v>
      </c>
      <c r="C1075" t="s">
        <v>15</v>
      </c>
      <c r="D1075" t="s">
        <v>43</v>
      </c>
      <c r="E1075" t="s">
        <v>17</v>
      </c>
      <c r="F1075" s="2">
        <v>43183</v>
      </c>
      <c r="G1075" s="2">
        <v>40574</v>
      </c>
      <c r="H1075" s="4">
        <v>112096</v>
      </c>
      <c r="I1075" s="4">
        <v>6539</v>
      </c>
      <c r="J1075" s="4">
        <f>Table1[[#This Row],[Basic Salary]]+Table1[[#This Row],[Bonus]]</f>
        <v>118635</v>
      </c>
      <c r="K1075">
        <v>84</v>
      </c>
      <c r="L1075">
        <v>64</v>
      </c>
      <c r="M1075" t="s">
        <v>27</v>
      </c>
      <c r="N1075">
        <v>111</v>
      </c>
    </row>
    <row r="1076" spans="1:14" x14ac:dyDescent="0.35">
      <c r="A1076" t="s">
        <v>4070</v>
      </c>
      <c r="B1076" t="s">
        <v>129</v>
      </c>
      <c r="C1076" t="s">
        <v>15</v>
      </c>
      <c r="D1076" t="s">
        <v>46</v>
      </c>
      <c r="E1076" t="s">
        <v>26</v>
      </c>
      <c r="F1076" s="2">
        <v>45542</v>
      </c>
      <c r="G1076" s="2">
        <v>29270</v>
      </c>
      <c r="H1076" s="4">
        <v>104299</v>
      </c>
      <c r="I1076" s="4">
        <v>14273</v>
      </c>
      <c r="J1076" s="4">
        <f>Table1[[#This Row],[Basic Salary]]+Table1[[#This Row],[Bonus]]</f>
        <v>118572</v>
      </c>
      <c r="K1076">
        <v>64</v>
      </c>
      <c r="L1076">
        <v>69</v>
      </c>
      <c r="M1076" t="s">
        <v>31</v>
      </c>
      <c r="N1076">
        <v>101</v>
      </c>
    </row>
    <row r="1077" spans="1:14" x14ac:dyDescent="0.35">
      <c r="A1077" t="s">
        <v>968</v>
      </c>
      <c r="B1077" t="s">
        <v>71</v>
      </c>
      <c r="C1077" t="s">
        <v>15</v>
      </c>
      <c r="D1077" t="s">
        <v>81</v>
      </c>
      <c r="E1077" t="s">
        <v>26</v>
      </c>
      <c r="F1077" s="2">
        <v>42801</v>
      </c>
      <c r="G1077" s="2">
        <v>39564</v>
      </c>
      <c r="H1077" s="4">
        <v>101767</v>
      </c>
      <c r="I1077" s="4">
        <v>16793</v>
      </c>
      <c r="J1077" s="4">
        <f>Table1[[#This Row],[Basic Salary]]+Table1[[#This Row],[Bonus]]</f>
        <v>118560</v>
      </c>
      <c r="K1077">
        <v>62</v>
      </c>
      <c r="L1077">
        <v>41</v>
      </c>
      <c r="M1077" t="s">
        <v>37</v>
      </c>
      <c r="N1077">
        <v>107</v>
      </c>
    </row>
    <row r="1078" spans="1:14" x14ac:dyDescent="0.35">
      <c r="A1078" t="s">
        <v>3806</v>
      </c>
      <c r="B1078" t="s">
        <v>14</v>
      </c>
      <c r="C1078" t="s">
        <v>21</v>
      </c>
      <c r="D1078" t="s">
        <v>81</v>
      </c>
      <c r="E1078" t="s">
        <v>17</v>
      </c>
      <c r="F1078" s="2">
        <v>45881</v>
      </c>
      <c r="G1078" s="2">
        <v>36971</v>
      </c>
      <c r="H1078" s="4">
        <v>94219</v>
      </c>
      <c r="I1078" s="4">
        <v>24334</v>
      </c>
      <c r="J1078" s="4">
        <f>Table1[[#This Row],[Basic Salary]]+Table1[[#This Row],[Bonus]]</f>
        <v>118553</v>
      </c>
      <c r="K1078">
        <v>73</v>
      </c>
      <c r="L1078">
        <v>94</v>
      </c>
      <c r="M1078" t="s">
        <v>31</v>
      </c>
      <c r="N1078">
        <v>101</v>
      </c>
    </row>
    <row r="1079" spans="1:14" x14ac:dyDescent="0.35">
      <c r="A1079" t="s">
        <v>1528</v>
      </c>
      <c r="B1079" t="s">
        <v>57</v>
      </c>
      <c r="C1079" t="s">
        <v>15</v>
      </c>
      <c r="D1079" t="s">
        <v>40</v>
      </c>
      <c r="E1079" t="s">
        <v>17</v>
      </c>
      <c r="F1079" s="2">
        <v>45054</v>
      </c>
      <c r="G1079" s="2">
        <v>36295</v>
      </c>
      <c r="H1079" s="4">
        <v>112696</v>
      </c>
      <c r="I1079" s="4">
        <v>5840</v>
      </c>
      <c r="J1079" s="4">
        <f>Table1[[#This Row],[Basic Salary]]+Table1[[#This Row],[Bonus]]</f>
        <v>118536</v>
      </c>
      <c r="K1079">
        <v>73</v>
      </c>
      <c r="L1079">
        <v>76</v>
      </c>
      <c r="M1079" t="s">
        <v>37</v>
      </c>
      <c r="N1079">
        <v>101</v>
      </c>
    </row>
    <row r="1080" spans="1:14" x14ac:dyDescent="0.35">
      <c r="A1080" t="s">
        <v>2658</v>
      </c>
      <c r="B1080" t="s">
        <v>14</v>
      </c>
      <c r="C1080" t="s">
        <v>15</v>
      </c>
      <c r="D1080" t="s">
        <v>16</v>
      </c>
      <c r="E1080" t="s">
        <v>30</v>
      </c>
      <c r="F1080" s="2">
        <v>43175</v>
      </c>
      <c r="G1080" s="2">
        <v>38344</v>
      </c>
      <c r="H1080" s="4">
        <v>104295</v>
      </c>
      <c r="I1080" s="4">
        <v>14224</v>
      </c>
      <c r="J1080" s="4">
        <f>Table1[[#This Row],[Basic Salary]]+Table1[[#This Row],[Bonus]]</f>
        <v>118519</v>
      </c>
      <c r="K1080">
        <v>78</v>
      </c>
      <c r="L1080">
        <v>99</v>
      </c>
      <c r="M1080" t="s">
        <v>31</v>
      </c>
      <c r="N1080">
        <v>108</v>
      </c>
    </row>
    <row r="1081" spans="1:14" x14ac:dyDescent="0.35">
      <c r="A1081" t="s">
        <v>4410</v>
      </c>
      <c r="B1081" t="s">
        <v>39</v>
      </c>
      <c r="C1081" t="s">
        <v>21</v>
      </c>
      <c r="D1081" t="s">
        <v>43</v>
      </c>
      <c r="E1081" t="s">
        <v>26</v>
      </c>
      <c r="F1081" s="2">
        <v>43354</v>
      </c>
      <c r="G1081" s="2">
        <v>40267</v>
      </c>
      <c r="H1081" s="4">
        <v>88801</v>
      </c>
      <c r="I1081" s="4">
        <v>29717</v>
      </c>
      <c r="J1081" s="4">
        <f>Table1[[#This Row],[Basic Salary]]+Table1[[#This Row],[Bonus]]</f>
        <v>118518</v>
      </c>
      <c r="K1081">
        <v>73</v>
      </c>
      <c r="L1081">
        <v>70</v>
      </c>
      <c r="M1081" t="s">
        <v>31</v>
      </c>
      <c r="N1081">
        <v>109</v>
      </c>
    </row>
    <row r="1082" spans="1:14" x14ac:dyDescent="0.35">
      <c r="A1082" t="s">
        <v>228</v>
      </c>
      <c r="B1082" t="s">
        <v>85</v>
      </c>
      <c r="C1082" t="s">
        <v>21</v>
      </c>
      <c r="D1082" t="s">
        <v>16</v>
      </c>
      <c r="E1082" t="s">
        <v>51</v>
      </c>
      <c r="F1082" s="2">
        <v>43450</v>
      </c>
      <c r="G1082" s="2">
        <v>33162</v>
      </c>
      <c r="H1082" s="4">
        <v>99798</v>
      </c>
      <c r="I1082" s="4">
        <v>18650</v>
      </c>
      <c r="J1082" s="4">
        <f>Table1[[#This Row],[Basic Salary]]+Table1[[#This Row],[Bonus]]</f>
        <v>118448</v>
      </c>
      <c r="K1082">
        <v>71</v>
      </c>
      <c r="L1082">
        <v>82</v>
      </c>
      <c r="M1082" t="s">
        <v>18</v>
      </c>
      <c r="N1082">
        <v>103</v>
      </c>
    </row>
    <row r="1083" spans="1:14" x14ac:dyDescent="0.35">
      <c r="A1083" t="s">
        <v>281</v>
      </c>
      <c r="B1083" t="s">
        <v>85</v>
      </c>
      <c r="C1083" t="s">
        <v>15</v>
      </c>
      <c r="D1083" t="s">
        <v>81</v>
      </c>
      <c r="E1083" t="s">
        <v>30</v>
      </c>
      <c r="F1083" s="2">
        <v>43866</v>
      </c>
      <c r="G1083" s="2">
        <v>39728</v>
      </c>
      <c r="H1083" s="4">
        <v>96211</v>
      </c>
      <c r="I1083" s="4">
        <v>22180</v>
      </c>
      <c r="J1083" s="4">
        <f>Table1[[#This Row],[Basic Salary]]+Table1[[#This Row],[Bonus]]</f>
        <v>118391</v>
      </c>
      <c r="K1083">
        <v>91</v>
      </c>
      <c r="L1083">
        <v>96</v>
      </c>
      <c r="M1083" t="s">
        <v>37</v>
      </c>
      <c r="N1083">
        <v>117</v>
      </c>
    </row>
    <row r="1084" spans="1:14" x14ac:dyDescent="0.35">
      <c r="A1084" t="s">
        <v>4516</v>
      </c>
      <c r="B1084" t="s">
        <v>60</v>
      </c>
      <c r="C1084" t="s">
        <v>21</v>
      </c>
      <c r="D1084" t="s">
        <v>40</v>
      </c>
      <c r="E1084" t="s">
        <v>22</v>
      </c>
      <c r="F1084" s="2">
        <v>44595</v>
      </c>
      <c r="G1084" s="2">
        <v>40645</v>
      </c>
      <c r="H1084" s="4">
        <v>112908</v>
      </c>
      <c r="I1084" s="4">
        <v>5459</v>
      </c>
      <c r="J1084" s="4">
        <f>Table1[[#This Row],[Basic Salary]]+Table1[[#This Row],[Bonus]]</f>
        <v>118367</v>
      </c>
      <c r="K1084">
        <v>92</v>
      </c>
      <c r="L1084">
        <v>40</v>
      </c>
      <c r="M1084" t="s">
        <v>53</v>
      </c>
      <c r="N1084">
        <v>109</v>
      </c>
    </row>
    <row r="1085" spans="1:14" x14ac:dyDescent="0.35">
      <c r="A1085" t="s">
        <v>4755</v>
      </c>
      <c r="B1085" t="s">
        <v>48</v>
      </c>
      <c r="C1085" t="s">
        <v>15</v>
      </c>
      <c r="D1085" t="s">
        <v>33</v>
      </c>
      <c r="E1085" t="s">
        <v>30</v>
      </c>
      <c r="F1085" s="2">
        <v>45754</v>
      </c>
      <c r="G1085" s="2">
        <v>34125</v>
      </c>
      <c r="H1085" s="4">
        <v>94503</v>
      </c>
      <c r="I1085" s="4">
        <v>23849</v>
      </c>
      <c r="J1085" s="4">
        <f>Table1[[#This Row],[Basic Salary]]+Table1[[#This Row],[Bonus]]</f>
        <v>118352</v>
      </c>
      <c r="K1085">
        <v>79</v>
      </c>
      <c r="L1085">
        <v>41</v>
      </c>
      <c r="M1085" t="s">
        <v>53</v>
      </c>
      <c r="N1085">
        <v>119</v>
      </c>
    </row>
    <row r="1086" spans="1:14" x14ac:dyDescent="0.35">
      <c r="A1086" t="s">
        <v>4845</v>
      </c>
      <c r="B1086" t="s">
        <v>29</v>
      </c>
      <c r="C1086" t="s">
        <v>21</v>
      </c>
      <c r="D1086" t="s">
        <v>16</v>
      </c>
      <c r="E1086" t="s">
        <v>65</v>
      </c>
      <c r="F1086" s="2">
        <v>44006</v>
      </c>
      <c r="G1086" s="2">
        <v>39950</v>
      </c>
      <c r="H1086" s="4">
        <v>94437</v>
      </c>
      <c r="I1086" s="4">
        <v>23905</v>
      </c>
      <c r="J1086" s="4">
        <f>Table1[[#This Row],[Basic Salary]]+Table1[[#This Row],[Bonus]]</f>
        <v>118342</v>
      </c>
      <c r="K1086">
        <v>61</v>
      </c>
      <c r="L1086">
        <v>50</v>
      </c>
      <c r="M1086" t="s">
        <v>34</v>
      </c>
      <c r="N1086">
        <v>115</v>
      </c>
    </row>
    <row r="1087" spans="1:14" x14ac:dyDescent="0.35">
      <c r="A1087" t="s">
        <v>2007</v>
      </c>
      <c r="B1087" t="s">
        <v>62</v>
      </c>
      <c r="C1087" t="s">
        <v>15</v>
      </c>
      <c r="D1087" t="s">
        <v>33</v>
      </c>
      <c r="E1087" t="s">
        <v>65</v>
      </c>
      <c r="F1087" s="2">
        <v>42106</v>
      </c>
      <c r="G1087" s="2">
        <v>29506</v>
      </c>
      <c r="H1087" s="4">
        <v>99072</v>
      </c>
      <c r="I1087" s="4">
        <v>19257</v>
      </c>
      <c r="J1087" s="4">
        <f>Table1[[#This Row],[Basic Salary]]+Table1[[#This Row],[Bonus]]</f>
        <v>118329</v>
      </c>
      <c r="K1087">
        <v>71</v>
      </c>
      <c r="L1087">
        <v>62</v>
      </c>
      <c r="M1087" t="s">
        <v>23</v>
      </c>
      <c r="N1087">
        <v>117</v>
      </c>
    </row>
    <row r="1088" spans="1:14" x14ac:dyDescent="0.35">
      <c r="A1088" t="s">
        <v>1882</v>
      </c>
      <c r="B1088" t="s">
        <v>89</v>
      </c>
      <c r="C1088" t="s">
        <v>21</v>
      </c>
      <c r="D1088" t="s">
        <v>40</v>
      </c>
      <c r="E1088" t="s">
        <v>51</v>
      </c>
      <c r="F1088" s="2">
        <v>44643</v>
      </c>
      <c r="G1088" s="2">
        <v>31557</v>
      </c>
      <c r="H1088" s="4">
        <v>106419</v>
      </c>
      <c r="I1088" s="4">
        <v>11909</v>
      </c>
      <c r="J1088" s="4">
        <f>Table1[[#This Row],[Basic Salary]]+Table1[[#This Row],[Bonus]]</f>
        <v>118328</v>
      </c>
      <c r="K1088">
        <v>93</v>
      </c>
      <c r="L1088">
        <v>93</v>
      </c>
      <c r="M1088" t="s">
        <v>31</v>
      </c>
      <c r="N1088">
        <v>110</v>
      </c>
    </row>
    <row r="1089" spans="1:14" x14ac:dyDescent="0.35">
      <c r="A1089" t="s">
        <v>4156</v>
      </c>
      <c r="B1089" t="s">
        <v>60</v>
      </c>
      <c r="C1089" t="s">
        <v>21</v>
      </c>
      <c r="D1089" t="s">
        <v>46</v>
      </c>
      <c r="E1089" t="s">
        <v>17</v>
      </c>
      <c r="F1089" s="2">
        <v>42815</v>
      </c>
      <c r="G1089" s="2">
        <v>36645</v>
      </c>
      <c r="H1089" s="4">
        <v>109039</v>
      </c>
      <c r="I1089" s="4">
        <v>9274</v>
      </c>
      <c r="J1089" s="4">
        <f>Table1[[#This Row],[Basic Salary]]+Table1[[#This Row],[Bonus]]</f>
        <v>118313</v>
      </c>
      <c r="K1089">
        <v>74</v>
      </c>
      <c r="L1089">
        <v>71</v>
      </c>
      <c r="M1089" t="s">
        <v>27</v>
      </c>
      <c r="N1089">
        <v>114</v>
      </c>
    </row>
    <row r="1090" spans="1:14" x14ac:dyDescent="0.35">
      <c r="A1090" t="s">
        <v>376</v>
      </c>
      <c r="B1090" t="s">
        <v>20</v>
      </c>
      <c r="C1090" t="s">
        <v>15</v>
      </c>
      <c r="D1090" t="s">
        <v>81</v>
      </c>
      <c r="E1090" t="s">
        <v>30</v>
      </c>
      <c r="F1090" s="2">
        <v>42545</v>
      </c>
      <c r="G1090" s="2">
        <v>35558</v>
      </c>
      <c r="H1090" s="4">
        <v>99498</v>
      </c>
      <c r="I1090" s="4">
        <v>18790</v>
      </c>
      <c r="J1090" s="4">
        <f>Table1[[#This Row],[Basic Salary]]+Table1[[#This Row],[Bonus]]</f>
        <v>118288</v>
      </c>
      <c r="K1090">
        <v>83</v>
      </c>
      <c r="L1090">
        <v>74</v>
      </c>
      <c r="M1090" t="s">
        <v>18</v>
      </c>
      <c r="N1090">
        <v>106</v>
      </c>
    </row>
    <row r="1091" spans="1:14" x14ac:dyDescent="0.35">
      <c r="A1091" t="s">
        <v>2711</v>
      </c>
      <c r="B1091" t="s">
        <v>95</v>
      </c>
      <c r="C1091" t="s">
        <v>21</v>
      </c>
      <c r="D1091" t="s">
        <v>46</v>
      </c>
      <c r="E1091" t="s">
        <v>30</v>
      </c>
      <c r="F1091" s="2">
        <v>42635</v>
      </c>
      <c r="G1091" s="2">
        <v>32697</v>
      </c>
      <c r="H1091" s="4">
        <v>92199</v>
      </c>
      <c r="I1091" s="4">
        <v>26069</v>
      </c>
      <c r="J1091" s="4">
        <f>Table1[[#This Row],[Basic Salary]]+Table1[[#This Row],[Bonus]]</f>
        <v>118268</v>
      </c>
      <c r="K1091">
        <v>86</v>
      </c>
      <c r="L1091">
        <v>43</v>
      </c>
      <c r="M1091" t="s">
        <v>37</v>
      </c>
      <c r="N1091">
        <v>102</v>
      </c>
    </row>
    <row r="1092" spans="1:14" x14ac:dyDescent="0.35">
      <c r="A1092" t="s">
        <v>801</v>
      </c>
      <c r="B1092" t="s">
        <v>60</v>
      </c>
      <c r="C1092" t="s">
        <v>21</v>
      </c>
      <c r="D1092" t="s">
        <v>81</v>
      </c>
      <c r="E1092" t="s">
        <v>65</v>
      </c>
      <c r="F1092" s="2">
        <v>45507</v>
      </c>
      <c r="G1092" s="2">
        <v>37423</v>
      </c>
      <c r="H1092" s="4">
        <v>105341</v>
      </c>
      <c r="I1092" s="4">
        <v>12924</v>
      </c>
      <c r="J1092" s="4">
        <f>Table1[[#This Row],[Basic Salary]]+Table1[[#This Row],[Bonus]]</f>
        <v>118265</v>
      </c>
      <c r="K1092">
        <v>92</v>
      </c>
      <c r="L1092">
        <v>76</v>
      </c>
      <c r="M1092" t="s">
        <v>53</v>
      </c>
      <c r="N1092">
        <v>104</v>
      </c>
    </row>
    <row r="1093" spans="1:14" x14ac:dyDescent="0.35">
      <c r="A1093" t="s">
        <v>4487</v>
      </c>
      <c r="B1093" t="s">
        <v>42</v>
      </c>
      <c r="C1093" t="s">
        <v>21</v>
      </c>
      <c r="D1093" t="s">
        <v>43</v>
      </c>
      <c r="E1093" t="s">
        <v>51</v>
      </c>
      <c r="F1093" s="2">
        <v>43450</v>
      </c>
      <c r="G1093" s="2">
        <v>38471</v>
      </c>
      <c r="H1093" s="4">
        <v>96529</v>
      </c>
      <c r="I1093" s="4">
        <v>21709</v>
      </c>
      <c r="J1093" s="4">
        <f>Table1[[#This Row],[Basic Salary]]+Table1[[#This Row],[Bonus]]</f>
        <v>118238</v>
      </c>
      <c r="K1093">
        <v>67</v>
      </c>
      <c r="L1093">
        <v>77</v>
      </c>
      <c r="M1093" t="s">
        <v>37</v>
      </c>
      <c r="N1093">
        <v>101</v>
      </c>
    </row>
    <row r="1094" spans="1:14" x14ac:dyDescent="0.35">
      <c r="A1094" t="s">
        <v>1285</v>
      </c>
      <c r="B1094" t="s">
        <v>77</v>
      </c>
      <c r="C1094" t="s">
        <v>21</v>
      </c>
      <c r="D1094" t="s">
        <v>33</v>
      </c>
      <c r="E1094" t="s">
        <v>17</v>
      </c>
      <c r="F1094" s="2">
        <v>45027</v>
      </c>
      <c r="G1094" s="2">
        <v>29517</v>
      </c>
      <c r="H1094" s="4">
        <v>97416</v>
      </c>
      <c r="I1094" s="4">
        <v>20799</v>
      </c>
      <c r="J1094" s="4">
        <f>Table1[[#This Row],[Basic Salary]]+Table1[[#This Row],[Bonus]]</f>
        <v>118215</v>
      </c>
      <c r="K1094">
        <v>63</v>
      </c>
      <c r="L1094">
        <v>64</v>
      </c>
      <c r="M1094" t="s">
        <v>34</v>
      </c>
      <c r="N1094">
        <v>113</v>
      </c>
    </row>
    <row r="1095" spans="1:14" x14ac:dyDescent="0.35">
      <c r="A1095" t="s">
        <v>775</v>
      </c>
      <c r="B1095" t="s">
        <v>89</v>
      </c>
      <c r="C1095" t="s">
        <v>15</v>
      </c>
      <c r="D1095" t="s">
        <v>40</v>
      </c>
      <c r="E1095" t="s">
        <v>30</v>
      </c>
      <c r="F1095" s="2">
        <v>42644</v>
      </c>
      <c r="G1095" s="2">
        <v>29291</v>
      </c>
      <c r="H1095" s="4">
        <v>96584</v>
      </c>
      <c r="I1095" s="4">
        <v>21626</v>
      </c>
      <c r="J1095" s="4">
        <f>Table1[[#This Row],[Basic Salary]]+Table1[[#This Row],[Bonus]]</f>
        <v>118210</v>
      </c>
      <c r="K1095">
        <v>81</v>
      </c>
      <c r="L1095">
        <v>81</v>
      </c>
      <c r="M1095" t="s">
        <v>18</v>
      </c>
      <c r="N1095">
        <v>110</v>
      </c>
    </row>
    <row r="1096" spans="1:14" x14ac:dyDescent="0.35">
      <c r="A1096" t="s">
        <v>1248</v>
      </c>
      <c r="B1096" t="s">
        <v>71</v>
      </c>
      <c r="C1096" t="s">
        <v>21</v>
      </c>
      <c r="D1096" t="s">
        <v>81</v>
      </c>
      <c r="E1096" t="s">
        <v>51</v>
      </c>
      <c r="F1096" s="2">
        <v>43277</v>
      </c>
      <c r="G1096" s="2">
        <v>32060</v>
      </c>
      <c r="H1096" s="4">
        <v>98912</v>
      </c>
      <c r="I1096" s="4">
        <v>19280</v>
      </c>
      <c r="J1096" s="4">
        <f>Table1[[#This Row],[Basic Salary]]+Table1[[#This Row],[Bonus]]</f>
        <v>118192</v>
      </c>
      <c r="K1096">
        <v>80</v>
      </c>
      <c r="L1096">
        <v>91</v>
      </c>
      <c r="M1096" t="s">
        <v>23</v>
      </c>
      <c r="N1096">
        <v>105</v>
      </c>
    </row>
    <row r="1097" spans="1:14" x14ac:dyDescent="0.35">
      <c r="A1097" t="s">
        <v>4899</v>
      </c>
      <c r="B1097" t="s">
        <v>57</v>
      </c>
      <c r="C1097" t="s">
        <v>21</v>
      </c>
      <c r="D1097" t="s">
        <v>46</v>
      </c>
      <c r="E1097" t="s">
        <v>26</v>
      </c>
      <c r="F1097" s="2">
        <v>42538</v>
      </c>
      <c r="G1097" s="2">
        <v>39944</v>
      </c>
      <c r="H1097" s="4">
        <v>89345</v>
      </c>
      <c r="I1097" s="4">
        <v>28828</v>
      </c>
      <c r="J1097" s="4">
        <f>Table1[[#This Row],[Basic Salary]]+Table1[[#This Row],[Bonus]]</f>
        <v>118173</v>
      </c>
      <c r="K1097">
        <v>79</v>
      </c>
      <c r="L1097">
        <v>95</v>
      </c>
      <c r="M1097" t="s">
        <v>34</v>
      </c>
      <c r="N1097">
        <v>106</v>
      </c>
    </row>
    <row r="1098" spans="1:14" x14ac:dyDescent="0.35">
      <c r="A1098" t="s">
        <v>3105</v>
      </c>
      <c r="B1098" t="s">
        <v>129</v>
      </c>
      <c r="C1098" t="s">
        <v>15</v>
      </c>
      <c r="D1098" t="s">
        <v>46</v>
      </c>
      <c r="E1098" t="s">
        <v>65</v>
      </c>
      <c r="F1098" s="2">
        <v>43804</v>
      </c>
      <c r="G1098" s="2">
        <v>38220</v>
      </c>
      <c r="H1098" s="4">
        <v>100773</v>
      </c>
      <c r="I1098" s="4">
        <v>17365</v>
      </c>
      <c r="J1098" s="4">
        <f>Table1[[#This Row],[Basic Salary]]+Table1[[#This Row],[Bonus]]</f>
        <v>118138</v>
      </c>
      <c r="K1098">
        <v>98</v>
      </c>
      <c r="L1098">
        <v>61</v>
      </c>
      <c r="M1098" t="s">
        <v>53</v>
      </c>
      <c r="N1098">
        <v>120</v>
      </c>
    </row>
    <row r="1099" spans="1:14" x14ac:dyDescent="0.35">
      <c r="A1099" t="s">
        <v>3647</v>
      </c>
      <c r="B1099" t="s">
        <v>29</v>
      </c>
      <c r="C1099" t="s">
        <v>15</v>
      </c>
      <c r="D1099" t="s">
        <v>33</v>
      </c>
      <c r="E1099" t="s">
        <v>17</v>
      </c>
      <c r="F1099" s="2">
        <v>44837</v>
      </c>
      <c r="G1099" s="2">
        <v>36351</v>
      </c>
      <c r="H1099" s="4">
        <v>89449</v>
      </c>
      <c r="I1099" s="4">
        <v>28676</v>
      </c>
      <c r="J1099" s="4">
        <f>Table1[[#This Row],[Basic Salary]]+Table1[[#This Row],[Bonus]]</f>
        <v>118125</v>
      </c>
      <c r="K1099">
        <v>79</v>
      </c>
      <c r="L1099">
        <v>74</v>
      </c>
      <c r="M1099" t="s">
        <v>27</v>
      </c>
      <c r="N1099">
        <v>114</v>
      </c>
    </row>
    <row r="1100" spans="1:14" x14ac:dyDescent="0.35">
      <c r="A1100" t="s">
        <v>4966</v>
      </c>
      <c r="B1100" t="s">
        <v>50</v>
      </c>
      <c r="C1100" t="s">
        <v>15</v>
      </c>
      <c r="D1100" t="s">
        <v>81</v>
      </c>
      <c r="E1100" t="s">
        <v>26</v>
      </c>
      <c r="F1100" s="2">
        <v>43268</v>
      </c>
      <c r="G1100" s="2">
        <v>39200</v>
      </c>
      <c r="H1100" s="4">
        <v>109221</v>
      </c>
      <c r="I1100" s="4">
        <v>8900</v>
      </c>
      <c r="J1100" s="4">
        <f>Table1[[#This Row],[Basic Salary]]+Table1[[#This Row],[Bonus]]</f>
        <v>118121</v>
      </c>
      <c r="K1100">
        <v>75</v>
      </c>
      <c r="L1100">
        <v>68</v>
      </c>
      <c r="M1100" t="s">
        <v>53</v>
      </c>
      <c r="N1100">
        <v>114</v>
      </c>
    </row>
    <row r="1101" spans="1:14" x14ac:dyDescent="0.35">
      <c r="A1101" t="s">
        <v>1142</v>
      </c>
      <c r="B1101" t="s">
        <v>87</v>
      </c>
      <c r="C1101" t="s">
        <v>15</v>
      </c>
      <c r="D1101" t="s">
        <v>40</v>
      </c>
      <c r="E1101" t="s">
        <v>26</v>
      </c>
      <c r="F1101" s="2">
        <v>44255</v>
      </c>
      <c r="G1101" s="2">
        <v>37365</v>
      </c>
      <c r="H1101" s="4">
        <v>95614</v>
      </c>
      <c r="I1101" s="4">
        <v>22490</v>
      </c>
      <c r="J1101" s="4">
        <f>Table1[[#This Row],[Basic Salary]]+Table1[[#This Row],[Bonus]]</f>
        <v>118104</v>
      </c>
      <c r="K1101">
        <v>91</v>
      </c>
      <c r="L1101">
        <v>74</v>
      </c>
      <c r="M1101" t="s">
        <v>23</v>
      </c>
      <c r="N1101">
        <v>108</v>
      </c>
    </row>
    <row r="1102" spans="1:14" x14ac:dyDescent="0.35">
      <c r="A1102" t="s">
        <v>3557</v>
      </c>
      <c r="B1102" t="s">
        <v>87</v>
      </c>
      <c r="C1102" t="s">
        <v>21</v>
      </c>
      <c r="D1102" t="s">
        <v>81</v>
      </c>
      <c r="E1102" t="s">
        <v>30</v>
      </c>
      <c r="F1102" s="2">
        <v>43194</v>
      </c>
      <c r="G1102" s="2">
        <v>35947</v>
      </c>
      <c r="H1102" s="4">
        <v>93315</v>
      </c>
      <c r="I1102" s="4">
        <v>24779</v>
      </c>
      <c r="J1102" s="4">
        <f>Table1[[#This Row],[Basic Salary]]+Table1[[#This Row],[Bonus]]</f>
        <v>118094</v>
      </c>
      <c r="K1102">
        <v>74</v>
      </c>
      <c r="L1102">
        <v>77</v>
      </c>
      <c r="M1102" t="s">
        <v>34</v>
      </c>
      <c r="N1102">
        <v>115</v>
      </c>
    </row>
    <row r="1103" spans="1:14" x14ac:dyDescent="0.35">
      <c r="A1103" t="s">
        <v>5041</v>
      </c>
      <c r="B1103" t="s">
        <v>14</v>
      </c>
      <c r="C1103" t="s">
        <v>15</v>
      </c>
      <c r="D1103" t="s">
        <v>33</v>
      </c>
      <c r="E1103" t="s">
        <v>65</v>
      </c>
      <c r="F1103" s="2">
        <v>44764</v>
      </c>
      <c r="G1103" s="2">
        <v>39663</v>
      </c>
      <c r="H1103" s="4">
        <v>92528</v>
      </c>
      <c r="I1103" s="4">
        <v>25555</v>
      </c>
      <c r="J1103" s="4">
        <f>Table1[[#This Row],[Basic Salary]]+Table1[[#This Row],[Bonus]]</f>
        <v>118083</v>
      </c>
      <c r="K1103">
        <v>78</v>
      </c>
      <c r="L1103">
        <v>52</v>
      </c>
      <c r="M1103" t="s">
        <v>18</v>
      </c>
      <c r="N1103">
        <v>120</v>
      </c>
    </row>
    <row r="1104" spans="1:14" x14ac:dyDescent="0.35">
      <c r="A1104" t="s">
        <v>3920</v>
      </c>
      <c r="B1104" t="s">
        <v>36</v>
      </c>
      <c r="C1104" t="s">
        <v>15</v>
      </c>
      <c r="D1104" t="s">
        <v>43</v>
      </c>
      <c r="E1104" t="s">
        <v>65</v>
      </c>
      <c r="F1104" s="2">
        <v>44998</v>
      </c>
      <c r="G1104" s="2">
        <v>31072</v>
      </c>
      <c r="H1104" s="4">
        <v>89233</v>
      </c>
      <c r="I1104" s="4">
        <v>28820</v>
      </c>
      <c r="J1104" s="4">
        <f>Table1[[#This Row],[Basic Salary]]+Table1[[#This Row],[Bonus]]</f>
        <v>118053</v>
      </c>
      <c r="K1104">
        <v>91</v>
      </c>
      <c r="L1104">
        <v>56</v>
      </c>
      <c r="M1104" t="s">
        <v>23</v>
      </c>
      <c r="N1104">
        <v>115</v>
      </c>
    </row>
    <row r="1105" spans="1:14" x14ac:dyDescent="0.35">
      <c r="A1105" t="s">
        <v>3699</v>
      </c>
      <c r="B1105" t="s">
        <v>14</v>
      </c>
      <c r="C1105" t="s">
        <v>15</v>
      </c>
      <c r="D1105" t="s">
        <v>16</v>
      </c>
      <c r="E1105" t="s">
        <v>30</v>
      </c>
      <c r="F1105" s="2">
        <v>42507</v>
      </c>
      <c r="G1105" s="2">
        <v>34363</v>
      </c>
      <c r="H1105" s="4">
        <v>93306</v>
      </c>
      <c r="I1105" s="4">
        <v>24732</v>
      </c>
      <c r="J1105" s="4">
        <f>Table1[[#This Row],[Basic Salary]]+Table1[[#This Row],[Bonus]]</f>
        <v>118038</v>
      </c>
      <c r="K1105">
        <v>74</v>
      </c>
      <c r="L1105">
        <v>53</v>
      </c>
      <c r="M1105" t="s">
        <v>37</v>
      </c>
      <c r="N1105">
        <v>112</v>
      </c>
    </row>
    <row r="1106" spans="1:14" x14ac:dyDescent="0.35">
      <c r="A1106" t="s">
        <v>575</v>
      </c>
      <c r="B1106" t="s">
        <v>62</v>
      </c>
      <c r="C1106" t="s">
        <v>21</v>
      </c>
      <c r="D1106" t="s">
        <v>81</v>
      </c>
      <c r="E1106" t="s">
        <v>30</v>
      </c>
      <c r="F1106" s="2">
        <v>44762</v>
      </c>
      <c r="G1106" s="2">
        <v>37584</v>
      </c>
      <c r="H1106" s="4">
        <v>88896</v>
      </c>
      <c r="I1106" s="4">
        <v>29134</v>
      </c>
      <c r="J1106" s="4">
        <f>Table1[[#This Row],[Basic Salary]]+Table1[[#This Row],[Bonus]]</f>
        <v>118030</v>
      </c>
      <c r="K1106">
        <v>88</v>
      </c>
      <c r="L1106">
        <v>96</v>
      </c>
      <c r="M1106" t="s">
        <v>53</v>
      </c>
      <c r="N1106">
        <v>113</v>
      </c>
    </row>
    <row r="1107" spans="1:14" x14ac:dyDescent="0.35">
      <c r="A1107" t="s">
        <v>1253</v>
      </c>
      <c r="B1107" t="s">
        <v>50</v>
      </c>
      <c r="C1107" t="s">
        <v>21</v>
      </c>
      <c r="D1107" t="s">
        <v>16</v>
      </c>
      <c r="E1107" t="s">
        <v>26</v>
      </c>
      <c r="F1107" s="2">
        <v>42520</v>
      </c>
      <c r="G1107" s="2">
        <v>35822</v>
      </c>
      <c r="H1107" s="4">
        <v>112828</v>
      </c>
      <c r="I1107" s="4">
        <v>5195</v>
      </c>
      <c r="J1107" s="4">
        <f>Table1[[#This Row],[Basic Salary]]+Table1[[#This Row],[Bonus]]</f>
        <v>118023</v>
      </c>
      <c r="K1107">
        <v>89</v>
      </c>
      <c r="L1107">
        <v>91</v>
      </c>
      <c r="M1107" t="s">
        <v>34</v>
      </c>
      <c r="N1107">
        <v>117</v>
      </c>
    </row>
    <row r="1108" spans="1:14" x14ac:dyDescent="0.35">
      <c r="A1108" t="s">
        <v>3703</v>
      </c>
      <c r="B1108" t="s">
        <v>93</v>
      </c>
      <c r="C1108" t="s">
        <v>21</v>
      </c>
      <c r="D1108" t="s">
        <v>33</v>
      </c>
      <c r="E1108" t="s">
        <v>17</v>
      </c>
      <c r="F1108" s="2">
        <v>45316</v>
      </c>
      <c r="G1108" s="2">
        <v>30705</v>
      </c>
      <c r="H1108" s="4">
        <v>103346</v>
      </c>
      <c r="I1108" s="4">
        <v>14673</v>
      </c>
      <c r="J1108" s="4">
        <f>Table1[[#This Row],[Basic Salary]]+Table1[[#This Row],[Bonus]]</f>
        <v>118019</v>
      </c>
      <c r="K1108">
        <v>98</v>
      </c>
      <c r="L1108">
        <v>76</v>
      </c>
      <c r="M1108" t="s">
        <v>34</v>
      </c>
      <c r="N1108">
        <v>119</v>
      </c>
    </row>
    <row r="1109" spans="1:14" x14ac:dyDescent="0.35">
      <c r="A1109" t="s">
        <v>2752</v>
      </c>
      <c r="B1109" t="s">
        <v>95</v>
      </c>
      <c r="C1109" t="s">
        <v>21</v>
      </c>
      <c r="D1109" t="s">
        <v>40</v>
      </c>
      <c r="E1109" t="s">
        <v>65</v>
      </c>
      <c r="F1109" s="2">
        <v>45111</v>
      </c>
      <c r="G1109" s="2">
        <v>37390</v>
      </c>
      <c r="H1109" s="4">
        <v>91326</v>
      </c>
      <c r="I1109" s="4">
        <v>26689</v>
      </c>
      <c r="J1109" s="4">
        <f>Table1[[#This Row],[Basic Salary]]+Table1[[#This Row],[Bonus]]</f>
        <v>118015</v>
      </c>
      <c r="K1109">
        <v>73</v>
      </c>
      <c r="L1109">
        <v>95</v>
      </c>
      <c r="M1109" t="s">
        <v>53</v>
      </c>
      <c r="N1109">
        <v>112</v>
      </c>
    </row>
    <row r="1110" spans="1:14" x14ac:dyDescent="0.35">
      <c r="A1110" t="s">
        <v>3221</v>
      </c>
      <c r="B1110" t="s">
        <v>42</v>
      </c>
      <c r="C1110" t="s">
        <v>15</v>
      </c>
      <c r="D1110" t="s">
        <v>81</v>
      </c>
      <c r="E1110" t="s">
        <v>26</v>
      </c>
      <c r="F1110" s="2">
        <v>44922</v>
      </c>
      <c r="G1110" s="2">
        <v>41135</v>
      </c>
      <c r="H1110" s="4">
        <v>99419</v>
      </c>
      <c r="I1110" s="4">
        <v>18567</v>
      </c>
      <c r="J1110" s="4">
        <f>Table1[[#This Row],[Basic Salary]]+Table1[[#This Row],[Bonus]]</f>
        <v>117986</v>
      </c>
      <c r="K1110">
        <v>88</v>
      </c>
      <c r="L1110">
        <v>89</v>
      </c>
      <c r="M1110" t="s">
        <v>34</v>
      </c>
      <c r="N1110">
        <v>103</v>
      </c>
    </row>
    <row r="1111" spans="1:14" x14ac:dyDescent="0.35">
      <c r="A1111" t="s">
        <v>1373</v>
      </c>
      <c r="B1111" t="s">
        <v>62</v>
      </c>
      <c r="C1111" t="s">
        <v>21</v>
      </c>
      <c r="D1111" t="s">
        <v>33</v>
      </c>
      <c r="E1111" t="s">
        <v>65</v>
      </c>
      <c r="F1111" s="2">
        <v>45445</v>
      </c>
      <c r="G1111" s="2">
        <v>36384</v>
      </c>
      <c r="H1111" s="4">
        <v>98464</v>
      </c>
      <c r="I1111" s="4">
        <v>19471</v>
      </c>
      <c r="J1111" s="4">
        <f>Table1[[#This Row],[Basic Salary]]+Table1[[#This Row],[Bonus]]</f>
        <v>117935</v>
      </c>
      <c r="K1111">
        <v>91</v>
      </c>
      <c r="L1111">
        <v>84</v>
      </c>
      <c r="M1111" t="s">
        <v>34</v>
      </c>
      <c r="N1111">
        <v>109</v>
      </c>
    </row>
    <row r="1112" spans="1:14" x14ac:dyDescent="0.35">
      <c r="A1112" t="s">
        <v>404</v>
      </c>
      <c r="B1112" t="s">
        <v>95</v>
      </c>
      <c r="C1112" t="s">
        <v>15</v>
      </c>
      <c r="D1112" t="s">
        <v>33</v>
      </c>
      <c r="E1112" t="s">
        <v>30</v>
      </c>
      <c r="F1112" s="2">
        <v>44048</v>
      </c>
      <c r="G1112" s="2">
        <v>35971</v>
      </c>
      <c r="H1112" s="4">
        <v>97179</v>
      </c>
      <c r="I1112" s="4">
        <v>20696</v>
      </c>
      <c r="J1112" s="4">
        <f>Table1[[#This Row],[Basic Salary]]+Table1[[#This Row],[Bonus]]</f>
        <v>117875</v>
      </c>
      <c r="K1112">
        <v>63</v>
      </c>
      <c r="L1112">
        <v>45</v>
      </c>
      <c r="M1112" t="s">
        <v>31</v>
      </c>
      <c r="N1112">
        <v>113</v>
      </c>
    </row>
    <row r="1113" spans="1:14" x14ac:dyDescent="0.35">
      <c r="A1113" t="s">
        <v>4558</v>
      </c>
      <c r="B1113" t="s">
        <v>87</v>
      </c>
      <c r="C1113" t="s">
        <v>21</v>
      </c>
      <c r="D1113" t="s">
        <v>16</v>
      </c>
      <c r="E1113" t="s">
        <v>51</v>
      </c>
      <c r="F1113" s="2">
        <v>43963</v>
      </c>
      <c r="G1113" s="2">
        <v>39732</v>
      </c>
      <c r="H1113" s="4">
        <v>98881</v>
      </c>
      <c r="I1113" s="4">
        <v>18994</v>
      </c>
      <c r="J1113" s="4">
        <f>Table1[[#This Row],[Basic Salary]]+Table1[[#This Row],[Bonus]]</f>
        <v>117875</v>
      </c>
      <c r="K1113">
        <v>70</v>
      </c>
      <c r="L1113">
        <v>78</v>
      </c>
      <c r="M1113" t="s">
        <v>53</v>
      </c>
      <c r="N1113">
        <v>109</v>
      </c>
    </row>
    <row r="1114" spans="1:14" x14ac:dyDescent="0.35">
      <c r="A1114" t="s">
        <v>2986</v>
      </c>
      <c r="B1114" t="s">
        <v>42</v>
      </c>
      <c r="C1114" t="s">
        <v>21</v>
      </c>
      <c r="D1114" t="s">
        <v>33</v>
      </c>
      <c r="E1114" t="s">
        <v>51</v>
      </c>
      <c r="F1114" s="2">
        <v>45874</v>
      </c>
      <c r="G1114" s="2">
        <v>36249</v>
      </c>
      <c r="H1114" s="4">
        <v>107572</v>
      </c>
      <c r="I1114" s="4">
        <v>10243</v>
      </c>
      <c r="J1114" s="4">
        <f>Table1[[#This Row],[Basic Salary]]+Table1[[#This Row],[Bonus]]</f>
        <v>117815</v>
      </c>
      <c r="K1114">
        <v>86</v>
      </c>
      <c r="L1114">
        <v>93</v>
      </c>
      <c r="M1114" t="s">
        <v>27</v>
      </c>
      <c r="N1114">
        <v>107</v>
      </c>
    </row>
    <row r="1115" spans="1:14" x14ac:dyDescent="0.35">
      <c r="A1115" t="s">
        <v>235</v>
      </c>
      <c r="B1115" t="s">
        <v>39</v>
      </c>
      <c r="C1115" t="s">
        <v>21</v>
      </c>
      <c r="D1115" t="s">
        <v>40</v>
      </c>
      <c r="E1115" t="s">
        <v>30</v>
      </c>
      <c r="F1115" s="2">
        <v>45993</v>
      </c>
      <c r="G1115" s="2">
        <v>32281</v>
      </c>
      <c r="H1115" s="4">
        <v>90038</v>
      </c>
      <c r="I1115" s="4">
        <v>27677</v>
      </c>
      <c r="J1115" s="4">
        <f>Table1[[#This Row],[Basic Salary]]+Table1[[#This Row],[Bonus]]</f>
        <v>117715</v>
      </c>
      <c r="K1115">
        <v>91</v>
      </c>
      <c r="L1115">
        <v>63</v>
      </c>
      <c r="M1115" t="s">
        <v>34</v>
      </c>
      <c r="N1115">
        <v>117</v>
      </c>
    </row>
    <row r="1116" spans="1:14" x14ac:dyDescent="0.35">
      <c r="A1116" t="s">
        <v>164</v>
      </c>
      <c r="B1116" t="s">
        <v>45</v>
      </c>
      <c r="C1116" t="s">
        <v>21</v>
      </c>
      <c r="D1116" t="s">
        <v>33</v>
      </c>
      <c r="E1116" t="s">
        <v>30</v>
      </c>
      <c r="F1116" s="2">
        <v>43887</v>
      </c>
      <c r="G1116" s="2">
        <v>33404</v>
      </c>
      <c r="H1116" s="4">
        <v>112404</v>
      </c>
      <c r="I1116" s="4">
        <v>5307</v>
      </c>
      <c r="J1116" s="4">
        <f>Table1[[#This Row],[Basic Salary]]+Table1[[#This Row],[Bonus]]</f>
        <v>117711</v>
      </c>
      <c r="K1116">
        <v>89</v>
      </c>
      <c r="L1116">
        <v>97</v>
      </c>
      <c r="M1116" t="s">
        <v>31</v>
      </c>
      <c r="N1116">
        <v>118</v>
      </c>
    </row>
    <row r="1117" spans="1:14" x14ac:dyDescent="0.35">
      <c r="A1117" t="s">
        <v>4420</v>
      </c>
      <c r="B1117" t="s">
        <v>20</v>
      </c>
      <c r="C1117" t="s">
        <v>15</v>
      </c>
      <c r="D1117" t="s">
        <v>81</v>
      </c>
      <c r="E1117" t="s">
        <v>51</v>
      </c>
      <c r="F1117" s="2">
        <v>45321</v>
      </c>
      <c r="G1117" s="2">
        <v>39090</v>
      </c>
      <c r="H1117" s="4">
        <v>89072</v>
      </c>
      <c r="I1117" s="4">
        <v>28586</v>
      </c>
      <c r="J1117" s="4">
        <f>Table1[[#This Row],[Basic Salary]]+Table1[[#This Row],[Bonus]]</f>
        <v>117658</v>
      </c>
      <c r="K1117">
        <v>79</v>
      </c>
      <c r="L1117">
        <v>69</v>
      </c>
      <c r="M1117" t="s">
        <v>31</v>
      </c>
      <c r="N1117">
        <v>109</v>
      </c>
    </row>
    <row r="1118" spans="1:14" x14ac:dyDescent="0.35">
      <c r="A1118" t="s">
        <v>2046</v>
      </c>
      <c r="B1118" t="s">
        <v>69</v>
      </c>
      <c r="C1118" t="s">
        <v>15</v>
      </c>
      <c r="D1118" t="s">
        <v>46</v>
      </c>
      <c r="E1118" t="s">
        <v>65</v>
      </c>
      <c r="F1118" s="2">
        <v>45444</v>
      </c>
      <c r="G1118" s="2">
        <v>34569</v>
      </c>
      <c r="H1118" s="4">
        <v>106598</v>
      </c>
      <c r="I1118" s="4">
        <v>11052</v>
      </c>
      <c r="J1118" s="4">
        <f>Table1[[#This Row],[Basic Salary]]+Table1[[#This Row],[Bonus]]</f>
        <v>117650</v>
      </c>
      <c r="K1118">
        <v>85</v>
      </c>
      <c r="L1118">
        <v>80</v>
      </c>
      <c r="M1118" t="s">
        <v>27</v>
      </c>
      <c r="N1118">
        <v>109</v>
      </c>
    </row>
    <row r="1119" spans="1:14" x14ac:dyDescent="0.35">
      <c r="A1119" t="s">
        <v>4067</v>
      </c>
      <c r="B1119" t="s">
        <v>129</v>
      </c>
      <c r="C1119" t="s">
        <v>21</v>
      </c>
      <c r="D1119" t="s">
        <v>16</v>
      </c>
      <c r="E1119" t="s">
        <v>65</v>
      </c>
      <c r="F1119" s="2">
        <v>45870</v>
      </c>
      <c r="G1119" s="2">
        <v>31207</v>
      </c>
      <c r="H1119" s="4">
        <v>93478</v>
      </c>
      <c r="I1119" s="4">
        <v>24147</v>
      </c>
      <c r="J1119" s="4">
        <f>Table1[[#This Row],[Basic Salary]]+Table1[[#This Row],[Bonus]]</f>
        <v>117625</v>
      </c>
      <c r="K1119">
        <v>77</v>
      </c>
      <c r="L1119">
        <v>62</v>
      </c>
      <c r="M1119" t="s">
        <v>37</v>
      </c>
      <c r="N1119">
        <v>108</v>
      </c>
    </row>
    <row r="1120" spans="1:14" x14ac:dyDescent="0.35">
      <c r="A1120" t="s">
        <v>3861</v>
      </c>
      <c r="B1120" t="s">
        <v>95</v>
      </c>
      <c r="C1120" t="s">
        <v>21</v>
      </c>
      <c r="D1120" t="s">
        <v>43</v>
      </c>
      <c r="E1120" t="s">
        <v>22</v>
      </c>
      <c r="F1120" s="2">
        <v>44802</v>
      </c>
      <c r="G1120" s="2">
        <v>40576</v>
      </c>
      <c r="H1120" s="4">
        <v>97045</v>
      </c>
      <c r="I1120" s="4">
        <v>20544</v>
      </c>
      <c r="J1120" s="4">
        <f>Table1[[#This Row],[Basic Salary]]+Table1[[#This Row],[Bonus]]</f>
        <v>117589</v>
      </c>
      <c r="K1120">
        <v>88</v>
      </c>
      <c r="L1120">
        <v>92</v>
      </c>
      <c r="M1120" t="s">
        <v>34</v>
      </c>
      <c r="N1120">
        <v>110</v>
      </c>
    </row>
    <row r="1121" spans="1:14" x14ac:dyDescent="0.35">
      <c r="A1121" t="s">
        <v>3974</v>
      </c>
      <c r="B1121" t="s">
        <v>60</v>
      </c>
      <c r="C1121" t="s">
        <v>15</v>
      </c>
      <c r="D1121" t="s">
        <v>40</v>
      </c>
      <c r="E1121" t="s">
        <v>17</v>
      </c>
      <c r="F1121" s="2">
        <v>42790</v>
      </c>
      <c r="G1121" s="2">
        <v>40208</v>
      </c>
      <c r="H1121" s="4">
        <v>107124</v>
      </c>
      <c r="I1121" s="4">
        <v>10452</v>
      </c>
      <c r="J1121" s="4">
        <f>Table1[[#This Row],[Basic Salary]]+Table1[[#This Row],[Bonus]]</f>
        <v>117576</v>
      </c>
      <c r="K1121">
        <v>89</v>
      </c>
      <c r="L1121">
        <v>75</v>
      </c>
      <c r="M1121" t="s">
        <v>18</v>
      </c>
      <c r="N1121">
        <v>114</v>
      </c>
    </row>
    <row r="1122" spans="1:14" x14ac:dyDescent="0.35">
      <c r="A1122" t="s">
        <v>4154</v>
      </c>
      <c r="B1122" t="s">
        <v>45</v>
      </c>
      <c r="C1122" t="s">
        <v>21</v>
      </c>
      <c r="D1122" t="s">
        <v>33</v>
      </c>
      <c r="E1122" t="s">
        <v>30</v>
      </c>
      <c r="F1122" s="2">
        <v>42633</v>
      </c>
      <c r="G1122" s="2">
        <v>32208</v>
      </c>
      <c r="H1122" s="4">
        <v>99628</v>
      </c>
      <c r="I1122" s="4">
        <v>17948</v>
      </c>
      <c r="J1122" s="4">
        <f>Table1[[#This Row],[Basic Salary]]+Table1[[#This Row],[Bonus]]</f>
        <v>117576</v>
      </c>
      <c r="K1122">
        <v>77</v>
      </c>
      <c r="L1122">
        <v>73</v>
      </c>
      <c r="M1122" t="s">
        <v>31</v>
      </c>
      <c r="N1122">
        <v>105</v>
      </c>
    </row>
    <row r="1123" spans="1:14" x14ac:dyDescent="0.35">
      <c r="A1123" t="s">
        <v>4007</v>
      </c>
      <c r="B1123" t="s">
        <v>36</v>
      </c>
      <c r="C1123" t="s">
        <v>21</v>
      </c>
      <c r="D1123" t="s">
        <v>46</v>
      </c>
      <c r="E1123" t="s">
        <v>30</v>
      </c>
      <c r="F1123" s="2">
        <v>44093</v>
      </c>
      <c r="G1123" s="2">
        <v>34651</v>
      </c>
      <c r="H1123" s="4">
        <v>106240</v>
      </c>
      <c r="I1123" s="4">
        <v>11314</v>
      </c>
      <c r="J1123" s="4">
        <f>Table1[[#This Row],[Basic Salary]]+Table1[[#This Row],[Bonus]]</f>
        <v>117554</v>
      </c>
      <c r="K1123">
        <v>96</v>
      </c>
      <c r="L1123">
        <v>46</v>
      </c>
      <c r="M1123" t="s">
        <v>34</v>
      </c>
      <c r="N1123">
        <v>118</v>
      </c>
    </row>
    <row r="1124" spans="1:14" x14ac:dyDescent="0.35">
      <c r="A1124" t="s">
        <v>4171</v>
      </c>
      <c r="B1124" t="s">
        <v>57</v>
      </c>
      <c r="C1124" t="s">
        <v>21</v>
      </c>
      <c r="D1124" t="s">
        <v>43</v>
      </c>
      <c r="E1124" t="s">
        <v>65</v>
      </c>
      <c r="F1124" s="2">
        <v>43118</v>
      </c>
      <c r="G1124" s="2">
        <v>33326</v>
      </c>
      <c r="H1124" s="4">
        <v>104176</v>
      </c>
      <c r="I1124" s="4">
        <v>13349</v>
      </c>
      <c r="J1124" s="4">
        <f>Table1[[#This Row],[Basic Salary]]+Table1[[#This Row],[Bonus]]</f>
        <v>117525</v>
      </c>
      <c r="K1124">
        <v>61</v>
      </c>
      <c r="L1124">
        <v>88</v>
      </c>
      <c r="M1124" t="s">
        <v>37</v>
      </c>
      <c r="N1124">
        <v>120</v>
      </c>
    </row>
    <row r="1125" spans="1:14" x14ac:dyDescent="0.35">
      <c r="A1125" t="s">
        <v>1268</v>
      </c>
      <c r="B1125" t="s">
        <v>60</v>
      </c>
      <c r="C1125" t="s">
        <v>21</v>
      </c>
      <c r="D1125" t="s">
        <v>25</v>
      </c>
      <c r="E1125" t="s">
        <v>17</v>
      </c>
      <c r="F1125" s="2">
        <v>43332</v>
      </c>
      <c r="G1125" s="2">
        <v>38868</v>
      </c>
      <c r="H1125" s="4">
        <v>101116</v>
      </c>
      <c r="I1125" s="4">
        <v>16406</v>
      </c>
      <c r="J1125" s="4">
        <f>Table1[[#This Row],[Basic Salary]]+Table1[[#This Row],[Bonus]]</f>
        <v>117522</v>
      </c>
      <c r="K1125">
        <v>97</v>
      </c>
      <c r="L1125">
        <v>79</v>
      </c>
      <c r="M1125" t="s">
        <v>34</v>
      </c>
      <c r="N1125">
        <v>113</v>
      </c>
    </row>
    <row r="1126" spans="1:14" x14ac:dyDescent="0.35">
      <c r="A1126" t="s">
        <v>156</v>
      </c>
      <c r="B1126" t="s">
        <v>39</v>
      </c>
      <c r="C1126" t="s">
        <v>21</v>
      </c>
      <c r="D1126" t="s">
        <v>81</v>
      </c>
      <c r="E1126" t="s">
        <v>65</v>
      </c>
      <c r="F1126" s="2">
        <v>44861</v>
      </c>
      <c r="G1126" s="2">
        <v>33133</v>
      </c>
      <c r="H1126" s="4">
        <v>99946</v>
      </c>
      <c r="I1126" s="4">
        <v>17549</v>
      </c>
      <c r="J1126" s="4">
        <f>Table1[[#This Row],[Basic Salary]]+Table1[[#This Row],[Bonus]]</f>
        <v>117495</v>
      </c>
      <c r="K1126">
        <v>74</v>
      </c>
      <c r="L1126">
        <v>94</v>
      </c>
      <c r="M1126" t="s">
        <v>34</v>
      </c>
      <c r="N1126">
        <v>114</v>
      </c>
    </row>
    <row r="1127" spans="1:14" x14ac:dyDescent="0.35">
      <c r="A1127" t="s">
        <v>2672</v>
      </c>
      <c r="B1127" t="s">
        <v>89</v>
      </c>
      <c r="C1127" t="s">
        <v>15</v>
      </c>
      <c r="D1127" t="s">
        <v>43</v>
      </c>
      <c r="E1127" t="s">
        <v>30</v>
      </c>
      <c r="F1127" s="2">
        <v>43005</v>
      </c>
      <c r="G1127" s="2">
        <v>29318</v>
      </c>
      <c r="H1127" s="4">
        <v>109199</v>
      </c>
      <c r="I1127" s="4">
        <v>8285</v>
      </c>
      <c r="J1127" s="4">
        <f>Table1[[#This Row],[Basic Salary]]+Table1[[#This Row],[Bonus]]</f>
        <v>117484</v>
      </c>
      <c r="K1127">
        <v>96</v>
      </c>
      <c r="L1127">
        <v>51</v>
      </c>
      <c r="M1127" t="s">
        <v>37</v>
      </c>
      <c r="N1127">
        <v>101</v>
      </c>
    </row>
    <row r="1128" spans="1:14" x14ac:dyDescent="0.35">
      <c r="A1128" t="s">
        <v>1924</v>
      </c>
      <c r="B1128" t="s">
        <v>57</v>
      </c>
      <c r="C1128" t="s">
        <v>15</v>
      </c>
      <c r="D1128" t="s">
        <v>16</v>
      </c>
      <c r="E1128" t="s">
        <v>51</v>
      </c>
      <c r="F1128" s="2">
        <v>42573</v>
      </c>
      <c r="G1128" s="2">
        <v>34584</v>
      </c>
      <c r="H1128" s="4">
        <v>99431</v>
      </c>
      <c r="I1128" s="4">
        <v>18039</v>
      </c>
      <c r="J1128" s="4">
        <f>Table1[[#This Row],[Basic Salary]]+Table1[[#This Row],[Bonus]]</f>
        <v>117470</v>
      </c>
      <c r="K1128">
        <v>89</v>
      </c>
      <c r="L1128">
        <v>88</v>
      </c>
      <c r="M1128" t="s">
        <v>23</v>
      </c>
      <c r="N1128">
        <v>102</v>
      </c>
    </row>
    <row r="1129" spans="1:14" x14ac:dyDescent="0.35">
      <c r="A1129" t="s">
        <v>1526</v>
      </c>
      <c r="B1129" t="s">
        <v>95</v>
      </c>
      <c r="C1129" t="s">
        <v>21</v>
      </c>
      <c r="D1129" t="s">
        <v>16</v>
      </c>
      <c r="E1129" t="s">
        <v>51</v>
      </c>
      <c r="F1129" s="2">
        <v>42446</v>
      </c>
      <c r="G1129" s="2">
        <v>38893</v>
      </c>
      <c r="H1129" s="4">
        <v>109237</v>
      </c>
      <c r="I1129" s="4">
        <v>8230</v>
      </c>
      <c r="J1129" s="4">
        <f>Table1[[#This Row],[Basic Salary]]+Table1[[#This Row],[Bonus]]</f>
        <v>117467</v>
      </c>
      <c r="K1129">
        <v>96</v>
      </c>
      <c r="L1129">
        <v>46</v>
      </c>
      <c r="M1129" t="s">
        <v>53</v>
      </c>
      <c r="N1129">
        <v>108</v>
      </c>
    </row>
    <row r="1130" spans="1:14" x14ac:dyDescent="0.35">
      <c r="A1130" t="s">
        <v>3265</v>
      </c>
      <c r="B1130" t="s">
        <v>20</v>
      </c>
      <c r="C1130" t="s">
        <v>15</v>
      </c>
      <c r="D1130" t="s">
        <v>43</v>
      </c>
      <c r="E1130" t="s">
        <v>65</v>
      </c>
      <c r="F1130" s="2">
        <v>45820</v>
      </c>
      <c r="G1130" s="2">
        <v>35934</v>
      </c>
      <c r="H1130" s="4">
        <v>96809</v>
      </c>
      <c r="I1130" s="4">
        <v>20609</v>
      </c>
      <c r="J1130" s="4">
        <f>Table1[[#This Row],[Basic Salary]]+Table1[[#This Row],[Bonus]]</f>
        <v>117418</v>
      </c>
      <c r="K1130">
        <v>62</v>
      </c>
      <c r="L1130">
        <v>79</v>
      </c>
      <c r="M1130" t="s">
        <v>34</v>
      </c>
      <c r="N1130">
        <v>115</v>
      </c>
    </row>
    <row r="1131" spans="1:14" x14ac:dyDescent="0.35">
      <c r="A1131" t="s">
        <v>4344</v>
      </c>
      <c r="B1131" t="s">
        <v>36</v>
      </c>
      <c r="C1131" t="s">
        <v>15</v>
      </c>
      <c r="D1131" t="s">
        <v>16</v>
      </c>
      <c r="E1131" t="s">
        <v>22</v>
      </c>
      <c r="F1131" s="2">
        <v>45963</v>
      </c>
      <c r="G1131" s="2">
        <v>38771</v>
      </c>
      <c r="H1131" s="4">
        <v>111011</v>
      </c>
      <c r="I1131" s="4">
        <v>6371</v>
      </c>
      <c r="J1131" s="4">
        <f>Table1[[#This Row],[Basic Salary]]+Table1[[#This Row],[Bonus]]</f>
        <v>117382</v>
      </c>
      <c r="K1131">
        <v>72</v>
      </c>
      <c r="L1131">
        <v>88</v>
      </c>
      <c r="M1131" t="s">
        <v>31</v>
      </c>
      <c r="N1131">
        <v>120</v>
      </c>
    </row>
    <row r="1132" spans="1:14" x14ac:dyDescent="0.35">
      <c r="A1132" t="s">
        <v>3525</v>
      </c>
      <c r="B1132" t="s">
        <v>20</v>
      </c>
      <c r="C1132" t="s">
        <v>15</v>
      </c>
      <c r="D1132" t="s">
        <v>81</v>
      </c>
      <c r="E1132" t="s">
        <v>51</v>
      </c>
      <c r="F1132" s="2">
        <v>43692</v>
      </c>
      <c r="G1132" s="2">
        <v>31150</v>
      </c>
      <c r="H1132" s="4">
        <v>90546</v>
      </c>
      <c r="I1132" s="4">
        <v>26823</v>
      </c>
      <c r="J1132" s="4">
        <f>Table1[[#This Row],[Basic Salary]]+Table1[[#This Row],[Bonus]]</f>
        <v>117369</v>
      </c>
      <c r="K1132">
        <v>73</v>
      </c>
      <c r="L1132">
        <v>43</v>
      </c>
      <c r="M1132" t="s">
        <v>34</v>
      </c>
      <c r="N1132">
        <v>115</v>
      </c>
    </row>
    <row r="1133" spans="1:14" x14ac:dyDescent="0.35">
      <c r="A1133" t="s">
        <v>3381</v>
      </c>
      <c r="B1133" t="s">
        <v>50</v>
      </c>
      <c r="C1133" t="s">
        <v>21</v>
      </c>
      <c r="D1133" t="s">
        <v>46</v>
      </c>
      <c r="E1133" t="s">
        <v>17</v>
      </c>
      <c r="F1133" s="2">
        <v>44610</v>
      </c>
      <c r="G1133" s="2">
        <v>38787</v>
      </c>
      <c r="H1133" s="4">
        <v>93003</v>
      </c>
      <c r="I1133" s="4">
        <v>24363</v>
      </c>
      <c r="J1133" s="4">
        <f>Table1[[#This Row],[Basic Salary]]+Table1[[#This Row],[Bonus]]</f>
        <v>117366</v>
      </c>
      <c r="K1133">
        <v>77</v>
      </c>
      <c r="L1133">
        <v>72</v>
      </c>
      <c r="M1133" t="s">
        <v>31</v>
      </c>
      <c r="N1133">
        <v>117</v>
      </c>
    </row>
    <row r="1134" spans="1:14" x14ac:dyDescent="0.35">
      <c r="A1134" t="s">
        <v>4595</v>
      </c>
      <c r="B1134" t="s">
        <v>89</v>
      </c>
      <c r="C1134" t="s">
        <v>21</v>
      </c>
      <c r="D1134" t="s">
        <v>46</v>
      </c>
      <c r="E1134" t="s">
        <v>30</v>
      </c>
      <c r="F1134" s="2">
        <v>45217</v>
      </c>
      <c r="G1134" s="2">
        <v>36964</v>
      </c>
      <c r="H1134" s="4">
        <v>107481</v>
      </c>
      <c r="I1134" s="4">
        <v>9881</v>
      </c>
      <c r="J1134" s="4">
        <f>Table1[[#This Row],[Basic Salary]]+Table1[[#This Row],[Bonus]]</f>
        <v>117362</v>
      </c>
      <c r="K1134">
        <v>62</v>
      </c>
      <c r="L1134">
        <v>73</v>
      </c>
      <c r="M1134" t="s">
        <v>53</v>
      </c>
      <c r="N1134">
        <v>105</v>
      </c>
    </row>
    <row r="1135" spans="1:14" x14ac:dyDescent="0.35">
      <c r="A1135" t="s">
        <v>442</v>
      </c>
      <c r="B1135" t="s">
        <v>77</v>
      </c>
      <c r="C1135" t="s">
        <v>21</v>
      </c>
      <c r="D1135" t="s">
        <v>81</v>
      </c>
      <c r="E1135" t="s">
        <v>26</v>
      </c>
      <c r="F1135" s="2">
        <v>44073</v>
      </c>
      <c r="G1135" s="2">
        <v>35724</v>
      </c>
      <c r="H1135" s="4">
        <v>108284</v>
      </c>
      <c r="I1135" s="4">
        <v>9059</v>
      </c>
      <c r="J1135" s="4">
        <f>Table1[[#This Row],[Basic Salary]]+Table1[[#This Row],[Bonus]]</f>
        <v>117343</v>
      </c>
      <c r="K1135">
        <v>61</v>
      </c>
      <c r="L1135">
        <v>55</v>
      </c>
      <c r="M1135" t="s">
        <v>31</v>
      </c>
      <c r="N1135">
        <v>116</v>
      </c>
    </row>
    <row r="1136" spans="1:14" x14ac:dyDescent="0.35">
      <c r="A1136" t="s">
        <v>4160</v>
      </c>
      <c r="B1136" t="s">
        <v>93</v>
      </c>
      <c r="C1136" t="s">
        <v>15</v>
      </c>
      <c r="D1136" t="s">
        <v>33</v>
      </c>
      <c r="E1136" t="s">
        <v>17</v>
      </c>
      <c r="F1136" s="2">
        <v>44737</v>
      </c>
      <c r="G1136" s="2">
        <v>34228</v>
      </c>
      <c r="H1136" s="4">
        <v>99418</v>
      </c>
      <c r="I1136" s="4">
        <v>17914</v>
      </c>
      <c r="J1136" s="4">
        <f>Table1[[#This Row],[Basic Salary]]+Table1[[#This Row],[Bonus]]</f>
        <v>117332</v>
      </c>
      <c r="K1136">
        <v>68</v>
      </c>
      <c r="L1136">
        <v>75</v>
      </c>
      <c r="M1136" t="s">
        <v>31</v>
      </c>
      <c r="N1136">
        <v>101</v>
      </c>
    </row>
    <row r="1137" spans="1:14" x14ac:dyDescent="0.35">
      <c r="A1137" t="s">
        <v>4961</v>
      </c>
      <c r="B1137" t="s">
        <v>50</v>
      </c>
      <c r="C1137" t="s">
        <v>21</v>
      </c>
      <c r="D1137" t="s">
        <v>33</v>
      </c>
      <c r="E1137" t="s">
        <v>26</v>
      </c>
      <c r="F1137" s="2">
        <v>43857</v>
      </c>
      <c r="G1137" s="2">
        <v>38448</v>
      </c>
      <c r="H1137" s="4">
        <v>95668</v>
      </c>
      <c r="I1137" s="4">
        <v>21660</v>
      </c>
      <c r="J1137" s="4">
        <f>Table1[[#This Row],[Basic Salary]]+Table1[[#This Row],[Bonus]]</f>
        <v>117328</v>
      </c>
      <c r="K1137">
        <v>92</v>
      </c>
      <c r="L1137">
        <v>49</v>
      </c>
      <c r="M1137" t="s">
        <v>31</v>
      </c>
      <c r="N1137">
        <v>107</v>
      </c>
    </row>
    <row r="1138" spans="1:14" x14ac:dyDescent="0.35">
      <c r="A1138" t="s">
        <v>218</v>
      </c>
      <c r="B1138" t="s">
        <v>87</v>
      </c>
      <c r="C1138" t="s">
        <v>21</v>
      </c>
      <c r="D1138" t="s">
        <v>25</v>
      </c>
      <c r="E1138" t="s">
        <v>65</v>
      </c>
      <c r="F1138" s="2">
        <v>42745</v>
      </c>
      <c r="G1138" s="2">
        <v>40572</v>
      </c>
      <c r="H1138" s="4">
        <v>106885</v>
      </c>
      <c r="I1138" s="4">
        <v>10424</v>
      </c>
      <c r="J1138" s="4">
        <f>Table1[[#This Row],[Basic Salary]]+Table1[[#This Row],[Bonus]]</f>
        <v>117309</v>
      </c>
      <c r="K1138">
        <v>88</v>
      </c>
      <c r="L1138">
        <v>42</v>
      </c>
      <c r="M1138" t="s">
        <v>27</v>
      </c>
      <c r="N1138">
        <v>112</v>
      </c>
    </row>
    <row r="1139" spans="1:14" x14ac:dyDescent="0.35">
      <c r="A1139" t="s">
        <v>612</v>
      </c>
      <c r="B1139" t="s">
        <v>50</v>
      </c>
      <c r="C1139" t="s">
        <v>21</v>
      </c>
      <c r="D1139" t="s">
        <v>33</v>
      </c>
      <c r="E1139" t="s">
        <v>22</v>
      </c>
      <c r="F1139" s="2">
        <v>45143</v>
      </c>
      <c r="G1139" s="2">
        <v>39684</v>
      </c>
      <c r="H1139" s="4">
        <v>100571</v>
      </c>
      <c r="I1139" s="4">
        <v>16729</v>
      </c>
      <c r="J1139" s="4">
        <f>Table1[[#This Row],[Basic Salary]]+Table1[[#This Row],[Bonus]]</f>
        <v>117300</v>
      </c>
      <c r="K1139">
        <v>89</v>
      </c>
      <c r="L1139">
        <v>84</v>
      </c>
      <c r="M1139" t="s">
        <v>18</v>
      </c>
      <c r="N1139">
        <v>114</v>
      </c>
    </row>
    <row r="1140" spans="1:14" x14ac:dyDescent="0.35">
      <c r="A1140" t="s">
        <v>3751</v>
      </c>
      <c r="B1140" t="s">
        <v>20</v>
      </c>
      <c r="C1140" t="s">
        <v>21</v>
      </c>
      <c r="D1140" t="s">
        <v>46</v>
      </c>
      <c r="E1140" t="s">
        <v>30</v>
      </c>
      <c r="F1140" s="2">
        <v>42905</v>
      </c>
      <c r="G1140" s="2">
        <v>29283</v>
      </c>
      <c r="H1140" s="4">
        <v>108305</v>
      </c>
      <c r="I1140" s="4">
        <v>8990</v>
      </c>
      <c r="J1140" s="4">
        <f>Table1[[#This Row],[Basic Salary]]+Table1[[#This Row],[Bonus]]</f>
        <v>117295</v>
      </c>
      <c r="K1140">
        <v>60</v>
      </c>
      <c r="L1140">
        <v>91</v>
      </c>
      <c r="M1140" t="s">
        <v>27</v>
      </c>
      <c r="N1140">
        <v>103</v>
      </c>
    </row>
    <row r="1141" spans="1:14" x14ac:dyDescent="0.35">
      <c r="A1141" t="s">
        <v>3658</v>
      </c>
      <c r="B1141" t="s">
        <v>62</v>
      </c>
      <c r="C1141" t="s">
        <v>15</v>
      </c>
      <c r="D1141" t="s">
        <v>40</v>
      </c>
      <c r="E1141" t="s">
        <v>65</v>
      </c>
      <c r="F1141" s="2">
        <v>45671</v>
      </c>
      <c r="G1141" s="2">
        <v>32810</v>
      </c>
      <c r="H1141" s="4">
        <v>90181</v>
      </c>
      <c r="I1141" s="4">
        <v>27091</v>
      </c>
      <c r="J1141" s="4">
        <f>Table1[[#This Row],[Basic Salary]]+Table1[[#This Row],[Bonus]]</f>
        <v>117272</v>
      </c>
      <c r="K1141">
        <v>71</v>
      </c>
      <c r="L1141">
        <v>51</v>
      </c>
      <c r="M1141" t="s">
        <v>31</v>
      </c>
      <c r="N1141">
        <v>119</v>
      </c>
    </row>
    <row r="1142" spans="1:14" x14ac:dyDescent="0.35">
      <c r="A1142" t="s">
        <v>3049</v>
      </c>
      <c r="B1142" t="s">
        <v>20</v>
      </c>
      <c r="C1142" t="s">
        <v>15</v>
      </c>
      <c r="D1142" t="s">
        <v>40</v>
      </c>
      <c r="E1142" t="s">
        <v>17</v>
      </c>
      <c r="F1142" s="2">
        <v>44394</v>
      </c>
      <c r="G1142" s="2">
        <v>35782</v>
      </c>
      <c r="H1142" s="4">
        <v>110459</v>
      </c>
      <c r="I1142" s="4">
        <v>6750</v>
      </c>
      <c r="J1142" s="4">
        <f>Table1[[#This Row],[Basic Salary]]+Table1[[#This Row],[Bonus]]</f>
        <v>117209</v>
      </c>
      <c r="K1142">
        <v>90</v>
      </c>
      <c r="L1142">
        <v>61</v>
      </c>
      <c r="M1142" t="s">
        <v>18</v>
      </c>
      <c r="N1142">
        <v>115</v>
      </c>
    </row>
    <row r="1143" spans="1:14" x14ac:dyDescent="0.35">
      <c r="A1143" t="s">
        <v>3689</v>
      </c>
      <c r="B1143" t="s">
        <v>85</v>
      </c>
      <c r="C1143" t="s">
        <v>21</v>
      </c>
      <c r="D1143" t="s">
        <v>40</v>
      </c>
      <c r="E1143" t="s">
        <v>22</v>
      </c>
      <c r="F1143" s="2">
        <v>44435</v>
      </c>
      <c r="G1143" s="2">
        <v>37882</v>
      </c>
      <c r="H1143" s="4">
        <v>95745</v>
      </c>
      <c r="I1143" s="4">
        <v>21464</v>
      </c>
      <c r="J1143" s="4">
        <f>Table1[[#This Row],[Basic Salary]]+Table1[[#This Row],[Bonus]]</f>
        <v>117209</v>
      </c>
      <c r="K1143">
        <v>75</v>
      </c>
      <c r="L1143">
        <v>68</v>
      </c>
      <c r="M1143" t="s">
        <v>31</v>
      </c>
      <c r="N1143">
        <v>108</v>
      </c>
    </row>
    <row r="1144" spans="1:14" x14ac:dyDescent="0.35">
      <c r="A1144" t="s">
        <v>461</v>
      </c>
      <c r="B1144" t="s">
        <v>36</v>
      </c>
      <c r="C1144" t="s">
        <v>21</v>
      </c>
      <c r="D1144" t="s">
        <v>25</v>
      </c>
      <c r="E1144" t="s">
        <v>22</v>
      </c>
      <c r="F1144" s="2">
        <v>43576</v>
      </c>
      <c r="G1144" s="2">
        <v>37467</v>
      </c>
      <c r="H1144" s="4">
        <v>102158</v>
      </c>
      <c r="I1144" s="4">
        <v>15030</v>
      </c>
      <c r="J1144" s="4">
        <f>Table1[[#This Row],[Basic Salary]]+Table1[[#This Row],[Bonus]]</f>
        <v>117188</v>
      </c>
      <c r="K1144">
        <v>70</v>
      </c>
      <c r="L1144">
        <v>44</v>
      </c>
      <c r="M1144" t="s">
        <v>34</v>
      </c>
      <c r="N1144">
        <v>102</v>
      </c>
    </row>
    <row r="1145" spans="1:14" x14ac:dyDescent="0.35">
      <c r="A1145" t="s">
        <v>4394</v>
      </c>
      <c r="B1145" t="s">
        <v>62</v>
      </c>
      <c r="C1145" t="s">
        <v>21</v>
      </c>
      <c r="D1145" t="s">
        <v>16</v>
      </c>
      <c r="E1145" t="s">
        <v>65</v>
      </c>
      <c r="F1145" s="2">
        <v>43003</v>
      </c>
      <c r="G1145" s="2">
        <v>40054</v>
      </c>
      <c r="H1145" s="4">
        <v>111347</v>
      </c>
      <c r="I1145" s="4">
        <v>5836</v>
      </c>
      <c r="J1145" s="4">
        <f>Table1[[#This Row],[Basic Salary]]+Table1[[#This Row],[Bonus]]</f>
        <v>117183</v>
      </c>
      <c r="K1145">
        <v>82</v>
      </c>
      <c r="L1145">
        <v>80</v>
      </c>
      <c r="M1145" t="s">
        <v>18</v>
      </c>
      <c r="N1145">
        <v>101</v>
      </c>
    </row>
    <row r="1146" spans="1:14" x14ac:dyDescent="0.35">
      <c r="A1146" t="s">
        <v>740</v>
      </c>
      <c r="B1146" t="s">
        <v>129</v>
      </c>
      <c r="C1146" t="s">
        <v>15</v>
      </c>
      <c r="D1146" t="s">
        <v>25</v>
      </c>
      <c r="E1146" t="s">
        <v>22</v>
      </c>
      <c r="F1146" s="2">
        <v>44899</v>
      </c>
      <c r="G1146" s="2">
        <v>39899</v>
      </c>
      <c r="H1146" s="4">
        <v>102821</v>
      </c>
      <c r="I1146" s="4">
        <v>14297</v>
      </c>
      <c r="J1146" s="4">
        <f>Table1[[#This Row],[Basic Salary]]+Table1[[#This Row],[Bonus]]</f>
        <v>117118</v>
      </c>
      <c r="K1146">
        <v>86</v>
      </c>
      <c r="L1146">
        <v>84</v>
      </c>
      <c r="M1146" t="s">
        <v>34</v>
      </c>
      <c r="N1146">
        <v>116</v>
      </c>
    </row>
    <row r="1147" spans="1:14" x14ac:dyDescent="0.35">
      <c r="A1147" t="s">
        <v>1545</v>
      </c>
      <c r="B1147" t="s">
        <v>20</v>
      </c>
      <c r="C1147" t="s">
        <v>15</v>
      </c>
      <c r="D1147" t="s">
        <v>16</v>
      </c>
      <c r="E1147" t="s">
        <v>51</v>
      </c>
      <c r="F1147" s="2">
        <v>43841</v>
      </c>
      <c r="G1147" s="2">
        <v>38379</v>
      </c>
      <c r="H1147" s="4">
        <v>110233</v>
      </c>
      <c r="I1147" s="4">
        <v>6885</v>
      </c>
      <c r="J1147" s="4">
        <f>Table1[[#This Row],[Basic Salary]]+Table1[[#This Row],[Bonus]]</f>
        <v>117118</v>
      </c>
      <c r="K1147">
        <v>82</v>
      </c>
      <c r="L1147">
        <v>70</v>
      </c>
      <c r="M1147" t="s">
        <v>34</v>
      </c>
      <c r="N1147">
        <v>105</v>
      </c>
    </row>
    <row r="1148" spans="1:14" x14ac:dyDescent="0.35">
      <c r="A1148" t="s">
        <v>5054</v>
      </c>
      <c r="B1148" t="s">
        <v>29</v>
      </c>
      <c r="C1148" t="s">
        <v>15</v>
      </c>
      <c r="D1148" t="s">
        <v>43</v>
      </c>
      <c r="E1148" t="s">
        <v>22</v>
      </c>
      <c r="F1148" s="2">
        <v>43830</v>
      </c>
      <c r="G1148" s="2">
        <v>32300</v>
      </c>
      <c r="H1148" s="4">
        <v>105421</v>
      </c>
      <c r="I1148" s="4">
        <v>11690</v>
      </c>
      <c r="J1148" s="4">
        <f>Table1[[#This Row],[Basic Salary]]+Table1[[#This Row],[Bonus]]</f>
        <v>117111</v>
      </c>
      <c r="K1148">
        <v>73</v>
      </c>
      <c r="L1148">
        <v>88</v>
      </c>
      <c r="M1148" t="s">
        <v>34</v>
      </c>
      <c r="N1148">
        <v>120</v>
      </c>
    </row>
    <row r="1149" spans="1:14" x14ac:dyDescent="0.35">
      <c r="A1149" t="s">
        <v>4280</v>
      </c>
      <c r="B1149" t="s">
        <v>95</v>
      </c>
      <c r="C1149" t="s">
        <v>15</v>
      </c>
      <c r="D1149" t="s">
        <v>43</v>
      </c>
      <c r="E1149" t="s">
        <v>17</v>
      </c>
      <c r="F1149" s="2">
        <v>45651</v>
      </c>
      <c r="G1149" s="2">
        <v>40990</v>
      </c>
      <c r="H1149" s="4">
        <v>102262</v>
      </c>
      <c r="I1149" s="4">
        <v>14835</v>
      </c>
      <c r="J1149" s="4">
        <f>Table1[[#This Row],[Basic Salary]]+Table1[[#This Row],[Bonus]]</f>
        <v>117097</v>
      </c>
      <c r="K1149">
        <v>98</v>
      </c>
      <c r="L1149">
        <v>62</v>
      </c>
      <c r="M1149" t="s">
        <v>53</v>
      </c>
      <c r="N1149">
        <v>113</v>
      </c>
    </row>
    <row r="1150" spans="1:14" x14ac:dyDescent="0.35">
      <c r="A1150" t="s">
        <v>4240</v>
      </c>
      <c r="B1150" t="s">
        <v>57</v>
      </c>
      <c r="C1150" t="s">
        <v>21</v>
      </c>
      <c r="D1150" t="s">
        <v>25</v>
      </c>
      <c r="E1150" t="s">
        <v>22</v>
      </c>
      <c r="F1150" s="2">
        <v>45820</v>
      </c>
      <c r="G1150" s="2">
        <v>30231</v>
      </c>
      <c r="H1150" s="4">
        <v>109847</v>
      </c>
      <c r="I1150" s="4">
        <v>7210</v>
      </c>
      <c r="J1150" s="4">
        <f>Table1[[#This Row],[Basic Salary]]+Table1[[#This Row],[Bonus]]</f>
        <v>117057</v>
      </c>
      <c r="K1150">
        <v>78</v>
      </c>
      <c r="L1150">
        <v>45</v>
      </c>
      <c r="M1150" t="s">
        <v>31</v>
      </c>
      <c r="N1150">
        <v>109</v>
      </c>
    </row>
    <row r="1151" spans="1:14" x14ac:dyDescent="0.35">
      <c r="A1151" t="s">
        <v>2511</v>
      </c>
      <c r="B1151" t="s">
        <v>60</v>
      </c>
      <c r="C1151" t="s">
        <v>15</v>
      </c>
      <c r="D1151" t="s">
        <v>46</v>
      </c>
      <c r="E1151" t="s">
        <v>26</v>
      </c>
      <c r="F1151" s="2">
        <v>42915</v>
      </c>
      <c r="G1151" s="2">
        <v>34923</v>
      </c>
      <c r="H1151" s="4">
        <v>110487</v>
      </c>
      <c r="I1151" s="4">
        <v>6564</v>
      </c>
      <c r="J1151" s="4">
        <f>Table1[[#This Row],[Basic Salary]]+Table1[[#This Row],[Bonus]]</f>
        <v>117051</v>
      </c>
      <c r="K1151">
        <v>79</v>
      </c>
      <c r="L1151">
        <v>89</v>
      </c>
      <c r="M1151" t="s">
        <v>23</v>
      </c>
      <c r="N1151">
        <v>114</v>
      </c>
    </row>
    <row r="1152" spans="1:14" x14ac:dyDescent="0.35">
      <c r="A1152" t="s">
        <v>2015</v>
      </c>
      <c r="B1152" t="s">
        <v>93</v>
      </c>
      <c r="C1152" t="s">
        <v>21</v>
      </c>
      <c r="D1152" t="s">
        <v>43</v>
      </c>
      <c r="E1152" t="s">
        <v>51</v>
      </c>
      <c r="F1152" s="2">
        <v>44060</v>
      </c>
      <c r="G1152" s="2">
        <v>29841</v>
      </c>
      <c r="H1152" s="4">
        <v>102286</v>
      </c>
      <c r="I1152" s="4">
        <v>14752</v>
      </c>
      <c r="J1152" s="4">
        <f>Table1[[#This Row],[Basic Salary]]+Table1[[#This Row],[Bonus]]</f>
        <v>117038</v>
      </c>
      <c r="K1152">
        <v>98</v>
      </c>
      <c r="L1152">
        <v>92</v>
      </c>
      <c r="M1152" t="s">
        <v>27</v>
      </c>
      <c r="N1152">
        <v>113</v>
      </c>
    </row>
    <row r="1153" spans="1:14" x14ac:dyDescent="0.35">
      <c r="A1153" t="s">
        <v>322</v>
      </c>
      <c r="B1153" t="s">
        <v>39</v>
      </c>
      <c r="C1153" t="s">
        <v>15</v>
      </c>
      <c r="D1153" t="s">
        <v>81</v>
      </c>
      <c r="E1153" t="s">
        <v>65</v>
      </c>
      <c r="F1153" s="2">
        <v>44314</v>
      </c>
      <c r="G1153" s="2">
        <v>33160</v>
      </c>
      <c r="H1153" s="4">
        <v>99277</v>
      </c>
      <c r="I1153" s="4">
        <v>17751</v>
      </c>
      <c r="J1153" s="4">
        <f>Table1[[#This Row],[Basic Salary]]+Table1[[#This Row],[Bonus]]</f>
        <v>117028</v>
      </c>
      <c r="K1153">
        <v>94</v>
      </c>
      <c r="L1153">
        <v>61</v>
      </c>
      <c r="M1153" t="s">
        <v>27</v>
      </c>
      <c r="N1153">
        <v>105</v>
      </c>
    </row>
    <row r="1154" spans="1:14" x14ac:dyDescent="0.35">
      <c r="A1154" t="s">
        <v>1376</v>
      </c>
      <c r="B1154" t="s">
        <v>77</v>
      </c>
      <c r="C1154" t="s">
        <v>21</v>
      </c>
      <c r="D1154" t="s">
        <v>81</v>
      </c>
      <c r="E1154" t="s">
        <v>51</v>
      </c>
      <c r="F1154" s="2">
        <v>42803</v>
      </c>
      <c r="G1154" s="2">
        <v>29312</v>
      </c>
      <c r="H1154" s="4">
        <v>101832</v>
      </c>
      <c r="I1154" s="4">
        <v>15170</v>
      </c>
      <c r="J1154" s="4">
        <f>Table1[[#This Row],[Basic Salary]]+Table1[[#This Row],[Bonus]]</f>
        <v>117002</v>
      </c>
      <c r="K1154">
        <v>81</v>
      </c>
      <c r="L1154">
        <v>46</v>
      </c>
      <c r="M1154" t="s">
        <v>31</v>
      </c>
      <c r="N1154">
        <v>109</v>
      </c>
    </row>
    <row r="1155" spans="1:14" x14ac:dyDescent="0.35">
      <c r="A1155" t="s">
        <v>2102</v>
      </c>
      <c r="B1155" t="s">
        <v>39</v>
      </c>
      <c r="C1155" t="s">
        <v>15</v>
      </c>
      <c r="D1155" t="s">
        <v>81</v>
      </c>
      <c r="E1155" t="s">
        <v>22</v>
      </c>
      <c r="F1155" s="2">
        <v>44271</v>
      </c>
      <c r="G1155" s="2">
        <v>29316</v>
      </c>
      <c r="H1155" s="4">
        <v>99925</v>
      </c>
      <c r="I1155" s="4">
        <v>17076</v>
      </c>
      <c r="J1155" s="4">
        <f>Table1[[#This Row],[Basic Salary]]+Table1[[#This Row],[Bonus]]</f>
        <v>117001</v>
      </c>
      <c r="K1155">
        <v>68</v>
      </c>
      <c r="L1155">
        <v>100</v>
      </c>
      <c r="M1155" t="s">
        <v>53</v>
      </c>
      <c r="N1155">
        <v>115</v>
      </c>
    </row>
    <row r="1156" spans="1:14" x14ac:dyDescent="0.35">
      <c r="A1156" t="s">
        <v>4512</v>
      </c>
      <c r="B1156" t="s">
        <v>39</v>
      </c>
      <c r="C1156" t="s">
        <v>21</v>
      </c>
      <c r="D1156" t="s">
        <v>81</v>
      </c>
      <c r="E1156" t="s">
        <v>51</v>
      </c>
      <c r="F1156" s="2">
        <v>45870</v>
      </c>
      <c r="G1156" s="2">
        <v>39416</v>
      </c>
      <c r="H1156" s="4">
        <v>89679</v>
      </c>
      <c r="I1156" s="4">
        <v>27248</v>
      </c>
      <c r="J1156" s="4">
        <f>Table1[[#This Row],[Basic Salary]]+Table1[[#This Row],[Bonus]]</f>
        <v>116927</v>
      </c>
      <c r="K1156">
        <v>89</v>
      </c>
      <c r="L1156">
        <v>76</v>
      </c>
      <c r="M1156" t="s">
        <v>53</v>
      </c>
      <c r="N1156">
        <v>116</v>
      </c>
    </row>
    <row r="1157" spans="1:14" x14ac:dyDescent="0.35">
      <c r="A1157" t="s">
        <v>4040</v>
      </c>
      <c r="B1157" t="s">
        <v>89</v>
      </c>
      <c r="C1157" t="s">
        <v>21</v>
      </c>
      <c r="D1157" t="s">
        <v>40</v>
      </c>
      <c r="E1157" t="s">
        <v>30</v>
      </c>
      <c r="F1157" s="2">
        <v>43173</v>
      </c>
      <c r="G1157" s="2">
        <v>33701</v>
      </c>
      <c r="H1157" s="4">
        <v>99120</v>
      </c>
      <c r="I1157" s="4">
        <v>17796</v>
      </c>
      <c r="J1157" s="4">
        <f>Table1[[#This Row],[Basic Salary]]+Table1[[#This Row],[Bonus]]</f>
        <v>116916</v>
      </c>
      <c r="K1157">
        <v>76</v>
      </c>
      <c r="L1157">
        <v>90</v>
      </c>
      <c r="M1157" t="s">
        <v>23</v>
      </c>
      <c r="N1157">
        <v>108</v>
      </c>
    </row>
    <row r="1158" spans="1:14" x14ac:dyDescent="0.35">
      <c r="A1158" t="s">
        <v>1033</v>
      </c>
      <c r="B1158" t="s">
        <v>29</v>
      </c>
      <c r="C1158" t="s">
        <v>21</v>
      </c>
      <c r="D1158" t="s">
        <v>43</v>
      </c>
      <c r="E1158" t="s">
        <v>51</v>
      </c>
      <c r="F1158" s="2">
        <v>44702</v>
      </c>
      <c r="G1158" s="2">
        <v>35492</v>
      </c>
      <c r="H1158" s="4">
        <v>101818</v>
      </c>
      <c r="I1158" s="4">
        <v>15091</v>
      </c>
      <c r="J1158" s="4">
        <f>Table1[[#This Row],[Basic Salary]]+Table1[[#This Row],[Bonus]]</f>
        <v>116909</v>
      </c>
      <c r="K1158">
        <v>86</v>
      </c>
      <c r="L1158">
        <v>88</v>
      </c>
      <c r="M1158" t="s">
        <v>18</v>
      </c>
      <c r="N1158">
        <v>103</v>
      </c>
    </row>
    <row r="1159" spans="1:14" x14ac:dyDescent="0.35">
      <c r="A1159" t="s">
        <v>1508</v>
      </c>
      <c r="B1159" t="s">
        <v>48</v>
      </c>
      <c r="C1159" t="s">
        <v>21</v>
      </c>
      <c r="D1159" t="s">
        <v>25</v>
      </c>
      <c r="E1159" t="s">
        <v>30</v>
      </c>
      <c r="F1159" s="2">
        <v>43401</v>
      </c>
      <c r="G1159" s="2">
        <v>37205</v>
      </c>
      <c r="H1159" s="4">
        <v>96945</v>
      </c>
      <c r="I1159" s="4">
        <v>19952</v>
      </c>
      <c r="J1159" s="4">
        <f>Table1[[#This Row],[Basic Salary]]+Table1[[#This Row],[Bonus]]</f>
        <v>116897</v>
      </c>
      <c r="K1159">
        <v>66</v>
      </c>
      <c r="L1159">
        <v>82</v>
      </c>
      <c r="M1159" t="s">
        <v>34</v>
      </c>
      <c r="N1159">
        <v>111</v>
      </c>
    </row>
    <row r="1160" spans="1:14" x14ac:dyDescent="0.35">
      <c r="A1160" t="s">
        <v>3875</v>
      </c>
      <c r="B1160" t="s">
        <v>20</v>
      </c>
      <c r="C1160" t="s">
        <v>15</v>
      </c>
      <c r="D1160" t="s">
        <v>43</v>
      </c>
      <c r="E1160" t="s">
        <v>51</v>
      </c>
      <c r="F1160" s="2">
        <v>43428</v>
      </c>
      <c r="G1160" s="2">
        <v>40209</v>
      </c>
      <c r="H1160" s="4">
        <v>111166</v>
      </c>
      <c r="I1160" s="4">
        <v>5711</v>
      </c>
      <c r="J1160" s="4">
        <f>Table1[[#This Row],[Basic Salary]]+Table1[[#This Row],[Bonus]]</f>
        <v>116877</v>
      </c>
      <c r="K1160">
        <v>81</v>
      </c>
      <c r="L1160">
        <v>66</v>
      </c>
      <c r="M1160" t="s">
        <v>31</v>
      </c>
      <c r="N1160">
        <v>104</v>
      </c>
    </row>
    <row r="1161" spans="1:14" x14ac:dyDescent="0.35">
      <c r="A1161" t="s">
        <v>5052</v>
      </c>
      <c r="B1161" t="s">
        <v>75</v>
      </c>
      <c r="C1161" t="s">
        <v>21</v>
      </c>
      <c r="D1161" t="s">
        <v>25</v>
      </c>
      <c r="E1161" t="s">
        <v>65</v>
      </c>
      <c r="F1161" s="2">
        <v>44241</v>
      </c>
      <c r="G1161" s="2">
        <v>29682</v>
      </c>
      <c r="H1161" s="4">
        <v>100497</v>
      </c>
      <c r="I1161" s="4">
        <v>16351</v>
      </c>
      <c r="J1161" s="4">
        <f>Table1[[#This Row],[Basic Salary]]+Table1[[#This Row],[Bonus]]</f>
        <v>116848</v>
      </c>
      <c r="K1161">
        <v>79</v>
      </c>
      <c r="L1161">
        <v>99</v>
      </c>
      <c r="M1161" t="s">
        <v>53</v>
      </c>
      <c r="N1161">
        <v>116</v>
      </c>
    </row>
    <row r="1162" spans="1:14" x14ac:dyDescent="0.35">
      <c r="A1162" t="s">
        <v>2394</v>
      </c>
      <c r="B1162" t="s">
        <v>62</v>
      </c>
      <c r="C1162" t="s">
        <v>21</v>
      </c>
      <c r="D1162" t="s">
        <v>81</v>
      </c>
      <c r="E1162" t="s">
        <v>65</v>
      </c>
      <c r="F1162" s="2">
        <v>45446</v>
      </c>
      <c r="G1162" s="2">
        <v>38245</v>
      </c>
      <c r="H1162" s="4">
        <v>109311</v>
      </c>
      <c r="I1162" s="4">
        <v>7466</v>
      </c>
      <c r="J1162" s="4">
        <f>Table1[[#This Row],[Basic Salary]]+Table1[[#This Row],[Bonus]]</f>
        <v>116777</v>
      </c>
      <c r="K1162">
        <v>63</v>
      </c>
      <c r="L1162">
        <v>79</v>
      </c>
      <c r="M1162" t="s">
        <v>27</v>
      </c>
      <c r="N1162">
        <v>120</v>
      </c>
    </row>
    <row r="1163" spans="1:14" x14ac:dyDescent="0.35">
      <c r="A1163" t="s">
        <v>3730</v>
      </c>
      <c r="B1163" t="s">
        <v>71</v>
      </c>
      <c r="C1163" t="s">
        <v>21</v>
      </c>
      <c r="D1163" t="s">
        <v>81</v>
      </c>
      <c r="E1163" t="s">
        <v>26</v>
      </c>
      <c r="F1163" s="2">
        <v>42649</v>
      </c>
      <c r="G1163" s="2">
        <v>37374</v>
      </c>
      <c r="H1163" s="4">
        <v>89365</v>
      </c>
      <c r="I1163" s="4">
        <v>27407</v>
      </c>
      <c r="J1163" s="4">
        <f>Table1[[#This Row],[Basic Salary]]+Table1[[#This Row],[Bonus]]</f>
        <v>116772</v>
      </c>
      <c r="K1163">
        <v>78</v>
      </c>
      <c r="L1163">
        <v>42</v>
      </c>
      <c r="M1163" t="s">
        <v>37</v>
      </c>
      <c r="N1163">
        <v>103</v>
      </c>
    </row>
    <row r="1164" spans="1:14" x14ac:dyDescent="0.35">
      <c r="A1164" t="s">
        <v>812</v>
      </c>
      <c r="B1164" t="s">
        <v>71</v>
      </c>
      <c r="C1164" t="s">
        <v>15</v>
      </c>
      <c r="D1164" t="s">
        <v>81</v>
      </c>
      <c r="E1164" t="s">
        <v>26</v>
      </c>
      <c r="F1164" s="2">
        <v>44041</v>
      </c>
      <c r="G1164" s="2">
        <v>33002</v>
      </c>
      <c r="H1164" s="4">
        <v>107361</v>
      </c>
      <c r="I1164" s="4">
        <v>9410</v>
      </c>
      <c r="J1164" s="4">
        <f>Table1[[#This Row],[Basic Salary]]+Table1[[#This Row],[Bonus]]</f>
        <v>116771</v>
      </c>
      <c r="K1164">
        <v>61</v>
      </c>
      <c r="L1164">
        <v>46</v>
      </c>
      <c r="M1164" t="s">
        <v>18</v>
      </c>
      <c r="N1164">
        <v>102</v>
      </c>
    </row>
    <row r="1165" spans="1:14" x14ac:dyDescent="0.35">
      <c r="A1165" t="s">
        <v>4534</v>
      </c>
      <c r="B1165" t="s">
        <v>75</v>
      </c>
      <c r="C1165" t="s">
        <v>21</v>
      </c>
      <c r="D1165" t="s">
        <v>46</v>
      </c>
      <c r="E1165" t="s">
        <v>17</v>
      </c>
      <c r="F1165" s="2">
        <v>45957</v>
      </c>
      <c r="G1165" s="2">
        <v>40891</v>
      </c>
      <c r="H1165" s="4">
        <v>109931</v>
      </c>
      <c r="I1165" s="4">
        <v>6817</v>
      </c>
      <c r="J1165" s="4">
        <f>Table1[[#This Row],[Basic Salary]]+Table1[[#This Row],[Bonus]]</f>
        <v>116748</v>
      </c>
      <c r="K1165">
        <v>79</v>
      </c>
      <c r="L1165">
        <v>93</v>
      </c>
      <c r="M1165" t="s">
        <v>23</v>
      </c>
      <c r="N1165">
        <v>104</v>
      </c>
    </row>
    <row r="1166" spans="1:14" x14ac:dyDescent="0.35">
      <c r="A1166" t="s">
        <v>628</v>
      </c>
      <c r="B1166" t="s">
        <v>36</v>
      </c>
      <c r="C1166" t="s">
        <v>21</v>
      </c>
      <c r="D1166" t="s">
        <v>25</v>
      </c>
      <c r="E1166" t="s">
        <v>30</v>
      </c>
      <c r="F1166" s="2">
        <v>43416</v>
      </c>
      <c r="G1166" s="2">
        <v>38951</v>
      </c>
      <c r="H1166" s="4">
        <v>110905</v>
      </c>
      <c r="I1166" s="4">
        <v>5793</v>
      </c>
      <c r="J1166" s="4">
        <f>Table1[[#This Row],[Basic Salary]]+Table1[[#This Row],[Bonus]]</f>
        <v>116698</v>
      </c>
      <c r="K1166">
        <v>79</v>
      </c>
      <c r="L1166">
        <v>50</v>
      </c>
      <c r="M1166" t="s">
        <v>31</v>
      </c>
      <c r="N1166">
        <v>120</v>
      </c>
    </row>
    <row r="1167" spans="1:14" x14ac:dyDescent="0.35">
      <c r="A1167" t="s">
        <v>4882</v>
      </c>
      <c r="B1167" t="s">
        <v>85</v>
      </c>
      <c r="C1167" t="s">
        <v>15</v>
      </c>
      <c r="D1167" t="s">
        <v>81</v>
      </c>
      <c r="E1167" t="s">
        <v>30</v>
      </c>
      <c r="F1167" s="2">
        <v>43998</v>
      </c>
      <c r="G1167" s="2">
        <v>38076</v>
      </c>
      <c r="H1167" s="4">
        <v>108440</v>
      </c>
      <c r="I1167" s="4">
        <v>8225</v>
      </c>
      <c r="J1167" s="4">
        <f>Table1[[#This Row],[Basic Salary]]+Table1[[#This Row],[Bonus]]</f>
        <v>116665</v>
      </c>
      <c r="K1167">
        <v>75</v>
      </c>
      <c r="L1167">
        <v>80</v>
      </c>
      <c r="M1167" t="s">
        <v>18</v>
      </c>
      <c r="N1167">
        <v>115</v>
      </c>
    </row>
    <row r="1168" spans="1:14" x14ac:dyDescent="0.35">
      <c r="A1168" t="s">
        <v>888</v>
      </c>
      <c r="B1168" t="s">
        <v>50</v>
      </c>
      <c r="C1168" t="s">
        <v>21</v>
      </c>
      <c r="D1168" t="s">
        <v>16</v>
      </c>
      <c r="E1168" t="s">
        <v>26</v>
      </c>
      <c r="F1168" s="2">
        <v>43642</v>
      </c>
      <c r="G1168" s="2">
        <v>37185</v>
      </c>
      <c r="H1168" s="4">
        <v>92286</v>
      </c>
      <c r="I1168" s="4">
        <v>24367</v>
      </c>
      <c r="J1168" s="4">
        <f>Table1[[#This Row],[Basic Salary]]+Table1[[#This Row],[Bonus]]</f>
        <v>116653</v>
      </c>
      <c r="K1168">
        <v>99</v>
      </c>
      <c r="L1168">
        <v>99</v>
      </c>
      <c r="M1168" t="s">
        <v>18</v>
      </c>
      <c r="N1168">
        <v>116</v>
      </c>
    </row>
    <row r="1169" spans="1:14" x14ac:dyDescent="0.35">
      <c r="A1169" t="s">
        <v>2615</v>
      </c>
      <c r="B1169" t="s">
        <v>77</v>
      </c>
      <c r="C1169" t="s">
        <v>21</v>
      </c>
      <c r="D1169" t="s">
        <v>81</v>
      </c>
      <c r="E1169" t="s">
        <v>65</v>
      </c>
      <c r="F1169" s="2">
        <v>45696</v>
      </c>
      <c r="G1169" s="2">
        <v>39634</v>
      </c>
      <c r="H1169" s="4">
        <v>96246</v>
      </c>
      <c r="I1169" s="4">
        <v>20403</v>
      </c>
      <c r="J1169" s="4">
        <f>Table1[[#This Row],[Basic Salary]]+Table1[[#This Row],[Bonus]]</f>
        <v>116649</v>
      </c>
      <c r="K1169">
        <v>68</v>
      </c>
      <c r="L1169">
        <v>42</v>
      </c>
      <c r="M1169" t="s">
        <v>23</v>
      </c>
      <c r="N1169">
        <v>120</v>
      </c>
    </row>
    <row r="1170" spans="1:14" x14ac:dyDescent="0.35">
      <c r="A1170" t="s">
        <v>3554</v>
      </c>
      <c r="B1170" t="s">
        <v>69</v>
      </c>
      <c r="C1170" t="s">
        <v>15</v>
      </c>
      <c r="D1170" t="s">
        <v>25</v>
      </c>
      <c r="E1170" t="s">
        <v>17</v>
      </c>
      <c r="F1170" s="2">
        <v>42533</v>
      </c>
      <c r="G1170" s="2">
        <v>36641</v>
      </c>
      <c r="H1170" s="4">
        <v>90497</v>
      </c>
      <c r="I1170" s="4">
        <v>26112</v>
      </c>
      <c r="J1170" s="4">
        <f>Table1[[#This Row],[Basic Salary]]+Table1[[#This Row],[Bonus]]</f>
        <v>116609</v>
      </c>
      <c r="K1170">
        <v>62</v>
      </c>
      <c r="L1170">
        <v>43</v>
      </c>
      <c r="M1170" t="s">
        <v>31</v>
      </c>
      <c r="N1170">
        <v>111</v>
      </c>
    </row>
    <row r="1171" spans="1:14" x14ac:dyDescent="0.35">
      <c r="A1171" t="s">
        <v>1280</v>
      </c>
      <c r="B1171" t="s">
        <v>50</v>
      </c>
      <c r="C1171" t="s">
        <v>15</v>
      </c>
      <c r="D1171" t="s">
        <v>43</v>
      </c>
      <c r="E1171" t="s">
        <v>26</v>
      </c>
      <c r="F1171" s="2">
        <v>45842</v>
      </c>
      <c r="G1171" s="2">
        <v>33530</v>
      </c>
      <c r="H1171" s="4">
        <v>110620</v>
      </c>
      <c r="I1171" s="4">
        <v>5982</v>
      </c>
      <c r="J1171" s="4">
        <f>Table1[[#This Row],[Basic Salary]]+Table1[[#This Row],[Bonus]]</f>
        <v>116602</v>
      </c>
      <c r="K1171">
        <v>62</v>
      </c>
      <c r="L1171">
        <v>61</v>
      </c>
      <c r="M1171" t="s">
        <v>27</v>
      </c>
      <c r="N1171">
        <v>109</v>
      </c>
    </row>
    <row r="1172" spans="1:14" x14ac:dyDescent="0.35">
      <c r="A1172" t="s">
        <v>4461</v>
      </c>
      <c r="B1172" t="s">
        <v>60</v>
      </c>
      <c r="C1172" t="s">
        <v>21</v>
      </c>
      <c r="D1172" t="s">
        <v>33</v>
      </c>
      <c r="E1172" t="s">
        <v>65</v>
      </c>
      <c r="F1172" s="2">
        <v>45825</v>
      </c>
      <c r="G1172" s="2">
        <v>34430</v>
      </c>
      <c r="H1172" s="4">
        <v>98572</v>
      </c>
      <c r="I1172" s="4">
        <v>18013</v>
      </c>
      <c r="J1172" s="4">
        <f>Table1[[#This Row],[Basic Salary]]+Table1[[#This Row],[Bonus]]</f>
        <v>116585</v>
      </c>
      <c r="K1172">
        <v>98</v>
      </c>
      <c r="L1172">
        <v>49</v>
      </c>
      <c r="M1172" t="s">
        <v>34</v>
      </c>
      <c r="N1172">
        <v>113</v>
      </c>
    </row>
    <row r="1173" spans="1:14" x14ac:dyDescent="0.35">
      <c r="A1173" t="s">
        <v>1439</v>
      </c>
      <c r="B1173" t="s">
        <v>75</v>
      </c>
      <c r="C1173" t="s">
        <v>15</v>
      </c>
      <c r="D1173" t="s">
        <v>46</v>
      </c>
      <c r="E1173" t="s">
        <v>65</v>
      </c>
      <c r="F1173" s="2">
        <v>45989</v>
      </c>
      <c r="G1173" s="2">
        <v>36780</v>
      </c>
      <c r="H1173" s="4">
        <v>90564</v>
      </c>
      <c r="I1173" s="4">
        <v>26016</v>
      </c>
      <c r="J1173" s="4">
        <f>Table1[[#This Row],[Basic Salary]]+Table1[[#This Row],[Bonus]]</f>
        <v>116580</v>
      </c>
      <c r="K1173">
        <v>67</v>
      </c>
      <c r="L1173">
        <v>91</v>
      </c>
      <c r="M1173" t="s">
        <v>23</v>
      </c>
      <c r="N1173">
        <v>111</v>
      </c>
    </row>
    <row r="1174" spans="1:14" x14ac:dyDescent="0.35">
      <c r="A1174" t="s">
        <v>349</v>
      </c>
      <c r="B1174" t="s">
        <v>39</v>
      </c>
      <c r="C1174" t="s">
        <v>15</v>
      </c>
      <c r="D1174" t="s">
        <v>81</v>
      </c>
      <c r="E1174" t="s">
        <v>30</v>
      </c>
      <c r="F1174" s="2">
        <v>45468</v>
      </c>
      <c r="G1174" s="2">
        <v>36722</v>
      </c>
      <c r="H1174" s="4">
        <v>105918</v>
      </c>
      <c r="I1174" s="4">
        <v>10653</v>
      </c>
      <c r="J1174" s="4">
        <f>Table1[[#This Row],[Basic Salary]]+Table1[[#This Row],[Bonus]]</f>
        <v>116571</v>
      </c>
      <c r="K1174">
        <v>79</v>
      </c>
      <c r="L1174">
        <v>98</v>
      </c>
      <c r="M1174" t="s">
        <v>23</v>
      </c>
      <c r="N1174">
        <v>119</v>
      </c>
    </row>
    <row r="1175" spans="1:14" x14ac:dyDescent="0.35">
      <c r="A1175" t="s">
        <v>4284</v>
      </c>
      <c r="B1175" t="s">
        <v>29</v>
      </c>
      <c r="C1175" t="s">
        <v>21</v>
      </c>
      <c r="D1175" t="s">
        <v>16</v>
      </c>
      <c r="E1175" t="s">
        <v>22</v>
      </c>
      <c r="F1175" s="2">
        <v>44061</v>
      </c>
      <c r="G1175" s="2">
        <v>38853</v>
      </c>
      <c r="H1175" s="4">
        <v>86594</v>
      </c>
      <c r="I1175" s="4">
        <v>29972</v>
      </c>
      <c r="J1175" s="4">
        <f>Table1[[#This Row],[Basic Salary]]+Table1[[#This Row],[Bonus]]</f>
        <v>116566</v>
      </c>
      <c r="K1175">
        <v>91</v>
      </c>
      <c r="L1175">
        <v>78</v>
      </c>
      <c r="M1175" t="s">
        <v>18</v>
      </c>
      <c r="N1175">
        <v>112</v>
      </c>
    </row>
    <row r="1176" spans="1:14" x14ac:dyDescent="0.35">
      <c r="A1176" t="s">
        <v>2395</v>
      </c>
      <c r="B1176" t="s">
        <v>85</v>
      </c>
      <c r="C1176" t="s">
        <v>15</v>
      </c>
      <c r="D1176" t="s">
        <v>33</v>
      </c>
      <c r="E1176" t="s">
        <v>65</v>
      </c>
      <c r="F1176" s="2">
        <v>42595</v>
      </c>
      <c r="G1176" s="2">
        <v>33760</v>
      </c>
      <c r="H1176" s="4">
        <v>96301</v>
      </c>
      <c r="I1176" s="4">
        <v>20257</v>
      </c>
      <c r="J1176" s="4">
        <f>Table1[[#This Row],[Basic Salary]]+Table1[[#This Row],[Bonus]]</f>
        <v>116558</v>
      </c>
      <c r="K1176">
        <v>61</v>
      </c>
      <c r="L1176">
        <v>77</v>
      </c>
      <c r="M1176" t="s">
        <v>18</v>
      </c>
      <c r="N1176">
        <v>118</v>
      </c>
    </row>
    <row r="1177" spans="1:14" x14ac:dyDescent="0.35">
      <c r="A1177" t="s">
        <v>2138</v>
      </c>
      <c r="B1177" t="s">
        <v>85</v>
      </c>
      <c r="C1177" t="s">
        <v>15</v>
      </c>
      <c r="D1177" t="s">
        <v>25</v>
      </c>
      <c r="E1177" t="s">
        <v>17</v>
      </c>
      <c r="F1177" s="2">
        <v>43384</v>
      </c>
      <c r="G1177" s="2">
        <v>39303</v>
      </c>
      <c r="H1177" s="4">
        <v>105818</v>
      </c>
      <c r="I1177" s="4">
        <v>10710</v>
      </c>
      <c r="J1177" s="4">
        <f>Table1[[#This Row],[Basic Salary]]+Table1[[#This Row],[Bonus]]</f>
        <v>116528</v>
      </c>
      <c r="K1177">
        <v>94</v>
      </c>
      <c r="L1177">
        <v>62</v>
      </c>
      <c r="M1177" t="s">
        <v>31</v>
      </c>
      <c r="N1177">
        <v>108</v>
      </c>
    </row>
    <row r="1178" spans="1:14" x14ac:dyDescent="0.35">
      <c r="A1178" t="s">
        <v>4013</v>
      </c>
      <c r="B1178" t="s">
        <v>75</v>
      </c>
      <c r="C1178" t="s">
        <v>21</v>
      </c>
      <c r="D1178" t="s">
        <v>40</v>
      </c>
      <c r="E1178" t="s">
        <v>26</v>
      </c>
      <c r="F1178" s="2">
        <v>44866</v>
      </c>
      <c r="G1178" s="2">
        <v>37467</v>
      </c>
      <c r="H1178" s="4">
        <v>93895</v>
      </c>
      <c r="I1178" s="4">
        <v>22630</v>
      </c>
      <c r="J1178" s="4">
        <f>Table1[[#This Row],[Basic Salary]]+Table1[[#This Row],[Bonus]]</f>
        <v>116525</v>
      </c>
      <c r="K1178">
        <v>97</v>
      </c>
      <c r="L1178">
        <v>99</v>
      </c>
      <c r="M1178" t="s">
        <v>37</v>
      </c>
      <c r="N1178">
        <v>105</v>
      </c>
    </row>
    <row r="1179" spans="1:14" x14ac:dyDescent="0.35">
      <c r="A1179" t="s">
        <v>56</v>
      </c>
      <c r="B1179" t="s">
        <v>57</v>
      </c>
      <c r="C1179" t="s">
        <v>15</v>
      </c>
      <c r="D1179" t="s">
        <v>46</v>
      </c>
      <c r="E1179" t="s">
        <v>17</v>
      </c>
      <c r="F1179" s="2">
        <v>43227</v>
      </c>
      <c r="G1179" s="2">
        <v>39689</v>
      </c>
      <c r="H1179" s="4">
        <v>91540</v>
      </c>
      <c r="I1179" s="4">
        <v>24954</v>
      </c>
      <c r="J1179" s="4">
        <f>Table1[[#This Row],[Basic Salary]]+Table1[[#This Row],[Bonus]]</f>
        <v>116494</v>
      </c>
      <c r="K1179">
        <v>72</v>
      </c>
      <c r="L1179">
        <v>49</v>
      </c>
      <c r="M1179" t="s">
        <v>31</v>
      </c>
      <c r="N1179">
        <v>106</v>
      </c>
    </row>
    <row r="1180" spans="1:14" x14ac:dyDescent="0.35">
      <c r="A1180" t="s">
        <v>2008</v>
      </c>
      <c r="B1180" t="s">
        <v>42</v>
      </c>
      <c r="C1180" t="s">
        <v>21</v>
      </c>
      <c r="D1180" t="s">
        <v>40</v>
      </c>
      <c r="E1180" t="s">
        <v>26</v>
      </c>
      <c r="F1180" s="2">
        <v>44886</v>
      </c>
      <c r="G1180" s="2">
        <v>36257</v>
      </c>
      <c r="H1180" s="4">
        <v>103139</v>
      </c>
      <c r="I1180" s="4">
        <v>13315</v>
      </c>
      <c r="J1180" s="4">
        <f>Table1[[#This Row],[Basic Salary]]+Table1[[#This Row],[Bonus]]</f>
        <v>116454</v>
      </c>
      <c r="K1180">
        <v>91</v>
      </c>
      <c r="L1180">
        <v>41</v>
      </c>
      <c r="M1180" t="s">
        <v>37</v>
      </c>
      <c r="N1180">
        <v>104</v>
      </c>
    </row>
    <row r="1181" spans="1:14" x14ac:dyDescent="0.35">
      <c r="A1181" t="s">
        <v>5038</v>
      </c>
      <c r="B1181" t="s">
        <v>129</v>
      </c>
      <c r="C1181" t="s">
        <v>15</v>
      </c>
      <c r="D1181" t="s">
        <v>40</v>
      </c>
      <c r="E1181" t="s">
        <v>30</v>
      </c>
      <c r="F1181" s="2">
        <v>42435</v>
      </c>
      <c r="G1181" s="2">
        <v>39052</v>
      </c>
      <c r="H1181" s="4">
        <v>93459</v>
      </c>
      <c r="I1181" s="4">
        <v>22942</v>
      </c>
      <c r="J1181" s="4">
        <f>Table1[[#This Row],[Basic Salary]]+Table1[[#This Row],[Bonus]]</f>
        <v>116401</v>
      </c>
      <c r="K1181">
        <v>98</v>
      </c>
      <c r="L1181">
        <v>40</v>
      </c>
      <c r="M1181" t="s">
        <v>27</v>
      </c>
      <c r="N1181">
        <v>101</v>
      </c>
    </row>
    <row r="1182" spans="1:14" x14ac:dyDescent="0.35">
      <c r="A1182" t="s">
        <v>4631</v>
      </c>
      <c r="B1182" t="s">
        <v>85</v>
      </c>
      <c r="C1182" t="s">
        <v>15</v>
      </c>
      <c r="D1182" t="s">
        <v>43</v>
      </c>
      <c r="E1182" t="s">
        <v>30</v>
      </c>
      <c r="F1182" s="2">
        <v>43104</v>
      </c>
      <c r="G1182" s="2">
        <v>39167</v>
      </c>
      <c r="H1182" s="4">
        <v>105029</v>
      </c>
      <c r="I1182" s="4">
        <v>11353</v>
      </c>
      <c r="J1182" s="4">
        <f>Table1[[#This Row],[Basic Salary]]+Table1[[#This Row],[Bonus]]</f>
        <v>116382</v>
      </c>
      <c r="K1182">
        <v>64</v>
      </c>
      <c r="L1182">
        <v>52</v>
      </c>
      <c r="M1182" t="s">
        <v>27</v>
      </c>
      <c r="N1182">
        <v>116</v>
      </c>
    </row>
    <row r="1183" spans="1:14" x14ac:dyDescent="0.35">
      <c r="A1183" t="s">
        <v>1449</v>
      </c>
      <c r="B1183" t="s">
        <v>39</v>
      </c>
      <c r="C1183" t="s">
        <v>21</v>
      </c>
      <c r="D1183" t="s">
        <v>33</v>
      </c>
      <c r="E1183" t="s">
        <v>65</v>
      </c>
      <c r="F1183" s="2">
        <v>42119</v>
      </c>
      <c r="G1183" s="2">
        <v>32688</v>
      </c>
      <c r="H1183" s="4">
        <v>101445</v>
      </c>
      <c r="I1183" s="4">
        <v>14927</v>
      </c>
      <c r="J1183" s="4">
        <f>Table1[[#This Row],[Basic Salary]]+Table1[[#This Row],[Bonus]]</f>
        <v>116372</v>
      </c>
      <c r="K1183">
        <v>69</v>
      </c>
      <c r="L1183">
        <v>77</v>
      </c>
      <c r="M1183" t="s">
        <v>53</v>
      </c>
      <c r="N1183">
        <v>109</v>
      </c>
    </row>
    <row r="1184" spans="1:14" x14ac:dyDescent="0.35">
      <c r="A1184" t="s">
        <v>734</v>
      </c>
      <c r="B1184" t="s">
        <v>45</v>
      </c>
      <c r="C1184" t="s">
        <v>15</v>
      </c>
      <c r="D1184" t="s">
        <v>16</v>
      </c>
      <c r="E1184" t="s">
        <v>17</v>
      </c>
      <c r="F1184" s="2">
        <v>42584</v>
      </c>
      <c r="G1184" s="2">
        <v>37231</v>
      </c>
      <c r="H1184" s="4">
        <v>110699</v>
      </c>
      <c r="I1184" s="4">
        <v>5624</v>
      </c>
      <c r="J1184" s="4">
        <f>Table1[[#This Row],[Basic Salary]]+Table1[[#This Row],[Bonus]]</f>
        <v>116323</v>
      </c>
      <c r="K1184">
        <v>90</v>
      </c>
      <c r="L1184">
        <v>98</v>
      </c>
      <c r="M1184" t="s">
        <v>23</v>
      </c>
      <c r="N1184">
        <v>102</v>
      </c>
    </row>
    <row r="1185" spans="1:14" x14ac:dyDescent="0.35">
      <c r="A1185" t="s">
        <v>465</v>
      </c>
      <c r="B1185" t="s">
        <v>95</v>
      </c>
      <c r="C1185" t="s">
        <v>15</v>
      </c>
      <c r="D1185" t="s">
        <v>43</v>
      </c>
      <c r="E1185" t="s">
        <v>22</v>
      </c>
      <c r="F1185" s="2">
        <v>44716</v>
      </c>
      <c r="G1185" s="2">
        <v>30992</v>
      </c>
      <c r="H1185" s="4">
        <v>110664</v>
      </c>
      <c r="I1185" s="4">
        <v>5646</v>
      </c>
      <c r="J1185" s="4">
        <f>Table1[[#This Row],[Basic Salary]]+Table1[[#This Row],[Bonus]]</f>
        <v>116310</v>
      </c>
      <c r="K1185">
        <v>63</v>
      </c>
      <c r="L1185">
        <v>84</v>
      </c>
      <c r="M1185" t="s">
        <v>53</v>
      </c>
      <c r="N1185">
        <v>114</v>
      </c>
    </row>
    <row r="1186" spans="1:14" x14ac:dyDescent="0.35">
      <c r="A1186" t="s">
        <v>4379</v>
      </c>
      <c r="B1186" t="s">
        <v>85</v>
      </c>
      <c r="C1186" t="s">
        <v>21</v>
      </c>
      <c r="D1186" t="s">
        <v>40</v>
      </c>
      <c r="E1186" t="s">
        <v>22</v>
      </c>
      <c r="F1186" s="2">
        <v>44811</v>
      </c>
      <c r="G1186" s="2">
        <v>40363</v>
      </c>
      <c r="H1186" s="4">
        <v>93662</v>
      </c>
      <c r="I1186" s="4">
        <v>22637</v>
      </c>
      <c r="J1186" s="4">
        <f>Table1[[#This Row],[Basic Salary]]+Table1[[#This Row],[Bonus]]</f>
        <v>116299</v>
      </c>
      <c r="K1186">
        <v>71</v>
      </c>
      <c r="L1186">
        <v>53</v>
      </c>
      <c r="M1186" t="s">
        <v>53</v>
      </c>
      <c r="N1186">
        <v>119</v>
      </c>
    </row>
    <row r="1187" spans="1:14" x14ac:dyDescent="0.35">
      <c r="A1187" t="s">
        <v>2852</v>
      </c>
      <c r="B1187" t="s">
        <v>57</v>
      </c>
      <c r="C1187" t="s">
        <v>15</v>
      </c>
      <c r="D1187" t="s">
        <v>33</v>
      </c>
      <c r="E1187" t="s">
        <v>30</v>
      </c>
      <c r="F1187" s="2">
        <v>43184</v>
      </c>
      <c r="G1187" s="2">
        <v>36913</v>
      </c>
      <c r="H1187" s="4">
        <v>97832</v>
      </c>
      <c r="I1187" s="4">
        <v>18434</v>
      </c>
      <c r="J1187" s="4">
        <f>Table1[[#This Row],[Basic Salary]]+Table1[[#This Row],[Bonus]]</f>
        <v>116266</v>
      </c>
      <c r="K1187">
        <v>89</v>
      </c>
      <c r="L1187">
        <v>58</v>
      </c>
      <c r="M1187" t="s">
        <v>18</v>
      </c>
      <c r="N1187">
        <v>105</v>
      </c>
    </row>
    <row r="1188" spans="1:14" x14ac:dyDescent="0.35">
      <c r="A1188" t="s">
        <v>522</v>
      </c>
      <c r="B1188" t="s">
        <v>42</v>
      </c>
      <c r="C1188" t="s">
        <v>21</v>
      </c>
      <c r="D1188" t="s">
        <v>33</v>
      </c>
      <c r="E1188" t="s">
        <v>51</v>
      </c>
      <c r="F1188" s="2">
        <v>42629</v>
      </c>
      <c r="G1188" s="2">
        <v>38487</v>
      </c>
      <c r="H1188" s="4">
        <v>99299</v>
      </c>
      <c r="I1188" s="4">
        <v>16943</v>
      </c>
      <c r="J1188" s="4">
        <f>Table1[[#This Row],[Basic Salary]]+Table1[[#This Row],[Bonus]]</f>
        <v>116242</v>
      </c>
      <c r="K1188">
        <v>80</v>
      </c>
      <c r="L1188">
        <v>67</v>
      </c>
      <c r="M1188" t="s">
        <v>37</v>
      </c>
      <c r="N1188">
        <v>101</v>
      </c>
    </row>
    <row r="1189" spans="1:14" x14ac:dyDescent="0.35">
      <c r="A1189" t="s">
        <v>4293</v>
      </c>
      <c r="B1189" t="s">
        <v>42</v>
      </c>
      <c r="C1189" t="s">
        <v>21</v>
      </c>
      <c r="D1189" t="s">
        <v>16</v>
      </c>
      <c r="E1189" t="s">
        <v>26</v>
      </c>
      <c r="F1189" s="2">
        <v>43703</v>
      </c>
      <c r="G1189" s="2">
        <v>38390</v>
      </c>
      <c r="H1189" s="4">
        <v>101318</v>
      </c>
      <c r="I1189" s="4">
        <v>14880</v>
      </c>
      <c r="J1189" s="4">
        <f>Table1[[#This Row],[Basic Salary]]+Table1[[#This Row],[Bonus]]</f>
        <v>116198</v>
      </c>
      <c r="K1189">
        <v>62</v>
      </c>
      <c r="L1189">
        <v>76</v>
      </c>
      <c r="M1189" t="s">
        <v>37</v>
      </c>
      <c r="N1189">
        <v>114</v>
      </c>
    </row>
    <row r="1190" spans="1:14" x14ac:dyDescent="0.35">
      <c r="A1190" t="s">
        <v>3204</v>
      </c>
      <c r="B1190" t="s">
        <v>42</v>
      </c>
      <c r="C1190" t="s">
        <v>15</v>
      </c>
      <c r="D1190" t="s">
        <v>46</v>
      </c>
      <c r="E1190" t="s">
        <v>17</v>
      </c>
      <c r="F1190" s="2">
        <v>43079</v>
      </c>
      <c r="G1190" s="2">
        <v>40595</v>
      </c>
      <c r="H1190" s="4">
        <v>95327</v>
      </c>
      <c r="I1190" s="4">
        <v>20851</v>
      </c>
      <c r="J1190" s="4">
        <f>Table1[[#This Row],[Basic Salary]]+Table1[[#This Row],[Bonus]]</f>
        <v>116178</v>
      </c>
      <c r="K1190">
        <v>68</v>
      </c>
      <c r="L1190">
        <v>51</v>
      </c>
      <c r="M1190" t="s">
        <v>31</v>
      </c>
      <c r="N1190">
        <v>112</v>
      </c>
    </row>
    <row r="1191" spans="1:14" x14ac:dyDescent="0.35">
      <c r="A1191" t="s">
        <v>1555</v>
      </c>
      <c r="B1191" t="s">
        <v>48</v>
      </c>
      <c r="C1191" t="s">
        <v>21</v>
      </c>
      <c r="D1191" t="s">
        <v>81</v>
      </c>
      <c r="E1191" t="s">
        <v>22</v>
      </c>
      <c r="F1191" s="2">
        <v>45281</v>
      </c>
      <c r="G1191" s="2">
        <v>38528</v>
      </c>
      <c r="H1191" s="4">
        <v>98841</v>
      </c>
      <c r="I1191" s="4">
        <v>17282</v>
      </c>
      <c r="J1191" s="4">
        <f>Table1[[#This Row],[Basic Salary]]+Table1[[#This Row],[Bonus]]</f>
        <v>116123</v>
      </c>
      <c r="K1191">
        <v>64</v>
      </c>
      <c r="L1191">
        <v>51</v>
      </c>
      <c r="M1191" t="s">
        <v>37</v>
      </c>
      <c r="N1191">
        <v>120</v>
      </c>
    </row>
    <row r="1192" spans="1:14" x14ac:dyDescent="0.35">
      <c r="A1192" t="s">
        <v>4752</v>
      </c>
      <c r="B1192" t="s">
        <v>39</v>
      </c>
      <c r="C1192" t="s">
        <v>21</v>
      </c>
      <c r="D1192" t="s">
        <v>81</v>
      </c>
      <c r="E1192" t="s">
        <v>30</v>
      </c>
      <c r="F1192" s="2">
        <v>45122</v>
      </c>
      <c r="G1192" s="2">
        <v>39766</v>
      </c>
      <c r="H1192" s="4">
        <v>91201</v>
      </c>
      <c r="I1192" s="4">
        <v>24888</v>
      </c>
      <c r="J1192" s="4">
        <f>Table1[[#This Row],[Basic Salary]]+Table1[[#This Row],[Bonus]]</f>
        <v>116089</v>
      </c>
      <c r="K1192">
        <v>71</v>
      </c>
      <c r="L1192">
        <v>56</v>
      </c>
      <c r="M1192" t="s">
        <v>18</v>
      </c>
      <c r="N1192">
        <v>110</v>
      </c>
    </row>
    <row r="1193" spans="1:14" x14ac:dyDescent="0.35">
      <c r="A1193" t="s">
        <v>2271</v>
      </c>
      <c r="B1193" t="s">
        <v>57</v>
      </c>
      <c r="C1193" t="s">
        <v>15</v>
      </c>
      <c r="D1193" t="s">
        <v>25</v>
      </c>
      <c r="E1193" t="s">
        <v>17</v>
      </c>
      <c r="F1193" s="2">
        <v>43424</v>
      </c>
      <c r="G1193" s="2">
        <v>40499</v>
      </c>
      <c r="H1193" s="4">
        <v>97456</v>
      </c>
      <c r="I1193" s="4">
        <v>18629</v>
      </c>
      <c r="J1193" s="4">
        <f>Table1[[#This Row],[Basic Salary]]+Table1[[#This Row],[Bonus]]</f>
        <v>116085</v>
      </c>
      <c r="K1193">
        <v>99</v>
      </c>
      <c r="L1193">
        <v>43</v>
      </c>
      <c r="M1193" t="s">
        <v>18</v>
      </c>
      <c r="N1193">
        <v>103</v>
      </c>
    </row>
    <row r="1194" spans="1:14" x14ac:dyDescent="0.35">
      <c r="A1194" t="s">
        <v>170</v>
      </c>
      <c r="B1194" t="s">
        <v>62</v>
      </c>
      <c r="C1194" t="s">
        <v>15</v>
      </c>
      <c r="D1194" t="s">
        <v>25</v>
      </c>
      <c r="E1194" t="s">
        <v>51</v>
      </c>
      <c r="F1194" s="2">
        <v>45594</v>
      </c>
      <c r="G1194" s="2">
        <v>35215</v>
      </c>
      <c r="H1194" s="4">
        <v>94579</v>
      </c>
      <c r="I1194" s="4">
        <v>21442</v>
      </c>
      <c r="J1194" s="4">
        <f>Table1[[#This Row],[Basic Salary]]+Table1[[#This Row],[Bonus]]</f>
        <v>116021</v>
      </c>
      <c r="K1194">
        <v>77</v>
      </c>
      <c r="L1194">
        <v>93</v>
      </c>
      <c r="M1194" t="s">
        <v>37</v>
      </c>
      <c r="N1194">
        <v>109</v>
      </c>
    </row>
    <row r="1195" spans="1:14" x14ac:dyDescent="0.35">
      <c r="A1195" t="s">
        <v>4209</v>
      </c>
      <c r="B1195" t="s">
        <v>75</v>
      </c>
      <c r="C1195" t="s">
        <v>21</v>
      </c>
      <c r="D1195" t="s">
        <v>81</v>
      </c>
      <c r="E1195" t="s">
        <v>30</v>
      </c>
      <c r="F1195" s="2">
        <v>42312</v>
      </c>
      <c r="G1195" s="2">
        <v>37137</v>
      </c>
      <c r="H1195" s="4">
        <v>86171</v>
      </c>
      <c r="I1195" s="4">
        <v>29850</v>
      </c>
      <c r="J1195" s="4">
        <f>Table1[[#This Row],[Basic Salary]]+Table1[[#This Row],[Bonus]]</f>
        <v>116021</v>
      </c>
      <c r="K1195">
        <v>62</v>
      </c>
      <c r="L1195">
        <v>48</v>
      </c>
      <c r="M1195" t="s">
        <v>37</v>
      </c>
      <c r="N1195">
        <v>107</v>
      </c>
    </row>
    <row r="1196" spans="1:14" x14ac:dyDescent="0.35">
      <c r="A1196" t="s">
        <v>4728</v>
      </c>
      <c r="B1196" t="s">
        <v>60</v>
      </c>
      <c r="C1196" t="s">
        <v>21</v>
      </c>
      <c r="D1196" t="s">
        <v>81</v>
      </c>
      <c r="E1196" t="s">
        <v>17</v>
      </c>
      <c r="F1196" s="2">
        <v>42907</v>
      </c>
      <c r="G1196" s="2">
        <v>29639</v>
      </c>
      <c r="H1196" s="4">
        <v>102983</v>
      </c>
      <c r="I1196" s="4">
        <v>13024</v>
      </c>
      <c r="J1196" s="4">
        <f>Table1[[#This Row],[Basic Salary]]+Table1[[#This Row],[Bonus]]</f>
        <v>116007</v>
      </c>
      <c r="K1196">
        <v>91</v>
      </c>
      <c r="L1196">
        <v>53</v>
      </c>
      <c r="M1196" t="s">
        <v>18</v>
      </c>
      <c r="N1196">
        <v>104</v>
      </c>
    </row>
    <row r="1197" spans="1:14" x14ac:dyDescent="0.35">
      <c r="A1197" t="s">
        <v>4146</v>
      </c>
      <c r="B1197" t="s">
        <v>75</v>
      </c>
      <c r="C1197" t="s">
        <v>21</v>
      </c>
      <c r="D1197" t="s">
        <v>33</v>
      </c>
      <c r="E1197" t="s">
        <v>26</v>
      </c>
      <c r="F1197" s="2">
        <v>42440</v>
      </c>
      <c r="G1197" s="2">
        <v>30144</v>
      </c>
      <c r="H1197" s="4">
        <v>103850</v>
      </c>
      <c r="I1197" s="4">
        <v>12153</v>
      </c>
      <c r="J1197" s="4">
        <f>Table1[[#This Row],[Basic Salary]]+Table1[[#This Row],[Bonus]]</f>
        <v>116003</v>
      </c>
      <c r="K1197">
        <v>72</v>
      </c>
      <c r="L1197">
        <v>74</v>
      </c>
      <c r="M1197" t="s">
        <v>34</v>
      </c>
      <c r="N1197">
        <v>112</v>
      </c>
    </row>
    <row r="1198" spans="1:14" x14ac:dyDescent="0.35">
      <c r="A1198" t="s">
        <v>2780</v>
      </c>
      <c r="B1198" t="s">
        <v>36</v>
      </c>
      <c r="C1198" t="s">
        <v>15</v>
      </c>
      <c r="D1198" t="s">
        <v>16</v>
      </c>
      <c r="E1198" t="s">
        <v>22</v>
      </c>
      <c r="F1198" s="2">
        <v>44966</v>
      </c>
      <c r="G1198" s="2">
        <v>40635</v>
      </c>
      <c r="H1198" s="4">
        <v>95243</v>
      </c>
      <c r="I1198" s="4">
        <v>20742</v>
      </c>
      <c r="J1198" s="4">
        <f>Table1[[#This Row],[Basic Salary]]+Table1[[#This Row],[Bonus]]</f>
        <v>115985</v>
      </c>
      <c r="K1198">
        <v>75</v>
      </c>
      <c r="L1198">
        <v>45</v>
      </c>
      <c r="M1198" t="s">
        <v>31</v>
      </c>
      <c r="N1198">
        <v>107</v>
      </c>
    </row>
    <row r="1199" spans="1:14" x14ac:dyDescent="0.35">
      <c r="A1199" t="s">
        <v>3743</v>
      </c>
      <c r="B1199" t="s">
        <v>87</v>
      </c>
      <c r="C1199" t="s">
        <v>21</v>
      </c>
      <c r="D1199" t="s">
        <v>25</v>
      </c>
      <c r="E1199" t="s">
        <v>17</v>
      </c>
      <c r="F1199" s="2">
        <v>43235</v>
      </c>
      <c r="G1199" s="2">
        <v>37450</v>
      </c>
      <c r="H1199" s="4">
        <v>93508</v>
      </c>
      <c r="I1199" s="4">
        <v>22471</v>
      </c>
      <c r="J1199" s="4">
        <f>Table1[[#This Row],[Basic Salary]]+Table1[[#This Row],[Bonus]]</f>
        <v>115979</v>
      </c>
      <c r="K1199">
        <v>69</v>
      </c>
      <c r="L1199">
        <v>52</v>
      </c>
      <c r="M1199" t="s">
        <v>18</v>
      </c>
      <c r="N1199">
        <v>116</v>
      </c>
    </row>
    <row r="1200" spans="1:14" x14ac:dyDescent="0.35">
      <c r="A1200" t="s">
        <v>4837</v>
      </c>
      <c r="B1200" t="s">
        <v>57</v>
      </c>
      <c r="C1200" t="s">
        <v>21</v>
      </c>
      <c r="D1200" t="s">
        <v>25</v>
      </c>
      <c r="E1200" t="s">
        <v>65</v>
      </c>
      <c r="F1200" s="2">
        <v>45320</v>
      </c>
      <c r="G1200" s="2">
        <v>30214</v>
      </c>
      <c r="H1200" s="4">
        <v>106111</v>
      </c>
      <c r="I1200" s="4">
        <v>9855</v>
      </c>
      <c r="J1200" s="4">
        <f>Table1[[#This Row],[Basic Salary]]+Table1[[#This Row],[Bonus]]</f>
        <v>115966</v>
      </c>
      <c r="K1200">
        <v>71</v>
      </c>
      <c r="L1200">
        <v>60</v>
      </c>
      <c r="M1200" t="s">
        <v>34</v>
      </c>
      <c r="N1200">
        <v>109</v>
      </c>
    </row>
    <row r="1201" spans="1:14" x14ac:dyDescent="0.35">
      <c r="A1201" t="s">
        <v>4480</v>
      </c>
      <c r="B1201" t="s">
        <v>69</v>
      </c>
      <c r="C1201" t="s">
        <v>21</v>
      </c>
      <c r="D1201" t="s">
        <v>81</v>
      </c>
      <c r="E1201" t="s">
        <v>26</v>
      </c>
      <c r="F1201" s="2">
        <v>45489</v>
      </c>
      <c r="G1201" s="2">
        <v>37614</v>
      </c>
      <c r="H1201" s="4">
        <v>107800</v>
      </c>
      <c r="I1201" s="4">
        <v>8163</v>
      </c>
      <c r="J1201" s="4">
        <f>Table1[[#This Row],[Basic Salary]]+Table1[[#This Row],[Bonus]]</f>
        <v>115963</v>
      </c>
      <c r="K1201">
        <v>73</v>
      </c>
      <c r="L1201">
        <v>41</v>
      </c>
      <c r="M1201" t="s">
        <v>31</v>
      </c>
      <c r="N1201">
        <v>119</v>
      </c>
    </row>
    <row r="1202" spans="1:14" x14ac:dyDescent="0.35">
      <c r="A1202" t="s">
        <v>1507</v>
      </c>
      <c r="B1202" t="s">
        <v>39</v>
      </c>
      <c r="C1202" t="s">
        <v>21</v>
      </c>
      <c r="D1202" t="s">
        <v>25</v>
      </c>
      <c r="E1202" t="s">
        <v>26</v>
      </c>
      <c r="F1202" s="2">
        <v>44549</v>
      </c>
      <c r="G1202" s="2">
        <v>33526</v>
      </c>
      <c r="H1202" s="4">
        <v>96549</v>
      </c>
      <c r="I1202" s="4">
        <v>19413</v>
      </c>
      <c r="J1202" s="4">
        <f>Table1[[#This Row],[Basic Salary]]+Table1[[#This Row],[Bonus]]</f>
        <v>115962</v>
      </c>
      <c r="K1202">
        <v>67</v>
      </c>
      <c r="L1202">
        <v>87</v>
      </c>
      <c r="M1202" t="s">
        <v>31</v>
      </c>
      <c r="N1202">
        <v>117</v>
      </c>
    </row>
    <row r="1203" spans="1:14" x14ac:dyDescent="0.35">
      <c r="A1203" t="s">
        <v>908</v>
      </c>
      <c r="B1203" t="s">
        <v>48</v>
      </c>
      <c r="C1203" t="s">
        <v>21</v>
      </c>
      <c r="D1203" t="s">
        <v>33</v>
      </c>
      <c r="E1203" t="s">
        <v>17</v>
      </c>
      <c r="F1203" s="2">
        <v>45036</v>
      </c>
      <c r="G1203" s="2">
        <v>31285</v>
      </c>
      <c r="H1203" s="4">
        <v>93219</v>
      </c>
      <c r="I1203" s="4">
        <v>22720</v>
      </c>
      <c r="J1203" s="4">
        <f>Table1[[#This Row],[Basic Salary]]+Table1[[#This Row],[Bonus]]</f>
        <v>115939</v>
      </c>
      <c r="K1203">
        <v>78</v>
      </c>
      <c r="L1203">
        <v>53</v>
      </c>
      <c r="M1203" t="s">
        <v>53</v>
      </c>
      <c r="N1203">
        <v>117</v>
      </c>
    </row>
    <row r="1204" spans="1:14" x14ac:dyDescent="0.35">
      <c r="A1204" t="s">
        <v>1148</v>
      </c>
      <c r="B1204" t="s">
        <v>20</v>
      </c>
      <c r="C1204" t="s">
        <v>15</v>
      </c>
      <c r="D1204" t="s">
        <v>43</v>
      </c>
      <c r="E1204" t="s">
        <v>26</v>
      </c>
      <c r="F1204" s="2">
        <v>42618</v>
      </c>
      <c r="G1204" s="2">
        <v>32209</v>
      </c>
      <c r="H1204" s="4">
        <v>86573</v>
      </c>
      <c r="I1204" s="4">
        <v>29364</v>
      </c>
      <c r="J1204" s="4">
        <f>Table1[[#This Row],[Basic Salary]]+Table1[[#This Row],[Bonus]]</f>
        <v>115937</v>
      </c>
      <c r="K1204">
        <v>68</v>
      </c>
      <c r="L1204">
        <v>87</v>
      </c>
      <c r="M1204" t="s">
        <v>23</v>
      </c>
      <c r="N1204">
        <v>110</v>
      </c>
    </row>
    <row r="1205" spans="1:14" x14ac:dyDescent="0.35">
      <c r="A1205" t="s">
        <v>1204</v>
      </c>
      <c r="B1205" t="s">
        <v>48</v>
      </c>
      <c r="C1205" t="s">
        <v>15</v>
      </c>
      <c r="D1205" t="s">
        <v>43</v>
      </c>
      <c r="E1205" t="s">
        <v>26</v>
      </c>
      <c r="F1205" s="2">
        <v>43763</v>
      </c>
      <c r="G1205" s="2">
        <v>32493</v>
      </c>
      <c r="H1205" s="4">
        <v>99336</v>
      </c>
      <c r="I1205" s="4">
        <v>16564</v>
      </c>
      <c r="J1205" s="4">
        <f>Table1[[#This Row],[Basic Salary]]+Table1[[#This Row],[Bonus]]</f>
        <v>115900</v>
      </c>
      <c r="K1205">
        <v>83</v>
      </c>
      <c r="L1205">
        <v>97</v>
      </c>
      <c r="M1205" t="s">
        <v>18</v>
      </c>
      <c r="N1205">
        <v>103</v>
      </c>
    </row>
    <row r="1206" spans="1:14" x14ac:dyDescent="0.35">
      <c r="A1206" t="s">
        <v>2542</v>
      </c>
      <c r="B1206" t="s">
        <v>42</v>
      </c>
      <c r="C1206" t="s">
        <v>21</v>
      </c>
      <c r="D1206" t="s">
        <v>25</v>
      </c>
      <c r="E1206" t="s">
        <v>30</v>
      </c>
      <c r="F1206" s="2">
        <v>43836</v>
      </c>
      <c r="G1206" s="2">
        <v>32040</v>
      </c>
      <c r="H1206" s="4">
        <v>97413</v>
      </c>
      <c r="I1206" s="4">
        <v>18473</v>
      </c>
      <c r="J1206" s="4">
        <f>Table1[[#This Row],[Basic Salary]]+Table1[[#This Row],[Bonus]]</f>
        <v>115886</v>
      </c>
      <c r="K1206">
        <v>72</v>
      </c>
      <c r="L1206">
        <v>77</v>
      </c>
      <c r="M1206" t="s">
        <v>34</v>
      </c>
      <c r="N1206">
        <v>109</v>
      </c>
    </row>
    <row r="1207" spans="1:14" x14ac:dyDescent="0.35">
      <c r="A1207" t="s">
        <v>586</v>
      </c>
      <c r="B1207" t="s">
        <v>89</v>
      </c>
      <c r="C1207" t="s">
        <v>21</v>
      </c>
      <c r="D1207" t="s">
        <v>16</v>
      </c>
      <c r="E1207" t="s">
        <v>26</v>
      </c>
      <c r="F1207" s="2">
        <v>45273</v>
      </c>
      <c r="G1207" s="2">
        <v>34020</v>
      </c>
      <c r="H1207" s="4">
        <v>103250</v>
      </c>
      <c r="I1207" s="4">
        <v>12576</v>
      </c>
      <c r="J1207" s="4">
        <f>Table1[[#This Row],[Basic Salary]]+Table1[[#This Row],[Bonus]]</f>
        <v>115826</v>
      </c>
      <c r="K1207">
        <v>60</v>
      </c>
      <c r="L1207">
        <v>75</v>
      </c>
      <c r="M1207" t="s">
        <v>31</v>
      </c>
      <c r="N1207">
        <v>107</v>
      </c>
    </row>
    <row r="1208" spans="1:14" x14ac:dyDescent="0.35">
      <c r="A1208" t="s">
        <v>2198</v>
      </c>
      <c r="B1208" t="s">
        <v>48</v>
      </c>
      <c r="C1208" t="s">
        <v>15</v>
      </c>
      <c r="D1208" t="s">
        <v>16</v>
      </c>
      <c r="E1208" t="s">
        <v>22</v>
      </c>
      <c r="F1208" s="2">
        <v>45776</v>
      </c>
      <c r="G1208" s="2">
        <v>31711</v>
      </c>
      <c r="H1208" s="4">
        <v>88418</v>
      </c>
      <c r="I1208" s="4">
        <v>27361</v>
      </c>
      <c r="J1208" s="4">
        <f>Table1[[#This Row],[Basic Salary]]+Table1[[#This Row],[Bonus]]</f>
        <v>115779</v>
      </c>
      <c r="K1208">
        <v>71</v>
      </c>
      <c r="L1208">
        <v>86</v>
      </c>
      <c r="M1208" t="s">
        <v>37</v>
      </c>
      <c r="N1208">
        <v>103</v>
      </c>
    </row>
    <row r="1209" spans="1:14" x14ac:dyDescent="0.35">
      <c r="A1209" t="s">
        <v>644</v>
      </c>
      <c r="B1209" t="s">
        <v>129</v>
      </c>
      <c r="C1209" t="s">
        <v>21</v>
      </c>
      <c r="D1209" t="s">
        <v>43</v>
      </c>
      <c r="E1209" t="s">
        <v>51</v>
      </c>
      <c r="F1209" s="2">
        <v>44513</v>
      </c>
      <c r="G1209" s="2">
        <v>33004</v>
      </c>
      <c r="H1209" s="4">
        <v>103166</v>
      </c>
      <c r="I1209" s="4">
        <v>12608</v>
      </c>
      <c r="J1209" s="4">
        <f>Table1[[#This Row],[Basic Salary]]+Table1[[#This Row],[Bonus]]</f>
        <v>115774</v>
      </c>
      <c r="K1209">
        <v>74</v>
      </c>
      <c r="L1209">
        <v>83</v>
      </c>
      <c r="M1209" t="s">
        <v>53</v>
      </c>
      <c r="N1209">
        <v>112</v>
      </c>
    </row>
    <row r="1210" spans="1:14" x14ac:dyDescent="0.35">
      <c r="A1210" t="s">
        <v>825</v>
      </c>
      <c r="B1210" t="s">
        <v>62</v>
      </c>
      <c r="C1210" t="s">
        <v>21</v>
      </c>
      <c r="D1210" t="s">
        <v>81</v>
      </c>
      <c r="E1210" t="s">
        <v>26</v>
      </c>
      <c r="F1210" s="2">
        <v>42831</v>
      </c>
      <c r="G1210" s="2">
        <v>37363</v>
      </c>
      <c r="H1210" s="4">
        <v>108288</v>
      </c>
      <c r="I1210" s="4">
        <v>7468</v>
      </c>
      <c r="J1210" s="4">
        <f>Table1[[#This Row],[Basic Salary]]+Table1[[#This Row],[Bonus]]</f>
        <v>115756</v>
      </c>
      <c r="K1210">
        <v>94</v>
      </c>
      <c r="L1210">
        <v>53</v>
      </c>
      <c r="M1210" t="s">
        <v>31</v>
      </c>
      <c r="N1210">
        <v>109</v>
      </c>
    </row>
    <row r="1211" spans="1:14" x14ac:dyDescent="0.35">
      <c r="A1211" t="s">
        <v>3778</v>
      </c>
      <c r="B1211" t="s">
        <v>85</v>
      </c>
      <c r="C1211" t="s">
        <v>15</v>
      </c>
      <c r="D1211" t="s">
        <v>33</v>
      </c>
      <c r="E1211" t="s">
        <v>65</v>
      </c>
      <c r="F1211" s="2">
        <v>43695</v>
      </c>
      <c r="G1211" s="2">
        <v>33335</v>
      </c>
      <c r="H1211" s="4">
        <v>90456</v>
      </c>
      <c r="I1211" s="4">
        <v>25266</v>
      </c>
      <c r="J1211" s="4">
        <f>Table1[[#This Row],[Basic Salary]]+Table1[[#This Row],[Bonus]]</f>
        <v>115722</v>
      </c>
      <c r="K1211">
        <v>70</v>
      </c>
      <c r="L1211">
        <v>88</v>
      </c>
      <c r="M1211" t="s">
        <v>53</v>
      </c>
      <c r="N1211">
        <v>109</v>
      </c>
    </row>
    <row r="1212" spans="1:14" x14ac:dyDescent="0.35">
      <c r="A1212" t="s">
        <v>854</v>
      </c>
      <c r="B1212" t="s">
        <v>85</v>
      </c>
      <c r="C1212" t="s">
        <v>21</v>
      </c>
      <c r="D1212" t="s">
        <v>40</v>
      </c>
      <c r="E1212" t="s">
        <v>65</v>
      </c>
      <c r="F1212" s="2">
        <v>43771</v>
      </c>
      <c r="G1212" s="2">
        <v>32606</v>
      </c>
      <c r="H1212" s="4">
        <v>103654</v>
      </c>
      <c r="I1212" s="4">
        <v>12063</v>
      </c>
      <c r="J1212" s="4">
        <f>Table1[[#This Row],[Basic Salary]]+Table1[[#This Row],[Bonus]]</f>
        <v>115717</v>
      </c>
      <c r="K1212">
        <v>78</v>
      </c>
      <c r="L1212">
        <v>86</v>
      </c>
      <c r="M1212" t="s">
        <v>18</v>
      </c>
      <c r="N1212">
        <v>107</v>
      </c>
    </row>
    <row r="1213" spans="1:14" x14ac:dyDescent="0.35">
      <c r="A1213" t="s">
        <v>2303</v>
      </c>
      <c r="B1213" t="s">
        <v>45</v>
      </c>
      <c r="C1213" t="s">
        <v>15</v>
      </c>
      <c r="D1213" t="s">
        <v>25</v>
      </c>
      <c r="E1213" t="s">
        <v>51</v>
      </c>
      <c r="F1213" s="2">
        <v>45648</v>
      </c>
      <c r="G1213" s="2">
        <v>32609</v>
      </c>
      <c r="H1213" s="4">
        <v>90745</v>
      </c>
      <c r="I1213" s="4">
        <v>24969</v>
      </c>
      <c r="J1213" s="4">
        <f>Table1[[#This Row],[Basic Salary]]+Table1[[#This Row],[Bonus]]</f>
        <v>115714</v>
      </c>
      <c r="K1213">
        <v>84</v>
      </c>
      <c r="L1213">
        <v>83</v>
      </c>
      <c r="M1213" t="s">
        <v>34</v>
      </c>
      <c r="N1213">
        <v>107</v>
      </c>
    </row>
    <row r="1214" spans="1:14" x14ac:dyDescent="0.35">
      <c r="A1214" t="s">
        <v>2237</v>
      </c>
      <c r="B1214" t="s">
        <v>48</v>
      </c>
      <c r="C1214" t="s">
        <v>21</v>
      </c>
      <c r="D1214" t="s">
        <v>43</v>
      </c>
      <c r="E1214" t="s">
        <v>51</v>
      </c>
      <c r="F1214" s="2">
        <v>45486</v>
      </c>
      <c r="G1214" s="2">
        <v>38389</v>
      </c>
      <c r="H1214" s="4">
        <v>99700</v>
      </c>
      <c r="I1214" s="4">
        <v>15990</v>
      </c>
      <c r="J1214" s="4">
        <f>Table1[[#This Row],[Basic Salary]]+Table1[[#This Row],[Bonus]]</f>
        <v>115690</v>
      </c>
      <c r="K1214">
        <v>99</v>
      </c>
      <c r="L1214">
        <v>65</v>
      </c>
      <c r="M1214" t="s">
        <v>31</v>
      </c>
      <c r="N1214">
        <v>110</v>
      </c>
    </row>
    <row r="1215" spans="1:14" x14ac:dyDescent="0.35">
      <c r="A1215" t="s">
        <v>3834</v>
      </c>
      <c r="B1215" t="s">
        <v>60</v>
      </c>
      <c r="C1215" t="s">
        <v>15</v>
      </c>
      <c r="D1215" t="s">
        <v>33</v>
      </c>
      <c r="E1215" t="s">
        <v>30</v>
      </c>
      <c r="F1215" s="2">
        <v>45024</v>
      </c>
      <c r="G1215" s="2">
        <v>29719</v>
      </c>
      <c r="H1215" s="4">
        <v>91901</v>
      </c>
      <c r="I1215" s="4">
        <v>23746</v>
      </c>
      <c r="J1215" s="4">
        <f>Table1[[#This Row],[Basic Salary]]+Table1[[#This Row],[Bonus]]</f>
        <v>115647</v>
      </c>
      <c r="K1215">
        <v>68</v>
      </c>
      <c r="L1215">
        <v>81</v>
      </c>
      <c r="M1215" t="s">
        <v>31</v>
      </c>
      <c r="N1215">
        <v>110</v>
      </c>
    </row>
    <row r="1216" spans="1:14" x14ac:dyDescent="0.35">
      <c r="A1216" t="s">
        <v>4591</v>
      </c>
      <c r="B1216" t="s">
        <v>39</v>
      </c>
      <c r="C1216" t="s">
        <v>21</v>
      </c>
      <c r="D1216" t="s">
        <v>40</v>
      </c>
      <c r="E1216" t="s">
        <v>30</v>
      </c>
      <c r="F1216" s="2">
        <v>45830</v>
      </c>
      <c r="G1216" s="2">
        <v>34953</v>
      </c>
      <c r="H1216" s="4">
        <v>98940</v>
      </c>
      <c r="I1216" s="4">
        <v>16656</v>
      </c>
      <c r="J1216" s="4">
        <f>Table1[[#This Row],[Basic Salary]]+Table1[[#This Row],[Bonus]]</f>
        <v>115596</v>
      </c>
      <c r="K1216">
        <v>88</v>
      </c>
      <c r="L1216">
        <v>90</v>
      </c>
      <c r="M1216" t="s">
        <v>37</v>
      </c>
      <c r="N1216">
        <v>111</v>
      </c>
    </row>
    <row r="1217" spans="1:14" x14ac:dyDescent="0.35">
      <c r="A1217" t="s">
        <v>2351</v>
      </c>
      <c r="B1217" t="s">
        <v>48</v>
      </c>
      <c r="C1217" t="s">
        <v>15</v>
      </c>
      <c r="D1217" t="s">
        <v>40</v>
      </c>
      <c r="E1217" t="s">
        <v>51</v>
      </c>
      <c r="F1217" s="2">
        <v>42209</v>
      </c>
      <c r="G1217" s="2">
        <v>30884</v>
      </c>
      <c r="H1217" s="4">
        <v>92093</v>
      </c>
      <c r="I1217" s="4">
        <v>23498</v>
      </c>
      <c r="J1217" s="4">
        <f>Table1[[#This Row],[Basic Salary]]+Table1[[#This Row],[Bonus]]</f>
        <v>115591</v>
      </c>
      <c r="K1217">
        <v>66</v>
      </c>
      <c r="L1217">
        <v>62</v>
      </c>
      <c r="M1217" t="s">
        <v>27</v>
      </c>
      <c r="N1217">
        <v>116</v>
      </c>
    </row>
    <row r="1218" spans="1:14" x14ac:dyDescent="0.35">
      <c r="A1218" t="s">
        <v>3761</v>
      </c>
      <c r="B1218" t="s">
        <v>77</v>
      </c>
      <c r="C1218" t="s">
        <v>21</v>
      </c>
      <c r="D1218" t="s">
        <v>43</v>
      </c>
      <c r="E1218" t="s">
        <v>26</v>
      </c>
      <c r="F1218" s="2">
        <v>43273</v>
      </c>
      <c r="G1218" s="2">
        <v>36754</v>
      </c>
      <c r="H1218" s="4">
        <v>86813</v>
      </c>
      <c r="I1218" s="4">
        <v>28693</v>
      </c>
      <c r="J1218" s="4">
        <f>Table1[[#This Row],[Basic Salary]]+Table1[[#This Row],[Bonus]]</f>
        <v>115506</v>
      </c>
      <c r="K1218">
        <v>91</v>
      </c>
      <c r="L1218">
        <v>56</v>
      </c>
      <c r="M1218" t="s">
        <v>53</v>
      </c>
      <c r="N1218">
        <v>115</v>
      </c>
    </row>
    <row r="1219" spans="1:14" x14ac:dyDescent="0.35">
      <c r="A1219" t="s">
        <v>1430</v>
      </c>
      <c r="B1219" t="s">
        <v>60</v>
      </c>
      <c r="C1219" t="s">
        <v>21</v>
      </c>
      <c r="D1219" t="s">
        <v>25</v>
      </c>
      <c r="E1219" t="s">
        <v>65</v>
      </c>
      <c r="F1219" s="2">
        <v>45146</v>
      </c>
      <c r="G1219" s="2">
        <v>35792</v>
      </c>
      <c r="H1219" s="4">
        <v>97098</v>
      </c>
      <c r="I1219" s="4">
        <v>18386</v>
      </c>
      <c r="J1219" s="4">
        <f>Table1[[#This Row],[Basic Salary]]+Table1[[#This Row],[Bonus]]</f>
        <v>115484</v>
      </c>
      <c r="K1219">
        <v>82</v>
      </c>
      <c r="L1219">
        <v>88</v>
      </c>
      <c r="M1219" t="s">
        <v>37</v>
      </c>
      <c r="N1219">
        <v>114</v>
      </c>
    </row>
    <row r="1220" spans="1:14" x14ac:dyDescent="0.35">
      <c r="A1220" t="s">
        <v>3503</v>
      </c>
      <c r="B1220" t="s">
        <v>39</v>
      </c>
      <c r="C1220" t="s">
        <v>21</v>
      </c>
      <c r="D1220" t="s">
        <v>40</v>
      </c>
      <c r="E1220" t="s">
        <v>51</v>
      </c>
      <c r="F1220" s="2">
        <v>45437</v>
      </c>
      <c r="G1220" s="2">
        <v>35245</v>
      </c>
      <c r="H1220" s="4">
        <v>108358</v>
      </c>
      <c r="I1220" s="4">
        <v>7100</v>
      </c>
      <c r="J1220" s="4">
        <f>Table1[[#This Row],[Basic Salary]]+Table1[[#This Row],[Bonus]]</f>
        <v>115458</v>
      </c>
      <c r="K1220">
        <v>69</v>
      </c>
      <c r="L1220">
        <v>69</v>
      </c>
      <c r="M1220" t="s">
        <v>23</v>
      </c>
      <c r="N1220">
        <v>117</v>
      </c>
    </row>
    <row r="1221" spans="1:14" x14ac:dyDescent="0.35">
      <c r="A1221" t="s">
        <v>3302</v>
      </c>
      <c r="B1221" t="s">
        <v>62</v>
      </c>
      <c r="C1221" t="s">
        <v>15</v>
      </c>
      <c r="D1221" t="s">
        <v>46</v>
      </c>
      <c r="E1221" t="s">
        <v>65</v>
      </c>
      <c r="F1221" s="2">
        <v>43111</v>
      </c>
      <c r="G1221" s="2">
        <v>37969</v>
      </c>
      <c r="H1221" s="4">
        <v>109839</v>
      </c>
      <c r="I1221" s="4">
        <v>5614</v>
      </c>
      <c r="J1221" s="4">
        <f>Table1[[#This Row],[Basic Salary]]+Table1[[#This Row],[Bonus]]</f>
        <v>115453</v>
      </c>
      <c r="K1221">
        <v>78</v>
      </c>
      <c r="L1221">
        <v>48</v>
      </c>
      <c r="M1221" t="s">
        <v>31</v>
      </c>
      <c r="N1221">
        <v>116</v>
      </c>
    </row>
    <row r="1222" spans="1:14" x14ac:dyDescent="0.35">
      <c r="A1222" t="s">
        <v>1410</v>
      </c>
      <c r="B1222" t="s">
        <v>14</v>
      </c>
      <c r="C1222" t="s">
        <v>15</v>
      </c>
      <c r="D1222" t="s">
        <v>43</v>
      </c>
      <c r="E1222" t="s">
        <v>26</v>
      </c>
      <c r="F1222" s="2">
        <v>44061</v>
      </c>
      <c r="G1222" s="2">
        <v>35329</v>
      </c>
      <c r="H1222" s="4">
        <v>87068</v>
      </c>
      <c r="I1222" s="4">
        <v>28331</v>
      </c>
      <c r="J1222" s="4">
        <f>Table1[[#This Row],[Basic Salary]]+Table1[[#This Row],[Bonus]]</f>
        <v>115399</v>
      </c>
      <c r="K1222">
        <v>81</v>
      </c>
      <c r="L1222">
        <v>94</v>
      </c>
      <c r="M1222" t="s">
        <v>23</v>
      </c>
      <c r="N1222">
        <v>112</v>
      </c>
    </row>
    <row r="1223" spans="1:14" x14ac:dyDescent="0.35">
      <c r="A1223" t="s">
        <v>918</v>
      </c>
      <c r="B1223" t="s">
        <v>77</v>
      </c>
      <c r="C1223" t="s">
        <v>21</v>
      </c>
      <c r="D1223" t="s">
        <v>40</v>
      </c>
      <c r="E1223" t="s">
        <v>22</v>
      </c>
      <c r="F1223" s="2">
        <v>45062</v>
      </c>
      <c r="G1223" s="2">
        <v>31790</v>
      </c>
      <c r="H1223" s="4">
        <v>98272</v>
      </c>
      <c r="I1223" s="4">
        <v>17102</v>
      </c>
      <c r="J1223" s="4">
        <f>Table1[[#This Row],[Basic Salary]]+Table1[[#This Row],[Bonus]]</f>
        <v>115374</v>
      </c>
      <c r="K1223">
        <v>67</v>
      </c>
      <c r="L1223">
        <v>78</v>
      </c>
      <c r="M1223" t="s">
        <v>34</v>
      </c>
      <c r="N1223">
        <v>114</v>
      </c>
    </row>
    <row r="1224" spans="1:14" x14ac:dyDescent="0.35">
      <c r="A1224" t="s">
        <v>1489</v>
      </c>
      <c r="B1224" t="s">
        <v>77</v>
      </c>
      <c r="C1224" t="s">
        <v>21</v>
      </c>
      <c r="D1224" t="s">
        <v>43</v>
      </c>
      <c r="E1224" t="s">
        <v>22</v>
      </c>
      <c r="F1224" s="2">
        <v>42385</v>
      </c>
      <c r="G1224" s="2">
        <v>32089</v>
      </c>
      <c r="H1224" s="4">
        <v>91414</v>
      </c>
      <c r="I1224" s="4">
        <v>23949</v>
      </c>
      <c r="J1224" s="4">
        <f>Table1[[#This Row],[Basic Salary]]+Table1[[#This Row],[Bonus]]</f>
        <v>115363</v>
      </c>
      <c r="K1224">
        <v>93</v>
      </c>
      <c r="L1224">
        <v>47</v>
      </c>
      <c r="M1224" t="s">
        <v>37</v>
      </c>
      <c r="N1224">
        <v>107</v>
      </c>
    </row>
    <row r="1225" spans="1:14" x14ac:dyDescent="0.35">
      <c r="A1225" t="s">
        <v>4685</v>
      </c>
      <c r="B1225" t="s">
        <v>45</v>
      </c>
      <c r="C1225" t="s">
        <v>21</v>
      </c>
      <c r="D1225" t="s">
        <v>16</v>
      </c>
      <c r="E1225" t="s">
        <v>17</v>
      </c>
      <c r="F1225" s="2">
        <v>44879</v>
      </c>
      <c r="G1225" s="2">
        <v>34757</v>
      </c>
      <c r="H1225" s="4">
        <v>105397</v>
      </c>
      <c r="I1225" s="4">
        <v>9876</v>
      </c>
      <c r="J1225" s="4">
        <f>Table1[[#This Row],[Basic Salary]]+Table1[[#This Row],[Bonus]]</f>
        <v>115273</v>
      </c>
      <c r="K1225">
        <v>75</v>
      </c>
      <c r="L1225">
        <v>57</v>
      </c>
      <c r="M1225" t="s">
        <v>18</v>
      </c>
      <c r="N1225">
        <v>114</v>
      </c>
    </row>
    <row r="1226" spans="1:14" x14ac:dyDescent="0.35">
      <c r="A1226" t="s">
        <v>560</v>
      </c>
      <c r="B1226" t="s">
        <v>42</v>
      </c>
      <c r="C1226" t="s">
        <v>15</v>
      </c>
      <c r="D1226" t="s">
        <v>46</v>
      </c>
      <c r="E1226" t="s">
        <v>30</v>
      </c>
      <c r="F1226" s="2">
        <v>43694</v>
      </c>
      <c r="G1226" s="2">
        <v>35006</v>
      </c>
      <c r="H1226" s="4">
        <v>92699</v>
      </c>
      <c r="I1226" s="4">
        <v>22552</v>
      </c>
      <c r="J1226" s="4">
        <f>Table1[[#This Row],[Basic Salary]]+Table1[[#This Row],[Bonus]]</f>
        <v>115251</v>
      </c>
      <c r="K1226">
        <v>60</v>
      </c>
      <c r="L1226">
        <v>84</v>
      </c>
      <c r="M1226" t="s">
        <v>34</v>
      </c>
      <c r="N1226">
        <v>109</v>
      </c>
    </row>
    <row r="1227" spans="1:14" x14ac:dyDescent="0.35">
      <c r="A1227" t="s">
        <v>4264</v>
      </c>
      <c r="B1227" t="s">
        <v>87</v>
      </c>
      <c r="C1227" t="s">
        <v>15</v>
      </c>
      <c r="D1227" t="s">
        <v>33</v>
      </c>
      <c r="E1227" t="s">
        <v>26</v>
      </c>
      <c r="F1227" s="2">
        <v>45699</v>
      </c>
      <c r="G1227" s="2">
        <v>34944</v>
      </c>
      <c r="H1227" s="4">
        <v>104066</v>
      </c>
      <c r="I1227" s="4">
        <v>11179</v>
      </c>
      <c r="J1227" s="4">
        <f>Table1[[#This Row],[Basic Salary]]+Table1[[#This Row],[Bonus]]</f>
        <v>115245</v>
      </c>
      <c r="K1227">
        <v>73</v>
      </c>
      <c r="L1227">
        <v>84</v>
      </c>
      <c r="M1227" t="s">
        <v>23</v>
      </c>
      <c r="N1227">
        <v>102</v>
      </c>
    </row>
    <row r="1228" spans="1:14" x14ac:dyDescent="0.35">
      <c r="A1228" t="s">
        <v>535</v>
      </c>
      <c r="B1228" t="s">
        <v>71</v>
      </c>
      <c r="C1228" t="s">
        <v>15</v>
      </c>
      <c r="D1228" t="s">
        <v>40</v>
      </c>
      <c r="E1228" t="s">
        <v>30</v>
      </c>
      <c r="F1228" s="2">
        <v>44955</v>
      </c>
      <c r="G1228" s="2">
        <v>31077</v>
      </c>
      <c r="H1228" s="4">
        <v>88113</v>
      </c>
      <c r="I1228" s="4">
        <v>27125</v>
      </c>
      <c r="J1228" s="4">
        <f>Table1[[#This Row],[Basic Salary]]+Table1[[#This Row],[Bonus]]</f>
        <v>115238</v>
      </c>
      <c r="K1228">
        <v>90</v>
      </c>
      <c r="L1228">
        <v>70</v>
      </c>
      <c r="M1228" t="s">
        <v>37</v>
      </c>
      <c r="N1228">
        <v>119</v>
      </c>
    </row>
    <row r="1229" spans="1:14" x14ac:dyDescent="0.35">
      <c r="A1229" t="s">
        <v>1015</v>
      </c>
      <c r="B1229" t="s">
        <v>95</v>
      </c>
      <c r="C1229" t="s">
        <v>21</v>
      </c>
      <c r="D1229" t="s">
        <v>40</v>
      </c>
      <c r="E1229" t="s">
        <v>51</v>
      </c>
      <c r="F1229" s="2">
        <v>44628</v>
      </c>
      <c r="G1229" s="2">
        <v>33029</v>
      </c>
      <c r="H1229" s="4">
        <v>90984</v>
      </c>
      <c r="I1229" s="4">
        <v>24250</v>
      </c>
      <c r="J1229" s="4">
        <f>Table1[[#This Row],[Basic Salary]]+Table1[[#This Row],[Bonus]]</f>
        <v>115234</v>
      </c>
      <c r="K1229">
        <v>60</v>
      </c>
      <c r="L1229">
        <v>54</v>
      </c>
      <c r="M1229" t="s">
        <v>53</v>
      </c>
      <c r="N1229">
        <v>120</v>
      </c>
    </row>
    <row r="1230" spans="1:14" x14ac:dyDescent="0.35">
      <c r="A1230" t="s">
        <v>4664</v>
      </c>
      <c r="B1230" t="s">
        <v>75</v>
      </c>
      <c r="C1230" t="s">
        <v>15</v>
      </c>
      <c r="D1230" t="s">
        <v>43</v>
      </c>
      <c r="E1230" t="s">
        <v>51</v>
      </c>
      <c r="F1230" s="2">
        <v>43213</v>
      </c>
      <c r="G1230" s="2">
        <v>34405</v>
      </c>
      <c r="H1230" s="4">
        <v>85962</v>
      </c>
      <c r="I1230" s="4">
        <v>29198</v>
      </c>
      <c r="J1230" s="4">
        <f>Table1[[#This Row],[Basic Salary]]+Table1[[#This Row],[Bonus]]</f>
        <v>115160</v>
      </c>
      <c r="K1230">
        <v>76</v>
      </c>
      <c r="L1230">
        <v>42</v>
      </c>
      <c r="M1230" t="s">
        <v>31</v>
      </c>
      <c r="N1230">
        <v>104</v>
      </c>
    </row>
    <row r="1231" spans="1:14" x14ac:dyDescent="0.35">
      <c r="A1231" t="s">
        <v>3687</v>
      </c>
      <c r="B1231" t="s">
        <v>29</v>
      </c>
      <c r="C1231" t="s">
        <v>21</v>
      </c>
      <c r="D1231" t="s">
        <v>46</v>
      </c>
      <c r="E1231" t="s">
        <v>65</v>
      </c>
      <c r="F1231" s="2">
        <v>44825</v>
      </c>
      <c r="G1231" s="2">
        <v>33051</v>
      </c>
      <c r="H1231" s="4">
        <v>95721</v>
      </c>
      <c r="I1231" s="4">
        <v>19433</v>
      </c>
      <c r="J1231" s="4">
        <f>Table1[[#This Row],[Basic Salary]]+Table1[[#This Row],[Bonus]]</f>
        <v>115154</v>
      </c>
      <c r="K1231">
        <v>95</v>
      </c>
      <c r="L1231">
        <v>96</v>
      </c>
      <c r="M1231" t="s">
        <v>53</v>
      </c>
      <c r="N1231">
        <v>111</v>
      </c>
    </row>
    <row r="1232" spans="1:14" x14ac:dyDescent="0.35">
      <c r="A1232" t="s">
        <v>414</v>
      </c>
      <c r="B1232" t="s">
        <v>87</v>
      </c>
      <c r="C1232" t="s">
        <v>15</v>
      </c>
      <c r="D1232" t="s">
        <v>33</v>
      </c>
      <c r="E1232" t="s">
        <v>26</v>
      </c>
      <c r="F1232" s="2">
        <v>45248</v>
      </c>
      <c r="G1232" s="2">
        <v>39694</v>
      </c>
      <c r="H1232" s="4">
        <v>88858</v>
      </c>
      <c r="I1232" s="4">
        <v>26272</v>
      </c>
      <c r="J1232" s="4">
        <f>Table1[[#This Row],[Basic Salary]]+Table1[[#This Row],[Bonus]]</f>
        <v>115130</v>
      </c>
      <c r="K1232">
        <v>80</v>
      </c>
      <c r="L1232">
        <v>51</v>
      </c>
      <c r="M1232" t="s">
        <v>18</v>
      </c>
      <c r="N1232">
        <v>118</v>
      </c>
    </row>
    <row r="1233" spans="1:14" x14ac:dyDescent="0.35">
      <c r="A1233" t="s">
        <v>4371</v>
      </c>
      <c r="B1233" t="s">
        <v>69</v>
      </c>
      <c r="C1233" t="s">
        <v>15</v>
      </c>
      <c r="D1233" t="s">
        <v>43</v>
      </c>
      <c r="E1233" t="s">
        <v>65</v>
      </c>
      <c r="F1233" s="2">
        <v>45765</v>
      </c>
      <c r="G1233" s="2">
        <v>31233</v>
      </c>
      <c r="H1233" s="4">
        <v>105046</v>
      </c>
      <c r="I1233" s="4">
        <v>10079</v>
      </c>
      <c r="J1233" s="4">
        <f>Table1[[#This Row],[Basic Salary]]+Table1[[#This Row],[Bonus]]</f>
        <v>115125</v>
      </c>
      <c r="K1233">
        <v>71</v>
      </c>
      <c r="L1233">
        <v>86</v>
      </c>
      <c r="M1233" t="s">
        <v>23</v>
      </c>
      <c r="N1233">
        <v>109</v>
      </c>
    </row>
    <row r="1234" spans="1:14" x14ac:dyDescent="0.35">
      <c r="A1234" t="s">
        <v>981</v>
      </c>
      <c r="B1234" t="s">
        <v>14</v>
      </c>
      <c r="C1234" t="s">
        <v>15</v>
      </c>
      <c r="D1234" t="s">
        <v>81</v>
      </c>
      <c r="E1234" t="s">
        <v>22</v>
      </c>
      <c r="F1234" s="2">
        <v>43211</v>
      </c>
      <c r="G1234" s="2">
        <v>37441</v>
      </c>
      <c r="H1234" s="4">
        <v>92212</v>
      </c>
      <c r="I1234" s="4">
        <v>22912</v>
      </c>
      <c r="J1234" s="4">
        <f>Table1[[#This Row],[Basic Salary]]+Table1[[#This Row],[Bonus]]</f>
        <v>115124</v>
      </c>
      <c r="K1234">
        <v>65</v>
      </c>
      <c r="L1234">
        <v>90</v>
      </c>
      <c r="M1234" t="s">
        <v>31</v>
      </c>
      <c r="N1234">
        <v>108</v>
      </c>
    </row>
    <row r="1235" spans="1:14" x14ac:dyDescent="0.35">
      <c r="A1235" t="s">
        <v>2655</v>
      </c>
      <c r="B1235" t="s">
        <v>95</v>
      </c>
      <c r="C1235" t="s">
        <v>21</v>
      </c>
      <c r="D1235" t="s">
        <v>81</v>
      </c>
      <c r="E1235" t="s">
        <v>65</v>
      </c>
      <c r="F1235" s="2">
        <v>44825</v>
      </c>
      <c r="G1235" s="2">
        <v>32498</v>
      </c>
      <c r="H1235" s="4">
        <v>85302</v>
      </c>
      <c r="I1235" s="4">
        <v>29804</v>
      </c>
      <c r="J1235" s="4">
        <f>Table1[[#This Row],[Basic Salary]]+Table1[[#This Row],[Bonus]]</f>
        <v>115106</v>
      </c>
      <c r="K1235">
        <v>83</v>
      </c>
      <c r="L1235">
        <v>76</v>
      </c>
      <c r="M1235" t="s">
        <v>27</v>
      </c>
      <c r="N1235">
        <v>120</v>
      </c>
    </row>
    <row r="1236" spans="1:14" x14ac:dyDescent="0.35">
      <c r="A1236" t="s">
        <v>4204</v>
      </c>
      <c r="B1236" t="s">
        <v>29</v>
      </c>
      <c r="C1236" t="s">
        <v>21</v>
      </c>
      <c r="D1236" t="s">
        <v>46</v>
      </c>
      <c r="E1236" t="s">
        <v>26</v>
      </c>
      <c r="F1236" s="2">
        <v>44326</v>
      </c>
      <c r="G1236" s="2">
        <v>36358</v>
      </c>
      <c r="H1236" s="4">
        <v>91874</v>
      </c>
      <c r="I1236" s="4">
        <v>23223</v>
      </c>
      <c r="J1236" s="4">
        <f>Table1[[#This Row],[Basic Salary]]+Table1[[#This Row],[Bonus]]</f>
        <v>115097</v>
      </c>
      <c r="K1236">
        <v>85</v>
      </c>
      <c r="L1236">
        <v>100</v>
      </c>
      <c r="M1236" t="s">
        <v>37</v>
      </c>
      <c r="N1236">
        <v>103</v>
      </c>
    </row>
    <row r="1237" spans="1:14" x14ac:dyDescent="0.35">
      <c r="A1237" t="s">
        <v>4729</v>
      </c>
      <c r="B1237" t="s">
        <v>77</v>
      </c>
      <c r="C1237" t="s">
        <v>21</v>
      </c>
      <c r="D1237" t="s">
        <v>33</v>
      </c>
      <c r="E1237" t="s">
        <v>22</v>
      </c>
      <c r="F1237" s="2">
        <v>42948</v>
      </c>
      <c r="G1237" s="2">
        <v>37210</v>
      </c>
      <c r="H1237" s="4">
        <v>89604</v>
      </c>
      <c r="I1237" s="4">
        <v>25406</v>
      </c>
      <c r="J1237" s="4">
        <f>Table1[[#This Row],[Basic Salary]]+Table1[[#This Row],[Bonus]]</f>
        <v>115010</v>
      </c>
      <c r="K1237">
        <v>64</v>
      </c>
      <c r="L1237">
        <v>69</v>
      </c>
      <c r="M1237" t="s">
        <v>53</v>
      </c>
      <c r="N1237">
        <v>107</v>
      </c>
    </row>
    <row r="1238" spans="1:14" x14ac:dyDescent="0.35">
      <c r="A1238" t="s">
        <v>1897</v>
      </c>
      <c r="B1238" t="s">
        <v>20</v>
      </c>
      <c r="C1238" t="s">
        <v>21</v>
      </c>
      <c r="D1238" t="s">
        <v>43</v>
      </c>
      <c r="E1238" t="s">
        <v>26</v>
      </c>
      <c r="F1238" s="2">
        <v>43416</v>
      </c>
      <c r="G1238" s="2">
        <v>35888</v>
      </c>
      <c r="H1238" s="4">
        <v>107621</v>
      </c>
      <c r="I1238" s="4">
        <v>7385</v>
      </c>
      <c r="J1238" s="4">
        <f>Table1[[#This Row],[Basic Salary]]+Table1[[#This Row],[Bonus]]</f>
        <v>115006</v>
      </c>
      <c r="K1238">
        <v>73</v>
      </c>
      <c r="L1238">
        <v>40</v>
      </c>
      <c r="M1238" t="s">
        <v>23</v>
      </c>
      <c r="N1238">
        <v>116</v>
      </c>
    </row>
    <row r="1239" spans="1:14" x14ac:dyDescent="0.35">
      <c r="A1239" t="s">
        <v>1915</v>
      </c>
      <c r="B1239" t="s">
        <v>71</v>
      </c>
      <c r="C1239" t="s">
        <v>21</v>
      </c>
      <c r="D1239" t="s">
        <v>40</v>
      </c>
      <c r="E1239" t="s">
        <v>51</v>
      </c>
      <c r="F1239" s="2">
        <v>42448</v>
      </c>
      <c r="G1239" s="2">
        <v>31543</v>
      </c>
      <c r="H1239" s="4">
        <v>85713</v>
      </c>
      <c r="I1239" s="4">
        <v>29278</v>
      </c>
      <c r="J1239" s="4">
        <f>Table1[[#This Row],[Basic Salary]]+Table1[[#This Row],[Bonus]]</f>
        <v>114991</v>
      </c>
      <c r="K1239">
        <v>91</v>
      </c>
      <c r="L1239">
        <v>82</v>
      </c>
      <c r="M1239" t="s">
        <v>23</v>
      </c>
      <c r="N1239">
        <v>106</v>
      </c>
    </row>
    <row r="1240" spans="1:14" x14ac:dyDescent="0.35">
      <c r="A1240" t="s">
        <v>2757</v>
      </c>
      <c r="B1240" t="s">
        <v>129</v>
      </c>
      <c r="C1240" t="s">
        <v>21</v>
      </c>
      <c r="D1240" t="s">
        <v>25</v>
      </c>
      <c r="E1240" t="s">
        <v>30</v>
      </c>
      <c r="F1240" s="2">
        <v>43199</v>
      </c>
      <c r="G1240" s="2">
        <v>35517</v>
      </c>
      <c r="H1240" s="4">
        <v>86727</v>
      </c>
      <c r="I1240" s="4">
        <v>28233</v>
      </c>
      <c r="J1240" s="4">
        <f>Table1[[#This Row],[Basic Salary]]+Table1[[#This Row],[Bonus]]</f>
        <v>114960</v>
      </c>
      <c r="K1240">
        <v>76</v>
      </c>
      <c r="L1240">
        <v>64</v>
      </c>
      <c r="M1240" t="s">
        <v>37</v>
      </c>
      <c r="N1240">
        <v>104</v>
      </c>
    </row>
    <row r="1241" spans="1:14" x14ac:dyDescent="0.35">
      <c r="A1241" t="s">
        <v>4345</v>
      </c>
      <c r="B1241" t="s">
        <v>85</v>
      </c>
      <c r="C1241" t="s">
        <v>15</v>
      </c>
      <c r="D1241" t="s">
        <v>43</v>
      </c>
      <c r="E1241" t="s">
        <v>30</v>
      </c>
      <c r="F1241" s="2">
        <v>42685</v>
      </c>
      <c r="G1241" s="2">
        <v>40064</v>
      </c>
      <c r="H1241" s="4">
        <v>100682</v>
      </c>
      <c r="I1241" s="4">
        <v>14263</v>
      </c>
      <c r="J1241" s="4">
        <f>Table1[[#This Row],[Basic Salary]]+Table1[[#This Row],[Bonus]]</f>
        <v>114945</v>
      </c>
      <c r="K1241">
        <v>64</v>
      </c>
      <c r="L1241">
        <v>92</v>
      </c>
      <c r="M1241" t="s">
        <v>37</v>
      </c>
      <c r="N1241">
        <v>111</v>
      </c>
    </row>
    <row r="1242" spans="1:14" x14ac:dyDescent="0.35">
      <c r="A1242" t="s">
        <v>4809</v>
      </c>
      <c r="B1242" t="s">
        <v>14</v>
      </c>
      <c r="C1242" t="s">
        <v>21</v>
      </c>
      <c r="D1242" t="s">
        <v>16</v>
      </c>
      <c r="E1242" t="s">
        <v>65</v>
      </c>
      <c r="F1242" s="2">
        <v>43978</v>
      </c>
      <c r="G1242" s="2">
        <v>35876</v>
      </c>
      <c r="H1242" s="4">
        <v>103698</v>
      </c>
      <c r="I1242" s="4">
        <v>11243</v>
      </c>
      <c r="J1242" s="4">
        <f>Table1[[#This Row],[Basic Salary]]+Table1[[#This Row],[Bonus]]</f>
        <v>114941</v>
      </c>
      <c r="K1242">
        <v>77</v>
      </c>
      <c r="L1242">
        <v>90</v>
      </c>
      <c r="M1242" t="s">
        <v>34</v>
      </c>
      <c r="N1242">
        <v>116</v>
      </c>
    </row>
    <row r="1243" spans="1:14" x14ac:dyDescent="0.35">
      <c r="A1243" t="s">
        <v>3351</v>
      </c>
      <c r="B1243" t="s">
        <v>60</v>
      </c>
      <c r="C1243" t="s">
        <v>21</v>
      </c>
      <c r="D1243" t="s">
        <v>40</v>
      </c>
      <c r="E1243" t="s">
        <v>17</v>
      </c>
      <c r="F1243" s="2">
        <v>43881</v>
      </c>
      <c r="G1243" s="2">
        <v>33102</v>
      </c>
      <c r="H1243" s="4">
        <v>93213</v>
      </c>
      <c r="I1243" s="4">
        <v>21711</v>
      </c>
      <c r="J1243" s="4">
        <f>Table1[[#This Row],[Basic Salary]]+Table1[[#This Row],[Bonus]]</f>
        <v>114924</v>
      </c>
      <c r="K1243">
        <v>90</v>
      </c>
      <c r="L1243">
        <v>48</v>
      </c>
      <c r="M1243" t="s">
        <v>31</v>
      </c>
      <c r="N1243">
        <v>113</v>
      </c>
    </row>
    <row r="1244" spans="1:14" x14ac:dyDescent="0.35">
      <c r="A1244" t="s">
        <v>764</v>
      </c>
      <c r="B1244" t="s">
        <v>75</v>
      </c>
      <c r="C1244" t="s">
        <v>21</v>
      </c>
      <c r="D1244" t="s">
        <v>43</v>
      </c>
      <c r="E1244" t="s">
        <v>51</v>
      </c>
      <c r="F1244" s="2">
        <v>45402</v>
      </c>
      <c r="G1244" s="2">
        <v>31231</v>
      </c>
      <c r="H1244" s="4">
        <v>86625</v>
      </c>
      <c r="I1244" s="4">
        <v>28259</v>
      </c>
      <c r="J1244" s="4">
        <f>Table1[[#This Row],[Basic Salary]]+Table1[[#This Row],[Bonus]]</f>
        <v>114884</v>
      </c>
      <c r="K1244">
        <v>94</v>
      </c>
      <c r="L1244">
        <v>83</v>
      </c>
      <c r="M1244" t="s">
        <v>34</v>
      </c>
      <c r="N1244">
        <v>118</v>
      </c>
    </row>
    <row r="1245" spans="1:14" x14ac:dyDescent="0.35">
      <c r="A1245" t="s">
        <v>4926</v>
      </c>
      <c r="B1245" t="s">
        <v>87</v>
      </c>
      <c r="C1245" t="s">
        <v>21</v>
      </c>
      <c r="D1245" t="s">
        <v>81</v>
      </c>
      <c r="E1245" t="s">
        <v>26</v>
      </c>
      <c r="F1245" s="2">
        <v>42631</v>
      </c>
      <c r="G1245" s="2">
        <v>29275</v>
      </c>
      <c r="H1245" s="4">
        <v>90015</v>
      </c>
      <c r="I1245" s="4">
        <v>24869</v>
      </c>
      <c r="J1245" s="4">
        <f>Table1[[#This Row],[Basic Salary]]+Table1[[#This Row],[Bonus]]</f>
        <v>114884</v>
      </c>
      <c r="K1245">
        <v>93</v>
      </c>
      <c r="L1245">
        <v>43</v>
      </c>
      <c r="M1245" t="s">
        <v>31</v>
      </c>
      <c r="N1245">
        <v>116</v>
      </c>
    </row>
    <row r="1246" spans="1:14" x14ac:dyDescent="0.35">
      <c r="A1246" t="s">
        <v>3941</v>
      </c>
      <c r="B1246" t="s">
        <v>69</v>
      </c>
      <c r="C1246" t="s">
        <v>15</v>
      </c>
      <c r="D1246" t="s">
        <v>25</v>
      </c>
      <c r="E1246" t="s">
        <v>65</v>
      </c>
      <c r="F1246" s="2">
        <v>45128</v>
      </c>
      <c r="G1246" s="2">
        <v>39504</v>
      </c>
      <c r="H1246" s="4">
        <v>101837</v>
      </c>
      <c r="I1246" s="4">
        <v>13041</v>
      </c>
      <c r="J1246" s="4">
        <f>Table1[[#This Row],[Basic Salary]]+Table1[[#This Row],[Bonus]]</f>
        <v>114878</v>
      </c>
      <c r="K1246">
        <v>83</v>
      </c>
      <c r="L1246">
        <v>68</v>
      </c>
      <c r="M1246" t="s">
        <v>31</v>
      </c>
      <c r="N1246">
        <v>107</v>
      </c>
    </row>
    <row r="1247" spans="1:14" x14ac:dyDescent="0.35">
      <c r="A1247" t="s">
        <v>236</v>
      </c>
      <c r="B1247" t="s">
        <v>29</v>
      </c>
      <c r="C1247" t="s">
        <v>15</v>
      </c>
      <c r="D1247" t="s">
        <v>33</v>
      </c>
      <c r="E1247" t="s">
        <v>26</v>
      </c>
      <c r="F1247" s="2">
        <v>42328</v>
      </c>
      <c r="G1247" s="2">
        <v>36276</v>
      </c>
      <c r="H1247" s="4">
        <v>103964</v>
      </c>
      <c r="I1247" s="4">
        <v>10913</v>
      </c>
      <c r="J1247" s="4">
        <f>Table1[[#This Row],[Basic Salary]]+Table1[[#This Row],[Bonus]]</f>
        <v>114877</v>
      </c>
      <c r="K1247">
        <v>94</v>
      </c>
      <c r="L1247">
        <v>58</v>
      </c>
      <c r="M1247" t="s">
        <v>31</v>
      </c>
      <c r="N1247">
        <v>104</v>
      </c>
    </row>
    <row r="1248" spans="1:14" x14ac:dyDescent="0.35">
      <c r="A1248" t="s">
        <v>3977</v>
      </c>
      <c r="B1248" t="s">
        <v>14</v>
      </c>
      <c r="C1248" t="s">
        <v>15</v>
      </c>
      <c r="D1248" t="s">
        <v>81</v>
      </c>
      <c r="E1248" t="s">
        <v>65</v>
      </c>
      <c r="F1248" s="2">
        <v>43284</v>
      </c>
      <c r="G1248" s="2">
        <v>40806</v>
      </c>
      <c r="H1248" s="4">
        <v>86286</v>
      </c>
      <c r="I1248" s="4">
        <v>28590</v>
      </c>
      <c r="J1248" s="4">
        <f>Table1[[#This Row],[Basic Salary]]+Table1[[#This Row],[Bonus]]</f>
        <v>114876</v>
      </c>
      <c r="K1248">
        <v>63</v>
      </c>
      <c r="L1248">
        <v>62</v>
      </c>
      <c r="M1248" t="s">
        <v>53</v>
      </c>
      <c r="N1248">
        <v>116</v>
      </c>
    </row>
    <row r="1249" spans="1:14" x14ac:dyDescent="0.35">
      <c r="A1249" t="s">
        <v>4783</v>
      </c>
      <c r="B1249" t="s">
        <v>95</v>
      </c>
      <c r="C1249" t="s">
        <v>15</v>
      </c>
      <c r="D1249" t="s">
        <v>16</v>
      </c>
      <c r="E1249" t="s">
        <v>17</v>
      </c>
      <c r="F1249" s="2">
        <v>44848</v>
      </c>
      <c r="G1249" s="2">
        <v>32080</v>
      </c>
      <c r="H1249" s="4">
        <v>100020</v>
      </c>
      <c r="I1249" s="4">
        <v>14847</v>
      </c>
      <c r="J1249" s="4">
        <f>Table1[[#This Row],[Basic Salary]]+Table1[[#This Row],[Bonus]]</f>
        <v>114867</v>
      </c>
      <c r="K1249">
        <v>86</v>
      </c>
      <c r="L1249">
        <v>97</v>
      </c>
      <c r="M1249" t="s">
        <v>31</v>
      </c>
      <c r="N1249">
        <v>102</v>
      </c>
    </row>
    <row r="1250" spans="1:14" x14ac:dyDescent="0.35">
      <c r="A1250" t="s">
        <v>3391</v>
      </c>
      <c r="B1250" t="s">
        <v>57</v>
      </c>
      <c r="C1250" t="s">
        <v>21</v>
      </c>
      <c r="D1250" t="s">
        <v>33</v>
      </c>
      <c r="E1250" t="s">
        <v>17</v>
      </c>
      <c r="F1250" s="2">
        <v>42628</v>
      </c>
      <c r="G1250" s="2">
        <v>32433</v>
      </c>
      <c r="H1250" s="4">
        <v>98420</v>
      </c>
      <c r="I1250" s="4">
        <v>16435</v>
      </c>
      <c r="J1250" s="4">
        <f>Table1[[#This Row],[Basic Salary]]+Table1[[#This Row],[Bonus]]</f>
        <v>114855</v>
      </c>
      <c r="K1250">
        <v>93</v>
      </c>
      <c r="L1250">
        <v>64</v>
      </c>
      <c r="M1250" t="s">
        <v>34</v>
      </c>
      <c r="N1250">
        <v>111</v>
      </c>
    </row>
    <row r="1251" spans="1:14" x14ac:dyDescent="0.35">
      <c r="A1251" t="s">
        <v>1673</v>
      </c>
      <c r="B1251" t="s">
        <v>89</v>
      </c>
      <c r="C1251" t="s">
        <v>15</v>
      </c>
      <c r="D1251" t="s">
        <v>81</v>
      </c>
      <c r="E1251" t="s">
        <v>17</v>
      </c>
      <c r="F1251" s="2">
        <v>45431</v>
      </c>
      <c r="G1251" s="2">
        <v>35337</v>
      </c>
      <c r="H1251" s="4">
        <v>96886</v>
      </c>
      <c r="I1251" s="4">
        <v>17942</v>
      </c>
      <c r="J1251" s="4">
        <f>Table1[[#This Row],[Basic Salary]]+Table1[[#This Row],[Bonus]]</f>
        <v>114828</v>
      </c>
      <c r="K1251">
        <v>93</v>
      </c>
      <c r="L1251">
        <v>82</v>
      </c>
      <c r="M1251" t="s">
        <v>34</v>
      </c>
      <c r="N1251">
        <v>113</v>
      </c>
    </row>
    <row r="1252" spans="1:14" x14ac:dyDescent="0.35">
      <c r="A1252" t="s">
        <v>906</v>
      </c>
      <c r="B1252" t="s">
        <v>36</v>
      </c>
      <c r="C1252" t="s">
        <v>15</v>
      </c>
      <c r="D1252" t="s">
        <v>46</v>
      </c>
      <c r="E1252" t="s">
        <v>30</v>
      </c>
      <c r="F1252" s="2">
        <v>45692</v>
      </c>
      <c r="G1252" s="2">
        <v>37868</v>
      </c>
      <c r="H1252" s="4">
        <v>105006</v>
      </c>
      <c r="I1252" s="4">
        <v>9812</v>
      </c>
      <c r="J1252" s="4">
        <f>Table1[[#This Row],[Basic Salary]]+Table1[[#This Row],[Bonus]]</f>
        <v>114818</v>
      </c>
      <c r="K1252">
        <v>85</v>
      </c>
      <c r="L1252">
        <v>68</v>
      </c>
      <c r="M1252" t="s">
        <v>18</v>
      </c>
      <c r="N1252">
        <v>107</v>
      </c>
    </row>
    <row r="1253" spans="1:14" x14ac:dyDescent="0.35">
      <c r="A1253" t="s">
        <v>3709</v>
      </c>
      <c r="B1253" t="s">
        <v>60</v>
      </c>
      <c r="C1253" t="s">
        <v>21</v>
      </c>
      <c r="D1253" t="s">
        <v>16</v>
      </c>
      <c r="E1253" t="s">
        <v>17</v>
      </c>
      <c r="F1253" s="2">
        <v>42218</v>
      </c>
      <c r="G1253" s="2">
        <v>32714</v>
      </c>
      <c r="H1253" s="4">
        <v>87652</v>
      </c>
      <c r="I1253" s="4">
        <v>27158</v>
      </c>
      <c r="J1253" s="4">
        <f>Table1[[#This Row],[Basic Salary]]+Table1[[#This Row],[Bonus]]</f>
        <v>114810</v>
      </c>
      <c r="K1253">
        <v>64</v>
      </c>
      <c r="L1253">
        <v>99</v>
      </c>
      <c r="M1253" t="s">
        <v>27</v>
      </c>
      <c r="N1253">
        <v>116</v>
      </c>
    </row>
    <row r="1254" spans="1:14" x14ac:dyDescent="0.35">
      <c r="A1254" t="s">
        <v>3270</v>
      </c>
      <c r="B1254" t="s">
        <v>42</v>
      </c>
      <c r="C1254" t="s">
        <v>15</v>
      </c>
      <c r="D1254" t="s">
        <v>16</v>
      </c>
      <c r="E1254" t="s">
        <v>65</v>
      </c>
      <c r="F1254" s="2">
        <v>42888</v>
      </c>
      <c r="G1254" s="2">
        <v>39326</v>
      </c>
      <c r="H1254" s="4">
        <v>102252</v>
      </c>
      <c r="I1254" s="4">
        <v>12529</v>
      </c>
      <c r="J1254" s="4">
        <f>Table1[[#This Row],[Basic Salary]]+Table1[[#This Row],[Bonus]]</f>
        <v>114781</v>
      </c>
      <c r="K1254">
        <v>76</v>
      </c>
      <c r="L1254">
        <v>57</v>
      </c>
      <c r="M1254" t="s">
        <v>27</v>
      </c>
      <c r="N1254">
        <v>101</v>
      </c>
    </row>
    <row r="1255" spans="1:14" x14ac:dyDescent="0.35">
      <c r="A1255" t="s">
        <v>645</v>
      </c>
      <c r="B1255" t="s">
        <v>20</v>
      </c>
      <c r="C1255" t="s">
        <v>21</v>
      </c>
      <c r="D1255" t="s">
        <v>25</v>
      </c>
      <c r="E1255" t="s">
        <v>51</v>
      </c>
      <c r="F1255" s="2">
        <v>45470</v>
      </c>
      <c r="G1255" s="2">
        <v>39128</v>
      </c>
      <c r="H1255" s="4">
        <v>86441</v>
      </c>
      <c r="I1255" s="4">
        <v>28331</v>
      </c>
      <c r="J1255" s="4">
        <f>Table1[[#This Row],[Basic Salary]]+Table1[[#This Row],[Bonus]]</f>
        <v>114772</v>
      </c>
      <c r="K1255">
        <v>83</v>
      </c>
      <c r="L1255">
        <v>51</v>
      </c>
      <c r="M1255" t="s">
        <v>34</v>
      </c>
      <c r="N1255">
        <v>113</v>
      </c>
    </row>
    <row r="1256" spans="1:14" x14ac:dyDescent="0.35">
      <c r="A1256" t="s">
        <v>1866</v>
      </c>
      <c r="B1256" t="s">
        <v>20</v>
      </c>
      <c r="C1256" t="s">
        <v>15</v>
      </c>
      <c r="D1256" t="s">
        <v>33</v>
      </c>
      <c r="E1256" t="s">
        <v>51</v>
      </c>
      <c r="F1256" s="2">
        <v>43867</v>
      </c>
      <c r="G1256" s="2">
        <v>37842</v>
      </c>
      <c r="H1256" s="4">
        <v>86138</v>
      </c>
      <c r="I1256" s="4">
        <v>28633</v>
      </c>
      <c r="J1256" s="4">
        <f>Table1[[#This Row],[Basic Salary]]+Table1[[#This Row],[Bonus]]</f>
        <v>114771</v>
      </c>
      <c r="K1256">
        <v>67</v>
      </c>
      <c r="L1256">
        <v>74</v>
      </c>
      <c r="M1256" t="s">
        <v>53</v>
      </c>
      <c r="N1256">
        <v>120</v>
      </c>
    </row>
    <row r="1257" spans="1:14" x14ac:dyDescent="0.35">
      <c r="A1257" t="s">
        <v>1881</v>
      </c>
      <c r="B1257" t="s">
        <v>29</v>
      </c>
      <c r="C1257" t="s">
        <v>21</v>
      </c>
      <c r="D1257" t="s">
        <v>81</v>
      </c>
      <c r="E1257" t="s">
        <v>22</v>
      </c>
      <c r="F1257" s="2">
        <v>45353</v>
      </c>
      <c r="G1257" s="2">
        <v>36262</v>
      </c>
      <c r="H1257" s="4">
        <v>91725</v>
      </c>
      <c r="I1257" s="4">
        <v>23031</v>
      </c>
      <c r="J1257" s="4">
        <f>Table1[[#This Row],[Basic Salary]]+Table1[[#This Row],[Bonus]]</f>
        <v>114756</v>
      </c>
      <c r="K1257">
        <v>71</v>
      </c>
      <c r="L1257">
        <v>67</v>
      </c>
      <c r="M1257" t="s">
        <v>23</v>
      </c>
      <c r="N1257">
        <v>104</v>
      </c>
    </row>
    <row r="1258" spans="1:14" x14ac:dyDescent="0.35">
      <c r="A1258" t="s">
        <v>3991</v>
      </c>
      <c r="B1258" t="s">
        <v>62</v>
      </c>
      <c r="C1258" t="s">
        <v>15</v>
      </c>
      <c r="D1258" t="s">
        <v>16</v>
      </c>
      <c r="E1258" t="s">
        <v>26</v>
      </c>
      <c r="F1258" s="2">
        <v>45003</v>
      </c>
      <c r="G1258" s="2">
        <v>34698</v>
      </c>
      <c r="H1258" s="4">
        <v>101213</v>
      </c>
      <c r="I1258" s="4">
        <v>13500</v>
      </c>
      <c r="J1258" s="4">
        <f>Table1[[#This Row],[Basic Salary]]+Table1[[#This Row],[Bonus]]</f>
        <v>114713</v>
      </c>
      <c r="K1258">
        <v>61</v>
      </c>
      <c r="L1258">
        <v>41</v>
      </c>
      <c r="M1258" t="s">
        <v>37</v>
      </c>
      <c r="N1258">
        <v>118</v>
      </c>
    </row>
    <row r="1259" spans="1:14" x14ac:dyDescent="0.35">
      <c r="A1259" t="s">
        <v>2654</v>
      </c>
      <c r="B1259" t="s">
        <v>93</v>
      </c>
      <c r="C1259" t="s">
        <v>15</v>
      </c>
      <c r="D1259" t="s">
        <v>25</v>
      </c>
      <c r="E1259" t="s">
        <v>22</v>
      </c>
      <c r="F1259" s="2">
        <v>45304</v>
      </c>
      <c r="G1259" s="2">
        <v>33108</v>
      </c>
      <c r="H1259" s="4">
        <v>108767</v>
      </c>
      <c r="I1259" s="4">
        <v>5944</v>
      </c>
      <c r="J1259" s="4">
        <f>Table1[[#This Row],[Basic Salary]]+Table1[[#This Row],[Bonus]]</f>
        <v>114711</v>
      </c>
      <c r="K1259">
        <v>69</v>
      </c>
      <c r="L1259">
        <v>63</v>
      </c>
      <c r="M1259" t="s">
        <v>37</v>
      </c>
      <c r="N1259">
        <v>101</v>
      </c>
    </row>
    <row r="1260" spans="1:14" x14ac:dyDescent="0.35">
      <c r="A1260" t="s">
        <v>3057</v>
      </c>
      <c r="B1260" t="s">
        <v>39</v>
      </c>
      <c r="C1260" t="s">
        <v>15</v>
      </c>
      <c r="D1260" t="s">
        <v>33</v>
      </c>
      <c r="E1260" t="s">
        <v>22</v>
      </c>
      <c r="F1260" s="2">
        <v>42471</v>
      </c>
      <c r="G1260" s="2">
        <v>32615</v>
      </c>
      <c r="H1260" s="4">
        <v>109279</v>
      </c>
      <c r="I1260" s="4">
        <v>5424</v>
      </c>
      <c r="J1260" s="4">
        <f>Table1[[#This Row],[Basic Salary]]+Table1[[#This Row],[Bonus]]</f>
        <v>114703</v>
      </c>
      <c r="K1260">
        <v>91</v>
      </c>
      <c r="L1260">
        <v>44</v>
      </c>
      <c r="M1260" t="s">
        <v>27</v>
      </c>
      <c r="N1260">
        <v>116</v>
      </c>
    </row>
    <row r="1261" spans="1:14" x14ac:dyDescent="0.35">
      <c r="A1261" t="s">
        <v>2572</v>
      </c>
      <c r="B1261" t="s">
        <v>89</v>
      </c>
      <c r="C1261" t="s">
        <v>21</v>
      </c>
      <c r="D1261" t="s">
        <v>33</v>
      </c>
      <c r="E1261" t="s">
        <v>65</v>
      </c>
      <c r="F1261" s="2">
        <v>42096</v>
      </c>
      <c r="G1261" s="2">
        <v>35849</v>
      </c>
      <c r="H1261" s="4">
        <v>86735</v>
      </c>
      <c r="I1261" s="4">
        <v>27965</v>
      </c>
      <c r="J1261" s="4">
        <f>Table1[[#This Row],[Basic Salary]]+Table1[[#This Row],[Bonus]]</f>
        <v>114700</v>
      </c>
      <c r="K1261">
        <v>67</v>
      </c>
      <c r="L1261">
        <v>75</v>
      </c>
      <c r="M1261" t="s">
        <v>37</v>
      </c>
      <c r="N1261">
        <v>106</v>
      </c>
    </row>
    <row r="1262" spans="1:14" x14ac:dyDescent="0.35">
      <c r="A1262" t="s">
        <v>3925</v>
      </c>
      <c r="B1262" t="s">
        <v>77</v>
      </c>
      <c r="C1262" t="s">
        <v>21</v>
      </c>
      <c r="D1262" t="s">
        <v>25</v>
      </c>
      <c r="E1262" t="s">
        <v>17</v>
      </c>
      <c r="F1262" s="2">
        <v>42158</v>
      </c>
      <c r="G1262" s="2">
        <v>32708</v>
      </c>
      <c r="H1262" s="4">
        <v>107197</v>
      </c>
      <c r="I1262" s="4">
        <v>7500</v>
      </c>
      <c r="J1262" s="4">
        <f>Table1[[#This Row],[Basic Salary]]+Table1[[#This Row],[Bonus]]</f>
        <v>114697</v>
      </c>
      <c r="K1262">
        <v>75</v>
      </c>
      <c r="L1262">
        <v>88</v>
      </c>
      <c r="M1262" t="s">
        <v>23</v>
      </c>
      <c r="N1262">
        <v>116</v>
      </c>
    </row>
    <row r="1263" spans="1:14" x14ac:dyDescent="0.35">
      <c r="A1263" t="s">
        <v>229</v>
      </c>
      <c r="B1263" t="s">
        <v>57</v>
      </c>
      <c r="C1263" t="s">
        <v>21</v>
      </c>
      <c r="D1263" t="s">
        <v>16</v>
      </c>
      <c r="E1263" t="s">
        <v>51</v>
      </c>
      <c r="F1263" s="2">
        <v>44233</v>
      </c>
      <c r="G1263" s="2">
        <v>37533</v>
      </c>
      <c r="H1263" s="4">
        <v>91535</v>
      </c>
      <c r="I1263" s="4">
        <v>23158</v>
      </c>
      <c r="J1263" s="4">
        <f>Table1[[#This Row],[Basic Salary]]+Table1[[#This Row],[Bonus]]</f>
        <v>114693</v>
      </c>
      <c r="K1263">
        <v>61</v>
      </c>
      <c r="L1263">
        <v>64</v>
      </c>
      <c r="M1263" t="s">
        <v>34</v>
      </c>
      <c r="N1263">
        <v>116</v>
      </c>
    </row>
    <row r="1264" spans="1:14" x14ac:dyDescent="0.35">
      <c r="A1264" t="s">
        <v>3489</v>
      </c>
      <c r="B1264" t="s">
        <v>95</v>
      </c>
      <c r="C1264" t="s">
        <v>15</v>
      </c>
      <c r="D1264" t="s">
        <v>43</v>
      </c>
      <c r="E1264" t="s">
        <v>26</v>
      </c>
      <c r="F1264" s="2">
        <v>45212</v>
      </c>
      <c r="G1264" s="2">
        <v>39850</v>
      </c>
      <c r="H1264" s="4">
        <v>104875</v>
      </c>
      <c r="I1264" s="4">
        <v>9807</v>
      </c>
      <c r="J1264" s="4">
        <f>Table1[[#This Row],[Basic Salary]]+Table1[[#This Row],[Bonus]]</f>
        <v>114682</v>
      </c>
      <c r="K1264">
        <v>67</v>
      </c>
      <c r="L1264">
        <v>40</v>
      </c>
      <c r="M1264" t="s">
        <v>34</v>
      </c>
      <c r="N1264">
        <v>111</v>
      </c>
    </row>
    <row r="1265" spans="1:14" x14ac:dyDescent="0.35">
      <c r="A1265" t="s">
        <v>1451</v>
      </c>
      <c r="B1265" t="s">
        <v>48</v>
      </c>
      <c r="C1265" t="s">
        <v>21</v>
      </c>
      <c r="D1265" t="s">
        <v>40</v>
      </c>
      <c r="E1265" t="s">
        <v>26</v>
      </c>
      <c r="F1265" s="2">
        <v>44660</v>
      </c>
      <c r="G1265" s="2">
        <v>31991</v>
      </c>
      <c r="H1265" s="4">
        <v>93843</v>
      </c>
      <c r="I1265" s="4">
        <v>20795</v>
      </c>
      <c r="J1265" s="4">
        <f>Table1[[#This Row],[Basic Salary]]+Table1[[#This Row],[Bonus]]</f>
        <v>114638</v>
      </c>
      <c r="K1265">
        <v>71</v>
      </c>
      <c r="L1265">
        <v>70</v>
      </c>
      <c r="M1265" t="s">
        <v>27</v>
      </c>
      <c r="N1265">
        <v>101</v>
      </c>
    </row>
    <row r="1266" spans="1:14" x14ac:dyDescent="0.35">
      <c r="A1266" t="s">
        <v>3196</v>
      </c>
      <c r="B1266" t="s">
        <v>42</v>
      </c>
      <c r="C1266" t="s">
        <v>21</v>
      </c>
      <c r="D1266" t="s">
        <v>81</v>
      </c>
      <c r="E1266" t="s">
        <v>22</v>
      </c>
      <c r="F1266" s="2">
        <v>45255</v>
      </c>
      <c r="G1266" s="2">
        <v>34247</v>
      </c>
      <c r="H1266" s="4">
        <v>104169</v>
      </c>
      <c r="I1266" s="4">
        <v>10413</v>
      </c>
      <c r="J1266" s="4">
        <f>Table1[[#This Row],[Basic Salary]]+Table1[[#This Row],[Bonus]]</f>
        <v>114582</v>
      </c>
      <c r="K1266">
        <v>81</v>
      </c>
      <c r="L1266">
        <v>53</v>
      </c>
      <c r="M1266" t="s">
        <v>18</v>
      </c>
      <c r="N1266">
        <v>104</v>
      </c>
    </row>
    <row r="1267" spans="1:14" x14ac:dyDescent="0.35">
      <c r="A1267" t="s">
        <v>4883</v>
      </c>
      <c r="B1267" t="s">
        <v>77</v>
      </c>
      <c r="C1267" t="s">
        <v>15</v>
      </c>
      <c r="D1267" t="s">
        <v>81</v>
      </c>
      <c r="E1267" t="s">
        <v>65</v>
      </c>
      <c r="F1267" s="2">
        <v>45990</v>
      </c>
      <c r="G1267" s="2">
        <v>31177</v>
      </c>
      <c r="H1267" s="4">
        <v>87655</v>
      </c>
      <c r="I1267" s="4">
        <v>26910</v>
      </c>
      <c r="J1267" s="4">
        <f>Table1[[#This Row],[Basic Salary]]+Table1[[#This Row],[Bonus]]</f>
        <v>114565</v>
      </c>
      <c r="K1267">
        <v>81</v>
      </c>
      <c r="L1267">
        <v>64</v>
      </c>
      <c r="M1267" t="s">
        <v>37</v>
      </c>
      <c r="N1267">
        <v>109</v>
      </c>
    </row>
    <row r="1268" spans="1:14" x14ac:dyDescent="0.35">
      <c r="A1268" t="s">
        <v>4237</v>
      </c>
      <c r="B1268" t="s">
        <v>93</v>
      </c>
      <c r="C1268" t="s">
        <v>15</v>
      </c>
      <c r="D1268" t="s">
        <v>40</v>
      </c>
      <c r="E1268" t="s">
        <v>65</v>
      </c>
      <c r="F1268" s="2">
        <v>44290</v>
      </c>
      <c r="G1268" s="2">
        <v>39395</v>
      </c>
      <c r="H1268" s="4">
        <v>95927</v>
      </c>
      <c r="I1268" s="4">
        <v>18619</v>
      </c>
      <c r="J1268" s="4">
        <f>Table1[[#This Row],[Basic Salary]]+Table1[[#This Row],[Bonus]]</f>
        <v>114546</v>
      </c>
      <c r="K1268">
        <v>92</v>
      </c>
      <c r="L1268">
        <v>54</v>
      </c>
      <c r="M1268" t="s">
        <v>18</v>
      </c>
      <c r="N1268">
        <v>105</v>
      </c>
    </row>
    <row r="1269" spans="1:14" x14ac:dyDescent="0.35">
      <c r="A1269" t="s">
        <v>1238</v>
      </c>
      <c r="B1269" t="s">
        <v>57</v>
      </c>
      <c r="C1269" t="s">
        <v>21</v>
      </c>
      <c r="D1269" t="s">
        <v>16</v>
      </c>
      <c r="E1269" t="s">
        <v>30</v>
      </c>
      <c r="F1269" s="2">
        <v>44813</v>
      </c>
      <c r="G1269" s="2">
        <v>37729</v>
      </c>
      <c r="H1269" s="4">
        <v>108859</v>
      </c>
      <c r="I1269" s="4">
        <v>5679</v>
      </c>
      <c r="J1269" s="4">
        <f>Table1[[#This Row],[Basic Salary]]+Table1[[#This Row],[Bonus]]</f>
        <v>114538</v>
      </c>
      <c r="K1269">
        <v>69</v>
      </c>
      <c r="L1269">
        <v>66</v>
      </c>
      <c r="M1269" t="s">
        <v>34</v>
      </c>
      <c r="N1269">
        <v>108</v>
      </c>
    </row>
    <row r="1270" spans="1:14" x14ac:dyDescent="0.35">
      <c r="A1270" t="s">
        <v>2734</v>
      </c>
      <c r="B1270" t="s">
        <v>75</v>
      </c>
      <c r="C1270" t="s">
        <v>15</v>
      </c>
      <c r="D1270" t="s">
        <v>81</v>
      </c>
      <c r="E1270" t="s">
        <v>51</v>
      </c>
      <c r="F1270" s="2">
        <v>42270</v>
      </c>
      <c r="G1270" s="2">
        <v>34470</v>
      </c>
      <c r="H1270" s="4">
        <v>89764</v>
      </c>
      <c r="I1270" s="4">
        <v>24743</v>
      </c>
      <c r="J1270" s="4">
        <f>Table1[[#This Row],[Basic Salary]]+Table1[[#This Row],[Bonus]]</f>
        <v>114507</v>
      </c>
      <c r="K1270">
        <v>63</v>
      </c>
      <c r="L1270">
        <v>75</v>
      </c>
      <c r="M1270" t="s">
        <v>23</v>
      </c>
      <c r="N1270">
        <v>110</v>
      </c>
    </row>
    <row r="1271" spans="1:14" x14ac:dyDescent="0.35">
      <c r="A1271" t="s">
        <v>3860</v>
      </c>
      <c r="B1271" t="s">
        <v>75</v>
      </c>
      <c r="C1271" t="s">
        <v>15</v>
      </c>
      <c r="D1271" t="s">
        <v>46</v>
      </c>
      <c r="E1271" t="s">
        <v>17</v>
      </c>
      <c r="F1271" s="2">
        <v>45138</v>
      </c>
      <c r="G1271" s="2">
        <v>31948</v>
      </c>
      <c r="H1271" s="4">
        <v>89868</v>
      </c>
      <c r="I1271" s="4">
        <v>24636</v>
      </c>
      <c r="J1271" s="4">
        <f>Table1[[#This Row],[Basic Salary]]+Table1[[#This Row],[Bonus]]</f>
        <v>114504</v>
      </c>
      <c r="K1271">
        <v>87</v>
      </c>
      <c r="L1271">
        <v>66</v>
      </c>
      <c r="M1271" t="s">
        <v>37</v>
      </c>
      <c r="N1271">
        <v>115</v>
      </c>
    </row>
    <row r="1272" spans="1:14" x14ac:dyDescent="0.35">
      <c r="A1272" t="s">
        <v>4341</v>
      </c>
      <c r="B1272" t="s">
        <v>45</v>
      </c>
      <c r="C1272" t="s">
        <v>21</v>
      </c>
      <c r="D1272" t="s">
        <v>46</v>
      </c>
      <c r="E1272" t="s">
        <v>51</v>
      </c>
      <c r="F1272" s="2">
        <v>42955</v>
      </c>
      <c r="G1272" s="2">
        <v>38621</v>
      </c>
      <c r="H1272" s="4">
        <v>108391</v>
      </c>
      <c r="I1272" s="4">
        <v>6062</v>
      </c>
      <c r="J1272" s="4">
        <f>Table1[[#This Row],[Basic Salary]]+Table1[[#This Row],[Bonus]]</f>
        <v>114453</v>
      </c>
      <c r="K1272">
        <v>95</v>
      </c>
      <c r="L1272">
        <v>78</v>
      </c>
      <c r="M1272" t="s">
        <v>31</v>
      </c>
      <c r="N1272">
        <v>104</v>
      </c>
    </row>
    <row r="1273" spans="1:14" x14ac:dyDescent="0.35">
      <c r="A1273" t="s">
        <v>5028</v>
      </c>
      <c r="B1273" t="s">
        <v>69</v>
      </c>
      <c r="C1273" t="s">
        <v>15</v>
      </c>
      <c r="D1273" t="s">
        <v>81</v>
      </c>
      <c r="E1273" t="s">
        <v>22</v>
      </c>
      <c r="F1273" s="2">
        <v>42151</v>
      </c>
      <c r="G1273" s="2">
        <v>34337</v>
      </c>
      <c r="H1273" s="4">
        <v>100522</v>
      </c>
      <c r="I1273" s="4">
        <v>13916</v>
      </c>
      <c r="J1273" s="4">
        <f>Table1[[#This Row],[Basic Salary]]+Table1[[#This Row],[Bonus]]</f>
        <v>114438</v>
      </c>
      <c r="K1273">
        <v>84</v>
      </c>
      <c r="L1273">
        <v>100</v>
      </c>
      <c r="M1273" t="s">
        <v>53</v>
      </c>
      <c r="N1273">
        <v>116</v>
      </c>
    </row>
    <row r="1274" spans="1:14" x14ac:dyDescent="0.35">
      <c r="A1274" t="s">
        <v>2346</v>
      </c>
      <c r="B1274" t="s">
        <v>95</v>
      </c>
      <c r="C1274" t="s">
        <v>15</v>
      </c>
      <c r="D1274" t="s">
        <v>16</v>
      </c>
      <c r="E1274" t="s">
        <v>30</v>
      </c>
      <c r="F1274" s="2">
        <v>42952</v>
      </c>
      <c r="G1274" s="2">
        <v>37221</v>
      </c>
      <c r="H1274" s="4">
        <v>91918</v>
      </c>
      <c r="I1274" s="4">
        <v>22508</v>
      </c>
      <c r="J1274" s="4">
        <f>Table1[[#This Row],[Basic Salary]]+Table1[[#This Row],[Bonus]]</f>
        <v>114426</v>
      </c>
      <c r="K1274">
        <v>61</v>
      </c>
      <c r="L1274">
        <v>54</v>
      </c>
      <c r="M1274" t="s">
        <v>37</v>
      </c>
      <c r="N1274">
        <v>104</v>
      </c>
    </row>
    <row r="1275" spans="1:14" x14ac:dyDescent="0.35">
      <c r="A1275" t="s">
        <v>1953</v>
      </c>
      <c r="B1275" t="s">
        <v>95</v>
      </c>
      <c r="C1275" t="s">
        <v>21</v>
      </c>
      <c r="D1275" t="s">
        <v>25</v>
      </c>
      <c r="E1275" t="s">
        <v>51</v>
      </c>
      <c r="F1275" s="2">
        <v>42532</v>
      </c>
      <c r="G1275" s="2">
        <v>34210</v>
      </c>
      <c r="H1275" s="4">
        <v>105528</v>
      </c>
      <c r="I1275" s="4">
        <v>8888</v>
      </c>
      <c r="J1275" s="4">
        <f>Table1[[#This Row],[Basic Salary]]+Table1[[#This Row],[Bonus]]</f>
        <v>114416</v>
      </c>
      <c r="K1275">
        <v>65</v>
      </c>
      <c r="L1275">
        <v>91</v>
      </c>
      <c r="M1275" t="s">
        <v>18</v>
      </c>
      <c r="N1275">
        <v>114</v>
      </c>
    </row>
    <row r="1276" spans="1:14" x14ac:dyDescent="0.35">
      <c r="A1276" t="s">
        <v>3390</v>
      </c>
      <c r="B1276" t="s">
        <v>89</v>
      </c>
      <c r="C1276" t="s">
        <v>21</v>
      </c>
      <c r="D1276" t="s">
        <v>25</v>
      </c>
      <c r="E1276" t="s">
        <v>22</v>
      </c>
      <c r="F1276" s="2">
        <v>43866</v>
      </c>
      <c r="G1276" s="2">
        <v>32767</v>
      </c>
      <c r="H1276" s="4">
        <v>99439</v>
      </c>
      <c r="I1276" s="4">
        <v>14943</v>
      </c>
      <c r="J1276" s="4">
        <f>Table1[[#This Row],[Basic Salary]]+Table1[[#This Row],[Bonus]]</f>
        <v>114382</v>
      </c>
      <c r="K1276">
        <v>87</v>
      </c>
      <c r="L1276">
        <v>84</v>
      </c>
      <c r="M1276" t="s">
        <v>37</v>
      </c>
      <c r="N1276">
        <v>109</v>
      </c>
    </row>
    <row r="1277" spans="1:14" x14ac:dyDescent="0.35">
      <c r="A1277" t="s">
        <v>2357</v>
      </c>
      <c r="B1277" t="s">
        <v>85</v>
      </c>
      <c r="C1277" t="s">
        <v>15</v>
      </c>
      <c r="D1277" t="s">
        <v>33</v>
      </c>
      <c r="E1277" t="s">
        <v>30</v>
      </c>
      <c r="F1277" s="2">
        <v>43601</v>
      </c>
      <c r="G1277" s="2">
        <v>33758</v>
      </c>
      <c r="H1277" s="4">
        <v>92449</v>
      </c>
      <c r="I1277" s="4">
        <v>21931</v>
      </c>
      <c r="J1277" s="4">
        <f>Table1[[#This Row],[Basic Salary]]+Table1[[#This Row],[Bonus]]</f>
        <v>114380</v>
      </c>
      <c r="K1277">
        <v>79</v>
      </c>
      <c r="L1277">
        <v>79</v>
      </c>
      <c r="M1277" t="s">
        <v>34</v>
      </c>
      <c r="N1277">
        <v>120</v>
      </c>
    </row>
    <row r="1278" spans="1:14" x14ac:dyDescent="0.35">
      <c r="A1278" t="s">
        <v>4481</v>
      </c>
      <c r="B1278" t="s">
        <v>95</v>
      </c>
      <c r="C1278" t="s">
        <v>21</v>
      </c>
      <c r="D1278" t="s">
        <v>46</v>
      </c>
      <c r="E1278" t="s">
        <v>22</v>
      </c>
      <c r="F1278" s="2">
        <v>43246</v>
      </c>
      <c r="G1278" s="2">
        <v>33073</v>
      </c>
      <c r="H1278" s="4">
        <v>90707</v>
      </c>
      <c r="I1278" s="4">
        <v>23671</v>
      </c>
      <c r="J1278" s="4">
        <f>Table1[[#This Row],[Basic Salary]]+Table1[[#This Row],[Bonus]]</f>
        <v>114378</v>
      </c>
      <c r="K1278">
        <v>85</v>
      </c>
      <c r="L1278">
        <v>58</v>
      </c>
      <c r="M1278" t="s">
        <v>18</v>
      </c>
      <c r="N1278">
        <v>104</v>
      </c>
    </row>
    <row r="1279" spans="1:14" x14ac:dyDescent="0.35">
      <c r="A1279" t="s">
        <v>3429</v>
      </c>
      <c r="B1279" t="s">
        <v>29</v>
      </c>
      <c r="C1279" t="s">
        <v>15</v>
      </c>
      <c r="D1279" t="s">
        <v>40</v>
      </c>
      <c r="E1279" t="s">
        <v>17</v>
      </c>
      <c r="F1279" s="2">
        <v>44939</v>
      </c>
      <c r="G1279" s="2">
        <v>31845</v>
      </c>
      <c r="H1279" s="4">
        <v>89232</v>
      </c>
      <c r="I1279" s="4">
        <v>25089</v>
      </c>
      <c r="J1279" s="4">
        <f>Table1[[#This Row],[Basic Salary]]+Table1[[#This Row],[Bonus]]</f>
        <v>114321</v>
      </c>
      <c r="K1279">
        <v>87</v>
      </c>
      <c r="L1279">
        <v>88</v>
      </c>
      <c r="M1279" t="s">
        <v>37</v>
      </c>
      <c r="N1279">
        <v>113</v>
      </c>
    </row>
    <row r="1280" spans="1:14" x14ac:dyDescent="0.35">
      <c r="A1280" t="s">
        <v>3081</v>
      </c>
      <c r="B1280" t="s">
        <v>39</v>
      </c>
      <c r="C1280" t="s">
        <v>21</v>
      </c>
      <c r="D1280" t="s">
        <v>40</v>
      </c>
      <c r="E1280" t="s">
        <v>51</v>
      </c>
      <c r="F1280" s="2">
        <v>44724</v>
      </c>
      <c r="G1280" s="2">
        <v>36158</v>
      </c>
      <c r="H1280" s="4">
        <v>103636</v>
      </c>
      <c r="I1280" s="4">
        <v>10677</v>
      </c>
      <c r="J1280" s="4">
        <f>Table1[[#This Row],[Basic Salary]]+Table1[[#This Row],[Bonus]]</f>
        <v>114313</v>
      </c>
      <c r="K1280">
        <v>70</v>
      </c>
      <c r="L1280">
        <v>76</v>
      </c>
      <c r="M1280" t="s">
        <v>31</v>
      </c>
      <c r="N1280">
        <v>108</v>
      </c>
    </row>
    <row r="1281" spans="1:14" x14ac:dyDescent="0.35">
      <c r="A1281" t="s">
        <v>526</v>
      </c>
      <c r="B1281" t="s">
        <v>129</v>
      </c>
      <c r="C1281" t="s">
        <v>15</v>
      </c>
      <c r="D1281" t="s">
        <v>46</v>
      </c>
      <c r="E1281" t="s">
        <v>51</v>
      </c>
      <c r="F1281" s="2">
        <v>44376</v>
      </c>
      <c r="G1281" s="2">
        <v>35858</v>
      </c>
      <c r="H1281" s="4">
        <v>102337</v>
      </c>
      <c r="I1281" s="4">
        <v>11971</v>
      </c>
      <c r="J1281" s="4">
        <f>Table1[[#This Row],[Basic Salary]]+Table1[[#This Row],[Bonus]]</f>
        <v>114308</v>
      </c>
      <c r="K1281">
        <v>62</v>
      </c>
      <c r="L1281">
        <v>75</v>
      </c>
      <c r="M1281" t="s">
        <v>31</v>
      </c>
      <c r="N1281">
        <v>118</v>
      </c>
    </row>
    <row r="1282" spans="1:14" x14ac:dyDescent="0.35">
      <c r="A1282" t="s">
        <v>1242</v>
      </c>
      <c r="B1282" t="s">
        <v>77</v>
      </c>
      <c r="C1282" t="s">
        <v>15</v>
      </c>
      <c r="D1282" t="s">
        <v>43</v>
      </c>
      <c r="E1282" t="s">
        <v>51</v>
      </c>
      <c r="F1282" s="2">
        <v>44879</v>
      </c>
      <c r="G1282" s="2">
        <v>34845</v>
      </c>
      <c r="H1282" s="4">
        <v>105264</v>
      </c>
      <c r="I1282" s="4">
        <v>9029</v>
      </c>
      <c r="J1282" s="4">
        <f>Table1[[#This Row],[Basic Salary]]+Table1[[#This Row],[Bonus]]</f>
        <v>114293</v>
      </c>
      <c r="K1282">
        <v>87</v>
      </c>
      <c r="L1282">
        <v>90</v>
      </c>
      <c r="M1282" t="s">
        <v>27</v>
      </c>
      <c r="N1282">
        <v>119</v>
      </c>
    </row>
    <row r="1283" spans="1:14" x14ac:dyDescent="0.35">
      <c r="A1283" t="s">
        <v>4786</v>
      </c>
      <c r="B1283" t="s">
        <v>36</v>
      </c>
      <c r="C1283" t="s">
        <v>21</v>
      </c>
      <c r="D1283" t="s">
        <v>40</v>
      </c>
      <c r="E1283" t="s">
        <v>17</v>
      </c>
      <c r="F1283" s="2">
        <v>43777</v>
      </c>
      <c r="G1283" s="2">
        <v>39810</v>
      </c>
      <c r="H1283" s="4">
        <v>100977</v>
      </c>
      <c r="I1283" s="4">
        <v>13316</v>
      </c>
      <c r="J1283" s="4">
        <f>Table1[[#This Row],[Basic Salary]]+Table1[[#This Row],[Bonus]]</f>
        <v>114293</v>
      </c>
      <c r="K1283">
        <v>69</v>
      </c>
      <c r="L1283">
        <v>53</v>
      </c>
      <c r="M1283" t="s">
        <v>23</v>
      </c>
      <c r="N1283">
        <v>110</v>
      </c>
    </row>
    <row r="1284" spans="1:14" x14ac:dyDescent="0.35">
      <c r="A1284" t="s">
        <v>253</v>
      </c>
      <c r="B1284" t="s">
        <v>93</v>
      </c>
      <c r="C1284" t="s">
        <v>15</v>
      </c>
      <c r="D1284" t="s">
        <v>16</v>
      </c>
      <c r="E1284" t="s">
        <v>22</v>
      </c>
      <c r="F1284" s="2">
        <v>45890</v>
      </c>
      <c r="G1284" s="2">
        <v>39730</v>
      </c>
      <c r="H1284" s="4">
        <v>100598</v>
      </c>
      <c r="I1284" s="4">
        <v>13672</v>
      </c>
      <c r="J1284" s="4">
        <f>Table1[[#This Row],[Basic Salary]]+Table1[[#This Row],[Bonus]]</f>
        <v>114270</v>
      </c>
      <c r="K1284">
        <v>73</v>
      </c>
      <c r="L1284">
        <v>89</v>
      </c>
      <c r="M1284" t="s">
        <v>23</v>
      </c>
      <c r="N1284">
        <v>114</v>
      </c>
    </row>
    <row r="1285" spans="1:14" x14ac:dyDescent="0.35">
      <c r="A1285" t="s">
        <v>2744</v>
      </c>
      <c r="B1285" t="s">
        <v>62</v>
      </c>
      <c r="C1285" t="s">
        <v>15</v>
      </c>
      <c r="D1285" t="s">
        <v>16</v>
      </c>
      <c r="E1285" t="s">
        <v>30</v>
      </c>
      <c r="F1285" s="2">
        <v>43353</v>
      </c>
      <c r="G1285" s="2">
        <v>34795</v>
      </c>
      <c r="H1285" s="4">
        <v>107853</v>
      </c>
      <c r="I1285" s="4">
        <v>6399</v>
      </c>
      <c r="J1285" s="4">
        <f>Table1[[#This Row],[Basic Salary]]+Table1[[#This Row],[Bonus]]</f>
        <v>114252</v>
      </c>
      <c r="K1285">
        <v>80</v>
      </c>
      <c r="L1285">
        <v>68</v>
      </c>
      <c r="M1285" t="s">
        <v>18</v>
      </c>
      <c r="N1285">
        <v>102</v>
      </c>
    </row>
    <row r="1286" spans="1:14" x14ac:dyDescent="0.35">
      <c r="A1286" t="s">
        <v>3300</v>
      </c>
      <c r="B1286" t="s">
        <v>14</v>
      </c>
      <c r="C1286" t="s">
        <v>21</v>
      </c>
      <c r="D1286" t="s">
        <v>46</v>
      </c>
      <c r="E1286" t="s">
        <v>30</v>
      </c>
      <c r="F1286" s="2">
        <v>44555</v>
      </c>
      <c r="G1286" s="2">
        <v>36797</v>
      </c>
      <c r="H1286" s="4">
        <v>93012</v>
      </c>
      <c r="I1286" s="4">
        <v>21233</v>
      </c>
      <c r="J1286" s="4">
        <f>Table1[[#This Row],[Basic Salary]]+Table1[[#This Row],[Bonus]]</f>
        <v>114245</v>
      </c>
      <c r="K1286">
        <v>70</v>
      </c>
      <c r="L1286">
        <v>78</v>
      </c>
      <c r="M1286" t="s">
        <v>34</v>
      </c>
      <c r="N1286">
        <v>113</v>
      </c>
    </row>
    <row r="1287" spans="1:14" x14ac:dyDescent="0.35">
      <c r="A1287" t="s">
        <v>1083</v>
      </c>
      <c r="B1287" t="s">
        <v>60</v>
      </c>
      <c r="C1287" t="s">
        <v>21</v>
      </c>
      <c r="D1287" t="s">
        <v>16</v>
      </c>
      <c r="E1287" t="s">
        <v>51</v>
      </c>
      <c r="F1287" s="2">
        <v>43434</v>
      </c>
      <c r="G1287" s="2">
        <v>40697</v>
      </c>
      <c r="H1287" s="4">
        <v>99993</v>
      </c>
      <c r="I1287" s="4">
        <v>14240</v>
      </c>
      <c r="J1287" s="4">
        <f>Table1[[#This Row],[Basic Salary]]+Table1[[#This Row],[Bonus]]</f>
        <v>114233</v>
      </c>
      <c r="K1287">
        <v>95</v>
      </c>
      <c r="L1287">
        <v>57</v>
      </c>
      <c r="M1287" t="s">
        <v>23</v>
      </c>
      <c r="N1287">
        <v>104</v>
      </c>
    </row>
    <row r="1288" spans="1:14" x14ac:dyDescent="0.35">
      <c r="A1288" t="s">
        <v>2240</v>
      </c>
      <c r="B1288" t="s">
        <v>29</v>
      </c>
      <c r="C1288" t="s">
        <v>21</v>
      </c>
      <c r="D1288" t="s">
        <v>43</v>
      </c>
      <c r="E1288" t="s">
        <v>26</v>
      </c>
      <c r="F1288" s="2">
        <v>43172</v>
      </c>
      <c r="G1288" s="2">
        <v>32930</v>
      </c>
      <c r="H1288" s="4">
        <v>100355</v>
      </c>
      <c r="I1288" s="4">
        <v>13835</v>
      </c>
      <c r="J1288" s="4">
        <f>Table1[[#This Row],[Basic Salary]]+Table1[[#This Row],[Bonus]]</f>
        <v>114190</v>
      </c>
      <c r="K1288">
        <v>86</v>
      </c>
      <c r="L1288">
        <v>56</v>
      </c>
      <c r="M1288" t="s">
        <v>53</v>
      </c>
      <c r="N1288">
        <v>117</v>
      </c>
    </row>
    <row r="1289" spans="1:14" x14ac:dyDescent="0.35">
      <c r="A1289" t="s">
        <v>2067</v>
      </c>
      <c r="B1289" t="s">
        <v>36</v>
      </c>
      <c r="C1289" t="s">
        <v>21</v>
      </c>
      <c r="D1289" t="s">
        <v>46</v>
      </c>
      <c r="E1289" t="s">
        <v>51</v>
      </c>
      <c r="F1289" s="2">
        <v>42201</v>
      </c>
      <c r="G1289" s="2">
        <v>36777</v>
      </c>
      <c r="H1289" s="4">
        <v>97627</v>
      </c>
      <c r="I1289" s="4">
        <v>16480</v>
      </c>
      <c r="J1289" s="4">
        <f>Table1[[#This Row],[Basic Salary]]+Table1[[#This Row],[Bonus]]</f>
        <v>114107</v>
      </c>
      <c r="K1289">
        <v>100</v>
      </c>
      <c r="L1289">
        <v>50</v>
      </c>
      <c r="M1289" t="s">
        <v>31</v>
      </c>
      <c r="N1289">
        <v>109</v>
      </c>
    </row>
    <row r="1290" spans="1:14" x14ac:dyDescent="0.35">
      <c r="A1290" t="s">
        <v>1453</v>
      </c>
      <c r="B1290" t="s">
        <v>14</v>
      </c>
      <c r="C1290" t="s">
        <v>15</v>
      </c>
      <c r="D1290" t="s">
        <v>81</v>
      </c>
      <c r="E1290" t="s">
        <v>26</v>
      </c>
      <c r="F1290" s="2">
        <v>43886</v>
      </c>
      <c r="G1290" s="2">
        <v>38550</v>
      </c>
      <c r="H1290" s="4">
        <v>108707</v>
      </c>
      <c r="I1290" s="4">
        <v>5399</v>
      </c>
      <c r="J1290" s="4">
        <f>Table1[[#This Row],[Basic Salary]]+Table1[[#This Row],[Bonus]]</f>
        <v>114106</v>
      </c>
      <c r="K1290">
        <v>93</v>
      </c>
      <c r="L1290">
        <v>97</v>
      </c>
      <c r="M1290" t="s">
        <v>37</v>
      </c>
      <c r="N1290">
        <v>107</v>
      </c>
    </row>
    <row r="1291" spans="1:14" x14ac:dyDescent="0.35">
      <c r="A1291" t="s">
        <v>3821</v>
      </c>
      <c r="B1291" t="s">
        <v>87</v>
      </c>
      <c r="C1291" t="s">
        <v>21</v>
      </c>
      <c r="D1291" t="s">
        <v>40</v>
      </c>
      <c r="E1291" t="s">
        <v>65</v>
      </c>
      <c r="F1291" s="2">
        <v>42901</v>
      </c>
      <c r="G1291" s="2">
        <v>29570</v>
      </c>
      <c r="H1291" s="4">
        <v>103695</v>
      </c>
      <c r="I1291" s="4">
        <v>10411</v>
      </c>
      <c r="J1291" s="4">
        <f>Table1[[#This Row],[Basic Salary]]+Table1[[#This Row],[Bonus]]</f>
        <v>114106</v>
      </c>
      <c r="K1291">
        <v>75</v>
      </c>
      <c r="L1291">
        <v>62</v>
      </c>
      <c r="M1291" t="s">
        <v>34</v>
      </c>
      <c r="N1291">
        <v>113</v>
      </c>
    </row>
    <row r="1292" spans="1:14" x14ac:dyDescent="0.35">
      <c r="A1292" t="s">
        <v>4234</v>
      </c>
      <c r="B1292" t="s">
        <v>95</v>
      </c>
      <c r="C1292" t="s">
        <v>15</v>
      </c>
      <c r="D1292" t="s">
        <v>46</v>
      </c>
      <c r="E1292" t="s">
        <v>65</v>
      </c>
      <c r="F1292" s="2">
        <v>45277</v>
      </c>
      <c r="G1292" s="2">
        <v>30267</v>
      </c>
      <c r="H1292" s="4">
        <v>93009</v>
      </c>
      <c r="I1292" s="4">
        <v>21091</v>
      </c>
      <c r="J1292" s="4">
        <f>Table1[[#This Row],[Basic Salary]]+Table1[[#This Row],[Bonus]]</f>
        <v>114100</v>
      </c>
      <c r="K1292">
        <v>98</v>
      </c>
      <c r="L1292">
        <v>84</v>
      </c>
      <c r="M1292" t="s">
        <v>18</v>
      </c>
      <c r="N1292">
        <v>102</v>
      </c>
    </row>
    <row r="1293" spans="1:14" x14ac:dyDescent="0.35">
      <c r="A1293" t="s">
        <v>2859</v>
      </c>
      <c r="B1293" t="s">
        <v>39</v>
      </c>
      <c r="C1293" t="s">
        <v>21</v>
      </c>
      <c r="D1293" t="s">
        <v>40</v>
      </c>
      <c r="E1293" t="s">
        <v>26</v>
      </c>
      <c r="F1293" s="2">
        <v>42990</v>
      </c>
      <c r="G1293" s="2">
        <v>33047</v>
      </c>
      <c r="H1293" s="4">
        <v>84290</v>
      </c>
      <c r="I1293" s="4">
        <v>29777</v>
      </c>
      <c r="J1293" s="4">
        <f>Table1[[#This Row],[Basic Salary]]+Table1[[#This Row],[Bonus]]</f>
        <v>114067</v>
      </c>
      <c r="K1293">
        <v>77</v>
      </c>
      <c r="L1293">
        <v>63</v>
      </c>
      <c r="M1293" t="s">
        <v>27</v>
      </c>
      <c r="N1293">
        <v>102</v>
      </c>
    </row>
    <row r="1294" spans="1:14" x14ac:dyDescent="0.35">
      <c r="A1294" t="s">
        <v>4048</v>
      </c>
      <c r="B1294" t="s">
        <v>42</v>
      </c>
      <c r="C1294" t="s">
        <v>21</v>
      </c>
      <c r="D1294" t="s">
        <v>25</v>
      </c>
      <c r="E1294" t="s">
        <v>17</v>
      </c>
      <c r="F1294" s="2">
        <v>44604</v>
      </c>
      <c r="G1294" s="2">
        <v>39010</v>
      </c>
      <c r="H1294" s="4">
        <v>91652</v>
      </c>
      <c r="I1294" s="4">
        <v>22405</v>
      </c>
      <c r="J1294" s="4">
        <f>Table1[[#This Row],[Basic Salary]]+Table1[[#This Row],[Bonus]]</f>
        <v>114057</v>
      </c>
      <c r="K1294">
        <v>76</v>
      </c>
      <c r="L1294">
        <v>100</v>
      </c>
      <c r="M1294" t="s">
        <v>31</v>
      </c>
      <c r="N1294">
        <v>105</v>
      </c>
    </row>
    <row r="1295" spans="1:14" x14ac:dyDescent="0.35">
      <c r="A1295" t="s">
        <v>2728</v>
      </c>
      <c r="B1295" t="s">
        <v>87</v>
      </c>
      <c r="C1295" t="s">
        <v>21</v>
      </c>
      <c r="D1295" t="s">
        <v>46</v>
      </c>
      <c r="E1295" t="s">
        <v>30</v>
      </c>
      <c r="F1295" s="2">
        <v>45370</v>
      </c>
      <c r="G1295" s="2">
        <v>34789</v>
      </c>
      <c r="H1295" s="4">
        <v>98810</v>
      </c>
      <c r="I1295" s="4">
        <v>15237</v>
      </c>
      <c r="J1295" s="4">
        <f>Table1[[#This Row],[Basic Salary]]+Table1[[#This Row],[Bonus]]</f>
        <v>114047</v>
      </c>
      <c r="K1295">
        <v>86</v>
      </c>
      <c r="L1295">
        <v>79</v>
      </c>
      <c r="M1295" t="s">
        <v>23</v>
      </c>
      <c r="N1295">
        <v>119</v>
      </c>
    </row>
    <row r="1296" spans="1:14" x14ac:dyDescent="0.35">
      <c r="A1296" t="s">
        <v>2875</v>
      </c>
      <c r="B1296" t="s">
        <v>14</v>
      </c>
      <c r="C1296" t="s">
        <v>15</v>
      </c>
      <c r="D1296" t="s">
        <v>25</v>
      </c>
      <c r="E1296" t="s">
        <v>30</v>
      </c>
      <c r="F1296" s="2">
        <v>44540</v>
      </c>
      <c r="G1296" s="2">
        <v>32918</v>
      </c>
      <c r="H1296" s="4">
        <v>89147</v>
      </c>
      <c r="I1296" s="4">
        <v>24798</v>
      </c>
      <c r="J1296" s="4">
        <f>Table1[[#This Row],[Basic Salary]]+Table1[[#This Row],[Bonus]]</f>
        <v>113945</v>
      </c>
      <c r="K1296">
        <v>91</v>
      </c>
      <c r="L1296">
        <v>45</v>
      </c>
      <c r="M1296" t="s">
        <v>23</v>
      </c>
      <c r="N1296">
        <v>102</v>
      </c>
    </row>
    <row r="1297" spans="1:14" x14ac:dyDescent="0.35">
      <c r="A1297" t="s">
        <v>213</v>
      </c>
      <c r="B1297" t="s">
        <v>42</v>
      </c>
      <c r="C1297" t="s">
        <v>21</v>
      </c>
      <c r="D1297" t="s">
        <v>81</v>
      </c>
      <c r="E1297" t="s">
        <v>30</v>
      </c>
      <c r="F1297" s="2">
        <v>44969</v>
      </c>
      <c r="G1297" s="2">
        <v>39978</v>
      </c>
      <c r="H1297" s="4">
        <v>103997</v>
      </c>
      <c r="I1297" s="4">
        <v>9927</v>
      </c>
      <c r="J1297" s="4">
        <f>Table1[[#This Row],[Basic Salary]]+Table1[[#This Row],[Bonus]]</f>
        <v>113924</v>
      </c>
      <c r="K1297">
        <v>81</v>
      </c>
      <c r="L1297">
        <v>45</v>
      </c>
      <c r="M1297" t="s">
        <v>23</v>
      </c>
      <c r="N1297">
        <v>105</v>
      </c>
    </row>
    <row r="1298" spans="1:14" x14ac:dyDescent="0.35">
      <c r="A1298" t="s">
        <v>1828</v>
      </c>
      <c r="B1298" t="s">
        <v>77</v>
      </c>
      <c r="C1298" t="s">
        <v>21</v>
      </c>
      <c r="D1298" t="s">
        <v>81</v>
      </c>
      <c r="E1298" t="s">
        <v>22</v>
      </c>
      <c r="F1298" s="2">
        <v>42368</v>
      </c>
      <c r="G1298" s="2">
        <v>37473</v>
      </c>
      <c r="H1298" s="4">
        <v>101399</v>
      </c>
      <c r="I1298" s="4">
        <v>12514</v>
      </c>
      <c r="J1298" s="4">
        <f>Table1[[#This Row],[Basic Salary]]+Table1[[#This Row],[Bonus]]</f>
        <v>113913</v>
      </c>
      <c r="K1298">
        <v>96</v>
      </c>
      <c r="L1298">
        <v>57</v>
      </c>
      <c r="M1298" t="s">
        <v>53</v>
      </c>
      <c r="N1298">
        <v>114</v>
      </c>
    </row>
    <row r="1299" spans="1:14" x14ac:dyDescent="0.35">
      <c r="A1299" t="s">
        <v>3992</v>
      </c>
      <c r="B1299" t="s">
        <v>71</v>
      </c>
      <c r="C1299" t="s">
        <v>15</v>
      </c>
      <c r="D1299" t="s">
        <v>25</v>
      </c>
      <c r="E1299" t="s">
        <v>17</v>
      </c>
      <c r="F1299" s="2">
        <v>43715</v>
      </c>
      <c r="G1299" s="2">
        <v>34100</v>
      </c>
      <c r="H1299" s="4">
        <v>96714</v>
      </c>
      <c r="I1299" s="4">
        <v>17197</v>
      </c>
      <c r="J1299" s="4">
        <f>Table1[[#This Row],[Basic Salary]]+Table1[[#This Row],[Bonus]]</f>
        <v>113911</v>
      </c>
      <c r="K1299">
        <v>65</v>
      </c>
      <c r="L1299">
        <v>83</v>
      </c>
      <c r="M1299" t="s">
        <v>53</v>
      </c>
      <c r="N1299">
        <v>102</v>
      </c>
    </row>
    <row r="1300" spans="1:14" x14ac:dyDescent="0.35">
      <c r="A1300" t="s">
        <v>2495</v>
      </c>
      <c r="B1300" t="s">
        <v>29</v>
      </c>
      <c r="C1300" t="s">
        <v>15</v>
      </c>
      <c r="D1300" t="s">
        <v>81</v>
      </c>
      <c r="E1300" t="s">
        <v>22</v>
      </c>
      <c r="F1300" s="2">
        <v>44820</v>
      </c>
      <c r="G1300" s="2">
        <v>37819</v>
      </c>
      <c r="H1300" s="4">
        <v>104165</v>
      </c>
      <c r="I1300" s="4">
        <v>9744</v>
      </c>
      <c r="J1300" s="4">
        <f>Table1[[#This Row],[Basic Salary]]+Table1[[#This Row],[Bonus]]</f>
        <v>113909</v>
      </c>
      <c r="K1300">
        <v>90</v>
      </c>
      <c r="L1300">
        <v>52</v>
      </c>
      <c r="M1300" t="s">
        <v>23</v>
      </c>
      <c r="N1300">
        <v>114</v>
      </c>
    </row>
    <row r="1301" spans="1:14" x14ac:dyDescent="0.35">
      <c r="A1301" t="s">
        <v>599</v>
      </c>
      <c r="B1301" t="s">
        <v>62</v>
      </c>
      <c r="C1301" t="s">
        <v>21</v>
      </c>
      <c r="D1301" t="s">
        <v>16</v>
      </c>
      <c r="E1301" t="s">
        <v>17</v>
      </c>
      <c r="F1301" s="2">
        <v>44538</v>
      </c>
      <c r="G1301" s="2">
        <v>34765</v>
      </c>
      <c r="H1301" s="4">
        <v>106937</v>
      </c>
      <c r="I1301" s="4">
        <v>6967</v>
      </c>
      <c r="J1301" s="4">
        <f>Table1[[#This Row],[Basic Salary]]+Table1[[#This Row],[Bonus]]</f>
        <v>113904</v>
      </c>
      <c r="K1301">
        <v>63</v>
      </c>
      <c r="L1301">
        <v>62</v>
      </c>
      <c r="M1301" t="s">
        <v>18</v>
      </c>
      <c r="N1301">
        <v>105</v>
      </c>
    </row>
    <row r="1302" spans="1:14" x14ac:dyDescent="0.35">
      <c r="A1302" t="s">
        <v>278</v>
      </c>
      <c r="B1302" t="s">
        <v>129</v>
      </c>
      <c r="C1302" t="s">
        <v>15</v>
      </c>
      <c r="D1302" t="s">
        <v>40</v>
      </c>
      <c r="E1302" t="s">
        <v>17</v>
      </c>
      <c r="F1302" s="2">
        <v>45834</v>
      </c>
      <c r="G1302" s="2">
        <v>37014</v>
      </c>
      <c r="H1302" s="4">
        <v>87580</v>
      </c>
      <c r="I1302" s="4">
        <v>26316</v>
      </c>
      <c r="J1302" s="4">
        <f>Table1[[#This Row],[Basic Salary]]+Table1[[#This Row],[Bonus]]</f>
        <v>113896</v>
      </c>
      <c r="K1302">
        <v>72</v>
      </c>
      <c r="L1302">
        <v>88</v>
      </c>
      <c r="M1302" t="s">
        <v>31</v>
      </c>
      <c r="N1302">
        <v>111</v>
      </c>
    </row>
    <row r="1303" spans="1:14" x14ac:dyDescent="0.35">
      <c r="A1303" t="s">
        <v>2884</v>
      </c>
      <c r="B1303" t="s">
        <v>89</v>
      </c>
      <c r="C1303" t="s">
        <v>15</v>
      </c>
      <c r="D1303" t="s">
        <v>40</v>
      </c>
      <c r="E1303" t="s">
        <v>17</v>
      </c>
      <c r="F1303" s="2">
        <v>42308</v>
      </c>
      <c r="G1303" s="2">
        <v>41039</v>
      </c>
      <c r="H1303" s="4">
        <v>106913</v>
      </c>
      <c r="I1303" s="4">
        <v>6961</v>
      </c>
      <c r="J1303" s="4">
        <f>Table1[[#This Row],[Basic Salary]]+Table1[[#This Row],[Bonus]]</f>
        <v>113874</v>
      </c>
      <c r="K1303">
        <v>69</v>
      </c>
      <c r="L1303">
        <v>48</v>
      </c>
      <c r="M1303" t="s">
        <v>37</v>
      </c>
      <c r="N1303">
        <v>103</v>
      </c>
    </row>
    <row r="1304" spans="1:14" x14ac:dyDescent="0.35">
      <c r="A1304" t="s">
        <v>2348</v>
      </c>
      <c r="B1304" t="s">
        <v>95</v>
      </c>
      <c r="C1304" t="s">
        <v>15</v>
      </c>
      <c r="D1304" t="s">
        <v>40</v>
      </c>
      <c r="E1304" t="s">
        <v>22</v>
      </c>
      <c r="F1304" s="2">
        <v>44106</v>
      </c>
      <c r="G1304" s="2">
        <v>36994</v>
      </c>
      <c r="H1304" s="4">
        <v>91326</v>
      </c>
      <c r="I1304" s="4">
        <v>22529</v>
      </c>
      <c r="J1304" s="4">
        <f>Table1[[#This Row],[Basic Salary]]+Table1[[#This Row],[Bonus]]</f>
        <v>113855</v>
      </c>
      <c r="K1304">
        <v>71</v>
      </c>
      <c r="L1304">
        <v>91</v>
      </c>
      <c r="M1304" t="s">
        <v>23</v>
      </c>
      <c r="N1304">
        <v>103</v>
      </c>
    </row>
    <row r="1305" spans="1:14" x14ac:dyDescent="0.35">
      <c r="A1305" t="s">
        <v>1553</v>
      </c>
      <c r="B1305" t="s">
        <v>45</v>
      </c>
      <c r="C1305" t="s">
        <v>21</v>
      </c>
      <c r="D1305" t="s">
        <v>33</v>
      </c>
      <c r="E1305" t="s">
        <v>17</v>
      </c>
      <c r="F1305" s="2">
        <v>42339</v>
      </c>
      <c r="G1305" s="2">
        <v>34786</v>
      </c>
      <c r="H1305" s="4">
        <v>84208</v>
      </c>
      <c r="I1305" s="4">
        <v>29635</v>
      </c>
      <c r="J1305" s="4">
        <f>Table1[[#This Row],[Basic Salary]]+Table1[[#This Row],[Bonus]]</f>
        <v>113843</v>
      </c>
      <c r="K1305">
        <v>66</v>
      </c>
      <c r="L1305">
        <v>73</v>
      </c>
      <c r="M1305" t="s">
        <v>31</v>
      </c>
      <c r="N1305">
        <v>101</v>
      </c>
    </row>
    <row r="1306" spans="1:14" x14ac:dyDescent="0.35">
      <c r="A1306" t="s">
        <v>1016</v>
      </c>
      <c r="B1306" t="s">
        <v>71</v>
      </c>
      <c r="C1306" t="s">
        <v>21</v>
      </c>
      <c r="D1306" t="s">
        <v>25</v>
      </c>
      <c r="E1306" t="s">
        <v>17</v>
      </c>
      <c r="F1306" s="2">
        <v>43760</v>
      </c>
      <c r="G1306" s="2">
        <v>33211</v>
      </c>
      <c r="H1306" s="4">
        <v>106233</v>
      </c>
      <c r="I1306" s="4">
        <v>7601</v>
      </c>
      <c r="J1306" s="4">
        <f>Table1[[#This Row],[Basic Salary]]+Table1[[#This Row],[Bonus]]</f>
        <v>113834</v>
      </c>
      <c r="K1306">
        <v>63</v>
      </c>
      <c r="L1306">
        <v>48</v>
      </c>
      <c r="M1306" t="s">
        <v>31</v>
      </c>
      <c r="N1306">
        <v>116</v>
      </c>
    </row>
    <row r="1307" spans="1:14" x14ac:dyDescent="0.35">
      <c r="A1307" t="s">
        <v>359</v>
      </c>
      <c r="B1307" t="s">
        <v>95</v>
      </c>
      <c r="C1307" t="s">
        <v>15</v>
      </c>
      <c r="D1307" t="s">
        <v>81</v>
      </c>
      <c r="E1307" t="s">
        <v>17</v>
      </c>
      <c r="F1307" s="2">
        <v>43203</v>
      </c>
      <c r="G1307" s="2">
        <v>33961</v>
      </c>
      <c r="H1307" s="4">
        <v>100069</v>
      </c>
      <c r="I1307" s="4">
        <v>13760</v>
      </c>
      <c r="J1307" s="4">
        <f>Table1[[#This Row],[Basic Salary]]+Table1[[#This Row],[Bonus]]</f>
        <v>113829</v>
      </c>
      <c r="K1307">
        <v>92</v>
      </c>
      <c r="L1307">
        <v>97</v>
      </c>
      <c r="M1307" t="s">
        <v>18</v>
      </c>
      <c r="N1307">
        <v>104</v>
      </c>
    </row>
    <row r="1308" spans="1:14" x14ac:dyDescent="0.35">
      <c r="A1308" t="s">
        <v>4083</v>
      </c>
      <c r="B1308" t="s">
        <v>129</v>
      </c>
      <c r="C1308" t="s">
        <v>21</v>
      </c>
      <c r="D1308" t="s">
        <v>40</v>
      </c>
      <c r="E1308" t="s">
        <v>22</v>
      </c>
      <c r="F1308" s="2">
        <v>43204</v>
      </c>
      <c r="G1308" s="2">
        <v>29864</v>
      </c>
      <c r="H1308" s="4">
        <v>88238</v>
      </c>
      <c r="I1308" s="4">
        <v>25587</v>
      </c>
      <c r="J1308" s="4">
        <f>Table1[[#This Row],[Basic Salary]]+Table1[[#This Row],[Bonus]]</f>
        <v>113825</v>
      </c>
      <c r="K1308">
        <v>97</v>
      </c>
      <c r="L1308">
        <v>52</v>
      </c>
      <c r="M1308" t="s">
        <v>27</v>
      </c>
      <c r="N1308">
        <v>112</v>
      </c>
    </row>
    <row r="1309" spans="1:14" x14ac:dyDescent="0.35">
      <c r="A1309" t="s">
        <v>4803</v>
      </c>
      <c r="B1309" t="s">
        <v>77</v>
      </c>
      <c r="C1309" t="s">
        <v>21</v>
      </c>
      <c r="D1309" t="s">
        <v>25</v>
      </c>
      <c r="E1309" t="s">
        <v>65</v>
      </c>
      <c r="F1309" s="2">
        <v>45420</v>
      </c>
      <c r="G1309" s="2">
        <v>38978</v>
      </c>
      <c r="H1309" s="4">
        <v>88055</v>
      </c>
      <c r="I1309" s="4">
        <v>25762</v>
      </c>
      <c r="J1309" s="4">
        <f>Table1[[#This Row],[Basic Salary]]+Table1[[#This Row],[Bonus]]</f>
        <v>113817</v>
      </c>
      <c r="K1309">
        <v>62</v>
      </c>
      <c r="L1309">
        <v>45</v>
      </c>
      <c r="M1309" t="s">
        <v>34</v>
      </c>
      <c r="N1309">
        <v>101</v>
      </c>
    </row>
    <row r="1310" spans="1:14" x14ac:dyDescent="0.35">
      <c r="A1310" t="s">
        <v>3913</v>
      </c>
      <c r="B1310" t="s">
        <v>129</v>
      </c>
      <c r="C1310" t="s">
        <v>21</v>
      </c>
      <c r="D1310" t="s">
        <v>46</v>
      </c>
      <c r="E1310" t="s">
        <v>17</v>
      </c>
      <c r="F1310" s="2">
        <v>44736</v>
      </c>
      <c r="G1310" s="2">
        <v>40531</v>
      </c>
      <c r="H1310" s="4">
        <v>93666</v>
      </c>
      <c r="I1310" s="4">
        <v>20133</v>
      </c>
      <c r="J1310" s="4">
        <f>Table1[[#This Row],[Basic Salary]]+Table1[[#This Row],[Bonus]]</f>
        <v>113799</v>
      </c>
      <c r="K1310">
        <v>89</v>
      </c>
      <c r="L1310">
        <v>92</v>
      </c>
      <c r="M1310" t="s">
        <v>27</v>
      </c>
      <c r="N1310">
        <v>116</v>
      </c>
    </row>
    <row r="1311" spans="1:14" x14ac:dyDescent="0.35">
      <c r="A1311" t="s">
        <v>2254</v>
      </c>
      <c r="B1311" t="s">
        <v>50</v>
      </c>
      <c r="C1311" t="s">
        <v>21</v>
      </c>
      <c r="D1311" t="s">
        <v>33</v>
      </c>
      <c r="E1311" t="s">
        <v>17</v>
      </c>
      <c r="F1311" s="2">
        <v>45679</v>
      </c>
      <c r="G1311" s="2">
        <v>31528</v>
      </c>
      <c r="H1311" s="4">
        <v>99590</v>
      </c>
      <c r="I1311" s="4">
        <v>14194</v>
      </c>
      <c r="J1311" s="4">
        <f>Table1[[#This Row],[Basic Salary]]+Table1[[#This Row],[Bonus]]</f>
        <v>113784</v>
      </c>
      <c r="K1311">
        <v>84</v>
      </c>
      <c r="L1311">
        <v>88</v>
      </c>
      <c r="M1311" t="s">
        <v>23</v>
      </c>
      <c r="N1311">
        <v>102</v>
      </c>
    </row>
    <row r="1312" spans="1:14" x14ac:dyDescent="0.35">
      <c r="A1312" t="s">
        <v>1916</v>
      </c>
      <c r="B1312" t="s">
        <v>62</v>
      </c>
      <c r="C1312" t="s">
        <v>15</v>
      </c>
      <c r="D1312" t="s">
        <v>16</v>
      </c>
      <c r="E1312" t="s">
        <v>65</v>
      </c>
      <c r="F1312" s="2">
        <v>44622</v>
      </c>
      <c r="G1312" s="2">
        <v>30732</v>
      </c>
      <c r="H1312" s="4">
        <v>89431</v>
      </c>
      <c r="I1312" s="4">
        <v>24300</v>
      </c>
      <c r="J1312" s="4">
        <f>Table1[[#This Row],[Basic Salary]]+Table1[[#This Row],[Bonus]]</f>
        <v>113731</v>
      </c>
      <c r="K1312">
        <v>94</v>
      </c>
      <c r="L1312">
        <v>92</v>
      </c>
      <c r="M1312" t="s">
        <v>37</v>
      </c>
      <c r="N1312">
        <v>104</v>
      </c>
    </row>
    <row r="1313" spans="1:14" x14ac:dyDescent="0.35">
      <c r="A1313" t="s">
        <v>4363</v>
      </c>
      <c r="B1313" t="s">
        <v>129</v>
      </c>
      <c r="C1313" t="s">
        <v>15</v>
      </c>
      <c r="D1313" t="s">
        <v>43</v>
      </c>
      <c r="E1313" t="s">
        <v>17</v>
      </c>
      <c r="F1313" s="2">
        <v>42863</v>
      </c>
      <c r="G1313" s="2">
        <v>30330</v>
      </c>
      <c r="H1313" s="4">
        <v>101400</v>
      </c>
      <c r="I1313" s="4">
        <v>12318</v>
      </c>
      <c r="J1313" s="4">
        <f>Table1[[#This Row],[Basic Salary]]+Table1[[#This Row],[Bonus]]</f>
        <v>113718</v>
      </c>
      <c r="K1313">
        <v>76</v>
      </c>
      <c r="L1313">
        <v>67</v>
      </c>
      <c r="M1313" t="s">
        <v>31</v>
      </c>
      <c r="N1313">
        <v>102</v>
      </c>
    </row>
    <row r="1314" spans="1:14" x14ac:dyDescent="0.35">
      <c r="A1314" t="s">
        <v>3929</v>
      </c>
      <c r="B1314" t="s">
        <v>50</v>
      </c>
      <c r="C1314" t="s">
        <v>15</v>
      </c>
      <c r="D1314" t="s">
        <v>40</v>
      </c>
      <c r="E1314" t="s">
        <v>51</v>
      </c>
      <c r="F1314" s="2">
        <v>45505</v>
      </c>
      <c r="G1314" s="2">
        <v>40107</v>
      </c>
      <c r="H1314" s="4">
        <v>102232</v>
      </c>
      <c r="I1314" s="4">
        <v>11454</v>
      </c>
      <c r="J1314" s="4">
        <f>Table1[[#This Row],[Basic Salary]]+Table1[[#This Row],[Bonus]]</f>
        <v>113686</v>
      </c>
      <c r="K1314">
        <v>78</v>
      </c>
      <c r="L1314">
        <v>87</v>
      </c>
      <c r="M1314" t="s">
        <v>31</v>
      </c>
      <c r="N1314">
        <v>104</v>
      </c>
    </row>
    <row r="1315" spans="1:14" x14ac:dyDescent="0.35">
      <c r="A1315" t="s">
        <v>455</v>
      </c>
      <c r="B1315" t="s">
        <v>89</v>
      </c>
      <c r="C1315" t="s">
        <v>15</v>
      </c>
      <c r="D1315" t="s">
        <v>46</v>
      </c>
      <c r="E1315" t="s">
        <v>17</v>
      </c>
      <c r="F1315" s="2">
        <v>44395</v>
      </c>
      <c r="G1315" s="2">
        <v>38728</v>
      </c>
      <c r="H1315" s="4">
        <v>106350</v>
      </c>
      <c r="I1315" s="4">
        <v>7333</v>
      </c>
      <c r="J1315" s="4">
        <f>Table1[[#This Row],[Basic Salary]]+Table1[[#This Row],[Bonus]]</f>
        <v>113683</v>
      </c>
      <c r="K1315">
        <v>90</v>
      </c>
      <c r="L1315">
        <v>96</v>
      </c>
      <c r="M1315" t="s">
        <v>37</v>
      </c>
      <c r="N1315">
        <v>117</v>
      </c>
    </row>
    <row r="1316" spans="1:14" x14ac:dyDescent="0.35">
      <c r="A1316" t="s">
        <v>2629</v>
      </c>
      <c r="B1316" t="s">
        <v>69</v>
      </c>
      <c r="C1316" t="s">
        <v>21</v>
      </c>
      <c r="D1316" t="s">
        <v>16</v>
      </c>
      <c r="E1316" t="s">
        <v>51</v>
      </c>
      <c r="F1316" s="2">
        <v>42297</v>
      </c>
      <c r="G1316" s="2">
        <v>36941</v>
      </c>
      <c r="H1316" s="4">
        <v>107558</v>
      </c>
      <c r="I1316" s="4">
        <v>6117</v>
      </c>
      <c r="J1316" s="4">
        <f>Table1[[#This Row],[Basic Salary]]+Table1[[#This Row],[Bonus]]</f>
        <v>113675</v>
      </c>
      <c r="K1316">
        <v>95</v>
      </c>
      <c r="L1316">
        <v>94</v>
      </c>
      <c r="M1316" t="s">
        <v>34</v>
      </c>
      <c r="N1316">
        <v>112</v>
      </c>
    </row>
    <row r="1317" spans="1:14" x14ac:dyDescent="0.35">
      <c r="A1317" t="s">
        <v>1355</v>
      </c>
      <c r="B1317" t="s">
        <v>87</v>
      </c>
      <c r="C1317" t="s">
        <v>15</v>
      </c>
      <c r="D1317" t="s">
        <v>16</v>
      </c>
      <c r="E1317" t="s">
        <v>51</v>
      </c>
      <c r="F1317" s="2">
        <v>42698</v>
      </c>
      <c r="G1317" s="2">
        <v>32623</v>
      </c>
      <c r="H1317" s="4">
        <v>89200</v>
      </c>
      <c r="I1317" s="4">
        <v>24444</v>
      </c>
      <c r="J1317" s="4">
        <f>Table1[[#This Row],[Basic Salary]]+Table1[[#This Row],[Bonus]]</f>
        <v>113644</v>
      </c>
      <c r="K1317">
        <v>75</v>
      </c>
      <c r="L1317">
        <v>45</v>
      </c>
      <c r="M1317" t="s">
        <v>37</v>
      </c>
      <c r="N1317">
        <v>113</v>
      </c>
    </row>
    <row r="1318" spans="1:14" x14ac:dyDescent="0.35">
      <c r="A1318" t="s">
        <v>274</v>
      </c>
      <c r="B1318" t="s">
        <v>50</v>
      </c>
      <c r="C1318" t="s">
        <v>21</v>
      </c>
      <c r="D1318" t="s">
        <v>81</v>
      </c>
      <c r="E1318" t="s">
        <v>22</v>
      </c>
      <c r="F1318" s="2">
        <v>44353</v>
      </c>
      <c r="G1318" s="2">
        <v>40306</v>
      </c>
      <c r="H1318" s="4">
        <v>96197</v>
      </c>
      <c r="I1318" s="4">
        <v>17441</v>
      </c>
      <c r="J1318" s="4">
        <f>Table1[[#This Row],[Basic Salary]]+Table1[[#This Row],[Bonus]]</f>
        <v>113638</v>
      </c>
      <c r="K1318">
        <v>85</v>
      </c>
      <c r="L1318">
        <v>92</v>
      </c>
      <c r="M1318" t="s">
        <v>31</v>
      </c>
      <c r="N1318">
        <v>105</v>
      </c>
    </row>
    <row r="1319" spans="1:14" x14ac:dyDescent="0.35">
      <c r="A1319" t="s">
        <v>4492</v>
      </c>
      <c r="B1319" t="s">
        <v>89</v>
      </c>
      <c r="C1319" t="s">
        <v>15</v>
      </c>
      <c r="D1319" t="s">
        <v>33</v>
      </c>
      <c r="E1319" t="s">
        <v>22</v>
      </c>
      <c r="F1319" s="2">
        <v>43727</v>
      </c>
      <c r="G1319" s="2">
        <v>31350</v>
      </c>
      <c r="H1319" s="4">
        <v>98928</v>
      </c>
      <c r="I1319" s="4">
        <v>14705</v>
      </c>
      <c r="J1319" s="4">
        <f>Table1[[#This Row],[Basic Salary]]+Table1[[#This Row],[Bonus]]</f>
        <v>113633</v>
      </c>
      <c r="K1319">
        <v>83</v>
      </c>
      <c r="L1319">
        <v>95</v>
      </c>
      <c r="M1319" t="s">
        <v>53</v>
      </c>
      <c r="N1319">
        <v>105</v>
      </c>
    </row>
    <row r="1320" spans="1:14" x14ac:dyDescent="0.35">
      <c r="A1320" t="s">
        <v>2282</v>
      </c>
      <c r="B1320" t="s">
        <v>20</v>
      </c>
      <c r="C1320" t="s">
        <v>21</v>
      </c>
      <c r="D1320" t="s">
        <v>81</v>
      </c>
      <c r="E1320" t="s">
        <v>51</v>
      </c>
      <c r="F1320" s="2">
        <v>42347</v>
      </c>
      <c r="G1320" s="2">
        <v>31543</v>
      </c>
      <c r="H1320" s="4">
        <v>104244</v>
      </c>
      <c r="I1320" s="4">
        <v>9385</v>
      </c>
      <c r="J1320" s="4">
        <f>Table1[[#This Row],[Basic Salary]]+Table1[[#This Row],[Bonus]]</f>
        <v>113629</v>
      </c>
      <c r="K1320">
        <v>61</v>
      </c>
      <c r="L1320">
        <v>81</v>
      </c>
      <c r="M1320" t="s">
        <v>31</v>
      </c>
      <c r="N1320">
        <v>119</v>
      </c>
    </row>
    <row r="1321" spans="1:14" x14ac:dyDescent="0.35">
      <c r="A1321" t="s">
        <v>4086</v>
      </c>
      <c r="B1321" t="s">
        <v>62</v>
      </c>
      <c r="C1321" t="s">
        <v>15</v>
      </c>
      <c r="D1321" t="s">
        <v>25</v>
      </c>
      <c r="E1321" t="s">
        <v>65</v>
      </c>
      <c r="F1321" s="2">
        <v>42024</v>
      </c>
      <c r="G1321" s="2">
        <v>29661</v>
      </c>
      <c r="H1321" s="4">
        <v>97426</v>
      </c>
      <c r="I1321" s="4">
        <v>16187</v>
      </c>
      <c r="J1321" s="4">
        <f>Table1[[#This Row],[Basic Salary]]+Table1[[#This Row],[Bonus]]</f>
        <v>113613</v>
      </c>
      <c r="K1321">
        <v>89</v>
      </c>
      <c r="L1321">
        <v>82</v>
      </c>
      <c r="M1321" t="s">
        <v>23</v>
      </c>
      <c r="N1321">
        <v>119</v>
      </c>
    </row>
    <row r="1322" spans="1:14" x14ac:dyDescent="0.35">
      <c r="A1322" t="s">
        <v>3566</v>
      </c>
      <c r="B1322" t="s">
        <v>87</v>
      </c>
      <c r="C1322" t="s">
        <v>15</v>
      </c>
      <c r="D1322" t="s">
        <v>25</v>
      </c>
      <c r="E1322" t="s">
        <v>30</v>
      </c>
      <c r="F1322" s="2">
        <v>43742</v>
      </c>
      <c r="G1322" s="2">
        <v>38227</v>
      </c>
      <c r="H1322" s="4">
        <v>106861</v>
      </c>
      <c r="I1322" s="4">
        <v>6747</v>
      </c>
      <c r="J1322" s="4">
        <f>Table1[[#This Row],[Basic Salary]]+Table1[[#This Row],[Bonus]]</f>
        <v>113608</v>
      </c>
      <c r="K1322">
        <v>80</v>
      </c>
      <c r="L1322">
        <v>97</v>
      </c>
      <c r="M1322" t="s">
        <v>23</v>
      </c>
      <c r="N1322">
        <v>103</v>
      </c>
    </row>
    <row r="1323" spans="1:14" x14ac:dyDescent="0.35">
      <c r="A1323" t="s">
        <v>2499</v>
      </c>
      <c r="B1323" t="s">
        <v>89</v>
      </c>
      <c r="C1323" t="s">
        <v>15</v>
      </c>
      <c r="D1323" t="s">
        <v>46</v>
      </c>
      <c r="E1323" t="s">
        <v>26</v>
      </c>
      <c r="F1323" s="2">
        <v>45075</v>
      </c>
      <c r="G1323" s="2">
        <v>31354</v>
      </c>
      <c r="H1323" s="4">
        <v>84695</v>
      </c>
      <c r="I1323" s="4">
        <v>28876</v>
      </c>
      <c r="J1323" s="4">
        <f>Table1[[#This Row],[Basic Salary]]+Table1[[#This Row],[Bonus]]</f>
        <v>113571</v>
      </c>
      <c r="K1323">
        <v>73</v>
      </c>
      <c r="L1323">
        <v>51</v>
      </c>
      <c r="M1323" t="s">
        <v>53</v>
      </c>
      <c r="N1323">
        <v>106</v>
      </c>
    </row>
    <row r="1324" spans="1:14" x14ac:dyDescent="0.35">
      <c r="A1324" t="s">
        <v>3796</v>
      </c>
      <c r="B1324" t="s">
        <v>36</v>
      </c>
      <c r="C1324" t="s">
        <v>21</v>
      </c>
      <c r="D1324" t="s">
        <v>43</v>
      </c>
      <c r="E1324" t="s">
        <v>65</v>
      </c>
      <c r="F1324" s="2">
        <v>42769</v>
      </c>
      <c r="G1324" s="2">
        <v>41043</v>
      </c>
      <c r="H1324" s="4">
        <v>104582</v>
      </c>
      <c r="I1324" s="4">
        <v>8960</v>
      </c>
      <c r="J1324" s="4">
        <f>Table1[[#This Row],[Basic Salary]]+Table1[[#This Row],[Bonus]]</f>
        <v>113542</v>
      </c>
      <c r="K1324">
        <v>75</v>
      </c>
      <c r="L1324">
        <v>66</v>
      </c>
      <c r="M1324" t="s">
        <v>23</v>
      </c>
      <c r="N1324">
        <v>113</v>
      </c>
    </row>
    <row r="1325" spans="1:14" x14ac:dyDescent="0.35">
      <c r="A1325" t="s">
        <v>3403</v>
      </c>
      <c r="B1325" t="s">
        <v>57</v>
      </c>
      <c r="C1325" t="s">
        <v>21</v>
      </c>
      <c r="D1325" t="s">
        <v>33</v>
      </c>
      <c r="E1325" t="s">
        <v>26</v>
      </c>
      <c r="F1325" s="2">
        <v>45413</v>
      </c>
      <c r="G1325" s="2">
        <v>38608</v>
      </c>
      <c r="H1325" s="4">
        <v>106853</v>
      </c>
      <c r="I1325" s="4">
        <v>6678</v>
      </c>
      <c r="J1325" s="4">
        <f>Table1[[#This Row],[Basic Salary]]+Table1[[#This Row],[Bonus]]</f>
        <v>113531</v>
      </c>
      <c r="K1325">
        <v>95</v>
      </c>
      <c r="L1325">
        <v>94</v>
      </c>
      <c r="M1325" t="s">
        <v>27</v>
      </c>
      <c r="N1325">
        <v>116</v>
      </c>
    </row>
    <row r="1326" spans="1:14" x14ac:dyDescent="0.35">
      <c r="A1326" t="s">
        <v>311</v>
      </c>
      <c r="B1326" t="s">
        <v>48</v>
      </c>
      <c r="C1326" t="s">
        <v>15</v>
      </c>
      <c r="D1326" t="s">
        <v>40</v>
      </c>
      <c r="E1326" t="s">
        <v>51</v>
      </c>
      <c r="F1326" s="2">
        <v>45418</v>
      </c>
      <c r="G1326" s="2">
        <v>33247</v>
      </c>
      <c r="H1326" s="4">
        <v>90444</v>
      </c>
      <c r="I1326" s="4">
        <v>23043</v>
      </c>
      <c r="J1326" s="4">
        <f>Table1[[#This Row],[Basic Salary]]+Table1[[#This Row],[Bonus]]</f>
        <v>113487</v>
      </c>
      <c r="K1326">
        <v>81</v>
      </c>
      <c r="L1326">
        <v>56</v>
      </c>
      <c r="M1326" t="s">
        <v>34</v>
      </c>
      <c r="N1326">
        <v>116</v>
      </c>
    </row>
    <row r="1327" spans="1:14" x14ac:dyDescent="0.35">
      <c r="A1327" t="s">
        <v>1584</v>
      </c>
      <c r="B1327" t="s">
        <v>60</v>
      </c>
      <c r="C1327" t="s">
        <v>21</v>
      </c>
      <c r="D1327" t="s">
        <v>81</v>
      </c>
      <c r="E1327" t="s">
        <v>17</v>
      </c>
      <c r="F1327" s="2">
        <v>44528</v>
      </c>
      <c r="G1327" s="2">
        <v>35557</v>
      </c>
      <c r="H1327" s="4">
        <v>83939</v>
      </c>
      <c r="I1327" s="4">
        <v>29512</v>
      </c>
      <c r="J1327" s="4">
        <f>Table1[[#This Row],[Basic Salary]]+Table1[[#This Row],[Bonus]]</f>
        <v>113451</v>
      </c>
      <c r="K1327">
        <v>75</v>
      </c>
      <c r="L1327">
        <v>83</v>
      </c>
      <c r="M1327" t="s">
        <v>27</v>
      </c>
      <c r="N1327">
        <v>120</v>
      </c>
    </row>
    <row r="1328" spans="1:14" x14ac:dyDescent="0.35">
      <c r="A1328" t="s">
        <v>4561</v>
      </c>
      <c r="B1328" t="s">
        <v>77</v>
      </c>
      <c r="C1328" t="s">
        <v>21</v>
      </c>
      <c r="D1328" t="s">
        <v>33</v>
      </c>
      <c r="E1328" t="s">
        <v>51</v>
      </c>
      <c r="F1328" s="2">
        <v>44164</v>
      </c>
      <c r="G1328" s="2">
        <v>34956</v>
      </c>
      <c r="H1328" s="4">
        <v>93678</v>
      </c>
      <c r="I1328" s="4">
        <v>19758</v>
      </c>
      <c r="J1328" s="4">
        <f>Table1[[#This Row],[Basic Salary]]+Table1[[#This Row],[Bonus]]</f>
        <v>113436</v>
      </c>
      <c r="K1328">
        <v>79</v>
      </c>
      <c r="L1328">
        <v>72</v>
      </c>
      <c r="M1328" t="s">
        <v>18</v>
      </c>
      <c r="N1328">
        <v>120</v>
      </c>
    </row>
    <row r="1329" spans="1:14" x14ac:dyDescent="0.35">
      <c r="A1329" t="s">
        <v>2257</v>
      </c>
      <c r="B1329" t="s">
        <v>62</v>
      </c>
      <c r="C1329" t="s">
        <v>21</v>
      </c>
      <c r="D1329" t="s">
        <v>40</v>
      </c>
      <c r="E1329" t="s">
        <v>26</v>
      </c>
      <c r="F1329" s="2">
        <v>43390</v>
      </c>
      <c r="G1329" s="2">
        <v>32189</v>
      </c>
      <c r="H1329" s="4">
        <v>83779</v>
      </c>
      <c r="I1329" s="4">
        <v>29628</v>
      </c>
      <c r="J1329" s="4">
        <f>Table1[[#This Row],[Basic Salary]]+Table1[[#This Row],[Bonus]]</f>
        <v>113407</v>
      </c>
      <c r="K1329">
        <v>81</v>
      </c>
      <c r="L1329">
        <v>86</v>
      </c>
      <c r="M1329" t="s">
        <v>34</v>
      </c>
      <c r="N1329">
        <v>106</v>
      </c>
    </row>
    <row r="1330" spans="1:14" x14ac:dyDescent="0.35">
      <c r="A1330" t="s">
        <v>2802</v>
      </c>
      <c r="B1330" t="s">
        <v>77</v>
      </c>
      <c r="C1330" t="s">
        <v>21</v>
      </c>
      <c r="D1330" t="s">
        <v>25</v>
      </c>
      <c r="E1330" t="s">
        <v>17</v>
      </c>
      <c r="F1330" s="2">
        <v>45612</v>
      </c>
      <c r="G1330" s="2">
        <v>38667</v>
      </c>
      <c r="H1330" s="4">
        <v>97278</v>
      </c>
      <c r="I1330" s="4">
        <v>16111</v>
      </c>
      <c r="J1330" s="4">
        <f>Table1[[#This Row],[Basic Salary]]+Table1[[#This Row],[Bonus]]</f>
        <v>113389</v>
      </c>
      <c r="K1330">
        <v>75</v>
      </c>
      <c r="L1330">
        <v>49</v>
      </c>
      <c r="M1330" t="s">
        <v>31</v>
      </c>
      <c r="N1330">
        <v>107</v>
      </c>
    </row>
    <row r="1331" spans="1:14" x14ac:dyDescent="0.35">
      <c r="A1331" t="s">
        <v>3486</v>
      </c>
      <c r="B1331" t="s">
        <v>48</v>
      </c>
      <c r="C1331" t="s">
        <v>15</v>
      </c>
      <c r="D1331" t="s">
        <v>25</v>
      </c>
      <c r="E1331" t="s">
        <v>22</v>
      </c>
      <c r="F1331" s="2">
        <v>42233</v>
      </c>
      <c r="G1331" s="2">
        <v>32615</v>
      </c>
      <c r="H1331" s="4">
        <v>101548</v>
      </c>
      <c r="I1331" s="4">
        <v>11841</v>
      </c>
      <c r="J1331" s="4">
        <f>Table1[[#This Row],[Basic Salary]]+Table1[[#This Row],[Bonus]]</f>
        <v>113389</v>
      </c>
      <c r="K1331">
        <v>76</v>
      </c>
      <c r="L1331">
        <v>59</v>
      </c>
      <c r="M1331" t="s">
        <v>23</v>
      </c>
      <c r="N1331">
        <v>102</v>
      </c>
    </row>
    <row r="1332" spans="1:14" x14ac:dyDescent="0.35">
      <c r="A1332" t="s">
        <v>2534</v>
      </c>
      <c r="B1332" t="s">
        <v>29</v>
      </c>
      <c r="C1332" t="s">
        <v>21</v>
      </c>
      <c r="D1332" t="s">
        <v>33</v>
      </c>
      <c r="E1332" t="s">
        <v>51</v>
      </c>
      <c r="F1332" s="2">
        <v>45245</v>
      </c>
      <c r="G1332" s="2">
        <v>31014</v>
      </c>
      <c r="H1332" s="4">
        <v>102424</v>
      </c>
      <c r="I1332" s="4">
        <v>10909</v>
      </c>
      <c r="J1332" s="4">
        <f>Table1[[#This Row],[Basic Salary]]+Table1[[#This Row],[Bonus]]</f>
        <v>113333</v>
      </c>
      <c r="K1332">
        <v>60</v>
      </c>
      <c r="L1332">
        <v>59</v>
      </c>
      <c r="M1332" t="s">
        <v>34</v>
      </c>
      <c r="N1332">
        <v>118</v>
      </c>
    </row>
    <row r="1333" spans="1:14" x14ac:dyDescent="0.35">
      <c r="A1333" t="s">
        <v>4793</v>
      </c>
      <c r="B1333" t="s">
        <v>60</v>
      </c>
      <c r="C1333" t="s">
        <v>21</v>
      </c>
      <c r="D1333" t="s">
        <v>46</v>
      </c>
      <c r="E1333" t="s">
        <v>51</v>
      </c>
      <c r="F1333" s="2">
        <v>42329</v>
      </c>
      <c r="G1333" s="2">
        <v>32030</v>
      </c>
      <c r="H1333" s="4">
        <v>94018</v>
      </c>
      <c r="I1333" s="4">
        <v>19293</v>
      </c>
      <c r="J1333" s="4">
        <f>Table1[[#This Row],[Basic Salary]]+Table1[[#This Row],[Bonus]]</f>
        <v>113311</v>
      </c>
      <c r="K1333">
        <v>88</v>
      </c>
      <c r="L1333">
        <v>50</v>
      </c>
      <c r="M1333" t="s">
        <v>23</v>
      </c>
      <c r="N1333">
        <v>116</v>
      </c>
    </row>
    <row r="1334" spans="1:14" x14ac:dyDescent="0.35">
      <c r="A1334" t="s">
        <v>5018</v>
      </c>
      <c r="B1334" t="s">
        <v>71</v>
      </c>
      <c r="C1334" t="s">
        <v>15</v>
      </c>
      <c r="D1334" t="s">
        <v>16</v>
      </c>
      <c r="E1334" t="s">
        <v>26</v>
      </c>
      <c r="F1334" s="2">
        <v>44166</v>
      </c>
      <c r="G1334" s="2">
        <v>31077</v>
      </c>
      <c r="H1334" s="4">
        <v>83690</v>
      </c>
      <c r="I1334" s="4">
        <v>29615</v>
      </c>
      <c r="J1334" s="4">
        <f>Table1[[#This Row],[Basic Salary]]+Table1[[#This Row],[Bonus]]</f>
        <v>113305</v>
      </c>
      <c r="K1334">
        <v>61</v>
      </c>
      <c r="L1334">
        <v>59</v>
      </c>
      <c r="M1334" t="s">
        <v>37</v>
      </c>
      <c r="N1334">
        <v>108</v>
      </c>
    </row>
    <row r="1335" spans="1:14" x14ac:dyDescent="0.35">
      <c r="A1335" t="s">
        <v>1574</v>
      </c>
      <c r="B1335" t="s">
        <v>42</v>
      </c>
      <c r="C1335" t="s">
        <v>21</v>
      </c>
      <c r="D1335" t="s">
        <v>81</v>
      </c>
      <c r="E1335" t="s">
        <v>51</v>
      </c>
      <c r="F1335" s="2">
        <v>43178</v>
      </c>
      <c r="G1335" s="2">
        <v>33885</v>
      </c>
      <c r="H1335" s="4">
        <v>99725</v>
      </c>
      <c r="I1335" s="4">
        <v>13568</v>
      </c>
      <c r="J1335" s="4">
        <f>Table1[[#This Row],[Basic Salary]]+Table1[[#This Row],[Bonus]]</f>
        <v>113293</v>
      </c>
      <c r="K1335">
        <v>66</v>
      </c>
      <c r="L1335">
        <v>88</v>
      </c>
      <c r="M1335" t="s">
        <v>53</v>
      </c>
      <c r="N1335">
        <v>113</v>
      </c>
    </row>
    <row r="1336" spans="1:14" x14ac:dyDescent="0.35">
      <c r="A1336" t="s">
        <v>2706</v>
      </c>
      <c r="B1336" t="s">
        <v>69</v>
      </c>
      <c r="C1336" t="s">
        <v>21</v>
      </c>
      <c r="D1336" t="s">
        <v>16</v>
      </c>
      <c r="E1336" t="s">
        <v>22</v>
      </c>
      <c r="F1336" s="2">
        <v>42219</v>
      </c>
      <c r="G1336" s="2">
        <v>35552</v>
      </c>
      <c r="H1336" s="4">
        <v>93652</v>
      </c>
      <c r="I1336" s="4">
        <v>19627</v>
      </c>
      <c r="J1336" s="4">
        <f>Table1[[#This Row],[Basic Salary]]+Table1[[#This Row],[Bonus]]</f>
        <v>113279</v>
      </c>
      <c r="K1336">
        <v>81</v>
      </c>
      <c r="L1336">
        <v>73</v>
      </c>
      <c r="M1336" t="s">
        <v>34</v>
      </c>
      <c r="N1336">
        <v>114</v>
      </c>
    </row>
    <row r="1337" spans="1:14" x14ac:dyDescent="0.35">
      <c r="A1337" t="s">
        <v>4406</v>
      </c>
      <c r="B1337" t="s">
        <v>48</v>
      </c>
      <c r="C1337" t="s">
        <v>15</v>
      </c>
      <c r="D1337" t="s">
        <v>46</v>
      </c>
      <c r="E1337" t="s">
        <v>30</v>
      </c>
      <c r="F1337" s="2">
        <v>45844</v>
      </c>
      <c r="G1337" s="2">
        <v>40215</v>
      </c>
      <c r="H1337" s="4">
        <v>91998</v>
      </c>
      <c r="I1337" s="4">
        <v>21239</v>
      </c>
      <c r="J1337" s="4">
        <f>Table1[[#This Row],[Basic Salary]]+Table1[[#This Row],[Bonus]]</f>
        <v>113237</v>
      </c>
      <c r="K1337">
        <v>66</v>
      </c>
      <c r="L1337">
        <v>61</v>
      </c>
      <c r="M1337" t="s">
        <v>23</v>
      </c>
      <c r="N1337">
        <v>101</v>
      </c>
    </row>
    <row r="1338" spans="1:14" x14ac:dyDescent="0.35">
      <c r="A1338" t="s">
        <v>598</v>
      </c>
      <c r="B1338" t="s">
        <v>129</v>
      </c>
      <c r="C1338" t="s">
        <v>15</v>
      </c>
      <c r="D1338" t="s">
        <v>43</v>
      </c>
      <c r="E1338" t="s">
        <v>17</v>
      </c>
      <c r="F1338" s="2">
        <v>43951</v>
      </c>
      <c r="G1338" s="2">
        <v>40499</v>
      </c>
      <c r="H1338" s="4">
        <v>103146</v>
      </c>
      <c r="I1338" s="4">
        <v>10078</v>
      </c>
      <c r="J1338" s="4">
        <f>Table1[[#This Row],[Basic Salary]]+Table1[[#This Row],[Bonus]]</f>
        <v>113224</v>
      </c>
      <c r="K1338">
        <v>83</v>
      </c>
      <c r="L1338">
        <v>89</v>
      </c>
      <c r="M1338" t="s">
        <v>53</v>
      </c>
      <c r="N1338">
        <v>108</v>
      </c>
    </row>
    <row r="1339" spans="1:14" x14ac:dyDescent="0.35">
      <c r="A1339" t="s">
        <v>1775</v>
      </c>
      <c r="B1339" t="s">
        <v>57</v>
      </c>
      <c r="C1339" t="s">
        <v>15</v>
      </c>
      <c r="D1339" t="s">
        <v>40</v>
      </c>
      <c r="E1339" t="s">
        <v>17</v>
      </c>
      <c r="F1339" s="2">
        <v>45282</v>
      </c>
      <c r="G1339" s="2">
        <v>29866</v>
      </c>
      <c r="H1339" s="4">
        <v>84631</v>
      </c>
      <c r="I1339" s="4">
        <v>28563</v>
      </c>
      <c r="J1339" s="4">
        <f>Table1[[#This Row],[Basic Salary]]+Table1[[#This Row],[Bonus]]</f>
        <v>113194</v>
      </c>
      <c r="K1339">
        <v>97</v>
      </c>
      <c r="L1339">
        <v>75</v>
      </c>
      <c r="M1339" t="s">
        <v>31</v>
      </c>
      <c r="N1339">
        <v>118</v>
      </c>
    </row>
    <row r="1340" spans="1:14" x14ac:dyDescent="0.35">
      <c r="A1340" t="s">
        <v>4792</v>
      </c>
      <c r="B1340" t="s">
        <v>87</v>
      </c>
      <c r="C1340" t="s">
        <v>21</v>
      </c>
      <c r="D1340" t="s">
        <v>43</v>
      </c>
      <c r="E1340" t="s">
        <v>17</v>
      </c>
      <c r="F1340" s="2">
        <v>43894</v>
      </c>
      <c r="G1340" s="2">
        <v>40811</v>
      </c>
      <c r="H1340" s="4">
        <v>88886</v>
      </c>
      <c r="I1340" s="4">
        <v>24306</v>
      </c>
      <c r="J1340" s="4">
        <f>Table1[[#This Row],[Basic Salary]]+Table1[[#This Row],[Bonus]]</f>
        <v>113192</v>
      </c>
      <c r="K1340">
        <v>75</v>
      </c>
      <c r="L1340">
        <v>86</v>
      </c>
      <c r="M1340" t="s">
        <v>23</v>
      </c>
      <c r="N1340">
        <v>117</v>
      </c>
    </row>
    <row r="1341" spans="1:14" x14ac:dyDescent="0.35">
      <c r="A1341" t="s">
        <v>2977</v>
      </c>
      <c r="B1341" t="s">
        <v>14</v>
      </c>
      <c r="C1341" t="s">
        <v>15</v>
      </c>
      <c r="D1341" t="s">
        <v>16</v>
      </c>
      <c r="E1341" t="s">
        <v>17</v>
      </c>
      <c r="F1341" s="2">
        <v>44082</v>
      </c>
      <c r="G1341" s="2">
        <v>35634</v>
      </c>
      <c r="H1341" s="4">
        <v>106993</v>
      </c>
      <c r="I1341" s="4">
        <v>6183</v>
      </c>
      <c r="J1341" s="4">
        <f>Table1[[#This Row],[Basic Salary]]+Table1[[#This Row],[Bonus]]</f>
        <v>113176</v>
      </c>
      <c r="K1341">
        <v>91</v>
      </c>
      <c r="L1341">
        <v>57</v>
      </c>
      <c r="M1341" t="s">
        <v>37</v>
      </c>
      <c r="N1341">
        <v>119</v>
      </c>
    </row>
    <row r="1342" spans="1:14" x14ac:dyDescent="0.35">
      <c r="A1342" t="s">
        <v>4757</v>
      </c>
      <c r="B1342" t="s">
        <v>87</v>
      </c>
      <c r="C1342" t="s">
        <v>21</v>
      </c>
      <c r="D1342" t="s">
        <v>43</v>
      </c>
      <c r="E1342" t="s">
        <v>17</v>
      </c>
      <c r="F1342" s="2">
        <v>45457</v>
      </c>
      <c r="G1342" s="2">
        <v>37464</v>
      </c>
      <c r="H1342" s="4">
        <v>89793</v>
      </c>
      <c r="I1342" s="4">
        <v>23354</v>
      </c>
      <c r="J1342" s="4">
        <f>Table1[[#This Row],[Basic Salary]]+Table1[[#This Row],[Bonus]]</f>
        <v>113147</v>
      </c>
      <c r="K1342">
        <v>61</v>
      </c>
      <c r="L1342">
        <v>81</v>
      </c>
      <c r="M1342" t="s">
        <v>27</v>
      </c>
      <c r="N1342">
        <v>108</v>
      </c>
    </row>
    <row r="1343" spans="1:14" x14ac:dyDescent="0.35">
      <c r="A1343" t="s">
        <v>4387</v>
      </c>
      <c r="B1343" t="s">
        <v>87</v>
      </c>
      <c r="C1343" t="s">
        <v>15</v>
      </c>
      <c r="D1343" t="s">
        <v>43</v>
      </c>
      <c r="E1343" t="s">
        <v>30</v>
      </c>
      <c r="F1343" s="2">
        <v>42316</v>
      </c>
      <c r="G1343" s="2">
        <v>30926</v>
      </c>
      <c r="H1343" s="4">
        <v>108080</v>
      </c>
      <c r="I1343" s="4">
        <v>5060</v>
      </c>
      <c r="J1343" s="4">
        <f>Table1[[#This Row],[Basic Salary]]+Table1[[#This Row],[Bonus]]</f>
        <v>113140</v>
      </c>
      <c r="K1343">
        <v>92</v>
      </c>
      <c r="L1343">
        <v>59</v>
      </c>
      <c r="M1343" t="s">
        <v>23</v>
      </c>
      <c r="N1343">
        <v>114</v>
      </c>
    </row>
    <row r="1344" spans="1:14" x14ac:dyDescent="0.35">
      <c r="A1344" t="s">
        <v>1785</v>
      </c>
      <c r="B1344" t="s">
        <v>62</v>
      </c>
      <c r="C1344" t="s">
        <v>15</v>
      </c>
      <c r="D1344" t="s">
        <v>46</v>
      </c>
      <c r="E1344" t="s">
        <v>26</v>
      </c>
      <c r="F1344" s="2">
        <v>43387</v>
      </c>
      <c r="G1344" s="2">
        <v>31210</v>
      </c>
      <c r="H1344" s="4">
        <v>90596</v>
      </c>
      <c r="I1344" s="4">
        <v>22517</v>
      </c>
      <c r="J1344" s="4">
        <f>Table1[[#This Row],[Basic Salary]]+Table1[[#This Row],[Bonus]]</f>
        <v>113113</v>
      </c>
      <c r="K1344">
        <v>89</v>
      </c>
      <c r="L1344">
        <v>72</v>
      </c>
      <c r="M1344" t="s">
        <v>53</v>
      </c>
      <c r="N1344">
        <v>116</v>
      </c>
    </row>
    <row r="1345" spans="1:14" x14ac:dyDescent="0.35">
      <c r="A1345" t="s">
        <v>4030</v>
      </c>
      <c r="B1345" t="s">
        <v>89</v>
      </c>
      <c r="C1345" t="s">
        <v>15</v>
      </c>
      <c r="D1345" t="s">
        <v>25</v>
      </c>
      <c r="E1345" t="s">
        <v>17</v>
      </c>
      <c r="F1345" s="2">
        <v>43651</v>
      </c>
      <c r="G1345" s="2">
        <v>39864</v>
      </c>
      <c r="H1345" s="4">
        <v>101422</v>
      </c>
      <c r="I1345" s="4">
        <v>11681</v>
      </c>
      <c r="J1345" s="4">
        <f>Table1[[#This Row],[Basic Salary]]+Table1[[#This Row],[Bonus]]</f>
        <v>113103</v>
      </c>
      <c r="K1345">
        <v>63</v>
      </c>
      <c r="L1345">
        <v>90</v>
      </c>
      <c r="M1345" t="s">
        <v>53</v>
      </c>
      <c r="N1345">
        <v>112</v>
      </c>
    </row>
    <row r="1346" spans="1:14" x14ac:dyDescent="0.35">
      <c r="A1346" t="s">
        <v>635</v>
      </c>
      <c r="B1346" t="s">
        <v>45</v>
      </c>
      <c r="C1346" t="s">
        <v>21</v>
      </c>
      <c r="D1346" t="s">
        <v>43</v>
      </c>
      <c r="E1346" t="s">
        <v>17</v>
      </c>
      <c r="F1346" s="2">
        <v>42412</v>
      </c>
      <c r="G1346" s="2">
        <v>34389</v>
      </c>
      <c r="H1346" s="4">
        <v>88525</v>
      </c>
      <c r="I1346" s="4">
        <v>24565</v>
      </c>
      <c r="J1346" s="4">
        <f>Table1[[#This Row],[Basic Salary]]+Table1[[#This Row],[Bonus]]</f>
        <v>113090</v>
      </c>
      <c r="K1346">
        <v>94</v>
      </c>
      <c r="L1346">
        <v>45</v>
      </c>
      <c r="M1346" t="s">
        <v>37</v>
      </c>
      <c r="N1346">
        <v>107</v>
      </c>
    </row>
    <row r="1347" spans="1:14" x14ac:dyDescent="0.35">
      <c r="A1347" t="s">
        <v>2398</v>
      </c>
      <c r="B1347" t="s">
        <v>71</v>
      </c>
      <c r="C1347" t="s">
        <v>15</v>
      </c>
      <c r="D1347" t="s">
        <v>16</v>
      </c>
      <c r="E1347" t="s">
        <v>65</v>
      </c>
      <c r="F1347" s="2">
        <v>43256</v>
      </c>
      <c r="G1347" s="2">
        <v>35489</v>
      </c>
      <c r="H1347" s="4">
        <v>93922</v>
      </c>
      <c r="I1347" s="4">
        <v>19143</v>
      </c>
      <c r="J1347" s="4">
        <f>Table1[[#This Row],[Basic Salary]]+Table1[[#This Row],[Bonus]]</f>
        <v>113065</v>
      </c>
      <c r="K1347">
        <v>66</v>
      </c>
      <c r="L1347">
        <v>84</v>
      </c>
      <c r="M1347" t="s">
        <v>27</v>
      </c>
      <c r="N1347">
        <v>107</v>
      </c>
    </row>
    <row r="1348" spans="1:14" x14ac:dyDescent="0.35">
      <c r="A1348" t="s">
        <v>3089</v>
      </c>
      <c r="B1348" t="s">
        <v>50</v>
      </c>
      <c r="C1348" t="s">
        <v>21</v>
      </c>
      <c r="D1348" t="s">
        <v>43</v>
      </c>
      <c r="E1348" t="s">
        <v>30</v>
      </c>
      <c r="F1348" s="2">
        <v>45605</v>
      </c>
      <c r="G1348" s="2">
        <v>37078</v>
      </c>
      <c r="H1348" s="4">
        <v>107779</v>
      </c>
      <c r="I1348" s="4">
        <v>5270</v>
      </c>
      <c r="J1348" s="4">
        <f>Table1[[#This Row],[Basic Salary]]+Table1[[#This Row],[Bonus]]</f>
        <v>113049</v>
      </c>
      <c r="K1348">
        <v>75</v>
      </c>
      <c r="L1348">
        <v>76</v>
      </c>
      <c r="M1348" t="s">
        <v>27</v>
      </c>
      <c r="N1348">
        <v>120</v>
      </c>
    </row>
    <row r="1349" spans="1:14" x14ac:dyDescent="0.35">
      <c r="A1349" t="s">
        <v>3114</v>
      </c>
      <c r="B1349" t="s">
        <v>57</v>
      </c>
      <c r="C1349" t="s">
        <v>21</v>
      </c>
      <c r="D1349" t="s">
        <v>25</v>
      </c>
      <c r="E1349" t="s">
        <v>51</v>
      </c>
      <c r="F1349" s="2">
        <v>43455</v>
      </c>
      <c r="G1349" s="2">
        <v>32338</v>
      </c>
      <c r="H1349" s="4">
        <v>83474</v>
      </c>
      <c r="I1349" s="4">
        <v>29572</v>
      </c>
      <c r="J1349" s="4">
        <f>Table1[[#This Row],[Basic Salary]]+Table1[[#This Row],[Bonus]]</f>
        <v>113046</v>
      </c>
      <c r="K1349">
        <v>89</v>
      </c>
      <c r="L1349">
        <v>90</v>
      </c>
      <c r="M1349" t="s">
        <v>31</v>
      </c>
      <c r="N1349">
        <v>101</v>
      </c>
    </row>
    <row r="1350" spans="1:14" x14ac:dyDescent="0.35">
      <c r="A1350" t="s">
        <v>3067</v>
      </c>
      <c r="B1350" t="s">
        <v>89</v>
      </c>
      <c r="C1350" t="s">
        <v>21</v>
      </c>
      <c r="D1350" t="s">
        <v>43</v>
      </c>
      <c r="E1350" t="s">
        <v>17</v>
      </c>
      <c r="F1350" s="2">
        <v>45023</v>
      </c>
      <c r="G1350" s="2">
        <v>34753</v>
      </c>
      <c r="H1350" s="4">
        <v>106495</v>
      </c>
      <c r="I1350" s="4">
        <v>6511</v>
      </c>
      <c r="J1350" s="4">
        <f>Table1[[#This Row],[Basic Salary]]+Table1[[#This Row],[Bonus]]</f>
        <v>113006</v>
      </c>
      <c r="K1350">
        <v>97</v>
      </c>
      <c r="L1350">
        <v>67</v>
      </c>
      <c r="M1350" t="s">
        <v>18</v>
      </c>
      <c r="N1350">
        <v>110</v>
      </c>
    </row>
    <row r="1351" spans="1:14" x14ac:dyDescent="0.35">
      <c r="A1351" t="s">
        <v>1194</v>
      </c>
      <c r="B1351" t="s">
        <v>29</v>
      </c>
      <c r="C1351" t="s">
        <v>15</v>
      </c>
      <c r="D1351" t="s">
        <v>81</v>
      </c>
      <c r="E1351" t="s">
        <v>22</v>
      </c>
      <c r="F1351" s="2">
        <v>45834</v>
      </c>
      <c r="G1351" s="2">
        <v>31576</v>
      </c>
      <c r="H1351" s="4">
        <v>107239</v>
      </c>
      <c r="I1351" s="4">
        <v>5758</v>
      </c>
      <c r="J1351" s="4">
        <f>Table1[[#This Row],[Basic Salary]]+Table1[[#This Row],[Bonus]]</f>
        <v>112997</v>
      </c>
      <c r="K1351">
        <v>100</v>
      </c>
      <c r="L1351">
        <v>77</v>
      </c>
      <c r="M1351" t="s">
        <v>34</v>
      </c>
      <c r="N1351">
        <v>104</v>
      </c>
    </row>
    <row r="1352" spans="1:14" x14ac:dyDescent="0.35">
      <c r="A1352" t="s">
        <v>1549</v>
      </c>
      <c r="B1352" t="s">
        <v>60</v>
      </c>
      <c r="C1352" t="s">
        <v>15</v>
      </c>
      <c r="D1352" t="s">
        <v>46</v>
      </c>
      <c r="E1352" t="s">
        <v>22</v>
      </c>
      <c r="F1352" s="2">
        <v>44519</v>
      </c>
      <c r="G1352" s="2">
        <v>30263</v>
      </c>
      <c r="H1352" s="4">
        <v>94438</v>
      </c>
      <c r="I1352" s="4">
        <v>18556</v>
      </c>
      <c r="J1352" s="4">
        <f>Table1[[#This Row],[Basic Salary]]+Table1[[#This Row],[Bonus]]</f>
        <v>112994</v>
      </c>
      <c r="K1352">
        <v>70</v>
      </c>
      <c r="L1352">
        <v>86</v>
      </c>
      <c r="M1352" t="s">
        <v>37</v>
      </c>
      <c r="N1352">
        <v>108</v>
      </c>
    </row>
    <row r="1353" spans="1:14" x14ac:dyDescent="0.35">
      <c r="A1353" t="s">
        <v>2532</v>
      </c>
      <c r="B1353" t="s">
        <v>85</v>
      </c>
      <c r="C1353" t="s">
        <v>15</v>
      </c>
      <c r="D1353" t="s">
        <v>33</v>
      </c>
      <c r="E1353" t="s">
        <v>22</v>
      </c>
      <c r="F1353" s="2">
        <v>44124</v>
      </c>
      <c r="G1353" s="2">
        <v>36456</v>
      </c>
      <c r="H1353" s="4">
        <v>88584</v>
      </c>
      <c r="I1353" s="4">
        <v>24375</v>
      </c>
      <c r="J1353" s="4">
        <f>Table1[[#This Row],[Basic Salary]]+Table1[[#This Row],[Bonus]]</f>
        <v>112959</v>
      </c>
      <c r="K1353">
        <v>89</v>
      </c>
      <c r="L1353">
        <v>80</v>
      </c>
      <c r="M1353" t="s">
        <v>37</v>
      </c>
      <c r="N1353">
        <v>109</v>
      </c>
    </row>
    <row r="1354" spans="1:14" x14ac:dyDescent="0.35">
      <c r="A1354" t="s">
        <v>3094</v>
      </c>
      <c r="B1354" t="s">
        <v>29</v>
      </c>
      <c r="C1354" t="s">
        <v>21</v>
      </c>
      <c r="D1354" t="s">
        <v>16</v>
      </c>
      <c r="E1354" t="s">
        <v>26</v>
      </c>
      <c r="F1354" s="2">
        <v>44875</v>
      </c>
      <c r="G1354" s="2">
        <v>30965</v>
      </c>
      <c r="H1354" s="4">
        <v>84975</v>
      </c>
      <c r="I1354" s="4">
        <v>27946</v>
      </c>
      <c r="J1354" s="4">
        <f>Table1[[#This Row],[Basic Salary]]+Table1[[#This Row],[Bonus]]</f>
        <v>112921</v>
      </c>
      <c r="K1354">
        <v>61</v>
      </c>
      <c r="L1354">
        <v>95</v>
      </c>
      <c r="M1354" t="s">
        <v>34</v>
      </c>
      <c r="N1354">
        <v>114</v>
      </c>
    </row>
    <row r="1355" spans="1:14" x14ac:dyDescent="0.35">
      <c r="A1355" t="s">
        <v>705</v>
      </c>
      <c r="B1355" t="s">
        <v>87</v>
      </c>
      <c r="C1355" t="s">
        <v>21</v>
      </c>
      <c r="D1355" t="s">
        <v>40</v>
      </c>
      <c r="E1355" t="s">
        <v>51</v>
      </c>
      <c r="F1355" s="2">
        <v>42325</v>
      </c>
      <c r="G1355" s="2">
        <v>37795</v>
      </c>
      <c r="H1355" s="4">
        <v>104963</v>
      </c>
      <c r="I1355" s="4">
        <v>7898</v>
      </c>
      <c r="J1355" s="4">
        <f>Table1[[#This Row],[Basic Salary]]+Table1[[#This Row],[Bonus]]</f>
        <v>112861</v>
      </c>
      <c r="K1355">
        <v>75</v>
      </c>
      <c r="L1355">
        <v>70</v>
      </c>
      <c r="M1355" t="s">
        <v>18</v>
      </c>
      <c r="N1355">
        <v>103</v>
      </c>
    </row>
    <row r="1356" spans="1:14" x14ac:dyDescent="0.35">
      <c r="A1356" t="s">
        <v>1004</v>
      </c>
      <c r="B1356" t="s">
        <v>89</v>
      </c>
      <c r="C1356" t="s">
        <v>21</v>
      </c>
      <c r="D1356" t="s">
        <v>46</v>
      </c>
      <c r="E1356" t="s">
        <v>65</v>
      </c>
      <c r="F1356" s="2">
        <v>42703</v>
      </c>
      <c r="G1356" s="2">
        <v>29516</v>
      </c>
      <c r="H1356" s="4">
        <v>104559</v>
      </c>
      <c r="I1356" s="4">
        <v>8293</v>
      </c>
      <c r="J1356" s="4">
        <f>Table1[[#This Row],[Basic Salary]]+Table1[[#This Row],[Bonus]]</f>
        <v>112852</v>
      </c>
      <c r="K1356">
        <v>71</v>
      </c>
      <c r="L1356">
        <v>58</v>
      </c>
      <c r="M1356" t="s">
        <v>53</v>
      </c>
      <c r="N1356">
        <v>118</v>
      </c>
    </row>
    <row r="1357" spans="1:14" x14ac:dyDescent="0.35">
      <c r="A1357" t="s">
        <v>899</v>
      </c>
      <c r="B1357" t="s">
        <v>77</v>
      </c>
      <c r="C1357" t="s">
        <v>21</v>
      </c>
      <c r="D1357" t="s">
        <v>25</v>
      </c>
      <c r="E1357" t="s">
        <v>17</v>
      </c>
      <c r="F1357" s="2">
        <v>43201</v>
      </c>
      <c r="G1357" s="2">
        <v>40823</v>
      </c>
      <c r="H1357" s="4">
        <v>82870</v>
      </c>
      <c r="I1357" s="4">
        <v>29968</v>
      </c>
      <c r="J1357" s="4">
        <f>Table1[[#This Row],[Basic Salary]]+Table1[[#This Row],[Bonus]]</f>
        <v>112838</v>
      </c>
      <c r="K1357">
        <v>92</v>
      </c>
      <c r="L1357">
        <v>71</v>
      </c>
      <c r="M1357" t="s">
        <v>18</v>
      </c>
      <c r="N1357">
        <v>104</v>
      </c>
    </row>
    <row r="1358" spans="1:14" x14ac:dyDescent="0.35">
      <c r="A1358" t="s">
        <v>1113</v>
      </c>
      <c r="B1358" t="s">
        <v>77</v>
      </c>
      <c r="C1358" t="s">
        <v>21</v>
      </c>
      <c r="D1358" t="s">
        <v>16</v>
      </c>
      <c r="E1358" t="s">
        <v>22</v>
      </c>
      <c r="F1358" s="2">
        <v>42539</v>
      </c>
      <c r="G1358" s="2">
        <v>39535</v>
      </c>
      <c r="H1358" s="4">
        <v>103883</v>
      </c>
      <c r="I1358" s="4">
        <v>8943</v>
      </c>
      <c r="J1358" s="4">
        <f>Table1[[#This Row],[Basic Salary]]+Table1[[#This Row],[Bonus]]</f>
        <v>112826</v>
      </c>
      <c r="K1358">
        <v>62</v>
      </c>
      <c r="L1358">
        <v>77</v>
      </c>
      <c r="M1358" t="s">
        <v>18</v>
      </c>
      <c r="N1358">
        <v>107</v>
      </c>
    </row>
    <row r="1359" spans="1:14" x14ac:dyDescent="0.35">
      <c r="A1359" t="s">
        <v>3839</v>
      </c>
      <c r="B1359" t="s">
        <v>87</v>
      </c>
      <c r="C1359" t="s">
        <v>21</v>
      </c>
      <c r="D1359" t="s">
        <v>33</v>
      </c>
      <c r="E1359" t="s">
        <v>51</v>
      </c>
      <c r="F1359" s="2">
        <v>45331</v>
      </c>
      <c r="G1359" s="2">
        <v>33289</v>
      </c>
      <c r="H1359" s="4">
        <v>88245</v>
      </c>
      <c r="I1359" s="4">
        <v>24534</v>
      </c>
      <c r="J1359" s="4">
        <f>Table1[[#This Row],[Basic Salary]]+Table1[[#This Row],[Bonus]]</f>
        <v>112779</v>
      </c>
      <c r="K1359">
        <v>90</v>
      </c>
      <c r="L1359">
        <v>79</v>
      </c>
      <c r="M1359" t="s">
        <v>53</v>
      </c>
      <c r="N1359">
        <v>101</v>
      </c>
    </row>
    <row r="1360" spans="1:14" x14ac:dyDescent="0.35">
      <c r="A1360" t="s">
        <v>1993</v>
      </c>
      <c r="B1360" t="s">
        <v>29</v>
      </c>
      <c r="C1360" t="s">
        <v>15</v>
      </c>
      <c r="D1360" t="s">
        <v>40</v>
      </c>
      <c r="E1360" t="s">
        <v>30</v>
      </c>
      <c r="F1360" s="2">
        <v>44256</v>
      </c>
      <c r="G1360" s="2">
        <v>34572</v>
      </c>
      <c r="H1360" s="4">
        <v>95731</v>
      </c>
      <c r="I1360" s="4">
        <v>17015</v>
      </c>
      <c r="J1360" s="4">
        <f>Table1[[#This Row],[Basic Salary]]+Table1[[#This Row],[Bonus]]</f>
        <v>112746</v>
      </c>
      <c r="K1360">
        <v>84</v>
      </c>
      <c r="L1360">
        <v>59</v>
      </c>
      <c r="M1360" t="s">
        <v>34</v>
      </c>
      <c r="N1360">
        <v>105</v>
      </c>
    </row>
    <row r="1361" spans="1:14" x14ac:dyDescent="0.35">
      <c r="A1361" t="s">
        <v>1906</v>
      </c>
      <c r="B1361" t="s">
        <v>87</v>
      </c>
      <c r="C1361" t="s">
        <v>21</v>
      </c>
      <c r="D1361" t="s">
        <v>46</v>
      </c>
      <c r="E1361" t="s">
        <v>26</v>
      </c>
      <c r="F1361" s="2">
        <v>44755</v>
      </c>
      <c r="G1361" s="2">
        <v>31351</v>
      </c>
      <c r="H1361" s="4">
        <v>103159</v>
      </c>
      <c r="I1361" s="4">
        <v>9495</v>
      </c>
      <c r="J1361" s="4">
        <f>Table1[[#This Row],[Basic Salary]]+Table1[[#This Row],[Bonus]]</f>
        <v>112654</v>
      </c>
      <c r="K1361">
        <v>82</v>
      </c>
      <c r="L1361">
        <v>41</v>
      </c>
      <c r="M1361" t="s">
        <v>23</v>
      </c>
      <c r="N1361">
        <v>103</v>
      </c>
    </row>
    <row r="1362" spans="1:14" x14ac:dyDescent="0.35">
      <c r="A1362" t="s">
        <v>1313</v>
      </c>
      <c r="B1362" t="s">
        <v>57</v>
      </c>
      <c r="C1362" t="s">
        <v>15</v>
      </c>
      <c r="D1362" t="s">
        <v>43</v>
      </c>
      <c r="E1362" t="s">
        <v>26</v>
      </c>
      <c r="F1362" s="2">
        <v>44705</v>
      </c>
      <c r="G1362" s="2">
        <v>37813</v>
      </c>
      <c r="H1362" s="4">
        <v>93201</v>
      </c>
      <c r="I1362" s="4">
        <v>19451</v>
      </c>
      <c r="J1362" s="4">
        <f>Table1[[#This Row],[Basic Salary]]+Table1[[#This Row],[Bonus]]</f>
        <v>112652</v>
      </c>
      <c r="K1362">
        <v>80</v>
      </c>
      <c r="L1362">
        <v>57</v>
      </c>
      <c r="M1362" t="s">
        <v>37</v>
      </c>
      <c r="N1362">
        <v>119</v>
      </c>
    </row>
    <row r="1363" spans="1:14" x14ac:dyDescent="0.35">
      <c r="A1363" t="s">
        <v>1789</v>
      </c>
      <c r="B1363" t="s">
        <v>39</v>
      </c>
      <c r="C1363" t="s">
        <v>15</v>
      </c>
      <c r="D1363" t="s">
        <v>25</v>
      </c>
      <c r="E1363" t="s">
        <v>65</v>
      </c>
      <c r="F1363" s="2">
        <v>44548</v>
      </c>
      <c r="G1363" s="2">
        <v>39665</v>
      </c>
      <c r="H1363" s="4">
        <v>88363</v>
      </c>
      <c r="I1363" s="4">
        <v>24213</v>
      </c>
      <c r="J1363" s="4">
        <f>Table1[[#This Row],[Basic Salary]]+Table1[[#This Row],[Bonus]]</f>
        <v>112576</v>
      </c>
      <c r="K1363">
        <v>64</v>
      </c>
      <c r="L1363">
        <v>87</v>
      </c>
      <c r="M1363" t="s">
        <v>37</v>
      </c>
      <c r="N1363">
        <v>116</v>
      </c>
    </row>
    <row r="1364" spans="1:14" x14ac:dyDescent="0.35">
      <c r="A1364" t="s">
        <v>3621</v>
      </c>
      <c r="B1364" t="s">
        <v>45</v>
      </c>
      <c r="C1364" t="s">
        <v>21</v>
      </c>
      <c r="D1364" t="s">
        <v>46</v>
      </c>
      <c r="E1364" t="s">
        <v>51</v>
      </c>
      <c r="F1364" s="2">
        <v>44578</v>
      </c>
      <c r="G1364" s="2">
        <v>33347</v>
      </c>
      <c r="H1364" s="4">
        <v>98658</v>
      </c>
      <c r="I1364" s="4">
        <v>13913</v>
      </c>
      <c r="J1364" s="4">
        <f>Table1[[#This Row],[Basic Salary]]+Table1[[#This Row],[Bonus]]</f>
        <v>112571</v>
      </c>
      <c r="K1364">
        <v>72</v>
      </c>
      <c r="L1364">
        <v>95</v>
      </c>
      <c r="M1364" t="s">
        <v>18</v>
      </c>
      <c r="N1364">
        <v>116</v>
      </c>
    </row>
    <row r="1365" spans="1:14" x14ac:dyDescent="0.35">
      <c r="A1365" t="s">
        <v>2640</v>
      </c>
      <c r="B1365" t="s">
        <v>77</v>
      </c>
      <c r="C1365" t="s">
        <v>21</v>
      </c>
      <c r="D1365" t="s">
        <v>81</v>
      </c>
      <c r="E1365" t="s">
        <v>30</v>
      </c>
      <c r="F1365" s="2">
        <v>45486</v>
      </c>
      <c r="G1365" s="2">
        <v>29559</v>
      </c>
      <c r="H1365" s="4">
        <v>90947</v>
      </c>
      <c r="I1365" s="4">
        <v>21620</v>
      </c>
      <c r="J1365" s="4">
        <f>Table1[[#This Row],[Basic Salary]]+Table1[[#This Row],[Bonus]]</f>
        <v>112567</v>
      </c>
      <c r="K1365">
        <v>63</v>
      </c>
      <c r="L1365">
        <v>88</v>
      </c>
      <c r="M1365" t="s">
        <v>34</v>
      </c>
      <c r="N1365">
        <v>114</v>
      </c>
    </row>
    <row r="1366" spans="1:14" x14ac:dyDescent="0.35">
      <c r="A1366" t="s">
        <v>4645</v>
      </c>
      <c r="B1366" t="s">
        <v>95</v>
      </c>
      <c r="C1366" t="s">
        <v>21</v>
      </c>
      <c r="D1366" t="s">
        <v>33</v>
      </c>
      <c r="E1366" t="s">
        <v>30</v>
      </c>
      <c r="F1366" s="2">
        <v>42758</v>
      </c>
      <c r="G1366" s="2">
        <v>36145</v>
      </c>
      <c r="H1366" s="4">
        <v>94595</v>
      </c>
      <c r="I1366" s="4">
        <v>17964</v>
      </c>
      <c r="J1366" s="4">
        <f>Table1[[#This Row],[Basic Salary]]+Table1[[#This Row],[Bonus]]</f>
        <v>112559</v>
      </c>
      <c r="K1366">
        <v>86</v>
      </c>
      <c r="L1366">
        <v>99</v>
      </c>
      <c r="M1366" t="s">
        <v>31</v>
      </c>
      <c r="N1366">
        <v>102</v>
      </c>
    </row>
    <row r="1367" spans="1:14" x14ac:dyDescent="0.35">
      <c r="A1367" t="s">
        <v>3622</v>
      </c>
      <c r="B1367" t="s">
        <v>75</v>
      </c>
      <c r="C1367" t="s">
        <v>15</v>
      </c>
      <c r="D1367" t="s">
        <v>16</v>
      </c>
      <c r="E1367" t="s">
        <v>17</v>
      </c>
      <c r="F1367" s="2">
        <v>43725</v>
      </c>
      <c r="G1367" s="2">
        <v>32050</v>
      </c>
      <c r="H1367" s="4">
        <v>88833</v>
      </c>
      <c r="I1367" s="4">
        <v>23691</v>
      </c>
      <c r="J1367" s="4">
        <f>Table1[[#This Row],[Basic Salary]]+Table1[[#This Row],[Bonus]]</f>
        <v>112524</v>
      </c>
      <c r="K1367">
        <v>81</v>
      </c>
      <c r="L1367">
        <v>85</v>
      </c>
      <c r="M1367" t="s">
        <v>18</v>
      </c>
      <c r="N1367">
        <v>119</v>
      </c>
    </row>
    <row r="1368" spans="1:14" x14ac:dyDescent="0.35">
      <c r="A1368" t="s">
        <v>3507</v>
      </c>
      <c r="B1368" t="s">
        <v>89</v>
      </c>
      <c r="C1368" t="s">
        <v>15</v>
      </c>
      <c r="D1368" t="s">
        <v>81</v>
      </c>
      <c r="E1368" t="s">
        <v>65</v>
      </c>
      <c r="F1368" s="2">
        <v>42166</v>
      </c>
      <c r="G1368" s="2">
        <v>37077</v>
      </c>
      <c r="H1368" s="4">
        <v>86255</v>
      </c>
      <c r="I1368" s="4">
        <v>26261</v>
      </c>
      <c r="J1368" s="4">
        <f>Table1[[#This Row],[Basic Salary]]+Table1[[#This Row],[Bonus]]</f>
        <v>112516</v>
      </c>
      <c r="K1368">
        <v>66</v>
      </c>
      <c r="L1368">
        <v>86</v>
      </c>
      <c r="M1368" t="s">
        <v>53</v>
      </c>
      <c r="N1368">
        <v>116</v>
      </c>
    </row>
    <row r="1369" spans="1:14" x14ac:dyDescent="0.35">
      <c r="A1369" t="s">
        <v>1631</v>
      </c>
      <c r="B1369" t="s">
        <v>48</v>
      </c>
      <c r="C1369" t="s">
        <v>15</v>
      </c>
      <c r="D1369" t="s">
        <v>25</v>
      </c>
      <c r="E1369" t="s">
        <v>30</v>
      </c>
      <c r="F1369" s="2">
        <v>45206</v>
      </c>
      <c r="G1369" s="2">
        <v>39586</v>
      </c>
      <c r="H1369" s="4">
        <v>100009</v>
      </c>
      <c r="I1369" s="4">
        <v>12501</v>
      </c>
      <c r="J1369" s="4">
        <f>Table1[[#This Row],[Basic Salary]]+Table1[[#This Row],[Bonus]]</f>
        <v>112510</v>
      </c>
      <c r="K1369">
        <v>97</v>
      </c>
      <c r="L1369">
        <v>79</v>
      </c>
      <c r="M1369" t="s">
        <v>37</v>
      </c>
      <c r="N1369">
        <v>108</v>
      </c>
    </row>
    <row r="1370" spans="1:14" x14ac:dyDescent="0.35">
      <c r="A1370" t="s">
        <v>4697</v>
      </c>
      <c r="B1370" t="s">
        <v>60</v>
      </c>
      <c r="C1370" t="s">
        <v>15</v>
      </c>
      <c r="D1370" t="s">
        <v>43</v>
      </c>
      <c r="E1370" t="s">
        <v>22</v>
      </c>
      <c r="F1370" s="2">
        <v>44178</v>
      </c>
      <c r="G1370" s="2">
        <v>33593</v>
      </c>
      <c r="H1370" s="4">
        <v>83577</v>
      </c>
      <c r="I1370" s="4">
        <v>28918</v>
      </c>
      <c r="J1370" s="4">
        <f>Table1[[#This Row],[Basic Salary]]+Table1[[#This Row],[Bonus]]</f>
        <v>112495</v>
      </c>
      <c r="K1370">
        <v>69</v>
      </c>
      <c r="L1370">
        <v>64</v>
      </c>
      <c r="M1370" t="s">
        <v>27</v>
      </c>
      <c r="N1370">
        <v>117</v>
      </c>
    </row>
    <row r="1371" spans="1:14" x14ac:dyDescent="0.35">
      <c r="A1371" t="s">
        <v>3790</v>
      </c>
      <c r="B1371" t="s">
        <v>95</v>
      </c>
      <c r="C1371" t="s">
        <v>21</v>
      </c>
      <c r="D1371" t="s">
        <v>46</v>
      </c>
      <c r="E1371" t="s">
        <v>30</v>
      </c>
      <c r="F1371" s="2">
        <v>45017</v>
      </c>
      <c r="G1371" s="2">
        <v>34706</v>
      </c>
      <c r="H1371" s="4">
        <v>92927</v>
      </c>
      <c r="I1371" s="4">
        <v>19563</v>
      </c>
      <c r="J1371" s="4">
        <f>Table1[[#This Row],[Basic Salary]]+Table1[[#This Row],[Bonus]]</f>
        <v>112490</v>
      </c>
      <c r="K1371">
        <v>84</v>
      </c>
      <c r="L1371">
        <v>64</v>
      </c>
      <c r="M1371" t="s">
        <v>23</v>
      </c>
      <c r="N1371">
        <v>109</v>
      </c>
    </row>
    <row r="1372" spans="1:14" x14ac:dyDescent="0.35">
      <c r="A1372" t="s">
        <v>3565</v>
      </c>
      <c r="B1372" t="s">
        <v>57</v>
      </c>
      <c r="C1372" t="s">
        <v>15</v>
      </c>
      <c r="D1372" t="s">
        <v>33</v>
      </c>
      <c r="E1372" t="s">
        <v>22</v>
      </c>
      <c r="F1372" s="2">
        <v>42993</v>
      </c>
      <c r="G1372" s="2">
        <v>41039</v>
      </c>
      <c r="H1372" s="4">
        <v>91132</v>
      </c>
      <c r="I1372" s="4">
        <v>21344</v>
      </c>
      <c r="J1372" s="4">
        <f>Table1[[#This Row],[Basic Salary]]+Table1[[#This Row],[Bonus]]</f>
        <v>112476</v>
      </c>
      <c r="K1372">
        <v>65</v>
      </c>
      <c r="L1372">
        <v>95</v>
      </c>
      <c r="M1372" t="s">
        <v>34</v>
      </c>
      <c r="N1372">
        <v>113</v>
      </c>
    </row>
    <row r="1373" spans="1:14" x14ac:dyDescent="0.35">
      <c r="A1373" t="s">
        <v>3982</v>
      </c>
      <c r="B1373" t="s">
        <v>77</v>
      </c>
      <c r="C1373" t="s">
        <v>15</v>
      </c>
      <c r="D1373" t="s">
        <v>33</v>
      </c>
      <c r="E1373" t="s">
        <v>22</v>
      </c>
      <c r="F1373" s="2">
        <v>45046</v>
      </c>
      <c r="G1373" s="2">
        <v>34585</v>
      </c>
      <c r="H1373" s="4">
        <v>105259</v>
      </c>
      <c r="I1373" s="4">
        <v>7205</v>
      </c>
      <c r="J1373" s="4">
        <f>Table1[[#This Row],[Basic Salary]]+Table1[[#This Row],[Bonus]]</f>
        <v>112464</v>
      </c>
      <c r="K1373">
        <v>82</v>
      </c>
      <c r="L1373">
        <v>58</v>
      </c>
      <c r="M1373" t="s">
        <v>53</v>
      </c>
      <c r="N1373">
        <v>119</v>
      </c>
    </row>
    <row r="1374" spans="1:14" x14ac:dyDescent="0.35">
      <c r="A1374" t="s">
        <v>3262</v>
      </c>
      <c r="B1374" t="s">
        <v>87</v>
      </c>
      <c r="C1374" t="s">
        <v>21</v>
      </c>
      <c r="D1374" t="s">
        <v>25</v>
      </c>
      <c r="E1374" t="s">
        <v>65</v>
      </c>
      <c r="F1374" s="2">
        <v>43591</v>
      </c>
      <c r="G1374" s="2">
        <v>40413</v>
      </c>
      <c r="H1374" s="4">
        <v>100578</v>
      </c>
      <c r="I1374" s="4">
        <v>11884</v>
      </c>
      <c r="J1374" s="4">
        <f>Table1[[#This Row],[Basic Salary]]+Table1[[#This Row],[Bonus]]</f>
        <v>112462</v>
      </c>
      <c r="K1374">
        <v>78</v>
      </c>
      <c r="L1374">
        <v>72</v>
      </c>
      <c r="M1374" t="s">
        <v>31</v>
      </c>
      <c r="N1374">
        <v>109</v>
      </c>
    </row>
    <row r="1375" spans="1:14" x14ac:dyDescent="0.35">
      <c r="A1375" t="s">
        <v>1168</v>
      </c>
      <c r="B1375" t="s">
        <v>39</v>
      </c>
      <c r="C1375" t="s">
        <v>21</v>
      </c>
      <c r="D1375" t="s">
        <v>33</v>
      </c>
      <c r="E1375" t="s">
        <v>22</v>
      </c>
      <c r="F1375" s="2">
        <v>43434</v>
      </c>
      <c r="G1375" s="2">
        <v>36853</v>
      </c>
      <c r="H1375" s="4">
        <v>86405</v>
      </c>
      <c r="I1375" s="4">
        <v>26052</v>
      </c>
      <c r="J1375" s="4">
        <f>Table1[[#This Row],[Basic Salary]]+Table1[[#This Row],[Bonus]]</f>
        <v>112457</v>
      </c>
      <c r="K1375">
        <v>94</v>
      </c>
      <c r="L1375">
        <v>97</v>
      </c>
      <c r="M1375" t="s">
        <v>34</v>
      </c>
      <c r="N1375">
        <v>115</v>
      </c>
    </row>
    <row r="1376" spans="1:14" x14ac:dyDescent="0.35">
      <c r="A1376" t="s">
        <v>3130</v>
      </c>
      <c r="B1376" t="s">
        <v>29</v>
      </c>
      <c r="C1376" t="s">
        <v>15</v>
      </c>
      <c r="D1376" t="s">
        <v>81</v>
      </c>
      <c r="E1376" t="s">
        <v>22</v>
      </c>
      <c r="F1376" s="2">
        <v>42890</v>
      </c>
      <c r="G1376" s="2">
        <v>30666</v>
      </c>
      <c r="H1376" s="4">
        <v>94721</v>
      </c>
      <c r="I1376" s="4">
        <v>17731</v>
      </c>
      <c r="J1376" s="4">
        <f>Table1[[#This Row],[Basic Salary]]+Table1[[#This Row],[Bonus]]</f>
        <v>112452</v>
      </c>
      <c r="K1376">
        <v>84</v>
      </c>
      <c r="L1376">
        <v>42</v>
      </c>
      <c r="M1376" t="s">
        <v>31</v>
      </c>
      <c r="N1376">
        <v>116</v>
      </c>
    </row>
    <row r="1377" spans="1:14" x14ac:dyDescent="0.35">
      <c r="A1377" t="s">
        <v>4260</v>
      </c>
      <c r="B1377" t="s">
        <v>60</v>
      </c>
      <c r="C1377" t="s">
        <v>21</v>
      </c>
      <c r="D1377" t="s">
        <v>40</v>
      </c>
      <c r="E1377" t="s">
        <v>30</v>
      </c>
      <c r="F1377" s="2">
        <v>42911</v>
      </c>
      <c r="G1377" s="2">
        <v>40603</v>
      </c>
      <c r="H1377" s="4">
        <v>96218</v>
      </c>
      <c r="I1377" s="4">
        <v>16164</v>
      </c>
      <c r="J1377" s="4">
        <f>Table1[[#This Row],[Basic Salary]]+Table1[[#This Row],[Bonus]]</f>
        <v>112382</v>
      </c>
      <c r="K1377">
        <v>64</v>
      </c>
      <c r="L1377">
        <v>85</v>
      </c>
      <c r="M1377" t="s">
        <v>37</v>
      </c>
      <c r="N1377">
        <v>120</v>
      </c>
    </row>
    <row r="1378" spans="1:14" x14ac:dyDescent="0.35">
      <c r="A1378" t="s">
        <v>1433</v>
      </c>
      <c r="B1378" t="s">
        <v>39</v>
      </c>
      <c r="C1378" t="s">
        <v>21</v>
      </c>
      <c r="D1378" t="s">
        <v>16</v>
      </c>
      <c r="E1378" t="s">
        <v>51</v>
      </c>
      <c r="F1378" s="2">
        <v>45404</v>
      </c>
      <c r="G1378" s="2">
        <v>34694</v>
      </c>
      <c r="H1378" s="4">
        <v>85820</v>
      </c>
      <c r="I1378" s="4">
        <v>26502</v>
      </c>
      <c r="J1378" s="4">
        <f>Table1[[#This Row],[Basic Salary]]+Table1[[#This Row],[Bonus]]</f>
        <v>112322</v>
      </c>
      <c r="K1378">
        <v>71</v>
      </c>
      <c r="L1378">
        <v>83</v>
      </c>
      <c r="M1378" t="s">
        <v>53</v>
      </c>
      <c r="N1378">
        <v>113</v>
      </c>
    </row>
    <row r="1379" spans="1:14" x14ac:dyDescent="0.35">
      <c r="A1379" t="s">
        <v>1525</v>
      </c>
      <c r="B1379" t="s">
        <v>45</v>
      </c>
      <c r="C1379" t="s">
        <v>21</v>
      </c>
      <c r="D1379" t="s">
        <v>33</v>
      </c>
      <c r="E1379" t="s">
        <v>30</v>
      </c>
      <c r="F1379" s="2">
        <v>42430</v>
      </c>
      <c r="G1379" s="2">
        <v>40829</v>
      </c>
      <c r="H1379" s="4">
        <v>88945</v>
      </c>
      <c r="I1379" s="4">
        <v>23372</v>
      </c>
      <c r="J1379" s="4">
        <f>Table1[[#This Row],[Basic Salary]]+Table1[[#This Row],[Bonus]]</f>
        <v>112317</v>
      </c>
      <c r="K1379">
        <v>98</v>
      </c>
      <c r="L1379">
        <v>93</v>
      </c>
      <c r="M1379" t="s">
        <v>23</v>
      </c>
      <c r="N1379">
        <v>113</v>
      </c>
    </row>
    <row r="1380" spans="1:14" x14ac:dyDescent="0.35">
      <c r="A1380" t="s">
        <v>4581</v>
      </c>
      <c r="B1380" t="s">
        <v>50</v>
      </c>
      <c r="C1380" t="s">
        <v>15</v>
      </c>
      <c r="D1380" t="s">
        <v>33</v>
      </c>
      <c r="E1380" t="s">
        <v>51</v>
      </c>
      <c r="F1380" s="2">
        <v>45226</v>
      </c>
      <c r="G1380" s="2">
        <v>38282</v>
      </c>
      <c r="H1380" s="4">
        <v>85339</v>
      </c>
      <c r="I1380" s="4">
        <v>26974</v>
      </c>
      <c r="J1380" s="4">
        <f>Table1[[#This Row],[Basic Salary]]+Table1[[#This Row],[Bonus]]</f>
        <v>112313</v>
      </c>
      <c r="K1380">
        <v>62</v>
      </c>
      <c r="L1380">
        <v>72</v>
      </c>
      <c r="M1380" t="s">
        <v>18</v>
      </c>
      <c r="N1380">
        <v>117</v>
      </c>
    </row>
    <row r="1381" spans="1:14" x14ac:dyDescent="0.35">
      <c r="A1381" t="s">
        <v>733</v>
      </c>
      <c r="B1381" t="s">
        <v>39</v>
      </c>
      <c r="C1381" t="s">
        <v>15</v>
      </c>
      <c r="D1381" t="s">
        <v>25</v>
      </c>
      <c r="E1381" t="s">
        <v>17</v>
      </c>
      <c r="F1381" s="2">
        <v>44738</v>
      </c>
      <c r="G1381" s="2">
        <v>37791</v>
      </c>
      <c r="H1381" s="4">
        <v>85079</v>
      </c>
      <c r="I1381" s="4">
        <v>27219</v>
      </c>
      <c r="J1381" s="4">
        <f>Table1[[#This Row],[Basic Salary]]+Table1[[#This Row],[Bonus]]</f>
        <v>112298</v>
      </c>
      <c r="K1381">
        <v>94</v>
      </c>
      <c r="L1381">
        <v>49</v>
      </c>
      <c r="M1381" t="s">
        <v>18</v>
      </c>
      <c r="N1381">
        <v>119</v>
      </c>
    </row>
    <row r="1382" spans="1:14" x14ac:dyDescent="0.35">
      <c r="A1382" t="s">
        <v>4322</v>
      </c>
      <c r="B1382" t="s">
        <v>42</v>
      </c>
      <c r="C1382" t="s">
        <v>15</v>
      </c>
      <c r="D1382" t="s">
        <v>46</v>
      </c>
      <c r="E1382" t="s">
        <v>65</v>
      </c>
      <c r="F1382" s="2">
        <v>44309</v>
      </c>
      <c r="G1382" s="2">
        <v>34216</v>
      </c>
      <c r="H1382" s="4">
        <v>98649</v>
      </c>
      <c r="I1382" s="4">
        <v>13635</v>
      </c>
      <c r="J1382" s="4">
        <f>Table1[[#This Row],[Basic Salary]]+Table1[[#This Row],[Bonus]]</f>
        <v>112284</v>
      </c>
      <c r="K1382">
        <v>97</v>
      </c>
      <c r="L1382">
        <v>89</v>
      </c>
      <c r="M1382" t="s">
        <v>31</v>
      </c>
      <c r="N1382">
        <v>107</v>
      </c>
    </row>
    <row r="1383" spans="1:14" x14ac:dyDescent="0.35">
      <c r="A1383" t="s">
        <v>4569</v>
      </c>
      <c r="B1383" t="s">
        <v>85</v>
      </c>
      <c r="C1383" t="s">
        <v>15</v>
      </c>
      <c r="D1383" t="s">
        <v>81</v>
      </c>
      <c r="E1383" t="s">
        <v>17</v>
      </c>
      <c r="F1383" s="2">
        <v>44328</v>
      </c>
      <c r="G1383" s="2">
        <v>30321</v>
      </c>
      <c r="H1383" s="4">
        <v>99927</v>
      </c>
      <c r="I1383" s="4">
        <v>12343</v>
      </c>
      <c r="J1383" s="4">
        <f>Table1[[#This Row],[Basic Salary]]+Table1[[#This Row],[Bonus]]</f>
        <v>112270</v>
      </c>
      <c r="K1383">
        <v>77</v>
      </c>
      <c r="L1383">
        <v>59</v>
      </c>
      <c r="M1383" t="s">
        <v>37</v>
      </c>
      <c r="N1383">
        <v>110</v>
      </c>
    </row>
    <row r="1384" spans="1:14" x14ac:dyDescent="0.35">
      <c r="A1384" t="s">
        <v>128</v>
      </c>
      <c r="B1384" t="s">
        <v>129</v>
      </c>
      <c r="C1384" t="s">
        <v>15</v>
      </c>
      <c r="D1384" t="s">
        <v>16</v>
      </c>
      <c r="E1384" t="s">
        <v>65</v>
      </c>
      <c r="F1384" s="2">
        <v>44954</v>
      </c>
      <c r="G1384" s="2">
        <v>35879</v>
      </c>
      <c r="H1384" s="4">
        <v>89038</v>
      </c>
      <c r="I1384" s="4">
        <v>23192</v>
      </c>
      <c r="J1384" s="4">
        <f>Table1[[#This Row],[Basic Salary]]+Table1[[#This Row],[Bonus]]</f>
        <v>112230</v>
      </c>
      <c r="K1384">
        <v>75</v>
      </c>
      <c r="L1384">
        <v>84</v>
      </c>
      <c r="M1384" t="s">
        <v>27</v>
      </c>
      <c r="N1384">
        <v>116</v>
      </c>
    </row>
    <row r="1385" spans="1:14" x14ac:dyDescent="0.35">
      <c r="A1385" t="s">
        <v>2865</v>
      </c>
      <c r="B1385" t="s">
        <v>71</v>
      </c>
      <c r="C1385" t="s">
        <v>21</v>
      </c>
      <c r="D1385" t="s">
        <v>81</v>
      </c>
      <c r="E1385" t="s">
        <v>65</v>
      </c>
      <c r="F1385" s="2">
        <v>45864</v>
      </c>
      <c r="G1385" s="2">
        <v>35747</v>
      </c>
      <c r="H1385" s="4">
        <v>103689</v>
      </c>
      <c r="I1385" s="4">
        <v>8539</v>
      </c>
      <c r="J1385" s="4">
        <f>Table1[[#This Row],[Basic Salary]]+Table1[[#This Row],[Bonus]]</f>
        <v>112228</v>
      </c>
      <c r="K1385">
        <v>80</v>
      </c>
      <c r="L1385">
        <v>74</v>
      </c>
      <c r="M1385" t="s">
        <v>31</v>
      </c>
      <c r="N1385">
        <v>111</v>
      </c>
    </row>
    <row r="1386" spans="1:14" x14ac:dyDescent="0.35">
      <c r="A1386" t="s">
        <v>875</v>
      </c>
      <c r="B1386" t="s">
        <v>42</v>
      </c>
      <c r="C1386" t="s">
        <v>15</v>
      </c>
      <c r="D1386" t="s">
        <v>33</v>
      </c>
      <c r="E1386" t="s">
        <v>17</v>
      </c>
      <c r="F1386" s="2">
        <v>44928</v>
      </c>
      <c r="G1386" s="2">
        <v>31761</v>
      </c>
      <c r="H1386" s="4">
        <v>89922</v>
      </c>
      <c r="I1386" s="4">
        <v>22277</v>
      </c>
      <c r="J1386" s="4">
        <f>Table1[[#This Row],[Basic Salary]]+Table1[[#This Row],[Bonus]]</f>
        <v>112199</v>
      </c>
      <c r="K1386">
        <v>100</v>
      </c>
      <c r="L1386">
        <v>81</v>
      </c>
      <c r="M1386" t="s">
        <v>23</v>
      </c>
      <c r="N1386">
        <v>103</v>
      </c>
    </row>
    <row r="1387" spans="1:14" x14ac:dyDescent="0.35">
      <c r="A1387" t="s">
        <v>2249</v>
      </c>
      <c r="B1387" t="s">
        <v>60</v>
      </c>
      <c r="C1387" t="s">
        <v>15</v>
      </c>
      <c r="D1387" t="s">
        <v>16</v>
      </c>
      <c r="E1387" t="s">
        <v>30</v>
      </c>
      <c r="F1387" s="2">
        <v>44896</v>
      </c>
      <c r="G1387" s="2">
        <v>35127</v>
      </c>
      <c r="H1387" s="4">
        <v>97423</v>
      </c>
      <c r="I1387" s="4">
        <v>14776</v>
      </c>
      <c r="J1387" s="4">
        <f>Table1[[#This Row],[Basic Salary]]+Table1[[#This Row],[Bonus]]</f>
        <v>112199</v>
      </c>
      <c r="K1387">
        <v>72</v>
      </c>
      <c r="L1387">
        <v>56</v>
      </c>
      <c r="M1387" t="s">
        <v>18</v>
      </c>
      <c r="N1387">
        <v>111</v>
      </c>
    </row>
    <row r="1388" spans="1:14" x14ac:dyDescent="0.35">
      <c r="A1388" t="s">
        <v>1701</v>
      </c>
      <c r="B1388" t="s">
        <v>14</v>
      </c>
      <c r="C1388" t="s">
        <v>15</v>
      </c>
      <c r="D1388" t="s">
        <v>81</v>
      </c>
      <c r="E1388" t="s">
        <v>30</v>
      </c>
      <c r="F1388" s="2">
        <v>43615</v>
      </c>
      <c r="G1388" s="2">
        <v>33822</v>
      </c>
      <c r="H1388" s="4">
        <v>85883</v>
      </c>
      <c r="I1388" s="4">
        <v>26304</v>
      </c>
      <c r="J1388" s="4">
        <f>Table1[[#This Row],[Basic Salary]]+Table1[[#This Row],[Bonus]]</f>
        <v>112187</v>
      </c>
      <c r="K1388">
        <v>81</v>
      </c>
      <c r="L1388">
        <v>59</v>
      </c>
      <c r="M1388" t="s">
        <v>34</v>
      </c>
      <c r="N1388">
        <v>118</v>
      </c>
    </row>
    <row r="1389" spans="1:14" x14ac:dyDescent="0.35">
      <c r="A1389" t="s">
        <v>859</v>
      </c>
      <c r="B1389" t="s">
        <v>50</v>
      </c>
      <c r="C1389" t="s">
        <v>15</v>
      </c>
      <c r="D1389" t="s">
        <v>43</v>
      </c>
      <c r="E1389" t="s">
        <v>65</v>
      </c>
      <c r="F1389" s="2">
        <v>43071</v>
      </c>
      <c r="G1389" s="2">
        <v>32004</v>
      </c>
      <c r="H1389" s="4">
        <v>91027</v>
      </c>
      <c r="I1389" s="4">
        <v>21149</v>
      </c>
      <c r="J1389" s="4">
        <f>Table1[[#This Row],[Basic Salary]]+Table1[[#This Row],[Bonus]]</f>
        <v>112176</v>
      </c>
      <c r="K1389">
        <v>81</v>
      </c>
      <c r="L1389">
        <v>96</v>
      </c>
      <c r="M1389" t="s">
        <v>27</v>
      </c>
      <c r="N1389">
        <v>105</v>
      </c>
    </row>
    <row r="1390" spans="1:14" x14ac:dyDescent="0.35">
      <c r="A1390" t="s">
        <v>1605</v>
      </c>
      <c r="B1390" t="s">
        <v>42</v>
      </c>
      <c r="C1390" t="s">
        <v>15</v>
      </c>
      <c r="D1390" t="s">
        <v>81</v>
      </c>
      <c r="E1390" t="s">
        <v>51</v>
      </c>
      <c r="F1390" s="2">
        <v>42133</v>
      </c>
      <c r="G1390" s="2">
        <v>31361</v>
      </c>
      <c r="H1390" s="4">
        <v>106811</v>
      </c>
      <c r="I1390" s="4">
        <v>5349</v>
      </c>
      <c r="J1390" s="4">
        <f>Table1[[#This Row],[Basic Salary]]+Table1[[#This Row],[Bonus]]</f>
        <v>112160</v>
      </c>
      <c r="K1390">
        <v>96</v>
      </c>
      <c r="L1390">
        <v>41</v>
      </c>
      <c r="M1390" t="s">
        <v>31</v>
      </c>
      <c r="N1390">
        <v>113</v>
      </c>
    </row>
    <row r="1391" spans="1:14" x14ac:dyDescent="0.35">
      <c r="A1391" t="s">
        <v>1889</v>
      </c>
      <c r="B1391" t="s">
        <v>42</v>
      </c>
      <c r="C1391" t="s">
        <v>21</v>
      </c>
      <c r="D1391" t="s">
        <v>16</v>
      </c>
      <c r="E1391" t="s">
        <v>51</v>
      </c>
      <c r="F1391" s="2">
        <v>43215</v>
      </c>
      <c r="G1391" s="2">
        <v>31599</v>
      </c>
      <c r="H1391" s="4">
        <v>95158</v>
      </c>
      <c r="I1391" s="4">
        <v>16999</v>
      </c>
      <c r="J1391" s="4">
        <f>Table1[[#This Row],[Basic Salary]]+Table1[[#This Row],[Bonus]]</f>
        <v>112157</v>
      </c>
      <c r="K1391">
        <v>97</v>
      </c>
      <c r="L1391">
        <v>64</v>
      </c>
      <c r="M1391" t="s">
        <v>18</v>
      </c>
      <c r="N1391">
        <v>119</v>
      </c>
    </row>
    <row r="1392" spans="1:14" x14ac:dyDescent="0.35">
      <c r="A1392" t="s">
        <v>3137</v>
      </c>
      <c r="B1392" t="s">
        <v>77</v>
      </c>
      <c r="C1392" t="s">
        <v>21</v>
      </c>
      <c r="D1392" t="s">
        <v>33</v>
      </c>
      <c r="E1392" t="s">
        <v>65</v>
      </c>
      <c r="F1392" s="2">
        <v>44846</v>
      </c>
      <c r="G1392" s="2">
        <v>31169</v>
      </c>
      <c r="H1392" s="4">
        <v>89088</v>
      </c>
      <c r="I1392" s="4">
        <v>23034</v>
      </c>
      <c r="J1392" s="4">
        <f>Table1[[#This Row],[Basic Salary]]+Table1[[#This Row],[Bonus]]</f>
        <v>112122</v>
      </c>
      <c r="K1392">
        <v>98</v>
      </c>
      <c r="L1392">
        <v>60</v>
      </c>
      <c r="M1392" t="s">
        <v>31</v>
      </c>
      <c r="N1392">
        <v>120</v>
      </c>
    </row>
    <row r="1393" spans="1:14" x14ac:dyDescent="0.35">
      <c r="A1393" t="s">
        <v>1265</v>
      </c>
      <c r="B1393" t="s">
        <v>75</v>
      </c>
      <c r="C1393" t="s">
        <v>21</v>
      </c>
      <c r="D1393" t="s">
        <v>81</v>
      </c>
      <c r="E1393" t="s">
        <v>22</v>
      </c>
      <c r="F1393" s="2">
        <v>42653</v>
      </c>
      <c r="G1393" s="2">
        <v>35082</v>
      </c>
      <c r="H1393" s="4">
        <v>90619</v>
      </c>
      <c r="I1393" s="4">
        <v>21489</v>
      </c>
      <c r="J1393" s="4">
        <f>Table1[[#This Row],[Basic Salary]]+Table1[[#This Row],[Bonus]]</f>
        <v>112108</v>
      </c>
      <c r="K1393">
        <v>73</v>
      </c>
      <c r="L1393">
        <v>62</v>
      </c>
      <c r="M1393" t="s">
        <v>18</v>
      </c>
      <c r="N1393">
        <v>117</v>
      </c>
    </row>
    <row r="1394" spans="1:14" x14ac:dyDescent="0.35">
      <c r="A1394" t="s">
        <v>3725</v>
      </c>
      <c r="B1394" t="s">
        <v>42</v>
      </c>
      <c r="C1394" t="s">
        <v>21</v>
      </c>
      <c r="D1394" t="s">
        <v>40</v>
      </c>
      <c r="E1394" t="s">
        <v>26</v>
      </c>
      <c r="F1394" s="2">
        <v>45088</v>
      </c>
      <c r="G1394" s="2">
        <v>35619</v>
      </c>
      <c r="H1394" s="4">
        <v>104274</v>
      </c>
      <c r="I1394" s="4">
        <v>7804</v>
      </c>
      <c r="J1394" s="4">
        <f>Table1[[#This Row],[Basic Salary]]+Table1[[#This Row],[Bonus]]</f>
        <v>112078</v>
      </c>
      <c r="K1394">
        <v>98</v>
      </c>
      <c r="L1394">
        <v>91</v>
      </c>
      <c r="M1394" t="s">
        <v>31</v>
      </c>
      <c r="N1394">
        <v>107</v>
      </c>
    </row>
    <row r="1395" spans="1:14" x14ac:dyDescent="0.35">
      <c r="A1395" t="s">
        <v>4149</v>
      </c>
      <c r="B1395" t="s">
        <v>71</v>
      </c>
      <c r="C1395" t="s">
        <v>21</v>
      </c>
      <c r="D1395" t="s">
        <v>25</v>
      </c>
      <c r="E1395" t="s">
        <v>51</v>
      </c>
      <c r="F1395" s="2">
        <v>44700</v>
      </c>
      <c r="G1395" s="2">
        <v>34284</v>
      </c>
      <c r="H1395" s="4">
        <v>85623</v>
      </c>
      <c r="I1395" s="4">
        <v>26437</v>
      </c>
      <c r="J1395" s="4">
        <f>Table1[[#This Row],[Basic Salary]]+Table1[[#This Row],[Bonus]]</f>
        <v>112060</v>
      </c>
      <c r="K1395">
        <v>61</v>
      </c>
      <c r="L1395">
        <v>55</v>
      </c>
      <c r="M1395" t="s">
        <v>31</v>
      </c>
      <c r="N1395">
        <v>109</v>
      </c>
    </row>
    <row r="1396" spans="1:14" x14ac:dyDescent="0.35">
      <c r="A1396" t="s">
        <v>3214</v>
      </c>
      <c r="B1396" t="s">
        <v>95</v>
      </c>
      <c r="C1396" t="s">
        <v>15</v>
      </c>
      <c r="D1396" t="s">
        <v>33</v>
      </c>
      <c r="E1396" t="s">
        <v>22</v>
      </c>
      <c r="F1396" s="2">
        <v>45109</v>
      </c>
      <c r="G1396" s="2">
        <v>30939</v>
      </c>
      <c r="H1396" s="4">
        <v>82452</v>
      </c>
      <c r="I1396" s="4">
        <v>29566</v>
      </c>
      <c r="J1396" s="4">
        <f>Table1[[#This Row],[Basic Salary]]+Table1[[#This Row],[Bonus]]</f>
        <v>112018</v>
      </c>
      <c r="K1396">
        <v>62</v>
      </c>
      <c r="L1396">
        <v>100</v>
      </c>
      <c r="M1396" t="s">
        <v>27</v>
      </c>
      <c r="N1396">
        <v>115</v>
      </c>
    </row>
    <row r="1397" spans="1:14" x14ac:dyDescent="0.35">
      <c r="A1397" t="s">
        <v>3186</v>
      </c>
      <c r="B1397" t="s">
        <v>85</v>
      </c>
      <c r="C1397" t="s">
        <v>15</v>
      </c>
      <c r="D1397" t="s">
        <v>16</v>
      </c>
      <c r="E1397" t="s">
        <v>30</v>
      </c>
      <c r="F1397" s="2">
        <v>45570</v>
      </c>
      <c r="G1397" s="2">
        <v>32811</v>
      </c>
      <c r="H1397" s="4">
        <v>82492</v>
      </c>
      <c r="I1397" s="4">
        <v>29502</v>
      </c>
      <c r="J1397" s="4">
        <f>Table1[[#This Row],[Basic Salary]]+Table1[[#This Row],[Bonus]]</f>
        <v>111994</v>
      </c>
      <c r="K1397">
        <v>75</v>
      </c>
      <c r="L1397">
        <v>63</v>
      </c>
      <c r="M1397" t="s">
        <v>34</v>
      </c>
      <c r="N1397">
        <v>117</v>
      </c>
    </row>
    <row r="1398" spans="1:14" x14ac:dyDescent="0.35">
      <c r="A1398" t="s">
        <v>822</v>
      </c>
      <c r="B1398" t="s">
        <v>48</v>
      </c>
      <c r="C1398" t="s">
        <v>15</v>
      </c>
      <c r="D1398" t="s">
        <v>16</v>
      </c>
      <c r="E1398" t="s">
        <v>51</v>
      </c>
      <c r="F1398" s="2">
        <v>43340</v>
      </c>
      <c r="G1398" s="2">
        <v>29833</v>
      </c>
      <c r="H1398" s="4">
        <v>85412</v>
      </c>
      <c r="I1398" s="4">
        <v>26553</v>
      </c>
      <c r="J1398" s="4">
        <f>Table1[[#This Row],[Basic Salary]]+Table1[[#This Row],[Bonus]]</f>
        <v>111965</v>
      </c>
      <c r="K1398">
        <v>87</v>
      </c>
      <c r="L1398">
        <v>76</v>
      </c>
      <c r="M1398" t="s">
        <v>23</v>
      </c>
      <c r="N1398">
        <v>114</v>
      </c>
    </row>
    <row r="1399" spans="1:14" x14ac:dyDescent="0.35">
      <c r="A1399" t="s">
        <v>3505</v>
      </c>
      <c r="B1399" t="s">
        <v>20</v>
      </c>
      <c r="C1399" t="s">
        <v>21</v>
      </c>
      <c r="D1399" t="s">
        <v>46</v>
      </c>
      <c r="E1399" t="s">
        <v>22</v>
      </c>
      <c r="F1399" s="2">
        <v>42352</v>
      </c>
      <c r="G1399" s="2">
        <v>38671</v>
      </c>
      <c r="H1399" s="4">
        <v>104158</v>
      </c>
      <c r="I1399" s="4">
        <v>7804</v>
      </c>
      <c r="J1399" s="4">
        <f>Table1[[#This Row],[Basic Salary]]+Table1[[#This Row],[Bonus]]</f>
        <v>111962</v>
      </c>
      <c r="K1399">
        <v>99</v>
      </c>
      <c r="L1399">
        <v>75</v>
      </c>
      <c r="M1399" t="s">
        <v>18</v>
      </c>
      <c r="N1399">
        <v>109</v>
      </c>
    </row>
    <row r="1400" spans="1:14" x14ac:dyDescent="0.35">
      <c r="A1400" t="s">
        <v>3345</v>
      </c>
      <c r="B1400" t="s">
        <v>57</v>
      </c>
      <c r="C1400" t="s">
        <v>15</v>
      </c>
      <c r="D1400" t="s">
        <v>33</v>
      </c>
      <c r="E1400" t="s">
        <v>17</v>
      </c>
      <c r="F1400" s="2">
        <v>43802</v>
      </c>
      <c r="G1400" s="2">
        <v>32653</v>
      </c>
      <c r="H1400" s="4">
        <v>102145</v>
      </c>
      <c r="I1400" s="4">
        <v>9802</v>
      </c>
      <c r="J1400" s="4">
        <f>Table1[[#This Row],[Basic Salary]]+Table1[[#This Row],[Bonus]]</f>
        <v>111947</v>
      </c>
      <c r="K1400">
        <v>61</v>
      </c>
      <c r="L1400">
        <v>86</v>
      </c>
      <c r="M1400" t="s">
        <v>53</v>
      </c>
      <c r="N1400">
        <v>105</v>
      </c>
    </row>
    <row r="1401" spans="1:14" x14ac:dyDescent="0.35">
      <c r="A1401" t="s">
        <v>524</v>
      </c>
      <c r="B1401" t="s">
        <v>89</v>
      </c>
      <c r="C1401" t="s">
        <v>21</v>
      </c>
      <c r="D1401" t="s">
        <v>40</v>
      </c>
      <c r="E1401" t="s">
        <v>30</v>
      </c>
      <c r="F1401" s="2">
        <v>45178</v>
      </c>
      <c r="G1401" s="2">
        <v>34225</v>
      </c>
      <c r="H1401" s="4">
        <v>88828</v>
      </c>
      <c r="I1401" s="4">
        <v>23077</v>
      </c>
      <c r="J1401" s="4">
        <f>Table1[[#This Row],[Basic Salary]]+Table1[[#This Row],[Bonus]]</f>
        <v>111905</v>
      </c>
      <c r="K1401">
        <v>66</v>
      </c>
      <c r="L1401">
        <v>51</v>
      </c>
      <c r="M1401" t="s">
        <v>18</v>
      </c>
      <c r="N1401">
        <v>120</v>
      </c>
    </row>
    <row r="1402" spans="1:14" x14ac:dyDescent="0.35">
      <c r="A1402" t="s">
        <v>4503</v>
      </c>
      <c r="B1402" t="s">
        <v>77</v>
      </c>
      <c r="C1402" t="s">
        <v>15</v>
      </c>
      <c r="D1402" t="s">
        <v>43</v>
      </c>
      <c r="E1402" t="s">
        <v>26</v>
      </c>
      <c r="F1402" s="2">
        <v>44919</v>
      </c>
      <c r="G1402" s="2">
        <v>37973</v>
      </c>
      <c r="H1402" s="4">
        <v>89118</v>
      </c>
      <c r="I1402" s="4">
        <v>22760</v>
      </c>
      <c r="J1402" s="4">
        <f>Table1[[#This Row],[Basic Salary]]+Table1[[#This Row],[Bonus]]</f>
        <v>111878</v>
      </c>
      <c r="K1402">
        <v>92</v>
      </c>
      <c r="L1402">
        <v>95</v>
      </c>
      <c r="M1402" t="s">
        <v>31</v>
      </c>
      <c r="N1402">
        <v>106</v>
      </c>
    </row>
    <row r="1403" spans="1:14" x14ac:dyDescent="0.35">
      <c r="A1403" t="s">
        <v>1018</v>
      </c>
      <c r="B1403" t="s">
        <v>87</v>
      </c>
      <c r="C1403" t="s">
        <v>21</v>
      </c>
      <c r="D1403" t="s">
        <v>81</v>
      </c>
      <c r="E1403" t="s">
        <v>17</v>
      </c>
      <c r="F1403" s="2">
        <v>45228</v>
      </c>
      <c r="G1403" s="2">
        <v>29869</v>
      </c>
      <c r="H1403" s="4">
        <v>93271</v>
      </c>
      <c r="I1403" s="4">
        <v>18595</v>
      </c>
      <c r="J1403" s="4">
        <f>Table1[[#This Row],[Basic Salary]]+Table1[[#This Row],[Bonus]]</f>
        <v>111866</v>
      </c>
      <c r="K1403">
        <v>78</v>
      </c>
      <c r="L1403">
        <v>88</v>
      </c>
      <c r="M1403" t="s">
        <v>53</v>
      </c>
      <c r="N1403">
        <v>108</v>
      </c>
    </row>
    <row r="1404" spans="1:14" x14ac:dyDescent="0.35">
      <c r="A1404" t="s">
        <v>1291</v>
      </c>
      <c r="B1404" t="s">
        <v>45</v>
      </c>
      <c r="C1404" t="s">
        <v>21</v>
      </c>
      <c r="D1404" t="s">
        <v>33</v>
      </c>
      <c r="E1404" t="s">
        <v>30</v>
      </c>
      <c r="F1404" s="2">
        <v>45861</v>
      </c>
      <c r="G1404" s="2">
        <v>35232</v>
      </c>
      <c r="H1404" s="4">
        <v>97273</v>
      </c>
      <c r="I1404" s="4">
        <v>14590</v>
      </c>
      <c r="J1404" s="4">
        <f>Table1[[#This Row],[Basic Salary]]+Table1[[#This Row],[Bonus]]</f>
        <v>111863</v>
      </c>
      <c r="K1404">
        <v>75</v>
      </c>
      <c r="L1404">
        <v>73</v>
      </c>
      <c r="M1404" t="s">
        <v>31</v>
      </c>
      <c r="N1404">
        <v>111</v>
      </c>
    </row>
    <row r="1405" spans="1:14" x14ac:dyDescent="0.35">
      <c r="A1405" t="s">
        <v>2880</v>
      </c>
      <c r="B1405" t="s">
        <v>75</v>
      </c>
      <c r="C1405" t="s">
        <v>15</v>
      </c>
      <c r="D1405" t="s">
        <v>81</v>
      </c>
      <c r="E1405" t="s">
        <v>30</v>
      </c>
      <c r="F1405" s="2">
        <v>43548</v>
      </c>
      <c r="G1405" s="2">
        <v>33966</v>
      </c>
      <c r="H1405" s="4">
        <v>82814</v>
      </c>
      <c r="I1405" s="4">
        <v>29048</v>
      </c>
      <c r="J1405" s="4">
        <f>Table1[[#This Row],[Basic Salary]]+Table1[[#This Row],[Bonus]]</f>
        <v>111862</v>
      </c>
      <c r="K1405">
        <v>78</v>
      </c>
      <c r="L1405">
        <v>93</v>
      </c>
      <c r="M1405" t="s">
        <v>37</v>
      </c>
      <c r="N1405">
        <v>115</v>
      </c>
    </row>
    <row r="1406" spans="1:14" x14ac:dyDescent="0.35">
      <c r="A1406" t="s">
        <v>1152</v>
      </c>
      <c r="B1406" t="s">
        <v>39</v>
      </c>
      <c r="C1406" t="s">
        <v>15</v>
      </c>
      <c r="D1406" t="s">
        <v>25</v>
      </c>
      <c r="E1406" t="s">
        <v>26</v>
      </c>
      <c r="F1406" s="2">
        <v>42757</v>
      </c>
      <c r="G1406" s="2">
        <v>38384</v>
      </c>
      <c r="H1406" s="4">
        <v>104309</v>
      </c>
      <c r="I1406" s="4">
        <v>7529</v>
      </c>
      <c r="J1406" s="4">
        <f>Table1[[#This Row],[Basic Salary]]+Table1[[#This Row],[Bonus]]</f>
        <v>111838</v>
      </c>
      <c r="K1406">
        <v>89</v>
      </c>
      <c r="L1406">
        <v>70</v>
      </c>
      <c r="M1406" t="s">
        <v>31</v>
      </c>
      <c r="N1406">
        <v>113</v>
      </c>
    </row>
    <row r="1407" spans="1:14" x14ac:dyDescent="0.35">
      <c r="A1407" t="s">
        <v>107</v>
      </c>
      <c r="B1407" t="s">
        <v>89</v>
      </c>
      <c r="C1407" t="s">
        <v>15</v>
      </c>
      <c r="D1407" t="s">
        <v>40</v>
      </c>
      <c r="E1407" t="s">
        <v>26</v>
      </c>
      <c r="F1407" s="2">
        <v>45634</v>
      </c>
      <c r="G1407" s="2">
        <v>39539</v>
      </c>
      <c r="H1407" s="4">
        <v>100454</v>
      </c>
      <c r="I1407" s="4">
        <v>11371</v>
      </c>
      <c r="J1407" s="4">
        <f>Table1[[#This Row],[Basic Salary]]+Table1[[#This Row],[Bonus]]</f>
        <v>111825</v>
      </c>
      <c r="K1407">
        <v>84</v>
      </c>
      <c r="L1407">
        <v>71</v>
      </c>
      <c r="M1407" t="s">
        <v>27</v>
      </c>
      <c r="N1407">
        <v>108</v>
      </c>
    </row>
    <row r="1408" spans="1:14" x14ac:dyDescent="0.35">
      <c r="A1408" t="s">
        <v>4440</v>
      </c>
      <c r="B1408" t="s">
        <v>14</v>
      </c>
      <c r="C1408" t="s">
        <v>21</v>
      </c>
      <c r="D1408" t="s">
        <v>81</v>
      </c>
      <c r="E1408" t="s">
        <v>26</v>
      </c>
      <c r="F1408" s="2">
        <v>45006</v>
      </c>
      <c r="G1408" s="2">
        <v>35221</v>
      </c>
      <c r="H1408" s="4">
        <v>91680</v>
      </c>
      <c r="I1408" s="4">
        <v>20120</v>
      </c>
      <c r="J1408" s="4">
        <f>Table1[[#This Row],[Basic Salary]]+Table1[[#This Row],[Bonus]]</f>
        <v>111800</v>
      </c>
      <c r="K1408">
        <v>95</v>
      </c>
      <c r="L1408">
        <v>84</v>
      </c>
      <c r="M1408" t="s">
        <v>18</v>
      </c>
      <c r="N1408">
        <v>108</v>
      </c>
    </row>
    <row r="1409" spans="1:14" x14ac:dyDescent="0.35">
      <c r="A1409" t="s">
        <v>2376</v>
      </c>
      <c r="B1409" t="s">
        <v>39</v>
      </c>
      <c r="C1409" t="s">
        <v>21</v>
      </c>
      <c r="D1409" t="s">
        <v>25</v>
      </c>
      <c r="E1409" t="s">
        <v>26</v>
      </c>
      <c r="F1409" s="2">
        <v>45922</v>
      </c>
      <c r="G1409" s="2">
        <v>40343</v>
      </c>
      <c r="H1409" s="4">
        <v>105405</v>
      </c>
      <c r="I1409" s="4">
        <v>6395</v>
      </c>
      <c r="J1409" s="4">
        <f>Table1[[#This Row],[Basic Salary]]+Table1[[#This Row],[Bonus]]</f>
        <v>111800</v>
      </c>
      <c r="K1409">
        <v>68</v>
      </c>
      <c r="L1409">
        <v>93</v>
      </c>
      <c r="M1409" t="s">
        <v>23</v>
      </c>
      <c r="N1409">
        <v>108</v>
      </c>
    </row>
    <row r="1410" spans="1:14" x14ac:dyDescent="0.35">
      <c r="A1410" t="s">
        <v>1709</v>
      </c>
      <c r="B1410" t="s">
        <v>60</v>
      </c>
      <c r="C1410" t="s">
        <v>21</v>
      </c>
      <c r="D1410" t="s">
        <v>43</v>
      </c>
      <c r="E1410" t="s">
        <v>30</v>
      </c>
      <c r="F1410" s="2">
        <v>42604</v>
      </c>
      <c r="G1410" s="2">
        <v>33394</v>
      </c>
      <c r="H1410" s="4">
        <v>104427</v>
      </c>
      <c r="I1410" s="4">
        <v>7360</v>
      </c>
      <c r="J1410" s="4">
        <f>Table1[[#This Row],[Basic Salary]]+Table1[[#This Row],[Bonus]]</f>
        <v>111787</v>
      </c>
      <c r="K1410">
        <v>76</v>
      </c>
      <c r="L1410">
        <v>47</v>
      </c>
      <c r="M1410" t="s">
        <v>27</v>
      </c>
      <c r="N1410">
        <v>118</v>
      </c>
    </row>
    <row r="1411" spans="1:14" x14ac:dyDescent="0.35">
      <c r="A1411" t="s">
        <v>1512</v>
      </c>
      <c r="B1411" t="s">
        <v>57</v>
      </c>
      <c r="C1411" t="s">
        <v>15</v>
      </c>
      <c r="D1411" t="s">
        <v>43</v>
      </c>
      <c r="E1411" t="s">
        <v>51</v>
      </c>
      <c r="F1411" s="2">
        <v>44155</v>
      </c>
      <c r="G1411" s="2">
        <v>29990</v>
      </c>
      <c r="H1411" s="4">
        <v>94881</v>
      </c>
      <c r="I1411" s="4">
        <v>16883</v>
      </c>
      <c r="J1411" s="4">
        <f>Table1[[#This Row],[Basic Salary]]+Table1[[#This Row],[Bonus]]</f>
        <v>111764</v>
      </c>
      <c r="K1411">
        <v>94</v>
      </c>
      <c r="L1411">
        <v>54</v>
      </c>
      <c r="M1411" t="s">
        <v>18</v>
      </c>
      <c r="N1411">
        <v>117</v>
      </c>
    </row>
    <row r="1412" spans="1:14" x14ac:dyDescent="0.35">
      <c r="A1412" t="s">
        <v>1158</v>
      </c>
      <c r="B1412" t="s">
        <v>71</v>
      </c>
      <c r="C1412" t="s">
        <v>15</v>
      </c>
      <c r="D1412" t="s">
        <v>16</v>
      </c>
      <c r="E1412" t="s">
        <v>51</v>
      </c>
      <c r="F1412" s="2">
        <v>45265</v>
      </c>
      <c r="G1412" s="2">
        <v>35481</v>
      </c>
      <c r="H1412" s="4">
        <v>87515</v>
      </c>
      <c r="I1412" s="4">
        <v>24213</v>
      </c>
      <c r="J1412" s="4">
        <f>Table1[[#This Row],[Basic Salary]]+Table1[[#This Row],[Bonus]]</f>
        <v>111728</v>
      </c>
      <c r="K1412">
        <v>62</v>
      </c>
      <c r="L1412">
        <v>58</v>
      </c>
      <c r="M1412" t="s">
        <v>37</v>
      </c>
      <c r="N1412">
        <v>105</v>
      </c>
    </row>
    <row r="1413" spans="1:14" x14ac:dyDescent="0.35">
      <c r="A1413" t="s">
        <v>4813</v>
      </c>
      <c r="B1413" t="s">
        <v>48</v>
      </c>
      <c r="C1413" t="s">
        <v>21</v>
      </c>
      <c r="D1413" t="s">
        <v>16</v>
      </c>
      <c r="E1413" t="s">
        <v>17</v>
      </c>
      <c r="F1413" s="2">
        <v>44127</v>
      </c>
      <c r="G1413" s="2">
        <v>31831</v>
      </c>
      <c r="H1413" s="4">
        <v>90358</v>
      </c>
      <c r="I1413" s="4">
        <v>21351</v>
      </c>
      <c r="J1413" s="4">
        <f>Table1[[#This Row],[Basic Salary]]+Table1[[#This Row],[Bonus]]</f>
        <v>111709</v>
      </c>
      <c r="K1413">
        <v>66</v>
      </c>
      <c r="L1413">
        <v>90</v>
      </c>
      <c r="M1413" t="s">
        <v>53</v>
      </c>
      <c r="N1413">
        <v>110</v>
      </c>
    </row>
    <row r="1414" spans="1:14" x14ac:dyDescent="0.35">
      <c r="A1414" t="s">
        <v>3254</v>
      </c>
      <c r="B1414" t="s">
        <v>14</v>
      </c>
      <c r="C1414" t="s">
        <v>21</v>
      </c>
      <c r="D1414" t="s">
        <v>25</v>
      </c>
      <c r="E1414" t="s">
        <v>65</v>
      </c>
      <c r="F1414" s="2">
        <v>43840</v>
      </c>
      <c r="G1414" s="2">
        <v>35531</v>
      </c>
      <c r="H1414" s="4">
        <v>98218</v>
      </c>
      <c r="I1414" s="4">
        <v>13482</v>
      </c>
      <c r="J1414" s="4">
        <f>Table1[[#This Row],[Basic Salary]]+Table1[[#This Row],[Bonus]]</f>
        <v>111700</v>
      </c>
      <c r="K1414">
        <v>67</v>
      </c>
      <c r="L1414">
        <v>88</v>
      </c>
      <c r="M1414" t="s">
        <v>23</v>
      </c>
      <c r="N1414">
        <v>115</v>
      </c>
    </row>
    <row r="1415" spans="1:14" x14ac:dyDescent="0.35">
      <c r="A1415" t="s">
        <v>1228</v>
      </c>
      <c r="B1415" t="s">
        <v>39</v>
      </c>
      <c r="C1415" t="s">
        <v>15</v>
      </c>
      <c r="D1415" t="s">
        <v>43</v>
      </c>
      <c r="E1415" t="s">
        <v>30</v>
      </c>
      <c r="F1415" s="2">
        <v>44174</v>
      </c>
      <c r="G1415" s="2">
        <v>39173</v>
      </c>
      <c r="H1415" s="4">
        <v>89699</v>
      </c>
      <c r="I1415" s="4">
        <v>21994</v>
      </c>
      <c r="J1415" s="4">
        <f>Table1[[#This Row],[Basic Salary]]+Table1[[#This Row],[Bonus]]</f>
        <v>111693</v>
      </c>
      <c r="K1415">
        <v>87</v>
      </c>
      <c r="L1415">
        <v>46</v>
      </c>
      <c r="M1415" t="s">
        <v>18</v>
      </c>
      <c r="N1415">
        <v>102</v>
      </c>
    </row>
    <row r="1416" spans="1:14" x14ac:dyDescent="0.35">
      <c r="A1416" t="s">
        <v>3779</v>
      </c>
      <c r="B1416" t="s">
        <v>60</v>
      </c>
      <c r="C1416" t="s">
        <v>15</v>
      </c>
      <c r="D1416" t="s">
        <v>16</v>
      </c>
      <c r="E1416" t="s">
        <v>22</v>
      </c>
      <c r="F1416" s="2">
        <v>45543</v>
      </c>
      <c r="G1416" s="2">
        <v>41117</v>
      </c>
      <c r="H1416" s="4">
        <v>93757</v>
      </c>
      <c r="I1416" s="4">
        <v>17903</v>
      </c>
      <c r="J1416" s="4">
        <f>Table1[[#This Row],[Basic Salary]]+Table1[[#This Row],[Bonus]]</f>
        <v>111660</v>
      </c>
      <c r="K1416">
        <v>66</v>
      </c>
      <c r="L1416">
        <v>91</v>
      </c>
      <c r="M1416" t="s">
        <v>27</v>
      </c>
      <c r="N1416">
        <v>109</v>
      </c>
    </row>
    <row r="1417" spans="1:14" x14ac:dyDescent="0.35">
      <c r="A1417" t="s">
        <v>1378</v>
      </c>
      <c r="B1417" t="s">
        <v>29</v>
      </c>
      <c r="C1417" t="s">
        <v>15</v>
      </c>
      <c r="D1417" t="s">
        <v>43</v>
      </c>
      <c r="E1417" t="s">
        <v>22</v>
      </c>
      <c r="F1417" s="2">
        <v>45540</v>
      </c>
      <c r="G1417" s="2">
        <v>40985</v>
      </c>
      <c r="H1417" s="4">
        <v>86709</v>
      </c>
      <c r="I1417" s="4">
        <v>24908</v>
      </c>
      <c r="J1417" s="4">
        <f>Table1[[#This Row],[Basic Salary]]+Table1[[#This Row],[Bonus]]</f>
        <v>111617</v>
      </c>
      <c r="K1417">
        <v>100</v>
      </c>
      <c r="L1417">
        <v>69</v>
      </c>
      <c r="M1417" t="s">
        <v>27</v>
      </c>
      <c r="N1417">
        <v>106</v>
      </c>
    </row>
    <row r="1418" spans="1:14" x14ac:dyDescent="0.35">
      <c r="A1418" t="s">
        <v>502</v>
      </c>
      <c r="B1418" t="s">
        <v>62</v>
      </c>
      <c r="C1418" t="s">
        <v>15</v>
      </c>
      <c r="D1418" t="s">
        <v>40</v>
      </c>
      <c r="E1418" t="s">
        <v>22</v>
      </c>
      <c r="F1418" s="2">
        <v>43760</v>
      </c>
      <c r="G1418" s="2">
        <v>33793</v>
      </c>
      <c r="H1418" s="4">
        <v>97954</v>
      </c>
      <c r="I1418" s="4">
        <v>13658</v>
      </c>
      <c r="J1418" s="4">
        <f>Table1[[#This Row],[Basic Salary]]+Table1[[#This Row],[Bonus]]</f>
        <v>111612</v>
      </c>
      <c r="K1418">
        <v>68</v>
      </c>
      <c r="L1418">
        <v>50</v>
      </c>
      <c r="M1418" t="s">
        <v>23</v>
      </c>
      <c r="N1418">
        <v>109</v>
      </c>
    </row>
    <row r="1419" spans="1:14" x14ac:dyDescent="0.35">
      <c r="A1419" t="s">
        <v>4121</v>
      </c>
      <c r="B1419" t="s">
        <v>71</v>
      </c>
      <c r="C1419" t="s">
        <v>21</v>
      </c>
      <c r="D1419" t="s">
        <v>43</v>
      </c>
      <c r="E1419" t="s">
        <v>26</v>
      </c>
      <c r="F1419" s="2">
        <v>42788</v>
      </c>
      <c r="G1419" s="2">
        <v>36333</v>
      </c>
      <c r="H1419" s="4">
        <v>88096</v>
      </c>
      <c r="I1419" s="4">
        <v>23500</v>
      </c>
      <c r="J1419" s="4">
        <f>Table1[[#This Row],[Basic Salary]]+Table1[[#This Row],[Bonus]]</f>
        <v>111596</v>
      </c>
      <c r="K1419">
        <v>98</v>
      </c>
      <c r="L1419">
        <v>96</v>
      </c>
      <c r="M1419" t="s">
        <v>53</v>
      </c>
      <c r="N1419">
        <v>103</v>
      </c>
    </row>
    <row r="1420" spans="1:14" x14ac:dyDescent="0.35">
      <c r="A1420" t="s">
        <v>4892</v>
      </c>
      <c r="B1420" t="s">
        <v>87</v>
      </c>
      <c r="C1420" t="s">
        <v>15</v>
      </c>
      <c r="D1420" t="s">
        <v>46</v>
      </c>
      <c r="E1420" t="s">
        <v>51</v>
      </c>
      <c r="F1420" s="2">
        <v>44734</v>
      </c>
      <c r="G1420" s="2">
        <v>39146</v>
      </c>
      <c r="H1420" s="4">
        <v>93778</v>
      </c>
      <c r="I1420" s="4">
        <v>17788</v>
      </c>
      <c r="J1420" s="4">
        <f>Table1[[#This Row],[Basic Salary]]+Table1[[#This Row],[Bonus]]</f>
        <v>111566</v>
      </c>
      <c r="K1420">
        <v>68</v>
      </c>
      <c r="L1420">
        <v>49</v>
      </c>
      <c r="M1420" t="s">
        <v>31</v>
      </c>
      <c r="N1420">
        <v>109</v>
      </c>
    </row>
    <row r="1421" spans="1:14" x14ac:dyDescent="0.35">
      <c r="A1421" t="s">
        <v>2399</v>
      </c>
      <c r="B1421" t="s">
        <v>93</v>
      </c>
      <c r="C1421" t="s">
        <v>21</v>
      </c>
      <c r="D1421" t="s">
        <v>16</v>
      </c>
      <c r="E1421" t="s">
        <v>65</v>
      </c>
      <c r="F1421" s="2">
        <v>44242</v>
      </c>
      <c r="G1421" s="2">
        <v>35764</v>
      </c>
      <c r="H1421" s="4">
        <v>83805</v>
      </c>
      <c r="I1421" s="4">
        <v>27756</v>
      </c>
      <c r="J1421" s="4">
        <f>Table1[[#This Row],[Basic Salary]]+Table1[[#This Row],[Bonus]]</f>
        <v>111561</v>
      </c>
      <c r="K1421">
        <v>70</v>
      </c>
      <c r="L1421">
        <v>43</v>
      </c>
      <c r="M1421" t="s">
        <v>37</v>
      </c>
      <c r="N1421">
        <v>102</v>
      </c>
    </row>
    <row r="1422" spans="1:14" x14ac:dyDescent="0.35">
      <c r="A1422" t="s">
        <v>3046</v>
      </c>
      <c r="B1422" t="s">
        <v>36</v>
      </c>
      <c r="C1422" t="s">
        <v>15</v>
      </c>
      <c r="D1422" t="s">
        <v>33</v>
      </c>
      <c r="E1422" t="s">
        <v>65</v>
      </c>
      <c r="F1422" s="2">
        <v>45197</v>
      </c>
      <c r="G1422" s="2">
        <v>40803</v>
      </c>
      <c r="H1422" s="4">
        <v>102838</v>
      </c>
      <c r="I1422" s="4">
        <v>8722</v>
      </c>
      <c r="J1422" s="4">
        <f>Table1[[#This Row],[Basic Salary]]+Table1[[#This Row],[Bonus]]</f>
        <v>111560</v>
      </c>
      <c r="K1422">
        <v>70</v>
      </c>
      <c r="L1422">
        <v>70</v>
      </c>
      <c r="M1422" t="s">
        <v>53</v>
      </c>
      <c r="N1422">
        <v>113</v>
      </c>
    </row>
    <row r="1423" spans="1:14" x14ac:dyDescent="0.35">
      <c r="A1423" t="s">
        <v>1967</v>
      </c>
      <c r="B1423" t="s">
        <v>62</v>
      </c>
      <c r="C1423" t="s">
        <v>15</v>
      </c>
      <c r="D1423" t="s">
        <v>40</v>
      </c>
      <c r="E1423" t="s">
        <v>17</v>
      </c>
      <c r="F1423" s="2">
        <v>42885</v>
      </c>
      <c r="G1423" s="2">
        <v>32470</v>
      </c>
      <c r="H1423" s="4">
        <v>83051</v>
      </c>
      <c r="I1423" s="4">
        <v>28501</v>
      </c>
      <c r="J1423" s="4">
        <f>Table1[[#This Row],[Basic Salary]]+Table1[[#This Row],[Bonus]]</f>
        <v>111552</v>
      </c>
      <c r="K1423">
        <v>73</v>
      </c>
      <c r="L1423">
        <v>99</v>
      </c>
      <c r="M1423" t="s">
        <v>23</v>
      </c>
      <c r="N1423">
        <v>119</v>
      </c>
    </row>
    <row r="1424" spans="1:14" x14ac:dyDescent="0.35">
      <c r="A1424" t="s">
        <v>788</v>
      </c>
      <c r="B1424" t="s">
        <v>89</v>
      </c>
      <c r="C1424" t="s">
        <v>15</v>
      </c>
      <c r="D1424" t="s">
        <v>43</v>
      </c>
      <c r="E1424" t="s">
        <v>17</v>
      </c>
      <c r="F1424" s="2">
        <v>43486</v>
      </c>
      <c r="G1424" s="2">
        <v>38741</v>
      </c>
      <c r="H1424" s="4">
        <v>87978</v>
      </c>
      <c r="I1424" s="4">
        <v>23532</v>
      </c>
      <c r="J1424" s="4">
        <f>Table1[[#This Row],[Basic Salary]]+Table1[[#This Row],[Bonus]]</f>
        <v>111510</v>
      </c>
      <c r="K1424">
        <v>87</v>
      </c>
      <c r="L1424">
        <v>95</v>
      </c>
      <c r="M1424" t="s">
        <v>31</v>
      </c>
      <c r="N1424">
        <v>116</v>
      </c>
    </row>
    <row r="1425" spans="1:14" x14ac:dyDescent="0.35">
      <c r="A1425" t="s">
        <v>1873</v>
      </c>
      <c r="B1425" t="s">
        <v>36</v>
      </c>
      <c r="C1425" t="s">
        <v>21</v>
      </c>
      <c r="D1425" t="s">
        <v>25</v>
      </c>
      <c r="E1425" t="s">
        <v>22</v>
      </c>
      <c r="F1425" s="2">
        <v>42317</v>
      </c>
      <c r="G1425" s="2">
        <v>34320</v>
      </c>
      <c r="H1425" s="4">
        <v>104127</v>
      </c>
      <c r="I1425" s="4">
        <v>7323</v>
      </c>
      <c r="J1425" s="4">
        <f>Table1[[#This Row],[Basic Salary]]+Table1[[#This Row],[Bonus]]</f>
        <v>111450</v>
      </c>
      <c r="K1425">
        <v>67</v>
      </c>
      <c r="L1425">
        <v>95</v>
      </c>
      <c r="M1425" t="s">
        <v>23</v>
      </c>
      <c r="N1425">
        <v>119</v>
      </c>
    </row>
    <row r="1426" spans="1:14" x14ac:dyDescent="0.35">
      <c r="A1426" t="s">
        <v>1456</v>
      </c>
      <c r="B1426" t="s">
        <v>45</v>
      </c>
      <c r="C1426" t="s">
        <v>21</v>
      </c>
      <c r="D1426" t="s">
        <v>25</v>
      </c>
      <c r="E1426" t="s">
        <v>22</v>
      </c>
      <c r="F1426" s="2">
        <v>44500</v>
      </c>
      <c r="G1426" s="2">
        <v>33575</v>
      </c>
      <c r="H1426" s="4">
        <v>97348</v>
      </c>
      <c r="I1426" s="4">
        <v>14092</v>
      </c>
      <c r="J1426" s="4">
        <f>Table1[[#This Row],[Basic Salary]]+Table1[[#This Row],[Bonus]]</f>
        <v>111440</v>
      </c>
      <c r="K1426">
        <v>65</v>
      </c>
      <c r="L1426">
        <v>87</v>
      </c>
      <c r="M1426" t="s">
        <v>37</v>
      </c>
      <c r="N1426">
        <v>103</v>
      </c>
    </row>
    <row r="1427" spans="1:14" x14ac:dyDescent="0.35">
      <c r="A1427" t="s">
        <v>4065</v>
      </c>
      <c r="B1427" t="s">
        <v>85</v>
      </c>
      <c r="C1427" t="s">
        <v>21</v>
      </c>
      <c r="D1427" t="s">
        <v>16</v>
      </c>
      <c r="E1427" t="s">
        <v>65</v>
      </c>
      <c r="F1427" s="2">
        <v>44808</v>
      </c>
      <c r="G1427" s="2">
        <v>40531</v>
      </c>
      <c r="H1427" s="4">
        <v>84489</v>
      </c>
      <c r="I1427" s="4">
        <v>26949</v>
      </c>
      <c r="J1427" s="4">
        <f>Table1[[#This Row],[Basic Salary]]+Table1[[#This Row],[Bonus]]</f>
        <v>111438</v>
      </c>
      <c r="K1427">
        <v>83</v>
      </c>
      <c r="L1427">
        <v>78</v>
      </c>
      <c r="M1427" t="s">
        <v>18</v>
      </c>
      <c r="N1427">
        <v>101</v>
      </c>
    </row>
    <row r="1428" spans="1:14" x14ac:dyDescent="0.35">
      <c r="A1428" t="s">
        <v>3764</v>
      </c>
      <c r="B1428" t="s">
        <v>77</v>
      </c>
      <c r="C1428" t="s">
        <v>21</v>
      </c>
      <c r="D1428" t="s">
        <v>46</v>
      </c>
      <c r="E1428" t="s">
        <v>51</v>
      </c>
      <c r="F1428" s="2">
        <v>42680</v>
      </c>
      <c r="G1428" s="2">
        <v>37097</v>
      </c>
      <c r="H1428" s="4">
        <v>97823</v>
      </c>
      <c r="I1428" s="4">
        <v>13571</v>
      </c>
      <c r="J1428" s="4">
        <f>Table1[[#This Row],[Basic Salary]]+Table1[[#This Row],[Bonus]]</f>
        <v>111394</v>
      </c>
      <c r="K1428">
        <v>88</v>
      </c>
      <c r="L1428">
        <v>48</v>
      </c>
      <c r="M1428" t="s">
        <v>27</v>
      </c>
      <c r="N1428">
        <v>109</v>
      </c>
    </row>
    <row r="1429" spans="1:14" x14ac:dyDescent="0.35">
      <c r="A1429" t="s">
        <v>282</v>
      </c>
      <c r="B1429" t="s">
        <v>75</v>
      </c>
      <c r="C1429" t="s">
        <v>21</v>
      </c>
      <c r="D1429" t="s">
        <v>25</v>
      </c>
      <c r="E1429" t="s">
        <v>22</v>
      </c>
      <c r="F1429" s="2">
        <v>43359</v>
      </c>
      <c r="G1429" s="2">
        <v>31883</v>
      </c>
      <c r="H1429" s="4">
        <v>85150</v>
      </c>
      <c r="I1429" s="4">
        <v>26243</v>
      </c>
      <c r="J1429" s="4">
        <f>Table1[[#This Row],[Basic Salary]]+Table1[[#This Row],[Bonus]]</f>
        <v>111393</v>
      </c>
      <c r="K1429">
        <v>76</v>
      </c>
      <c r="L1429">
        <v>85</v>
      </c>
      <c r="M1429" t="s">
        <v>37</v>
      </c>
      <c r="N1429">
        <v>101</v>
      </c>
    </row>
    <row r="1430" spans="1:14" x14ac:dyDescent="0.35">
      <c r="A1430" t="s">
        <v>2362</v>
      </c>
      <c r="B1430" t="s">
        <v>29</v>
      </c>
      <c r="C1430" t="s">
        <v>15</v>
      </c>
      <c r="D1430" t="s">
        <v>40</v>
      </c>
      <c r="E1430" t="s">
        <v>26</v>
      </c>
      <c r="F1430" s="2">
        <v>45120</v>
      </c>
      <c r="G1430" s="2">
        <v>31840</v>
      </c>
      <c r="H1430" s="4">
        <v>93560</v>
      </c>
      <c r="I1430" s="4">
        <v>17819</v>
      </c>
      <c r="J1430" s="4">
        <f>Table1[[#This Row],[Basic Salary]]+Table1[[#This Row],[Bonus]]</f>
        <v>111379</v>
      </c>
      <c r="K1430">
        <v>93</v>
      </c>
      <c r="L1430">
        <v>46</v>
      </c>
      <c r="M1430" t="s">
        <v>53</v>
      </c>
      <c r="N1430">
        <v>106</v>
      </c>
    </row>
    <row r="1431" spans="1:14" x14ac:dyDescent="0.35">
      <c r="A1431" t="s">
        <v>4889</v>
      </c>
      <c r="B1431" t="s">
        <v>39</v>
      </c>
      <c r="C1431" t="s">
        <v>21</v>
      </c>
      <c r="D1431" t="s">
        <v>25</v>
      </c>
      <c r="E1431" t="s">
        <v>51</v>
      </c>
      <c r="F1431" s="2">
        <v>42736</v>
      </c>
      <c r="G1431" s="2">
        <v>38601</v>
      </c>
      <c r="H1431" s="4">
        <v>104574</v>
      </c>
      <c r="I1431" s="4">
        <v>6796</v>
      </c>
      <c r="J1431" s="4">
        <f>Table1[[#This Row],[Basic Salary]]+Table1[[#This Row],[Bonus]]</f>
        <v>111370</v>
      </c>
      <c r="K1431">
        <v>89</v>
      </c>
      <c r="L1431">
        <v>50</v>
      </c>
      <c r="M1431" t="s">
        <v>37</v>
      </c>
      <c r="N1431">
        <v>114</v>
      </c>
    </row>
    <row r="1432" spans="1:14" x14ac:dyDescent="0.35">
      <c r="A1432" t="s">
        <v>671</v>
      </c>
      <c r="B1432" t="s">
        <v>14</v>
      </c>
      <c r="C1432" t="s">
        <v>15</v>
      </c>
      <c r="D1432" t="s">
        <v>40</v>
      </c>
      <c r="E1432" t="s">
        <v>65</v>
      </c>
      <c r="F1432" s="2">
        <v>44574</v>
      </c>
      <c r="G1432" s="2">
        <v>36767</v>
      </c>
      <c r="H1432" s="4">
        <v>95381</v>
      </c>
      <c r="I1432" s="4">
        <v>15980</v>
      </c>
      <c r="J1432" s="4">
        <f>Table1[[#This Row],[Basic Salary]]+Table1[[#This Row],[Bonus]]</f>
        <v>111361</v>
      </c>
      <c r="K1432">
        <v>89</v>
      </c>
      <c r="L1432">
        <v>90</v>
      </c>
      <c r="M1432" t="s">
        <v>34</v>
      </c>
      <c r="N1432">
        <v>114</v>
      </c>
    </row>
    <row r="1433" spans="1:14" x14ac:dyDescent="0.35">
      <c r="A1433" t="s">
        <v>2704</v>
      </c>
      <c r="B1433" t="s">
        <v>129</v>
      </c>
      <c r="C1433" t="s">
        <v>15</v>
      </c>
      <c r="D1433" t="s">
        <v>40</v>
      </c>
      <c r="E1433" t="s">
        <v>30</v>
      </c>
      <c r="F1433" s="2">
        <v>43464</v>
      </c>
      <c r="G1433" s="2">
        <v>34441</v>
      </c>
      <c r="H1433" s="4">
        <v>83932</v>
      </c>
      <c r="I1433" s="4">
        <v>27425</v>
      </c>
      <c r="J1433" s="4">
        <f>Table1[[#This Row],[Basic Salary]]+Table1[[#This Row],[Bonus]]</f>
        <v>111357</v>
      </c>
      <c r="K1433">
        <v>92</v>
      </c>
      <c r="L1433">
        <v>66</v>
      </c>
      <c r="M1433" t="s">
        <v>31</v>
      </c>
      <c r="N1433">
        <v>111</v>
      </c>
    </row>
    <row r="1434" spans="1:14" x14ac:dyDescent="0.35">
      <c r="A1434" t="s">
        <v>3168</v>
      </c>
      <c r="B1434" t="s">
        <v>93</v>
      </c>
      <c r="C1434" t="s">
        <v>21</v>
      </c>
      <c r="D1434" t="s">
        <v>25</v>
      </c>
      <c r="E1434" t="s">
        <v>30</v>
      </c>
      <c r="F1434" s="2">
        <v>43809</v>
      </c>
      <c r="G1434" s="2">
        <v>31320</v>
      </c>
      <c r="H1434" s="4">
        <v>98504</v>
      </c>
      <c r="I1434" s="4">
        <v>12843</v>
      </c>
      <c r="J1434" s="4">
        <f>Table1[[#This Row],[Basic Salary]]+Table1[[#This Row],[Bonus]]</f>
        <v>111347</v>
      </c>
      <c r="K1434">
        <v>97</v>
      </c>
      <c r="L1434">
        <v>62</v>
      </c>
      <c r="M1434" t="s">
        <v>53</v>
      </c>
      <c r="N1434">
        <v>114</v>
      </c>
    </row>
    <row r="1435" spans="1:14" x14ac:dyDescent="0.35">
      <c r="A1435" t="s">
        <v>724</v>
      </c>
      <c r="B1435" t="s">
        <v>87</v>
      </c>
      <c r="C1435" t="s">
        <v>21</v>
      </c>
      <c r="D1435" t="s">
        <v>25</v>
      </c>
      <c r="E1435" t="s">
        <v>51</v>
      </c>
      <c r="F1435" s="2">
        <v>44640</v>
      </c>
      <c r="G1435" s="2">
        <v>30961</v>
      </c>
      <c r="H1435" s="4">
        <v>82878</v>
      </c>
      <c r="I1435" s="4">
        <v>28442</v>
      </c>
      <c r="J1435" s="4">
        <f>Table1[[#This Row],[Basic Salary]]+Table1[[#This Row],[Bonus]]</f>
        <v>111320</v>
      </c>
      <c r="K1435">
        <v>76</v>
      </c>
      <c r="L1435">
        <v>46</v>
      </c>
      <c r="M1435" t="s">
        <v>53</v>
      </c>
      <c r="N1435">
        <v>103</v>
      </c>
    </row>
    <row r="1436" spans="1:14" x14ac:dyDescent="0.35">
      <c r="A1436" t="s">
        <v>3074</v>
      </c>
      <c r="B1436" t="s">
        <v>14</v>
      </c>
      <c r="C1436" t="s">
        <v>21</v>
      </c>
      <c r="D1436" t="s">
        <v>81</v>
      </c>
      <c r="E1436" t="s">
        <v>30</v>
      </c>
      <c r="F1436" s="2">
        <v>42693</v>
      </c>
      <c r="G1436" s="2">
        <v>34079</v>
      </c>
      <c r="H1436" s="4">
        <v>97449</v>
      </c>
      <c r="I1436" s="4">
        <v>13871</v>
      </c>
      <c r="J1436" s="4">
        <f>Table1[[#This Row],[Basic Salary]]+Table1[[#This Row],[Bonus]]</f>
        <v>111320</v>
      </c>
      <c r="K1436">
        <v>69</v>
      </c>
      <c r="L1436">
        <v>82</v>
      </c>
      <c r="M1436" t="s">
        <v>18</v>
      </c>
      <c r="N1436">
        <v>101</v>
      </c>
    </row>
    <row r="1437" spans="1:14" x14ac:dyDescent="0.35">
      <c r="A1437" t="s">
        <v>2493</v>
      </c>
      <c r="B1437" t="s">
        <v>77</v>
      </c>
      <c r="C1437" t="s">
        <v>21</v>
      </c>
      <c r="D1437" t="s">
        <v>33</v>
      </c>
      <c r="E1437" t="s">
        <v>51</v>
      </c>
      <c r="F1437" s="2">
        <v>45428</v>
      </c>
      <c r="G1437" s="2">
        <v>37006</v>
      </c>
      <c r="H1437" s="4">
        <v>104610</v>
      </c>
      <c r="I1437" s="4">
        <v>6707</v>
      </c>
      <c r="J1437" s="4">
        <f>Table1[[#This Row],[Basic Salary]]+Table1[[#This Row],[Bonus]]</f>
        <v>111317</v>
      </c>
      <c r="K1437">
        <v>86</v>
      </c>
      <c r="L1437">
        <v>97</v>
      </c>
      <c r="M1437" t="s">
        <v>18</v>
      </c>
      <c r="N1437">
        <v>101</v>
      </c>
    </row>
    <row r="1438" spans="1:14" x14ac:dyDescent="0.35">
      <c r="A1438" t="s">
        <v>4283</v>
      </c>
      <c r="B1438" t="s">
        <v>20</v>
      </c>
      <c r="C1438" t="s">
        <v>21</v>
      </c>
      <c r="D1438" t="s">
        <v>25</v>
      </c>
      <c r="E1438" t="s">
        <v>30</v>
      </c>
      <c r="F1438" s="2">
        <v>45580</v>
      </c>
      <c r="G1438" s="2">
        <v>31780</v>
      </c>
      <c r="H1438" s="4">
        <v>93985</v>
      </c>
      <c r="I1438" s="4">
        <v>17310</v>
      </c>
      <c r="J1438" s="4">
        <f>Table1[[#This Row],[Basic Salary]]+Table1[[#This Row],[Bonus]]</f>
        <v>111295</v>
      </c>
      <c r="K1438">
        <v>91</v>
      </c>
      <c r="L1438">
        <v>74</v>
      </c>
      <c r="M1438" t="s">
        <v>31</v>
      </c>
      <c r="N1438">
        <v>111</v>
      </c>
    </row>
    <row r="1439" spans="1:14" x14ac:dyDescent="0.35">
      <c r="A1439" t="s">
        <v>3420</v>
      </c>
      <c r="B1439" t="s">
        <v>60</v>
      </c>
      <c r="C1439" t="s">
        <v>21</v>
      </c>
      <c r="D1439" t="s">
        <v>40</v>
      </c>
      <c r="E1439" t="s">
        <v>65</v>
      </c>
      <c r="F1439" s="2">
        <v>44960</v>
      </c>
      <c r="G1439" s="2">
        <v>36681</v>
      </c>
      <c r="H1439" s="4">
        <v>99874</v>
      </c>
      <c r="I1439" s="4">
        <v>11408</v>
      </c>
      <c r="J1439" s="4">
        <f>Table1[[#This Row],[Basic Salary]]+Table1[[#This Row],[Bonus]]</f>
        <v>111282</v>
      </c>
      <c r="K1439">
        <v>98</v>
      </c>
      <c r="L1439">
        <v>93</v>
      </c>
      <c r="M1439" t="s">
        <v>31</v>
      </c>
      <c r="N1439">
        <v>116</v>
      </c>
    </row>
    <row r="1440" spans="1:14" x14ac:dyDescent="0.35">
      <c r="A1440" t="s">
        <v>1427</v>
      </c>
      <c r="B1440" t="s">
        <v>57</v>
      </c>
      <c r="C1440" t="s">
        <v>21</v>
      </c>
      <c r="D1440" t="s">
        <v>81</v>
      </c>
      <c r="E1440" t="s">
        <v>30</v>
      </c>
      <c r="F1440" s="2">
        <v>45080</v>
      </c>
      <c r="G1440" s="2">
        <v>34387</v>
      </c>
      <c r="H1440" s="4">
        <v>84178</v>
      </c>
      <c r="I1440" s="4">
        <v>27102</v>
      </c>
      <c r="J1440" s="4">
        <f>Table1[[#This Row],[Basic Salary]]+Table1[[#This Row],[Bonus]]</f>
        <v>111280</v>
      </c>
      <c r="K1440">
        <v>89</v>
      </c>
      <c r="L1440">
        <v>41</v>
      </c>
      <c r="M1440" t="s">
        <v>37</v>
      </c>
      <c r="N1440">
        <v>120</v>
      </c>
    </row>
    <row r="1441" spans="1:14" x14ac:dyDescent="0.35">
      <c r="A1441" t="s">
        <v>3102</v>
      </c>
      <c r="B1441" t="s">
        <v>87</v>
      </c>
      <c r="C1441" t="s">
        <v>21</v>
      </c>
      <c r="D1441" t="s">
        <v>16</v>
      </c>
      <c r="E1441" t="s">
        <v>17</v>
      </c>
      <c r="F1441" s="2">
        <v>45524</v>
      </c>
      <c r="G1441" s="2">
        <v>33164</v>
      </c>
      <c r="H1441" s="4">
        <v>95636</v>
      </c>
      <c r="I1441" s="4">
        <v>15607</v>
      </c>
      <c r="J1441" s="4">
        <f>Table1[[#This Row],[Basic Salary]]+Table1[[#This Row],[Bonus]]</f>
        <v>111243</v>
      </c>
      <c r="K1441">
        <v>91</v>
      </c>
      <c r="L1441">
        <v>67</v>
      </c>
      <c r="M1441" t="s">
        <v>18</v>
      </c>
      <c r="N1441">
        <v>106</v>
      </c>
    </row>
    <row r="1442" spans="1:14" x14ac:dyDescent="0.35">
      <c r="A1442" t="s">
        <v>936</v>
      </c>
      <c r="B1442" t="s">
        <v>45</v>
      </c>
      <c r="C1442" t="s">
        <v>21</v>
      </c>
      <c r="D1442" t="s">
        <v>43</v>
      </c>
      <c r="E1442" t="s">
        <v>26</v>
      </c>
      <c r="F1442" s="2">
        <v>42176</v>
      </c>
      <c r="G1442" s="2">
        <v>29237</v>
      </c>
      <c r="H1442" s="4">
        <v>85902</v>
      </c>
      <c r="I1442" s="4">
        <v>25340</v>
      </c>
      <c r="J1442" s="4">
        <f>Table1[[#This Row],[Basic Salary]]+Table1[[#This Row],[Bonus]]</f>
        <v>111242</v>
      </c>
      <c r="K1442">
        <v>78</v>
      </c>
      <c r="L1442">
        <v>81</v>
      </c>
      <c r="M1442" t="s">
        <v>37</v>
      </c>
      <c r="N1442">
        <v>101</v>
      </c>
    </row>
    <row r="1443" spans="1:14" x14ac:dyDescent="0.35">
      <c r="A1443" t="s">
        <v>2790</v>
      </c>
      <c r="B1443" t="s">
        <v>87</v>
      </c>
      <c r="C1443" t="s">
        <v>21</v>
      </c>
      <c r="D1443" t="s">
        <v>16</v>
      </c>
      <c r="E1443" t="s">
        <v>22</v>
      </c>
      <c r="F1443" s="2">
        <v>43313</v>
      </c>
      <c r="G1443" s="2">
        <v>33023</v>
      </c>
      <c r="H1443" s="4">
        <v>101953</v>
      </c>
      <c r="I1443" s="4">
        <v>9275</v>
      </c>
      <c r="J1443" s="4">
        <f>Table1[[#This Row],[Basic Salary]]+Table1[[#This Row],[Bonus]]</f>
        <v>111228</v>
      </c>
      <c r="K1443">
        <v>71</v>
      </c>
      <c r="L1443">
        <v>82</v>
      </c>
      <c r="M1443" t="s">
        <v>37</v>
      </c>
      <c r="N1443">
        <v>102</v>
      </c>
    </row>
    <row r="1444" spans="1:14" x14ac:dyDescent="0.35">
      <c r="A1444" t="s">
        <v>2082</v>
      </c>
      <c r="B1444" t="s">
        <v>60</v>
      </c>
      <c r="C1444" t="s">
        <v>15</v>
      </c>
      <c r="D1444" t="s">
        <v>46</v>
      </c>
      <c r="E1444" t="s">
        <v>26</v>
      </c>
      <c r="F1444" s="2">
        <v>42433</v>
      </c>
      <c r="G1444" s="2">
        <v>33714</v>
      </c>
      <c r="H1444" s="4">
        <v>83905</v>
      </c>
      <c r="I1444" s="4">
        <v>27315</v>
      </c>
      <c r="J1444" s="4">
        <f>Table1[[#This Row],[Basic Salary]]+Table1[[#This Row],[Bonus]]</f>
        <v>111220</v>
      </c>
      <c r="K1444">
        <v>68</v>
      </c>
      <c r="L1444">
        <v>56</v>
      </c>
      <c r="M1444" t="s">
        <v>27</v>
      </c>
      <c r="N1444">
        <v>108</v>
      </c>
    </row>
    <row r="1445" spans="1:14" x14ac:dyDescent="0.35">
      <c r="A1445" t="s">
        <v>3425</v>
      </c>
      <c r="B1445" t="s">
        <v>45</v>
      </c>
      <c r="C1445" t="s">
        <v>15</v>
      </c>
      <c r="D1445" t="s">
        <v>33</v>
      </c>
      <c r="E1445" t="s">
        <v>51</v>
      </c>
      <c r="F1445" s="2">
        <v>44869</v>
      </c>
      <c r="G1445" s="2">
        <v>31615</v>
      </c>
      <c r="H1445" s="4">
        <v>100764</v>
      </c>
      <c r="I1445" s="4">
        <v>10443</v>
      </c>
      <c r="J1445" s="4">
        <f>Table1[[#This Row],[Basic Salary]]+Table1[[#This Row],[Bonus]]</f>
        <v>111207</v>
      </c>
      <c r="K1445">
        <v>100</v>
      </c>
      <c r="L1445">
        <v>56</v>
      </c>
      <c r="M1445" t="s">
        <v>18</v>
      </c>
      <c r="N1445">
        <v>118</v>
      </c>
    </row>
    <row r="1446" spans="1:14" x14ac:dyDescent="0.35">
      <c r="A1446" t="s">
        <v>410</v>
      </c>
      <c r="B1446" t="s">
        <v>60</v>
      </c>
      <c r="C1446" t="s">
        <v>15</v>
      </c>
      <c r="D1446" t="s">
        <v>43</v>
      </c>
      <c r="E1446" t="s">
        <v>65</v>
      </c>
      <c r="F1446" s="2">
        <v>45432</v>
      </c>
      <c r="G1446" s="2">
        <v>37285</v>
      </c>
      <c r="H1446" s="4">
        <v>96057</v>
      </c>
      <c r="I1446" s="4">
        <v>15127</v>
      </c>
      <c r="J1446" s="4">
        <f>Table1[[#This Row],[Basic Salary]]+Table1[[#This Row],[Bonus]]</f>
        <v>111184</v>
      </c>
      <c r="K1446">
        <v>71</v>
      </c>
      <c r="L1446">
        <v>71</v>
      </c>
      <c r="M1446" t="s">
        <v>53</v>
      </c>
      <c r="N1446">
        <v>103</v>
      </c>
    </row>
    <row r="1447" spans="1:14" x14ac:dyDescent="0.35">
      <c r="A1447" t="s">
        <v>1941</v>
      </c>
      <c r="B1447" t="s">
        <v>50</v>
      </c>
      <c r="C1447" t="s">
        <v>21</v>
      </c>
      <c r="D1447" t="s">
        <v>81</v>
      </c>
      <c r="E1447" t="s">
        <v>30</v>
      </c>
      <c r="F1447" s="2">
        <v>42110</v>
      </c>
      <c r="G1447" s="2">
        <v>39802</v>
      </c>
      <c r="H1447" s="4">
        <v>89177</v>
      </c>
      <c r="I1447" s="4">
        <v>22004</v>
      </c>
      <c r="J1447" s="4">
        <f>Table1[[#This Row],[Basic Salary]]+Table1[[#This Row],[Bonus]]</f>
        <v>111181</v>
      </c>
      <c r="K1447">
        <v>76</v>
      </c>
      <c r="L1447">
        <v>64</v>
      </c>
      <c r="M1447" t="s">
        <v>34</v>
      </c>
      <c r="N1447">
        <v>118</v>
      </c>
    </row>
    <row r="1448" spans="1:14" x14ac:dyDescent="0.35">
      <c r="A1448" t="s">
        <v>2723</v>
      </c>
      <c r="B1448" t="s">
        <v>57</v>
      </c>
      <c r="C1448" t="s">
        <v>15</v>
      </c>
      <c r="D1448" t="s">
        <v>46</v>
      </c>
      <c r="E1448" t="s">
        <v>51</v>
      </c>
      <c r="F1448" s="2">
        <v>43315</v>
      </c>
      <c r="G1448" s="2">
        <v>39729</v>
      </c>
      <c r="H1448" s="4">
        <v>93157</v>
      </c>
      <c r="I1448" s="4">
        <v>17990</v>
      </c>
      <c r="J1448" s="4">
        <f>Table1[[#This Row],[Basic Salary]]+Table1[[#This Row],[Bonus]]</f>
        <v>111147</v>
      </c>
      <c r="K1448">
        <v>92</v>
      </c>
      <c r="L1448">
        <v>91</v>
      </c>
      <c r="M1448" t="s">
        <v>31</v>
      </c>
      <c r="N1448">
        <v>104</v>
      </c>
    </row>
    <row r="1449" spans="1:14" x14ac:dyDescent="0.35">
      <c r="A1449" t="s">
        <v>2085</v>
      </c>
      <c r="B1449" t="s">
        <v>71</v>
      </c>
      <c r="C1449" t="s">
        <v>21</v>
      </c>
      <c r="D1449" t="s">
        <v>16</v>
      </c>
      <c r="E1449" t="s">
        <v>26</v>
      </c>
      <c r="F1449" s="2">
        <v>45773</v>
      </c>
      <c r="G1449" s="2">
        <v>31795</v>
      </c>
      <c r="H1449" s="4">
        <v>99262</v>
      </c>
      <c r="I1449" s="4">
        <v>11884</v>
      </c>
      <c r="J1449" s="4">
        <f>Table1[[#This Row],[Basic Salary]]+Table1[[#This Row],[Bonus]]</f>
        <v>111146</v>
      </c>
      <c r="K1449">
        <v>71</v>
      </c>
      <c r="L1449">
        <v>73</v>
      </c>
      <c r="M1449" t="s">
        <v>34</v>
      </c>
      <c r="N1449">
        <v>117</v>
      </c>
    </row>
    <row r="1450" spans="1:14" x14ac:dyDescent="0.35">
      <c r="A1450" t="s">
        <v>3276</v>
      </c>
      <c r="B1450" t="s">
        <v>69</v>
      </c>
      <c r="C1450" t="s">
        <v>21</v>
      </c>
      <c r="D1450" t="s">
        <v>25</v>
      </c>
      <c r="E1450" t="s">
        <v>30</v>
      </c>
      <c r="F1450" s="2">
        <v>43369</v>
      </c>
      <c r="G1450" s="2">
        <v>29710</v>
      </c>
      <c r="H1450" s="4">
        <v>87871</v>
      </c>
      <c r="I1450" s="4">
        <v>23256</v>
      </c>
      <c r="J1450" s="4">
        <f>Table1[[#This Row],[Basic Salary]]+Table1[[#This Row],[Bonus]]</f>
        <v>111127</v>
      </c>
      <c r="K1450">
        <v>87</v>
      </c>
      <c r="L1450">
        <v>75</v>
      </c>
      <c r="M1450" t="s">
        <v>23</v>
      </c>
      <c r="N1450">
        <v>115</v>
      </c>
    </row>
    <row r="1451" spans="1:14" x14ac:dyDescent="0.35">
      <c r="A1451" t="s">
        <v>184</v>
      </c>
      <c r="B1451" t="s">
        <v>45</v>
      </c>
      <c r="C1451" t="s">
        <v>15</v>
      </c>
      <c r="D1451" t="s">
        <v>33</v>
      </c>
      <c r="E1451" t="s">
        <v>17</v>
      </c>
      <c r="F1451" s="2">
        <v>44140</v>
      </c>
      <c r="G1451" s="2">
        <v>34162</v>
      </c>
      <c r="H1451" s="4">
        <v>85036</v>
      </c>
      <c r="I1451" s="4">
        <v>26080</v>
      </c>
      <c r="J1451" s="4">
        <f>Table1[[#This Row],[Basic Salary]]+Table1[[#This Row],[Bonus]]</f>
        <v>111116</v>
      </c>
      <c r="K1451">
        <v>61</v>
      </c>
      <c r="L1451">
        <v>43</v>
      </c>
      <c r="M1451" t="s">
        <v>27</v>
      </c>
      <c r="N1451">
        <v>113</v>
      </c>
    </row>
    <row r="1452" spans="1:14" x14ac:dyDescent="0.35">
      <c r="A1452" t="s">
        <v>407</v>
      </c>
      <c r="B1452" t="s">
        <v>48</v>
      </c>
      <c r="C1452" t="s">
        <v>15</v>
      </c>
      <c r="D1452" t="s">
        <v>16</v>
      </c>
      <c r="E1452" t="s">
        <v>30</v>
      </c>
      <c r="F1452" s="2">
        <v>42244</v>
      </c>
      <c r="G1452" s="2">
        <v>36949</v>
      </c>
      <c r="H1452" s="4">
        <v>94393</v>
      </c>
      <c r="I1452" s="4">
        <v>16712</v>
      </c>
      <c r="J1452" s="4">
        <f>Table1[[#This Row],[Basic Salary]]+Table1[[#This Row],[Bonus]]</f>
        <v>111105</v>
      </c>
      <c r="K1452">
        <v>97</v>
      </c>
      <c r="L1452">
        <v>54</v>
      </c>
      <c r="M1452" t="s">
        <v>37</v>
      </c>
      <c r="N1452">
        <v>104</v>
      </c>
    </row>
    <row r="1453" spans="1:14" x14ac:dyDescent="0.35">
      <c r="A1453" t="s">
        <v>476</v>
      </c>
      <c r="B1453" t="s">
        <v>42</v>
      </c>
      <c r="C1453" t="s">
        <v>21</v>
      </c>
      <c r="D1453" t="s">
        <v>25</v>
      </c>
      <c r="E1453" t="s">
        <v>51</v>
      </c>
      <c r="F1453" s="2">
        <v>43560</v>
      </c>
      <c r="G1453" s="2">
        <v>35096</v>
      </c>
      <c r="H1453" s="4">
        <v>105131</v>
      </c>
      <c r="I1453" s="4">
        <v>5944</v>
      </c>
      <c r="J1453" s="4">
        <f>Table1[[#This Row],[Basic Salary]]+Table1[[#This Row],[Bonus]]</f>
        <v>111075</v>
      </c>
      <c r="K1453">
        <v>68</v>
      </c>
      <c r="L1453">
        <v>70</v>
      </c>
      <c r="M1453" t="s">
        <v>27</v>
      </c>
      <c r="N1453">
        <v>104</v>
      </c>
    </row>
    <row r="1454" spans="1:14" x14ac:dyDescent="0.35">
      <c r="A1454" t="s">
        <v>551</v>
      </c>
      <c r="B1454" t="s">
        <v>20</v>
      </c>
      <c r="C1454" t="s">
        <v>15</v>
      </c>
      <c r="D1454" t="s">
        <v>81</v>
      </c>
      <c r="E1454" t="s">
        <v>65</v>
      </c>
      <c r="F1454" s="2">
        <v>43523</v>
      </c>
      <c r="G1454" s="2">
        <v>30532</v>
      </c>
      <c r="H1454" s="4">
        <v>104826</v>
      </c>
      <c r="I1454" s="4">
        <v>6237</v>
      </c>
      <c r="J1454" s="4">
        <f>Table1[[#This Row],[Basic Salary]]+Table1[[#This Row],[Bonus]]</f>
        <v>111063</v>
      </c>
      <c r="K1454">
        <v>84</v>
      </c>
      <c r="L1454">
        <v>99</v>
      </c>
      <c r="M1454" t="s">
        <v>27</v>
      </c>
      <c r="N1454">
        <v>120</v>
      </c>
    </row>
    <row r="1455" spans="1:14" x14ac:dyDescent="0.35">
      <c r="A1455" t="s">
        <v>828</v>
      </c>
      <c r="B1455" t="s">
        <v>14</v>
      </c>
      <c r="C1455" t="s">
        <v>21</v>
      </c>
      <c r="D1455" t="s">
        <v>43</v>
      </c>
      <c r="E1455" t="s">
        <v>30</v>
      </c>
      <c r="F1455" s="2">
        <v>43778</v>
      </c>
      <c r="G1455" s="2">
        <v>40091</v>
      </c>
      <c r="H1455" s="4">
        <v>95772</v>
      </c>
      <c r="I1455" s="4">
        <v>15267</v>
      </c>
      <c r="J1455" s="4">
        <f>Table1[[#This Row],[Basic Salary]]+Table1[[#This Row],[Bonus]]</f>
        <v>111039</v>
      </c>
      <c r="K1455">
        <v>72</v>
      </c>
      <c r="L1455">
        <v>66</v>
      </c>
      <c r="M1455" t="s">
        <v>27</v>
      </c>
      <c r="N1455">
        <v>109</v>
      </c>
    </row>
    <row r="1456" spans="1:14" x14ac:dyDescent="0.35">
      <c r="A1456" t="s">
        <v>1863</v>
      </c>
      <c r="B1456" t="s">
        <v>62</v>
      </c>
      <c r="C1456" t="s">
        <v>21</v>
      </c>
      <c r="D1456" t="s">
        <v>81</v>
      </c>
      <c r="E1456" t="s">
        <v>17</v>
      </c>
      <c r="F1456" s="2">
        <v>45988</v>
      </c>
      <c r="G1456" s="2">
        <v>31420</v>
      </c>
      <c r="H1456" s="4">
        <v>86037</v>
      </c>
      <c r="I1456" s="4">
        <v>24991</v>
      </c>
      <c r="J1456" s="4">
        <f>Table1[[#This Row],[Basic Salary]]+Table1[[#This Row],[Bonus]]</f>
        <v>111028</v>
      </c>
      <c r="K1456">
        <v>63</v>
      </c>
      <c r="L1456">
        <v>83</v>
      </c>
      <c r="M1456" t="s">
        <v>18</v>
      </c>
      <c r="N1456">
        <v>111</v>
      </c>
    </row>
    <row r="1457" spans="1:14" x14ac:dyDescent="0.35">
      <c r="A1457" t="s">
        <v>4024</v>
      </c>
      <c r="B1457" t="s">
        <v>71</v>
      </c>
      <c r="C1457" t="s">
        <v>15</v>
      </c>
      <c r="D1457" t="s">
        <v>33</v>
      </c>
      <c r="E1457" t="s">
        <v>65</v>
      </c>
      <c r="F1457" s="2">
        <v>42247</v>
      </c>
      <c r="G1457" s="2">
        <v>30748</v>
      </c>
      <c r="H1457" s="4">
        <v>92063</v>
      </c>
      <c r="I1457" s="4">
        <v>18959</v>
      </c>
      <c r="J1457" s="4">
        <f>Table1[[#This Row],[Basic Salary]]+Table1[[#This Row],[Bonus]]</f>
        <v>111022</v>
      </c>
      <c r="K1457">
        <v>78</v>
      </c>
      <c r="L1457">
        <v>55</v>
      </c>
      <c r="M1457" t="s">
        <v>37</v>
      </c>
      <c r="N1457">
        <v>108</v>
      </c>
    </row>
    <row r="1458" spans="1:14" x14ac:dyDescent="0.35">
      <c r="A1458" t="s">
        <v>3170</v>
      </c>
      <c r="B1458" t="s">
        <v>89</v>
      </c>
      <c r="C1458" t="s">
        <v>15</v>
      </c>
      <c r="D1458" t="s">
        <v>46</v>
      </c>
      <c r="E1458" t="s">
        <v>51</v>
      </c>
      <c r="F1458" s="2">
        <v>43052</v>
      </c>
      <c r="G1458" s="2">
        <v>37585</v>
      </c>
      <c r="H1458" s="4">
        <v>92773</v>
      </c>
      <c r="I1458" s="4">
        <v>18238</v>
      </c>
      <c r="J1458" s="4">
        <f>Table1[[#This Row],[Basic Salary]]+Table1[[#This Row],[Bonus]]</f>
        <v>111011</v>
      </c>
      <c r="K1458">
        <v>100</v>
      </c>
      <c r="L1458">
        <v>73</v>
      </c>
      <c r="M1458" t="s">
        <v>18</v>
      </c>
      <c r="N1458">
        <v>114</v>
      </c>
    </row>
    <row r="1459" spans="1:14" x14ac:dyDescent="0.35">
      <c r="A1459" t="s">
        <v>3372</v>
      </c>
      <c r="B1459" t="s">
        <v>93</v>
      </c>
      <c r="C1459" t="s">
        <v>21</v>
      </c>
      <c r="D1459" t="s">
        <v>40</v>
      </c>
      <c r="E1459" t="s">
        <v>22</v>
      </c>
      <c r="F1459" s="2">
        <v>43217</v>
      </c>
      <c r="G1459" s="2">
        <v>40043</v>
      </c>
      <c r="H1459" s="4">
        <v>90972</v>
      </c>
      <c r="I1459" s="4">
        <v>20033</v>
      </c>
      <c r="J1459" s="4">
        <f>Table1[[#This Row],[Basic Salary]]+Table1[[#This Row],[Bonus]]</f>
        <v>111005</v>
      </c>
      <c r="K1459">
        <v>93</v>
      </c>
      <c r="L1459">
        <v>53</v>
      </c>
      <c r="M1459" t="s">
        <v>53</v>
      </c>
      <c r="N1459">
        <v>101</v>
      </c>
    </row>
    <row r="1460" spans="1:14" x14ac:dyDescent="0.35">
      <c r="A1460" t="s">
        <v>537</v>
      </c>
      <c r="B1460" t="s">
        <v>93</v>
      </c>
      <c r="C1460" t="s">
        <v>15</v>
      </c>
      <c r="D1460" t="s">
        <v>16</v>
      </c>
      <c r="E1460" t="s">
        <v>65</v>
      </c>
      <c r="F1460" s="2">
        <v>43062</v>
      </c>
      <c r="G1460" s="2">
        <v>32170</v>
      </c>
      <c r="H1460" s="4">
        <v>92717</v>
      </c>
      <c r="I1460" s="4">
        <v>18285</v>
      </c>
      <c r="J1460" s="4">
        <f>Table1[[#This Row],[Basic Salary]]+Table1[[#This Row],[Bonus]]</f>
        <v>111002</v>
      </c>
      <c r="K1460">
        <v>98</v>
      </c>
      <c r="L1460">
        <v>76</v>
      </c>
      <c r="M1460" t="s">
        <v>18</v>
      </c>
      <c r="N1460">
        <v>101</v>
      </c>
    </row>
    <row r="1461" spans="1:14" x14ac:dyDescent="0.35">
      <c r="A1461" t="s">
        <v>4079</v>
      </c>
      <c r="B1461" t="s">
        <v>20</v>
      </c>
      <c r="C1461" t="s">
        <v>15</v>
      </c>
      <c r="D1461" t="s">
        <v>16</v>
      </c>
      <c r="E1461" t="s">
        <v>26</v>
      </c>
      <c r="F1461" s="2">
        <v>44649</v>
      </c>
      <c r="G1461" s="2">
        <v>36376</v>
      </c>
      <c r="H1461" s="4">
        <v>84995</v>
      </c>
      <c r="I1461" s="4">
        <v>26007</v>
      </c>
      <c r="J1461" s="4">
        <f>Table1[[#This Row],[Basic Salary]]+Table1[[#This Row],[Bonus]]</f>
        <v>111002</v>
      </c>
      <c r="K1461">
        <v>69</v>
      </c>
      <c r="L1461">
        <v>67</v>
      </c>
      <c r="M1461" t="s">
        <v>31</v>
      </c>
      <c r="N1461">
        <v>103</v>
      </c>
    </row>
    <row r="1462" spans="1:14" x14ac:dyDescent="0.35">
      <c r="A1462" t="s">
        <v>3680</v>
      </c>
      <c r="B1462" t="s">
        <v>77</v>
      </c>
      <c r="C1462" t="s">
        <v>15</v>
      </c>
      <c r="D1462" t="s">
        <v>25</v>
      </c>
      <c r="E1462" t="s">
        <v>17</v>
      </c>
      <c r="F1462" s="2">
        <v>42842</v>
      </c>
      <c r="G1462" s="2">
        <v>33891</v>
      </c>
      <c r="H1462" s="4">
        <v>91190</v>
      </c>
      <c r="I1462" s="4">
        <v>19811</v>
      </c>
      <c r="J1462" s="4">
        <f>Table1[[#This Row],[Basic Salary]]+Table1[[#This Row],[Bonus]]</f>
        <v>111001</v>
      </c>
      <c r="K1462">
        <v>77</v>
      </c>
      <c r="L1462">
        <v>76</v>
      </c>
      <c r="M1462" t="s">
        <v>37</v>
      </c>
      <c r="N1462">
        <v>120</v>
      </c>
    </row>
    <row r="1463" spans="1:14" x14ac:dyDescent="0.35">
      <c r="A1463" t="s">
        <v>2653</v>
      </c>
      <c r="B1463" t="s">
        <v>14</v>
      </c>
      <c r="C1463" t="s">
        <v>21</v>
      </c>
      <c r="D1463" t="s">
        <v>81</v>
      </c>
      <c r="E1463" t="s">
        <v>22</v>
      </c>
      <c r="F1463" s="2">
        <v>44560</v>
      </c>
      <c r="G1463" s="2">
        <v>38150</v>
      </c>
      <c r="H1463" s="4">
        <v>102039</v>
      </c>
      <c r="I1463" s="4">
        <v>8954</v>
      </c>
      <c r="J1463" s="4">
        <f>Table1[[#This Row],[Basic Salary]]+Table1[[#This Row],[Bonus]]</f>
        <v>110993</v>
      </c>
      <c r="K1463">
        <v>60</v>
      </c>
      <c r="L1463">
        <v>95</v>
      </c>
      <c r="M1463" t="s">
        <v>37</v>
      </c>
      <c r="N1463">
        <v>119</v>
      </c>
    </row>
    <row r="1464" spans="1:14" x14ac:dyDescent="0.35">
      <c r="A1464" t="s">
        <v>2912</v>
      </c>
      <c r="B1464" t="s">
        <v>87</v>
      </c>
      <c r="C1464" t="s">
        <v>21</v>
      </c>
      <c r="D1464" t="s">
        <v>43</v>
      </c>
      <c r="E1464" t="s">
        <v>30</v>
      </c>
      <c r="F1464" s="2">
        <v>45132</v>
      </c>
      <c r="G1464" s="2">
        <v>30754</v>
      </c>
      <c r="H1464" s="4">
        <v>98914</v>
      </c>
      <c r="I1464" s="4">
        <v>12050</v>
      </c>
      <c r="J1464" s="4">
        <f>Table1[[#This Row],[Basic Salary]]+Table1[[#This Row],[Bonus]]</f>
        <v>110964</v>
      </c>
      <c r="K1464">
        <v>83</v>
      </c>
      <c r="L1464">
        <v>43</v>
      </c>
      <c r="M1464" t="s">
        <v>34</v>
      </c>
      <c r="N1464">
        <v>101</v>
      </c>
    </row>
    <row r="1465" spans="1:14" x14ac:dyDescent="0.35">
      <c r="A1465" t="s">
        <v>1354</v>
      </c>
      <c r="B1465" t="s">
        <v>45</v>
      </c>
      <c r="C1465" t="s">
        <v>15</v>
      </c>
      <c r="D1465" t="s">
        <v>40</v>
      </c>
      <c r="E1465" t="s">
        <v>65</v>
      </c>
      <c r="F1465" s="2">
        <v>43836</v>
      </c>
      <c r="G1465" s="2">
        <v>35280</v>
      </c>
      <c r="H1465" s="4">
        <v>87495</v>
      </c>
      <c r="I1465" s="4">
        <v>23453</v>
      </c>
      <c r="J1465" s="4">
        <f>Table1[[#This Row],[Basic Salary]]+Table1[[#This Row],[Bonus]]</f>
        <v>110948</v>
      </c>
      <c r="K1465">
        <v>66</v>
      </c>
      <c r="L1465">
        <v>81</v>
      </c>
      <c r="M1465" t="s">
        <v>31</v>
      </c>
      <c r="N1465">
        <v>111</v>
      </c>
    </row>
    <row r="1466" spans="1:14" x14ac:dyDescent="0.35">
      <c r="A1466" t="s">
        <v>1095</v>
      </c>
      <c r="B1466" t="s">
        <v>39</v>
      </c>
      <c r="C1466" t="s">
        <v>15</v>
      </c>
      <c r="D1466" t="s">
        <v>81</v>
      </c>
      <c r="E1466" t="s">
        <v>17</v>
      </c>
      <c r="F1466" s="2">
        <v>44116</v>
      </c>
      <c r="G1466" s="2">
        <v>29801</v>
      </c>
      <c r="H1466" s="4">
        <v>85693</v>
      </c>
      <c r="I1466" s="4">
        <v>25242</v>
      </c>
      <c r="J1466" s="4">
        <f>Table1[[#This Row],[Basic Salary]]+Table1[[#This Row],[Bonus]]</f>
        <v>110935</v>
      </c>
      <c r="K1466">
        <v>91</v>
      </c>
      <c r="L1466">
        <v>43</v>
      </c>
      <c r="M1466" t="s">
        <v>31</v>
      </c>
      <c r="N1466">
        <v>101</v>
      </c>
    </row>
    <row r="1467" spans="1:14" x14ac:dyDescent="0.35">
      <c r="A1467" t="s">
        <v>2828</v>
      </c>
      <c r="B1467" t="s">
        <v>85</v>
      </c>
      <c r="C1467" t="s">
        <v>15</v>
      </c>
      <c r="D1467" t="s">
        <v>16</v>
      </c>
      <c r="E1467" t="s">
        <v>65</v>
      </c>
      <c r="F1467" s="2">
        <v>45447</v>
      </c>
      <c r="G1467" s="2">
        <v>37963</v>
      </c>
      <c r="H1467" s="4">
        <v>85211</v>
      </c>
      <c r="I1467" s="4">
        <v>25709</v>
      </c>
      <c r="J1467" s="4">
        <f>Table1[[#This Row],[Basic Salary]]+Table1[[#This Row],[Bonus]]</f>
        <v>110920</v>
      </c>
      <c r="K1467">
        <v>79</v>
      </c>
      <c r="L1467">
        <v>60</v>
      </c>
      <c r="M1467" t="s">
        <v>37</v>
      </c>
      <c r="N1467">
        <v>116</v>
      </c>
    </row>
    <row r="1468" spans="1:14" x14ac:dyDescent="0.35">
      <c r="A1468" t="s">
        <v>3694</v>
      </c>
      <c r="B1468" t="s">
        <v>42</v>
      </c>
      <c r="C1468" t="s">
        <v>21</v>
      </c>
      <c r="D1468" t="s">
        <v>40</v>
      </c>
      <c r="E1468" t="s">
        <v>22</v>
      </c>
      <c r="F1468" s="2">
        <v>45374</v>
      </c>
      <c r="G1468" s="2">
        <v>33073</v>
      </c>
      <c r="H1468" s="4">
        <v>91113</v>
      </c>
      <c r="I1468" s="4">
        <v>19806</v>
      </c>
      <c r="J1468" s="4">
        <f>Table1[[#This Row],[Basic Salary]]+Table1[[#This Row],[Bonus]]</f>
        <v>110919</v>
      </c>
      <c r="K1468">
        <v>64</v>
      </c>
      <c r="L1468">
        <v>40</v>
      </c>
      <c r="M1468" t="s">
        <v>23</v>
      </c>
      <c r="N1468">
        <v>118</v>
      </c>
    </row>
    <row r="1469" spans="1:14" x14ac:dyDescent="0.35">
      <c r="A1469" t="s">
        <v>3181</v>
      </c>
      <c r="B1469" t="s">
        <v>69</v>
      </c>
      <c r="C1469" t="s">
        <v>15</v>
      </c>
      <c r="D1469" t="s">
        <v>33</v>
      </c>
      <c r="E1469" t="s">
        <v>22</v>
      </c>
      <c r="F1469" s="2">
        <v>45746</v>
      </c>
      <c r="G1469" s="2">
        <v>30037</v>
      </c>
      <c r="H1469" s="4">
        <v>99150</v>
      </c>
      <c r="I1469" s="4">
        <v>11768</v>
      </c>
      <c r="J1469" s="4">
        <f>Table1[[#This Row],[Basic Salary]]+Table1[[#This Row],[Bonus]]</f>
        <v>110918</v>
      </c>
      <c r="K1469">
        <v>82</v>
      </c>
      <c r="L1469">
        <v>87</v>
      </c>
      <c r="M1469" t="s">
        <v>23</v>
      </c>
      <c r="N1469">
        <v>106</v>
      </c>
    </row>
    <row r="1470" spans="1:14" x14ac:dyDescent="0.35">
      <c r="A1470" t="s">
        <v>1365</v>
      </c>
      <c r="B1470" t="s">
        <v>71</v>
      </c>
      <c r="C1470" t="s">
        <v>21</v>
      </c>
      <c r="D1470" t="s">
        <v>81</v>
      </c>
      <c r="E1470" t="s">
        <v>22</v>
      </c>
      <c r="F1470" s="2">
        <v>42255</v>
      </c>
      <c r="G1470" s="2">
        <v>39460</v>
      </c>
      <c r="H1470" s="4">
        <v>86432</v>
      </c>
      <c r="I1470" s="4">
        <v>24479</v>
      </c>
      <c r="J1470" s="4">
        <f>Table1[[#This Row],[Basic Salary]]+Table1[[#This Row],[Bonus]]</f>
        <v>110911</v>
      </c>
      <c r="K1470">
        <v>70</v>
      </c>
      <c r="L1470">
        <v>44</v>
      </c>
      <c r="M1470" t="s">
        <v>31</v>
      </c>
      <c r="N1470">
        <v>118</v>
      </c>
    </row>
    <row r="1471" spans="1:14" x14ac:dyDescent="0.35">
      <c r="A1471" t="s">
        <v>363</v>
      </c>
      <c r="B1471" t="s">
        <v>60</v>
      </c>
      <c r="C1471" t="s">
        <v>15</v>
      </c>
      <c r="D1471" t="s">
        <v>46</v>
      </c>
      <c r="E1471" t="s">
        <v>17</v>
      </c>
      <c r="F1471" s="2">
        <v>42386</v>
      </c>
      <c r="G1471" s="2">
        <v>41196</v>
      </c>
      <c r="H1471" s="4">
        <v>85089</v>
      </c>
      <c r="I1471" s="4">
        <v>25802</v>
      </c>
      <c r="J1471" s="4">
        <f>Table1[[#This Row],[Basic Salary]]+Table1[[#This Row],[Bonus]]</f>
        <v>110891</v>
      </c>
      <c r="K1471">
        <v>82</v>
      </c>
      <c r="L1471">
        <v>94</v>
      </c>
      <c r="M1471" t="s">
        <v>53</v>
      </c>
      <c r="N1471">
        <v>118</v>
      </c>
    </row>
    <row r="1472" spans="1:14" x14ac:dyDescent="0.35">
      <c r="A1472" t="s">
        <v>291</v>
      </c>
      <c r="B1472" t="s">
        <v>20</v>
      </c>
      <c r="C1472" t="s">
        <v>21</v>
      </c>
      <c r="D1472" t="s">
        <v>46</v>
      </c>
      <c r="E1472" t="s">
        <v>22</v>
      </c>
      <c r="F1472" s="2">
        <v>43862</v>
      </c>
      <c r="G1472" s="2">
        <v>31382</v>
      </c>
      <c r="H1472" s="4">
        <v>92272</v>
      </c>
      <c r="I1472" s="4">
        <v>18612</v>
      </c>
      <c r="J1472" s="4">
        <f>Table1[[#This Row],[Basic Salary]]+Table1[[#This Row],[Bonus]]</f>
        <v>110884</v>
      </c>
      <c r="K1472">
        <v>89</v>
      </c>
      <c r="L1472">
        <v>76</v>
      </c>
      <c r="M1472" t="s">
        <v>53</v>
      </c>
      <c r="N1472">
        <v>118</v>
      </c>
    </row>
    <row r="1473" spans="1:14" x14ac:dyDescent="0.35">
      <c r="A1473" t="s">
        <v>3290</v>
      </c>
      <c r="B1473" t="s">
        <v>87</v>
      </c>
      <c r="C1473" t="s">
        <v>21</v>
      </c>
      <c r="D1473" t="s">
        <v>40</v>
      </c>
      <c r="E1473" t="s">
        <v>22</v>
      </c>
      <c r="F1473" s="2">
        <v>43102</v>
      </c>
      <c r="G1473" s="2">
        <v>40094</v>
      </c>
      <c r="H1473" s="4">
        <v>94668</v>
      </c>
      <c r="I1473" s="4">
        <v>16214</v>
      </c>
      <c r="J1473" s="4">
        <f>Table1[[#This Row],[Basic Salary]]+Table1[[#This Row],[Bonus]]</f>
        <v>110882</v>
      </c>
      <c r="K1473">
        <v>92</v>
      </c>
      <c r="L1473">
        <v>85</v>
      </c>
      <c r="M1473" t="s">
        <v>53</v>
      </c>
      <c r="N1473">
        <v>120</v>
      </c>
    </row>
    <row r="1474" spans="1:14" x14ac:dyDescent="0.35">
      <c r="A1474" t="s">
        <v>1568</v>
      </c>
      <c r="B1474" t="s">
        <v>20</v>
      </c>
      <c r="C1474" t="s">
        <v>15</v>
      </c>
      <c r="D1474" t="s">
        <v>40</v>
      </c>
      <c r="E1474" t="s">
        <v>65</v>
      </c>
      <c r="F1474" s="2">
        <v>44344</v>
      </c>
      <c r="G1474" s="2">
        <v>39713</v>
      </c>
      <c r="H1474" s="4">
        <v>105349</v>
      </c>
      <c r="I1474" s="4">
        <v>5510</v>
      </c>
      <c r="J1474" s="4">
        <f>Table1[[#This Row],[Basic Salary]]+Table1[[#This Row],[Bonus]]</f>
        <v>110859</v>
      </c>
      <c r="K1474">
        <v>62</v>
      </c>
      <c r="L1474">
        <v>99</v>
      </c>
      <c r="M1474" t="s">
        <v>27</v>
      </c>
      <c r="N1474">
        <v>107</v>
      </c>
    </row>
    <row r="1475" spans="1:14" x14ac:dyDescent="0.35">
      <c r="A1475" t="s">
        <v>4679</v>
      </c>
      <c r="B1475" t="s">
        <v>75</v>
      </c>
      <c r="C1475" t="s">
        <v>15</v>
      </c>
      <c r="D1475" t="s">
        <v>16</v>
      </c>
      <c r="E1475" t="s">
        <v>65</v>
      </c>
      <c r="F1475" s="2">
        <v>45956</v>
      </c>
      <c r="G1475" s="2">
        <v>34429</v>
      </c>
      <c r="H1475" s="4">
        <v>86620</v>
      </c>
      <c r="I1475" s="4">
        <v>24239</v>
      </c>
      <c r="J1475" s="4">
        <f>Table1[[#This Row],[Basic Salary]]+Table1[[#This Row],[Bonus]]</f>
        <v>110859</v>
      </c>
      <c r="K1475">
        <v>84</v>
      </c>
      <c r="L1475">
        <v>62</v>
      </c>
      <c r="M1475" t="s">
        <v>34</v>
      </c>
      <c r="N1475">
        <v>114</v>
      </c>
    </row>
    <row r="1476" spans="1:14" x14ac:dyDescent="0.35">
      <c r="A1476" t="s">
        <v>3816</v>
      </c>
      <c r="B1476" t="s">
        <v>95</v>
      </c>
      <c r="C1476" t="s">
        <v>15</v>
      </c>
      <c r="D1476" t="s">
        <v>40</v>
      </c>
      <c r="E1476" t="s">
        <v>65</v>
      </c>
      <c r="F1476" s="2">
        <v>44110</v>
      </c>
      <c r="G1476" s="2">
        <v>30167</v>
      </c>
      <c r="H1476" s="4">
        <v>105522</v>
      </c>
      <c r="I1476" s="4">
        <v>5324</v>
      </c>
      <c r="J1476" s="4">
        <f>Table1[[#This Row],[Basic Salary]]+Table1[[#This Row],[Bonus]]</f>
        <v>110846</v>
      </c>
      <c r="K1476">
        <v>72</v>
      </c>
      <c r="L1476">
        <v>47</v>
      </c>
      <c r="M1476" t="s">
        <v>34</v>
      </c>
      <c r="N1476">
        <v>115</v>
      </c>
    </row>
    <row r="1477" spans="1:14" x14ac:dyDescent="0.35">
      <c r="A1477" t="s">
        <v>2374</v>
      </c>
      <c r="B1477" t="s">
        <v>48</v>
      </c>
      <c r="C1477" t="s">
        <v>21</v>
      </c>
      <c r="D1477" t="s">
        <v>16</v>
      </c>
      <c r="E1477" t="s">
        <v>30</v>
      </c>
      <c r="F1477" s="2">
        <v>44597</v>
      </c>
      <c r="G1477" s="2">
        <v>34003</v>
      </c>
      <c r="H1477" s="4">
        <v>84029</v>
      </c>
      <c r="I1477" s="4">
        <v>26812</v>
      </c>
      <c r="J1477" s="4">
        <f>Table1[[#This Row],[Basic Salary]]+Table1[[#This Row],[Bonus]]</f>
        <v>110841</v>
      </c>
      <c r="K1477">
        <v>75</v>
      </c>
      <c r="L1477">
        <v>45</v>
      </c>
      <c r="M1477" t="s">
        <v>18</v>
      </c>
      <c r="N1477">
        <v>111</v>
      </c>
    </row>
    <row r="1478" spans="1:14" x14ac:dyDescent="0.35">
      <c r="A1478" t="s">
        <v>4090</v>
      </c>
      <c r="B1478" t="s">
        <v>48</v>
      </c>
      <c r="C1478" t="s">
        <v>15</v>
      </c>
      <c r="D1478" t="s">
        <v>25</v>
      </c>
      <c r="E1478" t="s">
        <v>51</v>
      </c>
      <c r="F1478" s="2">
        <v>44116</v>
      </c>
      <c r="G1478" s="2">
        <v>34515</v>
      </c>
      <c r="H1478" s="4">
        <v>81843</v>
      </c>
      <c r="I1478" s="4">
        <v>28995</v>
      </c>
      <c r="J1478" s="4">
        <f>Table1[[#This Row],[Basic Salary]]+Table1[[#This Row],[Bonus]]</f>
        <v>110838</v>
      </c>
      <c r="K1478">
        <v>94</v>
      </c>
      <c r="L1478">
        <v>57</v>
      </c>
      <c r="M1478" t="s">
        <v>23</v>
      </c>
      <c r="N1478">
        <v>120</v>
      </c>
    </row>
    <row r="1479" spans="1:14" x14ac:dyDescent="0.35">
      <c r="A1479" t="s">
        <v>3044</v>
      </c>
      <c r="B1479" t="s">
        <v>60</v>
      </c>
      <c r="C1479" t="s">
        <v>21</v>
      </c>
      <c r="D1479" t="s">
        <v>16</v>
      </c>
      <c r="E1479" t="s">
        <v>65</v>
      </c>
      <c r="F1479" s="2">
        <v>43550</v>
      </c>
      <c r="G1479" s="2">
        <v>38251</v>
      </c>
      <c r="H1479" s="4">
        <v>98234</v>
      </c>
      <c r="I1479" s="4">
        <v>12580</v>
      </c>
      <c r="J1479" s="4">
        <f>Table1[[#This Row],[Basic Salary]]+Table1[[#This Row],[Bonus]]</f>
        <v>110814</v>
      </c>
      <c r="K1479">
        <v>60</v>
      </c>
      <c r="L1479">
        <v>41</v>
      </c>
      <c r="M1479" t="s">
        <v>31</v>
      </c>
      <c r="N1479">
        <v>118</v>
      </c>
    </row>
    <row r="1480" spans="1:14" x14ac:dyDescent="0.35">
      <c r="A1480" t="s">
        <v>4605</v>
      </c>
      <c r="B1480" t="s">
        <v>14</v>
      </c>
      <c r="C1480" t="s">
        <v>21</v>
      </c>
      <c r="D1480" t="s">
        <v>40</v>
      </c>
      <c r="E1480" t="s">
        <v>17</v>
      </c>
      <c r="F1480" s="2">
        <v>43019</v>
      </c>
      <c r="G1480" s="2">
        <v>40217</v>
      </c>
      <c r="H1480" s="4">
        <v>104622</v>
      </c>
      <c r="I1480" s="4">
        <v>6154</v>
      </c>
      <c r="J1480" s="4">
        <f>Table1[[#This Row],[Basic Salary]]+Table1[[#This Row],[Bonus]]</f>
        <v>110776</v>
      </c>
      <c r="K1480">
        <v>62</v>
      </c>
      <c r="L1480">
        <v>86</v>
      </c>
      <c r="M1480" t="s">
        <v>53</v>
      </c>
      <c r="N1480">
        <v>109</v>
      </c>
    </row>
    <row r="1481" spans="1:14" x14ac:dyDescent="0.35">
      <c r="A1481" t="s">
        <v>4587</v>
      </c>
      <c r="B1481" t="s">
        <v>50</v>
      </c>
      <c r="C1481" t="s">
        <v>15</v>
      </c>
      <c r="D1481" t="s">
        <v>16</v>
      </c>
      <c r="E1481" t="s">
        <v>30</v>
      </c>
      <c r="F1481" s="2">
        <v>45938</v>
      </c>
      <c r="G1481" s="2">
        <v>41100</v>
      </c>
      <c r="H1481" s="4">
        <v>100170</v>
      </c>
      <c r="I1481" s="4">
        <v>10591</v>
      </c>
      <c r="J1481" s="4">
        <f>Table1[[#This Row],[Basic Salary]]+Table1[[#This Row],[Bonus]]</f>
        <v>110761</v>
      </c>
      <c r="K1481">
        <v>79</v>
      </c>
      <c r="L1481">
        <v>45</v>
      </c>
      <c r="M1481" t="s">
        <v>37</v>
      </c>
      <c r="N1481">
        <v>116</v>
      </c>
    </row>
    <row r="1482" spans="1:14" x14ac:dyDescent="0.35">
      <c r="A1482" t="s">
        <v>3558</v>
      </c>
      <c r="B1482" t="s">
        <v>75</v>
      </c>
      <c r="C1482" t="s">
        <v>15</v>
      </c>
      <c r="D1482" t="s">
        <v>81</v>
      </c>
      <c r="E1482" t="s">
        <v>22</v>
      </c>
      <c r="F1482" s="2">
        <v>42430</v>
      </c>
      <c r="G1482" s="2">
        <v>36029</v>
      </c>
      <c r="H1482" s="4">
        <v>87478</v>
      </c>
      <c r="I1482" s="4">
        <v>23281</v>
      </c>
      <c r="J1482" s="4">
        <f>Table1[[#This Row],[Basic Salary]]+Table1[[#This Row],[Bonus]]</f>
        <v>110759</v>
      </c>
      <c r="K1482">
        <v>94</v>
      </c>
      <c r="L1482">
        <v>94</v>
      </c>
      <c r="M1482" t="s">
        <v>53</v>
      </c>
      <c r="N1482">
        <v>112</v>
      </c>
    </row>
    <row r="1483" spans="1:14" x14ac:dyDescent="0.35">
      <c r="A1483" t="s">
        <v>458</v>
      </c>
      <c r="B1483" t="s">
        <v>129</v>
      </c>
      <c r="C1483" t="s">
        <v>21</v>
      </c>
      <c r="D1483" t="s">
        <v>81</v>
      </c>
      <c r="E1483" t="s">
        <v>65</v>
      </c>
      <c r="F1483" s="2">
        <v>45122</v>
      </c>
      <c r="G1483" s="2">
        <v>31983</v>
      </c>
      <c r="H1483" s="4">
        <v>100534</v>
      </c>
      <c r="I1483" s="4">
        <v>10191</v>
      </c>
      <c r="J1483" s="4">
        <f>Table1[[#This Row],[Basic Salary]]+Table1[[#This Row],[Bonus]]</f>
        <v>110725</v>
      </c>
      <c r="K1483">
        <v>91</v>
      </c>
      <c r="L1483">
        <v>90</v>
      </c>
      <c r="M1483" t="s">
        <v>34</v>
      </c>
      <c r="N1483">
        <v>103</v>
      </c>
    </row>
    <row r="1484" spans="1:14" x14ac:dyDescent="0.35">
      <c r="A1484" t="s">
        <v>3158</v>
      </c>
      <c r="B1484" t="s">
        <v>48</v>
      </c>
      <c r="C1484" t="s">
        <v>15</v>
      </c>
      <c r="D1484" t="s">
        <v>33</v>
      </c>
      <c r="E1484" t="s">
        <v>65</v>
      </c>
      <c r="F1484" s="2">
        <v>45746</v>
      </c>
      <c r="G1484" s="2">
        <v>39571</v>
      </c>
      <c r="H1484" s="4">
        <v>92634</v>
      </c>
      <c r="I1484" s="4">
        <v>18088</v>
      </c>
      <c r="J1484" s="4">
        <f>Table1[[#This Row],[Basic Salary]]+Table1[[#This Row],[Bonus]]</f>
        <v>110722</v>
      </c>
      <c r="K1484">
        <v>61</v>
      </c>
      <c r="L1484">
        <v>91</v>
      </c>
      <c r="M1484" t="s">
        <v>27</v>
      </c>
      <c r="N1484">
        <v>102</v>
      </c>
    </row>
    <row r="1485" spans="1:14" x14ac:dyDescent="0.35">
      <c r="A1485" t="s">
        <v>4970</v>
      </c>
      <c r="B1485" t="s">
        <v>129</v>
      </c>
      <c r="C1485" t="s">
        <v>21</v>
      </c>
      <c r="D1485" t="s">
        <v>40</v>
      </c>
      <c r="E1485" t="s">
        <v>51</v>
      </c>
      <c r="F1485" s="2">
        <v>42202</v>
      </c>
      <c r="G1485" s="2">
        <v>34199</v>
      </c>
      <c r="H1485" s="4">
        <v>81650</v>
      </c>
      <c r="I1485" s="4">
        <v>29040</v>
      </c>
      <c r="J1485" s="4">
        <f>Table1[[#This Row],[Basic Salary]]+Table1[[#This Row],[Bonus]]</f>
        <v>110690</v>
      </c>
      <c r="K1485">
        <v>79</v>
      </c>
      <c r="L1485">
        <v>58</v>
      </c>
      <c r="M1485" t="s">
        <v>23</v>
      </c>
      <c r="N1485">
        <v>109</v>
      </c>
    </row>
    <row r="1486" spans="1:14" x14ac:dyDescent="0.35">
      <c r="A1486" t="s">
        <v>3325</v>
      </c>
      <c r="B1486" t="s">
        <v>20</v>
      </c>
      <c r="C1486" t="s">
        <v>15</v>
      </c>
      <c r="D1486" t="s">
        <v>81</v>
      </c>
      <c r="E1486" t="s">
        <v>65</v>
      </c>
      <c r="F1486" s="2">
        <v>44096</v>
      </c>
      <c r="G1486" s="2">
        <v>29804</v>
      </c>
      <c r="H1486" s="4">
        <v>88742</v>
      </c>
      <c r="I1486" s="4">
        <v>21936</v>
      </c>
      <c r="J1486" s="4">
        <f>Table1[[#This Row],[Basic Salary]]+Table1[[#This Row],[Bonus]]</f>
        <v>110678</v>
      </c>
      <c r="K1486">
        <v>64</v>
      </c>
      <c r="L1486">
        <v>77</v>
      </c>
      <c r="M1486" t="s">
        <v>53</v>
      </c>
      <c r="N1486">
        <v>108</v>
      </c>
    </row>
    <row r="1487" spans="1:14" x14ac:dyDescent="0.35">
      <c r="A1487" t="s">
        <v>1134</v>
      </c>
      <c r="B1487" t="s">
        <v>129</v>
      </c>
      <c r="C1487" t="s">
        <v>15</v>
      </c>
      <c r="D1487" t="s">
        <v>16</v>
      </c>
      <c r="E1487" t="s">
        <v>51</v>
      </c>
      <c r="F1487" s="2">
        <v>43220</v>
      </c>
      <c r="G1487" s="2">
        <v>30901</v>
      </c>
      <c r="H1487" s="4">
        <v>92048</v>
      </c>
      <c r="I1487" s="4">
        <v>18608</v>
      </c>
      <c r="J1487" s="4">
        <f>Table1[[#This Row],[Basic Salary]]+Table1[[#This Row],[Bonus]]</f>
        <v>110656</v>
      </c>
      <c r="K1487">
        <v>69</v>
      </c>
      <c r="L1487">
        <v>40</v>
      </c>
      <c r="M1487" t="s">
        <v>37</v>
      </c>
      <c r="N1487">
        <v>101</v>
      </c>
    </row>
    <row r="1488" spans="1:14" x14ac:dyDescent="0.35">
      <c r="A1488" t="s">
        <v>1123</v>
      </c>
      <c r="B1488" t="s">
        <v>14</v>
      </c>
      <c r="C1488" t="s">
        <v>21</v>
      </c>
      <c r="D1488" t="s">
        <v>81</v>
      </c>
      <c r="E1488" t="s">
        <v>22</v>
      </c>
      <c r="F1488" s="2">
        <v>45881</v>
      </c>
      <c r="G1488" s="2">
        <v>40779</v>
      </c>
      <c r="H1488" s="4">
        <v>96994</v>
      </c>
      <c r="I1488" s="4">
        <v>13652</v>
      </c>
      <c r="J1488" s="4">
        <f>Table1[[#This Row],[Basic Salary]]+Table1[[#This Row],[Bonus]]</f>
        <v>110646</v>
      </c>
      <c r="K1488">
        <v>68</v>
      </c>
      <c r="L1488">
        <v>66</v>
      </c>
      <c r="M1488" t="s">
        <v>23</v>
      </c>
      <c r="N1488">
        <v>110</v>
      </c>
    </row>
    <row r="1489" spans="1:14" x14ac:dyDescent="0.35">
      <c r="A1489" t="s">
        <v>4730</v>
      </c>
      <c r="B1489" t="s">
        <v>89</v>
      </c>
      <c r="C1489" t="s">
        <v>15</v>
      </c>
      <c r="D1489" t="s">
        <v>16</v>
      </c>
      <c r="E1489" t="s">
        <v>26</v>
      </c>
      <c r="F1489" s="2">
        <v>42404</v>
      </c>
      <c r="G1489" s="2">
        <v>38043</v>
      </c>
      <c r="H1489" s="4">
        <v>101114</v>
      </c>
      <c r="I1489" s="4">
        <v>9493</v>
      </c>
      <c r="J1489" s="4">
        <f>Table1[[#This Row],[Basic Salary]]+Table1[[#This Row],[Bonus]]</f>
        <v>110607</v>
      </c>
      <c r="K1489">
        <v>63</v>
      </c>
      <c r="L1489">
        <v>97</v>
      </c>
      <c r="M1489" t="s">
        <v>53</v>
      </c>
      <c r="N1489">
        <v>110</v>
      </c>
    </row>
    <row r="1490" spans="1:14" x14ac:dyDescent="0.35">
      <c r="A1490" t="s">
        <v>4098</v>
      </c>
      <c r="B1490" t="s">
        <v>62</v>
      </c>
      <c r="C1490" t="s">
        <v>21</v>
      </c>
      <c r="D1490" t="s">
        <v>25</v>
      </c>
      <c r="E1490" t="s">
        <v>17</v>
      </c>
      <c r="F1490" s="2">
        <v>43062</v>
      </c>
      <c r="G1490" s="2">
        <v>40461</v>
      </c>
      <c r="H1490" s="4">
        <v>99967</v>
      </c>
      <c r="I1490" s="4">
        <v>10636</v>
      </c>
      <c r="J1490" s="4">
        <f>Table1[[#This Row],[Basic Salary]]+Table1[[#This Row],[Bonus]]</f>
        <v>110603</v>
      </c>
      <c r="K1490">
        <v>65</v>
      </c>
      <c r="L1490">
        <v>80</v>
      </c>
      <c r="M1490" t="s">
        <v>37</v>
      </c>
      <c r="N1490">
        <v>105</v>
      </c>
    </row>
    <row r="1491" spans="1:14" x14ac:dyDescent="0.35">
      <c r="A1491" t="s">
        <v>1544</v>
      </c>
      <c r="B1491" t="s">
        <v>45</v>
      </c>
      <c r="C1491" t="s">
        <v>21</v>
      </c>
      <c r="D1491" t="s">
        <v>81</v>
      </c>
      <c r="E1491" t="s">
        <v>51</v>
      </c>
      <c r="F1491" s="2">
        <v>45431</v>
      </c>
      <c r="G1491" s="2">
        <v>30092</v>
      </c>
      <c r="H1491" s="4">
        <v>85324</v>
      </c>
      <c r="I1491" s="4">
        <v>25277</v>
      </c>
      <c r="J1491" s="4">
        <f>Table1[[#This Row],[Basic Salary]]+Table1[[#This Row],[Bonus]]</f>
        <v>110601</v>
      </c>
      <c r="K1491">
        <v>88</v>
      </c>
      <c r="L1491">
        <v>71</v>
      </c>
      <c r="M1491" t="s">
        <v>23</v>
      </c>
      <c r="N1491">
        <v>114</v>
      </c>
    </row>
    <row r="1492" spans="1:14" x14ac:dyDescent="0.35">
      <c r="A1492" t="s">
        <v>5009</v>
      </c>
      <c r="B1492" t="s">
        <v>50</v>
      </c>
      <c r="C1492" t="s">
        <v>15</v>
      </c>
      <c r="D1492" t="s">
        <v>33</v>
      </c>
      <c r="E1492" t="s">
        <v>51</v>
      </c>
      <c r="F1492" s="2">
        <v>45648</v>
      </c>
      <c r="G1492" s="2">
        <v>37649</v>
      </c>
      <c r="H1492" s="4">
        <v>93025</v>
      </c>
      <c r="I1492" s="4">
        <v>17569</v>
      </c>
      <c r="J1492" s="4">
        <f>Table1[[#This Row],[Basic Salary]]+Table1[[#This Row],[Bonus]]</f>
        <v>110594</v>
      </c>
      <c r="K1492">
        <v>61</v>
      </c>
      <c r="L1492">
        <v>73</v>
      </c>
      <c r="M1492" t="s">
        <v>53</v>
      </c>
      <c r="N1492">
        <v>103</v>
      </c>
    </row>
    <row r="1493" spans="1:14" x14ac:dyDescent="0.35">
      <c r="A1493" t="s">
        <v>4199</v>
      </c>
      <c r="B1493" t="s">
        <v>129</v>
      </c>
      <c r="C1493" t="s">
        <v>15</v>
      </c>
      <c r="D1493" t="s">
        <v>40</v>
      </c>
      <c r="E1493" t="s">
        <v>65</v>
      </c>
      <c r="F1493" s="2">
        <v>43814</v>
      </c>
      <c r="G1493" s="2">
        <v>31957</v>
      </c>
      <c r="H1493" s="4">
        <v>84580</v>
      </c>
      <c r="I1493" s="4">
        <v>26012</v>
      </c>
      <c r="J1493" s="4">
        <f>Table1[[#This Row],[Basic Salary]]+Table1[[#This Row],[Bonus]]</f>
        <v>110592</v>
      </c>
      <c r="K1493">
        <v>98</v>
      </c>
      <c r="L1493">
        <v>68</v>
      </c>
      <c r="M1493" t="s">
        <v>37</v>
      </c>
      <c r="N1493">
        <v>105</v>
      </c>
    </row>
    <row r="1494" spans="1:14" x14ac:dyDescent="0.35">
      <c r="A1494" t="s">
        <v>2605</v>
      </c>
      <c r="B1494" t="s">
        <v>87</v>
      </c>
      <c r="C1494" t="s">
        <v>15</v>
      </c>
      <c r="D1494" t="s">
        <v>40</v>
      </c>
      <c r="E1494" t="s">
        <v>22</v>
      </c>
      <c r="F1494" s="2">
        <v>43566</v>
      </c>
      <c r="G1494" s="2">
        <v>35827</v>
      </c>
      <c r="H1494" s="4">
        <v>85764</v>
      </c>
      <c r="I1494" s="4">
        <v>24802</v>
      </c>
      <c r="J1494" s="4">
        <f>Table1[[#This Row],[Basic Salary]]+Table1[[#This Row],[Bonus]]</f>
        <v>110566</v>
      </c>
      <c r="K1494">
        <v>99</v>
      </c>
      <c r="L1494">
        <v>73</v>
      </c>
      <c r="M1494" t="s">
        <v>27</v>
      </c>
      <c r="N1494">
        <v>110</v>
      </c>
    </row>
    <row r="1495" spans="1:14" x14ac:dyDescent="0.35">
      <c r="A1495" t="s">
        <v>2842</v>
      </c>
      <c r="B1495" t="s">
        <v>129</v>
      </c>
      <c r="C1495" t="s">
        <v>15</v>
      </c>
      <c r="D1495" t="s">
        <v>33</v>
      </c>
      <c r="E1495" t="s">
        <v>26</v>
      </c>
      <c r="F1495" s="2">
        <v>43680</v>
      </c>
      <c r="G1495" s="2">
        <v>38092</v>
      </c>
      <c r="H1495" s="4">
        <v>103578</v>
      </c>
      <c r="I1495" s="4">
        <v>6933</v>
      </c>
      <c r="J1495" s="4">
        <f>Table1[[#This Row],[Basic Salary]]+Table1[[#This Row],[Bonus]]</f>
        <v>110511</v>
      </c>
      <c r="K1495">
        <v>77</v>
      </c>
      <c r="L1495">
        <v>91</v>
      </c>
      <c r="M1495" t="s">
        <v>34</v>
      </c>
      <c r="N1495">
        <v>104</v>
      </c>
    </row>
    <row r="1496" spans="1:14" x14ac:dyDescent="0.35">
      <c r="A1496" t="s">
        <v>1137</v>
      </c>
      <c r="B1496" t="s">
        <v>20</v>
      </c>
      <c r="C1496" t="s">
        <v>15</v>
      </c>
      <c r="D1496" t="s">
        <v>43</v>
      </c>
      <c r="E1496" t="s">
        <v>65</v>
      </c>
      <c r="F1496" s="2">
        <v>42734</v>
      </c>
      <c r="G1496" s="2">
        <v>36243</v>
      </c>
      <c r="H1496" s="4">
        <v>94531</v>
      </c>
      <c r="I1496" s="4">
        <v>15972</v>
      </c>
      <c r="J1496" s="4">
        <f>Table1[[#This Row],[Basic Salary]]+Table1[[#This Row],[Bonus]]</f>
        <v>110503</v>
      </c>
      <c r="K1496">
        <v>98</v>
      </c>
      <c r="L1496">
        <v>51</v>
      </c>
      <c r="M1496" t="s">
        <v>18</v>
      </c>
      <c r="N1496">
        <v>114</v>
      </c>
    </row>
    <row r="1497" spans="1:14" x14ac:dyDescent="0.35">
      <c r="A1497" t="s">
        <v>1343</v>
      </c>
      <c r="B1497" t="s">
        <v>48</v>
      </c>
      <c r="C1497" t="s">
        <v>15</v>
      </c>
      <c r="D1497" t="s">
        <v>81</v>
      </c>
      <c r="E1497" t="s">
        <v>26</v>
      </c>
      <c r="F1497" s="2">
        <v>43683</v>
      </c>
      <c r="G1497" s="2">
        <v>32846</v>
      </c>
      <c r="H1497" s="4">
        <v>100039</v>
      </c>
      <c r="I1497" s="4">
        <v>10457</v>
      </c>
      <c r="J1497" s="4">
        <f>Table1[[#This Row],[Basic Salary]]+Table1[[#This Row],[Bonus]]</f>
        <v>110496</v>
      </c>
      <c r="K1497">
        <v>94</v>
      </c>
      <c r="L1497">
        <v>53</v>
      </c>
      <c r="M1497" t="s">
        <v>34</v>
      </c>
      <c r="N1497">
        <v>104</v>
      </c>
    </row>
    <row r="1498" spans="1:14" x14ac:dyDescent="0.35">
      <c r="A1498" t="s">
        <v>1925</v>
      </c>
      <c r="B1498" t="s">
        <v>50</v>
      </c>
      <c r="C1498" t="s">
        <v>21</v>
      </c>
      <c r="D1498" t="s">
        <v>25</v>
      </c>
      <c r="E1498" t="s">
        <v>26</v>
      </c>
      <c r="F1498" s="2">
        <v>44558</v>
      </c>
      <c r="G1498" s="2">
        <v>39198</v>
      </c>
      <c r="H1498" s="4">
        <v>96022</v>
      </c>
      <c r="I1498" s="4">
        <v>14463</v>
      </c>
      <c r="J1498" s="4">
        <f>Table1[[#This Row],[Basic Salary]]+Table1[[#This Row],[Bonus]]</f>
        <v>110485</v>
      </c>
      <c r="K1498">
        <v>94</v>
      </c>
      <c r="L1498">
        <v>95</v>
      </c>
      <c r="M1498" t="s">
        <v>53</v>
      </c>
      <c r="N1498">
        <v>106</v>
      </c>
    </row>
    <row r="1499" spans="1:14" x14ac:dyDescent="0.35">
      <c r="A1499" t="s">
        <v>335</v>
      </c>
      <c r="B1499" t="s">
        <v>48</v>
      </c>
      <c r="C1499" t="s">
        <v>21</v>
      </c>
      <c r="D1499" t="s">
        <v>81</v>
      </c>
      <c r="E1499" t="s">
        <v>26</v>
      </c>
      <c r="F1499" s="2">
        <v>43500</v>
      </c>
      <c r="G1499" s="2">
        <v>31086</v>
      </c>
      <c r="H1499" s="4">
        <v>98905</v>
      </c>
      <c r="I1499" s="4">
        <v>11547</v>
      </c>
      <c r="J1499" s="4">
        <f>Table1[[#This Row],[Basic Salary]]+Table1[[#This Row],[Bonus]]</f>
        <v>110452</v>
      </c>
      <c r="K1499">
        <v>97</v>
      </c>
      <c r="L1499">
        <v>74</v>
      </c>
      <c r="M1499" t="s">
        <v>37</v>
      </c>
      <c r="N1499">
        <v>118</v>
      </c>
    </row>
    <row r="1500" spans="1:14" x14ac:dyDescent="0.35">
      <c r="A1500" t="s">
        <v>821</v>
      </c>
      <c r="B1500" t="s">
        <v>93</v>
      </c>
      <c r="C1500" t="s">
        <v>15</v>
      </c>
      <c r="D1500" t="s">
        <v>25</v>
      </c>
      <c r="E1500" t="s">
        <v>65</v>
      </c>
      <c r="F1500" s="2">
        <v>44659</v>
      </c>
      <c r="G1500" s="2">
        <v>34334</v>
      </c>
      <c r="H1500" s="4">
        <v>102664</v>
      </c>
      <c r="I1500" s="4">
        <v>7783</v>
      </c>
      <c r="J1500" s="4">
        <f>Table1[[#This Row],[Basic Salary]]+Table1[[#This Row],[Bonus]]</f>
        <v>110447</v>
      </c>
      <c r="K1500">
        <v>64</v>
      </c>
      <c r="L1500">
        <v>95</v>
      </c>
      <c r="M1500" t="s">
        <v>31</v>
      </c>
      <c r="N1500">
        <v>104</v>
      </c>
    </row>
    <row r="1501" spans="1:14" x14ac:dyDescent="0.35">
      <c r="A1501" t="s">
        <v>4586</v>
      </c>
      <c r="B1501" t="s">
        <v>50</v>
      </c>
      <c r="C1501" t="s">
        <v>21</v>
      </c>
      <c r="D1501" t="s">
        <v>46</v>
      </c>
      <c r="E1501" t="s">
        <v>22</v>
      </c>
      <c r="F1501" s="2">
        <v>45396</v>
      </c>
      <c r="G1501" s="2">
        <v>32221</v>
      </c>
      <c r="H1501" s="4">
        <v>88373</v>
      </c>
      <c r="I1501" s="4">
        <v>22062</v>
      </c>
      <c r="J1501" s="4">
        <f>Table1[[#This Row],[Basic Salary]]+Table1[[#This Row],[Bonus]]</f>
        <v>110435</v>
      </c>
      <c r="K1501">
        <v>81</v>
      </c>
      <c r="L1501">
        <v>54</v>
      </c>
      <c r="M1501" t="s">
        <v>27</v>
      </c>
      <c r="N1501">
        <v>119</v>
      </c>
    </row>
    <row r="1502" spans="1:14" x14ac:dyDescent="0.35">
      <c r="A1502" t="s">
        <v>1077</v>
      </c>
      <c r="B1502" t="s">
        <v>29</v>
      </c>
      <c r="C1502" t="s">
        <v>15</v>
      </c>
      <c r="D1502" t="s">
        <v>33</v>
      </c>
      <c r="E1502" t="s">
        <v>51</v>
      </c>
      <c r="F1502" s="2">
        <v>43733</v>
      </c>
      <c r="G1502" s="2">
        <v>30439</v>
      </c>
      <c r="H1502" s="4">
        <v>97069</v>
      </c>
      <c r="I1502" s="4">
        <v>13354</v>
      </c>
      <c r="J1502" s="4">
        <f>Table1[[#This Row],[Basic Salary]]+Table1[[#This Row],[Bonus]]</f>
        <v>110423</v>
      </c>
      <c r="K1502">
        <v>76</v>
      </c>
      <c r="L1502">
        <v>64</v>
      </c>
      <c r="M1502" t="s">
        <v>18</v>
      </c>
      <c r="N1502">
        <v>106</v>
      </c>
    </row>
    <row r="1503" spans="1:14" x14ac:dyDescent="0.35">
      <c r="A1503" t="s">
        <v>4887</v>
      </c>
      <c r="B1503" t="s">
        <v>39</v>
      </c>
      <c r="C1503" t="s">
        <v>15</v>
      </c>
      <c r="D1503" t="s">
        <v>16</v>
      </c>
      <c r="E1503" t="s">
        <v>51</v>
      </c>
      <c r="F1503" s="2">
        <v>44521</v>
      </c>
      <c r="G1503" s="2">
        <v>40656</v>
      </c>
      <c r="H1503" s="4">
        <v>88672</v>
      </c>
      <c r="I1503" s="4">
        <v>21744</v>
      </c>
      <c r="J1503" s="4">
        <f>Table1[[#This Row],[Basic Salary]]+Table1[[#This Row],[Bonus]]</f>
        <v>110416</v>
      </c>
      <c r="K1503">
        <v>80</v>
      </c>
      <c r="L1503">
        <v>93</v>
      </c>
      <c r="M1503" t="s">
        <v>27</v>
      </c>
      <c r="N1503">
        <v>111</v>
      </c>
    </row>
    <row r="1504" spans="1:14" x14ac:dyDescent="0.35">
      <c r="A1504" t="s">
        <v>2108</v>
      </c>
      <c r="B1504" t="s">
        <v>48</v>
      </c>
      <c r="C1504" t="s">
        <v>21</v>
      </c>
      <c r="D1504" t="s">
        <v>46</v>
      </c>
      <c r="E1504" t="s">
        <v>51</v>
      </c>
      <c r="F1504" s="2">
        <v>42522</v>
      </c>
      <c r="G1504" s="2">
        <v>29268</v>
      </c>
      <c r="H1504" s="4">
        <v>100756</v>
      </c>
      <c r="I1504" s="4">
        <v>9637</v>
      </c>
      <c r="J1504" s="4">
        <f>Table1[[#This Row],[Basic Salary]]+Table1[[#This Row],[Bonus]]</f>
        <v>110393</v>
      </c>
      <c r="K1504">
        <v>68</v>
      </c>
      <c r="L1504">
        <v>94</v>
      </c>
      <c r="M1504" t="s">
        <v>34</v>
      </c>
      <c r="N1504">
        <v>112</v>
      </c>
    </row>
    <row r="1505" spans="1:14" x14ac:dyDescent="0.35">
      <c r="A1505" t="s">
        <v>3131</v>
      </c>
      <c r="B1505" t="s">
        <v>85</v>
      </c>
      <c r="C1505" t="s">
        <v>21</v>
      </c>
      <c r="D1505" t="s">
        <v>46</v>
      </c>
      <c r="E1505" t="s">
        <v>65</v>
      </c>
      <c r="F1505" s="2">
        <v>42878</v>
      </c>
      <c r="G1505" s="2">
        <v>38261</v>
      </c>
      <c r="H1505" s="4">
        <v>102434</v>
      </c>
      <c r="I1505" s="4">
        <v>7958</v>
      </c>
      <c r="J1505" s="4">
        <f>Table1[[#This Row],[Basic Salary]]+Table1[[#This Row],[Bonus]]</f>
        <v>110392</v>
      </c>
      <c r="K1505">
        <v>76</v>
      </c>
      <c r="L1505">
        <v>69</v>
      </c>
      <c r="M1505" t="s">
        <v>18</v>
      </c>
      <c r="N1505">
        <v>117</v>
      </c>
    </row>
    <row r="1506" spans="1:14" x14ac:dyDescent="0.35">
      <c r="A1506" t="s">
        <v>3252</v>
      </c>
      <c r="B1506" t="s">
        <v>89</v>
      </c>
      <c r="C1506" t="s">
        <v>15</v>
      </c>
      <c r="D1506" t="s">
        <v>25</v>
      </c>
      <c r="E1506" t="s">
        <v>22</v>
      </c>
      <c r="F1506" s="2">
        <v>43419</v>
      </c>
      <c r="G1506" s="2">
        <v>35951</v>
      </c>
      <c r="H1506" s="4">
        <v>90577</v>
      </c>
      <c r="I1506" s="4">
        <v>19807</v>
      </c>
      <c r="J1506" s="4">
        <f>Table1[[#This Row],[Basic Salary]]+Table1[[#This Row],[Bonus]]</f>
        <v>110384</v>
      </c>
      <c r="K1506">
        <v>63</v>
      </c>
      <c r="L1506">
        <v>97</v>
      </c>
      <c r="M1506" t="s">
        <v>23</v>
      </c>
      <c r="N1506">
        <v>110</v>
      </c>
    </row>
    <row r="1507" spans="1:14" x14ac:dyDescent="0.35">
      <c r="A1507" t="s">
        <v>976</v>
      </c>
      <c r="B1507" t="s">
        <v>48</v>
      </c>
      <c r="C1507" t="s">
        <v>21</v>
      </c>
      <c r="D1507" t="s">
        <v>43</v>
      </c>
      <c r="E1507" t="s">
        <v>17</v>
      </c>
      <c r="F1507" s="2">
        <v>43984</v>
      </c>
      <c r="G1507" s="2">
        <v>40946</v>
      </c>
      <c r="H1507" s="4">
        <v>89853</v>
      </c>
      <c r="I1507" s="4">
        <v>20524</v>
      </c>
      <c r="J1507" s="4">
        <f>Table1[[#This Row],[Basic Salary]]+Table1[[#This Row],[Bonus]]</f>
        <v>110377</v>
      </c>
      <c r="K1507">
        <v>77</v>
      </c>
      <c r="L1507">
        <v>77</v>
      </c>
      <c r="M1507" t="s">
        <v>27</v>
      </c>
      <c r="N1507">
        <v>119</v>
      </c>
    </row>
    <row r="1508" spans="1:14" x14ac:dyDescent="0.35">
      <c r="A1508" t="s">
        <v>1870</v>
      </c>
      <c r="B1508" t="s">
        <v>62</v>
      </c>
      <c r="C1508" t="s">
        <v>15</v>
      </c>
      <c r="D1508" t="s">
        <v>46</v>
      </c>
      <c r="E1508" t="s">
        <v>22</v>
      </c>
      <c r="F1508" s="2">
        <v>45325</v>
      </c>
      <c r="G1508" s="2">
        <v>29702</v>
      </c>
      <c r="H1508" s="4">
        <v>101820</v>
      </c>
      <c r="I1508" s="4">
        <v>8497</v>
      </c>
      <c r="J1508" s="4">
        <f>Table1[[#This Row],[Basic Salary]]+Table1[[#This Row],[Bonus]]</f>
        <v>110317</v>
      </c>
      <c r="K1508">
        <v>81</v>
      </c>
      <c r="L1508">
        <v>89</v>
      </c>
      <c r="M1508" t="s">
        <v>27</v>
      </c>
      <c r="N1508">
        <v>104</v>
      </c>
    </row>
    <row r="1509" spans="1:14" x14ac:dyDescent="0.35">
      <c r="A1509" t="s">
        <v>150</v>
      </c>
      <c r="B1509" t="s">
        <v>77</v>
      </c>
      <c r="C1509" t="s">
        <v>21</v>
      </c>
      <c r="D1509" t="s">
        <v>43</v>
      </c>
      <c r="E1509" t="s">
        <v>65</v>
      </c>
      <c r="F1509" s="2">
        <v>45804</v>
      </c>
      <c r="G1509" s="2">
        <v>33940</v>
      </c>
      <c r="H1509" s="4">
        <v>82424</v>
      </c>
      <c r="I1509" s="4">
        <v>27880</v>
      </c>
      <c r="J1509" s="4">
        <f>Table1[[#This Row],[Basic Salary]]+Table1[[#This Row],[Bonus]]</f>
        <v>110304</v>
      </c>
      <c r="K1509">
        <v>91</v>
      </c>
      <c r="L1509">
        <v>47</v>
      </c>
      <c r="M1509" t="s">
        <v>53</v>
      </c>
      <c r="N1509">
        <v>120</v>
      </c>
    </row>
    <row r="1510" spans="1:14" x14ac:dyDescent="0.35">
      <c r="A1510" t="s">
        <v>2134</v>
      </c>
      <c r="B1510" t="s">
        <v>71</v>
      </c>
      <c r="C1510" t="s">
        <v>21</v>
      </c>
      <c r="D1510" t="s">
        <v>33</v>
      </c>
      <c r="E1510" t="s">
        <v>65</v>
      </c>
      <c r="F1510" s="2">
        <v>45464</v>
      </c>
      <c r="G1510" s="2">
        <v>31336</v>
      </c>
      <c r="H1510" s="4">
        <v>85777</v>
      </c>
      <c r="I1510" s="4">
        <v>24495</v>
      </c>
      <c r="J1510" s="4">
        <f>Table1[[#This Row],[Basic Salary]]+Table1[[#This Row],[Bonus]]</f>
        <v>110272</v>
      </c>
      <c r="K1510">
        <v>95</v>
      </c>
      <c r="L1510">
        <v>43</v>
      </c>
      <c r="M1510" t="s">
        <v>31</v>
      </c>
      <c r="N1510">
        <v>119</v>
      </c>
    </row>
    <row r="1511" spans="1:14" x14ac:dyDescent="0.35">
      <c r="A1511" t="s">
        <v>811</v>
      </c>
      <c r="B1511" t="s">
        <v>36</v>
      </c>
      <c r="C1511" t="s">
        <v>21</v>
      </c>
      <c r="D1511" t="s">
        <v>33</v>
      </c>
      <c r="E1511" t="s">
        <v>51</v>
      </c>
      <c r="F1511" s="2">
        <v>45896</v>
      </c>
      <c r="G1511" s="2">
        <v>35847</v>
      </c>
      <c r="H1511" s="4">
        <v>88508</v>
      </c>
      <c r="I1511" s="4">
        <v>21758</v>
      </c>
      <c r="J1511" s="4">
        <f>Table1[[#This Row],[Basic Salary]]+Table1[[#This Row],[Bonus]]</f>
        <v>110266</v>
      </c>
      <c r="K1511">
        <v>77</v>
      </c>
      <c r="L1511">
        <v>49</v>
      </c>
      <c r="M1511" t="s">
        <v>34</v>
      </c>
      <c r="N1511">
        <v>115</v>
      </c>
    </row>
    <row r="1512" spans="1:14" x14ac:dyDescent="0.35">
      <c r="A1512" t="s">
        <v>2101</v>
      </c>
      <c r="B1512" t="s">
        <v>20</v>
      </c>
      <c r="C1512" t="s">
        <v>15</v>
      </c>
      <c r="D1512" t="s">
        <v>40</v>
      </c>
      <c r="E1512" t="s">
        <v>17</v>
      </c>
      <c r="F1512" s="2">
        <v>45134</v>
      </c>
      <c r="G1512" s="2">
        <v>35094</v>
      </c>
      <c r="H1512" s="4">
        <v>84579</v>
      </c>
      <c r="I1512" s="4">
        <v>25678</v>
      </c>
      <c r="J1512" s="4">
        <f>Table1[[#This Row],[Basic Salary]]+Table1[[#This Row],[Bonus]]</f>
        <v>110257</v>
      </c>
      <c r="K1512">
        <v>93</v>
      </c>
      <c r="L1512">
        <v>76</v>
      </c>
      <c r="M1512" t="s">
        <v>23</v>
      </c>
      <c r="N1512">
        <v>106</v>
      </c>
    </row>
    <row r="1513" spans="1:14" x14ac:dyDescent="0.35">
      <c r="A1513" t="s">
        <v>1422</v>
      </c>
      <c r="B1513" t="s">
        <v>129</v>
      </c>
      <c r="C1513" t="s">
        <v>21</v>
      </c>
      <c r="D1513" t="s">
        <v>33</v>
      </c>
      <c r="E1513" t="s">
        <v>65</v>
      </c>
      <c r="F1513" s="2">
        <v>43130</v>
      </c>
      <c r="G1513" s="2">
        <v>33596</v>
      </c>
      <c r="H1513" s="4">
        <v>85613</v>
      </c>
      <c r="I1513" s="4">
        <v>24630</v>
      </c>
      <c r="J1513" s="4">
        <f>Table1[[#This Row],[Basic Salary]]+Table1[[#This Row],[Bonus]]</f>
        <v>110243</v>
      </c>
      <c r="K1513">
        <v>100</v>
      </c>
      <c r="L1513">
        <v>60</v>
      </c>
      <c r="M1513" t="s">
        <v>53</v>
      </c>
      <c r="N1513">
        <v>108</v>
      </c>
    </row>
    <row r="1514" spans="1:14" x14ac:dyDescent="0.35">
      <c r="A1514" t="s">
        <v>4784</v>
      </c>
      <c r="B1514" t="s">
        <v>45</v>
      </c>
      <c r="C1514" t="s">
        <v>15</v>
      </c>
      <c r="D1514" t="s">
        <v>16</v>
      </c>
      <c r="E1514" t="s">
        <v>51</v>
      </c>
      <c r="F1514" s="2">
        <v>42642</v>
      </c>
      <c r="G1514" s="2">
        <v>38286</v>
      </c>
      <c r="H1514" s="4">
        <v>85574</v>
      </c>
      <c r="I1514" s="4">
        <v>24646</v>
      </c>
      <c r="J1514" s="4">
        <f>Table1[[#This Row],[Basic Salary]]+Table1[[#This Row],[Bonus]]</f>
        <v>110220</v>
      </c>
      <c r="K1514">
        <v>66</v>
      </c>
      <c r="L1514">
        <v>56</v>
      </c>
      <c r="M1514" t="s">
        <v>27</v>
      </c>
      <c r="N1514">
        <v>112</v>
      </c>
    </row>
    <row r="1515" spans="1:14" x14ac:dyDescent="0.35">
      <c r="A1515" t="s">
        <v>4733</v>
      </c>
      <c r="B1515" t="s">
        <v>93</v>
      </c>
      <c r="C1515" t="s">
        <v>21</v>
      </c>
      <c r="D1515" t="s">
        <v>81</v>
      </c>
      <c r="E1515" t="s">
        <v>65</v>
      </c>
      <c r="F1515" s="2">
        <v>44362</v>
      </c>
      <c r="G1515" s="2">
        <v>40043</v>
      </c>
      <c r="H1515" s="4">
        <v>104417</v>
      </c>
      <c r="I1515" s="4">
        <v>5788</v>
      </c>
      <c r="J1515" s="4">
        <f>Table1[[#This Row],[Basic Salary]]+Table1[[#This Row],[Bonus]]</f>
        <v>110205</v>
      </c>
      <c r="K1515">
        <v>81</v>
      </c>
      <c r="L1515">
        <v>85</v>
      </c>
      <c r="M1515" t="s">
        <v>37</v>
      </c>
      <c r="N1515">
        <v>113</v>
      </c>
    </row>
    <row r="1516" spans="1:14" x14ac:dyDescent="0.35">
      <c r="A1516" t="s">
        <v>4500</v>
      </c>
      <c r="B1516" t="s">
        <v>95</v>
      </c>
      <c r="C1516" t="s">
        <v>15</v>
      </c>
      <c r="D1516" t="s">
        <v>25</v>
      </c>
      <c r="E1516" t="s">
        <v>30</v>
      </c>
      <c r="F1516" s="2">
        <v>42529</v>
      </c>
      <c r="G1516" s="2">
        <v>35120</v>
      </c>
      <c r="H1516" s="4">
        <v>89558</v>
      </c>
      <c r="I1516" s="4">
        <v>20626</v>
      </c>
      <c r="J1516" s="4">
        <f>Table1[[#This Row],[Basic Salary]]+Table1[[#This Row],[Bonus]]</f>
        <v>110184</v>
      </c>
      <c r="K1516">
        <v>88</v>
      </c>
      <c r="L1516">
        <v>89</v>
      </c>
      <c r="M1516" t="s">
        <v>37</v>
      </c>
      <c r="N1516">
        <v>115</v>
      </c>
    </row>
    <row r="1517" spans="1:14" x14ac:dyDescent="0.35">
      <c r="A1517" t="s">
        <v>1657</v>
      </c>
      <c r="B1517" t="s">
        <v>48</v>
      </c>
      <c r="C1517" t="s">
        <v>21</v>
      </c>
      <c r="D1517" t="s">
        <v>40</v>
      </c>
      <c r="E1517" t="s">
        <v>51</v>
      </c>
      <c r="F1517" s="2">
        <v>45092</v>
      </c>
      <c r="G1517" s="2">
        <v>31928</v>
      </c>
      <c r="H1517" s="4">
        <v>89445</v>
      </c>
      <c r="I1517" s="4">
        <v>20734</v>
      </c>
      <c r="J1517" s="4">
        <f>Table1[[#This Row],[Basic Salary]]+Table1[[#This Row],[Bonus]]</f>
        <v>110179</v>
      </c>
      <c r="K1517">
        <v>95</v>
      </c>
      <c r="L1517">
        <v>78</v>
      </c>
      <c r="M1517" t="s">
        <v>31</v>
      </c>
      <c r="N1517">
        <v>108</v>
      </c>
    </row>
    <row r="1518" spans="1:14" x14ac:dyDescent="0.35">
      <c r="A1518" t="s">
        <v>2224</v>
      </c>
      <c r="B1518" t="s">
        <v>57</v>
      </c>
      <c r="C1518" t="s">
        <v>21</v>
      </c>
      <c r="D1518" t="s">
        <v>25</v>
      </c>
      <c r="E1518" t="s">
        <v>22</v>
      </c>
      <c r="F1518" s="2">
        <v>42680</v>
      </c>
      <c r="G1518" s="2">
        <v>36206</v>
      </c>
      <c r="H1518" s="4">
        <v>89297</v>
      </c>
      <c r="I1518" s="4">
        <v>20855</v>
      </c>
      <c r="J1518" s="4">
        <f>Table1[[#This Row],[Basic Salary]]+Table1[[#This Row],[Bonus]]</f>
        <v>110152</v>
      </c>
      <c r="K1518">
        <v>74</v>
      </c>
      <c r="L1518">
        <v>45</v>
      </c>
      <c r="M1518" t="s">
        <v>34</v>
      </c>
      <c r="N1518">
        <v>120</v>
      </c>
    </row>
    <row r="1519" spans="1:14" x14ac:dyDescent="0.35">
      <c r="A1519" t="s">
        <v>5014</v>
      </c>
      <c r="B1519" t="s">
        <v>45</v>
      </c>
      <c r="C1519" t="s">
        <v>21</v>
      </c>
      <c r="D1519" t="s">
        <v>33</v>
      </c>
      <c r="E1519" t="s">
        <v>65</v>
      </c>
      <c r="F1519" s="2">
        <v>42196</v>
      </c>
      <c r="G1519" s="2">
        <v>38908</v>
      </c>
      <c r="H1519" s="4">
        <v>86469</v>
      </c>
      <c r="I1519" s="4">
        <v>23677</v>
      </c>
      <c r="J1519" s="4">
        <f>Table1[[#This Row],[Basic Salary]]+Table1[[#This Row],[Bonus]]</f>
        <v>110146</v>
      </c>
      <c r="K1519">
        <v>91</v>
      </c>
      <c r="L1519">
        <v>61</v>
      </c>
      <c r="M1519" t="s">
        <v>34</v>
      </c>
      <c r="N1519">
        <v>113</v>
      </c>
    </row>
    <row r="1520" spans="1:14" x14ac:dyDescent="0.35">
      <c r="A1520" t="s">
        <v>3681</v>
      </c>
      <c r="B1520" t="s">
        <v>20</v>
      </c>
      <c r="C1520" t="s">
        <v>21</v>
      </c>
      <c r="D1520" t="s">
        <v>33</v>
      </c>
      <c r="E1520" t="s">
        <v>26</v>
      </c>
      <c r="F1520" s="2">
        <v>42025</v>
      </c>
      <c r="G1520" s="2">
        <v>30794</v>
      </c>
      <c r="H1520" s="4">
        <v>101055</v>
      </c>
      <c r="I1520" s="4">
        <v>9058</v>
      </c>
      <c r="J1520" s="4">
        <f>Table1[[#This Row],[Basic Salary]]+Table1[[#This Row],[Bonus]]</f>
        <v>110113</v>
      </c>
      <c r="K1520">
        <v>62</v>
      </c>
      <c r="L1520">
        <v>78</v>
      </c>
      <c r="M1520" t="s">
        <v>53</v>
      </c>
      <c r="N1520">
        <v>110</v>
      </c>
    </row>
    <row r="1521" spans="1:14" x14ac:dyDescent="0.35">
      <c r="A1521" t="s">
        <v>1332</v>
      </c>
      <c r="B1521" t="s">
        <v>20</v>
      </c>
      <c r="C1521" t="s">
        <v>21</v>
      </c>
      <c r="D1521" t="s">
        <v>25</v>
      </c>
      <c r="E1521" t="s">
        <v>51</v>
      </c>
      <c r="F1521" s="2">
        <v>43378</v>
      </c>
      <c r="G1521" s="2">
        <v>33744</v>
      </c>
      <c r="H1521" s="4">
        <v>84436</v>
      </c>
      <c r="I1521" s="4">
        <v>25664</v>
      </c>
      <c r="J1521" s="4">
        <f>Table1[[#This Row],[Basic Salary]]+Table1[[#This Row],[Bonus]]</f>
        <v>110100</v>
      </c>
      <c r="K1521">
        <v>92</v>
      </c>
      <c r="L1521">
        <v>83</v>
      </c>
      <c r="M1521" t="s">
        <v>34</v>
      </c>
      <c r="N1521">
        <v>103</v>
      </c>
    </row>
    <row r="1522" spans="1:14" x14ac:dyDescent="0.35">
      <c r="A1522" t="s">
        <v>1753</v>
      </c>
      <c r="B1522" t="s">
        <v>93</v>
      </c>
      <c r="C1522" t="s">
        <v>21</v>
      </c>
      <c r="D1522" t="s">
        <v>46</v>
      </c>
      <c r="E1522" t="s">
        <v>30</v>
      </c>
      <c r="F1522" s="2">
        <v>42441</v>
      </c>
      <c r="G1522" s="2">
        <v>31645</v>
      </c>
      <c r="H1522" s="4">
        <v>97746</v>
      </c>
      <c r="I1522" s="4">
        <v>12327</v>
      </c>
      <c r="J1522" s="4">
        <f>Table1[[#This Row],[Basic Salary]]+Table1[[#This Row],[Bonus]]</f>
        <v>110073</v>
      </c>
      <c r="K1522">
        <v>74</v>
      </c>
      <c r="L1522">
        <v>96</v>
      </c>
      <c r="M1522" t="s">
        <v>37</v>
      </c>
      <c r="N1522">
        <v>115</v>
      </c>
    </row>
    <row r="1523" spans="1:14" x14ac:dyDescent="0.35">
      <c r="A1523" t="s">
        <v>999</v>
      </c>
      <c r="B1523" t="s">
        <v>39</v>
      </c>
      <c r="C1523" t="s">
        <v>15</v>
      </c>
      <c r="D1523" t="s">
        <v>25</v>
      </c>
      <c r="E1523" t="s">
        <v>65</v>
      </c>
      <c r="F1523" s="2">
        <v>43126</v>
      </c>
      <c r="G1523" s="2">
        <v>39511</v>
      </c>
      <c r="H1523" s="4">
        <v>95482</v>
      </c>
      <c r="I1523" s="4">
        <v>14564</v>
      </c>
      <c r="J1523" s="4">
        <f>Table1[[#This Row],[Basic Salary]]+Table1[[#This Row],[Bonus]]</f>
        <v>110046</v>
      </c>
      <c r="K1523">
        <v>64</v>
      </c>
      <c r="L1523">
        <v>84</v>
      </c>
      <c r="M1523" t="s">
        <v>18</v>
      </c>
      <c r="N1523">
        <v>107</v>
      </c>
    </row>
    <row r="1524" spans="1:14" x14ac:dyDescent="0.35">
      <c r="A1524" t="s">
        <v>3530</v>
      </c>
      <c r="B1524" t="s">
        <v>60</v>
      </c>
      <c r="C1524" t="s">
        <v>15</v>
      </c>
      <c r="D1524" t="s">
        <v>40</v>
      </c>
      <c r="E1524" t="s">
        <v>22</v>
      </c>
      <c r="F1524" s="2">
        <v>43978</v>
      </c>
      <c r="G1524" s="2">
        <v>41034</v>
      </c>
      <c r="H1524" s="4">
        <v>96780</v>
      </c>
      <c r="I1524" s="4">
        <v>13259</v>
      </c>
      <c r="J1524" s="4">
        <f>Table1[[#This Row],[Basic Salary]]+Table1[[#This Row],[Bonus]]</f>
        <v>110039</v>
      </c>
      <c r="K1524">
        <v>90</v>
      </c>
      <c r="L1524">
        <v>90</v>
      </c>
      <c r="M1524" t="s">
        <v>37</v>
      </c>
      <c r="N1524">
        <v>103</v>
      </c>
    </row>
    <row r="1525" spans="1:14" x14ac:dyDescent="0.35">
      <c r="A1525" t="s">
        <v>4205</v>
      </c>
      <c r="B1525" t="s">
        <v>62</v>
      </c>
      <c r="C1525" t="s">
        <v>21</v>
      </c>
      <c r="D1525" t="s">
        <v>46</v>
      </c>
      <c r="E1525" t="s">
        <v>22</v>
      </c>
      <c r="F1525" s="2">
        <v>43839</v>
      </c>
      <c r="G1525" s="2">
        <v>40038</v>
      </c>
      <c r="H1525" s="4">
        <v>104189</v>
      </c>
      <c r="I1525" s="4">
        <v>5827</v>
      </c>
      <c r="J1525" s="4">
        <f>Table1[[#This Row],[Basic Salary]]+Table1[[#This Row],[Bonus]]</f>
        <v>110016</v>
      </c>
      <c r="K1525">
        <v>79</v>
      </c>
      <c r="L1525">
        <v>80</v>
      </c>
      <c r="M1525" t="s">
        <v>31</v>
      </c>
      <c r="N1525">
        <v>118</v>
      </c>
    </row>
    <row r="1526" spans="1:14" x14ac:dyDescent="0.35">
      <c r="A1526" t="s">
        <v>4310</v>
      </c>
      <c r="B1526" t="s">
        <v>14</v>
      </c>
      <c r="C1526" t="s">
        <v>15</v>
      </c>
      <c r="D1526" t="s">
        <v>43</v>
      </c>
      <c r="E1526" t="s">
        <v>22</v>
      </c>
      <c r="F1526" s="2">
        <v>43916</v>
      </c>
      <c r="G1526" s="2">
        <v>37157</v>
      </c>
      <c r="H1526" s="4">
        <v>104022</v>
      </c>
      <c r="I1526" s="4">
        <v>5983</v>
      </c>
      <c r="J1526" s="4">
        <f>Table1[[#This Row],[Basic Salary]]+Table1[[#This Row],[Bonus]]</f>
        <v>110005</v>
      </c>
      <c r="K1526">
        <v>73</v>
      </c>
      <c r="L1526">
        <v>80</v>
      </c>
      <c r="M1526" t="s">
        <v>27</v>
      </c>
      <c r="N1526">
        <v>114</v>
      </c>
    </row>
    <row r="1527" spans="1:14" x14ac:dyDescent="0.35">
      <c r="A1527" t="s">
        <v>2679</v>
      </c>
      <c r="B1527" t="s">
        <v>89</v>
      </c>
      <c r="C1527" t="s">
        <v>15</v>
      </c>
      <c r="D1527" t="s">
        <v>43</v>
      </c>
      <c r="E1527" t="s">
        <v>51</v>
      </c>
      <c r="F1527" s="2">
        <v>44156</v>
      </c>
      <c r="G1527" s="2">
        <v>31667</v>
      </c>
      <c r="H1527" s="4">
        <v>104705</v>
      </c>
      <c r="I1527" s="4">
        <v>5297</v>
      </c>
      <c r="J1527" s="4">
        <f>Table1[[#This Row],[Basic Salary]]+Table1[[#This Row],[Bonus]]</f>
        <v>110002</v>
      </c>
      <c r="K1527">
        <v>90</v>
      </c>
      <c r="L1527">
        <v>61</v>
      </c>
      <c r="M1527" t="s">
        <v>34</v>
      </c>
      <c r="N1527">
        <v>111</v>
      </c>
    </row>
    <row r="1528" spans="1:14" x14ac:dyDescent="0.35">
      <c r="A1528" t="s">
        <v>2564</v>
      </c>
      <c r="B1528" t="s">
        <v>48</v>
      </c>
      <c r="C1528" t="s">
        <v>15</v>
      </c>
      <c r="D1528" t="s">
        <v>46</v>
      </c>
      <c r="E1528" t="s">
        <v>22</v>
      </c>
      <c r="F1528" s="2">
        <v>44387</v>
      </c>
      <c r="G1528" s="2">
        <v>32831</v>
      </c>
      <c r="H1528" s="4">
        <v>87515</v>
      </c>
      <c r="I1528" s="4">
        <v>22486</v>
      </c>
      <c r="J1528" s="4">
        <f>Table1[[#This Row],[Basic Salary]]+Table1[[#This Row],[Bonus]]</f>
        <v>110001</v>
      </c>
      <c r="K1528">
        <v>64</v>
      </c>
      <c r="L1528">
        <v>56</v>
      </c>
      <c r="M1528" t="s">
        <v>18</v>
      </c>
      <c r="N1528">
        <v>114</v>
      </c>
    </row>
    <row r="1529" spans="1:14" x14ac:dyDescent="0.35">
      <c r="A1529" t="s">
        <v>2169</v>
      </c>
      <c r="B1529" t="s">
        <v>62</v>
      </c>
      <c r="C1529" t="s">
        <v>15</v>
      </c>
      <c r="D1529" t="s">
        <v>16</v>
      </c>
      <c r="E1529" t="s">
        <v>22</v>
      </c>
      <c r="F1529" s="2">
        <v>43084</v>
      </c>
      <c r="G1529" s="2">
        <v>33283</v>
      </c>
      <c r="H1529" s="4">
        <v>95937</v>
      </c>
      <c r="I1529" s="4">
        <v>14040</v>
      </c>
      <c r="J1529" s="4">
        <f>Table1[[#This Row],[Basic Salary]]+Table1[[#This Row],[Bonus]]</f>
        <v>109977</v>
      </c>
      <c r="K1529">
        <v>64</v>
      </c>
      <c r="L1529">
        <v>79</v>
      </c>
      <c r="M1529" t="s">
        <v>27</v>
      </c>
      <c r="N1529">
        <v>113</v>
      </c>
    </row>
    <row r="1530" spans="1:14" x14ac:dyDescent="0.35">
      <c r="A1530" t="s">
        <v>940</v>
      </c>
      <c r="B1530" t="s">
        <v>29</v>
      </c>
      <c r="C1530" t="s">
        <v>15</v>
      </c>
      <c r="D1530" t="s">
        <v>33</v>
      </c>
      <c r="E1530" t="s">
        <v>30</v>
      </c>
      <c r="F1530" s="2">
        <v>43404</v>
      </c>
      <c r="G1530" s="2">
        <v>32671</v>
      </c>
      <c r="H1530" s="4">
        <v>85266</v>
      </c>
      <c r="I1530" s="4">
        <v>24644</v>
      </c>
      <c r="J1530" s="4">
        <f>Table1[[#This Row],[Basic Salary]]+Table1[[#This Row],[Bonus]]</f>
        <v>109910</v>
      </c>
      <c r="K1530">
        <v>81</v>
      </c>
      <c r="L1530">
        <v>41</v>
      </c>
      <c r="M1530" t="s">
        <v>18</v>
      </c>
      <c r="N1530">
        <v>105</v>
      </c>
    </row>
    <row r="1531" spans="1:14" x14ac:dyDescent="0.35">
      <c r="A1531" t="s">
        <v>3593</v>
      </c>
      <c r="B1531" t="s">
        <v>89</v>
      </c>
      <c r="C1531" t="s">
        <v>21</v>
      </c>
      <c r="D1531" t="s">
        <v>81</v>
      </c>
      <c r="E1531" t="s">
        <v>22</v>
      </c>
      <c r="F1531" s="2">
        <v>45389</v>
      </c>
      <c r="G1531" s="2">
        <v>40944</v>
      </c>
      <c r="H1531" s="4">
        <v>90002</v>
      </c>
      <c r="I1531" s="4">
        <v>19869</v>
      </c>
      <c r="J1531" s="4">
        <f>Table1[[#This Row],[Basic Salary]]+Table1[[#This Row],[Bonus]]</f>
        <v>109871</v>
      </c>
      <c r="K1531">
        <v>82</v>
      </c>
      <c r="L1531">
        <v>88</v>
      </c>
      <c r="M1531" t="s">
        <v>18</v>
      </c>
      <c r="N1531">
        <v>105</v>
      </c>
    </row>
    <row r="1532" spans="1:14" x14ac:dyDescent="0.35">
      <c r="A1532" t="s">
        <v>783</v>
      </c>
      <c r="B1532" t="s">
        <v>60</v>
      </c>
      <c r="C1532" t="s">
        <v>15</v>
      </c>
      <c r="D1532" t="s">
        <v>25</v>
      </c>
      <c r="E1532" t="s">
        <v>65</v>
      </c>
      <c r="F1532" s="2">
        <v>43247</v>
      </c>
      <c r="G1532" s="2">
        <v>36997</v>
      </c>
      <c r="H1532" s="4">
        <v>93852</v>
      </c>
      <c r="I1532" s="4">
        <v>15990</v>
      </c>
      <c r="J1532" s="4">
        <f>Table1[[#This Row],[Basic Salary]]+Table1[[#This Row],[Bonus]]</f>
        <v>109842</v>
      </c>
      <c r="K1532">
        <v>64</v>
      </c>
      <c r="L1532">
        <v>99</v>
      </c>
      <c r="M1532" t="s">
        <v>23</v>
      </c>
      <c r="N1532">
        <v>113</v>
      </c>
    </row>
    <row r="1533" spans="1:14" x14ac:dyDescent="0.35">
      <c r="A1533" t="s">
        <v>774</v>
      </c>
      <c r="B1533" t="s">
        <v>87</v>
      </c>
      <c r="C1533" t="s">
        <v>21</v>
      </c>
      <c r="D1533" t="s">
        <v>40</v>
      </c>
      <c r="E1533" t="s">
        <v>51</v>
      </c>
      <c r="F1533" s="2">
        <v>46000</v>
      </c>
      <c r="G1533" s="2">
        <v>31884</v>
      </c>
      <c r="H1533" s="4">
        <v>94945</v>
      </c>
      <c r="I1533" s="4">
        <v>14881</v>
      </c>
      <c r="J1533" s="4">
        <f>Table1[[#This Row],[Basic Salary]]+Table1[[#This Row],[Bonus]]</f>
        <v>109826</v>
      </c>
      <c r="K1533">
        <v>67</v>
      </c>
      <c r="L1533">
        <v>98</v>
      </c>
      <c r="M1533" t="s">
        <v>53</v>
      </c>
      <c r="N1533">
        <v>113</v>
      </c>
    </row>
    <row r="1534" spans="1:14" x14ac:dyDescent="0.35">
      <c r="A1534" t="s">
        <v>973</v>
      </c>
      <c r="B1534" t="s">
        <v>14</v>
      </c>
      <c r="C1534" t="s">
        <v>15</v>
      </c>
      <c r="D1534" t="s">
        <v>16</v>
      </c>
      <c r="E1534" t="s">
        <v>51</v>
      </c>
      <c r="F1534" s="2">
        <v>44410</v>
      </c>
      <c r="G1534" s="2">
        <v>32319</v>
      </c>
      <c r="H1534" s="4">
        <v>95184</v>
      </c>
      <c r="I1534" s="4">
        <v>14639</v>
      </c>
      <c r="J1534" s="4">
        <f>Table1[[#This Row],[Basic Salary]]+Table1[[#This Row],[Bonus]]</f>
        <v>109823</v>
      </c>
      <c r="K1534">
        <v>69</v>
      </c>
      <c r="L1534">
        <v>60</v>
      </c>
      <c r="M1534" t="s">
        <v>37</v>
      </c>
      <c r="N1534">
        <v>102</v>
      </c>
    </row>
    <row r="1535" spans="1:14" x14ac:dyDescent="0.35">
      <c r="A1535" t="s">
        <v>625</v>
      </c>
      <c r="B1535" t="s">
        <v>93</v>
      </c>
      <c r="C1535" t="s">
        <v>21</v>
      </c>
      <c r="D1535" t="s">
        <v>81</v>
      </c>
      <c r="E1535" t="s">
        <v>22</v>
      </c>
      <c r="F1535" s="2">
        <v>43637</v>
      </c>
      <c r="G1535" s="2">
        <v>37442</v>
      </c>
      <c r="H1535" s="4">
        <v>81949</v>
      </c>
      <c r="I1535" s="4">
        <v>27867</v>
      </c>
      <c r="J1535" s="4">
        <f>Table1[[#This Row],[Basic Salary]]+Table1[[#This Row],[Bonus]]</f>
        <v>109816</v>
      </c>
      <c r="K1535">
        <v>68</v>
      </c>
      <c r="L1535">
        <v>88</v>
      </c>
      <c r="M1535" t="s">
        <v>37</v>
      </c>
      <c r="N1535">
        <v>116</v>
      </c>
    </row>
    <row r="1536" spans="1:14" x14ac:dyDescent="0.35">
      <c r="A1536" t="s">
        <v>2627</v>
      </c>
      <c r="B1536" t="s">
        <v>85</v>
      </c>
      <c r="C1536" t="s">
        <v>21</v>
      </c>
      <c r="D1536" t="s">
        <v>81</v>
      </c>
      <c r="E1536" t="s">
        <v>26</v>
      </c>
      <c r="F1536" s="2">
        <v>43178</v>
      </c>
      <c r="G1536" s="2">
        <v>38231</v>
      </c>
      <c r="H1536" s="4">
        <v>104814</v>
      </c>
      <c r="I1536" s="4">
        <v>5002</v>
      </c>
      <c r="J1536" s="4">
        <f>Table1[[#This Row],[Basic Salary]]+Table1[[#This Row],[Bonus]]</f>
        <v>109816</v>
      </c>
      <c r="K1536">
        <v>77</v>
      </c>
      <c r="L1536">
        <v>71</v>
      </c>
      <c r="M1536" t="s">
        <v>27</v>
      </c>
      <c r="N1536">
        <v>101</v>
      </c>
    </row>
    <row r="1537" spans="1:14" x14ac:dyDescent="0.35">
      <c r="A1537" t="s">
        <v>3540</v>
      </c>
      <c r="B1537" t="s">
        <v>75</v>
      </c>
      <c r="C1537" t="s">
        <v>21</v>
      </c>
      <c r="D1537" t="s">
        <v>25</v>
      </c>
      <c r="E1537" t="s">
        <v>65</v>
      </c>
      <c r="F1537" s="2">
        <v>42221</v>
      </c>
      <c r="G1537" s="2">
        <v>32713</v>
      </c>
      <c r="H1537" s="4">
        <v>82670</v>
      </c>
      <c r="I1537" s="4">
        <v>27124</v>
      </c>
      <c r="J1537" s="4">
        <f>Table1[[#This Row],[Basic Salary]]+Table1[[#This Row],[Bonus]]</f>
        <v>109794</v>
      </c>
      <c r="K1537">
        <v>71</v>
      </c>
      <c r="L1537">
        <v>91</v>
      </c>
      <c r="M1537" t="s">
        <v>18</v>
      </c>
      <c r="N1537">
        <v>116</v>
      </c>
    </row>
    <row r="1538" spans="1:14" x14ac:dyDescent="0.35">
      <c r="A1538" t="s">
        <v>4622</v>
      </c>
      <c r="B1538" t="s">
        <v>85</v>
      </c>
      <c r="C1538" t="s">
        <v>21</v>
      </c>
      <c r="D1538" t="s">
        <v>81</v>
      </c>
      <c r="E1538" t="s">
        <v>30</v>
      </c>
      <c r="F1538" s="2">
        <v>42018</v>
      </c>
      <c r="G1538" s="2">
        <v>32012</v>
      </c>
      <c r="H1538" s="4">
        <v>82059</v>
      </c>
      <c r="I1538" s="4">
        <v>27734</v>
      </c>
      <c r="J1538" s="4">
        <f>Table1[[#This Row],[Basic Salary]]+Table1[[#This Row],[Bonus]]</f>
        <v>109793</v>
      </c>
      <c r="K1538">
        <v>67</v>
      </c>
      <c r="L1538">
        <v>52</v>
      </c>
      <c r="M1538" t="s">
        <v>31</v>
      </c>
      <c r="N1538">
        <v>107</v>
      </c>
    </row>
    <row r="1539" spans="1:14" x14ac:dyDescent="0.35">
      <c r="A1539" t="s">
        <v>1710</v>
      </c>
      <c r="B1539" t="s">
        <v>39</v>
      </c>
      <c r="C1539" t="s">
        <v>15</v>
      </c>
      <c r="D1539" t="s">
        <v>16</v>
      </c>
      <c r="E1539" t="s">
        <v>65</v>
      </c>
      <c r="F1539" s="2">
        <v>45330</v>
      </c>
      <c r="G1539" s="2">
        <v>33395</v>
      </c>
      <c r="H1539" s="4">
        <v>89887</v>
      </c>
      <c r="I1539" s="4">
        <v>19901</v>
      </c>
      <c r="J1539" s="4">
        <f>Table1[[#This Row],[Basic Salary]]+Table1[[#This Row],[Bonus]]</f>
        <v>109788</v>
      </c>
      <c r="K1539">
        <v>95</v>
      </c>
      <c r="L1539">
        <v>77</v>
      </c>
      <c r="M1539" t="s">
        <v>34</v>
      </c>
      <c r="N1539">
        <v>109</v>
      </c>
    </row>
    <row r="1540" spans="1:14" x14ac:dyDescent="0.35">
      <c r="A1540" t="s">
        <v>814</v>
      </c>
      <c r="B1540" t="s">
        <v>95</v>
      </c>
      <c r="C1540" t="s">
        <v>15</v>
      </c>
      <c r="D1540" t="s">
        <v>46</v>
      </c>
      <c r="E1540" t="s">
        <v>22</v>
      </c>
      <c r="F1540" s="2">
        <v>44712</v>
      </c>
      <c r="G1540" s="2">
        <v>37739</v>
      </c>
      <c r="H1540" s="4">
        <v>89512</v>
      </c>
      <c r="I1540" s="4">
        <v>20270</v>
      </c>
      <c r="J1540" s="4">
        <f>Table1[[#This Row],[Basic Salary]]+Table1[[#This Row],[Bonus]]</f>
        <v>109782</v>
      </c>
      <c r="K1540">
        <v>72</v>
      </c>
      <c r="L1540">
        <v>58</v>
      </c>
      <c r="M1540" t="s">
        <v>18</v>
      </c>
      <c r="N1540">
        <v>116</v>
      </c>
    </row>
    <row r="1541" spans="1:14" x14ac:dyDescent="0.35">
      <c r="A1541" t="s">
        <v>796</v>
      </c>
      <c r="B1541" t="s">
        <v>36</v>
      </c>
      <c r="C1541" t="s">
        <v>15</v>
      </c>
      <c r="D1541" t="s">
        <v>46</v>
      </c>
      <c r="E1541" t="s">
        <v>26</v>
      </c>
      <c r="F1541" s="2">
        <v>45649</v>
      </c>
      <c r="G1541" s="2">
        <v>39012</v>
      </c>
      <c r="H1541" s="4">
        <v>93566</v>
      </c>
      <c r="I1541" s="4">
        <v>16208</v>
      </c>
      <c r="J1541" s="4">
        <f>Table1[[#This Row],[Basic Salary]]+Table1[[#This Row],[Bonus]]</f>
        <v>109774</v>
      </c>
      <c r="K1541">
        <v>71</v>
      </c>
      <c r="L1541">
        <v>85</v>
      </c>
      <c r="M1541" t="s">
        <v>31</v>
      </c>
      <c r="N1541">
        <v>101</v>
      </c>
    </row>
    <row r="1542" spans="1:14" x14ac:dyDescent="0.35">
      <c r="A1542" t="s">
        <v>462</v>
      </c>
      <c r="B1542" t="s">
        <v>85</v>
      </c>
      <c r="C1542" t="s">
        <v>21</v>
      </c>
      <c r="D1542" t="s">
        <v>40</v>
      </c>
      <c r="E1542" t="s">
        <v>17</v>
      </c>
      <c r="F1542" s="2">
        <v>44136</v>
      </c>
      <c r="G1542" s="2">
        <v>38991</v>
      </c>
      <c r="H1542" s="4">
        <v>93697</v>
      </c>
      <c r="I1542" s="4">
        <v>16070</v>
      </c>
      <c r="J1542" s="4">
        <f>Table1[[#This Row],[Basic Salary]]+Table1[[#This Row],[Bonus]]</f>
        <v>109767</v>
      </c>
      <c r="K1542">
        <v>87</v>
      </c>
      <c r="L1542">
        <v>96</v>
      </c>
      <c r="M1542" t="s">
        <v>18</v>
      </c>
      <c r="N1542">
        <v>105</v>
      </c>
    </row>
    <row r="1543" spans="1:14" x14ac:dyDescent="0.35">
      <c r="A1543" t="s">
        <v>2967</v>
      </c>
      <c r="B1543" t="s">
        <v>57</v>
      </c>
      <c r="C1543" t="s">
        <v>15</v>
      </c>
      <c r="D1543" t="s">
        <v>43</v>
      </c>
      <c r="E1543" t="s">
        <v>17</v>
      </c>
      <c r="F1543" s="2">
        <v>44822</v>
      </c>
      <c r="G1543" s="2">
        <v>32411</v>
      </c>
      <c r="H1543" s="4">
        <v>83660</v>
      </c>
      <c r="I1543" s="4">
        <v>26088</v>
      </c>
      <c r="J1543" s="4">
        <f>Table1[[#This Row],[Basic Salary]]+Table1[[#This Row],[Bonus]]</f>
        <v>109748</v>
      </c>
      <c r="K1543">
        <v>85</v>
      </c>
      <c r="L1543">
        <v>45</v>
      </c>
      <c r="M1543" t="s">
        <v>27</v>
      </c>
      <c r="N1543">
        <v>111</v>
      </c>
    </row>
    <row r="1544" spans="1:14" x14ac:dyDescent="0.35">
      <c r="A1544" t="s">
        <v>1928</v>
      </c>
      <c r="B1544" t="s">
        <v>57</v>
      </c>
      <c r="C1544" t="s">
        <v>15</v>
      </c>
      <c r="D1544" t="s">
        <v>33</v>
      </c>
      <c r="E1544" t="s">
        <v>22</v>
      </c>
      <c r="F1544" s="2">
        <v>43166</v>
      </c>
      <c r="G1544" s="2">
        <v>34902</v>
      </c>
      <c r="H1544" s="4">
        <v>84226</v>
      </c>
      <c r="I1544" s="4">
        <v>25514</v>
      </c>
      <c r="J1544" s="4">
        <f>Table1[[#This Row],[Basic Salary]]+Table1[[#This Row],[Bonus]]</f>
        <v>109740</v>
      </c>
      <c r="K1544">
        <v>94</v>
      </c>
      <c r="L1544">
        <v>72</v>
      </c>
      <c r="M1544" t="s">
        <v>27</v>
      </c>
      <c r="N1544">
        <v>102</v>
      </c>
    </row>
    <row r="1545" spans="1:14" x14ac:dyDescent="0.35">
      <c r="A1545" t="s">
        <v>1735</v>
      </c>
      <c r="B1545" t="s">
        <v>50</v>
      </c>
      <c r="C1545" t="s">
        <v>21</v>
      </c>
      <c r="D1545" t="s">
        <v>43</v>
      </c>
      <c r="E1545" t="s">
        <v>26</v>
      </c>
      <c r="F1545" s="2">
        <v>45945</v>
      </c>
      <c r="G1545" s="2">
        <v>39827</v>
      </c>
      <c r="H1545" s="4">
        <v>93112</v>
      </c>
      <c r="I1545" s="4">
        <v>16597</v>
      </c>
      <c r="J1545" s="4">
        <f>Table1[[#This Row],[Basic Salary]]+Table1[[#This Row],[Bonus]]</f>
        <v>109709</v>
      </c>
      <c r="K1545">
        <v>98</v>
      </c>
      <c r="L1545">
        <v>76</v>
      </c>
      <c r="M1545" t="s">
        <v>18</v>
      </c>
      <c r="N1545">
        <v>113</v>
      </c>
    </row>
    <row r="1546" spans="1:14" x14ac:dyDescent="0.35">
      <c r="A1546" t="s">
        <v>996</v>
      </c>
      <c r="B1546" t="s">
        <v>75</v>
      </c>
      <c r="C1546" t="s">
        <v>15</v>
      </c>
      <c r="D1546" t="s">
        <v>46</v>
      </c>
      <c r="E1546" t="s">
        <v>26</v>
      </c>
      <c r="F1546" s="2">
        <v>44482</v>
      </c>
      <c r="G1546" s="2">
        <v>33265</v>
      </c>
      <c r="H1546" s="4">
        <v>93925</v>
      </c>
      <c r="I1546" s="4">
        <v>15777</v>
      </c>
      <c r="J1546" s="4">
        <f>Table1[[#This Row],[Basic Salary]]+Table1[[#This Row],[Bonus]]</f>
        <v>109702</v>
      </c>
      <c r="K1546">
        <v>96</v>
      </c>
      <c r="L1546">
        <v>96</v>
      </c>
      <c r="M1546" t="s">
        <v>27</v>
      </c>
      <c r="N1546">
        <v>115</v>
      </c>
    </row>
    <row r="1547" spans="1:14" x14ac:dyDescent="0.35">
      <c r="A1547" t="s">
        <v>803</v>
      </c>
      <c r="B1547" t="s">
        <v>77</v>
      </c>
      <c r="C1547" t="s">
        <v>21</v>
      </c>
      <c r="D1547" t="s">
        <v>81</v>
      </c>
      <c r="E1547" t="s">
        <v>17</v>
      </c>
      <c r="F1547" s="2">
        <v>44419</v>
      </c>
      <c r="G1547" s="2">
        <v>32254</v>
      </c>
      <c r="H1547" s="4">
        <v>82627</v>
      </c>
      <c r="I1547" s="4">
        <v>27070</v>
      </c>
      <c r="J1547" s="4">
        <f>Table1[[#This Row],[Basic Salary]]+Table1[[#This Row],[Bonus]]</f>
        <v>109697</v>
      </c>
      <c r="K1547">
        <v>66</v>
      </c>
      <c r="L1547">
        <v>51</v>
      </c>
      <c r="M1547" t="s">
        <v>34</v>
      </c>
      <c r="N1547">
        <v>112</v>
      </c>
    </row>
    <row r="1548" spans="1:14" x14ac:dyDescent="0.35">
      <c r="A1548" t="s">
        <v>3655</v>
      </c>
      <c r="B1548" t="s">
        <v>89</v>
      </c>
      <c r="C1548" t="s">
        <v>21</v>
      </c>
      <c r="D1548" t="s">
        <v>16</v>
      </c>
      <c r="E1548" t="s">
        <v>65</v>
      </c>
      <c r="F1548" s="2">
        <v>43408</v>
      </c>
      <c r="G1548" s="2">
        <v>40822</v>
      </c>
      <c r="H1548" s="4">
        <v>98135</v>
      </c>
      <c r="I1548" s="4">
        <v>11557</v>
      </c>
      <c r="J1548" s="4">
        <f>Table1[[#This Row],[Basic Salary]]+Table1[[#This Row],[Bonus]]</f>
        <v>109692</v>
      </c>
      <c r="K1548">
        <v>90</v>
      </c>
      <c r="L1548">
        <v>88</v>
      </c>
      <c r="M1548" t="s">
        <v>18</v>
      </c>
      <c r="N1548">
        <v>119</v>
      </c>
    </row>
    <row r="1549" spans="1:14" x14ac:dyDescent="0.35">
      <c r="A1549" t="s">
        <v>5032</v>
      </c>
      <c r="B1549" t="s">
        <v>93</v>
      </c>
      <c r="C1549" t="s">
        <v>15</v>
      </c>
      <c r="D1549" t="s">
        <v>46</v>
      </c>
      <c r="E1549" t="s">
        <v>26</v>
      </c>
      <c r="F1549" s="2">
        <v>42927</v>
      </c>
      <c r="G1549" s="2">
        <v>40049</v>
      </c>
      <c r="H1549" s="4">
        <v>92826</v>
      </c>
      <c r="I1549" s="4">
        <v>16858</v>
      </c>
      <c r="J1549" s="4">
        <f>Table1[[#This Row],[Basic Salary]]+Table1[[#This Row],[Bonus]]</f>
        <v>109684</v>
      </c>
      <c r="K1549">
        <v>90</v>
      </c>
      <c r="L1549">
        <v>57</v>
      </c>
      <c r="M1549" t="s">
        <v>37</v>
      </c>
      <c r="N1549">
        <v>108</v>
      </c>
    </row>
    <row r="1550" spans="1:14" x14ac:dyDescent="0.35">
      <c r="A1550" t="s">
        <v>3627</v>
      </c>
      <c r="B1550" t="s">
        <v>48</v>
      </c>
      <c r="C1550" t="s">
        <v>15</v>
      </c>
      <c r="D1550" t="s">
        <v>46</v>
      </c>
      <c r="E1550" t="s">
        <v>26</v>
      </c>
      <c r="F1550" s="2">
        <v>44919</v>
      </c>
      <c r="G1550" s="2">
        <v>32708</v>
      </c>
      <c r="H1550" s="4">
        <v>97194</v>
      </c>
      <c r="I1550" s="4">
        <v>12469</v>
      </c>
      <c r="J1550" s="4">
        <f>Table1[[#This Row],[Basic Salary]]+Table1[[#This Row],[Bonus]]</f>
        <v>109663</v>
      </c>
      <c r="K1550">
        <v>70</v>
      </c>
      <c r="L1550">
        <v>67</v>
      </c>
      <c r="M1550" t="s">
        <v>31</v>
      </c>
      <c r="N1550">
        <v>117</v>
      </c>
    </row>
    <row r="1551" spans="1:14" x14ac:dyDescent="0.35">
      <c r="A1551" t="s">
        <v>676</v>
      </c>
      <c r="B1551" t="s">
        <v>93</v>
      </c>
      <c r="C1551" t="s">
        <v>15</v>
      </c>
      <c r="D1551" t="s">
        <v>16</v>
      </c>
      <c r="E1551" t="s">
        <v>26</v>
      </c>
      <c r="F1551" s="2">
        <v>44077</v>
      </c>
      <c r="G1551" s="2">
        <v>29629</v>
      </c>
      <c r="H1551" s="4">
        <v>88263</v>
      </c>
      <c r="I1551" s="4">
        <v>21385</v>
      </c>
      <c r="J1551" s="4">
        <f>Table1[[#This Row],[Basic Salary]]+Table1[[#This Row],[Bonus]]</f>
        <v>109648</v>
      </c>
      <c r="K1551">
        <v>69</v>
      </c>
      <c r="L1551">
        <v>52</v>
      </c>
      <c r="M1551" t="s">
        <v>31</v>
      </c>
      <c r="N1551">
        <v>116</v>
      </c>
    </row>
    <row r="1552" spans="1:14" x14ac:dyDescent="0.35">
      <c r="A1552" t="s">
        <v>3215</v>
      </c>
      <c r="B1552" t="s">
        <v>60</v>
      </c>
      <c r="C1552" t="s">
        <v>21</v>
      </c>
      <c r="D1552" t="s">
        <v>43</v>
      </c>
      <c r="E1552" t="s">
        <v>22</v>
      </c>
      <c r="F1552" s="2">
        <v>44007</v>
      </c>
      <c r="G1552" s="2">
        <v>38117</v>
      </c>
      <c r="H1552" s="4">
        <v>81685</v>
      </c>
      <c r="I1552" s="4">
        <v>27961</v>
      </c>
      <c r="J1552" s="4">
        <f>Table1[[#This Row],[Basic Salary]]+Table1[[#This Row],[Bonus]]</f>
        <v>109646</v>
      </c>
      <c r="K1552">
        <v>98</v>
      </c>
      <c r="L1552">
        <v>51</v>
      </c>
      <c r="M1552" t="s">
        <v>23</v>
      </c>
      <c r="N1552">
        <v>111</v>
      </c>
    </row>
    <row r="1553" spans="1:14" x14ac:dyDescent="0.35">
      <c r="A1553" t="s">
        <v>4974</v>
      </c>
      <c r="B1553" t="s">
        <v>20</v>
      </c>
      <c r="C1553" t="s">
        <v>21</v>
      </c>
      <c r="D1553" t="s">
        <v>81</v>
      </c>
      <c r="E1553" t="s">
        <v>22</v>
      </c>
      <c r="F1553" s="2">
        <v>43761</v>
      </c>
      <c r="G1553" s="2">
        <v>39685</v>
      </c>
      <c r="H1553" s="4">
        <v>80920</v>
      </c>
      <c r="I1553" s="4">
        <v>28675</v>
      </c>
      <c r="J1553" s="4">
        <f>Table1[[#This Row],[Basic Salary]]+Table1[[#This Row],[Bonus]]</f>
        <v>109595</v>
      </c>
      <c r="K1553">
        <v>84</v>
      </c>
      <c r="L1553">
        <v>46</v>
      </c>
      <c r="M1553" t="s">
        <v>53</v>
      </c>
      <c r="N1553">
        <v>116</v>
      </c>
    </row>
    <row r="1554" spans="1:14" x14ac:dyDescent="0.35">
      <c r="A1554" t="s">
        <v>4930</v>
      </c>
      <c r="B1554" t="s">
        <v>50</v>
      </c>
      <c r="C1554" t="s">
        <v>15</v>
      </c>
      <c r="D1554" t="s">
        <v>43</v>
      </c>
      <c r="E1554" t="s">
        <v>30</v>
      </c>
      <c r="F1554" s="2">
        <v>43857</v>
      </c>
      <c r="G1554" s="2">
        <v>40988</v>
      </c>
      <c r="H1554" s="4">
        <v>99540</v>
      </c>
      <c r="I1554" s="4">
        <v>10033</v>
      </c>
      <c r="J1554" s="4">
        <f>Table1[[#This Row],[Basic Salary]]+Table1[[#This Row],[Bonus]]</f>
        <v>109573</v>
      </c>
      <c r="K1554">
        <v>93</v>
      </c>
      <c r="L1554">
        <v>50</v>
      </c>
      <c r="M1554" t="s">
        <v>27</v>
      </c>
      <c r="N1554">
        <v>105</v>
      </c>
    </row>
    <row r="1555" spans="1:14" x14ac:dyDescent="0.35">
      <c r="A1555" t="s">
        <v>3769</v>
      </c>
      <c r="B1555" t="s">
        <v>71</v>
      </c>
      <c r="C1555" t="s">
        <v>15</v>
      </c>
      <c r="D1555" t="s">
        <v>46</v>
      </c>
      <c r="E1555" t="s">
        <v>26</v>
      </c>
      <c r="F1555" s="2">
        <v>45074</v>
      </c>
      <c r="G1555" s="2">
        <v>33071</v>
      </c>
      <c r="H1555" s="4">
        <v>86300</v>
      </c>
      <c r="I1555" s="4">
        <v>23262</v>
      </c>
      <c r="J1555" s="4">
        <f>Table1[[#This Row],[Basic Salary]]+Table1[[#This Row],[Bonus]]</f>
        <v>109562</v>
      </c>
      <c r="K1555">
        <v>65</v>
      </c>
      <c r="L1555">
        <v>70</v>
      </c>
      <c r="M1555" t="s">
        <v>34</v>
      </c>
      <c r="N1555">
        <v>101</v>
      </c>
    </row>
    <row r="1556" spans="1:14" x14ac:dyDescent="0.35">
      <c r="A1556" t="s">
        <v>275</v>
      </c>
      <c r="B1556" t="s">
        <v>85</v>
      </c>
      <c r="C1556" t="s">
        <v>15</v>
      </c>
      <c r="D1556" t="s">
        <v>81</v>
      </c>
      <c r="E1556" t="s">
        <v>17</v>
      </c>
      <c r="F1556" s="2">
        <v>42328</v>
      </c>
      <c r="G1556" s="2">
        <v>34895</v>
      </c>
      <c r="H1556" s="4">
        <v>82983</v>
      </c>
      <c r="I1556" s="4">
        <v>26494</v>
      </c>
      <c r="J1556" s="4">
        <f>Table1[[#This Row],[Basic Salary]]+Table1[[#This Row],[Bonus]]</f>
        <v>109477</v>
      </c>
      <c r="K1556">
        <v>76</v>
      </c>
      <c r="L1556">
        <v>87</v>
      </c>
      <c r="M1556" t="s">
        <v>27</v>
      </c>
      <c r="N1556">
        <v>107</v>
      </c>
    </row>
    <row r="1557" spans="1:14" x14ac:dyDescent="0.35">
      <c r="A1557" t="s">
        <v>4200</v>
      </c>
      <c r="B1557" t="s">
        <v>50</v>
      </c>
      <c r="C1557" t="s">
        <v>15</v>
      </c>
      <c r="D1557" t="s">
        <v>43</v>
      </c>
      <c r="E1557" t="s">
        <v>22</v>
      </c>
      <c r="F1557" s="2">
        <v>42487</v>
      </c>
      <c r="G1557" s="2">
        <v>40519</v>
      </c>
      <c r="H1557" s="4">
        <v>96715</v>
      </c>
      <c r="I1557" s="4">
        <v>12741</v>
      </c>
      <c r="J1557" s="4">
        <f>Table1[[#This Row],[Basic Salary]]+Table1[[#This Row],[Bonus]]</f>
        <v>109456</v>
      </c>
      <c r="K1557">
        <v>68</v>
      </c>
      <c r="L1557">
        <v>40</v>
      </c>
      <c r="M1557" t="s">
        <v>31</v>
      </c>
      <c r="N1557">
        <v>104</v>
      </c>
    </row>
    <row r="1558" spans="1:14" x14ac:dyDescent="0.35">
      <c r="A1558" t="s">
        <v>533</v>
      </c>
      <c r="B1558" t="s">
        <v>45</v>
      </c>
      <c r="C1558" t="s">
        <v>21</v>
      </c>
      <c r="D1558" t="s">
        <v>81</v>
      </c>
      <c r="E1558" t="s">
        <v>30</v>
      </c>
      <c r="F1558" s="2">
        <v>43999</v>
      </c>
      <c r="G1558" s="2">
        <v>37119</v>
      </c>
      <c r="H1558" s="4">
        <v>104195</v>
      </c>
      <c r="I1558" s="4">
        <v>5216</v>
      </c>
      <c r="J1558" s="4">
        <f>Table1[[#This Row],[Basic Salary]]+Table1[[#This Row],[Bonus]]</f>
        <v>109411</v>
      </c>
      <c r="K1558">
        <v>92</v>
      </c>
      <c r="L1558">
        <v>96</v>
      </c>
      <c r="M1558" t="s">
        <v>37</v>
      </c>
      <c r="N1558">
        <v>115</v>
      </c>
    </row>
    <row r="1559" spans="1:14" x14ac:dyDescent="0.35">
      <c r="A1559" t="s">
        <v>4774</v>
      </c>
      <c r="B1559" t="s">
        <v>95</v>
      </c>
      <c r="C1559" t="s">
        <v>15</v>
      </c>
      <c r="D1559" t="s">
        <v>46</v>
      </c>
      <c r="E1559" t="s">
        <v>17</v>
      </c>
      <c r="F1559" s="2">
        <v>42772</v>
      </c>
      <c r="G1559" s="2">
        <v>36834</v>
      </c>
      <c r="H1559" s="4">
        <v>82039</v>
      </c>
      <c r="I1559" s="4">
        <v>27326</v>
      </c>
      <c r="J1559" s="4">
        <f>Table1[[#This Row],[Basic Salary]]+Table1[[#This Row],[Bonus]]</f>
        <v>109365</v>
      </c>
      <c r="K1559">
        <v>79</v>
      </c>
      <c r="L1559">
        <v>56</v>
      </c>
      <c r="M1559" t="s">
        <v>23</v>
      </c>
      <c r="N1559">
        <v>106</v>
      </c>
    </row>
    <row r="1560" spans="1:14" x14ac:dyDescent="0.35">
      <c r="A1560" t="s">
        <v>207</v>
      </c>
      <c r="B1560" t="s">
        <v>20</v>
      </c>
      <c r="C1560" t="s">
        <v>21</v>
      </c>
      <c r="D1560" t="s">
        <v>40</v>
      </c>
      <c r="E1560" t="s">
        <v>17</v>
      </c>
      <c r="F1560" s="2">
        <v>43245</v>
      </c>
      <c r="G1560" s="2">
        <v>33721</v>
      </c>
      <c r="H1560" s="4">
        <v>102518</v>
      </c>
      <c r="I1560" s="4">
        <v>6840</v>
      </c>
      <c r="J1560" s="4">
        <f>Table1[[#This Row],[Basic Salary]]+Table1[[#This Row],[Bonus]]</f>
        <v>109358</v>
      </c>
      <c r="K1560">
        <v>82</v>
      </c>
      <c r="L1560">
        <v>72</v>
      </c>
      <c r="M1560" t="s">
        <v>53</v>
      </c>
      <c r="N1560">
        <v>110</v>
      </c>
    </row>
    <row r="1561" spans="1:14" x14ac:dyDescent="0.35">
      <c r="A1561" t="s">
        <v>3832</v>
      </c>
      <c r="B1561" t="s">
        <v>93</v>
      </c>
      <c r="C1561" t="s">
        <v>15</v>
      </c>
      <c r="D1561" t="s">
        <v>16</v>
      </c>
      <c r="E1561" t="s">
        <v>51</v>
      </c>
      <c r="F1561" s="2">
        <v>42512</v>
      </c>
      <c r="G1561" s="2">
        <v>38644</v>
      </c>
      <c r="H1561" s="4">
        <v>80472</v>
      </c>
      <c r="I1561" s="4">
        <v>28852</v>
      </c>
      <c r="J1561" s="4">
        <f>Table1[[#This Row],[Basic Salary]]+Table1[[#This Row],[Bonus]]</f>
        <v>109324</v>
      </c>
      <c r="K1561">
        <v>99</v>
      </c>
      <c r="L1561">
        <v>61</v>
      </c>
      <c r="M1561" t="s">
        <v>34</v>
      </c>
      <c r="N1561">
        <v>110</v>
      </c>
    </row>
    <row r="1562" spans="1:14" x14ac:dyDescent="0.35">
      <c r="A1562" t="s">
        <v>4703</v>
      </c>
      <c r="B1562" t="s">
        <v>87</v>
      </c>
      <c r="C1562" t="s">
        <v>21</v>
      </c>
      <c r="D1562" t="s">
        <v>16</v>
      </c>
      <c r="E1562" t="s">
        <v>17</v>
      </c>
      <c r="F1562" s="2">
        <v>44906</v>
      </c>
      <c r="G1562" s="2">
        <v>32730</v>
      </c>
      <c r="H1562" s="4">
        <v>93039</v>
      </c>
      <c r="I1562" s="4">
        <v>16273</v>
      </c>
      <c r="J1562" s="4">
        <f>Table1[[#This Row],[Basic Salary]]+Table1[[#This Row],[Bonus]]</f>
        <v>109312</v>
      </c>
      <c r="K1562">
        <v>87</v>
      </c>
      <c r="L1562">
        <v>47</v>
      </c>
      <c r="M1562" t="s">
        <v>27</v>
      </c>
      <c r="N1562">
        <v>106</v>
      </c>
    </row>
    <row r="1563" spans="1:14" x14ac:dyDescent="0.35">
      <c r="A1563" t="s">
        <v>4724</v>
      </c>
      <c r="B1563" t="s">
        <v>14</v>
      </c>
      <c r="C1563" t="s">
        <v>15</v>
      </c>
      <c r="D1563" t="s">
        <v>43</v>
      </c>
      <c r="E1563" t="s">
        <v>30</v>
      </c>
      <c r="F1563" s="2">
        <v>42242</v>
      </c>
      <c r="G1563" s="2">
        <v>31453</v>
      </c>
      <c r="H1563" s="4">
        <v>95115</v>
      </c>
      <c r="I1563" s="4">
        <v>14185</v>
      </c>
      <c r="J1563" s="4">
        <f>Table1[[#This Row],[Basic Salary]]+Table1[[#This Row],[Bonus]]</f>
        <v>109300</v>
      </c>
      <c r="K1563">
        <v>91</v>
      </c>
      <c r="L1563">
        <v>70</v>
      </c>
      <c r="M1563" t="s">
        <v>23</v>
      </c>
      <c r="N1563">
        <v>118</v>
      </c>
    </row>
    <row r="1564" spans="1:14" x14ac:dyDescent="0.35">
      <c r="A1564" t="s">
        <v>1395</v>
      </c>
      <c r="B1564" t="s">
        <v>50</v>
      </c>
      <c r="C1564" t="s">
        <v>15</v>
      </c>
      <c r="D1564" t="s">
        <v>46</v>
      </c>
      <c r="E1564" t="s">
        <v>22</v>
      </c>
      <c r="F1564" s="2">
        <v>43803</v>
      </c>
      <c r="G1564" s="2">
        <v>39323</v>
      </c>
      <c r="H1564" s="4">
        <v>84827</v>
      </c>
      <c r="I1564" s="4">
        <v>24450</v>
      </c>
      <c r="J1564" s="4">
        <f>Table1[[#This Row],[Basic Salary]]+Table1[[#This Row],[Bonus]]</f>
        <v>109277</v>
      </c>
      <c r="K1564">
        <v>96</v>
      </c>
      <c r="L1564">
        <v>84</v>
      </c>
      <c r="M1564" t="s">
        <v>27</v>
      </c>
      <c r="N1564">
        <v>113</v>
      </c>
    </row>
    <row r="1565" spans="1:14" x14ac:dyDescent="0.35">
      <c r="A1565" t="s">
        <v>4248</v>
      </c>
      <c r="B1565" t="s">
        <v>14</v>
      </c>
      <c r="C1565" t="s">
        <v>21</v>
      </c>
      <c r="D1565" t="s">
        <v>43</v>
      </c>
      <c r="E1565" t="s">
        <v>17</v>
      </c>
      <c r="F1565" s="2">
        <v>45952</v>
      </c>
      <c r="G1565" s="2">
        <v>35497</v>
      </c>
      <c r="H1565" s="4">
        <v>80775</v>
      </c>
      <c r="I1565" s="4">
        <v>28484</v>
      </c>
      <c r="J1565" s="4">
        <f>Table1[[#This Row],[Basic Salary]]+Table1[[#This Row],[Bonus]]</f>
        <v>109259</v>
      </c>
      <c r="K1565">
        <v>60</v>
      </c>
      <c r="L1565">
        <v>94</v>
      </c>
      <c r="M1565" t="s">
        <v>23</v>
      </c>
      <c r="N1565">
        <v>114</v>
      </c>
    </row>
    <row r="1566" spans="1:14" x14ac:dyDescent="0.35">
      <c r="A1566" t="s">
        <v>4812</v>
      </c>
      <c r="B1566" t="s">
        <v>60</v>
      </c>
      <c r="C1566" t="s">
        <v>21</v>
      </c>
      <c r="D1566" t="s">
        <v>33</v>
      </c>
      <c r="E1566" t="s">
        <v>17</v>
      </c>
      <c r="F1566" s="2">
        <v>44840</v>
      </c>
      <c r="G1566" s="2">
        <v>37416</v>
      </c>
      <c r="H1566" s="4">
        <v>79398</v>
      </c>
      <c r="I1566" s="4">
        <v>29801</v>
      </c>
      <c r="J1566" s="4">
        <f>Table1[[#This Row],[Basic Salary]]+Table1[[#This Row],[Bonus]]</f>
        <v>109199</v>
      </c>
      <c r="K1566">
        <v>67</v>
      </c>
      <c r="L1566">
        <v>89</v>
      </c>
      <c r="M1566" t="s">
        <v>18</v>
      </c>
      <c r="N1566">
        <v>116</v>
      </c>
    </row>
    <row r="1567" spans="1:14" x14ac:dyDescent="0.35">
      <c r="A1567" t="s">
        <v>4304</v>
      </c>
      <c r="B1567" t="s">
        <v>36</v>
      </c>
      <c r="C1567" t="s">
        <v>21</v>
      </c>
      <c r="D1567" t="s">
        <v>40</v>
      </c>
      <c r="E1567" t="s">
        <v>65</v>
      </c>
      <c r="F1567" s="2">
        <v>44631</v>
      </c>
      <c r="G1567" s="2">
        <v>35001</v>
      </c>
      <c r="H1567" s="4">
        <v>89268</v>
      </c>
      <c r="I1567" s="4">
        <v>19902</v>
      </c>
      <c r="J1567" s="4">
        <f>Table1[[#This Row],[Basic Salary]]+Table1[[#This Row],[Bonus]]</f>
        <v>109170</v>
      </c>
      <c r="K1567">
        <v>83</v>
      </c>
      <c r="L1567">
        <v>65</v>
      </c>
      <c r="M1567" t="s">
        <v>23</v>
      </c>
      <c r="N1567">
        <v>110</v>
      </c>
    </row>
    <row r="1568" spans="1:14" x14ac:dyDescent="0.35">
      <c r="A1568" t="s">
        <v>2361</v>
      </c>
      <c r="B1568" t="s">
        <v>20</v>
      </c>
      <c r="C1568" t="s">
        <v>21</v>
      </c>
      <c r="D1568" t="s">
        <v>16</v>
      </c>
      <c r="E1568" t="s">
        <v>30</v>
      </c>
      <c r="F1568" s="2">
        <v>45079</v>
      </c>
      <c r="G1568" s="2">
        <v>38733</v>
      </c>
      <c r="H1568" s="4">
        <v>94352</v>
      </c>
      <c r="I1568" s="4">
        <v>14805</v>
      </c>
      <c r="J1568" s="4">
        <f>Table1[[#This Row],[Basic Salary]]+Table1[[#This Row],[Bonus]]</f>
        <v>109157</v>
      </c>
      <c r="K1568">
        <v>76</v>
      </c>
      <c r="L1568">
        <v>99</v>
      </c>
      <c r="M1568" t="s">
        <v>31</v>
      </c>
      <c r="N1568">
        <v>104</v>
      </c>
    </row>
    <row r="1569" spans="1:14" x14ac:dyDescent="0.35">
      <c r="A1569" t="s">
        <v>2480</v>
      </c>
      <c r="B1569" t="s">
        <v>48</v>
      </c>
      <c r="C1569" t="s">
        <v>15</v>
      </c>
      <c r="D1569" t="s">
        <v>46</v>
      </c>
      <c r="E1569" t="s">
        <v>22</v>
      </c>
      <c r="F1569" s="2">
        <v>45611</v>
      </c>
      <c r="G1569" s="2">
        <v>33745</v>
      </c>
      <c r="H1569" s="4">
        <v>90361</v>
      </c>
      <c r="I1569" s="4">
        <v>18782</v>
      </c>
      <c r="J1569" s="4">
        <f>Table1[[#This Row],[Basic Salary]]+Table1[[#This Row],[Bonus]]</f>
        <v>109143</v>
      </c>
      <c r="K1569">
        <v>76</v>
      </c>
      <c r="L1569">
        <v>89</v>
      </c>
      <c r="M1569" t="s">
        <v>37</v>
      </c>
      <c r="N1569">
        <v>116</v>
      </c>
    </row>
    <row r="1570" spans="1:14" x14ac:dyDescent="0.35">
      <c r="A1570" t="s">
        <v>4502</v>
      </c>
      <c r="B1570" t="s">
        <v>57</v>
      </c>
      <c r="C1570" t="s">
        <v>21</v>
      </c>
      <c r="D1570" t="s">
        <v>25</v>
      </c>
      <c r="E1570" t="s">
        <v>22</v>
      </c>
      <c r="F1570" s="2">
        <v>42413</v>
      </c>
      <c r="G1570" s="2">
        <v>33840</v>
      </c>
      <c r="H1570" s="4">
        <v>93987</v>
      </c>
      <c r="I1570" s="4">
        <v>15125</v>
      </c>
      <c r="J1570" s="4">
        <f>Table1[[#This Row],[Basic Salary]]+Table1[[#This Row],[Bonus]]</f>
        <v>109112</v>
      </c>
      <c r="K1570">
        <v>87</v>
      </c>
      <c r="L1570">
        <v>42</v>
      </c>
      <c r="M1570" t="s">
        <v>37</v>
      </c>
      <c r="N1570">
        <v>113</v>
      </c>
    </row>
    <row r="1571" spans="1:14" x14ac:dyDescent="0.35">
      <c r="A1571" t="s">
        <v>986</v>
      </c>
      <c r="B1571" t="s">
        <v>75</v>
      </c>
      <c r="C1571" t="s">
        <v>21</v>
      </c>
      <c r="D1571" t="s">
        <v>81</v>
      </c>
      <c r="E1571" t="s">
        <v>22</v>
      </c>
      <c r="F1571" s="2">
        <v>43287</v>
      </c>
      <c r="G1571" s="2">
        <v>32298</v>
      </c>
      <c r="H1571" s="4">
        <v>81202</v>
      </c>
      <c r="I1571" s="4">
        <v>27870</v>
      </c>
      <c r="J1571" s="4">
        <f>Table1[[#This Row],[Basic Salary]]+Table1[[#This Row],[Bonus]]</f>
        <v>109072</v>
      </c>
      <c r="K1571">
        <v>86</v>
      </c>
      <c r="L1571">
        <v>53</v>
      </c>
      <c r="M1571" t="s">
        <v>27</v>
      </c>
      <c r="N1571">
        <v>115</v>
      </c>
    </row>
    <row r="1572" spans="1:14" x14ac:dyDescent="0.35">
      <c r="A1572" t="s">
        <v>933</v>
      </c>
      <c r="B1572" t="s">
        <v>57</v>
      </c>
      <c r="C1572" t="s">
        <v>21</v>
      </c>
      <c r="D1572" t="s">
        <v>16</v>
      </c>
      <c r="E1572" t="s">
        <v>30</v>
      </c>
      <c r="F1572" s="2">
        <v>42253</v>
      </c>
      <c r="G1572" s="2">
        <v>34436</v>
      </c>
      <c r="H1572" s="4">
        <v>85925</v>
      </c>
      <c r="I1572" s="4">
        <v>23124</v>
      </c>
      <c r="J1572" s="4">
        <f>Table1[[#This Row],[Basic Salary]]+Table1[[#This Row],[Bonus]]</f>
        <v>109049</v>
      </c>
      <c r="K1572">
        <v>86</v>
      </c>
      <c r="L1572">
        <v>44</v>
      </c>
      <c r="M1572" t="s">
        <v>27</v>
      </c>
      <c r="N1572">
        <v>101</v>
      </c>
    </row>
    <row r="1573" spans="1:14" x14ac:dyDescent="0.35">
      <c r="A1573" t="s">
        <v>3642</v>
      </c>
      <c r="B1573" t="s">
        <v>87</v>
      </c>
      <c r="C1573" t="s">
        <v>21</v>
      </c>
      <c r="D1573" t="s">
        <v>81</v>
      </c>
      <c r="E1573" t="s">
        <v>17</v>
      </c>
      <c r="F1573" s="2">
        <v>45460</v>
      </c>
      <c r="G1573" s="2">
        <v>32551</v>
      </c>
      <c r="H1573" s="4">
        <v>96999</v>
      </c>
      <c r="I1573" s="4">
        <v>12045</v>
      </c>
      <c r="J1573" s="4">
        <f>Table1[[#This Row],[Basic Salary]]+Table1[[#This Row],[Bonus]]</f>
        <v>109044</v>
      </c>
      <c r="K1573">
        <v>96</v>
      </c>
      <c r="L1573">
        <v>81</v>
      </c>
      <c r="M1573" t="s">
        <v>31</v>
      </c>
      <c r="N1573">
        <v>115</v>
      </c>
    </row>
    <row r="1574" spans="1:14" x14ac:dyDescent="0.35">
      <c r="A1574" t="s">
        <v>347</v>
      </c>
      <c r="B1574" t="s">
        <v>77</v>
      </c>
      <c r="C1574" t="s">
        <v>21</v>
      </c>
      <c r="D1574" t="s">
        <v>46</v>
      </c>
      <c r="E1574" t="s">
        <v>17</v>
      </c>
      <c r="F1574" s="2">
        <v>45317</v>
      </c>
      <c r="G1574" s="2">
        <v>30246</v>
      </c>
      <c r="H1574" s="4">
        <v>100674</v>
      </c>
      <c r="I1574" s="4">
        <v>8334</v>
      </c>
      <c r="J1574" s="4">
        <f>Table1[[#This Row],[Basic Salary]]+Table1[[#This Row],[Bonus]]</f>
        <v>109008</v>
      </c>
      <c r="K1574">
        <v>94</v>
      </c>
      <c r="L1574">
        <v>51</v>
      </c>
      <c r="M1574" t="s">
        <v>31</v>
      </c>
      <c r="N1574">
        <v>111</v>
      </c>
    </row>
    <row r="1575" spans="1:14" x14ac:dyDescent="0.35">
      <c r="A1575" t="s">
        <v>1069</v>
      </c>
      <c r="B1575" t="s">
        <v>39</v>
      </c>
      <c r="C1575" t="s">
        <v>21</v>
      </c>
      <c r="D1575" t="s">
        <v>33</v>
      </c>
      <c r="E1575" t="s">
        <v>17</v>
      </c>
      <c r="F1575" s="2">
        <v>43781</v>
      </c>
      <c r="G1575" s="2">
        <v>34109</v>
      </c>
      <c r="H1575" s="4">
        <v>99897</v>
      </c>
      <c r="I1575" s="4">
        <v>9103</v>
      </c>
      <c r="J1575" s="4">
        <f>Table1[[#This Row],[Basic Salary]]+Table1[[#This Row],[Bonus]]</f>
        <v>109000</v>
      </c>
      <c r="K1575">
        <v>66</v>
      </c>
      <c r="L1575">
        <v>60</v>
      </c>
      <c r="M1575" t="s">
        <v>53</v>
      </c>
      <c r="N1575">
        <v>118</v>
      </c>
    </row>
    <row r="1576" spans="1:14" x14ac:dyDescent="0.35">
      <c r="A1576" t="s">
        <v>975</v>
      </c>
      <c r="B1576" t="s">
        <v>42</v>
      </c>
      <c r="C1576" t="s">
        <v>15</v>
      </c>
      <c r="D1576" t="s">
        <v>25</v>
      </c>
      <c r="E1576" t="s">
        <v>51</v>
      </c>
      <c r="F1576" s="2">
        <v>43594</v>
      </c>
      <c r="G1576" s="2">
        <v>39789</v>
      </c>
      <c r="H1576" s="4">
        <v>91736</v>
      </c>
      <c r="I1576" s="4">
        <v>17263</v>
      </c>
      <c r="J1576" s="4">
        <f>Table1[[#This Row],[Basic Salary]]+Table1[[#This Row],[Bonus]]</f>
        <v>108999</v>
      </c>
      <c r="K1576">
        <v>91</v>
      </c>
      <c r="L1576">
        <v>73</v>
      </c>
      <c r="M1576" t="s">
        <v>27</v>
      </c>
      <c r="N1576">
        <v>106</v>
      </c>
    </row>
    <row r="1577" spans="1:14" x14ac:dyDescent="0.35">
      <c r="A1577" t="s">
        <v>3850</v>
      </c>
      <c r="B1577" t="s">
        <v>48</v>
      </c>
      <c r="C1577" t="s">
        <v>15</v>
      </c>
      <c r="D1577" t="s">
        <v>16</v>
      </c>
      <c r="E1577" t="s">
        <v>17</v>
      </c>
      <c r="F1577" s="2">
        <v>44946</v>
      </c>
      <c r="G1577" s="2">
        <v>38708</v>
      </c>
      <c r="H1577" s="4">
        <v>84872</v>
      </c>
      <c r="I1577" s="4">
        <v>24106</v>
      </c>
      <c r="J1577" s="4">
        <f>Table1[[#This Row],[Basic Salary]]+Table1[[#This Row],[Bonus]]</f>
        <v>108978</v>
      </c>
      <c r="K1577">
        <v>74</v>
      </c>
      <c r="L1577">
        <v>54</v>
      </c>
      <c r="M1577" t="s">
        <v>27</v>
      </c>
      <c r="N1577">
        <v>118</v>
      </c>
    </row>
    <row r="1578" spans="1:14" x14ac:dyDescent="0.35">
      <c r="A1578" t="s">
        <v>3856</v>
      </c>
      <c r="B1578" t="s">
        <v>62</v>
      </c>
      <c r="C1578" t="s">
        <v>15</v>
      </c>
      <c r="D1578" t="s">
        <v>43</v>
      </c>
      <c r="E1578" t="s">
        <v>51</v>
      </c>
      <c r="F1578" s="2">
        <v>44523</v>
      </c>
      <c r="G1578" s="2">
        <v>32682</v>
      </c>
      <c r="H1578" s="4">
        <v>94233</v>
      </c>
      <c r="I1578" s="4">
        <v>14737</v>
      </c>
      <c r="J1578" s="4">
        <f>Table1[[#This Row],[Basic Salary]]+Table1[[#This Row],[Bonus]]</f>
        <v>108970</v>
      </c>
      <c r="K1578">
        <v>78</v>
      </c>
      <c r="L1578">
        <v>100</v>
      </c>
      <c r="M1578" t="s">
        <v>27</v>
      </c>
      <c r="N1578">
        <v>117</v>
      </c>
    </row>
    <row r="1579" spans="1:14" x14ac:dyDescent="0.35">
      <c r="A1579" t="s">
        <v>2953</v>
      </c>
      <c r="B1579" t="s">
        <v>129</v>
      </c>
      <c r="C1579" t="s">
        <v>15</v>
      </c>
      <c r="D1579" t="s">
        <v>16</v>
      </c>
      <c r="E1579" t="s">
        <v>22</v>
      </c>
      <c r="F1579" s="2">
        <v>44963</v>
      </c>
      <c r="G1579" s="2">
        <v>29838</v>
      </c>
      <c r="H1579" s="4">
        <v>102245</v>
      </c>
      <c r="I1579" s="4">
        <v>6717</v>
      </c>
      <c r="J1579" s="4">
        <f>Table1[[#This Row],[Basic Salary]]+Table1[[#This Row],[Bonus]]</f>
        <v>108962</v>
      </c>
      <c r="K1579">
        <v>93</v>
      </c>
      <c r="L1579">
        <v>92</v>
      </c>
      <c r="M1579" t="s">
        <v>23</v>
      </c>
      <c r="N1579">
        <v>119</v>
      </c>
    </row>
    <row r="1580" spans="1:14" x14ac:dyDescent="0.35">
      <c r="A1580" t="s">
        <v>757</v>
      </c>
      <c r="B1580" t="s">
        <v>129</v>
      </c>
      <c r="C1580" t="s">
        <v>21</v>
      </c>
      <c r="D1580" t="s">
        <v>33</v>
      </c>
      <c r="E1580" t="s">
        <v>30</v>
      </c>
      <c r="F1580" s="2">
        <v>42667</v>
      </c>
      <c r="G1580" s="2">
        <v>40743</v>
      </c>
      <c r="H1580" s="4">
        <v>85199</v>
      </c>
      <c r="I1580" s="4">
        <v>23690</v>
      </c>
      <c r="J1580" s="4">
        <f>Table1[[#This Row],[Basic Salary]]+Table1[[#This Row],[Bonus]]</f>
        <v>108889</v>
      </c>
      <c r="K1580">
        <v>97</v>
      </c>
      <c r="L1580">
        <v>41</v>
      </c>
      <c r="M1580" t="s">
        <v>27</v>
      </c>
      <c r="N1580">
        <v>115</v>
      </c>
    </row>
    <row r="1581" spans="1:14" x14ac:dyDescent="0.35">
      <c r="A1581" t="s">
        <v>1372</v>
      </c>
      <c r="B1581" t="s">
        <v>39</v>
      </c>
      <c r="C1581" t="s">
        <v>21</v>
      </c>
      <c r="D1581" t="s">
        <v>33</v>
      </c>
      <c r="E1581" t="s">
        <v>26</v>
      </c>
      <c r="F1581" s="2">
        <v>43459</v>
      </c>
      <c r="G1581" s="2">
        <v>34328</v>
      </c>
      <c r="H1581" s="4">
        <v>93417</v>
      </c>
      <c r="I1581" s="4">
        <v>15386</v>
      </c>
      <c r="J1581" s="4">
        <f>Table1[[#This Row],[Basic Salary]]+Table1[[#This Row],[Bonus]]</f>
        <v>108803</v>
      </c>
      <c r="K1581">
        <v>93</v>
      </c>
      <c r="L1581">
        <v>45</v>
      </c>
      <c r="M1581" t="s">
        <v>23</v>
      </c>
      <c r="N1581">
        <v>107</v>
      </c>
    </row>
    <row r="1582" spans="1:14" x14ac:dyDescent="0.35">
      <c r="A1582" t="s">
        <v>3953</v>
      </c>
      <c r="B1582" t="s">
        <v>48</v>
      </c>
      <c r="C1582" t="s">
        <v>21</v>
      </c>
      <c r="D1582" t="s">
        <v>33</v>
      </c>
      <c r="E1582" t="s">
        <v>30</v>
      </c>
      <c r="F1582" s="2">
        <v>44265</v>
      </c>
      <c r="G1582" s="2">
        <v>31130</v>
      </c>
      <c r="H1582" s="4">
        <v>82572</v>
      </c>
      <c r="I1582" s="4">
        <v>26194</v>
      </c>
      <c r="J1582" s="4">
        <f>Table1[[#This Row],[Basic Salary]]+Table1[[#This Row],[Bonus]]</f>
        <v>108766</v>
      </c>
      <c r="K1582">
        <v>99</v>
      </c>
      <c r="L1582">
        <v>46</v>
      </c>
      <c r="M1582" t="s">
        <v>18</v>
      </c>
      <c r="N1582">
        <v>112</v>
      </c>
    </row>
    <row r="1583" spans="1:14" x14ac:dyDescent="0.35">
      <c r="A1583" t="s">
        <v>3333</v>
      </c>
      <c r="B1583" t="s">
        <v>60</v>
      </c>
      <c r="C1583" t="s">
        <v>15</v>
      </c>
      <c r="D1583" t="s">
        <v>16</v>
      </c>
      <c r="E1583" t="s">
        <v>22</v>
      </c>
      <c r="F1583" s="2">
        <v>42327</v>
      </c>
      <c r="G1583" s="2">
        <v>33882</v>
      </c>
      <c r="H1583" s="4">
        <v>79735</v>
      </c>
      <c r="I1583" s="4">
        <v>29010</v>
      </c>
      <c r="J1583" s="4">
        <f>Table1[[#This Row],[Basic Salary]]+Table1[[#This Row],[Bonus]]</f>
        <v>108745</v>
      </c>
      <c r="K1583">
        <v>66</v>
      </c>
      <c r="L1583">
        <v>94</v>
      </c>
      <c r="M1583" t="s">
        <v>53</v>
      </c>
      <c r="N1583">
        <v>107</v>
      </c>
    </row>
    <row r="1584" spans="1:14" x14ac:dyDescent="0.35">
      <c r="A1584" t="s">
        <v>4069</v>
      </c>
      <c r="B1584" t="s">
        <v>95</v>
      </c>
      <c r="C1584" t="s">
        <v>21</v>
      </c>
      <c r="D1584" t="s">
        <v>81</v>
      </c>
      <c r="E1584" t="s">
        <v>22</v>
      </c>
      <c r="F1584" s="2">
        <v>43890</v>
      </c>
      <c r="G1584" s="2">
        <v>35131</v>
      </c>
      <c r="H1584" s="4">
        <v>83389</v>
      </c>
      <c r="I1584" s="4">
        <v>25350</v>
      </c>
      <c r="J1584" s="4">
        <f>Table1[[#This Row],[Basic Salary]]+Table1[[#This Row],[Bonus]]</f>
        <v>108739</v>
      </c>
      <c r="K1584">
        <v>61</v>
      </c>
      <c r="L1584">
        <v>52</v>
      </c>
      <c r="M1584" t="s">
        <v>37</v>
      </c>
      <c r="N1584">
        <v>107</v>
      </c>
    </row>
    <row r="1585" spans="1:14" x14ac:dyDescent="0.35">
      <c r="A1585" t="s">
        <v>1333</v>
      </c>
      <c r="B1585" t="s">
        <v>48</v>
      </c>
      <c r="C1585" t="s">
        <v>15</v>
      </c>
      <c r="D1585" t="s">
        <v>40</v>
      </c>
      <c r="E1585" t="s">
        <v>22</v>
      </c>
      <c r="F1585" s="2">
        <v>45823</v>
      </c>
      <c r="G1585" s="2">
        <v>40773</v>
      </c>
      <c r="H1585" s="4">
        <v>93327</v>
      </c>
      <c r="I1585" s="4">
        <v>15404</v>
      </c>
      <c r="J1585" s="4">
        <f>Table1[[#This Row],[Basic Salary]]+Table1[[#This Row],[Bonus]]</f>
        <v>108731</v>
      </c>
      <c r="K1585">
        <v>72</v>
      </c>
      <c r="L1585">
        <v>93</v>
      </c>
      <c r="M1585" t="s">
        <v>23</v>
      </c>
      <c r="N1585">
        <v>102</v>
      </c>
    </row>
    <row r="1586" spans="1:14" x14ac:dyDescent="0.35">
      <c r="A1586" t="s">
        <v>4633</v>
      </c>
      <c r="B1586" t="s">
        <v>129</v>
      </c>
      <c r="C1586" t="s">
        <v>21</v>
      </c>
      <c r="D1586" t="s">
        <v>25</v>
      </c>
      <c r="E1586" t="s">
        <v>26</v>
      </c>
      <c r="F1586" s="2">
        <v>44663</v>
      </c>
      <c r="G1586" s="2">
        <v>36146</v>
      </c>
      <c r="H1586" s="4">
        <v>82558</v>
      </c>
      <c r="I1586" s="4">
        <v>26173</v>
      </c>
      <c r="J1586" s="4">
        <f>Table1[[#This Row],[Basic Salary]]+Table1[[#This Row],[Bonus]]</f>
        <v>108731</v>
      </c>
      <c r="K1586">
        <v>92</v>
      </c>
      <c r="L1586">
        <v>53</v>
      </c>
      <c r="M1586" t="s">
        <v>34</v>
      </c>
      <c r="N1586">
        <v>106</v>
      </c>
    </row>
    <row r="1587" spans="1:14" x14ac:dyDescent="0.35">
      <c r="A1587" t="s">
        <v>2927</v>
      </c>
      <c r="B1587" t="s">
        <v>77</v>
      </c>
      <c r="C1587" t="s">
        <v>15</v>
      </c>
      <c r="D1587" t="s">
        <v>46</v>
      </c>
      <c r="E1587" t="s">
        <v>65</v>
      </c>
      <c r="F1587" s="2">
        <v>42031</v>
      </c>
      <c r="G1587" s="2">
        <v>31705</v>
      </c>
      <c r="H1587" s="4">
        <v>92559</v>
      </c>
      <c r="I1587" s="4">
        <v>16172</v>
      </c>
      <c r="J1587" s="4">
        <f>Table1[[#This Row],[Basic Salary]]+Table1[[#This Row],[Bonus]]</f>
        <v>108731</v>
      </c>
      <c r="K1587">
        <v>73</v>
      </c>
      <c r="L1587">
        <v>50</v>
      </c>
      <c r="M1587" t="s">
        <v>34</v>
      </c>
      <c r="N1587">
        <v>115</v>
      </c>
    </row>
    <row r="1588" spans="1:14" x14ac:dyDescent="0.35">
      <c r="A1588" t="s">
        <v>3310</v>
      </c>
      <c r="B1588" t="s">
        <v>95</v>
      </c>
      <c r="C1588" t="s">
        <v>21</v>
      </c>
      <c r="D1588" t="s">
        <v>33</v>
      </c>
      <c r="E1588" t="s">
        <v>26</v>
      </c>
      <c r="F1588" s="2">
        <v>45738</v>
      </c>
      <c r="G1588" s="2">
        <v>40583</v>
      </c>
      <c r="H1588" s="4">
        <v>88084</v>
      </c>
      <c r="I1588" s="4">
        <v>20619</v>
      </c>
      <c r="J1588" s="4">
        <f>Table1[[#This Row],[Basic Salary]]+Table1[[#This Row],[Bonus]]</f>
        <v>108703</v>
      </c>
      <c r="K1588">
        <v>65</v>
      </c>
      <c r="L1588">
        <v>62</v>
      </c>
      <c r="M1588" t="s">
        <v>37</v>
      </c>
      <c r="N1588">
        <v>120</v>
      </c>
    </row>
    <row r="1589" spans="1:14" x14ac:dyDescent="0.35">
      <c r="A1589" t="s">
        <v>491</v>
      </c>
      <c r="B1589" t="s">
        <v>71</v>
      </c>
      <c r="C1589" t="s">
        <v>21</v>
      </c>
      <c r="D1589" t="s">
        <v>33</v>
      </c>
      <c r="E1589" t="s">
        <v>51</v>
      </c>
      <c r="F1589" s="2">
        <v>44487</v>
      </c>
      <c r="G1589" s="2">
        <v>34494</v>
      </c>
      <c r="H1589" s="4">
        <v>91074</v>
      </c>
      <c r="I1589" s="4">
        <v>17604</v>
      </c>
      <c r="J1589" s="4">
        <f>Table1[[#This Row],[Basic Salary]]+Table1[[#This Row],[Bonus]]</f>
        <v>108678</v>
      </c>
      <c r="K1589">
        <v>86</v>
      </c>
      <c r="L1589">
        <v>78</v>
      </c>
      <c r="M1589" t="s">
        <v>18</v>
      </c>
      <c r="N1589">
        <v>108</v>
      </c>
    </row>
    <row r="1590" spans="1:14" x14ac:dyDescent="0.35">
      <c r="A1590" t="s">
        <v>4377</v>
      </c>
      <c r="B1590" t="s">
        <v>75</v>
      </c>
      <c r="C1590" t="s">
        <v>15</v>
      </c>
      <c r="D1590" t="s">
        <v>40</v>
      </c>
      <c r="E1590" t="s">
        <v>51</v>
      </c>
      <c r="F1590" s="2">
        <v>44397</v>
      </c>
      <c r="G1590" s="2">
        <v>40915</v>
      </c>
      <c r="H1590" s="4">
        <v>82237</v>
      </c>
      <c r="I1590" s="4">
        <v>26438</v>
      </c>
      <c r="J1590" s="4">
        <f>Table1[[#This Row],[Basic Salary]]+Table1[[#This Row],[Bonus]]</f>
        <v>108675</v>
      </c>
      <c r="K1590">
        <v>68</v>
      </c>
      <c r="L1590">
        <v>45</v>
      </c>
      <c r="M1590" t="s">
        <v>37</v>
      </c>
      <c r="N1590">
        <v>105</v>
      </c>
    </row>
    <row r="1591" spans="1:14" x14ac:dyDescent="0.35">
      <c r="A1591" t="s">
        <v>1918</v>
      </c>
      <c r="B1591" t="s">
        <v>42</v>
      </c>
      <c r="C1591" t="s">
        <v>21</v>
      </c>
      <c r="D1591" t="s">
        <v>25</v>
      </c>
      <c r="E1591" t="s">
        <v>26</v>
      </c>
      <c r="F1591" s="2">
        <v>45554</v>
      </c>
      <c r="G1591" s="2">
        <v>33016</v>
      </c>
      <c r="H1591" s="4">
        <v>95694</v>
      </c>
      <c r="I1591" s="4">
        <v>12963</v>
      </c>
      <c r="J1591" s="4">
        <f>Table1[[#This Row],[Basic Salary]]+Table1[[#This Row],[Bonus]]</f>
        <v>108657</v>
      </c>
      <c r="K1591">
        <v>67</v>
      </c>
      <c r="L1591">
        <v>94</v>
      </c>
      <c r="M1591" t="s">
        <v>23</v>
      </c>
      <c r="N1591">
        <v>106</v>
      </c>
    </row>
    <row r="1592" spans="1:14" x14ac:dyDescent="0.35">
      <c r="A1592" t="s">
        <v>3104</v>
      </c>
      <c r="B1592" t="s">
        <v>50</v>
      </c>
      <c r="C1592" t="s">
        <v>15</v>
      </c>
      <c r="D1592" t="s">
        <v>33</v>
      </c>
      <c r="E1592" t="s">
        <v>26</v>
      </c>
      <c r="F1592" s="2">
        <v>42807</v>
      </c>
      <c r="G1592" s="2">
        <v>34514</v>
      </c>
      <c r="H1592" s="4">
        <v>92128</v>
      </c>
      <c r="I1592" s="4">
        <v>16494</v>
      </c>
      <c r="J1592" s="4">
        <f>Table1[[#This Row],[Basic Salary]]+Table1[[#This Row],[Bonus]]</f>
        <v>108622</v>
      </c>
      <c r="K1592">
        <v>74</v>
      </c>
      <c r="L1592">
        <v>41</v>
      </c>
      <c r="M1592" t="s">
        <v>18</v>
      </c>
      <c r="N1592">
        <v>103</v>
      </c>
    </row>
    <row r="1593" spans="1:14" x14ac:dyDescent="0.35">
      <c r="A1593" t="s">
        <v>2761</v>
      </c>
      <c r="B1593" t="s">
        <v>93</v>
      </c>
      <c r="C1593" t="s">
        <v>21</v>
      </c>
      <c r="D1593" t="s">
        <v>46</v>
      </c>
      <c r="E1593" t="s">
        <v>51</v>
      </c>
      <c r="F1593" s="2">
        <v>42838</v>
      </c>
      <c r="G1593" s="2">
        <v>40591</v>
      </c>
      <c r="H1593" s="4">
        <v>88812</v>
      </c>
      <c r="I1593" s="4">
        <v>19737</v>
      </c>
      <c r="J1593" s="4">
        <f>Table1[[#This Row],[Basic Salary]]+Table1[[#This Row],[Bonus]]</f>
        <v>108549</v>
      </c>
      <c r="K1593">
        <v>78</v>
      </c>
      <c r="L1593">
        <v>41</v>
      </c>
      <c r="M1593" t="s">
        <v>18</v>
      </c>
      <c r="N1593">
        <v>105</v>
      </c>
    </row>
    <row r="1594" spans="1:14" x14ac:dyDescent="0.35">
      <c r="A1594" t="s">
        <v>378</v>
      </c>
      <c r="B1594" t="s">
        <v>57</v>
      </c>
      <c r="C1594" t="s">
        <v>21</v>
      </c>
      <c r="D1594" t="s">
        <v>33</v>
      </c>
      <c r="E1594" t="s">
        <v>17</v>
      </c>
      <c r="F1594" s="2">
        <v>44057</v>
      </c>
      <c r="G1594" s="2">
        <v>36027</v>
      </c>
      <c r="H1594" s="4">
        <v>80518</v>
      </c>
      <c r="I1594" s="4">
        <v>27996</v>
      </c>
      <c r="J1594" s="4">
        <f>Table1[[#This Row],[Basic Salary]]+Table1[[#This Row],[Bonus]]</f>
        <v>108514</v>
      </c>
      <c r="K1594">
        <v>85</v>
      </c>
      <c r="L1594">
        <v>45</v>
      </c>
      <c r="M1594" t="s">
        <v>18</v>
      </c>
      <c r="N1594">
        <v>118</v>
      </c>
    </row>
    <row r="1595" spans="1:14" x14ac:dyDescent="0.35">
      <c r="A1595" t="s">
        <v>3644</v>
      </c>
      <c r="B1595" t="s">
        <v>129</v>
      </c>
      <c r="C1595" t="s">
        <v>15</v>
      </c>
      <c r="D1595" t="s">
        <v>33</v>
      </c>
      <c r="E1595" t="s">
        <v>17</v>
      </c>
      <c r="F1595" s="2">
        <v>43939</v>
      </c>
      <c r="G1595" s="2">
        <v>29378</v>
      </c>
      <c r="H1595" s="4">
        <v>102821</v>
      </c>
      <c r="I1595" s="4">
        <v>5693</v>
      </c>
      <c r="J1595" s="4">
        <f>Table1[[#This Row],[Basic Salary]]+Table1[[#This Row],[Bonus]]</f>
        <v>108514</v>
      </c>
      <c r="K1595">
        <v>88</v>
      </c>
      <c r="L1595">
        <v>42</v>
      </c>
      <c r="M1595" t="s">
        <v>34</v>
      </c>
      <c r="N1595">
        <v>108</v>
      </c>
    </row>
    <row r="1596" spans="1:14" x14ac:dyDescent="0.35">
      <c r="A1596" t="s">
        <v>627</v>
      </c>
      <c r="B1596" t="s">
        <v>45</v>
      </c>
      <c r="C1596" t="s">
        <v>15</v>
      </c>
      <c r="D1596" t="s">
        <v>81</v>
      </c>
      <c r="E1596" t="s">
        <v>26</v>
      </c>
      <c r="F1596" s="2">
        <v>43329</v>
      </c>
      <c r="G1596" s="2">
        <v>40439</v>
      </c>
      <c r="H1596" s="4">
        <v>100499</v>
      </c>
      <c r="I1596" s="4">
        <v>7935</v>
      </c>
      <c r="J1596" s="4">
        <f>Table1[[#This Row],[Basic Salary]]+Table1[[#This Row],[Bonus]]</f>
        <v>108434</v>
      </c>
      <c r="K1596">
        <v>67</v>
      </c>
      <c r="L1596">
        <v>82</v>
      </c>
      <c r="M1596" t="s">
        <v>27</v>
      </c>
      <c r="N1596">
        <v>114</v>
      </c>
    </row>
    <row r="1597" spans="1:14" x14ac:dyDescent="0.35">
      <c r="A1597" t="s">
        <v>4022</v>
      </c>
      <c r="B1597" t="s">
        <v>29</v>
      </c>
      <c r="C1597" t="s">
        <v>15</v>
      </c>
      <c r="D1597" t="s">
        <v>43</v>
      </c>
      <c r="E1597" t="s">
        <v>22</v>
      </c>
      <c r="F1597" s="2">
        <v>45293</v>
      </c>
      <c r="G1597" s="2">
        <v>36823</v>
      </c>
      <c r="H1597" s="4">
        <v>82974</v>
      </c>
      <c r="I1597" s="4">
        <v>25457</v>
      </c>
      <c r="J1597" s="4">
        <f>Table1[[#This Row],[Basic Salary]]+Table1[[#This Row],[Bonus]]</f>
        <v>108431</v>
      </c>
      <c r="K1597">
        <v>98</v>
      </c>
      <c r="L1597">
        <v>96</v>
      </c>
      <c r="M1597" t="s">
        <v>18</v>
      </c>
      <c r="N1597">
        <v>117</v>
      </c>
    </row>
    <row r="1598" spans="1:14" x14ac:dyDescent="0.35">
      <c r="A1598" t="s">
        <v>2313</v>
      </c>
      <c r="B1598" t="s">
        <v>50</v>
      </c>
      <c r="C1598" t="s">
        <v>21</v>
      </c>
      <c r="D1598" t="s">
        <v>46</v>
      </c>
      <c r="E1598" t="s">
        <v>65</v>
      </c>
      <c r="F1598" s="2">
        <v>44510</v>
      </c>
      <c r="G1598" s="2">
        <v>35019</v>
      </c>
      <c r="H1598" s="4">
        <v>100333</v>
      </c>
      <c r="I1598" s="4">
        <v>8086</v>
      </c>
      <c r="J1598" s="4">
        <f>Table1[[#This Row],[Basic Salary]]+Table1[[#This Row],[Bonus]]</f>
        <v>108419</v>
      </c>
      <c r="K1598">
        <v>68</v>
      </c>
      <c r="L1598">
        <v>60</v>
      </c>
      <c r="M1598" t="s">
        <v>27</v>
      </c>
      <c r="N1598">
        <v>107</v>
      </c>
    </row>
    <row r="1599" spans="1:14" x14ac:dyDescent="0.35">
      <c r="A1599" t="s">
        <v>1754</v>
      </c>
      <c r="B1599" t="s">
        <v>87</v>
      </c>
      <c r="C1599" t="s">
        <v>15</v>
      </c>
      <c r="D1599" t="s">
        <v>33</v>
      </c>
      <c r="E1599" t="s">
        <v>51</v>
      </c>
      <c r="F1599" s="2">
        <v>44076</v>
      </c>
      <c r="G1599" s="2">
        <v>35168</v>
      </c>
      <c r="H1599" s="4">
        <v>79086</v>
      </c>
      <c r="I1599" s="4">
        <v>29331</v>
      </c>
      <c r="J1599" s="4">
        <f>Table1[[#This Row],[Basic Salary]]+Table1[[#This Row],[Bonus]]</f>
        <v>108417</v>
      </c>
      <c r="K1599">
        <v>85</v>
      </c>
      <c r="L1599">
        <v>66</v>
      </c>
      <c r="M1599" t="s">
        <v>23</v>
      </c>
      <c r="N1599">
        <v>111</v>
      </c>
    </row>
    <row r="1600" spans="1:14" x14ac:dyDescent="0.35">
      <c r="A1600" t="s">
        <v>1855</v>
      </c>
      <c r="B1600" t="s">
        <v>14</v>
      </c>
      <c r="C1600" t="s">
        <v>21</v>
      </c>
      <c r="D1600" t="s">
        <v>46</v>
      </c>
      <c r="E1600" t="s">
        <v>17</v>
      </c>
      <c r="F1600" s="2">
        <v>42731</v>
      </c>
      <c r="G1600" s="2">
        <v>38190</v>
      </c>
      <c r="H1600" s="4">
        <v>87081</v>
      </c>
      <c r="I1600" s="4">
        <v>21333</v>
      </c>
      <c r="J1600" s="4">
        <f>Table1[[#This Row],[Basic Salary]]+Table1[[#This Row],[Bonus]]</f>
        <v>108414</v>
      </c>
      <c r="K1600">
        <v>75</v>
      </c>
      <c r="L1600">
        <v>73</v>
      </c>
      <c r="M1600" t="s">
        <v>37</v>
      </c>
      <c r="N1600">
        <v>113</v>
      </c>
    </row>
    <row r="1601" spans="1:14" x14ac:dyDescent="0.35">
      <c r="A1601" t="s">
        <v>4597</v>
      </c>
      <c r="B1601" t="s">
        <v>39</v>
      </c>
      <c r="C1601" t="s">
        <v>21</v>
      </c>
      <c r="D1601" t="s">
        <v>16</v>
      </c>
      <c r="E1601" t="s">
        <v>51</v>
      </c>
      <c r="F1601" s="2">
        <v>44753</v>
      </c>
      <c r="G1601" s="2">
        <v>31168</v>
      </c>
      <c r="H1601" s="4">
        <v>81114</v>
      </c>
      <c r="I1601" s="4">
        <v>27299</v>
      </c>
      <c r="J1601" s="4">
        <f>Table1[[#This Row],[Basic Salary]]+Table1[[#This Row],[Bonus]]</f>
        <v>108413</v>
      </c>
      <c r="K1601">
        <v>67</v>
      </c>
      <c r="L1601">
        <v>45</v>
      </c>
      <c r="M1601" t="s">
        <v>31</v>
      </c>
      <c r="N1601">
        <v>112</v>
      </c>
    </row>
    <row r="1602" spans="1:14" x14ac:dyDescent="0.35">
      <c r="A1602" t="s">
        <v>346</v>
      </c>
      <c r="B1602" t="s">
        <v>39</v>
      </c>
      <c r="C1602" t="s">
        <v>15</v>
      </c>
      <c r="D1602" t="s">
        <v>33</v>
      </c>
      <c r="E1602" t="s">
        <v>51</v>
      </c>
      <c r="F1602" s="2">
        <v>45622</v>
      </c>
      <c r="G1602" s="2">
        <v>32453</v>
      </c>
      <c r="H1602" s="4">
        <v>83926</v>
      </c>
      <c r="I1602" s="4">
        <v>24405</v>
      </c>
      <c r="J1602" s="4">
        <f>Table1[[#This Row],[Basic Salary]]+Table1[[#This Row],[Bonus]]</f>
        <v>108331</v>
      </c>
      <c r="K1602">
        <v>87</v>
      </c>
      <c r="L1602">
        <v>64</v>
      </c>
      <c r="M1602" t="s">
        <v>53</v>
      </c>
      <c r="N1602">
        <v>107</v>
      </c>
    </row>
    <row r="1603" spans="1:14" x14ac:dyDescent="0.35">
      <c r="A1603" t="s">
        <v>1310</v>
      </c>
      <c r="B1603" t="s">
        <v>129</v>
      </c>
      <c r="C1603" t="s">
        <v>15</v>
      </c>
      <c r="D1603" t="s">
        <v>81</v>
      </c>
      <c r="E1603" t="s">
        <v>22</v>
      </c>
      <c r="F1603" s="2">
        <v>43196</v>
      </c>
      <c r="G1603" s="2">
        <v>31679</v>
      </c>
      <c r="H1603" s="4">
        <v>102493</v>
      </c>
      <c r="I1603" s="4">
        <v>5836</v>
      </c>
      <c r="J1603" s="4">
        <f>Table1[[#This Row],[Basic Salary]]+Table1[[#This Row],[Bonus]]</f>
        <v>108329</v>
      </c>
      <c r="K1603">
        <v>66</v>
      </c>
      <c r="L1603">
        <v>78</v>
      </c>
      <c r="M1603" t="s">
        <v>37</v>
      </c>
      <c r="N1603">
        <v>111</v>
      </c>
    </row>
    <row r="1604" spans="1:14" x14ac:dyDescent="0.35">
      <c r="A1604" t="s">
        <v>1738</v>
      </c>
      <c r="B1604" t="s">
        <v>129</v>
      </c>
      <c r="C1604" t="s">
        <v>15</v>
      </c>
      <c r="D1604" t="s">
        <v>40</v>
      </c>
      <c r="E1604" t="s">
        <v>17</v>
      </c>
      <c r="F1604" s="2">
        <v>45078</v>
      </c>
      <c r="G1604" s="2">
        <v>31632</v>
      </c>
      <c r="H1604" s="4">
        <v>83974</v>
      </c>
      <c r="I1604" s="4">
        <v>24347</v>
      </c>
      <c r="J1604" s="4">
        <f>Table1[[#This Row],[Basic Salary]]+Table1[[#This Row],[Bonus]]</f>
        <v>108321</v>
      </c>
      <c r="K1604">
        <v>68</v>
      </c>
      <c r="L1604">
        <v>81</v>
      </c>
      <c r="M1604" t="s">
        <v>34</v>
      </c>
      <c r="N1604">
        <v>110</v>
      </c>
    </row>
    <row r="1605" spans="1:14" x14ac:dyDescent="0.35">
      <c r="A1605" t="s">
        <v>991</v>
      </c>
      <c r="B1605" t="s">
        <v>75</v>
      </c>
      <c r="C1605" t="s">
        <v>21</v>
      </c>
      <c r="D1605" t="s">
        <v>16</v>
      </c>
      <c r="E1605" t="s">
        <v>65</v>
      </c>
      <c r="F1605" s="2">
        <v>42432</v>
      </c>
      <c r="G1605" s="2">
        <v>40278</v>
      </c>
      <c r="H1605" s="4">
        <v>97470</v>
      </c>
      <c r="I1605" s="4">
        <v>10820</v>
      </c>
      <c r="J1605" s="4">
        <f>Table1[[#This Row],[Basic Salary]]+Table1[[#This Row],[Bonus]]</f>
        <v>108290</v>
      </c>
      <c r="K1605">
        <v>62</v>
      </c>
      <c r="L1605">
        <v>92</v>
      </c>
      <c r="M1605" t="s">
        <v>18</v>
      </c>
      <c r="N1605">
        <v>120</v>
      </c>
    </row>
    <row r="1606" spans="1:14" x14ac:dyDescent="0.35">
      <c r="A1606" t="s">
        <v>1492</v>
      </c>
      <c r="B1606" t="s">
        <v>71</v>
      </c>
      <c r="C1606" t="s">
        <v>21</v>
      </c>
      <c r="D1606" t="s">
        <v>81</v>
      </c>
      <c r="E1606" t="s">
        <v>30</v>
      </c>
      <c r="F1606" s="2">
        <v>45431</v>
      </c>
      <c r="G1606" s="2">
        <v>30290</v>
      </c>
      <c r="H1606" s="4">
        <v>81904</v>
      </c>
      <c r="I1606" s="4">
        <v>26364</v>
      </c>
      <c r="J1606" s="4">
        <f>Table1[[#This Row],[Basic Salary]]+Table1[[#This Row],[Bonus]]</f>
        <v>108268</v>
      </c>
      <c r="K1606">
        <v>79</v>
      </c>
      <c r="L1606">
        <v>54</v>
      </c>
      <c r="M1606" t="s">
        <v>18</v>
      </c>
      <c r="N1606">
        <v>103</v>
      </c>
    </row>
    <row r="1607" spans="1:14" x14ac:dyDescent="0.35">
      <c r="A1607" t="s">
        <v>4001</v>
      </c>
      <c r="B1607" t="s">
        <v>57</v>
      </c>
      <c r="C1607" t="s">
        <v>21</v>
      </c>
      <c r="D1607" t="s">
        <v>33</v>
      </c>
      <c r="E1607" t="s">
        <v>51</v>
      </c>
      <c r="F1607" s="2">
        <v>45716</v>
      </c>
      <c r="G1607" s="2">
        <v>36658</v>
      </c>
      <c r="H1607" s="4">
        <v>89370</v>
      </c>
      <c r="I1607" s="4">
        <v>18877</v>
      </c>
      <c r="J1607" s="4">
        <f>Table1[[#This Row],[Basic Salary]]+Table1[[#This Row],[Bonus]]</f>
        <v>108247</v>
      </c>
      <c r="K1607">
        <v>90</v>
      </c>
      <c r="L1607">
        <v>87</v>
      </c>
      <c r="M1607" t="s">
        <v>27</v>
      </c>
      <c r="N1607">
        <v>112</v>
      </c>
    </row>
    <row r="1608" spans="1:14" x14ac:dyDescent="0.35">
      <c r="A1608" t="s">
        <v>3976</v>
      </c>
      <c r="B1608" t="s">
        <v>20</v>
      </c>
      <c r="C1608" t="s">
        <v>21</v>
      </c>
      <c r="D1608" t="s">
        <v>43</v>
      </c>
      <c r="E1608" t="s">
        <v>65</v>
      </c>
      <c r="F1608" s="2">
        <v>42294</v>
      </c>
      <c r="G1608" s="2">
        <v>30542</v>
      </c>
      <c r="H1608" s="4">
        <v>80886</v>
      </c>
      <c r="I1608" s="4">
        <v>27337</v>
      </c>
      <c r="J1608" s="4">
        <f>Table1[[#This Row],[Basic Salary]]+Table1[[#This Row],[Bonus]]</f>
        <v>108223</v>
      </c>
      <c r="K1608">
        <v>97</v>
      </c>
      <c r="L1608">
        <v>77</v>
      </c>
      <c r="M1608" t="s">
        <v>37</v>
      </c>
      <c r="N1608">
        <v>103</v>
      </c>
    </row>
    <row r="1609" spans="1:14" x14ac:dyDescent="0.35">
      <c r="A1609" t="s">
        <v>1261</v>
      </c>
      <c r="B1609" t="s">
        <v>42</v>
      </c>
      <c r="C1609" t="s">
        <v>15</v>
      </c>
      <c r="D1609" t="s">
        <v>25</v>
      </c>
      <c r="E1609" t="s">
        <v>51</v>
      </c>
      <c r="F1609" s="2">
        <v>45042</v>
      </c>
      <c r="G1609" s="2">
        <v>40683</v>
      </c>
      <c r="H1609" s="4">
        <v>96654</v>
      </c>
      <c r="I1609" s="4">
        <v>11565</v>
      </c>
      <c r="J1609" s="4">
        <f>Table1[[#This Row],[Basic Salary]]+Table1[[#This Row],[Bonus]]</f>
        <v>108219</v>
      </c>
      <c r="K1609">
        <v>90</v>
      </c>
      <c r="L1609">
        <v>70</v>
      </c>
      <c r="M1609" t="s">
        <v>31</v>
      </c>
      <c r="N1609">
        <v>110</v>
      </c>
    </row>
    <row r="1610" spans="1:14" x14ac:dyDescent="0.35">
      <c r="A1610" t="s">
        <v>727</v>
      </c>
      <c r="B1610" t="s">
        <v>89</v>
      </c>
      <c r="C1610" t="s">
        <v>21</v>
      </c>
      <c r="D1610" t="s">
        <v>40</v>
      </c>
      <c r="E1610" t="s">
        <v>17</v>
      </c>
      <c r="F1610" s="2">
        <v>45203</v>
      </c>
      <c r="G1610" s="2">
        <v>30369</v>
      </c>
      <c r="H1610" s="4">
        <v>95795</v>
      </c>
      <c r="I1610" s="4">
        <v>12400</v>
      </c>
      <c r="J1610" s="4">
        <f>Table1[[#This Row],[Basic Salary]]+Table1[[#This Row],[Bonus]]</f>
        <v>108195</v>
      </c>
      <c r="K1610">
        <v>60</v>
      </c>
      <c r="L1610">
        <v>64</v>
      </c>
      <c r="M1610" t="s">
        <v>18</v>
      </c>
      <c r="N1610">
        <v>116</v>
      </c>
    </row>
    <row r="1611" spans="1:14" x14ac:dyDescent="0.35">
      <c r="A1611" t="s">
        <v>1203</v>
      </c>
      <c r="B1611" t="s">
        <v>85</v>
      </c>
      <c r="C1611" t="s">
        <v>15</v>
      </c>
      <c r="D1611" t="s">
        <v>46</v>
      </c>
      <c r="E1611" t="s">
        <v>65</v>
      </c>
      <c r="F1611" s="2">
        <v>45911</v>
      </c>
      <c r="G1611" s="2">
        <v>41051</v>
      </c>
      <c r="H1611" s="4">
        <v>88941</v>
      </c>
      <c r="I1611" s="4">
        <v>19203</v>
      </c>
      <c r="J1611" s="4">
        <f>Table1[[#This Row],[Basic Salary]]+Table1[[#This Row],[Bonus]]</f>
        <v>108144</v>
      </c>
      <c r="K1611">
        <v>88</v>
      </c>
      <c r="L1611">
        <v>67</v>
      </c>
      <c r="M1611" t="s">
        <v>23</v>
      </c>
      <c r="N1611">
        <v>109</v>
      </c>
    </row>
    <row r="1612" spans="1:14" x14ac:dyDescent="0.35">
      <c r="A1612" t="s">
        <v>2524</v>
      </c>
      <c r="B1612" t="s">
        <v>87</v>
      </c>
      <c r="C1612" t="s">
        <v>15</v>
      </c>
      <c r="D1612" t="s">
        <v>40</v>
      </c>
      <c r="E1612" t="s">
        <v>26</v>
      </c>
      <c r="F1612" s="2">
        <v>42816</v>
      </c>
      <c r="G1612" s="2">
        <v>30453</v>
      </c>
      <c r="H1612" s="4">
        <v>88061</v>
      </c>
      <c r="I1612" s="4">
        <v>20066</v>
      </c>
      <c r="J1612" s="4">
        <f>Table1[[#This Row],[Basic Salary]]+Table1[[#This Row],[Bonus]]</f>
        <v>108127</v>
      </c>
      <c r="K1612">
        <v>79</v>
      </c>
      <c r="L1612">
        <v>77</v>
      </c>
      <c r="M1612" t="s">
        <v>31</v>
      </c>
      <c r="N1612">
        <v>109</v>
      </c>
    </row>
    <row r="1613" spans="1:14" x14ac:dyDescent="0.35">
      <c r="A1613" t="s">
        <v>2433</v>
      </c>
      <c r="B1613" t="s">
        <v>20</v>
      </c>
      <c r="C1613" t="s">
        <v>15</v>
      </c>
      <c r="D1613" t="s">
        <v>25</v>
      </c>
      <c r="E1613" t="s">
        <v>17</v>
      </c>
      <c r="F1613" s="2">
        <v>42916</v>
      </c>
      <c r="G1613" s="2">
        <v>37631</v>
      </c>
      <c r="H1613" s="4">
        <v>83554</v>
      </c>
      <c r="I1613" s="4">
        <v>24544</v>
      </c>
      <c r="J1613" s="4">
        <f>Table1[[#This Row],[Basic Salary]]+Table1[[#This Row],[Bonus]]</f>
        <v>108098</v>
      </c>
      <c r="K1613">
        <v>78</v>
      </c>
      <c r="L1613">
        <v>40</v>
      </c>
      <c r="M1613" t="s">
        <v>37</v>
      </c>
      <c r="N1613">
        <v>113</v>
      </c>
    </row>
    <row r="1614" spans="1:14" x14ac:dyDescent="0.35">
      <c r="A1614" t="s">
        <v>2683</v>
      </c>
      <c r="B1614" t="s">
        <v>75</v>
      </c>
      <c r="C1614" t="s">
        <v>21</v>
      </c>
      <c r="D1614" t="s">
        <v>40</v>
      </c>
      <c r="E1614" t="s">
        <v>65</v>
      </c>
      <c r="F1614" s="2">
        <v>42839</v>
      </c>
      <c r="G1614" s="2">
        <v>30456</v>
      </c>
      <c r="H1614" s="4">
        <v>79285</v>
      </c>
      <c r="I1614" s="4">
        <v>28788</v>
      </c>
      <c r="J1614" s="4">
        <f>Table1[[#This Row],[Basic Salary]]+Table1[[#This Row],[Bonus]]</f>
        <v>108073</v>
      </c>
      <c r="K1614">
        <v>92</v>
      </c>
      <c r="L1614">
        <v>84</v>
      </c>
      <c r="M1614" t="s">
        <v>53</v>
      </c>
      <c r="N1614">
        <v>113</v>
      </c>
    </row>
    <row r="1615" spans="1:14" x14ac:dyDescent="0.35">
      <c r="A1615" t="s">
        <v>3463</v>
      </c>
      <c r="B1615" t="s">
        <v>14</v>
      </c>
      <c r="C1615" t="s">
        <v>15</v>
      </c>
      <c r="D1615" t="s">
        <v>81</v>
      </c>
      <c r="E1615" t="s">
        <v>26</v>
      </c>
      <c r="F1615" s="2">
        <v>45406</v>
      </c>
      <c r="G1615" s="2">
        <v>35031</v>
      </c>
      <c r="H1615" s="4">
        <v>99454</v>
      </c>
      <c r="I1615" s="4">
        <v>8575</v>
      </c>
      <c r="J1615" s="4">
        <f>Table1[[#This Row],[Basic Salary]]+Table1[[#This Row],[Bonus]]</f>
        <v>108029</v>
      </c>
      <c r="K1615">
        <v>85</v>
      </c>
      <c r="L1615">
        <v>41</v>
      </c>
      <c r="M1615" t="s">
        <v>34</v>
      </c>
      <c r="N1615">
        <v>109</v>
      </c>
    </row>
    <row r="1616" spans="1:14" x14ac:dyDescent="0.35">
      <c r="A1616" t="s">
        <v>3810</v>
      </c>
      <c r="B1616" t="s">
        <v>75</v>
      </c>
      <c r="C1616" t="s">
        <v>21</v>
      </c>
      <c r="D1616" t="s">
        <v>81</v>
      </c>
      <c r="E1616" t="s">
        <v>51</v>
      </c>
      <c r="F1616" s="2">
        <v>44645</v>
      </c>
      <c r="G1616" s="2">
        <v>38858</v>
      </c>
      <c r="H1616" s="4">
        <v>93277</v>
      </c>
      <c r="I1616" s="4">
        <v>14751</v>
      </c>
      <c r="J1616" s="4">
        <f>Table1[[#This Row],[Basic Salary]]+Table1[[#This Row],[Bonus]]</f>
        <v>108028</v>
      </c>
      <c r="K1616">
        <v>66</v>
      </c>
      <c r="L1616">
        <v>84</v>
      </c>
      <c r="M1616" t="s">
        <v>18</v>
      </c>
      <c r="N1616">
        <v>107</v>
      </c>
    </row>
    <row r="1617" spans="1:14" x14ac:dyDescent="0.35">
      <c r="A1617" t="s">
        <v>2555</v>
      </c>
      <c r="B1617" t="s">
        <v>57</v>
      </c>
      <c r="C1617" t="s">
        <v>21</v>
      </c>
      <c r="D1617" t="s">
        <v>40</v>
      </c>
      <c r="E1617" t="s">
        <v>26</v>
      </c>
      <c r="F1617" s="2">
        <v>45668</v>
      </c>
      <c r="G1617" s="2">
        <v>29739</v>
      </c>
      <c r="H1617" s="4">
        <v>80311</v>
      </c>
      <c r="I1617" s="4">
        <v>27693</v>
      </c>
      <c r="J1617" s="4">
        <f>Table1[[#This Row],[Basic Salary]]+Table1[[#This Row],[Bonus]]</f>
        <v>108004</v>
      </c>
      <c r="K1617">
        <v>73</v>
      </c>
      <c r="L1617">
        <v>90</v>
      </c>
      <c r="M1617" t="s">
        <v>31</v>
      </c>
      <c r="N1617">
        <v>120</v>
      </c>
    </row>
    <row r="1618" spans="1:14" x14ac:dyDescent="0.35">
      <c r="A1618" t="s">
        <v>1290</v>
      </c>
      <c r="B1618" t="s">
        <v>89</v>
      </c>
      <c r="C1618" t="s">
        <v>15</v>
      </c>
      <c r="D1618" t="s">
        <v>33</v>
      </c>
      <c r="E1618" t="s">
        <v>22</v>
      </c>
      <c r="F1618" s="2">
        <v>42317</v>
      </c>
      <c r="G1618" s="2">
        <v>33320</v>
      </c>
      <c r="H1618" s="4">
        <v>96256</v>
      </c>
      <c r="I1618" s="4">
        <v>11745</v>
      </c>
      <c r="J1618" s="4">
        <f>Table1[[#This Row],[Basic Salary]]+Table1[[#This Row],[Bonus]]</f>
        <v>108001</v>
      </c>
      <c r="K1618">
        <v>91</v>
      </c>
      <c r="L1618">
        <v>85</v>
      </c>
      <c r="M1618" t="s">
        <v>18</v>
      </c>
      <c r="N1618">
        <v>112</v>
      </c>
    </row>
    <row r="1619" spans="1:14" x14ac:dyDescent="0.35">
      <c r="A1619" t="s">
        <v>4465</v>
      </c>
      <c r="B1619" t="s">
        <v>48</v>
      </c>
      <c r="C1619" t="s">
        <v>15</v>
      </c>
      <c r="D1619" t="s">
        <v>33</v>
      </c>
      <c r="E1619" t="s">
        <v>22</v>
      </c>
      <c r="F1619" s="2">
        <v>44562</v>
      </c>
      <c r="G1619" s="2">
        <v>37290</v>
      </c>
      <c r="H1619" s="4">
        <v>80457</v>
      </c>
      <c r="I1619" s="4">
        <v>27535</v>
      </c>
      <c r="J1619" s="4">
        <f>Table1[[#This Row],[Basic Salary]]+Table1[[#This Row],[Bonus]]</f>
        <v>107992</v>
      </c>
      <c r="K1619">
        <v>70</v>
      </c>
      <c r="L1619">
        <v>47</v>
      </c>
      <c r="M1619" t="s">
        <v>37</v>
      </c>
      <c r="N1619">
        <v>109</v>
      </c>
    </row>
    <row r="1620" spans="1:14" x14ac:dyDescent="0.35">
      <c r="A1620" t="s">
        <v>1966</v>
      </c>
      <c r="B1620" t="s">
        <v>39</v>
      </c>
      <c r="C1620" t="s">
        <v>15</v>
      </c>
      <c r="D1620" t="s">
        <v>33</v>
      </c>
      <c r="E1620" t="s">
        <v>22</v>
      </c>
      <c r="F1620" s="2">
        <v>43612</v>
      </c>
      <c r="G1620" s="2">
        <v>30090</v>
      </c>
      <c r="H1620" s="4">
        <v>97007</v>
      </c>
      <c r="I1620" s="4">
        <v>10952</v>
      </c>
      <c r="J1620" s="4">
        <f>Table1[[#This Row],[Basic Salary]]+Table1[[#This Row],[Bonus]]</f>
        <v>107959</v>
      </c>
      <c r="K1620">
        <v>88</v>
      </c>
      <c r="L1620">
        <v>47</v>
      </c>
      <c r="M1620" t="s">
        <v>18</v>
      </c>
      <c r="N1620">
        <v>116</v>
      </c>
    </row>
    <row r="1621" spans="1:14" x14ac:dyDescent="0.35">
      <c r="A1621" t="s">
        <v>2878</v>
      </c>
      <c r="B1621" t="s">
        <v>57</v>
      </c>
      <c r="C1621" t="s">
        <v>21</v>
      </c>
      <c r="D1621" t="s">
        <v>81</v>
      </c>
      <c r="E1621" t="s">
        <v>51</v>
      </c>
      <c r="F1621" s="2">
        <v>43271</v>
      </c>
      <c r="G1621" s="2">
        <v>29261</v>
      </c>
      <c r="H1621" s="4">
        <v>83916</v>
      </c>
      <c r="I1621" s="4">
        <v>23984</v>
      </c>
      <c r="J1621" s="4">
        <f>Table1[[#This Row],[Basic Salary]]+Table1[[#This Row],[Bonus]]</f>
        <v>107900</v>
      </c>
      <c r="K1621">
        <v>99</v>
      </c>
      <c r="L1621">
        <v>91</v>
      </c>
      <c r="M1621" t="s">
        <v>37</v>
      </c>
      <c r="N1621">
        <v>108</v>
      </c>
    </row>
    <row r="1622" spans="1:14" x14ac:dyDescent="0.35">
      <c r="A1622" t="s">
        <v>1817</v>
      </c>
      <c r="B1622" t="s">
        <v>29</v>
      </c>
      <c r="C1622" t="s">
        <v>21</v>
      </c>
      <c r="D1622" t="s">
        <v>33</v>
      </c>
      <c r="E1622" t="s">
        <v>26</v>
      </c>
      <c r="F1622" s="2">
        <v>42088</v>
      </c>
      <c r="G1622" s="2">
        <v>30252</v>
      </c>
      <c r="H1622" s="4">
        <v>99338</v>
      </c>
      <c r="I1622" s="4">
        <v>8510</v>
      </c>
      <c r="J1622" s="4">
        <f>Table1[[#This Row],[Basic Salary]]+Table1[[#This Row],[Bonus]]</f>
        <v>107848</v>
      </c>
      <c r="K1622">
        <v>75</v>
      </c>
      <c r="L1622">
        <v>97</v>
      </c>
      <c r="M1622" t="s">
        <v>31</v>
      </c>
      <c r="N1622">
        <v>109</v>
      </c>
    </row>
    <row r="1623" spans="1:14" x14ac:dyDescent="0.35">
      <c r="A1623" t="s">
        <v>2689</v>
      </c>
      <c r="B1623" t="s">
        <v>42</v>
      </c>
      <c r="C1623" t="s">
        <v>21</v>
      </c>
      <c r="D1623" t="s">
        <v>33</v>
      </c>
      <c r="E1623" t="s">
        <v>26</v>
      </c>
      <c r="F1623" s="2">
        <v>45621</v>
      </c>
      <c r="G1623" s="2">
        <v>33519</v>
      </c>
      <c r="H1623" s="4">
        <v>78952</v>
      </c>
      <c r="I1623" s="4">
        <v>28885</v>
      </c>
      <c r="J1623" s="4">
        <f>Table1[[#This Row],[Basic Salary]]+Table1[[#This Row],[Bonus]]</f>
        <v>107837</v>
      </c>
      <c r="K1623">
        <v>64</v>
      </c>
      <c r="L1623">
        <v>58</v>
      </c>
      <c r="M1623" t="s">
        <v>23</v>
      </c>
      <c r="N1623">
        <v>115</v>
      </c>
    </row>
    <row r="1624" spans="1:14" x14ac:dyDescent="0.35">
      <c r="A1624" t="s">
        <v>647</v>
      </c>
      <c r="B1624" t="s">
        <v>45</v>
      </c>
      <c r="C1624" t="s">
        <v>15</v>
      </c>
      <c r="D1624" t="s">
        <v>46</v>
      </c>
      <c r="E1624" t="s">
        <v>65</v>
      </c>
      <c r="F1624" s="2">
        <v>42275</v>
      </c>
      <c r="G1624" s="2">
        <v>32122</v>
      </c>
      <c r="H1624" s="4">
        <v>82577</v>
      </c>
      <c r="I1624" s="4">
        <v>25219</v>
      </c>
      <c r="J1624" s="4">
        <f>Table1[[#This Row],[Basic Salary]]+Table1[[#This Row],[Bonus]]</f>
        <v>107796</v>
      </c>
      <c r="K1624">
        <v>91</v>
      </c>
      <c r="L1624">
        <v>84</v>
      </c>
      <c r="M1624" t="s">
        <v>31</v>
      </c>
      <c r="N1624">
        <v>115</v>
      </c>
    </row>
    <row r="1625" spans="1:14" x14ac:dyDescent="0.35">
      <c r="A1625" t="s">
        <v>4298</v>
      </c>
      <c r="B1625" t="s">
        <v>85</v>
      </c>
      <c r="C1625" t="s">
        <v>21</v>
      </c>
      <c r="D1625" t="s">
        <v>43</v>
      </c>
      <c r="E1625" t="s">
        <v>51</v>
      </c>
      <c r="F1625" s="2">
        <v>44575</v>
      </c>
      <c r="G1625" s="2">
        <v>39158</v>
      </c>
      <c r="H1625" s="4">
        <v>78523</v>
      </c>
      <c r="I1625" s="4">
        <v>29232</v>
      </c>
      <c r="J1625" s="4">
        <f>Table1[[#This Row],[Basic Salary]]+Table1[[#This Row],[Bonus]]</f>
        <v>107755</v>
      </c>
      <c r="K1625">
        <v>72</v>
      </c>
      <c r="L1625">
        <v>45</v>
      </c>
      <c r="M1625" t="s">
        <v>23</v>
      </c>
      <c r="N1625">
        <v>114</v>
      </c>
    </row>
    <row r="1626" spans="1:14" x14ac:dyDescent="0.35">
      <c r="A1626" t="s">
        <v>1276</v>
      </c>
      <c r="B1626" t="s">
        <v>60</v>
      </c>
      <c r="C1626" t="s">
        <v>21</v>
      </c>
      <c r="D1626" t="s">
        <v>43</v>
      </c>
      <c r="E1626" t="s">
        <v>30</v>
      </c>
      <c r="F1626" s="2">
        <v>43465</v>
      </c>
      <c r="G1626" s="2">
        <v>39354</v>
      </c>
      <c r="H1626" s="4">
        <v>98229</v>
      </c>
      <c r="I1626" s="4">
        <v>9517</v>
      </c>
      <c r="J1626" s="4">
        <f>Table1[[#This Row],[Basic Salary]]+Table1[[#This Row],[Bonus]]</f>
        <v>107746</v>
      </c>
      <c r="K1626">
        <v>64</v>
      </c>
      <c r="L1626">
        <v>68</v>
      </c>
      <c r="M1626" t="s">
        <v>27</v>
      </c>
      <c r="N1626">
        <v>113</v>
      </c>
    </row>
    <row r="1627" spans="1:14" x14ac:dyDescent="0.35">
      <c r="A1627" t="s">
        <v>1734</v>
      </c>
      <c r="B1627" t="s">
        <v>93</v>
      </c>
      <c r="C1627" t="s">
        <v>15</v>
      </c>
      <c r="D1627" t="s">
        <v>40</v>
      </c>
      <c r="E1627" t="s">
        <v>65</v>
      </c>
      <c r="F1627" s="2">
        <v>42007</v>
      </c>
      <c r="G1627" s="2">
        <v>33926</v>
      </c>
      <c r="H1627" s="4">
        <v>85394</v>
      </c>
      <c r="I1627" s="4">
        <v>22330</v>
      </c>
      <c r="J1627" s="4">
        <f>Table1[[#This Row],[Basic Salary]]+Table1[[#This Row],[Bonus]]</f>
        <v>107724</v>
      </c>
      <c r="K1627">
        <v>91</v>
      </c>
      <c r="L1627">
        <v>83</v>
      </c>
      <c r="M1627" t="s">
        <v>34</v>
      </c>
      <c r="N1627">
        <v>113</v>
      </c>
    </row>
    <row r="1628" spans="1:14" x14ac:dyDescent="0.35">
      <c r="A1628" t="s">
        <v>2946</v>
      </c>
      <c r="B1628" t="s">
        <v>62</v>
      </c>
      <c r="C1628" t="s">
        <v>15</v>
      </c>
      <c r="D1628" t="s">
        <v>81</v>
      </c>
      <c r="E1628" t="s">
        <v>51</v>
      </c>
      <c r="F1628" s="2">
        <v>43655</v>
      </c>
      <c r="G1628" s="2">
        <v>36954</v>
      </c>
      <c r="H1628" s="4">
        <v>99728</v>
      </c>
      <c r="I1628" s="4">
        <v>7991</v>
      </c>
      <c r="J1628" s="4">
        <f>Table1[[#This Row],[Basic Salary]]+Table1[[#This Row],[Bonus]]</f>
        <v>107719</v>
      </c>
      <c r="K1628">
        <v>76</v>
      </c>
      <c r="L1628">
        <v>64</v>
      </c>
      <c r="M1628" t="s">
        <v>37</v>
      </c>
      <c r="N1628">
        <v>117</v>
      </c>
    </row>
    <row r="1629" spans="1:14" x14ac:dyDescent="0.35">
      <c r="A1629" t="s">
        <v>209</v>
      </c>
      <c r="B1629" t="s">
        <v>39</v>
      </c>
      <c r="C1629" t="s">
        <v>21</v>
      </c>
      <c r="D1629" t="s">
        <v>43</v>
      </c>
      <c r="E1629" t="s">
        <v>51</v>
      </c>
      <c r="F1629" s="2">
        <v>45913</v>
      </c>
      <c r="G1629" s="2">
        <v>29893</v>
      </c>
      <c r="H1629" s="4">
        <v>83947</v>
      </c>
      <c r="I1629" s="4">
        <v>23732</v>
      </c>
      <c r="J1629" s="4">
        <f>Table1[[#This Row],[Basic Salary]]+Table1[[#This Row],[Bonus]]</f>
        <v>107679</v>
      </c>
      <c r="K1629">
        <v>72</v>
      </c>
      <c r="L1629">
        <v>60</v>
      </c>
      <c r="M1629" t="s">
        <v>23</v>
      </c>
      <c r="N1629">
        <v>116</v>
      </c>
    </row>
    <row r="1630" spans="1:14" x14ac:dyDescent="0.35">
      <c r="A1630" t="s">
        <v>3371</v>
      </c>
      <c r="B1630" t="s">
        <v>75</v>
      </c>
      <c r="C1630" t="s">
        <v>15</v>
      </c>
      <c r="D1630" t="s">
        <v>81</v>
      </c>
      <c r="E1630" t="s">
        <v>30</v>
      </c>
      <c r="F1630" s="2">
        <v>43849</v>
      </c>
      <c r="G1630" s="2">
        <v>29852</v>
      </c>
      <c r="H1630" s="4">
        <v>90841</v>
      </c>
      <c r="I1630" s="4">
        <v>16834</v>
      </c>
      <c r="J1630" s="4">
        <f>Table1[[#This Row],[Basic Salary]]+Table1[[#This Row],[Bonus]]</f>
        <v>107675</v>
      </c>
      <c r="K1630">
        <v>86</v>
      </c>
      <c r="L1630">
        <v>40</v>
      </c>
      <c r="M1630" t="s">
        <v>23</v>
      </c>
      <c r="N1630">
        <v>109</v>
      </c>
    </row>
    <row r="1631" spans="1:14" x14ac:dyDescent="0.35">
      <c r="A1631" t="s">
        <v>2963</v>
      </c>
      <c r="B1631" t="s">
        <v>14</v>
      </c>
      <c r="C1631" t="s">
        <v>15</v>
      </c>
      <c r="D1631" t="s">
        <v>46</v>
      </c>
      <c r="E1631" t="s">
        <v>17</v>
      </c>
      <c r="F1631" s="2">
        <v>42430</v>
      </c>
      <c r="G1631" s="2">
        <v>35865</v>
      </c>
      <c r="H1631" s="4">
        <v>88677</v>
      </c>
      <c r="I1631" s="4">
        <v>18996</v>
      </c>
      <c r="J1631" s="4">
        <f>Table1[[#This Row],[Basic Salary]]+Table1[[#This Row],[Bonus]]</f>
        <v>107673</v>
      </c>
      <c r="K1631">
        <v>90</v>
      </c>
      <c r="L1631">
        <v>84</v>
      </c>
      <c r="M1631" t="s">
        <v>34</v>
      </c>
      <c r="N1631">
        <v>104</v>
      </c>
    </row>
    <row r="1632" spans="1:14" x14ac:dyDescent="0.35">
      <c r="A1632" t="s">
        <v>2903</v>
      </c>
      <c r="B1632" t="s">
        <v>60</v>
      </c>
      <c r="C1632" t="s">
        <v>21</v>
      </c>
      <c r="D1632" t="s">
        <v>46</v>
      </c>
      <c r="E1632" t="s">
        <v>65</v>
      </c>
      <c r="F1632" s="2">
        <v>43535</v>
      </c>
      <c r="G1632" s="2">
        <v>31125</v>
      </c>
      <c r="H1632" s="4">
        <v>93124</v>
      </c>
      <c r="I1632" s="4">
        <v>14545</v>
      </c>
      <c r="J1632" s="4">
        <f>Table1[[#This Row],[Basic Salary]]+Table1[[#This Row],[Bonus]]</f>
        <v>107669</v>
      </c>
      <c r="K1632">
        <v>63</v>
      </c>
      <c r="L1632">
        <v>69</v>
      </c>
      <c r="M1632" t="s">
        <v>53</v>
      </c>
      <c r="N1632">
        <v>107</v>
      </c>
    </row>
    <row r="1633" spans="1:14" x14ac:dyDescent="0.35">
      <c r="A1633" t="s">
        <v>3631</v>
      </c>
      <c r="B1633" t="s">
        <v>62</v>
      </c>
      <c r="C1633" t="s">
        <v>15</v>
      </c>
      <c r="D1633" t="s">
        <v>81</v>
      </c>
      <c r="E1633" t="s">
        <v>17</v>
      </c>
      <c r="F1633" s="2">
        <v>43441</v>
      </c>
      <c r="G1633" s="2">
        <v>31674</v>
      </c>
      <c r="H1633" s="4">
        <v>96017</v>
      </c>
      <c r="I1633" s="4">
        <v>11618</v>
      </c>
      <c r="J1633" s="4">
        <f>Table1[[#This Row],[Basic Salary]]+Table1[[#This Row],[Bonus]]</f>
        <v>107635</v>
      </c>
      <c r="K1633">
        <v>100</v>
      </c>
      <c r="L1633">
        <v>53</v>
      </c>
      <c r="M1633" t="s">
        <v>27</v>
      </c>
      <c r="N1633">
        <v>106</v>
      </c>
    </row>
    <row r="1634" spans="1:14" x14ac:dyDescent="0.35">
      <c r="A1634" t="s">
        <v>289</v>
      </c>
      <c r="B1634" t="s">
        <v>20</v>
      </c>
      <c r="C1634" t="s">
        <v>21</v>
      </c>
      <c r="D1634" t="s">
        <v>43</v>
      </c>
      <c r="E1634" t="s">
        <v>17</v>
      </c>
      <c r="F1634" s="2">
        <v>43486</v>
      </c>
      <c r="G1634" s="2">
        <v>30500</v>
      </c>
      <c r="H1634" s="4">
        <v>98946</v>
      </c>
      <c r="I1634" s="4">
        <v>8676</v>
      </c>
      <c r="J1634" s="4">
        <f>Table1[[#This Row],[Basic Salary]]+Table1[[#This Row],[Bonus]]</f>
        <v>107622</v>
      </c>
      <c r="K1634">
        <v>63</v>
      </c>
      <c r="L1634">
        <v>93</v>
      </c>
      <c r="M1634" t="s">
        <v>23</v>
      </c>
      <c r="N1634">
        <v>117</v>
      </c>
    </row>
    <row r="1635" spans="1:14" x14ac:dyDescent="0.35">
      <c r="A1635" t="s">
        <v>1887</v>
      </c>
      <c r="B1635" t="s">
        <v>129</v>
      </c>
      <c r="C1635" t="s">
        <v>21</v>
      </c>
      <c r="D1635" t="s">
        <v>81</v>
      </c>
      <c r="E1635" t="s">
        <v>51</v>
      </c>
      <c r="F1635" s="2">
        <v>45311</v>
      </c>
      <c r="G1635" s="2">
        <v>31934</v>
      </c>
      <c r="H1635" s="4">
        <v>77803</v>
      </c>
      <c r="I1635" s="4">
        <v>29779</v>
      </c>
      <c r="J1635" s="4">
        <f>Table1[[#This Row],[Basic Salary]]+Table1[[#This Row],[Bonus]]</f>
        <v>107582</v>
      </c>
      <c r="K1635">
        <v>98</v>
      </c>
      <c r="L1635">
        <v>85</v>
      </c>
      <c r="M1635" t="s">
        <v>23</v>
      </c>
      <c r="N1635">
        <v>120</v>
      </c>
    </row>
    <row r="1636" spans="1:14" x14ac:dyDescent="0.35">
      <c r="A1636" t="s">
        <v>538</v>
      </c>
      <c r="B1636" t="s">
        <v>42</v>
      </c>
      <c r="C1636" t="s">
        <v>21</v>
      </c>
      <c r="D1636" t="s">
        <v>16</v>
      </c>
      <c r="E1636" t="s">
        <v>65</v>
      </c>
      <c r="F1636" s="2">
        <v>43844</v>
      </c>
      <c r="G1636" s="2">
        <v>39158</v>
      </c>
      <c r="H1636" s="4">
        <v>86789</v>
      </c>
      <c r="I1636" s="4">
        <v>20783</v>
      </c>
      <c r="J1636" s="4">
        <f>Table1[[#This Row],[Basic Salary]]+Table1[[#This Row],[Bonus]]</f>
        <v>107572</v>
      </c>
      <c r="K1636">
        <v>70</v>
      </c>
      <c r="L1636">
        <v>54</v>
      </c>
      <c r="M1636" t="s">
        <v>34</v>
      </c>
      <c r="N1636">
        <v>114</v>
      </c>
    </row>
    <row r="1637" spans="1:14" x14ac:dyDescent="0.35">
      <c r="A1637" t="s">
        <v>1799</v>
      </c>
      <c r="B1637" t="s">
        <v>50</v>
      </c>
      <c r="C1637" t="s">
        <v>21</v>
      </c>
      <c r="D1637" t="s">
        <v>43</v>
      </c>
      <c r="E1637" t="s">
        <v>17</v>
      </c>
      <c r="F1637" s="2">
        <v>43223</v>
      </c>
      <c r="G1637" s="2">
        <v>30866</v>
      </c>
      <c r="H1637" s="4">
        <v>77907</v>
      </c>
      <c r="I1637" s="4">
        <v>29651</v>
      </c>
      <c r="J1637" s="4">
        <f>Table1[[#This Row],[Basic Salary]]+Table1[[#This Row],[Bonus]]</f>
        <v>107558</v>
      </c>
      <c r="K1637">
        <v>62</v>
      </c>
      <c r="L1637">
        <v>59</v>
      </c>
      <c r="M1637" t="s">
        <v>27</v>
      </c>
      <c r="N1637">
        <v>103</v>
      </c>
    </row>
    <row r="1638" spans="1:14" x14ac:dyDescent="0.35">
      <c r="A1638" t="s">
        <v>4376</v>
      </c>
      <c r="B1638" t="s">
        <v>48</v>
      </c>
      <c r="C1638" t="s">
        <v>21</v>
      </c>
      <c r="D1638" t="s">
        <v>46</v>
      </c>
      <c r="E1638" t="s">
        <v>51</v>
      </c>
      <c r="F1638" s="2">
        <v>42042</v>
      </c>
      <c r="G1638" s="2">
        <v>34273</v>
      </c>
      <c r="H1638" s="4">
        <v>83559</v>
      </c>
      <c r="I1638" s="4">
        <v>23991</v>
      </c>
      <c r="J1638" s="4">
        <f>Table1[[#This Row],[Basic Salary]]+Table1[[#This Row],[Bonus]]</f>
        <v>107550</v>
      </c>
      <c r="K1638">
        <v>94</v>
      </c>
      <c r="L1638">
        <v>100</v>
      </c>
      <c r="M1638" t="s">
        <v>27</v>
      </c>
      <c r="N1638">
        <v>112</v>
      </c>
    </row>
    <row r="1639" spans="1:14" x14ac:dyDescent="0.35">
      <c r="A1639" t="s">
        <v>4279</v>
      </c>
      <c r="B1639" t="s">
        <v>75</v>
      </c>
      <c r="C1639" t="s">
        <v>21</v>
      </c>
      <c r="D1639" t="s">
        <v>46</v>
      </c>
      <c r="E1639" t="s">
        <v>22</v>
      </c>
      <c r="F1639" s="2">
        <v>42663</v>
      </c>
      <c r="G1639" s="2">
        <v>35352</v>
      </c>
      <c r="H1639" s="4">
        <v>96591</v>
      </c>
      <c r="I1639" s="4">
        <v>10922</v>
      </c>
      <c r="J1639" s="4">
        <f>Table1[[#This Row],[Basic Salary]]+Table1[[#This Row],[Bonus]]</f>
        <v>107513</v>
      </c>
      <c r="K1639">
        <v>94</v>
      </c>
      <c r="L1639">
        <v>56</v>
      </c>
      <c r="M1639" t="s">
        <v>23</v>
      </c>
      <c r="N1639">
        <v>118</v>
      </c>
    </row>
    <row r="1640" spans="1:14" x14ac:dyDescent="0.35">
      <c r="A1640" t="s">
        <v>375</v>
      </c>
      <c r="B1640" t="s">
        <v>39</v>
      </c>
      <c r="C1640" t="s">
        <v>21</v>
      </c>
      <c r="D1640" t="s">
        <v>33</v>
      </c>
      <c r="E1640" t="s">
        <v>22</v>
      </c>
      <c r="F1640" s="2">
        <v>45215</v>
      </c>
      <c r="G1640" s="2">
        <v>33142</v>
      </c>
      <c r="H1640" s="4">
        <v>89865</v>
      </c>
      <c r="I1640" s="4">
        <v>17644</v>
      </c>
      <c r="J1640" s="4">
        <f>Table1[[#This Row],[Basic Salary]]+Table1[[#This Row],[Bonus]]</f>
        <v>107509</v>
      </c>
      <c r="K1640">
        <v>67</v>
      </c>
      <c r="L1640">
        <v>55</v>
      </c>
      <c r="M1640" t="s">
        <v>27</v>
      </c>
      <c r="N1640">
        <v>120</v>
      </c>
    </row>
    <row r="1641" spans="1:14" x14ac:dyDescent="0.35">
      <c r="A1641" t="s">
        <v>2659</v>
      </c>
      <c r="B1641" t="s">
        <v>57</v>
      </c>
      <c r="C1641" t="s">
        <v>15</v>
      </c>
      <c r="D1641" t="s">
        <v>16</v>
      </c>
      <c r="E1641" t="s">
        <v>51</v>
      </c>
      <c r="F1641" s="2">
        <v>42071</v>
      </c>
      <c r="G1641" s="2">
        <v>39553</v>
      </c>
      <c r="H1641" s="4">
        <v>98539</v>
      </c>
      <c r="I1641" s="4">
        <v>8957</v>
      </c>
      <c r="J1641" s="4">
        <f>Table1[[#This Row],[Basic Salary]]+Table1[[#This Row],[Bonus]]</f>
        <v>107496</v>
      </c>
      <c r="K1641">
        <v>95</v>
      </c>
      <c r="L1641">
        <v>78</v>
      </c>
      <c r="M1641" t="s">
        <v>27</v>
      </c>
      <c r="N1641">
        <v>112</v>
      </c>
    </row>
    <row r="1642" spans="1:14" x14ac:dyDescent="0.35">
      <c r="A1642" t="s">
        <v>2490</v>
      </c>
      <c r="B1642" t="s">
        <v>42</v>
      </c>
      <c r="C1642" t="s">
        <v>21</v>
      </c>
      <c r="D1642" t="s">
        <v>25</v>
      </c>
      <c r="E1642" t="s">
        <v>26</v>
      </c>
      <c r="F1642" s="2">
        <v>42766</v>
      </c>
      <c r="G1642" s="2">
        <v>38314</v>
      </c>
      <c r="H1642" s="4">
        <v>92658</v>
      </c>
      <c r="I1642" s="4">
        <v>14838</v>
      </c>
      <c r="J1642" s="4">
        <f>Table1[[#This Row],[Basic Salary]]+Table1[[#This Row],[Bonus]]</f>
        <v>107496</v>
      </c>
      <c r="K1642">
        <v>62</v>
      </c>
      <c r="L1642">
        <v>68</v>
      </c>
      <c r="M1642" t="s">
        <v>27</v>
      </c>
      <c r="N1642">
        <v>114</v>
      </c>
    </row>
    <row r="1643" spans="1:14" x14ac:dyDescent="0.35">
      <c r="A1643" t="s">
        <v>2970</v>
      </c>
      <c r="B1643" t="s">
        <v>89</v>
      </c>
      <c r="C1643" t="s">
        <v>21</v>
      </c>
      <c r="D1643" t="s">
        <v>25</v>
      </c>
      <c r="E1643" t="s">
        <v>26</v>
      </c>
      <c r="F1643" s="2">
        <v>43326</v>
      </c>
      <c r="G1643" s="2">
        <v>39104</v>
      </c>
      <c r="H1643" s="4">
        <v>90012</v>
      </c>
      <c r="I1643" s="4">
        <v>17457</v>
      </c>
      <c r="J1643" s="4">
        <f>Table1[[#This Row],[Basic Salary]]+Table1[[#This Row],[Bonus]]</f>
        <v>107469</v>
      </c>
      <c r="K1643">
        <v>78</v>
      </c>
      <c r="L1643">
        <v>41</v>
      </c>
      <c r="M1643" t="s">
        <v>23</v>
      </c>
      <c r="N1643">
        <v>107</v>
      </c>
    </row>
    <row r="1644" spans="1:14" x14ac:dyDescent="0.35">
      <c r="A1644" t="s">
        <v>631</v>
      </c>
      <c r="B1644" t="s">
        <v>85</v>
      </c>
      <c r="C1644" t="s">
        <v>21</v>
      </c>
      <c r="D1644" t="s">
        <v>40</v>
      </c>
      <c r="E1644" t="s">
        <v>22</v>
      </c>
      <c r="F1644" s="2">
        <v>43364</v>
      </c>
      <c r="G1644" s="2">
        <v>32645</v>
      </c>
      <c r="H1644" s="4">
        <v>95517</v>
      </c>
      <c r="I1644" s="4">
        <v>11942</v>
      </c>
      <c r="J1644" s="4">
        <f>Table1[[#This Row],[Basic Salary]]+Table1[[#This Row],[Bonus]]</f>
        <v>107459</v>
      </c>
      <c r="K1644">
        <v>73</v>
      </c>
      <c r="L1644">
        <v>74</v>
      </c>
      <c r="M1644" t="s">
        <v>23</v>
      </c>
      <c r="N1644">
        <v>109</v>
      </c>
    </row>
    <row r="1645" spans="1:14" x14ac:dyDescent="0.35">
      <c r="A1645" t="s">
        <v>4727</v>
      </c>
      <c r="B1645" t="s">
        <v>93</v>
      </c>
      <c r="C1645" t="s">
        <v>21</v>
      </c>
      <c r="D1645" t="s">
        <v>25</v>
      </c>
      <c r="E1645" t="s">
        <v>65</v>
      </c>
      <c r="F1645" s="2">
        <v>42376</v>
      </c>
      <c r="G1645" s="2">
        <v>30857</v>
      </c>
      <c r="H1645" s="4">
        <v>100113</v>
      </c>
      <c r="I1645" s="4">
        <v>7263</v>
      </c>
      <c r="J1645" s="4">
        <f>Table1[[#This Row],[Basic Salary]]+Table1[[#This Row],[Bonus]]</f>
        <v>107376</v>
      </c>
      <c r="K1645">
        <v>87</v>
      </c>
      <c r="L1645">
        <v>84</v>
      </c>
      <c r="M1645" t="s">
        <v>53</v>
      </c>
      <c r="N1645">
        <v>104</v>
      </c>
    </row>
    <row r="1646" spans="1:14" x14ac:dyDescent="0.35">
      <c r="A1646" t="s">
        <v>3830</v>
      </c>
      <c r="B1646" t="s">
        <v>29</v>
      </c>
      <c r="C1646" t="s">
        <v>15</v>
      </c>
      <c r="D1646" t="s">
        <v>43</v>
      </c>
      <c r="E1646" t="s">
        <v>30</v>
      </c>
      <c r="F1646" s="2">
        <v>45560</v>
      </c>
      <c r="G1646" s="2">
        <v>30834</v>
      </c>
      <c r="H1646" s="4">
        <v>91118</v>
      </c>
      <c r="I1646" s="4">
        <v>16249</v>
      </c>
      <c r="J1646" s="4">
        <f>Table1[[#This Row],[Basic Salary]]+Table1[[#This Row],[Bonus]]</f>
        <v>107367</v>
      </c>
      <c r="K1646">
        <v>71</v>
      </c>
      <c r="L1646">
        <v>95</v>
      </c>
      <c r="M1646" t="s">
        <v>31</v>
      </c>
      <c r="N1646">
        <v>112</v>
      </c>
    </row>
    <row r="1647" spans="1:14" x14ac:dyDescent="0.35">
      <c r="A1647" t="s">
        <v>3495</v>
      </c>
      <c r="B1647" t="s">
        <v>29</v>
      </c>
      <c r="C1647" t="s">
        <v>21</v>
      </c>
      <c r="D1647" t="s">
        <v>40</v>
      </c>
      <c r="E1647" t="s">
        <v>22</v>
      </c>
      <c r="F1647" s="2">
        <v>45464</v>
      </c>
      <c r="G1647" s="2">
        <v>38524</v>
      </c>
      <c r="H1647" s="4">
        <v>79651</v>
      </c>
      <c r="I1647" s="4">
        <v>27695</v>
      </c>
      <c r="J1647" s="4">
        <f>Table1[[#This Row],[Basic Salary]]+Table1[[#This Row],[Bonus]]</f>
        <v>107346</v>
      </c>
      <c r="K1647">
        <v>61</v>
      </c>
      <c r="L1647">
        <v>81</v>
      </c>
      <c r="M1647" t="s">
        <v>27</v>
      </c>
      <c r="N1647">
        <v>109</v>
      </c>
    </row>
    <row r="1648" spans="1:14" x14ac:dyDescent="0.35">
      <c r="A1648" t="s">
        <v>605</v>
      </c>
      <c r="B1648" t="s">
        <v>42</v>
      </c>
      <c r="C1648" t="s">
        <v>21</v>
      </c>
      <c r="D1648" t="s">
        <v>25</v>
      </c>
      <c r="E1648" t="s">
        <v>51</v>
      </c>
      <c r="F1648" s="2">
        <v>44803</v>
      </c>
      <c r="G1648" s="2">
        <v>37372</v>
      </c>
      <c r="H1648" s="4">
        <v>97281</v>
      </c>
      <c r="I1648" s="4">
        <v>10050</v>
      </c>
      <c r="J1648" s="4">
        <f>Table1[[#This Row],[Basic Salary]]+Table1[[#This Row],[Bonus]]</f>
        <v>107331</v>
      </c>
      <c r="K1648">
        <v>99</v>
      </c>
      <c r="L1648">
        <v>58</v>
      </c>
      <c r="M1648" t="s">
        <v>31</v>
      </c>
      <c r="N1648">
        <v>114</v>
      </c>
    </row>
    <row r="1649" spans="1:14" x14ac:dyDescent="0.35">
      <c r="A1649" t="s">
        <v>2352</v>
      </c>
      <c r="B1649" t="s">
        <v>77</v>
      </c>
      <c r="C1649" t="s">
        <v>21</v>
      </c>
      <c r="D1649" t="s">
        <v>81</v>
      </c>
      <c r="E1649" t="s">
        <v>26</v>
      </c>
      <c r="F1649" s="2">
        <v>44038</v>
      </c>
      <c r="G1649" s="2">
        <v>30656</v>
      </c>
      <c r="H1649" s="4">
        <v>87808</v>
      </c>
      <c r="I1649" s="4">
        <v>19506</v>
      </c>
      <c r="J1649" s="4">
        <f>Table1[[#This Row],[Basic Salary]]+Table1[[#This Row],[Bonus]]</f>
        <v>107314</v>
      </c>
      <c r="K1649">
        <v>84</v>
      </c>
      <c r="L1649">
        <v>99</v>
      </c>
      <c r="M1649" t="s">
        <v>37</v>
      </c>
      <c r="N1649">
        <v>119</v>
      </c>
    </row>
    <row r="1650" spans="1:14" x14ac:dyDescent="0.35">
      <c r="A1650" t="s">
        <v>1531</v>
      </c>
      <c r="B1650" t="s">
        <v>62</v>
      </c>
      <c r="C1650" t="s">
        <v>15</v>
      </c>
      <c r="D1650" t="s">
        <v>43</v>
      </c>
      <c r="E1650" t="s">
        <v>51</v>
      </c>
      <c r="F1650" s="2">
        <v>44660</v>
      </c>
      <c r="G1650" s="2">
        <v>34494</v>
      </c>
      <c r="H1650" s="4">
        <v>77601</v>
      </c>
      <c r="I1650" s="4">
        <v>29684</v>
      </c>
      <c r="J1650" s="4">
        <f>Table1[[#This Row],[Basic Salary]]+Table1[[#This Row],[Bonus]]</f>
        <v>107285</v>
      </c>
      <c r="K1650">
        <v>82</v>
      </c>
      <c r="L1650">
        <v>89</v>
      </c>
      <c r="M1650" t="s">
        <v>34</v>
      </c>
      <c r="N1650">
        <v>106</v>
      </c>
    </row>
    <row r="1651" spans="1:14" x14ac:dyDescent="0.35">
      <c r="A1651" t="s">
        <v>4227</v>
      </c>
      <c r="B1651" t="s">
        <v>48</v>
      </c>
      <c r="C1651" t="s">
        <v>15</v>
      </c>
      <c r="D1651" t="s">
        <v>33</v>
      </c>
      <c r="E1651" t="s">
        <v>51</v>
      </c>
      <c r="F1651" s="2">
        <v>44537</v>
      </c>
      <c r="G1651" s="2">
        <v>37876</v>
      </c>
      <c r="H1651" s="4">
        <v>89991</v>
      </c>
      <c r="I1651" s="4">
        <v>17276</v>
      </c>
      <c r="J1651" s="4">
        <f>Table1[[#This Row],[Basic Salary]]+Table1[[#This Row],[Bonus]]</f>
        <v>107267</v>
      </c>
      <c r="K1651">
        <v>96</v>
      </c>
      <c r="L1651">
        <v>91</v>
      </c>
      <c r="M1651" t="s">
        <v>53</v>
      </c>
      <c r="N1651">
        <v>112</v>
      </c>
    </row>
    <row r="1652" spans="1:14" x14ac:dyDescent="0.35">
      <c r="A1652" t="s">
        <v>658</v>
      </c>
      <c r="B1652" t="s">
        <v>129</v>
      </c>
      <c r="C1652" t="s">
        <v>21</v>
      </c>
      <c r="D1652" t="s">
        <v>25</v>
      </c>
      <c r="E1652" t="s">
        <v>65</v>
      </c>
      <c r="F1652" s="2">
        <v>44416</v>
      </c>
      <c r="G1652" s="2">
        <v>40025</v>
      </c>
      <c r="H1652" s="4">
        <v>87352</v>
      </c>
      <c r="I1652" s="4">
        <v>19868</v>
      </c>
      <c r="J1652" s="4">
        <f>Table1[[#This Row],[Basic Salary]]+Table1[[#This Row],[Bonus]]</f>
        <v>107220</v>
      </c>
      <c r="K1652">
        <v>86</v>
      </c>
      <c r="L1652">
        <v>68</v>
      </c>
      <c r="M1652" t="s">
        <v>53</v>
      </c>
      <c r="N1652">
        <v>120</v>
      </c>
    </row>
    <row r="1653" spans="1:14" x14ac:dyDescent="0.35">
      <c r="A1653" t="s">
        <v>613</v>
      </c>
      <c r="B1653" t="s">
        <v>71</v>
      </c>
      <c r="C1653" t="s">
        <v>15</v>
      </c>
      <c r="D1653" t="s">
        <v>46</v>
      </c>
      <c r="E1653" t="s">
        <v>65</v>
      </c>
      <c r="F1653" s="2">
        <v>44257</v>
      </c>
      <c r="G1653" s="2">
        <v>35800</v>
      </c>
      <c r="H1653" s="4">
        <v>91151</v>
      </c>
      <c r="I1653" s="4">
        <v>16059</v>
      </c>
      <c r="J1653" s="4">
        <f>Table1[[#This Row],[Basic Salary]]+Table1[[#This Row],[Bonus]]</f>
        <v>107210</v>
      </c>
      <c r="K1653">
        <v>70</v>
      </c>
      <c r="L1653">
        <v>74</v>
      </c>
      <c r="M1653" t="s">
        <v>23</v>
      </c>
      <c r="N1653">
        <v>115</v>
      </c>
    </row>
    <row r="1654" spans="1:14" x14ac:dyDescent="0.35">
      <c r="A1654" t="s">
        <v>3340</v>
      </c>
      <c r="B1654" t="s">
        <v>75</v>
      </c>
      <c r="C1654" t="s">
        <v>15</v>
      </c>
      <c r="D1654" t="s">
        <v>33</v>
      </c>
      <c r="E1654" t="s">
        <v>17</v>
      </c>
      <c r="F1654" s="2">
        <v>44921</v>
      </c>
      <c r="G1654" s="2">
        <v>29692</v>
      </c>
      <c r="H1654" s="4">
        <v>94922</v>
      </c>
      <c r="I1654" s="4">
        <v>12272</v>
      </c>
      <c r="J1654" s="4">
        <f>Table1[[#This Row],[Basic Salary]]+Table1[[#This Row],[Bonus]]</f>
        <v>107194</v>
      </c>
      <c r="K1654">
        <v>63</v>
      </c>
      <c r="L1654">
        <v>89</v>
      </c>
      <c r="M1654" t="s">
        <v>27</v>
      </c>
      <c r="N1654">
        <v>120</v>
      </c>
    </row>
    <row r="1655" spans="1:14" x14ac:dyDescent="0.35">
      <c r="A1655" t="s">
        <v>4741</v>
      </c>
      <c r="B1655" t="s">
        <v>36</v>
      </c>
      <c r="C1655" t="s">
        <v>15</v>
      </c>
      <c r="D1655" t="s">
        <v>40</v>
      </c>
      <c r="E1655" t="s">
        <v>17</v>
      </c>
      <c r="F1655" s="2">
        <v>43965</v>
      </c>
      <c r="G1655" s="2">
        <v>29534</v>
      </c>
      <c r="H1655" s="4">
        <v>99830</v>
      </c>
      <c r="I1655" s="4">
        <v>7364</v>
      </c>
      <c r="J1655" s="4">
        <f>Table1[[#This Row],[Basic Salary]]+Table1[[#This Row],[Bonus]]</f>
        <v>107194</v>
      </c>
      <c r="K1655">
        <v>76</v>
      </c>
      <c r="L1655">
        <v>90</v>
      </c>
      <c r="M1655" t="s">
        <v>34</v>
      </c>
      <c r="N1655">
        <v>109</v>
      </c>
    </row>
    <row r="1656" spans="1:14" x14ac:dyDescent="0.35">
      <c r="A1656" t="s">
        <v>2682</v>
      </c>
      <c r="B1656" t="s">
        <v>85</v>
      </c>
      <c r="C1656" t="s">
        <v>15</v>
      </c>
      <c r="D1656" t="s">
        <v>25</v>
      </c>
      <c r="E1656" t="s">
        <v>17</v>
      </c>
      <c r="F1656" s="2">
        <v>42638</v>
      </c>
      <c r="G1656" s="2">
        <v>32240</v>
      </c>
      <c r="H1656" s="4">
        <v>81688</v>
      </c>
      <c r="I1656" s="4">
        <v>25493</v>
      </c>
      <c r="J1656" s="4">
        <f>Table1[[#This Row],[Basic Salary]]+Table1[[#This Row],[Bonus]]</f>
        <v>107181</v>
      </c>
      <c r="K1656">
        <v>69</v>
      </c>
      <c r="L1656">
        <v>98</v>
      </c>
      <c r="M1656" t="s">
        <v>37</v>
      </c>
      <c r="N1656">
        <v>116</v>
      </c>
    </row>
    <row r="1657" spans="1:14" x14ac:dyDescent="0.35">
      <c r="A1657" t="s">
        <v>2365</v>
      </c>
      <c r="B1657" t="s">
        <v>95</v>
      </c>
      <c r="C1657" t="s">
        <v>15</v>
      </c>
      <c r="D1657" t="s">
        <v>46</v>
      </c>
      <c r="E1657" t="s">
        <v>22</v>
      </c>
      <c r="F1657" s="2">
        <v>43828</v>
      </c>
      <c r="G1657" s="2">
        <v>36888</v>
      </c>
      <c r="H1657" s="4">
        <v>100640</v>
      </c>
      <c r="I1657" s="4">
        <v>6539</v>
      </c>
      <c r="J1657" s="4">
        <f>Table1[[#This Row],[Basic Salary]]+Table1[[#This Row],[Bonus]]</f>
        <v>107179</v>
      </c>
      <c r="K1657">
        <v>83</v>
      </c>
      <c r="L1657">
        <v>60</v>
      </c>
      <c r="M1657" t="s">
        <v>37</v>
      </c>
      <c r="N1657">
        <v>118</v>
      </c>
    </row>
    <row r="1658" spans="1:14" x14ac:dyDescent="0.35">
      <c r="A1658" t="s">
        <v>4407</v>
      </c>
      <c r="B1658" t="s">
        <v>48</v>
      </c>
      <c r="C1658" t="s">
        <v>15</v>
      </c>
      <c r="D1658" t="s">
        <v>43</v>
      </c>
      <c r="E1658" t="s">
        <v>65</v>
      </c>
      <c r="F1658" s="2">
        <v>45737</v>
      </c>
      <c r="G1658" s="2">
        <v>32684</v>
      </c>
      <c r="H1658" s="4">
        <v>86161</v>
      </c>
      <c r="I1658" s="4">
        <v>20998</v>
      </c>
      <c r="J1658" s="4">
        <f>Table1[[#This Row],[Basic Salary]]+Table1[[#This Row],[Bonus]]</f>
        <v>107159</v>
      </c>
      <c r="K1658">
        <v>70</v>
      </c>
      <c r="L1658">
        <v>46</v>
      </c>
      <c r="M1658" t="s">
        <v>53</v>
      </c>
      <c r="N1658">
        <v>120</v>
      </c>
    </row>
    <row r="1659" spans="1:14" x14ac:dyDescent="0.35">
      <c r="A1659" t="s">
        <v>793</v>
      </c>
      <c r="B1659" t="s">
        <v>71</v>
      </c>
      <c r="C1659" t="s">
        <v>21</v>
      </c>
      <c r="D1659" t="s">
        <v>46</v>
      </c>
      <c r="E1659" t="s">
        <v>65</v>
      </c>
      <c r="F1659" s="2">
        <v>42057</v>
      </c>
      <c r="G1659" s="2">
        <v>31464</v>
      </c>
      <c r="H1659" s="4">
        <v>92917</v>
      </c>
      <c r="I1659" s="4">
        <v>14221</v>
      </c>
      <c r="J1659" s="4">
        <f>Table1[[#This Row],[Basic Salary]]+Table1[[#This Row],[Bonus]]</f>
        <v>107138</v>
      </c>
      <c r="K1659">
        <v>83</v>
      </c>
      <c r="L1659">
        <v>89</v>
      </c>
      <c r="M1659" t="s">
        <v>27</v>
      </c>
      <c r="N1659">
        <v>114</v>
      </c>
    </row>
    <row r="1660" spans="1:14" x14ac:dyDescent="0.35">
      <c r="A1660" t="s">
        <v>3236</v>
      </c>
      <c r="B1660" t="s">
        <v>39</v>
      </c>
      <c r="C1660" t="s">
        <v>15</v>
      </c>
      <c r="D1660" t="s">
        <v>33</v>
      </c>
      <c r="E1660" t="s">
        <v>51</v>
      </c>
      <c r="F1660" s="2">
        <v>43533</v>
      </c>
      <c r="G1660" s="2">
        <v>29263</v>
      </c>
      <c r="H1660" s="4">
        <v>88331</v>
      </c>
      <c r="I1660" s="4">
        <v>18797</v>
      </c>
      <c r="J1660" s="4">
        <f>Table1[[#This Row],[Basic Salary]]+Table1[[#This Row],[Bonus]]</f>
        <v>107128</v>
      </c>
      <c r="K1660">
        <v>90</v>
      </c>
      <c r="L1660">
        <v>84</v>
      </c>
      <c r="M1660" t="s">
        <v>34</v>
      </c>
      <c r="N1660">
        <v>103</v>
      </c>
    </row>
    <row r="1661" spans="1:14" x14ac:dyDescent="0.35">
      <c r="A1661" t="s">
        <v>1585</v>
      </c>
      <c r="B1661" t="s">
        <v>29</v>
      </c>
      <c r="C1661" t="s">
        <v>21</v>
      </c>
      <c r="D1661" t="s">
        <v>33</v>
      </c>
      <c r="E1661" t="s">
        <v>26</v>
      </c>
      <c r="F1661" s="2">
        <v>43967</v>
      </c>
      <c r="G1661" s="2">
        <v>31730</v>
      </c>
      <c r="H1661" s="4">
        <v>84535</v>
      </c>
      <c r="I1661" s="4">
        <v>22578</v>
      </c>
      <c r="J1661" s="4">
        <f>Table1[[#This Row],[Basic Salary]]+Table1[[#This Row],[Bonus]]</f>
        <v>107113</v>
      </c>
      <c r="K1661">
        <v>83</v>
      </c>
      <c r="L1661">
        <v>54</v>
      </c>
      <c r="M1661" t="s">
        <v>37</v>
      </c>
      <c r="N1661">
        <v>110</v>
      </c>
    </row>
    <row r="1662" spans="1:14" x14ac:dyDescent="0.35">
      <c r="A1662" t="s">
        <v>2905</v>
      </c>
      <c r="B1662" t="s">
        <v>93</v>
      </c>
      <c r="C1662" t="s">
        <v>21</v>
      </c>
      <c r="D1662" t="s">
        <v>81</v>
      </c>
      <c r="E1662" t="s">
        <v>22</v>
      </c>
      <c r="F1662" s="2">
        <v>44944</v>
      </c>
      <c r="G1662" s="2">
        <v>35687</v>
      </c>
      <c r="H1662" s="4">
        <v>88994</v>
      </c>
      <c r="I1662" s="4">
        <v>18113</v>
      </c>
      <c r="J1662" s="4">
        <f>Table1[[#This Row],[Basic Salary]]+Table1[[#This Row],[Bonus]]</f>
        <v>107107</v>
      </c>
      <c r="K1662">
        <v>88</v>
      </c>
      <c r="L1662">
        <v>40</v>
      </c>
      <c r="M1662" t="s">
        <v>27</v>
      </c>
      <c r="N1662">
        <v>107</v>
      </c>
    </row>
    <row r="1663" spans="1:14" x14ac:dyDescent="0.35">
      <c r="A1663" t="s">
        <v>3690</v>
      </c>
      <c r="B1663" t="s">
        <v>29</v>
      </c>
      <c r="C1663" t="s">
        <v>21</v>
      </c>
      <c r="D1663" t="s">
        <v>16</v>
      </c>
      <c r="E1663" t="s">
        <v>51</v>
      </c>
      <c r="F1663" s="2">
        <v>45361</v>
      </c>
      <c r="G1663" s="2">
        <v>35828</v>
      </c>
      <c r="H1663" s="4">
        <v>91599</v>
      </c>
      <c r="I1663" s="4">
        <v>15450</v>
      </c>
      <c r="J1663" s="4">
        <f>Table1[[#This Row],[Basic Salary]]+Table1[[#This Row],[Bonus]]</f>
        <v>107049</v>
      </c>
      <c r="K1663">
        <v>99</v>
      </c>
      <c r="L1663">
        <v>53</v>
      </c>
      <c r="M1663" t="s">
        <v>23</v>
      </c>
      <c r="N1663">
        <v>102</v>
      </c>
    </row>
    <row r="1664" spans="1:14" x14ac:dyDescent="0.35">
      <c r="A1664" t="s">
        <v>2220</v>
      </c>
      <c r="B1664" t="s">
        <v>60</v>
      </c>
      <c r="C1664" t="s">
        <v>21</v>
      </c>
      <c r="D1664" t="s">
        <v>43</v>
      </c>
      <c r="E1664" t="s">
        <v>65</v>
      </c>
      <c r="F1664" s="2">
        <v>44425</v>
      </c>
      <c r="G1664" s="2">
        <v>34480</v>
      </c>
      <c r="H1664" s="4">
        <v>84095</v>
      </c>
      <c r="I1664" s="4">
        <v>22928</v>
      </c>
      <c r="J1664" s="4">
        <f>Table1[[#This Row],[Basic Salary]]+Table1[[#This Row],[Bonus]]</f>
        <v>107023</v>
      </c>
      <c r="K1664">
        <v>91</v>
      </c>
      <c r="L1664">
        <v>62</v>
      </c>
      <c r="M1664" t="s">
        <v>34</v>
      </c>
      <c r="N1664">
        <v>106</v>
      </c>
    </row>
    <row r="1665" spans="1:14" x14ac:dyDescent="0.35">
      <c r="A1665" t="s">
        <v>2360</v>
      </c>
      <c r="B1665" t="s">
        <v>75</v>
      </c>
      <c r="C1665" t="s">
        <v>15</v>
      </c>
      <c r="D1665" t="s">
        <v>46</v>
      </c>
      <c r="E1665" t="s">
        <v>65</v>
      </c>
      <c r="F1665" s="2">
        <v>43230</v>
      </c>
      <c r="G1665" s="2">
        <v>37885</v>
      </c>
      <c r="H1665" s="4">
        <v>95837</v>
      </c>
      <c r="I1665" s="4">
        <v>11145</v>
      </c>
      <c r="J1665" s="4">
        <f>Table1[[#This Row],[Basic Salary]]+Table1[[#This Row],[Bonus]]</f>
        <v>106982</v>
      </c>
      <c r="K1665">
        <v>100</v>
      </c>
      <c r="L1665">
        <v>78</v>
      </c>
      <c r="M1665" t="s">
        <v>34</v>
      </c>
      <c r="N1665">
        <v>115</v>
      </c>
    </row>
    <row r="1666" spans="1:14" x14ac:dyDescent="0.35">
      <c r="A1666" t="s">
        <v>110</v>
      </c>
      <c r="B1666" t="s">
        <v>95</v>
      </c>
      <c r="C1666" t="s">
        <v>21</v>
      </c>
      <c r="D1666" t="s">
        <v>46</v>
      </c>
      <c r="E1666" t="s">
        <v>51</v>
      </c>
      <c r="F1666" s="2">
        <v>43831</v>
      </c>
      <c r="G1666" s="2">
        <v>31828</v>
      </c>
      <c r="H1666" s="4">
        <v>87216</v>
      </c>
      <c r="I1666" s="4">
        <v>19747</v>
      </c>
      <c r="J1666" s="4">
        <f>Table1[[#This Row],[Basic Salary]]+Table1[[#This Row],[Bonus]]</f>
        <v>106963</v>
      </c>
      <c r="K1666">
        <v>76</v>
      </c>
      <c r="L1666">
        <v>88</v>
      </c>
      <c r="M1666" t="s">
        <v>37</v>
      </c>
      <c r="N1666">
        <v>109</v>
      </c>
    </row>
    <row r="1667" spans="1:14" x14ac:dyDescent="0.35">
      <c r="A1667" t="s">
        <v>2475</v>
      </c>
      <c r="B1667" t="s">
        <v>129</v>
      </c>
      <c r="C1667" t="s">
        <v>15</v>
      </c>
      <c r="D1667" t="s">
        <v>25</v>
      </c>
      <c r="E1667" t="s">
        <v>30</v>
      </c>
      <c r="F1667" s="2">
        <v>42195</v>
      </c>
      <c r="G1667" s="2">
        <v>39850</v>
      </c>
      <c r="H1667" s="4">
        <v>93508</v>
      </c>
      <c r="I1667" s="4">
        <v>13455</v>
      </c>
      <c r="J1667" s="4">
        <f>Table1[[#This Row],[Basic Salary]]+Table1[[#This Row],[Bonus]]</f>
        <v>106963</v>
      </c>
      <c r="K1667">
        <v>70</v>
      </c>
      <c r="L1667">
        <v>58</v>
      </c>
      <c r="M1667" t="s">
        <v>34</v>
      </c>
      <c r="N1667">
        <v>107</v>
      </c>
    </row>
    <row r="1668" spans="1:14" x14ac:dyDescent="0.35">
      <c r="A1668" t="s">
        <v>2339</v>
      </c>
      <c r="B1668" t="s">
        <v>89</v>
      </c>
      <c r="C1668" t="s">
        <v>15</v>
      </c>
      <c r="D1668" t="s">
        <v>46</v>
      </c>
      <c r="E1668" t="s">
        <v>17</v>
      </c>
      <c r="F1668" s="2">
        <v>42591</v>
      </c>
      <c r="G1668" s="2">
        <v>39597</v>
      </c>
      <c r="H1668" s="4">
        <v>85727</v>
      </c>
      <c r="I1668" s="4">
        <v>21208</v>
      </c>
      <c r="J1668" s="4">
        <f>Table1[[#This Row],[Basic Salary]]+Table1[[#This Row],[Bonus]]</f>
        <v>106935</v>
      </c>
      <c r="K1668">
        <v>70</v>
      </c>
      <c r="L1668">
        <v>67</v>
      </c>
      <c r="M1668" t="s">
        <v>34</v>
      </c>
      <c r="N1668">
        <v>109</v>
      </c>
    </row>
    <row r="1669" spans="1:14" x14ac:dyDescent="0.35">
      <c r="A1669" t="s">
        <v>3612</v>
      </c>
      <c r="B1669" t="s">
        <v>39</v>
      </c>
      <c r="C1669" t="s">
        <v>15</v>
      </c>
      <c r="D1669" t="s">
        <v>16</v>
      </c>
      <c r="E1669" t="s">
        <v>51</v>
      </c>
      <c r="F1669" s="2">
        <v>44493</v>
      </c>
      <c r="G1669" s="2">
        <v>31947</v>
      </c>
      <c r="H1669" s="4">
        <v>77385</v>
      </c>
      <c r="I1669" s="4">
        <v>29527</v>
      </c>
      <c r="J1669" s="4">
        <f>Table1[[#This Row],[Basic Salary]]+Table1[[#This Row],[Bonus]]</f>
        <v>106912</v>
      </c>
      <c r="K1669">
        <v>61</v>
      </c>
      <c r="L1669">
        <v>90</v>
      </c>
      <c r="M1669" t="s">
        <v>31</v>
      </c>
      <c r="N1669">
        <v>111</v>
      </c>
    </row>
    <row r="1670" spans="1:14" x14ac:dyDescent="0.35">
      <c r="A1670" t="s">
        <v>3433</v>
      </c>
      <c r="B1670" t="s">
        <v>87</v>
      </c>
      <c r="C1670" t="s">
        <v>15</v>
      </c>
      <c r="D1670" t="s">
        <v>81</v>
      </c>
      <c r="E1670" t="s">
        <v>22</v>
      </c>
      <c r="F1670" s="2">
        <v>42633</v>
      </c>
      <c r="G1670" s="2">
        <v>39939</v>
      </c>
      <c r="H1670" s="4">
        <v>94330</v>
      </c>
      <c r="I1670" s="4">
        <v>12566</v>
      </c>
      <c r="J1670" s="4">
        <f>Table1[[#This Row],[Basic Salary]]+Table1[[#This Row],[Bonus]]</f>
        <v>106896</v>
      </c>
      <c r="K1670">
        <v>60</v>
      </c>
      <c r="L1670">
        <v>85</v>
      </c>
      <c r="M1670" t="s">
        <v>37</v>
      </c>
      <c r="N1670">
        <v>109</v>
      </c>
    </row>
    <row r="1671" spans="1:14" x14ac:dyDescent="0.35">
      <c r="A1671" t="s">
        <v>1719</v>
      </c>
      <c r="B1671" t="s">
        <v>75</v>
      </c>
      <c r="C1671" t="s">
        <v>15</v>
      </c>
      <c r="D1671" t="s">
        <v>25</v>
      </c>
      <c r="E1671" t="s">
        <v>22</v>
      </c>
      <c r="F1671" s="2">
        <v>45475</v>
      </c>
      <c r="G1671" s="2">
        <v>30564</v>
      </c>
      <c r="H1671" s="4">
        <v>78547</v>
      </c>
      <c r="I1671" s="4">
        <v>28344</v>
      </c>
      <c r="J1671" s="4">
        <f>Table1[[#This Row],[Basic Salary]]+Table1[[#This Row],[Bonus]]</f>
        <v>106891</v>
      </c>
      <c r="K1671">
        <v>88</v>
      </c>
      <c r="L1671">
        <v>68</v>
      </c>
      <c r="M1671" t="s">
        <v>37</v>
      </c>
      <c r="N1671">
        <v>113</v>
      </c>
    </row>
    <row r="1672" spans="1:14" x14ac:dyDescent="0.35">
      <c r="A1672" t="s">
        <v>4609</v>
      </c>
      <c r="B1672" t="s">
        <v>60</v>
      </c>
      <c r="C1672" t="s">
        <v>15</v>
      </c>
      <c r="D1672" t="s">
        <v>40</v>
      </c>
      <c r="E1672" t="s">
        <v>26</v>
      </c>
      <c r="F1672" s="2">
        <v>45934</v>
      </c>
      <c r="G1672" s="2">
        <v>37958</v>
      </c>
      <c r="H1672" s="4">
        <v>98524</v>
      </c>
      <c r="I1672" s="4">
        <v>8363</v>
      </c>
      <c r="J1672" s="4">
        <f>Table1[[#This Row],[Basic Salary]]+Table1[[#This Row],[Bonus]]</f>
        <v>106887</v>
      </c>
      <c r="K1672">
        <v>74</v>
      </c>
      <c r="L1672">
        <v>97</v>
      </c>
      <c r="M1672" t="s">
        <v>53</v>
      </c>
      <c r="N1672">
        <v>108</v>
      </c>
    </row>
    <row r="1673" spans="1:14" x14ac:dyDescent="0.35">
      <c r="A1673" t="s">
        <v>1480</v>
      </c>
      <c r="B1673" t="s">
        <v>48</v>
      </c>
      <c r="C1673" t="s">
        <v>15</v>
      </c>
      <c r="D1673" t="s">
        <v>33</v>
      </c>
      <c r="E1673" t="s">
        <v>22</v>
      </c>
      <c r="F1673" s="2">
        <v>44320</v>
      </c>
      <c r="G1673" s="2">
        <v>30730</v>
      </c>
      <c r="H1673" s="4">
        <v>98176</v>
      </c>
      <c r="I1673" s="4">
        <v>8680</v>
      </c>
      <c r="J1673" s="4">
        <f>Table1[[#This Row],[Basic Salary]]+Table1[[#This Row],[Bonus]]</f>
        <v>106856</v>
      </c>
      <c r="K1673">
        <v>94</v>
      </c>
      <c r="L1673">
        <v>50</v>
      </c>
      <c r="M1673" t="s">
        <v>34</v>
      </c>
      <c r="N1673">
        <v>117</v>
      </c>
    </row>
    <row r="1674" spans="1:14" x14ac:dyDescent="0.35">
      <c r="A1674" t="s">
        <v>3698</v>
      </c>
      <c r="B1674" t="s">
        <v>42</v>
      </c>
      <c r="C1674" t="s">
        <v>21</v>
      </c>
      <c r="D1674" t="s">
        <v>33</v>
      </c>
      <c r="E1674" t="s">
        <v>30</v>
      </c>
      <c r="F1674" s="2">
        <v>43443</v>
      </c>
      <c r="G1674" s="2">
        <v>38252</v>
      </c>
      <c r="H1674" s="4">
        <v>78578</v>
      </c>
      <c r="I1674" s="4">
        <v>28270</v>
      </c>
      <c r="J1674" s="4">
        <f>Table1[[#This Row],[Basic Salary]]+Table1[[#This Row],[Bonus]]</f>
        <v>106848</v>
      </c>
      <c r="K1674">
        <v>92</v>
      </c>
      <c r="L1674">
        <v>85</v>
      </c>
      <c r="M1674" t="s">
        <v>18</v>
      </c>
      <c r="N1674">
        <v>103</v>
      </c>
    </row>
    <row r="1675" spans="1:14" x14ac:dyDescent="0.35">
      <c r="A1675" t="s">
        <v>145</v>
      </c>
      <c r="B1675" t="s">
        <v>42</v>
      </c>
      <c r="C1675" t="s">
        <v>15</v>
      </c>
      <c r="D1675" t="s">
        <v>46</v>
      </c>
      <c r="E1675" t="s">
        <v>17</v>
      </c>
      <c r="F1675" s="2">
        <v>45369</v>
      </c>
      <c r="G1675" s="2">
        <v>33636</v>
      </c>
      <c r="H1675" s="4">
        <v>100529</v>
      </c>
      <c r="I1675" s="4">
        <v>6318</v>
      </c>
      <c r="J1675" s="4">
        <f>Table1[[#This Row],[Basic Salary]]+Table1[[#This Row],[Bonus]]</f>
        <v>106847</v>
      </c>
      <c r="K1675">
        <v>71</v>
      </c>
      <c r="L1675">
        <v>70</v>
      </c>
      <c r="M1675" t="s">
        <v>23</v>
      </c>
      <c r="N1675">
        <v>115</v>
      </c>
    </row>
    <row r="1676" spans="1:14" x14ac:dyDescent="0.35">
      <c r="A1676" t="s">
        <v>5055</v>
      </c>
      <c r="B1676" t="s">
        <v>39</v>
      </c>
      <c r="C1676" t="s">
        <v>15</v>
      </c>
      <c r="D1676" t="s">
        <v>16</v>
      </c>
      <c r="E1676" t="s">
        <v>51</v>
      </c>
      <c r="F1676" s="2">
        <v>42675</v>
      </c>
      <c r="G1676" s="2">
        <v>38806</v>
      </c>
      <c r="H1676" s="4">
        <v>80480</v>
      </c>
      <c r="I1676" s="4">
        <v>26355</v>
      </c>
      <c r="J1676" s="4">
        <f>Table1[[#This Row],[Basic Salary]]+Table1[[#This Row],[Bonus]]</f>
        <v>106835</v>
      </c>
      <c r="K1676">
        <v>82</v>
      </c>
      <c r="L1676">
        <v>67</v>
      </c>
      <c r="M1676" t="s">
        <v>53</v>
      </c>
      <c r="N1676">
        <v>105</v>
      </c>
    </row>
    <row r="1677" spans="1:14" x14ac:dyDescent="0.35">
      <c r="A1677" t="s">
        <v>1565</v>
      </c>
      <c r="B1677" t="s">
        <v>77</v>
      </c>
      <c r="C1677" t="s">
        <v>15</v>
      </c>
      <c r="D1677" t="s">
        <v>81</v>
      </c>
      <c r="E1677" t="s">
        <v>51</v>
      </c>
      <c r="F1677" s="2">
        <v>45068</v>
      </c>
      <c r="G1677" s="2">
        <v>38580</v>
      </c>
      <c r="H1677" s="4">
        <v>96144</v>
      </c>
      <c r="I1677" s="4">
        <v>10680</v>
      </c>
      <c r="J1677" s="4">
        <f>Table1[[#This Row],[Basic Salary]]+Table1[[#This Row],[Bonus]]</f>
        <v>106824</v>
      </c>
      <c r="K1677">
        <v>80</v>
      </c>
      <c r="L1677">
        <v>87</v>
      </c>
      <c r="M1677" t="s">
        <v>53</v>
      </c>
      <c r="N1677">
        <v>118</v>
      </c>
    </row>
    <row r="1678" spans="1:14" x14ac:dyDescent="0.35">
      <c r="A1678" t="s">
        <v>2678</v>
      </c>
      <c r="B1678" t="s">
        <v>20</v>
      </c>
      <c r="C1678" t="s">
        <v>21</v>
      </c>
      <c r="D1678" t="s">
        <v>43</v>
      </c>
      <c r="E1678" t="s">
        <v>65</v>
      </c>
      <c r="F1678" s="2">
        <v>42938</v>
      </c>
      <c r="G1678" s="2">
        <v>32091</v>
      </c>
      <c r="H1678" s="4">
        <v>92667</v>
      </c>
      <c r="I1678" s="4">
        <v>14139</v>
      </c>
      <c r="J1678" s="4">
        <f>Table1[[#This Row],[Basic Salary]]+Table1[[#This Row],[Bonus]]</f>
        <v>106806</v>
      </c>
      <c r="K1678">
        <v>78</v>
      </c>
      <c r="L1678">
        <v>48</v>
      </c>
      <c r="M1678" t="s">
        <v>37</v>
      </c>
      <c r="N1678">
        <v>110</v>
      </c>
    </row>
    <row r="1679" spans="1:14" x14ac:dyDescent="0.35">
      <c r="A1679" t="s">
        <v>1479</v>
      </c>
      <c r="B1679" t="s">
        <v>93</v>
      </c>
      <c r="C1679" t="s">
        <v>21</v>
      </c>
      <c r="D1679" t="s">
        <v>16</v>
      </c>
      <c r="E1679" t="s">
        <v>51</v>
      </c>
      <c r="F1679" s="2">
        <v>43795</v>
      </c>
      <c r="G1679" s="2">
        <v>29746</v>
      </c>
      <c r="H1679" s="4">
        <v>91088</v>
      </c>
      <c r="I1679" s="4">
        <v>15717</v>
      </c>
      <c r="J1679" s="4">
        <f>Table1[[#This Row],[Basic Salary]]+Table1[[#This Row],[Bonus]]</f>
        <v>106805</v>
      </c>
      <c r="K1679">
        <v>94</v>
      </c>
      <c r="L1679">
        <v>71</v>
      </c>
      <c r="M1679" t="s">
        <v>31</v>
      </c>
      <c r="N1679">
        <v>119</v>
      </c>
    </row>
    <row r="1680" spans="1:14" x14ac:dyDescent="0.35">
      <c r="A1680" t="s">
        <v>4369</v>
      </c>
      <c r="B1680" t="s">
        <v>14</v>
      </c>
      <c r="C1680" t="s">
        <v>21</v>
      </c>
      <c r="D1680" t="s">
        <v>43</v>
      </c>
      <c r="E1680" t="s">
        <v>26</v>
      </c>
      <c r="F1680" s="2">
        <v>45931</v>
      </c>
      <c r="G1680" s="2">
        <v>33332</v>
      </c>
      <c r="H1680" s="4">
        <v>88098</v>
      </c>
      <c r="I1680" s="4">
        <v>18695</v>
      </c>
      <c r="J1680" s="4">
        <f>Table1[[#This Row],[Basic Salary]]+Table1[[#This Row],[Bonus]]</f>
        <v>106793</v>
      </c>
      <c r="K1680">
        <v>71</v>
      </c>
      <c r="L1680">
        <v>100</v>
      </c>
      <c r="M1680" t="s">
        <v>37</v>
      </c>
      <c r="N1680">
        <v>116</v>
      </c>
    </row>
    <row r="1681" spans="1:14" x14ac:dyDescent="0.35">
      <c r="A1681" t="s">
        <v>4412</v>
      </c>
      <c r="B1681" t="s">
        <v>85</v>
      </c>
      <c r="C1681" t="s">
        <v>21</v>
      </c>
      <c r="D1681" t="s">
        <v>81</v>
      </c>
      <c r="E1681" t="s">
        <v>22</v>
      </c>
      <c r="F1681" s="2">
        <v>42611</v>
      </c>
      <c r="G1681" s="2">
        <v>29330</v>
      </c>
      <c r="H1681" s="4">
        <v>98181</v>
      </c>
      <c r="I1681" s="4">
        <v>8461</v>
      </c>
      <c r="J1681" s="4">
        <f>Table1[[#This Row],[Basic Salary]]+Table1[[#This Row],[Bonus]]</f>
        <v>106642</v>
      </c>
      <c r="K1681">
        <v>94</v>
      </c>
      <c r="L1681">
        <v>40</v>
      </c>
      <c r="M1681" t="s">
        <v>37</v>
      </c>
      <c r="N1681">
        <v>114</v>
      </c>
    </row>
    <row r="1682" spans="1:14" x14ac:dyDescent="0.35">
      <c r="A1682" t="s">
        <v>2896</v>
      </c>
      <c r="B1682" t="s">
        <v>95</v>
      </c>
      <c r="C1682" t="s">
        <v>21</v>
      </c>
      <c r="D1682" t="s">
        <v>40</v>
      </c>
      <c r="E1682" t="s">
        <v>30</v>
      </c>
      <c r="F1682" s="2">
        <v>44171</v>
      </c>
      <c r="G1682" s="2">
        <v>36451</v>
      </c>
      <c r="H1682" s="4">
        <v>92018</v>
      </c>
      <c r="I1682" s="4">
        <v>14617</v>
      </c>
      <c r="J1682" s="4">
        <f>Table1[[#This Row],[Basic Salary]]+Table1[[#This Row],[Bonus]]</f>
        <v>106635</v>
      </c>
      <c r="K1682">
        <v>97</v>
      </c>
      <c r="L1682">
        <v>67</v>
      </c>
      <c r="M1682" t="s">
        <v>37</v>
      </c>
      <c r="N1682">
        <v>106</v>
      </c>
    </row>
    <row r="1683" spans="1:14" x14ac:dyDescent="0.35">
      <c r="A1683" t="s">
        <v>1045</v>
      </c>
      <c r="B1683" t="s">
        <v>93</v>
      </c>
      <c r="C1683" t="s">
        <v>21</v>
      </c>
      <c r="D1683" t="s">
        <v>33</v>
      </c>
      <c r="E1683" t="s">
        <v>26</v>
      </c>
      <c r="F1683" s="2">
        <v>42961</v>
      </c>
      <c r="G1683" s="2">
        <v>39162</v>
      </c>
      <c r="H1683" s="4">
        <v>88509</v>
      </c>
      <c r="I1683" s="4">
        <v>18112</v>
      </c>
      <c r="J1683" s="4">
        <f>Table1[[#This Row],[Basic Salary]]+Table1[[#This Row],[Bonus]]</f>
        <v>106621</v>
      </c>
      <c r="K1683">
        <v>99</v>
      </c>
      <c r="L1683">
        <v>90</v>
      </c>
      <c r="M1683" t="s">
        <v>53</v>
      </c>
      <c r="N1683">
        <v>112</v>
      </c>
    </row>
    <row r="1684" spans="1:14" x14ac:dyDescent="0.35">
      <c r="A1684" t="s">
        <v>945</v>
      </c>
      <c r="B1684" t="s">
        <v>14</v>
      </c>
      <c r="C1684" t="s">
        <v>21</v>
      </c>
      <c r="D1684" t="s">
        <v>46</v>
      </c>
      <c r="E1684" t="s">
        <v>17</v>
      </c>
      <c r="F1684" s="2">
        <v>42910</v>
      </c>
      <c r="G1684" s="2">
        <v>33059</v>
      </c>
      <c r="H1684" s="4">
        <v>89724</v>
      </c>
      <c r="I1684" s="4">
        <v>16894</v>
      </c>
      <c r="J1684" s="4">
        <f>Table1[[#This Row],[Basic Salary]]+Table1[[#This Row],[Bonus]]</f>
        <v>106618</v>
      </c>
      <c r="K1684">
        <v>62</v>
      </c>
      <c r="L1684">
        <v>57</v>
      </c>
      <c r="M1684" t="s">
        <v>27</v>
      </c>
      <c r="N1684">
        <v>120</v>
      </c>
    </row>
    <row r="1685" spans="1:14" x14ac:dyDescent="0.35">
      <c r="A1685" t="s">
        <v>4080</v>
      </c>
      <c r="B1685" t="s">
        <v>57</v>
      </c>
      <c r="C1685" t="s">
        <v>21</v>
      </c>
      <c r="D1685" t="s">
        <v>43</v>
      </c>
      <c r="E1685" t="s">
        <v>65</v>
      </c>
      <c r="F1685" s="2">
        <v>44680</v>
      </c>
      <c r="G1685" s="2">
        <v>38708</v>
      </c>
      <c r="H1685" s="4">
        <v>83984</v>
      </c>
      <c r="I1685" s="4">
        <v>22628</v>
      </c>
      <c r="J1685" s="4">
        <f>Table1[[#This Row],[Basic Salary]]+Table1[[#This Row],[Bonus]]</f>
        <v>106612</v>
      </c>
      <c r="K1685">
        <v>99</v>
      </c>
      <c r="L1685">
        <v>97</v>
      </c>
      <c r="M1685" t="s">
        <v>31</v>
      </c>
      <c r="N1685">
        <v>107</v>
      </c>
    </row>
    <row r="1686" spans="1:14" x14ac:dyDescent="0.35">
      <c r="A1686" t="s">
        <v>2078</v>
      </c>
      <c r="B1686" t="s">
        <v>42</v>
      </c>
      <c r="C1686" t="s">
        <v>21</v>
      </c>
      <c r="D1686" t="s">
        <v>81</v>
      </c>
      <c r="E1686" t="s">
        <v>30</v>
      </c>
      <c r="F1686" s="2">
        <v>43756</v>
      </c>
      <c r="G1686" s="2">
        <v>30097</v>
      </c>
      <c r="H1686" s="4">
        <v>94695</v>
      </c>
      <c r="I1686" s="4">
        <v>11889</v>
      </c>
      <c r="J1686" s="4">
        <f>Table1[[#This Row],[Basic Salary]]+Table1[[#This Row],[Bonus]]</f>
        <v>106584</v>
      </c>
      <c r="K1686">
        <v>94</v>
      </c>
      <c r="L1686">
        <v>96</v>
      </c>
      <c r="M1686" t="s">
        <v>31</v>
      </c>
      <c r="N1686">
        <v>103</v>
      </c>
    </row>
    <row r="1687" spans="1:14" x14ac:dyDescent="0.35">
      <c r="A1687" t="s">
        <v>3312</v>
      </c>
      <c r="B1687" t="s">
        <v>93</v>
      </c>
      <c r="C1687" t="s">
        <v>15</v>
      </c>
      <c r="D1687" t="s">
        <v>25</v>
      </c>
      <c r="E1687" t="s">
        <v>51</v>
      </c>
      <c r="F1687" s="2">
        <v>44310</v>
      </c>
      <c r="G1687" s="2">
        <v>29481</v>
      </c>
      <c r="H1687" s="4">
        <v>100320</v>
      </c>
      <c r="I1687" s="4">
        <v>6243</v>
      </c>
      <c r="J1687" s="4">
        <f>Table1[[#This Row],[Basic Salary]]+Table1[[#This Row],[Bonus]]</f>
        <v>106563</v>
      </c>
      <c r="K1687">
        <v>100</v>
      </c>
      <c r="L1687">
        <v>43</v>
      </c>
      <c r="M1687" t="s">
        <v>27</v>
      </c>
      <c r="N1687">
        <v>110</v>
      </c>
    </row>
    <row r="1688" spans="1:14" x14ac:dyDescent="0.35">
      <c r="A1688" t="s">
        <v>1299</v>
      </c>
      <c r="B1688" t="s">
        <v>50</v>
      </c>
      <c r="C1688" t="s">
        <v>21</v>
      </c>
      <c r="D1688" t="s">
        <v>40</v>
      </c>
      <c r="E1688" t="s">
        <v>51</v>
      </c>
      <c r="F1688" s="2">
        <v>44950</v>
      </c>
      <c r="G1688" s="2">
        <v>38532</v>
      </c>
      <c r="H1688" s="4">
        <v>93014</v>
      </c>
      <c r="I1688" s="4">
        <v>13522</v>
      </c>
      <c r="J1688" s="4">
        <f>Table1[[#This Row],[Basic Salary]]+Table1[[#This Row],[Bonus]]</f>
        <v>106536</v>
      </c>
      <c r="K1688">
        <v>70</v>
      </c>
      <c r="L1688">
        <v>64</v>
      </c>
      <c r="M1688" t="s">
        <v>27</v>
      </c>
      <c r="N1688">
        <v>108</v>
      </c>
    </row>
    <row r="1689" spans="1:14" x14ac:dyDescent="0.35">
      <c r="A1689" t="s">
        <v>3192</v>
      </c>
      <c r="B1689" t="s">
        <v>42</v>
      </c>
      <c r="C1689" t="s">
        <v>21</v>
      </c>
      <c r="D1689" t="s">
        <v>40</v>
      </c>
      <c r="E1689" t="s">
        <v>30</v>
      </c>
      <c r="F1689" s="2">
        <v>45587</v>
      </c>
      <c r="G1689" s="2">
        <v>34464</v>
      </c>
      <c r="H1689" s="4">
        <v>96961</v>
      </c>
      <c r="I1689" s="4">
        <v>9546</v>
      </c>
      <c r="J1689" s="4">
        <f>Table1[[#This Row],[Basic Salary]]+Table1[[#This Row],[Bonus]]</f>
        <v>106507</v>
      </c>
      <c r="K1689">
        <v>65</v>
      </c>
      <c r="L1689">
        <v>98</v>
      </c>
      <c r="M1689" t="s">
        <v>37</v>
      </c>
      <c r="N1689">
        <v>113</v>
      </c>
    </row>
    <row r="1690" spans="1:14" x14ac:dyDescent="0.35">
      <c r="A1690" t="s">
        <v>583</v>
      </c>
      <c r="B1690" t="s">
        <v>75</v>
      </c>
      <c r="C1690" t="s">
        <v>21</v>
      </c>
      <c r="D1690" t="s">
        <v>43</v>
      </c>
      <c r="E1690" t="s">
        <v>26</v>
      </c>
      <c r="F1690" s="2">
        <v>42558</v>
      </c>
      <c r="G1690" s="2">
        <v>40650</v>
      </c>
      <c r="H1690" s="4">
        <v>95685</v>
      </c>
      <c r="I1690" s="4">
        <v>10801</v>
      </c>
      <c r="J1690" s="4">
        <f>Table1[[#This Row],[Basic Salary]]+Table1[[#This Row],[Bonus]]</f>
        <v>106486</v>
      </c>
      <c r="K1690">
        <v>97</v>
      </c>
      <c r="L1690">
        <v>78</v>
      </c>
      <c r="M1690" t="s">
        <v>27</v>
      </c>
      <c r="N1690">
        <v>119</v>
      </c>
    </row>
    <row r="1691" spans="1:14" x14ac:dyDescent="0.35">
      <c r="A1691" t="s">
        <v>2021</v>
      </c>
      <c r="B1691" t="s">
        <v>129</v>
      </c>
      <c r="C1691" t="s">
        <v>15</v>
      </c>
      <c r="D1691" t="s">
        <v>40</v>
      </c>
      <c r="E1691" t="s">
        <v>22</v>
      </c>
      <c r="F1691" s="2">
        <v>44116</v>
      </c>
      <c r="G1691" s="2">
        <v>36769</v>
      </c>
      <c r="H1691" s="4">
        <v>95851</v>
      </c>
      <c r="I1691" s="4">
        <v>10620</v>
      </c>
      <c r="J1691" s="4">
        <f>Table1[[#This Row],[Basic Salary]]+Table1[[#This Row],[Bonus]]</f>
        <v>106471</v>
      </c>
      <c r="K1691">
        <v>66</v>
      </c>
      <c r="L1691">
        <v>45</v>
      </c>
      <c r="M1691" t="s">
        <v>27</v>
      </c>
      <c r="N1691">
        <v>102</v>
      </c>
    </row>
    <row r="1692" spans="1:14" x14ac:dyDescent="0.35">
      <c r="A1692" t="s">
        <v>2635</v>
      </c>
      <c r="B1692" t="s">
        <v>50</v>
      </c>
      <c r="C1692" t="s">
        <v>21</v>
      </c>
      <c r="D1692" t="s">
        <v>16</v>
      </c>
      <c r="E1692" t="s">
        <v>65</v>
      </c>
      <c r="F1692" s="2">
        <v>44479</v>
      </c>
      <c r="G1692" s="2">
        <v>40883</v>
      </c>
      <c r="H1692" s="4">
        <v>96556</v>
      </c>
      <c r="I1692" s="4">
        <v>9902</v>
      </c>
      <c r="J1692" s="4">
        <f>Table1[[#This Row],[Basic Salary]]+Table1[[#This Row],[Bonus]]</f>
        <v>106458</v>
      </c>
      <c r="K1692">
        <v>71</v>
      </c>
      <c r="L1692">
        <v>45</v>
      </c>
      <c r="M1692" t="s">
        <v>34</v>
      </c>
      <c r="N1692">
        <v>118</v>
      </c>
    </row>
    <row r="1693" spans="1:14" x14ac:dyDescent="0.35">
      <c r="A1693" t="s">
        <v>406</v>
      </c>
      <c r="B1693" t="s">
        <v>36</v>
      </c>
      <c r="C1693" t="s">
        <v>21</v>
      </c>
      <c r="D1693" t="s">
        <v>43</v>
      </c>
      <c r="E1693" t="s">
        <v>26</v>
      </c>
      <c r="F1693" s="2">
        <v>43414</v>
      </c>
      <c r="G1693" s="2">
        <v>38488</v>
      </c>
      <c r="H1693" s="4">
        <v>90849</v>
      </c>
      <c r="I1693" s="4">
        <v>15538</v>
      </c>
      <c r="J1693" s="4">
        <f>Table1[[#This Row],[Basic Salary]]+Table1[[#This Row],[Bonus]]</f>
        <v>106387</v>
      </c>
      <c r="K1693">
        <v>84</v>
      </c>
      <c r="L1693">
        <v>57</v>
      </c>
      <c r="M1693" t="s">
        <v>37</v>
      </c>
      <c r="N1693">
        <v>101</v>
      </c>
    </row>
    <row r="1694" spans="1:14" x14ac:dyDescent="0.35">
      <c r="A1694" t="s">
        <v>2103</v>
      </c>
      <c r="B1694" t="s">
        <v>36</v>
      </c>
      <c r="C1694" t="s">
        <v>21</v>
      </c>
      <c r="D1694" t="s">
        <v>43</v>
      </c>
      <c r="E1694" t="s">
        <v>30</v>
      </c>
      <c r="F1694" s="2">
        <v>45984</v>
      </c>
      <c r="G1694" s="2">
        <v>31150</v>
      </c>
      <c r="H1694" s="4">
        <v>85367</v>
      </c>
      <c r="I1694" s="4">
        <v>20946</v>
      </c>
      <c r="J1694" s="4">
        <f>Table1[[#This Row],[Basic Salary]]+Table1[[#This Row],[Bonus]]</f>
        <v>106313</v>
      </c>
      <c r="K1694">
        <v>89</v>
      </c>
      <c r="L1694">
        <v>58</v>
      </c>
      <c r="M1694" t="s">
        <v>18</v>
      </c>
      <c r="N1694">
        <v>103</v>
      </c>
    </row>
    <row r="1695" spans="1:14" x14ac:dyDescent="0.35">
      <c r="A1695" t="s">
        <v>827</v>
      </c>
      <c r="B1695" t="s">
        <v>71</v>
      </c>
      <c r="C1695" t="s">
        <v>21</v>
      </c>
      <c r="D1695" t="s">
        <v>81</v>
      </c>
      <c r="E1695" t="s">
        <v>22</v>
      </c>
      <c r="F1695" s="2">
        <v>44325</v>
      </c>
      <c r="G1695" s="2">
        <v>37921</v>
      </c>
      <c r="H1695" s="4">
        <v>87294</v>
      </c>
      <c r="I1695" s="4">
        <v>18995</v>
      </c>
      <c r="J1695" s="4">
        <f>Table1[[#This Row],[Basic Salary]]+Table1[[#This Row],[Bonus]]</f>
        <v>106289</v>
      </c>
      <c r="K1695">
        <v>73</v>
      </c>
      <c r="L1695">
        <v>62</v>
      </c>
      <c r="M1695" t="s">
        <v>34</v>
      </c>
      <c r="N1695">
        <v>103</v>
      </c>
    </row>
    <row r="1696" spans="1:14" x14ac:dyDescent="0.35">
      <c r="A1696" t="s">
        <v>4137</v>
      </c>
      <c r="B1696" t="s">
        <v>77</v>
      </c>
      <c r="C1696" t="s">
        <v>21</v>
      </c>
      <c r="D1696" t="s">
        <v>46</v>
      </c>
      <c r="E1696" t="s">
        <v>65</v>
      </c>
      <c r="F1696" s="2">
        <v>44612</v>
      </c>
      <c r="G1696" s="2">
        <v>33309</v>
      </c>
      <c r="H1696" s="4">
        <v>99631</v>
      </c>
      <c r="I1696" s="4">
        <v>6656</v>
      </c>
      <c r="J1696" s="4">
        <f>Table1[[#This Row],[Basic Salary]]+Table1[[#This Row],[Bonus]]</f>
        <v>106287</v>
      </c>
      <c r="K1696">
        <v>87</v>
      </c>
      <c r="L1696">
        <v>50</v>
      </c>
      <c r="M1696" t="s">
        <v>27</v>
      </c>
      <c r="N1696">
        <v>120</v>
      </c>
    </row>
    <row r="1697" spans="1:14" x14ac:dyDescent="0.35">
      <c r="A1697" t="s">
        <v>3334</v>
      </c>
      <c r="B1697" t="s">
        <v>95</v>
      </c>
      <c r="C1697" t="s">
        <v>15</v>
      </c>
      <c r="D1697" t="s">
        <v>40</v>
      </c>
      <c r="E1697" t="s">
        <v>51</v>
      </c>
      <c r="F1697" s="2">
        <v>44153</v>
      </c>
      <c r="G1697" s="2">
        <v>37426</v>
      </c>
      <c r="H1697" s="4">
        <v>98042</v>
      </c>
      <c r="I1697" s="4">
        <v>8216</v>
      </c>
      <c r="J1697" s="4">
        <f>Table1[[#This Row],[Basic Salary]]+Table1[[#This Row],[Bonus]]</f>
        <v>106258</v>
      </c>
      <c r="K1697">
        <v>94</v>
      </c>
      <c r="L1697">
        <v>78</v>
      </c>
      <c r="M1697" t="s">
        <v>37</v>
      </c>
      <c r="N1697">
        <v>102</v>
      </c>
    </row>
    <row r="1698" spans="1:14" x14ac:dyDescent="0.35">
      <c r="A1698" t="s">
        <v>2614</v>
      </c>
      <c r="B1698" t="s">
        <v>85</v>
      </c>
      <c r="C1698" t="s">
        <v>15</v>
      </c>
      <c r="D1698" t="s">
        <v>46</v>
      </c>
      <c r="E1698" t="s">
        <v>22</v>
      </c>
      <c r="F1698" s="2">
        <v>45571</v>
      </c>
      <c r="G1698" s="2">
        <v>33878</v>
      </c>
      <c r="H1698" s="4">
        <v>98927</v>
      </c>
      <c r="I1698" s="4">
        <v>7317</v>
      </c>
      <c r="J1698" s="4">
        <f>Table1[[#This Row],[Basic Salary]]+Table1[[#This Row],[Bonus]]</f>
        <v>106244</v>
      </c>
      <c r="K1698">
        <v>73</v>
      </c>
      <c r="L1698">
        <v>59</v>
      </c>
      <c r="M1698" t="s">
        <v>53</v>
      </c>
      <c r="N1698">
        <v>101</v>
      </c>
    </row>
    <row r="1699" spans="1:14" x14ac:dyDescent="0.35">
      <c r="A1699" t="s">
        <v>3668</v>
      </c>
      <c r="B1699" t="s">
        <v>29</v>
      </c>
      <c r="C1699" t="s">
        <v>15</v>
      </c>
      <c r="D1699" t="s">
        <v>43</v>
      </c>
      <c r="E1699" t="s">
        <v>51</v>
      </c>
      <c r="F1699" s="2">
        <v>42879</v>
      </c>
      <c r="G1699" s="2">
        <v>39635</v>
      </c>
      <c r="H1699" s="4">
        <v>99994</v>
      </c>
      <c r="I1699" s="4">
        <v>6245</v>
      </c>
      <c r="J1699" s="4">
        <f>Table1[[#This Row],[Basic Salary]]+Table1[[#This Row],[Bonus]]</f>
        <v>106239</v>
      </c>
      <c r="K1699">
        <v>74</v>
      </c>
      <c r="L1699">
        <v>78</v>
      </c>
      <c r="M1699" t="s">
        <v>27</v>
      </c>
      <c r="N1699">
        <v>120</v>
      </c>
    </row>
    <row r="1700" spans="1:14" x14ac:dyDescent="0.35">
      <c r="A1700" t="s">
        <v>2705</v>
      </c>
      <c r="B1700" t="s">
        <v>89</v>
      </c>
      <c r="C1700" t="s">
        <v>21</v>
      </c>
      <c r="D1700" t="s">
        <v>81</v>
      </c>
      <c r="E1700" t="s">
        <v>30</v>
      </c>
      <c r="F1700" s="2">
        <v>45083</v>
      </c>
      <c r="G1700" s="2">
        <v>35094</v>
      </c>
      <c r="H1700" s="4">
        <v>89688</v>
      </c>
      <c r="I1700" s="4">
        <v>16536</v>
      </c>
      <c r="J1700" s="4">
        <f>Table1[[#This Row],[Basic Salary]]+Table1[[#This Row],[Bonus]]</f>
        <v>106224</v>
      </c>
      <c r="K1700">
        <v>66</v>
      </c>
      <c r="L1700">
        <v>51</v>
      </c>
      <c r="M1700" t="s">
        <v>31</v>
      </c>
      <c r="N1700">
        <v>116</v>
      </c>
    </row>
    <row r="1701" spans="1:14" x14ac:dyDescent="0.35">
      <c r="A1701" t="s">
        <v>2316</v>
      </c>
      <c r="B1701" t="s">
        <v>95</v>
      </c>
      <c r="C1701" t="s">
        <v>21</v>
      </c>
      <c r="D1701" t="s">
        <v>40</v>
      </c>
      <c r="E1701" t="s">
        <v>51</v>
      </c>
      <c r="F1701" s="2">
        <v>43252</v>
      </c>
      <c r="G1701" s="2">
        <v>30252</v>
      </c>
      <c r="H1701" s="4">
        <v>82392</v>
      </c>
      <c r="I1701" s="4">
        <v>23811</v>
      </c>
      <c r="J1701" s="4">
        <f>Table1[[#This Row],[Basic Salary]]+Table1[[#This Row],[Bonus]]</f>
        <v>106203</v>
      </c>
      <c r="K1701">
        <v>99</v>
      </c>
      <c r="L1701">
        <v>65</v>
      </c>
      <c r="M1701" t="s">
        <v>27</v>
      </c>
      <c r="N1701">
        <v>101</v>
      </c>
    </row>
    <row r="1702" spans="1:14" x14ac:dyDescent="0.35">
      <c r="A1702" t="s">
        <v>4653</v>
      </c>
      <c r="B1702" t="s">
        <v>60</v>
      </c>
      <c r="C1702" t="s">
        <v>15</v>
      </c>
      <c r="D1702" t="s">
        <v>43</v>
      </c>
      <c r="E1702" t="s">
        <v>17</v>
      </c>
      <c r="F1702" s="2">
        <v>45899</v>
      </c>
      <c r="G1702" s="2">
        <v>34066</v>
      </c>
      <c r="H1702" s="4">
        <v>89133</v>
      </c>
      <c r="I1702" s="4">
        <v>17052</v>
      </c>
      <c r="J1702" s="4">
        <f>Table1[[#This Row],[Basic Salary]]+Table1[[#This Row],[Bonus]]</f>
        <v>106185</v>
      </c>
      <c r="K1702">
        <v>78</v>
      </c>
      <c r="L1702">
        <v>55</v>
      </c>
      <c r="M1702" t="s">
        <v>18</v>
      </c>
      <c r="N1702">
        <v>103</v>
      </c>
    </row>
    <row r="1703" spans="1:14" x14ac:dyDescent="0.35">
      <c r="A1703" t="s">
        <v>4991</v>
      </c>
      <c r="B1703" t="s">
        <v>62</v>
      </c>
      <c r="C1703" t="s">
        <v>21</v>
      </c>
      <c r="D1703" t="s">
        <v>16</v>
      </c>
      <c r="E1703" t="s">
        <v>26</v>
      </c>
      <c r="F1703" s="2">
        <v>45519</v>
      </c>
      <c r="G1703" s="2">
        <v>40341</v>
      </c>
      <c r="H1703" s="4">
        <v>95917</v>
      </c>
      <c r="I1703" s="4">
        <v>10217</v>
      </c>
      <c r="J1703" s="4">
        <f>Table1[[#This Row],[Basic Salary]]+Table1[[#This Row],[Bonus]]</f>
        <v>106134</v>
      </c>
      <c r="K1703">
        <v>93</v>
      </c>
      <c r="L1703">
        <v>64</v>
      </c>
      <c r="M1703" t="s">
        <v>37</v>
      </c>
      <c r="N1703">
        <v>112</v>
      </c>
    </row>
    <row r="1704" spans="1:14" x14ac:dyDescent="0.35">
      <c r="A1704" t="s">
        <v>1073</v>
      </c>
      <c r="B1704" t="s">
        <v>50</v>
      </c>
      <c r="C1704" t="s">
        <v>21</v>
      </c>
      <c r="D1704" t="s">
        <v>46</v>
      </c>
      <c r="E1704" t="s">
        <v>22</v>
      </c>
      <c r="F1704" s="2">
        <v>42351</v>
      </c>
      <c r="G1704" s="2">
        <v>31264</v>
      </c>
      <c r="H1704" s="4">
        <v>91341</v>
      </c>
      <c r="I1704" s="4">
        <v>14783</v>
      </c>
      <c r="J1704" s="4">
        <f>Table1[[#This Row],[Basic Salary]]+Table1[[#This Row],[Bonus]]</f>
        <v>106124</v>
      </c>
      <c r="K1704">
        <v>83</v>
      </c>
      <c r="L1704">
        <v>74</v>
      </c>
      <c r="M1704" t="s">
        <v>37</v>
      </c>
      <c r="N1704">
        <v>114</v>
      </c>
    </row>
    <row r="1705" spans="1:14" x14ac:dyDescent="0.35">
      <c r="A1705" t="s">
        <v>3260</v>
      </c>
      <c r="B1705" t="s">
        <v>75</v>
      </c>
      <c r="C1705" t="s">
        <v>21</v>
      </c>
      <c r="D1705" t="s">
        <v>46</v>
      </c>
      <c r="E1705" t="s">
        <v>51</v>
      </c>
      <c r="F1705" s="2">
        <v>44946</v>
      </c>
      <c r="G1705" s="2">
        <v>34118</v>
      </c>
      <c r="H1705" s="4">
        <v>87563</v>
      </c>
      <c r="I1705" s="4">
        <v>18551</v>
      </c>
      <c r="J1705" s="4">
        <f>Table1[[#This Row],[Basic Salary]]+Table1[[#This Row],[Bonus]]</f>
        <v>106114</v>
      </c>
      <c r="K1705">
        <v>67</v>
      </c>
      <c r="L1705">
        <v>46</v>
      </c>
      <c r="M1705" t="s">
        <v>53</v>
      </c>
      <c r="N1705">
        <v>102</v>
      </c>
    </row>
    <row r="1706" spans="1:14" x14ac:dyDescent="0.35">
      <c r="A1706" t="s">
        <v>2388</v>
      </c>
      <c r="B1706" t="s">
        <v>60</v>
      </c>
      <c r="C1706" t="s">
        <v>15</v>
      </c>
      <c r="D1706" t="s">
        <v>43</v>
      </c>
      <c r="E1706" t="s">
        <v>26</v>
      </c>
      <c r="F1706" s="2">
        <v>42846</v>
      </c>
      <c r="G1706" s="2">
        <v>38205</v>
      </c>
      <c r="H1706" s="4">
        <v>86589</v>
      </c>
      <c r="I1706" s="4">
        <v>19522</v>
      </c>
      <c r="J1706" s="4">
        <f>Table1[[#This Row],[Basic Salary]]+Table1[[#This Row],[Bonus]]</f>
        <v>106111</v>
      </c>
      <c r="K1706">
        <v>82</v>
      </c>
      <c r="L1706">
        <v>72</v>
      </c>
      <c r="M1706" t="s">
        <v>37</v>
      </c>
      <c r="N1706">
        <v>108</v>
      </c>
    </row>
    <row r="1707" spans="1:14" x14ac:dyDescent="0.35">
      <c r="A1707" t="s">
        <v>4945</v>
      </c>
      <c r="B1707" t="s">
        <v>129</v>
      </c>
      <c r="C1707" t="s">
        <v>21</v>
      </c>
      <c r="D1707" t="s">
        <v>16</v>
      </c>
      <c r="E1707" t="s">
        <v>30</v>
      </c>
      <c r="F1707" s="2">
        <v>44765</v>
      </c>
      <c r="G1707" s="2">
        <v>31020</v>
      </c>
      <c r="H1707" s="4">
        <v>95993</v>
      </c>
      <c r="I1707" s="4">
        <v>10113</v>
      </c>
      <c r="J1707" s="4">
        <f>Table1[[#This Row],[Basic Salary]]+Table1[[#This Row],[Bonus]]</f>
        <v>106106</v>
      </c>
      <c r="K1707">
        <v>82</v>
      </c>
      <c r="L1707">
        <v>45</v>
      </c>
      <c r="M1707" t="s">
        <v>18</v>
      </c>
      <c r="N1707">
        <v>104</v>
      </c>
    </row>
    <row r="1708" spans="1:14" x14ac:dyDescent="0.35">
      <c r="A1708" t="s">
        <v>1035</v>
      </c>
      <c r="B1708" t="s">
        <v>129</v>
      </c>
      <c r="C1708" t="s">
        <v>15</v>
      </c>
      <c r="D1708" t="s">
        <v>16</v>
      </c>
      <c r="E1708" t="s">
        <v>17</v>
      </c>
      <c r="F1708" s="2">
        <v>43716</v>
      </c>
      <c r="G1708" s="2">
        <v>37821</v>
      </c>
      <c r="H1708" s="4">
        <v>79636</v>
      </c>
      <c r="I1708" s="4">
        <v>26447</v>
      </c>
      <c r="J1708" s="4">
        <f>Table1[[#This Row],[Basic Salary]]+Table1[[#This Row],[Bonus]]</f>
        <v>106083</v>
      </c>
      <c r="K1708">
        <v>78</v>
      </c>
      <c r="L1708">
        <v>86</v>
      </c>
      <c r="M1708" t="s">
        <v>27</v>
      </c>
      <c r="N1708">
        <v>106</v>
      </c>
    </row>
    <row r="1709" spans="1:14" x14ac:dyDescent="0.35">
      <c r="A1709" t="s">
        <v>3202</v>
      </c>
      <c r="B1709" t="s">
        <v>85</v>
      </c>
      <c r="C1709" t="s">
        <v>15</v>
      </c>
      <c r="D1709" t="s">
        <v>81</v>
      </c>
      <c r="E1709" t="s">
        <v>65</v>
      </c>
      <c r="F1709" s="2">
        <v>43479</v>
      </c>
      <c r="G1709" s="2">
        <v>38948</v>
      </c>
      <c r="H1709" s="4">
        <v>85792</v>
      </c>
      <c r="I1709" s="4">
        <v>20290</v>
      </c>
      <c r="J1709" s="4">
        <f>Table1[[#This Row],[Basic Salary]]+Table1[[#This Row],[Bonus]]</f>
        <v>106082</v>
      </c>
      <c r="K1709">
        <v>67</v>
      </c>
      <c r="L1709">
        <v>43</v>
      </c>
      <c r="M1709" t="s">
        <v>18</v>
      </c>
      <c r="N1709">
        <v>102</v>
      </c>
    </row>
    <row r="1710" spans="1:14" x14ac:dyDescent="0.35">
      <c r="A1710" t="s">
        <v>2216</v>
      </c>
      <c r="B1710" t="s">
        <v>45</v>
      </c>
      <c r="C1710" t="s">
        <v>21</v>
      </c>
      <c r="D1710" t="s">
        <v>25</v>
      </c>
      <c r="E1710" t="s">
        <v>26</v>
      </c>
      <c r="F1710" s="2">
        <v>44712</v>
      </c>
      <c r="G1710" s="2">
        <v>30160</v>
      </c>
      <c r="H1710" s="4">
        <v>91678</v>
      </c>
      <c r="I1710" s="4">
        <v>14398</v>
      </c>
      <c r="J1710" s="4">
        <f>Table1[[#This Row],[Basic Salary]]+Table1[[#This Row],[Bonus]]</f>
        <v>106076</v>
      </c>
      <c r="K1710">
        <v>85</v>
      </c>
      <c r="L1710">
        <v>54</v>
      </c>
      <c r="M1710" t="s">
        <v>23</v>
      </c>
      <c r="N1710">
        <v>116</v>
      </c>
    </row>
    <row r="1711" spans="1:14" x14ac:dyDescent="0.35">
      <c r="A1711" t="s">
        <v>3234</v>
      </c>
      <c r="B1711" t="s">
        <v>77</v>
      </c>
      <c r="C1711" t="s">
        <v>21</v>
      </c>
      <c r="D1711" t="s">
        <v>16</v>
      </c>
      <c r="E1711" t="s">
        <v>65</v>
      </c>
      <c r="F1711" s="2">
        <v>42011</v>
      </c>
      <c r="G1711" s="2">
        <v>37546</v>
      </c>
      <c r="H1711" s="4">
        <v>88135</v>
      </c>
      <c r="I1711" s="4">
        <v>17939</v>
      </c>
      <c r="J1711" s="4">
        <f>Table1[[#This Row],[Basic Salary]]+Table1[[#This Row],[Bonus]]</f>
        <v>106074</v>
      </c>
      <c r="K1711">
        <v>78</v>
      </c>
      <c r="L1711">
        <v>69</v>
      </c>
      <c r="M1711" t="s">
        <v>27</v>
      </c>
      <c r="N1711">
        <v>102</v>
      </c>
    </row>
    <row r="1712" spans="1:14" x14ac:dyDescent="0.35">
      <c r="A1712" t="s">
        <v>2492</v>
      </c>
      <c r="B1712" t="s">
        <v>48</v>
      </c>
      <c r="C1712" t="s">
        <v>15</v>
      </c>
      <c r="D1712" t="s">
        <v>33</v>
      </c>
      <c r="E1712" t="s">
        <v>51</v>
      </c>
      <c r="F1712" s="2">
        <v>45965</v>
      </c>
      <c r="G1712" s="2">
        <v>35789</v>
      </c>
      <c r="H1712" s="4">
        <v>87375</v>
      </c>
      <c r="I1712" s="4">
        <v>18682</v>
      </c>
      <c r="J1712" s="4">
        <f>Table1[[#This Row],[Basic Salary]]+Table1[[#This Row],[Bonus]]</f>
        <v>106057</v>
      </c>
      <c r="K1712">
        <v>68</v>
      </c>
      <c r="L1712">
        <v>62</v>
      </c>
      <c r="M1712" t="s">
        <v>23</v>
      </c>
      <c r="N1712">
        <v>105</v>
      </c>
    </row>
    <row r="1713" spans="1:14" x14ac:dyDescent="0.35">
      <c r="A1713" t="s">
        <v>652</v>
      </c>
      <c r="B1713" t="s">
        <v>20</v>
      </c>
      <c r="C1713" t="s">
        <v>15</v>
      </c>
      <c r="D1713" t="s">
        <v>25</v>
      </c>
      <c r="E1713" t="s">
        <v>51</v>
      </c>
      <c r="F1713" s="2">
        <v>45846</v>
      </c>
      <c r="G1713" s="2">
        <v>40626</v>
      </c>
      <c r="H1713" s="4">
        <v>96618</v>
      </c>
      <c r="I1713" s="4">
        <v>9433</v>
      </c>
      <c r="J1713" s="4">
        <f>Table1[[#This Row],[Basic Salary]]+Table1[[#This Row],[Bonus]]</f>
        <v>106051</v>
      </c>
      <c r="K1713">
        <v>85</v>
      </c>
      <c r="L1713">
        <v>66</v>
      </c>
      <c r="M1713" t="s">
        <v>31</v>
      </c>
      <c r="N1713">
        <v>115</v>
      </c>
    </row>
    <row r="1714" spans="1:14" x14ac:dyDescent="0.35">
      <c r="A1714" t="s">
        <v>1027</v>
      </c>
      <c r="B1714" t="s">
        <v>129</v>
      </c>
      <c r="C1714" t="s">
        <v>21</v>
      </c>
      <c r="D1714" t="s">
        <v>40</v>
      </c>
      <c r="E1714" t="s">
        <v>26</v>
      </c>
      <c r="F1714" s="2">
        <v>45796</v>
      </c>
      <c r="G1714" s="2">
        <v>36033</v>
      </c>
      <c r="H1714" s="4">
        <v>76727</v>
      </c>
      <c r="I1714" s="4">
        <v>29320</v>
      </c>
      <c r="J1714" s="4">
        <f>Table1[[#This Row],[Basic Salary]]+Table1[[#This Row],[Bonus]]</f>
        <v>106047</v>
      </c>
      <c r="K1714">
        <v>83</v>
      </c>
      <c r="L1714">
        <v>64</v>
      </c>
      <c r="M1714" t="s">
        <v>27</v>
      </c>
      <c r="N1714">
        <v>110</v>
      </c>
    </row>
    <row r="1715" spans="1:14" x14ac:dyDescent="0.35">
      <c r="A1715" t="s">
        <v>3354</v>
      </c>
      <c r="B1715" t="s">
        <v>129</v>
      </c>
      <c r="C1715" t="s">
        <v>21</v>
      </c>
      <c r="D1715" t="s">
        <v>33</v>
      </c>
      <c r="E1715" t="s">
        <v>17</v>
      </c>
      <c r="F1715" s="2">
        <v>43143</v>
      </c>
      <c r="G1715" s="2">
        <v>30963</v>
      </c>
      <c r="H1715" s="4">
        <v>82367</v>
      </c>
      <c r="I1715" s="4">
        <v>23616</v>
      </c>
      <c r="J1715" s="4">
        <f>Table1[[#This Row],[Basic Salary]]+Table1[[#This Row],[Bonus]]</f>
        <v>105983</v>
      </c>
      <c r="K1715">
        <v>96</v>
      </c>
      <c r="L1715">
        <v>81</v>
      </c>
      <c r="M1715" t="s">
        <v>27</v>
      </c>
      <c r="N1715">
        <v>111</v>
      </c>
    </row>
    <row r="1716" spans="1:14" x14ac:dyDescent="0.35">
      <c r="A1716" t="s">
        <v>3813</v>
      </c>
      <c r="B1716" t="s">
        <v>29</v>
      </c>
      <c r="C1716" t="s">
        <v>15</v>
      </c>
      <c r="D1716" t="s">
        <v>40</v>
      </c>
      <c r="E1716" t="s">
        <v>22</v>
      </c>
      <c r="F1716" s="2">
        <v>45960</v>
      </c>
      <c r="G1716" s="2">
        <v>36676</v>
      </c>
      <c r="H1716" s="4">
        <v>94168</v>
      </c>
      <c r="I1716" s="4">
        <v>11716</v>
      </c>
      <c r="J1716" s="4">
        <f>Table1[[#This Row],[Basic Salary]]+Table1[[#This Row],[Bonus]]</f>
        <v>105884</v>
      </c>
      <c r="K1716">
        <v>94</v>
      </c>
      <c r="L1716">
        <v>83</v>
      </c>
      <c r="M1716" t="s">
        <v>18</v>
      </c>
      <c r="N1716">
        <v>110</v>
      </c>
    </row>
    <row r="1717" spans="1:14" x14ac:dyDescent="0.35">
      <c r="A1717" t="s">
        <v>4116</v>
      </c>
      <c r="B1717" t="s">
        <v>20</v>
      </c>
      <c r="C1717" t="s">
        <v>15</v>
      </c>
      <c r="D1717" t="s">
        <v>81</v>
      </c>
      <c r="E1717" t="s">
        <v>30</v>
      </c>
      <c r="F1717" s="2">
        <v>45973</v>
      </c>
      <c r="G1717" s="2">
        <v>35732</v>
      </c>
      <c r="H1717" s="4">
        <v>80602</v>
      </c>
      <c r="I1717" s="4">
        <v>25238</v>
      </c>
      <c r="J1717" s="4">
        <f>Table1[[#This Row],[Basic Salary]]+Table1[[#This Row],[Bonus]]</f>
        <v>105840</v>
      </c>
      <c r="K1717">
        <v>87</v>
      </c>
      <c r="L1717">
        <v>96</v>
      </c>
      <c r="M1717" t="s">
        <v>37</v>
      </c>
      <c r="N1717">
        <v>107</v>
      </c>
    </row>
    <row r="1718" spans="1:14" x14ac:dyDescent="0.35">
      <c r="A1718" t="s">
        <v>176</v>
      </c>
      <c r="B1718" t="s">
        <v>36</v>
      </c>
      <c r="C1718" t="s">
        <v>21</v>
      </c>
      <c r="D1718" t="s">
        <v>43</v>
      </c>
      <c r="E1718" t="s">
        <v>17</v>
      </c>
      <c r="F1718" s="2">
        <v>44981</v>
      </c>
      <c r="G1718" s="2">
        <v>31752</v>
      </c>
      <c r="H1718" s="4">
        <v>79379</v>
      </c>
      <c r="I1718" s="4">
        <v>26460</v>
      </c>
      <c r="J1718" s="4">
        <f>Table1[[#This Row],[Basic Salary]]+Table1[[#This Row],[Bonus]]</f>
        <v>105839</v>
      </c>
      <c r="K1718">
        <v>66</v>
      </c>
      <c r="L1718">
        <v>93</v>
      </c>
      <c r="M1718" t="s">
        <v>27</v>
      </c>
      <c r="N1718">
        <v>120</v>
      </c>
    </row>
    <row r="1719" spans="1:14" x14ac:dyDescent="0.35">
      <c r="A1719" t="s">
        <v>1324</v>
      </c>
      <c r="B1719" t="s">
        <v>62</v>
      </c>
      <c r="C1719" t="s">
        <v>21</v>
      </c>
      <c r="D1719" t="s">
        <v>46</v>
      </c>
      <c r="E1719" t="s">
        <v>22</v>
      </c>
      <c r="F1719" s="2">
        <v>42956</v>
      </c>
      <c r="G1719" s="2">
        <v>34092</v>
      </c>
      <c r="H1719" s="4">
        <v>89656</v>
      </c>
      <c r="I1719" s="4">
        <v>16177</v>
      </c>
      <c r="J1719" s="4">
        <f>Table1[[#This Row],[Basic Salary]]+Table1[[#This Row],[Bonus]]</f>
        <v>105833</v>
      </c>
      <c r="K1719">
        <v>63</v>
      </c>
      <c r="L1719">
        <v>76</v>
      </c>
      <c r="M1719" t="s">
        <v>23</v>
      </c>
      <c r="N1719">
        <v>117</v>
      </c>
    </row>
    <row r="1720" spans="1:14" x14ac:dyDescent="0.35">
      <c r="A1720" t="s">
        <v>2992</v>
      </c>
      <c r="B1720" t="s">
        <v>29</v>
      </c>
      <c r="C1720" t="s">
        <v>15</v>
      </c>
      <c r="D1720" t="s">
        <v>46</v>
      </c>
      <c r="E1720" t="s">
        <v>51</v>
      </c>
      <c r="F1720" s="2">
        <v>45111</v>
      </c>
      <c r="G1720" s="2">
        <v>32434</v>
      </c>
      <c r="H1720" s="4">
        <v>99336</v>
      </c>
      <c r="I1720" s="4">
        <v>6496</v>
      </c>
      <c r="J1720" s="4">
        <f>Table1[[#This Row],[Basic Salary]]+Table1[[#This Row],[Bonus]]</f>
        <v>105832</v>
      </c>
      <c r="K1720">
        <v>89</v>
      </c>
      <c r="L1720">
        <v>68</v>
      </c>
      <c r="M1720" t="s">
        <v>37</v>
      </c>
      <c r="N1720">
        <v>116</v>
      </c>
    </row>
    <row r="1721" spans="1:14" x14ac:dyDescent="0.35">
      <c r="A1721" t="s">
        <v>1186</v>
      </c>
      <c r="B1721" t="s">
        <v>14</v>
      </c>
      <c r="C1721" t="s">
        <v>21</v>
      </c>
      <c r="D1721" t="s">
        <v>16</v>
      </c>
      <c r="E1721" t="s">
        <v>30</v>
      </c>
      <c r="F1721" s="2">
        <v>45208</v>
      </c>
      <c r="G1721" s="2">
        <v>32889</v>
      </c>
      <c r="H1721" s="4">
        <v>91527</v>
      </c>
      <c r="I1721" s="4">
        <v>14293</v>
      </c>
      <c r="J1721" s="4">
        <f>Table1[[#This Row],[Basic Salary]]+Table1[[#This Row],[Bonus]]</f>
        <v>105820</v>
      </c>
      <c r="K1721">
        <v>77</v>
      </c>
      <c r="L1721">
        <v>96</v>
      </c>
      <c r="M1721" t="s">
        <v>18</v>
      </c>
      <c r="N1721">
        <v>109</v>
      </c>
    </row>
    <row r="1722" spans="1:14" x14ac:dyDescent="0.35">
      <c r="A1722" t="s">
        <v>5034</v>
      </c>
      <c r="B1722" t="s">
        <v>85</v>
      </c>
      <c r="C1722" t="s">
        <v>15</v>
      </c>
      <c r="D1722" t="s">
        <v>40</v>
      </c>
      <c r="E1722" t="s">
        <v>65</v>
      </c>
      <c r="F1722" s="2">
        <v>44797</v>
      </c>
      <c r="G1722" s="2">
        <v>35400</v>
      </c>
      <c r="H1722" s="4">
        <v>88981</v>
      </c>
      <c r="I1722" s="4">
        <v>16815</v>
      </c>
      <c r="J1722" s="4">
        <f>Table1[[#This Row],[Basic Salary]]+Table1[[#This Row],[Bonus]]</f>
        <v>105796</v>
      </c>
      <c r="K1722">
        <v>62</v>
      </c>
      <c r="L1722">
        <v>45</v>
      </c>
      <c r="M1722" t="s">
        <v>18</v>
      </c>
      <c r="N1722">
        <v>110</v>
      </c>
    </row>
    <row r="1723" spans="1:14" x14ac:dyDescent="0.35">
      <c r="A1723" t="s">
        <v>1208</v>
      </c>
      <c r="B1723" t="s">
        <v>77</v>
      </c>
      <c r="C1723" t="s">
        <v>21</v>
      </c>
      <c r="D1723" t="s">
        <v>43</v>
      </c>
      <c r="E1723" t="s">
        <v>30</v>
      </c>
      <c r="F1723" s="2">
        <v>45686</v>
      </c>
      <c r="G1723" s="2">
        <v>33032</v>
      </c>
      <c r="H1723" s="4">
        <v>98615</v>
      </c>
      <c r="I1723" s="4">
        <v>7170</v>
      </c>
      <c r="J1723" s="4">
        <f>Table1[[#This Row],[Basic Salary]]+Table1[[#This Row],[Bonus]]</f>
        <v>105785</v>
      </c>
      <c r="K1723">
        <v>84</v>
      </c>
      <c r="L1723">
        <v>58</v>
      </c>
      <c r="M1723" t="s">
        <v>23</v>
      </c>
      <c r="N1723">
        <v>107</v>
      </c>
    </row>
    <row r="1724" spans="1:14" x14ac:dyDescent="0.35">
      <c r="A1724" t="s">
        <v>2816</v>
      </c>
      <c r="B1724" t="s">
        <v>93</v>
      </c>
      <c r="C1724" t="s">
        <v>15</v>
      </c>
      <c r="D1724" t="s">
        <v>40</v>
      </c>
      <c r="E1724" t="s">
        <v>22</v>
      </c>
      <c r="F1724" s="2">
        <v>42700</v>
      </c>
      <c r="G1724" s="2">
        <v>34953</v>
      </c>
      <c r="H1724" s="4">
        <v>99870</v>
      </c>
      <c r="I1724" s="4">
        <v>5902</v>
      </c>
      <c r="J1724" s="4">
        <f>Table1[[#This Row],[Basic Salary]]+Table1[[#This Row],[Bonus]]</f>
        <v>105772</v>
      </c>
      <c r="K1724">
        <v>67</v>
      </c>
      <c r="L1724">
        <v>65</v>
      </c>
      <c r="M1724" t="s">
        <v>34</v>
      </c>
      <c r="N1724">
        <v>108</v>
      </c>
    </row>
    <row r="1725" spans="1:14" x14ac:dyDescent="0.35">
      <c r="A1725" t="s">
        <v>356</v>
      </c>
      <c r="B1725" t="s">
        <v>50</v>
      </c>
      <c r="C1725" t="s">
        <v>21</v>
      </c>
      <c r="D1725" t="s">
        <v>43</v>
      </c>
      <c r="E1725" t="s">
        <v>22</v>
      </c>
      <c r="F1725" s="2">
        <v>45117</v>
      </c>
      <c r="G1725" s="2">
        <v>41000</v>
      </c>
      <c r="H1725" s="4">
        <v>82850</v>
      </c>
      <c r="I1725" s="4">
        <v>22902</v>
      </c>
      <c r="J1725" s="4">
        <f>Table1[[#This Row],[Basic Salary]]+Table1[[#This Row],[Bonus]]</f>
        <v>105752</v>
      </c>
      <c r="K1725">
        <v>73</v>
      </c>
      <c r="L1725">
        <v>67</v>
      </c>
      <c r="M1725" t="s">
        <v>53</v>
      </c>
      <c r="N1725">
        <v>108</v>
      </c>
    </row>
    <row r="1726" spans="1:14" x14ac:dyDescent="0.35">
      <c r="A1726" t="s">
        <v>1267</v>
      </c>
      <c r="B1726" t="s">
        <v>29</v>
      </c>
      <c r="C1726" t="s">
        <v>21</v>
      </c>
      <c r="D1726" t="s">
        <v>40</v>
      </c>
      <c r="E1726" t="s">
        <v>22</v>
      </c>
      <c r="F1726" s="2">
        <v>45757</v>
      </c>
      <c r="G1726" s="2">
        <v>39790</v>
      </c>
      <c r="H1726" s="4">
        <v>88405</v>
      </c>
      <c r="I1726" s="4">
        <v>17337</v>
      </c>
      <c r="J1726" s="4">
        <f>Table1[[#This Row],[Basic Salary]]+Table1[[#This Row],[Bonus]]</f>
        <v>105742</v>
      </c>
      <c r="K1726">
        <v>90</v>
      </c>
      <c r="L1726">
        <v>78</v>
      </c>
      <c r="M1726" t="s">
        <v>18</v>
      </c>
      <c r="N1726">
        <v>106</v>
      </c>
    </row>
    <row r="1727" spans="1:14" x14ac:dyDescent="0.35">
      <c r="A1727" t="s">
        <v>2767</v>
      </c>
      <c r="B1727" t="s">
        <v>75</v>
      </c>
      <c r="C1727" t="s">
        <v>21</v>
      </c>
      <c r="D1727" t="s">
        <v>43</v>
      </c>
      <c r="E1727" t="s">
        <v>65</v>
      </c>
      <c r="F1727" s="2">
        <v>45654</v>
      </c>
      <c r="G1727" s="2">
        <v>36118</v>
      </c>
      <c r="H1727" s="4">
        <v>88992</v>
      </c>
      <c r="I1727" s="4">
        <v>16733</v>
      </c>
      <c r="J1727" s="4">
        <f>Table1[[#This Row],[Basic Salary]]+Table1[[#This Row],[Bonus]]</f>
        <v>105725</v>
      </c>
      <c r="K1727">
        <v>99</v>
      </c>
      <c r="L1727">
        <v>87</v>
      </c>
      <c r="M1727" t="s">
        <v>53</v>
      </c>
      <c r="N1727">
        <v>104</v>
      </c>
    </row>
    <row r="1728" spans="1:14" x14ac:dyDescent="0.35">
      <c r="A1728" t="s">
        <v>4319</v>
      </c>
      <c r="B1728" t="s">
        <v>129</v>
      </c>
      <c r="C1728" t="s">
        <v>15</v>
      </c>
      <c r="D1728" t="s">
        <v>81</v>
      </c>
      <c r="E1728" t="s">
        <v>22</v>
      </c>
      <c r="F1728" s="2">
        <v>43137</v>
      </c>
      <c r="G1728" s="2">
        <v>38840</v>
      </c>
      <c r="H1728" s="4">
        <v>86185</v>
      </c>
      <c r="I1728" s="4">
        <v>19474</v>
      </c>
      <c r="J1728" s="4">
        <f>Table1[[#This Row],[Basic Salary]]+Table1[[#This Row],[Bonus]]</f>
        <v>105659</v>
      </c>
      <c r="K1728">
        <v>91</v>
      </c>
      <c r="L1728">
        <v>66</v>
      </c>
      <c r="M1728" t="s">
        <v>31</v>
      </c>
      <c r="N1728">
        <v>119</v>
      </c>
    </row>
    <row r="1729" spans="1:14" x14ac:dyDescent="0.35">
      <c r="A1729" t="s">
        <v>691</v>
      </c>
      <c r="B1729" t="s">
        <v>48</v>
      </c>
      <c r="C1729" t="s">
        <v>15</v>
      </c>
      <c r="D1729" t="s">
        <v>46</v>
      </c>
      <c r="E1729" t="s">
        <v>17</v>
      </c>
      <c r="F1729" s="2">
        <v>44425</v>
      </c>
      <c r="G1729" s="2">
        <v>36284</v>
      </c>
      <c r="H1729" s="4">
        <v>82062</v>
      </c>
      <c r="I1729" s="4">
        <v>23586</v>
      </c>
      <c r="J1729" s="4">
        <f>Table1[[#This Row],[Basic Salary]]+Table1[[#This Row],[Bonus]]</f>
        <v>105648</v>
      </c>
      <c r="K1729">
        <v>81</v>
      </c>
      <c r="L1729">
        <v>74</v>
      </c>
      <c r="M1729" t="s">
        <v>18</v>
      </c>
      <c r="N1729">
        <v>108</v>
      </c>
    </row>
    <row r="1730" spans="1:14" x14ac:dyDescent="0.35">
      <c r="A1730" t="s">
        <v>3195</v>
      </c>
      <c r="B1730" t="s">
        <v>60</v>
      </c>
      <c r="C1730" t="s">
        <v>15</v>
      </c>
      <c r="D1730" t="s">
        <v>43</v>
      </c>
      <c r="E1730" t="s">
        <v>51</v>
      </c>
      <c r="F1730" s="2">
        <v>42269</v>
      </c>
      <c r="G1730" s="2">
        <v>36693</v>
      </c>
      <c r="H1730" s="4">
        <v>88343</v>
      </c>
      <c r="I1730" s="4">
        <v>17276</v>
      </c>
      <c r="J1730" s="4">
        <f>Table1[[#This Row],[Basic Salary]]+Table1[[#This Row],[Bonus]]</f>
        <v>105619</v>
      </c>
      <c r="K1730">
        <v>83</v>
      </c>
      <c r="L1730">
        <v>44</v>
      </c>
      <c r="M1730" t="s">
        <v>37</v>
      </c>
      <c r="N1730">
        <v>119</v>
      </c>
    </row>
    <row r="1731" spans="1:14" x14ac:dyDescent="0.35">
      <c r="A1731" t="s">
        <v>1833</v>
      </c>
      <c r="B1731" t="s">
        <v>89</v>
      </c>
      <c r="C1731" t="s">
        <v>21</v>
      </c>
      <c r="D1731" t="s">
        <v>16</v>
      </c>
      <c r="E1731" t="s">
        <v>65</v>
      </c>
      <c r="F1731" s="2">
        <v>43539</v>
      </c>
      <c r="G1731" s="2">
        <v>29796</v>
      </c>
      <c r="H1731" s="4">
        <v>94865</v>
      </c>
      <c r="I1731" s="4">
        <v>10737</v>
      </c>
      <c r="J1731" s="4">
        <f>Table1[[#This Row],[Basic Salary]]+Table1[[#This Row],[Bonus]]</f>
        <v>105602</v>
      </c>
      <c r="K1731">
        <v>86</v>
      </c>
      <c r="L1731">
        <v>46</v>
      </c>
      <c r="M1731" t="s">
        <v>53</v>
      </c>
      <c r="N1731">
        <v>106</v>
      </c>
    </row>
    <row r="1732" spans="1:14" x14ac:dyDescent="0.35">
      <c r="A1732" t="s">
        <v>557</v>
      </c>
      <c r="B1732" t="s">
        <v>62</v>
      </c>
      <c r="C1732" t="s">
        <v>21</v>
      </c>
      <c r="D1732" t="s">
        <v>43</v>
      </c>
      <c r="E1732" t="s">
        <v>22</v>
      </c>
      <c r="F1732" s="2">
        <v>44293</v>
      </c>
      <c r="G1732" s="2">
        <v>30406</v>
      </c>
      <c r="H1732" s="4">
        <v>90951</v>
      </c>
      <c r="I1732" s="4">
        <v>14642</v>
      </c>
      <c r="J1732" s="4">
        <f>Table1[[#This Row],[Basic Salary]]+Table1[[#This Row],[Bonus]]</f>
        <v>105593</v>
      </c>
      <c r="K1732">
        <v>81</v>
      </c>
      <c r="L1732">
        <v>100</v>
      </c>
      <c r="M1732" t="s">
        <v>53</v>
      </c>
      <c r="N1732">
        <v>117</v>
      </c>
    </row>
    <row r="1733" spans="1:14" x14ac:dyDescent="0.35">
      <c r="A1733" t="s">
        <v>2567</v>
      </c>
      <c r="B1733" t="s">
        <v>69</v>
      </c>
      <c r="C1733" t="s">
        <v>21</v>
      </c>
      <c r="D1733" t="s">
        <v>40</v>
      </c>
      <c r="E1733" t="s">
        <v>26</v>
      </c>
      <c r="F1733" s="2">
        <v>42543</v>
      </c>
      <c r="G1733" s="2">
        <v>40352</v>
      </c>
      <c r="H1733" s="4">
        <v>75816</v>
      </c>
      <c r="I1733" s="4">
        <v>29740</v>
      </c>
      <c r="J1733" s="4">
        <f>Table1[[#This Row],[Basic Salary]]+Table1[[#This Row],[Bonus]]</f>
        <v>105556</v>
      </c>
      <c r="K1733">
        <v>74</v>
      </c>
      <c r="L1733">
        <v>65</v>
      </c>
      <c r="M1733" t="s">
        <v>23</v>
      </c>
      <c r="N1733">
        <v>103</v>
      </c>
    </row>
    <row r="1734" spans="1:14" x14ac:dyDescent="0.35">
      <c r="A1734" t="s">
        <v>2961</v>
      </c>
      <c r="B1734" t="s">
        <v>69</v>
      </c>
      <c r="C1734" t="s">
        <v>21</v>
      </c>
      <c r="D1734" t="s">
        <v>25</v>
      </c>
      <c r="E1734" t="s">
        <v>51</v>
      </c>
      <c r="F1734" s="2">
        <v>43839</v>
      </c>
      <c r="G1734" s="2">
        <v>39358</v>
      </c>
      <c r="H1734" s="4">
        <v>91039</v>
      </c>
      <c r="I1734" s="4">
        <v>14509</v>
      </c>
      <c r="J1734" s="4">
        <f>Table1[[#This Row],[Basic Salary]]+Table1[[#This Row],[Bonus]]</f>
        <v>105548</v>
      </c>
      <c r="K1734">
        <v>68</v>
      </c>
      <c r="L1734">
        <v>46</v>
      </c>
      <c r="M1734" t="s">
        <v>23</v>
      </c>
      <c r="N1734">
        <v>119</v>
      </c>
    </row>
    <row r="1735" spans="1:14" x14ac:dyDescent="0.35">
      <c r="A1735" t="s">
        <v>512</v>
      </c>
      <c r="B1735" t="s">
        <v>20</v>
      </c>
      <c r="C1735" t="s">
        <v>15</v>
      </c>
      <c r="D1735" t="s">
        <v>16</v>
      </c>
      <c r="E1735" t="s">
        <v>65</v>
      </c>
      <c r="F1735" s="2">
        <v>45258</v>
      </c>
      <c r="G1735" s="2">
        <v>33348</v>
      </c>
      <c r="H1735" s="4">
        <v>98149</v>
      </c>
      <c r="I1735" s="4">
        <v>7308</v>
      </c>
      <c r="J1735" s="4">
        <f>Table1[[#This Row],[Basic Salary]]+Table1[[#This Row],[Bonus]]</f>
        <v>105457</v>
      </c>
      <c r="K1735">
        <v>96</v>
      </c>
      <c r="L1735">
        <v>92</v>
      </c>
      <c r="M1735" t="s">
        <v>37</v>
      </c>
      <c r="N1735">
        <v>109</v>
      </c>
    </row>
    <row r="1736" spans="1:14" x14ac:dyDescent="0.35">
      <c r="A1736" t="s">
        <v>726</v>
      </c>
      <c r="B1736" t="s">
        <v>29</v>
      </c>
      <c r="C1736" t="s">
        <v>15</v>
      </c>
      <c r="D1736" t="s">
        <v>33</v>
      </c>
      <c r="E1736" t="s">
        <v>30</v>
      </c>
      <c r="F1736" s="2">
        <v>45710</v>
      </c>
      <c r="G1736" s="2">
        <v>35632</v>
      </c>
      <c r="H1736" s="4">
        <v>100319</v>
      </c>
      <c r="I1736" s="4">
        <v>5121</v>
      </c>
      <c r="J1736" s="4">
        <f>Table1[[#This Row],[Basic Salary]]+Table1[[#This Row],[Bonus]]</f>
        <v>105440</v>
      </c>
      <c r="K1736">
        <v>92</v>
      </c>
      <c r="L1736">
        <v>85</v>
      </c>
      <c r="M1736" t="s">
        <v>34</v>
      </c>
      <c r="N1736">
        <v>116</v>
      </c>
    </row>
    <row r="1737" spans="1:14" x14ac:dyDescent="0.35">
      <c r="A1737" t="s">
        <v>3641</v>
      </c>
      <c r="B1737" t="s">
        <v>39</v>
      </c>
      <c r="C1737" t="s">
        <v>21</v>
      </c>
      <c r="D1737" t="s">
        <v>43</v>
      </c>
      <c r="E1737" t="s">
        <v>51</v>
      </c>
      <c r="F1737" s="2">
        <v>42252</v>
      </c>
      <c r="G1737" s="2">
        <v>39289</v>
      </c>
      <c r="H1737" s="4">
        <v>78621</v>
      </c>
      <c r="I1737" s="4">
        <v>26818</v>
      </c>
      <c r="J1737" s="4">
        <f>Table1[[#This Row],[Basic Salary]]+Table1[[#This Row],[Bonus]]</f>
        <v>105439</v>
      </c>
      <c r="K1737">
        <v>85</v>
      </c>
      <c r="L1737">
        <v>66</v>
      </c>
      <c r="M1737" t="s">
        <v>18</v>
      </c>
      <c r="N1737">
        <v>101</v>
      </c>
    </row>
    <row r="1738" spans="1:14" x14ac:dyDescent="0.35">
      <c r="A1738" t="s">
        <v>1702</v>
      </c>
      <c r="B1738" t="s">
        <v>95</v>
      </c>
      <c r="C1738" t="s">
        <v>21</v>
      </c>
      <c r="D1738" t="s">
        <v>81</v>
      </c>
      <c r="E1738" t="s">
        <v>26</v>
      </c>
      <c r="F1738" s="2">
        <v>44099</v>
      </c>
      <c r="G1738" s="2">
        <v>37212</v>
      </c>
      <c r="H1738" s="4">
        <v>75606</v>
      </c>
      <c r="I1738" s="4">
        <v>29819</v>
      </c>
      <c r="J1738" s="4">
        <f>Table1[[#This Row],[Basic Salary]]+Table1[[#This Row],[Bonus]]</f>
        <v>105425</v>
      </c>
      <c r="K1738">
        <v>97</v>
      </c>
      <c r="L1738">
        <v>84</v>
      </c>
      <c r="M1738" t="s">
        <v>23</v>
      </c>
      <c r="N1738">
        <v>120</v>
      </c>
    </row>
    <row r="1739" spans="1:14" x14ac:dyDescent="0.35">
      <c r="A1739" t="s">
        <v>4425</v>
      </c>
      <c r="B1739" t="s">
        <v>129</v>
      </c>
      <c r="C1739" t="s">
        <v>21</v>
      </c>
      <c r="D1739" t="s">
        <v>46</v>
      </c>
      <c r="E1739" t="s">
        <v>22</v>
      </c>
      <c r="F1739" s="2">
        <v>44895</v>
      </c>
      <c r="G1739" s="2">
        <v>40270</v>
      </c>
      <c r="H1739" s="4">
        <v>90131</v>
      </c>
      <c r="I1739" s="4">
        <v>15281</v>
      </c>
      <c r="J1739" s="4">
        <f>Table1[[#This Row],[Basic Salary]]+Table1[[#This Row],[Bonus]]</f>
        <v>105412</v>
      </c>
      <c r="K1739">
        <v>87</v>
      </c>
      <c r="L1739">
        <v>79</v>
      </c>
      <c r="M1739" t="s">
        <v>18</v>
      </c>
      <c r="N1739">
        <v>109</v>
      </c>
    </row>
    <row r="1740" spans="1:14" x14ac:dyDescent="0.35">
      <c r="A1740" t="s">
        <v>1703</v>
      </c>
      <c r="B1740" t="s">
        <v>95</v>
      </c>
      <c r="C1740" t="s">
        <v>15</v>
      </c>
      <c r="D1740" t="s">
        <v>40</v>
      </c>
      <c r="E1740" t="s">
        <v>30</v>
      </c>
      <c r="F1740" s="2">
        <v>42377</v>
      </c>
      <c r="G1740" s="2">
        <v>40549</v>
      </c>
      <c r="H1740" s="4">
        <v>89182</v>
      </c>
      <c r="I1740" s="4">
        <v>16220</v>
      </c>
      <c r="J1740" s="4">
        <f>Table1[[#This Row],[Basic Salary]]+Table1[[#This Row],[Bonus]]</f>
        <v>105402</v>
      </c>
      <c r="K1740">
        <v>94</v>
      </c>
      <c r="L1740">
        <v>73</v>
      </c>
      <c r="M1740" t="s">
        <v>23</v>
      </c>
      <c r="N1740">
        <v>103</v>
      </c>
    </row>
    <row r="1741" spans="1:14" x14ac:dyDescent="0.35">
      <c r="A1741" t="s">
        <v>1770</v>
      </c>
      <c r="B1741" t="s">
        <v>39</v>
      </c>
      <c r="C1741" t="s">
        <v>15</v>
      </c>
      <c r="D1741" t="s">
        <v>46</v>
      </c>
      <c r="E1741" t="s">
        <v>26</v>
      </c>
      <c r="F1741" s="2">
        <v>43903</v>
      </c>
      <c r="G1741" s="2">
        <v>40007</v>
      </c>
      <c r="H1741" s="4">
        <v>77099</v>
      </c>
      <c r="I1741" s="4">
        <v>28237</v>
      </c>
      <c r="J1741" s="4">
        <f>Table1[[#This Row],[Basic Salary]]+Table1[[#This Row],[Bonus]]</f>
        <v>105336</v>
      </c>
      <c r="K1741">
        <v>80</v>
      </c>
      <c r="L1741">
        <v>68</v>
      </c>
      <c r="M1741" t="s">
        <v>37</v>
      </c>
      <c r="N1741">
        <v>111</v>
      </c>
    </row>
    <row r="1742" spans="1:14" x14ac:dyDescent="0.35">
      <c r="A1742" t="s">
        <v>3616</v>
      </c>
      <c r="B1742" t="s">
        <v>129</v>
      </c>
      <c r="C1742" t="s">
        <v>15</v>
      </c>
      <c r="D1742" t="s">
        <v>16</v>
      </c>
      <c r="E1742" t="s">
        <v>22</v>
      </c>
      <c r="F1742" s="2">
        <v>42384</v>
      </c>
      <c r="G1742" s="2">
        <v>39067</v>
      </c>
      <c r="H1742" s="4">
        <v>79219</v>
      </c>
      <c r="I1742" s="4">
        <v>26087</v>
      </c>
      <c r="J1742" s="4">
        <f>Table1[[#This Row],[Basic Salary]]+Table1[[#This Row],[Bonus]]</f>
        <v>105306</v>
      </c>
      <c r="K1742">
        <v>68</v>
      </c>
      <c r="L1742">
        <v>49</v>
      </c>
      <c r="M1742" t="s">
        <v>27</v>
      </c>
      <c r="N1742">
        <v>105</v>
      </c>
    </row>
    <row r="1743" spans="1:14" x14ac:dyDescent="0.35">
      <c r="A1743" t="s">
        <v>5019</v>
      </c>
      <c r="B1743" t="s">
        <v>87</v>
      </c>
      <c r="C1743" t="s">
        <v>21</v>
      </c>
      <c r="D1743" t="s">
        <v>46</v>
      </c>
      <c r="E1743" t="s">
        <v>30</v>
      </c>
      <c r="F1743" s="2">
        <v>44159</v>
      </c>
      <c r="G1743" s="2">
        <v>38141</v>
      </c>
      <c r="H1743" s="4">
        <v>97273</v>
      </c>
      <c r="I1743" s="4">
        <v>8011</v>
      </c>
      <c r="J1743" s="4">
        <f>Table1[[#This Row],[Basic Salary]]+Table1[[#This Row],[Bonus]]</f>
        <v>105284</v>
      </c>
      <c r="K1743">
        <v>65</v>
      </c>
      <c r="L1743">
        <v>74</v>
      </c>
      <c r="M1743" t="s">
        <v>31</v>
      </c>
      <c r="N1743">
        <v>120</v>
      </c>
    </row>
    <row r="1744" spans="1:14" x14ac:dyDescent="0.35">
      <c r="A1744" t="s">
        <v>4329</v>
      </c>
      <c r="B1744" t="s">
        <v>129</v>
      </c>
      <c r="C1744" t="s">
        <v>15</v>
      </c>
      <c r="D1744" t="s">
        <v>33</v>
      </c>
      <c r="E1744" t="s">
        <v>17</v>
      </c>
      <c r="F1744" s="2">
        <v>42884</v>
      </c>
      <c r="G1744" s="2">
        <v>38241</v>
      </c>
      <c r="H1744" s="4">
        <v>96975</v>
      </c>
      <c r="I1744" s="4">
        <v>8283</v>
      </c>
      <c r="J1744" s="4">
        <f>Table1[[#This Row],[Basic Salary]]+Table1[[#This Row],[Bonus]]</f>
        <v>105258</v>
      </c>
      <c r="K1744">
        <v>64</v>
      </c>
      <c r="L1744">
        <v>50</v>
      </c>
      <c r="M1744" t="s">
        <v>53</v>
      </c>
      <c r="N1744">
        <v>119</v>
      </c>
    </row>
    <row r="1745" spans="1:14" x14ac:dyDescent="0.35">
      <c r="A1745" t="s">
        <v>4112</v>
      </c>
      <c r="B1745" t="s">
        <v>45</v>
      </c>
      <c r="C1745" t="s">
        <v>15</v>
      </c>
      <c r="D1745" t="s">
        <v>16</v>
      </c>
      <c r="E1745" t="s">
        <v>22</v>
      </c>
      <c r="F1745" s="2">
        <v>45780</v>
      </c>
      <c r="G1745" s="2">
        <v>31056</v>
      </c>
      <c r="H1745" s="4">
        <v>91625</v>
      </c>
      <c r="I1745" s="4">
        <v>13612</v>
      </c>
      <c r="J1745" s="4">
        <f>Table1[[#This Row],[Basic Salary]]+Table1[[#This Row],[Bonus]]</f>
        <v>105237</v>
      </c>
      <c r="K1745">
        <v>61</v>
      </c>
      <c r="L1745">
        <v>65</v>
      </c>
      <c r="M1745" t="s">
        <v>31</v>
      </c>
      <c r="N1745">
        <v>109</v>
      </c>
    </row>
    <row r="1746" spans="1:14" x14ac:dyDescent="0.35">
      <c r="A1746" t="s">
        <v>125</v>
      </c>
      <c r="B1746" t="s">
        <v>14</v>
      </c>
      <c r="C1746" t="s">
        <v>21</v>
      </c>
      <c r="D1746" t="s">
        <v>43</v>
      </c>
      <c r="E1746" t="s">
        <v>51</v>
      </c>
      <c r="F1746" s="2">
        <v>45177</v>
      </c>
      <c r="G1746" s="2">
        <v>37142</v>
      </c>
      <c r="H1746" s="4">
        <v>85931</v>
      </c>
      <c r="I1746" s="4">
        <v>19272</v>
      </c>
      <c r="J1746" s="4">
        <f>Table1[[#This Row],[Basic Salary]]+Table1[[#This Row],[Bonus]]</f>
        <v>105203</v>
      </c>
      <c r="K1746">
        <v>97</v>
      </c>
      <c r="L1746">
        <v>57</v>
      </c>
      <c r="M1746" t="s">
        <v>31</v>
      </c>
      <c r="N1746">
        <v>108</v>
      </c>
    </row>
    <row r="1747" spans="1:14" x14ac:dyDescent="0.35">
      <c r="A1747" t="s">
        <v>2621</v>
      </c>
      <c r="B1747" t="s">
        <v>95</v>
      </c>
      <c r="C1747" t="s">
        <v>21</v>
      </c>
      <c r="D1747" t="s">
        <v>40</v>
      </c>
      <c r="E1747" t="s">
        <v>22</v>
      </c>
      <c r="F1747" s="2">
        <v>45840</v>
      </c>
      <c r="G1747" s="2">
        <v>37842</v>
      </c>
      <c r="H1747" s="4">
        <v>81441</v>
      </c>
      <c r="I1747" s="4">
        <v>23739</v>
      </c>
      <c r="J1747" s="4">
        <f>Table1[[#This Row],[Basic Salary]]+Table1[[#This Row],[Bonus]]</f>
        <v>105180</v>
      </c>
      <c r="K1747">
        <v>81</v>
      </c>
      <c r="L1747">
        <v>70</v>
      </c>
      <c r="M1747" t="s">
        <v>37</v>
      </c>
      <c r="N1747">
        <v>110</v>
      </c>
    </row>
    <row r="1748" spans="1:14" x14ac:dyDescent="0.35">
      <c r="A1748" t="s">
        <v>221</v>
      </c>
      <c r="B1748" t="s">
        <v>77</v>
      </c>
      <c r="C1748" t="s">
        <v>15</v>
      </c>
      <c r="D1748" t="s">
        <v>46</v>
      </c>
      <c r="E1748" t="s">
        <v>30</v>
      </c>
      <c r="F1748" s="2">
        <v>42218</v>
      </c>
      <c r="G1748" s="2">
        <v>39726</v>
      </c>
      <c r="H1748" s="4">
        <v>87991</v>
      </c>
      <c r="I1748" s="4">
        <v>17163</v>
      </c>
      <c r="J1748" s="4">
        <f>Table1[[#This Row],[Basic Salary]]+Table1[[#This Row],[Bonus]]</f>
        <v>105154</v>
      </c>
      <c r="K1748">
        <v>95</v>
      </c>
      <c r="L1748">
        <v>99</v>
      </c>
      <c r="M1748" t="s">
        <v>53</v>
      </c>
      <c r="N1748">
        <v>117</v>
      </c>
    </row>
    <row r="1749" spans="1:14" x14ac:dyDescent="0.35">
      <c r="A1749" t="s">
        <v>459</v>
      </c>
      <c r="B1749" t="s">
        <v>87</v>
      </c>
      <c r="C1749" t="s">
        <v>21</v>
      </c>
      <c r="D1749" t="s">
        <v>33</v>
      </c>
      <c r="E1749" t="s">
        <v>26</v>
      </c>
      <c r="F1749" s="2">
        <v>43657</v>
      </c>
      <c r="G1749" s="2">
        <v>36250</v>
      </c>
      <c r="H1749" s="4">
        <v>87573</v>
      </c>
      <c r="I1749" s="4">
        <v>17560</v>
      </c>
      <c r="J1749" s="4">
        <f>Table1[[#This Row],[Basic Salary]]+Table1[[#This Row],[Bonus]]</f>
        <v>105133</v>
      </c>
      <c r="K1749">
        <v>60</v>
      </c>
      <c r="L1749">
        <v>42</v>
      </c>
      <c r="M1749" t="s">
        <v>23</v>
      </c>
      <c r="N1749">
        <v>107</v>
      </c>
    </row>
    <row r="1750" spans="1:14" x14ac:dyDescent="0.35">
      <c r="A1750" t="s">
        <v>1920</v>
      </c>
      <c r="B1750" t="s">
        <v>60</v>
      </c>
      <c r="C1750" t="s">
        <v>21</v>
      </c>
      <c r="D1750" t="s">
        <v>40</v>
      </c>
      <c r="E1750" t="s">
        <v>17</v>
      </c>
      <c r="F1750" s="2">
        <v>45802</v>
      </c>
      <c r="G1750" s="2">
        <v>31170</v>
      </c>
      <c r="H1750" s="4">
        <v>84450</v>
      </c>
      <c r="I1750" s="4">
        <v>20673</v>
      </c>
      <c r="J1750" s="4">
        <f>Table1[[#This Row],[Basic Salary]]+Table1[[#This Row],[Bonus]]</f>
        <v>105123</v>
      </c>
      <c r="K1750">
        <v>63</v>
      </c>
      <c r="L1750">
        <v>65</v>
      </c>
      <c r="M1750" t="s">
        <v>34</v>
      </c>
      <c r="N1750">
        <v>116</v>
      </c>
    </row>
    <row r="1751" spans="1:14" x14ac:dyDescent="0.35">
      <c r="A1751" t="s">
        <v>1521</v>
      </c>
      <c r="B1751" t="s">
        <v>29</v>
      </c>
      <c r="C1751" t="s">
        <v>15</v>
      </c>
      <c r="D1751" t="s">
        <v>40</v>
      </c>
      <c r="E1751" t="s">
        <v>30</v>
      </c>
      <c r="F1751" s="2">
        <v>42467</v>
      </c>
      <c r="G1751" s="2">
        <v>39492</v>
      </c>
      <c r="H1751" s="4">
        <v>86148</v>
      </c>
      <c r="I1751" s="4">
        <v>18956</v>
      </c>
      <c r="J1751" s="4">
        <f>Table1[[#This Row],[Basic Salary]]+Table1[[#This Row],[Bonus]]</f>
        <v>105104</v>
      </c>
      <c r="K1751">
        <v>97</v>
      </c>
      <c r="L1751">
        <v>50</v>
      </c>
      <c r="M1751" t="s">
        <v>18</v>
      </c>
      <c r="N1751">
        <v>116</v>
      </c>
    </row>
    <row r="1752" spans="1:14" x14ac:dyDescent="0.35">
      <c r="A1752" t="s">
        <v>898</v>
      </c>
      <c r="B1752" t="s">
        <v>75</v>
      </c>
      <c r="C1752" t="s">
        <v>15</v>
      </c>
      <c r="D1752" t="s">
        <v>16</v>
      </c>
      <c r="E1752" t="s">
        <v>51</v>
      </c>
      <c r="F1752" s="2">
        <v>44502</v>
      </c>
      <c r="G1752" s="2">
        <v>30890</v>
      </c>
      <c r="H1752" s="4">
        <v>98724</v>
      </c>
      <c r="I1752" s="4">
        <v>6375</v>
      </c>
      <c r="J1752" s="4">
        <f>Table1[[#This Row],[Basic Salary]]+Table1[[#This Row],[Bonus]]</f>
        <v>105099</v>
      </c>
      <c r="K1752">
        <v>92</v>
      </c>
      <c r="L1752">
        <v>46</v>
      </c>
      <c r="M1752" t="s">
        <v>37</v>
      </c>
      <c r="N1752">
        <v>104</v>
      </c>
    </row>
    <row r="1753" spans="1:14" x14ac:dyDescent="0.35">
      <c r="A1753" t="s">
        <v>1034</v>
      </c>
      <c r="B1753" t="s">
        <v>71</v>
      </c>
      <c r="C1753" t="s">
        <v>21</v>
      </c>
      <c r="D1753" t="s">
        <v>46</v>
      </c>
      <c r="E1753" t="s">
        <v>65</v>
      </c>
      <c r="F1753" s="2">
        <v>43106</v>
      </c>
      <c r="G1753" s="2">
        <v>32653</v>
      </c>
      <c r="H1753" s="4">
        <v>77162</v>
      </c>
      <c r="I1753" s="4">
        <v>27905</v>
      </c>
      <c r="J1753" s="4">
        <f>Table1[[#This Row],[Basic Salary]]+Table1[[#This Row],[Bonus]]</f>
        <v>105067</v>
      </c>
      <c r="K1753">
        <v>79</v>
      </c>
      <c r="L1753">
        <v>40</v>
      </c>
      <c r="M1753" t="s">
        <v>37</v>
      </c>
      <c r="N1753">
        <v>116</v>
      </c>
    </row>
    <row r="1754" spans="1:14" x14ac:dyDescent="0.35">
      <c r="A1754" t="s">
        <v>4053</v>
      </c>
      <c r="B1754" t="s">
        <v>77</v>
      </c>
      <c r="C1754" t="s">
        <v>21</v>
      </c>
      <c r="D1754" t="s">
        <v>46</v>
      </c>
      <c r="E1754" t="s">
        <v>17</v>
      </c>
      <c r="F1754" s="2">
        <v>45749</v>
      </c>
      <c r="G1754" s="2">
        <v>31340</v>
      </c>
      <c r="H1754" s="4">
        <v>87363</v>
      </c>
      <c r="I1754" s="4">
        <v>17696</v>
      </c>
      <c r="J1754" s="4">
        <f>Table1[[#This Row],[Basic Salary]]+Table1[[#This Row],[Bonus]]</f>
        <v>105059</v>
      </c>
      <c r="K1754">
        <v>66</v>
      </c>
      <c r="L1754">
        <v>69</v>
      </c>
      <c r="M1754" t="s">
        <v>27</v>
      </c>
      <c r="N1754">
        <v>109</v>
      </c>
    </row>
    <row r="1755" spans="1:14" x14ac:dyDescent="0.35">
      <c r="A1755" t="s">
        <v>2358</v>
      </c>
      <c r="B1755" t="s">
        <v>75</v>
      </c>
      <c r="C1755" t="s">
        <v>21</v>
      </c>
      <c r="D1755" t="s">
        <v>40</v>
      </c>
      <c r="E1755" t="s">
        <v>65</v>
      </c>
      <c r="F1755" s="2">
        <v>44303</v>
      </c>
      <c r="G1755" s="2">
        <v>35298</v>
      </c>
      <c r="H1755" s="4">
        <v>89261</v>
      </c>
      <c r="I1755" s="4">
        <v>15767</v>
      </c>
      <c r="J1755" s="4">
        <f>Table1[[#This Row],[Basic Salary]]+Table1[[#This Row],[Bonus]]</f>
        <v>105028</v>
      </c>
      <c r="K1755">
        <v>100</v>
      </c>
      <c r="L1755">
        <v>85</v>
      </c>
      <c r="M1755" t="s">
        <v>23</v>
      </c>
      <c r="N1755">
        <v>112</v>
      </c>
    </row>
    <row r="1756" spans="1:14" x14ac:dyDescent="0.35">
      <c r="A1756" t="s">
        <v>2305</v>
      </c>
      <c r="B1756" t="s">
        <v>39</v>
      </c>
      <c r="C1756" t="s">
        <v>15</v>
      </c>
      <c r="D1756" t="s">
        <v>40</v>
      </c>
      <c r="E1756" t="s">
        <v>26</v>
      </c>
      <c r="F1756" s="2">
        <v>42434</v>
      </c>
      <c r="G1756" s="2">
        <v>33281</v>
      </c>
      <c r="H1756" s="4">
        <v>81892</v>
      </c>
      <c r="I1756" s="4">
        <v>23092</v>
      </c>
      <c r="J1756" s="4">
        <f>Table1[[#This Row],[Basic Salary]]+Table1[[#This Row],[Bonus]]</f>
        <v>104984</v>
      </c>
      <c r="K1756">
        <v>79</v>
      </c>
      <c r="L1756">
        <v>89</v>
      </c>
      <c r="M1756" t="s">
        <v>53</v>
      </c>
      <c r="N1756">
        <v>101</v>
      </c>
    </row>
    <row r="1757" spans="1:14" x14ac:dyDescent="0.35">
      <c r="A1757" t="s">
        <v>1853</v>
      </c>
      <c r="B1757" t="s">
        <v>36</v>
      </c>
      <c r="C1757" t="s">
        <v>15</v>
      </c>
      <c r="D1757" t="s">
        <v>46</v>
      </c>
      <c r="E1757" t="s">
        <v>51</v>
      </c>
      <c r="F1757" s="2">
        <v>45194</v>
      </c>
      <c r="G1757" s="2">
        <v>39645</v>
      </c>
      <c r="H1757" s="4">
        <v>93920</v>
      </c>
      <c r="I1757" s="4">
        <v>11054</v>
      </c>
      <c r="J1757" s="4">
        <f>Table1[[#This Row],[Basic Salary]]+Table1[[#This Row],[Bonus]]</f>
        <v>104974</v>
      </c>
      <c r="K1757">
        <v>68</v>
      </c>
      <c r="L1757">
        <v>44</v>
      </c>
      <c r="M1757" t="s">
        <v>53</v>
      </c>
      <c r="N1757">
        <v>109</v>
      </c>
    </row>
    <row r="1758" spans="1:14" x14ac:dyDescent="0.35">
      <c r="A1758" t="s">
        <v>2301</v>
      </c>
      <c r="B1758" t="s">
        <v>50</v>
      </c>
      <c r="C1758" t="s">
        <v>15</v>
      </c>
      <c r="D1758" t="s">
        <v>81</v>
      </c>
      <c r="E1758" t="s">
        <v>51</v>
      </c>
      <c r="F1758" s="2">
        <v>44827</v>
      </c>
      <c r="G1758" s="2">
        <v>31872</v>
      </c>
      <c r="H1758" s="4">
        <v>79778</v>
      </c>
      <c r="I1758" s="4">
        <v>25183</v>
      </c>
      <c r="J1758" s="4">
        <f>Table1[[#This Row],[Basic Salary]]+Table1[[#This Row],[Bonus]]</f>
        <v>104961</v>
      </c>
      <c r="K1758">
        <v>70</v>
      </c>
      <c r="L1758">
        <v>82</v>
      </c>
      <c r="M1758" t="s">
        <v>34</v>
      </c>
      <c r="N1758">
        <v>119</v>
      </c>
    </row>
    <row r="1759" spans="1:14" x14ac:dyDescent="0.35">
      <c r="A1759" t="s">
        <v>1632</v>
      </c>
      <c r="B1759" t="s">
        <v>89</v>
      </c>
      <c r="C1759" t="s">
        <v>21</v>
      </c>
      <c r="D1759" t="s">
        <v>16</v>
      </c>
      <c r="E1759" t="s">
        <v>30</v>
      </c>
      <c r="F1759" s="2">
        <v>44097</v>
      </c>
      <c r="G1759" s="2">
        <v>30787</v>
      </c>
      <c r="H1759" s="4">
        <v>75350</v>
      </c>
      <c r="I1759" s="4">
        <v>29582</v>
      </c>
      <c r="J1759" s="4">
        <f>Table1[[#This Row],[Basic Salary]]+Table1[[#This Row],[Bonus]]</f>
        <v>104932</v>
      </c>
      <c r="K1759">
        <v>69</v>
      </c>
      <c r="L1759">
        <v>79</v>
      </c>
      <c r="M1759" t="s">
        <v>31</v>
      </c>
      <c r="N1759">
        <v>103</v>
      </c>
    </row>
    <row r="1760" spans="1:14" x14ac:dyDescent="0.35">
      <c r="A1760" t="s">
        <v>2289</v>
      </c>
      <c r="B1760" t="s">
        <v>85</v>
      </c>
      <c r="C1760" t="s">
        <v>15</v>
      </c>
      <c r="D1760" t="s">
        <v>33</v>
      </c>
      <c r="E1760" t="s">
        <v>30</v>
      </c>
      <c r="F1760" s="2">
        <v>44209</v>
      </c>
      <c r="G1760" s="2">
        <v>31738</v>
      </c>
      <c r="H1760" s="4">
        <v>82074</v>
      </c>
      <c r="I1760" s="4">
        <v>22807</v>
      </c>
      <c r="J1760" s="4">
        <f>Table1[[#This Row],[Basic Salary]]+Table1[[#This Row],[Bonus]]</f>
        <v>104881</v>
      </c>
      <c r="K1760">
        <v>86</v>
      </c>
      <c r="L1760">
        <v>74</v>
      </c>
      <c r="M1760" t="s">
        <v>27</v>
      </c>
      <c r="N1760">
        <v>113</v>
      </c>
    </row>
    <row r="1761" spans="1:14" x14ac:dyDescent="0.35">
      <c r="A1761" t="s">
        <v>1879</v>
      </c>
      <c r="B1761" t="s">
        <v>69</v>
      </c>
      <c r="C1761" t="s">
        <v>15</v>
      </c>
      <c r="D1761" t="s">
        <v>16</v>
      </c>
      <c r="E1761" t="s">
        <v>65</v>
      </c>
      <c r="F1761" s="2">
        <v>45588</v>
      </c>
      <c r="G1761" s="2">
        <v>30128</v>
      </c>
      <c r="H1761" s="4">
        <v>93191</v>
      </c>
      <c r="I1761" s="4">
        <v>11657</v>
      </c>
      <c r="J1761" s="4">
        <f>Table1[[#This Row],[Basic Salary]]+Table1[[#This Row],[Bonus]]</f>
        <v>104848</v>
      </c>
      <c r="K1761">
        <v>83</v>
      </c>
      <c r="L1761">
        <v>64</v>
      </c>
      <c r="M1761" t="s">
        <v>27</v>
      </c>
      <c r="N1761">
        <v>120</v>
      </c>
    </row>
    <row r="1762" spans="1:14" x14ac:dyDescent="0.35">
      <c r="A1762" t="s">
        <v>3151</v>
      </c>
      <c r="B1762" t="s">
        <v>42</v>
      </c>
      <c r="C1762" t="s">
        <v>21</v>
      </c>
      <c r="D1762" t="s">
        <v>25</v>
      </c>
      <c r="E1762" t="s">
        <v>17</v>
      </c>
      <c r="F1762" s="2">
        <v>42510</v>
      </c>
      <c r="G1762" s="2">
        <v>35848</v>
      </c>
      <c r="H1762" s="4">
        <v>95195</v>
      </c>
      <c r="I1762" s="4">
        <v>9633</v>
      </c>
      <c r="J1762" s="4">
        <f>Table1[[#This Row],[Basic Salary]]+Table1[[#This Row],[Bonus]]</f>
        <v>104828</v>
      </c>
      <c r="K1762">
        <v>86</v>
      </c>
      <c r="L1762">
        <v>92</v>
      </c>
      <c r="M1762" t="s">
        <v>23</v>
      </c>
      <c r="N1762">
        <v>105</v>
      </c>
    </row>
    <row r="1763" spans="1:14" x14ac:dyDescent="0.35">
      <c r="A1763" t="s">
        <v>3423</v>
      </c>
      <c r="B1763" t="s">
        <v>69</v>
      </c>
      <c r="C1763" t="s">
        <v>15</v>
      </c>
      <c r="D1763" t="s">
        <v>81</v>
      </c>
      <c r="E1763" t="s">
        <v>26</v>
      </c>
      <c r="F1763" s="2">
        <v>45928</v>
      </c>
      <c r="G1763" s="2">
        <v>39918</v>
      </c>
      <c r="H1763" s="4">
        <v>85688</v>
      </c>
      <c r="I1763" s="4">
        <v>19125</v>
      </c>
      <c r="J1763" s="4">
        <f>Table1[[#This Row],[Basic Salary]]+Table1[[#This Row],[Bonus]]</f>
        <v>104813</v>
      </c>
      <c r="K1763">
        <v>66</v>
      </c>
      <c r="L1763">
        <v>46</v>
      </c>
      <c r="M1763" t="s">
        <v>37</v>
      </c>
      <c r="N1763">
        <v>112</v>
      </c>
    </row>
    <row r="1764" spans="1:14" x14ac:dyDescent="0.35">
      <c r="A1764" t="s">
        <v>457</v>
      </c>
      <c r="B1764" t="s">
        <v>75</v>
      </c>
      <c r="C1764" t="s">
        <v>15</v>
      </c>
      <c r="D1764" t="s">
        <v>81</v>
      </c>
      <c r="E1764" t="s">
        <v>17</v>
      </c>
      <c r="F1764" s="2">
        <v>42743</v>
      </c>
      <c r="G1764" s="2">
        <v>30545</v>
      </c>
      <c r="H1764" s="4">
        <v>88908</v>
      </c>
      <c r="I1764" s="4">
        <v>15899</v>
      </c>
      <c r="J1764" s="4">
        <f>Table1[[#This Row],[Basic Salary]]+Table1[[#This Row],[Bonus]]</f>
        <v>104807</v>
      </c>
      <c r="K1764">
        <v>100</v>
      </c>
      <c r="L1764">
        <v>51</v>
      </c>
      <c r="M1764" t="s">
        <v>31</v>
      </c>
      <c r="N1764">
        <v>102</v>
      </c>
    </row>
    <row r="1765" spans="1:14" x14ac:dyDescent="0.35">
      <c r="A1765" t="s">
        <v>614</v>
      </c>
      <c r="B1765" t="s">
        <v>36</v>
      </c>
      <c r="C1765" t="s">
        <v>21</v>
      </c>
      <c r="D1765" t="s">
        <v>43</v>
      </c>
      <c r="E1765" t="s">
        <v>30</v>
      </c>
      <c r="F1765" s="2">
        <v>45465</v>
      </c>
      <c r="G1765" s="2">
        <v>35311</v>
      </c>
      <c r="H1765" s="4">
        <v>79046</v>
      </c>
      <c r="I1765" s="4">
        <v>25750</v>
      </c>
      <c r="J1765" s="4">
        <f>Table1[[#This Row],[Basic Salary]]+Table1[[#This Row],[Bonus]]</f>
        <v>104796</v>
      </c>
      <c r="K1765">
        <v>87</v>
      </c>
      <c r="L1765">
        <v>92</v>
      </c>
      <c r="M1765" t="s">
        <v>18</v>
      </c>
      <c r="N1765">
        <v>111</v>
      </c>
    </row>
    <row r="1766" spans="1:14" x14ac:dyDescent="0.35">
      <c r="A1766" t="s">
        <v>155</v>
      </c>
      <c r="B1766" t="s">
        <v>42</v>
      </c>
      <c r="C1766" t="s">
        <v>21</v>
      </c>
      <c r="D1766" t="s">
        <v>46</v>
      </c>
      <c r="E1766" t="s">
        <v>65</v>
      </c>
      <c r="F1766" s="2">
        <v>43834</v>
      </c>
      <c r="G1766" s="2">
        <v>38045</v>
      </c>
      <c r="H1766" s="4">
        <v>88483</v>
      </c>
      <c r="I1766" s="4">
        <v>16309</v>
      </c>
      <c r="J1766" s="4">
        <f>Table1[[#This Row],[Basic Salary]]+Table1[[#This Row],[Bonus]]</f>
        <v>104792</v>
      </c>
      <c r="K1766">
        <v>81</v>
      </c>
      <c r="L1766">
        <v>75</v>
      </c>
      <c r="M1766" t="s">
        <v>34</v>
      </c>
      <c r="N1766">
        <v>118</v>
      </c>
    </row>
    <row r="1767" spans="1:14" x14ac:dyDescent="0.35">
      <c r="A1767" t="s">
        <v>3966</v>
      </c>
      <c r="B1767" t="s">
        <v>69</v>
      </c>
      <c r="C1767" t="s">
        <v>21</v>
      </c>
      <c r="D1767" t="s">
        <v>46</v>
      </c>
      <c r="E1767" t="s">
        <v>22</v>
      </c>
      <c r="F1767" s="2">
        <v>45337</v>
      </c>
      <c r="G1767" s="2">
        <v>36564</v>
      </c>
      <c r="H1767" s="4">
        <v>87139</v>
      </c>
      <c r="I1767" s="4">
        <v>17611</v>
      </c>
      <c r="J1767" s="4">
        <f>Table1[[#This Row],[Basic Salary]]+Table1[[#This Row],[Bonus]]</f>
        <v>104750</v>
      </c>
      <c r="K1767">
        <v>61</v>
      </c>
      <c r="L1767">
        <v>59</v>
      </c>
      <c r="M1767" t="s">
        <v>34</v>
      </c>
      <c r="N1767">
        <v>105</v>
      </c>
    </row>
    <row r="1768" spans="1:14" x14ac:dyDescent="0.35">
      <c r="A1768" t="s">
        <v>2001</v>
      </c>
      <c r="B1768" t="s">
        <v>45</v>
      </c>
      <c r="C1768" t="s">
        <v>21</v>
      </c>
      <c r="D1768" t="s">
        <v>40</v>
      </c>
      <c r="E1768" t="s">
        <v>22</v>
      </c>
      <c r="F1768" s="2">
        <v>42565</v>
      </c>
      <c r="G1768" s="2">
        <v>33335</v>
      </c>
      <c r="H1768" s="4">
        <v>85521</v>
      </c>
      <c r="I1768" s="4">
        <v>19227</v>
      </c>
      <c r="J1768" s="4">
        <f>Table1[[#This Row],[Basic Salary]]+Table1[[#This Row],[Bonus]]</f>
        <v>104748</v>
      </c>
      <c r="K1768">
        <v>60</v>
      </c>
      <c r="L1768">
        <v>47</v>
      </c>
      <c r="M1768" t="s">
        <v>53</v>
      </c>
      <c r="N1768">
        <v>118</v>
      </c>
    </row>
    <row r="1769" spans="1:14" x14ac:dyDescent="0.35">
      <c r="A1769" t="s">
        <v>3212</v>
      </c>
      <c r="B1769" t="s">
        <v>48</v>
      </c>
      <c r="C1769" t="s">
        <v>21</v>
      </c>
      <c r="D1769" t="s">
        <v>16</v>
      </c>
      <c r="E1769" t="s">
        <v>51</v>
      </c>
      <c r="F1769" s="2">
        <v>44924</v>
      </c>
      <c r="G1769" s="2">
        <v>32772</v>
      </c>
      <c r="H1769" s="4">
        <v>90446</v>
      </c>
      <c r="I1769" s="4">
        <v>14286</v>
      </c>
      <c r="J1769" s="4">
        <f>Table1[[#This Row],[Basic Salary]]+Table1[[#This Row],[Bonus]]</f>
        <v>104732</v>
      </c>
      <c r="K1769">
        <v>83</v>
      </c>
      <c r="L1769">
        <v>85</v>
      </c>
      <c r="M1769" t="s">
        <v>34</v>
      </c>
      <c r="N1769">
        <v>113</v>
      </c>
    </row>
    <row r="1770" spans="1:14" x14ac:dyDescent="0.35">
      <c r="A1770" t="s">
        <v>4383</v>
      </c>
      <c r="B1770" t="s">
        <v>85</v>
      </c>
      <c r="C1770" t="s">
        <v>15</v>
      </c>
      <c r="D1770" t="s">
        <v>43</v>
      </c>
      <c r="E1770" t="s">
        <v>30</v>
      </c>
      <c r="F1770" s="2">
        <v>45211</v>
      </c>
      <c r="G1770" s="2">
        <v>40157</v>
      </c>
      <c r="H1770" s="4">
        <v>90484</v>
      </c>
      <c r="I1770" s="4">
        <v>14217</v>
      </c>
      <c r="J1770" s="4">
        <f>Table1[[#This Row],[Basic Salary]]+Table1[[#This Row],[Bonus]]</f>
        <v>104701</v>
      </c>
      <c r="K1770">
        <v>96</v>
      </c>
      <c r="L1770">
        <v>45</v>
      </c>
      <c r="M1770" t="s">
        <v>18</v>
      </c>
      <c r="N1770">
        <v>103</v>
      </c>
    </row>
    <row r="1771" spans="1:14" x14ac:dyDescent="0.35">
      <c r="A1771" t="s">
        <v>1506</v>
      </c>
      <c r="B1771" t="s">
        <v>62</v>
      </c>
      <c r="C1771" t="s">
        <v>21</v>
      </c>
      <c r="D1771" t="s">
        <v>81</v>
      </c>
      <c r="E1771" t="s">
        <v>22</v>
      </c>
      <c r="F1771" s="2">
        <v>44348</v>
      </c>
      <c r="G1771" s="2">
        <v>37098</v>
      </c>
      <c r="H1771" s="4">
        <v>88418</v>
      </c>
      <c r="I1771" s="4">
        <v>16268</v>
      </c>
      <c r="J1771" s="4">
        <f>Table1[[#This Row],[Basic Salary]]+Table1[[#This Row],[Bonus]]</f>
        <v>104686</v>
      </c>
      <c r="K1771">
        <v>72</v>
      </c>
      <c r="L1771">
        <v>80</v>
      </c>
      <c r="M1771" t="s">
        <v>34</v>
      </c>
      <c r="N1771">
        <v>119</v>
      </c>
    </row>
    <row r="1772" spans="1:14" x14ac:dyDescent="0.35">
      <c r="A1772" t="s">
        <v>2857</v>
      </c>
      <c r="B1772" t="s">
        <v>129</v>
      </c>
      <c r="C1772" t="s">
        <v>21</v>
      </c>
      <c r="D1772" t="s">
        <v>25</v>
      </c>
      <c r="E1772" t="s">
        <v>51</v>
      </c>
      <c r="F1772" s="2">
        <v>45670</v>
      </c>
      <c r="G1772" s="2">
        <v>29231</v>
      </c>
      <c r="H1772" s="4">
        <v>79932</v>
      </c>
      <c r="I1772" s="4">
        <v>24750</v>
      </c>
      <c r="J1772" s="4">
        <f>Table1[[#This Row],[Basic Salary]]+Table1[[#This Row],[Bonus]]</f>
        <v>104682</v>
      </c>
      <c r="K1772">
        <v>87</v>
      </c>
      <c r="L1772">
        <v>76</v>
      </c>
      <c r="M1772" t="s">
        <v>18</v>
      </c>
      <c r="N1772">
        <v>102</v>
      </c>
    </row>
    <row r="1773" spans="1:14" x14ac:dyDescent="0.35">
      <c r="A1773" t="s">
        <v>1803</v>
      </c>
      <c r="B1773" t="s">
        <v>77</v>
      </c>
      <c r="C1773" t="s">
        <v>15</v>
      </c>
      <c r="D1773" t="s">
        <v>25</v>
      </c>
      <c r="E1773" t="s">
        <v>17</v>
      </c>
      <c r="F1773" s="2">
        <v>45926</v>
      </c>
      <c r="G1773" s="2">
        <v>40402</v>
      </c>
      <c r="H1773" s="4">
        <v>91805</v>
      </c>
      <c r="I1773" s="4">
        <v>12818</v>
      </c>
      <c r="J1773" s="4">
        <f>Table1[[#This Row],[Basic Salary]]+Table1[[#This Row],[Bonus]]</f>
        <v>104623</v>
      </c>
      <c r="K1773">
        <v>86</v>
      </c>
      <c r="L1773">
        <v>40</v>
      </c>
      <c r="M1773" t="s">
        <v>18</v>
      </c>
      <c r="N1773">
        <v>117</v>
      </c>
    </row>
    <row r="1774" spans="1:14" x14ac:dyDescent="0.35">
      <c r="A1774" t="s">
        <v>3189</v>
      </c>
      <c r="B1774" t="s">
        <v>89</v>
      </c>
      <c r="C1774" t="s">
        <v>15</v>
      </c>
      <c r="D1774" t="s">
        <v>16</v>
      </c>
      <c r="E1774" t="s">
        <v>17</v>
      </c>
      <c r="F1774" s="2">
        <v>43367</v>
      </c>
      <c r="G1774" s="2">
        <v>32599</v>
      </c>
      <c r="H1774" s="4">
        <v>76784</v>
      </c>
      <c r="I1774" s="4">
        <v>27831</v>
      </c>
      <c r="J1774" s="4">
        <f>Table1[[#This Row],[Basic Salary]]+Table1[[#This Row],[Bonus]]</f>
        <v>104615</v>
      </c>
      <c r="K1774">
        <v>79</v>
      </c>
      <c r="L1774">
        <v>79</v>
      </c>
      <c r="M1774" t="s">
        <v>23</v>
      </c>
      <c r="N1774">
        <v>103</v>
      </c>
    </row>
    <row r="1775" spans="1:14" x14ac:dyDescent="0.35">
      <c r="A1775" t="s">
        <v>703</v>
      </c>
      <c r="B1775" t="s">
        <v>129</v>
      </c>
      <c r="C1775" t="s">
        <v>21</v>
      </c>
      <c r="D1775" t="s">
        <v>46</v>
      </c>
      <c r="E1775" t="s">
        <v>17</v>
      </c>
      <c r="F1775" s="2">
        <v>42974</v>
      </c>
      <c r="G1775" s="2">
        <v>40888</v>
      </c>
      <c r="H1775" s="4">
        <v>90762</v>
      </c>
      <c r="I1775" s="4">
        <v>13822</v>
      </c>
      <c r="J1775" s="4">
        <f>Table1[[#This Row],[Basic Salary]]+Table1[[#This Row],[Bonus]]</f>
        <v>104584</v>
      </c>
      <c r="K1775">
        <v>86</v>
      </c>
      <c r="L1775">
        <v>99</v>
      </c>
      <c r="M1775" t="s">
        <v>23</v>
      </c>
      <c r="N1775">
        <v>119</v>
      </c>
    </row>
    <row r="1776" spans="1:14" x14ac:dyDescent="0.35">
      <c r="A1776" t="s">
        <v>1663</v>
      </c>
      <c r="B1776" t="s">
        <v>42</v>
      </c>
      <c r="C1776" t="s">
        <v>21</v>
      </c>
      <c r="D1776" t="s">
        <v>16</v>
      </c>
      <c r="E1776" t="s">
        <v>22</v>
      </c>
      <c r="F1776" s="2">
        <v>44042</v>
      </c>
      <c r="G1776" s="2">
        <v>36306</v>
      </c>
      <c r="H1776" s="4">
        <v>86040</v>
      </c>
      <c r="I1776" s="4">
        <v>18514</v>
      </c>
      <c r="J1776" s="4">
        <f>Table1[[#This Row],[Basic Salary]]+Table1[[#This Row],[Bonus]]</f>
        <v>104554</v>
      </c>
      <c r="K1776">
        <v>71</v>
      </c>
      <c r="L1776">
        <v>40</v>
      </c>
      <c r="M1776" t="s">
        <v>23</v>
      </c>
      <c r="N1776">
        <v>102</v>
      </c>
    </row>
    <row r="1777" spans="1:14" x14ac:dyDescent="0.35">
      <c r="A1777" t="s">
        <v>1688</v>
      </c>
      <c r="B1777" t="s">
        <v>71</v>
      </c>
      <c r="C1777" t="s">
        <v>15</v>
      </c>
      <c r="D1777" t="s">
        <v>25</v>
      </c>
      <c r="E1777" t="s">
        <v>65</v>
      </c>
      <c r="F1777" s="2">
        <v>42545</v>
      </c>
      <c r="G1777" s="2">
        <v>39136</v>
      </c>
      <c r="H1777" s="4">
        <v>98763</v>
      </c>
      <c r="I1777" s="4">
        <v>5775</v>
      </c>
      <c r="J1777" s="4">
        <f>Table1[[#This Row],[Basic Salary]]+Table1[[#This Row],[Bonus]]</f>
        <v>104538</v>
      </c>
      <c r="K1777">
        <v>88</v>
      </c>
      <c r="L1777">
        <v>71</v>
      </c>
      <c r="M1777" t="s">
        <v>31</v>
      </c>
      <c r="N1777">
        <v>114</v>
      </c>
    </row>
    <row r="1778" spans="1:14" x14ac:dyDescent="0.35">
      <c r="A1778" t="s">
        <v>1850</v>
      </c>
      <c r="B1778" t="s">
        <v>71</v>
      </c>
      <c r="C1778" t="s">
        <v>15</v>
      </c>
      <c r="D1778" t="s">
        <v>40</v>
      </c>
      <c r="E1778" t="s">
        <v>65</v>
      </c>
      <c r="F1778" s="2">
        <v>45272</v>
      </c>
      <c r="G1778" s="2">
        <v>33635</v>
      </c>
      <c r="H1778" s="4">
        <v>92067</v>
      </c>
      <c r="I1778" s="4">
        <v>12466</v>
      </c>
      <c r="J1778" s="4">
        <f>Table1[[#This Row],[Basic Salary]]+Table1[[#This Row],[Bonus]]</f>
        <v>104533</v>
      </c>
      <c r="K1778">
        <v>80</v>
      </c>
      <c r="L1778">
        <v>63</v>
      </c>
      <c r="M1778" t="s">
        <v>18</v>
      </c>
      <c r="N1778">
        <v>102</v>
      </c>
    </row>
    <row r="1779" spans="1:14" x14ac:dyDescent="0.35">
      <c r="A1779" t="s">
        <v>2088</v>
      </c>
      <c r="B1779" t="s">
        <v>14</v>
      </c>
      <c r="C1779" t="s">
        <v>21</v>
      </c>
      <c r="D1779" t="s">
        <v>33</v>
      </c>
      <c r="E1779" t="s">
        <v>26</v>
      </c>
      <c r="F1779" s="2">
        <v>42503</v>
      </c>
      <c r="G1779" s="2">
        <v>29404</v>
      </c>
      <c r="H1779" s="4">
        <v>96793</v>
      </c>
      <c r="I1779" s="4">
        <v>7739</v>
      </c>
      <c r="J1779" s="4">
        <f>Table1[[#This Row],[Basic Salary]]+Table1[[#This Row],[Bonus]]</f>
        <v>104532</v>
      </c>
      <c r="K1779">
        <v>78</v>
      </c>
      <c r="L1779">
        <v>52</v>
      </c>
      <c r="M1779" t="s">
        <v>31</v>
      </c>
      <c r="N1779">
        <v>113</v>
      </c>
    </row>
    <row r="1780" spans="1:14" x14ac:dyDescent="0.35">
      <c r="A1780" t="s">
        <v>2363</v>
      </c>
      <c r="B1780" t="s">
        <v>77</v>
      </c>
      <c r="C1780" t="s">
        <v>15</v>
      </c>
      <c r="D1780" t="s">
        <v>25</v>
      </c>
      <c r="E1780" t="s">
        <v>51</v>
      </c>
      <c r="F1780" s="2">
        <v>44064</v>
      </c>
      <c r="G1780" s="2">
        <v>34819</v>
      </c>
      <c r="H1780" s="4">
        <v>81939</v>
      </c>
      <c r="I1780" s="4">
        <v>22575</v>
      </c>
      <c r="J1780" s="4">
        <f>Table1[[#This Row],[Basic Salary]]+Table1[[#This Row],[Bonus]]</f>
        <v>104514</v>
      </c>
      <c r="K1780">
        <v>67</v>
      </c>
      <c r="L1780">
        <v>89</v>
      </c>
      <c r="M1780" t="s">
        <v>53</v>
      </c>
      <c r="N1780">
        <v>119</v>
      </c>
    </row>
    <row r="1781" spans="1:14" x14ac:dyDescent="0.35">
      <c r="A1781" t="s">
        <v>4427</v>
      </c>
      <c r="B1781" t="s">
        <v>75</v>
      </c>
      <c r="C1781" t="s">
        <v>21</v>
      </c>
      <c r="D1781" t="s">
        <v>46</v>
      </c>
      <c r="E1781" t="s">
        <v>22</v>
      </c>
      <c r="F1781" s="2">
        <v>44779</v>
      </c>
      <c r="G1781" s="2">
        <v>40999</v>
      </c>
      <c r="H1781" s="4">
        <v>80619</v>
      </c>
      <c r="I1781" s="4">
        <v>23880</v>
      </c>
      <c r="J1781" s="4">
        <f>Table1[[#This Row],[Basic Salary]]+Table1[[#This Row],[Bonus]]</f>
        <v>104499</v>
      </c>
      <c r="K1781">
        <v>97</v>
      </c>
      <c r="L1781">
        <v>46</v>
      </c>
      <c r="M1781" t="s">
        <v>27</v>
      </c>
      <c r="N1781">
        <v>111</v>
      </c>
    </row>
    <row r="1782" spans="1:14" x14ac:dyDescent="0.35">
      <c r="A1782" t="s">
        <v>1499</v>
      </c>
      <c r="B1782" t="s">
        <v>20</v>
      </c>
      <c r="C1782" t="s">
        <v>21</v>
      </c>
      <c r="D1782" t="s">
        <v>16</v>
      </c>
      <c r="E1782" t="s">
        <v>22</v>
      </c>
      <c r="F1782" s="2">
        <v>45972</v>
      </c>
      <c r="G1782" s="2">
        <v>37014</v>
      </c>
      <c r="H1782" s="4">
        <v>85874</v>
      </c>
      <c r="I1782" s="4">
        <v>18601</v>
      </c>
      <c r="J1782" s="4">
        <f>Table1[[#This Row],[Basic Salary]]+Table1[[#This Row],[Bonus]]</f>
        <v>104475</v>
      </c>
      <c r="K1782">
        <v>94</v>
      </c>
      <c r="L1782">
        <v>68</v>
      </c>
      <c r="M1782" t="s">
        <v>37</v>
      </c>
      <c r="N1782">
        <v>120</v>
      </c>
    </row>
    <row r="1783" spans="1:14" x14ac:dyDescent="0.35">
      <c r="A1783" t="s">
        <v>1154</v>
      </c>
      <c r="B1783" t="s">
        <v>95</v>
      </c>
      <c r="C1783" t="s">
        <v>21</v>
      </c>
      <c r="D1783" t="s">
        <v>16</v>
      </c>
      <c r="E1783" t="s">
        <v>65</v>
      </c>
      <c r="F1783" s="2">
        <v>43160</v>
      </c>
      <c r="G1783" s="2">
        <v>31887</v>
      </c>
      <c r="H1783" s="4">
        <v>95984</v>
      </c>
      <c r="I1783" s="4">
        <v>8488</v>
      </c>
      <c r="J1783" s="4">
        <f>Table1[[#This Row],[Basic Salary]]+Table1[[#This Row],[Bonus]]</f>
        <v>104472</v>
      </c>
      <c r="K1783">
        <v>64</v>
      </c>
      <c r="L1783">
        <v>53</v>
      </c>
      <c r="M1783" t="s">
        <v>23</v>
      </c>
      <c r="N1783">
        <v>101</v>
      </c>
    </row>
    <row r="1784" spans="1:14" x14ac:dyDescent="0.35">
      <c r="A1784" t="s">
        <v>394</v>
      </c>
      <c r="B1784" t="s">
        <v>69</v>
      </c>
      <c r="C1784" t="s">
        <v>15</v>
      </c>
      <c r="D1784" t="s">
        <v>25</v>
      </c>
      <c r="E1784" t="s">
        <v>30</v>
      </c>
      <c r="F1784" s="2">
        <v>43074</v>
      </c>
      <c r="G1784" s="2">
        <v>34382</v>
      </c>
      <c r="H1784" s="4">
        <v>76505</v>
      </c>
      <c r="I1784" s="4">
        <v>27961</v>
      </c>
      <c r="J1784" s="4">
        <f>Table1[[#This Row],[Basic Salary]]+Table1[[#This Row],[Bonus]]</f>
        <v>104466</v>
      </c>
      <c r="K1784">
        <v>80</v>
      </c>
      <c r="L1784">
        <v>60</v>
      </c>
      <c r="M1784" t="s">
        <v>27</v>
      </c>
      <c r="N1784">
        <v>109</v>
      </c>
    </row>
    <row r="1785" spans="1:14" x14ac:dyDescent="0.35">
      <c r="A1785" t="s">
        <v>1699</v>
      </c>
      <c r="B1785" t="s">
        <v>45</v>
      </c>
      <c r="C1785" t="s">
        <v>15</v>
      </c>
      <c r="D1785" t="s">
        <v>40</v>
      </c>
      <c r="E1785" t="s">
        <v>51</v>
      </c>
      <c r="F1785" s="2">
        <v>45893</v>
      </c>
      <c r="G1785" s="2">
        <v>37569</v>
      </c>
      <c r="H1785" s="4">
        <v>78284</v>
      </c>
      <c r="I1785" s="4">
        <v>26169</v>
      </c>
      <c r="J1785" s="4">
        <f>Table1[[#This Row],[Basic Salary]]+Table1[[#This Row],[Bonus]]</f>
        <v>104453</v>
      </c>
      <c r="K1785">
        <v>100</v>
      </c>
      <c r="L1785">
        <v>50</v>
      </c>
      <c r="M1785" t="s">
        <v>37</v>
      </c>
      <c r="N1785">
        <v>120</v>
      </c>
    </row>
    <row r="1786" spans="1:14" x14ac:dyDescent="0.35">
      <c r="A1786" t="s">
        <v>4094</v>
      </c>
      <c r="B1786" t="s">
        <v>42</v>
      </c>
      <c r="C1786" t="s">
        <v>21</v>
      </c>
      <c r="D1786" t="s">
        <v>25</v>
      </c>
      <c r="E1786" t="s">
        <v>51</v>
      </c>
      <c r="F1786" s="2">
        <v>45734</v>
      </c>
      <c r="G1786" s="2">
        <v>40731</v>
      </c>
      <c r="H1786" s="4">
        <v>85087</v>
      </c>
      <c r="I1786" s="4">
        <v>19308</v>
      </c>
      <c r="J1786" s="4">
        <f>Table1[[#This Row],[Basic Salary]]+Table1[[#This Row],[Bonus]]</f>
        <v>104395</v>
      </c>
      <c r="K1786">
        <v>71</v>
      </c>
      <c r="L1786">
        <v>95</v>
      </c>
      <c r="M1786" t="s">
        <v>53</v>
      </c>
      <c r="N1786">
        <v>112</v>
      </c>
    </row>
    <row r="1787" spans="1:14" x14ac:dyDescent="0.35">
      <c r="A1787" t="s">
        <v>172</v>
      </c>
      <c r="B1787" t="s">
        <v>50</v>
      </c>
      <c r="C1787" t="s">
        <v>21</v>
      </c>
      <c r="D1787" t="s">
        <v>16</v>
      </c>
      <c r="E1787" t="s">
        <v>26</v>
      </c>
      <c r="F1787" s="2">
        <v>42062</v>
      </c>
      <c r="G1787" s="2">
        <v>33553</v>
      </c>
      <c r="H1787" s="4">
        <v>95329</v>
      </c>
      <c r="I1787" s="4">
        <v>9049</v>
      </c>
      <c r="J1787" s="4">
        <f>Table1[[#This Row],[Basic Salary]]+Table1[[#This Row],[Bonus]]</f>
        <v>104378</v>
      </c>
      <c r="K1787">
        <v>89</v>
      </c>
      <c r="L1787">
        <v>63</v>
      </c>
      <c r="M1787" t="s">
        <v>18</v>
      </c>
      <c r="N1787">
        <v>109</v>
      </c>
    </row>
    <row r="1788" spans="1:14" x14ac:dyDescent="0.35">
      <c r="A1788" t="s">
        <v>3330</v>
      </c>
      <c r="B1788" t="s">
        <v>45</v>
      </c>
      <c r="C1788" t="s">
        <v>21</v>
      </c>
      <c r="D1788" t="s">
        <v>25</v>
      </c>
      <c r="E1788" t="s">
        <v>22</v>
      </c>
      <c r="F1788" s="2">
        <v>45584</v>
      </c>
      <c r="G1788" s="2">
        <v>29233</v>
      </c>
      <c r="H1788" s="4">
        <v>85057</v>
      </c>
      <c r="I1788" s="4">
        <v>19280</v>
      </c>
      <c r="J1788" s="4">
        <f>Table1[[#This Row],[Basic Salary]]+Table1[[#This Row],[Bonus]]</f>
        <v>104337</v>
      </c>
      <c r="K1788">
        <v>64</v>
      </c>
      <c r="L1788">
        <v>60</v>
      </c>
      <c r="M1788" t="s">
        <v>53</v>
      </c>
      <c r="N1788">
        <v>110</v>
      </c>
    </row>
    <row r="1789" spans="1:14" x14ac:dyDescent="0.35">
      <c r="A1789" t="s">
        <v>1649</v>
      </c>
      <c r="B1789" t="s">
        <v>89</v>
      </c>
      <c r="C1789" t="s">
        <v>15</v>
      </c>
      <c r="D1789" t="s">
        <v>33</v>
      </c>
      <c r="E1789" t="s">
        <v>17</v>
      </c>
      <c r="F1789" s="2">
        <v>44860</v>
      </c>
      <c r="G1789" s="2">
        <v>36019</v>
      </c>
      <c r="H1789" s="4">
        <v>97093</v>
      </c>
      <c r="I1789" s="4">
        <v>7226</v>
      </c>
      <c r="J1789" s="4">
        <f>Table1[[#This Row],[Basic Salary]]+Table1[[#This Row],[Bonus]]</f>
        <v>104319</v>
      </c>
      <c r="K1789">
        <v>62</v>
      </c>
      <c r="L1789">
        <v>52</v>
      </c>
      <c r="M1789" t="s">
        <v>23</v>
      </c>
      <c r="N1789">
        <v>102</v>
      </c>
    </row>
    <row r="1790" spans="1:14" x14ac:dyDescent="0.35">
      <c r="A1790" t="s">
        <v>2716</v>
      </c>
      <c r="B1790" t="s">
        <v>77</v>
      </c>
      <c r="C1790" t="s">
        <v>21</v>
      </c>
      <c r="D1790" t="s">
        <v>46</v>
      </c>
      <c r="E1790" t="s">
        <v>26</v>
      </c>
      <c r="F1790" s="2">
        <v>45084</v>
      </c>
      <c r="G1790" s="2">
        <v>40547</v>
      </c>
      <c r="H1790" s="4">
        <v>89506</v>
      </c>
      <c r="I1790" s="4">
        <v>14802</v>
      </c>
      <c r="J1790" s="4">
        <f>Table1[[#This Row],[Basic Salary]]+Table1[[#This Row],[Bonus]]</f>
        <v>104308</v>
      </c>
      <c r="K1790">
        <v>92</v>
      </c>
      <c r="L1790">
        <v>40</v>
      </c>
      <c r="M1790" t="s">
        <v>23</v>
      </c>
      <c r="N1790">
        <v>111</v>
      </c>
    </row>
    <row r="1791" spans="1:14" x14ac:dyDescent="0.35">
      <c r="A1791" t="s">
        <v>3894</v>
      </c>
      <c r="B1791" t="s">
        <v>71</v>
      </c>
      <c r="C1791" t="s">
        <v>15</v>
      </c>
      <c r="D1791" t="s">
        <v>16</v>
      </c>
      <c r="E1791" t="s">
        <v>65</v>
      </c>
      <c r="F1791" s="2">
        <v>43116</v>
      </c>
      <c r="G1791" s="2">
        <v>32115</v>
      </c>
      <c r="H1791" s="4">
        <v>76897</v>
      </c>
      <c r="I1791" s="4">
        <v>27393</v>
      </c>
      <c r="J1791" s="4">
        <f>Table1[[#This Row],[Basic Salary]]+Table1[[#This Row],[Bonus]]</f>
        <v>104290</v>
      </c>
      <c r="K1791">
        <v>76</v>
      </c>
      <c r="L1791">
        <v>66</v>
      </c>
      <c r="M1791" t="s">
        <v>18</v>
      </c>
      <c r="N1791">
        <v>117</v>
      </c>
    </row>
    <row r="1792" spans="1:14" x14ac:dyDescent="0.35">
      <c r="A1792" t="s">
        <v>3459</v>
      </c>
      <c r="B1792" t="s">
        <v>50</v>
      </c>
      <c r="C1792" t="s">
        <v>21</v>
      </c>
      <c r="D1792" t="s">
        <v>46</v>
      </c>
      <c r="E1792" t="s">
        <v>65</v>
      </c>
      <c r="F1792" s="2">
        <v>45974</v>
      </c>
      <c r="G1792" s="2">
        <v>38648</v>
      </c>
      <c r="H1792" s="4">
        <v>86264</v>
      </c>
      <c r="I1792" s="4">
        <v>17973</v>
      </c>
      <c r="J1792" s="4">
        <f>Table1[[#This Row],[Basic Salary]]+Table1[[#This Row],[Bonus]]</f>
        <v>104237</v>
      </c>
      <c r="K1792">
        <v>75</v>
      </c>
      <c r="L1792">
        <v>43</v>
      </c>
      <c r="M1792" t="s">
        <v>18</v>
      </c>
      <c r="N1792">
        <v>119</v>
      </c>
    </row>
    <row r="1793" spans="1:14" x14ac:dyDescent="0.35">
      <c r="A1793" t="s">
        <v>2921</v>
      </c>
      <c r="B1793" t="s">
        <v>57</v>
      </c>
      <c r="C1793" t="s">
        <v>21</v>
      </c>
      <c r="D1793" t="s">
        <v>16</v>
      </c>
      <c r="E1793" t="s">
        <v>22</v>
      </c>
      <c r="F1793" s="2">
        <v>44334</v>
      </c>
      <c r="G1793" s="2">
        <v>38580</v>
      </c>
      <c r="H1793" s="4">
        <v>86606</v>
      </c>
      <c r="I1793" s="4">
        <v>17628</v>
      </c>
      <c r="J1793" s="4">
        <f>Table1[[#This Row],[Basic Salary]]+Table1[[#This Row],[Bonus]]</f>
        <v>104234</v>
      </c>
      <c r="K1793">
        <v>88</v>
      </c>
      <c r="L1793">
        <v>62</v>
      </c>
      <c r="M1793" t="s">
        <v>23</v>
      </c>
      <c r="N1793">
        <v>117</v>
      </c>
    </row>
    <row r="1794" spans="1:14" x14ac:dyDescent="0.35">
      <c r="A1794" t="s">
        <v>1278</v>
      </c>
      <c r="B1794" t="s">
        <v>48</v>
      </c>
      <c r="C1794" t="s">
        <v>15</v>
      </c>
      <c r="D1794" t="s">
        <v>25</v>
      </c>
      <c r="E1794" t="s">
        <v>30</v>
      </c>
      <c r="F1794" s="2">
        <v>45782</v>
      </c>
      <c r="G1794" s="2">
        <v>33339</v>
      </c>
      <c r="H1794" s="4">
        <v>76173</v>
      </c>
      <c r="I1794" s="4">
        <v>28044</v>
      </c>
      <c r="J1794" s="4">
        <f>Table1[[#This Row],[Basic Salary]]+Table1[[#This Row],[Bonus]]</f>
        <v>104217</v>
      </c>
      <c r="K1794">
        <v>82</v>
      </c>
      <c r="L1794">
        <v>44</v>
      </c>
      <c r="M1794" t="s">
        <v>34</v>
      </c>
      <c r="N1794">
        <v>106</v>
      </c>
    </row>
    <row r="1795" spans="1:14" x14ac:dyDescent="0.35">
      <c r="A1795" t="s">
        <v>4565</v>
      </c>
      <c r="B1795" t="s">
        <v>20</v>
      </c>
      <c r="C1795" t="s">
        <v>15</v>
      </c>
      <c r="D1795" t="s">
        <v>25</v>
      </c>
      <c r="E1795" t="s">
        <v>51</v>
      </c>
      <c r="F1795" s="2">
        <v>43127</v>
      </c>
      <c r="G1795" s="2">
        <v>37662</v>
      </c>
      <c r="H1795" s="4">
        <v>84651</v>
      </c>
      <c r="I1795" s="4">
        <v>19561</v>
      </c>
      <c r="J1795" s="4">
        <f>Table1[[#This Row],[Basic Salary]]+Table1[[#This Row],[Bonus]]</f>
        <v>104212</v>
      </c>
      <c r="K1795">
        <v>83</v>
      </c>
      <c r="L1795">
        <v>64</v>
      </c>
      <c r="M1795" t="s">
        <v>34</v>
      </c>
      <c r="N1795">
        <v>103</v>
      </c>
    </row>
    <row r="1796" spans="1:14" x14ac:dyDescent="0.35">
      <c r="A1796" t="s">
        <v>2613</v>
      </c>
      <c r="B1796" t="s">
        <v>85</v>
      </c>
      <c r="C1796" t="s">
        <v>21</v>
      </c>
      <c r="D1796" t="s">
        <v>16</v>
      </c>
      <c r="E1796" t="s">
        <v>17</v>
      </c>
      <c r="F1796" s="2">
        <v>44701</v>
      </c>
      <c r="G1796" s="2">
        <v>40663</v>
      </c>
      <c r="H1796" s="4">
        <v>86133</v>
      </c>
      <c r="I1796" s="4">
        <v>18071</v>
      </c>
      <c r="J1796" s="4">
        <f>Table1[[#This Row],[Basic Salary]]+Table1[[#This Row],[Bonus]]</f>
        <v>104204</v>
      </c>
      <c r="K1796">
        <v>69</v>
      </c>
      <c r="L1796">
        <v>93</v>
      </c>
      <c r="M1796" t="s">
        <v>23</v>
      </c>
      <c r="N1796">
        <v>103</v>
      </c>
    </row>
    <row r="1797" spans="1:14" x14ac:dyDescent="0.35">
      <c r="A1797" t="s">
        <v>1181</v>
      </c>
      <c r="B1797" t="s">
        <v>36</v>
      </c>
      <c r="C1797" t="s">
        <v>21</v>
      </c>
      <c r="D1797" t="s">
        <v>43</v>
      </c>
      <c r="E1797" t="s">
        <v>30</v>
      </c>
      <c r="F1797" s="2">
        <v>42469</v>
      </c>
      <c r="G1797" s="2">
        <v>32101</v>
      </c>
      <c r="H1797" s="4">
        <v>85138</v>
      </c>
      <c r="I1797" s="4">
        <v>19037</v>
      </c>
      <c r="J1797" s="4">
        <f>Table1[[#This Row],[Basic Salary]]+Table1[[#This Row],[Bonus]]</f>
        <v>104175</v>
      </c>
      <c r="K1797">
        <v>83</v>
      </c>
      <c r="L1797">
        <v>51</v>
      </c>
      <c r="M1797" t="s">
        <v>23</v>
      </c>
      <c r="N1797">
        <v>120</v>
      </c>
    </row>
    <row r="1798" spans="1:14" x14ac:dyDescent="0.35">
      <c r="A1798" t="s">
        <v>1032</v>
      </c>
      <c r="B1798" t="s">
        <v>14</v>
      </c>
      <c r="C1798" t="s">
        <v>21</v>
      </c>
      <c r="D1798" t="s">
        <v>40</v>
      </c>
      <c r="E1798" t="s">
        <v>17</v>
      </c>
      <c r="F1798" s="2">
        <v>44405</v>
      </c>
      <c r="G1798" s="2">
        <v>30537</v>
      </c>
      <c r="H1798" s="4">
        <v>92965</v>
      </c>
      <c r="I1798" s="4">
        <v>11187</v>
      </c>
      <c r="J1798" s="4">
        <f>Table1[[#This Row],[Basic Salary]]+Table1[[#This Row],[Bonus]]</f>
        <v>104152</v>
      </c>
      <c r="K1798">
        <v>87</v>
      </c>
      <c r="L1798">
        <v>50</v>
      </c>
      <c r="M1798" t="s">
        <v>34</v>
      </c>
      <c r="N1798">
        <v>114</v>
      </c>
    </row>
    <row r="1799" spans="1:14" x14ac:dyDescent="0.35">
      <c r="A1799" t="s">
        <v>3758</v>
      </c>
      <c r="B1799" t="s">
        <v>60</v>
      </c>
      <c r="C1799" t="s">
        <v>15</v>
      </c>
      <c r="D1799" t="s">
        <v>40</v>
      </c>
      <c r="E1799" t="s">
        <v>51</v>
      </c>
      <c r="F1799" s="2">
        <v>43050</v>
      </c>
      <c r="G1799" s="2">
        <v>32782</v>
      </c>
      <c r="H1799" s="4">
        <v>84813</v>
      </c>
      <c r="I1799" s="4">
        <v>19323</v>
      </c>
      <c r="J1799" s="4">
        <f>Table1[[#This Row],[Basic Salary]]+Table1[[#This Row],[Bonus]]</f>
        <v>104136</v>
      </c>
      <c r="K1799">
        <v>74</v>
      </c>
      <c r="L1799">
        <v>72</v>
      </c>
      <c r="M1799" t="s">
        <v>37</v>
      </c>
      <c r="N1799">
        <v>116</v>
      </c>
    </row>
    <row r="1800" spans="1:14" x14ac:dyDescent="0.35">
      <c r="A1800" t="s">
        <v>1227</v>
      </c>
      <c r="B1800" t="s">
        <v>75</v>
      </c>
      <c r="C1800" t="s">
        <v>21</v>
      </c>
      <c r="D1800" t="s">
        <v>81</v>
      </c>
      <c r="E1800" t="s">
        <v>22</v>
      </c>
      <c r="F1800" s="2">
        <v>42206</v>
      </c>
      <c r="G1800" s="2">
        <v>39848</v>
      </c>
      <c r="H1800" s="4">
        <v>75137</v>
      </c>
      <c r="I1800" s="4">
        <v>28986</v>
      </c>
      <c r="J1800" s="4">
        <f>Table1[[#This Row],[Basic Salary]]+Table1[[#This Row],[Bonus]]</f>
        <v>104123</v>
      </c>
      <c r="K1800">
        <v>87</v>
      </c>
      <c r="L1800">
        <v>52</v>
      </c>
      <c r="M1800" t="s">
        <v>31</v>
      </c>
      <c r="N1800">
        <v>107</v>
      </c>
    </row>
    <row r="1801" spans="1:14" x14ac:dyDescent="0.35">
      <c r="A1801" t="s">
        <v>2140</v>
      </c>
      <c r="B1801" t="s">
        <v>60</v>
      </c>
      <c r="C1801" t="s">
        <v>15</v>
      </c>
      <c r="D1801" t="s">
        <v>33</v>
      </c>
      <c r="E1801" t="s">
        <v>22</v>
      </c>
      <c r="F1801" s="2">
        <v>43634</v>
      </c>
      <c r="G1801" s="2">
        <v>38579</v>
      </c>
      <c r="H1801" s="4">
        <v>81160</v>
      </c>
      <c r="I1801" s="4">
        <v>22940</v>
      </c>
      <c r="J1801" s="4">
        <f>Table1[[#This Row],[Basic Salary]]+Table1[[#This Row],[Bonus]]</f>
        <v>104100</v>
      </c>
      <c r="K1801">
        <v>63</v>
      </c>
      <c r="L1801">
        <v>44</v>
      </c>
      <c r="M1801" t="s">
        <v>23</v>
      </c>
      <c r="N1801">
        <v>113</v>
      </c>
    </row>
    <row r="1802" spans="1:14" x14ac:dyDescent="0.35">
      <c r="A1802" t="s">
        <v>3876</v>
      </c>
      <c r="B1802" t="s">
        <v>45</v>
      </c>
      <c r="C1802" t="s">
        <v>15</v>
      </c>
      <c r="D1802" t="s">
        <v>81</v>
      </c>
      <c r="E1802" t="s">
        <v>51</v>
      </c>
      <c r="F1802" s="2">
        <v>43313</v>
      </c>
      <c r="G1802" s="2">
        <v>30034</v>
      </c>
      <c r="H1802" s="4">
        <v>96227</v>
      </c>
      <c r="I1802" s="4">
        <v>7870</v>
      </c>
      <c r="J1802" s="4">
        <f>Table1[[#This Row],[Basic Salary]]+Table1[[#This Row],[Bonus]]</f>
        <v>104097</v>
      </c>
      <c r="K1802">
        <v>100</v>
      </c>
      <c r="L1802">
        <v>56</v>
      </c>
      <c r="M1802" t="s">
        <v>37</v>
      </c>
      <c r="N1802">
        <v>106</v>
      </c>
    </row>
    <row r="1803" spans="1:14" x14ac:dyDescent="0.35">
      <c r="A1803" t="s">
        <v>2800</v>
      </c>
      <c r="B1803" t="s">
        <v>93</v>
      </c>
      <c r="C1803" t="s">
        <v>21</v>
      </c>
      <c r="D1803" t="s">
        <v>40</v>
      </c>
      <c r="E1803" t="s">
        <v>30</v>
      </c>
      <c r="F1803" s="2">
        <v>42436</v>
      </c>
      <c r="G1803" s="2">
        <v>33588</v>
      </c>
      <c r="H1803" s="4">
        <v>86961</v>
      </c>
      <c r="I1803" s="4">
        <v>17106</v>
      </c>
      <c r="J1803" s="4">
        <f>Table1[[#This Row],[Basic Salary]]+Table1[[#This Row],[Bonus]]</f>
        <v>104067</v>
      </c>
      <c r="K1803">
        <v>74</v>
      </c>
      <c r="L1803">
        <v>55</v>
      </c>
      <c r="M1803" t="s">
        <v>27</v>
      </c>
      <c r="N1803">
        <v>119</v>
      </c>
    </row>
    <row r="1804" spans="1:14" x14ac:dyDescent="0.35">
      <c r="A1804" t="s">
        <v>4691</v>
      </c>
      <c r="B1804" t="s">
        <v>71</v>
      </c>
      <c r="C1804" t="s">
        <v>21</v>
      </c>
      <c r="D1804" t="s">
        <v>33</v>
      </c>
      <c r="E1804" t="s">
        <v>30</v>
      </c>
      <c r="F1804" s="2">
        <v>44621</v>
      </c>
      <c r="G1804" s="2">
        <v>33865</v>
      </c>
      <c r="H1804" s="4">
        <v>89022</v>
      </c>
      <c r="I1804" s="4">
        <v>15041</v>
      </c>
      <c r="J1804" s="4">
        <f>Table1[[#This Row],[Basic Salary]]+Table1[[#This Row],[Bonus]]</f>
        <v>104063</v>
      </c>
      <c r="K1804">
        <v>91</v>
      </c>
      <c r="L1804">
        <v>55</v>
      </c>
      <c r="M1804" t="s">
        <v>37</v>
      </c>
      <c r="N1804">
        <v>109</v>
      </c>
    </row>
    <row r="1805" spans="1:14" x14ac:dyDescent="0.35">
      <c r="A1805" t="s">
        <v>1730</v>
      </c>
      <c r="B1805" t="s">
        <v>20</v>
      </c>
      <c r="C1805" t="s">
        <v>15</v>
      </c>
      <c r="D1805" t="s">
        <v>46</v>
      </c>
      <c r="E1805" t="s">
        <v>22</v>
      </c>
      <c r="F1805" s="2">
        <v>43107</v>
      </c>
      <c r="G1805" s="2">
        <v>32149</v>
      </c>
      <c r="H1805" s="4">
        <v>94986</v>
      </c>
      <c r="I1805" s="4">
        <v>9067</v>
      </c>
      <c r="J1805" s="4">
        <f>Table1[[#This Row],[Basic Salary]]+Table1[[#This Row],[Bonus]]</f>
        <v>104053</v>
      </c>
      <c r="K1805">
        <v>89</v>
      </c>
      <c r="L1805">
        <v>75</v>
      </c>
      <c r="M1805" t="s">
        <v>34</v>
      </c>
      <c r="N1805">
        <v>112</v>
      </c>
    </row>
    <row r="1806" spans="1:14" x14ac:dyDescent="0.35">
      <c r="A1806" t="s">
        <v>4138</v>
      </c>
      <c r="B1806" t="s">
        <v>50</v>
      </c>
      <c r="C1806" t="s">
        <v>21</v>
      </c>
      <c r="D1806" t="s">
        <v>43</v>
      </c>
      <c r="E1806" t="s">
        <v>65</v>
      </c>
      <c r="F1806" s="2">
        <v>45657</v>
      </c>
      <c r="G1806" s="2">
        <v>33939</v>
      </c>
      <c r="H1806" s="4">
        <v>83518</v>
      </c>
      <c r="I1806" s="4">
        <v>20504</v>
      </c>
      <c r="J1806" s="4">
        <f>Table1[[#This Row],[Basic Salary]]+Table1[[#This Row],[Bonus]]</f>
        <v>104022</v>
      </c>
      <c r="K1806">
        <v>72</v>
      </c>
      <c r="L1806">
        <v>53</v>
      </c>
      <c r="M1806" t="s">
        <v>18</v>
      </c>
      <c r="N1806">
        <v>119</v>
      </c>
    </row>
    <row r="1807" spans="1:14" x14ac:dyDescent="0.35">
      <c r="A1807" t="s">
        <v>3442</v>
      </c>
      <c r="B1807" t="s">
        <v>62</v>
      </c>
      <c r="C1807" t="s">
        <v>15</v>
      </c>
      <c r="D1807" t="s">
        <v>33</v>
      </c>
      <c r="E1807" t="s">
        <v>65</v>
      </c>
      <c r="F1807" s="2">
        <v>42550</v>
      </c>
      <c r="G1807" s="2">
        <v>40045</v>
      </c>
      <c r="H1807" s="4">
        <v>97440</v>
      </c>
      <c r="I1807" s="4">
        <v>6572</v>
      </c>
      <c r="J1807" s="4">
        <f>Table1[[#This Row],[Basic Salary]]+Table1[[#This Row],[Bonus]]</f>
        <v>104012</v>
      </c>
      <c r="K1807">
        <v>80</v>
      </c>
      <c r="L1807">
        <v>72</v>
      </c>
      <c r="M1807" t="s">
        <v>34</v>
      </c>
      <c r="N1807">
        <v>118</v>
      </c>
    </row>
    <row r="1808" spans="1:14" x14ac:dyDescent="0.35">
      <c r="A1808" t="s">
        <v>1221</v>
      </c>
      <c r="B1808" t="s">
        <v>89</v>
      </c>
      <c r="C1808" t="s">
        <v>15</v>
      </c>
      <c r="D1808" t="s">
        <v>25</v>
      </c>
      <c r="E1808" t="s">
        <v>22</v>
      </c>
      <c r="F1808" s="2">
        <v>44751</v>
      </c>
      <c r="G1808" s="2">
        <v>32762</v>
      </c>
      <c r="H1808" s="4">
        <v>86361</v>
      </c>
      <c r="I1808" s="4">
        <v>17617</v>
      </c>
      <c r="J1808" s="4">
        <f>Table1[[#This Row],[Basic Salary]]+Table1[[#This Row],[Bonus]]</f>
        <v>103978</v>
      </c>
      <c r="K1808">
        <v>72</v>
      </c>
      <c r="L1808">
        <v>71</v>
      </c>
      <c r="M1808" t="s">
        <v>53</v>
      </c>
      <c r="N1808">
        <v>111</v>
      </c>
    </row>
    <row r="1809" spans="1:14" x14ac:dyDescent="0.35">
      <c r="A1809" t="s">
        <v>4114</v>
      </c>
      <c r="B1809" t="s">
        <v>39</v>
      </c>
      <c r="C1809" t="s">
        <v>15</v>
      </c>
      <c r="D1809" t="s">
        <v>81</v>
      </c>
      <c r="E1809" t="s">
        <v>22</v>
      </c>
      <c r="F1809" s="2">
        <v>43137</v>
      </c>
      <c r="G1809" s="2">
        <v>32380</v>
      </c>
      <c r="H1809" s="4">
        <v>79010</v>
      </c>
      <c r="I1809" s="4">
        <v>24943</v>
      </c>
      <c r="J1809" s="4">
        <f>Table1[[#This Row],[Basic Salary]]+Table1[[#This Row],[Bonus]]</f>
        <v>103953</v>
      </c>
      <c r="K1809">
        <v>89</v>
      </c>
      <c r="L1809">
        <v>99</v>
      </c>
      <c r="M1809" t="s">
        <v>31</v>
      </c>
      <c r="N1809">
        <v>112</v>
      </c>
    </row>
    <row r="1810" spans="1:14" x14ac:dyDescent="0.35">
      <c r="A1810" t="s">
        <v>4498</v>
      </c>
      <c r="B1810" t="s">
        <v>39</v>
      </c>
      <c r="C1810" t="s">
        <v>15</v>
      </c>
      <c r="D1810" t="s">
        <v>46</v>
      </c>
      <c r="E1810" t="s">
        <v>22</v>
      </c>
      <c r="F1810" s="2">
        <v>44636</v>
      </c>
      <c r="G1810" s="2">
        <v>38170</v>
      </c>
      <c r="H1810" s="4">
        <v>83584</v>
      </c>
      <c r="I1810" s="4">
        <v>20360</v>
      </c>
      <c r="J1810" s="4">
        <f>Table1[[#This Row],[Basic Salary]]+Table1[[#This Row],[Bonus]]</f>
        <v>103944</v>
      </c>
      <c r="K1810">
        <v>90</v>
      </c>
      <c r="L1810">
        <v>90</v>
      </c>
      <c r="M1810" t="s">
        <v>23</v>
      </c>
      <c r="N1810">
        <v>112</v>
      </c>
    </row>
    <row r="1811" spans="1:14" x14ac:dyDescent="0.35">
      <c r="A1811" t="s">
        <v>59</v>
      </c>
      <c r="B1811" t="s">
        <v>60</v>
      </c>
      <c r="C1811" t="s">
        <v>15</v>
      </c>
      <c r="D1811" t="s">
        <v>16</v>
      </c>
      <c r="E1811" t="s">
        <v>17</v>
      </c>
      <c r="F1811" s="2">
        <v>43995</v>
      </c>
      <c r="G1811" s="2">
        <v>30354</v>
      </c>
      <c r="H1811" s="4">
        <v>94822</v>
      </c>
      <c r="I1811" s="4">
        <v>9120</v>
      </c>
      <c r="J1811" s="4">
        <f>Table1[[#This Row],[Basic Salary]]+Table1[[#This Row],[Bonus]]</f>
        <v>103942</v>
      </c>
      <c r="K1811">
        <v>68</v>
      </c>
      <c r="L1811">
        <v>82</v>
      </c>
      <c r="M1811" t="s">
        <v>27</v>
      </c>
      <c r="N1811">
        <v>118</v>
      </c>
    </row>
    <row r="1812" spans="1:14" x14ac:dyDescent="0.35">
      <c r="A1812" t="s">
        <v>961</v>
      </c>
      <c r="B1812" t="s">
        <v>87</v>
      </c>
      <c r="C1812" t="s">
        <v>15</v>
      </c>
      <c r="D1812" t="s">
        <v>16</v>
      </c>
      <c r="E1812" t="s">
        <v>65</v>
      </c>
      <c r="F1812" s="2">
        <v>43281</v>
      </c>
      <c r="G1812" s="2">
        <v>38797</v>
      </c>
      <c r="H1812" s="4">
        <v>82127</v>
      </c>
      <c r="I1812" s="4">
        <v>21814</v>
      </c>
      <c r="J1812" s="4">
        <f>Table1[[#This Row],[Basic Salary]]+Table1[[#This Row],[Bonus]]</f>
        <v>103941</v>
      </c>
      <c r="K1812">
        <v>82</v>
      </c>
      <c r="L1812">
        <v>59</v>
      </c>
      <c r="M1812" t="s">
        <v>23</v>
      </c>
      <c r="N1812">
        <v>118</v>
      </c>
    </row>
    <row r="1813" spans="1:14" x14ac:dyDescent="0.35">
      <c r="A1813" t="s">
        <v>1748</v>
      </c>
      <c r="B1813" t="s">
        <v>77</v>
      </c>
      <c r="C1813" t="s">
        <v>21</v>
      </c>
      <c r="D1813" t="s">
        <v>43</v>
      </c>
      <c r="E1813" t="s">
        <v>65</v>
      </c>
      <c r="F1813" s="2">
        <v>43715</v>
      </c>
      <c r="G1813" s="2">
        <v>31705</v>
      </c>
      <c r="H1813" s="4">
        <v>80956</v>
      </c>
      <c r="I1813" s="4">
        <v>22925</v>
      </c>
      <c r="J1813" s="4">
        <f>Table1[[#This Row],[Basic Salary]]+Table1[[#This Row],[Bonus]]</f>
        <v>103881</v>
      </c>
      <c r="K1813">
        <v>96</v>
      </c>
      <c r="L1813">
        <v>56</v>
      </c>
      <c r="M1813" t="s">
        <v>37</v>
      </c>
      <c r="N1813">
        <v>101</v>
      </c>
    </row>
    <row r="1814" spans="1:14" x14ac:dyDescent="0.35">
      <c r="A1814" t="s">
        <v>2416</v>
      </c>
      <c r="B1814" t="s">
        <v>75</v>
      </c>
      <c r="C1814" t="s">
        <v>15</v>
      </c>
      <c r="D1814" t="s">
        <v>43</v>
      </c>
      <c r="E1814" t="s">
        <v>22</v>
      </c>
      <c r="F1814" s="2">
        <v>44347</v>
      </c>
      <c r="G1814" s="2">
        <v>29753</v>
      </c>
      <c r="H1814" s="4">
        <v>89316</v>
      </c>
      <c r="I1814" s="4">
        <v>14554</v>
      </c>
      <c r="J1814" s="4">
        <f>Table1[[#This Row],[Basic Salary]]+Table1[[#This Row],[Bonus]]</f>
        <v>103870</v>
      </c>
      <c r="K1814">
        <v>99</v>
      </c>
      <c r="L1814">
        <v>94</v>
      </c>
      <c r="M1814" t="s">
        <v>23</v>
      </c>
      <c r="N1814">
        <v>105</v>
      </c>
    </row>
    <row r="1815" spans="1:14" x14ac:dyDescent="0.35">
      <c r="A1815" t="s">
        <v>3926</v>
      </c>
      <c r="B1815" t="s">
        <v>50</v>
      </c>
      <c r="C1815" t="s">
        <v>15</v>
      </c>
      <c r="D1815" t="s">
        <v>16</v>
      </c>
      <c r="E1815" t="s">
        <v>30</v>
      </c>
      <c r="F1815" s="2">
        <v>44632</v>
      </c>
      <c r="G1815" s="2">
        <v>35665</v>
      </c>
      <c r="H1815" s="4">
        <v>94516</v>
      </c>
      <c r="I1815" s="4">
        <v>9345</v>
      </c>
      <c r="J1815" s="4">
        <f>Table1[[#This Row],[Basic Salary]]+Table1[[#This Row],[Bonus]]</f>
        <v>103861</v>
      </c>
      <c r="K1815">
        <v>92</v>
      </c>
      <c r="L1815">
        <v>91</v>
      </c>
      <c r="M1815" t="s">
        <v>18</v>
      </c>
      <c r="N1815">
        <v>116</v>
      </c>
    </row>
    <row r="1816" spans="1:14" x14ac:dyDescent="0.35">
      <c r="A1816" t="s">
        <v>1635</v>
      </c>
      <c r="B1816" t="s">
        <v>89</v>
      </c>
      <c r="C1816" t="s">
        <v>15</v>
      </c>
      <c r="D1816" t="s">
        <v>46</v>
      </c>
      <c r="E1816" t="s">
        <v>30</v>
      </c>
      <c r="F1816" s="2">
        <v>45923</v>
      </c>
      <c r="G1816" s="2">
        <v>34464</v>
      </c>
      <c r="H1816" s="4">
        <v>88530</v>
      </c>
      <c r="I1816" s="4">
        <v>15294</v>
      </c>
      <c r="J1816" s="4">
        <f>Table1[[#This Row],[Basic Salary]]+Table1[[#This Row],[Bonus]]</f>
        <v>103824</v>
      </c>
      <c r="K1816">
        <v>98</v>
      </c>
      <c r="L1816">
        <v>96</v>
      </c>
      <c r="M1816" t="s">
        <v>23</v>
      </c>
      <c r="N1816">
        <v>107</v>
      </c>
    </row>
    <row r="1817" spans="1:14" x14ac:dyDescent="0.35">
      <c r="A1817" t="s">
        <v>2230</v>
      </c>
      <c r="B1817" t="s">
        <v>129</v>
      </c>
      <c r="C1817" t="s">
        <v>15</v>
      </c>
      <c r="D1817" t="s">
        <v>16</v>
      </c>
      <c r="E1817" t="s">
        <v>65</v>
      </c>
      <c r="F1817" s="2">
        <v>43728</v>
      </c>
      <c r="G1817" s="2">
        <v>38416</v>
      </c>
      <c r="H1817" s="4">
        <v>85852</v>
      </c>
      <c r="I1817" s="4">
        <v>17964</v>
      </c>
      <c r="J1817" s="4">
        <f>Table1[[#This Row],[Basic Salary]]+Table1[[#This Row],[Bonus]]</f>
        <v>103816</v>
      </c>
      <c r="K1817">
        <v>79</v>
      </c>
      <c r="L1817">
        <v>59</v>
      </c>
      <c r="M1817" t="s">
        <v>23</v>
      </c>
      <c r="N1817">
        <v>114</v>
      </c>
    </row>
    <row r="1818" spans="1:14" x14ac:dyDescent="0.35">
      <c r="A1818" t="s">
        <v>2073</v>
      </c>
      <c r="B1818" t="s">
        <v>50</v>
      </c>
      <c r="C1818" t="s">
        <v>21</v>
      </c>
      <c r="D1818" t="s">
        <v>33</v>
      </c>
      <c r="E1818" t="s">
        <v>65</v>
      </c>
      <c r="F1818" s="2">
        <v>45362</v>
      </c>
      <c r="G1818" s="2">
        <v>30413</v>
      </c>
      <c r="H1818" s="4">
        <v>87224</v>
      </c>
      <c r="I1818" s="4">
        <v>16587</v>
      </c>
      <c r="J1818" s="4">
        <f>Table1[[#This Row],[Basic Salary]]+Table1[[#This Row],[Bonus]]</f>
        <v>103811</v>
      </c>
      <c r="K1818">
        <v>60</v>
      </c>
      <c r="L1818">
        <v>81</v>
      </c>
      <c r="M1818" t="s">
        <v>23</v>
      </c>
      <c r="N1818">
        <v>102</v>
      </c>
    </row>
    <row r="1819" spans="1:14" x14ac:dyDescent="0.35">
      <c r="A1819" t="s">
        <v>751</v>
      </c>
      <c r="B1819" t="s">
        <v>93</v>
      </c>
      <c r="C1819" t="s">
        <v>21</v>
      </c>
      <c r="D1819" t="s">
        <v>25</v>
      </c>
      <c r="E1819" t="s">
        <v>22</v>
      </c>
      <c r="F1819" s="2">
        <v>45493</v>
      </c>
      <c r="G1819" s="2">
        <v>36848</v>
      </c>
      <c r="H1819" s="4">
        <v>85106</v>
      </c>
      <c r="I1819" s="4">
        <v>18704</v>
      </c>
      <c r="J1819" s="4">
        <f>Table1[[#This Row],[Basic Salary]]+Table1[[#This Row],[Bonus]]</f>
        <v>103810</v>
      </c>
      <c r="K1819">
        <v>70</v>
      </c>
      <c r="L1819">
        <v>88</v>
      </c>
      <c r="M1819" t="s">
        <v>31</v>
      </c>
      <c r="N1819">
        <v>108</v>
      </c>
    </row>
    <row r="1820" spans="1:14" x14ac:dyDescent="0.35">
      <c r="A1820" t="s">
        <v>1075</v>
      </c>
      <c r="B1820" t="s">
        <v>89</v>
      </c>
      <c r="C1820" t="s">
        <v>21</v>
      </c>
      <c r="D1820" t="s">
        <v>43</v>
      </c>
      <c r="E1820" t="s">
        <v>30</v>
      </c>
      <c r="F1820" s="2">
        <v>44487</v>
      </c>
      <c r="G1820" s="2">
        <v>38039</v>
      </c>
      <c r="H1820" s="4">
        <v>91924</v>
      </c>
      <c r="I1820" s="4">
        <v>11876</v>
      </c>
      <c r="J1820" s="4">
        <f>Table1[[#This Row],[Basic Salary]]+Table1[[#This Row],[Bonus]]</f>
        <v>103800</v>
      </c>
      <c r="K1820">
        <v>66</v>
      </c>
      <c r="L1820">
        <v>82</v>
      </c>
      <c r="M1820" t="s">
        <v>34</v>
      </c>
      <c r="N1820">
        <v>102</v>
      </c>
    </row>
    <row r="1821" spans="1:14" x14ac:dyDescent="0.35">
      <c r="A1821" t="s">
        <v>4996</v>
      </c>
      <c r="B1821" t="s">
        <v>77</v>
      </c>
      <c r="C1821" t="s">
        <v>21</v>
      </c>
      <c r="D1821" t="s">
        <v>46</v>
      </c>
      <c r="E1821" t="s">
        <v>22</v>
      </c>
      <c r="F1821" s="2">
        <v>45402</v>
      </c>
      <c r="G1821" s="2">
        <v>33900</v>
      </c>
      <c r="H1821" s="4">
        <v>83173</v>
      </c>
      <c r="I1821" s="4">
        <v>20623</v>
      </c>
      <c r="J1821" s="4">
        <f>Table1[[#This Row],[Basic Salary]]+Table1[[#This Row],[Bonus]]</f>
        <v>103796</v>
      </c>
      <c r="K1821">
        <v>81</v>
      </c>
      <c r="L1821">
        <v>88</v>
      </c>
      <c r="M1821" t="s">
        <v>27</v>
      </c>
      <c r="N1821">
        <v>118</v>
      </c>
    </row>
    <row r="1822" spans="1:14" x14ac:dyDescent="0.35">
      <c r="A1822" t="s">
        <v>3643</v>
      </c>
      <c r="B1822" t="s">
        <v>20</v>
      </c>
      <c r="C1822" t="s">
        <v>21</v>
      </c>
      <c r="D1822" t="s">
        <v>81</v>
      </c>
      <c r="E1822" t="s">
        <v>26</v>
      </c>
      <c r="F1822" s="2">
        <v>45109</v>
      </c>
      <c r="G1822" s="2">
        <v>40175</v>
      </c>
      <c r="H1822" s="4">
        <v>94416</v>
      </c>
      <c r="I1822" s="4">
        <v>9377</v>
      </c>
      <c r="J1822" s="4">
        <f>Table1[[#This Row],[Basic Salary]]+Table1[[#This Row],[Bonus]]</f>
        <v>103793</v>
      </c>
      <c r="K1822">
        <v>66</v>
      </c>
      <c r="L1822">
        <v>89</v>
      </c>
      <c r="M1822" t="s">
        <v>18</v>
      </c>
      <c r="N1822">
        <v>101</v>
      </c>
    </row>
    <row r="1823" spans="1:14" x14ac:dyDescent="0.35">
      <c r="A1823" t="s">
        <v>2182</v>
      </c>
      <c r="B1823" t="s">
        <v>29</v>
      </c>
      <c r="C1823" t="s">
        <v>21</v>
      </c>
      <c r="D1823" t="s">
        <v>46</v>
      </c>
      <c r="E1823" t="s">
        <v>26</v>
      </c>
      <c r="F1823" s="2">
        <v>45193</v>
      </c>
      <c r="G1823" s="2">
        <v>41144</v>
      </c>
      <c r="H1823" s="4">
        <v>76171</v>
      </c>
      <c r="I1823" s="4">
        <v>27604</v>
      </c>
      <c r="J1823" s="4">
        <f>Table1[[#This Row],[Basic Salary]]+Table1[[#This Row],[Bonus]]</f>
        <v>103775</v>
      </c>
      <c r="K1823">
        <v>96</v>
      </c>
      <c r="L1823">
        <v>83</v>
      </c>
      <c r="M1823" t="s">
        <v>31</v>
      </c>
      <c r="N1823">
        <v>116</v>
      </c>
    </row>
    <row r="1824" spans="1:14" x14ac:dyDescent="0.35">
      <c r="A1824" t="s">
        <v>1884</v>
      </c>
      <c r="B1824" t="s">
        <v>85</v>
      </c>
      <c r="C1824" t="s">
        <v>15</v>
      </c>
      <c r="D1824" t="s">
        <v>40</v>
      </c>
      <c r="E1824" t="s">
        <v>17</v>
      </c>
      <c r="F1824" s="2">
        <v>45743</v>
      </c>
      <c r="G1824" s="2">
        <v>38236</v>
      </c>
      <c r="H1824" s="4">
        <v>94285</v>
      </c>
      <c r="I1824" s="4">
        <v>9472</v>
      </c>
      <c r="J1824" s="4">
        <f>Table1[[#This Row],[Basic Salary]]+Table1[[#This Row],[Bonus]]</f>
        <v>103757</v>
      </c>
      <c r="K1824">
        <v>86</v>
      </c>
      <c r="L1824">
        <v>42</v>
      </c>
      <c r="M1824" t="s">
        <v>37</v>
      </c>
      <c r="N1824">
        <v>108</v>
      </c>
    </row>
    <row r="1825" spans="1:14" x14ac:dyDescent="0.35">
      <c r="A1825" t="s">
        <v>3640</v>
      </c>
      <c r="B1825" t="s">
        <v>48</v>
      </c>
      <c r="C1825" t="s">
        <v>15</v>
      </c>
      <c r="D1825" t="s">
        <v>25</v>
      </c>
      <c r="E1825" t="s">
        <v>22</v>
      </c>
      <c r="F1825" s="2">
        <v>45080</v>
      </c>
      <c r="G1825" s="2">
        <v>39867</v>
      </c>
      <c r="H1825" s="4">
        <v>97735</v>
      </c>
      <c r="I1825" s="4">
        <v>6009</v>
      </c>
      <c r="J1825" s="4">
        <f>Table1[[#This Row],[Basic Salary]]+Table1[[#This Row],[Bonus]]</f>
        <v>103744</v>
      </c>
      <c r="K1825">
        <v>95</v>
      </c>
      <c r="L1825">
        <v>50</v>
      </c>
      <c r="M1825" t="s">
        <v>34</v>
      </c>
      <c r="N1825">
        <v>106</v>
      </c>
    </row>
    <row r="1826" spans="1:14" x14ac:dyDescent="0.35">
      <c r="A1826" t="s">
        <v>3888</v>
      </c>
      <c r="B1826" t="s">
        <v>69</v>
      </c>
      <c r="C1826" t="s">
        <v>21</v>
      </c>
      <c r="D1826" t="s">
        <v>25</v>
      </c>
      <c r="E1826" t="s">
        <v>22</v>
      </c>
      <c r="F1826" s="2">
        <v>44767</v>
      </c>
      <c r="G1826" s="2">
        <v>33185</v>
      </c>
      <c r="H1826" s="4">
        <v>78108</v>
      </c>
      <c r="I1826" s="4">
        <v>25612</v>
      </c>
      <c r="J1826" s="4">
        <f>Table1[[#This Row],[Basic Salary]]+Table1[[#This Row],[Bonus]]</f>
        <v>103720</v>
      </c>
      <c r="K1826">
        <v>90</v>
      </c>
      <c r="L1826">
        <v>87</v>
      </c>
      <c r="M1826" t="s">
        <v>53</v>
      </c>
      <c r="N1826">
        <v>105</v>
      </c>
    </row>
    <row r="1827" spans="1:14" x14ac:dyDescent="0.35">
      <c r="A1827" t="s">
        <v>4325</v>
      </c>
      <c r="B1827" t="s">
        <v>95</v>
      </c>
      <c r="C1827" t="s">
        <v>21</v>
      </c>
      <c r="D1827" t="s">
        <v>33</v>
      </c>
      <c r="E1827" t="s">
        <v>26</v>
      </c>
      <c r="F1827" s="2">
        <v>45055</v>
      </c>
      <c r="G1827" s="2">
        <v>36488</v>
      </c>
      <c r="H1827" s="4">
        <v>92576</v>
      </c>
      <c r="I1827" s="4">
        <v>11144</v>
      </c>
      <c r="J1827" s="4">
        <f>Table1[[#This Row],[Basic Salary]]+Table1[[#This Row],[Bonus]]</f>
        <v>103720</v>
      </c>
      <c r="K1827">
        <v>69</v>
      </c>
      <c r="L1827">
        <v>100</v>
      </c>
      <c r="M1827" t="s">
        <v>37</v>
      </c>
      <c r="N1827">
        <v>119</v>
      </c>
    </row>
    <row r="1828" spans="1:14" x14ac:dyDescent="0.35">
      <c r="A1828" t="s">
        <v>2434</v>
      </c>
      <c r="B1828" t="s">
        <v>87</v>
      </c>
      <c r="C1828" t="s">
        <v>15</v>
      </c>
      <c r="D1828" t="s">
        <v>43</v>
      </c>
      <c r="E1828" t="s">
        <v>30</v>
      </c>
      <c r="F1828" s="2">
        <v>44056</v>
      </c>
      <c r="G1828" s="2">
        <v>30368</v>
      </c>
      <c r="H1828" s="4">
        <v>90127</v>
      </c>
      <c r="I1828" s="4">
        <v>13587</v>
      </c>
      <c r="J1828" s="4">
        <f>Table1[[#This Row],[Basic Salary]]+Table1[[#This Row],[Bonus]]</f>
        <v>103714</v>
      </c>
      <c r="K1828">
        <v>80</v>
      </c>
      <c r="L1828">
        <v>97</v>
      </c>
      <c r="M1828" t="s">
        <v>37</v>
      </c>
      <c r="N1828">
        <v>115</v>
      </c>
    </row>
    <row r="1829" spans="1:14" x14ac:dyDescent="0.35">
      <c r="A1829" t="s">
        <v>791</v>
      </c>
      <c r="B1829" t="s">
        <v>85</v>
      </c>
      <c r="C1829" t="s">
        <v>21</v>
      </c>
      <c r="D1829" t="s">
        <v>43</v>
      </c>
      <c r="E1829" t="s">
        <v>17</v>
      </c>
      <c r="F1829" s="2">
        <v>45840</v>
      </c>
      <c r="G1829" s="2">
        <v>30479</v>
      </c>
      <c r="H1829" s="4">
        <v>92353</v>
      </c>
      <c r="I1829" s="4">
        <v>11350</v>
      </c>
      <c r="J1829" s="4">
        <f>Table1[[#This Row],[Basic Salary]]+Table1[[#This Row],[Bonus]]</f>
        <v>103703</v>
      </c>
      <c r="K1829">
        <v>100</v>
      </c>
      <c r="L1829">
        <v>51</v>
      </c>
      <c r="M1829" t="s">
        <v>34</v>
      </c>
      <c r="N1829">
        <v>104</v>
      </c>
    </row>
    <row r="1830" spans="1:14" x14ac:dyDescent="0.35">
      <c r="A1830" t="s">
        <v>1839</v>
      </c>
      <c r="B1830" t="s">
        <v>87</v>
      </c>
      <c r="C1830" t="s">
        <v>15</v>
      </c>
      <c r="D1830" t="s">
        <v>16</v>
      </c>
      <c r="E1830" t="s">
        <v>51</v>
      </c>
      <c r="F1830" s="2">
        <v>45520</v>
      </c>
      <c r="G1830" s="2">
        <v>39164</v>
      </c>
      <c r="H1830" s="4">
        <v>96259</v>
      </c>
      <c r="I1830" s="4">
        <v>7430</v>
      </c>
      <c r="J1830" s="4">
        <f>Table1[[#This Row],[Basic Salary]]+Table1[[#This Row],[Bonus]]</f>
        <v>103689</v>
      </c>
      <c r="K1830">
        <v>75</v>
      </c>
      <c r="L1830">
        <v>74</v>
      </c>
      <c r="M1830" t="s">
        <v>23</v>
      </c>
      <c r="N1830">
        <v>103</v>
      </c>
    </row>
    <row r="1831" spans="1:14" x14ac:dyDescent="0.35">
      <c r="A1831" t="s">
        <v>379</v>
      </c>
      <c r="B1831" t="s">
        <v>50</v>
      </c>
      <c r="C1831" t="s">
        <v>15</v>
      </c>
      <c r="D1831" t="s">
        <v>81</v>
      </c>
      <c r="E1831" t="s">
        <v>22</v>
      </c>
      <c r="F1831" s="2">
        <v>43274</v>
      </c>
      <c r="G1831" s="2">
        <v>30515</v>
      </c>
      <c r="H1831" s="4">
        <v>92017</v>
      </c>
      <c r="I1831" s="4">
        <v>11658</v>
      </c>
      <c r="J1831" s="4">
        <f>Table1[[#This Row],[Basic Salary]]+Table1[[#This Row],[Bonus]]</f>
        <v>103675</v>
      </c>
      <c r="K1831">
        <v>69</v>
      </c>
      <c r="L1831">
        <v>74</v>
      </c>
      <c r="M1831" t="s">
        <v>31</v>
      </c>
      <c r="N1831">
        <v>113</v>
      </c>
    </row>
    <row r="1832" spans="1:14" x14ac:dyDescent="0.35">
      <c r="A1832" t="s">
        <v>2698</v>
      </c>
      <c r="B1832" t="s">
        <v>89</v>
      </c>
      <c r="C1832" t="s">
        <v>15</v>
      </c>
      <c r="D1832" t="s">
        <v>46</v>
      </c>
      <c r="E1832" t="s">
        <v>51</v>
      </c>
      <c r="F1832" s="2">
        <v>45176</v>
      </c>
      <c r="G1832" s="2">
        <v>37432</v>
      </c>
      <c r="H1832" s="4">
        <v>93990</v>
      </c>
      <c r="I1832" s="4">
        <v>9631</v>
      </c>
      <c r="J1832" s="4">
        <f>Table1[[#This Row],[Basic Salary]]+Table1[[#This Row],[Bonus]]</f>
        <v>103621</v>
      </c>
      <c r="K1832">
        <v>68</v>
      </c>
      <c r="L1832">
        <v>53</v>
      </c>
      <c r="M1832" t="s">
        <v>27</v>
      </c>
      <c r="N1832">
        <v>117</v>
      </c>
    </row>
    <row r="1833" spans="1:14" x14ac:dyDescent="0.35">
      <c r="A1833" t="s">
        <v>2913</v>
      </c>
      <c r="B1833" t="s">
        <v>20</v>
      </c>
      <c r="C1833" t="s">
        <v>15</v>
      </c>
      <c r="D1833" t="s">
        <v>81</v>
      </c>
      <c r="E1833" t="s">
        <v>30</v>
      </c>
      <c r="F1833" s="2">
        <v>43608</v>
      </c>
      <c r="G1833" s="2">
        <v>31018</v>
      </c>
      <c r="H1833" s="4">
        <v>87284</v>
      </c>
      <c r="I1833" s="4">
        <v>16304</v>
      </c>
      <c r="J1833" s="4">
        <f>Table1[[#This Row],[Basic Salary]]+Table1[[#This Row],[Bonus]]</f>
        <v>103588</v>
      </c>
      <c r="K1833">
        <v>93</v>
      </c>
      <c r="L1833">
        <v>85</v>
      </c>
      <c r="M1833" t="s">
        <v>18</v>
      </c>
      <c r="N1833">
        <v>102</v>
      </c>
    </row>
    <row r="1834" spans="1:14" x14ac:dyDescent="0.35">
      <c r="A1834" t="s">
        <v>4585</v>
      </c>
      <c r="B1834" t="s">
        <v>69</v>
      </c>
      <c r="C1834" t="s">
        <v>21</v>
      </c>
      <c r="D1834" t="s">
        <v>40</v>
      </c>
      <c r="E1834" t="s">
        <v>65</v>
      </c>
      <c r="F1834" s="2">
        <v>42270</v>
      </c>
      <c r="G1834" s="2">
        <v>31326</v>
      </c>
      <c r="H1834" s="4">
        <v>95088</v>
      </c>
      <c r="I1834" s="4">
        <v>8498</v>
      </c>
      <c r="J1834" s="4">
        <f>Table1[[#This Row],[Basic Salary]]+Table1[[#This Row],[Bonus]]</f>
        <v>103586</v>
      </c>
      <c r="K1834">
        <v>80</v>
      </c>
      <c r="L1834">
        <v>64</v>
      </c>
      <c r="M1834" t="s">
        <v>23</v>
      </c>
      <c r="N1834">
        <v>108</v>
      </c>
    </row>
    <row r="1835" spans="1:14" x14ac:dyDescent="0.35">
      <c r="A1835" t="s">
        <v>4246</v>
      </c>
      <c r="B1835" t="s">
        <v>60</v>
      </c>
      <c r="C1835" t="s">
        <v>15</v>
      </c>
      <c r="D1835" t="s">
        <v>43</v>
      </c>
      <c r="E1835" t="s">
        <v>30</v>
      </c>
      <c r="F1835" s="2">
        <v>44994</v>
      </c>
      <c r="G1835" s="2">
        <v>40241</v>
      </c>
      <c r="H1835" s="4">
        <v>95187</v>
      </c>
      <c r="I1835" s="4">
        <v>8387</v>
      </c>
      <c r="J1835" s="4">
        <f>Table1[[#This Row],[Basic Salary]]+Table1[[#This Row],[Bonus]]</f>
        <v>103574</v>
      </c>
      <c r="K1835">
        <v>80</v>
      </c>
      <c r="L1835">
        <v>40</v>
      </c>
      <c r="M1835" t="s">
        <v>34</v>
      </c>
      <c r="N1835">
        <v>109</v>
      </c>
    </row>
    <row r="1836" spans="1:14" x14ac:dyDescent="0.35">
      <c r="A1836" t="s">
        <v>919</v>
      </c>
      <c r="B1836" t="s">
        <v>71</v>
      </c>
      <c r="C1836" t="s">
        <v>15</v>
      </c>
      <c r="D1836" t="s">
        <v>81</v>
      </c>
      <c r="E1836" t="s">
        <v>51</v>
      </c>
      <c r="F1836" s="2">
        <v>43191</v>
      </c>
      <c r="G1836" s="2">
        <v>29880</v>
      </c>
      <c r="H1836" s="4">
        <v>93521</v>
      </c>
      <c r="I1836" s="4">
        <v>10023</v>
      </c>
      <c r="J1836" s="4">
        <f>Table1[[#This Row],[Basic Salary]]+Table1[[#This Row],[Bonus]]</f>
        <v>103544</v>
      </c>
      <c r="K1836">
        <v>67</v>
      </c>
      <c r="L1836">
        <v>63</v>
      </c>
      <c r="M1836" t="s">
        <v>31</v>
      </c>
      <c r="N1836">
        <v>112</v>
      </c>
    </row>
    <row r="1837" spans="1:14" x14ac:dyDescent="0.35">
      <c r="A1837" t="s">
        <v>4986</v>
      </c>
      <c r="B1837" t="s">
        <v>36</v>
      </c>
      <c r="C1837" t="s">
        <v>21</v>
      </c>
      <c r="D1837" t="s">
        <v>46</v>
      </c>
      <c r="E1837" t="s">
        <v>65</v>
      </c>
      <c r="F1837" s="2">
        <v>42648</v>
      </c>
      <c r="G1837" s="2">
        <v>32576</v>
      </c>
      <c r="H1837" s="4">
        <v>86676</v>
      </c>
      <c r="I1837" s="4">
        <v>16849</v>
      </c>
      <c r="J1837" s="4">
        <f>Table1[[#This Row],[Basic Salary]]+Table1[[#This Row],[Bonus]]</f>
        <v>103525</v>
      </c>
      <c r="K1837">
        <v>60</v>
      </c>
      <c r="L1837">
        <v>72</v>
      </c>
      <c r="M1837" t="s">
        <v>34</v>
      </c>
      <c r="N1837">
        <v>107</v>
      </c>
    </row>
    <row r="1838" spans="1:14" x14ac:dyDescent="0.35">
      <c r="A1838" t="s">
        <v>3173</v>
      </c>
      <c r="B1838" t="s">
        <v>77</v>
      </c>
      <c r="C1838" t="s">
        <v>15</v>
      </c>
      <c r="D1838" t="s">
        <v>40</v>
      </c>
      <c r="E1838" t="s">
        <v>51</v>
      </c>
      <c r="F1838" s="2">
        <v>44111</v>
      </c>
      <c r="G1838" s="2">
        <v>34838</v>
      </c>
      <c r="H1838" s="4">
        <v>80980</v>
      </c>
      <c r="I1838" s="4">
        <v>22536</v>
      </c>
      <c r="J1838" s="4">
        <f>Table1[[#This Row],[Basic Salary]]+Table1[[#This Row],[Bonus]]</f>
        <v>103516</v>
      </c>
      <c r="K1838">
        <v>79</v>
      </c>
      <c r="L1838">
        <v>83</v>
      </c>
      <c r="M1838" t="s">
        <v>34</v>
      </c>
      <c r="N1838">
        <v>114</v>
      </c>
    </row>
    <row r="1839" spans="1:14" x14ac:dyDescent="0.35">
      <c r="A1839" t="s">
        <v>1852</v>
      </c>
      <c r="B1839" t="s">
        <v>14</v>
      </c>
      <c r="C1839" t="s">
        <v>21</v>
      </c>
      <c r="D1839" t="s">
        <v>16</v>
      </c>
      <c r="E1839" t="s">
        <v>26</v>
      </c>
      <c r="F1839" s="2">
        <v>42856</v>
      </c>
      <c r="G1839" s="2">
        <v>33159</v>
      </c>
      <c r="H1839" s="4">
        <v>78763</v>
      </c>
      <c r="I1839" s="4">
        <v>24729</v>
      </c>
      <c r="J1839" s="4">
        <f>Table1[[#This Row],[Basic Salary]]+Table1[[#This Row],[Bonus]]</f>
        <v>103492</v>
      </c>
      <c r="K1839">
        <v>99</v>
      </c>
      <c r="L1839">
        <v>75</v>
      </c>
      <c r="M1839" t="s">
        <v>27</v>
      </c>
      <c r="N1839">
        <v>120</v>
      </c>
    </row>
    <row r="1840" spans="1:14" x14ac:dyDescent="0.35">
      <c r="A1840" t="s">
        <v>2243</v>
      </c>
      <c r="B1840" t="s">
        <v>62</v>
      </c>
      <c r="C1840" t="s">
        <v>15</v>
      </c>
      <c r="D1840" t="s">
        <v>46</v>
      </c>
      <c r="E1840" t="s">
        <v>26</v>
      </c>
      <c r="F1840" s="2">
        <v>45124</v>
      </c>
      <c r="G1840" s="2">
        <v>29931</v>
      </c>
      <c r="H1840" s="4">
        <v>87774</v>
      </c>
      <c r="I1840" s="4">
        <v>15709</v>
      </c>
      <c r="J1840" s="4">
        <f>Table1[[#This Row],[Basic Salary]]+Table1[[#This Row],[Bonus]]</f>
        <v>103483</v>
      </c>
      <c r="K1840">
        <v>79</v>
      </c>
      <c r="L1840">
        <v>97</v>
      </c>
      <c r="M1840" t="s">
        <v>34</v>
      </c>
      <c r="N1840">
        <v>117</v>
      </c>
    </row>
    <row r="1841" spans="1:14" x14ac:dyDescent="0.35">
      <c r="A1841" t="s">
        <v>2071</v>
      </c>
      <c r="B1841" t="s">
        <v>85</v>
      </c>
      <c r="C1841" t="s">
        <v>21</v>
      </c>
      <c r="D1841" t="s">
        <v>33</v>
      </c>
      <c r="E1841" t="s">
        <v>51</v>
      </c>
      <c r="F1841" s="2">
        <v>45009</v>
      </c>
      <c r="G1841" s="2">
        <v>30611</v>
      </c>
      <c r="H1841" s="4">
        <v>84080</v>
      </c>
      <c r="I1841" s="4">
        <v>19365</v>
      </c>
      <c r="J1841" s="4">
        <f>Table1[[#This Row],[Basic Salary]]+Table1[[#This Row],[Bonus]]</f>
        <v>103445</v>
      </c>
      <c r="K1841">
        <v>85</v>
      </c>
      <c r="L1841">
        <v>88</v>
      </c>
      <c r="M1841" t="s">
        <v>37</v>
      </c>
      <c r="N1841">
        <v>108</v>
      </c>
    </row>
    <row r="1842" spans="1:14" x14ac:dyDescent="0.35">
      <c r="A1842" t="s">
        <v>3148</v>
      </c>
      <c r="B1842" t="s">
        <v>50</v>
      </c>
      <c r="C1842" t="s">
        <v>15</v>
      </c>
      <c r="D1842" t="s">
        <v>43</v>
      </c>
      <c r="E1842" t="s">
        <v>51</v>
      </c>
      <c r="F1842" s="2">
        <v>42407</v>
      </c>
      <c r="G1842" s="2">
        <v>31537</v>
      </c>
      <c r="H1842" s="4">
        <v>78295</v>
      </c>
      <c r="I1842" s="4">
        <v>25115</v>
      </c>
      <c r="J1842" s="4">
        <f>Table1[[#This Row],[Basic Salary]]+Table1[[#This Row],[Bonus]]</f>
        <v>103410</v>
      </c>
      <c r="K1842">
        <v>98</v>
      </c>
      <c r="L1842">
        <v>57</v>
      </c>
      <c r="M1842" t="s">
        <v>31</v>
      </c>
      <c r="N1842">
        <v>105</v>
      </c>
    </row>
    <row r="1843" spans="1:14" x14ac:dyDescent="0.35">
      <c r="A1843" t="s">
        <v>3745</v>
      </c>
      <c r="B1843" t="s">
        <v>20</v>
      </c>
      <c r="C1843" t="s">
        <v>21</v>
      </c>
      <c r="D1843" t="s">
        <v>43</v>
      </c>
      <c r="E1843" t="s">
        <v>17</v>
      </c>
      <c r="F1843" s="2">
        <v>44286</v>
      </c>
      <c r="G1843" s="2">
        <v>32277</v>
      </c>
      <c r="H1843" s="4">
        <v>97553</v>
      </c>
      <c r="I1843" s="4">
        <v>5827</v>
      </c>
      <c r="J1843" s="4">
        <f>Table1[[#This Row],[Basic Salary]]+Table1[[#This Row],[Bonus]]</f>
        <v>103380</v>
      </c>
      <c r="K1843">
        <v>81</v>
      </c>
      <c r="L1843">
        <v>42</v>
      </c>
      <c r="M1843" t="s">
        <v>37</v>
      </c>
      <c r="N1843">
        <v>109</v>
      </c>
    </row>
    <row r="1844" spans="1:14" x14ac:dyDescent="0.35">
      <c r="A1844" t="s">
        <v>4871</v>
      </c>
      <c r="B1844" t="s">
        <v>75</v>
      </c>
      <c r="C1844" t="s">
        <v>15</v>
      </c>
      <c r="D1844" t="s">
        <v>43</v>
      </c>
      <c r="E1844" t="s">
        <v>17</v>
      </c>
      <c r="F1844" s="2">
        <v>44668</v>
      </c>
      <c r="G1844" s="2">
        <v>30335</v>
      </c>
      <c r="H1844" s="4">
        <v>80524</v>
      </c>
      <c r="I1844" s="4">
        <v>22840</v>
      </c>
      <c r="J1844" s="4">
        <f>Table1[[#This Row],[Basic Salary]]+Table1[[#This Row],[Bonus]]</f>
        <v>103364</v>
      </c>
      <c r="K1844">
        <v>96</v>
      </c>
      <c r="L1844">
        <v>64</v>
      </c>
      <c r="M1844" t="s">
        <v>53</v>
      </c>
      <c r="N1844">
        <v>101</v>
      </c>
    </row>
    <row r="1845" spans="1:14" x14ac:dyDescent="0.35">
      <c r="A1845" t="s">
        <v>1982</v>
      </c>
      <c r="B1845" t="s">
        <v>20</v>
      </c>
      <c r="C1845" t="s">
        <v>21</v>
      </c>
      <c r="D1845" t="s">
        <v>25</v>
      </c>
      <c r="E1845" t="s">
        <v>26</v>
      </c>
      <c r="F1845" s="2">
        <v>43140</v>
      </c>
      <c r="G1845" s="2">
        <v>39932</v>
      </c>
      <c r="H1845" s="4">
        <v>92027</v>
      </c>
      <c r="I1845" s="4">
        <v>11319</v>
      </c>
      <c r="J1845" s="4">
        <f>Table1[[#This Row],[Basic Salary]]+Table1[[#This Row],[Bonus]]</f>
        <v>103346</v>
      </c>
      <c r="K1845">
        <v>63</v>
      </c>
      <c r="L1845">
        <v>79</v>
      </c>
      <c r="M1845" t="s">
        <v>34</v>
      </c>
      <c r="N1845">
        <v>107</v>
      </c>
    </row>
    <row r="1846" spans="1:14" x14ac:dyDescent="0.35">
      <c r="A1846" t="s">
        <v>1302</v>
      </c>
      <c r="B1846" t="s">
        <v>60</v>
      </c>
      <c r="C1846" t="s">
        <v>21</v>
      </c>
      <c r="D1846" t="s">
        <v>46</v>
      </c>
      <c r="E1846" t="s">
        <v>30</v>
      </c>
      <c r="F1846" s="2">
        <v>45476</v>
      </c>
      <c r="G1846" s="2">
        <v>32150</v>
      </c>
      <c r="H1846" s="4">
        <v>83170</v>
      </c>
      <c r="I1846" s="4">
        <v>20162</v>
      </c>
      <c r="J1846" s="4">
        <f>Table1[[#This Row],[Basic Salary]]+Table1[[#This Row],[Bonus]]</f>
        <v>103332</v>
      </c>
      <c r="K1846">
        <v>61</v>
      </c>
      <c r="L1846">
        <v>68</v>
      </c>
      <c r="M1846" t="s">
        <v>53</v>
      </c>
      <c r="N1846">
        <v>115</v>
      </c>
    </row>
    <row r="1847" spans="1:14" x14ac:dyDescent="0.35">
      <c r="A1847" t="s">
        <v>3667</v>
      </c>
      <c r="B1847" t="s">
        <v>14</v>
      </c>
      <c r="C1847" t="s">
        <v>21</v>
      </c>
      <c r="D1847" t="s">
        <v>25</v>
      </c>
      <c r="E1847" t="s">
        <v>17</v>
      </c>
      <c r="F1847" s="2">
        <v>45976</v>
      </c>
      <c r="G1847" s="2">
        <v>39092</v>
      </c>
      <c r="H1847" s="4">
        <v>81187</v>
      </c>
      <c r="I1847" s="4">
        <v>22117</v>
      </c>
      <c r="J1847" s="4">
        <f>Table1[[#This Row],[Basic Salary]]+Table1[[#This Row],[Bonus]]</f>
        <v>103304</v>
      </c>
      <c r="K1847">
        <v>93</v>
      </c>
      <c r="L1847">
        <v>63</v>
      </c>
      <c r="M1847" t="s">
        <v>23</v>
      </c>
      <c r="N1847">
        <v>107</v>
      </c>
    </row>
    <row r="1848" spans="1:14" x14ac:dyDescent="0.35">
      <c r="A1848" t="s">
        <v>4980</v>
      </c>
      <c r="B1848" t="s">
        <v>29</v>
      </c>
      <c r="C1848" t="s">
        <v>15</v>
      </c>
      <c r="D1848" t="s">
        <v>43</v>
      </c>
      <c r="E1848" t="s">
        <v>30</v>
      </c>
      <c r="F1848" s="2">
        <v>44420</v>
      </c>
      <c r="G1848" s="2">
        <v>34893</v>
      </c>
      <c r="H1848" s="4">
        <v>91329</v>
      </c>
      <c r="I1848" s="4">
        <v>11942</v>
      </c>
      <c r="J1848" s="4">
        <f>Table1[[#This Row],[Basic Salary]]+Table1[[#This Row],[Bonus]]</f>
        <v>103271</v>
      </c>
      <c r="K1848">
        <v>71</v>
      </c>
      <c r="L1848">
        <v>63</v>
      </c>
      <c r="M1848" t="s">
        <v>53</v>
      </c>
      <c r="N1848">
        <v>120</v>
      </c>
    </row>
    <row r="1849" spans="1:14" x14ac:dyDescent="0.35">
      <c r="A1849" t="s">
        <v>2083</v>
      </c>
      <c r="B1849" t="s">
        <v>93</v>
      </c>
      <c r="C1849" t="s">
        <v>15</v>
      </c>
      <c r="D1849" t="s">
        <v>46</v>
      </c>
      <c r="E1849" t="s">
        <v>17</v>
      </c>
      <c r="F1849" s="2">
        <v>44455</v>
      </c>
      <c r="G1849" s="2">
        <v>38075</v>
      </c>
      <c r="H1849" s="4">
        <v>74982</v>
      </c>
      <c r="I1849" s="4">
        <v>28280</v>
      </c>
      <c r="J1849" s="4">
        <f>Table1[[#This Row],[Basic Salary]]+Table1[[#This Row],[Bonus]]</f>
        <v>103262</v>
      </c>
      <c r="K1849">
        <v>76</v>
      </c>
      <c r="L1849">
        <v>51</v>
      </c>
      <c r="M1849" t="s">
        <v>31</v>
      </c>
      <c r="N1849">
        <v>105</v>
      </c>
    </row>
    <row r="1850" spans="1:14" x14ac:dyDescent="0.35">
      <c r="A1850" t="s">
        <v>4082</v>
      </c>
      <c r="B1850" t="s">
        <v>69</v>
      </c>
      <c r="C1850" t="s">
        <v>21</v>
      </c>
      <c r="D1850" t="s">
        <v>81</v>
      </c>
      <c r="E1850" t="s">
        <v>17</v>
      </c>
      <c r="F1850" s="2">
        <v>44749</v>
      </c>
      <c r="G1850" s="2">
        <v>39012</v>
      </c>
      <c r="H1850" s="4">
        <v>93358</v>
      </c>
      <c r="I1850" s="4">
        <v>9824</v>
      </c>
      <c r="J1850" s="4">
        <f>Table1[[#This Row],[Basic Salary]]+Table1[[#This Row],[Bonus]]</f>
        <v>103182</v>
      </c>
      <c r="K1850">
        <v>76</v>
      </c>
      <c r="L1850">
        <v>55</v>
      </c>
      <c r="M1850" t="s">
        <v>27</v>
      </c>
      <c r="N1850">
        <v>118</v>
      </c>
    </row>
    <row r="1851" spans="1:14" x14ac:dyDescent="0.35">
      <c r="A1851" t="s">
        <v>4802</v>
      </c>
      <c r="B1851" t="s">
        <v>20</v>
      </c>
      <c r="C1851" t="s">
        <v>21</v>
      </c>
      <c r="D1851" t="s">
        <v>81</v>
      </c>
      <c r="E1851" t="s">
        <v>26</v>
      </c>
      <c r="F1851" s="2">
        <v>45902</v>
      </c>
      <c r="G1851" s="2">
        <v>29675</v>
      </c>
      <c r="H1851" s="4">
        <v>90492</v>
      </c>
      <c r="I1851" s="4">
        <v>12642</v>
      </c>
      <c r="J1851" s="4">
        <f>Table1[[#This Row],[Basic Salary]]+Table1[[#This Row],[Bonus]]</f>
        <v>103134</v>
      </c>
      <c r="K1851">
        <v>60</v>
      </c>
      <c r="L1851">
        <v>51</v>
      </c>
      <c r="M1851" t="s">
        <v>53</v>
      </c>
      <c r="N1851">
        <v>115</v>
      </c>
    </row>
    <row r="1852" spans="1:14" x14ac:dyDescent="0.35">
      <c r="A1852" t="s">
        <v>1851</v>
      </c>
      <c r="B1852" t="s">
        <v>36</v>
      </c>
      <c r="C1852" t="s">
        <v>21</v>
      </c>
      <c r="D1852" t="s">
        <v>46</v>
      </c>
      <c r="E1852" t="s">
        <v>65</v>
      </c>
      <c r="F1852" s="2">
        <v>45220</v>
      </c>
      <c r="G1852" s="2">
        <v>38671</v>
      </c>
      <c r="H1852" s="4">
        <v>74194</v>
      </c>
      <c r="I1852" s="4">
        <v>28907</v>
      </c>
      <c r="J1852" s="4">
        <f>Table1[[#This Row],[Basic Salary]]+Table1[[#This Row],[Bonus]]</f>
        <v>103101</v>
      </c>
      <c r="K1852">
        <v>62</v>
      </c>
      <c r="L1852">
        <v>75</v>
      </c>
      <c r="M1852" t="s">
        <v>18</v>
      </c>
      <c r="N1852">
        <v>102</v>
      </c>
    </row>
    <row r="1853" spans="1:14" x14ac:dyDescent="0.35">
      <c r="A1853" t="s">
        <v>1399</v>
      </c>
      <c r="B1853" t="s">
        <v>93</v>
      </c>
      <c r="C1853" t="s">
        <v>15</v>
      </c>
      <c r="D1853" t="s">
        <v>81</v>
      </c>
      <c r="E1853" t="s">
        <v>65</v>
      </c>
      <c r="F1853" s="2">
        <v>45287</v>
      </c>
      <c r="G1853" s="2">
        <v>34891</v>
      </c>
      <c r="H1853" s="4">
        <v>85124</v>
      </c>
      <c r="I1853" s="4">
        <v>17975</v>
      </c>
      <c r="J1853" s="4">
        <f>Table1[[#This Row],[Basic Salary]]+Table1[[#This Row],[Bonus]]</f>
        <v>103099</v>
      </c>
      <c r="K1853">
        <v>70</v>
      </c>
      <c r="L1853">
        <v>69</v>
      </c>
      <c r="M1853" t="s">
        <v>53</v>
      </c>
      <c r="N1853">
        <v>105</v>
      </c>
    </row>
    <row r="1854" spans="1:14" x14ac:dyDescent="0.35">
      <c r="A1854" t="s">
        <v>3773</v>
      </c>
      <c r="B1854" t="s">
        <v>48</v>
      </c>
      <c r="C1854" t="s">
        <v>21</v>
      </c>
      <c r="D1854" t="s">
        <v>25</v>
      </c>
      <c r="E1854" t="s">
        <v>26</v>
      </c>
      <c r="F1854" s="2">
        <v>43642</v>
      </c>
      <c r="G1854" s="2">
        <v>36777</v>
      </c>
      <c r="H1854" s="4">
        <v>81055</v>
      </c>
      <c r="I1854" s="4">
        <v>22028</v>
      </c>
      <c r="J1854" s="4">
        <f>Table1[[#This Row],[Basic Salary]]+Table1[[#This Row],[Bonus]]</f>
        <v>103083</v>
      </c>
      <c r="K1854">
        <v>91</v>
      </c>
      <c r="L1854">
        <v>70</v>
      </c>
      <c r="M1854" t="s">
        <v>27</v>
      </c>
      <c r="N1854">
        <v>112</v>
      </c>
    </row>
    <row r="1855" spans="1:14" x14ac:dyDescent="0.35">
      <c r="A1855" t="s">
        <v>2819</v>
      </c>
      <c r="B1855" t="s">
        <v>93</v>
      </c>
      <c r="C1855" t="s">
        <v>21</v>
      </c>
      <c r="D1855" t="s">
        <v>16</v>
      </c>
      <c r="E1855" t="s">
        <v>17</v>
      </c>
      <c r="F1855" s="2">
        <v>42259</v>
      </c>
      <c r="G1855" s="2">
        <v>30386</v>
      </c>
      <c r="H1855" s="4">
        <v>81906</v>
      </c>
      <c r="I1855" s="4">
        <v>21175</v>
      </c>
      <c r="J1855" s="4">
        <f>Table1[[#This Row],[Basic Salary]]+Table1[[#This Row],[Bonus]]</f>
        <v>103081</v>
      </c>
      <c r="K1855">
        <v>98</v>
      </c>
      <c r="L1855">
        <v>53</v>
      </c>
      <c r="M1855" t="s">
        <v>53</v>
      </c>
      <c r="N1855">
        <v>103</v>
      </c>
    </row>
    <row r="1856" spans="1:14" x14ac:dyDescent="0.35">
      <c r="A1856" t="s">
        <v>2500</v>
      </c>
      <c r="B1856" t="s">
        <v>62</v>
      </c>
      <c r="C1856" t="s">
        <v>15</v>
      </c>
      <c r="D1856" t="s">
        <v>40</v>
      </c>
      <c r="E1856" t="s">
        <v>22</v>
      </c>
      <c r="F1856" s="2">
        <v>42440</v>
      </c>
      <c r="G1856" s="2">
        <v>30449</v>
      </c>
      <c r="H1856" s="4">
        <v>85920</v>
      </c>
      <c r="I1856" s="4">
        <v>17156</v>
      </c>
      <c r="J1856" s="4">
        <f>Table1[[#This Row],[Basic Salary]]+Table1[[#This Row],[Bonus]]</f>
        <v>103076</v>
      </c>
      <c r="K1856">
        <v>91</v>
      </c>
      <c r="L1856">
        <v>67</v>
      </c>
      <c r="M1856" t="s">
        <v>23</v>
      </c>
      <c r="N1856">
        <v>104</v>
      </c>
    </row>
    <row r="1857" spans="1:14" x14ac:dyDescent="0.35">
      <c r="A1857" t="s">
        <v>2985</v>
      </c>
      <c r="B1857" t="s">
        <v>36</v>
      </c>
      <c r="C1857" t="s">
        <v>15</v>
      </c>
      <c r="D1857" t="s">
        <v>33</v>
      </c>
      <c r="E1857" t="s">
        <v>17</v>
      </c>
      <c r="F1857" s="2">
        <v>45579</v>
      </c>
      <c r="G1857" s="2">
        <v>33606</v>
      </c>
      <c r="H1857" s="4">
        <v>91411</v>
      </c>
      <c r="I1857" s="4">
        <v>11497</v>
      </c>
      <c r="J1857" s="4">
        <f>Table1[[#This Row],[Basic Salary]]+Table1[[#This Row],[Bonus]]</f>
        <v>102908</v>
      </c>
      <c r="K1857">
        <v>78</v>
      </c>
      <c r="L1857">
        <v>75</v>
      </c>
      <c r="M1857" t="s">
        <v>18</v>
      </c>
      <c r="N1857">
        <v>108</v>
      </c>
    </row>
    <row r="1858" spans="1:14" x14ac:dyDescent="0.35">
      <c r="A1858" t="s">
        <v>1805</v>
      </c>
      <c r="B1858" t="s">
        <v>57</v>
      </c>
      <c r="C1858" t="s">
        <v>21</v>
      </c>
      <c r="D1858" t="s">
        <v>81</v>
      </c>
      <c r="E1858" t="s">
        <v>65</v>
      </c>
      <c r="F1858" s="2">
        <v>43661</v>
      </c>
      <c r="G1858" s="2">
        <v>38900</v>
      </c>
      <c r="H1858" s="4">
        <v>78941</v>
      </c>
      <c r="I1858" s="4">
        <v>23950</v>
      </c>
      <c r="J1858" s="4">
        <f>Table1[[#This Row],[Basic Salary]]+Table1[[#This Row],[Bonus]]</f>
        <v>102891</v>
      </c>
      <c r="K1858">
        <v>78</v>
      </c>
      <c r="L1858">
        <v>57</v>
      </c>
      <c r="M1858" t="s">
        <v>37</v>
      </c>
      <c r="N1858">
        <v>120</v>
      </c>
    </row>
    <row r="1859" spans="1:14" x14ac:dyDescent="0.35">
      <c r="A1859" t="s">
        <v>4949</v>
      </c>
      <c r="B1859" t="s">
        <v>29</v>
      </c>
      <c r="C1859" t="s">
        <v>15</v>
      </c>
      <c r="D1859" t="s">
        <v>46</v>
      </c>
      <c r="E1859" t="s">
        <v>22</v>
      </c>
      <c r="F1859" s="2">
        <v>42009</v>
      </c>
      <c r="G1859" s="2">
        <v>32258</v>
      </c>
      <c r="H1859" s="4">
        <v>76407</v>
      </c>
      <c r="I1859" s="4">
        <v>26431</v>
      </c>
      <c r="J1859" s="4">
        <f>Table1[[#This Row],[Basic Salary]]+Table1[[#This Row],[Bonus]]</f>
        <v>102838</v>
      </c>
      <c r="K1859">
        <v>83</v>
      </c>
      <c r="L1859">
        <v>61</v>
      </c>
      <c r="M1859" t="s">
        <v>27</v>
      </c>
      <c r="N1859">
        <v>113</v>
      </c>
    </row>
    <row r="1860" spans="1:14" x14ac:dyDescent="0.35">
      <c r="A1860" t="s">
        <v>3871</v>
      </c>
      <c r="B1860" t="s">
        <v>93</v>
      </c>
      <c r="C1860" t="s">
        <v>21</v>
      </c>
      <c r="D1860" t="s">
        <v>81</v>
      </c>
      <c r="E1860" t="s">
        <v>22</v>
      </c>
      <c r="F1860" s="2">
        <v>45485</v>
      </c>
      <c r="G1860" s="2">
        <v>31379</v>
      </c>
      <c r="H1860" s="4">
        <v>76851</v>
      </c>
      <c r="I1860" s="4">
        <v>25879</v>
      </c>
      <c r="J1860" s="4">
        <f>Table1[[#This Row],[Basic Salary]]+Table1[[#This Row],[Bonus]]</f>
        <v>102730</v>
      </c>
      <c r="K1860">
        <v>90</v>
      </c>
      <c r="L1860">
        <v>81</v>
      </c>
      <c r="M1860" t="s">
        <v>27</v>
      </c>
      <c r="N1860">
        <v>109</v>
      </c>
    </row>
    <row r="1861" spans="1:14" x14ac:dyDescent="0.35">
      <c r="A1861" t="s">
        <v>2059</v>
      </c>
      <c r="B1861" t="s">
        <v>69</v>
      </c>
      <c r="C1861" t="s">
        <v>21</v>
      </c>
      <c r="D1861" t="s">
        <v>33</v>
      </c>
      <c r="E1861" t="s">
        <v>30</v>
      </c>
      <c r="F1861" s="2">
        <v>42226</v>
      </c>
      <c r="G1861" s="2">
        <v>30997</v>
      </c>
      <c r="H1861" s="4">
        <v>76968</v>
      </c>
      <c r="I1861" s="4">
        <v>25729</v>
      </c>
      <c r="J1861" s="4">
        <f>Table1[[#This Row],[Basic Salary]]+Table1[[#This Row],[Bonus]]</f>
        <v>102697</v>
      </c>
      <c r="K1861">
        <v>81</v>
      </c>
      <c r="L1861">
        <v>78</v>
      </c>
      <c r="M1861" t="s">
        <v>23</v>
      </c>
      <c r="N1861">
        <v>112</v>
      </c>
    </row>
    <row r="1862" spans="1:14" x14ac:dyDescent="0.35">
      <c r="A1862" t="s">
        <v>177</v>
      </c>
      <c r="B1862" t="s">
        <v>69</v>
      </c>
      <c r="C1862" t="s">
        <v>21</v>
      </c>
      <c r="D1862" t="s">
        <v>16</v>
      </c>
      <c r="E1862" t="s">
        <v>17</v>
      </c>
      <c r="F1862" s="2">
        <v>43522</v>
      </c>
      <c r="G1862" s="2">
        <v>32780</v>
      </c>
      <c r="H1862" s="4">
        <v>83115</v>
      </c>
      <c r="I1862" s="4">
        <v>19571</v>
      </c>
      <c r="J1862" s="4">
        <f>Table1[[#This Row],[Basic Salary]]+Table1[[#This Row],[Bonus]]</f>
        <v>102686</v>
      </c>
      <c r="K1862">
        <v>75</v>
      </c>
      <c r="L1862">
        <v>94</v>
      </c>
      <c r="M1862" t="s">
        <v>31</v>
      </c>
      <c r="N1862">
        <v>104</v>
      </c>
    </row>
    <row r="1863" spans="1:14" x14ac:dyDescent="0.35">
      <c r="A1863" t="s">
        <v>338</v>
      </c>
      <c r="B1863" t="s">
        <v>89</v>
      </c>
      <c r="C1863" t="s">
        <v>21</v>
      </c>
      <c r="D1863" t="s">
        <v>43</v>
      </c>
      <c r="E1863" t="s">
        <v>51</v>
      </c>
      <c r="F1863" s="2">
        <v>45787</v>
      </c>
      <c r="G1863" s="2">
        <v>40553</v>
      </c>
      <c r="H1863" s="4">
        <v>79827</v>
      </c>
      <c r="I1863" s="4">
        <v>22814</v>
      </c>
      <c r="J1863" s="4">
        <f>Table1[[#This Row],[Basic Salary]]+Table1[[#This Row],[Bonus]]</f>
        <v>102641</v>
      </c>
      <c r="K1863">
        <v>62</v>
      </c>
      <c r="L1863">
        <v>90</v>
      </c>
      <c r="M1863" t="s">
        <v>31</v>
      </c>
      <c r="N1863">
        <v>118</v>
      </c>
    </row>
    <row r="1864" spans="1:14" x14ac:dyDescent="0.35">
      <c r="A1864" t="s">
        <v>2675</v>
      </c>
      <c r="B1864" t="s">
        <v>87</v>
      </c>
      <c r="C1864" t="s">
        <v>21</v>
      </c>
      <c r="D1864" t="s">
        <v>25</v>
      </c>
      <c r="E1864" t="s">
        <v>65</v>
      </c>
      <c r="F1864" s="2">
        <v>45345</v>
      </c>
      <c r="G1864" s="2">
        <v>35689</v>
      </c>
      <c r="H1864" s="4">
        <v>85317</v>
      </c>
      <c r="I1864" s="4">
        <v>17322</v>
      </c>
      <c r="J1864" s="4">
        <f>Table1[[#This Row],[Basic Salary]]+Table1[[#This Row],[Bonus]]</f>
        <v>102639</v>
      </c>
      <c r="K1864">
        <v>99</v>
      </c>
      <c r="L1864">
        <v>95</v>
      </c>
      <c r="M1864" t="s">
        <v>23</v>
      </c>
      <c r="N1864">
        <v>106</v>
      </c>
    </row>
    <row r="1865" spans="1:14" x14ac:dyDescent="0.35">
      <c r="A1865" t="s">
        <v>4798</v>
      </c>
      <c r="B1865" t="s">
        <v>75</v>
      </c>
      <c r="C1865" t="s">
        <v>15</v>
      </c>
      <c r="D1865" t="s">
        <v>25</v>
      </c>
      <c r="E1865" t="s">
        <v>26</v>
      </c>
      <c r="F1865" s="2">
        <v>43497</v>
      </c>
      <c r="G1865" s="2">
        <v>36393</v>
      </c>
      <c r="H1865" s="4">
        <v>94351</v>
      </c>
      <c r="I1865" s="4">
        <v>8266</v>
      </c>
      <c r="J1865" s="4">
        <f>Table1[[#This Row],[Basic Salary]]+Table1[[#This Row],[Bonus]]</f>
        <v>102617</v>
      </c>
      <c r="K1865">
        <v>78</v>
      </c>
      <c r="L1865">
        <v>79</v>
      </c>
      <c r="M1865" t="s">
        <v>27</v>
      </c>
      <c r="N1865">
        <v>108</v>
      </c>
    </row>
    <row r="1866" spans="1:14" x14ac:dyDescent="0.35">
      <c r="A1866" t="s">
        <v>998</v>
      </c>
      <c r="B1866" t="s">
        <v>69</v>
      </c>
      <c r="C1866" t="s">
        <v>15</v>
      </c>
      <c r="D1866" t="s">
        <v>25</v>
      </c>
      <c r="E1866" t="s">
        <v>51</v>
      </c>
      <c r="F1866" s="2">
        <v>45008</v>
      </c>
      <c r="G1866" s="2">
        <v>36300</v>
      </c>
      <c r="H1866" s="4">
        <v>85008</v>
      </c>
      <c r="I1866" s="4">
        <v>17604</v>
      </c>
      <c r="J1866" s="4">
        <f>Table1[[#This Row],[Basic Salary]]+Table1[[#This Row],[Bonus]]</f>
        <v>102612</v>
      </c>
      <c r="K1866">
        <v>71</v>
      </c>
      <c r="L1866">
        <v>84</v>
      </c>
      <c r="M1866" t="s">
        <v>23</v>
      </c>
      <c r="N1866">
        <v>104</v>
      </c>
    </row>
    <row r="1867" spans="1:14" x14ac:dyDescent="0.35">
      <c r="A1867" t="s">
        <v>4817</v>
      </c>
      <c r="B1867" t="s">
        <v>39</v>
      </c>
      <c r="C1867" t="s">
        <v>21</v>
      </c>
      <c r="D1867" t="s">
        <v>46</v>
      </c>
      <c r="E1867" t="s">
        <v>17</v>
      </c>
      <c r="F1867" s="2">
        <v>42081</v>
      </c>
      <c r="G1867" s="2">
        <v>37905</v>
      </c>
      <c r="H1867" s="4">
        <v>95623</v>
      </c>
      <c r="I1867" s="4">
        <v>6985</v>
      </c>
      <c r="J1867" s="4">
        <f>Table1[[#This Row],[Basic Salary]]+Table1[[#This Row],[Bonus]]</f>
        <v>102608</v>
      </c>
      <c r="K1867">
        <v>82</v>
      </c>
      <c r="L1867">
        <v>94</v>
      </c>
      <c r="M1867" t="s">
        <v>53</v>
      </c>
      <c r="N1867">
        <v>103</v>
      </c>
    </row>
    <row r="1868" spans="1:14" x14ac:dyDescent="0.35">
      <c r="A1868" t="s">
        <v>114</v>
      </c>
      <c r="B1868" t="s">
        <v>39</v>
      </c>
      <c r="C1868" t="s">
        <v>21</v>
      </c>
      <c r="D1868" t="s">
        <v>16</v>
      </c>
      <c r="E1868" t="s">
        <v>30</v>
      </c>
      <c r="F1868" s="2">
        <v>43228</v>
      </c>
      <c r="G1868" s="2">
        <v>35610</v>
      </c>
      <c r="H1868" s="4">
        <v>79921</v>
      </c>
      <c r="I1868" s="4">
        <v>22636</v>
      </c>
      <c r="J1868" s="4">
        <f>Table1[[#This Row],[Basic Salary]]+Table1[[#This Row],[Bonus]]</f>
        <v>102557</v>
      </c>
      <c r="K1868">
        <v>94</v>
      </c>
      <c r="L1868">
        <v>91</v>
      </c>
      <c r="M1868" t="s">
        <v>23</v>
      </c>
      <c r="N1868">
        <v>108</v>
      </c>
    </row>
    <row r="1869" spans="1:14" x14ac:dyDescent="0.35">
      <c r="A1869" t="s">
        <v>741</v>
      </c>
      <c r="B1869" t="s">
        <v>87</v>
      </c>
      <c r="C1869" t="s">
        <v>15</v>
      </c>
      <c r="D1869" t="s">
        <v>25</v>
      </c>
      <c r="E1869" t="s">
        <v>17</v>
      </c>
      <c r="F1869" s="2">
        <v>43114</v>
      </c>
      <c r="G1869" s="2">
        <v>37791</v>
      </c>
      <c r="H1869" s="4">
        <v>84037</v>
      </c>
      <c r="I1869" s="4">
        <v>18501</v>
      </c>
      <c r="J1869" s="4">
        <f>Table1[[#This Row],[Basic Salary]]+Table1[[#This Row],[Bonus]]</f>
        <v>102538</v>
      </c>
      <c r="K1869">
        <v>75</v>
      </c>
      <c r="L1869">
        <v>100</v>
      </c>
      <c r="M1869" t="s">
        <v>37</v>
      </c>
      <c r="N1869">
        <v>120</v>
      </c>
    </row>
    <row r="1870" spans="1:14" x14ac:dyDescent="0.35">
      <c r="A1870" t="s">
        <v>4911</v>
      </c>
      <c r="B1870" t="s">
        <v>60</v>
      </c>
      <c r="C1870" t="s">
        <v>21</v>
      </c>
      <c r="D1870" t="s">
        <v>81</v>
      </c>
      <c r="E1870" t="s">
        <v>17</v>
      </c>
      <c r="F1870" s="2">
        <v>43875</v>
      </c>
      <c r="G1870" s="2">
        <v>37827</v>
      </c>
      <c r="H1870" s="4">
        <v>81175</v>
      </c>
      <c r="I1870" s="4">
        <v>21347</v>
      </c>
      <c r="J1870" s="4">
        <f>Table1[[#This Row],[Basic Salary]]+Table1[[#This Row],[Bonus]]</f>
        <v>102522</v>
      </c>
      <c r="K1870">
        <v>78</v>
      </c>
      <c r="L1870">
        <v>96</v>
      </c>
      <c r="M1870" t="s">
        <v>18</v>
      </c>
      <c r="N1870">
        <v>102</v>
      </c>
    </row>
    <row r="1871" spans="1:14" x14ac:dyDescent="0.35">
      <c r="A1871" t="s">
        <v>2122</v>
      </c>
      <c r="B1871" t="s">
        <v>75</v>
      </c>
      <c r="C1871" t="s">
        <v>21</v>
      </c>
      <c r="D1871" t="s">
        <v>43</v>
      </c>
      <c r="E1871" t="s">
        <v>65</v>
      </c>
      <c r="F1871" s="2">
        <v>43386</v>
      </c>
      <c r="G1871" s="2">
        <v>31701</v>
      </c>
      <c r="H1871" s="4">
        <v>80138</v>
      </c>
      <c r="I1871" s="4">
        <v>22365</v>
      </c>
      <c r="J1871" s="4">
        <f>Table1[[#This Row],[Basic Salary]]+Table1[[#This Row],[Bonus]]</f>
        <v>102503</v>
      </c>
      <c r="K1871">
        <v>63</v>
      </c>
      <c r="L1871">
        <v>65</v>
      </c>
      <c r="M1871" t="s">
        <v>34</v>
      </c>
      <c r="N1871">
        <v>109</v>
      </c>
    </row>
    <row r="1872" spans="1:14" x14ac:dyDescent="0.35">
      <c r="A1872" t="s">
        <v>1586</v>
      </c>
      <c r="B1872" t="s">
        <v>14</v>
      </c>
      <c r="C1872" t="s">
        <v>15</v>
      </c>
      <c r="D1872" t="s">
        <v>40</v>
      </c>
      <c r="E1872" t="s">
        <v>30</v>
      </c>
      <c r="F1872" s="2">
        <v>45617</v>
      </c>
      <c r="G1872" s="2">
        <v>31847</v>
      </c>
      <c r="H1872" s="4">
        <v>73244</v>
      </c>
      <c r="I1872" s="4">
        <v>29248</v>
      </c>
      <c r="J1872" s="4">
        <f>Table1[[#This Row],[Basic Salary]]+Table1[[#This Row],[Bonus]]</f>
        <v>102492</v>
      </c>
      <c r="K1872">
        <v>61</v>
      </c>
      <c r="L1872">
        <v>67</v>
      </c>
      <c r="M1872" t="s">
        <v>34</v>
      </c>
      <c r="N1872">
        <v>110</v>
      </c>
    </row>
    <row r="1873" spans="1:14" x14ac:dyDescent="0.35">
      <c r="A1873" t="s">
        <v>2527</v>
      </c>
      <c r="B1873" t="s">
        <v>45</v>
      </c>
      <c r="C1873" t="s">
        <v>21</v>
      </c>
      <c r="D1873" t="s">
        <v>25</v>
      </c>
      <c r="E1873" t="s">
        <v>26</v>
      </c>
      <c r="F1873" s="2">
        <v>45506</v>
      </c>
      <c r="G1873" s="2">
        <v>33711</v>
      </c>
      <c r="H1873" s="4">
        <v>87056</v>
      </c>
      <c r="I1873" s="4">
        <v>15436</v>
      </c>
      <c r="J1873" s="4">
        <f>Table1[[#This Row],[Basic Salary]]+Table1[[#This Row],[Bonus]]</f>
        <v>102492</v>
      </c>
      <c r="K1873">
        <v>69</v>
      </c>
      <c r="L1873">
        <v>82</v>
      </c>
      <c r="M1873" t="s">
        <v>34</v>
      </c>
      <c r="N1873">
        <v>117</v>
      </c>
    </row>
    <row r="1874" spans="1:14" x14ac:dyDescent="0.35">
      <c r="A1874" t="s">
        <v>2003</v>
      </c>
      <c r="B1874" t="s">
        <v>75</v>
      </c>
      <c r="C1874" t="s">
        <v>21</v>
      </c>
      <c r="D1874" t="s">
        <v>81</v>
      </c>
      <c r="E1874" t="s">
        <v>22</v>
      </c>
      <c r="F1874" s="2">
        <v>44007</v>
      </c>
      <c r="G1874" s="2">
        <v>31873</v>
      </c>
      <c r="H1874" s="4">
        <v>80549</v>
      </c>
      <c r="I1874" s="4">
        <v>21917</v>
      </c>
      <c r="J1874" s="4">
        <f>Table1[[#This Row],[Basic Salary]]+Table1[[#This Row],[Bonus]]</f>
        <v>102466</v>
      </c>
      <c r="K1874">
        <v>62</v>
      </c>
      <c r="L1874">
        <v>74</v>
      </c>
      <c r="M1874" t="s">
        <v>53</v>
      </c>
      <c r="N1874">
        <v>117</v>
      </c>
    </row>
    <row r="1875" spans="1:14" x14ac:dyDescent="0.35">
      <c r="A1875" t="s">
        <v>4564</v>
      </c>
      <c r="B1875" t="s">
        <v>62</v>
      </c>
      <c r="C1875" t="s">
        <v>21</v>
      </c>
      <c r="D1875" t="s">
        <v>40</v>
      </c>
      <c r="E1875" t="s">
        <v>30</v>
      </c>
      <c r="F1875" s="2">
        <v>43960</v>
      </c>
      <c r="G1875" s="2">
        <v>37031</v>
      </c>
      <c r="H1875" s="4">
        <v>88356</v>
      </c>
      <c r="I1875" s="4">
        <v>14098</v>
      </c>
      <c r="J1875" s="4">
        <f>Table1[[#This Row],[Basic Salary]]+Table1[[#This Row],[Bonus]]</f>
        <v>102454</v>
      </c>
      <c r="K1875">
        <v>75</v>
      </c>
      <c r="L1875">
        <v>68</v>
      </c>
      <c r="M1875" t="s">
        <v>18</v>
      </c>
      <c r="N1875">
        <v>106</v>
      </c>
    </row>
    <row r="1876" spans="1:14" x14ac:dyDescent="0.35">
      <c r="A1876" t="s">
        <v>1097</v>
      </c>
      <c r="B1876" t="s">
        <v>71</v>
      </c>
      <c r="C1876" t="s">
        <v>21</v>
      </c>
      <c r="D1876" t="s">
        <v>40</v>
      </c>
      <c r="E1876" t="s">
        <v>65</v>
      </c>
      <c r="F1876" s="2">
        <v>42352</v>
      </c>
      <c r="G1876" s="2">
        <v>37889</v>
      </c>
      <c r="H1876" s="4">
        <v>92412</v>
      </c>
      <c r="I1876" s="4">
        <v>10036</v>
      </c>
      <c r="J1876" s="4">
        <f>Table1[[#This Row],[Basic Salary]]+Table1[[#This Row],[Bonus]]</f>
        <v>102448</v>
      </c>
      <c r="K1876">
        <v>86</v>
      </c>
      <c r="L1876">
        <v>47</v>
      </c>
      <c r="M1876" t="s">
        <v>27</v>
      </c>
      <c r="N1876">
        <v>101</v>
      </c>
    </row>
    <row r="1877" spans="1:14" x14ac:dyDescent="0.35">
      <c r="A1877" t="s">
        <v>3770</v>
      </c>
      <c r="B1877" t="s">
        <v>85</v>
      </c>
      <c r="C1877" t="s">
        <v>15</v>
      </c>
      <c r="D1877" t="s">
        <v>46</v>
      </c>
      <c r="E1877" t="s">
        <v>26</v>
      </c>
      <c r="F1877" s="2">
        <v>43038</v>
      </c>
      <c r="G1877" s="2">
        <v>39476</v>
      </c>
      <c r="H1877" s="4">
        <v>94340</v>
      </c>
      <c r="I1877" s="4">
        <v>8107</v>
      </c>
      <c r="J1877" s="4">
        <f>Table1[[#This Row],[Basic Salary]]+Table1[[#This Row],[Bonus]]</f>
        <v>102447</v>
      </c>
      <c r="K1877">
        <v>65</v>
      </c>
      <c r="L1877">
        <v>84</v>
      </c>
      <c r="M1877" t="s">
        <v>27</v>
      </c>
      <c r="N1877">
        <v>111</v>
      </c>
    </row>
    <row r="1878" spans="1:14" x14ac:dyDescent="0.35">
      <c r="A1878" t="s">
        <v>2845</v>
      </c>
      <c r="B1878" t="s">
        <v>50</v>
      </c>
      <c r="C1878" t="s">
        <v>15</v>
      </c>
      <c r="D1878" t="s">
        <v>81</v>
      </c>
      <c r="E1878" t="s">
        <v>22</v>
      </c>
      <c r="F1878" s="2">
        <v>44200</v>
      </c>
      <c r="G1878" s="2">
        <v>33771</v>
      </c>
      <c r="H1878" s="4">
        <v>86740</v>
      </c>
      <c r="I1878" s="4">
        <v>15706</v>
      </c>
      <c r="J1878" s="4">
        <f>Table1[[#This Row],[Basic Salary]]+Table1[[#This Row],[Bonus]]</f>
        <v>102446</v>
      </c>
      <c r="K1878">
        <v>69</v>
      </c>
      <c r="L1878">
        <v>73</v>
      </c>
      <c r="M1878" t="s">
        <v>37</v>
      </c>
      <c r="N1878">
        <v>112</v>
      </c>
    </row>
    <row r="1879" spans="1:14" x14ac:dyDescent="0.35">
      <c r="A1879" t="s">
        <v>3054</v>
      </c>
      <c r="B1879" t="s">
        <v>69</v>
      </c>
      <c r="C1879" t="s">
        <v>15</v>
      </c>
      <c r="D1879" t="s">
        <v>46</v>
      </c>
      <c r="E1879" t="s">
        <v>22</v>
      </c>
      <c r="F1879" s="2">
        <v>42693</v>
      </c>
      <c r="G1879" s="2">
        <v>38992</v>
      </c>
      <c r="H1879" s="4">
        <v>85423</v>
      </c>
      <c r="I1879" s="4">
        <v>17010</v>
      </c>
      <c r="J1879" s="4">
        <f>Table1[[#This Row],[Basic Salary]]+Table1[[#This Row],[Bonus]]</f>
        <v>102433</v>
      </c>
      <c r="K1879">
        <v>82</v>
      </c>
      <c r="L1879">
        <v>68</v>
      </c>
      <c r="M1879" t="s">
        <v>34</v>
      </c>
      <c r="N1879">
        <v>106</v>
      </c>
    </row>
    <row r="1880" spans="1:14" x14ac:dyDescent="0.35">
      <c r="A1880" t="s">
        <v>118</v>
      </c>
      <c r="B1880" t="s">
        <v>69</v>
      </c>
      <c r="C1880" t="s">
        <v>21</v>
      </c>
      <c r="D1880" t="s">
        <v>46</v>
      </c>
      <c r="E1880" t="s">
        <v>22</v>
      </c>
      <c r="F1880" s="2">
        <v>43931</v>
      </c>
      <c r="G1880" s="2">
        <v>29538</v>
      </c>
      <c r="H1880" s="4">
        <v>95702</v>
      </c>
      <c r="I1880" s="4">
        <v>6706</v>
      </c>
      <c r="J1880" s="4">
        <f>Table1[[#This Row],[Basic Salary]]+Table1[[#This Row],[Bonus]]</f>
        <v>102408</v>
      </c>
      <c r="K1880">
        <v>82</v>
      </c>
      <c r="L1880">
        <v>54</v>
      </c>
      <c r="M1880" t="s">
        <v>18</v>
      </c>
      <c r="N1880">
        <v>103</v>
      </c>
    </row>
    <row r="1881" spans="1:14" x14ac:dyDescent="0.35">
      <c r="A1881" t="s">
        <v>4637</v>
      </c>
      <c r="B1881" t="s">
        <v>29</v>
      </c>
      <c r="C1881" t="s">
        <v>15</v>
      </c>
      <c r="D1881" t="s">
        <v>25</v>
      </c>
      <c r="E1881" t="s">
        <v>65</v>
      </c>
      <c r="F1881" s="2">
        <v>43739</v>
      </c>
      <c r="G1881" s="2">
        <v>31435</v>
      </c>
      <c r="H1881" s="4">
        <v>95483</v>
      </c>
      <c r="I1881" s="4">
        <v>6911</v>
      </c>
      <c r="J1881" s="4">
        <f>Table1[[#This Row],[Basic Salary]]+Table1[[#This Row],[Bonus]]</f>
        <v>102394</v>
      </c>
      <c r="K1881">
        <v>67</v>
      </c>
      <c r="L1881">
        <v>95</v>
      </c>
      <c r="M1881" t="s">
        <v>23</v>
      </c>
      <c r="N1881">
        <v>108</v>
      </c>
    </row>
    <row r="1882" spans="1:14" x14ac:dyDescent="0.35">
      <c r="A1882" t="s">
        <v>2153</v>
      </c>
      <c r="B1882" t="s">
        <v>20</v>
      </c>
      <c r="C1882" t="s">
        <v>21</v>
      </c>
      <c r="D1882" t="s">
        <v>46</v>
      </c>
      <c r="E1882" t="s">
        <v>65</v>
      </c>
      <c r="F1882" s="2">
        <v>42929</v>
      </c>
      <c r="G1882" s="2">
        <v>40914</v>
      </c>
      <c r="H1882" s="4">
        <v>97185</v>
      </c>
      <c r="I1882" s="4">
        <v>5200</v>
      </c>
      <c r="J1882" s="4">
        <f>Table1[[#This Row],[Basic Salary]]+Table1[[#This Row],[Bonus]]</f>
        <v>102385</v>
      </c>
      <c r="K1882">
        <v>71</v>
      </c>
      <c r="L1882">
        <v>52</v>
      </c>
      <c r="M1882" t="s">
        <v>27</v>
      </c>
      <c r="N1882">
        <v>106</v>
      </c>
    </row>
    <row r="1883" spans="1:14" x14ac:dyDescent="0.35">
      <c r="A1883" t="s">
        <v>4566</v>
      </c>
      <c r="B1883" t="s">
        <v>95</v>
      </c>
      <c r="C1883" t="s">
        <v>15</v>
      </c>
      <c r="D1883" t="s">
        <v>43</v>
      </c>
      <c r="E1883" t="s">
        <v>51</v>
      </c>
      <c r="F1883" s="2">
        <v>45415</v>
      </c>
      <c r="G1883" s="2">
        <v>37726</v>
      </c>
      <c r="H1883" s="4">
        <v>86482</v>
      </c>
      <c r="I1883" s="4">
        <v>15882</v>
      </c>
      <c r="J1883" s="4">
        <f>Table1[[#This Row],[Basic Salary]]+Table1[[#This Row],[Bonus]]</f>
        <v>102364</v>
      </c>
      <c r="K1883">
        <v>83</v>
      </c>
      <c r="L1883">
        <v>71</v>
      </c>
      <c r="M1883" t="s">
        <v>23</v>
      </c>
      <c r="N1883">
        <v>118</v>
      </c>
    </row>
    <row r="1884" spans="1:14" x14ac:dyDescent="0.35">
      <c r="A1884" t="s">
        <v>157</v>
      </c>
      <c r="B1884" t="s">
        <v>93</v>
      </c>
      <c r="C1884" t="s">
        <v>21</v>
      </c>
      <c r="D1884" t="s">
        <v>33</v>
      </c>
      <c r="E1884" t="s">
        <v>26</v>
      </c>
      <c r="F1884" s="2">
        <v>44893</v>
      </c>
      <c r="G1884" s="2">
        <v>35467</v>
      </c>
      <c r="H1884" s="4">
        <v>75604</v>
      </c>
      <c r="I1884" s="4">
        <v>26747</v>
      </c>
      <c r="J1884" s="4">
        <f>Table1[[#This Row],[Basic Salary]]+Table1[[#This Row],[Bonus]]</f>
        <v>102351</v>
      </c>
      <c r="K1884">
        <v>69</v>
      </c>
      <c r="L1884">
        <v>71</v>
      </c>
      <c r="M1884" t="s">
        <v>53</v>
      </c>
      <c r="N1884">
        <v>105</v>
      </c>
    </row>
    <row r="1885" spans="1:14" x14ac:dyDescent="0.35">
      <c r="A1885" t="s">
        <v>3601</v>
      </c>
      <c r="B1885" t="s">
        <v>85</v>
      </c>
      <c r="C1885" t="s">
        <v>15</v>
      </c>
      <c r="D1885" t="s">
        <v>43</v>
      </c>
      <c r="E1885" t="s">
        <v>17</v>
      </c>
      <c r="F1885" s="2">
        <v>42705</v>
      </c>
      <c r="G1885" s="2">
        <v>33208</v>
      </c>
      <c r="H1885" s="4">
        <v>86357</v>
      </c>
      <c r="I1885" s="4">
        <v>15979</v>
      </c>
      <c r="J1885" s="4">
        <f>Table1[[#This Row],[Basic Salary]]+Table1[[#This Row],[Bonus]]</f>
        <v>102336</v>
      </c>
      <c r="K1885">
        <v>98</v>
      </c>
      <c r="L1885">
        <v>86</v>
      </c>
      <c r="M1885" t="s">
        <v>53</v>
      </c>
      <c r="N1885">
        <v>119</v>
      </c>
    </row>
    <row r="1886" spans="1:14" x14ac:dyDescent="0.35">
      <c r="A1886" t="s">
        <v>3597</v>
      </c>
      <c r="B1886" t="s">
        <v>129</v>
      </c>
      <c r="C1886" t="s">
        <v>15</v>
      </c>
      <c r="D1886" t="s">
        <v>81</v>
      </c>
      <c r="E1886" t="s">
        <v>51</v>
      </c>
      <c r="F1886" s="2">
        <v>44493</v>
      </c>
      <c r="G1886" s="2">
        <v>33823</v>
      </c>
      <c r="H1886" s="4">
        <v>77768</v>
      </c>
      <c r="I1886" s="4">
        <v>24568</v>
      </c>
      <c r="J1886" s="4">
        <f>Table1[[#This Row],[Basic Salary]]+Table1[[#This Row],[Bonus]]</f>
        <v>102336</v>
      </c>
      <c r="K1886">
        <v>85</v>
      </c>
      <c r="L1886">
        <v>65</v>
      </c>
      <c r="M1886" t="s">
        <v>18</v>
      </c>
      <c r="N1886">
        <v>120</v>
      </c>
    </row>
    <row r="1887" spans="1:14" x14ac:dyDescent="0.35">
      <c r="A1887" t="s">
        <v>972</v>
      </c>
      <c r="B1887" t="s">
        <v>71</v>
      </c>
      <c r="C1887" t="s">
        <v>15</v>
      </c>
      <c r="D1887" t="s">
        <v>25</v>
      </c>
      <c r="E1887" t="s">
        <v>65</v>
      </c>
      <c r="F1887" s="2">
        <v>42790</v>
      </c>
      <c r="G1887" s="2">
        <v>37946</v>
      </c>
      <c r="H1887" s="4">
        <v>74570</v>
      </c>
      <c r="I1887" s="4">
        <v>27752</v>
      </c>
      <c r="J1887" s="4">
        <f>Table1[[#This Row],[Basic Salary]]+Table1[[#This Row],[Bonus]]</f>
        <v>102322</v>
      </c>
      <c r="K1887">
        <v>83</v>
      </c>
      <c r="L1887">
        <v>60</v>
      </c>
      <c r="M1887" t="s">
        <v>23</v>
      </c>
      <c r="N1887">
        <v>114</v>
      </c>
    </row>
    <row r="1888" spans="1:14" x14ac:dyDescent="0.35">
      <c r="A1888" t="s">
        <v>2899</v>
      </c>
      <c r="B1888" t="s">
        <v>87</v>
      </c>
      <c r="C1888" t="s">
        <v>15</v>
      </c>
      <c r="D1888" t="s">
        <v>46</v>
      </c>
      <c r="E1888" t="s">
        <v>26</v>
      </c>
      <c r="F1888" s="2">
        <v>45142</v>
      </c>
      <c r="G1888" s="2">
        <v>31291</v>
      </c>
      <c r="H1888" s="4">
        <v>83629</v>
      </c>
      <c r="I1888" s="4">
        <v>18693</v>
      </c>
      <c r="J1888" s="4">
        <f>Table1[[#This Row],[Basic Salary]]+Table1[[#This Row],[Bonus]]</f>
        <v>102322</v>
      </c>
      <c r="K1888">
        <v>91</v>
      </c>
      <c r="L1888">
        <v>51</v>
      </c>
      <c r="M1888" t="s">
        <v>23</v>
      </c>
      <c r="N1888">
        <v>108</v>
      </c>
    </row>
    <row r="1889" spans="1:14" x14ac:dyDescent="0.35">
      <c r="A1889" t="s">
        <v>4450</v>
      </c>
      <c r="B1889" t="s">
        <v>48</v>
      </c>
      <c r="C1889" t="s">
        <v>21</v>
      </c>
      <c r="D1889" t="s">
        <v>16</v>
      </c>
      <c r="E1889" t="s">
        <v>30</v>
      </c>
      <c r="F1889" s="2">
        <v>43577</v>
      </c>
      <c r="G1889" s="2">
        <v>36878</v>
      </c>
      <c r="H1889" s="4">
        <v>92157</v>
      </c>
      <c r="I1889" s="4">
        <v>10163</v>
      </c>
      <c r="J1889" s="4">
        <f>Table1[[#This Row],[Basic Salary]]+Table1[[#This Row],[Bonus]]</f>
        <v>102320</v>
      </c>
      <c r="K1889">
        <v>62</v>
      </c>
      <c r="L1889">
        <v>83</v>
      </c>
      <c r="M1889" t="s">
        <v>37</v>
      </c>
      <c r="N1889">
        <v>114</v>
      </c>
    </row>
    <row r="1890" spans="1:14" x14ac:dyDescent="0.35">
      <c r="A1890" t="s">
        <v>4675</v>
      </c>
      <c r="B1890" t="s">
        <v>29</v>
      </c>
      <c r="C1890" t="s">
        <v>15</v>
      </c>
      <c r="D1890" t="s">
        <v>43</v>
      </c>
      <c r="E1890" t="s">
        <v>22</v>
      </c>
      <c r="F1890" s="2">
        <v>44800</v>
      </c>
      <c r="G1890" s="2">
        <v>35936</v>
      </c>
      <c r="H1890" s="4">
        <v>77728</v>
      </c>
      <c r="I1890" s="4">
        <v>24566</v>
      </c>
      <c r="J1890" s="4">
        <f>Table1[[#This Row],[Basic Salary]]+Table1[[#This Row],[Bonus]]</f>
        <v>102294</v>
      </c>
      <c r="K1890">
        <v>80</v>
      </c>
      <c r="L1890">
        <v>59</v>
      </c>
      <c r="M1890" t="s">
        <v>31</v>
      </c>
      <c r="N1890">
        <v>102</v>
      </c>
    </row>
    <row r="1891" spans="1:14" x14ac:dyDescent="0.35">
      <c r="A1891" t="s">
        <v>3188</v>
      </c>
      <c r="B1891" t="s">
        <v>45</v>
      </c>
      <c r="C1891" t="s">
        <v>15</v>
      </c>
      <c r="D1891" t="s">
        <v>40</v>
      </c>
      <c r="E1891" t="s">
        <v>22</v>
      </c>
      <c r="F1891" s="2">
        <v>44524</v>
      </c>
      <c r="G1891" s="2">
        <v>36387</v>
      </c>
      <c r="H1891" s="4">
        <v>88511</v>
      </c>
      <c r="I1891" s="4">
        <v>13759</v>
      </c>
      <c r="J1891" s="4">
        <f>Table1[[#This Row],[Basic Salary]]+Table1[[#This Row],[Bonus]]</f>
        <v>102270</v>
      </c>
      <c r="K1891">
        <v>85</v>
      </c>
      <c r="L1891">
        <v>80</v>
      </c>
      <c r="M1891" t="s">
        <v>18</v>
      </c>
      <c r="N1891">
        <v>105</v>
      </c>
    </row>
    <row r="1892" spans="1:14" x14ac:dyDescent="0.35">
      <c r="A1892" t="s">
        <v>1712</v>
      </c>
      <c r="B1892" t="s">
        <v>39</v>
      </c>
      <c r="C1892" t="s">
        <v>21</v>
      </c>
      <c r="D1892" t="s">
        <v>16</v>
      </c>
      <c r="E1892" t="s">
        <v>65</v>
      </c>
      <c r="F1892" s="2">
        <v>42746</v>
      </c>
      <c r="G1892" s="2">
        <v>31234</v>
      </c>
      <c r="H1892" s="4">
        <v>72360</v>
      </c>
      <c r="I1892" s="4">
        <v>29907</v>
      </c>
      <c r="J1892" s="4">
        <f>Table1[[#This Row],[Basic Salary]]+Table1[[#This Row],[Bonus]]</f>
        <v>102267</v>
      </c>
      <c r="K1892">
        <v>63</v>
      </c>
      <c r="L1892">
        <v>42</v>
      </c>
      <c r="M1892" t="s">
        <v>34</v>
      </c>
      <c r="N1892">
        <v>103</v>
      </c>
    </row>
    <row r="1893" spans="1:14" x14ac:dyDescent="0.35">
      <c r="A1893" t="s">
        <v>2512</v>
      </c>
      <c r="B1893" t="s">
        <v>93</v>
      </c>
      <c r="C1893" t="s">
        <v>15</v>
      </c>
      <c r="D1893" t="s">
        <v>46</v>
      </c>
      <c r="E1893" t="s">
        <v>26</v>
      </c>
      <c r="F1893" s="2">
        <v>44948</v>
      </c>
      <c r="G1893" s="2">
        <v>36098</v>
      </c>
      <c r="H1893" s="4">
        <v>84318</v>
      </c>
      <c r="I1893" s="4">
        <v>17947</v>
      </c>
      <c r="J1893" s="4">
        <f>Table1[[#This Row],[Basic Salary]]+Table1[[#This Row],[Bonus]]</f>
        <v>102265</v>
      </c>
      <c r="K1893">
        <v>81</v>
      </c>
      <c r="L1893">
        <v>92</v>
      </c>
      <c r="M1893" t="s">
        <v>37</v>
      </c>
      <c r="N1893">
        <v>115</v>
      </c>
    </row>
    <row r="1894" spans="1:14" x14ac:dyDescent="0.35">
      <c r="A1894" t="s">
        <v>935</v>
      </c>
      <c r="B1894" t="s">
        <v>85</v>
      </c>
      <c r="C1894" t="s">
        <v>21</v>
      </c>
      <c r="D1894" t="s">
        <v>40</v>
      </c>
      <c r="E1894" t="s">
        <v>22</v>
      </c>
      <c r="F1894" s="2">
        <v>45471</v>
      </c>
      <c r="G1894" s="2">
        <v>39637</v>
      </c>
      <c r="H1894" s="4">
        <v>90592</v>
      </c>
      <c r="I1894" s="4">
        <v>11666</v>
      </c>
      <c r="J1894" s="4">
        <f>Table1[[#This Row],[Basic Salary]]+Table1[[#This Row],[Bonus]]</f>
        <v>102258</v>
      </c>
      <c r="K1894">
        <v>69</v>
      </c>
      <c r="L1894">
        <v>63</v>
      </c>
      <c r="M1894" t="s">
        <v>23</v>
      </c>
      <c r="N1894">
        <v>106</v>
      </c>
    </row>
    <row r="1895" spans="1:14" x14ac:dyDescent="0.35">
      <c r="A1895" t="s">
        <v>901</v>
      </c>
      <c r="B1895" t="s">
        <v>48</v>
      </c>
      <c r="C1895" t="s">
        <v>21</v>
      </c>
      <c r="D1895" t="s">
        <v>43</v>
      </c>
      <c r="E1895" t="s">
        <v>65</v>
      </c>
      <c r="F1895" s="2">
        <v>42354</v>
      </c>
      <c r="G1895" s="2">
        <v>33579</v>
      </c>
      <c r="H1895" s="4">
        <v>73815</v>
      </c>
      <c r="I1895" s="4">
        <v>28435</v>
      </c>
      <c r="J1895" s="4">
        <f>Table1[[#This Row],[Basic Salary]]+Table1[[#This Row],[Bonus]]</f>
        <v>102250</v>
      </c>
      <c r="K1895">
        <v>86</v>
      </c>
      <c r="L1895">
        <v>63</v>
      </c>
      <c r="M1895" t="s">
        <v>18</v>
      </c>
      <c r="N1895">
        <v>108</v>
      </c>
    </row>
    <row r="1896" spans="1:14" x14ac:dyDescent="0.35">
      <c r="A1896" t="s">
        <v>2749</v>
      </c>
      <c r="B1896" t="s">
        <v>14</v>
      </c>
      <c r="C1896" t="s">
        <v>21</v>
      </c>
      <c r="D1896" t="s">
        <v>46</v>
      </c>
      <c r="E1896" t="s">
        <v>26</v>
      </c>
      <c r="F1896" s="2">
        <v>44535</v>
      </c>
      <c r="G1896" s="2">
        <v>36534</v>
      </c>
      <c r="H1896" s="4">
        <v>95480</v>
      </c>
      <c r="I1896" s="4">
        <v>6751</v>
      </c>
      <c r="J1896" s="4">
        <f>Table1[[#This Row],[Basic Salary]]+Table1[[#This Row],[Bonus]]</f>
        <v>102231</v>
      </c>
      <c r="K1896">
        <v>69</v>
      </c>
      <c r="L1896">
        <v>54</v>
      </c>
      <c r="M1896" t="s">
        <v>18</v>
      </c>
      <c r="N1896">
        <v>110</v>
      </c>
    </row>
    <row r="1897" spans="1:14" x14ac:dyDescent="0.35">
      <c r="A1897" t="s">
        <v>815</v>
      </c>
      <c r="B1897" t="s">
        <v>89</v>
      </c>
      <c r="C1897" t="s">
        <v>21</v>
      </c>
      <c r="D1897" t="s">
        <v>43</v>
      </c>
      <c r="E1897" t="s">
        <v>30</v>
      </c>
      <c r="F1897" s="2">
        <v>45320</v>
      </c>
      <c r="G1897" s="2">
        <v>38077</v>
      </c>
      <c r="H1897" s="4">
        <v>96646</v>
      </c>
      <c r="I1897" s="4">
        <v>5579</v>
      </c>
      <c r="J1897" s="4">
        <f>Table1[[#This Row],[Basic Salary]]+Table1[[#This Row],[Bonus]]</f>
        <v>102225</v>
      </c>
      <c r="K1897">
        <v>62</v>
      </c>
      <c r="L1897">
        <v>67</v>
      </c>
      <c r="M1897" t="s">
        <v>53</v>
      </c>
      <c r="N1897">
        <v>113</v>
      </c>
    </row>
    <row r="1898" spans="1:14" x14ac:dyDescent="0.35">
      <c r="A1898" t="s">
        <v>1566</v>
      </c>
      <c r="B1898" t="s">
        <v>129</v>
      </c>
      <c r="C1898" t="s">
        <v>15</v>
      </c>
      <c r="D1898" t="s">
        <v>81</v>
      </c>
      <c r="E1898" t="s">
        <v>26</v>
      </c>
      <c r="F1898" s="2">
        <v>42776</v>
      </c>
      <c r="G1898" s="2">
        <v>34984</v>
      </c>
      <c r="H1898" s="4">
        <v>95485</v>
      </c>
      <c r="I1898" s="4">
        <v>6718</v>
      </c>
      <c r="J1898" s="4">
        <f>Table1[[#This Row],[Basic Salary]]+Table1[[#This Row],[Bonus]]</f>
        <v>102203</v>
      </c>
      <c r="K1898">
        <v>87</v>
      </c>
      <c r="L1898">
        <v>87</v>
      </c>
      <c r="M1898" t="s">
        <v>23</v>
      </c>
      <c r="N1898">
        <v>117</v>
      </c>
    </row>
    <row r="1899" spans="1:14" x14ac:dyDescent="0.35">
      <c r="A1899" t="s">
        <v>984</v>
      </c>
      <c r="B1899" t="s">
        <v>85</v>
      </c>
      <c r="C1899" t="s">
        <v>21</v>
      </c>
      <c r="D1899" t="s">
        <v>46</v>
      </c>
      <c r="E1899" t="s">
        <v>30</v>
      </c>
      <c r="F1899" s="2">
        <v>45212</v>
      </c>
      <c r="G1899" s="2">
        <v>35837</v>
      </c>
      <c r="H1899" s="4">
        <v>78183</v>
      </c>
      <c r="I1899" s="4">
        <v>24003</v>
      </c>
      <c r="J1899" s="4">
        <f>Table1[[#This Row],[Basic Salary]]+Table1[[#This Row],[Bonus]]</f>
        <v>102186</v>
      </c>
      <c r="K1899">
        <v>60</v>
      </c>
      <c r="L1899">
        <v>70</v>
      </c>
      <c r="M1899" t="s">
        <v>18</v>
      </c>
      <c r="N1899">
        <v>117</v>
      </c>
    </row>
    <row r="1900" spans="1:14" x14ac:dyDescent="0.35">
      <c r="A1900" t="s">
        <v>698</v>
      </c>
      <c r="B1900" t="s">
        <v>85</v>
      </c>
      <c r="C1900" t="s">
        <v>15</v>
      </c>
      <c r="D1900" t="s">
        <v>25</v>
      </c>
      <c r="E1900" t="s">
        <v>26</v>
      </c>
      <c r="F1900" s="2">
        <v>44881</v>
      </c>
      <c r="G1900" s="2">
        <v>38890</v>
      </c>
      <c r="H1900" s="4">
        <v>76677</v>
      </c>
      <c r="I1900" s="4">
        <v>25487</v>
      </c>
      <c r="J1900" s="4">
        <f>Table1[[#This Row],[Basic Salary]]+Table1[[#This Row],[Bonus]]</f>
        <v>102164</v>
      </c>
      <c r="K1900">
        <v>80</v>
      </c>
      <c r="L1900">
        <v>85</v>
      </c>
      <c r="M1900" t="s">
        <v>27</v>
      </c>
      <c r="N1900">
        <v>113</v>
      </c>
    </row>
    <row r="1901" spans="1:14" x14ac:dyDescent="0.35">
      <c r="A1901" t="s">
        <v>4572</v>
      </c>
      <c r="B1901" t="s">
        <v>60</v>
      </c>
      <c r="C1901" t="s">
        <v>15</v>
      </c>
      <c r="D1901" t="s">
        <v>43</v>
      </c>
      <c r="E1901" t="s">
        <v>26</v>
      </c>
      <c r="F1901" s="2">
        <v>45325</v>
      </c>
      <c r="G1901" s="2">
        <v>31783</v>
      </c>
      <c r="H1901" s="4">
        <v>91030</v>
      </c>
      <c r="I1901" s="4">
        <v>11091</v>
      </c>
      <c r="J1901" s="4">
        <f>Table1[[#This Row],[Basic Salary]]+Table1[[#This Row],[Bonus]]</f>
        <v>102121</v>
      </c>
      <c r="K1901">
        <v>67</v>
      </c>
      <c r="L1901">
        <v>78</v>
      </c>
      <c r="M1901" t="s">
        <v>27</v>
      </c>
      <c r="N1901">
        <v>101</v>
      </c>
    </row>
    <row r="1902" spans="1:14" x14ac:dyDescent="0.35">
      <c r="A1902" t="s">
        <v>222</v>
      </c>
      <c r="B1902" t="s">
        <v>71</v>
      </c>
      <c r="C1902" t="s">
        <v>21</v>
      </c>
      <c r="D1902" t="s">
        <v>16</v>
      </c>
      <c r="E1902" t="s">
        <v>65</v>
      </c>
      <c r="F1902" s="2">
        <v>43122</v>
      </c>
      <c r="G1902" s="2">
        <v>36582</v>
      </c>
      <c r="H1902" s="4">
        <v>92286</v>
      </c>
      <c r="I1902" s="4">
        <v>9828</v>
      </c>
      <c r="J1902" s="4">
        <f>Table1[[#This Row],[Basic Salary]]+Table1[[#This Row],[Bonus]]</f>
        <v>102114</v>
      </c>
      <c r="K1902">
        <v>87</v>
      </c>
      <c r="L1902">
        <v>45</v>
      </c>
      <c r="M1902" t="s">
        <v>37</v>
      </c>
      <c r="N1902">
        <v>115</v>
      </c>
    </row>
    <row r="1903" spans="1:14" x14ac:dyDescent="0.35">
      <c r="A1903" t="s">
        <v>160</v>
      </c>
      <c r="B1903" t="s">
        <v>42</v>
      </c>
      <c r="C1903" t="s">
        <v>21</v>
      </c>
      <c r="D1903" t="s">
        <v>81</v>
      </c>
      <c r="E1903" t="s">
        <v>17</v>
      </c>
      <c r="F1903" s="2">
        <v>44948</v>
      </c>
      <c r="G1903" s="2">
        <v>37215</v>
      </c>
      <c r="H1903" s="4">
        <v>95912</v>
      </c>
      <c r="I1903" s="4">
        <v>6176</v>
      </c>
      <c r="J1903" s="4">
        <f>Table1[[#This Row],[Basic Salary]]+Table1[[#This Row],[Bonus]]</f>
        <v>102088</v>
      </c>
      <c r="K1903">
        <v>99</v>
      </c>
      <c r="L1903">
        <v>44</v>
      </c>
      <c r="M1903" t="s">
        <v>37</v>
      </c>
      <c r="N1903">
        <v>110</v>
      </c>
    </row>
    <row r="1904" spans="1:14" x14ac:dyDescent="0.35">
      <c r="A1904" t="s">
        <v>1519</v>
      </c>
      <c r="B1904" t="s">
        <v>48</v>
      </c>
      <c r="C1904" t="s">
        <v>15</v>
      </c>
      <c r="D1904" t="s">
        <v>33</v>
      </c>
      <c r="E1904" t="s">
        <v>22</v>
      </c>
      <c r="F1904" s="2">
        <v>44137</v>
      </c>
      <c r="G1904" s="2">
        <v>34319</v>
      </c>
      <c r="H1904" s="4">
        <v>93713</v>
      </c>
      <c r="I1904" s="4">
        <v>8362</v>
      </c>
      <c r="J1904" s="4">
        <f>Table1[[#This Row],[Basic Salary]]+Table1[[#This Row],[Bonus]]</f>
        <v>102075</v>
      </c>
      <c r="K1904">
        <v>100</v>
      </c>
      <c r="L1904">
        <v>78</v>
      </c>
      <c r="M1904" t="s">
        <v>27</v>
      </c>
      <c r="N1904">
        <v>108</v>
      </c>
    </row>
    <row r="1905" spans="1:14" x14ac:dyDescent="0.35">
      <c r="A1905" t="s">
        <v>4896</v>
      </c>
      <c r="B1905" t="s">
        <v>93</v>
      </c>
      <c r="C1905" t="s">
        <v>15</v>
      </c>
      <c r="D1905" t="s">
        <v>25</v>
      </c>
      <c r="E1905" t="s">
        <v>26</v>
      </c>
      <c r="F1905" s="2">
        <v>43694</v>
      </c>
      <c r="G1905" s="2">
        <v>33896</v>
      </c>
      <c r="H1905" s="4">
        <v>76165</v>
      </c>
      <c r="I1905" s="4">
        <v>25863</v>
      </c>
      <c r="J1905" s="4">
        <f>Table1[[#This Row],[Basic Salary]]+Table1[[#This Row],[Bonus]]</f>
        <v>102028</v>
      </c>
      <c r="K1905">
        <v>62</v>
      </c>
      <c r="L1905">
        <v>77</v>
      </c>
      <c r="M1905" t="s">
        <v>34</v>
      </c>
      <c r="N1905">
        <v>114</v>
      </c>
    </row>
    <row r="1906" spans="1:14" x14ac:dyDescent="0.35">
      <c r="A1906" t="s">
        <v>4489</v>
      </c>
      <c r="B1906" t="s">
        <v>75</v>
      </c>
      <c r="C1906" t="s">
        <v>21</v>
      </c>
      <c r="D1906" t="s">
        <v>33</v>
      </c>
      <c r="E1906" t="s">
        <v>65</v>
      </c>
      <c r="F1906" s="2">
        <v>42573</v>
      </c>
      <c r="G1906" s="2">
        <v>33153</v>
      </c>
      <c r="H1906" s="4">
        <v>79305</v>
      </c>
      <c r="I1906" s="4">
        <v>22657</v>
      </c>
      <c r="J1906" s="4">
        <f>Table1[[#This Row],[Basic Salary]]+Table1[[#This Row],[Bonus]]</f>
        <v>101962</v>
      </c>
      <c r="K1906">
        <v>75</v>
      </c>
      <c r="L1906">
        <v>45</v>
      </c>
      <c r="M1906" t="s">
        <v>34</v>
      </c>
      <c r="N1906">
        <v>106</v>
      </c>
    </row>
    <row r="1907" spans="1:14" x14ac:dyDescent="0.35">
      <c r="A1907" t="s">
        <v>928</v>
      </c>
      <c r="B1907" t="s">
        <v>60</v>
      </c>
      <c r="C1907" t="s">
        <v>21</v>
      </c>
      <c r="D1907" t="s">
        <v>16</v>
      </c>
      <c r="E1907" t="s">
        <v>51</v>
      </c>
      <c r="F1907" s="2">
        <v>44490</v>
      </c>
      <c r="G1907" s="2">
        <v>34470</v>
      </c>
      <c r="H1907" s="4">
        <v>77664</v>
      </c>
      <c r="I1907" s="4">
        <v>24296</v>
      </c>
      <c r="J1907" s="4">
        <f>Table1[[#This Row],[Basic Salary]]+Table1[[#This Row],[Bonus]]</f>
        <v>101960</v>
      </c>
      <c r="K1907">
        <v>62</v>
      </c>
      <c r="L1907">
        <v>71</v>
      </c>
      <c r="M1907" t="s">
        <v>34</v>
      </c>
      <c r="N1907">
        <v>101</v>
      </c>
    </row>
    <row r="1908" spans="1:14" x14ac:dyDescent="0.35">
      <c r="A1908" t="s">
        <v>1686</v>
      </c>
      <c r="B1908" t="s">
        <v>42</v>
      </c>
      <c r="C1908" t="s">
        <v>15</v>
      </c>
      <c r="D1908" t="s">
        <v>46</v>
      </c>
      <c r="E1908" t="s">
        <v>22</v>
      </c>
      <c r="F1908" s="2">
        <v>42820</v>
      </c>
      <c r="G1908" s="2">
        <v>37120</v>
      </c>
      <c r="H1908" s="4">
        <v>88733</v>
      </c>
      <c r="I1908" s="4">
        <v>13160</v>
      </c>
      <c r="J1908" s="4">
        <f>Table1[[#This Row],[Basic Salary]]+Table1[[#This Row],[Bonus]]</f>
        <v>101893</v>
      </c>
      <c r="K1908">
        <v>60</v>
      </c>
      <c r="L1908">
        <v>64</v>
      </c>
      <c r="M1908" t="s">
        <v>34</v>
      </c>
      <c r="N1908">
        <v>106</v>
      </c>
    </row>
    <row r="1909" spans="1:14" x14ac:dyDescent="0.35">
      <c r="A1909" t="s">
        <v>2159</v>
      </c>
      <c r="B1909" t="s">
        <v>29</v>
      </c>
      <c r="C1909" t="s">
        <v>21</v>
      </c>
      <c r="D1909" t="s">
        <v>81</v>
      </c>
      <c r="E1909" t="s">
        <v>22</v>
      </c>
      <c r="F1909" s="2">
        <v>44697</v>
      </c>
      <c r="G1909" s="2">
        <v>30793</v>
      </c>
      <c r="H1909" s="4">
        <v>92359</v>
      </c>
      <c r="I1909" s="4">
        <v>9525</v>
      </c>
      <c r="J1909" s="4">
        <f>Table1[[#This Row],[Basic Salary]]+Table1[[#This Row],[Bonus]]</f>
        <v>101884</v>
      </c>
      <c r="K1909">
        <v>70</v>
      </c>
      <c r="L1909">
        <v>86</v>
      </c>
      <c r="M1909" t="s">
        <v>34</v>
      </c>
      <c r="N1909">
        <v>116</v>
      </c>
    </row>
    <row r="1910" spans="1:14" x14ac:dyDescent="0.35">
      <c r="A1910" t="s">
        <v>518</v>
      </c>
      <c r="B1910" t="s">
        <v>77</v>
      </c>
      <c r="C1910" t="s">
        <v>21</v>
      </c>
      <c r="D1910" t="s">
        <v>25</v>
      </c>
      <c r="E1910" t="s">
        <v>26</v>
      </c>
      <c r="F1910" s="2">
        <v>45714</v>
      </c>
      <c r="G1910" s="2">
        <v>39803</v>
      </c>
      <c r="H1910" s="4">
        <v>92181</v>
      </c>
      <c r="I1910" s="4">
        <v>9667</v>
      </c>
      <c r="J1910" s="4">
        <f>Table1[[#This Row],[Basic Salary]]+Table1[[#This Row],[Bonus]]</f>
        <v>101848</v>
      </c>
      <c r="K1910">
        <v>70</v>
      </c>
      <c r="L1910">
        <v>51</v>
      </c>
      <c r="M1910" t="s">
        <v>37</v>
      </c>
      <c r="N1910">
        <v>120</v>
      </c>
    </row>
    <row r="1911" spans="1:14" x14ac:dyDescent="0.35">
      <c r="A1911" t="s">
        <v>4453</v>
      </c>
      <c r="B1911" t="s">
        <v>87</v>
      </c>
      <c r="C1911" t="s">
        <v>15</v>
      </c>
      <c r="D1911" t="s">
        <v>46</v>
      </c>
      <c r="E1911" t="s">
        <v>17</v>
      </c>
      <c r="F1911" s="2">
        <v>43774</v>
      </c>
      <c r="G1911" s="2">
        <v>35510</v>
      </c>
      <c r="H1911" s="4">
        <v>82547</v>
      </c>
      <c r="I1911" s="4">
        <v>19268</v>
      </c>
      <c r="J1911" s="4">
        <f>Table1[[#This Row],[Basic Salary]]+Table1[[#This Row],[Bonus]]</f>
        <v>101815</v>
      </c>
      <c r="K1911">
        <v>85</v>
      </c>
      <c r="L1911">
        <v>60</v>
      </c>
      <c r="M1911" t="s">
        <v>31</v>
      </c>
      <c r="N1911">
        <v>101</v>
      </c>
    </row>
    <row r="1912" spans="1:14" x14ac:dyDescent="0.35">
      <c r="A1912" t="s">
        <v>4520</v>
      </c>
      <c r="B1912" t="s">
        <v>29</v>
      </c>
      <c r="C1912" t="s">
        <v>15</v>
      </c>
      <c r="D1912" t="s">
        <v>46</v>
      </c>
      <c r="E1912" t="s">
        <v>65</v>
      </c>
      <c r="F1912" s="2">
        <v>43346</v>
      </c>
      <c r="G1912" s="2">
        <v>33022</v>
      </c>
      <c r="H1912" s="4">
        <v>81625</v>
      </c>
      <c r="I1912" s="4">
        <v>20181</v>
      </c>
      <c r="J1912" s="4">
        <f>Table1[[#This Row],[Basic Salary]]+Table1[[#This Row],[Bonus]]</f>
        <v>101806</v>
      </c>
      <c r="K1912">
        <v>83</v>
      </c>
      <c r="L1912">
        <v>83</v>
      </c>
      <c r="M1912" t="s">
        <v>27</v>
      </c>
      <c r="N1912">
        <v>116</v>
      </c>
    </row>
    <row r="1913" spans="1:14" x14ac:dyDescent="0.35">
      <c r="A1913" t="s">
        <v>324</v>
      </c>
      <c r="B1913" t="s">
        <v>39</v>
      </c>
      <c r="C1913" t="s">
        <v>21</v>
      </c>
      <c r="D1913" t="s">
        <v>16</v>
      </c>
      <c r="E1913" t="s">
        <v>17</v>
      </c>
      <c r="F1913" s="2">
        <v>43124</v>
      </c>
      <c r="G1913" s="2">
        <v>36602</v>
      </c>
      <c r="H1913" s="4">
        <v>89304</v>
      </c>
      <c r="I1913" s="4">
        <v>12475</v>
      </c>
      <c r="J1913" s="4">
        <f>Table1[[#This Row],[Basic Salary]]+Table1[[#This Row],[Bonus]]</f>
        <v>101779</v>
      </c>
      <c r="K1913">
        <v>82</v>
      </c>
      <c r="L1913">
        <v>75</v>
      </c>
      <c r="M1913" t="s">
        <v>27</v>
      </c>
      <c r="N1913">
        <v>114</v>
      </c>
    </row>
    <row r="1914" spans="1:14" x14ac:dyDescent="0.35">
      <c r="A1914" t="s">
        <v>4524</v>
      </c>
      <c r="B1914" t="s">
        <v>69</v>
      </c>
      <c r="C1914" t="s">
        <v>15</v>
      </c>
      <c r="D1914" t="s">
        <v>33</v>
      </c>
      <c r="E1914" t="s">
        <v>51</v>
      </c>
      <c r="F1914" s="2">
        <v>44447</v>
      </c>
      <c r="G1914" s="2">
        <v>29798</v>
      </c>
      <c r="H1914" s="4">
        <v>88094</v>
      </c>
      <c r="I1914" s="4">
        <v>13657</v>
      </c>
      <c r="J1914" s="4">
        <f>Table1[[#This Row],[Basic Salary]]+Table1[[#This Row],[Bonus]]</f>
        <v>101751</v>
      </c>
      <c r="K1914">
        <v>85</v>
      </c>
      <c r="L1914">
        <v>65</v>
      </c>
      <c r="M1914" t="s">
        <v>18</v>
      </c>
      <c r="N1914">
        <v>114</v>
      </c>
    </row>
    <row r="1915" spans="1:14" x14ac:dyDescent="0.35">
      <c r="A1915" t="s">
        <v>468</v>
      </c>
      <c r="B1915" t="s">
        <v>71</v>
      </c>
      <c r="C1915" t="s">
        <v>15</v>
      </c>
      <c r="D1915" t="s">
        <v>81</v>
      </c>
      <c r="E1915" t="s">
        <v>22</v>
      </c>
      <c r="F1915" s="2">
        <v>45219</v>
      </c>
      <c r="G1915" s="2">
        <v>30962</v>
      </c>
      <c r="H1915" s="4">
        <v>90239</v>
      </c>
      <c r="I1915" s="4">
        <v>11509</v>
      </c>
      <c r="J1915" s="4">
        <f>Table1[[#This Row],[Basic Salary]]+Table1[[#This Row],[Bonus]]</f>
        <v>101748</v>
      </c>
      <c r="K1915">
        <v>98</v>
      </c>
      <c r="L1915">
        <v>52</v>
      </c>
      <c r="M1915" t="s">
        <v>34</v>
      </c>
      <c r="N1915">
        <v>109</v>
      </c>
    </row>
    <row r="1916" spans="1:14" x14ac:dyDescent="0.35">
      <c r="A1916" t="s">
        <v>2188</v>
      </c>
      <c r="B1916" t="s">
        <v>129</v>
      </c>
      <c r="C1916" t="s">
        <v>21</v>
      </c>
      <c r="D1916" t="s">
        <v>46</v>
      </c>
      <c r="E1916" t="s">
        <v>30</v>
      </c>
      <c r="F1916" s="2">
        <v>42564</v>
      </c>
      <c r="G1916" s="2">
        <v>33146</v>
      </c>
      <c r="H1916" s="4">
        <v>73226</v>
      </c>
      <c r="I1916" s="4">
        <v>28507</v>
      </c>
      <c r="J1916" s="4">
        <f>Table1[[#This Row],[Basic Salary]]+Table1[[#This Row],[Bonus]]</f>
        <v>101733</v>
      </c>
      <c r="K1916">
        <v>97</v>
      </c>
      <c r="L1916">
        <v>47</v>
      </c>
      <c r="M1916" t="s">
        <v>31</v>
      </c>
      <c r="N1916">
        <v>106</v>
      </c>
    </row>
    <row r="1917" spans="1:14" x14ac:dyDescent="0.35">
      <c r="A1917" t="s">
        <v>1443</v>
      </c>
      <c r="B1917" t="s">
        <v>36</v>
      </c>
      <c r="C1917" t="s">
        <v>21</v>
      </c>
      <c r="D1917" t="s">
        <v>33</v>
      </c>
      <c r="E1917" t="s">
        <v>51</v>
      </c>
      <c r="F1917" s="2">
        <v>44582</v>
      </c>
      <c r="G1917" s="2">
        <v>39864</v>
      </c>
      <c r="H1917" s="4">
        <v>82677</v>
      </c>
      <c r="I1917" s="4">
        <v>19043</v>
      </c>
      <c r="J1917" s="4">
        <f>Table1[[#This Row],[Basic Salary]]+Table1[[#This Row],[Bonus]]</f>
        <v>101720</v>
      </c>
      <c r="K1917">
        <v>67</v>
      </c>
      <c r="L1917">
        <v>46</v>
      </c>
      <c r="M1917" t="s">
        <v>37</v>
      </c>
      <c r="N1917">
        <v>109</v>
      </c>
    </row>
    <row r="1918" spans="1:14" x14ac:dyDescent="0.35">
      <c r="A1918" t="s">
        <v>1744</v>
      </c>
      <c r="B1918" t="s">
        <v>36</v>
      </c>
      <c r="C1918" t="s">
        <v>15</v>
      </c>
      <c r="D1918" t="s">
        <v>40</v>
      </c>
      <c r="E1918" t="s">
        <v>26</v>
      </c>
      <c r="F1918" s="2">
        <v>43373</v>
      </c>
      <c r="G1918" s="2">
        <v>39263</v>
      </c>
      <c r="H1918" s="4">
        <v>85331</v>
      </c>
      <c r="I1918" s="4">
        <v>16368</v>
      </c>
      <c r="J1918" s="4">
        <f>Table1[[#This Row],[Basic Salary]]+Table1[[#This Row],[Bonus]]</f>
        <v>101699</v>
      </c>
      <c r="K1918">
        <v>99</v>
      </c>
      <c r="L1918">
        <v>60</v>
      </c>
      <c r="M1918" t="s">
        <v>31</v>
      </c>
      <c r="N1918">
        <v>112</v>
      </c>
    </row>
    <row r="1919" spans="1:14" x14ac:dyDescent="0.35">
      <c r="A1919" t="s">
        <v>4245</v>
      </c>
      <c r="B1919" t="s">
        <v>14</v>
      </c>
      <c r="C1919" t="s">
        <v>15</v>
      </c>
      <c r="D1919" t="s">
        <v>40</v>
      </c>
      <c r="E1919" t="s">
        <v>26</v>
      </c>
      <c r="F1919" s="2">
        <v>43784</v>
      </c>
      <c r="G1919" s="2">
        <v>29480</v>
      </c>
      <c r="H1919" s="4">
        <v>86478</v>
      </c>
      <c r="I1919" s="4">
        <v>15219</v>
      </c>
      <c r="J1919" s="4">
        <f>Table1[[#This Row],[Basic Salary]]+Table1[[#This Row],[Bonus]]</f>
        <v>101697</v>
      </c>
      <c r="K1919">
        <v>100</v>
      </c>
      <c r="L1919">
        <v>46</v>
      </c>
      <c r="M1919" t="s">
        <v>53</v>
      </c>
      <c r="N1919">
        <v>112</v>
      </c>
    </row>
    <row r="1920" spans="1:14" x14ac:dyDescent="0.35">
      <c r="A1920" t="s">
        <v>1405</v>
      </c>
      <c r="B1920" t="s">
        <v>95</v>
      </c>
      <c r="C1920" t="s">
        <v>21</v>
      </c>
      <c r="D1920" t="s">
        <v>16</v>
      </c>
      <c r="E1920" t="s">
        <v>17</v>
      </c>
      <c r="F1920" s="2">
        <v>42947</v>
      </c>
      <c r="G1920" s="2">
        <v>31483</v>
      </c>
      <c r="H1920" s="4">
        <v>90529</v>
      </c>
      <c r="I1920" s="4">
        <v>11159</v>
      </c>
      <c r="J1920" s="4">
        <f>Table1[[#This Row],[Basic Salary]]+Table1[[#This Row],[Bonus]]</f>
        <v>101688</v>
      </c>
      <c r="K1920">
        <v>62</v>
      </c>
      <c r="L1920">
        <v>53</v>
      </c>
      <c r="M1920" t="s">
        <v>31</v>
      </c>
      <c r="N1920">
        <v>114</v>
      </c>
    </row>
    <row r="1921" spans="1:14" x14ac:dyDescent="0.35">
      <c r="A1921" t="s">
        <v>4768</v>
      </c>
      <c r="B1921" t="s">
        <v>95</v>
      </c>
      <c r="C1921" t="s">
        <v>21</v>
      </c>
      <c r="D1921" t="s">
        <v>40</v>
      </c>
      <c r="E1921" t="s">
        <v>30</v>
      </c>
      <c r="F1921" s="2">
        <v>42546</v>
      </c>
      <c r="G1921" s="2">
        <v>35286</v>
      </c>
      <c r="H1921" s="4">
        <v>76045</v>
      </c>
      <c r="I1921" s="4">
        <v>25641</v>
      </c>
      <c r="J1921" s="4">
        <f>Table1[[#This Row],[Basic Salary]]+Table1[[#This Row],[Bonus]]</f>
        <v>101686</v>
      </c>
      <c r="K1921">
        <v>73</v>
      </c>
      <c r="L1921">
        <v>71</v>
      </c>
      <c r="M1921" t="s">
        <v>31</v>
      </c>
      <c r="N1921">
        <v>109</v>
      </c>
    </row>
    <row r="1922" spans="1:14" x14ac:dyDescent="0.35">
      <c r="A1922" t="s">
        <v>942</v>
      </c>
      <c r="B1922" t="s">
        <v>39</v>
      </c>
      <c r="C1922" t="s">
        <v>15</v>
      </c>
      <c r="D1922" t="s">
        <v>46</v>
      </c>
      <c r="E1922" t="s">
        <v>17</v>
      </c>
      <c r="F1922" s="2">
        <v>44672</v>
      </c>
      <c r="G1922" s="2">
        <v>30491</v>
      </c>
      <c r="H1922" s="4">
        <v>95601</v>
      </c>
      <c r="I1922" s="4">
        <v>6014</v>
      </c>
      <c r="J1922" s="4">
        <f>Table1[[#This Row],[Basic Salary]]+Table1[[#This Row],[Bonus]]</f>
        <v>101615</v>
      </c>
      <c r="K1922">
        <v>88</v>
      </c>
      <c r="L1922">
        <v>83</v>
      </c>
      <c r="M1922" t="s">
        <v>53</v>
      </c>
      <c r="N1922">
        <v>112</v>
      </c>
    </row>
    <row r="1923" spans="1:14" x14ac:dyDescent="0.35">
      <c r="A1923" t="s">
        <v>3648</v>
      </c>
      <c r="B1923" t="s">
        <v>42</v>
      </c>
      <c r="C1923" t="s">
        <v>15</v>
      </c>
      <c r="D1923" t="s">
        <v>43</v>
      </c>
      <c r="E1923" t="s">
        <v>26</v>
      </c>
      <c r="F1923" s="2">
        <v>43428</v>
      </c>
      <c r="G1923" s="2">
        <v>30192</v>
      </c>
      <c r="H1923" s="4">
        <v>87229</v>
      </c>
      <c r="I1923" s="4">
        <v>14384</v>
      </c>
      <c r="J1923" s="4">
        <f>Table1[[#This Row],[Basic Salary]]+Table1[[#This Row],[Bonus]]</f>
        <v>101613</v>
      </c>
      <c r="K1923">
        <v>77</v>
      </c>
      <c r="L1923">
        <v>91</v>
      </c>
      <c r="M1923" t="s">
        <v>31</v>
      </c>
      <c r="N1923">
        <v>113</v>
      </c>
    </row>
    <row r="1924" spans="1:14" x14ac:dyDescent="0.35">
      <c r="A1924" t="s">
        <v>1823</v>
      </c>
      <c r="B1924" t="s">
        <v>45</v>
      </c>
      <c r="C1924" t="s">
        <v>21</v>
      </c>
      <c r="D1924" t="s">
        <v>46</v>
      </c>
      <c r="E1924" t="s">
        <v>22</v>
      </c>
      <c r="F1924" s="2">
        <v>42844</v>
      </c>
      <c r="G1924" s="2">
        <v>36873</v>
      </c>
      <c r="H1924" s="4">
        <v>79048</v>
      </c>
      <c r="I1924" s="4">
        <v>22530</v>
      </c>
      <c r="J1924" s="4">
        <f>Table1[[#This Row],[Basic Salary]]+Table1[[#This Row],[Bonus]]</f>
        <v>101578</v>
      </c>
      <c r="K1924">
        <v>64</v>
      </c>
      <c r="L1924">
        <v>46</v>
      </c>
      <c r="M1924" t="s">
        <v>18</v>
      </c>
      <c r="N1924">
        <v>118</v>
      </c>
    </row>
    <row r="1925" spans="1:14" x14ac:dyDescent="0.35">
      <c r="A1925" t="s">
        <v>3294</v>
      </c>
      <c r="B1925" t="s">
        <v>60</v>
      </c>
      <c r="C1925" t="s">
        <v>15</v>
      </c>
      <c r="D1925" t="s">
        <v>46</v>
      </c>
      <c r="E1925" t="s">
        <v>26</v>
      </c>
      <c r="F1925" s="2">
        <v>44403</v>
      </c>
      <c r="G1925" s="2">
        <v>34799</v>
      </c>
      <c r="H1925" s="4">
        <v>91259</v>
      </c>
      <c r="I1925" s="4">
        <v>10292</v>
      </c>
      <c r="J1925" s="4">
        <f>Table1[[#This Row],[Basic Salary]]+Table1[[#This Row],[Bonus]]</f>
        <v>101551</v>
      </c>
      <c r="K1925">
        <v>97</v>
      </c>
      <c r="L1925">
        <v>98</v>
      </c>
      <c r="M1925" t="s">
        <v>53</v>
      </c>
      <c r="N1925">
        <v>111</v>
      </c>
    </row>
    <row r="1926" spans="1:14" x14ac:dyDescent="0.35">
      <c r="A1926" t="s">
        <v>3115</v>
      </c>
      <c r="B1926" t="s">
        <v>45</v>
      </c>
      <c r="C1926" t="s">
        <v>21</v>
      </c>
      <c r="D1926" t="s">
        <v>40</v>
      </c>
      <c r="E1926" t="s">
        <v>26</v>
      </c>
      <c r="F1926" s="2">
        <v>43724</v>
      </c>
      <c r="G1926" s="2">
        <v>38356</v>
      </c>
      <c r="H1926" s="4">
        <v>87301</v>
      </c>
      <c r="I1926" s="4">
        <v>14220</v>
      </c>
      <c r="J1926" s="4">
        <f>Table1[[#This Row],[Basic Salary]]+Table1[[#This Row],[Bonus]]</f>
        <v>101521</v>
      </c>
      <c r="K1926">
        <v>61</v>
      </c>
      <c r="L1926">
        <v>56</v>
      </c>
      <c r="M1926" t="s">
        <v>34</v>
      </c>
      <c r="N1926">
        <v>105</v>
      </c>
    </row>
    <row r="1927" spans="1:14" x14ac:dyDescent="0.35">
      <c r="A1927" t="s">
        <v>4779</v>
      </c>
      <c r="B1927" t="s">
        <v>39</v>
      </c>
      <c r="C1927" t="s">
        <v>15</v>
      </c>
      <c r="D1927" t="s">
        <v>81</v>
      </c>
      <c r="E1927" t="s">
        <v>26</v>
      </c>
      <c r="F1927" s="2">
        <v>44516</v>
      </c>
      <c r="G1927" s="2">
        <v>37026</v>
      </c>
      <c r="H1927" s="4">
        <v>94489</v>
      </c>
      <c r="I1927" s="4">
        <v>7030</v>
      </c>
      <c r="J1927" s="4">
        <f>Table1[[#This Row],[Basic Salary]]+Table1[[#This Row],[Bonus]]</f>
        <v>101519</v>
      </c>
      <c r="K1927">
        <v>90</v>
      </c>
      <c r="L1927">
        <v>79</v>
      </c>
      <c r="M1927" t="s">
        <v>23</v>
      </c>
      <c r="N1927">
        <v>105</v>
      </c>
    </row>
    <row r="1928" spans="1:14" x14ac:dyDescent="0.35">
      <c r="A1928" t="s">
        <v>1869</v>
      </c>
      <c r="B1928" t="s">
        <v>48</v>
      </c>
      <c r="C1928" t="s">
        <v>21</v>
      </c>
      <c r="D1928" t="s">
        <v>16</v>
      </c>
      <c r="E1928" t="s">
        <v>26</v>
      </c>
      <c r="F1928" s="2">
        <v>45940</v>
      </c>
      <c r="G1928" s="2">
        <v>37424</v>
      </c>
      <c r="H1928" s="4">
        <v>78372</v>
      </c>
      <c r="I1928" s="4">
        <v>23105</v>
      </c>
      <c r="J1928" s="4">
        <f>Table1[[#This Row],[Basic Salary]]+Table1[[#This Row],[Bonus]]</f>
        <v>101477</v>
      </c>
      <c r="K1928">
        <v>93</v>
      </c>
      <c r="L1928">
        <v>97</v>
      </c>
      <c r="M1928" t="s">
        <v>53</v>
      </c>
      <c r="N1928">
        <v>101</v>
      </c>
    </row>
    <row r="1929" spans="1:14" x14ac:dyDescent="0.35">
      <c r="A1929" t="s">
        <v>1051</v>
      </c>
      <c r="B1929" t="s">
        <v>45</v>
      </c>
      <c r="C1929" t="s">
        <v>15</v>
      </c>
      <c r="D1929" t="s">
        <v>33</v>
      </c>
      <c r="E1929" t="s">
        <v>30</v>
      </c>
      <c r="F1929" s="2">
        <v>43549</v>
      </c>
      <c r="G1929" s="2">
        <v>40975</v>
      </c>
      <c r="H1929" s="4">
        <v>75023</v>
      </c>
      <c r="I1929" s="4">
        <v>26427</v>
      </c>
      <c r="J1929" s="4">
        <f>Table1[[#This Row],[Basic Salary]]+Table1[[#This Row],[Bonus]]</f>
        <v>101450</v>
      </c>
      <c r="K1929">
        <v>95</v>
      </c>
      <c r="L1929">
        <v>94</v>
      </c>
      <c r="M1929" t="s">
        <v>27</v>
      </c>
      <c r="N1929">
        <v>108</v>
      </c>
    </row>
    <row r="1930" spans="1:14" x14ac:dyDescent="0.35">
      <c r="A1930" t="s">
        <v>2587</v>
      </c>
      <c r="B1930" t="s">
        <v>75</v>
      </c>
      <c r="C1930" t="s">
        <v>15</v>
      </c>
      <c r="D1930" t="s">
        <v>40</v>
      </c>
      <c r="E1930" t="s">
        <v>26</v>
      </c>
      <c r="F1930" s="2">
        <v>44061</v>
      </c>
      <c r="G1930" s="2">
        <v>29312</v>
      </c>
      <c r="H1930" s="4">
        <v>75641</v>
      </c>
      <c r="I1930" s="4">
        <v>25775</v>
      </c>
      <c r="J1930" s="4">
        <f>Table1[[#This Row],[Basic Salary]]+Table1[[#This Row],[Bonus]]</f>
        <v>101416</v>
      </c>
      <c r="K1930">
        <v>84</v>
      </c>
      <c r="L1930">
        <v>81</v>
      </c>
      <c r="M1930" t="s">
        <v>31</v>
      </c>
      <c r="N1930">
        <v>108</v>
      </c>
    </row>
    <row r="1931" spans="1:14" x14ac:dyDescent="0.35">
      <c r="A1931" t="s">
        <v>3948</v>
      </c>
      <c r="B1931" t="s">
        <v>69</v>
      </c>
      <c r="C1931" t="s">
        <v>15</v>
      </c>
      <c r="D1931" t="s">
        <v>46</v>
      </c>
      <c r="E1931" t="s">
        <v>65</v>
      </c>
      <c r="F1931" s="2">
        <v>45799</v>
      </c>
      <c r="G1931" s="2">
        <v>38571</v>
      </c>
      <c r="H1931" s="4">
        <v>93876</v>
      </c>
      <c r="I1931" s="4">
        <v>7522</v>
      </c>
      <c r="J1931" s="4">
        <f>Table1[[#This Row],[Basic Salary]]+Table1[[#This Row],[Bonus]]</f>
        <v>101398</v>
      </c>
      <c r="K1931">
        <v>63</v>
      </c>
      <c r="L1931">
        <v>68</v>
      </c>
      <c r="M1931" t="s">
        <v>23</v>
      </c>
      <c r="N1931">
        <v>112</v>
      </c>
    </row>
    <row r="1932" spans="1:14" x14ac:dyDescent="0.35">
      <c r="A1932" t="s">
        <v>3671</v>
      </c>
      <c r="B1932" t="s">
        <v>20</v>
      </c>
      <c r="C1932" t="s">
        <v>15</v>
      </c>
      <c r="D1932" t="s">
        <v>25</v>
      </c>
      <c r="E1932" t="s">
        <v>30</v>
      </c>
      <c r="F1932" s="2">
        <v>42052</v>
      </c>
      <c r="G1932" s="2">
        <v>35711</v>
      </c>
      <c r="H1932" s="4">
        <v>82135</v>
      </c>
      <c r="I1932" s="4">
        <v>19234</v>
      </c>
      <c r="J1932" s="4">
        <f>Table1[[#This Row],[Basic Salary]]+Table1[[#This Row],[Bonus]]</f>
        <v>101369</v>
      </c>
      <c r="K1932">
        <v>93</v>
      </c>
      <c r="L1932">
        <v>65</v>
      </c>
      <c r="M1932" t="s">
        <v>18</v>
      </c>
      <c r="N1932">
        <v>102</v>
      </c>
    </row>
    <row r="1933" spans="1:14" x14ac:dyDescent="0.35">
      <c r="A1933" t="s">
        <v>2168</v>
      </c>
      <c r="B1933" t="s">
        <v>20</v>
      </c>
      <c r="C1933" t="s">
        <v>21</v>
      </c>
      <c r="D1933" t="s">
        <v>33</v>
      </c>
      <c r="E1933" t="s">
        <v>17</v>
      </c>
      <c r="F1933" s="2">
        <v>45045</v>
      </c>
      <c r="G1933" s="2">
        <v>30433</v>
      </c>
      <c r="H1933" s="4">
        <v>86561</v>
      </c>
      <c r="I1933" s="4">
        <v>14782</v>
      </c>
      <c r="J1933" s="4">
        <f>Table1[[#This Row],[Basic Salary]]+Table1[[#This Row],[Bonus]]</f>
        <v>101343</v>
      </c>
      <c r="K1933">
        <v>84</v>
      </c>
      <c r="L1933">
        <v>95</v>
      </c>
      <c r="M1933" t="s">
        <v>23</v>
      </c>
      <c r="N1933">
        <v>102</v>
      </c>
    </row>
    <row r="1934" spans="1:14" x14ac:dyDescent="0.35">
      <c r="A1934" t="s">
        <v>2521</v>
      </c>
      <c r="B1934" t="s">
        <v>39</v>
      </c>
      <c r="C1934" t="s">
        <v>15</v>
      </c>
      <c r="D1934" t="s">
        <v>43</v>
      </c>
      <c r="E1934" t="s">
        <v>26</v>
      </c>
      <c r="F1934" s="2">
        <v>42546</v>
      </c>
      <c r="G1934" s="2">
        <v>29339</v>
      </c>
      <c r="H1934" s="4">
        <v>95438</v>
      </c>
      <c r="I1934" s="4">
        <v>5873</v>
      </c>
      <c r="J1934" s="4">
        <f>Table1[[#This Row],[Basic Salary]]+Table1[[#This Row],[Bonus]]</f>
        <v>101311</v>
      </c>
      <c r="K1934">
        <v>82</v>
      </c>
      <c r="L1934">
        <v>76</v>
      </c>
      <c r="M1934" t="s">
        <v>18</v>
      </c>
      <c r="N1934">
        <v>118</v>
      </c>
    </row>
    <row r="1935" spans="1:14" x14ac:dyDescent="0.35">
      <c r="A1935" t="s">
        <v>1999</v>
      </c>
      <c r="B1935" t="s">
        <v>36</v>
      </c>
      <c r="C1935" t="s">
        <v>21</v>
      </c>
      <c r="D1935" t="s">
        <v>40</v>
      </c>
      <c r="E1935" t="s">
        <v>51</v>
      </c>
      <c r="F1935" s="2">
        <v>45749</v>
      </c>
      <c r="G1935" s="2">
        <v>39704</v>
      </c>
      <c r="H1935" s="4">
        <v>84175</v>
      </c>
      <c r="I1935" s="4">
        <v>17077</v>
      </c>
      <c r="J1935" s="4">
        <f>Table1[[#This Row],[Basic Salary]]+Table1[[#This Row],[Bonus]]</f>
        <v>101252</v>
      </c>
      <c r="K1935">
        <v>87</v>
      </c>
      <c r="L1935">
        <v>97</v>
      </c>
      <c r="M1935" t="s">
        <v>34</v>
      </c>
      <c r="N1935">
        <v>110</v>
      </c>
    </row>
    <row r="1936" spans="1:14" x14ac:dyDescent="0.35">
      <c r="A1936" t="s">
        <v>3315</v>
      </c>
      <c r="B1936" t="s">
        <v>89</v>
      </c>
      <c r="C1936" t="s">
        <v>15</v>
      </c>
      <c r="D1936" t="s">
        <v>33</v>
      </c>
      <c r="E1936" t="s">
        <v>17</v>
      </c>
      <c r="F1936" s="2">
        <v>45076</v>
      </c>
      <c r="G1936" s="2">
        <v>30223</v>
      </c>
      <c r="H1936" s="4">
        <v>81736</v>
      </c>
      <c r="I1936" s="4">
        <v>19512</v>
      </c>
      <c r="J1936" s="4">
        <f>Table1[[#This Row],[Basic Salary]]+Table1[[#This Row],[Bonus]]</f>
        <v>101248</v>
      </c>
      <c r="K1936">
        <v>83</v>
      </c>
      <c r="L1936">
        <v>91</v>
      </c>
      <c r="M1936" t="s">
        <v>34</v>
      </c>
      <c r="N1936">
        <v>109</v>
      </c>
    </row>
    <row r="1937" spans="1:14" x14ac:dyDescent="0.35">
      <c r="A1937" t="s">
        <v>873</v>
      </c>
      <c r="B1937" t="s">
        <v>36</v>
      </c>
      <c r="C1937" t="s">
        <v>15</v>
      </c>
      <c r="D1937" t="s">
        <v>40</v>
      </c>
      <c r="E1937" t="s">
        <v>26</v>
      </c>
      <c r="F1937" s="2">
        <v>45631</v>
      </c>
      <c r="G1937" s="2">
        <v>35579</v>
      </c>
      <c r="H1937" s="4">
        <v>87447</v>
      </c>
      <c r="I1937" s="4">
        <v>13797</v>
      </c>
      <c r="J1937" s="4">
        <f>Table1[[#This Row],[Basic Salary]]+Table1[[#This Row],[Bonus]]</f>
        <v>101244</v>
      </c>
      <c r="K1937">
        <v>96</v>
      </c>
      <c r="L1937">
        <v>78</v>
      </c>
      <c r="M1937" t="s">
        <v>27</v>
      </c>
      <c r="N1937">
        <v>103</v>
      </c>
    </row>
    <row r="1938" spans="1:14" x14ac:dyDescent="0.35">
      <c r="A1938" t="s">
        <v>255</v>
      </c>
      <c r="B1938" t="s">
        <v>85</v>
      </c>
      <c r="C1938" t="s">
        <v>21</v>
      </c>
      <c r="D1938" t="s">
        <v>16</v>
      </c>
      <c r="E1938" t="s">
        <v>17</v>
      </c>
      <c r="F1938" s="2">
        <v>42250</v>
      </c>
      <c r="G1938" s="2">
        <v>31810</v>
      </c>
      <c r="H1938" s="4">
        <v>82619</v>
      </c>
      <c r="I1938" s="4">
        <v>18619</v>
      </c>
      <c r="J1938" s="4">
        <f>Table1[[#This Row],[Basic Salary]]+Table1[[#This Row],[Bonus]]</f>
        <v>101238</v>
      </c>
      <c r="K1938">
        <v>90</v>
      </c>
      <c r="L1938">
        <v>69</v>
      </c>
      <c r="M1938" t="s">
        <v>37</v>
      </c>
      <c r="N1938">
        <v>111</v>
      </c>
    </row>
    <row r="1939" spans="1:14" x14ac:dyDescent="0.35">
      <c r="A1939" t="s">
        <v>2742</v>
      </c>
      <c r="B1939" t="s">
        <v>75</v>
      </c>
      <c r="C1939" t="s">
        <v>15</v>
      </c>
      <c r="D1939" t="s">
        <v>25</v>
      </c>
      <c r="E1939" t="s">
        <v>17</v>
      </c>
      <c r="F1939" s="2">
        <v>43300</v>
      </c>
      <c r="G1939" s="2">
        <v>29945</v>
      </c>
      <c r="H1939" s="4">
        <v>80145</v>
      </c>
      <c r="I1939" s="4">
        <v>21083</v>
      </c>
      <c r="J1939" s="4">
        <f>Table1[[#This Row],[Basic Salary]]+Table1[[#This Row],[Bonus]]</f>
        <v>101228</v>
      </c>
      <c r="K1939">
        <v>80</v>
      </c>
      <c r="L1939">
        <v>69</v>
      </c>
      <c r="M1939" t="s">
        <v>23</v>
      </c>
      <c r="N1939">
        <v>120</v>
      </c>
    </row>
    <row r="1940" spans="1:14" x14ac:dyDescent="0.35">
      <c r="A1940" t="s">
        <v>1101</v>
      </c>
      <c r="B1940" t="s">
        <v>62</v>
      </c>
      <c r="C1940" t="s">
        <v>15</v>
      </c>
      <c r="D1940" t="s">
        <v>40</v>
      </c>
      <c r="E1940" t="s">
        <v>17</v>
      </c>
      <c r="F1940" s="2">
        <v>43093</v>
      </c>
      <c r="G1940" s="2">
        <v>31167</v>
      </c>
      <c r="H1940" s="4">
        <v>80193</v>
      </c>
      <c r="I1940" s="4">
        <v>21025</v>
      </c>
      <c r="J1940" s="4">
        <f>Table1[[#This Row],[Basic Salary]]+Table1[[#This Row],[Bonus]]</f>
        <v>101218</v>
      </c>
      <c r="K1940">
        <v>95</v>
      </c>
      <c r="L1940">
        <v>71</v>
      </c>
      <c r="M1940" t="s">
        <v>34</v>
      </c>
      <c r="N1940">
        <v>105</v>
      </c>
    </row>
    <row r="1941" spans="1:14" x14ac:dyDescent="0.35">
      <c r="A1941" t="s">
        <v>327</v>
      </c>
      <c r="B1941" t="s">
        <v>36</v>
      </c>
      <c r="C1941" t="s">
        <v>21</v>
      </c>
      <c r="D1941" t="s">
        <v>16</v>
      </c>
      <c r="E1941" t="s">
        <v>65</v>
      </c>
      <c r="F1941" s="2">
        <v>42362</v>
      </c>
      <c r="G1941" s="2">
        <v>32291</v>
      </c>
      <c r="H1941" s="4">
        <v>81489</v>
      </c>
      <c r="I1941" s="4">
        <v>19707</v>
      </c>
      <c r="J1941" s="4">
        <f>Table1[[#This Row],[Basic Salary]]+Table1[[#This Row],[Bonus]]</f>
        <v>101196</v>
      </c>
      <c r="K1941">
        <v>95</v>
      </c>
      <c r="L1941">
        <v>75</v>
      </c>
      <c r="M1941" t="s">
        <v>23</v>
      </c>
      <c r="N1941">
        <v>114</v>
      </c>
    </row>
    <row r="1942" spans="1:14" x14ac:dyDescent="0.35">
      <c r="A1942" t="s">
        <v>900</v>
      </c>
      <c r="B1942" t="s">
        <v>87</v>
      </c>
      <c r="C1942" t="s">
        <v>21</v>
      </c>
      <c r="D1942" t="s">
        <v>81</v>
      </c>
      <c r="E1942" t="s">
        <v>65</v>
      </c>
      <c r="F1942" s="2">
        <v>42508</v>
      </c>
      <c r="G1942" s="2">
        <v>32528</v>
      </c>
      <c r="H1942" s="4">
        <v>82554</v>
      </c>
      <c r="I1942" s="4">
        <v>18623</v>
      </c>
      <c r="J1942" s="4">
        <f>Table1[[#This Row],[Basic Salary]]+Table1[[#This Row],[Bonus]]</f>
        <v>101177</v>
      </c>
      <c r="K1942">
        <v>60</v>
      </c>
      <c r="L1942">
        <v>55</v>
      </c>
      <c r="M1942" t="s">
        <v>34</v>
      </c>
      <c r="N1942">
        <v>116</v>
      </c>
    </row>
    <row r="1943" spans="1:14" x14ac:dyDescent="0.35">
      <c r="A1943" t="s">
        <v>997</v>
      </c>
      <c r="B1943" t="s">
        <v>75</v>
      </c>
      <c r="C1943" t="s">
        <v>15</v>
      </c>
      <c r="D1943" t="s">
        <v>33</v>
      </c>
      <c r="E1943" t="s">
        <v>22</v>
      </c>
      <c r="F1943" s="2">
        <v>43184</v>
      </c>
      <c r="G1943" s="2">
        <v>39809</v>
      </c>
      <c r="H1943" s="4">
        <v>84809</v>
      </c>
      <c r="I1943" s="4">
        <v>16363</v>
      </c>
      <c r="J1943" s="4">
        <f>Table1[[#This Row],[Basic Salary]]+Table1[[#This Row],[Bonus]]</f>
        <v>101172</v>
      </c>
      <c r="K1943">
        <v>79</v>
      </c>
      <c r="L1943">
        <v>65</v>
      </c>
      <c r="M1943" t="s">
        <v>23</v>
      </c>
      <c r="N1943">
        <v>106</v>
      </c>
    </row>
    <row r="1944" spans="1:14" x14ac:dyDescent="0.35">
      <c r="A1944" t="s">
        <v>4470</v>
      </c>
      <c r="B1944" t="s">
        <v>50</v>
      </c>
      <c r="C1944" t="s">
        <v>15</v>
      </c>
      <c r="D1944" t="s">
        <v>46</v>
      </c>
      <c r="E1944" t="s">
        <v>65</v>
      </c>
      <c r="F1944" s="2">
        <v>45667</v>
      </c>
      <c r="G1944" s="2">
        <v>35804</v>
      </c>
      <c r="H1944" s="4">
        <v>92544</v>
      </c>
      <c r="I1944" s="4">
        <v>8603</v>
      </c>
      <c r="J1944" s="4">
        <f>Table1[[#This Row],[Basic Salary]]+Table1[[#This Row],[Bonus]]</f>
        <v>101147</v>
      </c>
      <c r="K1944">
        <v>91</v>
      </c>
      <c r="L1944">
        <v>88</v>
      </c>
      <c r="M1944" t="s">
        <v>23</v>
      </c>
      <c r="N1944">
        <v>108</v>
      </c>
    </row>
    <row r="1945" spans="1:14" x14ac:dyDescent="0.35">
      <c r="A1945" t="s">
        <v>140</v>
      </c>
      <c r="B1945" t="s">
        <v>62</v>
      </c>
      <c r="C1945" t="s">
        <v>15</v>
      </c>
      <c r="D1945" t="s">
        <v>40</v>
      </c>
      <c r="E1945" t="s">
        <v>26</v>
      </c>
      <c r="F1945" s="2">
        <v>44828</v>
      </c>
      <c r="G1945" s="2">
        <v>38950</v>
      </c>
      <c r="H1945" s="4">
        <v>86592</v>
      </c>
      <c r="I1945" s="4">
        <v>14543</v>
      </c>
      <c r="J1945" s="4">
        <f>Table1[[#This Row],[Basic Salary]]+Table1[[#This Row],[Bonus]]</f>
        <v>101135</v>
      </c>
      <c r="K1945">
        <v>62</v>
      </c>
      <c r="L1945">
        <v>54</v>
      </c>
      <c r="M1945" t="s">
        <v>31</v>
      </c>
      <c r="N1945">
        <v>110</v>
      </c>
    </row>
    <row r="1946" spans="1:14" x14ac:dyDescent="0.35">
      <c r="A1946" t="s">
        <v>2648</v>
      </c>
      <c r="B1946" t="s">
        <v>60</v>
      </c>
      <c r="C1946" t="s">
        <v>21</v>
      </c>
      <c r="D1946" t="s">
        <v>33</v>
      </c>
      <c r="E1946" t="s">
        <v>65</v>
      </c>
      <c r="F1946" s="2">
        <v>44366</v>
      </c>
      <c r="G1946" s="2">
        <v>33682</v>
      </c>
      <c r="H1946" s="4">
        <v>80210</v>
      </c>
      <c r="I1946" s="4">
        <v>20922</v>
      </c>
      <c r="J1946" s="4">
        <f>Table1[[#This Row],[Basic Salary]]+Table1[[#This Row],[Bonus]]</f>
        <v>101132</v>
      </c>
      <c r="K1946">
        <v>84</v>
      </c>
      <c r="L1946">
        <v>66</v>
      </c>
      <c r="M1946" t="s">
        <v>37</v>
      </c>
      <c r="N1946">
        <v>114</v>
      </c>
    </row>
    <row r="1947" spans="1:14" x14ac:dyDescent="0.35">
      <c r="A1947" t="s">
        <v>2121</v>
      </c>
      <c r="B1947" t="s">
        <v>50</v>
      </c>
      <c r="C1947" t="s">
        <v>21</v>
      </c>
      <c r="D1947" t="s">
        <v>25</v>
      </c>
      <c r="E1947" t="s">
        <v>17</v>
      </c>
      <c r="F1947" s="2">
        <v>42755</v>
      </c>
      <c r="G1947" s="2">
        <v>30346</v>
      </c>
      <c r="H1947" s="4">
        <v>86377</v>
      </c>
      <c r="I1947" s="4">
        <v>14724</v>
      </c>
      <c r="J1947" s="4">
        <f>Table1[[#This Row],[Basic Salary]]+Table1[[#This Row],[Bonus]]</f>
        <v>101101</v>
      </c>
      <c r="K1947">
        <v>73</v>
      </c>
      <c r="L1947">
        <v>96</v>
      </c>
      <c r="M1947" t="s">
        <v>34</v>
      </c>
      <c r="N1947">
        <v>112</v>
      </c>
    </row>
    <row r="1948" spans="1:14" x14ac:dyDescent="0.35">
      <c r="A1948" t="s">
        <v>437</v>
      </c>
      <c r="B1948" t="s">
        <v>93</v>
      </c>
      <c r="C1948" t="s">
        <v>21</v>
      </c>
      <c r="D1948" t="s">
        <v>81</v>
      </c>
      <c r="E1948" t="s">
        <v>17</v>
      </c>
      <c r="F1948" s="2">
        <v>42978</v>
      </c>
      <c r="G1948" s="2">
        <v>30028</v>
      </c>
      <c r="H1948" s="4">
        <v>87287</v>
      </c>
      <c r="I1948" s="4">
        <v>13800</v>
      </c>
      <c r="J1948" s="4">
        <f>Table1[[#This Row],[Basic Salary]]+Table1[[#This Row],[Bonus]]</f>
        <v>101087</v>
      </c>
      <c r="K1948">
        <v>83</v>
      </c>
      <c r="L1948">
        <v>41</v>
      </c>
      <c r="M1948" t="s">
        <v>31</v>
      </c>
      <c r="N1948">
        <v>110</v>
      </c>
    </row>
    <row r="1949" spans="1:14" x14ac:dyDescent="0.35">
      <c r="A1949" t="s">
        <v>3093</v>
      </c>
      <c r="B1949" t="s">
        <v>14</v>
      </c>
      <c r="C1949" t="s">
        <v>21</v>
      </c>
      <c r="D1949" t="s">
        <v>33</v>
      </c>
      <c r="E1949" t="s">
        <v>26</v>
      </c>
      <c r="F1949" s="2">
        <v>44119</v>
      </c>
      <c r="G1949" s="2">
        <v>36325</v>
      </c>
      <c r="H1949" s="4">
        <v>81321</v>
      </c>
      <c r="I1949" s="4">
        <v>19744</v>
      </c>
      <c r="J1949" s="4">
        <f>Table1[[#This Row],[Basic Salary]]+Table1[[#This Row],[Bonus]]</f>
        <v>101065</v>
      </c>
      <c r="K1949">
        <v>97</v>
      </c>
      <c r="L1949">
        <v>74</v>
      </c>
      <c r="M1949" t="s">
        <v>23</v>
      </c>
      <c r="N1949">
        <v>119</v>
      </c>
    </row>
    <row r="1950" spans="1:14" x14ac:dyDescent="0.35">
      <c r="A1950" t="s">
        <v>4547</v>
      </c>
      <c r="B1950" t="s">
        <v>95</v>
      </c>
      <c r="C1950" t="s">
        <v>21</v>
      </c>
      <c r="D1950" t="s">
        <v>81</v>
      </c>
      <c r="E1950" t="s">
        <v>26</v>
      </c>
      <c r="F1950" s="2">
        <v>45868</v>
      </c>
      <c r="G1950" s="2">
        <v>31787</v>
      </c>
      <c r="H1950" s="4">
        <v>78810</v>
      </c>
      <c r="I1950" s="4">
        <v>22244</v>
      </c>
      <c r="J1950" s="4">
        <f>Table1[[#This Row],[Basic Salary]]+Table1[[#This Row],[Bonus]]</f>
        <v>101054</v>
      </c>
      <c r="K1950">
        <v>79</v>
      </c>
      <c r="L1950">
        <v>94</v>
      </c>
      <c r="M1950" t="s">
        <v>18</v>
      </c>
      <c r="N1950">
        <v>116</v>
      </c>
    </row>
    <row r="1951" spans="1:14" x14ac:dyDescent="0.35">
      <c r="A1951" t="s">
        <v>413</v>
      </c>
      <c r="B1951" t="s">
        <v>71</v>
      </c>
      <c r="C1951" t="s">
        <v>21</v>
      </c>
      <c r="D1951" t="s">
        <v>16</v>
      </c>
      <c r="E1951" t="s">
        <v>30</v>
      </c>
      <c r="F1951" s="2">
        <v>44890</v>
      </c>
      <c r="G1951" s="2">
        <v>40069</v>
      </c>
      <c r="H1951" s="4">
        <v>76851</v>
      </c>
      <c r="I1951" s="4">
        <v>24202</v>
      </c>
      <c r="J1951" s="4">
        <f>Table1[[#This Row],[Basic Salary]]+Table1[[#This Row],[Bonus]]</f>
        <v>101053</v>
      </c>
      <c r="K1951">
        <v>66</v>
      </c>
      <c r="L1951">
        <v>61</v>
      </c>
      <c r="M1951" t="s">
        <v>31</v>
      </c>
      <c r="N1951">
        <v>111</v>
      </c>
    </row>
    <row r="1952" spans="1:14" x14ac:dyDescent="0.35">
      <c r="A1952" t="s">
        <v>619</v>
      </c>
      <c r="B1952" t="s">
        <v>45</v>
      </c>
      <c r="C1952" t="s">
        <v>21</v>
      </c>
      <c r="D1952" t="s">
        <v>46</v>
      </c>
      <c r="E1952" t="s">
        <v>30</v>
      </c>
      <c r="F1952" s="2">
        <v>42381</v>
      </c>
      <c r="G1952" s="2">
        <v>38567</v>
      </c>
      <c r="H1952" s="4">
        <v>77402</v>
      </c>
      <c r="I1952" s="4">
        <v>23647</v>
      </c>
      <c r="J1952" s="4">
        <f>Table1[[#This Row],[Basic Salary]]+Table1[[#This Row],[Bonus]]</f>
        <v>101049</v>
      </c>
      <c r="K1952">
        <v>73</v>
      </c>
      <c r="L1952">
        <v>86</v>
      </c>
      <c r="M1952" t="s">
        <v>53</v>
      </c>
      <c r="N1952">
        <v>111</v>
      </c>
    </row>
    <row r="1953" spans="1:14" x14ac:dyDescent="0.35">
      <c r="A1953" t="s">
        <v>4712</v>
      </c>
      <c r="B1953" t="s">
        <v>93</v>
      </c>
      <c r="C1953" t="s">
        <v>15</v>
      </c>
      <c r="D1953" t="s">
        <v>16</v>
      </c>
      <c r="E1953" t="s">
        <v>26</v>
      </c>
      <c r="F1953" s="2">
        <v>43349</v>
      </c>
      <c r="G1953" s="2">
        <v>32296</v>
      </c>
      <c r="H1953" s="4">
        <v>73884</v>
      </c>
      <c r="I1953" s="4">
        <v>27164</v>
      </c>
      <c r="J1953" s="4">
        <f>Table1[[#This Row],[Basic Salary]]+Table1[[#This Row],[Bonus]]</f>
        <v>101048</v>
      </c>
      <c r="K1953">
        <v>62</v>
      </c>
      <c r="L1953">
        <v>51</v>
      </c>
      <c r="M1953" t="s">
        <v>34</v>
      </c>
      <c r="N1953">
        <v>109</v>
      </c>
    </row>
    <row r="1954" spans="1:14" x14ac:dyDescent="0.35">
      <c r="A1954" t="s">
        <v>4612</v>
      </c>
      <c r="B1954" t="s">
        <v>87</v>
      </c>
      <c r="C1954" t="s">
        <v>21</v>
      </c>
      <c r="D1954" t="s">
        <v>25</v>
      </c>
      <c r="E1954" t="s">
        <v>26</v>
      </c>
      <c r="F1954" s="2">
        <v>42447</v>
      </c>
      <c r="G1954" s="2">
        <v>31305</v>
      </c>
      <c r="H1954" s="4">
        <v>82851</v>
      </c>
      <c r="I1954" s="4">
        <v>18186</v>
      </c>
      <c r="J1954" s="4">
        <f>Table1[[#This Row],[Basic Salary]]+Table1[[#This Row],[Bonus]]</f>
        <v>101037</v>
      </c>
      <c r="K1954">
        <v>97</v>
      </c>
      <c r="L1954">
        <v>72</v>
      </c>
      <c r="M1954" t="s">
        <v>27</v>
      </c>
      <c r="N1954">
        <v>113</v>
      </c>
    </row>
    <row r="1955" spans="1:14" x14ac:dyDescent="0.35">
      <c r="A1955" t="s">
        <v>4378</v>
      </c>
      <c r="B1955" t="s">
        <v>36</v>
      </c>
      <c r="C1955" t="s">
        <v>15</v>
      </c>
      <c r="D1955" t="s">
        <v>43</v>
      </c>
      <c r="E1955" t="s">
        <v>26</v>
      </c>
      <c r="F1955" s="2">
        <v>42712</v>
      </c>
      <c r="G1955" s="2">
        <v>38066</v>
      </c>
      <c r="H1955" s="4">
        <v>78448</v>
      </c>
      <c r="I1955" s="4">
        <v>22571</v>
      </c>
      <c r="J1955" s="4">
        <f>Table1[[#This Row],[Basic Salary]]+Table1[[#This Row],[Bonus]]</f>
        <v>101019</v>
      </c>
      <c r="K1955">
        <v>80</v>
      </c>
      <c r="L1955">
        <v>64</v>
      </c>
      <c r="M1955" t="s">
        <v>31</v>
      </c>
      <c r="N1955">
        <v>107</v>
      </c>
    </row>
    <row r="1956" spans="1:14" x14ac:dyDescent="0.35">
      <c r="A1956" t="s">
        <v>2378</v>
      </c>
      <c r="B1956" t="s">
        <v>69</v>
      </c>
      <c r="C1956" t="s">
        <v>15</v>
      </c>
      <c r="D1956" t="s">
        <v>81</v>
      </c>
      <c r="E1956" t="s">
        <v>65</v>
      </c>
      <c r="F1956" s="2">
        <v>43213</v>
      </c>
      <c r="G1956" s="2">
        <v>32122</v>
      </c>
      <c r="H1956" s="4">
        <v>93319</v>
      </c>
      <c r="I1956" s="4">
        <v>7693</v>
      </c>
      <c r="J1956" s="4">
        <f>Table1[[#This Row],[Basic Salary]]+Table1[[#This Row],[Bonus]]</f>
        <v>101012</v>
      </c>
      <c r="K1956">
        <v>84</v>
      </c>
      <c r="L1956">
        <v>91</v>
      </c>
      <c r="M1956" t="s">
        <v>31</v>
      </c>
      <c r="N1956">
        <v>109</v>
      </c>
    </row>
    <row r="1957" spans="1:14" x14ac:dyDescent="0.35">
      <c r="A1957" t="s">
        <v>3483</v>
      </c>
      <c r="B1957" t="s">
        <v>93</v>
      </c>
      <c r="C1957" t="s">
        <v>15</v>
      </c>
      <c r="D1957" t="s">
        <v>43</v>
      </c>
      <c r="E1957" t="s">
        <v>65</v>
      </c>
      <c r="F1957" s="2">
        <v>44848</v>
      </c>
      <c r="G1957" s="2">
        <v>33221</v>
      </c>
      <c r="H1957" s="4">
        <v>77469</v>
      </c>
      <c r="I1957" s="4">
        <v>23532</v>
      </c>
      <c r="J1957" s="4">
        <f>Table1[[#This Row],[Basic Salary]]+Table1[[#This Row],[Bonus]]</f>
        <v>101001</v>
      </c>
      <c r="K1957">
        <v>84</v>
      </c>
      <c r="L1957">
        <v>86</v>
      </c>
      <c r="M1957" t="s">
        <v>18</v>
      </c>
      <c r="N1957">
        <v>105</v>
      </c>
    </row>
    <row r="1958" spans="1:14" x14ac:dyDescent="0.35">
      <c r="A1958" t="s">
        <v>1338</v>
      </c>
      <c r="B1958" t="s">
        <v>45</v>
      </c>
      <c r="C1958" t="s">
        <v>21</v>
      </c>
      <c r="D1958" t="s">
        <v>33</v>
      </c>
      <c r="E1958" t="s">
        <v>26</v>
      </c>
      <c r="F1958" s="2">
        <v>44012</v>
      </c>
      <c r="G1958" s="2">
        <v>39543</v>
      </c>
      <c r="H1958" s="4">
        <v>76407</v>
      </c>
      <c r="I1958" s="4">
        <v>24590</v>
      </c>
      <c r="J1958" s="4">
        <f>Table1[[#This Row],[Basic Salary]]+Table1[[#This Row],[Bonus]]</f>
        <v>100997</v>
      </c>
      <c r="K1958">
        <v>82</v>
      </c>
      <c r="L1958">
        <v>74</v>
      </c>
      <c r="M1958" t="s">
        <v>27</v>
      </c>
      <c r="N1958">
        <v>110</v>
      </c>
    </row>
    <row r="1959" spans="1:14" x14ac:dyDescent="0.35">
      <c r="A1959" t="s">
        <v>2687</v>
      </c>
      <c r="B1959" t="s">
        <v>129</v>
      </c>
      <c r="C1959" t="s">
        <v>21</v>
      </c>
      <c r="D1959" t="s">
        <v>40</v>
      </c>
      <c r="E1959" t="s">
        <v>30</v>
      </c>
      <c r="F1959" s="2">
        <v>44078</v>
      </c>
      <c r="G1959" s="2">
        <v>31957</v>
      </c>
      <c r="H1959" s="4">
        <v>81102</v>
      </c>
      <c r="I1959" s="4">
        <v>19858</v>
      </c>
      <c r="J1959" s="4">
        <f>Table1[[#This Row],[Basic Salary]]+Table1[[#This Row],[Bonus]]</f>
        <v>100960</v>
      </c>
      <c r="K1959">
        <v>86</v>
      </c>
      <c r="L1959">
        <v>48</v>
      </c>
      <c r="M1959" t="s">
        <v>31</v>
      </c>
      <c r="N1959">
        <v>119</v>
      </c>
    </row>
    <row r="1960" spans="1:14" x14ac:dyDescent="0.35">
      <c r="A1960" t="s">
        <v>960</v>
      </c>
      <c r="B1960" t="s">
        <v>60</v>
      </c>
      <c r="C1960" t="s">
        <v>15</v>
      </c>
      <c r="D1960" t="s">
        <v>33</v>
      </c>
      <c r="E1960" t="s">
        <v>51</v>
      </c>
      <c r="F1960" s="2">
        <v>43054</v>
      </c>
      <c r="G1960" s="2">
        <v>35043</v>
      </c>
      <c r="H1960" s="4">
        <v>80182</v>
      </c>
      <c r="I1960" s="4">
        <v>20774</v>
      </c>
      <c r="J1960" s="4">
        <f>Table1[[#This Row],[Basic Salary]]+Table1[[#This Row],[Bonus]]</f>
        <v>100956</v>
      </c>
      <c r="K1960">
        <v>99</v>
      </c>
      <c r="L1960">
        <v>68</v>
      </c>
      <c r="M1960" t="s">
        <v>37</v>
      </c>
      <c r="N1960">
        <v>108</v>
      </c>
    </row>
    <row r="1961" spans="1:14" x14ac:dyDescent="0.35">
      <c r="A1961" t="s">
        <v>2811</v>
      </c>
      <c r="B1961" t="s">
        <v>85</v>
      </c>
      <c r="C1961" t="s">
        <v>21</v>
      </c>
      <c r="D1961" t="s">
        <v>46</v>
      </c>
      <c r="E1961" t="s">
        <v>65</v>
      </c>
      <c r="F1961" s="2">
        <v>44430</v>
      </c>
      <c r="G1961" s="2">
        <v>34100</v>
      </c>
      <c r="H1961" s="4">
        <v>82936</v>
      </c>
      <c r="I1961" s="4">
        <v>18004</v>
      </c>
      <c r="J1961" s="4">
        <f>Table1[[#This Row],[Basic Salary]]+Table1[[#This Row],[Bonus]]</f>
        <v>100940</v>
      </c>
      <c r="K1961">
        <v>71</v>
      </c>
      <c r="L1961">
        <v>60</v>
      </c>
      <c r="M1961" t="s">
        <v>18</v>
      </c>
      <c r="N1961">
        <v>109</v>
      </c>
    </row>
    <row r="1962" spans="1:14" x14ac:dyDescent="0.35">
      <c r="A1962" t="s">
        <v>1588</v>
      </c>
      <c r="B1962" t="s">
        <v>77</v>
      </c>
      <c r="C1962" t="s">
        <v>21</v>
      </c>
      <c r="D1962" t="s">
        <v>40</v>
      </c>
      <c r="E1962" t="s">
        <v>26</v>
      </c>
      <c r="F1962" s="2">
        <v>43891</v>
      </c>
      <c r="G1962" s="2">
        <v>36631</v>
      </c>
      <c r="H1962" s="4">
        <v>83181</v>
      </c>
      <c r="I1962" s="4">
        <v>17728</v>
      </c>
      <c r="J1962" s="4">
        <f>Table1[[#This Row],[Basic Salary]]+Table1[[#This Row],[Bonus]]</f>
        <v>100909</v>
      </c>
      <c r="K1962">
        <v>89</v>
      </c>
      <c r="L1962">
        <v>63</v>
      </c>
      <c r="M1962" t="s">
        <v>31</v>
      </c>
      <c r="N1962">
        <v>111</v>
      </c>
    </row>
    <row r="1963" spans="1:14" x14ac:dyDescent="0.35">
      <c r="A1963" t="s">
        <v>4838</v>
      </c>
      <c r="B1963" t="s">
        <v>36</v>
      </c>
      <c r="C1963" t="s">
        <v>15</v>
      </c>
      <c r="D1963" t="s">
        <v>46</v>
      </c>
      <c r="E1963" t="s">
        <v>51</v>
      </c>
      <c r="F1963" s="2">
        <v>45876</v>
      </c>
      <c r="G1963" s="2">
        <v>29542</v>
      </c>
      <c r="H1963" s="4">
        <v>75752</v>
      </c>
      <c r="I1963" s="4">
        <v>25134</v>
      </c>
      <c r="J1963" s="4">
        <f>Table1[[#This Row],[Basic Salary]]+Table1[[#This Row],[Bonus]]</f>
        <v>100886</v>
      </c>
      <c r="K1963">
        <v>77</v>
      </c>
      <c r="L1963">
        <v>41</v>
      </c>
      <c r="M1963" t="s">
        <v>23</v>
      </c>
      <c r="N1963">
        <v>115</v>
      </c>
    </row>
    <row r="1964" spans="1:14" x14ac:dyDescent="0.35">
      <c r="A1964" t="s">
        <v>2320</v>
      </c>
      <c r="B1964" t="s">
        <v>50</v>
      </c>
      <c r="C1964" t="s">
        <v>15</v>
      </c>
      <c r="D1964" t="s">
        <v>40</v>
      </c>
      <c r="E1964" t="s">
        <v>30</v>
      </c>
      <c r="F1964" s="2">
        <v>45185</v>
      </c>
      <c r="G1964" s="2">
        <v>38793</v>
      </c>
      <c r="H1964" s="4">
        <v>94953</v>
      </c>
      <c r="I1964" s="4">
        <v>5916</v>
      </c>
      <c r="J1964" s="4">
        <f>Table1[[#This Row],[Basic Salary]]+Table1[[#This Row],[Bonus]]</f>
        <v>100869</v>
      </c>
      <c r="K1964">
        <v>76</v>
      </c>
      <c r="L1964">
        <v>58</v>
      </c>
      <c r="M1964" t="s">
        <v>31</v>
      </c>
      <c r="N1964">
        <v>101</v>
      </c>
    </row>
    <row r="1965" spans="1:14" x14ac:dyDescent="0.35">
      <c r="A1965" t="s">
        <v>4416</v>
      </c>
      <c r="B1965" t="s">
        <v>77</v>
      </c>
      <c r="C1965" t="s">
        <v>15</v>
      </c>
      <c r="D1965" t="s">
        <v>40</v>
      </c>
      <c r="E1965" t="s">
        <v>65</v>
      </c>
      <c r="F1965" s="2">
        <v>43644</v>
      </c>
      <c r="G1965" s="2">
        <v>36919</v>
      </c>
      <c r="H1965" s="4">
        <v>93582</v>
      </c>
      <c r="I1965" s="4">
        <v>7277</v>
      </c>
      <c r="J1965" s="4">
        <f>Table1[[#This Row],[Basic Salary]]+Table1[[#This Row],[Bonus]]</f>
        <v>100859</v>
      </c>
      <c r="K1965">
        <v>89</v>
      </c>
      <c r="L1965">
        <v>60</v>
      </c>
      <c r="M1965" t="s">
        <v>37</v>
      </c>
      <c r="N1965">
        <v>109</v>
      </c>
    </row>
    <row r="1966" spans="1:14" x14ac:dyDescent="0.35">
      <c r="A1966" t="s">
        <v>3608</v>
      </c>
      <c r="B1966" t="s">
        <v>20</v>
      </c>
      <c r="C1966" t="s">
        <v>15</v>
      </c>
      <c r="D1966" t="s">
        <v>16</v>
      </c>
      <c r="E1966" t="s">
        <v>26</v>
      </c>
      <c r="F1966" s="2">
        <v>42938</v>
      </c>
      <c r="G1966" s="2">
        <v>30951</v>
      </c>
      <c r="H1966" s="4">
        <v>84948</v>
      </c>
      <c r="I1966" s="4">
        <v>15909</v>
      </c>
      <c r="J1966" s="4">
        <f>Table1[[#This Row],[Basic Salary]]+Table1[[#This Row],[Bonus]]</f>
        <v>100857</v>
      </c>
      <c r="K1966">
        <v>82</v>
      </c>
      <c r="L1966">
        <v>96</v>
      </c>
      <c r="M1966" t="s">
        <v>37</v>
      </c>
      <c r="N1966">
        <v>119</v>
      </c>
    </row>
    <row r="1967" spans="1:14" x14ac:dyDescent="0.35">
      <c r="A1967" t="s">
        <v>2771</v>
      </c>
      <c r="B1967" t="s">
        <v>87</v>
      </c>
      <c r="C1967" t="s">
        <v>21</v>
      </c>
      <c r="D1967" t="s">
        <v>25</v>
      </c>
      <c r="E1967" t="s">
        <v>22</v>
      </c>
      <c r="F1967" s="2">
        <v>44329</v>
      </c>
      <c r="G1967" s="2">
        <v>38798</v>
      </c>
      <c r="H1967" s="4">
        <v>71753</v>
      </c>
      <c r="I1967" s="4">
        <v>29086</v>
      </c>
      <c r="J1967" s="4">
        <f>Table1[[#This Row],[Basic Salary]]+Table1[[#This Row],[Bonus]]</f>
        <v>100839</v>
      </c>
      <c r="K1967">
        <v>84</v>
      </c>
      <c r="L1967">
        <v>97</v>
      </c>
      <c r="M1967" t="s">
        <v>23</v>
      </c>
      <c r="N1967">
        <v>111</v>
      </c>
    </row>
    <row r="1968" spans="1:14" x14ac:dyDescent="0.35">
      <c r="A1968" t="s">
        <v>4826</v>
      </c>
      <c r="B1968" t="s">
        <v>57</v>
      </c>
      <c r="C1968" t="s">
        <v>21</v>
      </c>
      <c r="D1968" t="s">
        <v>40</v>
      </c>
      <c r="E1968" t="s">
        <v>26</v>
      </c>
      <c r="F1968" s="2">
        <v>45278</v>
      </c>
      <c r="G1968" s="2">
        <v>29970</v>
      </c>
      <c r="H1968" s="4">
        <v>81815</v>
      </c>
      <c r="I1968" s="4">
        <v>19020</v>
      </c>
      <c r="J1968" s="4">
        <f>Table1[[#This Row],[Basic Salary]]+Table1[[#This Row],[Bonus]]</f>
        <v>100835</v>
      </c>
      <c r="K1968">
        <v>91</v>
      </c>
      <c r="L1968">
        <v>48</v>
      </c>
      <c r="M1968" t="s">
        <v>18</v>
      </c>
      <c r="N1968">
        <v>103</v>
      </c>
    </row>
    <row r="1969" spans="1:14" x14ac:dyDescent="0.35">
      <c r="A1969" t="s">
        <v>714</v>
      </c>
      <c r="B1969" t="s">
        <v>89</v>
      </c>
      <c r="C1969" t="s">
        <v>15</v>
      </c>
      <c r="D1969" t="s">
        <v>40</v>
      </c>
      <c r="E1969" t="s">
        <v>17</v>
      </c>
      <c r="F1969" s="2">
        <v>44895</v>
      </c>
      <c r="G1969" s="2">
        <v>35611</v>
      </c>
      <c r="H1969" s="4">
        <v>87205</v>
      </c>
      <c r="I1969" s="4">
        <v>13605</v>
      </c>
      <c r="J1969" s="4">
        <f>Table1[[#This Row],[Basic Salary]]+Table1[[#This Row],[Bonus]]</f>
        <v>100810</v>
      </c>
      <c r="K1969">
        <v>69</v>
      </c>
      <c r="L1969">
        <v>73</v>
      </c>
      <c r="M1969" t="s">
        <v>34</v>
      </c>
      <c r="N1969">
        <v>114</v>
      </c>
    </row>
    <row r="1970" spans="1:14" x14ac:dyDescent="0.35">
      <c r="A1970" t="s">
        <v>3005</v>
      </c>
      <c r="B1970" t="s">
        <v>129</v>
      </c>
      <c r="C1970" t="s">
        <v>21</v>
      </c>
      <c r="D1970" t="s">
        <v>43</v>
      </c>
      <c r="E1970" t="s">
        <v>22</v>
      </c>
      <c r="F1970" s="2">
        <v>44098</v>
      </c>
      <c r="G1970" s="2">
        <v>39952</v>
      </c>
      <c r="H1970" s="4">
        <v>82943</v>
      </c>
      <c r="I1970" s="4">
        <v>17853</v>
      </c>
      <c r="J1970" s="4">
        <f>Table1[[#This Row],[Basic Salary]]+Table1[[#This Row],[Bonus]]</f>
        <v>100796</v>
      </c>
      <c r="K1970">
        <v>70</v>
      </c>
      <c r="L1970">
        <v>40</v>
      </c>
      <c r="M1970" t="s">
        <v>23</v>
      </c>
      <c r="N1970">
        <v>120</v>
      </c>
    </row>
    <row r="1971" spans="1:14" x14ac:dyDescent="0.35">
      <c r="A1971" t="s">
        <v>2709</v>
      </c>
      <c r="B1971" t="s">
        <v>85</v>
      </c>
      <c r="C1971" t="s">
        <v>15</v>
      </c>
      <c r="D1971" t="s">
        <v>25</v>
      </c>
      <c r="E1971" t="s">
        <v>65</v>
      </c>
      <c r="F1971" s="2">
        <v>42830</v>
      </c>
      <c r="G1971" s="2">
        <v>37892</v>
      </c>
      <c r="H1971" s="4">
        <v>78285</v>
      </c>
      <c r="I1971" s="4">
        <v>22511</v>
      </c>
      <c r="J1971" s="4">
        <f>Table1[[#This Row],[Basic Salary]]+Table1[[#This Row],[Bonus]]</f>
        <v>100796</v>
      </c>
      <c r="K1971">
        <v>87</v>
      </c>
      <c r="L1971">
        <v>41</v>
      </c>
      <c r="M1971" t="s">
        <v>23</v>
      </c>
      <c r="N1971">
        <v>108</v>
      </c>
    </row>
    <row r="1972" spans="1:14" x14ac:dyDescent="0.35">
      <c r="A1972" t="s">
        <v>2213</v>
      </c>
      <c r="B1972" t="s">
        <v>39</v>
      </c>
      <c r="C1972" t="s">
        <v>15</v>
      </c>
      <c r="D1972" t="s">
        <v>46</v>
      </c>
      <c r="E1972" t="s">
        <v>17</v>
      </c>
      <c r="F1972" s="2">
        <v>45242</v>
      </c>
      <c r="G1972" s="2">
        <v>41051</v>
      </c>
      <c r="H1972" s="4">
        <v>87755</v>
      </c>
      <c r="I1972" s="4">
        <v>13016</v>
      </c>
      <c r="J1972" s="4">
        <f>Table1[[#This Row],[Basic Salary]]+Table1[[#This Row],[Bonus]]</f>
        <v>100771</v>
      </c>
      <c r="K1972">
        <v>64</v>
      </c>
      <c r="L1972">
        <v>94</v>
      </c>
      <c r="M1972" t="s">
        <v>18</v>
      </c>
      <c r="N1972">
        <v>104</v>
      </c>
    </row>
    <row r="1973" spans="1:14" x14ac:dyDescent="0.35">
      <c r="A1973" t="s">
        <v>4780</v>
      </c>
      <c r="B1973" t="s">
        <v>77</v>
      </c>
      <c r="C1973" t="s">
        <v>15</v>
      </c>
      <c r="D1973" t="s">
        <v>40</v>
      </c>
      <c r="E1973" t="s">
        <v>17</v>
      </c>
      <c r="F1973" s="2">
        <v>42193</v>
      </c>
      <c r="G1973" s="2">
        <v>29567</v>
      </c>
      <c r="H1973" s="4">
        <v>93666</v>
      </c>
      <c r="I1973" s="4">
        <v>7074</v>
      </c>
      <c r="J1973" s="4">
        <f>Table1[[#This Row],[Basic Salary]]+Table1[[#This Row],[Bonus]]</f>
        <v>100740</v>
      </c>
      <c r="K1973">
        <v>72</v>
      </c>
      <c r="L1973">
        <v>53</v>
      </c>
      <c r="M1973" t="s">
        <v>34</v>
      </c>
      <c r="N1973">
        <v>110</v>
      </c>
    </row>
    <row r="1974" spans="1:14" x14ac:dyDescent="0.35">
      <c r="A1974" t="s">
        <v>3434</v>
      </c>
      <c r="B1974" t="s">
        <v>42</v>
      </c>
      <c r="C1974" t="s">
        <v>15</v>
      </c>
      <c r="D1974" t="s">
        <v>46</v>
      </c>
      <c r="E1974" t="s">
        <v>17</v>
      </c>
      <c r="F1974" s="2">
        <v>43129</v>
      </c>
      <c r="G1974" s="2">
        <v>32456</v>
      </c>
      <c r="H1974" s="4">
        <v>84886</v>
      </c>
      <c r="I1974" s="4">
        <v>15842</v>
      </c>
      <c r="J1974" s="4">
        <f>Table1[[#This Row],[Basic Salary]]+Table1[[#This Row],[Bonus]]</f>
        <v>100728</v>
      </c>
      <c r="K1974">
        <v>73</v>
      </c>
      <c r="L1974">
        <v>76</v>
      </c>
      <c r="M1974" t="s">
        <v>53</v>
      </c>
      <c r="N1974">
        <v>114</v>
      </c>
    </row>
    <row r="1975" spans="1:14" x14ac:dyDescent="0.35">
      <c r="A1975" t="s">
        <v>1055</v>
      </c>
      <c r="B1975" t="s">
        <v>60</v>
      </c>
      <c r="C1975" t="s">
        <v>15</v>
      </c>
      <c r="D1975" t="s">
        <v>16</v>
      </c>
      <c r="E1975" t="s">
        <v>26</v>
      </c>
      <c r="F1975" s="2">
        <v>42042</v>
      </c>
      <c r="G1975" s="2">
        <v>38040</v>
      </c>
      <c r="H1975" s="4">
        <v>85372</v>
      </c>
      <c r="I1975" s="4">
        <v>15352</v>
      </c>
      <c r="J1975" s="4">
        <f>Table1[[#This Row],[Basic Salary]]+Table1[[#This Row],[Bonus]]</f>
        <v>100724</v>
      </c>
      <c r="K1975">
        <v>69</v>
      </c>
      <c r="L1975">
        <v>92</v>
      </c>
      <c r="M1975" t="s">
        <v>31</v>
      </c>
      <c r="N1975">
        <v>108</v>
      </c>
    </row>
    <row r="1976" spans="1:14" x14ac:dyDescent="0.35">
      <c r="A1976" t="s">
        <v>3673</v>
      </c>
      <c r="B1976" t="s">
        <v>42</v>
      </c>
      <c r="C1976" t="s">
        <v>21</v>
      </c>
      <c r="D1976" t="s">
        <v>25</v>
      </c>
      <c r="E1976" t="s">
        <v>65</v>
      </c>
      <c r="F1976" s="2">
        <v>44296</v>
      </c>
      <c r="G1976" s="2">
        <v>38782</v>
      </c>
      <c r="H1976" s="4">
        <v>71972</v>
      </c>
      <c r="I1976" s="4">
        <v>28729</v>
      </c>
      <c r="J1976" s="4">
        <f>Table1[[#This Row],[Basic Salary]]+Table1[[#This Row],[Bonus]]</f>
        <v>100701</v>
      </c>
      <c r="K1976">
        <v>99</v>
      </c>
      <c r="L1976">
        <v>45</v>
      </c>
      <c r="M1976" t="s">
        <v>18</v>
      </c>
      <c r="N1976">
        <v>101</v>
      </c>
    </row>
    <row r="1977" spans="1:14" x14ac:dyDescent="0.35">
      <c r="A1977" t="s">
        <v>1970</v>
      </c>
      <c r="B1977" t="s">
        <v>50</v>
      </c>
      <c r="C1977" t="s">
        <v>15</v>
      </c>
      <c r="D1977" t="s">
        <v>25</v>
      </c>
      <c r="E1977" t="s">
        <v>65</v>
      </c>
      <c r="F1977" s="2">
        <v>43336</v>
      </c>
      <c r="G1977" s="2">
        <v>39924</v>
      </c>
      <c r="H1977" s="4">
        <v>72669</v>
      </c>
      <c r="I1977" s="4">
        <v>28018</v>
      </c>
      <c r="J1977" s="4">
        <f>Table1[[#This Row],[Basic Salary]]+Table1[[#This Row],[Bonus]]</f>
        <v>100687</v>
      </c>
      <c r="K1977">
        <v>75</v>
      </c>
      <c r="L1977">
        <v>90</v>
      </c>
      <c r="M1977" t="s">
        <v>23</v>
      </c>
      <c r="N1977">
        <v>118</v>
      </c>
    </row>
    <row r="1978" spans="1:14" x14ac:dyDescent="0.35">
      <c r="A1978" t="s">
        <v>4629</v>
      </c>
      <c r="B1978" t="s">
        <v>69</v>
      </c>
      <c r="C1978" t="s">
        <v>15</v>
      </c>
      <c r="D1978" t="s">
        <v>40</v>
      </c>
      <c r="E1978" t="s">
        <v>26</v>
      </c>
      <c r="F1978" s="2">
        <v>45756</v>
      </c>
      <c r="G1978" s="2">
        <v>41033</v>
      </c>
      <c r="H1978" s="4">
        <v>81301</v>
      </c>
      <c r="I1978" s="4">
        <v>19384</v>
      </c>
      <c r="J1978" s="4">
        <f>Table1[[#This Row],[Basic Salary]]+Table1[[#This Row],[Bonus]]</f>
        <v>100685</v>
      </c>
      <c r="K1978">
        <v>78</v>
      </c>
      <c r="L1978">
        <v>67</v>
      </c>
      <c r="M1978" t="s">
        <v>23</v>
      </c>
      <c r="N1978">
        <v>111</v>
      </c>
    </row>
    <row r="1979" spans="1:14" x14ac:dyDescent="0.35">
      <c r="A1979" t="s">
        <v>3939</v>
      </c>
      <c r="B1979" t="s">
        <v>129</v>
      </c>
      <c r="C1979" t="s">
        <v>21</v>
      </c>
      <c r="D1979" t="s">
        <v>25</v>
      </c>
      <c r="E1979" t="s">
        <v>26</v>
      </c>
      <c r="F1979" s="2">
        <v>45197</v>
      </c>
      <c r="G1979" s="2">
        <v>38936</v>
      </c>
      <c r="H1979" s="4">
        <v>87120</v>
      </c>
      <c r="I1979" s="4">
        <v>13534</v>
      </c>
      <c r="J1979" s="4">
        <f>Table1[[#This Row],[Basic Salary]]+Table1[[#This Row],[Bonus]]</f>
        <v>100654</v>
      </c>
      <c r="K1979">
        <v>99</v>
      </c>
      <c r="L1979">
        <v>52</v>
      </c>
      <c r="M1979" t="s">
        <v>31</v>
      </c>
      <c r="N1979">
        <v>109</v>
      </c>
    </row>
    <row r="1980" spans="1:14" x14ac:dyDescent="0.35">
      <c r="A1980" t="s">
        <v>66</v>
      </c>
      <c r="B1980" t="s">
        <v>48</v>
      </c>
      <c r="C1980" t="s">
        <v>15</v>
      </c>
      <c r="D1980" t="s">
        <v>43</v>
      </c>
      <c r="E1980" t="s">
        <v>65</v>
      </c>
      <c r="F1980" s="2">
        <v>43145</v>
      </c>
      <c r="G1980" s="2">
        <v>40181</v>
      </c>
      <c r="H1980" s="4">
        <v>88624</v>
      </c>
      <c r="I1980" s="4">
        <v>12020</v>
      </c>
      <c r="J1980" s="4">
        <f>Table1[[#This Row],[Basic Salary]]+Table1[[#This Row],[Bonus]]</f>
        <v>100644</v>
      </c>
      <c r="K1980">
        <v>94</v>
      </c>
      <c r="L1980">
        <v>48</v>
      </c>
      <c r="M1980" t="s">
        <v>18</v>
      </c>
      <c r="N1980">
        <v>119</v>
      </c>
    </row>
    <row r="1981" spans="1:14" x14ac:dyDescent="0.35">
      <c r="A1981" t="s">
        <v>3018</v>
      </c>
      <c r="B1981" t="s">
        <v>87</v>
      </c>
      <c r="C1981" t="s">
        <v>15</v>
      </c>
      <c r="D1981" t="s">
        <v>16</v>
      </c>
      <c r="E1981" t="s">
        <v>51</v>
      </c>
      <c r="F1981" s="2">
        <v>44257</v>
      </c>
      <c r="G1981" s="2">
        <v>33254</v>
      </c>
      <c r="H1981" s="4">
        <v>77044</v>
      </c>
      <c r="I1981" s="4">
        <v>23586</v>
      </c>
      <c r="J1981" s="4">
        <f>Table1[[#This Row],[Basic Salary]]+Table1[[#This Row],[Bonus]]</f>
        <v>100630</v>
      </c>
      <c r="K1981">
        <v>64</v>
      </c>
      <c r="L1981">
        <v>90</v>
      </c>
      <c r="M1981" t="s">
        <v>31</v>
      </c>
      <c r="N1981">
        <v>115</v>
      </c>
    </row>
    <row r="1982" spans="1:14" x14ac:dyDescent="0.35">
      <c r="A1982" t="s">
        <v>881</v>
      </c>
      <c r="B1982" t="s">
        <v>95</v>
      </c>
      <c r="C1982" t="s">
        <v>21</v>
      </c>
      <c r="D1982" t="s">
        <v>46</v>
      </c>
      <c r="E1982" t="s">
        <v>17</v>
      </c>
      <c r="F1982" s="2">
        <v>42440</v>
      </c>
      <c r="G1982" s="2">
        <v>36328</v>
      </c>
      <c r="H1982" s="4">
        <v>95041</v>
      </c>
      <c r="I1982" s="4">
        <v>5587</v>
      </c>
      <c r="J1982" s="4">
        <f>Table1[[#This Row],[Basic Salary]]+Table1[[#This Row],[Bonus]]</f>
        <v>100628</v>
      </c>
      <c r="K1982">
        <v>60</v>
      </c>
      <c r="L1982">
        <v>65</v>
      </c>
      <c r="M1982" t="s">
        <v>53</v>
      </c>
      <c r="N1982">
        <v>101</v>
      </c>
    </row>
    <row r="1983" spans="1:14" x14ac:dyDescent="0.35">
      <c r="A1983" t="s">
        <v>1216</v>
      </c>
      <c r="B1983" t="s">
        <v>45</v>
      </c>
      <c r="C1983" t="s">
        <v>15</v>
      </c>
      <c r="D1983" t="s">
        <v>16</v>
      </c>
      <c r="E1983" t="s">
        <v>65</v>
      </c>
      <c r="F1983" s="2">
        <v>44970</v>
      </c>
      <c r="G1983" s="2">
        <v>35264</v>
      </c>
      <c r="H1983" s="4">
        <v>95458</v>
      </c>
      <c r="I1983" s="4">
        <v>5161</v>
      </c>
      <c r="J1983" s="4">
        <f>Table1[[#This Row],[Basic Salary]]+Table1[[#This Row],[Bonus]]</f>
        <v>100619</v>
      </c>
      <c r="K1983">
        <v>63</v>
      </c>
      <c r="L1983">
        <v>56</v>
      </c>
      <c r="M1983" t="s">
        <v>34</v>
      </c>
      <c r="N1983">
        <v>102</v>
      </c>
    </row>
    <row r="1984" spans="1:14" x14ac:dyDescent="0.35">
      <c r="A1984" t="s">
        <v>1581</v>
      </c>
      <c r="B1984" t="s">
        <v>93</v>
      </c>
      <c r="C1984" t="s">
        <v>15</v>
      </c>
      <c r="D1984" t="s">
        <v>33</v>
      </c>
      <c r="E1984" t="s">
        <v>22</v>
      </c>
      <c r="F1984" s="2">
        <v>43684</v>
      </c>
      <c r="G1984" s="2">
        <v>37708</v>
      </c>
      <c r="H1984" s="4">
        <v>95028</v>
      </c>
      <c r="I1984" s="4">
        <v>5572</v>
      </c>
      <c r="J1984" s="4">
        <f>Table1[[#This Row],[Basic Salary]]+Table1[[#This Row],[Bonus]]</f>
        <v>100600</v>
      </c>
      <c r="K1984">
        <v>99</v>
      </c>
      <c r="L1984">
        <v>86</v>
      </c>
      <c r="M1984" t="s">
        <v>37</v>
      </c>
      <c r="N1984">
        <v>111</v>
      </c>
    </row>
    <row r="1985" spans="1:14" x14ac:dyDescent="0.35">
      <c r="A1985" t="s">
        <v>4965</v>
      </c>
      <c r="B1985" t="s">
        <v>42</v>
      </c>
      <c r="C1985" t="s">
        <v>15</v>
      </c>
      <c r="D1985" t="s">
        <v>16</v>
      </c>
      <c r="E1985" t="s">
        <v>30</v>
      </c>
      <c r="F1985" s="2">
        <v>43569</v>
      </c>
      <c r="G1985" s="2">
        <v>36529</v>
      </c>
      <c r="H1985" s="4">
        <v>93404</v>
      </c>
      <c r="I1985" s="4">
        <v>7167</v>
      </c>
      <c r="J1985" s="4">
        <f>Table1[[#This Row],[Basic Salary]]+Table1[[#This Row],[Bonus]]</f>
        <v>100571</v>
      </c>
      <c r="K1985">
        <v>77</v>
      </c>
      <c r="L1985">
        <v>41</v>
      </c>
      <c r="M1985" t="s">
        <v>23</v>
      </c>
      <c r="N1985">
        <v>106</v>
      </c>
    </row>
    <row r="1986" spans="1:14" x14ac:dyDescent="0.35">
      <c r="A1986" t="s">
        <v>1323</v>
      </c>
      <c r="B1986" t="s">
        <v>57</v>
      </c>
      <c r="C1986" t="s">
        <v>15</v>
      </c>
      <c r="D1986" t="s">
        <v>25</v>
      </c>
      <c r="E1986" t="s">
        <v>22</v>
      </c>
      <c r="F1986" s="2">
        <v>44436</v>
      </c>
      <c r="G1986" s="2">
        <v>38937</v>
      </c>
      <c r="H1986" s="4">
        <v>73480</v>
      </c>
      <c r="I1986" s="4">
        <v>27082</v>
      </c>
      <c r="J1986" s="4">
        <f>Table1[[#This Row],[Basic Salary]]+Table1[[#This Row],[Bonus]]</f>
        <v>100562</v>
      </c>
      <c r="K1986">
        <v>89</v>
      </c>
      <c r="L1986">
        <v>64</v>
      </c>
      <c r="M1986" t="s">
        <v>31</v>
      </c>
      <c r="N1986">
        <v>115</v>
      </c>
    </row>
    <row r="1987" spans="1:14" x14ac:dyDescent="0.35">
      <c r="A1987" t="s">
        <v>1241</v>
      </c>
      <c r="B1987" t="s">
        <v>62</v>
      </c>
      <c r="C1987" t="s">
        <v>21</v>
      </c>
      <c r="D1987" t="s">
        <v>33</v>
      </c>
      <c r="E1987" t="s">
        <v>30</v>
      </c>
      <c r="F1987" s="2">
        <v>45642</v>
      </c>
      <c r="G1987" s="2">
        <v>34647</v>
      </c>
      <c r="H1987" s="4">
        <v>76252</v>
      </c>
      <c r="I1987" s="4">
        <v>24305</v>
      </c>
      <c r="J1987" s="4">
        <f>Table1[[#This Row],[Basic Salary]]+Table1[[#This Row],[Bonus]]</f>
        <v>100557</v>
      </c>
      <c r="K1987">
        <v>86</v>
      </c>
      <c r="L1987">
        <v>100</v>
      </c>
      <c r="M1987" t="s">
        <v>31</v>
      </c>
      <c r="N1987">
        <v>110</v>
      </c>
    </row>
    <row r="1988" spans="1:14" x14ac:dyDescent="0.35">
      <c r="A1988" t="s">
        <v>2510</v>
      </c>
      <c r="B1988" t="s">
        <v>45</v>
      </c>
      <c r="C1988" t="s">
        <v>15</v>
      </c>
      <c r="D1988" t="s">
        <v>25</v>
      </c>
      <c r="E1988" t="s">
        <v>26</v>
      </c>
      <c r="F1988" s="2">
        <v>44875</v>
      </c>
      <c r="G1988" s="2">
        <v>31809</v>
      </c>
      <c r="H1988" s="4">
        <v>89652</v>
      </c>
      <c r="I1988" s="4">
        <v>10904</v>
      </c>
      <c r="J1988" s="4">
        <f>Table1[[#This Row],[Basic Salary]]+Table1[[#This Row],[Bonus]]</f>
        <v>100556</v>
      </c>
      <c r="K1988">
        <v>94</v>
      </c>
      <c r="L1988">
        <v>95</v>
      </c>
      <c r="M1988" t="s">
        <v>53</v>
      </c>
      <c r="N1988">
        <v>106</v>
      </c>
    </row>
    <row r="1989" spans="1:14" x14ac:dyDescent="0.35">
      <c r="A1989" t="s">
        <v>4764</v>
      </c>
      <c r="B1989" t="s">
        <v>75</v>
      </c>
      <c r="C1989" t="s">
        <v>21</v>
      </c>
      <c r="D1989" t="s">
        <v>43</v>
      </c>
      <c r="E1989" t="s">
        <v>22</v>
      </c>
      <c r="F1989" s="2">
        <v>42112</v>
      </c>
      <c r="G1989" s="2">
        <v>39515</v>
      </c>
      <c r="H1989" s="4">
        <v>74121</v>
      </c>
      <c r="I1989" s="4">
        <v>26384</v>
      </c>
      <c r="J1989" s="4">
        <f>Table1[[#This Row],[Basic Salary]]+Table1[[#This Row],[Bonus]]</f>
        <v>100505</v>
      </c>
      <c r="K1989">
        <v>87</v>
      </c>
      <c r="L1989">
        <v>86</v>
      </c>
      <c r="M1989" t="s">
        <v>34</v>
      </c>
      <c r="N1989">
        <v>107</v>
      </c>
    </row>
    <row r="1990" spans="1:14" x14ac:dyDescent="0.35">
      <c r="A1990" t="s">
        <v>1360</v>
      </c>
      <c r="B1990" t="s">
        <v>62</v>
      </c>
      <c r="C1990" t="s">
        <v>15</v>
      </c>
      <c r="D1990" t="s">
        <v>40</v>
      </c>
      <c r="E1990" t="s">
        <v>22</v>
      </c>
      <c r="F1990" s="2">
        <v>42164</v>
      </c>
      <c r="G1990" s="2">
        <v>36170</v>
      </c>
      <c r="H1990" s="4">
        <v>89904</v>
      </c>
      <c r="I1990" s="4">
        <v>10594</v>
      </c>
      <c r="J1990" s="4">
        <f>Table1[[#This Row],[Basic Salary]]+Table1[[#This Row],[Bonus]]</f>
        <v>100498</v>
      </c>
      <c r="K1990">
        <v>100</v>
      </c>
      <c r="L1990">
        <v>91</v>
      </c>
      <c r="M1990" t="s">
        <v>23</v>
      </c>
      <c r="N1990">
        <v>116</v>
      </c>
    </row>
    <row r="1991" spans="1:14" x14ac:dyDescent="0.35">
      <c r="A1991" t="s">
        <v>1996</v>
      </c>
      <c r="B1991" t="s">
        <v>95</v>
      </c>
      <c r="C1991" t="s">
        <v>15</v>
      </c>
      <c r="D1991" t="s">
        <v>40</v>
      </c>
      <c r="E1991" t="s">
        <v>17</v>
      </c>
      <c r="F1991" s="2">
        <v>44960</v>
      </c>
      <c r="G1991" s="2">
        <v>30619</v>
      </c>
      <c r="H1991" s="4">
        <v>81521</v>
      </c>
      <c r="I1991" s="4">
        <v>18965</v>
      </c>
      <c r="J1991" s="4">
        <f>Table1[[#This Row],[Basic Salary]]+Table1[[#This Row],[Bonus]]</f>
        <v>100486</v>
      </c>
      <c r="K1991">
        <v>97</v>
      </c>
      <c r="L1991">
        <v>41</v>
      </c>
      <c r="M1991" t="s">
        <v>27</v>
      </c>
      <c r="N1991">
        <v>108</v>
      </c>
    </row>
    <row r="1992" spans="1:14" x14ac:dyDescent="0.35">
      <c r="A1992" t="s">
        <v>706</v>
      </c>
      <c r="B1992" t="s">
        <v>42</v>
      </c>
      <c r="C1992" t="s">
        <v>21</v>
      </c>
      <c r="D1992" t="s">
        <v>43</v>
      </c>
      <c r="E1992" t="s">
        <v>22</v>
      </c>
      <c r="F1992" s="2">
        <v>45706</v>
      </c>
      <c r="G1992" s="2">
        <v>34849</v>
      </c>
      <c r="H1992" s="4">
        <v>95127</v>
      </c>
      <c r="I1992" s="4">
        <v>5353</v>
      </c>
      <c r="J1992" s="4">
        <f>Table1[[#This Row],[Basic Salary]]+Table1[[#This Row],[Bonus]]</f>
        <v>100480</v>
      </c>
      <c r="K1992">
        <v>90</v>
      </c>
      <c r="L1992">
        <v>69</v>
      </c>
      <c r="M1992" t="s">
        <v>23</v>
      </c>
      <c r="N1992">
        <v>116</v>
      </c>
    </row>
    <row r="1993" spans="1:14" x14ac:dyDescent="0.35">
      <c r="A1993" t="s">
        <v>3847</v>
      </c>
      <c r="B1993" t="s">
        <v>71</v>
      </c>
      <c r="C1993" t="s">
        <v>21</v>
      </c>
      <c r="D1993" t="s">
        <v>43</v>
      </c>
      <c r="E1993" t="s">
        <v>17</v>
      </c>
      <c r="F1993" s="2">
        <v>42884</v>
      </c>
      <c r="G1993" s="2">
        <v>32555</v>
      </c>
      <c r="H1993" s="4">
        <v>73891</v>
      </c>
      <c r="I1993" s="4">
        <v>26562</v>
      </c>
      <c r="J1993" s="4">
        <f>Table1[[#This Row],[Basic Salary]]+Table1[[#This Row],[Bonus]]</f>
        <v>100453</v>
      </c>
      <c r="K1993">
        <v>90</v>
      </c>
      <c r="L1993">
        <v>84</v>
      </c>
      <c r="M1993" t="s">
        <v>34</v>
      </c>
      <c r="N1993">
        <v>114</v>
      </c>
    </row>
    <row r="1994" spans="1:14" x14ac:dyDescent="0.35">
      <c r="A1994" t="s">
        <v>666</v>
      </c>
      <c r="B1994" t="s">
        <v>60</v>
      </c>
      <c r="C1994" t="s">
        <v>21</v>
      </c>
      <c r="D1994" t="s">
        <v>43</v>
      </c>
      <c r="E1994" t="s">
        <v>17</v>
      </c>
      <c r="F1994" s="2">
        <v>44593</v>
      </c>
      <c r="G1994" s="2">
        <v>37375</v>
      </c>
      <c r="H1994" s="4">
        <v>89553</v>
      </c>
      <c r="I1994" s="4">
        <v>10895</v>
      </c>
      <c r="J1994" s="4">
        <f>Table1[[#This Row],[Basic Salary]]+Table1[[#This Row],[Bonus]]</f>
        <v>100448</v>
      </c>
      <c r="K1994">
        <v>99</v>
      </c>
      <c r="L1994">
        <v>54</v>
      </c>
      <c r="M1994" t="s">
        <v>18</v>
      </c>
      <c r="N1994">
        <v>110</v>
      </c>
    </row>
    <row r="1995" spans="1:14" x14ac:dyDescent="0.35">
      <c r="A1995" t="s">
        <v>163</v>
      </c>
      <c r="B1995" t="s">
        <v>60</v>
      </c>
      <c r="C1995" t="s">
        <v>15</v>
      </c>
      <c r="D1995" t="s">
        <v>25</v>
      </c>
      <c r="E1995" t="s">
        <v>65</v>
      </c>
      <c r="F1995" s="2">
        <v>42328</v>
      </c>
      <c r="G1995" s="2">
        <v>39206</v>
      </c>
      <c r="H1995" s="4">
        <v>75140</v>
      </c>
      <c r="I1995" s="4">
        <v>25306</v>
      </c>
      <c r="J1995" s="4">
        <f>Table1[[#This Row],[Basic Salary]]+Table1[[#This Row],[Bonus]]</f>
        <v>100446</v>
      </c>
      <c r="K1995">
        <v>75</v>
      </c>
      <c r="L1995">
        <v>71</v>
      </c>
      <c r="M1995" t="s">
        <v>23</v>
      </c>
      <c r="N1995">
        <v>105</v>
      </c>
    </row>
    <row r="1996" spans="1:14" x14ac:dyDescent="0.35">
      <c r="A1996" t="s">
        <v>2518</v>
      </c>
      <c r="B1996" t="s">
        <v>62</v>
      </c>
      <c r="C1996" t="s">
        <v>15</v>
      </c>
      <c r="D1996" t="s">
        <v>81</v>
      </c>
      <c r="E1996" t="s">
        <v>22</v>
      </c>
      <c r="F1996" s="2">
        <v>42171</v>
      </c>
      <c r="G1996" s="2">
        <v>31743</v>
      </c>
      <c r="H1996" s="4">
        <v>74052</v>
      </c>
      <c r="I1996" s="4">
        <v>26363</v>
      </c>
      <c r="J1996" s="4">
        <f>Table1[[#This Row],[Basic Salary]]+Table1[[#This Row],[Bonus]]</f>
        <v>100415</v>
      </c>
      <c r="K1996">
        <v>81</v>
      </c>
      <c r="L1996">
        <v>62</v>
      </c>
      <c r="M1996" t="s">
        <v>34</v>
      </c>
      <c r="N1996">
        <v>102</v>
      </c>
    </row>
    <row r="1997" spans="1:14" x14ac:dyDescent="0.35">
      <c r="A1997" t="s">
        <v>1728</v>
      </c>
      <c r="B1997" t="s">
        <v>29</v>
      </c>
      <c r="C1997" t="s">
        <v>15</v>
      </c>
      <c r="D1997" t="s">
        <v>25</v>
      </c>
      <c r="E1997" t="s">
        <v>26</v>
      </c>
      <c r="F1997" s="2">
        <v>43281</v>
      </c>
      <c r="G1997" s="2">
        <v>31951</v>
      </c>
      <c r="H1997" s="4">
        <v>93224</v>
      </c>
      <c r="I1997" s="4">
        <v>7188</v>
      </c>
      <c r="J1997" s="4">
        <f>Table1[[#This Row],[Basic Salary]]+Table1[[#This Row],[Bonus]]</f>
        <v>100412</v>
      </c>
      <c r="K1997">
        <v>74</v>
      </c>
      <c r="L1997">
        <v>95</v>
      </c>
      <c r="M1997" t="s">
        <v>53</v>
      </c>
      <c r="N1997">
        <v>120</v>
      </c>
    </row>
    <row r="1998" spans="1:14" x14ac:dyDescent="0.35">
      <c r="A1998" t="s">
        <v>2471</v>
      </c>
      <c r="B1998" t="s">
        <v>77</v>
      </c>
      <c r="C1998" t="s">
        <v>21</v>
      </c>
      <c r="D1998" t="s">
        <v>25</v>
      </c>
      <c r="E1998" t="s">
        <v>65</v>
      </c>
      <c r="F1998" s="2">
        <v>45979</v>
      </c>
      <c r="G1998" s="2">
        <v>31212</v>
      </c>
      <c r="H1998" s="4">
        <v>76210</v>
      </c>
      <c r="I1998" s="4">
        <v>24171</v>
      </c>
      <c r="J1998" s="4">
        <f>Table1[[#This Row],[Basic Salary]]+Table1[[#This Row],[Bonus]]</f>
        <v>100381</v>
      </c>
      <c r="K1998">
        <v>62</v>
      </c>
      <c r="L1998">
        <v>90</v>
      </c>
      <c r="M1998" t="s">
        <v>27</v>
      </c>
      <c r="N1998">
        <v>120</v>
      </c>
    </row>
    <row r="1999" spans="1:14" x14ac:dyDescent="0.35">
      <c r="A1999" t="s">
        <v>3535</v>
      </c>
      <c r="B1999" t="s">
        <v>129</v>
      </c>
      <c r="C1999" t="s">
        <v>21</v>
      </c>
      <c r="D1999" t="s">
        <v>43</v>
      </c>
      <c r="E1999" t="s">
        <v>26</v>
      </c>
      <c r="F1999" s="2">
        <v>42750</v>
      </c>
      <c r="G1999" s="2">
        <v>40614</v>
      </c>
      <c r="H1999" s="4">
        <v>84464</v>
      </c>
      <c r="I1999" s="4">
        <v>15907</v>
      </c>
      <c r="J1999" s="4">
        <f>Table1[[#This Row],[Basic Salary]]+Table1[[#This Row],[Bonus]]</f>
        <v>100371</v>
      </c>
      <c r="K1999">
        <v>64</v>
      </c>
      <c r="L1999">
        <v>84</v>
      </c>
      <c r="M1999" t="s">
        <v>23</v>
      </c>
      <c r="N1999">
        <v>107</v>
      </c>
    </row>
    <row r="2000" spans="1:14" x14ac:dyDescent="0.35">
      <c r="A2000" t="s">
        <v>233</v>
      </c>
      <c r="B2000" t="s">
        <v>93</v>
      </c>
      <c r="C2000" t="s">
        <v>21</v>
      </c>
      <c r="D2000" t="s">
        <v>81</v>
      </c>
      <c r="E2000" t="s">
        <v>51</v>
      </c>
      <c r="F2000" s="2">
        <v>43636</v>
      </c>
      <c r="G2000" s="2">
        <v>38118</v>
      </c>
      <c r="H2000" s="4">
        <v>87049</v>
      </c>
      <c r="I2000" s="4">
        <v>13300</v>
      </c>
      <c r="J2000" s="4">
        <f>Table1[[#This Row],[Basic Salary]]+Table1[[#This Row],[Bonus]]</f>
        <v>100349</v>
      </c>
      <c r="K2000">
        <v>62</v>
      </c>
      <c r="L2000">
        <v>88</v>
      </c>
      <c r="M2000" t="s">
        <v>18</v>
      </c>
      <c r="N2000">
        <v>107</v>
      </c>
    </row>
    <row r="2001" spans="1:14" x14ac:dyDescent="0.35">
      <c r="A2001" t="s">
        <v>2355</v>
      </c>
      <c r="B2001" t="s">
        <v>71</v>
      </c>
      <c r="C2001" t="s">
        <v>15</v>
      </c>
      <c r="D2001" t="s">
        <v>43</v>
      </c>
      <c r="E2001" t="s">
        <v>51</v>
      </c>
      <c r="F2001" s="2">
        <v>44274</v>
      </c>
      <c r="G2001" s="2">
        <v>34796</v>
      </c>
      <c r="H2001" s="4">
        <v>87874</v>
      </c>
      <c r="I2001" s="4">
        <v>12467</v>
      </c>
      <c r="J2001" s="4">
        <f>Table1[[#This Row],[Basic Salary]]+Table1[[#This Row],[Bonus]]</f>
        <v>100341</v>
      </c>
      <c r="K2001">
        <v>96</v>
      </c>
      <c r="L2001">
        <v>41</v>
      </c>
      <c r="M2001" t="s">
        <v>23</v>
      </c>
      <c r="N2001">
        <v>108</v>
      </c>
    </row>
    <row r="2002" spans="1:14" x14ac:dyDescent="0.35">
      <c r="A2002" t="s">
        <v>117</v>
      </c>
      <c r="B2002" t="s">
        <v>62</v>
      </c>
      <c r="C2002" t="s">
        <v>15</v>
      </c>
      <c r="D2002" t="s">
        <v>81</v>
      </c>
      <c r="E2002" t="s">
        <v>26</v>
      </c>
      <c r="F2002" s="2">
        <v>43345</v>
      </c>
      <c r="G2002" s="2">
        <v>32688</v>
      </c>
      <c r="H2002" s="4">
        <v>84598</v>
      </c>
      <c r="I2002" s="4">
        <v>15710</v>
      </c>
      <c r="J2002" s="4">
        <f>Table1[[#This Row],[Basic Salary]]+Table1[[#This Row],[Bonus]]</f>
        <v>100308</v>
      </c>
      <c r="K2002">
        <v>81</v>
      </c>
      <c r="L2002">
        <v>88</v>
      </c>
      <c r="M2002" t="s">
        <v>27</v>
      </c>
      <c r="N2002">
        <v>109</v>
      </c>
    </row>
    <row r="2003" spans="1:14" x14ac:dyDescent="0.35">
      <c r="A2003" t="s">
        <v>2483</v>
      </c>
      <c r="B2003" t="s">
        <v>89</v>
      </c>
      <c r="C2003" t="s">
        <v>15</v>
      </c>
      <c r="D2003" t="s">
        <v>81</v>
      </c>
      <c r="E2003" t="s">
        <v>30</v>
      </c>
      <c r="F2003" s="2">
        <v>43068</v>
      </c>
      <c r="G2003" s="2">
        <v>31756</v>
      </c>
      <c r="H2003" s="4">
        <v>74332</v>
      </c>
      <c r="I2003" s="4">
        <v>25954</v>
      </c>
      <c r="J2003" s="4">
        <f>Table1[[#This Row],[Basic Salary]]+Table1[[#This Row],[Bonus]]</f>
        <v>100286</v>
      </c>
      <c r="K2003">
        <v>62</v>
      </c>
      <c r="L2003">
        <v>88</v>
      </c>
      <c r="M2003" t="s">
        <v>18</v>
      </c>
      <c r="N2003">
        <v>120</v>
      </c>
    </row>
    <row r="2004" spans="1:14" x14ac:dyDescent="0.35">
      <c r="A2004" t="s">
        <v>217</v>
      </c>
      <c r="B2004" t="s">
        <v>87</v>
      </c>
      <c r="C2004" t="s">
        <v>15</v>
      </c>
      <c r="D2004" t="s">
        <v>81</v>
      </c>
      <c r="E2004" t="s">
        <v>22</v>
      </c>
      <c r="F2004" s="2">
        <v>44084</v>
      </c>
      <c r="G2004" s="2">
        <v>38064</v>
      </c>
      <c r="H2004" s="4">
        <v>94013</v>
      </c>
      <c r="I2004" s="4">
        <v>6236</v>
      </c>
      <c r="J2004" s="4">
        <f>Table1[[#This Row],[Basic Salary]]+Table1[[#This Row],[Bonus]]</f>
        <v>100249</v>
      </c>
      <c r="K2004">
        <v>81</v>
      </c>
      <c r="L2004">
        <v>96</v>
      </c>
      <c r="M2004" t="s">
        <v>34</v>
      </c>
      <c r="N2004">
        <v>120</v>
      </c>
    </row>
    <row r="2005" spans="1:14" x14ac:dyDescent="0.35">
      <c r="A2005" t="s">
        <v>424</v>
      </c>
      <c r="B2005" t="s">
        <v>29</v>
      </c>
      <c r="C2005" t="s">
        <v>21</v>
      </c>
      <c r="D2005" t="s">
        <v>81</v>
      </c>
      <c r="E2005" t="s">
        <v>65</v>
      </c>
      <c r="F2005" s="2">
        <v>42397</v>
      </c>
      <c r="G2005" s="2">
        <v>30034</v>
      </c>
      <c r="H2005" s="4">
        <v>76498</v>
      </c>
      <c r="I2005" s="4">
        <v>23735</v>
      </c>
      <c r="J2005" s="4">
        <f>Table1[[#This Row],[Basic Salary]]+Table1[[#This Row],[Bonus]]</f>
        <v>100233</v>
      </c>
      <c r="K2005">
        <v>95</v>
      </c>
      <c r="L2005">
        <v>93</v>
      </c>
      <c r="M2005" t="s">
        <v>27</v>
      </c>
      <c r="N2005">
        <v>105</v>
      </c>
    </row>
    <row r="2006" spans="1:14" x14ac:dyDescent="0.35">
      <c r="A2006" t="s">
        <v>887</v>
      </c>
      <c r="B2006" t="s">
        <v>93</v>
      </c>
      <c r="C2006" t="s">
        <v>21</v>
      </c>
      <c r="D2006" t="s">
        <v>16</v>
      </c>
      <c r="E2006" t="s">
        <v>22</v>
      </c>
      <c r="F2006" s="2">
        <v>44587</v>
      </c>
      <c r="G2006" s="2">
        <v>40904</v>
      </c>
      <c r="H2006" s="4">
        <v>81595</v>
      </c>
      <c r="I2006" s="4">
        <v>18621</v>
      </c>
      <c r="J2006" s="4">
        <f>Table1[[#This Row],[Basic Salary]]+Table1[[#This Row],[Bonus]]</f>
        <v>100216</v>
      </c>
      <c r="K2006">
        <v>91</v>
      </c>
      <c r="L2006">
        <v>87</v>
      </c>
      <c r="M2006" t="s">
        <v>23</v>
      </c>
      <c r="N2006">
        <v>120</v>
      </c>
    </row>
    <row r="2007" spans="1:14" x14ac:dyDescent="0.35">
      <c r="A2007" t="s">
        <v>4217</v>
      </c>
      <c r="B2007" t="s">
        <v>69</v>
      </c>
      <c r="C2007" t="s">
        <v>21</v>
      </c>
      <c r="D2007" t="s">
        <v>40</v>
      </c>
      <c r="E2007" t="s">
        <v>65</v>
      </c>
      <c r="F2007" s="2">
        <v>45236</v>
      </c>
      <c r="G2007" s="2">
        <v>31769</v>
      </c>
      <c r="H2007" s="4">
        <v>87039</v>
      </c>
      <c r="I2007" s="4">
        <v>13156</v>
      </c>
      <c r="J2007" s="4">
        <f>Table1[[#This Row],[Basic Salary]]+Table1[[#This Row],[Bonus]]</f>
        <v>100195</v>
      </c>
      <c r="K2007">
        <v>81</v>
      </c>
      <c r="L2007">
        <v>95</v>
      </c>
      <c r="M2007" t="s">
        <v>37</v>
      </c>
      <c r="N2007">
        <v>108</v>
      </c>
    </row>
    <row r="2008" spans="1:14" x14ac:dyDescent="0.35">
      <c r="A2008" t="s">
        <v>113</v>
      </c>
      <c r="B2008" t="s">
        <v>48</v>
      </c>
      <c r="C2008" t="s">
        <v>21</v>
      </c>
      <c r="D2008" t="s">
        <v>40</v>
      </c>
      <c r="E2008" t="s">
        <v>22</v>
      </c>
      <c r="F2008" s="2">
        <v>42852</v>
      </c>
      <c r="G2008" s="2">
        <v>36104</v>
      </c>
      <c r="H2008" s="4">
        <v>76049</v>
      </c>
      <c r="I2008" s="4">
        <v>24139</v>
      </c>
      <c r="J2008" s="4">
        <f>Table1[[#This Row],[Basic Salary]]+Table1[[#This Row],[Bonus]]</f>
        <v>100188</v>
      </c>
      <c r="K2008">
        <v>61</v>
      </c>
      <c r="L2008">
        <v>94</v>
      </c>
      <c r="M2008" t="s">
        <v>34</v>
      </c>
      <c r="N2008">
        <v>119</v>
      </c>
    </row>
    <row r="2009" spans="1:14" x14ac:dyDescent="0.35">
      <c r="A2009" t="s">
        <v>1958</v>
      </c>
      <c r="B2009" t="s">
        <v>89</v>
      </c>
      <c r="C2009" t="s">
        <v>15</v>
      </c>
      <c r="D2009" t="s">
        <v>40</v>
      </c>
      <c r="E2009" t="s">
        <v>17</v>
      </c>
      <c r="F2009" s="2">
        <v>45841</v>
      </c>
      <c r="G2009" s="2">
        <v>32859</v>
      </c>
      <c r="H2009" s="4">
        <v>80452</v>
      </c>
      <c r="I2009" s="4">
        <v>19712</v>
      </c>
      <c r="J2009" s="4">
        <f>Table1[[#This Row],[Basic Salary]]+Table1[[#This Row],[Bonus]]</f>
        <v>100164</v>
      </c>
      <c r="K2009">
        <v>100</v>
      </c>
      <c r="L2009">
        <v>90</v>
      </c>
      <c r="M2009" t="s">
        <v>27</v>
      </c>
      <c r="N2009">
        <v>110</v>
      </c>
    </row>
    <row r="2010" spans="1:14" x14ac:dyDescent="0.35">
      <c r="A2010" t="s">
        <v>863</v>
      </c>
      <c r="B2010" t="s">
        <v>77</v>
      </c>
      <c r="C2010" t="s">
        <v>15</v>
      </c>
      <c r="D2010" t="s">
        <v>16</v>
      </c>
      <c r="E2010" t="s">
        <v>65</v>
      </c>
      <c r="F2010" s="2">
        <v>42755</v>
      </c>
      <c r="G2010" s="2">
        <v>29808</v>
      </c>
      <c r="H2010" s="4">
        <v>86636</v>
      </c>
      <c r="I2010" s="4">
        <v>13527</v>
      </c>
      <c r="J2010" s="4">
        <f>Table1[[#This Row],[Basic Salary]]+Table1[[#This Row],[Bonus]]</f>
        <v>100163</v>
      </c>
      <c r="K2010">
        <v>70</v>
      </c>
      <c r="L2010">
        <v>85</v>
      </c>
      <c r="M2010" t="s">
        <v>27</v>
      </c>
      <c r="N2010">
        <v>114</v>
      </c>
    </row>
    <row r="2011" spans="1:14" x14ac:dyDescent="0.35">
      <c r="A2011" t="s">
        <v>4415</v>
      </c>
      <c r="B2011" t="s">
        <v>48</v>
      </c>
      <c r="C2011" t="s">
        <v>21</v>
      </c>
      <c r="D2011" t="s">
        <v>40</v>
      </c>
      <c r="E2011" t="s">
        <v>30</v>
      </c>
      <c r="F2011" s="2">
        <v>42547</v>
      </c>
      <c r="G2011" s="2">
        <v>40524</v>
      </c>
      <c r="H2011" s="4">
        <v>81434</v>
      </c>
      <c r="I2011" s="4">
        <v>18721</v>
      </c>
      <c r="J2011" s="4">
        <f>Table1[[#This Row],[Basic Salary]]+Table1[[#This Row],[Bonus]]</f>
        <v>100155</v>
      </c>
      <c r="K2011">
        <v>95</v>
      </c>
      <c r="L2011">
        <v>58</v>
      </c>
      <c r="M2011" t="s">
        <v>23</v>
      </c>
      <c r="N2011">
        <v>102</v>
      </c>
    </row>
    <row r="2012" spans="1:14" x14ac:dyDescent="0.35">
      <c r="A2012" t="s">
        <v>4239</v>
      </c>
      <c r="B2012" t="s">
        <v>36</v>
      </c>
      <c r="C2012" t="s">
        <v>15</v>
      </c>
      <c r="D2012" t="s">
        <v>46</v>
      </c>
      <c r="E2012" t="s">
        <v>26</v>
      </c>
      <c r="F2012" s="2">
        <v>44538</v>
      </c>
      <c r="G2012" s="2">
        <v>35693</v>
      </c>
      <c r="H2012" s="4">
        <v>74902</v>
      </c>
      <c r="I2012" s="4">
        <v>25246</v>
      </c>
      <c r="J2012" s="4">
        <f>Table1[[#This Row],[Basic Salary]]+Table1[[#This Row],[Bonus]]</f>
        <v>100148</v>
      </c>
      <c r="K2012">
        <v>98</v>
      </c>
      <c r="L2012">
        <v>92</v>
      </c>
      <c r="M2012" t="s">
        <v>18</v>
      </c>
      <c r="N2012">
        <v>115</v>
      </c>
    </row>
    <row r="2013" spans="1:14" x14ac:dyDescent="0.35">
      <c r="A2013" t="s">
        <v>1271</v>
      </c>
      <c r="B2013" t="s">
        <v>93</v>
      </c>
      <c r="C2013" t="s">
        <v>21</v>
      </c>
      <c r="D2013" t="s">
        <v>16</v>
      </c>
      <c r="E2013" t="s">
        <v>22</v>
      </c>
      <c r="F2013" s="2">
        <v>45473</v>
      </c>
      <c r="G2013" s="2">
        <v>30415</v>
      </c>
      <c r="H2013" s="4">
        <v>82872</v>
      </c>
      <c r="I2013" s="4">
        <v>17265</v>
      </c>
      <c r="J2013" s="4">
        <f>Table1[[#This Row],[Basic Salary]]+Table1[[#This Row],[Bonus]]</f>
        <v>100137</v>
      </c>
      <c r="K2013">
        <v>98</v>
      </c>
      <c r="L2013">
        <v>80</v>
      </c>
      <c r="M2013" t="s">
        <v>34</v>
      </c>
      <c r="N2013">
        <v>101</v>
      </c>
    </row>
    <row r="2014" spans="1:14" x14ac:dyDescent="0.35">
      <c r="A2014" t="s">
        <v>2261</v>
      </c>
      <c r="B2014" t="s">
        <v>75</v>
      </c>
      <c r="C2014" t="s">
        <v>21</v>
      </c>
      <c r="D2014" t="s">
        <v>25</v>
      </c>
      <c r="E2014" t="s">
        <v>26</v>
      </c>
      <c r="F2014" s="2">
        <v>44502</v>
      </c>
      <c r="G2014" s="2">
        <v>39214</v>
      </c>
      <c r="H2014" s="4">
        <v>70530</v>
      </c>
      <c r="I2014" s="4">
        <v>29605</v>
      </c>
      <c r="J2014" s="4">
        <f>Table1[[#This Row],[Basic Salary]]+Table1[[#This Row],[Bonus]]</f>
        <v>100135</v>
      </c>
      <c r="K2014">
        <v>80</v>
      </c>
      <c r="L2014">
        <v>55</v>
      </c>
      <c r="M2014" t="s">
        <v>18</v>
      </c>
      <c r="N2014">
        <v>102</v>
      </c>
    </row>
    <row r="2015" spans="1:14" x14ac:dyDescent="0.35">
      <c r="A2015" t="s">
        <v>4632</v>
      </c>
      <c r="B2015" t="s">
        <v>36</v>
      </c>
      <c r="C2015" t="s">
        <v>21</v>
      </c>
      <c r="D2015" t="s">
        <v>25</v>
      </c>
      <c r="E2015" t="s">
        <v>17</v>
      </c>
      <c r="F2015" s="2">
        <v>45078</v>
      </c>
      <c r="G2015" s="2">
        <v>35828</v>
      </c>
      <c r="H2015" s="4">
        <v>78591</v>
      </c>
      <c r="I2015" s="4">
        <v>21535</v>
      </c>
      <c r="J2015" s="4">
        <f>Table1[[#This Row],[Basic Salary]]+Table1[[#This Row],[Bonus]]</f>
        <v>100126</v>
      </c>
      <c r="K2015">
        <v>76</v>
      </c>
      <c r="L2015">
        <v>85</v>
      </c>
      <c r="M2015" t="s">
        <v>34</v>
      </c>
      <c r="N2015">
        <v>120</v>
      </c>
    </row>
    <row r="2016" spans="1:14" x14ac:dyDescent="0.35">
      <c r="A2016" t="s">
        <v>1054</v>
      </c>
      <c r="B2016" t="s">
        <v>50</v>
      </c>
      <c r="C2016" t="s">
        <v>15</v>
      </c>
      <c r="D2016" t="s">
        <v>46</v>
      </c>
      <c r="E2016" t="s">
        <v>26</v>
      </c>
      <c r="F2016" s="2">
        <v>43740</v>
      </c>
      <c r="G2016" s="2">
        <v>34458</v>
      </c>
      <c r="H2016" s="4">
        <v>72844</v>
      </c>
      <c r="I2016" s="4">
        <v>27259</v>
      </c>
      <c r="J2016" s="4">
        <f>Table1[[#This Row],[Basic Salary]]+Table1[[#This Row],[Bonus]]</f>
        <v>100103</v>
      </c>
      <c r="K2016">
        <v>68</v>
      </c>
      <c r="L2016">
        <v>73</v>
      </c>
      <c r="M2016" t="s">
        <v>18</v>
      </c>
      <c r="N2016">
        <v>120</v>
      </c>
    </row>
    <row r="2017" spans="1:14" x14ac:dyDescent="0.35">
      <c r="A2017" t="s">
        <v>2096</v>
      </c>
      <c r="B2017" t="s">
        <v>129</v>
      </c>
      <c r="C2017" t="s">
        <v>21</v>
      </c>
      <c r="D2017" t="s">
        <v>46</v>
      </c>
      <c r="E2017" t="s">
        <v>51</v>
      </c>
      <c r="F2017" s="2">
        <v>45118</v>
      </c>
      <c r="G2017" s="2">
        <v>32410</v>
      </c>
      <c r="H2017" s="4">
        <v>81347</v>
      </c>
      <c r="I2017" s="4">
        <v>18752</v>
      </c>
      <c r="J2017" s="4">
        <f>Table1[[#This Row],[Basic Salary]]+Table1[[#This Row],[Bonus]]</f>
        <v>100099</v>
      </c>
      <c r="K2017">
        <v>95</v>
      </c>
      <c r="L2017">
        <v>52</v>
      </c>
      <c r="M2017" t="s">
        <v>31</v>
      </c>
      <c r="N2017">
        <v>118</v>
      </c>
    </row>
    <row r="2018" spans="1:14" x14ac:dyDescent="0.35">
      <c r="A2018" t="s">
        <v>4124</v>
      </c>
      <c r="B2018" t="s">
        <v>36</v>
      </c>
      <c r="C2018" t="s">
        <v>15</v>
      </c>
      <c r="D2018" t="s">
        <v>43</v>
      </c>
      <c r="E2018" t="s">
        <v>22</v>
      </c>
      <c r="F2018" s="2">
        <v>44601</v>
      </c>
      <c r="G2018" s="2">
        <v>33710</v>
      </c>
      <c r="H2018" s="4">
        <v>71116</v>
      </c>
      <c r="I2018" s="4">
        <v>28953</v>
      </c>
      <c r="J2018" s="4">
        <f>Table1[[#This Row],[Basic Salary]]+Table1[[#This Row],[Bonus]]</f>
        <v>100069</v>
      </c>
      <c r="K2018">
        <v>84</v>
      </c>
      <c r="L2018">
        <v>50</v>
      </c>
      <c r="M2018" t="s">
        <v>34</v>
      </c>
      <c r="N2018">
        <v>110</v>
      </c>
    </row>
    <row r="2019" spans="1:14" x14ac:dyDescent="0.35">
      <c r="A2019" t="s">
        <v>869</v>
      </c>
      <c r="B2019" t="s">
        <v>42</v>
      </c>
      <c r="C2019" t="s">
        <v>15</v>
      </c>
      <c r="D2019" t="s">
        <v>81</v>
      </c>
      <c r="E2019" t="s">
        <v>22</v>
      </c>
      <c r="F2019" s="2">
        <v>44692</v>
      </c>
      <c r="G2019" s="2">
        <v>39417</v>
      </c>
      <c r="H2019" s="4">
        <v>84388</v>
      </c>
      <c r="I2019" s="4">
        <v>15646</v>
      </c>
      <c r="J2019" s="4">
        <f>Table1[[#This Row],[Basic Salary]]+Table1[[#This Row],[Bonus]]</f>
        <v>100034</v>
      </c>
      <c r="K2019">
        <v>96</v>
      </c>
      <c r="L2019">
        <v>48</v>
      </c>
      <c r="M2019" t="s">
        <v>37</v>
      </c>
      <c r="N2019">
        <v>102</v>
      </c>
    </row>
    <row r="2020" spans="1:14" x14ac:dyDescent="0.35">
      <c r="A2020" t="s">
        <v>3356</v>
      </c>
      <c r="B2020" t="s">
        <v>95</v>
      </c>
      <c r="C2020" t="s">
        <v>21</v>
      </c>
      <c r="D2020" t="s">
        <v>25</v>
      </c>
      <c r="E2020" t="s">
        <v>65</v>
      </c>
      <c r="F2020" s="2">
        <v>43384</v>
      </c>
      <c r="G2020" s="2">
        <v>31763</v>
      </c>
      <c r="H2020" s="4">
        <v>84289</v>
      </c>
      <c r="I2020" s="4">
        <v>15725</v>
      </c>
      <c r="J2020" s="4">
        <f>Table1[[#This Row],[Basic Salary]]+Table1[[#This Row],[Bonus]]</f>
        <v>100014</v>
      </c>
      <c r="K2020">
        <v>100</v>
      </c>
      <c r="L2020">
        <v>65</v>
      </c>
      <c r="M2020" t="s">
        <v>53</v>
      </c>
      <c r="N2020">
        <v>101</v>
      </c>
    </row>
    <row r="2021" spans="1:14" x14ac:dyDescent="0.35">
      <c r="A2021" t="s">
        <v>813</v>
      </c>
      <c r="B2021" t="s">
        <v>20</v>
      </c>
      <c r="C2021" t="s">
        <v>21</v>
      </c>
      <c r="D2021" t="s">
        <v>33</v>
      </c>
      <c r="E2021" t="s">
        <v>22</v>
      </c>
      <c r="F2021" s="2">
        <v>45986</v>
      </c>
      <c r="G2021" s="2">
        <v>32155</v>
      </c>
      <c r="H2021" s="4">
        <v>75152</v>
      </c>
      <c r="I2021" s="4">
        <v>24811</v>
      </c>
      <c r="J2021" s="4">
        <f>Table1[[#This Row],[Basic Salary]]+Table1[[#This Row],[Bonus]]</f>
        <v>99963</v>
      </c>
      <c r="K2021">
        <v>80</v>
      </c>
      <c r="L2021">
        <v>49</v>
      </c>
      <c r="M2021" t="s">
        <v>31</v>
      </c>
      <c r="N2021">
        <v>120</v>
      </c>
    </row>
    <row r="2022" spans="1:14" x14ac:dyDescent="0.35">
      <c r="A2022" t="s">
        <v>302</v>
      </c>
      <c r="B2022" t="s">
        <v>69</v>
      </c>
      <c r="C2022" t="s">
        <v>15</v>
      </c>
      <c r="D2022" t="s">
        <v>81</v>
      </c>
      <c r="E2022" t="s">
        <v>26</v>
      </c>
      <c r="F2022" s="2">
        <v>42758</v>
      </c>
      <c r="G2022" s="2">
        <v>38034</v>
      </c>
      <c r="H2022" s="4">
        <v>87065</v>
      </c>
      <c r="I2022" s="4">
        <v>12896</v>
      </c>
      <c r="J2022" s="4">
        <f>Table1[[#This Row],[Basic Salary]]+Table1[[#This Row],[Bonus]]</f>
        <v>99961</v>
      </c>
      <c r="K2022">
        <v>74</v>
      </c>
      <c r="L2022">
        <v>59</v>
      </c>
      <c r="M2022" t="s">
        <v>34</v>
      </c>
      <c r="N2022">
        <v>105</v>
      </c>
    </row>
    <row r="2023" spans="1:14" x14ac:dyDescent="0.35">
      <c r="A2023" t="s">
        <v>1963</v>
      </c>
      <c r="B2023" t="s">
        <v>75</v>
      </c>
      <c r="C2023" t="s">
        <v>21</v>
      </c>
      <c r="D2023" t="s">
        <v>16</v>
      </c>
      <c r="E2023" t="s">
        <v>51</v>
      </c>
      <c r="F2023" s="2">
        <v>42681</v>
      </c>
      <c r="G2023" s="2">
        <v>36948</v>
      </c>
      <c r="H2023" s="4">
        <v>77956</v>
      </c>
      <c r="I2023" s="4">
        <v>21996</v>
      </c>
      <c r="J2023" s="4">
        <f>Table1[[#This Row],[Basic Salary]]+Table1[[#This Row],[Bonus]]</f>
        <v>99952</v>
      </c>
      <c r="K2023">
        <v>65</v>
      </c>
      <c r="L2023">
        <v>82</v>
      </c>
      <c r="M2023" t="s">
        <v>27</v>
      </c>
      <c r="N2023">
        <v>106</v>
      </c>
    </row>
    <row r="2024" spans="1:14" x14ac:dyDescent="0.35">
      <c r="A2024" t="s">
        <v>2618</v>
      </c>
      <c r="B2024" t="s">
        <v>48</v>
      </c>
      <c r="C2024" t="s">
        <v>15</v>
      </c>
      <c r="D2024" t="s">
        <v>16</v>
      </c>
      <c r="E2024" t="s">
        <v>51</v>
      </c>
      <c r="F2024" s="2">
        <v>45824</v>
      </c>
      <c r="G2024" s="2">
        <v>37158</v>
      </c>
      <c r="H2024" s="4">
        <v>80918</v>
      </c>
      <c r="I2024" s="4">
        <v>19028</v>
      </c>
      <c r="J2024" s="4">
        <f>Table1[[#This Row],[Basic Salary]]+Table1[[#This Row],[Bonus]]</f>
        <v>99946</v>
      </c>
      <c r="K2024">
        <v>98</v>
      </c>
      <c r="L2024">
        <v>100</v>
      </c>
      <c r="M2024" t="s">
        <v>34</v>
      </c>
      <c r="N2024">
        <v>104</v>
      </c>
    </row>
    <row r="2025" spans="1:14" x14ac:dyDescent="0.35">
      <c r="A2025" t="s">
        <v>3238</v>
      </c>
      <c r="B2025" t="s">
        <v>39</v>
      </c>
      <c r="C2025" t="s">
        <v>15</v>
      </c>
      <c r="D2025" t="s">
        <v>33</v>
      </c>
      <c r="E2025" t="s">
        <v>30</v>
      </c>
      <c r="F2025" s="2">
        <v>42426</v>
      </c>
      <c r="G2025" s="2">
        <v>37429</v>
      </c>
      <c r="H2025" s="4">
        <v>76109</v>
      </c>
      <c r="I2025" s="4">
        <v>23818</v>
      </c>
      <c r="J2025" s="4">
        <f>Table1[[#This Row],[Basic Salary]]+Table1[[#This Row],[Bonus]]</f>
        <v>99927</v>
      </c>
      <c r="K2025">
        <v>74</v>
      </c>
      <c r="L2025">
        <v>42</v>
      </c>
      <c r="M2025" t="s">
        <v>37</v>
      </c>
      <c r="N2025">
        <v>106</v>
      </c>
    </row>
    <row r="2026" spans="1:14" x14ac:dyDescent="0.35">
      <c r="A2026" t="s">
        <v>1162</v>
      </c>
      <c r="B2026" t="s">
        <v>87</v>
      </c>
      <c r="C2026" t="s">
        <v>21</v>
      </c>
      <c r="D2026" t="s">
        <v>43</v>
      </c>
      <c r="E2026" t="s">
        <v>22</v>
      </c>
      <c r="F2026" s="2">
        <v>44048</v>
      </c>
      <c r="G2026" s="2">
        <v>30762</v>
      </c>
      <c r="H2026" s="4">
        <v>84612</v>
      </c>
      <c r="I2026" s="4">
        <v>15279</v>
      </c>
      <c r="J2026" s="4">
        <f>Table1[[#This Row],[Basic Salary]]+Table1[[#This Row],[Bonus]]</f>
        <v>99891</v>
      </c>
      <c r="K2026">
        <v>70</v>
      </c>
      <c r="L2026">
        <v>99</v>
      </c>
      <c r="M2026" t="s">
        <v>31</v>
      </c>
      <c r="N2026">
        <v>106</v>
      </c>
    </row>
    <row r="2027" spans="1:14" x14ac:dyDescent="0.35">
      <c r="A2027" t="s">
        <v>571</v>
      </c>
      <c r="B2027" t="s">
        <v>87</v>
      </c>
      <c r="C2027" t="s">
        <v>15</v>
      </c>
      <c r="D2027" t="s">
        <v>40</v>
      </c>
      <c r="E2027" t="s">
        <v>22</v>
      </c>
      <c r="F2027" s="2">
        <v>42728</v>
      </c>
      <c r="G2027" s="2">
        <v>36127</v>
      </c>
      <c r="H2027" s="4">
        <v>90483</v>
      </c>
      <c r="I2027" s="4">
        <v>9406</v>
      </c>
      <c r="J2027" s="4">
        <f>Table1[[#This Row],[Basic Salary]]+Table1[[#This Row],[Bonus]]</f>
        <v>99889</v>
      </c>
      <c r="K2027">
        <v>100</v>
      </c>
      <c r="L2027">
        <v>73</v>
      </c>
      <c r="M2027" t="s">
        <v>23</v>
      </c>
      <c r="N2027">
        <v>111</v>
      </c>
    </row>
    <row r="2028" spans="1:14" x14ac:dyDescent="0.35">
      <c r="A2028" t="s">
        <v>3577</v>
      </c>
      <c r="B2028" t="s">
        <v>87</v>
      </c>
      <c r="C2028" t="s">
        <v>21</v>
      </c>
      <c r="D2028" t="s">
        <v>16</v>
      </c>
      <c r="E2028" t="s">
        <v>65</v>
      </c>
      <c r="F2028" s="2">
        <v>45374</v>
      </c>
      <c r="G2028" s="2">
        <v>41161</v>
      </c>
      <c r="H2028" s="4">
        <v>72497</v>
      </c>
      <c r="I2028" s="4">
        <v>27387</v>
      </c>
      <c r="J2028" s="4">
        <f>Table1[[#This Row],[Basic Salary]]+Table1[[#This Row],[Bonus]]</f>
        <v>99884</v>
      </c>
      <c r="K2028">
        <v>75</v>
      </c>
      <c r="L2028">
        <v>51</v>
      </c>
      <c r="M2028" t="s">
        <v>18</v>
      </c>
      <c r="N2028">
        <v>103</v>
      </c>
    </row>
    <row r="2029" spans="1:14" x14ac:dyDescent="0.35">
      <c r="A2029" t="s">
        <v>910</v>
      </c>
      <c r="B2029" t="s">
        <v>60</v>
      </c>
      <c r="C2029" t="s">
        <v>21</v>
      </c>
      <c r="D2029" t="s">
        <v>25</v>
      </c>
      <c r="E2029" t="s">
        <v>30</v>
      </c>
      <c r="F2029" s="2">
        <v>44980</v>
      </c>
      <c r="G2029" s="2">
        <v>36147</v>
      </c>
      <c r="H2029" s="4">
        <v>91227</v>
      </c>
      <c r="I2029" s="4">
        <v>8618</v>
      </c>
      <c r="J2029" s="4">
        <f>Table1[[#This Row],[Basic Salary]]+Table1[[#This Row],[Bonus]]</f>
        <v>99845</v>
      </c>
      <c r="K2029">
        <v>63</v>
      </c>
      <c r="L2029">
        <v>93</v>
      </c>
      <c r="M2029" t="s">
        <v>31</v>
      </c>
      <c r="N2029">
        <v>109</v>
      </c>
    </row>
    <row r="2030" spans="1:14" x14ac:dyDescent="0.35">
      <c r="A2030" t="s">
        <v>985</v>
      </c>
      <c r="B2030" t="s">
        <v>87</v>
      </c>
      <c r="C2030" t="s">
        <v>21</v>
      </c>
      <c r="D2030" t="s">
        <v>25</v>
      </c>
      <c r="E2030" t="s">
        <v>65</v>
      </c>
      <c r="F2030" s="2">
        <v>44967</v>
      </c>
      <c r="G2030" s="2">
        <v>32659</v>
      </c>
      <c r="H2030" s="4">
        <v>87185</v>
      </c>
      <c r="I2030" s="4">
        <v>12658</v>
      </c>
      <c r="J2030" s="4">
        <f>Table1[[#This Row],[Basic Salary]]+Table1[[#This Row],[Bonus]]</f>
        <v>99843</v>
      </c>
      <c r="K2030">
        <v>93</v>
      </c>
      <c r="L2030">
        <v>77</v>
      </c>
      <c r="M2030" t="s">
        <v>34</v>
      </c>
      <c r="N2030">
        <v>118</v>
      </c>
    </row>
    <row r="2031" spans="1:14" x14ac:dyDescent="0.35">
      <c r="A2031" t="s">
        <v>2772</v>
      </c>
      <c r="B2031" t="s">
        <v>36</v>
      </c>
      <c r="C2031" t="s">
        <v>15</v>
      </c>
      <c r="D2031" t="s">
        <v>33</v>
      </c>
      <c r="E2031" t="s">
        <v>65</v>
      </c>
      <c r="F2031" s="2">
        <v>43995</v>
      </c>
      <c r="G2031" s="2">
        <v>40449</v>
      </c>
      <c r="H2031" s="4">
        <v>82497</v>
      </c>
      <c r="I2031" s="4">
        <v>17308</v>
      </c>
      <c r="J2031" s="4">
        <f>Table1[[#This Row],[Basic Salary]]+Table1[[#This Row],[Bonus]]</f>
        <v>99805</v>
      </c>
      <c r="K2031">
        <v>76</v>
      </c>
      <c r="L2031">
        <v>91</v>
      </c>
      <c r="M2031" t="s">
        <v>53</v>
      </c>
      <c r="N2031">
        <v>110</v>
      </c>
    </row>
    <row r="2032" spans="1:14" x14ac:dyDescent="0.35">
      <c r="A2032" t="s">
        <v>753</v>
      </c>
      <c r="B2032" t="s">
        <v>69</v>
      </c>
      <c r="C2032" t="s">
        <v>21</v>
      </c>
      <c r="D2032" t="s">
        <v>46</v>
      </c>
      <c r="E2032" t="s">
        <v>65</v>
      </c>
      <c r="F2032" s="2">
        <v>44428</v>
      </c>
      <c r="G2032" s="2">
        <v>36978</v>
      </c>
      <c r="H2032" s="4">
        <v>85655</v>
      </c>
      <c r="I2032" s="4">
        <v>14147</v>
      </c>
      <c r="J2032" s="4">
        <f>Table1[[#This Row],[Basic Salary]]+Table1[[#This Row],[Bonus]]</f>
        <v>99802</v>
      </c>
      <c r="K2032">
        <v>60</v>
      </c>
      <c r="L2032">
        <v>86</v>
      </c>
      <c r="M2032" t="s">
        <v>27</v>
      </c>
      <c r="N2032">
        <v>108</v>
      </c>
    </row>
    <row r="2033" spans="1:14" x14ac:dyDescent="0.35">
      <c r="A2033" t="s">
        <v>1617</v>
      </c>
      <c r="B2033" t="s">
        <v>77</v>
      </c>
      <c r="C2033" t="s">
        <v>21</v>
      </c>
      <c r="D2033" t="s">
        <v>81</v>
      </c>
      <c r="E2033" t="s">
        <v>30</v>
      </c>
      <c r="F2033" s="2">
        <v>45017</v>
      </c>
      <c r="G2033" s="2">
        <v>33165</v>
      </c>
      <c r="H2033" s="4">
        <v>94540</v>
      </c>
      <c r="I2033" s="4">
        <v>5228</v>
      </c>
      <c r="J2033" s="4">
        <f>Table1[[#This Row],[Basic Salary]]+Table1[[#This Row],[Bonus]]</f>
        <v>99768</v>
      </c>
      <c r="K2033">
        <v>76</v>
      </c>
      <c r="L2033">
        <v>58</v>
      </c>
      <c r="M2033" t="s">
        <v>34</v>
      </c>
      <c r="N2033">
        <v>106</v>
      </c>
    </row>
    <row r="2034" spans="1:14" x14ac:dyDescent="0.35">
      <c r="A2034" t="s">
        <v>3985</v>
      </c>
      <c r="B2034" t="s">
        <v>48</v>
      </c>
      <c r="C2034" t="s">
        <v>15</v>
      </c>
      <c r="D2034" t="s">
        <v>81</v>
      </c>
      <c r="E2034" t="s">
        <v>22</v>
      </c>
      <c r="F2034" s="2">
        <v>44017</v>
      </c>
      <c r="G2034" s="2">
        <v>33109</v>
      </c>
      <c r="H2034" s="4">
        <v>90093</v>
      </c>
      <c r="I2034" s="4">
        <v>9664</v>
      </c>
      <c r="J2034" s="4">
        <f>Table1[[#This Row],[Basic Salary]]+Table1[[#This Row],[Bonus]]</f>
        <v>99757</v>
      </c>
      <c r="K2034">
        <v>69</v>
      </c>
      <c r="L2034">
        <v>55</v>
      </c>
      <c r="M2034" t="s">
        <v>31</v>
      </c>
      <c r="N2034">
        <v>105</v>
      </c>
    </row>
    <row r="2035" spans="1:14" x14ac:dyDescent="0.35">
      <c r="A2035" t="s">
        <v>3618</v>
      </c>
      <c r="B2035" t="s">
        <v>77</v>
      </c>
      <c r="C2035" t="s">
        <v>21</v>
      </c>
      <c r="D2035" t="s">
        <v>46</v>
      </c>
      <c r="E2035" t="s">
        <v>51</v>
      </c>
      <c r="F2035" s="2">
        <v>42954</v>
      </c>
      <c r="G2035" s="2">
        <v>37987</v>
      </c>
      <c r="H2035" s="4">
        <v>73188</v>
      </c>
      <c r="I2035" s="4">
        <v>26565</v>
      </c>
      <c r="J2035" s="4">
        <f>Table1[[#This Row],[Basic Salary]]+Table1[[#This Row],[Bonus]]</f>
        <v>99753</v>
      </c>
      <c r="K2035">
        <v>63</v>
      </c>
      <c r="L2035">
        <v>100</v>
      </c>
      <c r="M2035" t="s">
        <v>23</v>
      </c>
      <c r="N2035">
        <v>111</v>
      </c>
    </row>
    <row r="2036" spans="1:14" x14ac:dyDescent="0.35">
      <c r="A2036" t="s">
        <v>4050</v>
      </c>
      <c r="B2036" t="s">
        <v>69</v>
      </c>
      <c r="C2036" t="s">
        <v>21</v>
      </c>
      <c r="D2036" t="s">
        <v>81</v>
      </c>
      <c r="E2036" t="s">
        <v>30</v>
      </c>
      <c r="F2036" s="2">
        <v>44481</v>
      </c>
      <c r="G2036" s="2">
        <v>40667</v>
      </c>
      <c r="H2036" s="4">
        <v>71444</v>
      </c>
      <c r="I2036" s="4">
        <v>28306</v>
      </c>
      <c r="J2036" s="4">
        <f>Table1[[#This Row],[Basic Salary]]+Table1[[#This Row],[Bonus]]</f>
        <v>99750</v>
      </c>
      <c r="K2036">
        <v>99</v>
      </c>
      <c r="L2036">
        <v>62</v>
      </c>
      <c r="M2036" t="s">
        <v>34</v>
      </c>
      <c r="N2036">
        <v>115</v>
      </c>
    </row>
    <row r="2037" spans="1:14" x14ac:dyDescent="0.35">
      <c r="A2037" t="s">
        <v>1036</v>
      </c>
      <c r="B2037" t="s">
        <v>62</v>
      </c>
      <c r="C2037" t="s">
        <v>21</v>
      </c>
      <c r="D2037" t="s">
        <v>25</v>
      </c>
      <c r="E2037" t="s">
        <v>17</v>
      </c>
      <c r="F2037" s="2">
        <v>42555</v>
      </c>
      <c r="G2037" s="2">
        <v>32465</v>
      </c>
      <c r="H2037" s="4">
        <v>88762</v>
      </c>
      <c r="I2037" s="4">
        <v>10963</v>
      </c>
      <c r="J2037" s="4">
        <f>Table1[[#This Row],[Basic Salary]]+Table1[[#This Row],[Bonus]]</f>
        <v>99725</v>
      </c>
      <c r="K2037">
        <v>92</v>
      </c>
      <c r="L2037">
        <v>100</v>
      </c>
      <c r="M2037" t="s">
        <v>53</v>
      </c>
      <c r="N2037">
        <v>115</v>
      </c>
    </row>
    <row r="2038" spans="1:14" x14ac:dyDescent="0.35">
      <c r="A2038" t="s">
        <v>4018</v>
      </c>
      <c r="B2038" t="s">
        <v>89</v>
      </c>
      <c r="C2038" t="s">
        <v>15</v>
      </c>
      <c r="D2038" t="s">
        <v>33</v>
      </c>
      <c r="E2038" t="s">
        <v>30</v>
      </c>
      <c r="F2038" s="2">
        <v>44310</v>
      </c>
      <c r="G2038" s="2">
        <v>38209</v>
      </c>
      <c r="H2038" s="4">
        <v>79319</v>
      </c>
      <c r="I2038" s="4">
        <v>20401</v>
      </c>
      <c r="J2038" s="4">
        <f>Table1[[#This Row],[Basic Salary]]+Table1[[#This Row],[Bonus]]</f>
        <v>99720</v>
      </c>
      <c r="K2038">
        <v>65</v>
      </c>
      <c r="L2038">
        <v>47</v>
      </c>
      <c r="M2038" t="s">
        <v>34</v>
      </c>
      <c r="N2038">
        <v>101</v>
      </c>
    </row>
    <row r="2039" spans="1:14" x14ac:dyDescent="0.35">
      <c r="A2039" t="s">
        <v>2072</v>
      </c>
      <c r="B2039" t="s">
        <v>42</v>
      </c>
      <c r="C2039" t="s">
        <v>21</v>
      </c>
      <c r="D2039" t="s">
        <v>33</v>
      </c>
      <c r="E2039" t="s">
        <v>17</v>
      </c>
      <c r="F2039" s="2">
        <v>44784</v>
      </c>
      <c r="G2039" s="2">
        <v>31946</v>
      </c>
      <c r="H2039" s="4">
        <v>89131</v>
      </c>
      <c r="I2039" s="4">
        <v>10561</v>
      </c>
      <c r="J2039" s="4">
        <f>Table1[[#This Row],[Basic Salary]]+Table1[[#This Row],[Bonus]]</f>
        <v>99692</v>
      </c>
      <c r="K2039">
        <v>61</v>
      </c>
      <c r="L2039">
        <v>52</v>
      </c>
      <c r="M2039" t="s">
        <v>34</v>
      </c>
      <c r="N2039">
        <v>118</v>
      </c>
    </row>
    <row r="2040" spans="1:14" x14ac:dyDescent="0.35">
      <c r="A2040" t="s">
        <v>4831</v>
      </c>
      <c r="B2040" t="s">
        <v>60</v>
      </c>
      <c r="C2040" t="s">
        <v>15</v>
      </c>
      <c r="D2040" t="s">
        <v>16</v>
      </c>
      <c r="E2040" t="s">
        <v>65</v>
      </c>
      <c r="F2040" s="2">
        <v>44754</v>
      </c>
      <c r="G2040" s="2">
        <v>31927</v>
      </c>
      <c r="H2040" s="4">
        <v>69858</v>
      </c>
      <c r="I2040" s="4">
        <v>29751</v>
      </c>
      <c r="J2040" s="4">
        <f>Table1[[#This Row],[Basic Salary]]+Table1[[#This Row],[Bonus]]</f>
        <v>99609</v>
      </c>
      <c r="K2040">
        <v>85</v>
      </c>
      <c r="L2040">
        <v>91</v>
      </c>
      <c r="M2040" t="s">
        <v>37</v>
      </c>
      <c r="N2040">
        <v>102</v>
      </c>
    </row>
    <row r="2041" spans="1:14" x14ac:dyDescent="0.35">
      <c r="A2041" t="s">
        <v>4692</v>
      </c>
      <c r="B2041" t="s">
        <v>45</v>
      </c>
      <c r="C2041" t="s">
        <v>21</v>
      </c>
      <c r="D2041" t="s">
        <v>33</v>
      </c>
      <c r="E2041" t="s">
        <v>17</v>
      </c>
      <c r="F2041" s="2">
        <v>45513</v>
      </c>
      <c r="G2041" s="2">
        <v>39194</v>
      </c>
      <c r="H2041" s="4">
        <v>86446</v>
      </c>
      <c r="I2041" s="4">
        <v>13146</v>
      </c>
      <c r="J2041" s="4">
        <f>Table1[[#This Row],[Basic Salary]]+Table1[[#This Row],[Bonus]]</f>
        <v>99592</v>
      </c>
      <c r="K2041">
        <v>87</v>
      </c>
      <c r="L2041">
        <v>88</v>
      </c>
      <c r="M2041" t="s">
        <v>23</v>
      </c>
      <c r="N2041">
        <v>116</v>
      </c>
    </row>
    <row r="2042" spans="1:14" x14ac:dyDescent="0.35">
      <c r="A2042" t="s">
        <v>4555</v>
      </c>
      <c r="B2042" t="s">
        <v>87</v>
      </c>
      <c r="C2042" t="s">
        <v>15</v>
      </c>
      <c r="D2042" t="s">
        <v>46</v>
      </c>
      <c r="E2042" t="s">
        <v>17</v>
      </c>
      <c r="F2042" s="2">
        <v>43767</v>
      </c>
      <c r="G2042" s="2">
        <v>32010</v>
      </c>
      <c r="H2042" s="4">
        <v>90797</v>
      </c>
      <c r="I2042" s="4">
        <v>8750</v>
      </c>
      <c r="J2042" s="4">
        <f>Table1[[#This Row],[Basic Salary]]+Table1[[#This Row],[Bonus]]</f>
        <v>99547</v>
      </c>
      <c r="K2042">
        <v>99</v>
      </c>
      <c r="L2042">
        <v>99</v>
      </c>
      <c r="M2042" t="s">
        <v>53</v>
      </c>
      <c r="N2042">
        <v>112</v>
      </c>
    </row>
    <row r="2043" spans="1:14" x14ac:dyDescent="0.35">
      <c r="A2043" t="s">
        <v>4038</v>
      </c>
      <c r="B2043" t="s">
        <v>48</v>
      </c>
      <c r="C2043" t="s">
        <v>15</v>
      </c>
      <c r="D2043" t="s">
        <v>46</v>
      </c>
      <c r="E2043" t="s">
        <v>26</v>
      </c>
      <c r="F2043" s="2">
        <v>44938</v>
      </c>
      <c r="G2043" s="2">
        <v>40127</v>
      </c>
      <c r="H2043" s="4">
        <v>91647</v>
      </c>
      <c r="I2043" s="4">
        <v>7884</v>
      </c>
      <c r="J2043" s="4">
        <f>Table1[[#This Row],[Basic Salary]]+Table1[[#This Row],[Bonus]]</f>
        <v>99531</v>
      </c>
      <c r="K2043">
        <v>97</v>
      </c>
      <c r="L2043">
        <v>83</v>
      </c>
      <c r="M2043" t="s">
        <v>18</v>
      </c>
      <c r="N2043">
        <v>115</v>
      </c>
    </row>
    <row r="2044" spans="1:14" x14ac:dyDescent="0.35">
      <c r="A2044" t="s">
        <v>3030</v>
      </c>
      <c r="B2044" t="s">
        <v>50</v>
      </c>
      <c r="C2044" t="s">
        <v>15</v>
      </c>
      <c r="D2044" t="s">
        <v>33</v>
      </c>
      <c r="E2044" t="s">
        <v>17</v>
      </c>
      <c r="F2044" s="2">
        <v>43966</v>
      </c>
      <c r="G2044" s="2">
        <v>33243</v>
      </c>
      <c r="H2044" s="4">
        <v>74856</v>
      </c>
      <c r="I2044" s="4">
        <v>24668</v>
      </c>
      <c r="J2044" s="4">
        <f>Table1[[#This Row],[Basic Salary]]+Table1[[#This Row],[Bonus]]</f>
        <v>99524</v>
      </c>
      <c r="K2044">
        <v>60</v>
      </c>
      <c r="L2044">
        <v>69</v>
      </c>
      <c r="M2044" t="s">
        <v>18</v>
      </c>
      <c r="N2044">
        <v>117</v>
      </c>
    </row>
    <row r="2045" spans="1:14" x14ac:dyDescent="0.35">
      <c r="A2045" t="s">
        <v>4865</v>
      </c>
      <c r="B2045" t="s">
        <v>129</v>
      </c>
      <c r="C2045" t="s">
        <v>15</v>
      </c>
      <c r="D2045" t="s">
        <v>46</v>
      </c>
      <c r="E2045" t="s">
        <v>30</v>
      </c>
      <c r="F2045" s="2">
        <v>43009</v>
      </c>
      <c r="G2045" s="2">
        <v>38171</v>
      </c>
      <c r="H2045" s="4">
        <v>82084</v>
      </c>
      <c r="I2045" s="4">
        <v>17436</v>
      </c>
      <c r="J2045" s="4">
        <f>Table1[[#This Row],[Basic Salary]]+Table1[[#This Row],[Bonus]]</f>
        <v>99520</v>
      </c>
      <c r="K2045">
        <v>87</v>
      </c>
      <c r="L2045">
        <v>72</v>
      </c>
      <c r="M2045" t="s">
        <v>31</v>
      </c>
      <c r="N2045">
        <v>115</v>
      </c>
    </row>
    <row r="2046" spans="1:14" x14ac:dyDescent="0.35">
      <c r="A2046" t="s">
        <v>1174</v>
      </c>
      <c r="B2046" t="s">
        <v>77</v>
      </c>
      <c r="C2046" t="s">
        <v>21</v>
      </c>
      <c r="D2046" t="s">
        <v>25</v>
      </c>
      <c r="E2046" t="s">
        <v>22</v>
      </c>
      <c r="F2046" s="2">
        <v>42383</v>
      </c>
      <c r="G2046" s="2">
        <v>36242</v>
      </c>
      <c r="H2046" s="4">
        <v>69829</v>
      </c>
      <c r="I2046" s="4">
        <v>29680</v>
      </c>
      <c r="J2046" s="4">
        <f>Table1[[#This Row],[Basic Salary]]+Table1[[#This Row],[Bonus]]</f>
        <v>99509</v>
      </c>
      <c r="K2046">
        <v>79</v>
      </c>
      <c r="L2046">
        <v>50</v>
      </c>
      <c r="M2046" t="s">
        <v>37</v>
      </c>
      <c r="N2046">
        <v>112</v>
      </c>
    </row>
    <row r="2047" spans="1:14" x14ac:dyDescent="0.35">
      <c r="A2047" t="s">
        <v>3797</v>
      </c>
      <c r="B2047" t="s">
        <v>85</v>
      </c>
      <c r="C2047" t="s">
        <v>15</v>
      </c>
      <c r="D2047" t="s">
        <v>33</v>
      </c>
      <c r="E2047" t="s">
        <v>30</v>
      </c>
      <c r="F2047" s="2">
        <v>45328</v>
      </c>
      <c r="G2047" s="2">
        <v>29699</v>
      </c>
      <c r="H2047" s="4">
        <v>87222</v>
      </c>
      <c r="I2047" s="4">
        <v>12255</v>
      </c>
      <c r="J2047" s="4">
        <f>Table1[[#This Row],[Basic Salary]]+Table1[[#This Row],[Bonus]]</f>
        <v>99477</v>
      </c>
      <c r="K2047">
        <v>89</v>
      </c>
      <c r="L2047">
        <v>53</v>
      </c>
      <c r="M2047" t="s">
        <v>53</v>
      </c>
      <c r="N2047">
        <v>109</v>
      </c>
    </row>
    <row r="2048" spans="1:14" x14ac:dyDescent="0.35">
      <c r="A2048" t="s">
        <v>4495</v>
      </c>
      <c r="B2048" t="s">
        <v>42</v>
      </c>
      <c r="C2048" t="s">
        <v>21</v>
      </c>
      <c r="D2048" t="s">
        <v>40</v>
      </c>
      <c r="E2048" t="s">
        <v>51</v>
      </c>
      <c r="F2048" s="2">
        <v>44614</v>
      </c>
      <c r="G2048" s="2">
        <v>30039</v>
      </c>
      <c r="H2048" s="4">
        <v>80646</v>
      </c>
      <c r="I2048" s="4">
        <v>18829</v>
      </c>
      <c r="J2048" s="4">
        <f>Table1[[#This Row],[Basic Salary]]+Table1[[#This Row],[Bonus]]</f>
        <v>99475</v>
      </c>
      <c r="K2048">
        <v>100</v>
      </c>
      <c r="L2048">
        <v>71</v>
      </c>
      <c r="M2048" t="s">
        <v>18</v>
      </c>
      <c r="N2048">
        <v>109</v>
      </c>
    </row>
    <row r="2049" spans="1:14" x14ac:dyDescent="0.35">
      <c r="A2049" t="s">
        <v>915</v>
      </c>
      <c r="B2049" t="s">
        <v>69</v>
      </c>
      <c r="C2049" t="s">
        <v>15</v>
      </c>
      <c r="D2049" t="s">
        <v>16</v>
      </c>
      <c r="E2049" t="s">
        <v>22</v>
      </c>
      <c r="F2049" s="2">
        <v>43745</v>
      </c>
      <c r="G2049" s="2">
        <v>31351</v>
      </c>
      <c r="H2049" s="4">
        <v>87423</v>
      </c>
      <c r="I2049" s="4">
        <v>12038</v>
      </c>
      <c r="J2049" s="4">
        <f>Table1[[#This Row],[Basic Salary]]+Table1[[#This Row],[Bonus]]</f>
        <v>99461</v>
      </c>
      <c r="K2049">
        <v>88</v>
      </c>
      <c r="L2049">
        <v>44</v>
      </c>
      <c r="M2049" t="s">
        <v>31</v>
      </c>
      <c r="N2049">
        <v>117</v>
      </c>
    </row>
    <row r="2050" spans="1:14" x14ac:dyDescent="0.35">
      <c r="A2050" t="s">
        <v>2186</v>
      </c>
      <c r="B2050" t="s">
        <v>129</v>
      </c>
      <c r="C2050" t="s">
        <v>21</v>
      </c>
      <c r="D2050" t="s">
        <v>46</v>
      </c>
      <c r="E2050" t="s">
        <v>51</v>
      </c>
      <c r="F2050" s="2">
        <v>45761</v>
      </c>
      <c r="G2050" s="2">
        <v>34240</v>
      </c>
      <c r="H2050" s="4">
        <v>91590</v>
      </c>
      <c r="I2050" s="4">
        <v>7868</v>
      </c>
      <c r="J2050" s="4">
        <f>Table1[[#This Row],[Basic Salary]]+Table1[[#This Row],[Bonus]]</f>
        <v>99458</v>
      </c>
      <c r="K2050">
        <v>81</v>
      </c>
      <c r="L2050">
        <v>51</v>
      </c>
      <c r="M2050" t="s">
        <v>34</v>
      </c>
      <c r="N2050">
        <v>113</v>
      </c>
    </row>
    <row r="2051" spans="1:14" x14ac:dyDescent="0.35">
      <c r="A2051" t="s">
        <v>2715</v>
      </c>
      <c r="B2051" t="s">
        <v>71</v>
      </c>
      <c r="C2051" t="s">
        <v>15</v>
      </c>
      <c r="D2051" t="s">
        <v>81</v>
      </c>
      <c r="E2051" t="s">
        <v>26</v>
      </c>
      <c r="F2051" s="2">
        <v>44501</v>
      </c>
      <c r="G2051" s="2">
        <v>33649</v>
      </c>
      <c r="H2051" s="4">
        <v>94026</v>
      </c>
      <c r="I2051" s="4">
        <v>5431</v>
      </c>
      <c r="J2051" s="4">
        <f>Table1[[#This Row],[Basic Salary]]+Table1[[#This Row],[Bonus]]</f>
        <v>99457</v>
      </c>
      <c r="K2051">
        <v>79</v>
      </c>
      <c r="L2051">
        <v>60</v>
      </c>
      <c r="M2051" t="s">
        <v>53</v>
      </c>
      <c r="N2051">
        <v>115</v>
      </c>
    </row>
    <row r="2052" spans="1:14" x14ac:dyDescent="0.35">
      <c r="A2052" t="s">
        <v>701</v>
      </c>
      <c r="B2052" t="s">
        <v>42</v>
      </c>
      <c r="C2052" t="s">
        <v>21</v>
      </c>
      <c r="D2052" t="s">
        <v>25</v>
      </c>
      <c r="E2052" t="s">
        <v>22</v>
      </c>
      <c r="F2052" s="2">
        <v>42567</v>
      </c>
      <c r="G2052" s="2">
        <v>39743</v>
      </c>
      <c r="H2052" s="4">
        <v>79507</v>
      </c>
      <c r="I2052" s="4">
        <v>19943</v>
      </c>
      <c r="J2052" s="4">
        <f>Table1[[#This Row],[Basic Salary]]+Table1[[#This Row],[Bonus]]</f>
        <v>99450</v>
      </c>
      <c r="K2052">
        <v>98</v>
      </c>
      <c r="L2052">
        <v>99</v>
      </c>
      <c r="M2052" t="s">
        <v>27</v>
      </c>
      <c r="N2052">
        <v>120</v>
      </c>
    </row>
    <row r="2053" spans="1:14" x14ac:dyDescent="0.35">
      <c r="A2053" t="s">
        <v>3649</v>
      </c>
      <c r="B2053" t="s">
        <v>48</v>
      </c>
      <c r="C2053" t="s">
        <v>21</v>
      </c>
      <c r="D2053" t="s">
        <v>25</v>
      </c>
      <c r="E2053" t="s">
        <v>26</v>
      </c>
      <c r="F2053" s="2">
        <v>43933</v>
      </c>
      <c r="G2053" s="2">
        <v>35695</v>
      </c>
      <c r="H2053" s="4">
        <v>72244</v>
      </c>
      <c r="I2053" s="4">
        <v>27183</v>
      </c>
      <c r="J2053" s="4">
        <f>Table1[[#This Row],[Basic Salary]]+Table1[[#This Row],[Bonus]]</f>
        <v>99427</v>
      </c>
      <c r="K2053">
        <v>77</v>
      </c>
      <c r="L2053">
        <v>45</v>
      </c>
      <c r="M2053" t="s">
        <v>34</v>
      </c>
      <c r="N2053">
        <v>120</v>
      </c>
    </row>
    <row r="2054" spans="1:14" x14ac:dyDescent="0.35">
      <c r="A2054" t="s">
        <v>3499</v>
      </c>
      <c r="B2054" t="s">
        <v>57</v>
      </c>
      <c r="C2054" t="s">
        <v>21</v>
      </c>
      <c r="D2054" t="s">
        <v>25</v>
      </c>
      <c r="E2054" t="s">
        <v>51</v>
      </c>
      <c r="F2054" s="2">
        <v>43259</v>
      </c>
      <c r="G2054" s="2">
        <v>31761</v>
      </c>
      <c r="H2054" s="4">
        <v>77282</v>
      </c>
      <c r="I2054" s="4">
        <v>22119</v>
      </c>
      <c r="J2054" s="4">
        <f>Table1[[#This Row],[Basic Salary]]+Table1[[#This Row],[Bonus]]</f>
        <v>99401</v>
      </c>
      <c r="K2054">
        <v>63</v>
      </c>
      <c r="L2054">
        <v>90</v>
      </c>
      <c r="M2054" t="s">
        <v>23</v>
      </c>
      <c r="N2054">
        <v>105</v>
      </c>
    </row>
    <row r="2055" spans="1:14" x14ac:dyDescent="0.35">
      <c r="A2055" t="s">
        <v>1874</v>
      </c>
      <c r="B2055" t="s">
        <v>85</v>
      </c>
      <c r="C2055" t="s">
        <v>15</v>
      </c>
      <c r="D2055" t="s">
        <v>43</v>
      </c>
      <c r="E2055" t="s">
        <v>30</v>
      </c>
      <c r="F2055" s="2">
        <v>42930</v>
      </c>
      <c r="G2055" s="2">
        <v>33011</v>
      </c>
      <c r="H2055" s="4">
        <v>77035</v>
      </c>
      <c r="I2055" s="4">
        <v>22363</v>
      </c>
      <c r="J2055" s="4">
        <f>Table1[[#This Row],[Basic Salary]]+Table1[[#This Row],[Bonus]]</f>
        <v>99398</v>
      </c>
      <c r="K2055">
        <v>90</v>
      </c>
      <c r="L2055">
        <v>61</v>
      </c>
      <c r="M2055" t="s">
        <v>34</v>
      </c>
      <c r="N2055">
        <v>101</v>
      </c>
    </row>
    <row r="2056" spans="1:14" x14ac:dyDescent="0.35">
      <c r="A2056" t="s">
        <v>396</v>
      </c>
      <c r="B2056" t="s">
        <v>48</v>
      </c>
      <c r="C2056" t="s">
        <v>21</v>
      </c>
      <c r="D2056" t="s">
        <v>16</v>
      </c>
      <c r="E2056" t="s">
        <v>51</v>
      </c>
      <c r="F2056" s="2">
        <v>43472</v>
      </c>
      <c r="G2056" s="2">
        <v>32622</v>
      </c>
      <c r="H2056" s="4">
        <v>84233</v>
      </c>
      <c r="I2056" s="4">
        <v>15102</v>
      </c>
      <c r="J2056" s="4">
        <f>Table1[[#This Row],[Basic Salary]]+Table1[[#This Row],[Bonus]]</f>
        <v>99335</v>
      </c>
      <c r="K2056">
        <v>89</v>
      </c>
      <c r="L2056">
        <v>56</v>
      </c>
      <c r="M2056" t="s">
        <v>34</v>
      </c>
      <c r="N2056">
        <v>104</v>
      </c>
    </row>
    <row r="2057" spans="1:14" x14ac:dyDescent="0.35">
      <c r="A2057" t="s">
        <v>2087</v>
      </c>
      <c r="B2057" t="s">
        <v>129</v>
      </c>
      <c r="C2057" t="s">
        <v>15</v>
      </c>
      <c r="D2057" t="s">
        <v>33</v>
      </c>
      <c r="E2057" t="s">
        <v>51</v>
      </c>
      <c r="F2057" s="2">
        <v>43585</v>
      </c>
      <c r="G2057" s="2">
        <v>36779</v>
      </c>
      <c r="H2057" s="4">
        <v>81881</v>
      </c>
      <c r="I2057" s="4">
        <v>17432</v>
      </c>
      <c r="J2057" s="4">
        <f>Table1[[#This Row],[Basic Salary]]+Table1[[#This Row],[Bonus]]</f>
        <v>99313</v>
      </c>
      <c r="K2057">
        <v>67</v>
      </c>
      <c r="L2057">
        <v>42</v>
      </c>
      <c r="M2057" t="s">
        <v>53</v>
      </c>
      <c r="N2057">
        <v>117</v>
      </c>
    </row>
    <row r="2058" spans="1:14" x14ac:dyDescent="0.35">
      <c r="A2058" t="s">
        <v>5056</v>
      </c>
      <c r="B2058" t="s">
        <v>93</v>
      </c>
      <c r="C2058" t="s">
        <v>21</v>
      </c>
      <c r="D2058" t="s">
        <v>81</v>
      </c>
      <c r="E2058" t="s">
        <v>26</v>
      </c>
      <c r="F2058" s="2">
        <v>43142</v>
      </c>
      <c r="G2058" s="2">
        <v>41031</v>
      </c>
      <c r="H2058" s="4">
        <v>78581</v>
      </c>
      <c r="I2058" s="4">
        <v>20712</v>
      </c>
      <c r="J2058" s="4">
        <f>Table1[[#This Row],[Basic Salary]]+Table1[[#This Row],[Bonus]]</f>
        <v>99293</v>
      </c>
      <c r="K2058">
        <v>84</v>
      </c>
      <c r="L2058">
        <v>56</v>
      </c>
      <c r="M2058" t="s">
        <v>27</v>
      </c>
      <c r="N2058">
        <v>118</v>
      </c>
    </row>
    <row r="2059" spans="1:14" x14ac:dyDescent="0.35">
      <c r="A2059" t="s">
        <v>2201</v>
      </c>
      <c r="B2059" t="s">
        <v>77</v>
      </c>
      <c r="C2059" t="s">
        <v>15</v>
      </c>
      <c r="D2059" t="s">
        <v>25</v>
      </c>
      <c r="E2059" t="s">
        <v>26</v>
      </c>
      <c r="F2059" s="2">
        <v>44554</v>
      </c>
      <c r="G2059" s="2">
        <v>34887</v>
      </c>
      <c r="H2059" s="4">
        <v>71014</v>
      </c>
      <c r="I2059" s="4">
        <v>28238</v>
      </c>
      <c r="J2059" s="4">
        <f>Table1[[#This Row],[Basic Salary]]+Table1[[#This Row],[Bonus]]</f>
        <v>99252</v>
      </c>
      <c r="K2059">
        <v>69</v>
      </c>
      <c r="L2059">
        <v>73</v>
      </c>
      <c r="M2059" t="s">
        <v>34</v>
      </c>
      <c r="N2059">
        <v>113</v>
      </c>
    </row>
    <row r="2060" spans="1:14" x14ac:dyDescent="0.35">
      <c r="A2060" t="s">
        <v>131</v>
      </c>
      <c r="B2060" t="s">
        <v>89</v>
      </c>
      <c r="C2060" t="s">
        <v>21</v>
      </c>
      <c r="D2060" t="s">
        <v>40</v>
      </c>
      <c r="E2060" t="s">
        <v>17</v>
      </c>
      <c r="F2060" s="2">
        <v>44259</v>
      </c>
      <c r="G2060" s="2">
        <v>34640</v>
      </c>
      <c r="H2060" s="4">
        <v>71112</v>
      </c>
      <c r="I2060" s="4">
        <v>28031</v>
      </c>
      <c r="J2060" s="4">
        <f>Table1[[#This Row],[Basic Salary]]+Table1[[#This Row],[Bonus]]</f>
        <v>99143</v>
      </c>
      <c r="K2060">
        <v>89</v>
      </c>
      <c r="L2060">
        <v>57</v>
      </c>
      <c r="M2060" t="s">
        <v>31</v>
      </c>
      <c r="N2060">
        <v>109</v>
      </c>
    </row>
    <row r="2061" spans="1:14" x14ac:dyDescent="0.35">
      <c r="A2061" t="s">
        <v>2231</v>
      </c>
      <c r="B2061" t="s">
        <v>89</v>
      </c>
      <c r="C2061" t="s">
        <v>21</v>
      </c>
      <c r="D2061" t="s">
        <v>81</v>
      </c>
      <c r="E2061" t="s">
        <v>51</v>
      </c>
      <c r="F2061" s="2">
        <v>43839</v>
      </c>
      <c r="G2061" s="2">
        <v>38938</v>
      </c>
      <c r="H2061" s="4">
        <v>84000</v>
      </c>
      <c r="I2061" s="4">
        <v>15142</v>
      </c>
      <c r="J2061" s="4">
        <f>Table1[[#This Row],[Basic Salary]]+Table1[[#This Row],[Bonus]]</f>
        <v>99142</v>
      </c>
      <c r="K2061">
        <v>65</v>
      </c>
      <c r="L2061">
        <v>66</v>
      </c>
      <c r="M2061" t="s">
        <v>34</v>
      </c>
      <c r="N2061">
        <v>107</v>
      </c>
    </row>
    <row r="2062" spans="1:14" x14ac:dyDescent="0.35">
      <c r="A2062" t="s">
        <v>4419</v>
      </c>
      <c r="B2062" t="s">
        <v>93</v>
      </c>
      <c r="C2062" t="s">
        <v>21</v>
      </c>
      <c r="D2062" t="s">
        <v>25</v>
      </c>
      <c r="E2062" t="s">
        <v>65</v>
      </c>
      <c r="F2062" s="2">
        <v>44462</v>
      </c>
      <c r="G2062" s="2">
        <v>38377</v>
      </c>
      <c r="H2062" s="4">
        <v>86340</v>
      </c>
      <c r="I2062" s="4">
        <v>12757</v>
      </c>
      <c r="J2062" s="4">
        <f>Table1[[#This Row],[Basic Salary]]+Table1[[#This Row],[Bonus]]</f>
        <v>99097</v>
      </c>
      <c r="K2062">
        <v>78</v>
      </c>
      <c r="L2062">
        <v>85</v>
      </c>
      <c r="M2062" t="s">
        <v>34</v>
      </c>
      <c r="N2062">
        <v>101</v>
      </c>
    </row>
    <row r="2063" spans="1:14" x14ac:dyDescent="0.35">
      <c r="A2063" t="s">
        <v>4773</v>
      </c>
      <c r="B2063" t="s">
        <v>60</v>
      </c>
      <c r="C2063" t="s">
        <v>21</v>
      </c>
      <c r="D2063" t="s">
        <v>46</v>
      </c>
      <c r="E2063" t="s">
        <v>65</v>
      </c>
      <c r="F2063" s="2">
        <v>45017</v>
      </c>
      <c r="G2063" s="2">
        <v>39790</v>
      </c>
      <c r="H2063" s="4">
        <v>80886</v>
      </c>
      <c r="I2063" s="4">
        <v>18208</v>
      </c>
      <c r="J2063" s="4">
        <f>Table1[[#This Row],[Basic Salary]]+Table1[[#This Row],[Bonus]]</f>
        <v>99094</v>
      </c>
      <c r="K2063">
        <v>61</v>
      </c>
      <c r="L2063">
        <v>55</v>
      </c>
      <c r="M2063" t="s">
        <v>27</v>
      </c>
      <c r="N2063">
        <v>114</v>
      </c>
    </row>
    <row r="2064" spans="1:14" x14ac:dyDescent="0.35">
      <c r="A2064" t="s">
        <v>1575</v>
      </c>
      <c r="B2064" t="s">
        <v>77</v>
      </c>
      <c r="C2064" t="s">
        <v>15</v>
      </c>
      <c r="D2064" t="s">
        <v>43</v>
      </c>
      <c r="E2064" t="s">
        <v>26</v>
      </c>
      <c r="F2064" s="2">
        <v>42827</v>
      </c>
      <c r="G2064" s="2">
        <v>31303</v>
      </c>
      <c r="H2064" s="4">
        <v>92924</v>
      </c>
      <c r="I2064" s="4">
        <v>6169</v>
      </c>
      <c r="J2064" s="4">
        <f>Table1[[#This Row],[Basic Salary]]+Table1[[#This Row],[Bonus]]</f>
        <v>99093</v>
      </c>
      <c r="K2064">
        <v>90</v>
      </c>
      <c r="L2064">
        <v>70</v>
      </c>
      <c r="M2064" t="s">
        <v>53</v>
      </c>
      <c r="N2064">
        <v>104</v>
      </c>
    </row>
    <row r="2065" spans="1:14" x14ac:dyDescent="0.35">
      <c r="A2065" t="s">
        <v>1420</v>
      </c>
      <c r="B2065" t="s">
        <v>50</v>
      </c>
      <c r="C2065" t="s">
        <v>15</v>
      </c>
      <c r="D2065" t="s">
        <v>33</v>
      </c>
      <c r="E2065" t="s">
        <v>22</v>
      </c>
      <c r="F2065" s="2">
        <v>43537</v>
      </c>
      <c r="G2065" s="2">
        <v>38614</v>
      </c>
      <c r="H2065" s="4">
        <v>86986</v>
      </c>
      <c r="I2065" s="4">
        <v>12051</v>
      </c>
      <c r="J2065" s="4">
        <f>Table1[[#This Row],[Basic Salary]]+Table1[[#This Row],[Bonus]]</f>
        <v>99037</v>
      </c>
      <c r="K2065">
        <v>87</v>
      </c>
      <c r="L2065">
        <v>57</v>
      </c>
      <c r="M2065" t="s">
        <v>18</v>
      </c>
      <c r="N2065">
        <v>106</v>
      </c>
    </row>
    <row r="2066" spans="1:14" x14ac:dyDescent="0.35">
      <c r="A2066" t="s">
        <v>1040</v>
      </c>
      <c r="B2066" t="s">
        <v>93</v>
      </c>
      <c r="C2066" t="s">
        <v>15</v>
      </c>
      <c r="D2066" t="s">
        <v>25</v>
      </c>
      <c r="E2066" t="s">
        <v>51</v>
      </c>
      <c r="F2066" s="2">
        <v>45248</v>
      </c>
      <c r="G2066" s="2">
        <v>29339</v>
      </c>
      <c r="H2066" s="4">
        <v>74239</v>
      </c>
      <c r="I2066" s="4">
        <v>24758</v>
      </c>
      <c r="J2066" s="4">
        <f>Table1[[#This Row],[Basic Salary]]+Table1[[#This Row],[Bonus]]</f>
        <v>98997</v>
      </c>
      <c r="K2066">
        <v>93</v>
      </c>
      <c r="L2066">
        <v>88</v>
      </c>
      <c r="M2066" t="s">
        <v>31</v>
      </c>
      <c r="N2066">
        <v>116</v>
      </c>
    </row>
    <row r="2067" spans="1:14" x14ac:dyDescent="0.35">
      <c r="A2067" t="s">
        <v>1478</v>
      </c>
      <c r="B2067" t="s">
        <v>29</v>
      </c>
      <c r="C2067" t="s">
        <v>15</v>
      </c>
      <c r="D2067" t="s">
        <v>25</v>
      </c>
      <c r="E2067" t="s">
        <v>22</v>
      </c>
      <c r="F2067" s="2">
        <v>44635</v>
      </c>
      <c r="G2067" s="2">
        <v>35951</v>
      </c>
      <c r="H2067" s="4">
        <v>81011</v>
      </c>
      <c r="I2067" s="4">
        <v>17986</v>
      </c>
      <c r="J2067" s="4">
        <f>Table1[[#This Row],[Basic Salary]]+Table1[[#This Row],[Bonus]]</f>
        <v>98997</v>
      </c>
      <c r="K2067">
        <v>91</v>
      </c>
      <c r="L2067">
        <v>91</v>
      </c>
      <c r="M2067" t="s">
        <v>53</v>
      </c>
      <c r="N2067">
        <v>117</v>
      </c>
    </row>
    <row r="2068" spans="1:14" x14ac:dyDescent="0.35">
      <c r="A2068" t="s">
        <v>1028</v>
      </c>
      <c r="B2068" t="s">
        <v>14</v>
      </c>
      <c r="C2068" t="s">
        <v>15</v>
      </c>
      <c r="D2068" t="s">
        <v>40</v>
      </c>
      <c r="E2068" t="s">
        <v>22</v>
      </c>
      <c r="F2068" s="2">
        <v>45779</v>
      </c>
      <c r="G2068" s="2">
        <v>31260</v>
      </c>
      <c r="H2068" s="4">
        <v>75439</v>
      </c>
      <c r="I2068" s="4">
        <v>23533</v>
      </c>
      <c r="J2068" s="4">
        <f>Table1[[#This Row],[Basic Salary]]+Table1[[#This Row],[Bonus]]</f>
        <v>98972</v>
      </c>
      <c r="K2068">
        <v>70</v>
      </c>
      <c r="L2068">
        <v>52</v>
      </c>
      <c r="M2068" t="s">
        <v>34</v>
      </c>
      <c r="N2068">
        <v>114</v>
      </c>
    </row>
    <row r="2069" spans="1:14" x14ac:dyDescent="0.35">
      <c r="A2069" t="s">
        <v>4437</v>
      </c>
      <c r="B2069" t="s">
        <v>93</v>
      </c>
      <c r="C2069" t="s">
        <v>21</v>
      </c>
      <c r="D2069" t="s">
        <v>81</v>
      </c>
      <c r="E2069" t="s">
        <v>22</v>
      </c>
      <c r="F2069" s="2">
        <v>43825</v>
      </c>
      <c r="G2069" s="2">
        <v>39170</v>
      </c>
      <c r="H2069" s="4">
        <v>88736</v>
      </c>
      <c r="I2069" s="4">
        <v>10207</v>
      </c>
      <c r="J2069" s="4">
        <f>Table1[[#This Row],[Basic Salary]]+Table1[[#This Row],[Bonus]]</f>
        <v>98943</v>
      </c>
      <c r="K2069">
        <v>97</v>
      </c>
      <c r="L2069">
        <v>66</v>
      </c>
      <c r="M2069" t="s">
        <v>23</v>
      </c>
      <c r="N2069">
        <v>106</v>
      </c>
    </row>
    <row r="2070" spans="1:14" x14ac:dyDescent="0.35">
      <c r="A2070" t="s">
        <v>2535</v>
      </c>
      <c r="B2070" t="s">
        <v>89</v>
      </c>
      <c r="C2070" t="s">
        <v>21</v>
      </c>
      <c r="D2070" t="s">
        <v>16</v>
      </c>
      <c r="E2070" t="s">
        <v>26</v>
      </c>
      <c r="F2070" s="2">
        <v>44023</v>
      </c>
      <c r="G2070" s="2">
        <v>39609</v>
      </c>
      <c r="H2070" s="4">
        <v>75096</v>
      </c>
      <c r="I2070" s="4">
        <v>23827</v>
      </c>
      <c r="J2070" s="4">
        <f>Table1[[#This Row],[Basic Salary]]+Table1[[#This Row],[Bonus]]</f>
        <v>98923</v>
      </c>
      <c r="K2070">
        <v>72</v>
      </c>
      <c r="L2070">
        <v>53</v>
      </c>
      <c r="M2070" t="s">
        <v>37</v>
      </c>
      <c r="N2070">
        <v>106</v>
      </c>
    </row>
    <row r="2071" spans="1:14" x14ac:dyDescent="0.35">
      <c r="A2071" t="s">
        <v>4391</v>
      </c>
      <c r="B2071" t="s">
        <v>14</v>
      </c>
      <c r="C2071" t="s">
        <v>21</v>
      </c>
      <c r="D2071" t="s">
        <v>43</v>
      </c>
      <c r="E2071" t="s">
        <v>51</v>
      </c>
      <c r="F2071" s="2">
        <v>43184</v>
      </c>
      <c r="G2071" s="2">
        <v>34454</v>
      </c>
      <c r="H2071" s="4">
        <v>86687</v>
      </c>
      <c r="I2071" s="4">
        <v>12236</v>
      </c>
      <c r="J2071" s="4">
        <f>Table1[[#This Row],[Basic Salary]]+Table1[[#This Row],[Bonus]]</f>
        <v>98923</v>
      </c>
      <c r="K2071">
        <v>69</v>
      </c>
      <c r="L2071">
        <v>98</v>
      </c>
      <c r="M2071" t="s">
        <v>53</v>
      </c>
      <c r="N2071">
        <v>114</v>
      </c>
    </row>
    <row r="2072" spans="1:14" x14ac:dyDescent="0.35">
      <c r="A2072" t="s">
        <v>4085</v>
      </c>
      <c r="B2072" t="s">
        <v>45</v>
      </c>
      <c r="C2072" t="s">
        <v>15</v>
      </c>
      <c r="D2072" t="s">
        <v>40</v>
      </c>
      <c r="E2072" t="s">
        <v>65</v>
      </c>
      <c r="F2072" s="2">
        <v>45953</v>
      </c>
      <c r="G2072" s="2">
        <v>34829</v>
      </c>
      <c r="H2072" s="4">
        <v>90053</v>
      </c>
      <c r="I2072" s="4">
        <v>8860</v>
      </c>
      <c r="J2072" s="4">
        <f>Table1[[#This Row],[Basic Salary]]+Table1[[#This Row],[Bonus]]</f>
        <v>98913</v>
      </c>
      <c r="K2072">
        <v>69</v>
      </c>
      <c r="L2072">
        <v>63</v>
      </c>
      <c r="M2072" t="s">
        <v>27</v>
      </c>
      <c r="N2072">
        <v>116</v>
      </c>
    </row>
    <row r="2073" spans="1:14" x14ac:dyDescent="0.35">
      <c r="A2073" t="s">
        <v>135</v>
      </c>
      <c r="B2073" t="s">
        <v>71</v>
      </c>
      <c r="C2073" t="s">
        <v>15</v>
      </c>
      <c r="D2073" t="s">
        <v>43</v>
      </c>
      <c r="E2073" t="s">
        <v>30</v>
      </c>
      <c r="F2073" s="2">
        <v>43927</v>
      </c>
      <c r="G2073" s="2">
        <v>37064</v>
      </c>
      <c r="H2073" s="4">
        <v>82733</v>
      </c>
      <c r="I2073" s="4">
        <v>16164</v>
      </c>
      <c r="J2073" s="4">
        <f>Table1[[#This Row],[Basic Salary]]+Table1[[#This Row],[Bonus]]</f>
        <v>98897</v>
      </c>
      <c r="K2073">
        <v>71</v>
      </c>
      <c r="L2073">
        <v>43</v>
      </c>
      <c r="M2073" t="s">
        <v>31</v>
      </c>
      <c r="N2073">
        <v>116</v>
      </c>
    </row>
    <row r="2074" spans="1:14" x14ac:dyDescent="0.35">
      <c r="A2074" t="s">
        <v>4291</v>
      </c>
      <c r="B2074" t="s">
        <v>39</v>
      </c>
      <c r="C2074" t="s">
        <v>21</v>
      </c>
      <c r="D2074" t="s">
        <v>33</v>
      </c>
      <c r="E2074" t="s">
        <v>51</v>
      </c>
      <c r="F2074" s="2">
        <v>43391</v>
      </c>
      <c r="G2074" s="2">
        <v>30700</v>
      </c>
      <c r="H2074" s="4">
        <v>71538</v>
      </c>
      <c r="I2074" s="4">
        <v>27284</v>
      </c>
      <c r="J2074" s="4">
        <f>Table1[[#This Row],[Basic Salary]]+Table1[[#This Row],[Bonus]]</f>
        <v>98822</v>
      </c>
      <c r="K2074">
        <v>63</v>
      </c>
      <c r="L2074">
        <v>67</v>
      </c>
      <c r="M2074" t="s">
        <v>27</v>
      </c>
      <c r="N2074">
        <v>117</v>
      </c>
    </row>
    <row r="2075" spans="1:14" x14ac:dyDescent="0.35">
      <c r="A2075" t="s">
        <v>4921</v>
      </c>
      <c r="B2075" t="s">
        <v>14</v>
      </c>
      <c r="C2075" t="s">
        <v>21</v>
      </c>
      <c r="D2075" t="s">
        <v>46</v>
      </c>
      <c r="E2075" t="s">
        <v>30</v>
      </c>
      <c r="F2075" s="2">
        <v>44541</v>
      </c>
      <c r="G2075" s="2">
        <v>29557</v>
      </c>
      <c r="H2075" s="4">
        <v>86942</v>
      </c>
      <c r="I2075" s="4">
        <v>11857</v>
      </c>
      <c r="J2075" s="4">
        <f>Table1[[#This Row],[Basic Salary]]+Table1[[#This Row],[Bonus]]</f>
        <v>98799</v>
      </c>
      <c r="K2075">
        <v>67</v>
      </c>
      <c r="L2075">
        <v>49</v>
      </c>
      <c r="M2075" t="s">
        <v>23</v>
      </c>
      <c r="N2075">
        <v>106</v>
      </c>
    </row>
    <row r="2076" spans="1:14" x14ac:dyDescent="0.35">
      <c r="A2076" t="s">
        <v>1315</v>
      </c>
      <c r="B2076" t="s">
        <v>75</v>
      </c>
      <c r="C2076" t="s">
        <v>21</v>
      </c>
      <c r="D2076" t="s">
        <v>81</v>
      </c>
      <c r="E2076" t="s">
        <v>22</v>
      </c>
      <c r="F2076" s="2">
        <v>43446</v>
      </c>
      <c r="G2076" s="2">
        <v>38403</v>
      </c>
      <c r="H2076" s="4">
        <v>91275</v>
      </c>
      <c r="I2076" s="4">
        <v>7504</v>
      </c>
      <c r="J2076" s="4">
        <f>Table1[[#This Row],[Basic Salary]]+Table1[[#This Row],[Bonus]]</f>
        <v>98779</v>
      </c>
      <c r="K2076">
        <v>83</v>
      </c>
      <c r="L2076">
        <v>81</v>
      </c>
      <c r="M2076" t="s">
        <v>27</v>
      </c>
      <c r="N2076">
        <v>120</v>
      </c>
    </row>
    <row r="2077" spans="1:14" x14ac:dyDescent="0.35">
      <c r="A2077" t="s">
        <v>398</v>
      </c>
      <c r="B2077" t="s">
        <v>87</v>
      </c>
      <c r="C2077" t="s">
        <v>15</v>
      </c>
      <c r="D2077" t="s">
        <v>33</v>
      </c>
      <c r="E2077" t="s">
        <v>65</v>
      </c>
      <c r="F2077" s="2">
        <v>45971</v>
      </c>
      <c r="G2077" s="2">
        <v>35049</v>
      </c>
      <c r="H2077" s="4">
        <v>76936</v>
      </c>
      <c r="I2077" s="4">
        <v>21825</v>
      </c>
      <c r="J2077" s="4">
        <f>Table1[[#This Row],[Basic Salary]]+Table1[[#This Row],[Bonus]]</f>
        <v>98761</v>
      </c>
      <c r="K2077">
        <v>63</v>
      </c>
      <c r="L2077">
        <v>83</v>
      </c>
      <c r="M2077" t="s">
        <v>31</v>
      </c>
      <c r="N2077">
        <v>109</v>
      </c>
    </row>
    <row r="2078" spans="1:14" x14ac:dyDescent="0.35">
      <c r="A2078" t="s">
        <v>1877</v>
      </c>
      <c r="B2078" t="s">
        <v>85</v>
      </c>
      <c r="C2078" t="s">
        <v>15</v>
      </c>
      <c r="D2078" t="s">
        <v>43</v>
      </c>
      <c r="E2078" t="s">
        <v>51</v>
      </c>
      <c r="F2078" s="2">
        <v>43673</v>
      </c>
      <c r="G2078" s="2">
        <v>29923</v>
      </c>
      <c r="H2078" s="4">
        <v>73081</v>
      </c>
      <c r="I2078" s="4">
        <v>25659</v>
      </c>
      <c r="J2078" s="4">
        <f>Table1[[#This Row],[Basic Salary]]+Table1[[#This Row],[Bonus]]</f>
        <v>98740</v>
      </c>
      <c r="K2078">
        <v>61</v>
      </c>
      <c r="L2078">
        <v>89</v>
      </c>
      <c r="M2078" t="s">
        <v>34</v>
      </c>
      <c r="N2078">
        <v>111</v>
      </c>
    </row>
    <row r="2079" spans="1:14" x14ac:dyDescent="0.35">
      <c r="A2079" t="s">
        <v>3555</v>
      </c>
      <c r="B2079" t="s">
        <v>77</v>
      </c>
      <c r="C2079" t="s">
        <v>21</v>
      </c>
      <c r="D2079" t="s">
        <v>43</v>
      </c>
      <c r="E2079" t="s">
        <v>30</v>
      </c>
      <c r="F2079" s="2">
        <v>44895</v>
      </c>
      <c r="G2079" s="2">
        <v>38789</v>
      </c>
      <c r="H2079" s="4">
        <v>86579</v>
      </c>
      <c r="I2079" s="4">
        <v>12154</v>
      </c>
      <c r="J2079" s="4">
        <f>Table1[[#This Row],[Basic Salary]]+Table1[[#This Row],[Bonus]]</f>
        <v>98733</v>
      </c>
      <c r="K2079">
        <v>63</v>
      </c>
      <c r="L2079">
        <v>100</v>
      </c>
      <c r="M2079" t="s">
        <v>37</v>
      </c>
      <c r="N2079">
        <v>115</v>
      </c>
    </row>
    <row r="2080" spans="1:14" x14ac:dyDescent="0.35">
      <c r="A2080" t="s">
        <v>166</v>
      </c>
      <c r="B2080" t="s">
        <v>77</v>
      </c>
      <c r="C2080" t="s">
        <v>21</v>
      </c>
      <c r="D2080" t="s">
        <v>46</v>
      </c>
      <c r="E2080" t="s">
        <v>26</v>
      </c>
      <c r="F2080" s="2">
        <v>42441</v>
      </c>
      <c r="G2080" s="2">
        <v>33107</v>
      </c>
      <c r="H2080" s="4">
        <v>74986</v>
      </c>
      <c r="I2080" s="4">
        <v>23740</v>
      </c>
      <c r="J2080" s="4">
        <f>Table1[[#This Row],[Basic Salary]]+Table1[[#This Row],[Bonus]]</f>
        <v>98726</v>
      </c>
      <c r="K2080">
        <v>82</v>
      </c>
      <c r="L2080">
        <v>76</v>
      </c>
      <c r="M2080" t="s">
        <v>31</v>
      </c>
      <c r="N2080">
        <v>110</v>
      </c>
    </row>
    <row r="2081" spans="1:14" x14ac:dyDescent="0.35">
      <c r="A2081" t="s">
        <v>1454</v>
      </c>
      <c r="B2081" t="s">
        <v>36</v>
      </c>
      <c r="C2081" t="s">
        <v>15</v>
      </c>
      <c r="D2081" t="s">
        <v>40</v>
      </c>
      <c r="E2081" t="s">
        <v>17</v>
      </c>
      <c r="F2081" s="2">
        <v>42409</v>
      </c>
      <c r="G2081" s="2">
        <v>34619</v>
      </c>
      <c r="H2081" s="4">
        <v>91508</v>
      </c>
      <c r="I2081" s="4">
        <v>7201</v>
      </c>
      <c r="J2081" s="4">
        <f>Table1[[#This Row],[Basic Salary]]+Table1[[#This Row],[Bonus]]</f>
        <v>98709</v>
      </c>
      <c r="K2081">
        <v>77</v>
      </c>
      <c r="L2081">
        <v>75</v>
      </c>
      <c r="M2081" t="s">
        <v>23</v>
      </c>
      <c r="N2081">
        <v>118</v>
      </c>
    </row>
    <row r="2082" spans="1:14" x14ac:dyDescent="0.35">
      <c r="A2082" t="s">
        <v>3279</v>
      </c>
      <c r="B2082" t="s">
        <v>77</v>
      </c>
      <c r="C2082" t="s">
        <v>15</v>
      </c>
      <c r="D2082" t="s">
        <v>43</v>
      </c>
      <c r="E2082" t="s">
        <v>26</v>
      </c>
      <c r="F2082" s="2">
        <v>44322</v>
      </c>
      <c r="G2082" s="2">
        <v>37814</v>
      </c>
      <c r="H2082" s="4">
        <v>88443</v>
      </c>
      <c r="I2082" s="4">
        <v>10225</v>
      </c>
      <c r="J2082" s="4">
        <f>Table1[[#This Row],[Basic Salary]]+Table1[[#This Row],[Bonus]]</f>
        <v>98668</v>
      </c>
      <c r="K2082">
        <v>93</v>
      </c>
      <c r="L2082">
        <v>71</v>
      </c>
      <c r="M2082" t="s">
        <v>37</v>
      </c>
      <c r="N2082">
        <v>103</v>
      </c>
    </row>
    <row r="2083" spans="1:14" x14ac:dyDescent="0.35">
      <c r="A2083" t="s">
        <v>4546</v>
      </c>
      <c r="B2083" t="s">
        <v>36</v>
      </c>
      <c r="C2083" t="s">
        <v>15</v>
      </c>
      <c r="D2083" t="s">
        <v>43</v>
      </c>
      <c r="E2083" t="s">
        <v>26</v>
      </c>
      <c r="F2083" s="2">
        <v>44164</v>
      </c>
      <c r="G2083" s="2">
        <v>39255</v>
      </c>
      <c r="H2083" s="4">
        <v>90254</v>
      </c>
      <c r="I2083" s="4">
        <v>8403</v>
      </c>
      <c r="J2083" s="4">
        <f>Table1[[#This Row],[Basic Salary]]+Table1[[#This Row],[Bonus]]</f>
        <v>98657</v>
      </c>
      <c r="K2083">
        <v>83</v>
      </c>
      <c r="L2083">
        <v>86</v>
      </c>
      <c r="M2083" t="s">
        <v>37</v>
      </c>
      <c r="N2083">
        <v>112</v>
      </c>
    </row>
    <row r="2084" spans="1:14" x14ac:dyDescent="0.35">
      <c r="A2084" t="s">
        <v>5031</v>
      </c>
      <c r="B2084" t="s">
        <v>14</v>
      </c>
      <c r="C2084" t="s">
        <v>15</v>
      </c>
      <c r="D2084" t="s">
        <v>81</v>
      </c>
      <c r="E2084" t="s">
        <v>51</v>
      </c>
      <c r="F2084" s="2">
        <v>44592</v>
      </c>
      <c r="G2084" s="2">
        <v>40366</v>
      </c>
      <c r="H2084" s="4">
        <v>79998</v>
      </c>
      <c r="I2084" s="4">
        <v>18594</v>
      </c>
      <c r="J2084" s="4">
        <f>Table1[[#This Row],[Basic Salary]]+Table1[[#This Row],[Bonus]]</f>
        <v>98592</v>
      </c>
      <c r="K2084">
        <v>81</v>
      </c>
      <c r="L2084">
        <v>55</v>
      </c>
      <c r="M2084" t="s">
        <v>37</v>
      </c>
      <c r="N2084">
        <v>119</v>
      </c>
    </row>
    <row r="2085" spans="1:14" x14ac:dyDescent="0.35">
      <c r="A2085" t="s">
        <v>3529</v>
      </c>
      <c r="B2085" t="s">
        <v>89</v>
      </c>
      <c r="C2085" t="s">
        <v>21</v>
      </c>
      <c r="D2085" t="s">
        <v>43</v>
      </c>
      <c r="E2085" t="s">
        <v>17</v>
      </c>
      <c r="F2085" s="2">
        <v>44216</v>
      </c>
      <c r="G2085" s="2">
        <v>33809</v>
      </c>
      <c r="H2085" s="4">
        <v>83570</v>
      </c>
      <c r="I2085" s="4">
        <v>14995</v>
      </c>
      <c r="J2085" s="4">
        <f>Table1[[#This Row],[Basic Salary]]+Table1[[#This Row],[Bonus]]</f>
        <v>98565</v>
      </c>
      <c r="K2085">
        <v>84</v>
      </c>
      <c r="L2085">
        <v>40</v>
      </c>
      <c r="M2085" t="s">
        <v>31</v>
      </c>
      <c r="N2085">
        <v>106</v>
      </c>
    </row>
    <row r="2086" spans="1:14" x14ac:dyDescent="0.35">
      <c r="A2086" t="s">
        <v>1470</v>
      </c>
      <c r="B2086" t="s">
        <v>77</v>
      </c>
      <c r="C2086" t="s">
        <v>21</v>
      </c>
      <c r="D2086" t="s">
        <v>81</v>
      </c>
      <c r="E2086" t="s">
        <v>30</v>
      </c>
      <c r="F2086" s="2">
        <v>42101</v>
      </c>
      <c r="G2086" s="2">
        <v>34494</v>
      </c>
      <c r="H2086" s="4">
        <v>81033</v>
      </c>
      <c r="I2086" s="4">
        <v>17530</v>
      </c>
      <c r="J2086" s="4">
        <f>Table1[[#This Row],[Basic Salary]]+Table1[[#This Row],[Bonus]]</f>
        <v>98563</v>
      </c>
      <c r="K2086">
        <v>80</v>
      </c>
      <c r="L2086">
        <v>75</v>
      </c>
      <c r="M2086" t="s">
        <v>23</v>
      </c>
      <c r="N2086">
        <v>107</v>
      </c>
    </row>
    <row r="2087" spans="1:14" x14ac:dyDescent="0.35">
      <c r="A2087" t="s">
        <v>1251</v>
      </c>
      <c r="B2087" t="s">
        <v>57</v>
      </c>
      <c r="C2087" t="s">
        <v>21</v>
      </c>
      <c r="D2087" t="s">
        <v>40</v>
      </c>
      <c r="E2087" t="s">
        <v>30</v>
      </c>
      <c r="F2087" s="2">
        <v>43756</v>
      </c>
      <c r="G2087" s="2">
        <v>36864</v>
      </c>
      <c r="H2087" s="4">
        <v>80116</v>
      </c>
      <c r="I2087" s="4">
        <v>18443</v>
      </c>
      <c r="J2087" s="4">
        <f>Table1[[#This Row],[Basic Salary]]+Table1[[#This Row],[Bonus]]</f>
        <v>98559</v>
      </c>
      <c r="K2087">
        <v>89</v>
      </c>
      <c r="L2087">
        <v>41</v>
      </c>
      <c r="M2087" t="s">
        <v>23</v>
      </c>
      <c r="N2087">
        <v>101</v>
      </c>
    </row>
    <row r="2088" spans="1:14" x14ac:dyDescent="0.35">
      <c r="A2088" t="s">
        <v>4110</v>
      </c>
      <c r="B2088" t="s">
        <v>93</v>
      </c>
      <c r="C2088" t="s">
        <v>15</v>
      </c>
      <c r="D2088" t="s">
        <v>40</v>
      </c>
      <c r="E2088" t="s">
        <v>26</v>
      </c>
      <c r="F2088" s="2">
        <v>42577</v>
      </c>
      <c r="G2088" s="2">
        <v>34222</v>
      </c>
      <c r="H2088" s="4">
        <v>79379</v>
      </c>
      <c r="I2088" s="4">
        <v>19148</v>
      </c>
      <c r="J2088" s="4">
        <f>Table1[[#This Row],[Basic Salary]]+Table1[[#This Row],[Bonus]]</f>
        <v>98527</v>
      </c>
      <c r="K2088">
        <v>72</v>
      </c>
      <c r="L2088">
        <v>77</v>
      </c>
      <c r="M2088" t="s">
        <v>53</v>
      </c>
      <c r="N2088">
        <v>108</v>
      </c>
    </row>
    <row r="2089" spans="1:14" x14ac:dyDescent="0.35">
      <c r="A2089" t="s">
        <v>3615</v>
      </c>
      <c r="B2089" t="s">
        <v>14</v>
      </c>
      <c r="C2089" t="s">
        <v>21</v>
      </c>
      <c r="D2089" t="s">
        <v>81</v>
      </c>
      <c r="E2089" t="s">
        <v>30</v>
      </c>
      <c r="F2089" s="2">
        <v>45476</v>
      </c>
      <c r="G2089" s="2">
        <v>38504</v>
      </c>
      <c r="H2089" s="4">
        <v>71422</v>
      </c>
      <c r="I2089" s="4">
        <v>27104</v>
      </c>
      <c r="J2089" s="4">
        <f>Table1[[#This Row],[Basic Salary]]+Table1[[#This Row],[Bonus]]</f>
        <v>98526</v>
      </c>
      <c r="K2089">
        <v>86</v>
      </c>
      <c r="L2089">
        <v>90</v>
      </c>
      <c r="M2089" t="s">
        <v>27</v>
      </c>
      <c r="N2089">
        <v>101</v>
      </c>
    </row>
    <row r="2090" spans="1:14" x14ac:dyDescent="0.35">
      <c r="A2090" t="s">
        <v>2639</v>
      </c>
      <c r="B2090" t="s">
        <v>95</v>
      </c>
      <c r="C2090" t="s">
        <v>15</v>
      </c>
      <c r="D2090" t="s">
        <v>46</v>
      </c>
      <c r="E2090" t="s">
        <v>65</v>
      </c>
      <c r="F2090" s="2">
        <v>44963</v>
      </c>
      <c r="G2090" s="2">
        <v>33099</v>
      </c>
      <c r="H2090" s="4">
        <v>69898</v>
      </c>
      <c r="I2090" s="4">
        <v>28620</v>
      </c>
      <c r="J2090" s="4">
        <f>Table1[[#This Row],[Basic Salary]]+Table1[[#This Row],[Bonus]]</f>
        <v>98518</v>
      </c>
      <c r="K2090">
        <v>86</v>
      </c>
      <c r="L2090">
        <v>48</v>
      </c>
      <c r="M2090" t="s">
        <v>37</v>
      </c>
      <c r="N2090">
        <v>102</v>
      </c>
    </row>
    <row r="2091" spans="1:14" x14ac:dyDescent="0.35">
      <c r="A2091" t="s">
        <v>1418</v>
      </c>
      <c r="B2091" t="s">
        <v>39</v>
      </c>
      <c r="C2091" t="s">
        <v>15</v>
      </c>
      <c r="D2091" t="s">
        <v>81</v>
      </c>
      <c r="E2091" t="s">
        <v>17</v>
      </c>
      <c r="F2091" s="2">
        <v>45073</v>
      </c>
      <c r="G2091" s="2">
        <v>34168</v>
      </c>
      <c r="H2091" s="4">
        <v>80381</v>
      </c>
      <c r="I2091" s="4">
        <v>18131</v>
      </c>
      <c r="J2091" s="4">
        <f>Table1[[#This Row],[Basic Salary]]+Table1[[#This Row],[Bonus]]</f>
        <v>98512</v>
      </c>
      <c r="K2091">
        <v>61</v>
      </c>
      <c r="L2091">
        <v>51</v>
      </c>
      <c r="M2091" t="s">
        <v>18</v>
      </c>
      <c r="N2091">
        <v>109</v>
      </c>
    </row>
    <row r="2092" spans="1:14" x14ac:dyDescent="0.35">
      <c r="A2092" t="s">
        <v>1226</v>
      </c>
      <c r="B2092" t="s">
        <v>50</v>
      </c>
      <c r="C2092" t="s">
        <v>15</v>
      </c>
      <c r="D2092" t="s">
        <v>81</v>
      </c>
      <c r="E2092" t="s">
        <v>26</v>
      </c>
      <c r="F2092" s="2">
        <v>42873</v>
      </c>
      <c r="G2092" s="2">
        <v>31688</v>
      </c>
      <c r="H2092" s="4">
        <v>77026</v>
      </c>
      <c r="I2092" s="4">
        <v>21455</v>
      </c>
      <c r="J2092" s="4">
        <f>Table1[[#This Row],[Basic Salary]]+Table1[[#This Row],[Bonus]]</f>
        <v>98481</v>
      </c>
      <c r="K2092">
        <v>87</v>
      </c>
      <c r="L2092">
        <v>72</v>
      </c>
      <c r="M2092" t="s">
        <v>31</v>
      </c>
      <c r="N2092">
        <v>102</v>
      </c>
    </row>
    <row r="2093" spans="1:14" x14ac:dyDescent="0.35">
      <c r="A2093" t="s">
        <v>1552</v>
      </c>
      <c r="B2093" t="s">
        <v>36</v>
      </c>
      <c r="C2093" t="s">
        <v>15</v>
      </c>
      <c r="D2093" t="s">
        <v>33</v>
      </c>
      <c r="E2093" t="s">
        <v>26</v>
      </c>
      <c r="F2093" s="2">
        <v>45605</v>
      </c>
      <c r="G2093" s="2">
        <v>33349</v>
      </c>
      <c r="H2093" s="4">
        <v>90494</v>
      </c>
      <c r="I2093" s="4">
        <v>7973</v>
      </c>
      <c r="J2093" s="4">
        <f>Table1[[#This Row],[Basic Salary]]+Table1[[#This Row],[Bonus]]</f>
        <v>98467</v>
      </c>
      <c r="K2093">
        <v>71</v>
      </c>
      <c r="L2093">
        <v>56</v>
      </c>
      <c r="M2093" t="s">
        <v>27</v>
      </c>
      <c r="N2093">
        <v>107</v>
      </c>
    </row>
    <row r="2094" spans="1:14" x14ac:dyDescent="0.35">
      <c r="A2094" t="s">
        <v>1680</v>
      </c>
      <c r="B2094" t="s">
        <v>50</v>
      </c>
      <c r="C2094" t="s">
        <v>15</v>
      </c>
      <c r="D2094" t="s">
        <v>40</v>
      </c>
      <c r="E2094" t="s">
        <v>17</v>
      </c>
      <c r="F2094" s="2">
        <v>44409</v>
      </c>
      <c r="G2094" s="2">
        <v>39382</v>
      </c>
      <c r="H2094" s="4">
        <v>71013</v>
      </c>
      <c r="I2094" s="4">
        <v>27441</v>
      </c>
      <c r="J2094" s="4">
        <f>Table1[[#This Row],[Basic Salary]]+Table1[[#This Row],[Bonus]]</f>
        <v>98454</v>
      </c>
      <c r="K2094">
        <v>91</v>
      </c>
      <c r="L2094">
        <v>41</v>
      </c>
      <c r="M2094" t="s">
        <v>27</v>
      </c>
      <c r="N2094">
        <v>102</v>
      </c>
    </row>
    <row r="2095" spans="1:14" x14ac:dyDescent="0.35">
      <c r="A2095" t="s">
        <v>2558</v>
      </c>
      <c r="B2095" t="s">
        <v>62</v>
      </c>
      <c r="C2095" t="s">
        <v>15</v>
      </c>
      <c r="D2095" t="s">
        <v>25</v>
      </c>
      <c r="E2095" t="s">
        <v>30</v>
      </c>
      <c r="F2095" s="2">
        <v>44300</v>
      </c>
      <c r="G2095" s="2">
        <v>32812</v>
      </c>
      <c r="H2095" s="4">
        <v>83365</v>
      </c>
      <c r="I2095" s="4">
        <v>15081</v>
      </c>
      <c r="J2095" s="4">
        <f>Table1[[#This Row],[Basic Salary]]+Table1[[#This Row],[Bonus]]</f>
        <v>98446</v>
      </c>
      <c r="K2095">
        <v>77</v>
      </c>
      <c r="L2095">
        <v>89</v>
      </c>
      <c r="M2095" t="s">
        <v>31</v>
      </c>
      <c r="N2095">
        <v>103</v>
      </c>
    </row>
    <row r="2096" spans="1:14" x14ac:dyDescent="0.35">
      <c r="A2096" t="s">
        <v>2209</v>
      </c>
      <c r="B2096" t="s">
        <v>89</v>
      </c>
      <c r="C2096" t="s">
        <v>21</v>
      </c>
      <c r="D2096" t="s">
        <v>33</v>
      </c>
      <c r="E2096" t="s">
        <v>30</v>
      </c>
      <c r="F2096" s="2">
        <v>44192</v>
      </c>
      <c r="G2096" s="2">
        <v>33452</v>
      </c>
      <c r="H2096" s="4">
        <v>77761</v>
      </c>
      <c r="I2096" s="4">
        <v>20678</v>
      </c>
      <c r="J2096" s="4">
        <f>Table1[[#This Row],[Basic Salary]]+Table1[[#This Row],[Bonus]]</f>
        <v>98439</v>
      </c>
      <c r="K2096">
        <v>72</v>
      </c>
      <c r="L2096">
        <v>60</v>
      </c>
      <c r="M2096" t="s">
        <v>27</v>
      </c>
      <c r="N2096">
        <v>109</v>
      </c>
    </row>
    <row r="2097" spans="1:14" x14ac:dyDescent="0.35">
      <c r="A2097" t="s">
        <v>1684</v>
      </c>
      <c r="B2097" t="s">
        <v>20</v>
      </c>
      <c r="C2097" t="s">
        <v>15</v>
      </c>
      <c r="D2097" t="s">
        <v>40</v>
      </c>
      <c r="E2097" t="s">
        <v>30</v>
      </c>
      <c r="F2097" s="2">
        <v>44860</v>
      </c>
      <c r="G2097" s="2">
        <v>38478</v>
      </c>
      <c r="H2097" s="4">
        <v>75879</v>
      </c>
      <c r="I2097" s="4">
        <v>22552</v>
      </c>
      <c r="J2097" s="4">
        <f>Table1[[#This Row],[Basic Salary]]+Table1[[#This Row],[Bonus]]</f>
        <v>98431</v>
      </c>
      <c r="K2097">
        <v>63</v>
      </c>
      <c r="L2097">
        <v>56</v>
      </c>
      <c r="M2097" t="s">
        <v>23</v>
      </c>
      <c r="N2097">
        <v>104</v>
      </c>
    </row>
    <row r="2098" spans="1:14" x14ac:dyDescent="0.35">
      <c r="A2098" t="s">
        <v>5006</v>
      </c>
      <c r="B2098" t="s">
        <v>85</v>
      </c>
      <c r="C2098" t="s">
        <v>15</v>
      </c>
      <c r="D2098" t="s">
        <v>40</v>
      </c>
      <c r="E2098" t="s">
        <v>51</v>
      </c>
      <c r="F2098" s="2">
        <v>43533</v>
      </c>
      <c r="G2098" s="2">
        <v>40707</v>
      </c>
      <c r="H2098" s="4">
        <v>89928</v>
      </c>
      <c r="I2098" s="4">
        <v>8467</v>
      </c>
      <c r="J2098" s="4">
        <f>Table1[[#This Row],[Basic Salary]]+Table1[[#This Row],[Bonus]]</f>
        <v>98395</v>
      </c>
      <c r="K2098">
        <v>63</v>
      </c>
      <c r="L2098">
        <v>55</v>
      </c>
      <c r="M2098" t="s">
        <v>27</v>
      </c>
      <c r="N2098">
        <v>107</v>
      </c>
    </row>
    <row r="2099" spans="1:14" x14ac:dyDescent="0.35">
      <c r="A2099" t="s">
        <v>3010</v>
      </c>
      <c r="B2099" t="s">
        <v>20</v>
      </c>
      <c r="C2099" t="s">
        <v>21</v>
      </c>
      <c r="D2099" t="s">
        <v>33</v>
      </c>
      <c r="E2099" t="s">
        <v>65</v>
      </c>
      <c r="F2099" s="2">
        <v>42239</v>
      </c>
      <c r="G2099" s="2">
        <v>31600</v>
      </c>
      <c r="H2099" s="4">
        <v>73404</v>
      </c>
      <c r="I2099" s="4">
        <v>24916</v>
      </c>
      <c r="J2099" s="4">
        <f>Table1[[#This Row],[Basic Salary]]+Table1[[#This Row],[Bonus]]</f>
        <v>98320</v>
      </c>
      <c r="K2099">
        <v>75</v>
      </c>
      <c r="L2099">
        <v>65</v>
      </c>
      <c r="M2099" t="s">
        <v>31</v>
      </c>
      <c r="N2099">
        <v>112</v>
      </c>
    </row>
    <row r="2100" spans="1:14" x14ac:dyDescent="0.35">
      <c r="A2100" t="s">
        <v>1516</v>
      </c>
      <c r="B2100" t="s">
        <v>77</v>
      </c>
      <c r="C2100" t="s">
        <v>15</v>
      </c>
      <c r="D2100" t="s">
        <v>16</v>
      </c>
      <c r="E2100" t="s">
        <v>26</v>
      </c>
      <c r="F2100" s="2">
        <v>42579</v>
      </c>
      <c r="G2100" s="2">
        <v>31576</v>
      </c>
      <c r="H2100" s="4">
        <v>88036</v>
      </c>
      <c r="I2100" s="4">
        <v>10251</v>
      </c>
      <c r="J2100" s="4">
        <f>Table1[[#This Row],[Basic Salary]]+Table1[[#This Row],[Bonus]]</f>
        <v>98287</v>
      </c>
      <c r="K2100">
        <v>75</v>
      </c>
      <c r="L2100">
        <v>65</v>
      </c>
      <c r="M2100" t="s">
        <v>34</v>
      </c>
      <c r="N2100">
        <v>106</v>
      </c>
    </row>
    <row r="2101" spans="1:14" x14ac:dyDescent="0.35">
      <c r="A2101" t="s">
        <v>2415</v>
      </c>
      <c r="B2101" t="s">
        <v>93</v>
      </c>
      <c r="C2101" t="s">
        <v>15</v>
      </c>
      <c r="D2101" t="s">
        <v>43</v>
      </c>
      <c r="E2101" t="s">
        <v>51</v>
      </c>
      <c r="F2101" s="2">
        <v>43107</v>
      </c>
      <c r="G2101" s="2">
        <v>34332</v>
      </c>
      <c r="H2101" s="4">
        <v>84793</v>
      </c>
      <c r="I2101" s="4">
        <v>13480</v>
      </c>
      <c r="J2101" s="4">
        <f>Table1[[#This Row],[Basic Salary]]+Table1[[#This Row],[Bonus]]</f>
        <v>98273</v>
      </c>
      <c r="K2101">
        <v>61</v>
      </c>
      <c r="L2101">
        <v>72</v>
      </c>
      <c r="M2101" t="s">
        <v>18</v>
      </c>
      <c r="N2101">
        <v>108</v>
      </c>
    </row>
    <row r="2102" spans="1:14" x14ac:dyDescent="0.35">
      <c r="A2102" t="s">
        <v>3768</v>
      </c>
      <c r="B2102" t="s">
        <v>60</v>
      </c>
      <c r="C2102" t="s">
        <v>15</v>
      </c>
      <c r="D2102" t="s">
        <v>16</v>
      </c>
      <c r="E2102" t="s">
        <v>51</v>
      </c>
      <c r="F2102" s="2">
        <v>44699</v>
      </c>
      <c r="G2102" s="2">
        <v>34288</v>
      </c>
      <c r="H2102" s="4">
        <v>81753</v>
      </c>
      <c r="I2102" s="4">
        <v>16517</v>
      </c>
      <c r="J2102" s="4">
        <f>Table1[[#This Row],[Basic Salary]]+Table1[[#This Row],[Bonus]]</f>
        <v>98270</v>
      </c>
      <c r="K2102">
        <v>66</v>
      </c>
      <c r="L2102">
        <v>49</v>
      </c>
      <c r="M2102" t="s">
        <v>31</v>
      </c>
      <c r="N2102">
        <v>106</v>
      </c>
    </row>
    <row r="2103" spans="1:14" x14ac:dyDescent="0.35">
      <c r="A2103" t="s">
        <v>2330</v>
      </c>
      <c r="B2103" t="s">
        <v>69</v>
      </c>
      <c r="C2103" t="s">
        <v>15</v>
      </c>
      <c r="D2103" t="s">
        <v>16</v>
      </c>
      <c r="E2103" t="s">
        <v>22</v>
      </c>
      <c r="F2103" s="2">
        <v>44589</v>
      </c>
      <c r="G2103" s="2">
        <v>32564</v>
      </c>
      <c r="H2103" s="4">
        <v>81063</v>
      </c>
      <c r="I2103" s="4">
        <v>17201</v>
      </c>
      <c r="J2103" s="4">
        <f>Table1[[#This Row],[Basic Salary]]+Table1[[#This Row],[Bonus]]</f>
        <v>98264</v>
      </c>
      <c r="K2103">
        <v>67</v>
      </c>
      <c r="L2103">
        <v>43</v>
      </c>
      <c r="M2103" t="s">
        <v>37</v>
      </c>
      <c r="N2103">
        <v>109</v>
      </c>
    </row>
    <row r="2104" spans="1:14" x14ac:dyDescent="0.35">
      <c r="A2104" t="s">
        <v>818</v>
      </c>
      <c r="B2104" t="s">
        <v>42</v>
      </c>
      <c r="C2104" t="s">
        <v>21</v>
      </c>
      <c r="D2104" t="s">
        <v>40</v>
      </c>
      <c r="E2104" t="s">
        <v>51</v>
      </c>
      <c r="F2104" s="2">
        <v>45504</v>
      </c>
      <c r="G2104" s="2">
        <v>31781</v>
      </c>
      <c r="H2104" s="4">
        <v>91412</v>
      </c>
      <c r="I2104" s="4">
        <v>6826</v>
      </c>
      <c r="J2104" s="4">
        <f>Table1[[#This Row],[Basic Salary]]+Table1[[#This Row],[Bonus]]</f>
        <v>98238</v>
      </c>
      <c r="K2104">
        <v>85</v>
      </c>
      <c r="L2104">
        <v>56</v>
      </c>
      <c r="M2104" t="s">
        <v>27</v>
      </c>
      <c r="N2104">
        <v>119</v>
      </c>
    </row>
    <row r="2105" spans="1:14" x14ac:dyDescent="0.35">
      <c r="A2105" t="s">
        <v>3098</v>
      </c>
      <c r="B2105" t="s">
        <v>29</v>
      </c>
      <c r="C2105" t="s">
        <v>15</v>
      </c>
      <c r="D2105" t="s">
        <v>25</v>
      </c>
      <c r="E2105" t="s">
        <v>30</v>
      </c>
      <c r="F2105" s="2">
        <v>44848</v>
      </c>
      <c r="G2105" s="2">
        <v>32620</v>
      </c>
      <c r="H2105" s="4">
        <v>73226</v>
      </c>
      <c r="I2105" s="4">
        <v>25011</v>
      </c>
      <c r="J2105" s="4">
        <f>Table1[[#This Row],[Basic Salary]]+Table1[[#This Row],[Bonus]]</f>
        <v>98237</v>
      </c>
      <c r="K2105">
        <v>100</v>
      </c>
      <c r="L2105">
        <v>67</v>
      </c>
      <c r="M2105" t="s">
        <v>23</v>
      </c>
      <c r="N2105">
        <v>117</v>
      </c>
    </row>
    <row r="2106" spans="1:14" x14ac:dyDescent="0.35">
      <c r="A2106" t="s">
        <v>3465</v>
      </c>
      <c r="B2106" t="s">
        <v>93</v>
      </c>
      <c r="C2106" t="s">
        <v>21</v>
      </c>
      <c r="D2106" t="s">
        <v>46</v>
      </c>
      <c r="E2106" t="s">
        <v>51</v>
      </c>
      <c r="F2106" s="2">
        <v>44888</v>
      </c>
      <c r="G2106" s="2">
        <v>38597</v>
      </c>
      <c r="H2106" s="4">
        <v>81255</v>
      </c>
      <c r="I2106" s="4">
        <v>16923</v>
      </c>
      <c r="J2106" s="4">
        <f>Table1[[#This Row],[Basic Salary]]+Table1[[#This Row],[Bonus]]</f>
        <v>98178</v>
      </c>
      <c r="K2106">
        <v>92</v>
      </c>
      <c r="L2106">
        <v>94</v>
      </c>
      <c r="M2106" t="s">
        <v>31</v>
      </c>
      <c r="N2106">
        <v>115</v>
      </c>
    </row>
    <row r="2107" spans="1:14" x14ac:dyDescent="0.35">
      <c r="A2107" t="s">
        <v>850</v>
      </c>
      <c r="B2107" t="s">
        <v>77</v>
      </c>
      <c r="C2107" t="s">
        <v>15</v>
      </c>
      <c r="D2107" t="s">
        <v>40</v>
      </c>
      <c r="E2107" t="s">
        <v>30</v>
      </c>
      <c r="F2107" s="2">
        <v>42750</v>
      </c>
      <c r="G2107" s="2">
        <v>35668</v>
      </c>
      <c r="H2107" s="4">
        <v>74456</v>
      </c>
      <c r="I2107" s="4">
        <v>23690</v>
      </c>
      <c r="J2107" s="4">
        <f>Table1[[#This Row],[Basic Salary]]+Table1[[#This Row],[Bonus]]</f>
        <v>98146</v>
      </c>
      <c r="K2107">
        <v>74</v>
      </c>
      <c r="L2107">
        <v>41</v>
      </c>
      <c r="M2107" t="s">
        <v>53</v>
      </c>
      <c r="N2107">
        <v>118</v>
      </c>
    </row>
    <row r="2108" spans="1:14" x14ac:dyDescent="0.35">
      <c r="A2108" t="s">
        <v>3190</v>
      </c>
      <c r="B2108" t="s">
        <v>71</v>
      </c>
      <c r="C2108" t="s">
        <v>15</v>
      </c>
      <c r="D2108" t="s">
        <v>33</v>
      </c>
      <c r="E2108" t="s">
        <v>51</v>
      </c>
      <c r="F2108" s="2">
        <v>45367</v>
      </c>
      <c r="G2108" s="2">
        <v>34939</v>
      </c>
      <c r="H2108" s="4">
        <v>78578</v>
      </c>
      <c r="I2108" s="4">
        <v>19563</v>
      </c>
      <c r="J2108" s="4">
        <f>Table1[[#This Row],[Basic Salary]]+Table1[[#This Row],[Bonus]]</f>
        <v>98141</v>
      </c>
      <c r="K2108">
        <v>100</v>
      </c>
      <c r="L2108">
        <v>99</v>
      </c>
      <c r="M2108" t="s">
        <v>18</v>
      </c>
      <c r="N2108">
        <v>105</v>
      </c>
    </row>
    <row r="2109" spans="1:14" x14ac:dyDescent="0.35">
      <c r="A2109" t="s">
        <v>4630</v>
      </c>
      <c r="B2109" t="s">
        <v>57</v>
      </c>
      <c r="C2109" t="s">
        <v>15</v>
      </c>
      <c r="D2109" t="s">
        <v>43</v>
      </c>
      <c r="E2109" t="s">
        <v>17</v>
      </c>
      <c r="F2109" s="2">
        <v>45464</v>
      </c>
      <c r="G2109" s="2">
        <v>34019</v>
      </c>
      <c r="H2109" s="4">
        <v>75436</v>
      </c>
      <c r="I2109" s="4">
        <v>22610</v>
      </c>
      <c r="J2109" s="4">
        <f>Table1[[#This Row],[Basic Salary]]+Table1[[#This Row],[Bonus]]</f>
        <v>98046</v>
      </c>
      <c r="K2109">
        <v>88</v>
      </c>
      <c r="L2109">
        <v>80</v>
      </c>
      <c r="M2109" t="s">
        <v>18</v>
      </c>
      <c r="N2109">
        <v>115</v>
      </c>
    </row>
    <row r="2110" spans="1:14" x14ac:dyDescent="0.35">
      <c r="A2110" t="s">
        <v>4919</v>
      </c>
      <c r="B2110" t="s">
        <v>29</v>
      </c>
      <c r="C2110" t="s">
        <v>15</v>
      </c>
      <c r="D2110" t="s">
        <v>33</v>
      </c>
      <c r="E2110" t="s">
        <v>26</v>
      </c>
      <c r="F2110" s="2">
        <v>44838</v>
      </c>
      <c r="G2110" s="2">
        <v>29660</v>
      </c>
      <c r="H2110" s="4">
        <v>92385</v>
      </c>
      <c r="I2110" s="4">
        <v>5658</v>
      </c>
      <c r="J2110" s="4">
        <f>Table1[[#This Row],[Basic Salary]]+Table1[[#This Row],[Bonus]]</f>
        <v>98043</v>
      </c>
      <c r="K2110">
        <v>86</v>
      </c>
      <c r="L2110">
        <v>94</v>
      </c>
      <c r="M2110" t="s">
        <v>18</v>
      </c>
      <c r="N2110">
        <v>107</v>
      </c>
    </row>
    <row r="2111" spans="1:14" x14ac:dyDescent="0.35">
      <c r="A2111" t="s">
        <v>4353</v>
      </c>
      <c r="B2111" t="s">
        <v>69</v>
      </c>
      <c r="C2111" t="s">
        <v>15</v>
      </c>
      <c r="D2111" t="s">
        <v>81</v>
      </c>
      <c r="E2111" t="s">
        <v>26</v>
      </c>
      <c r="F2111" s="2">
        <v>45401</v>
      </c>
      <c r="G2111" s="2">
        <v>36578</v>
      </c>
      <c r="H2111" s="4">
        <v>78214</v>
      </c>
      <c r="I2111" s="4">
        <v>19821</v>
      </c>
      <c r="J2111" s="4">
        <f>Table1[[#This Row],[Basic Salary]]+Table1[[#This Row],[Bonus]]</f>
        <v>98035</v>
      </c>
      <c r="K2111">
        <v>91</v>
      </c>
      <c r="L2111">
        <v>44</v>
      </c>
      <c r="M2111" t="s">
        <v>23</v>
      </c>
      <c r="N2111">
        <v>105</v>
      </c>
    </row>
    <row r="2112" spans="1:14" x14ac:dyDescent="0.35">
      <c r="A2112" t="s">
        <v>4932</v>
      </c>
      <c r="B2112" t="s">
        <v>62</v>
      </c>
      <c r="C2112" t="s">
        <v>21</v>
      </c>
      <c r="D2112" t="s">
        <v>81</v>
      </c>
      <c r="E2112" t="s">
        <v>26</v>
      </c>
      <c r="F2112" s="2">
        <v>45495</v>
      </c>
      <c r="G2112" s="2">
        <v>38123</v>
      </c>
      <c r="H2112" s="4">
        <v>89766</v>
      </c>
      <c r="I2112" s="4">
        <v>8239</v>
      </c>
      <c r="J2112" s="4">
        <f>Table1[[#This Row],[Basic Salary]]+Table1[[#This Row],[Bonus]]</f>
        <v>98005</v>
      </c>
      <c r="K2112">
        <v>83</v>
      </c>
      <c r="L2112">
        <v>81</v>
      </c>
      <c r="M2112" t="s">
        <v>31</v>
      </c>
      <c r="N2112">
        <v>108</v>
      </c>
    </row>
    <row r="2113" spans="1:14" x14ac:dyDescent="0.35">
      <c r="A2113" t="s">
        <v>1065</v>
      </c>
      <c r="B2113" t="s">
        <v>14</v>
      </c>
      <c r="C2113" t="s">
        <v>21</v>
      </c>
      <c r="D2113" t="s">
        <v>25</v>
      </c>
      <c r="E2113" t="s">
        <v>22</v>
      </c>
      <c r="F2113" s="2">
        <v>42491</v>
      </c>
      <c r="G2113" s="2">
        <v>33167</v>
      </c>
      <c r="H2113" s="4">
        <v>76989</v>
      </c>
      <c r="I2113" s="4">
        <v>21011</v>
      </c>
      <c r="J2113" s="4">
        <f>Table1[[#This Row],[Basic Salary]]+Table1[[#This Row],[Bonus]]</f>
        <v>98000</v>
      </c>
      <c r="K2113">
        <v>79</v>
      </c>
      <c r="L2113">
        <v>84</v>
      </c>
      <c r="M2113" t="s">
        <v>23</v>
      </c>
      <c r="N2113">
        <v>106</v>
      </c>
    </row>
    <row r="2114" spans="1:14" x14ac:dyDescent="0.35">
      <c r="A2114" t="s">
        <v>3789</v>
      </c>
      <c r="B2114" t="s">
        <v>93</v>
      </c>
      <c r="C2114" t="s">
        <v>15</v>
      </c>
      <c r="D2114" t="s">
        <v>40</v>
      </c>
      <c r="E2114" t="s">
        <v>65</v>
      </c>
      <c r="F2114" s="2">
        <v>42620</v>
      </c>
      <c r="G2114" s="2">
        <v>37249</v>
      </c>
      <c r="H2114" s="4">
        <v>76853</v>
      </c>
      <c r="I2114" s="4">
        <v>21147</v>
      </c>
      <c r="J2114" s="4">
        <f>Table1[[#This Row],[Basic Salary]]+Table1[[#This Row],[Bonus]]</f>
        <v>98000</v>
      </c>
      <c r="K2114">
        <v>87</v>
      </c>
      <c r="L2114">
        <v>96</v>
      </c>
      <c r="M2114" t="s">
        <v>34</v>
      </c>
      <c r="N2114">
        <v>112</v>
      </c>
    </row>
    <row r="2115" spans="1:14" x14ac:dyDescent="0.35">
      <c r="A2115" t="s">
        <v>3070</v>
      </c>
      <c r="B2115" t="s">
        <v>20</v>
      </c>
      <c r="C2115" t="s">
        <v>15</v>
      </c>
      <c r="D2115" t="s">
        <v>25</v>
      </c>
      <c r="E2115" t="s">
        <v>65</v>
      </c>
      <c r="F2115" s="2">
        <v>45949</v>
      </c>
      <c r="G2115" s="2">
        <v>39406</v>
      </c>
      <c r="H2115" s="4">
        <v>86665</v>
      </c>
      <c r="I2115" s="4">
        <v>11295</v>
      </c>
      <c r="J2115" s="4">
        <f>Table1[[#This Row],[Basic Salary]]+Table1[[#This Row],[Bonus]]</f>
        <v>97960</v>
      </c>
      <c r="K2115">
        <v>87</v>
      </c>
      <c r="L2115">
        <v>68</v>
      </c>
      <c r="M2115" t="s">
        <v>53</v>
      </c>
      <c r="N2115">
        <v>116</v>
      </c>
    </row>
    <row r="2116" spans="1:14" x14ac:dyDescent="0.35">
      <c r="A2116" t="s">
        <v>3559</v>
      </c>
      <c r="B2116" t="s">
        <v>60</v>
      </c>
      <c r="C2116" t="s">
        <v>21</v>
      </c>
      <c r="D2116" t="s">
        <v>33</v>
      </c>
      <c r="E2116" t="s">
        <v>30</v>
      </c>
      <c r="F2116" s="2">
        <v>43642</v>
      </c>
      <c r="G2116" s="2">
        <v>39787</v>
      </c>
      <c r="H2116" s="4">
        <v>85323</v>
      </c>
      <c r="I2116" s="4">
        <v>12629</v>
      </c>
      <c r="J2116" s="4">
        <f>Table1[[#This Row],[Basic Salary]]+Table1[[#This Row],[Bonus]]</f>
        <v>97952</v>
      </c>
      <c r="K2116">
        <v>93</v>
      </c>
      <c r="L2116">
        <v>65</v>
      </c>
      <c r="M2116" t="s">
        <v>34</v>
      </c>
      <c r="N2116">
        <v>111</v>
      </c>
    </row>
    <row r="2117" spans="1:14" x14ac:dyDescent="0.35">
      <c r="A2117" t="s">
        <v>1245</v>
      </c>
      <c r="B2117" t="s">
        <v>60</v>
      </c>
      <c r="C2117" t="s">
        <v>15</v>
      </c>
      <c r="D2117" t="s">
        <v>16</v>
      </c>
      <c r="E2117" t="s">
        <v>26</v>
      </c>
      <c r="F2117" s="2">
        <v>43257</v>
      </c>
      <c r="G2117" s="2">
        <v>29304</v>
      </c>
      <c r="H2117" s="4">
        <v>81403</v>
      </c>
      <c r="I2117" s="4">
        <v>16542</v>
      </c>
      <c r="J2117" s="4">
        <f>Table1[[#This Row],[Basic Salary]]+Table1[[#This Row],[Bonus]]</f>
        <v>97945</v>
      </c>
      <c r="K2117">
        <v>60</v>
      </c>
      <c r="L2117">
        <v>43</v>
      </c>
      <c r="M2117" t="s">
        <v>31</v>
      </c>
      <c r="N2117">
        <v>105</v>
      </c>
    </row>
    <row r="2118" spans="1:14" x14ac:dyDescent="0.35">
      <c r="A2118" t="s">
        <v>4207</v>
      </c>
      <c r="B2118" t="s">
        <v>29</v>
      </c>
      <c r="C2118" t="s">
        <v>21</v>
      </c>
      <c r="D2118" t="s">
        <v>33</v>
      </c>
      <c r="E2118" t="s">
        <v>26</v>
      </c>
      <c r="F2118" s="2">
        <v>44052</v>
      </c>
      <c r="G2118" s="2">
        <v>40611</v>
      </c>
      <c r="H2118" s="4">
        <v>77706</v>
      </c>
      <c r="I2118" s="4">
        <v>20228</v>
      </c>
      <c r="J2118" s="4">
        <f>Table1[[#This Row],[Basic Salary]]+Table1[[#This Row],[Bonus]]</f>
        <v>97934</v>
      </c>
      <c r="K2118">
        <v>88</v>
      </c>
      <c r="L2118">
        <v>66</v>
      </c>
      <c r="M2118" t="s">
        <v>53</v>
      </c>
      <c r="N2118">
        <v>119</v>
      </c>
    </row>
    <row r="2119" spans="1:14" x14ac:dyDescent="0.35">
      <c r="A2119" t="s">
        <v>1026</v>
      </c>
      <c r="B2119" t="s">
        <v>50</v>
      </c>
      <c r="C2119" t="s">
        <v>21</v>
      </c>
      <c r="D2119" t="s">
        <v>16</v>
      </c>
      <c r="E2119" t="s">
        <v>30</v>
      </c>
      <c r="F2119" s="2">
        <v>42564</v>
      </c>
      <c r="G2119" s="2">
        <v>40933</v>
      </c>
      <c r="H2119" s="4">
        <v>86506</v>
      </c>
      <c r="I2119" s="4">
        <v>11413</v>
      </c>
      <c r="J2119" s="4">
        <f>Table1[[#This Row],[Basic Salary]]+Table1[[#This Row],[Bonus]]</f>
        <v>97919</v>
      </c>
      <c r="K2119">
        <v>69</v>
      </c>
      <c r="L2119">
        <v>98</v>
      </c>
      <c r="M2119" t="s">
        <v>37</v>
      </c>
      <c r="N2119">
        <v>101</v>
      </c>
    </row>
    <row r="2120" spans="1:14" x14ac:dyDescent="0.35">
      <c r="A2120" t="s">
        <v>3502</v>
      </c>
      <c r="B2120" t="s">
        <v>48</v>
      </c>
      <c r="C2120" t="s">
        <v>21</v>
      </c>
      <c r="D2120" t="s">
        <v>33</v>
      </c>
      <c r="E2120" t="s">
        <v>17</v>
      </c>
      <c r="F2120" s="2">
        <v>43634</v>
      </c>
      <c r="G2120" s="2">
        <v>38113</v>
      </c>
      <c r="H2120" s="4">
        <v>92542</v>
      </c>
      <c r="I2120" s="4">
        <v>5346</v>
      </c>
      <c r="J2120" s="4">
        <f>Table1[[#This Row],[Basic Salary]]+Table1[[#This Row],[Bonus]]</f>
        <v>97888</v>
      </c>
      <c r="K2120">
        <v>72</v>
      </c>
      <c r="L2120">
        <v>44</v>
      </c>
      <c r="M2120" t="s">
        <v>18</v>
      </c>
      <c r="N2120">
        <v>113</v>
      </c>
    </row>
    <row r="2121" spans="1:14" x14ac:dyDescent="0.35">
      <c r="A2121" t="s">
        <v>4034</v>
      </c>
      <c r="B2121" t="s">
        <v>20</v>
      </c>
      <c r="C2121" t="s">
        <v>21</v>
      </c>
      <c r="D2121" t="s">
        <v>46</v>
      </c>
      <c r="E2121" t="s">
        <v>30</v>
      </c>
      <c r="F2121" s="2">
        <v>43293</v>
      </c>
      <c r="G2121" s="2">
        <v>32655</v>
      </c>
      <c r="H2121" s="4">
        <v>82486</v>
      </c>
      <c r="I2121" s="4">
        <v>15378</v>
      </c>
      <c r="J2121" s="4">
        <f>Table1[[#This Row],[Basic Salary]]+Table1[[#This Row],[Bonus]]</f>
        <v>97864</v>
      </c>
      <c r="K2121">
        <v>94</v>
      </c>
      <c r="L2121">
        <v>49</v>
      </c>
      <c r="M2121" t="s">
        <v>27</v>
      </c>
      <c r="N2121">
        <v>117</v>
      </c>
    </row>
    <row r="2122" spans="1:14" x14ac:dyDescent="0.35">
      <c r="A2122" t="s">
        <v>2037</v>
      </c>
      <c r="B2122" t="s">
        <v>45</v>
      </c>
      <c r="C2122" t="s">
        <v>15</v>
      </c>
      <c r="D2122" t="s">
        <v>40</v>
      </c>
      <c r="E2122" t="s">
        <v>65</v>
      </c>
      <c r="F2122" s="2">
        <v>43063</v>
      </c>
      <c r="G2122" s="2">
        <v>35695</v>
      </c>
      <c r="H2122" s="4">
        <v>87852</v>
      </c>
      <c r="I2122" s="4">
        <v>9959</v>
      </c>
      <c r="J2122" s="4">
        <f>Table1[[#This Row],[Basic Salary]]+Table1[[#This Row],[Bonus]]</f>
        <v>97811</v>
      </c>
      <c r="K2122">
        <v>93</v>
      </c>
      <c r="L2122">
        <v>68</v>
      </c>
      <c r="M2122" t="s">
        <v>23</v>
      </c>
      <c r="N2122">
        <v>119</v>
      </c>
    </row>
    <row r="2123" spans="1:14" x14ac:dyDescent="0.35">
      <c r="A2123" t="s">
        <v>4162</v>
      </c>
      <c r="B2123" t="s">
        <v>50</v>
      </c>
      <c r="C2123" t="s">
        <v>15</v>
      </c>
      <c r="D2123" t="s">
        <v>33</v>
      </c>
      <c r="E2123" t="s">
        <v>17</v>
      </c>
      <c r="F2123" s="2">
        <v>43209</v>
      </c>
      <c r="G2123" s="2">
        <v>37393</v>
      </c>
      <c r="H2123" s="4">
        <v>77805</v>
      </c>
      <c r="I2123" s="4">
        <v>20004</v>
      </c>
      <c r="J2123" s="4">
        <f>Table1[[#This Row],[Basic Salary]]+Table1[[#This Row],[Bonus]]</f>
        <v>97809</v>
      </c>
      <c r="K2123">
        <v>99</v>
      </c>
      <c r="L2123">
        <v>41</v>
      </c>
      <c r="M2123" t="s">
        <v>53</v>
      </c>
      <c r="N2123">
        <v>115</v>
      </c>
    </row>
    <row r="2124" spans="1:14" x14ac:dyDescent="0.35">
      <c r="A2124" t="s">
        <v>1604</v>
      </c>
      <c r="B2124" t="s">
        <v>93</v>
      </c>
      <c r="C2124" t="s">
        <v>15</v>
      </c>
      <c r="D2124" t="s">
        <v>33</v>
      </c>
      <c r="E2124" t="s">
        <v>30</v>
      </c>
      <c r="F2124" s="2">
        <v>43082</v>
      </c>
      <c r="G2124" s="2">
        <v>36576</v>
      </c>
      <c r="H2124" s="4">
        <v>81747</v>
      </c>
      <c r="I2124" s="4">
        <v>16059</v>
      </c>
      <c r="J2124" s="4">
        <f>Table1[[#This Row],[Basic Salary]]+Table1[[#This Row],[Bonus]]</f>
        <v>97806</v>
      </c>
      <c r="K2124">
        <v>62</v>
      </c>
      <c r="L2124">
        <v>57</v>
      </c>
      <c r="M2124" t="s">
        <v>18</v>
      </c>
      <c r="N2124">
        <v>115</v>
      </c>
    </row>
    <row r="2125" spans="1:14" x14ac:dyDescent="0.35">
      <c r="A2125" t="s">
        <v>2327</v>
      </c>
      <c r="B2125" t="s">
        <v>39</v>
      </c>
      <c r="C2125" t="s">
        <v>21</v>
      </c>
      <c r="D2125" t="s">
        <v>16</v>
      </c>
      <c r="E2125" t="s">
        <v>51</v>
      </c>
      <c r="F2125" s="2">
        <v>45644</v>
      </c>
      <c r="G2125" s="2">
        <v>38993</v>
      </c>
      <c r="H2125" s="4">
        <v>71647</v>
      </c>
      <c r="I2125" s="4">
        <v>26136</v>
      </c>
      <c r="J2125" s="4">
        <f>Table1[[#This Row],[Basic Salary]]+Table1[[#This Row],[Bonus]]</f>
        <v>97783</v>
      </c>
      <c r="K2125">
        <v>73</v>
      </c>
      <c r="L2125">
        <v>41</v>
      </c>
      <c r="M2125" t="s">
        <v>31</v>
      </c>
      <c r="N2125">
        <v>113</v>
      </c>
    </row>
    <row r="2126" spans="1:14" x14ac:dyDescent="0.35">
      <c r="A2126" t="s">
        <v>3900</v>
      </c>
      <c r="B2126" t="s">
        <v>129</v>
      </c>
      <c r="C2126" t="s">
        <v>21</v>
      </c>
      <c r="D2126" t="s">
        <v>40</v>
      </c>
      <c r="E2126" t="s">
        <v>22</v>
      </c>
      <c r="F2126" s="2">
        <v>42460</v>
      </c>
      <c r="G2126" s="2">
        <v>32234</v>
      </c>
      <c r="H2126" s="4">
        <v>69696</v>
      </c>
      <c r="I2126" s="4">
        <v>28060</v>
      </c>
      <c r="J2126" s="4">
        <f>Table1[[#This Row],[Basic Salary]]+Table1[[#This Row],[Bonus]]</f>
        <v>97756</v>
      </c>
      <c r="K2126">
        <v>99</v>
      </c>
      <c r="L2126">
        <v>50</v>
      </c>
      <c r="M2126" t="s">
        <v>23</v>
      </c>
      <c r="N2126">
        <v>108</v>
      </c>
    </row>
    <row r="2127" spans="1:14" x14ac:dyDescent="0.35">
      <c r="A2127" t="s">
        <v>2422</v>
      </c>
      <c r="B2127" t="s">
        <v>129</v>
      </c>
      <c r="C2127" t="s">
        <v>21</v>
      </c>
      <c r="D2127" t="s">
        <v>25</v>
      </c>
      <c r="E2127" t="s">
        <v>30</v>
      </c>
      <c r="F2127" s="2">
        <v>45051</v>
      </c>
      <c r="G2127" s="2">
        <v>40924</v>
      </c>
      <c r="H2127" s="4">
        <v>77862</v>
      </c>
      <c r="I2127" s="4">
        <v>19858</v>
      </c>
      <c r="J2127" s="4">
        <f>Table1[[#This Row],[Basic Salary]]+Table1[[#This Row],[Bonus]]</f>
        <v>97720</v>
      </c>
      <c r="K2127">
        <v>75</v>
      </c>
      <c r="L2127">
        <v>77</v>
      </c>
      <c r="M2127" t="s">
        <v>53</v>
      </c>
      <c r="N2127">
        <v>120</v>
      </c>
    </row>
    <row r="2128" spans="1:14" x14ac:dyDescent="0.35">
      <c r="A2128" t="s">
        <v>1160</v>
      </c>
      <c r="B2128" t="s">
        <v>57</v>
      </c>
      <c r="C2128" t="s">
        <v>21</v>
      </c>
      <c r="D2128" t="s">
        <v>40</v>
      </c>
      <c r="E2128" t="s">
        <v>65</v>
      </c>
      <c r="F2128" s="2">
        <v>43393</v>
      </c>
      <c r="G2128" s="2">
        <v>33986</v>
      </c>
      <c r="H2128" s="4">
        <v>72227</v>
      </c>
      <c r="I2128" s="4">
        <v>25429</v>
      </c>
      <c r="J2128" s="4">
        <f>Table1[[#This Row],[Basic Salary]]+Table1[[#This Row],[Bonus]]</f>
        <v>97656</v>
      </c>
      <c r="K2128">
        <v>87</v>
      </c>
      <c r="L2128">
        <v>42</v>
      </c>
      <c r="M2128" t="s">
        <v>18</v>
      </c>
      <c r="N2128">
        <v>113</v>
      </c>
    </row>
    <row r="2129" spans="1:14" x14ac:dyDescent="0.35">
      <c r="A2129" t="s">
        <v>902</v>
      </c>
      <c r="B2129" t="s">
        <v>87</v>
      </c>
      <c r="C2129" t="s">
        <v>21</v>
      </c>
      <c r="D2129" t="s">
        <v>46</v>
      </c>
      <c r="E2129" t="s">
        <v>65</v>
      </c>
      <c r="F2129" s="2">
        <v>42570</v>
      </c>
      <c r="G2129" s="2">
        <v>36246</v>
      </c>
      <c r="H2129" s="4">
        <v>79186</v>
      </c>
      <c r="I2129" s="4">
        <v>18412</v>
      </c>
      <c r="J2129" s="4">
        <f>Table1[[#This Row],[Basic Salary]]+Table1[[#This Row],[Bonus]]</f>
        <v>97598</v>
      </c>
      <c r="K2129">
        <v>89</v>
      </c>
      <c r="L2129">
        <v>100</v>
      </c>
      <c r="M2129" t="s">
        <v>34</v>
      </c>
      <c r="N2129">
        <v>117</v>
      </c>
    </row>
    <row r="2130" spans="1:14" x14ac:dyDescent="0.35">
      <c r="A2130" t="s">
        <v>593</v>
      </c>
      <c r="B2130" t="s">
        <v>93</v>
      </c>
      <c r="C2130" t="s">
        <v>21</v>
      </c>
      <c r="D2130" t="s">
        <v>46</v>
      </c>
      <c r="E2130" t="s">
        <v>26</v>
      </c>
      <c r="F2130" s="2">
        <v>42297</v>
      </c>
      <c r="G2130" s="2">
        <v>38120</v>
      </c>
      <c r="H2130" s="4">
        <v>86623</v>
      </c>
      <c r="I2130" s="4">
        <v>10950</v>
      </c>
      <c r="J2130" s="4">
        <f>Table1[[#This Row],[Basic Salary]]+Table1[[#This Row],[Bonus]]</f>
        <v>97573</v>
      </c>
      <c r="K2130">
        <v>72</v>
      </c>
      <c r="L2130">
        <v>97</v>
      </c>
      <c r="M2130" t="s">
        <v>34</v>
      </c>
      <c r="N2130">
        <v>109</v>
      </c>
    </row>
    <row r="2131" spans="1:14" x14ac:dyDescent="0.35">
      <c r="A2131" t="s">
        <v>2092</v>
      </c>
      <c r="B2131" t="s">
        <v>75</v>
      </c>
      <c r="C2131" t="s">
        <v>21</v>
      </c>
      <c r="D2131" t="s">
        <v>25</v>
      </c>
      <c r="E2131" t="s">
        <v>22</v>
      </c>
      <c r="F2131" s="2">
        <v>43520</v>
      </c>
      <c r="G2131" s="2">
        <v>33791</v>
      </c>
      <c r="H2131" s="4">
        <v>68178</v>
      </c>
      <c r="I2131" s="4">
        <v>29320</v>
      </c>
      <c r="J2131" s="4">
        <f>Table1[[#This Row],[Basic Salary]]+Table1[[#This Row],[Bonus]]</f>
        <v>97498</v>
      </c>
      <c r="K2131">
        <v>97</v>
      </c>
      <c r="L2131">
        <v>64</v>
      </c>
      <c r="M2131" t="s">
        <v>27</v>
      </c>
      <c r="N2131">
        <v>103</v>
      </c>
    </row>
    <row r="2132" spans="1:14" x14ac:dyDescent="0.35">
      <c r="A2132" t="s">
        <v>2930</v>
      </c>
      <c r="B2132" t="s">
        <v>85</v>
      </c>
      <c r="C2132" t="s">
        <v>21</v>
      </c>
      <c r="D2132" t="s">
        <v>16</v>
      </c>
      <c r="E2132" t="s">
        <v>65</v>
      </c>
      <c r="F2132" s="2">
        <v>42023</v>
      </c>
      <c r="G2132" s="2">
        <v>38139</v>
      </c>
      <c r="H2132" s="4">
        <v>86225</v>
      </c>
      <c r="I2132" s="4">
        <v>11240</v>
      </c>
      <c r="J2132" s="4">
        <f>Table1[[#This Row],[Basic Salary]]+Table1[[#This Row],[Bonus]]</f>
        <v>97465</v>
      </c>
      <c r="K2132">
        <v>60</v>
      </c>
      <c r="L2132">
        <v>74</v>
      </c>
      <c r="M2132" t="s">
        <v>23</v>
      </c>
      <c r="N2132">
        <v>116</v>
      </c>
    </row>
    <row r="2133" spans="1:14" x14ac:dyDescent="0.35">
      <c r="A2133" t="s">
        <v>4043</v>
      </c>
      <c r="B2133" t="s">
        <v>77</v>
      </c>
      <c r="C2133" t="s">
        <v>21</v>
      </c>
      <c r="D2133" t="s">
        <v>40</v>
      </c>
      <c r="E2133" t="s">
        <v>51</v>
      </c>
      <c r="F2133" s="2">
        <v>42938</v>
      </c>
      <c r="G2133" s="2">
        <v>38436</v>
      </c>
      <c r="H2133" s="4">
        <v>71089</v>
      </c>
      <c r="I2133" s="4">
        <v>26351</v>
      </c>
      <c r="J2133" s="4">
        <f>Table1[[#This Row],[Basic Salary]]+Table1[[#This Row],[Bonus]]</f>
        <v>97440</v>
      </c>
      <c r="K2133">
        <v>78</v>
      </c>
      <c r="L2133">
        <v>81</v>
      </c>
      <c r="M2133" t="s">
        <v>34</v>
      </c>
      <c r="N2133">
        <v>113</v>
      </c>
    </row>
    <row r="2134" spans="1:14" x14ac:dyDescent="0.35">
      <c r="A2134" t="s">
        <v>3446</v>
      </c>
      <c r="B2134" t="s">
        <v>75</v>
      </c>
      <c r="C2134" t="s">
        <v>15</v>
      </c>
      <c r="D2134" t="s">
        <v>40</v>
      </c>
      <c r="E2134" t="s">
        <v>22</v>
      </c>
      <c r="F2134" s="2">
        <v>42910</v>
      </c>
      <c r="G2134" s="2">
        <v>30571</v>
      </c>
      <c r="H2134" s="4">
        <v>83345</v>
      </c>
      <c r="I2134" s="4">
        <v>14055</v>
      </c>
      <c r="J2134" s="4">
        <f>Table1[[#This Row],[Basic Salary]]+Table1[[#This Row],[Bonus]]</f>
        <v>97400</v>
      </c>
      <c r="K2134">
        <v>94</v>
      </c>
      <c r="L2134">
        <v>77</v>
      </c>
      <c r="M2134" t="s">
        <v>53</v>
      </c>
      <c r="N2134">
        <v>108</v>
      </c>
    </row>
    <row r="2135" spans="1:14" x14ac:dyDescent="0.35">
      <c r="A2135" t="s">
        <v>3840</v>
      </c>
      <c r="B2135" t="s">
        <v>89</v>
      </c>
      <c r="C2135" t="s">
        <v>15</v>
      </c>
      <c r="D2135" t="s">
        <v>33</v>
      </c>
      <c r="E2135" t="s">
        <v>30</v>
      </c>
      <c r="F2135" s="2">
        <v>45585</v>
      </c>
      <c r="G2135" s="2">
        <v>34643</v>
      </c>
      <c r="H2135" s="4">
        <v>72734</v>
      </c>
      <c r="I2135" s="4">
        <v>24655</v>
      </c>
      <c r="J2135" s="4">
        <f>Table1[[#This Row],[Basic Salary]]+Table1[[#This Row],[Bonus]]</f>
        <v>97389</v>
      </c>
      <c r="K2135">
        <v>78</v>
      </c>
      <c r="L2135">
        <v>75</v>
      </c>
      <c r="M2135" t="s">
        <v>34</v>
      </c>
      <c r="N2135">
        <v>110</v>
      </c>
    </row>
    <row r="2136" spans="1:14" x14ac:dyDescent="0.35">
      <c r="A2136" t="s">
        <v>3146</v>
      </c>
      <c r="B2136" t="s">
        <v>20</v>
      </c>
      <c r="C2136" t="s">
        <v>15</v>
      </c>
      <c r="D2136" t="s">
        <v>16</v>
      </c>
      <c r="E2136" t="s">
        <v>51</v>
      </c>
      <c r="F2136" s="2">
        <v>45642</v>
      </c>
      <c r="G2136" s="2">
        <v>35893</v>
      </c>
      <c r="H2136" s="4">
        <v>72259</v>
      </c>
      <c r="I2136" s="4">
        <v>25116</v>
      </c>
      <c r="J2136" s="4">
        <f>Table1[[#This Row],[Basic Salary]]+Table1[[#This Row],[Bonus]]</f>
        <v>97375</v>
      </c>
      <c r="K2136">
        <v>95</v>
      </c>
      <c r="L2136">
        <v>59</v>
      </c>
      <c r="M2136" t="s">
        <v>18</v>
      </c>
      <c r="N2136">
        <v>111</v>
      </c>
    </row>
    <row r="2137" spans="1:14" x14ac:dyDescent="0.35">
      <c r="A2137" t="s">
        <v>3885</v>
      </c>
      <c r="B2137" t="s">
        <v>93</v>
      </c>
      <c r="C2137" t="s">
        <v>21</v>
      </c>
      <c r="D2137" t="s">
        <v>25</v>
      </c>
      <c r="E2137" t="s">
        <v>22</v>
      </c>
      <c r="F2137" s="2">
        <v>44501</v>
      </c>
      <c r="G2137" s="2">
        <v>31289</v>
      </c>
      <c r="H2137" s="4">
        <v>83126</v>
      </c>
      <c r="I2137" s="4">
        <v>14240</v>
      </c>
      <c r="J2137" s="4">
        <f>Table1[[#This Row],[Basic Salary]]+Table1[[#This Row],[Bonus]]</f>
        <v>97366</v>
      </c>
      <c r="K2137">
        <v>75</v>
      </c>
      <c r="L2137">
        <v>91</v>
      </c>
      <c r="M2137" t="s">
        <v>53</v>
      </c>
      <c r="N2137">
        <v>106</v>
      </c>
    </row>
    <row r="2138" spans="1:14" x14ac:dyDescent="0.35">
      <c r="A2138" t="s">
        <v>3825</v>
      </c>
      <c r="B2138" t="s">
        <v>42</v>
      </c>
      <c r="C2138" t="s">
        <v>15</v>
      </c>
      <c r="D2138" t="s">
        <v>33</v>
      </c>
      <c r="E2138" t="s">
        <v>22</v>
      </c>
      <c r="F2138" s="2">
        <v>45110</v>
      </c>
      <c r="G2138" s="2">
        <v>40572</v>
      </c>
      <c r="H2138" s="4">
        <v>75398</v>
      </c>
      <c r="I2138" s="4">
        <v>21946</v>
      </c>
      <c r="J2138" s="4">
        <f>Table1[[#This Row],[Basic Salary]]+Table1[[#This Row],[Bonus]]</f>
        <v>97344</v>
      </c>
      <c r="K2138">
        <v>68</v>
      </c>
      <c r="L2138">
        <v>91</v>
      </c>
      <c r="M2138" t="s">
        <v>53</v>
      </c>
      <c r="N2138">
        <v>110</v>
      </c>
    </row>
    <row r="2139" spans="1:14" x14ac:dyDescent="0.35">
      <c r="A2139" t="s">
        <v>5050</v>
      </c>
      <c r="B2139" t="s">
        <v>93</v>
      </c>
      <c r="C2139" t="s">
        <v>15</v>
      </c>
      <c r="D2139" t="s">
        <v>46</v>
      </c>
      <c r="E2139" t="s">
        <v>65</v>
      </c>
      <c r="F2139" s="2">
        <v>43718</v>
      </c>
      <c r="G2139" s="2">
        <v>29319</v>
      </c>
      <c r="H2139" s="4">
        <v>82631</v>
      </c>
      <c r="I2139" s="4">
        <v>14686</v>
      </c>
      <c r="J2139" s="4">
        <f>Table1[[#This Row],[Basic Salary]]+Table1[[#This Row],[Bonus]]</f>
        <v>97317</v>
      </c>
      <c r="K2139">
        <v>67</v>
      </c>
      <c r="L2139">
        <v>71</v>
      </c>
      <c r="M2139" t="s">
        <v>53</v>
      </c>
      <c r="N2139">
        <v>114</v>
      </c>
    </row>
    <row r="2140" spans="1:14" x14ac:dyDescent="0.35">
      <c r="A2140" t="s">
        <v>3169</v>
      </c>
      <c r="B2140" t="s">
        <v>89</v>
      </c>
      <c r="C2140" t="s">
        <v>15</v>
      </c>
      <c r="D2140" t="s">
        <v>33</v>
      </c>
      <c r="E2140" t="s">
        <v>22</v>
      </c>
      <c r="F2140" s="2">
        <v>45364</v>
      </c>
      <c r="G2140" s="2">
        <v>38468</v>
      </c>
      <c r="H2140" s="4">
        <v>68434</v>
      </c>
      <c r="I2140" s="4">
        <v>28878</v>
      </c>
      <c r="J2140" s="4">
        <f>Table1[[#This Row],[Basic Salary]]+Table1[[#This Row],[Bonus]]</f>
        <v>97312</v>
      </c>
      <c r="K2140">
        <v>74</v>
      </c>
      <c r="L2140">
        <v>48</v>
      </c>
      <c r="M2140" t="s">
        <v>18</v>
      </c>
      <c r="N2140">
        <v>113</v>
      </c>
    </row>
    <row r="2141" spans="1:14" x14ac:dyDescent="0.35">
      <c r="A2141" t="s">
        <v>3142</v>
      </c>
      <c r="B2141" t="s">
        <v>62</v>
      </c>
      <c r="C2141" t="s">
        <v>21</v>
      </c>
      <c r="D2141" t="s">
        <v>25</v>
      </c>
      <c r="E2141" t="s">
        <v>22</v>
      </c>
      <c r="F2141" s="2">
        <v>44827</v>
      </c>
      <c r="G2141" s="2">
        <v>39186</v>
      </c>
      <c r="H2141" s="4">
        <v>73493</v>
      </c>
      <c r="I2141" s="4">
        <v>23816</v>
      </c>
      <c r="J2141" s="4">
        <f>Table1[[#This Row],[Basic Salary]]+Table1[[#This Row],[Bonus]]</f>
        <v>97309</v>
      </c>
      <c r="K2141">
        <v>89</v>
      </c>
      <c r="L2141">
        <v>87</v>
      </c>
      <c r="M2141" t="s">
        <v>34</v>
      </c>
      <c r="N2141">
        <v>108</v>
      </c>
    </row>
    <row r="2142" spans="1:14" x14ac:dyDescent="0.35">
      <c r="A2142" t="s">
        <v>3178</v>
      </c>
      <c r="B2142" t="s">
        <v>57</v>
      </c>
      <c r="C2142" t="s">
        <v>21</v>
      </c>
      <c r="D2142" t="s">
        <v>33</v>
      </c>
      <c r="E2142" t="s">
        <v>65</v>
      </c>
      <c r="F2142" s="2">
        <v>43760</v>
      </c>
      <c r="G2142" s="2">
        <v>36491</v>
      </c>
      <c r="H2142" s="4">
        <v>67366</v>
      </c>
      <c r="I2142" s="4">
        <v>29923</v>
      </c>
      <c r="J2142" s="4">
        <f>Table1[[#This Row],[Basic Salary]]+Table1[[#This Row],[Bonus]]</f>
        <v>97289</v>
      </c>
      <c r="K2142">
        <v>67</v>
      </c>
      <c r="L2142">
        <v>93</v>
      </c>
      <c r="M2142" t="s">
        <v>18</v>
      </c>
      <c r="N2142">
        <v>104</v>
      </c>
    </row>
    <row r="2143" spans="1:14" x14ac:dyDescent="0.35">
      <c r="A2143" t="s">
        <v>1901</v>
      </c>
      <c r="B2143" t="s">
        <v>69</v>
      </c>
      <c r="C2143" t="s">
        <v>21</v>
      </c>
      <c r="D2143" t="s">
        <v>40</v>
      </c>
      <c r="E2143" t="s">
        <v>22</v>
      </c>
      <c r="F2143" s="2">
        <v>42230</v>
      </c>
      <c r="G2143" s="2">
        <v>31134</v>
      </c>
      <c r="H2143" s="4">
        <v>75749</v>
      </c>
      <c r="I2143" s="4">
        <v>21511</v>
      </c>
      <c r="J2143" s="4">
        <f>Table1[[#This Row],[Basic Salary]]+Table1[[#This Row],[Bonus]]</f>
        <v>97260</v>
      </c>
      <c r="K2143">
        <v>72</v>
      </c>
      <c r="L2143">
        <v>44</v>
      </c>
      <c r="M2143" t="s">
        <v>53</v>
      </c>
      <c r="N2143">
        <v>107</v>
      </c>
    </row>
    <row r="2144" spans="1:14" x14ac:dyDescent="0.35">
      <c r="A2144" t="s">
        <v>1643</v>
      </c>
      <c r="B2144" t="s">
        <v>93</v>
      </c>
      <c r="C2144" t="s">
        <v>15</v>
      </c>
      <c r="D2144" t="s">
        <v>33</v>
      </c>
      <c r="E2144" t="s">
        <v>17</v>
      </c>
      <c r="F2144" s="2">
        <v>44928</v>
      </c>
      <c r="G2144" s="2">
        <v>31381</v>
      </c>
      <c r="H2144" s="4">
        <v>90100</v>
      </c>
      <c r="I2144" s="4">
        <v>7093</v>
      </c>
      <c r="J2144" s="4">
        <f>Table1[[#This Row],[Basic Salary]]+Table1[[#This Row],[Bonus]]</f>
        <v>97193</v>
      </c>
      <c r="K2144">
        <v>64</v>
      </c>
      <c r="L2144">
        <v>48</v>
      </c>
      <c r="M2144" t="s">
        <v>37</v>
      </c>
      <c r="N2144">
        <v>104</v>
      </c>
    </row>
    <row r="2145" spans="1:14" x14ac:dyDescent="0.35">
      <c r="A2145" t="s">
        <v>1641</v>
      </c>
      <c r="B2145" t="s">
        <v>50</v>
      </c>
      <c r="C2145" t="s">
        <v>21</v>
      </c>
      <c r="D2145" t="s">
        <v>81</v>
      </c>
      <c r="E2145" t="s">
        <v>65</v>
      </c>
      <c r="F2145" s="2">
        <v>43296</v>
      </c>
      <c r="G2145" s="2">
        <v>41025</v>
      </c>
      <c r="H2145" s="4">
        <v>74155</v>
      </c>
      <c r="I2145" s="4">
        <v>23026</v>
      </c>
      <c r="J2145" s="4">
        <f>Table1[[#This Row],[Basic Salary]]+Table1[[#This Row],[Bonus]]</f>
        <v>97181</v>
      </c>
      <c r="K2145">
        <v>61</v>
      </c>
      <c r="L2145">
        <v>80</v>
      </c>
      <c r="M2145" t="s">
        <v>27</v>
      </c>
      <c r="N2145">
        <v>111</v>
      </c>
    </row>
    <row r="2146" spans="1:14" x14ac:dyDescent="0.35">
      <c r="A2146" t="s">
        <v>262</v>
      </c>
      <c r="B2146" t="s">
        <v>50</v>
      </c>
      <c r="C2146" t="s">
        <v>15</v>
      </c>
      <c r="D2146" t="s">
        <v>81</v>
      </c>
      <c r="E2146" t="s">
        <v>51</v>
      </c>
      <c r="F2146" s="2">
        <v>43187</v>
      </c>
      <c r="G2146" s="2">
        <v>30425</v>
      </c>
      <c r="H2146" s="4">
        <v>75639</v>
      </c>
      <c r="I2146" s="4">
        <v>21523</v>
      </c>
      <c r="J2146" s="4">
        <f>Table1[[#This Row],[Basic Salary]]+Table1[[#This Row],[Bonus]]</f>
        <v>97162</v>
      </c>
      <c r="K2146">
        <v>88</v>
      </c>
      <c r="L2146">
        <v>88</v>
      </c>
      <c r="M2146" t="s">
        <v>23</v>
      </c>
      <c r="N2146">
        <v>109</v>
      </c>
    </row>
    <row r="2147" spans="1:14" x14ac:dyDescent="0.35">
      <c r="A2147" t="s">
        <v>4460</v>
      </c>
      <c r="B2147" t="s">
        <v>89</v>
      </c>
      <c r="C2147" t="s">
        <v>21</v>
      </c>
      <c r="D2147" t="s">
        <v>81</v>
      </c>
      <c r="E2147" t="s">
        <v>22</v>
      </c>
      <c r="F2147" s="2">
        <v>42523</v>
      </c>
      <c r="G2147" s="2">
        <v>32349</v>
      </c>
      <c r="H2147" s="4">
        <v>70045</v>
      </c>
      <c r="I2147" s="4">
        <v>27073</v>
      </c>
      <c r="J2147" s="4">
        <f>Table1[[#This Row],[Basic Salary]]+Table1[[#This Row],[Bonus]]</f>
        <v>97118</v>
      </c>
      <c r="K2147">
        <v>97</v>
      </c>
      <c r="L2147">
        <v>77</v>
      </c>
      <c r="M2147" t="s">
        <v>34</v>
      </c>
      <c r="N2147">
        <v>118</v>
      </c>
    </row>
    <row r="2148" spans="1:14" x14ac:dyDescent="0.35">
      <c r="A2148" t="s">
        <v>3203</v>
      </c>
      <c r="B2148" t="s">
        <v>71</v>
      </c>
      <c r="C2148" t="s">
        <v>15</v>
      </c>
      <c r="D2148" t="s">
        <v>81</v>
      </c>
      <c r="E2148" t="s">
        <v>17</v>
      </c>
      <c r="F2148" s="2">
        <v>43038</v>
      </c>
      <c r="G2148" s="2">
        <v>36796</v>
      </c>
      <c r="H2148" s="4">
        <v>84618</v>
      </c>
      <c r="I2148" s="4">
        <v>12494</v>
      </c>
      <c r="J2148" s="4">
        <f>Table1[[#This Row],[Basic Salary]]+Table1[[#This Row],[Bonus]]</f>
        <v>97112</v>
      </c>
      <c r="K2148">
        <v>78</v>
      </c>
      <c r="L2148">
        <v>79</v>
      </c>
      <c r="M2148" t="s">
        <v>31</v>
      </c>
      <c r="N2148">
        <v>108</v>
      </c>
    </row>
    <row r="2149" spans="1:14" x14ac:dyDescent="0.35">
      <c r="A2149" t="s">
        <v>2333</v>
      </c>
      <c r="B2149" t="s">
        <v>71</v>
      </c>
      <c r="C2149" t="s">
        <v>21</v>
      </c>
      <c r="D2149" t="s">
        <v>81</v>
      </c>
      <c r="E2149" t="s">
        <v>51</v>
      </c>
      <c r="F2149" s="2">
        <v>44451</v>
      </c>
      <c r="G2149" s="2">
        <v>36367</v>
      </c>
      <c r="H2149" s="4">
        <v>87611</v>
      </c>
      <c r="I2149" s="4">
        <v>9486</v>
      </c>
      <c r="J2149" s="4">
        <f>Table1[[#This Row],[Basic Salary]]+Table1[[#This Row],[Bonus]]</f>
        <v>97097</v>
      </c>
      <c r="K2149">
        <v>80</v>
      </c>
      <c r="L2149">
        <v>99</v>
      </c>
      <c r="M2149" t="s">
        <v>27</v>
      </c>
      <c r="N2149">
        <v>106</v>
      </c>
    </row>
    <row r="2150" spans="1:14" x14ac:dyDescent="0.35">
      <c r="A2150" t="s">
        <v>1447</v>
      </c>
      <c r="B2150" t="s">
        <v>87</v>
      </c>
      <c r="C2150" t="s">
        <v>15</v>
      </c>
      <c r="D2150" t="s">
        <v>43</v>
      </c>
      <c r="E2150" t="s">
        <v>30</v>
      </c>
      <c r="F2150" s="2">
        <v>42111</v>
      </c>
      <c r="G2150" s="2">
        <v>32842</v>
      </c>
      <c r="H2150" s="4">
        <v>73608</v>
      </c>
      <c r="I2150" s="4">
        <v>23466</v>
      </c>
      <c r="J2150" s="4">
        <f>Table1[[#This Row],[Basic Salary]]+Table1[[#This Row],[Bonus]]</f>
        <v>97074</v>
      </c>
      <c r="K2150">
        <v>83</v>
      </c>
      <c r="L2150">
        <v>85</v>
      </c>
      <c r="M2150" t="s">
        <v>31</v>
      </c>
      <c r="N2150">
        <v>110</v>
      </c>
    </row>
    <row r="2151" spans="1:14" x14ac:dyDescent="0.35">
      <c r="A2151" t="s">
        <v>1892</v>
      </c>
      <c r="B2151" t="s">
        <v>93</v>
      </c>
      <c r="C2151" t="s">
        <v>21</v>
      </c>
      <c r="D2151" t="s">
        <v>43</v>
      </c>
      <c r="E2151" t="s">
        <v>17</v>
      </c>
      <c r="F2151" s="2">
        <v>42099</v>
      </c>
      <c r="G2151" s="2">
        <v>38361</v>
      </c>
      <c r="H2151" s="4">
        <v>86994</v>
      </c>
      <c r="I2151" s="4">
        <v>10079</v>
      </c>
      <c r="J2151" s="4">
        <f>Table1[[#This Row],[Basic Salary]]+Table1[[#This Row],[Bonus]]</f>
        <v>97073</v>
      </c>
      <c r="K2151">
        <v>85</v>
      </c>
      <c r="L2151">
        <v>80</v>
      </c>
      <c r="M2151" t="s">
        <v>53</v>
      </c>
      <c r="N2151">
        <v>115</v>
      </c>
    </row>
    <row r="2152" spans="1:14" x14ac:dyDescent="0.35">
      <c r="A2152" t="s">
        <v>4168</v>
      </c>
      <c r="B2152" t="s">
        <v>62</v>
      </c>
      <c r="C2152" t="s">
        <v>21</v>
      </c>
      <c r="D2152" t="s">
        <v>16</v>
      </c>
      <c r="E2152" t="s">
        <v>17</v>
      </c>
      <c r="F2152" s="2">
        <v>44798</v>
      </c>
      <c r="G2152" s="2">
        <v>33652</v>
      </c>
      <c r="H2152" s="4">
        <v>86279</v>
      </c>
      <c r="I2152" s="4">
        <v>10794</v>
      </c>
      <c r="J2152" s="4">
        <f>Table1[[#This Row],[Basic Salary]]+Table1[[#This Row],[Bonus]]</f>
        <v>97073</v>
      </c>
      <c r="K2152">
        <v>72</v>
      </c>
      <c r="L2152">
        <v>89</v>
      </c>
      <c r="M2152" t="s">
        <v>18</v>
      </c>
      <c r="N2152">
        <v>108</v>
      </c>
    </row>
    <row r="2153" spans="1:14" x14ac:dyDescent="0.35">
      <c r="A2153" t="s">
        <v>895</v>
      </c>
      <c r="B2153" t="s">
        <v>36</v>
      </c>
      <c r="C2153" t="s">
        <v>21</v>
      </c>
      <c r="D2153" t="s">
        <v>81</v>
      </c>
      <c r="E2153" t="s">
        <v>17</v>
      </c>
      <c r="F2153" s="2">
        <v>42654</v>
      </c>
      <c r="G2153" s="2">
        <v>32083</v>
      </c>
      <c r="H2153" s="4">
        <v>90991</v>
      </c>
      <c r="I2153" s="4">
        <v>6047</v>
      </c>
      <c r="J2153" s="4">
        <f>Table1[[#This Row],[Basic Salary]]+Table1[[#This Row],[Bonus]]</f>
        <v>97038</v>
      </c>
      <c r="K2153">
        <v>64</v>
      </c>
      <c r="L2153">
        <v>61</v>
      </c>
      <c r="M2153" t="s">
        <v>27</v>
      </c>
      <c r="N2153">
        <v>104</v>
      </c>
    </row>
    <row r="2154" spans="1:14" x14ac:dyDescent="0.35">
      <c r="A2154" t="s">
        <v>3787</v>
      </c>
      <c r="B2154" t="s">
        <v>69</v>
      </c>
      <c r="C2154" t="s">
        <v>21</v>
      </c>
      <c r="D2154" t="s">
        <v>46</v>
      </c>
      <c r="E2154" t="s">
        <v>22</v>
      </c>
      <c r="F2154" s="2">
        <v>42148</v>
      </c>
      <c r="G2154" s="2">
        <v>37802</v>
      </c>
      <c r="H2154" s="4">
        <v>69960</v>
      </c>
      <c r="I2154" s="4">
        <v>27070</v>
      </c>
      <c r="J2154" s="4">
        <f>Table1[[#This Row],[Basic Salary]]+Table1[[#This Row],[Bonus]]</f>
        <v>97030</v>
      </c>
      <c r="K2154">
        <v>98</v>
      </c>
      <c r="L2154">
        <v>70</v>
      </c>
      <c r="M2154" t="s">
        <v>37</v>
      </c>
      <c r="N2154">
        <v>112</v>
      </c>
    </row>
    <row r="2155" spans="1:14" x14ac:dyDescent="0.35">
      <c r="A2155" t="s">
        <v>2873</v>
      </c>
      <c r="B2155" t="s">
        <v>93</v>
      </c>
      <c r="C2155" t="s">
        <v>15</v>
      </c>
      <c r="D2155" t="s">
        <v>16</v>
      </c>
      <c r="E2155" t="s">
        <v>65</v>
      </c>
      <c r="F2155" s="2">
        <v>44406</v>
      </c>
      <c r="G2155" s="2">
        <v>31791</v>
      </c>
      <c r="H2155" s="4">
        <v>90550</v>
      </c>
      <c r="I2155" s="4">
        <v>6479</v>
      </c>
      <c r="J2155" s="4">
        <f>Table1[[#This Row],[Basic Salary]]+Table1[[#This Row],[Bonus]]</f>
        <v>97029</v>
      </c>
      <c r="K2155">
        <v>79</v>
      </c>
      <c r="L2155">
        <v>74</v>
      </c>
      <c r="M2155" t="s">
        <v>34</v>
      </c>
      <c r="N2155">
        <v>112</v>
      </c>
    </row>
    <row r="2156" spans="1:14" x14ac:dyDescent="0.35">
      <c r="A2156" t="s">
        <v>3800</v>
      </c>
      <c r="B2156" t="s">
        <v>75</v>
      </c>
      <c r="C2156" t="s">
        <v>21</v>
      </c>
      <c r="D2156" t="s">
        <v>25</v>
      </c>
      <c r="E2156" t="s">
        <v>65</v>
      </c>
      <c r="F2156" s="2">
        <v>45653</v>
      </c>
      <c r="G2156" s="2">
        <v>33994</v>
      </c>
      <c r="H2156" s="4">
        <v>76716</v>
      </c>
      <c r="I2156" s="4">
        <v>20311</v>
      </c>
      <c r="J2156" s="4">
        <f>Table1[[#This Row],[Basic Salary]]+Table1[[#This Row],[Bonus]]</f>
        <v>97027</v>
      </c>
      <c r="K2156">
        <v>77</v>
      </c>
      <c r="L2156">
        <v>81</v>
      </c>
      <c r="M2156" t="s">
        <v>27</v>
      </c>
      <c r="N2156">
        <v>109</v>
      </c>
    </row>
    <row r="2157" spans="1:14" x14ac:dyDescent="0.35">
      <c r="A2157" t="s">
        <v>2077</v>
      </c>
      <c r="B2157" t="s">
        <v>75</v>
      </c>
      <c r="C2157" t="s">
        <v>21</v>
      </c>
      <c r="D2157" t="s">
        <v>43</v>
      </c>
      <c r="E2157" t="s">
        <v>30</v>
      </c>
      <c r="F2157" s="2">
        <v>44111</v>
      </c>
      <c r="G2157" s="2">
        <v>30318</v>
      </c>
      <c r="H2157" s="4">
        <v>80703</v>
      </c>
      <c r="I2157" s="4">
        <v>16316</v>
      </c>
      <c r="J2157" s="4">
        <f>Table1[[#This Row],[Basic Salary]]+Table1[[#This Row],[Bonus]]</f>
        <v>97019</v>
      </c>
      <c r="K2157">
        <v>71</v>
      </c>
      <c r="L2157">
        <v>57</v>
      </c>
      <c r="M2157" t="s">
        <v>31</v>
      </c>
      <c r="N2157">
        <v>109</v>
      </c>
    </row>
    <row r="2158" spans="1:14" x14ac:dyDescent="0.35">
      <c r="A2158" t="s">
        <v>817</v>
      </c>
      <c r="B2158" t="s">
        <v>62</v>
      </c>
      <c r="C2158" t="s">
        <v>21</v>
      </c>
      <c r="D2158" t="s">
        <v>40</v>
      </c>
      <c r="E2158" t="s">
        <v>65</v>
      </c>
      <c r="F2158" s="2">
        <v>43284</v>
      </c>
      <c r="G2158" s="2">
        <v>40947</v>
      </c>
      <c r="H2158" s="4">
        <v>75997</v>
      </c>
      <c r="I2158" s="4">
        <v>20972</v>
      </c>
      <c r="J2158" s="4">
        <f>Table1[[#This Row],[Basic Salary]]+Table1[[#This Row],[Bonus]]</f>
        <v>96969</v>
      </c>
      <c r="K2158">
        <v>67</v>
      </c>
      <c r="L2158">
        <v>76</v>
      </c>
      <c r="M2158" t="s">
        <v>18</v>
      </c>
      <c r="N2158">
        <v>116</v>
      </c>
    </row>
    <row r="2159" spans="1:14" x14ac:dyDescent="0.35">
      <c r="A2159" t="s">
        <v>3339</v>
      </c>
      <c r="B2159" t="s">
        <v>71</v>
      </c>
      <c r="C2159" t="s">
        <v>21</v>
      </c>
      <c r="D2159" t="s">
        <v>40</v>
      </c>
      <c r="E2159" t="s">
        <v>65</v>
      </c>
      <c r="F2159" s="2">
        <v>44594</v>
      </c>
      <c r="G2159" s="2">
        <v>32385</v>
      </c>
      <c r="H2159" s="4">
        <v>85044</v>
      </c>
      <c r="I2159" s="4">
        <v>11906</v>
      </c>
      <c r="J2159" s="4">
        <f>Table1[[#This Row],[Basic Salary]]+Table1[[#This Row],[Bonus]]</f>
        <v>96950</v>
      </c>
      <c r="K2159">
        <v>82</v>
      </c>
      <c r="L2159">
        <v>66</v>
      </c>
      <c r="M2159" t="s">
        <v>31</v>
      </c>
      <c r="N2159">
        <v>101</v>
      </c>
    </row>
    <row r="2160" spans="1:14" x14ac:dyDescent="0.35">
      <c r="A2160" t="s">
        <v>977</v>
      </c>
      <c r="B2160" t="s">
        <v>14</v>
      </c>
      <c r="C2160" t="s">
        <v>15</v>
      </c>
      <c r="D2160" t="s">
        <v>25</v>
      </c>
      <c r="E2160" t="s">
        <v>65</v>
      </c>
      <c r="F2160" s="2">
        <v>45670</v>
      </c>
      <c r="G2160" s="2">
        <v>32546</v>
      </c>
      <c r="H2160" s="4">
        <v>84255</v>
      </c>
      <c r="I2160" s="4">
        <v>12680</v>
      </c>
      <c r="J2160" s="4">
        <f>Table1[[#This Row],[Basic Salary]]+Table1[[#This Row],[Bonus]]</f>
        <v>96935</v>
      </c>
      <c r="K2160">
        <v>85</v>
      </c>
      <c r="L2160">
        <v>53</v>
      </c>
      <c r="M2160" t="s">
        <v>31</v>
      </c>
      <c r="N2160">
        <v>114</v>
      </c>
    </row>
    <row r="2161" spans="1:14" x14ac:dyDescent="0.35">
      <c r="A2161" t="s">
        <v>3791</v>
      </c>
      <c r="B2161" t="s">
        <v>60</v>
      </c>
      <c r="C2161" t="s">
        <v>21</v>
      </c>
      <c r="D2161" t="s">
        <v>40</v>
      </c>
      <c r="E2161" t="s">
        <v>17</v>
      </c>
      <c r="F2161" s="2">
        <v>42325</v>
      </c>
      <c r="G2161" s="2">
        <v>34936</v>
      </c>
      <c r="H2161" s="4">
        <v>71344</v>
      </c>
      <c r="I2161" s="4">
        <v>25590</v>
      </c>
      <c r="J2161" s="4">
        <f>Table1[[#This Row],[Basic Salary]]+Table1[[#This Row],[Bonus]]</f>
        <v>96934</v>
      </c>
      <c r="K2161">
        <v>75</v>
      </c>
      <c r="L2161">
        <v>57</v>
      </c>
      <c r="M2161" t="s">
        <v>34</v>
      </c>
      <c r="N2161">
        <v>115</v>
      </c>
    </row>
    <row r="2162" spans="1:14" x14ac:dyDescent="0.35">
      <c r="A2162" t="s">
        <v>3331</v>
      </c>
      <c r="B2162" t="s">
        <v>87</v>
      </c>
      <c r="C2162" t="s">
        <v>15</v>
      </c>
      <c r="D2162" t="s">
        <v>81</v>
      </c>
      <c r="E2162" t="s">
        <v>51</v>
      </c>
      <c r="F2162" s="2">
        <v>44308</v>
      </c>
      <c r="G2162" s="2">
        <v>40026</v>
      </c>
      <c r="H2162" s="4">
        <v>75516</v>
      </c>
      <c r="I2162" s="4">
        <v>21415</v>
      </c>
      <c r="J2162" s="4">
        <f>Table1[[#This Row],[Basic Salary]]+Table1[[#This Row],[Bonus]]</f>
        <v>96931</v>
      </c>
      <c r="K2162">
        <v>82</v>
      </c>
      <c r="L2162">
        <v>82</v>
      </c>
      <c r="M2162" t="s">
        <v>18</v>
      </c>
      <c r="N2162">
        <v>114</v>
      </c>
    </row>
    <row r="2163" spans="1:14" x14ac:dyDescent="0.35">
      <c r="A2163" t="s">
        <v>3494</v>
      </c>
      <c r="B2163" t="s">
        <v>60</v>
      </c>
      <c r="C2163" t="s">
        <v>15</v>
      </c>
      <c r="D2163" t="s">
        <v>81</v>
      </c>
      <c r="E2163" t="s">
        <v>30</v>
      </c>
      <c r="F2163" s="2">
        <v>43708</v>
      </c>
      <c r="G2163" s="2">
        <v>40750</v>
      </c>
      <c r="H2163" s="4">
        <v>79930</v>
      </c>
      <c r="I2163" s="4">
        <v>16982</v>
      </c>
      <c r="J2163" s="4">
        <f>Table1[[#This Row],[Basic Salary]]+Table1[[#This Row],[Bonus]]</f>
        <v>96912</v>
      </c>
      <c r="K2163">
        <v>92</v>
      </c>
      <c r="L2163">
        <v>77</v>
      </c>
      <c r="M2163" t="s">
        <v>31</v>
      </c>
      <c r="N2163">
        <v>105</v>
      </c>
    </row>
    <row r="2164" spans="1:14" x14ac:dyDescent="0.35">
      <c r="A2164" t="s">
        <v>2194</v>
      </c>
      <c r="B2164" t="s">
        <v>29</v>
      </c>
      <c r="C2164" t="s">
        <v>21</v>
      </c>
      <c r="D2164" t="s">
        <v>46</v>
      </c>
      <c r="E2164" t="s">
        <v>17</v>
      </c>
      <c r="F2164" s="2">
        <v>44669</v>
      </c>
      <c r="G2164" s="2">
        <v>40341</v>
      </c>
      <c r="H2164" s="4">
        <v>90281</v>
      </c>
      <c r="I2164" s="4">
        <v>6592</v>
      </c>
      <c r="J2164" s="4">
        <f>Table1[[#This Row],[Basic Salary]]+Table1[[#This Row],[Bonus]]</f>
        <v>96873</v>
      </c>
      <c r="K2164">
        <v>67</v>
      </c>
      <c r="L2164">
        <v>71</v>
      </c>
      <c r="M2164" t="s">
        <v>37</v>
      </c>
      <c r="N2164">
        <v>106</v>
      </c>
    </row>
    <row r="2165" spans="1:14" x14ac:dyDescent="0.35">
      <c r="A2165" t="s">
        <v>3721</v>
      </c>
      <c r="B2165" t="s">
        <v>39</v>
      </c>
      <c r="C2165" t="s">
        <v>15</v>
      </c>
      <c r="D2165" t="s">
        <v>43</v>
      </c>
      <c r="E2165" t="s">
        <v>17</v>
      </c>
      <c r="F2165" s="2">
        <v>45329</v>
      </c>
      <c r="G2165" s="2">
        <v>34667</v>
      </c>
      <c r="H2165" s="4">
        <v>90732</v>
      </c>
      <c r="I2165" s="4">
        <v>6138</v>
      </c>
      <c r="J2165" s="4">
        <f>Table1[[#This Row],[Basic Salary]]+Table1[[#This Row],[Bonus]]</f>
        <v>96870</v>
      </c>
      <c r="K2165">
        <v>86</v>
      </c>
      <c r="L2165">
        <v>92</v>
      </c>
      <c r="M2165" t="s">
        <v>37</v>
      </c>
      <c r="N2165">
        <v>115</v>
      </c>
    </row>
    <row r="2166" spans="1:14" x14ac:dyDescent="0.35">
      <c r="A2166" t="s">
        <v>1624</v>
      </c>
      <c r="B2166" t="s">
        <v>87</v>
      </c>
      <c r="C2166" t="s">
        <v>15</v>
      </c>
      <c r="D2166" t="s">
        <v>25</v>
      </c>
      <c r="E2166" t="s">
        <v>22</v>
      </c>
      <c r="F2166" s="2">
        <v>42072</v>
      </c>
      <c r="G2166" s="2">
        <v>35631</v>
      </c>
      <c r="H2166" s="4">
        <v>86903</v>
      </c>
      <c r="I2166" s="4">
        <v>9911</v>
      </c>
      <c r="J2166" s="4">
        <f>Table1[[#This Row],[Basic Salary]]+Table1[[#This Row],[Bonus]]</f>
        <v>96814</v>
      </c>
      <c r="K2166">
        <v>77</v>
      </c>
      <c r="L2166">
        <v>61</v>
      </c>
      <c r="M2166" t="s">
        <v>37</v>
      </c>
      <c r="N2166">
        <v>101</v>
      </c>
    </row>
    <row r="2167" spans="1:14" x14ac:dyDescent="0.35">
      <c r="A2167" t="s">
        <v>3216</v>
      </c>
      <c r="B2167" t="s">
        <v>48</v>
      </c>
      <c r="C2167" t="s">
        <v>15</v>
      </c>
      <c r="D2167" t="s">
        <v>40</v>
      </c>
      <c r="E2167" t="s">
        <v>17</v>
      </c>
      <c r="F2167" s="2">
        <v>42644</v>
      </c>
      <c r="G2167" s="2">
        <v>31020</v>
      </c>
      <c r="H2167" s="4">
        <v>72862</v>
      </c>
      <c r="I2167" s="4">
        <v>23949</v>
      </c>
      <c r="J2167" s="4">
        <f>Table1[[#This Row],[Basic Salary]]+Table1[[#This Row],[Bonus]]</f>
        <v>96811</v>
      </c>
      <c r="K2167">
        <v>75</v>
      </c>
      <c r="L2167">
        <v>82</v>
      </c>
      <c r="M2167" t="s">
        <v>23</v>
      </c>
      <c r="N2167">
        <v>119</v>
      </c>
    </row>
    <row r="2168" spans="1:14" x14ac:dyDescent="0.35">
      <c r="A2168" t="s">
        <v>2255</v>
      </c>
      <c r="B2168" t="s">
        <v>87</v>
      </c>
      <c r="C2168" t="s">
        <v>15</v>
      </c>
      <c r="D2168" t="s">
        <v>33</v>
      </c>
      <c r="E2168" t="s">
        <v>17</v>
      </c>
      <c r="F2168" s="2">
        <v>45987</v>
      </c>
      <c r="G2168" s="2">
        <v>37204</v>
      </c>
      <c r="H2168" s="4">
        <v>82429</v>
      </c>
      <c r="I2168" s="4">
        <v>14373</v>
      </c>
      <c r="J2168" s="4">
        <f>Table1[[#This Row],[Basic Salary]]+Table1[[#This Row],[Bonus]]</f>
        <v>96802</v>
      </c>
      <c r="K2168">
        <v>64</v>
      </c>
      <c r="L2168">
        <v>69</v>
      </c>
      <c r="M2168" t="s">
        <v>31</v>
      </c>
      <c r="N2168">
        <v>107</v>
      </c>
    </row>
    <row r="2169" spans="1:14" x14ac:dyDescent="0.35">
      <c r="A2169" t="s">
        <v>699</v>
      </c>
      <c r="B2169" t="s">
        <v>39</v>
      </c>
      <c r="C2169" t="s">
        <v>21</v>
      </c>
      <c r="D2169" t="s">
        <v>43</v>
      </c>
      <c r="E2169" t="s">
        <v>65</v>
      </c>
      <c r="F2169" s="2">
        <v>44718</v>
      </c>
      <c r="G2169" s="2">
        <v>32062</v>
      </c>
      <c r="H2169" s="4">
        <v>87242</v>
      </c>
      <c r="I2169" s="4">
        <v>9557</v>
      </c>
      <c r="J2169" s="4">
        <f>Table1[[#This Row],[Basic Salary]]+Table1[[#This Row],[Bonus]]</f>
        <v>96799</v>
      </c>
      <c r="K2169">
        <v>72</v>
      </c>
      <c r="L2169">
        <v>75</v>
      </c>
      <c r="M2169" t="s">
        <v>27</v>
      </c>
      <c r="N2169">
        <v>112</v>
      </c>
    </row>
    <row r="2170" spans="1:14" x14ac:dyDescent="0.35">
      <c r="A2170" t="s">
        <v>4628</v>
      </c>
      <c r="B2170" t="s">
        <v>89</v>
      </c>
      <c r="C2170" t="s">
        <v>15</v>
      </c>
      <c r="D2170" t="s">
        <v>33</v>
      </c>
      <c r="E2170" t="s">
        <v>65</v>
      </c>
      <c r="F2170" s="2">
        <v>42625</v>
      </c>
      <c r="G2170" s="2">
        <v>35884</v>
      </c>
      <c r="H2170" s="4">
        <v>86585</v>
      </c>
      <c r="I2170" s="4">
        <v>10189</v>
      </c>
      <c r="J2170" s="4">
        <f>Table1[[#This Row],[Basic Salary]]+Table1[[#This Row],[Bonus]]</f>
        <v>96774</v>
      </c>
      <c r="K2170">
        <v>88</v>
      </c>
      <c r="L2170">
        <v>55</v>
      </c>
      <c r="M2170" t="s">
        <v>37</v>
      </c>
      <c r="N2170">
        <v>105</v>
      </c>
    </row>
    <row r="2171" spans="1:14" x14ac:dyDescent="0.35">
      <c r="A2171" t="s">
        <v>2975</v>
      </c>
      <c r="B2171" t="s">
        <v>95</v>
      </c>
      <c r="C2171" t="s">
        <v>15</v>
      </c>
      <c r="D2171" t="s">
        <v>43</v>
      </c>
      <c r="E2171" t="s">
        <v>26</v>
      </c>
      <c r="F2171" s="2">
        <v>44303</v>
      </c>
      <c r="G2171" s="2">
        <v>37270</v>
      </c>
      <c r="H2171" s="4">
        <v>70820</v>
      </c>
      <c r="I2171" s="4">
        <v>25953</v>
      </c>
      <c r="J2171" s="4">
        <f>Table1[[#This Row],[Basic Salary]]+Table1[[#This Row],[Bonus]]</f>
        <v>96773</v>
      </c>
      <c r="K2171">
        <v>89</v>
      </c>
      <c r="L2171">
        <v>43</v>
      </c>
      <c r="M2171" t="s">
        <v>18</v>
      </c>
      <c r="N2171">
        <v>108</v>
      </c>
    </row>
    <row r="2172" spans="1:14" x14ac:dyDescent="0.35">
      <c r="A2172" t="s">
        <v>4183</v>
      </c>
      <c r="B2172" t="s">
        <v>57</v>
      </c>
      <c r="C2172" t="s">
        <v>15</v>
      </c>
      <c r="D2172" t="s">
        <v>81</v>
      </c>
      <c r="E2172" t="s">
        <v>65</v>
      </c>
      <c r="F2172" s="2">
        <v>45216</v>
      </c>
      <c r="G2172" s="2">
        <v>37581</v>
      </c>
      <c r="H2172" s="4">
        <v>88040</v>
      </c>
      <c r="I2172" s="4">
        <v>8726</v>
      </c>
      <c r="J2172" s="4">
        <f>Table1[[#This Row],[Basic Salary]]+Table1[[#This Row],[Bonus]]</f>
        <v>96766</v>
      </c>
      <c r="K2172">
        <v>83</v>
      </c>
      <c r="L2172">
        <v>98</v>
      </c>
      <c r="M2172" t="s">
        <v>53</v>
      </c>
      <c r="N2172">
        <v>111</v>
      </c>
    </row>
    <row r="2173" spans="1:14" x14ac:dyDescent="0.35">
      <c r="A2173" t="s">
        <v>1389</v>
      </c>
      <c r="B2173" t="s">
        <v>29</v>
      </c>
      <c r="C2173" t="s">
        <v>15</v>
      </c>
      <c r="D2173" t="s">
        <v>40</v>
      </c>
      <c r="E2173" t="s">
        <v>30</v>
      </c>
      <c r="F2173" s="2">
        <v>44375</v>
      </c>
      <c r="G2173" s="2">
        <v>35178</v>
      </c>
      <c r="H2173" s="4">
        <v>70725</v>
      </c>
      <c r="I2173" s="4">
        <v>26031</v>
      </c>
      <c r="J2173" s="4">
        <f>Table1[[#This Row],[Basic Salary]]+Table1[[#This Row],[Bonus]]</f>
        <v>96756</v>
      </c>
      <c r="K2173">
        <v>93</v>
      </c>
      <c r="L2173">
        <v>68</v>
      </c>
      <c r="M2173" t="s">
        <v>34</v>
      </c>
      <c r="N2173">
        <v>106</v>
      </c>
    </row>
    <row r="2174" spans="1:14" x14ac:dyDescent="0.35">
      <c r="A2174" t="s">
        <v>1527</v>
      </c>
      <c r="B2174" t="s">
        <v>36</v>
      </c>
      <c r="C2174" t="s">
        <v>21</v>
      </c>
      <c r="D2174" t="s">
        <v>46</v>
      </c>
      <c r="E2174" t="s">
        <v>26</v>
      </c>
      <c r="F2174" s="2">
        <v>44947</v>
      </c>
      <c r="G2174" s="2">
        <v>29874</v>
      </c>
      <c r="H2174" s="4">
        <v>70521</v>
      </c>
      <c r="I2174" s="4">
        <v>26203</v>
      </c>
      <c r="J2174" s="4">
        <f>Table1[[#This Row],[Basic Salary]]+Table1[[#This Row],[Bonus]]</f>
        <v>96724</v>
      </c>
      <c r="K2174">
        <v>88</v>
      </c>
      <c r="L2174">
        <v>94</v>
      </c>
      <c r="M2174" t="s">
        <v>27</v>
      </c>
      <c r="N2174">
        <v>119</v>
      </c>
    </row>
    <row r="2175" spans="1:14" x14ac:dyDescent="0.35">
      <c r="A2175" t="s">
        <v>4789</v>
      </c>
      <c r="B2175" t="s">
        <v>45</v>
      </c>
      <c r="C2175" t="s">
        <v>15</v>
      </c>
      <c r="D2175" t="s">
        <v>46</v>
      </c>
      <c r="E2175" t="s">
        <v>17</v>
      </c>
      <c r="F2175" s="2">
        <v>42739</v>
      </c>
      <c r="G2175" s="2">
        <v>36570</v>
      </c>
      <c r="H2175" s="4">
        <v>87245</v>
      </c>
      <c r="I2175" s="4">
        <v>9477</v>
      </c>
      <c r="J2175" s="4">
        <f>Table1[[#This Row],[Basic Salary]]+Table1[[#This Row],[Bonus]]</f>
        <v>96722</v>
      </c>
      <c r="K2175">
        <v>65</v>
      </c>
      <c r="L2175">
        <v>69</v>
      </c>
      <c r="M2175" t="s">
        <v>23</v>
      </c>
      <c r="N2175">
        <v>107</v>
      </c>
    </row>
    <row r="2176" spans="1:14" x14ac:dyDescent="0.35">
      <c r="A2176" t="s">
        <v>1361</v>
      </c>
      <c r="B2176" t="s">
        <v>87</v>
      </c>
      <c r="C2176" t="s">
        <v>21</v>
      </c>
      <c r="D2176" t="s">
        <v>40</v>
      </c>
      <c r="E2176" t="s">
        <v>22</v>
      </c>
      <c r="F2176" s="2">
        <v>43220</v>
      </c>
      <c r="G2176" s="2">
        <v>31147</v>
      </c>
      <c r="H2176" s="4">
        <v>82079</v>
      </c>
      <c r="I2176" s="4">
        <v>14641</v>
      </c>
      <c r="J2176" s="4">
        <f>Table1[[#This Row],[Basic Salary]]+Table1[[#This Row],[Bonus]]</f>
        <v>96720</v>
      </c>
      <c r="K2176">
        <v>77</v>
      </c>
      <c r="L2176">
        <v>73</v>
      </c>
      <c r="M2176" t="s">
        <v>31</v>
      </c>
      <c r="N2176">
        <v>120</v>
      </c>
    </row>
    <row r="2177" spans="1:14" x14ac:dyDescent="0.35">
      <c r="A2177" t="s">
        <v>1551</v>
      </c>
      <c r="B2177" t="s">
        <v>39</v>
      </c>
      <c r="C2177" t="s">
        <v>21</v>
      </c>
      <c r="D2177" t="s">
        <v>46</v>
      </c>
      <c r="E2177" t="s">
        <v>26</v>
      </c>
      <c r="F2177" s="2">
        <v>43566</v>
      </c>
      <c r="G2177" s="2">
        <v>40631</v>
      </c>
      <c r="H2177" s="4">
        <v>87181</v>
      </c>
      <c r="I2177" s="4">
        <v>9538</v>
      </c>
      <c r="J2177" s="4">
        <f>Table1[[#This Row],[Basic Salary]]+Table1[[#This Row],[Bonus]]</f>
        <v>96719</v>
      </c>
      <c r="K2177">
        <v>81</v>
      </c>
      <c r="L2177">
        <v>51</v>
      </c>
      <c r="M2177" t="s">
        <v>53</v>
      </c>
      <c r="N2177">
        <v>110</v>
      </c>
    </row>
    <row r="2178" spans="1:14" x14ac:dyDescent="0.35">
      <c r="A2178" t="s">
        <v>2385</v>
      </c>
      <c r="B2178" t="s">
        <v>57</v>
      </c>
      <c r="C2178" t="s">
        <v>21</v>
      </c>
      <c r="D2178" t="s">
        <v>43</v>
      </c>
      <c r="E2178" t="s">
        <v>51</v>
      </c>
      <c r="F2178" s="2">
        <v>43865</v>
      </c>
      <c r="G2178" s="2">
        <v>33638</v>
      </c>
      <c r="H2178" s="4">
        <v>66930</v>
      </c>
      <c r="I2178" s="4">
        <v>29720</v>
      </c>
      <c r="J2178" s="4">
        <f>Table1[[#This Row],[Basic Salary]]+Table1[[#This Row],[Bonus]]</f>
        <v>96650</v>
      </c>
      <c r="K2178">
        <v>82</v>
      </c>
      <c r="L2178">
        <v>47</v>
      </c>
      <c r="M2178" t="s">
        <v>34</v>
      </c>
      <c r="N2178">
        <v>108</v>
      </c>
    </row>
    <row r="2179" spans="1:14" x14ac:dyDescent="0.35">
      <c r="A2179" t="s">
        <v>2042</v>
      </c>
      <c r="B2179" t="s">
        <v>89</v>
      </c>
      <c r="C2179" t="s">
        <v>15</v>
      </c>
      <c r="D2179" t="s">
        <v>81</v>
      </c>
      <c r="E2179" t="s">
        <v>22</v>
      </c>
      <c r="F2179" s="2">
        <v>44529</v>
      </c>
      <c r="G2179" s="2">
        <v>30816</v>
      </c>
      <c r="H2179" s="4">
        <v>81219</v>
      </c>
      <c r="I2179" s="4">
        <v>15416</v>
      </c>
      <c r="J2179" s="4">
        <f>Table1[[#This Row],[Basic Salary]]+Table1[[#This Row],[Bonus]]</f>
        <v>96635</v>
      </c>
      <c r="K2179">
        <v>62</v>
      </c>
      <c r="L2179">
        <v>95</v>
      </c>
      <c r="M2179" t="s">
        <v>37</v>
      </c>
      <c r="N2179">
        <v>110</v>
      </c>
    </row>
    <row r="2180" spans="1:14" x14ac:dyDescent="0.35">
      <c r="A2180" t="s">
        <v>2171</v>
      </c>
      <c r="B2180" t="s">
        <v>36</v>
      </c>
      <c r="C2180" t="s">
        <v>21</v>
      </c>
      <c r="D2180" t="s">
        <v>43</v>
      </c>
      <c r="E2180" t="s">
        <v>30</v>
      </c>
      <c r="F2180" s="2">
        <v>45973</v>
      </c>
      <c r="G2180" s="2">
        <v>36064</v>
      </c>
      <c r="H2180" s="4">
        <v>76544</v>
      </c>
      <c r="I2180" s="4">
        <v>20089</v>
      </c>
      <c r="J2180" s="4">
        <f>Table1[[#This Row],[Basic Salary]]+Table1[[#This Row],[Bonus]]</f>
        <v>96633</v>
      </c>
      <c r="K2180">
        <v>62</v>
      </c>
      <c r="L2180">
        <v>64</v>
      </c>
      <c r="M2180" t="s">
        <v>37</v>
      </c>
      <c r="N2180">
        <v>113</v>
      </c>
    </row>
    <row r="2181" spans="1:14" x14ac:dyDescent="0.35">
      <c r="A2181" t="s">
        <v>3159</v>
      </c>
      <c r="B2181" t="s">
        <v>85</v>
      </c>
      <c r="C2181" t="s">
        <v>15</v>
      </c>
      <c r="D2181" t="s">
        <v>25</v>
      </c>
      <c r="E2181" t="s">
        <v>65</v>
      </c>
      <c r="F2181" s="2">
        <v>43078</v>
      </c>
      <c r="G2181" s="2">
        <v>29430</v>
      </c>
      <c r="H2181" s="4">
        <v>79854</v>
      </c>
      <c r="I2181" s="4">
        <v>16751</v>
      </c>
      <c r="J2181" s="4">
        <f>Table1[[#This Row],[Basic Salary]]+Table1[[#This Row],[Bonus]]</f>
        <v>96605</v>
      </c>
      <c r="K2181">
        <v>79</v>
      </c>
      <c r="L2181">
        <v>96</v>
      </c>
      <c r="M2181" t="s">
        <v>27</v>
      </c>
      <c r="N2181">
        <v>109</v>
      </c>
    </row>
    <row r="2182" spans="1:14" x14ac:dyDescent="0.35">
      <c r="A2182" t="s">
        <v>2661</v>
      </c>
      <c r="B2182" t="s">
        <v>95</v>
      </c>
      <c r="C2182" t="s">
        <v>21</v>
      </c>
      <c r="D2182" t="s">
        <v>25</v>
      </c>
      <c r="E2182" t="s">
        <v>22</v>
      </c>
      <c r="F2182" s="2">
        <v>44025</v>
      </c>
      <c r="G2182" s="2">
        <v>39322</v>
      </c>
      <c r="H2182" s="4">
        <v>89886</v>
      </c>
      <c r="I2182" s="4">
        <v>6714</v>
      </c>
      <c r="J2182" s="4">
        <f>Table1[[#This Row],[Basic Salary]]+Table1[[#This Row],[Bonus]]</f>
        <v>96600</v>
      </c>
      <c r="K2182">
        <v>80</v>
      </c>
      <c r="L2182">
        <v>84</v>
      </c>
      <c r="M2182" t="s">
        <v>27</v>
      </c>
      <c r="N2182">
        <v>113</v>
      </c>
    </row>
    <row r="2183" spans="1:14" x14ac:dyDescent="0.35">
      <c r="A2183" t="s">
        <v>4323</v>
      </c>
      <c r="B2183" t="s">
        <v>42</v>
      </c>
      <c r="C2183" t="s">
        <v>21</v>
      </c>
      <c r="D2183" t="s">
        <v>33</v>
      </c>
      <c r="E2183" t="s">
        <v>30</v>
      </c>
      <c r="F2183" s="2">
        <v>43881</v>
      </c>
      <c r="G2183" s="2">
        <v>37089</v>
      </c>
      <c r="H2183" s="4">
        <v>78645</v>
      </c>
      <c r="I2183" s="4">
        <v>17946</v>
      </c>
      <c r="J2183" s="4">
        <f>Table1[[#This Row],[Basic Salary]]+Table1[[#This Row],[Bonus]]</f>
        <v>96591</v>
      </c>
      <c r="K2183">
        <v>64</v>
      </c>
      <c r="L2183">
        <v>86</v>
      </c>
      <c r="M2183" t="s">
        <v>37</v>
      </c>
      <c r="N2183">
        <v>118</v>
      </c>
    </row>
    <row r="2184" spans="1:14" x14ac:dyDescent="0.35">
      <c r="A2184" t="s">
        <v>1732</v>
      </c>
      <c r="B2184" t="s">
        <v>57</v>
      </c>
      <c r="C2184" t="s">
        <v>15</v>
      </c>
      <c r="D2184" t="s">
        <v>40</v>
      </c>
      <c r="E2184" t="s">
        <v>65</v>
      </c>
      <c r="F2184" s="2">
        <v>42689</v>
      </c>
      <c r="G2184" s="2">
        <v>30013</v>
      </c>
      <c r="H2184" s="4">
        <v>86481</v>
      </c>
      <c r="I2184" s="4">
        <v>10108</v>
      </c>
      <c r="J2184" s="4">
        <f>Table1[[#This Row],[Basic Salary]]+Table1[[#This Row],[Bonus]]</f>
        <v>96589</v>
      </c>
      <c r="K2184">
        <v>68</v>
      </c>
      <c r="L2184">
        <v>55</v>
      </c>
      <c r="M2184" t="s">
        <v>34</v>
      </c>
      <c r="N2184">
        <v>120</v>
      </c>
    </row>
    <row r="2185" spans="1:14" x14ac:dyDescent="0.35">
      <c r="A2185" t="s">
        <v>963</v>
      </c>
      <c r="B2185" t="s">
        <v>93</v>
      </c>
      <c r="C2185" t="s">
        <v>15</v>
      </c>
      <c r="D2185" t="s">
        <v>43</v>
      </c>
      <c r="E2185" t="s">
        <v>51</v>
      </c>
      <c r="F2185" s="2">
        <v>45522</v>
      </c>
      <c r="G2185" s="2">
        <v>30115</v>
      </c>
      <c r="H2185" s="4">
        <v>80320</v>
      </c>
      <c r="I2185" s="4">
        <v>16266</v>
      </c>
      <c r="J2185" s="4">
        <f>Table1[[#This Row],[Basic Salary]]+Table1[[#This Row],[Bonus]]</f>
        <v>96586</v>
      </c>
      <c r="K2185">
        <v>72</v>
      </c>
      <c r="L2185">
        <v>52</v>
      </c>
      <c r="M2185" t="s">
        <v>18</v>
      </c>
      <c r="N2185">
        <v>107</v>
      </c>
    </row>
    <row r="2186" spans="1:14" x14ac:dyDescent="0.35">
      <c r="A2186" t="s">
        <v>1571</v>
      </c>
      <c r="B2186" t="s">
        <v>77</v>
      </c>
      <c r="C2186" t="s">
        <v>21</v>
      </c>
      <c r="D2186" t="s">
        <v>40</v>
      </c>
      <c r="E2186" t="s">
        <v>17</v>
      </c>
      <c r="F2186" s="2">
        <v>42046</v>
      </c>
      <c r="G2186" s="2">
        <v>36034</v>
      </c>
      <c r="H2186" s="4">
        <v>79216</v>
      </c>
      <c r="I2186" s="4">
        <v>17357</v>
      </c>
      <c r="J2186" s="4">
        <f>Table1[[#This Row],[Basic Salary]]+Table1[[#This Row],[Bonus]]</f>
        <v>96573</v>
      </c>
      <c r="K2186">
        <v>77</v>
      </c>
      <c r="L2186">
        <v>93</v>
      </c>
      <c r="M2186" t="s">
        <v>37</v>
      </c>
      <c r="N2186">
        <v>116</v>
      </c>
    </row>
    <row r="2187" spans="1:14" x14ac:dyDescent="0.35">
      <c r="A2187" t="s">
        <v>3811</v>
      </c>
      <c r="B2187" t="s">
        <v>45</v>
      </c>
      <c r="C2187" t="s">
        <v>21</v>
      </c>
      <c r="D2187" t="s">
        <v>40</v>
      </c>
      <c r="E2187" t="s">
        <v>51</v>
      </c>
      <c r="F2187" s="2">
        <v>43831</v>
      </c>
      <c r="G2187" s="2">
        <v>29368</v>
      </c>
      <c r="H2187" s="4">
        <v>68839</v>
      </c>
      <c r="I2187" s="4">
        <v>27722</v>
      </c>
      <c r="J2187" s="4">
        <f>Table1[[#This Row],[Basic Salary]]+Table1[[#This Row],[Bonus]]</f>
        <v>96561</v>
      </c>
      <c r="K2187">
        <v>92</v>
      </c>
      <c r="L2187">
        <v>89</v>
      </c>
      <c r="M2187" t="s">
        <v>53</v>
      </c>
      <c r="N2187">
        <v>116</v>
      </c>
    </row>
    <row r="2188" spans="1:14" x14ac:dyDescent="0.35">
      <c r="A2188" t="s">
        <v>3401</v>
      </c>
      <c r="B2188" t="s">
        <v>69</v>
      </c>
      <c r="C2188" t="s">
        <v>15</v>
      </c>
      <c r="D2188" t="s">
        <v>40</v>
      </c>
      <c r="E2188" t="s">
        <v>22</v>
      </c>
      <c r="F2188" s="2">
        <v>45470</v>
      </c>
      <c r="G2188" s="2">
        <v>38812</v>
      </c>
      <c r="H2188" s="4">
        <v>85250</v>
      </c>
      <c r="I2188" s="4">
        <v>11308</v>
      </c>
      <c r="J2188" s="4">
        <f>Table1[[#This Row],[Basic Salary]]+Table1[[#This Row],[Bonus]]</f>
        <v>96558</v>
      </c>
      <c r="K2188">
        <v>95</v>
      </c>
      <c r="L2188">
        <v>56</v>
      </c>
      <c r="M2188" t="s">
        <v>34</v>
      </c>
      <c r="N2188">
        <v>109</v>
      </c>
    </row>
    <row r="2189" spans="1:14" x14ac:dyDescent="0.35">
      <c r="A2189" t="s">
        <v>730</v>
      </c>
      <c r="B2189" t="s">
        <v>85</v>
      </c>
      <c r="C2189" t="s">
        <v>21</v>
      </c>
      <c r="D2189" t="s">
        <v>16</v>
      </c>
      <c r="E2189" t="s">
        <v>17</v>
      </c>
      <c r="F2189" s="2">
        <v>44826</v>
      </c>
      <c r="G2189" s="2">
        <v>35107</v>
      </c>
      <c r="H2189" s="4">
        <v>88766</v>
      </c>
      <c r="I2189" s="4">
        <v>7780</v>
      </c>
      <c r="J2189" s="4">
        <f>Table1[[#This Row],[Basic Salary]]+Table1[[#This Row],[Bonus]]</f>
        <v>96546</v>
      </c>
      <c r="K2189">
        <v>100</v>
      </c>
      <c r="L2189">
        <v>68</v>
      </c>
      <c r="M2189" t="s">
        <v>18</v>
      </c>
      <c r="N2189">
        <v>107</v>
      </c>
    </row>
    <row r="2190" spans="1:14" x14ac:dyDescent="0.35">
      <c r="A2190" t="s">
        <v>4944</v>
      </c>
      <c r="B2190" t="s">
        <v>89</v>
      </c>
      <c r="C2190" t="s">
        <v>21</v>
      </c>
      <c r="D2190" t="s">
        <v>33</v>
      </c>
      <c r="E2190" t="s">
        <v>22</v>
      </c>
      <c r="F2190" s="2">
        <v>45461</v>
      </c>
      <c r="G2190" s="2">
        <v>35033</v>
      </c>
      <c r="H2190" s="4">
        <v>84043</v>
      </c>
      <c r="I2190" s="4">
        <v>12488</v>
      </c>
      <c r="J2190" s="4">
        <f>Table1[[#This Row],[Basic Salary]]+Table1[[#This Row],[Bonus]]</f>
        <v>96531</v>
      </c>
      <c r="K2190">
        <v>100</v>
      </c>
      <c r="L2190">
        <v>66</v>
      </c>
      <c r="M2190" t="s">
        <v>23</v>
      </c>
      <c r="N2190">
        <v>111</v>
      </c>
    </row>
    <row r="2191" spans="1:14" x14ac:dyDescent="0.35">
      <c r="A2191" t="s">
        <v>1458</v>
      </c>
      <c r="B2191" t="s">
        <v>50</v>
      </c>
      <c r="C2191" t="s">
        <v>15</v>
      </c>
      <c r="D2191" t="s">
        <v>81</v>
      </c>
      <c r="E2191" t="s">
        <v>17</v>
      </c>
      <c r="F2191" s="2">
        <v>42304</v>
      </c>
      <c r="G2191" s="2">
        <v>32439</v>
      </c>
      <c r="H2191" s="4">
        <v>87691</v>
      </c>
      <c r="I2191" s="4">
        <v>8814</v>
      </c>
      <c r="J2191" s="4">
        <f>Table1[[#This Row],[Basic Salary]]+Table1[[#This Row],[Bonus]]</f>
        <v>96505</v>
      </c>
      <c r="K2191">
        <v>88</v>
      </c>
      <c r="L2191">
        <v>45</v>
      </c>
      <c r="M2191" t="s">
        <v>27</v>
      </c>
      <c r="N2191">
        <v>107</v>
      </c>
    </row>
    <row r="2192" spans="1:14" x14ac:dyDescent="0.35">
      <c r="A2192" t="s">
        <v>1144</v>
      </c>
      <c r="B2192" t="s">
        <v>36</v>
      </c>
      <c r="C2192" t="s">
        <v>15</v>
      </c>
      <c r="D2192" t="s">
        <v>25</v>
      </c>
      <c r="E2192" t="s">
        <v>22</v>
      </c>
      <c r="F2192" s="2">
        <v>43489</v>
      </c>
      <c r="G2192" s="2">
        <v>38369</v>
      </c>
      <c r="H2192" s="4">
        <v>87118</v>
      </c>
      <c r="I2192" s="4">
        <v>9377</v>
      </c>
      <c r="J2192" s="4">
        <f>Table1[[#This Row],[Basic Salary]]+Table1[[#This Row],[Bonus]]</f>
        <v>96495</v>
      </c>
      <c r="K2192">
        <v>67</v>
      </c>
      <c r="L2192">
        <v>43</v>
      </c>
      <c r="M2192" t="s">
        <v>31</v>
      </c>
      <c r="N2192">
        <v>112</v>
      </c>
    </row>
    <row r="2193" spans="1:14" x14ac:dyDescent="0.35">
      <c r="A2193" t="s">
        <v>1409</v>
      </c>
      <c r="B2193" t="s">
        <v>42</v>
      </c>
      <c r="C2193" t="s">
        <v>21</v>
      </c>
      <c r="D2193" t="s">
        <v>16</v>
      </c>
      <c r="E2193" t="s">
        <v>26</v>
      </c>
      <c r="F2193" s="2">
        <v>44683</v>
      </c>
      <c r="G2193" s="2">
        <v>40201</v>
      </c>
      <c r="H2193" s="4">
        <v>77652</v>
      </c>
      <c r="I2193" s="4">
        <v>18843</v>
      </c>
      <c r="J2193" s="4">
        <f>Table1[[#This Row],[Basic Salary]]+Table1[[#This Row],[Bonus]]</f>
        <v>96495</v>
      </c>
      <c r="K2193">
        <v>63</v>
      </c>
      <c r="L2193">
        <v>59</v>
      </c>
      <c r="M2193" t="s">
        <v>27</v>
      </c>
      <c r="N2193">
        <v>109</v>
      </c>
    </row>
    <row r="2194" spans="1:14" x14ac:dyDescent="0.35">
      <c r="A2194" t="s">
        <v>1382</v>
      </c>
      <c r="B2194" t="s">
        <v>60</v>
      </c>
      <c r="C2194" t="s">
        <v>21</v>
      </c>
      <c r="D2194" t="s">
        <v>43</v>
      </c>
      <c r="E2194" t="s">
        <v>22</v>
      </c>
      <c r="F2194" s="2">
        <v>45857</v>
      </c>
      <c r="G2194" s="2">
        <v>40108</v>
      </c>
      <c r="H2194" s="4">
        <v>77844</v>
      </c>
      <c r="I2194" s="4">
        <v>18643</v>
      </c>
      <c r="J2194" s="4">
        <f>Table1[[#This Row],[Basic Salary]]+Table1[[#This Row],[Bonus]]</f>
        <v>96487</v>
      </c>
      <c r="K2194">
        <v>63</v>
      </c>
      <c r="L2194">
        <v>44</v>
      </c>
      <c r="M2194" t="s">
        <v>37</v>
      </c>
      <c r="N2194">
        <v>117</v>
      </c>
    </row>
    <row r="2195" spans="1:14" x14ac:dyDescent="0.35">
      <c r="A2195" t="s">
        <v>1902</v>
      </c>
      <c r="B2195" t="s">
        <v>95</v>
      </c>
      <c r="C2195" t="s">
        <v>21</v>
      </c>
      <c r="D2195" t="s">
        <v>46</v>
      </c>
      <c r="E2195" t="s">
        <v>22</v>
      </c>
      <c r="F2195" s="2">
        <v>42201</v>
      </c>
      <c r="G2195" s="2">
        <v>30305</v>
      </c>
      <c r="H2195" s="4">
        <v>74177</v>
      </c>
      <c r="I2195" s="4">
        <v>22295</v>
      </c>
      <c r="J2195" s="4">
        <f>Table1[[#This Row],[Basic Salary]]+Table1[[#This Row],[Bonus]]</f>
        <v>96472</v>
      </c>
      <c r="K2195">
        <v>63</v>
      </c>
      <c r="L2195">
        <v>79</v>
      </c>
      <c r="M2195" t="s">
        <v>18</v>
      </c>
      <c r="N2195">
        <v>109</v>
      </c>
    </row>
    <row r="2196" spans="1:14" x14ac:dyDescent="0.35">
      <c r="A2196" t="s">
        <v>602</v>
      </c>
      <c r="B2196" t="s">
        <v>89</v>
      </c>
      <c r="C2196" t="s">
        <v>15</v>
      </c>
      <c r="D2196" t="s">
        <v>43</v>
      </c>
      <c r="E2196" t="s">
        <v>65</v>
      </c>
      <c r="F2196" s="2">
        <v>44231</v>
      </c>
      <c r="G2196" s="2">
        <v>34917</v>
      </c>
      <c r="H2196" s="4">
        <v>67425</v>
      </c>
      <c r="I2196" s="4">
        <v>28999</v>
      </c>
      <c r="J2196" s="4">
        <f>Table1[[#This Row],[Basic Salary]]+Table1[[#This Row],[Bonus]]</f>
        <v>96424</v>
      </c>
      <c r="K2196">
        <v>89</v>
      </c>
      <c r="L2196">
        <v>57</v>
      </c>
      <c r="M2196" t="s">
        <v>34</v>
      </c>
      <c r="N2196">
        <v>120</v>
      </c>
    </row>
    <row r="2197" spans="1:14" x14ac:dyDescent="0.35">
      <c r="A2197" t="s">
        <v>2011</v>
      </c>
      <c r="B2197" t="s">
        <v>87</v>
      </c>
      <c r="C2197" t="s">
        <v>21</v>
      </c>
      <c r="D2197" t="s">
        <v>16</v>
      </c>
      <c r="E2197" t="s">
        <v>22</v>
      </c>
      <c r="F2197" s="2">
        <v>42240</v>
      </c>
      <c r="G2197" s="2">
        <v>33579</v>
      </c>
      <c r="H2197" s="4">
        <v>77819</v>
      </c>
      <c r="I2197" s="4">
        <v>18592</v>
      </c>
      <c r="J2197" s="4">
        <f>Table1[[#This Row],[Basic Salary]]+Table1[[#This Row],[Bonus]]</f>
        <v>96411</v>
      </c>
      <c r="K2197">
        <v>87</v>
      </c>
      <c r="L2197">
        <v>46</v>
      </c>
      <c r="M2197" t="s">
        <v>31</v>
      </c>
      <c r="N2197">
        <v>111</v>
      </c>
    </row>
    <row r="2198" spans="1:14" x14ac:dyDescent="0.35">
      <c r="A2198" t="s">
        <v>409</v>
      </c>
      <c r="B2198" t="s">
        <v>62</v>
      </c>
      <c r="C2198" t="s">
        <v>15</v>
      </c>
      <c r="D2198" t="s">
        <v>43</v>
      </c>
      <c r="E2198" t="s">
        <v>30</v>
      </c>
      <c r="F2198" s="2">
        <v>45307</v>
      </c>
      <c r="G2198" s="2">
        <v>40650</v>
      </c>
      <c r="H2198" s="4">
        <v>72026</v>
      </c>
      <c r="I2198" s="4">
        <v>24384</v>
      </c>
      <c r="J2198" s="4">
        <f>Table1[[#This Row],[Basic Salary]]+Table1[[#This Row],[Bonus]]</f>
        <v>96410</v>
      </c>
      <c r="K2198">
        <v>61</v>
      </c>
      <c r="L2198">
        <v>85</v>
      </c>
      <c r="M2198" t="s">
        <v>18</v>
      </c>
      <c r="N2198">
        <v>112</v>
      </c>
    </row>
    <row r="2199" spans="1:14" x14ac:dyDescent="0.35">
      <c r="A2199" t="s">
        <v>3946</v>
      </c>
      <c r="B2199" t="s">
        <v>60</v>
      </c>
      <c r="C2199" t="s">
        <v>21</v>
      </c>
      <c r="D2199" t="s">
        <v>16</v>
      </c>
      <c r="E2199" t="s">
        <v>26</v>
      </c>
      <c r="F2199" s="2">
        <v>45431</v>
      </c>
      <c r="G2199" s="2">
        <v>30586</v>
      </c>
      <c r="H2199" s="4">
        <v>83303</v>
      </c>
      <c r="I2199" s="4">
        <v>13064</v>
      </c>
      <c r="J2199" s="4">
        <f>Table1[[#This Row],[Basic Salary]]+Table1[[#This Row],[Bonus]]</f>
        <v>96367</v>
      </c>
      <c r="K2199">
        <v>78</v>
      </c>
      <c r="L2199">
        <v>54</v>
      </c>
      <c r="M2199" t="s">
        <v>31</v>
      </c>
      <c r="N2199">
        <v>113</v>
      </c>
    </row>
    <row r="2200" spans="1:14" x14ac:dyDescent="0.35">
      <c r="A2200" t="s">
        <v>5043</v>
      </c>
      <c r="B2200" t="s">
        <v>129</v>
      </c>
      <c r="C2200" t="s">
        <v>15</v>
      </c>
      <c r="D2200" t="s">
        <v>16</v>
      </c>
      <c r="E2200" t="s">
        <v>30</v>
      </c>
      <c r="F2200" s="2">
        <v>45467</v>
      </c>
      <c r="G2200" s="2">
        <v>38325</v>
      </c>
      <c r="H2200" s="4">
        <v>88723</v>
      </c>
      <c r="I2200" s="4">
        <v>7632</v>
      </c>
      <c r="J2200" s="4">
        <f>Table1[[#This Row],[Basic Salary]]+Table1[[#This Row],[Bonus]]</f>
        <v>96355</v>
      </c>
      <c r="K2200">
        <v>61</v>
      </c>
      <c r="L2200">
        <v>93</v>
      </c>
      <c r="M2200" t="s">
        <v>37</v>
      </c>
      <c r="N2200">
        <v>113</v>
      </c>
    </row>
    <row r="2201" spans="1:14" x14ac:dyDescent="0.35">
      <c r="A2201" t="s">
        <v>670</v>
      </c>
      <c r="B2201" t="s">
        <v>39</v>
      </c>
      <c r="C2201" t="s">
        <v>15</v>
      </c>
      <c r="D2201" t="s">
        <v>46</v>
      </c>
      <c r="E2201" t="s">
        <v>65</v>
      </c>
      <c r="F2201" s="2">
        <v>42799</v>
      </c>
      <c r="G2201" s="2">
        <v>34636</v>
      </c>
      <c r="H2201" s="4">
        <v>69294</v>
      </c>
      <c r="I2201" s="4">
        <v>27035</v>
      </c>
      <c r="J2201" s="4">
        <f>Table1[[#This Row],[Basic Salary]]+Table1[[#This Row],[Bonus]]</f>
        <v>96329</v>
      </c>
      <c r="K2201">
        <v>90</v>
      </c>
      <c r="L2201">
        <v>98</v>
      </c>
      <c r="M2201" t="s">
        <v>27</v>
      </c>
      <c r="N2201">
        <v>102</v>
      </c>
    </row>
    <row r="2202" spans="1:14" x14ac:dyDescent="0.35">
      <c r="A2202" t="s">
        <v>3473</v>
      </c>
      <c r="B2202" t="s">
        <v>77</v>
      </c>
      <c r="C2202" t="s">
        <v>15</v>
      </c>
      <c r="D2202" t="s">
        <v>25</v>
      </c>
      <c r="E2202" t="s">
        <v>65</v>
      </c>
      <c r="F2202" s="2">
        <v>43102</v>
      </c>
      <c r="G2202" s="2">
        <v>37119</v>
      </c>
      <c r="H2202" s="4">
        <v>88871</v>
      </c>
      <c r="I2202" s="4">
        <v>7452</v>
      </c>
      <c r="J2202" s="4">
        <f>Table1[[#This Row],[Basic Salary]]+Table1[[#This Row],[Bonus]]</f>
        <v>96323</v>
      </c>
      <c r="K2202">
        <v>78</v>
      </c>
      <c r="L2202">
        <v>67</v>
      </c>
      <c r="M2202" t="s">
        <v>34</v>
      </c>
      <c r="N2202">
        <v>120</v>
      </c>
    </row>
    <row r="2203" spans="1:14" x14ac:dyDescent="0.35">
      <c r="A2203" t="s">
        <v>3881</v>
      </c>
      <c r="B2203" t="s">
        <v>48</v>
      </c>
      <c r="C2203" t="s">
        <v>15</v>
      </c>
      <c r="D2203" t="s">
        <v>40</v>
      </c>
      <c r="E2203" t="s">
        <v>22</v>
      </c>
      <c r="F2203" s="2">
        <v>44885</v>
      </c>
      <c r="G2203" s="2">
        <v>32173</v>
      </c>
      <c r="H2203" s="4">
        <v>71051</v>
      </c>
      <c r="I2203" s="4">
        <v>25198</v>
      </c>
      <c r="J2203" s="4">
        <f>Table1[[#This Row],[Basic Salary]]+Table1[[#This Row],[Bonus]]</f>
        <v>96249</v>
      </c>
      <c r="K2203">
        <v>99</v>
      </c>
      <c r="L2203">
        <v>67</v>
      </c>
      <c r="M2203" t="s">
        <v>53</v>
      </c>
      <c r="N2203">
        <v>104</v>
      </c>
    </row>
    <row r="2204" spans="1:14" x14ac:dyDescent="0.35">
      <c r="A2204" t="s">
        <v>1602</v>
      </c>
      <c r="B2204" t="s">
        <v>14</v>
      </c>
      <c r="C2204" t="s">
        <v>21</v>
      </c>
      <c r="D2204" t="s">
        <v>81</v>
      </c>
      <c r="E2204" t="s">
        <v>17</v>
      </c>
      <c r="F2204" s="2">
        <v>45252</v>
      </c>
      <c r="G2204" s="2">
        <v>30582</v>
      </c>
      <c r="H2204" s="4">
        <v>71492</v>
      </c>
      <c r="I2204" s="4">
        <v>24752</v>
      </c>
      <c r="J2204" s="4">
        <f>Table1[[#This Row],[Basic Salary]]+Table1[[#This Row],[Bonus]]</f>
        <v>96244</v>
      </c>
      <c r="K2204">
        <v>91</v>
      </c>
      <c r="L2204">
        <v>41</v>
      </c>
      <c r="M2204" t="s">
        <v>23</v>
      </c>
      <c r="N2204">
        <v>119</v>
      </c>
    </row>
    <row r="2205" spans="1:14" x14ac:dyDescent="0.35">
      <c r="A2205" t="s">
        <v>523</v>
      </c>
      <c r="B2205" t="s">
        <v>48</v>
      </c>
      <c r="C2205" t="s">
        <v>15</v>
      </c>
      <c r="D2205" t="s">
        <v>46</v>
      </c>
      <c r="E2205" t="s">
        <v>65</v>
      </c>
      <c r="F2205" s="2">
        <v>44922</v>
      </c>
      <c r="G2205" s="2">
        <v>39720</v>
      </c>
      <c r="H2205" s="4">
        <v>82163</v>
      </c>
      <c r="I2205" s="4">
        <v>14066</v>
      </c>
      <c r="J2205" s="4">
        <f>Table1[[#This Row],[Basic Salary]]+Table1[[#This Row],[Bonus]]</f>
        <v>96229</v>
      </c>
      <c r="K2205">
        <v>83</v>
      </c>
      <c r="L2205">
        <v>48</v>
      </c>
      <c r="M2205" t="s">
        <v>18</v>
      </c>
      <c r="N2205">
        <v>111</v>
      </c>
    </row>
    <row r="2206" spans="1:14" x14ac:dyDescent="0.35">
      <c r="A2206" t="s">
        <v>4058</v>
      </c>
      <c r="B2206" t="s">
        <v>29</v>
      </c>
      <c r="C2206" t="s">
        <v>15</v>
      </c>
      <c r="D2206" t="s">
        <v>46</v>
      </c>
      <c r="E2206" t="s">
        <v>65</v>
      </c>
      <c r="F2206" s="2">
        <v>45363</v>
      </c>
      <c r="G2206" s="2">
        <v>39686</v>
      </c>
      <c r="H2206" s="4">
        <v>84874</v>
      </c>
      <c r="I2206" s="4">
        <v>11341</v>
      </c>
      <c r="J2206" s="4">
        <f>Table1[[#This Row],[Basic Salary]]+Table1[[#This Row],[Bonus]]</f>
        <v>96215</v>
      </c>
      <c r="K2206">
        <v>68</v>
      </c>
      <c r="L2206">
        <v>85</v>
      </c>
      <c r="M2206" t="s">
        <v>27</v>
      </c>
      <c r="N2206">
        <v>117</v>
      </c>
    </row>
    <row r="2207" spans="1:14" x14ac:dyDescent="0.35">
      <c r="A2207" t="s">
        <v>1450</v>
      </c>
      <c r="B2207" t="s">
        <v>36</v>
      </c>
      <c r="C2207" t="s">
        <v>21</v>
      </c>
      <c r="D2207" t="s">
        <v>40</v>
      </c>
      <c r="E2207" t="s">
        <v>51</v>
      </c>
      <c r="F2207" s="2">
        <v>45691</v>
      </c>
      <c r="G2207" s="2">
        <v>32012</v>
      </c>
      <c r="H2207" s="4">
        <v>70116</v>
      </c>
      <c r="I2207" s="4">
        <v>26097</v>
      </c>
      <c r="J2207" s="4">
        <f>Table1[[#This Row],[Basic Salary]]+Table1[[#This Row],[Bonus]]</f>
        <v>96213</v>
      </c>
      <c r="K2207">
        <v>69</v>
      </c>
      <c r="L2207">
        <v>77</v>
      </c>
      <c r="M2207" t="s">
        <v>34</v>
      </c>
      <c r="N2207">
        <v>117</v>
      </c>
    </row>
    <row r="2208" spans="1:14" x14ac:dyDescent="0.35">
      <c r="A2208" t="s">
        <v>138</v>
      </c>
      <c r="B2208" t="s">
        <v>39</v>
      </c>
      <c r="C2208" t="s">
        <v>21</v>
      </c>
      <c r="D2208" t="s">
        <v>40</v>
      </c>
      <c r="E2208" t="s">
        <v>30</v>
      </c>
      <c r="F2208" s="2">
        <v>45528</v>
      </c>
      <c r="G2208" s="2">
        <v>38863</v>
      </c>
      <c r="H2208" s="4">
        <v>81207</v>
      </c>
      <c r="I2208" s="4">
        <v>15006</v>
      </c>
      <c r="J2208" s="4">
        <f>Table1[[#This Row],[Basic Salary]]+Table1[[#This Row],[Bonus]]</f>
        <v>96213</v>
      </c>
      <c r="K2208">
        <v>96</v>
      </c>
      <c r="L2208">
        <v>79</v>
      </c>
      <c r="M2208" t="s">
        <v>53</v>
      </c>
      <c r="N2208">
        <v>120</v>
      </c>
    </row>
    <row r="2209" spans="1:14" x14ac:dyDescent="0.35">
      <c r="A2209" t="s">
        <v>2578</v>
      </c>
      <c r="B2209" t="s">
        <v>50</v>
      </c>
      <c r="C2209" t="s">
        <v>21</v>
      </c>
      <c r="D2209" t="s">
        <v>33</v>
      </c>
      <c r="E2209" t="s">
        <v>17</v>
      </c>
      <c r="F2209" s="2">
        <v>43818</v>
      </c>
      <c r="G2209" s="2">
        <v>29708</v>
      </c>
      <c r="H2209" s="4">
        <v>78363</v>
      </c>
      <c r="I2209" s="4">
        <v>17804</v>
      </c>
      <c r="J2209" s="4">
        <f>Table1[[#This Row],[Basic Salary]]+Table1[[#This Row],[Bonus]]</f>
        <v>96167</v>
      </c>
      <c r="K2209">
        <v>73</v>
      </c>
      <c r="L2209">
        <v>51</v>
      </c>
      <c r="M2209" t="s">
        <v>34</v>
      </c>
      <c r="N2209">
        <v>102</v>
      </c>
    </row>
    <row r="2210" spans="1:14" x14ac:dyDescent="0.35">
      <c r="A2210" t="s">
        <v>594</v>
      </c>
      <c r="B2210" t="s">
        <v>39</v>
      </c>
      <c r="C2210" t="s">
        <v>15</v>
      </c>
      <c r="D2210" t="s">
        <v>16</v>
      </c>
      <c r="E2210" t="s">
        <v>17</v>
      </c>
      <c r="F2210" s="2">
        <v>43024</v>
      </c>
      <c r="G2210" s="2">
        <v>35525</v>
      </c>
      <c r="H2210" s="4">
        <v>83059</v>
      </c>
      <c r="I2210" s="4">
        <v>13099</v>
      </c>
      <c r="J2210" s="4">
        <f>Table1[[#This Row],[Basic Salary]]+Table1[[#This Row],[Bonus]]</f>
        <v>96158</v>
      </c>
      <c r="K2210">
        <v>62</v>
      </c>
      <c r="L2210">
        <v>52</v>
      </c>
      <c r="M2210" t="s">
        <v>27</v>
      </c>
      <c r="N2210">
        <v>104</v>
      </c>
    </row>
    <row r="2211" spans="1:14" x14ac:dyDescent="0.35">
      <c r="A2211" t="s">
        <v>2554</v>
      </c>
      <c r="B2211" t="s">
        <v>36</v>
      </c>
      <c r="C2211" t="s">
        <v>21</v>
      </c>
      <c r="D2211" t="s">
        <v>46</v>
      </c>
      <c r="E2211" t="s">
        <v>30</v>
      </c>
      <c r="F2211" s="2">
        <v>42481</v>
      </c>
      <c r="G2211" s="2">
        <v>32442</v>
      </c>
      <c r="H2211" s="4">
        <v>85262</v>
      </c>
      <c r="I2211" s="4">
        <v>10854</v>
      </c>
      <c r="J2211" s="4">
        <f>Table1[[#This Row],[Basic Salary]]+Table1[[#This Row],[Bonus]]</f>
        <v>96116</v>
      </c>
      <c r="K2211">
        <v>89</v>
      </c>
      <c r="L2211">
        <v>70</v>
      </c>
      <c r="M2211" t="s">
        <v>18</v>
      </c>
      <c r="N2211">
        <v>113</v>
      </c>
    </row>
    <row r="2212" spans="1:14" x14ac:dyDescent="0.35">
      <c r="A2212" t="s">
        <v>1964</v>
      </c>
      <c r="B2212" t="s">
        <v>62</v>
      </c>
      <c r="C2212" t="s">
        <v>21</v>
      </c>
      <c r="D2212" t="s">
        <v>40</v>
      </c>
      <c r="E2212" t="s">
        <v>26</v>
      </c>
      <c r="F2212" s="2">
        <v>43319</v>
      </c>
      <c r="G2212" s="2">
        <v>33486</v>
      </c>
      <c r="H2212" s="4">
        <v>72603</v>
      </c>
      <c r="I2212" s="4">
        <v>23416</v>
      </c>
      <c r="J2212" s="4">
        <f>Table1[[#This Row],[Basic Salary]]+Table1[[#This Row],[Bonus]]</f>
        <v>96019</v>
      </c>
      <c r="K2212">
        <v>100</v>
      </c>
      <c r="L2212">
        <v>57</v>
      </c>
      <c r="M2212" t="s">
        <v>27</v>
      </c>
      <c r="N2212">
        <v>105</v>
      </c>
    </row>
    <row r="2213" spans="1:14" x14ac:dyDescent="0.35">
      <c r="A2213" t="s">
        <v>4519</v>
      </c>
      <c r="B2213" t="s">
        <v>93</v>
      </c>
      <c r="C2213" t="s">
        <v>21</v>
      </c>
      <c r="D2213" t="s">
        <v>16</v>
      </c>
      <c r="E2213" t="s">
        <v>26</v>
      </c>
      <c r="F2213" s="2">
        <v>42514</v>
      </c>
      <c r="G2213" s="2">
        <v>38827</v>
      </c>
      <c r="H2213" s="4">
        <v>85915</v>
      </c>
      <c r="I2213" s="4">
        <v>10088</v>
      </c>
      <c r="J2213" s="4">
        <f>Table1[[#This Row],[Basic Salary]]+Table1[[#This Row],[Bonus]]</f>
        <v>96003</v>
      </c>
      <c r="K2213">
        <v>81</v>
      </c>
      <c r="L2213">
        <v>44</v>
      </c>
      <c r="M2213" t="s">
        <v>37</v>
      </c>
      <c r="N2213">
        <v>107</v>
      </c>
    </row>
    <row r="2214" spans="1:14" x14ac:dyDescent="0.35">
      <c r="A2214" t="s">
        <v>3110</v>
      </c>
      <c r="B2214" t="s">
        <v>42</v>
      </c>
      <c r="C2214" t="s">
        <v>21</v>
      </c>
      <c r="D2214" t="s">
        <v>16</v>
      </c>
      <c r="E2214" t="s">
        <v>26</v>
      </c>
      <c r="F2214" s="2">
        <v>44929</v>
      </c>
      <c r="G2214" s="2">
        <v>30004</v>
      </c>
      <c r="H2214" s="4">
        <v>83784</v>
      </c>
      <c r="I2214" s="4">
        <v>12203</v>
      </c>
      <c r="J2214" s="4">
        <f>Table1[[#This Row],[Basic Salary]]+Table1[[#This Row],[Bonus]]</f>
        <v>95987</v>
      </c>
      <c r="K2214">
        <v>67</v>
      </c>
      <c r="L2214">
        <v>96</v>
      </c>
      <c r="M2214" t="s">
        <v>27</v>
      </c>
      <c r="N2214">
        <v>110</v>
      </c>
    </row>
    <row r="2215" spans="1:14" x14ac:dyDescent="0.35">
      <c r="A2215" t="s">
        <v>4668</v>
      </c>
      <c r="B2215" t="s">
        <v>87</v>
      </c>
      <c r="C2215" t="s">
        <v>15</v>
      </c>
      <c r="D2215" t="s">
        <v>46</v>
      </c>
      <c r="E2215" t="s">
        <v>51</v>
      </c>
      <c r="F2215" s="2">
        <v>45213</v>
      </c>
      <c r="G2215" s="2">
        <v>35387</v>
      </c>
      <c r="H2215" s="4">
        <v>87775</v>
      </c>
      <c r="I2215" s="4">
        <v>8205</v>
      </c>
      <c r="J2215" s="4">
        <f>Table1[[#This Row],[Basic Salary]]+Table1[[#This Row],[Bonus]]</f>
        <v>95980</v>
      </c>
      <c r="K2215">
        <v>63</v>
      </c>
      <c r="L2215">
        <v>65</v>
      </c>
      <c r="M2215" t="s">
        <v>27</v>
      </c>
      <c r="N2215">
        <v>111</v>
      </c>
    </row>
    <row r="2216" spans="1:14" x14ac:dyDescent="0.35">
      <c r="A2216" t="s">
        <v>2540</v>
      </c>
      <c r="B2216" t="s">
        <v>62</v>
      </c>
      <c r="C2216" t="s">
        <v>21</v>
      </c>
      <c r="D2216" t="s">
        <v>81</v>
      </c>
      <c r="E2216" t="s">
        <v>65</v>
      </c>
      <c r="F2216" s="2">
        <v>45536</v>
      </c>
      <c r="G2216" s="2">
        <v>39668</v>
      </c>
      <c r="H2216" s="4">
        <v>66796</v>
      </c>
      <c r="I2216" s="4">
        <v>29153</v>
      </c>
      <c r="J2216" s="4">
        <f>Table1[[#This Row],[Basic Salary]]+Table1[[#This Row],[Bonus]]</f>
        <v>95949</v>
      </c>
      <c r="K2216">
        <v>83</v>
      </c>
      <c r="L2216">
        <v>45</v>
      </c>
      <c r="M2216" t="s">
        <v>34</v>
      </c>
      <c r="N2216">
        <v>119</v>
      </c>
    </row>
    <row r="2217" spans="1:14" x14ac:dyDescent="0.35">
      <c r="A2217" t="s">
        <v>3714</v>
      </c>
      <c r="B2217" t="s">
        <v>42</v>
      </c>
      <c r="C2217" t="s">
        <v>15</v>
      </c>
      <c r="D2217" t="s">
        <v>25</v>
      </c>
      <c r="E2217" t="s">
        <v>22</v>
      </c>
      <c r="F2217" s="2">
        <v>42750</v>
      </c>
      <c r="G2217" s="2">
        <v>34538</v>
      </c>
      <c r="H2217" s="4">
        <v>71815</v>
      </c>
      <c r="I2217" s="4">
        <v>24127</v>
      </c>
      <c r="J2217" s="4">
        <f>Table1[[#This Row],[Basic Salary]]+Table1[[#This Row],[Bonus]]</f>
        <v>95942</v>
      </c>
      <c r="K2217">
        <v>92</v>
      </c>
      <c r="L2217">
        <v>89</v>
      </c>
      <c r="M2217" t="s">
        <v>27</v>
      </c>
      <c r="N2217">
        <v>119</v>
      </c>
    </row>
    <row r="2218" spans="1:14" x14ac:dyDescent="0.35">
      <c r="A2218" t="s">
        <v>3753</v>
      </c>
      <c r="B2218" t="s">
        <v>29</v>
      </c>
      <c r="C2218" t="s">
        <v>15</v>
      </c>
      <c r="D2218" t="s">
        <v>25</v>
      </c>
      <c r="E2218" t="s">
        <v>22</v>
      </c>
      <c r="F2218" s="2">
        <v>44442</v>
      </c>
      <c r="G2218" s="2">
        <v>39253</v>
      </c>
      <c r="H2218" s="4">
        <v>87760</v>
      </c>
      <c r="I2218" s="4">
        <v>8168</v>
      </c>
      <c r="J2218" s="4">
        <f>Table1[[#This Row],[Basic Salary]]+Table1[[#This Row],[Bonus]]</f>
        <v>95928</v>
      </c>
      <c r="K2218">
        <v>67</v>
      </c>
      <c r="L2218">
        <v>83</v>
      </c>
      <c r="M2218" t="s">
        <v>34</v>
      </c>
      <c r="N2218">
        <v>112</v>
      </c>
    </row>
    <row r="2219" spans="1:14" x14ac:dyDescent="0.35">
      <c r="A2219" t="s">
        <v>4771</v>
      </c>
      <c r="B2219" t="s">
        <v>77</v>
      </c>
      <c r="C2219" t="s">
        <v>15</v>
      </c>
      <c r="D2219" t="s">
        <v>33</v>
      </c>
      <c r="E2219" t="s">
        <v>26</v>
      </c>
      <c r="F2219" s="2">
        <v>42662</v>
      </c>
      <c r="G2219" s="2">
        <v>36928</v>
      </c>
      <c r="H2219" s="4">
        <v>86623</v>
      </c>
      <c r="I2219" s="4">
        <v>9284</v>
      </c>
      <c r="J2219" s="4">
        <f>Table1[[#This Row],[Basic Salary]]+Table1[[#This Row],[Bonus]]</f>
        <v>95907</v>
      </c>
      <c r="K2219">
        <v>93</v>
      </c>
      <c r="L2219">
        <v>80</v>
      </c>
      <c r="M2219" t="s">
        <v>18</v>
      </c>
      <c r="N2219">
        <v>105</v>
      </c>
    </row>
    <row r="2220" spans="1:14" x14ac:dyDescent="0.35">
      <c r="A2220" t="s">
        <v>1230</v>
      </c>
      <c r="B2220" t="s">
        <v>71</v>
      </c>
      <c r="C2220" t="s">
        <v>21</v>
      </c>
      <c r="D2220" t="s">
        <v>25</v>
      </c>
      <c r="E2220" t="s">
        <v>51</v>
      </c>
      <c r="F2220" s="2">
        <v>44870</v>
      </c>
      <c r="G2220" s="2">
        <v>40949</v>
      </c>
      <c r="H2220" s="4">
        <v>78026</v>
      </c>
      <c r="I2220" s="4">
        <v>17842</v>
      </c>
      <c r="J2220" s="4">
        <f>Table1[[#This Row],[Basic Salary]]+Table1[[#This Row],[Bonus]]</f>
        <v>95868</v>
      </c>
      <c r="K2220">
        <v>85</v>
      </c>
      <c r="L2220">
        <v>46</v>
      </c>
      <c r="M2220" t="s">
        <v>37</v>
      </c>
      <c r="N2220">
        <v>109</v>
      </c>
    </row>
    <row r="2221" spans="1:14" x14ac:dyDescent="0.35">
      <c r="A2221" t="s">
        <v>426</v>
      </c>
      <c r="B2221" t="s">
        <v>129</v>
      </c>
      <c r="C2221" t="s">
        <v>15</v>
      </c>
      <c r="D2221" t="s">
        <v>25</v>
      </c>
      <c r="E2221" t="s">
        <v>17</v>
      </c>
      <c r="F2221" s="2">
        <v>43200</v>
      </c>
      <c r="G2221" s="2">
        <v>30563</v>
      </c>
      <c r="H2221" s="4">
        <v>87071</v>
      </c>
      <c r="I2221" s="4">
        <v>8784</v>
      </c>
      <c r="J2221" s="4">
        <f>Table1[[#This Row],[Basic Salary]]+Table1[[#This Row],[Bonus]]</f>
        <v>95855</v>
      </c>
      <c r="K2221">
        <v>79</v>
      </c>
      <c r="L2221">
        <v>90</v>
      </c>
      <c r="M2221" t="s">
        <v>27</v>
      </c>
      <c r="N2221">
        <v>116</v>
      </c>
    </row>
    <row r="2222" spans="1:14" x14ac:dyDescent="0.35">
      <c r="A2222" t="s">
        <v>4342</v>
      </c>
      <c r="B2222" t="s">
        <v>77</v>
      </c>
      <c r="C2222" t="s">
        <v>15</v>
      </c>
      <c r="D2222" t="s">
        <v>43</v>
      </c>
      <c r="E2222" t="s">
        <v>51</v>
      </c>
      <c r="F2222" s="2">
        <v>43307</v>
      </c>
      <c r="G2222" s="2">
        <v>38645</v>
      </c>
      <c r="H2222" s="4">
        <v>74540</v>
      </c>
      <c r="I2222" s="4">
        <v>21312</v>
      </c>
      <c r="J2222" s="4">
        <f>Table1[[#This Row],[Basic Salary]]+Table1[[#This Row],[Bonus]]</f>
        <v>95852</v>
      </c>
      <c r="K2222">
        <v>64</v>
      </c>
      <c r="L2222">
        <v>73</v>
      </c>
      <c r="M2222" t="s">
        <v>37</v>
      </c>
      <c r="N2222">
        <v>105</v>
      </c>
    </row>
    <row r="2223" spans="1:14" x14ac:dyDescent="0.35">
      <c r="A2223" t="s">
        <v>2801</v>
      </c>
      <c r="B2223" t="s">
        <v>36</v>
      </c>
      <c r="C2223" t="s">
        <v>15</v>
      </c>
      <c r="D2223" t="s">
        <v>81</v>
      </c>
      <c r="E2223" t="s">
        <v>26</v>
      </c>
      <c r="F2223" s="2">
        <v>45189</v>
      </c>
      <c r="G2223" s="2">
        <v>33657</v>
      </c>
      <c r="H2223" s="4">
        <v>76617</v>
      </c>
      <c r="I2223" s="4">
        <v>19231</v>
      </c>
      <c r="J2223" s="4">
        <f>Table1[[#This Row],[Basic Salary]]+Table1[[#This Row],[Bonus]]</f>
        <v>95848</v>
      </c>
      <c r="K2223">
        <v>80</v>
      </c>
      <c r="L2223">
        <v>82</v>
      </c>
      <c r="M2223" t="s">
        <v>37</v>
      </c>
      <c r="N2223">
        <v>111</v>
      </c>
    </row>
    <row r="2224" spans="1:14" x14ac:dyDescent="0.35">
      <c r="A2224" t="s">
        <v>4054</v>
      </c>
      <c r="B2224" t="s">
        <v>129</v>
      </c>
      <c r="C2224" t="s">
        <v>21</v>
      </c>
      <c r="D2224" t="s">
        <v>16</v>
      </c>
      <c r="E2224" t="s">
        <v>30</v>
      </c>
      <c r="F2224" s="2">
        <v>44988</v>
      </c>
      <c r="G2224" s="2">
        <v>35601</v>
      </c>
      <c r="H2224" s="4">
        <v>69086</v>
      </c>
      <c r="I2224" s="4">
        <v>26750</v>
      </c>
      <c r="J2224" s="4">
        <f>Table1[[#This Row],[Basic Salary]]+Table1[[#This Row],[Bonus]]</f>
        <v>95836</v>
      </c>
      <c r="K2224">
        <v>83</v>
      </c>
      <c r="L2224">
        <v>46</v>
      </c>
      <c r="M2224" t="s">
        <v>53</v>
      </c>
      <c r="N2224">
        <v>106</v>
      </c>
    </row>
    <row r="2225" spans="1:14" x14ac:dyDescent="0.35">
      <c r="A2225" t="s">
        <v>1739</v>
      </c>
      <c r="B2225" t="s">
        <v>39</v>
      </c>
      <c r="C2225" t="s">
        <v>15</v>
      </c>
      <c r="D2225" t="s">
        <v>25</v>
      </c>
      <c r="E2225" t="s">
        <v>22</v>
      </c>
      <c r="F2225" s="2">
        <v>45693</v>
      </c>
      <c r="G2225" s="2">
        <v>32941</v>
      </c>
      <c r="H2225" s="4">
        <v>82544</v>
      </c>
      <c r="I2225" s="4">
        <v>13287</v>
      </c>
      <c r="J2225" s="4">
        <f>Table1[[#This Row],[Basic Salary]]+Table1[[#This Row],[Bonus]]</f>
        <v>95831</v>
      </c>
      <c r="K2225">
        <v>91</v>
      </c>
      <c r="L2225">
        <v>65</v>
      </c>
      <c r="M2225" t="s">
        <v>27</v>
      </c>
      <c r="N2225">
        <v>115</v>
      </c>
    </row>
    <row r="2226" spans="1:14" x14ac:dyDescent="0.35">
      <c r="A2226" t="s">
        <v>4105</v>
      </c>
      <c r="B2226" t="s">
        <v>50</v>
      </c>
      <c r="C2226" t="s">
        <v>21</v>
      </c>
      <c r="D2226" t="s">
        <v>25</v>
      </c>
      <c r="E2226" t="s">
        <v>22</v>
      </c>
      <c r="F2226" s="2">
        <v>44053</v>
      </c>
      <c r="G2226" s="2">
        <v>40218</v>
      </c>
      <c r="H2226" s="4">
        <v>69829</v>
      </c>
      <c r="I2226" s="4">
        <v>25996</v>
      </c>
      <c r="J2226" s="4">
        <f>Table1[[#This Row],[Basic Salary]]+Table1[[#This Row],[Bonus]]</f>
        <v>95825</v>
      </c>
      <c r="K2226">
        <v>68</v>
      </c>
      <c r="L2226">
        <v>77</v>
      </c>
      <c r="M2226" t="s">
        <v>27</v>
      </c>
      <c r="N2226">
        <v>110</v>
      </c>
    </row>
    <row r="2227" spans="1:14" x14ac:dyDescent="0.35">
      <c r="A2227" t="s">
        <v>3118</v>
      </c>
      <c r="B2227" t="s">
        <v>93</v>
      </c>
      <c r="C2227" t="s">
        <v>15</v>
      </c>
      <c r="D2227" t="s">
        <v>43</v>
      </c>
      <c r="E2227" t="s">
        <v>30</v>
      </c>
      <c r="F2227" s="2">
        <v>45029</v>
      </c>
      <c r="G2227" s="2">
        <v>29769</v>
      </c>
      <c r="H2227" s="4">
        <v>78613</v>
      </c>
      <c r="I2227" s="4">
        <v>17209</v>
      </c>
      <c r="J2227" s="4">
        <f>Table1[[#This Row],[Basic Salary]]+Table1[[#This Row],[Bonus]]</f>
        <v>95822</v>
      </c>
      <c r="K2227">
        <v>85</v>
      </c>
      <c r="L2227">
        <v>62</v>
      </c>
      <c r="M2227" t="s">
        <v>18</v>
      </c>
      <c r="N2227">
        <v>117</v>
      </c>
    </row>
    <row r="2228" spans="1:14" x14ac:dyDescent="0.35">
      <c r="A2228" t="s">
        <v>2273</v>
      </c>
      <c r="B2228" t="s">
        <v>71</v>
      </c>
      <c r="C2228" t="s">
        <v>21</v>
      </c>
      <c r="D2228" t="s">
        <v>33</v>
      </c>
      <c r="E2228" t="s">
        <v>30</v>
      </c>
      <c r="F2228" s="2">
        <v>42734</v>
      </c>
      <c r="G2228" s="2">
        <v>39021</v>
      </c>
      <c r="H2228" s="4">
        <v>66725</v>
      </c>
      <c r="I2228" s="4">
        <v>29091</v>
      </c>
      <c r="J2228" s="4">
        <f>Table1[[#This Row],[Basic Salary]]+Table1[[#This Row],[Bonus]]</f>
        <v>95816</v>
      </c>
      <c r="K2228">
        <v>67</v>
      </c>
      <c r="L2228">
        <v>71</v>
      </c>
      <c r="M2228" t="s">
        <v>53</v>
      </c>
      <c r="N2228">
        <v>106</v>
      </c>
    </row>
    <row r="2229" spans="1:14" x14ac:dyDescent="0.35">
      <c r="A2229" t="s">
        <v>1010</v>
      </c>
      <c r="B2229" t="s">
        <v>48</v>
      </c>
      <c r="C2229" t="s">
        <v>15</v>
      </c>
      <c r="D2229" t="s">
        <v>43</v>
      </c>
      <c r="E2229" t="s">
        <v>65</v>
      </c>
      <c r="F2229" s="2">
        <v>45832</v>
      </c>
      <c r="G2229" s="2">
        <v>38096</v>
      </c>
      <c r="H2229" s="4">
        <v>76781</v>
      </c>
      <c r="I2229" s="4">
        <v>19020</v>
      </c>
      <c r="J2229" s="4">
        <f>Table1[[#This Row],[Basic Salary]]+Table1[[#This Row],[Bonus]]</f>
        <v>95801</v>
      </c>
      <c r="K2229">
        <v>67</v>
      </c>
      <c r="L2229">
        <v>54</v>
      </c>
      <c r="M2229" t="s">
        <v>37</v>
      </c>
      <c r="N2229">
        <v>104</v>
      </c>
    </row>
    <row r="2230" spans="1:14" x14ac:dyDescent="0.35">
      <c r="A2230" t="s">
        <v>2936</v>
      </c>
      <c r="B2230" t="s">
        <v>69</v>
      </c>
      <c r="C2230" t="s">
        <v>15</v>
      </c>
      <c r="D2230" t="s">
        <v>33</v>
      </c>
      <c r="E2230" t="s">
        <v>51</v>
      </c>
      <c r="F2230" s="2">
        <v>44391</v>
      </c>
      <c r="G2230" s="2">
        <v>39557</v>
      </c>
      <c r="H2230" s="4">
        <v>87224</v>
      </c>
      <c r="I2230" s="4">
        <v>8549</v>
      </c>
      <c r="J2230" s="4">
        <f>Table1[[#This Row],[Basic Salary]]+Table1[[#This Row],[Bonus]]</f>
        <v>95773</v>
      </c>
      <c r="K2230">
        <v>84</v>
      </c>
      <c r="L2230">
        <v>63</v>
      </c>
      <c r="M2230" t="s">
        <v>18</v>
      </c>
      <c r="N2230">
        <v>120</v>
      </c>
    </row>
    <row r="2231" spans="1:14" x14ac:dyDescent="0.35">
      <c r="A2231" t="s">
        <v>4844</v>
      </c>
      <c r="B2231" t="s">
        <v>85</v>
      </c>
      <c r="C2231" t="s">
        <v>21</v>
      </c>
      <c r="D2231" t="s">
        <v>40</v>
      </c>
      <c r="E2231" t="s">
        <v>51</v>
      </c>
      <c r="F2231" s="2">
        <v>42213</v>
      </c>
      <c r="G2231" s="2">
        <v>39632</v>
      </c>
      <c r="H2231" s="4">
        <v>66272</v>
      </c>
      <c r="I2231" s="4">
        <v>29496</v>
      </c>
      <c r="J2231" s="4">
        <f>Table1[[#This Row],[Basic Salary]]+Table1[[#This Row],[Bonus]]</f>
        <v>95768</v>
      </c>
      <c r="K2231">
        <v>95</v>
      </c>
      <c r="L2231">
        <v>92</v>
      </c>
      <c r="M2231" t="s">
        <v>37</v>
      </c>
      <c r="N2231">
        <v>102</v>
      </c>
    </row>
    <row r="2232" spans="1:14" x14ac:dyDescent="0.35">
      <c r="A2232" t="s">
        <v>4269</v>
      </c>
      <c r="B2232" t="s">
        <v>89</v>
      </c>
      <c r="C2232" t="s">
        <v>21</v>
      </c>
      <c r="D2232" t="s">
        <v>46</v>
      </c>
      <c r="E2232" t="s">
        <v>26</v>
      </c>
      <c r="F2232" s="2">
        <v>43868</v>
      </c>
      <c r="G2232" s="2">
        <v>33155</v>
      </c>
      <c r="H2232" s="4">
        <v>79530</v>
      </c>
      <c r="I2232" s="4">
        <v>16208</v>
      </c>
      <c r="J2232" s="4">
        <f>Table1[[#This Row],[Basic Salary]]+Table1[[#This Row],[Bonus]]</f>
        <v>95738</v>
      </c>
      <c r="K2232">
        <v>89</v>
      </c>
      <c r="L2232">
        <v>64</v>
      </c>
      <c r="M2232" t="s">
        <v>31</v>
      </c>
      <c r="N2232">
        <v>112</v>
      </c>
    </row>
    <row r="2233" spans="1:14" x14ac:dyDescent="0.35">
      <c r="A2233" t="s">
        <v>2150</v>
      </c>
      <c r="B2233" t="s">
        <v>62</v>
      </c>
      <c r="C2233" t="s">
        <v>15</v>
      </c>
      <c r="D2233" t="s">
        <v>25</v>
      </c>
      <c r="E2233" t="s">
        <v>51</v>
      </c>
      <c r="F2233" s="2">
        <v>45023</v>
      </c>
      <c r="G2233" s="2">
        <v>38946</v>
      </c>
      <c r="H2233" s="4">
        <v>80508</v>
      </c>
      <c r="I2233" s="4">
        <v>15213</v>
      </c>
      <c r="J2233" s="4">
        <f>Table1[[#This Row],[Basic Salary]]+Table1[[#This Row],[Bonus]]</f>
        <v>95721</v>
      </c>
      <c r="K2233">
        <v>70</v>
      </c>
      <c r="L2233">
        <v>65</v>
      </c>
      <c r="M2233" t="s">
        <v>53</v>
      </c>
      <c r="N2233">
        <v>108</v>
      </c>
    </row>
    <row r="2234" spans="1:14" x14ac:dyDescent="0.35">
      <c r="A2234" t="s">
        <v>785</v>
      </c>
      <c r="B2234" t="s">
        <v>87</v>
      </c>
      <c r="C2234" t="s">
        <v>15</v>
      </c>
      <c r="D2234" t="s">
        <v>25</v>
      </c>
      <c r="E2234" t="s">
        <v>26</v>
      </c>
      <c r="F2234" s="2">
        <v>43190</v>
      </c>
      <c r="G2234" s="2">
        <v>38295</v>
      </c>
      <c r="H2234" s="4">
        <v>89302</v>
      </c>
      <c r="I2234" s="4">
        <v>6383</v>
      </c>
      <c r="J2234" s="4">
        <f>Table1[[#This Row],[Basic Salary]]+Table1[[#This Row],[Bonus]]</f>
        <v>95685</v>
      </c>
      <c r="K2234">
        <v>79</v>
      </c>
      <c r="L2234">
        <v>93</v>
      </c>
      <c r="M2234" t="s">
        <v>23</v>
      </c>
      <c r="N2234">
        <v>110</v>
      </c>
    </row>
    <row r="2235" spans="1:14" x14ac:dyDescent="0.35">
      <c r="A2235" t="s">
        <v>4590</v>
      </c>
      <c r="B2235" t="s">
        <v>71</v>
      </c>
      <c r="C2235" t="s">
        <v>21</v>
      </c>
      <c r="D2235" t="s">
        <v>40</v>
      </c>
      <c r="E2235" t="s">
        <v>65</v>
      </c>
      <c r="F2235" s="2">
        <v>42819</v>
      </c>
      <c r="G2235" s="2">
        <v>37998</v>
      </c>
      <c r="H2235" s="4">
        <v>76729</v>
      </c>
      <c r="I2235" s="4">
        <v>18944</v>
      </c>
      <c r="J2235" s="4">
        <f>Table1[[#This Row],[Basic Salary]]+Table1[[#This Row],[Bonus]]</f>
        <v>95673</v>
      </c>
      <c r="K2235">
        <v>81</v>
      </c>
      <c r="L2235">
        <v>82</v>
      </c>
      <c r="M2235" t="s">
        <v>27</v>
      </c>
      <c r="N2235">
        <v>102</v>
      </c>
    </row>
    <row r="2236" spans="1:14" x14ac:dyDescent="0.35">
      <c r="A2236" t="s">
        <v>4101</v>
      </c>
      <c r="B2236" t="s">
        <v>57</v>
      </c>
      <c r="C2236" t="s">
        <v>21</v>
      </c>
      <c r="D2236" t="s">
        <v>46</v>
      </c>
      <c r="E2236" t="s">
        <v>30</v>
      </c>
      <c r="F2236" s="2">
        <v>43724</v>
      </c>
      <c r="G2236" s="2">
        <v>36649</v>
      </c>
      <c r="H2236" s="4">
        <v>88304</v>
      </c>
      <c r="I2236" s="4">
        <v>7328</v>
      </c>
      <c r="J2236" s="4">
        <f>Table1[[#This Row],[Basic Salary]]+Table1[[#This Row],[Bonus]]</f>
        <v>95632</v>
      </c>
      <c r="K2236">
        <v>83</v>
      </c>
      <c r="L2236">
        <v>93</v>
      </c>
      <c r="M2236" t="s">
        <v>34</v>
      </c>
      <c r="N2236">
        <v>109</v>
      </c>
    </row>
    <row r="2237" spans="1:14" x14ac:dyDescent="0.35">
      <c r="A2237" t="s">
        <v>1185</v>
      </c>
      <c r="B2237" t="s">
        <v>45</v>
      </c>
      <c r="C2237" t="s">
        <v>21</v>
      </c>
      <c r="D2237" t="s">
        <v>43</v>
      </c>
      <c r="E2237" t="s">
        <v>26</v>
      </c>
      <c r="F2237" s="2">
        <v>42473</v>
      </c>
      <c r="G2237" s="2">
        <v>32425</v>
      </c>
      <c r="H2237" s="4">
        <v>86548</v>
      </c>
      <c r="I2237" s="4">
        <v>9077</v>
      </c>
      <c r="J2237" s="4">
        <f>Table1[[#This Row],[Basic Salary]]+Table1[[#This Row],[Bonus]]</f>
        <v>95625</v>
      </c>
      <c r="K2237">
        <v>82</v>
      </c>
      <c r="L2237">
        <v>90</v>
      </c>
      <c r="M2237" t="s">
        <v>27</v>
      </c>
      <c r="N2237">
        <v>114</v>
      </c>
    </row>
    <row r="2238" spans="1:14" x14ac:dyDescent="0.35">
      <c r="A2238" t="s">
        <v>1381</v>
      </c>
      <c r="B2238" t="s">
        <v>29</v>
      </c>
      <c r="C2238" t="s">
        <v>15</v>
      </c>
      <c r="D2238" t="s">
        <v>33</v>
      </c>
      <c r="E2238" t="s">
        <v>51</v>
      </c>
      <c r="F2238" s="2">
        <v>45025</v>
      </c>
      <c r="G2238" s="2">
        <v>29494</v>
      </c>
      <c r="H2238" s="4">
        <v>68603</v>
      </c>
      <c r="I2238" s="4">
        <v>27019</v>
      </c>
      <c r="J2238" s="4">
        <f>Table1[[#This Row],[Basic Salary]]+Table1[[#This Row],[Bonus]]</f>
        <v>95622</v>
      </c>
      <c r="K2238">
        <v>80</v>
      </c>
      <c r="L2238">
        <v>97</v>
      </c>
      <c r="M2238" t="s">
        <v>18</v>
      </c>
      <c r="N2238">
        <v>106</v>
      </c>
    </row>
    <row r="2239" spans="1:14" x14ac:dyDescent="0.35">
      <c r="A2239" t="s">
        <v>2035</v>
      </c>
      <c r="B2239" t="s">
        <v>50</v>
      </c>
      <c r="C2239" t="s">
        <v>21</v>
      </c>
      <c r="D2239" t="s">
        <v>16</v>
      </c>
      <c r="E2239" t="s">
        <v>26</v>
      </c>
      <c r="F2239" s="2">
        <v>42588</v>
      </c>
      <c r="G2239" s="2">
        <v>31839</v>
      </c>
      <c r="H2239" s="4">
        <v>71605</v>
      </c>
      <c r="I2239" s="4">
        <v>24005</v>
      </c>
      <c r="J2239" s="4">
        <f>Table1[[#This Row],[Basic Salary]]+Table1[[#This Row],[Bonus]]</f>
        <v>95610</v>
      </c>
      <c r="K2239">
        <v>75</v>
      </c>
      <c r="L2239">
        <v>92</v>
      </c>
      <c r="M2239" t="s">
        <v>18</v>
      </c>
      <c r="N2239">
        <v>114</v>
      </c>
    </row>
    <row r="2240" spans="1:14" x14ac:dyDescent="0.35">
      <c r="A2240" t="s">
        <v>2898</v>
      </c>
      <c r="B2240" t="s">
        <v>129</v>
      </c>
      <c r="C2240" t="s">
        <v>21</v>
      </c>
      <c r="D2240" t="s">
        <v>43</v>
      </c>
      <c r="E2240" t="s">
        <v>65</v>
      </c>
      <c r="F2240" s="2">
        <v>45980</v>
      </c>
      <c r="G2240" s="2">
        <v>38518</v>
      </c>
      <c r="H2240" s="4">
        <v>79893</v>
      </c>
      <c r="I2240" s="4">
        <v>15714</v>
      </c>
      <c r="J2240" s="4">
        <f>Table1[[#This Row],[Basic Salary]]+Table1[[#This Row],[Bonus]]</f>
        <v>95607</v>
      </c>
      <c r="K2240">
        <v>84</v>
      </c>
      <c r="L2240">
        <v>74</v>
      </c>
      <c r="M2240" t="s">
        <v>31</v>
      </c>
      <c r="N2240">
        <v>104</v>
      </c>
    </row>
    <row r="2241" spans="1:14" x14ac:dyDescent="0.35">
      <c r="A2241" t="s">
        <v>4608</v>
      </c>
      <c r="B2241" t="s">
        <v>71</v>
      </c>
      <c r="C2241" t="s">
        <v>21</v>
      </c>
      <c r="D2241" t="s">
        <v>16</v>
      </c>
      <c r="E2241" t="s">
        <v>51</v>
      </c>
      <c r="F2241" s="2">
        <v>44378</v>
      </c>
      <c r="G2241" s="2">
        <v>37445</v>
      </c>
      <c r="H2241" s="4">
        <v>83696</v>
      </c>
      <c r="I2241" s="4">
        <v>11906</v>
      </c>
      <c r="J2241" s="4">
        <f>Table1[[#This Row],[Basic Salary]]+Table1[[#This Row],[Bonus]]</f>
        <v>95602</v>
      </c>
      <c r="K2241">
        <v>64</v>
      </c>
      <c r="L2241">
        <v>71</v>
      </c>
      <c r="M2241" t="s">
        <v>34</v>
      </c>
      <c r="N2241">
        <v>101</v>
      </c>
    </row>
    <row r="2242" spans="1:14" x14ac:dyDescent="0.35">
      <c r="A2242" t="s">
        <v>4763</v>
      </c>
      <c r="B2242" t="s">
        <v>77</v>
      </c>
      <c r="C2242" t="s">
        <v>15</v>
      </c>
      <c r="D2242" t="s">
        <v>40</v>
      </c>
      <c r="E2242" t="s">
        <v>26</v>
      </c>
      <c r="F2242" s="2">
        <v>45546</v>
      </c>
      <c r="G2242" s="2">
        <v>38713</v>
      </c>
      <c r="H2242" s="4">
        <v>90040</v>
      </c>
      <c r="I2242" s="4">
        <v>5507</v>
      </c>
      <c r="J2242" s="4">
        <f>Table1[[#This Row],[Basic Salary]]+Table1[[#This Row],[Bonus]]</f>
        <v>95547</v>
      </c>
      <c r="K2242">
        <v>93</v>
      </c>
      <c r="L2242">
        <v>90</v>
      </c>
      <c r="M2242" t="s">
        <v>31</v>
      </c>
      <c r="N2242">
        <v>114</v>
      </c>
    </row>
    <row r="2243" spans="1:14" x14ac:dyDescent="0.35">
      <c r="A2243" t="s">
        <v>231</v>
      </c>
      <c r="B2243" t="s">
        <v>60</v>
      </c>
      <c r="C2243" t="s">
        <v>21</v>
      </c>
      <c r="D2243" t="s">
        <v>25</v>
      </c>
      <c r="E2243" t="s">
        <v>22</v>
      </c>
      <c r="F2243" s="2">
        <v>43448</v>
      </c>
      <c r="G2243" s="2">
        <v>38166</v>
      </c>
      <c r="H2243" s="4">
        <v>69374</v>
      </c>
      <c r="I2243" s="4">
        <v>26063</v>
      </c>
      <c r="J2243" s="4">
        <f>Table1[[#This Row],[Basic Salary]]+Table1[[#This Row],[Bonus]]</f>
        <v>95437</v>
      </c>
      <c r="K2243">
        <v>71</v>
      </c>
      <c r="L2243">
        <v>93</v>
      </c>
      <c r="M2243" t="s">
        <v>34</v>
      </c>
      <c r="N2243">
        <v>115</v>
      </c>
    </row>
    <row r="2244" spans="1:14" x14ac:dyDescent="0.35">
      <c r="A2244" t="s">
        <v>4800</v>
      </c>
      <c r="B2244" t="s">
        <v>71</v>
      </c>
      <c r="C2244" t="s">
        <v>21</v>
      </c>
      <c r="D2244" t="s">
        <v>43</v>
      </c>
      <c r="E2244" t="s">
        <v>30</v>
      </c>
      <c r="F2244" s="2">
        <v>43517</v>
      </c>
      <c r="G2244" s="2">
        <v>35703</v>
      </c>
      <c r="H2244" s="4">
        <v>83054</v>
      </c>
      <c r="I2244" s="4">
        <v>12380</v>
      </c>
      <c r="J2244" s="4">
        <f>Table1[[#This Row],[Basic Salary]]+Table1[[#This Row],[Bonus]]</f>
        <v>95434</v>
      </c>
      <c r="K2244">
        <v>65</v>
      </c>
      <c r="L2244">
        <v>92</v>
      </c>
      <c r="M2244" t="s">
        <v>37</v>
      </c>
      <c r="N2244">
        <v>116</v>
      </c>
    </row>
    <row r="2245" spans="1:14" x14ac:dyDescent="0.35">
      <c r="A2245" t="s">
        <v>1749</v>
      </c>
      <c r="B2245" t="s">
        <v>20</v>
      </c>
      <c r="C2245" t="s">
        <v>15</v>
      </c>
      <c r="D2245" t="s">
        <v>46</v>
      </c>
      <c r="E2245" t="s">
        <v>22</v>
      </c>
      <c r="F2245" s="2">
        <v>43092</v>
      </c>
      <c r="G2245" s="2">
        <v>41136</v>
      </c>
      <c r="H2245" s="4">
        <v>88263</v>
      </c>
      <c r="I2245" s="4">
        <v>7165</v>
      </c>
      <c r="J2245" s="4">
        <f>Table1[[#This Row],[Basic Salary]]+Table1[[#This Row],[Bonus]]</f>
        <v>95428</v>
      </c>
      <c r="K2245">
        <v>74</v>
      </c>
      <c r="L2245">
        <v>69</v>
      </c>
      <c r="M2245" t="s">
        <v>37</v>
      </c>
      <c r="N2245">
        <v>116</v>
      </c>
    </row>
    <row r="2246" spans="1:14" x14ac:dyDescent="0.35">
      <c r="A2246" t="s">
        <v>2148</v>
      </c>
      <c r="B2246" t="s">
        <v>129</v>
      </c>
      <c r="C2246" t="s">
        <v>15</v>
      </c>
      <c r="D2246" t="s">
        <v>16</v>
      </c>
      <c r="E2246" t="s">
        <v>22</v>
      </c>
      <c r="F2246" s="2">
        <v>43577</v>
      </c>
      <c r="G2246" s="2">
        <v>35653</v>
      </c>
      <c r="H2246" s="4">
        <v>83205</v>
      </c>
      <c r="I2246" s="4">
        <v>12207</v>
      </c>
      <c r="J2246" s="4">
        <f>Table1[[#This Row],[Basic Salary]]+Table1[[#This Row],[Bonus]]</f>
        <v>95412</v>
      </c>
      <c r="K2246">
        <v>68</v>
      </c>
      <c r="L2246">
        <v>79</v>
      </c>
      <c r="M2246" t="s">
        <v>53</v>
      </c>
      <c r="N2246">
        <v>110</v>
      </c>
    </row>
    <row r="2247" spans="1:14" x14ac:dyDescent="0.35">
      <c r="A2247" t="s">
        <v>4180</v>
      </c>
      <c r="B2247" t="s">
        <v>62</v>
      </c>
      <c r="C2247" t="s">
        <v>15</v>
      </c>
      <c r="D2247" t="s">
        <v>46</v>
      </c>
      <c r="E2247" t="s">
        <v>22</v>
      </c>
      <c r="F2247" s="2">
        <v>42754</v>
      </c>
      <c r="G2247" s="2">
        <v>39418</v>
      </c>
      <c r="H2247" s="4">
        <v>70571</v>
      </c>
      <c r="I2247" s="4">
        <v>24804</v>
      </c>
      <c r="J2247" s="4">
        <f>Table1[[#This Row],[Basic Salary]]+Table1[[#This Row],[Bonus]]</f>
        <v>95375</v>
      </c>
      <c r="K2247">
        <v>61</v>
      </c>
      <c r="L2247">
        <v>97</v>
      </c>
      <c r="M2247" t="s">
        <v>34</v>
      </c>
      <c r="N2247">
        <v>108</v>
      </c>
    </row>
    <row r="2248" spans="1:14" x14ac:dyDescent="0.35">
      <c r="A2248" t="s">
        <v>3358</v>
      </c>
      <c r="B2248" t="s">
        <v>75</v>
      </c>
      <c r="C2248" t="s">
        <v>15</v>
      </c>
      <c r="D2248" t="s">
        <v>25</v>
      </c>
      <c r="E2248" t="s">
        <v>30</v>
      </c>
      <c r="F2248" s="2">
        <v>42327</v>
      </c>
      <c r="G2248" s="2">
        <v>40022</v>
      </c>
      <c r="H2248" s="4">
        <v>73360</v>
      </c>
      <c r="I2248" s="4">
        <v>21995</v>
      </c>
      <c r="J2248" s="4">
        <f>Table1[[#This Row],[Basic Salary]]+Table1[[#This Row],[Bonus]]</f>
        <v>95355</v>
      </c>
      <c r="K2248">
        <v>96</v>
      </c>
      <c r="L2248">
        <v>87</v>
      </c>
      <c r="M2248" t="s">
        <v>53</v>
      </c>
      <c r="N2248">
        <v>109</v>
      </c>
    </row>
    <row r="2249" spans="1:14" x14ac:dyDescent="0.35">
      <c r="A2249" t="s">
        <v>1721</v>
      </c>
      <c r="B2249" t="s">
        <v>48</v>
      </c>
      <c r="C2249" t="s">
        <v>21</v>
      </c>
      <c r="D2249" t="s">
        <v>16</v>
      </c>
      <c r="E2249" t="s">
        <v>26</v>
      </c>
      <c r="F2249" s="2">
        <v>44083</v>
      </c>
      <c r="G2249" s="2">
        <v>39307</v>
      </c>
      <c r="H2249" s="4">
        <v>75842</v>
      </c>
      <c r="I2249" s="4">
        <v>19489</v>
      </c>
      <c r="J2249" s="4">
        <f>Table1[[#This Row],[Basic Salary]]+Table1[[#This Row],[Bonus]]</f>
        <v>95331</v>
      </c>
      <c r="K2249">
        <v>98</v>
      </c>
      <c r="L2249">
        <v>53</v>
      </c>
      <c r="M2249" t="s">
        <v>31</v>
      </c>
      <c r="N2249">
        <v>105</v>
      </c>
    </row>
    <row r="2250" spans="1:14" x14ac:dyDescent="0.35">
      <c r="A2250" t="s">
        <v>2118</v>
      </c>
      <c r="B2250" t="s">
        <v>75</v>
      </c>
      <c r="C2250" t="s">
        <v>21</v>
      </c>
      <c r="D2250" t="s">
        <v>43</v>
      </c>
      <c r="E2250" t="s">
        <v>51</v>
      </c>
      <c r="F2250" s="2">
        <v>44352</v>
      </c>
      <c r="G2250" s="2">
        <v>32716</v>
      </c>
      <c r="H2250" s="4">
        <v>79018</v>
      </c>
      <c r="I2250" s="4">
        <v>16292</v>
      </c>
      <c r="J2250" s="4">
        <f>Table1[[#This Row],[Basic Salary]]+Table1[[#This Row],[Bonus]]</f>
        <v>95310</v>
      </c>
      <c r="K2250">
        <v>68</v>
      </c>
      <c r="L2250">
        <v>78</v>
      </c>
      <c r="M2250" t="s">
        <v>31</v>
      </c>
      <c r="N2250">
        <v>109</v>
      </c>
    </row>
    <row r="2251" spans="1:14" x14ac:dyDescent="0.35">
      <c r="A2251" t="s">
        <v>3136</v>
      </c>
      <c r="B2251" t="s">
        <v>87</v>
      </c>
      <c r="C2251" t="s">
        <v>21</v>
      </c>
      <c r="D2251" t="s">
        <v>43</v>
      </c>
      <c r="E2251" t="s">
        <v>30</v>
      </c>
      <c r="F2251" s="2">
        <v>42806</v>
      </c>
      <c r="G2251" s="2">
        <v>33604</v>
      </c>
      <c r="H2251" s="4">
        <v>79841</v>
      </c>
      <c r="I2251" s="4">
        <v>15429</v>
      </c>
      <c r="J2251" s="4">
        <f>Table1[[#This Row],[Basic Salary]]+Table1[[#This Row],[Bonus]]</f>
        <v>95270</v>
      </c>
      <c r="K2251">
        <v>94</v>
      </c>
      <c r="L2251">
        <v>92</v>
      </c>
      <c r="M2251" t="s">
        <v>53</v>
      </c>
      <c r="N2251">
        <v>112</v>
      </c>
    </row>
    <row r="2252" spans="1:14" x14ac:dyDescent="0.35">
      <c r="A2252" t="s">
        <v>836</v>
      </c>
      <c r="B2252" t="s">
        <v>20</v>
      </c>
      <c r="C2252" t="s">
        <v>21</v>
      </c>
      <c r="D2252" t="s">
        <v>43</v>
      </c>
      <c r="E2252" t="s">
        <v>30</v>
      </c>
      <c r="F2252" s="2">
        <v>45556</v>
      </c>
      <c r="G2252" s="2">
        <v>30262</v>
      </c>
      <c r="H2252" s="4">
        <v>78347</v>
      </c>
      <c r="I2252" s="4">
        <v>16909</v>
      </c>
      <c r="J2252" s="4">
        <f>Table1[[#This Row],[Basic Salary]]+Table1[[#This Row],[Bonus]]</f>
        <v>95256</v>
      </c>
      <c r="K2252">
        <v>65</v>
      </c>
      <c r="L2252">
        <v>65</v>
      </c>
      <c r="M2252" t="s">
        <v>34</v>
      </c>
      <c r="N2252">
        <v>105</v>
      </c>
    </row>
    <row r="2253" spans="1:14" x14ac:dyDescent="0.35">
      <c r="A2253" t="s">
        <v>3799</v>
      </c>
      <c r="B2253" t="s">
        <v>71</v>
      </c>
      <c r="C2253" t="s">
        <v>15</v>
      </c>
      <c r="D2253" t="s">
        <v>46</v>
      </c>
      <c r="E2253" t="s">
        <v>17</v>
      </c>
      <c r="F2253" s="2">
        <v>45607</v>
      </c>
      <c r="G2253" s="2">
        <v>31533</v>
      </c>
      <c r="H2253" s="4">
        <v>78426</v>
      </c>
      <c r="I2253" s="4">
        <v>16828</v>
      </c>
      <c r="J2253" s="4">
        <f>Table1[[#This Row],[Basic Salary]]+Table1[[#This Row],[Bonus]]</f>
        <v>95254</v>
      </c>
      <c r="K2253">
        <v>93</v>
      </c>
      <c r="L2253">
        <v>54</v>
      </c>
      <c r="M2253" t="s">
        <v>34</v>
      </c>
      <c r="N2253">
        <v>118</v>
      </c>
    </row>
    <row r="2254" spans="1:14" x14ac:dyDescent="0.35">
      <c r="A2254" t="s">
        <v>4451</v>
      </c>
      <c r="B2254" t="s">
        <v>95</v>
      </c>
      <c r="C2254" t="s">
        <v>15</v>
      </c>
      <c r="D2254" t="s">
        <v>40</v>
      </c>
      <c r="E2254" t="s">
        <v>17</v>
      </c>
      <c r="F2254" s="2">
        <v>45724</v>
      </c>
      <c r="G2254" s="2">
        <v>30982</v>
      </c>
      <c r="H2254" s="4">
        <v>66978</v>
      </c>
      <c r="I2254" s="4">
        <v>28266</v>
      </c>
      <c r="J2254" s="4">
        <f>Table1[[#This Row],[Basic Salary]]+Table1[[#This Row],[Bonus]]</f>
        <v>95244</v>
      </c>
      <c r="K2254">
        <v>82</v>
      </c>
      <c r="L2254">
        <v>42</v>
      </c>
      <c r="M2254" t="s">
        <v>18</v>
      </c>
      <c r="N2254">
        <v>106</v>
      </c>
    </row>
    <row r="2255" spans="1:14" x14ac:dyDescent="0.35">
      <c r="A2255" t="s">
        <v>1393</v>
      </c>
      <c r="B2255" t="s">
        <v>36</v>
      </c>
      <c r="C2255" t="s">
        <v>21</v>
      </c>
      <c r="D2255" t="s">
        <v>33</v>
      </c>
      <c r="E2255" t="s">
        <v>51</v>
      </c>
      <c r="F2255" s="2">
        <v>45696</v>
      </c>
      <c r="G2255" s="2">
        <v>29775</v>
      </c>
      <c r="H2255" s="4">
        <v>67253</v>
      </c>
      <c r="I2255" s="4">
        <v>27979</v>
      </c>
      <c r="J2255" s="4">
        <f>Table1[[#This Row],[Basic Salary]]+Table1[[#This Row],[Bonus]]</f>
        <v>95232</v>
      </c>
      <c r="K2255">
        <v>66</v>
      </c>
      <c r="L2255">
        <v>80</v>
      </c>
      <c r="M2255" t="s">
        <v>31</v>
      </c>
      <c r="N2255">
        <v>101</v>
      </c>
    </row>
    <row r="2256" spans="1:14" x14ac:dyDescent="0.35">
      <c r="A2256" t="s">
        <v>3733</v>
      </c>
      <c r="B2256" t="s">
        <v>95</v>
      </c>
      <c r="C2256" t="s">
        <v>21</v>
      </c>
      <c r="D2256" t="s">
        <v>43</v>
      </c>
      <c r="E2256" t="s">
        <v>26</v>
      </c>
      <c r="F2256" s="2">
        <v>45603</v>
      </c>
      <c r="G2256" s="2">
        <v>30245</v>
      </c>
      <c r="H2256" s="4">
        <v>84325</v>
      </c>
      <c r="I2256" s="4">
        <v>10890</v>
      </c>
      <c r="J2256" s="4">
        <f>Table1[[#This Row],[Basic Salary]]+Table1[[#This Row],[Bonus]]</f>
        <v>95215</v>
      </c>
      <c r="K2256">
        <v>66</v>
      </c>
      <c r="L2256">
        <v>63</v>
      </c>
      <c r="M2256" t="s">
        <v>34</v>
      </c>
      <c r="N2256">
        <v>102</v>
      </c>
    </row>
    <row r="2257" spans="1:14" x14ac:dyDescent="0.35">
      <c r="A2257" t="s">
        <v>298</v>
      </c>
      <c r="B2257" t="s">
        <v>42</v>
      </c>
      <c r="C2257" t="s">
        <v>15</v>
      </c>
      <c r="D2257" t="s">
        <v>25</v>
      </c>
      <c r="E2257" t="s">
        <v>17</v>
      </c>
      <c r="F2257" s="2">
        <v>42186</v>
      </c>
      <c r="G2257" s="2">
        <v>35811</v>
      </c>
      <c r="H2257" s="4">
        <v>82535</v>
      </c>
      <c r="I2257" s="4">
        <v>12678</v>
      </c>
      <c r="J2257" s="4">
        <f>Table1[[#This Row],[Basic Salary]]+Table1[[#This Row],[Bonus]]</f>
        <v>95213</v>
      </c>
      <c r="K2257">
        <v>94</v>
      </c>
      <c r="L2257">
        <v>53</v>
      </c>
      <c r="M2257" t="s">
        <v>34</v>
      </c>
      <c r="N2257">
        <v>102</v>
      </c>
    </row>
    <row r="2258" spans="1:14" x14ac:dyDescent="0.35">
      <c r="A2258" t="s">
        <v>4000</v>
      </c>
      <c r="B2258" t="s">
        <v>42</v>
      </c>
      <c r="C2258" t="s">
        <v>15</v>
      </c>
      <c r="D2258" t="s">
        <v>43</v>
      </c>
      <c r="E2258" t="s">
        <v>30</v>
      </c>
      <c r="F2258" s="2">
        <v>43738</v>
      </c>
      <c r="G2258" s="2">
        <v>40566</v>
      </c>
      <c r="H2258" s="4">
        <v>85850</v>
      </c>
      <c r="I2258" s="4">
        <v>9275</v>
      </c>
      <c r="J2258" s="4">
        <f>Table1[[#This Row],[Basic Salary]]+Table1[[#This Row],[Bonus]]</f>
        <v>95125</v>
      </c>
      <c r="K2258">
        <v>65</v>
      </c>
      <c r="L2258">
        <v>71</v>
      </c>
      <c r="M2258" t="s">
        <v>27</v>
      </c>
      <c r="N2258">
        <v>103</v>
      </c>
    </row>
    <row r="2259" spans="1:14" x14ac:dyDescent="0.35">
      <c r="A2259" t="s">
        <v>856</v>
      </c>
      <c r="B2259" t="s">
        <v>60</v>
      </c>
      <c r="C2259" t="s">
        <v>21</v>
      </c>
      <c r="D2259" t="s">
        <v>16</v>
      </c>
      <c r="E2259" t="s">
        <v>22</v>
      </c>
      <c r="F2259" s="2">
        <v>43925</v>
      </c>
      <c r="G2259" s="2">
        <v>31403</v>
      </c>
      <c r="H2259" s="4">
        <v>67368</v>
      </c>
      <c r="I2259" s="4">
        <v>27708</v>
      </c>
      <c r="J2259" s="4">
        <f>Table1[[#This Row],[Basic Salary]]+Table1[[#This Row],[Bonus]]</f>
        <v>95076</v>
      </c>
      <c r="K2259">
        <v>85</v>
      </c>
      <c r="L2259">
        <v>83</v>
      </c>
      <c r="M2259" t="s">
        <v>37</v>
      </c>
      <c r="N2259">
        <v>113</v>
      </c>
    </row>
    <row r="2260" spans="1:14" x14ac:dyDescent="0.35">
      <c r="A2260" t="s">
        <v>1563</v>
      </c>
      <c r="B2260" t="s">
        <v>85</v>
      </c>
      <c r="C2260" t="s">
        <v>21</v>
      </c>
      <c r="D2260" t="s">
        <v>40</v>
      </c>
      <c r="E2260" t="s">
        <v>26</v>
      </c>
      <c r="F2260" s="2">
        <v>43549</v>
      </c>
      <c r="G2260" s="2">
        <v>30570</v>
      </c>
      <c r="H2260" s="4">
        <v>89286</v>
      </c>
      <c r="I2260" s="4">
        <v>5780</v>
      </c>
      <c r="J2260" s="4">
        <f>Table1[[#This Row],[Basic Salary]]+Table1[[#This Row],[Bonus]]</f>
        <v>95066</v>
      </c>
      <c r="K2260">
        <v>91</v>
      </c>
      <c r="L2260">
        <v>46</v>
      </c>
      <c r="M2260" t="s">
        <v>31</v>
      </c>
      <c r="N2260">
        <v>118</v>
      </c>
    </row>
    <row r="2261" spans="1:14" x14ac:dyDescent="0.35">
      <c r="A2261" t="s">
        <v>1025</v>
      </c>
      <c r="B2261" t="s">
        <v>85</v>
      </c>
      <c r="C2261" t="s">
        <v>15</v>
      </c>
      <c r="D2261" t="s">
        <v>43</v>
      </c>
      <c r="E2261" t="s">
        <v>17</v>
      </c>
      <c r="F2261" s="2">
        <v>42724</v>
      </c>
      <c r="G2261" s="2">
        <v>33436</v>
      </c>
      <c r="H2261" s="4">
        <v>74866</v>
      </c>
      <c r="I2261" s="4">
        <v>20192</v>
      </c>
      <c r="J2261" s="4">
        <f>Table1[[#This Row],[Basic Salary]]+Table1[[#This Row],[Bonus]]</f>
        <v>95058</v>
      </c>
      <c r="K2261">
        <v>79</v>
      </c>
      <c r="L2261">
        <v>69</v>
      </c>
      <c r="M2261" t="s">
        <v>31</v>
      </c>
      <c r="N2261">
        <v>113</v>
      </c>
    </row>
    <row r="2262" spans="1:14" x14ac:dyDescent="0.35">
      <c r="A2262" t="s">
        <v>1922</v>
      </c>
      <c r="B2262" t="s">
        <v>42</v>
      </c>
      <c r="C2262" t="s">
        <v>15</v>
      </c>
      <c r="D2262" t="s">
        <v>25</v>
      </c>
      <c r="E2262" t="s">
        <v>65</v>
      </c>
      <c r="F2262" s="2">
        <v>44582</v>
      </c>
      <c r="G2262" s="2">
        <v>34943</v>
      </c>
      <c r="H2262" s="4">
        <v>67977</v>
      </c>
      <c r="I2262" s="4">
        <v>27081</v>
      </c>
      <c r="J2262" s="4">
        <f>Table1[[#This Row],[Basic Salary]]+Table1[[#This Row],[Bonus]]</f>
        <v>95058</v>
      </c>
      <c r="K2262">
        <v>70</v>
      </c>
      <c r="L2262">
        <v>45</v>
      </c>
      <c r="M2262" t="s">
        <v>27</v>
      </c>
      <c r="N2262">
        <v>112</v>
      </c>
    </row>
    <row r="2263" spans="1:14" x14ac:dyDescent="0.35">
      <c r="A2263" t="s">
        <v>3781</v>
      </c>
      <c r="B2263" t="s">
        <v>57</v>
      </c>
      <c r="C2263" t="s">
        <v>15</v>
      </c>
      <c r="D2263" t="s">
        <v>40</v>
      </c>
      <c r="E2263" t="s">
        <v>26</v>
      </c>
      <c r="F2263" s="2">
        <v>44516</v>
      </c>
      <c r="G2263" s="2">
        <v>38597</v>
      </c>
      <c r="H2263" s="4">
        <v>74924</v>
      </c>
      <c r="I2263" s="4">
        <v>20131</v>
      </c>
      <c r="J2263" s="4">
        <f>Table1[[#This Row],[Basic Salary]]+Table1[[#This Row],[Bonus]]</f>
        <v>95055</v>
      </c>
      <c r="K2263">
        <v>74</v>
      </c>
      <c r="L2263">
        <v>64</v>
      </c>
      <c r="M2263" t="s">
        <v>27</v>
      </c>
      <c r="N2263">
        <v>106</v>
      </c>
    </row>
    <row r="2264" spans="1:14" x14ac:dyDescent="0.35">
      <c r="A2264" t="s">
        <v>2219</v>
      </c>
      <c r="B2264" t="s">
        <v>20</v>
      </c>
      <c r="C2264" t="s">
        <v>15</v>
      </c>
      <c r="D2264" t="s">
        <v>43</v>
      </c>
      <c r="E2264" t="s">
        <v>17</v>
      </c>
      <c r="F2264" s="2">
        <v>43406</v>
      </c>
      <c r="G2264" s="2">
        <v>34626</v>
      </c>
      <c r="H2264" s="4">
        <v>81133</v>
      </c>
      <c r="I2264" s="4">
        <v>13900</v>
      </c>
      <c r="J2264" s="4">
        <f>Table1[[#This Row],[Basic Salary]]+Table1[[#This Row],[Bonus]]</f>
        <v>95033</v>
      </c>
      <c r="K2264">
        <v>61</v>
      </c>
      <c r="L2264">
        <v>76</v>
      </c>
      <c r="M2264" t="s">
        <v>18</v>
      </c>
      <c r="N2264">
        <v>103</v>
      </c>
    </row>
    <row r="2265" spans="1:14" x14ac:dyDescent="0.35">
      <c r="A2265" t="s">
        <v>3570</v>
      </c>
      <c r="B2265" t="s">
        <v>42</v>
      </c>
      <c r="C2265" t="s">
        <v>21</v>
      </c>
      <c r="D2265" t="s">
        <v>81</v>
      </c>
      <c r="E2265" t="s">
        <v>26</v>
      </c>
      <c r="F2265" s="2">
        <v>43400</v>
      </c>
      <c r="G2265" s="2">
        <v>38532</v>
      </c>
      <c r="H2265" s="4">
        <v>69991</v>
      </c>
      <c r="I2265" s="4">
        <v>25041</v>
      </c>
      <c r="J2265" s="4">
        <f>Table1[[#This Row],[Basic Salary]]+Table1[[#This Row],[Bonus]]</f>
        <v>95032</v>
      </c>
      <c r="K2265">
        <v>96</v>
      </c>
      <c r="L2265">
        <v>63</v>
      </c>
      <c r="M2265" t="s">
        <v>31</v>
      </c>
      <c r="N2265">
        <v>101</v>
      </c>
    </row>
    <row r="2266" spans="1:14" x14ac:dyDescent="0.35">
      <c r="A2266" t="s">
        <v>4877</v>
      </c>
      <c r="B2266" t="s">
        <v>93</v>
      </c>
      <c r="C2266" t="s">
        <v>21</v>
      </c>
      <c r="D2266" t="s">
        <v>43</v>
      </c>
      <c r="E2266" t="s">
        <v>65</v>
      </c>
      <c r="F2266" s="2">
        <v>42793</v>
      </c>
      <c r="G2266" s="2">
        <v>33398</v>
      </c>
      <c r="H2266" s="4">
        <v>79588</v>
      </c>
      <c r="I2266" s="4">
        <v>15430</v>
      </c>
      <c r="J2266" s="4">
        <f>Table1[[#This Row],[Basic Salary]]+Table1[[#This Row],[Bonus]]</f>
        <v>95018</v>
      </c>
      <c r="K2266">
        <v>94</v>
      </c>
      <c r="L2266">
        <v>64</v>
      </c>
      <c r="M2266" t="s">
        <v>18</v>
      </c>
      <c r="N2266">
        <v>115</v>
      </c>
    </row>
    <row r="2267" spans="1:14" x14ac:dyDescent="0.35">
      <c r="A2267" t="s">
        <v>1345</v>
      </c>
      <c r="B2267" t="s">
        <v>36</v>
      </c>
      <c r="C2267" t="s">
        <v>15</v>
      </c>
      <c r="D2267" t="s">
        <v>33</v>
      </c>
      <c r="E2267" t="s">
        <v>22</v>
      </c>
      <c r="F2267" s="2">
        <v>44129</v>
      </c>
      <c r="G2267" s="2">
        <v>32669</v>
      </c>
      <c r="H2267" s="4">
        <v>72460</v>
      </c>
      <c r="I2267" s="4">
        <v>22546</v>
      </c>
      <c r="J2267" s="4">
        <f>Table1[[#This Row],[Basic Salary]]+Table1[[#This Row],[Bonus]]</f>
        <v>95006</v>
      </c>
      <c r="K2267">
        <v>72</v>
      </c>
      <c r="L2267">
        <v>50</v>
      </c>
      <c r="M2267" t="s">
        <v>34</v>
      </c>
      <c r="N2267">
        <v>118</v>
      </c>
    </row>
    <row r="2268" spans="1:14" x14ac:dyDescent="0.35">
      <c r="A2268" t="s">
        <v>277</v>
      </c>
      <c r="B2268" t="s">
        <v>42</v>
      </c>
      <c r="C2268" t="s">
        <v>15</v>
      </c>
      <c r="D2268" t="s">
        <v>33</v>
      </c>
      <c r="E2268" t="s">
        <v>65</v>
      </c>
      <c r="F2268" s="2">
        <v>42220</v>
      </c>
      <c r="G2268" s="2">
        <v>30862</v>
      </c>
      <c r="H2268" s="4">
        <v>79172</v>
      </c>
      <c r="I2268" s="4">
        <v>15823</v>
      </c>
      <c r="J2268" s="4">
        <f>Table1[[#This Row],[Basic Salary]]+Table1[[#This Row],[Bonus]]</f>
        <v>94995</v>
      </c>
      <c r="K2268">
        <v>90</v>
      </c>
      <c r="L2268">
        <v>46</v>
      </c>
      <c r="M2268" t="s">
        <v>18</v>
      </c>
      <c r="N2268">
        <v>105</v>
      </c>
    </row>
    <row r="2269" spans="1:14" x14ac:dyDescent="0.35">
      <c r="A2269" t="s">
        <v>3451</v>
      </c>
      <c r="B2269" t="s">
        <v>48</v>
      </c>
      <c r="C2269" t="s">
        <v>21</v>
      </c>
      <c r="D2269" t="s">
        <v>40</v>
      </c>
      <c r="E2269" t="s">
        <v>65</v>
      </c>
      <c r="F2269" s="2">
        <v>43816</v>
      </c>
      <c r="G2269" s="2">
        <v>33318</v>
      </c>
      <c r="H2269" s="4">
        <v>67616</v>
      </c>
      <c r="I2269" s="4">
        <v>27374</v>
      </c>
      <c r="J2269" s="4">
        <f>Table1[[#This Row],[Basic Salary]]+Table1[[#This Row],[Bonus]]</f>
        <v>94990</v>
      </c>
      <c r="K2269">
        <v>66</v>
      </c>
      <c r="L2269">
        <v>45</v>
      </c>
      <c r="M2269" t="s">
        <v>27</v>
      </c>
      <c r="N2269">
        <v>101</v>
      </c>
    </row>
    <row r="2270" spans="1:14" x14ac:dyDescent="0.35">
      <c r="A2270" t="s">
        <v>4568</v>
      </c>
      <c r="B2270" t="s">
        <v>60</v>
      </c>
      <c r="C2270" t="s">
        <v>15</v>
      </c>
      <c r="D2270" t="s">
        <v>81</v>
      </c>
      <c r="E2270" t="s">
        <v>30</v>
      </c>
      <c r="F2270" s="2">
        <v>43441</v>
      </c>
      <c r="G2270" s="2">
        <v>31077</v>
      </c>
      <c r="H2270" s="4">
        <v>82429</v>
      </c>
      <c r="I2270" s="4">
        <v>12540</v>
      </c>
      <c r="J2270" s="4">
        <f>Table1[[#This Row],[Basic Salary]]+Table1[[#This Row],[Bonus]]</f>
        <v>94969</v>
      </c>
      <c r="K2270">
        <v>84</v>
      </c>
      <c r="L2270">
        <v>60</v>
      </c>
      <c r="M2270" t="s">
        <v>23</v>
      </c>
      <c r="N2270">
        <v>112</v>
      </c>
    </row>
    <row r="2271" spans="1:14" x14ac:dyDescent="0.35">
      <c r="A2271" t="s">
        <v>3418</v>
      </c>
      <c r="B2271" t="s">
        <v>62</v>
      </c>
      <c r="C2271" t="s">
        <v>15</v>
      </c>
      <c r="D2271" t="s">
        <v>40</v>
      </c>
      <c r="E2271" t="s">
        <v>65</v>
      </c>
      <c r="F2271" s="2">
        <v>45635</v>
      </c>
      <c r="G2271" s="2">
        <v>41090</v>
      </c>
      <c r="H2271" s="4">
        <v>77014</v>
      </c>
      <c r="I2271" s="4">
        <v>17952</v>
      </c>
      <c r="J2271" s="4">
        <f>Table1[[#This Row],[Basic Salary]]+Table1[[#This Row],[Bonus]]</f>
        <v>94966</v>
      </c>
      <c r="K2271">
        <v>61</v>
      </c>
      <c r="L2271">
        <v>53</v>
      </c>
      <c r="M2271" t="s">
        <v>37</v>
      </c>
      <c r="N2271">
        <v>107</v>
      </c>
    </row>
    <row r="2272" spans="1:14" x14ac:dyDescent="0.35">
      <c r="A2272" t="s">
        <v>1662</v>
      </c>
      <c r="B2272" t="s">
        <v>50</v>
      </c>
      <c r="C2272" t="s">
        <v>21</v>
      </c>
      <c r="D2272" t="s">
        <v>81</v>
      </c>
      <c r="E2272" t="s">
        <v>22</v>
      </c>
      <c r="F2272" s="2">
        <v>44883</v>
      </c>
      <c r="G2272" s="2">
        <v>38448</v>
      </c>
      <c r="H2272" s="4">
        <v>87878</v>
      </c>
      <c r="I2272" s="4">
        <v>7073</v>
      </c>
      <c r="J2272" s="4">
        <f>Table1[[#This Row],[Basic Salary]]+Table1[[#This Row],[Bonus]]</f>
        <v>94951</v>
      </c>
      <c r="K2272">
        <v>69</v>
      </c>
      <c r="L2272">
        <v>53</v>
      </c>
      <c r="M2272" t="s">
        <v>53</v>
      </c>
      <c r="N2272">
        <v>113</v>
      </c>
    </row>
    <row r="2273" spans="1:14" x14ac:dyDescent="0.35">
      <c r="A2273" t="s">
        <v>2538</v>
      </c>
      <c r="B2273" t="s">
        <v>57</v>
      </c>
      <c r="C2273" t="s">
        <v>15</v>
      </c>
      <c r="D2273" t="s">
        <v>46</v>
      </c>
      <c r="E2273" t="s">
        <v>17</v>
      </c>
      <c r="F2273" s="2">
        <v>44222</v>
      </c>
      <c r="G2273" s="2">
        <v>32035</v>
      </c>
      <c r="H2273" s="4">
        <v>67026</v>
      </c>
      <c r="I2273" s="4">
        <v>27920</v>
      </c>
      <c r="J2273" s="4">
        <f>Table1[[#This Row],[Basic Salary]]+Table1[[#This Row],[Bonus]]</f>
        <v>94946</v>
      </c>
      <c r="K2273">
        <v>87</v>
      </c>
      <c r="L2273">
        <v>85</v>
      </c>
      <c r="M2273" t="s">
        <v>34</v>
      </c>
      <c r="N2273">
        <v>116</v>
      </c>
    </row>
    <row r="2274" spans="1:14" x14ac:dyDescent="0.35">
      <c r="A2274" t="s">
        <v>1620</v>
      </c>
      <c r="B2274" t="s">
        <v>29</v>
      </c>
      <c r="C2274" t="s">
        <v>21</v>
      </c>
      <c r="D2274" t="s">
        <v>40</v>
      </c>
      <c r="E2274" t="s">
        <v>30</v>
      </c>
      <c r="F2274" s="2">
        <v>45045</v>
      </c>
      <c r="G2274" s="2">
        <v>37092</v>
      </c>
      <c r="H2274" s="4">
        <v>73554</v>
      </c>
      <c r="I2274" s="4">
        <v>21374</v>
      </c>
      <c r="J2274" s="4">
        <f>Table1[[#This Row],[Basic Salary]]+Table1[[#This Row],[Bonus]]</f>
        <v>94928</v>
      </c>
      <c r="K2274">
        <v>79</v>
      </c>
      <c r="L2274">
        <v>88</v>
      </c>
      <c r="M2274" t="s">
        <v>27</v>
      </c>
      <c r="N2274">
        <v>111</v>
      </c>
    </row>
    <row r="2275" spans="1:14" x14ac:dyDescent="0.35">
      <c r="A2275" t="s">
        <v>2392</v>
      </c>
      <c r="B2275" t="s">
        <v>20</v>
      </c>
      <c r="C2275" t="s">
        <v>15</v>
      </c>
      <c r="D2275" t="s">
        <v>33</v>
      </c>
      <c r="E2275" t="s">
        <v>17</v>
      </c>
      <c r="F2275" s="2">
        <v>43463</v>
      </c>
      <c r="G2275" s="2">
        <v>36597</v>
      </c>
      <c r="H2275" s="4">
        <v>85532</v>
      </c>
      <c r="I2275" s="4">
        <v>9389</v>
      </c>
      <c r="J2275" s="4">
        <f>Table1[[#This Row],[Basic Salary]]+Table1[[#This Row],[Bonus]]</f>
        <v>94921</v>
      </c>
      <c r="K2275">
        <v>60</v>
      </c>
      <c r="L2275">
        <v>57</v>
      </c>
      <c r="M2275" t="s">
        <v>34</v>
      </c>
      <c r="N2275">
        <v>109</v>
      </c>
    </row>
    <row r="2276" spans="1:14" x14ac:dyDescent="0.35">
      <c r="A2276" t="s">
        <v>1959</v>
      </c>
      <c r="B2276" t="s">
        <v>14</v>
      </c>
      <c r="C2276" t="s">
        <v>21</v>
      </c>
      <c r="D2276" t="s">
        <v>25</v>
      </c>
      <c r="E2276" t="s">
        <v>17</v>
      </c>
      <c r="F2276" s="2">
        <v>42031</v>
      </c>
      <c r="G2276" s="2">
        <v>31346</v>
      </c>
      <c r="H2276" s="4">
        <v>73010</v>
      </c>
      <c r="I2276" s="4">
        <v>21885</v>
      </c>
      <c r="J2276" s="4">
        <f>Table1[[#This Row],[Basic Salary]]+Table1[[#This Row],[Bonus]]</f>
        <v>94895</v>
      </c>
      <c r="K2276">
        <v>70</v>
      </c>
      <c r="L2276">
        <v>98</v>
      </c>
      <c r="M2276" t="s">
        <v>31</v>
      </c>
      <c r="N2276">
        <v>110</v>
      </c>
    </row>
    <row r="2277" spans="1:14" x14ac:dyDescent="0.35">
      <c r="A2277" t="s">
        <v>2304</v>
      </c>
      <c r="B2277" t="s">
        <v>77</v>
      </c>
      <c r="C2277" t="s">
        <v>21</v>
      </c>
      <c r="D2277" t="s">
        <v>40</v>
      </c>
      <c r="E2277" t="s">
        <v>17</v>
      </c>
      <c r="F2277" s="2">
        <v>42346</v>
      </c>
      <c r="G2277" s="2">
        <v>37505</v>
      </c>
      <c r="H2277" s="4">
        <v>69069</v>
      </c>
      <c r="I2277" s="4">
        <v>25807</v>
      </c>
      <c r="J2277" s="4">
        <f>Table1[[#This Row],[Basic Salary]]+Table1[[#This Row],[Bonus]]</f>
        <v>94876</v>
      </c>
      <c r="K2277">
        <v>67</v>
      </c>
      <c r="L2277">
        <v>96</v>
      </c>
      <c r="M2277" t="s">
        <v>18</v>
      </c>
      <c r="N2277">
        <v>118</v>
      </c>
    </row>
    <row r="2278" spans="1:14" x14ac:dyDescent="0.35">
      <c r="A2278" t="s">
        <v>4778</v>
      </c>
      <c r="B2278" t="s">
        <v>60</v>
      </c>
      <c r="C2278" t="s">
        <v>21</v>
      </c>
      <c r="D2278" t="s">
        <v>16</v>
      </c>
      <c r="E2278" t="s">
        <v>17</v>
      </c>
      <c r="F2278" s="2">
        <v>43933</v>
      </c>
      <c r="G2278" s="2">
        <v>32065</v>
      </c>
      <c r="H2278" s="4">
        <v>69971</v>
      </c>
      <c r="I2278" s="4">
        <v>24902</v>
      </c>
      <c r="J2278" s="4">
        <f>Table1[[#This Row],[Basic Salary]]+Table1[[#This Row],[Bonus]]</f>
        <v>94873</v>
      </c>
      <c r="K2278">
        <v>71</v>
      </c>
      <c r="L2278">
        <v>62</v>
      </c>
      <c r="M2278" t="s">
        <v>53</v>
      </c>
      <c r="N2278">
        <v>104</v>
      </c>
    </row>
    <row r="2279" spans="1:14" x14ac:dyDescent="0.35">
      <c r="A2279" t="s">
        <v>261</v>
      </c>
      <c r="B2279" t="s">
        <v>71</v>
      </c>
      <c r="C2279" t="s">
        <v>21</v>
      </c>
      <c r="D2279" t="s">
        <v>25</v>
      </c>
      <c r="E2279" t="s">
        <v>30</v>
      </c>
      <c r="F2279" s="2">
        <v>44984</v>
      </c>
      <c r="G2279" s="2">
        <v>35213</v>
      </c>
      <c r="H2279" s="4">
        <v>77855</v>
      </c>
      <c r="I2279" s="4">
        <v>16991</v>
      </c>
      <c r="J2279" s="4">
        <f>Table1[[#This Row],[Basic Salary]]+Table1[[#This Row],[Bonus]]</f>
        <v>94846</v>
      </c>
      <c r="K2279">
        <v>62</v>
      </c>
      <c r="L2279">
        <v>65</v>
      </c>
      <c r="M2279" t="s">
        <v>53</v>
      </c>
      <c r="N2279">
        <v>119</v>
      </c>
    </row>
    <row r="2280" spans="1:14" x14ac:dyDescent="0.35">
      <c r="A2280" t="s">
        <v>47</v>
      </c>
      <c r="B2280" t="s">
        <v>48</v>
      </c>
      <c r="C2280" t="s">
        <v>15</v>
      </c>
      <c r="D2280" t="s">
        <v>33</v>
      </c>
      <c r="E2280" t="s">
        <v>26</v>
      </c>
      <c r="F2280" s="2">
        <v>43625</v>
      </c>
      <c r="G2280" s="2">
        <v>39753</v>
      </c>
      <c r="H2280" s="4">
        <v>85142</v>
      </c>
      <c r="I2280" s="4">
        <v>9681</v>
      </c>
      <c r="J2280" s="4">
        <f>Table1[[#This Row],[Basic Salary]]+Table1[[#This Row],[Bonus]]</f>
        <v>94823</v>
      </c>
      <c r="K2280">
        <v>76</v>
      </c>
      <c r="L2280">
        <v>48</v>
      </c>
      <c r="M2280" t="s">
        <v>37</v>
      </c>
      <c r="N2280">
        <v>118</v>
      </c>
    </row>
    <row r="2281" spans="1:14" x14ac:dyDescent="0.35">
      <c r="A2281" t="s">
        <v>2890</v>
      </c>
      <c r="B2281" t="s">
        <v>45</v>
      </c>
      <c r="C2281" t="s">
        <v>15</v>
      </c>
      <c r="D2281" t="s">
        <v>25</v>
      </c>
      <c r="E2281" t="s">
        <v>65</v>
      </c>
      <c r="F2281" s="2">
        <v>43068</v>
      </c>
      <c r="G2281" s="2">
        <v>36386</v>
      </c>
      <c r="H2281" s="4">
        <v>70164</v>
      </c>
      <c r="I2281" s="4">
        <v>24642</v>
      </c>
      <c r="J2281" s="4">
        <f>Table1[[#This Row],[Basic Salary]]+Table1[[#This Row],[Bonus]]</f>
        <v>94806</v>
      </c>
      <c r="K2281">
        <v>100</v>
      </c>
      <c r="L2281">
        <v>72</v>
      </c>
      <c r="M2281" t="s">
        <v>34</v>
      </c>
      <c r="N2281">
        <v>113</v>
      </c>
    </row>
    <row r="2282" spans="1:14" x14ac:dyDescent="0.35">
      <c r="A2282" t="s">
        <v>3672</v>
      </c>
      <c r="B2282" t="s">
        <v>39</v>
      </c>
      <c r="C2282" t="s">
        <v>21</v>
      </c>
      <c r="D2282" t="s">
        <v>25</v>
      </c>
      <c r="E2282" t="s">
        <v>30</v>
      </c>
      <c r="F2282" s="2">
        <v>44029</v>
      </c>
      <c r="G2282" s="2">
        <v>36062</v>
      </c>
      <c r="H2282" s="4">
        <v>86739</v>
      </c>
      <c r="I2282" s="4">
        <v>8067</v>
      </c>
      <c r="J2282" s="4">
        <f>Table1[[#This Row],[Basic Salary]]+Table1[[#This Row],[Bonus]]</f>
        <v>94806</v>
      </c>
      <c r="K2282">
        <v>79</v>
      </c>
      <c r="L2282">
        <v>93</v>
      </c>
      <c r="M2282" t="s">
        <v>23</v>
      </c>
      <c r="N2282">
        <v>119</v>
      </c>
    </row>
    <row r="2283" spans="1:14" x14ac:dyDescent="0.35">
      <c r="A2283" t="s">
        <v>159</v>
      </c>
      <c r="B2283" t="s">
        <v>69</v>
      </c>
      <c r="C2283" t="s">
        <v>15</v>
      </c>
      <c r="D2283" t="s">
        <v>16</v>
      </c>
      <c r="E2283" t="s">
        <v>26</v>
      </c>
      <c r="F2283" s="2">
        <v>45206</v>
      </c>
      <c r="G2283" s="2">
        <v>33563</v>
      </c>
      <c r="H2283" s="4">
        <v>69375</v>
      </c>
      <c r="I2283" s="4">
        <v>25422</v>
      </c>
      <c r="J2283" s="4">
        <f>Table1[[#This Row],[Basic Salary]]+Table1[[#This Row],[Bonus]]</f>
        <v>94797</v>
      </c>
      <c r="K2283">
        <v>85</v>
      </c>
      <c r="L2283">
        <v>81</v>
      </c>
      <c r="M2283" t="s">
        <v>53</v>
      </c>
      <c r="N2283">
        <v>111</v>
      </c>
    </row>
    <row r="2284" spans="1:14" x14ac:dyDescent="0.35">
      <c r="A2284" t="s">
        <v>4822</v>
      </c>
      <c r="B2284" t="s">
        <v>42</v>
      </c>
      <c r="C2284" t="s">
        <v>15</v>
      </c>
      <c r="D2284" t="s">
        <v>43</v>
      </c>
      <c r="E2284" t="s">
        <v>17</v>
      </c>
      <c r="F2284" s="2">
        <v>44669</v>
      </c>
      <c r="G2284" s="2">
        <v>36880</v>
      </c>
      <c r="H2284" s="4">
        <v>76306</v>
      </c>
      <c r="I2284" s="4">
        <v>18471</v>
      </c>
      <c r="J2284" s="4">
        <f>Table1[[#This Row],[Basic Salary]]+Table1[[#This Row],[Bonus]]</f>
        <v>94777</v>
      </c>
      <c r="K2284">
        <v>66</v>
      </c>
      <c r="L2284">
        <v>83</v>
      </c>
      <c r="M2284" t="s">
        <v>53</v>
      </c>
      <c r="N2284">
        <v>111</v>
      </c>
    </row>
    <row r="2285" spans="1:14" x14ac:dyDescent="0.35">
      <c r="A2285" t="s">
        <v>4603</v>
      </c>
      <c r="B2285" t="s">
        <v>36</v>
      </c>
      <c r="C2285" t="s">
        <v>21</v>
      </c>
      <c r="D2285" t="s">
        <v>46</v>
      </c>
      <c r="E2285" t="s">
        <v>51</v>
      </c>
      <c r="F2285" s="2">
        <v>45758</v>
      </c>
      <c r="G2285" s="2">
        <v>30814</v>
      </c>
      <c r="H2285" s="4">
        <v>88506</v>
      </c>
      <c r="I2285" s="4">
        <v>6257</v>
      </c>
      <c r="J2285" s="4">
        <f>Table1[[#This Row],[Basic Salary]]+Table1[[#This Row],[Bonus]]</f>
        <v>94763</v>
      </c>
      <c r="K2285">
        <v>93</v>
      </c>
      <c r="L2285">
        <v>86</v>
      </c>
      <c r="M2285" t="s">
        <v>37</v>
      </c>
      <c r="N2285">
        <v>108</v>
      </c>
    </row>
    <row r="2286" spans="1:14" x14ac:dyDescent="0.35">
      <c r="A2286" t="s">
        <v>2591</v>
      </c>
      <c r="B2286" t="s">
        <v>129</v>
      </c>
      <c r="C2286" t="s">
        <v>15</v>
      </c>
      <c r="D2286" t="s">
        <v>43</v>
      </c>
      <c r="E2286" t="s">
        <v>17</v>
      </c>
      <c r="F2286" s="2">
        <v>45684</v>
      </c>
      <c r="G2286" s="2">
        <v>30295</v>
      </c>
      <c r="H2286" s="4">
        <v>84540</v>
      </c>
      <c r="I2286" s="4">
        <v>10221</v>
      </c>
      <c r="J2286" s="4">
        <f>Table1[[#This Row],[Basic Salary]]+Table1[[#This Row],[Bonus]]</f>
        <v>94761</v>
      </c>
      <c r="K2286">
        <v>85</v>
      </c>
      <c r="L2286">
        <v>49</v>
      </c>
      <c r="M2286" t="s">
        <v>23</v>
      </c>
      <c r="N2286">
        <v>106</v>
      </c>
    </row>
    <row r="2287" spans="1:14" x14ac:dyDescent="0.35">
      <c r="A2287" t="s">
        <v>400</v>
      </c>
      <c r="B2287" t="s">
        <v>71</v>
      </c>
      <c r="C2287" t="s">
        <v>15</v>
      </c>
      <c r="D2287" t="s">
        <v>16</v>
      </c>
      <c r="E2287" t="s">
        <v>65</v>
      </c>
      <c r="F2287" s="2">
        <v>42540</v>
      </c>
      <c r="G2287" s="2">
        <v>32467</v>
      </c>
      <c r="H2287" s="4">
        <v>77505</v>
      </c>
      <c r="I2287" s="4">
        <v>17197</v>
      </c>
      <c r="J2287" s="4">
        <f>Table1[[#This Row],[Basic Salary]]+Table1[[#This Row],[Bonus]]</f>
        <v>94702</v>
      </c>
      <c r="K2287">
        <v>100</v>
      </c>
      <c r="L2287">
        <v>100</v>
      </c>
      <c r="M2287" t="s">
        <v>18</v>
      </c>
      <c r="N2287">
        <v>103</v>
      </c>
    </row>
    <row r="2288" spans="1:14" x14ac:dyDescent="0.35">
      <c r="A2288" t="s">
        <v>3449</v>
      </c>
      <c r="B2288" t="s">
        <v>85</v>
      </c>
      <c r="C2288" t="s">
        <v>21</v>
      </c>
      <c r="D2288" t="s">
        <v>43</v>
      </c>
      <c r="E2288" t="s">
        <v>65</v>
      </c>
      <c r="F2288" s="2">
        <v>42190</v>
      </c>
      <c r="G2288" s="2">
        <v>34561</v>
      </c>
      <c r="H2288" s="4">
        <v>71219</v>
      </c>
      <c r="I2288" s="4">
        <v>23465</v>
      </c>
      <c r="J2288" s="4">
        <f>Table1[[#This Row],[Basic Salary]]+Table1[[#This Row],[Bonus]]</f>
        <v>94684</v>
      </c>
      <c r="K2288">
        <v>86</v>
      </c>
      <c r="L2288">
        <v>68</v>
      </c>
      <c r="M2288" t="s">
        <v>31</v>
      </c>
      <c r="N2288">
        <v>115</v>
      </c>
    </row>
    <row r="2289" spans="1:14" x14ac:dyDescent="0.35">
      <c r="A2289" t="s">
        <v>4532</v>
      </c>
      <c r="B2289" t="s">
        <v>60</v>
      </c>
      <c r="C2289" t="s">
        <v>21</v>
      </c>
      <c r="D2289" t="s">
        <v>16</v>
      </c>
      <c r="E2289" t="s">
        <v>17</v>
      </c>
      <c r="F2289" s="2">
        <v>44483</v>
      </c>
      <c r="G2289" s="2">
        <v>34740</v>
      </c>
      <c r="H2289" s="4">
        <v>76543</v>
      </c>
      <c r="I2289" s="4">
        <v>18136</v>
      </c>
      <c r="J2289" s="4">
        <f>Table1[[#This Row],[Basic Salary]]+Table1[[#This Row],[Bonus]]</f>
        <v>94679</v>
      </c>
      <c r="K2289">
        <v>73</v>
      </c>
      <c r="L2289">
        <v>41</v>
      </c>
      <c r="M2289" t="s">
        <v>53</v>
      </c>
      <c r="N2289">
        <v>113</v>
      </c>
    </row>
    <row r="2290" spans="1:14" x14ac:dyDescent="0.35">
      <c r="A2290" t="s">
        <v>4078</v>
      </c>
      <c r="B2290" t="s">
        <v>42</v>
      </c>
      <c r="C2290" t="s">
        <v>21</v>
      </c>
      <c r="D2290" t="s">
        <v>43</v>
      </c>
      <c r="E2290" t="s">
        <v>51</v>
      </c>
      <c r="F2290" s="2">
        <v>45018</v>
      </c>
      <c r="G2290" s="2">
        <v>40632</v>
      </c>
      <c r="H2290" s="4">
        <v>72173</v>
      </c>
      <c r="I2290" s="4">
        <v>22462</v>
      </c>
      <c r="J2290" s="4">
        <f>Table1[[#This Row],[Basic Salary]]+Table1[[#This Row],[Bonus]]</f>
        <v>94635</v>
      </c>
      <c r="K2290">
        <v>80</v>
      </c>
      <c r="L2290">
        <v>68</v>
      </c>
      <c r="M2290" t="s">
        <v>31</v>
      </c>
      <c r="N2290">
        <v>120</v>
      </c>
    </row>
    <row r="2291" spans="1:14" x14ac:dyDescent="0.35">
      <c r="A2291" t="s">
        <v>1520</v>
      </c>
      <c r="B2291" t="s">
        <v>42</v>
      </c>
      <c r="C2291" t="s">
        <v>21</v>
      </c>
      <c r="D2291" t="s">
        <v>81</v>
      </c>
      <c r="E2291" t="s">
        <v>22</v>
      </c>
      <c r="F2291" s="2">
        <v>44221</v>
      </c>
      <c r="G2291" s="2">
        <v>39215</v>
      </c>
      <c r="H2291" s="4">
        <v>84554</v>
      </c>
      <c r="I2291" s="4">
        <v>10035</v>
      </c>
      <c r="J2291" s="4">
        <f>Table1[[#This Row],[Basic Salary]]+Table1[[#This Row],[Bonus]]</f>
        <v>94589</v>
      </c>
      <c r="K2291">
        <v>64</v>
      </c>
      <c r="L2291">
        <v>96</v>
      </c>
      <c r="M2291" t="s">
        <v>34</v>
      </c>
      <c r="N2291">
        <v>111</v>
      </c>
    </row>
    <row r="2292" spans="1:14" x14ac:dyDescent="0.35">
      <c r="A2292" t="s">
        <v>88</v>
      </c>
      <c r="B2292" t="s">
        <v>89</v>
      </c>
      <c r="C2292" t="s">
        <v>21</v>
      </c>
      <c r="D2292" t="s">
        <v>46</v>
      </c>
      <c r="E2292" t="s">
        <v>22</v>
      </c>
      <c r="F2292" s="2">
        <v>42383</v>
      </c>
      <c r="G2292" s="2">
        <v>39613</v>
      </c>
      <c r="H2292" s="4">
        <v>80518</v>
      </c>
      <c r="I2292" s="4">
        <v>14066</v>
      </c>
      <c r="J2292" s="4">
        <f>Table1[[#This Row],[Basic Salary]]+Table1[[#This Row],[Bonus]]</f>
        <v>94584</v>
      </c>
      <c r="K2292">
        <v>62</v>
      </c>
      <c r="L2292">
        <v>40</v>
      </c>
      <c r="M2292" t="s">
        <v>31</v>
      </c>
      <c r="N2292">
        <v>105</v>
      </c>
    </row>
    <row r="2293" spans="1:14" x14ac:dyDescent="0.35">
      <c r="A2293" t="s">
        <v>2537</v>
      </c>
      <c r="B2293" t="s">
        <v>42</v>
      </c>
      <c r="C2293" t="s">
        <v>21</v>
      </c>
      <c r="D2293" t="s">
        <v>40</v>
      </c>
      <c r="E2293" t="s">
        <v>30</v>
      </c>
      <c r="F2293" s="2">
        <v>42239</v>
      </c>
      <c r="G2293" s="2">
        <v>37736</v>
      </c>
      <c r="H2293" s="4">
        <v>68718</v>
      </c>
      <c r="I2293" s="4">
        <v>25858</v>
      </c>
      <c r="J2293" s="4">
        <f>Table1[[#This Row],[Basic Salary]]+Table1[[#This Row],[Bonus]]</f>
        <v>94576</v>
      </c>
      <c r="K2293">
        <v>92</v>
      </c>
      <c r="L2293">
        <v>90</v>
      </c>
      <c r="M2293" t="s">
        <v>34</v>
      </c>
      <c r="N2293">
        <v>112</v>
      </c>
    </row>
    <row r="2294" spans="1:14" x14ac:dyDescent="0.35">
      <c r="A2294" t="s">
        <v>1023</v>
      </c>
      <c r="B2294" t="s">
        <v>75</v>
      </c>
      <c r="C2294" t="s">
        <v>15</v>
      </c>
      <c r="D2294" t="s">
        <v>81</v>
      </c>
      <c r="E2294" t="s">
        <v>26</v>
      </c>
      <c r="F2294" s="2">
        <v>42332</v>
      </c>
      <c r="G2294" s="2">
        <v>35112</v>
      </c>
      <c r="H2294" s="4">
        <v>77198</v>
      </c>
      <c r="I2294" s="4">
        <v>17377</v>
      </c>
      <c r="J2294" s="4">
        <f>Table1[[#This Row],[Basic Salary]]+Table1[[#This Row],[Bonus]]</f>
        <v>94575</v>
      </c>
      <c r="K2294">
        <v>70</v>
      </c>
      <c r="L2294">
        <v>70</v>
      </c>
      <c r="M2294" t="s">
        <v>27</v>
      </c>
      <c r="N2294">
        <v>114</v>
      </c>
    </row>
    <row r="2295" spans="1:14" x14ac:dyDescent="0.35">
      <c r="A2295" t="s">
        <v>3144</v>
      </c>
      <c r="B2295" t="s">
        <v>85</v>
      </c>
      <c r="C2295" t="s">
        <v>21</v>
      </c>
      <c r="D2295" t="s">
        <v>16</v>
      </c>
      <c r="E2295" t="s">
        <v>65</v>
      </c>
      <c r="F2295" s="2">
        <v>43026</v>
      </c>
      <c r="G2295" s="2">
        <v>30594</v>
      </c>
      <c r="H2295" s="4">
        <v>68560</v>
      </c>
      <c r="I2295" s="4">
        <v>26008</v>
      </c>
      <c r="J2295" s="4">
        <f>Table1[[#This Row],[Basic Salary]]+Table1[[#This Row],[Bonus]]</f>
        <v>94568</v>
      </c>
      <c r="K2295">
        <v>82</v>
      </c>
      <c r="L2295">
        <v>63</v>
      </c>
      <c r="M2295" t="s">
        <v>37</v>
      </c>
      <c r="N2295">
        <v>102</v>
      </c>
    </row>
    <row r="2296" spans="1:14" x14ac:dyDescent="0.35">
      <c r="A2296" t="s">
        <v>3957</v>
      </c>
      <c r="B2296" t="s">
        <v>60</v>
      </c>
      <c r="C2296" t="s">
        <v>15</v>
      </c>
      <c r="D2296" t="s">
        <v>43</v>
      </c>
      <c r="E2296" t="s">
        <v>22</v>
      </c>
      <c r="F2296" s="2">
        <v>43170</v>
      </c>
      <c r="G2296" s="2">
        <v>31980</v>
      </c>
      <c r="H2296" s="4">
        <v>79026</v>
      </c>
      <c r="I2296" s="4">
        <v>15533</v>
      </c>
      <c r="J2296" s="4">
        <f>Table1[[#This Row],[Basic Salary]]+Table1[[#This Row],[Bonus]]</f>
        <v>94559</v>
      </c>
      <c r="K2296">
        <v>69</v>
      </c>
      <c r="L2296">
        <v>40</v>
      </c>
      <c r="M2296" t="s">
        <v>53</v>
      </c>
      <c r="N2296">
        <v>106</v>
      </c>
    </row>
    <row r="2297" spans="1:14" x14ac:dyDescent="0.35">
      <c r="A2297" t="s">
        <v>763</v>
      </c>
      <c r="B2297" t="s">
        <v>45</v>
      </c>
      <c r="C2297" t="s">
        <v>21</v>
      </c>
      <c r="D2297" t="s">
        <v>81</v>
      </c>
      <c r="E2297" t="s">
        <v>30</v>
      </c>
      <c r="F2297" s="2">
        <v>44067</v>
      </c>
      <c r="G2297" s="2">
        <v>40365</v>
      </c>
      <c r="H2297" s="4">
        <v>80434</v>
      </c>
      <c r="I2297" s="4">
        <v>14081</v>
      </c>
      <c r="J2297" s="4">
        <f>Table1[[#This Row],[Basic Salary]]+Table1[[#This Row],[Bonus]]</f>
        <v>94515</v>
      </c>
      <c r="K2297">
        <v>63</v>
      </c>
      <c r="L2297">
        <v>44</v>
      </c>
      <c r="M2297" t="s">
        <v>31</v>
      </c>
      <c r="N2297">
        <v>112</v>
      </c>
    </row>
    <row r="2298" spans="1:14" x14ac:dyDescent="0.35">
      <c r="A2298" t="s">
        <v>2113</v>
      </c>
      <c r="B2298" t="s">
        <v>50</v>
      </c>
      <c r="C2298" t="s">
        <v>21</v>
      </c>
      <c r="D2298" t="s">
        <v>16</v>
      </c>
      <c r="E2298" t="s">
        <v>26</v>
      </c>
      <c r="F2298" s="2">
        <v>42274</v>
      </c>
      <c r="G2298" s="2">
        <v>30186</v>
      </c>
      <c r="H2298" s="4">
        <v>71062</v>
      </c>
      <c r="I2298" s="4">
        <v>23430</v>
      </c>
      <c r="J2298" s="4">
        <f>Table1[[#This Row],[Basic Salary]]+Table1[[#This Row],[Bonus]]</f>
        <v>94492</v>
      </c>
      <c r="K2298">
        <v>63</v>
      </c>
      <c r="L2298">
        <v>45</v>
      </c>
      <c r="M2298" t="s">
        <v>53</v>
      </c>
      <c r="N2298">
        <v>119</v>
      </c>
    </row>
    <row r="2299" spans="1:14" x14ac:dyDescent="0.35">
      <c r="A2299" t="s">
        <v>3139</v>
      </c>
      <c r="B2299" t="s">
        <v>39</v>
      </c>
      <c r="C2299" t="s">
        <v>21</v>
      </c>
      <c r="D2299" t="s">
        <v>81</v>
      </c>
      <c r="E2299" t="s">
        <v>51</v>
      </c>
      <c r="F2299" s="2">
        <v>45443</v>
      </c>
      <c r="G2299" s="2">
        <v>31033</v>
      </c>
      <c r="H2299" s="4">
        <v>74386</v>
      </c>
      <c r="I2299" s="4">
        <v>20096</v>
      </c>
      <c r="J2299" s="4">
        <f>Table1[[#This Row],[Basic Salary]]+Table1[[#This Row],[Bonus]]</f>
        <v>94482</v>
      </c>
      <c r="K2299">
        <v>82</v>
      </c>
      <c r="L2299">
        <v>88</v>
      </c>
      <c r="M2299" t="s">
        <v>23</v>
      </c>
      <c r="N2299">
        <v>106</v>
      </c>
    </row>
    <row r="2300" spans="1:14" x14ac:dyDescent="0.35">
      <c r="A2300" t="s">
        <v>3959</v>
      </c>
      <c r="B2300" t="s">
        <v>85</v>
      </c>
      <c r="C2300" t="s">
        <v>21</v>
      </c>
      <c r="D2300" t="s">
        <v>43</v>
      </c>
      <c r="E2300" t="s">
        <v>51</v>
      </c>
      <c r="F2300" s="2">
        <v>44108</v>
      </c>
      <c r="G2300" s="2">
        <v>37750</v>
      </c>
      <c r="H2300" s="4">
        <v>76249</v>
      </c>
      <c r="I2300" s="4">
        <v>18213</v>
      </c>
      <c r="J2300" s="4">
        <f>Table1[[#This Row],[Basic Salary]]+Table1[[#This Row],[Bonus]]</f>
        <v>94462</v>
      </c>
      <c r="K2300">
        <v>83</v>
      </c>
      <c r="L2300">
        <v>79</v>
      </c>
      <c r="M2300" t="s">
        <v>31</v>
      </c>
      <c r="N2300">
        <v>118</v>
      </c>
    </row>
    <row r="2301" spans="1:14" x14ac:dyDescent="0.35">
      <c r="A2301" t="s">
        <v>4834</v>
      </c>
      <c r="B2301" t="s">
        <v>45</v>
      </c>
      <c r="C2301" t="s">
        <v>21</v>
      </c>
      <c r="D2301" t="s">
        <v>16</v>
      </c>
      <c r="E2301" t="s">
        <v>65</v>
      </c>
      <c r="F2301" s="2">
        <v>45697</v>
      </c>
      <c r="G2301" s="2">
        <v>35310</v>
      </c>
      <c r="H2301" s="4">
        <v>69177</v>
      </c>
      <c r="I2301" s="4">
        <v>25285</v>
      </c>
      <c r="J2301" s="4">
        <f>Table1[[#This Row],[Basic Salary]]+Table1[[#This Row],[Bonus]]</f>
        <v>94462</v>
      </c>
      <c r="K2301">
        <v>82</v>
      </c>
      <c r="L2301">
        <v>96</v>
      </c>
      <c r="M2301" t="s">
        <v>23</v>
      </c>
      <c r="N2301">
        <v>104</v>
      </c>
    </row>
    <row r="2302" spans="1:14" x14ac:dyDescent="0.35">
      <c r="A2302" t="s">
        <v>3006</v>
      </c>
      <c r="B2302" t="s">
        <v>93</v>
      </c>
      <c r="C2302" t="s">
        <v>21</v>
      </c>
      <c r="D2302" t="s">
        <v>43</v>
      </c>
      <c r="E2302" t="s">
        <v>65</v>
      </c>
      <c r="F2302" s="2">
        <v>42348</v>
      </c>
      <c r="G2302" s="2">
        <v>39108</v>
      </c>
      <c r="H2302" s="4">
        <v>81555</v>
      </c>
      <c r="I2302" s="4">
        <v>12880</v>
      </c>
      <c r="J2302" s="4">
        <f>Table1[[#This Row],[Basic Salary]]+Table1[[#This Row],[Bonus]]</f>
        <v>94435</v>
      </c>
      <c r="K2302">
        <v>61</v>
      </c>
      <c r="L2302">
        <v>90</v>
      </c>
      <c r="M2302" t="s">
        <v>34</v>
      </c>
      <c r="N2302">
        <v>108</v>
      </c>
    </row>
    <row r="2303" spans="1:14" x14ac:dyDescent="0.35">
      <c r="A2303" t="s">
        <v>3147</v>
      </c>
      <c r="B2303" t="s">
        <v>48</v>
      </c>
      <c r="C2303" t="s">
        <v>21</v>
      </c>
      <c r="D2303" t="s">
        <v>40</v>
      </c>
      <c r="E2303" t="s">
        <v>17</v>
      </c>
      <c r="F2303" s="2">
        <v>45443</v>
      </c>
      <c r="G2303" s="2">
        <v>40819</v>
      </c>
      <c r="H2303" s="4">
        <v>81643</v>
      </c>
      <c r="I2303" s="4">
        <v>12778</v>
      </c>
      <c r="J2303" s="4">
        <f>Table1[[#This Row],[Basic Salary]]+Table1[[#This Row],[Bonus]]</f>
        <v>94421</v>
      </c>
      <c r="K2303">
        <v>79</v>
      </c>
      <c r="L2303">
        <v>60</v>
      </c>
      <c r="M2303" t="s">
        <v>31</v>
      </c>
      <c r="N2303">
        <v>104</v>
      </c>
    </row>
    <row r="2304" spans="1:14" x14ac:dyDescent="0.35">
      <c r="A2304" t="s">
        <v>3069</v>
      </c>
      <c r="B2304" t="s">
        <v>71</v>
      </c>
      <c r="C2304" t="s">
        <v>21</v>
      </c>
      <c r="D2304" t="s">
        <v>40</v>
      </c>
      <c r="E2304" t="s">
        <v>17</v>
      </c>
      <c r="F2304" s="2">
        <v>45185</v>
      </c>
      <c r="G2304" s="2">
        <v>32304</v>
      </c>
      <c r="H2304" s="4">
        <v>68073</v>
      </c>
      <c r="I2304" s="4">
        <v>26327</v>
      </c>
      <c r="J2304" s="4">
        <f>Table1[[#This Row],[Basic Salary]]+Table1[[#This Row],[Bonus]]</f>
        <v>94400</v>
      </c>
      <c r="K2304">
        <v>65</v>
      </c>
      <c r="L2304">
        <v>66</v>
      </c>
      <c r="M2304" t="s">
        <v>27</v>
      </c>
      <c r="N2304">
        <v>117</v>
      </c>
    </row>
    <row r="2305" spans="1:14" x14ac:dyDescent="0.35">
      <c r="A2305" t="s">
        <v>2829</v>
      </c>
      <c r="B2305" t="s">
        <v>20</v>
      </c>
      <c r="C2305" t="s">
        <v>15</v>
      </c>
      <c r="D2305" t="s">
        <v>40</v>
      </c>
      <c r="E2305" t="s">
        <v>26</v>
      </c>
      <c r="F2305" s="2">
        <v>45483</v>
      </c>
      <c r="G2305" s="2">
        <v>37578</v>
      </c>
      <c r="H2305" s="4">
        <v>73300</v>
      </c>
      <c r="I2305" s="4">
        <v>21084</v>
      </c>
      <c r="J2305" s="4">
        <f>Table1[[#This Row],[Basic Salary]]+Table1[[#This Row],[Bonus]]</f>
        <v>94384</v>
      </c>
      <c r="K2305">
        <v>84</v>
      </c>
      <c r="L2305">
        <v>58</v>
      </c>
      <c r="M2305" t="s">
        <v>34</v>
      </c>
      <c r="N2305">
        <v>114</v>
      </c>
    </row>
    <row r="2306" spans="1:14" x14ac:dyDescent="0.35">
      <c r="A2306" t="s">
        <v>1104</v>
      </c>
      <c r="B2306" t="s">
        <v>69</v>
      </c>
      <c r="C2306" t="s">
        <v>21</v>
      </c>
      <c r="D2306" t="s">
        <v>81</v>
      </c>
      <c r="E2306" t="s">
        <v>30</v>
      </c>
      <c r="F2306" s="2">
        <v>43995</v>
      </c>
      <c r="G2306" s="2">
        <v>30574</v>
      </c>
      <c r="H2306" s="4">
        <v>81223</v>
      </c>
      <c r="I2306" s="4">
        <v>13118</v>
      </c>
      <c r="J2306" s="4">
        <f>Table1[[#This Row],[Basic Salary]]+Table1[[#This Row],[Bonus]]</f>
        <v>94341</v>
      </c>
      <c r="K2306">
        <v>99</v>
      </c>
      <c r="L2306">
        <v>49</v>
      </c>
      <c r="M2306" t="s">
        <v>18</v>
      </c>
      <c r="N2306">
        <v>117</v>
      </c>
    </row>
    <row r="2307" spans="1:14" x14ac:dyDescent="0.35">
      <c r="A2307" t="s">
        <v>4251</v>
      </c>
      <c r="B2307" t="s">
        <v>71</v>
      </c>
      <c r="C2307" t="s">
        <v>15</v>
      </c>
      <c r="D2307" t="s">
        <v>46</v>
      </c>
      <c r="E2307" t="s">
        <v>65</v>
      </c>
      <c r="F2307" s="2">
        <v>45505</v>
      </c>
      <c r="G2307" s="2">
        <v>33766</v>
      </c>
      <c r="H2307" s="4">
        <v>70250</v>
      </c>
      <c r="I2307" s="4">
        <v>24084</v>
      </c>
      <c r="J2307" s="4">
        <f>Table1[[#This Row],[Basic Salary]]+Table1[[#This Row],[Bonus]]</f>
        <v>94334</v>
      </c>
      <c r="K2307">
        <v>78</v>
      </c>
      <c r="L2307">
        <v>43</v>
      </c>
      <c r="M2307" t="s">
        <v>23</v>
      </c>
      <c r="N2307">
        <v>112</v>
      </c>
    </row>
    <row r="2308" spans="1:14" x14ac:dyDescent="0.35">
      <c r="A2308" t="s">
        <v>3600</v>
      </c>
      <c r="B2308" t="s">
        <v>45</v>
      </c>
      <c r="C2308" t="s">
        <v>15</v>
      </c>
      <c r="D2308" t="s">
        <v>25</v>
      </c>
      <c r="E2308" t="s">
        <v>30</v>
      </c>
      <c r="F2308" s="2">
        <v>42887</v>
      </c>
      <c r="G2308" s="2">
        <v>29722</v>
      </c>
      <c r="H2308" s="4">
        <v>78244</v>
      </c>
      <c r="I2308" s="4">
        <v>16063</v>
      </c>
      <c r="J2308" s="4">
        <f>Table1[[#This Row],[Basic Salary]]+Table1[[#This Row],[Bonus]]</f>
        <v>94307</v>
      </c>
      <c r="K2308">
        <v>94</v>
      </c>
      <c r="L2308">
        <v>89</v>
      </c>
      <c r="M2308" t="s">
        <v>27</v>
      </c>
      <c r="N2308">
        <v>110</v>
      </c>
    </row>
    <row r="2309" spans="1:14" x14ac:dyDescent="0.35">
      <c r="A2309" t="s">
        <v>1188</v>
      </c>
      <c r="B2309" t="s">
        <v>57</v>
      </c>
      <c r="C2309" t="s">
        <v>21</v>
      </c>
      <c r="D2309" t="s">
        <v>81</v>
      </c>
      <c r="E2309" t="s">
        <v>65</v>
      </c>
      <c r="F2309" s="2">
        <v>45933</v>
      </c>
      <c r="G2309" s="2">
        <v>38595</v>
      </c>
      <c r="H2309" s="4">
        <v>81363</v>
      </c>
      <c r="I2309" s="4">
        <v>12924</v>
      </c>
      <c r="J2309" s="4">
        <f>Table1[[#This Row],[Basic Salary]]+Table1[[#This Row],[Bonus]]</f>
        <v>94287</v>
      </c>
      <c r="K2309">
        <v>95</v>
      </c>
      <c r="L2309">
        <v>65</v>
      </c>
      <c r="M2309" t="s">
        <v>37</v>
      </c>
      <c r="N2309">
        <v>120</v>
      </c>
    </row>
    <row r="2310" spans="1:14" x14ac:dyDescent="0.35">
      <c r="A2310" t="s">
        <v>1727</v>
      </c>
      <c r="B2310" t="s">
        <v>20</v>
      </c>
      <c r="C2310" t="s">
        <v>15</v>
      </c>
      <c r="D2310" t="s">
        <v>81</v>
      </c>
      <c r="E2310" t="s">
        <v>22</v>
      </c>
      <c r="F2310" s="2">
        <v>44156</v>
      </c>
      <c r="G2310" s="2">
        <v>33401</v>
      </c>
      <c r="H2310" s="4">
        <v>84388</v>
      </c>
      <c r="I2310" s="4">
        <v>9883</v>
      </c>
      <c r="J2310" s="4">
        <f>Table1[[#This Row],[Basic Salary]]+Table1[[#This Row],[Bonus]]</f>
        <v>94271</v>
      </c>
      <c r="K2310">
        <v>78</v>
      </c>
      <c r="L2310">
        <v>49</v>
      </c>
      <c r="M2310" t="s">
        <v>34</v>
      </c>
      <c r="N2310">
        <v>114</v>
      </c>
    </row>
    <row r="2311" spans="1:14" x14ac:dyDescent="0.35">
      <c r="A2311" t="s">
        <v>183</v>
      </c>
      <c r="B2311" t="s">
        <v>57</v>
      </c>
      <c r="C2311" t="s">
        <v>15</v>
      </c>
      <c r="D2311" t="s">
        <v>33</v>
      </c>
      <c r="E2311" t="s">
        <v>22</v>
      </c>
      <c r="F2311" s="2">
        <v>43955</v>
      </c>
      <c r="G2311" s="2">
        <v>36565</v>
      </c>
      <c r="H2311" s="4">
        <v>72453</v>
      </c>
      <c r="I2311" s="4">
        <v>21817</v>
      </c>
      <c r="J2311" s="4">
        <f>Table1[[#This Row],[Basic Salary]]+Table1[[#This Row],[Bonus]]</f>
        <v>94270</v>
      </c>
      <c r="K2311">
        <v>97</v>
      </c>
      <c r="L2311">
        <v>46</v>
      </c>
      <c r="M2311" t="s">
        <v>27</v>
      </c>
      <c r="N2311">
        <v>117</v>
      </c>
    </row>
    <row r="2312" spans="1:14" x14ac:dyDescent="0.35">
      <c r="A2312" t="s">
        <v>4243</v>
      </c>
      <c r="B2312" t="s">
        <v>29</v>
      </c>
      <c r="C2312" t="s">
        <v>21</v>
      </c>
      <c r="D2312" t="s">
        <v>81</v>
      </c>
      <c r="E2312" t="s">
        <v>17</v>
      </c>
      <c r="F2312" s="2">
        <v>43932</v>
      </c>
      <c r="G2312" s="2">
        <v>40649</v>
      </c>
      <c r="H2312" s="4">
        <v>82254</v>
      </c>
      <c r="I2312" s="4">
        <v>11990</v>
      </c>
      <c r="J2312" s="4">
        <f>Table1[[#This Row],[Basic Salary]]+Table1[[#This Row],[Bonus]]</f>
        <v>94244</v>
      </c>
      <c r="K2312">
        <v>91</v>
      </c>
      <c r="L2312">
        <v>84</v>
      </c>
      <c r="M2312" t="s">
        <v>34</v>
      </c>
      <c r="N2312">
        <v>120</v>
      </c>
    </row>
    <row r="2313" spans="1:14" x14ac:dyDescent="0.35">
      <c r="A2313" t="s">
        <v>201</v>
      </c>
      <c r="B2313" t="s">
        <v>60</v>
      </c>
      <c r="C2313" t="s">
        <v>21</v>
      </c>
      <c r="D2313" t="s">
        <v>43</v>
      </c>
      <c r="E2313" t="s">
        <v>26</v>
      </c>
      <c r="F2313" s="2">
        <v>44911</v>
      </c>
      <c r="G2313" s="2">
        <v>39709</v>
      </c>
      <c r="H2313" s="4">
        <v>79747</v>
      </c>
      <c r="I2313" s="4">
        <v>14486</v>
      </c>
      <c r="J2313" s="4">
        <f>Table1[[#This Row],[Basic Salary]]+Table1[[#This Row],[Bonus]]</f>
        <v>94233</v>
      </c>
      <c r="K2313">
        <v>67</v>
      </c>
      <c r="L2313">
        <v>65</v>
      </c>
      <c r="M2313" t="s">
        <v>53</v>
      </c>
      <c r="N2313">
        <v>111</v>
      </c>
    </row>
    <row r="2314" spans="1:14" x14ac:dyDescent="0.35">
      <c r="A2314" t="s">
        <v>917</v>
      </c>
      <c r="B2314" t="s">
        <v>62</v>
      </c>
      <c r="C2314" t="s">
        <v>15</v>
      </c>
      <c r="D2314" t="s">
        <v>43</v>
      </c>
      <c r="E2314" t="s">
        <v>65</v>
      </c>
      <c r="F2314" s="2">
        <v>43990</v>
      </c>
      <c r="G2314" s="2">
        <v>40872</v>
      </c>
      <c r="H2314" s="4">
        <v>84993</v>
      </c>
      <c r="I2314" s="4">
        <v>9239</v>
      </c>
      <c r="J2314" s="4">
        <f>Table1[[#This Row],[Basic Salary]]+Table1[[#This Row],[Bonus]]</f>
        <v>94232</v>
      </c>
      <c r="K2314">
        <v>92</v>
      </c>
      <c r="L2314">
        <v>95</v>
      </c>
      <c r="M2314" t="s">
        <v>23</v>
      </c>
      <c r="N2314">
        <v>104</v>
      </c>
    </row>
    <row r="2315" spans="1:14" x14ac:dyDescent="0.35">
      <c r="A2315" t="s">
        <v>987</v>
      </c>
      <c r="B2315" t="s">
        <v>50</v>
      </c>
      <c r="C2315" t="s">
        <v>15</v>
      </c>
      <c r="D2315" t="s">
        <v>81</v>
      </c>
      <c r="E2315" t="s">
        <v>65</v>
      </c>
      <c r="F2315" s="2">
        <v>44370</v>
      </c>
      <c r="G2315" s="2">
        <v>31323</v>
      </c>
      <c r="H2315" s="4">
        <v>65051</v>
      </c>
      <c r="I2315" s="4">
        <v>29176</v>
      </c>
      <c r="J2315" s="4">
        <f>Table1[[#This Row],[Basic Salary]]+Table1[[#This Row],[Bonus]]</f>
        <v>94227</v>
      </c>
      <c r="K2315">
        <v>60</v>
      </c>
      <c r="L2315">
        <v>71</v>
      </c>
      <c r="M2315" t="s">
        <v>34</v>
      </c>
      <c r="N2315">
        <v>112</v>
      </c>
    </row>
    <row r="2316" spans="1:14" x14ac:dyDescent="0.35">
      <c r="A2316" t="s">
        <v>4077</v>
      </c>
      <c r="B2316" t="s">
        <v>77</v>
      </c>
      <c r="C2316" t="s">
        <v>21</v>
      </c>
      <c r="D2316" t="s">
        <v>16</v>
      </c>
      <c r="E2316" t="s">
        <v>26</v>
      </c>
      <c r="F2316" s="2">
        <v>45216</v>
      </c>
      <c r="G2316" s="2">
        <v>40933</v>
      </c>
      <c r="H2316" s="4">
        <v>74500</v>
      </c>
      <c r="I2316" s="4">
        <v>19717</v>
      </c>
      <c r="J2316" s="4">
        <f>Table1[[#This Row],[Basic Salary]]+Table1[[#This Row],[Bonus]]</f>
        <v>94217</v>
      </c>
      <c r="K2316">
        <v>76</v>
      </c>
      <c r="L2316">
        <v>42</v>
      </c>
      <c r="M2316" t="s">
        <v>27</v>
      </c>
      <c r="N2316">
        <v>118</v>
      </c>
    </row>
    <row r="2317" spans="1:14" x14ac:dyDescent="0.35">
      <c r="A2317" t="s">
        <v>49</v>
      </c>
      <c r="B2317" t="s">
        <v>50</v>
      </c>
      <c r="C2317" t="s">
        <v>21</v>
      </c>
      <c r="D2317" t="s">
        <v>33</v>
      </c>
      <c r="E2317" t="s">
        <v>51</v>
      </c>
      <c r="F2317" s="2">
        <v>43759</v>
      </c>
      <c r="G2317" s="2">
        <v>38781</v>
      </c>
      <c r="H2317" s="4">
        <v>77350</v>
      </c>
      <c r="I2317" s="4">
        <v>16861</v>
      </c>
      <c r="J2317" s="4">
        <f>Table1[[#This Row],[Basic Salary]]+Table1[[#This Row],[Bonus]]</f>
        <v>94211</v>
      </c>
      <c r="K2317">
        <v>74</v>
      </c>
      <c r="L2317">
        <v>48</v>
      </c>
      <c r="M2317" t="s">
        <v>23</v>
      </c>
      <c r="N2317">
        <v>116</v>
      </c>
    </row>
    <row r="2318" spans="1:14" x14ac:dyDescent="0.35">
      <c r="A2318" t="s">
        <v>450</v>
      </c>
      <c r="B2318" t="s">
        <v>45</v>
      </c>
      <c r="C2318" t="s">
        <v>15</v>
      </c>
      <c r="D2318" t="s">
        <v>46</v>
      </c>
      <c r="E2318" t="s">
        <v>51</v>
      </c>
      <c r="F2318" s="2">
        <v>43660</v>
      </c>
      <c r="G2318" s="2">
        <v>40043</v>
      </c>
      <c r="H2318" s="4">
        <v>66888</v>
      </c>
      <c r="I2318" s="4">
        <v>27307</v>
      </c>
      <c r="J2318" s="4">
        <f>Table1[[#This Row],[Basic Salary]]+Table1[[#This Row],[Bonus]]</f>
        <v>94195</v>
      </c>
      <c r="K2318">
        <v>68</v>
      </c>
      <c r="L2318">
        <v>86</v>
      </c>
      <c r="M2318" t="s">
        <v>53</v>
      </c>
      <c r="N2318">
        <v>116</v>
      </c>
    </row>
    <row r="2319" spans="1:14" x14ac:dyDescent="0.35">
      <c r="A2319" t="s">
        <v>3859</v>
      </c>
      <c r="B2319" t="s">
        <v>69</v>
      </c>
      <c r="C2319" t="s">
        <v>21</v>
      </c>
      <c r="D2319" t="s">
        <v>40</v>
      </c>
      <c r="E2319" t="s">
        <v>30</v>
      </c>
      <c r="F2319" s="2">
        <v>42614</v>
      </c>
      <c r="G2319" s="2">
        <v>41147</v>
      </c>
      <c r="H2319" s="4">
        <v>79136</v>
      </c>
      <c r="I2319" s="4">
        <v>15058</v>
      </c>
      <c r="J2319" s="4">
        <f>Table1[[#This Row],[Basic Salary]]+Table1[[#This Row],[Bonus]]</f>
        <v>94194</v>
      </c>
      <c r="K2319">
        <v>77</v>
      </c>
      <c r="L2319">
        <v>94</v>
      </c>
      <c r="M2319" t="s">
        <v>53</v>
      </c>
      <c r="N2319">
        <v>109</v>
      </c>
    </row>
    <row r="2320" spans="1:14" x14ac:dyDescent="0.35">
      <c r="A2320" t="s">
        <v>3004</v>
      </c>
      <c r="B2320" t="s">
        <v>89</v>
      </c>
      <c r="C2320" t="s">
        <v>21</v>
      </c>
      <c r="D2320" t="s">
        <v>40</v>
      </c>
      <c r="E2320" t="s">
        <v>17</v>
      </c>
      <c r="F2320" s="2">
        <v>44961</v>
      </c>
      <c r="G2320" s="2">
        <v>31953</v>
      </c>
      <c r="H2320" s="4">
        <v>80758</v>
      </c>
      <c r="I2320" s="4">
        <v>13432</v>
      </c>
      <c r="J2320" s="4">
        <f>Table1[[#This Row],[Basic Salary]]+Table1[[#This Row],[Bonus]]</f>
        <v>94190</v>
      </c>
      <c r="K2320">
        <v>66</v>
      </c>
      <c r="L2320">
        <v>51</v>
      </c>
      <c r="M2320" t="s">
        <v>34</v>
      </c>
      <c r="N2320">
        <v>114</v>
      </c>
    </row>
    <row r="2321" spans="1:14" x14ac:dyDescent="0.35">
      <c r="A2321" t="s">
        <v>2184</v>
      </c>
      <c r="B2321" t="s">
        <v>45</v>
      </c>
      <c r="C2321" t="s">
        <v>21</v>
      </c>
      <c r="D2321" t="s">
        <v>81</v>
      </c>
      <c r="E2321" t="s">
        <v>51</v>
      </c>
      <c r="F2321" s="2">
        <v>43939</v>
      </c>
      <c r="G2321" s="2">
        <v>33658</v>
      </c>
      <c r="H2321" s="4">
        <v>76514</v>
      </c>
      <c r="I2321" s="4">
        <v>17670</v>
      </c>
      <c r="J2321" s="4">
        <f>Table1[[#This Row],[Basic Salary]]+Table1[[#This Row],[Bonus]]</f>
        <v>94184</v>
      </c>
      <c r="K2321">
        <v>98</v>
      </c>
      <c r="L2321">
        <v>89</v>
      </c>
      <c r="M2321" t="s">
        <v>23</v>
      </c>
      <c r="N2321">
        <v>113</v>
      </c>
    </row>
    <row r="2322" spans="1:14" x14ac:dyDescent="0.35">
      <c r="A2322" t="s">
        <v>4442</v>
      </c>
      <c r="B2322" t="s">
        <v>36</v>
      </c>
      <c r="C2322" t="s">
        <v>15</v>
      </c>
      <c r="D2322" t="s">
        <v>46</v>
      </c>
      <c r="E2322" t="s">
        <v>26</v>
      </c>
      <c r="F2322" s="2">
        <v>44844</v>
      </c>
      <c r="G2322" s="2">
        <v>37340</v>
      </c>
      <c r="H2322" s="4">
        <v>85239</v>
      </c>
      <c r="I2322" s="4">
        <v>8944</v>
      </c>
      <c r="J2322" s="4">
        <f>Table1[[#This Row],[Basic Salary]]+Table1[[#This Row],[Bonus]]</f>
        <v>94183</v>
      </c>
      <c r="K2322">
        <v>95</v>
      </c>
      <c r="L2322">
        <v>60</v>
      </c>
      <c r="M2322" t="s">
        <v>37</v>
      </c>
      <c r="N2322">
        <v>113</v>
      </c>
    </row>
    <row r="2323" spans="1:14" x14ac:dyDescent="0.35">
      <c r="A2323" t="s">
        <v>3472</v>
      </c>
      <c r="B2323" t="s">
        <v>48</v>
      </c>
      <c r="C2323" t="s">
        <v>21</v>
      </c>
      <c r="D2323" t="s">
        <v>46</v>
      </c>
      <c r="E2323" t="s">
        <v>22</v>
      </c>
      <c r="F2323" s="2">
        <v>43171</v>
      </c>
      <c r="G2323" s="2">
        <v>39429</v>
      </c>
      <c r="H2323" s="4">
        <v>84046</v>
      </c>
      <c r="I2323" s="4">
        <v>10107</v>
      </c>
      <c r="J2323" s="4">
        <f>Table1[[#This Row],[Basic Salary]]+Table1[[#This Row],[Bonus]]</f>
        <v>94153</v>
      </c>
      <c r="K2323">
        <v>76</v>
      </c>
      <c r="L2323">
        <v>78</v>
      </c>
      <c r="M2323" t="s">
        <v>18</v>
      </c>
      <c r="N2323">
        <v>102</v>
      </c>
    </row>
    <row r="2324" spans="1:14" x14ac:dyDescent="0.35">
      <c r="A2324" t="s">
        <v>267</v>
      </c>
      <c r="B2324" t="s">
        <v>36</v>
      </c>
      <c r="C2324" t="s">
        <v>21</v>
      </c>
      <c r="D2324" t="s">
        <v>33</v>
      </c>
      <c r="E2324" t="s">
        <v>22</v>
      </c>
      <c r="F2324" s="2">
        <v>43711</v>
      </c>
      <c r="G2324" s="2">
        <v>38784</v>
      </c>
      <c r="H2324" s="4">
        <v>65327</v>
      </c>
      <c r="I2324" s="4">
        <v>28767</v>
      </c>
      <c r="J2324" s="4">
        <f>Table1[[#This Row],[Basic Salary]]+Table1[[#This Row],[Bonus]]</f>
        <v>94094</v>
      </c>
      <c r="K2324">
        <v>100</v>
      </c>
      <c r="L2324">
        <v>41</v>
      </c>
      <c r="M2324" t="s">
        <v>23</v>
      </c>
      <c r="N2324">
        <v>116</v>
      </c>
    </row>
    <row r="2325" spans="1:14" x14ac:dyDescent="0.35">
      <c r="A2325" t="s">
        <v>939</v>
      </c>
      <c r="B2325" t="s">
        <v>87</v>
      </c>
      <c r="C2325" t="s">
        <v>21</v>
      </c>
      <c r="D2325" t="s">
        <v>40</v>
      </c>
      <c r="E2325" t="s">
        <v>65</v>
      </c>
      <c r="F2325" s="2">
        <v>44505</v>
      </c>
      <c r="G2325" s="2">
        <v>37491</v>
      </c>
      <c r="H2325" s="4">
        <v>66720</v>
      </c>
      <c r="I2325" s="4">
        <v>27351</v>
      </c>
      <c r="J2325" s="4">
        <f>Table1[[#This Row],[Basic Salary]]+Table1[[#This Row],[Bonus]]</f>
        <v>94071</v>
      </c>
      <c r="K2325">
        <v>81</v>
      </c>
      <c r="L2325">
        <v>80</v>
      </c>
      <c r="M2325" t="s">
        <v>31</v>
      </c>
      <c r="N2325">
        <v>115</v>
      </c>
    </row>
    <row r="2326" spans="1:14" x14ac:dyDescent="0.35">
      <c r="A2326" t="s">
        <v>1614</v>
      </c>
      <c r="B2326" t="s">
        <v>89</v>
      </c>
      <c r="C2326" t="s">
        <v>21</v>
      </c>
      <c r="D2326" t="s">
        <v>33</v>
      </c>
      <c r="E2326" t="s">
        <v>17</v>
      </c>
      <c r="F2326" s="2">
        <v>44429</v>
      </c>
      <c r="G2326" s="2">
        <v>30224</v>
      </c>
      <c r="H2326" s="4">
        <v>83001</v>
      </c>
      <c r="I2326" s="4">
        <v>11059</v>
      </c>
      <c r="J2326" s="4">
        <f>Table1[[#This Row],[Basic Salary]]+Table1[[#This Row],[Bonus]]</f>
        <v>94060</v>
      </c>
      <c r="K2326">
        <v>92</v>
      </c>
      <c r="L2326">
        <v>40</v>
      </c>
      <c r="M2326" t="s">
        <v>53</v>
      </c>
      <c r="N2326">
        <v>106</v>
      </c>
    </row>
    <row r="2327" spans="1:14" x14ac:dyDescent="0.35">
      <c r="A2327" t="s">
        <v>2323</v>
      </c>
      <c r="B2327" t="s">
        <v>50</v>
      </c>
      <c r="C2327" t="s">
        <v>15</v>
      </c>
      <c r="D2327" t="s">
        <v>81</v>
      </c>
      <c r="E2327" t="s">
        <v>51</v>
      </c>
      <c r="F2327" s="2">
        <v>45419</v>
      </c>
      <c r="G2327" s="2">
        <v>33360</v>
      </c>
      <c r="H2327" s="4">
        <v>71998</v>
      </c>
      <c r="I2327" s="4">
        <v>22042</v>
      </c>
      <c r="J2327" s="4">
        <f>Table1[[#This Row],[Basic Salary]]+Table1[[#This Row],[Bonus]]</f>
        <v>94040</v>
      </c>
      <c r="K2327">
        <v>66</v>
      </c>
      <c r="L2327">
        <v>89</v>
      </c>
      <c r="M2327" t="s">
        <v>37</v>
      </c>
      <c r="N2327">
        <v>101</v>
      </c>
    </row>
    <row r="2328" spans="1:14" x14ac:dyDescent="0.35">
      <c r="A2328" t="s">
        <v>2943</v>
      </c>
      <c r="B2328" t="s">
        <v>69</v>
      </c>
      <c r="C2328" t="s">
        <v>15</v>
      </c>
      <c r="D2328" t="s">
        <v>16</v>
      </c>
      <c r="E2328" t="s">
        <v>51</v>
      </c>
      <c r="F2328" s="2">
        <v>42138</v>
      </c>
      <c r="G2328" s="2">
        <v>31425</v>
      </c>
      <c r="H2328" s="4">
        <v>77602</v>
      </c>
      <c r="I2328" s="4">
        <v>16424</v>
      </c>
      <c r="J2328" s="4">
        <f>Table1[[#This Row],[Basic Salary]]+Table1[[#This Row],[Bonus]]</f>
        <v>94026</v>
      </c>
      <c r="K2328">
        <v>95</v>
      </c>
      <c r="L2328">
        <v>76</v>
      </c>
      <c r="M2328" t="s">
        <v>18</v>
      </c>
      <c r="N2328">
        <v>107</v>
      </c>
    </row>
    <row r="2329" spans="1:14" x14ac:dyDescent="0.35">
      <c r="A2329" t="s">
        <v>5047</v>
      </c>
      <c r="B2329" t="s">
        <v>69</v>
      </c>
      <c r="C2329" t="s">
        <v>21</v>
      </c>
      <c r="D2329" t="s">
        <v>81</v>
      </c>
      <c r="E2329" t="s">
        <v>26</v>
      </c>
      <c r="F2329" s="2">
        <v>42806</v>
      </c>
      <c r="G2329" s="2">
        <v>34384</v>
      </c>
      <c r="H2329" s="4">
        <v>80669</v>
      </c>
      <c r="I2329" s="4">
        <v>13332</v>
      </c>
      <c r="J2329" s="4">
        <f>Table1[[#This Row],[Basic Salary]]+Table1[[#This Row],[Bonus]]</f>
        <v>94001</v>
      </c>
      <c r="K2329">
        <v>68</v>
      </c>
      <c r="L2329">
        <v>91</v>
      </c>
      <c r="M2329" t="s">
        <v>27</v>
      </c>
      <c r="N2329">
        <v>105</v>
      </c>
    </row>
    <row r="2330" spans="1:14" x14ac:dyDescent="0.35">
      <c r="A2330" t="s">
        <v>3742</v>
      </c>
      <c r="B2330" t="s">
        <v>57</v>
      </c>
      <c r="C2330" t="s">
        <v>21</v>
      </c>
      <c r="D2330" t="s">
        <v>46</v>
      </c>
      <c r="E2330" t="s">
        <v>65</v>
      </c>
      <c r="F2330" s="2">
        <v>44787</v>
      </c>
      <c r="G2330" s="2">
        <v>34668</v>
      </c>
      <c r="H2330" s="4">
        <v>72398</v>
      </c>
      <c r="I2330" s="4">
        <v>21512</v>
      </c>
      <c r="J2330" s="4">
        <f>Table1[[#This Row],[Basic Salary]]+Table1[[#This Row],[Bonus]]</f>
        <v>93910</v>
      </c>
      <c r="K2330">
        <v>90</v>
      </c>
      <c r="L2330">
        <v>68</v>
      </c>
      <c r="M2330" t="s">
        <v>31</v>
      </c>
      <c r="N2330">
        <v>112</v>
      </c>
    </row>
    <row r="2331" spans="1:14" x14ac:dyDescent="0.35">
      <c r="A2331" t="s">
        <v>3848</v>
      </c>
      <c r="B2331" t="s">
        <v>69</v>
      </c>
      <c r="C2331" t="s">
        <v>15</v>
      </c>
      <c r="D2331" t="s">
        <v>43</v>
      </c>
      <c r="E2331" t="s">
        <v>51</v>
      </c>
      <c r="F2331" s="2">
        <v>43463</v>
      </c>
      <c r="G2331" s="2">
        <v>29348</v>
      </c>
      <c r="H2331" s="4">
        <v>64521</v>
      </c>
      <c r="I2331" s="4">
        <v>29373</v>
      </c>
      <c r="J2331" s="4">
        <f>Table1[[#This Row],[Basic Salary]]+Table1[[#This Row],[Bonus]]</f>
        <v>93894</v>
      </c>
      <c r="K2331">
        <v>97</v>
      </c>
      <c r="L2331">
        <v>45</v>
      </c>
      <c r="M2331" t="s">
        <v>53</v>
      </c>
      <c r="N2331">
        <v>117</v>
      </c>
    </row>
    <row r="2332" spans="1:14" x14ac:dyDescent="0.35">
      <c r="A2332" t="s">
        <v>3884</v>
      </c>
      <c r="B2332" t="s">
        <v>39</v>
      </c>
      <c r="C2332" t="s">
        <v>21</v>
      </c>
      <c r="D2332" t="s">
        <v>81</v>
      </c>
      <c r="E2332" t="s">
        <v>30</v>
      </c>
      <c r="F2332" s="2">
        <v>45296</v>
      </c>
      <c r="G2332" s="2">
        <v>32516</v>
      </c>
      <c r="H2332" s="4">
        <v>85280</v>
      </c>
      <c r="I2332" s="4">
        <v>8612</v>
      </c>
      <c r="J2332" s="4">
        <f>Table1[[#This Row],[Basic Salary]]+Table1[[#This Row],[Bonus]]</f>
        <v>93892</v>
      </c>
      <c r="K2332">
        <v>78</v>
      </c>
      <c r="L2332">
        <v>68</v>
      </c>
      <c r="M2332" t="s">
        <v>37</v>
      </c>
      <c r="N2332">
        <v>105</v>
      </c>
    </row>
    <row r="2333" spans="1:14" x14ac:dyDescent="0.35">
      <c r="A2333" t="s">
        <v>171</v>
      </c>
      <c r="B2333" t="s">
        <v>89</v>
      </c>
      <c r="C2333" t="s">
        <v>21</v>
      </c>
      <c r="D2333" t="s">
        <v>33</v>
      </c>
      <c r="E2333" t="s">
        <v>30</v>
      </c>
      <c r="F2333" s="2">
        <v>45299</v>
      </c>
      <c r="G2333" s="2">
        <v>31107</v>
      </c>
      <c r="H2333" s="4">
        <v>86385</v>
      </c>
      <c r="I2333" s="4">
        <v>7467</v>
      </c>
      <c r="J2333" s="4">
        <f>Table1[[#This Row],[Basic Salary]]+Table1[[#This Row],[Bonus]]</f>
        <v>93852</v>
      </c>
      <c r="K2333">
        <v>69</v>
      </c>
      <c r="L2333">
        <v>88</v>
      </c>
      <c r="M2333" t="s">
        <v>37</v>
      </c>
      <c r="N2333">
        <v>113</v>
      </c>
    </row>
    <row r="2334" spans="1:14" x14ac:dyDescent="0.35">
      <c r="A2334" t="s">
        <v>3870</v>
      </c>
      <c r="B2334" t="s">
        <v>42</v>
      </c>
      <c r="C2334" t="s">
        <v>21</v>
      </c>
      <c r="D2334" t="s">
        <v>33</v>
      </c>
      <c r="E2334" t="s">
        <v>26</v>
      </c>
      <c r="F2334" s="2">
        <v>44674</v>
      </c>
      <c r="G2334" s="2">
        <v>40134</v>
      </c>
      <c r="H2334" s="4">
        <v>73737</v>
      </c>
      <c r="I2334" s="4">
        <v>20085</v>
      </c>
      <c r="J2334" s="4">
        <f>Table1[[#This Row],[Basic Salary]]+Table1[[#This Row],[Bonus]]</f>
        <v>93822</v>
      </c>
      <c r="K2334">
        <v>92</v>
      </c>
      <c r="L2334">
        <v>64</v>
      </c>
      <c r="M2334" t="s">
        <v>23</v>
      </c>
      <c r="N2334">
        <v>101</v>
      </c>
    </row>
    <row r="2335" spans="1:14" x14ac:dyDescent="0.35">
      <c r="A2335" t="s">
        <v>1353</v>
      </c>
      <c r="B2335" t="s">
        <v>50</v>
      </c>
      <c r="C2335" t="s">
        <v>15</v>
      </c>
      <c r="D2335" t="s">
        <v>40</v>
      </c>
      <c r="E2335" t="s">
        <v>22</v>
      </c>
      <c r="F2335" s="2">
        <v>44040</v>
      </c>
      <c r="G2335" s="2">
        <v>41141</v>
      </c>
      <c r="H2335" s="4">
        <v>76595</v>
      </c>
      <c r="I2335" s="4">
        <v>17213</v>
      </c>
      <c r="J2335" s="4">
        <f>Table1[[#This Row],[Basic Salary]]+Table1[[#This Row],[Bonus]]</f>
        <v>93808</v>
      </c>
      <c r="K2335">
        <v>94</v>
      </c>
      <c r="L2335">
        <v>85</v>
      </c>
      <c r="M2335" t="s">
        <v>53</v>
      </c>
      <c r="N2335">
        <v>115</v>
      </c>
    </row>
    <row r="2336" spans="1:14" x14ac:dyDescent="0.35">
      <c r="A2336" t="s">
        <v>3609</v>
      </c>
      <c r="B2336" t="s">
        <v>75</v>
      </c>
      <c r="C2336" t="s">
        <v>21</v>
      </c>
      <c r="D2336" t="s">
        <v>40</v>
      </c>
      <c r="E2336" t="s">
        <v>22</v>
      </c>
      <c r="F2336" s="2">
        <v>42504</v>
      </c>
      <c r="G2336" s="2">
        <v>33483</v>
      </c>
      <c r="H2336" s="4">
        <v>71969</v>
      </c>
      <c r="I2336" s="4">
        <v>21822</v>
      </c>
      <c r="J2336" s="4">
        <f>Table1[[#This Row],[Basic Salary]]+Table1[[#This Row],[Bonus]]</f>
        <v>93791</v>
      </c>
      <c r="K2336">
        <v>79</v>
      </c>
      <c r="L2336">
        <v>40</v>
      </c>
      <c r="M2336" t="s">
        <v>23</v>
      </c>
      <c r="N2336">
        <v>104</v>
      </c>
    </row>
    <row r="2337" spans="1:14" x14ac:dyDescent="0.35">
      <c r="A2337" t="s">
        <v>3492</v>
      </c>
      <c r="B2337" t="s">
        <v>50</v>
      </c>
      <c r="C2337" t="s">
        <v>21</v>
      </c>
      <c r="D2337" t="s">
        <v>40</v>
      </c>
      <c r="E2337" t="s">
        <v>17</v>
      </c>
      <c r="F2337" s="2">
        <v>44222</v>
      </c>
      <c r="G2337" s="2">
        <v>37993</v>
      </c>
      <c r="H2337" s="4">
        <v>83314</v>
      </c>
      <c r="I2337" s="4">
        <v>10456</v>
      </c>
      <c r="J2337" s="4">
        <f>Table1[[#This Row],[Basic Salary]]+Table1[[#This Row],[Bonus]]</f>
        <v>93770</v>
      </c>
      <c r="K2337">
        <v>95</v>
      </c>
      <c r="L2337">
        <v>99</v>
      </c>
      <c r="M2337" t="s">
        <v>37</v>
      </c>
      <c r="N2337">
        <v>102</v>
      </c>
    </row>
    <row r="2338" spans="1:14" x14ac:dyDescent="0.35">
      <c r="A2338" t="s">
        <v>4163</v>
      </c>
      <c r="B2338" t="s">
        <v>57</v>
      </c>
      <c r="C2338" t="s">
        <v>15</v>
      </c>
      <c r="D2338" t="s">
        <v>81</v>
      </c>
      <c r="E2338" t="s">
        <v>30</v>
      </c>
      <c r="F2338" s="2">
        <v>43640</v>
      </c>
      <c r="G2338" s="2">
        <v>36281</v>
      </c>
      <c r="H2338" s="4">
        <v>76397</v>
      </c>
      <c r="I2338" s="4">
        <v>17362</v>
      </c>
      <c r="J2338" s="4">
        <f>Table1[[#This Row],[Basic Salary]]+Table1[[#This Row],[Bonus]]</f>
        <v>93759</v>
      </c>
      <c r="K2338">
        <v>98</v>
      </c>
      <c r="L2338">
        <v>59</v>
      </c>
      <c r="M2338" t="s">
        <v>18</v>
      </c>
      <c r="N2338">
        <v>118</v>
      </c>
    </row>
    <row r="2339" spans="1:14" x14ac:dyDescent="0.35">
      <c r="A2339" t="s">
        <v>543</v>
      </c>
      <c r="B2339" t="s">
        <v>57</v>
      </c>
      <c r="C2339" t="s">
        <v>21</v>
      </c>
      <c r="D2339" t="s">
        <v>81</v>
      </c>
      <c r="E2339" t="s">
        <v>22</v>
      </c>
      <c r="F2339" s="2">
        <v>44862</v>
      </c>
      <c r="G2339" s="2">
        <v>37901</v>
      </c>
      <c r="H2339" s="4">
        <v>81224</v>
      </c>
      <c r="I2339" s="4">
        <v>12519</v>
      </c>
      <c r="J2339" s="4">
        <f>Table1[[#This Row],[Basic Salary]]+Table1[[#This Row],[Bonus]]</f>
        <v>93743</v>
      </c>
      <c r="K2339">
        <v>90</v>
      </c>
      <c r="L2339">
        <v>90</v>
      </c>
      <c r="M2339" t="s">
        <v>34</v>
      </c>
      <c r="N2339">
        <v>113</v>
      </c>
    </row>
    <row r="2340" spans="1:14" x14ac:dyDescent="0.35">
      <c r="A2340" t="s">
        <v>101</v>
      </c>
      <c r="B2340" t="s">
        <v>42</v>
      </c>
      <c r="C2340" t="s">
        <v>15</v>
      </c>
      <c r="D2340" t="s">
        <v>81</v>
      </c>
      <c r="E2340" t="s">
        <v>26</v>
      </c>
      <c r="F2340" s="2">
        <v>42291</v>
      </c>
      <c r="G2340" s="2">
        <v>40103</v>
      </c>
      <c r="H2340" s="4">
        <v>68279</v>
      </c>
      <c r="I2340" s="4">
        <v>25419</v>
      </c>
      <c r="J2340" s="4">
        <f>Table1[[#This Row],[Basic Salary]]+Table1[[#This Row],[Bonus]]</f>
        <v>93698</v>
      </c>
      <c r="K2340">
        <v>80</v>
      </c>
      <c r="L2340">
        <v>82</v>
      </c>
      <c r="M2340" t="s">
        <v>34</v>
      </c>
      <c r="N2340">
        <v>104</v>
      </c>
    </row>
    <row r="2341" spans="1:14" x14ac:dyDescent="0.35">
      <c r="A2341" t="s">
        <v>4662</v>
      </c>
      <c r="B2341" t="s">
        <v>77</v>
      </c>
      <c r="C2341" t="s">
        <v>15</v>
      </c>
      <c r="D2341" t="s">
        <v>40</v>
      </c>
      <c r="E2341" t="s">
        <v>17</v>
      </c>
      <c r="F2341" s="2">
        <v>43136</v>
      </c>
      <c r="G2341" s="2">
        <v>31358</v>
      </c>
      <c r="H2341" s="4">
        <v>75636</v>
      </c>
      <c r="I2341" s="4">
        <v>18061</v>
      </c>
      <c r="J2341" s="4">
        <f>Table1[[#This Row],[Basic Salary]]+Table1[[#This Row],[Bonus]]</f>
        <v>93697</v>
      </c>
      <c r="K2341">
        <v>74</v>
      </c>
      <c r="L2341">
        <v>54</v>
      </c>
      <c r="M2341" t="s">
        <v>53</v>
      </c>
      <c r="N2341">
        <v>113</v>
      </c>
    </row>
    <row r="2342" spans="1:14" x14ac:dyDescent="0.35">
      <c r="A2342" t="s">
        <v>4946</v>
      </c>
      <c r="B2342" t="s">
        <v>129</v>
      </c>
      <c r="C2342" t="s">
        <v>15</v>
      </c>
      <c r="D2342" t="s">
        <v>16</v>
      </c>
      <c r="E2342" t="s">
        <v>17</v>
      </c>
      <c r="F2342" s="2">
        <v>44181</v>
      </c>
      <c r="G2342" s="2">
        <v>36340</v>
      </c>
      <c r="H2342" s="4">
        <v>84366</v>
      </c>
      <c r="I2342" s="4">
        <v>9278</v>
      </c>
      <c r="J2342" s="4">
        <f>Table1[[#This Row],[Basic Salary]]+Table1[[#This Row],[Bonus]]</f>
        <v>93644</v>
      </c>
      <c r="K2342">
        <v>61</v>
      </c>
      <c r="L2342">
        <v>70</v>
      </c>
      <c r="M2342" t="s">
        <v>31</v>
      </c>
      <c r="N2342">
        <v>119</v>
      </c>
    </row>
    <row r="2343" spans="1:14" x14ac:dyDescent="0.35">
      <c r="A2343" t="s">
        <v>4226</v>
      </c>
      <c r="B2343" t="s">
        <v>85</v>
      </c>
      <c r="C2343" t="s">
        <v>15</v>
      </c>
      <c r="D2343" t="s">
        <v>43</v>
      </c>
      <c r="E2343" t="s">
        <v>51</v>
      </c>
      <c r="F2343" s="2">
        <v>45603</v>
      </c>
      <c r="G2343" s="2">
        <v>37431</v>
      </c>
      <c r="H2343" s="4">
        <v>82954</v>
      </c>
      <c r="I2343" s="4">
        <v>10686</v>
      </c>
      <c r="J2343" s="4">
        <f>Table1[[#This Row],[Basic Salary]]+Table1[[#This Row],[Bonus]]</f>
        <v>93640</v>
      </c>
      <c r="K2343">
        <v>76</v>
      </c>
      <c r="L2343">
        <v>68</v>
      </c>
      <c r="M2343" t="s">
        <v>18</v>
      </c>
      <c r="N2343">
        <v>107</v>
      </c>
    </row>
    <row r="2344" spans="1:14" x14ac:dyDescent="0.35">
      <c r="A2344" t="s">
        <v>4950</v>
      </c>
      <c r="B2344" t="s">
        <v>85</v>
      </c>
      <c r="C2344" t="s">
        <v>21</v>
      </c>
      <c r="D2344" t="s">
        <v>81</v>
      </c>
      <c r="E2344" t="s">
        <v>26</v>
      </c>
      <c r="F2344" s="2">
        <v>45462</v>
      </c>
      <c r="G2344" s="2">
        <v>39746</v>
      </c>
      <c r="H2344" s="4">
        <v>76748</v>
      </c>
      <c r="I2344" s="4">
        <v>16886</v>
      </c>
      <c r="J2344" s="4">
        <f>Table1[[#This Row],[Basic Salary]]+Table1[[#This Row],[Bonus]]</f>
        <v>93634</v>
      </c>
      <c r="K2344">
        <v>89</v>
      </c>
      <c r="L2344">
        <v>96</v>
      </c>
      <c r="M2344" t="s">
        <v>37</v>
      </c>
      <c r="N2344">
        <v>105</v>
      </c>
    </row>
    <row r="2345" spans="1:14" x14ac:dyDescent="0.35">
      <c r="A2345" t="s">
        <v>1535</v>
      </c>
      <c r="B2345" t="s">
        <v>60</v>
      </c>
      <c r="C2345" t="s">
        <v>21</v>
      </c>
      <c r="D2345" t="s">
        <v>43</v>
      </c>
      <c r="E2345" t="s">
        <v>17</v>
      </c>
      <c r="F2345" s="2">
        <v>44635</v>
      </c>
      <c r="G2345" s="2">
        <v>38403</v>
      </c>
      <c r="H2345" s="4">
        <v>63824</v>
      </c>
      <c r="I2345" s="4">
        <v>29797</v>
      </c>
      <c r="J2345" s="4">
        <f>Table1[[#This Row],[Basic Salary]]+Table1[[#This Row],[Bonus]]</f>
        <v>93621</v>
      </c>
      <c r="K2345">
        <v>95</v>
      </c>
      <c r="L2345">
        <v>74</v>
      </c>
      <c r="M2345" t="s">
        <v>37</v>
      </c>
      <c r="N2345">
        <v>113</v>
      </c>
    </row>
    <row r="2346" spans="1:14" x14ac:dyDescent="0.35">
      <c r="A2346" t="s">
        <v>4104</v>
      </c>
      <c r="B2346" t="s">
        <v>39</v>
      </c>
      <c r="C2346" t="s">
        <v>21</v>
      </c>
      <c r="D2346" t="s">
        <v>46</v>
      </c>
      <c r="E2346" t="s">
        <v>26</v>
      </c>
      <c r="F2346" s="2">
        <v>44952</v>
      </c>
      <c r="G2346" s="2">
        <v>36315</v>
      </c>
      <c r="H2346" s="4">
        <v>75445</v>
      </c>
      <c r="I2346" s="4">
        <v>18135</v>
      </c>
      <c r="J2346" s="4">
        <f>Table1[[#This Row],[Basic Salary]]+Table1[[#This Row],[Bonus]]</f>
        <v>93580</v>
      </c>
      <c r="K2346">
        <v>76</v>
      </c>
      <c r="L2346">
        <v>70</v>
      </c>
      <c r="M2346" t="s">
        <v>27</v>
      </c>
      <c r="N2346">
        <v>102</v>
      </c>
    </row>
    <row r="2347" spans="1:14" x14ac:dyDescent="0.35">
      <c r="A2347" t="s">
        <v>2312</v>
      </c>
      <c r="B2347" t="s">
        <v>62</v>
      </c>
      <c r="C2347" t="s">
        <v>15</v>
      </c>
      <c r="D2347" t="s">
        <v>33</v>
      </c>
      <c r="E2347" t="s">
        <v>17</v>
      </c>
      <c r="F2347" s="2">
        <v>42622</v>
      </c>
      <c r="G2347" s="2">
        <v>40714</v>
      </c>
      <c r="H2347" s="4">
        <v>76221</v>
      </c>
      <c r="I2347" s="4">
        <v>17349</v>
      </c>
      <c r="J2347" s="4">
        <f>Table1[[#This Row],[Basic Salary]]+Table1[[#This Row],[Bonus]]</f>
        <v>93570</v>
      </c>
      <c r="K2347">
        <v>83</v>
      </c>
      <c r="L2347">
        <v>84</v>
      </c>
      <c r="M2347" t="s">
        <v>34</v>
      </c>
      <c r="N2347">
        <v>113</v>
      </c>
    </row>
    <row r="2348" spans="1:14" x14ac:dyDescent="0.35">
      <c r="A2348" t="s">
        <v>4300</v>
      </c>
      <c r="B2348" t="s">
        <v>62</v>
      </c>
      <c r="C2348" t="s">
        <v>21</v>
      </c>
      <c r="D2348" t="s">
        <v>46</v>
      </c>
      <c r="E2348" t="s">
        <v>51</v>
      </c>
      <c r="F2348" s="2">
        <v>45002</v>
      </c>
      <c r="G2348" s="2">
        <v>30508</v>
      </c>
      <c r="H2348" s="4">
        <v>80306</v>
      </c>
      <c r="I2348" s="4">
        <v>13206</v>
      </c>
      <c r="J2348" s="4">
        <f>Table1[[#This Row],[Basic Salary]]+Table1[[#This Row],[Bonus]]</f>
        <v>93512</v>
      </c>
      <c r="K2348">
        <v>68</v>
      </c>
      <c r="L2348">
        <v>55</v>
      </c>
      <c r="M2348" t="s">
        <v>53</v>
      </c>
      <c r="N2348">
        <v>104</v>
      </c>
    </row>
    <row r="2349" spans="1:14" x14ac:dyDescent="0.35">
      <c r="A2349" t="s">
        <v>1014</v>
      </c>
      <c r="B2349" t="s">
        <v>42</v>
      </c>
      <c r="C2349" t="s">
        <v>15</v>
      </c>
      <c r="D2349" t="s">
        <v>81</v>
      </c>
      <c r="E2349" t="s">
        <v>65</v>
      </c>
      <c r="F2349" s="2">
        <v>44607</v>
      </c>
      <c r="G2349" s="2">
        <v>40487</v>
      </c>
      <c r="H2349" s="4">
        <v>66676</v>
      </c>
      <c r="I2349" s="4">
        <v>26835</v>
      </c>
      <c r="J2349" s="4">
        <f>Table1[[#This Row],[Basic Salary]]+Table1[[#This Row],[Bonus]]</f>
        <v>93511</v>
      </c>
      <c r="K2349">
        <v>90</v>
      </c>
      <c r="L2349">
        <v>44</v>
      </c>
      <c r="M2349" t="s">
        <v>31</v>
      </c>
      <c r="N2349">
        <v>101</v>
      </c>
    </row>
    <row r="2350" spans="1:14" x14ac:dyDescent="0.35">
      <c r="A2350" t="s">
        <v>2048</v>
      </c>
      <c r="B2350" t="s">
        <v>50</v>
      </c>
      <c r="C2350" t="s">
        <v>21</v>
      </c>
      <c r="D2350" t="s">
        <v>81</v>
      </c>
      <c r="E2350" t="s">
        <v>51</v>
      </c>
      <c r="F2350" s="2">
        <v>43566</v>
      </c>
      <c r="G2350" s="2">
        <v>38514</v>
      </c>
      <c r="H2350" s="4">
        <v>65940</v>
      </c>
      <c r="I2350" s="4">
        <v>27566</v>
      </c>
      <c r="J2350" s="4">
        <f>Table1[[#This Row],[Basic Salary]]+Table1[[#This Row],[Bonus]]</f>
        <v>93506</v>
      </c>
      <c r="K2350">
        <v>65</v>
      </c>
      <c r="L2350">
        <v>60</v>
      </c>
      <c r="M2350" t="s">
        <v>31</v>
      </c>
      <c r="N2350">
        <v>119</v>
      </c>
    </row>
    <row r="2351" spans="1:14" x14ac:dyDescent="0.35">
      <c r="A2351" t="s">
        <v>2643</v>
      </c>
      <c r="B2351" t="s">
        <v>20</v>
      </c>
      <c r="C2351" t="s">
        <v>15</v>
      </c>
      <c r="D2351" t="s">
        <v>25</v>
      </c>
      <c r="E2351" t="s">
        <v>17</v>
      </c>
      <c r="F2351" s="2">
        <v>45511</v>
      </c>
      <c r="G2351" s="2">
        <v>31600</v>
      </c>
      <c r="H2351" s="4">
        <v>76091</v>
      </c>
      <c r="I2351" s="4">
        <v>17405</v>
      </c>
      <c r="J2351" s="4">
        <f>Table1[[#This Row],[Basic Salary]]+Table1[[#This Row],[Bonus]]</f>
        <v>93496</v>
      </c>
      <c r="K2351">
        <v>66</v>
      </c>
      <c r="L2351">
        <v>46</v>
      </c>
      <c r="M2351" t="s">
        <v>31</v>
      </c>
      <c r="N2351">
        <v>118</v>
      </c>
    </row>
    <row r="2352" spans="1:14" x14ac:dyDescent="0.35">
      <c r="A2352" t="s">
        <v>4722</v>
      </c>
      <c r="B2352" t="s">
        <v>129</v>
      </c>
      <c r="C2352" t="s">
        <v>15</v>
      </c>
      <c r="D2352" t="s">
        <v>81</v>
      </c>
      <c r="E2352" t="s">
        <v>65</v>
      </c>
      <c r="F2352" s="2">
        <v>45766</v>
      </c>
      <c r="G2352" s="2">
        <v>35054</v>
      </c>
      <c r="H2352" s="4">
        <v>67193</v>
      </c>
      <c r="I2352" s="4">
        <v>26299</v>
      </c>
      <c r="J2352" s="4">
        <f>Table1[[#This Row],[Basic Salary]]+Table1[[#This Row],[Bonus]]</f>
        <v>93492</v>
      </c>
      <c r="K2352">
        <v>92</v>
      </c>
      <c r="L2352">
        <v>73</v>
      </c>
      <c r="M2352" t="s">
        <v>37</v>
      </c>
      <c r="N2352">
        <v>107</v>
      </c>
    </row>
    <row r="2353" spans="1:14" x14ac:dyDescent="0.35">
      <c r="A2353" t="s">
        <v>3989</v>
      </c>
      <c r="B2353" t="s">
        <v>20</v>
      </c>
      <c r="C2353" t="s">
        <v>15</v>
      </c>
      <c r="D2353" t="s">
        <v>40</v>
      </c>
      <c r="E2353" t="s">
        <v>17</v>
      </c>
      <c r="F2353" s="2">
        <v>43304</v>
      </c>
      <c r="G2353" s="2">
        <v>38745</v>
      </c>
      <c r="H2353" s="4">
        <v>80458</v>
      </c>
      <c r="I2353" s="4">
        <v>13000</v>
      </c>
      <c r="J2353" s="4">
        <f>Table1[[#This Row],[Basic Salary]]+Table1[[#This Row],[Bonus]]</f>
        <v>93458</v>
      </c>
      <c r="K2353">
        <v>91</v>
      </c>
      <c r="L2353">
        <v>97</v>
      </c>
      <c r="M2353" t="s">
        <v>34</v>
      </c>
      <c r="N2353">
        <v>107</v>
      </c>
    </row>
    <row r="2354" spans="1:14" x14ac:dyDescent="0.35">
      <c r="A2354" t="s">
        <v>4330</v>
      </c>
      <c r="B2354" t="s">
        <v>95</v>
      </c>
      <c r="C2354" t="s">
        <v>21</v>
      </c>
      <c r="D2354" t="s">
        <v>40</v>
      </c>
      <c r="E2354" t="s">
        <v>26</v>
      </c>
      <c r="F2354" s="2">
        <v>43760</v>
      </c>
      <c r="G2354" s="2">
        <v>32822</v>
      </c>
      <c r="H2354" s="4">
        <v>83048</v>
      </c>
      <c r="I2354" s="4">
        <v>10370</v>
      </c>
      <c r="J2354" s="4">
        <f>Table1[[#This Row],[Basic Salary]]+Table1[[#This Row],[Bonus]]</f>
        <v>93418</v>
      </c>
      <c r="K2354">
        <v>61</v>
      </c>
      <c r="L2354">
        <v>52</v>
      </c>
      <c r="M2354" t="s">
        <v>18</v>
      </c>
      <c r="N2354">
        <v>115</v>
      </c>
    </row>
    <row r="2355" spans="1:14" x14ac:dyDescent="0.35">
      <c r="A2355" t="s">
        <v>4294</v>
      </c>
      <c r="B2355" t="s">
        <v>45</v>
      </c>
      <c r="C2355" t="s">
        <v>21</v>
      </c>
      <c r="D2355" t="s">
        <v>81</v>
      </c>
      <c r="E2355" t="s">
        <v>26</v>
      </c>
      <c r="F2355" s="2">
        <v>44623</v>
      </c>
      <c r="G2355" s="2">
        <v>29452</v>
      </c>
      <c r="H2355" s="4">
        <v>69778</v>
      </c>
      <c r="I2355" s="4">
        <v>23634</v>
      </c>
      <c r="J2355" s="4">
        <f>Table1[[#This Row],[Basic Salary]]+Table1[[#This Row],[Bonus]]</f>
        <v>93412</v>
      </c>
      <c r="K2355">
        <v>83</v>
      </c>
      <c r="L2355">
        <v>60</v>
      </c>
      <c r="M2355" t="s">
        <v>53</v>
      </c>
      <c r="N2355">
        <v>114</v>
      </c>
    </row>
    <row r="2356" spans="1:14" x14ac:dyDescent="0.35">
      <c r="A2356" t="s">
        <v>4573</v>
      </c>
      <c r="B2356" t="s">
        <v>57</v>
      </c>
      <c r="C2356" t="s">
        <v>21</v>
      </c>
      <c r="D2356" t="s">
        <v>43</v>
      </c>
      <c r="E2356" t="s">
        <v>26</v>
      </c>
      <c r="F2356" s="2">
        <v>45133</v>
      </c>
      <c r="G2356" s="2">
        <v>39529</v>
      </c>
      <c r="H2356" s="4">
        <v>67626</v>
      </c>
      <c r="I2356" s="4">
        <v>25738</v>
      </c>
      <c r="J2356" s="4">
        <f>Table1[[#This Row],[Basic Salary]]+Table1[[#This Row],[Bonus]]</f>
        <v>93364</v>
      </c>
      <c r="K2356">
        <v>90</v>
      </c>
      <c r="L2356">
        <v>72</v>
      </c>
      <c r="M2356" t="s">
        <v>18</v>
      </c>
      <c r="N2356">
        <v>118</v>
      </c>
    </row>
    <row r="2357" spans="1:14" x14ac:dyDescent="0.35">
      <c r="A2357" t="s">
        <v>1205</v>
      </c>
      <c r="B2357" t="s">
        <v>75</v>
      </c>
      <c r="C2357" t="s">
        <v>15</v>
      </c>
      <c r="D2357" t="s">
        <v>16</v>
      </c>
      <c r="E2357" t="s">
        <v>51</v>
      </c>
      <c r="F2357" s="2">
        <v>43041</v>
      </c>
      <c r="G2357" s="2">
        <v>38836</v>
      </c>
      <c r="H2357" s="4">
        <v>78714</v>
      </c>
      <c r="I2357" s="4">
        <v>14616</v>
      </c>
      <c r="J2357" s="4">
        <f>Table1[[#This Row],[Basic Salary]]+Table1[[#This Row],[Bonus]]</f>
        <v>93330</v>
      </c>
      <c r="K2357">
        <v>98</v>
      </c>
      <c r="L2357">
        <v>92</v>
      </c>
      <c r="M2357" t="s">
        <v>18</v>
      </c>
      <c r="N2357">
        <v>117</v>
      </c>
    </row>
    <row r="2358" spans="1:14" x14ac:dyDescent="0.35">
      <c r="A2358" t="s">
        <v>241</v>
      </c>
      <c r="B2358" t="s">
        <v>95</v>
      </c>
      <c r="C2358" t="s">
        <v>15</v>
      </c>
      <c r="D2358" t="s">
        <v>33</v>
      </c>
      <c r="E2358" t="s">
        <v>26</v>
      </c>
      <c r="F2358" s="2">
        <v>45891</v>
      </c>
      <c r="G2358" s="2">
        <v>35298</v>
      </c>
      <c r="H2358" s="4">
        <v>73760</v>
      </c>
      <c r="I2358" s="4">
        <v>19547</v>
      </c>
      <c r="J2358" s="4">
        <f>Table1[[#This Row],[Basic Salary]]+Table1[[#This Row],[Bonus]]</f>
        <v>93307</v>
      </c>
      <c r="K2358">
        <v>64</v>
      </c>
      <c r="L2358">
        <v>76</v>
      </c>
      <c r="M2358" t="s">
        <v>37</v>
      </c>
      <c r="N2358">
        <v>117</v>
      </c>
    </row>
    <row r="2359" spans="1:14" x14ac:dyDescent="0.35">
      <c r="A2359" t="s">
        <v>1169</v>
      </c>
      <c r="B2359" t="s">
        <v>71</v>
      </c>
      <c r="C2359" t="s">
        <v>15</v>
      </c>
      <c r="D2359" t="s">
        <v>25</v>
      </c>
      <c r="E2359" t="s">
        <v>17</v>
      </c>
      <c r="F2359" s="2">
        <v>42448</v>
      </c>
      <c r="G2359" s="2">
        <v>35724</v>
      </c>
      <c r="H2359" s="4">
        <v>81769</v>
      </c>
      <c r="I2359" s="4">
        <v>11536</v>
      </c>
      <c r="J2359" s="4">
        <f>Table1[[#This Row],[Basic Salary]]+Table1[[#This Row],[Bonus]]</f>
        <v>93305</v>
      </c>
      <c r="K2359">
        <v>85</v>
      </c>
      <c r="L2359">
        <v>61</v>
      </c>
      <c r="M2359" t="s">
        <v>53</v>
      </c>
      <c r="N2359">
        <v>111</v>
      </c>
    </row>
    <row r="2360" spans="1:14" x14ac:dyDescent="0.35">
      <c r="A2360" t="s">
        <v>2717</v>
      </c>
      <c r="B2360" t="s">
        <v>89</v>
      </c>
      <c r="C2360" t="s">
        <v>15</v>
      </c>
      <c r="D2360" t="s">
        <v>43</v>
      </c>
      <c r="E2360" t="s">
        <v>30</v>
      </c>
      <c r="F2360" s="2">
        <v>44777</v>
      </c>
      <c r="G2360" s="2">
        <v>29529</v>
      </c>
      <c r="H2360" s="4">
        <v>69142</v>
      </c>
      <c r="I2360" s="4">
        <v>24152</v>
      </c>
      <c r="J2360" s="4">
        <f>Table1[[#This Row],[Basic Salary]]+Table1[[#This Row],[Bonus]]</f>
        <v>93294</v>
      </c>
      <c r="K2360">
        <v>100</v>
      </c>
      <c r="L2360">
        <v>88</v>
      </c>
      <c r="M2360" t="s">
        <v>23</v>
      </c>
      <c r="N2360">
        <v>102</v>
      </c>
    </row>
    <row r="2361" spans="1:14" x14ac:dyDescent="0.35">
      <c r="A2361" t="s">
        <v>162</v>
      </c>
      <c r="B2361" t="s">
        <v>129</v>
      </c>
      <c r="C2361" t="s">
        <v>15</v>
      </c>
      <c r="D2361" t="s">
        <v>81</v>
      </c>
      <c r="E2361" t="s">
        <v>22</v>
      </c>
      <c r="F2361" s="2">
        <v>43206</v>
      </c>
      <c r="G2361" s="2">
        <v>35094</v>
      </c>
      <c r="H2361" s="4">
        <v>74131</v>
      </c>
      <c r="I2361" s="4">
        <v>19112</v>
      </c>
      <c r="J2361" s="4">
        <f>Table1[[#This Row],[Basic Salary]]+Table1[[#This Row],[Bonus]]</f>
        <v>93243</v>
      </c>
      <c r="K2361">
        <v>69</v>
      </c>
      <c r="L2361">
        <v>55</v>
      </c>
      <c r="M2361" t="s">
        <v>23</v>
      </c>
      <c r="N2361">
        <v>114</v>
      </c>
    </row>
    <row r="2362" spans="1:14" x14ac:dyDescent="0.35">
      <c r="A2362" t="s">
        <v>1804</v>
      </c>
      <c r="B2362" t="s">
        <v>29</v>
      </c>
      <c r="C2362" t="s">
        <v>15</v>
      </c>
      <c r="D2362" t="s">
        <v>40</v>
      </c>
      <c r="E2362" t="s">
        <v>51</v>
      </c>
      <c r="F2362" s="2">
        <v>42979</v>
      </c>
      <c r="G2362" s="2">
        <v>30193</v>
      </c>
      <c r="H2362" s="4">
        <v>81324</v>
      </c>
      <c r="I2362" s="4">
        <v>11914</v>
      </c>
      <c r="J2362" s="4">
        <f>Table1[[#This Row],[Basic Salary]]+Table1[[#This Row],[Bonus]]</f>
        <v>93238</v>
      </c>
      <c r="K2362">
        <v>99</v>
      </c>
      <c r="L2362">
        <v>82</v>
      </c>
      <c r="M2362" t="s">
        <v>27</v>
      </c>
      <c r="N2362">
        <v>107</v>
      </c>
    </row>
    <row r="2363" spans="1:14" x14ac:dyDescent="0.35">
      <c r="A2363" t="s">
        <v>1689</v>
      </c>
      <c r="B2363" t="s">
        <v>129</v>
      </c>
      <c r="C2363" t="s">
        <v>21</v>
      </c>
      <c r="D2363" t="s">
        <v>33</v>
      </c>
      <c r="E2363" t="s">
        <v>51</v>
      </c>
      <c r="F2363" s="2">
        <v>42440</v>
      </c>
      <c r="G2363" s="2">
        <v>36079</v>
      </c>
      <c r="H2363" s="4">
        <v>87083</v>
      </c>
      <c r="I2363" s="4">
        <v>6098</v>
      </c>
      <c r="J2363" s="4">
        <f>Table1[[#This Row],[Basic Salary]]+Table1[[#This Row],[Bonus]]</f>
        <v>93181</v>
      </c>
      <c r="K2363">
        <v>77</v>
      </c>
      <c r="L2363">
        <v>67</v>
      </c>
      <c r="M2363" t="s">
        <v>23</v>
      </c>
      <c r="N2363">
        <v>114</v>
      </c>
    </row>
    <row r="2364" spans="1:14" x14ac:dyDescent="0.35">
      <c r="A2364" t="s">
        <v>2849</v>
      </c>
      <c r="B2364" t="s">
        <v>69</v>
      </c>
      <c r="C2364" t="s">
        <v>21</v>
      </c>
      <c r="D2364" t="s">
        <v>16</v>
      </c>
      <c r="E2364" t="s">
        <v>17</v>
      </c>
      <c r="F2364" s="2">
        <v>44873</v>
      </c>
      <c r="G2364" s="2">
        <v>40114</v>
      </c>
      <c r="H2364" s="4">
        <v>72105</v>
      </c>
      <c r="I2364" s="4">
        <v>21035</v>
      </c>
      <c r="J2364" s="4">
        <f>Table1[[#This Row],[Basic Salary]]+Table1[[#This Row],[Bonus]]</f>
        <v>93140</v>
      </c>
      <c r="K2364">
        <v>95</v>
      </c>
      <c r="L2364">
        <v>42</v>
      </c>
      <c r="M2364" t="s">
        <v>23</v>
      </c>
      <c r="N2364">
        <v>115</v>
      </c>
    </row>
    <row r="2365" spans="1:14" x14ac:dyDescent="0.35">
      <c r="A2365" t="s">
        <v>4758</v>
      </c>
      <c r="B2365" t="s">
        <v>89</v>
      </c>
      <c r="C2365" t="s">
        <v>21</v>
      </c>
      <c r="D2365" t="s">
        <v>33</v>
      </c>
      <c r="E2365" t="s">
        <v>17</v>
      </c>
      <c r="F2365" s="2">
        <v>44763</v>
      </c>
      <c r="G2365" s="2">
        <v>37041</v>
      </c>
      <c r="H2365" s="4">
        <v>79796</v>
      </c>
      <c r="I2365" s="4">
        <v>13344</v>
      </c>
      <c r="J2365" s="4">
        <f>Table1[[#This Row],[Basic Salary]]+Table1[[#This Row],[Bonus]]</f>
        <v>93140</v>
      </c>
      <c r="K2365">
        <v>96</v>
      </c>
      <c r="L2365">
        <v>70</v>
      </c>
      <c r="M2365" t="s">
        <v>37</v>
      </c>
      <c r="N2365">
        <v>115</v>
      </c>
    </row>
    <row r="2366" spans="1:14" x14ac:dyDescent="0.35">
      <c r="A2366" t="s">
        <v>1145</v>
      </c>
      <c r="B2366" t="s">
        <v>87</v>
      </c>
      <c r="C2366" t="s">
        <v>21</v>
      </c>
      <c r="D2366" t="s">
        <v>40</v>
      </c>
      <c r="E2366" t="s">
        <v>65</v>
      </c>
      <c r="F2366" s="2">
        <v>45426</v>
      </c>
      <c r="G2366" s="2">
        <v>38256</v>
      </c>
      <c r="H2366" s="4">
        <v>80191</v>
      </c>
      <c r="I2366" s="4">
        <v>12946</v>
      </c>
      <c r="J2366" s="4">
        <f>Table1[[#This Row],[Basic Salary]]+Table1[[#This Row],[Bonus]]</f>
        <v>93137</v>
      </c>
      <c r="K2366">
        <v>73</v>
      </c>
      <c r="L2366">
        <v>92</v>
      </c>
      <c r="M2366" t="s">
        <v>37</v>
      </c>
      <c r="N2366">
        <v>102</v>
      </c>
    </row>
    <row r="2367" spans="1:14" x14ac:dyDescent="0.35">
      <c r="A2367" t="s">
        <v>872</v>
      </c>
      <c r="B2367" t="s">
        <v>14</v>
      </c>
      <c r="C2367" t="s">
        <v>15</v>
      </c>
      <c r="D2367" t="s">
        <v>16</v>
      </c>
      <c r="E2367" t="s">
        <v>30</v>
      </c>
      <c r="F2367" s="2">
        <v>44015</v>
      </c>
      <c r="G2367" s="2">
        <v>36304</v>
      </c>
      <c r="H2367" s="4">
        <v>65645</v>
      </c>
      <c r="I2367" s="4">
        <v>27444</v>
      </c>
      <c r="J2367" s="4">
        <f>Table1[[#This Row],[Basic Salary]]+Table1[[#This Row],[Bonus]]</f>
        <v>93089</v>
      </c>
      <c r="K2367">
        <v>98</v>
      </c>
      <c r="L2367">
        <v>48</v>
      </c>
      <c r="M2367" t="s">
        <v>31</v>
      </c>
      <c r="N2367">
        <v>104</v>
      </c>
    </row>
    <row r="2368" spans="1:14" x14ac:dyDescent="0.35">
      <c r="A2368" t="s">
        <v>485</v>
      </c>
      <c r="B2368" t="s">
        <v>95</v>
      </c>
      <c r="C2368" t="s">
        <v>21</v>
      </c>
      <c r="D2368" t="s">
        <v>33</v>
      </c>
      <c r="E2368" t="s">
        <v>17</v>
      </c>
      <c r="F2368" s="2">
        <v>43493</v>
      </c>
      <c r="G2368" s="2">
        <v>40950</v>
      </c>
      <c r="H2368" s="4">
        <v>84314</v>
      </c>
      <c r="I2368" s="4">
        <v>8736</v>
      </c>
      <c r="J2368" s="4">
        <f>Table1[[#This Row],[Basic Salary]]+Table1[[#This Row],[Bonus]]</f>
        <v>93050</v>
      </c>
      <c r="K2368">
        <v>66</v>
      </c>
      <c r="L2368">
        <v>88</v>
      </c>
      <c r="M2368" t="s">
        <v>18</v>
      </c>
      <c r="N2368">
        <v>108</v>
      </c>
    </row>
    <row r="2369" spans="1:14" x14ac:dyDescent="0.35">
      <c r="A2369" t="s">
        <v>2671</v>
      </c>
      <c r="B2369" t="s">
        <v>75</v>
      </c>
      <c r="C2369" t="s">
        <v>21</v>
      </c>
      <c r="D2369" t="s">
        <v>43</v>
      </c>
      <c r="E2369" t="s">
        <v>22</v>
      </c>
      <c r="F2369" s="2">
        <v>43537</v>
      </c>
      <c r="G2369" s="2">
        <v>40471</v>
      </c>
      <c r="H2369" s="4">
        <v>86434</v>
      </c>
      <c r="I2369" s="4">
        <v>6611</v>
      </c>
      <c r="J2369" s="4">
        <f>Table1[[#This Row],[Basic Salary]]+Table1[[#This Row],[Bonus]]</f>
        <v>93045</v>
      </c>
      <c r="K2369">
        <v>71</v>
      </c>
      <c r="L2369">
        <v>55</v>
      </c>
      <c r="M2369" t="s">
        <v>18</v>
      </c>
      <c r="N2369">
        <v>116</v>
      </c>
    </row>
    <row r="2370" spans="1:14" x14ac:dyDescent="0.35">
      <c r="A2370" t="s">
        <v>2937</v>
      </c>
      <c r="B2370" t="s">
        <v>69</v>
      </c>
      <c r="C2370" t="s">
        <v>21</v>
      </c>
      <c r="D2370" t="s">
        <v>46</v>
      </c>
      <c r="E2370" t="s">
        <v>26</v>
      </c>
      <c r="F2370" s="2">
        <v>43654</v>
      </c>
      <c r="G2370" s="2">
        <v>36679</v>
      </c>
      <c r="H2370" s="4">
        <v>78309</v>
      </c>
      <c r="I2370" s="4">
        <v>14699</v>
      </c>
      <c r="J2370" s="4">
        <f>Table1[[#This Row],[Basic Salary]]+Table1[[#This Row],[Bonus]]</f>
        <v>93008</v>
      </c>
      <c r="K2370">
        <v>62</v>
      </c>
      <c r="L2370">
        <v>78</v>
      </c>
      <c r="M2370" t="s">
        <v>23</v>
      </c>
      <c r="N2370">
        <v>113</v>
      </c>
    </row>
    <row r="2371" spans="1:14" x14ac:dyDescent="0.35">
      <c r="A2371" t="s">
        <v>2364</v>
      </c>
      <c r="B2371" t="s">
        <v>45</v>
      </c>
      <c r="C2371" t="s">
        <v>21</v>
      </c>
      <c r="D2371" t="s">
        <v>46</v>
      </c>
      <c r="E2371" t="s">
        <v>51</v>
      </c>
      <c r="F2371" s="2">
        <v>42331</v>
      </c>
      <c r="G2371" s="2">
        <v>33728</v>
      </c>
      <c r="H2371" s="4">
        <v>69113</v>
      </c>
      <c r="I2371" s="4">
        <v>23888</v>
      </c>
      <c r="J2371" s="4">
        <f>Table1[[#This Row],[Basic Salary]]+Table1[[#This Row],[Bonus]]</f>
        <v>93001</v>
      </c>
      <c r="K2371">
        <v>60</v>
      </c>
      <c r="L2371">
        <v>96</v>
      </c>
      <c r="M2371" t="s">
        <v>34</v>
      </c>
      <c r="N2371">
        <v>101</v>
      </c>
    </row>
    <row r="2372" spans="1:14" x14ac:dyDescent="0.35">
      <c r="A2372" t="s">
        <v>4103</v>
      </c>
      <c r="B2372" t="s">
        <v>45</v>
      </c>
      <c r="C2372" t="s">
        <v>15</v>
      </c>
      <c r="D2372" t="s">
        <v>16</v>
      </c>
      <c r="E2372" t="s">
        <v>26</v>
      </c>
      <c r="F2372" s="2">
        <v>44813</v>
      </c>
      <c r="G2372" s="2">
        <v>34301</v>
      </c>
      <c r="H2372" s="4">
        <v>73573</v>
      </c>
      <c r="I2372" s="4">
        <v>19423</v>
      </c>
      <c r="J2372" s="4">
        <f>Table1[[#This Row],[Basic Salary]]+Table1[[#This Row],[Bonus]]</f>
        <v>92996</v>
      </c>
      <c r="K2372">
        <v>85</v>
      </c>
      <c r="L2372">
        <v>71</v>
      </c>
      <c r="M2372" t="s">
        <v>34</v>
      </c>
      <c r="N2372">
        <v>115</v>
      </c>
    </row>
    <row r="2373" spans="1:14" x14ac:dyDescent="0.35">
      <c r="A2373" t="s">
        <v>1945</v>
      </c>
      <c r="B2373" t="s">
        <v>77</v>
      </c>
      <c r="C2373" t="s">
        <v>21</v>
      </c>
      <c r="D2373" t="s">
        <v>81</v>
      </c>
      <c r="E2373" t="s">
        <v>22</v>
      </c>
      <c r="F2373" s="2">
        <v>43337</v>
      </c>
      <c r="G2373" s="2">
        <v>34032</v>
      </c>
      <c r="H2373" s="4">
        <v>84464</v>
      </c>
      <c r="I2373" s="4">
        <v>8523</v>
      </c>
      <c r="J2373" s="4">
        <f>Table1[[#This Row],[Basic Salary]]+Table1[[#This Row],[Bonus]]</f>
        <v>92987</v>
      </c>
      <c r="K2373">
        <v>80</v>
      </c>
      <c r="L2373">
        <v>92</v>
      </c>
      <c r="M2373" t="s">
        <v>31</v>
      </c>
      <c r="N2373">
        <v>107</v>
      </c>
    </row>
    <row r="2374" spans="1:14" x14ac:dyDescent="0.35">
      <c r="A2374" t="s">
        <v>4165</v>
      </c>
      <c r="B2374" t="s">
        <v>62</v>
      </c>
      <c r="C2374" t="s">
        <v>21</v>
      </c>
      <c r="D2374" t="s">
        <v>33</v>
      </c>
      <c r="E2374" t="s">
        <v>22</v>
      </c>
      <c r="F2374" s="2">
        <v>44173</v>
      </c>
      <c r="G2374" s="2">
        <v>34578</v>
      </c>
      <c r="H2374" s="4">
        <v>68960</v>
      </c>
      <c r="I2374" s="4">
        <v>23981</v>
      </c>
      <c r="J2374" s="4">
        <f>Table1[[#This Row],[Basic Salary]]+Table1[[#This Row],[Bonus]]</f>
        <v>92941</v>
      </c>
      <c r="K2374">
        <v>71</v>
      </c>
      <c r="L2374">
        <v>61</v>
      </c>
      <c r="M2374" t="s">
        <v>34</v>
      </c>
      <c r="N2374">
        <v>114</v>
      </c>
    </row>
    <row r="2375" spans="1:14" x14ac:dyDescent="0.35">
      <c r="A2375" t="s">
        <v>515</v>
      </c>
      <c r="B2375" t="s">
        <v>85</v>
      </c>
      <c r="C2375" t="s">
        <v>21</v>
      </c>
      <c r="D2375" t="s">
        <v>43</v>
      </c>
      <c r="E2375" t="s">
        <v>22</v>
      </c>
      <c r="F2375" s="2">
        <v>43158</v>
      </c>
      <c r="G2375" s="2">
        <v>36391</v>
      </c>
      <c r="H2375" s="4">
        <v>74992</v>
      </c>
      <c r="I2375" s="4">
        <v>17947</v>
      </c>
      <c r="J2375" s="4">
        <f>Table1[[#This Row],[Basic Salary]]+Table1[[#This Row],[Bonus]]</f>
        <v>92939</v>
      </c>
      <c r="K2375">
        <v>61</v>
      </c>
      <c r="L2375">
        <v>70</v>
      </c>
      <c r="M2375" t="s">
        <v>37</v>
      </c>
      <c r="N2375">
        <v>118</v>
      </c>
    </row>
    <row r="2376" spans="1:14" x14ac:dyDescent="0.35">
      <c r="A2376" t="s">
        <v>2593</v>
      </c>
      <c r="B2376" t="s">
        <v>75</v>
      </c>
      <c r="C2376" t="s">
        <v>15</v>
      </c>
      <c r="D2376" t="s">
        <v>43</v>
      </c>
      <c r="E2376" t="s">
        <v>51</v>
      </c>
      <c r="F2376" s="2">
        <v>44707</v>
      </c>
      <c r="G2376" s="2">
        <v>38714</v>
      </c>
      <c r="H2376" s="4">
        <v>69417</v>
      </c>
      <c r="I2376" s="4">
        <v>23512</v>
      </c>
      <c r="J2376" s="4">
        <f>Table1[[#This Row],[Basic Salary]]+Table1[[#This Row],[Bonus]]</f>
        <v>92929</v>
      </c>
      <c r="K2376">
        <v>71</v>
      </c>
      <c r="L2376">
        <v>81</v>
      </c>
      <c r="M2376" t="s">
        <v>18</v>
      </c>
      <c r="N2376">
        <v>115</v>
      </c>
    </row>
    <row r="2377" spans="1:14" x14ac:dyDescent="0.35">
      <c r="A2377" t="s">
        <v>4393</v>
      </c>
      <c r="B2377" t="s">
        <v>77</v>
      </c>
      <c r="C2377" t="s">
        <v>21</v>
      </c>
      <c r="D2377" t="s">
        <v>81</v>
      </c>
      <c r="E2377" t="s">
        <v>17</v>
      </c>
      <c r="F2377" s="2">
        <v>43046</v>
      </c>
      <c r="G2377" s="2">
        <v>29450</v>
      </c>
      <c r="H2377" s="4">
        <v>85413</v>
      </c>
      <c r="I2377" s="4">
        <v>7499</v>
      </c>
      <c r="J2377" s="4">
        <f>Table1[[#This Row],[Basic Salary]]+Table1[[#This Row],[Bonus]]</f>
        <v>92912</v>
      </c>
      <c r="K2377">
        <v>64</v>
      </c>
      <c r="L2377">
        <v>81</v>
      </c>
      <c r="M2377" t="s">
        <v>53</v>
      </c>
      <c r="N2377">
        <v>115</v>
      </c>
    </row>
    <row r="2378" spans="1:14" x14ac:dyDescent="0.35">
      <c r="A2378" t="s">
        <v>722</v>
      </c>
      <c r="B2378" t="s">
        <v>29</v>
      </c>
      <c r="C2378" t="s">
        <v>15</v>
      </c>
      <c r="D2378" t="s">
        <v>46</v>
      </c>
      <c r="E2378" t="s">
        <v>22</v>
      </c>
      <c r="F2378" s="2">
        <v>43140</v>
      </c>
      <c r="G2378" s="2">
        <v>30243</v>
      </c>
      <c r="H2378" s="4">
        <v>75174</v>
      </c>
      <c r="I2378" s="4">
        <v>17733</v>
      </c>
      <c r="J2378" s="4">
        <f>Table1[[#This Row],[Basic Salary]]+Table1[[#This Row],[Bonus]]</f>
        <v>92907</v>
      </c>
      <c r="K2378">
        <v>81</v>
      </c>
      <c r="L2378">
        <v>43</v>
      </c>
      <c r="M2378" t="s">
        <v>31</v>
      </c>
      <c r="N2378">
        <v>109</v>
      </c>
    </row>
    <row r="2379" spans="1:14" x14ac:dyDescent="0.35">
      <c r="A2379" t="s">
        <v>3061</v>
      </c>
      <c r="B2379" t="s">
        <v>36</v>
      </c>
      <c r="C2379" t="s">
        <v>21</v>
      </c>
      <c r="D2379" t="s">
        <v>43</v>
      </c>
      <c r="E2379" t="s">
        <v>65</v>
      </c>
      <c r="F2379" s="2">
        <v>43404</v>
      </c>
      <c r="G2379" s="2">
        <v>40605</v>
      </c>
      <c r="H2379" s="4">
        <v>80194</v>
      </c>
      <c r="I2379" s="4">
        <v>12681</v>
      </c>
      <c r="J2379" s="4">
        <f>Table1[[#This Row],[Basic Salary]]+Table1[[#This Row],[Bonus]]</f>
        <v>92875</v>
      </c>
      <c r="K2379">
        <v>98</v>
      </c>
      <c r="L2379">
        <v>98</v>
      </c>
      <c r="M2379" t="s">
        <v>23</v>
      </c>
      <c r="N2379">
        <v>118</v>
      </c>
    </row>
    <row r="2380" spans="1:14" x14ac:dyDescent="0.35">
      <c r="A2380" t="s">
        <v>1949</v>
      </c>
      <c r="B2380" t="s">
        <v>60</v>
      </c>
      <c r="C2380" t="s">
        <v>21</v>
      </c>
      <c r="D2380" t="s">
        <v>43</v>
      </c>
      <c r="E2380" t="s">
        <v>22</v>
      </c>
      <c r="F2380" s="2">
        <v>44483</v>
      </c>
      <c r="G2380" s="2">
        <v>31377</v>
      </c>
      <c r="H2380" s="4">
        <v>87654</v>
      </c>
      <c r="I2380" s="4">
        <v>5220</v>
      </c>
      <c r="J2380" s="4">
        <f>Table1[[#This Row],[Basic Salary]]+Table1[[#This Row],[Bonus]]</f>
        <v>92874</v>
      </c>
      <c r="K2380">
        <v>77</v>
      </c>
      <c r="L2380">
        <v>63</v>
      </c>
      <c r="M2380" t="s">
        <v>37</v>
      </c>
      <c r="N2380">
        <v>108</v>
      </c>
    </row>
    <row r="2381" spans="1:14" x14ac:dyDescent="0.35">
      <c r="A2381" t="s">
        <v>2686</v>
      </c>
      <c r="B2381" t="s">
        <v>20</v>
      </c>
      <c r="C2381" t="s">
        <v>15</v>
      </c>
      <c r="D2381" t="s">
        <v>33</v>
      </c>
      <c r="E2381" t="s">
        <v>26</v>
      </c>
      <c r="F2381" s="2">
        <v>45245</v>
      </c>
      <c r="G2381" s="2">
        <v>40821</v>
      </c>
      <c r="H2381" s="4">
        <v>63995</v>
      </c>
      <c r="I2381" s="4">
        <v>28852</v>
      </c>
      <c r="J2381" s="4">
        <f>Table1[[#This Row],[Basic Salary]]+Table1[[#This Row],[Bonus]]</f>
        <v>92847</v>
      </c>
      <c r="K2381">
        <v>63</v>
      </c>
      <c r="L2381">
        <v>48</v>
      </c>
      <c r="M2381" t="s">
        <v>27</v>
      </c>
      <c r="N2381">
        <v>109</v>
      </c>
    </row>
    <row r="2382" spans="1:14" x14ac:dyDescent="0.35">
      <c r="A2382" t="s">
        <v>481</v>
      </c>
      <c r="B2382" t="s">
        <v>29</v>
      </c>
      <c r="C2382" t="s">
        <v>15</v>
      </c>
      <c r="D2382" t="s">
        <v>43</v>
      </c>
      <c r="E2382" t="s">
        <v>65</v>
      </c>
      <c r="F2382" s="2">
        <v>44259</v>
      </c>
      <c r="G2382" s="2">
        <v>39761</v>
      </c>
      <c r="H2382" s="4">
        <v>74628</v>
      </c>
      <c r="I2382" s="4">
        <v>18214</v>
      </c>
      <c r="J2382" s="4">
        <f>Table1[[#This Row],[Basic Salary]]+Table1[[#This Row],[Bonus]]</f>
        <v>92842</v>
      </c>
      <c r="K2382">
        <v>75</v>
      </c>
      <c r="L2382">
        <v>45</v>
      </c>
      <c r="M2382" t="s">
        <v>27</v>
      </c>
      <c r="N2382">
        <v>115</v>
      </c>
    </row>
    <row r="2383" spans="1:14" x14ac:dyDescent="0.35">
      <c r="A2383" t="s">
        <v>2267</v>
      </c>
      <c r="B2383" t="s">
        <v>39</v>
      </c>
      <c r="C2383" t="s">
        <v>21</v>
      </c>
      <c r="D2383" t="s">
        <v>33</v>
      </c>
      <c r="E2383" t="s">
        <v>51</v>
      </c>
      <c r="F2383" s="2">
        <v>42936</v>
      </c>
      <c r="G2383" s="2">
        <v>38016</v>
      </c>
      <c r="H2383" s="4">
        <v>82764</v>
      </c>
      <c r="I2383" s="4">
        <v>10049</v>
      </c>
      <c r="J2383" s="4">
        <f>Table1[[#This Row],[Basic Salary]]+Table1[[#This Row],[Bonus]]</f>
        <v>92813</v>
      </c>
      <c r="K2383">
        <v>90</v>
      </c>
      <c r="L2383">
        <v>80</v>
      </c>
      <c r="M2383" t="s">
        <v>37</v>
      </c>
      <c r="N2383">
        <v>111</v>
      </c>
    </row>
    <row r="2384" spans="1:14" x14ac:dyDescent="0.35">
      <c r="A2384" t="s">
        <v>832</v>
      </c>
      <c r="B2384" t="s">
        <v>69</v>
      </c>
      <c r="C2384" t="s">
        <v>21</v>
      </c>
      <c r="D2384" t="s">
        <v>81</v>
      </c>
      <c r="E2384" t="s">
        <v>22</v>
      </c>
      <c r="F2384" s="2">
        <v>44601</v>
      </c>
      <c r="G2384" s="2">
        <v>32556</v>
      </c>
      <c r="H2384" s="4">
        <v>79059</v>
      </c>
      <c r="I2384" s="4">
        <v>13746</v>
      </c>
      <c r="J2384" s="4">
        <f>Table1[[#This Row],[Basic Salary]]+Table1[[#This Row],[Bonus]]</f>
        <v>92805</v>
      </c>
      <c r="K2384">
        <v>78</v>
      </c>
      <c r="L2384">
        <v>81</v>
      </c>
      <c r="M2384" t="s">
        <v>37</v>
      </c>
      <c r="N2384">
        <v>109</v>
      </c>
    </row>
    <row r="2385" spans="1:14" x14ac:dyDescent="0.35">
      <c r="A2385" t="s">
        <v>1497</v>
      </c>
      <c r="B2385" t="s">
        <v>29</v>
      </c>
      <c r="C2385" t="s">
        <v>21</v>
      </c>
      <c r="D2385" t="s">
        <v>16</v>
      </c>
      <c r="E2385" t="s">
        <v>22</v>
      </c>
      <c r="F2385" s="2">
        <v>43363</v>
      </c>
      <c r="G2385" s="2">
        <v>29687</v>
      </c>
      <c r="H2385" s="4">
        <v>86669</v>
      </c>
      <c r="I2385" s="4">
        <v>6121</v>
      </c>
      <c r="J2385" s="4">
        <f>Table1[[#This Row],[Basic Salary]]+Table1[[#This Row],[Bonus]]</f>
        <v>92790</v>
      </c>
      <c r="K2385">
        <v>69</v>
      </c>
      <c r="L2385">
        <v>98</v>
      </c>
      <c r="M2385" t="s">
        <v>27</v>
      </c>
      <c r="N2385">
        <v>102</v>
      </c>
    </row>
    <row r="2386" spans="1:14" x14ac:dyDescent="0.35">
      <c r="A2386" t="s">
        <v>3251</v>
      </c>
      <c r="B2386" t="s">
        <v>89</v>
      </c>
      <c r="C2386" t="s">
        <v>15</v>
      </c>
      <c r="D2386" t="s">
        <v>25</v>
      </c>
      <c r="E2386" t="s">
        <v>30</v>
      </c>
      <c r="F2386" s="2">
        <v>45314</v>
      </c>
      <c r="G2386" s="2">
        <v>39098</v>
      </c>
      <c r="H2386" s="4">
        <v>84479</v>
      </c>
      <c r="I2386" s="4">
        <v>8275</v>
      </c>
      <c r="J2386" s="4">
        <f>Table1[[#This Row],[Basic Salary]]+Table1[[#This Row],[Bonus]]</f>
        <v>92754</v>
      </c>
      <c r="K2386">
        <v>91</v>
      </c>
      <c r="L2386">
        <v>99</v>
      </c>
      <c r="M2386" t="s">
        <v>27</v>
      </c>
      <c r="N2386">
        <v>103</v>
      </c>
    </row>
    <row r="2387" spans="1:14" x14ac:dyDescent="0.35">
      <c r="A2387" t="s">
        <v>332</v>
      </c>
      <c r="B2387" t="s">
        <v>77</v>
      </c>
      <c r="C2387" t="s">
        <v>21</v>
      </c>
      <c r="D2387" t="s">
        <v>16</v>
      </c>
      <c r="E2387" t="s">
        <v>65</v>
      </c>
      <c r="F2387" s="2">
        <v>43252</v>
      </c>
      <c r="G2387" s="2">
        <v>29331</v>
      </c>
      <c r="H2387" s="4">
        <v>76864</v>
      </c>
      <c r="I2387" s="4">
        <v>15886</v>
      </c>
      <c r="J2387" s="4">
        <f>Table1[[#This Row],[Basic Salary]]+Table1[[#This Row],[Bonus]]</f>
        <v>92750</v>
      </c>
      <c r="K2387">
        <v>99</v>
      </c>
      <c r="L2387">
        <v>64</v>
      </c>
      <c r="M2387" t="s">
        <v>34</v>
      </c>
      <c r="N2387">
        <v>111</v>
      </c>
    </row>
    <row r="2388" spans="1:14" x14ac:dyDescent="0.35">
      <c r="A2388" t="s">
        <v>263</v>
      </c>
      <c r="B2388" t="s">
        <v>95</v>
      </c>
      <c r="C2388" t="s">
        <v>15</v>
      </c>
      <c r="D2388" t="s">
        <v>25</v>
      </c>
      <c r="E2388" t="s">
        <v>22</v>
      </c>
      <c r="F2388" s="2">
        <v>43618</v>
      </c>
      <c r="G2388" s="2">
        <v>35335</v>
      </c>
      <c r="H2388" s="4">
        <v>69444</v>
      </c>
      <c r="I2388" s="4">
        <v>23279</v>
      </c>
      <c r="J2388" s="4">
        <f>Table1[[#This Row],[Basic Salary]]+Table1[[#This Row],[Bonus]]</f>
        <v>92723</v>
      </c>
      <c r="K2388">
        <v>83</v>
      </c>
      <c r="L2388">
        <v>88</v>
      </c>
      <c r="M2388" t="s">
        <v>37</v>
      </c>
      <c r="N2388">
        <v>107</v>
      </c>
    </row>
    <row r="2389" spans="1:14" x14ac:dyDescent="0.35">
      <c r="A2389" t="s">
        <v>969</v>
      </c>
      <c r="B2389" t="s">
        <v>85</v>
      </c>
      <c r="C2389" t="s">
        <v>15</v>
      </c>
      <c r="D2389" t="s">
        <v>25</v>
      </c>
      <c r="E2389" t="s">
        <v>30</v>
      </c>
      <c r="F2389" s="2">
        <v>44949</v>
      </c>
      <c r="G2389" s="2">
        <v>32076</v>
      </c>
      <c r="H2389" s="4">
        <v>69540</v>
      </c>
      <c r="I2389" s="4">
        <v>23170</v>
      </c>
      <c r="J2389" s="4">
        <f>Table1[[#This Row],[Basic Salary]]+Table1[[#This Row],[Bonus]]</f>
        <v>92710</v>
      </c>
      <c r="K2389">
        <v>75</v>
      </c>
      <c r="L2389">
        <v>51</v>
      </c>
      <c r="M2389" t="s">
        <v>37</v>
      </c>
      <c r="N2389">
        <v>101</v>
      </c>
    </row>
    <row r="2390" spans="1:14" x14ac:dyDescent="0.35">
      <c r="A2390" t="s">
        <v>2005</v>
      </c>
      <c r="B2390" t="s">
        <v>75</v>
      </c>
      <c r="C2390" t="s">
        <v>15</v>
      </c>
      <c r="D2390" t="s">
        <v>25</v>
      </c>
      <c r="E2390" t="s">
        <v>51</v>
      </c>
      <c r="F2390" s="2">
        <v>42178</v>
      </c>
      <c r="G2390" s="2">
        <v>35915</v>
      </c>
      <c r="H2390" s="4">
        <v>84370</v>
      </c>
      <c r="I2390" s="4">
        <v>8331</v>
      </c>
      <c r="J2390" s="4">
        <f>Table1[[#This Row],[Basic Salary]]+Table1[[#This Row],[Bonus]]</f>
        <v>92701</v>
      </c>
      <c r="K2390">
        <v>75</v>
      </c>
      <c r="L2390">
        <v>43</v>
      </c>
      <c r="M2390" t="s">
        <v>27</v>
      </c>
      <c r="N2390">
        <v>108</v>
      </c>
    </row>
    <row r="2391" spans="1:14" x14ac:dyDescent="0.35">
      <c r="A2391" t="s">
        <v>2265</v>
      </c>
      <c r="B2391" t="s">
        <v>85</v>
      </c>
      <c r="C2391" t="s">
        <v>15</v>
      </c>
      <c r="D2391" t="s">
        <v>81</v>
      </c>
      <c r="E2391" t="s">
        <v>22</v>
      </c>
      <c r="F2391" s="2">
        <v>43804</v>
      </c>
      <c r="G2391" s="2">
        <v>41053</v>
      </c>
      <c r="H2391" s="4">
        <v>79209</v>
      </c>
      <c r="I2391" s="4">
        <v>13485</v>
      </c>
      <c r="J2391" s="4">
        <f>Table1[[#This Row],[Basic Salary]]+Table1[[#This Row],[Bonus]]</f>
        <v>92694</v>
      </c>
      <c r="K2391">
        <v>94</v>
      </c>
      <c r="L2391">
        <v>69</v>
      </c>
      <c r="M2391" t="s">
        <v>18</v>
      </c>
      <c r="N2391">
        <v>104</v>
      </c>
    </row>
    <row r="2392" spans="1:14" x14ac:dyDescent="0.35">
      <c r="A2392" t="s">
        <v>411</v>
      </c>
      <c r="B2392" t="s">
        <v>93</v>
      </c>
      <c r="C2392" t="s">
        <v>15</v>
      </c>
      <c r="D2392" t="s">
        <v>43</v>
      </c>
      <c r="E2392" t="s">
        <v>65</v>
      </c>
      <c r="F2392" s="2">
        <v>42086</v>
      </c>
      <c r="G2392" s="2">
        <v>37846</v>
      </c>
      <c r="H2392" s="4">
        <v>87650</v>
      </c>
      <c r="I2392" s="4">
        <v>5022</v>
      </c>
      <c r="J2392" s="4">
        <f>Table1[[#This Row],[Basic Salary]]+Table1[[#This Row],[Bonus]]</f>
        <v>92672</v>
      </c>
      <c r="K2392">
        <v>81</v>
      </c>
      <c r="L2392">
        <v>98</v>
      </c>
      <c r="M2392" t="s">
        <v>23</v>
      </c>
      <c r="N2392">
        <v>107</v>
      </c>
    </row>
    <row r="2393" spans="1:14" x14ac:dyDescent="0.35">
      <c r="A2393" t="s">
        <v>3634</v>
      </c>
      <c r="B2393" t="s">
        <v>48</v>
      </c>
      <c r="C2393" t="s">
        <v>15</v>
      </c>
      <c r="D2393" t="s">
        <v>33</v>
      </c>
      <c r="E2393" t="s">
        <v>17</v>
      </c>
      <c r="F2393" s="2">
        <v>42270</v>
      </c>
      <c r="G2393" s="2">
        <v>37817</v>
      </c>
      <c r="H2393" s="4">
        <v>86439</v>
      </c>
      <c r="I2393" s="4">
        <v>6229</v>
      </c>
      <c r="J2393" s="4">
        <f>Table1[[#This Row],[Basic Salary]]+Table1[[#This Row],[Bonus]]</f>
        <v>92668</v>
      </c>
      <c r="K2393">
        <v>93</v>
      </c>
      <c r="L2393">
        <v>90</v>
      </c>
      <c r="M2393" t="s">
        <v>23</v>
      </c>
      <c r="N2393">
        <v>109</v>
      </c>
    </row>
    <row r="2394" spans="1:14" x14ac:dyDescent="0.35">
      <c r="A2394" t="s">
        <v>3915</v>
      </c>
      <c r="B2394" t="s">
        <v>71</v>
      </c>
      <c r="C2394" t="s">
        <v>21</v>
      </c>
      <c r="D2394" t="s">
        <v>40</v>
      </c>
      <c r="E2394" t="s">
        <v>17</v>
      </c>
      <c r="F2394" s="2">
        <v>44692</v>
      </c>
      <c r="G2394" s="2">
        <v>39049</v>
      </c>
      <c r="H2394" s="4">
        <v>77590</v>
      </c>
      <c r="I2394" s="4">
        <v>15024</v>
      </c>
      <c r="J2394" s="4">
        <f>Table1[[#This Row],[Basic Salary]]+Table1[[#This Row],[Bonus]]</f>
        <v>92614</v>
      </c>
      <c r="K2394">
        <v>87</v>
      </c>
      <c r="L2394">
        <v>41</v>
      </c>
      <c r="M2394" t="s">
        <v>27</v>
      </c>
      <c r="N2394">
        <v>115</v>
      </c>
    </row>
    <row r="2395" spans="1:14" x14ac:dyDescent="0.35">
      <c r="A2395" t="s">
        <v>3996</v>
      </c>
      <c r="B2395" t="s">
        <v>77</v>
      </c>
      <c r="C2395" t="s">
        <v>15</v>
      </c>
      <c r="D2395" t="s">
        <v>16</v>
      </c>
      <c r="E2395" t="s">
        <v>30</v>
      </c>
      <c r="F2395" s="2">
        <v>42773</v>
      </c>
      <c r="G2395" s="2">
        <v>39776</v>
      </c>
      <c r="H2395" s="4">
        <v>65814</v>
      </c>
      <c r="I2395" s="4">
        <v>26767</v>
      </c>
      <c r="J2395" s="4">
        <f>Table1[[#This Row],[Basic Salary]]+Table1[[#This Row],[Bonus]]</f>
        <v>92581</v>
      </c>
      <c r="K2395">
        <v>91</v>
      </c>
      <c r="L2395">
        <v>56</v>
      </c>
      <c r="M2395" t="s">
        <v>37</v>
      </c>
      <c r="N2395">
        <v>107</v>
      </c>
    </row>
    <row r="2396" spans="1:14" x14ac:dyDescent="0.35">
      <c r="A2396" t="s">
        <v>1232</v>
      </c>
      <c r="B2396" t="s">
        <v>71</v>
      </c>
      <c r="C2396" t="s">
        <v>15</v>
      </c>
      <c r="D2396" t="s">
        <v>43</v>
      </c>
      <c r="E2396" t="s">
        <v>17</v>
      </c>
      <c r="F2396" s="2">
        <v>44553</v>
      </c>
      <c r="G2396" s="2">
        <v>37032</v>
      </c>
      <c r="H2396" s="4">
        <v>65019</v>
      </c>
      <c r="I2396" s="4">
        <v>27542</v>
      </c>
      <c r="J2396" s="4">
        <f>Table1[[#This Row],[Basic Salary]]+Table1[[#This Row],[Bonus]]</f>
        <v>92561</v>
      </c>
      <c r="K2396">
        <v>75</v>
      </c>
      <c r="L2396">
        <v>50</v>
      </c>
      <c r="M2396" t="s">
        <v>31</v>
      </c>
      <c r="N2396">
        <v>103</v>
      </c>
    </row>
    <row r="2397" spans="1:14" x14ac:dyDescent="0.35">
      <c r="A2397" t="s">
        <v>435</v>
      </c>
      <c r="B2397" t="s">
        <v>71</v>
      </c>
      <c r="C2397" t="s">
        <v>21</v>
      </c>
      <c r="D2397" t="s">
        <v>46</v>
      </c>
      <c r="E2397" t="s">
        <v>51</v>
      </c>
      <c r="F2397" s="2">
        <v>45610</v>
      </c>
      <c r="G2397" s="2">
        <v>34854</v>
      </c>
      <c r="H2397" s="4">
        <v>78856</v>
      </c>
      <c r="I2397" s="4">
        <v>13655</v>
      </c>
      <c r="J2397" s="4">
        <f>Table1[[#This Row],[Basic Salary]]+Table1[[#This Row],[Bonus]]</f>
        <v>92511</v>
      </c>
      <c r="K2397">
        <v>84</v>
      </c>
      <c r="L2397">
        <v>81</v>
      </c>
      <c r="M2397" t="s">
        <v>27</v>
      </c>
      <c r="N2397">
        <v>119</v>
      </c>
    </row>
    <row r="2398" spans="1:14" x14ac:dyDescent="0.35">
      <c r="A2398" t="s">
        <v>4522</v>
      </c>
      <c r="B2398" t="s">
        <v>48</v>
      </c>
      <c r="C2398" t="s">
        <v>15</v>
      </c>
      <c r="D2398" t="s">
        <v>25</v>
      </c>
      <c r="E2398" t="s">
        <v>17</v>
      </c>
      <c r="F2398" s="2">
        <v>42290</v>
      </c>
      <c r="G2398" s="2">
        <v>29369</v>
      </c>
      <c r="H2398" s="4">
        <v>64263</v>
      </c>
      <c r="I2398" s="4">
        <v>28227</v>
      </c>
      <c r="J2398" s="4">
        <f>Table1[[#This Row],[Basic Salary]]+Table1[[#This Row],[Bonus]]</f>
        <v>92490</v>
      </c>
      <c r="K2398">
        <v>97</v>
      </c>
      <c r="L2398">
        <v>68</v>
      </c>
      <c r="M2398" t="s">
        <v>23</v>
      </c>
      <c r="N2398">
        <v>103</v>
      </c>
    </row>
    <row r="2399" spans="1:14" x14ac:dyDescent="0.35">
      <c r="A2399" t="s">
        <v>1765</v>
      </c>
      <c r="B2399" t="s">
        <v>57</v>
      </c>
      <c r="C2399" t="s">
        <v>21</v>
      </c>
      <c r="D2399" t="s">
        <v>81</v>
      </c>
      <c r="E2399" t="s">
        <v>17</v>
      </c>
      <c r="F2399" s="2">
        <v>44895</v>
      </c>
      <c r="G2399" s="2">
        <v>35792</v>
      </c>
      <c r="H2399" s="4">
        <v>79784</v>
      </c>
      <c r="I2399" s="4">
        <v>12704</v>
      </c>
      <c r="J2399" s="4">
        <f>Table1[[#This Row],[Basic Salary]]+Table1[[#This Row],[Bonus]]</f>
        <v>92488</v>
      </c>
      <c r="K2399">
        <v>79</v>
      </c>
      <c r="L2399">
        <v>82</v>
      </c>
      <c r="M2399" t="s">
        <v>31</v>
      </c>
      <c r="N2399">
        <v>107</v>
      </c>
    </row>
    <row r="2400" spans="1:14" x14ac:dyDescent="0.35">
      <c r="A2400" t="s">
        <v>3296</v>
      </c>
      <c r="B2400" t="s">
        <v>62</v>
      </c>
      <c r="C2400" t="s">
        <v>15</v>
      </c>
      <c r="D2400" t="s">
        <v>46</v>
      </c>
      <c r="E2400" t="s">
        <v>26</v>
      </c>
      <c r="F2400" s="2">
        <v>43374</v>
      </c>
      <c r="G2400" s="2">
        <v>36749</v>
      </c>
      <c r="H2400" s="4">
        <v>64676</v>
      </c>
      <c r="I2400" s="4">
        <v>27806</v>
      </c>
      <c r="J2400" s="4">
        <f>Table1[[#This Row],[Basic Salary]]+Table1[[#This Row],[Bonus]]</f>
        <v>92482</v>
      </c>
      <c r="K2400">
        <v>67</v>
      </c>
      <c r="L2400">
        <v>90</v>
      </c>
      <c r="M2400" t="s">
        <v>31</v>
      </c>
      <c r="N2400">
        <v>106</v>
      </c>
    </row>
    <row r="2401" spans="1:14" x14ac:dyDescent="0.35">
      <c r="A2401" t="s">
        <v>2906</v>
      </c>
      <c r="B2401" t="s">
        <v>69</v>
      </c>
      <c r="C2401" t="s">
        <v>15</v>
      </c>
      <c r="D2401" t="s">
        <v>33</v>
      </c>
      <c r="E2401" t="s">
        <v>65</v>
      </c>
      <c r="F2401" s="2">
        <v>45481</v>
      </c>
      <c r="G2401" s="2">
        <v>37744</v>
      </c>
      <c r="H2401" s="4">
        <v>80881</v>
      </c>
      <c r="I2401" s="4">
        <v>11568</v>
      </c>
      <c r="J2401" s="4">
        <f>Table1[[#This Row],[Basic Salary]]+Table1[[#This Row],[Bonus]]</f>
        <v>92449</v>
      </c>
      <c r="K2401">
        <v>60</v>
      </c>
      <c r="L2401">
        <v>47</v>
      </c>
      <c r="M2401" t="s">
        <v>53</v>
      </c>
      <c r="N2401">
        <v>105</v>
      </c>
    </row>
    <row r="2402" spans="1:14" x14ac:dyDescent="0.35">
      <c r="A2402" t="s">
        <v>1173</v>
      </c>
      <c r="B2402" t="s">
        <v>20</v>
      </c>
      <c r="C2402" t="s">
        <v>15</v>
      </c>
      <c r="D2402" t="s">
        <v>16</v>
      </c>
      <c r="E2402" t="s">
        <v>30</v>
      </c>
      <c r="F2402" s="2">
        <v>43664</v>
      </c>
      <c r="G2402" s="2">
        <v>30559</v>
      </c>
      <c r="H2402" s="4">
        <v>64103</v>
      </c>
      <c r="I2402" s="4">
        <v>28337</v>
      </c>
      <c r="J2402" s="4">
        <f>Table1[[#This Row],[Basic Salary]]+Table1[[#This Row],[Bonus]]</f>
        <v>92440</v>
      </c>
      <c r="K2402">
        <v>88</v>
      </c>
      <c r="L2402">
        <v>95</v>
      </c>
      <c r="M2402" t="s">
        <v>27</v>
      </c>
      <c r="N2402">
        <v>117</v>
      </c>
    </row>
    <row r="2403" spans="1:14" x14ac:dyDescent="0.35">
      <c r="A2403" t="s">
        <v>1690</v>
      </c>
      <c r="B2403" t="s">
        <v>20</v>
      </c>
      <c r="C2403" t="s">
        <v>15</v>
      </c>
      <c r="D2403" t="s">
        <v>16</v>
      </c>
      <c r="E2403" t="s">
        <v>30</v>
      </c>
      <c r="F2403" s="2">
        <v>45600</v>
      </c>
      <c r="G2403" s="2">
        <v>40111</v>
      </c>
      <c r="H2403" s="4">
        <v>71876</v>
      </c>
      <c r="I2403" s="4">
        <v>20552</v>
      </c>
      <c r="J2403" s="4">
        <f>Table1[[#This Row],[Basic Salary]]+Table1[[#This Row],[Bonus]]</f>
        <v>92428</v>
      </c>
      <c r="K2403">
        <v>85</v>
      </c>
      <c r="L2403">
        <v>72</v>
      </c>
      <c r="M2403" t="s">
        <v>37</v>
      </c>
      <c r="N2403">
        <v>105</v>
      </c>
    </row>
    <row r="2404" spans="1:14" x14ac:dyDescent="0.35">
      <c r="A2404" t="s">
        <v>4385</v>
      </c>
      <c r="B2404" t="s">
        <v>71</v>
      </c>
      <c r="C2404" t="s">
        <v>21</v>
      </c>
      <c r="D2404" t="s">
        <v>40</v>
      </c>
      <c r="E2404" t="s">
        <v>65</v>
      </c>
      <c r="F2404" s="2">
        <v>45153</v>
      </c>
      <c r="G2404" s="2">
        <v>35370</v>
      </c>
      <c r="H2404" s="4">
        <v>81561</v>
      </c>
      <c r="I2404" s="4">
        <v>10862</v>
      </c>
      <c r="J2404" s="4">
        <f>Table1[[#This Row],[Basic Salary]]+Table1[[#This Row],[Bonus]]</f>
        <v>92423</v>
      </c>
      <c r="K2404">
        <v>69</v>
      </c>
      <c r="L2404">
        <v>73</v>
      </c>
      <c r="M2404" t="s">
        <v>31</v>
      </c>
      <c r="N2404">
        <v>112</v>
      </c>
    </row>
    <row r="2405" spans="1:14" x14ac:dyDescent="0.35">
      <c r="A2405" t="s">
        <v>4411</v>
      </c>
      <c r="B2405" t="s">
        <v>95</v>
      </c>
      <c r="C2405" t="s">
        <v>21</v>
      </c>
      <c r="D2405" t="s">
        <v>40</v>
      </c>
      <c r="E2405" t="s">
        <v>26</v>
      </c>
      <c r="F2405" s="2">
        <v>45878</v>
      </c>
      <c r="G2405" s="2">
        <v>29301</v>
      </c>
      <c r="H2405" s="4">
        <v>82997</v>
      </c>
      <c r="I2405" s="4">
        <v>9426</v>
      </c>
      <c r="J2405" s="4">
        <f>Table1[[#This Row],[Basic Salary]]+Table1[[#This Row],[Bonus]]</f>
        <v>92423</v>
      </c>
      <c r="K2405">
        <v>74</v>
      </c>
      <c r="L2405">
        <v>65</v>
      </c>
      <c r="M2405" t="s">
        <v>27</v>
      </c>
      <c r="N2405">
        <v>102</v>
      </c>
    </row>
    <row r="2406" spans="1:14" x14ac:dyDescent="0.35">
      <c r="A2406" t="s">
        <v>3032</v>
      </c>
      <c r="B2406" t="s">
        <v>20</v>
      </c>
      <c r="C2406" t="s">
        <v>21</v>
      </c>
      <c r="D2406" t="s">
        <v>33</v>
      </c>
      <c r="E2406" t="s">
        <v>17</v>
      </c>
      <c r="F2406" s="2">
        <v>42413</v>
      </c>
      <c r="G2406" s="2">
        <v>30046</v>
      </c>
      <c r="H2406" s="4">
        <v>87113</v>
      </c>
      <c r="I2406" s="4">
        <v>5289</v>
      </c>
      <c r="J2406" s="4">
        <f>Table1[[#This Row],[Basic Salary]]+Table1[[#This Row],[Bonus]]</f>
        <v>92402</v>
      </c>
      <c r="K2406">
        <v>89</v>
      </c>
      <c r="L2406">
        <v>47</v>
      </c>
      <c r="M2406" t="s">
        <v>27</v>
      </c>
      <c r="N2406">
        <v>108</v>
      </c>
    </row>
    <row r="2407" spans="1:14" x14ac:dyDescent="0.35">
      <c r="A2407" t="s">
        <v>3287</v>
      </c>
      <c r="B2407" t="s">
        <v>45</v>
      </c>
      <c r="C2407" t="s">
        <v>21</v>
      </c>
      <c r="D2407" t="s">
        <v>16</v>
      </c>
      <c r="E2407" t="s">
        <v>26</v>
      </c>
      <c r="F2407" s="2">
        <v>44194</v>
      </c>
      <c r="G2407" s="2">
        <v>34818</v>
      </c>
      <c r="H2407" s="4">
        <v>63319</v>
      </c>
      <c r="I2407" s="4">
        <v>29082</v>
      </c>
      <c r="J2407" s="4">
        <f>Table1[[#This Row],[Basic Salary]]+Table1[[#This Row],[Bonus]]</f>
        <v>92401</v>
      </c>
      <c r="K2407">
        <v>94</v>
      </c>
      <c r="L2407">
        <v>99</v>
      </c>
      <c r="M2407" t="s">
        <v>34</v>
      </c>
      <c r="N2407">
        <v>107</v>
      </c>
    </row>
    <row r="2408" spans="1:14" x14ac:dyDescent="0.35">
      <c r="A2408" t="s">
        <v>4201</v>
      </c>
      <c r="B2408" t="s">
        <v>20</v>
      </c>
      <c r="C2408" t="s">
        <v>15</v>
      </c>
      <c r="D2408" t="s">
        <v>16</v>
      </c>
      <c r="E2408" t="s">
        <v>65</v>
      </c>
      <c r="F2408" s="2">
        <v>43052</v>
      </c>
      <c r="G2408" s="2">
        <v>29674</v>
      </c>
      <c r="H2408" s="4">
        <v>80991</v>
      </c>
      <c r="I2408" s="4">
        <v>11404</v>
      </c>
      <c r="J2408" s="4">
        <f>Table1[[#This Row],[Basic Salary]]+Table1[[#This Row],[Bonus]]</f>
        <v>92395</v>
      </c>
      <c r="K2408">
        <v>84</v>
      </c>
      <c r="L2408">
        <v>74</v>
      </c>
      <c r="M2408" t="s">
        <v>53</v>
      </c>
      <c r="N2408">
        <v>103</v>
      </c>
    </row>
    <row r="2409" spans="1:14" x14ac:dyDescent="0.35">
      <c r="A2409" t="s">
        <v>3598</v>
      </c>
      <c r="B2409" t="s">
        <v>45</v>
      </c>
      <c r="C2409" t="s">
        <v>15</v>
      </c>
      <c r="D2409" t="s">
        <v>46</v>
      </c>
      <c r="E2409" t="s">
        <v>65</v>
      </c>
      <c r="F2409" s="2">
        <v>42898</v>
      </c>
      <c r="G2409" s="2">
        <v>40526</v>
      </c>
      <c r="H2409" s="4">
        <v>85452</v>
      </c>
      <c r="I2409" s="4">
        <v>6942</v>
      </c>
      <c r="J2409" s="4">
        <f>Table1[[#This Row],[Basic Salary]]+Table1[[#This Row],[Bonus]]</f>
        <v>92394</v>
      </c>
      <c r="K2409">
        <v>61</v>
      </c>
      <c r="L2409">
        <v>71</v>
      </c>
      <c r="M2409" t="s">
        <v>53</v>
      </c>
      <c r="N2409">
        <v>111</v>
      </c>
    </row>
    <row r="2410" spans="1:14" x14ac:dyDescent="0.35">
      <c r="A2410" t="s">
        <v>1375</v>
      </c>
      <c r="B2410" t="s">
        <v>69</v>
      </c>
      <c r="C2410" t="s">
        <v>15</v>
      </c>
      <c r="D2410" t="s">
        <v>43</v>
      </c>
      <c r="E2410" t="s">
        <v>51</v>
      </c>
      <c r="F2410" s="2">
        <v>45594</v>
      </c>
      <c r="G2410" s="2">
        <v>32350</v>
      </c>
      <c r="H2410" s="4">
        <v>75129</v>
      </c>
      <c r="I2410" s="4">
        <v>17261</v>
      </c>
      <c r="J2410" s="4">
        <f>Table1[[#This Row],[Basic Salary]]+Table1[[#This Row],[Bonus]]</f>
        <v>92390</v>
      </c>
      <c r="K2410">
        <v>71</v>
      </c>
      <c r="L2410">
        <v>99</v>
      </c>
      <c r="M2410" t="s">
        <v>18</v>
      </c>
      <c r="N2410">
        <v>101</v>
      </c>
    </row>
    <row r="2411" spans="1:14" x14ac:dyDescent="0.35">
      <c r="A2411" t="s">
        <v>1206</v>
      </c>
      <c r="B2411" t="s">
        <v>36</v>
      </c>
      <c r="C2411" t="s">
        <v>21</v>
      </c>
      <c r="D2411" t="s">
        <v>16</v>
      </c>
      <c r="E2411" t="s">
        <v>22</v>
      </c>
      <c r="F2411" s="2">
        <v>42741</v>
      </c>
      <c r="G2411" s="2">
        <v>34507</v>
      </c>
      <c r="H2411" s="4">
        <v>81280</v>
      </c>
      <c r="I2411" s="4">
        <v>11092</v>
      </c>
      <c r="J2411" s="4">
        <f>Table1[[#This Row],[Basic Salary]]+Table1[[#This Row],[Bonus]]</f>
        <v>92372</v>
      </c>
      <c r="K2411">
        <v>82</v>
      </c>
      <c r="L2411">
        <v>55</v>
      </c>
      <c r="M2411" t="s">
        <v>53</v>
      </c>
      <c r="N2411">
        <v>107</v>
      </c>
    </row>
    <row r="2412" spans="1:14" x14ac:dyDescent="0.35">
      <c r="A2412" t="s">
        <v>334</v>
      </c>
      <c r="B2412" t="s">
        <v>89</v>
      </c>
      <c r="C2412" t="s">
        <v>21</v>
      </c>
      <c r="D2412" t="s">
        <v>25</v>
      </c>
      <c r="E2412" t="s">
        <v>26</v>
      </c>
      <c r="F2412" s="2">
        <v>45972</v>
      </c>
      <c r="G2412" s="2">
        <v>34449</v>
      </c>
      <c r="H2412" s="4">
        <v>63200</v>
      </c>
      <c r="I2412" s="4">
        <v>29080</v>
      </c>
      <c r="J2412" s="4">
        <f>Table1[[#This Row],[Basic Salary]]+Table1[[#This Row],[Bonus]]</f>
        <v>92280</v>
      </c>
      <c r="K2412">
        <v>100</v>
      </c>
      <c r="L2412">
        <v>71</v>
      </c>
      <c r="M2412" t="s">
        <v>23</v>
      </c>
      <c r="N2412">
        <v>108</v>
      </c>
    </row>
    <row r="2413" spans="1:14" x14ac:dyDescent="0.35">
      <c r="A2413" t="s">
        <v>4273</v>
      </c>
      <c r="B2413" t="s">
        <v>77</v>
      </c>
      <c r="C2413" t="s">
        <v>15</v>
      </c>
      <c r="D2413" t="s">
        <v>25</v>
      </c>
      <c r="E2413" t="s">
        <v>30</v>
      </c>
      <c r="F2413" s="2">
        <v>44785</v>
      </c>
      <c r="G2413" s="2">
        <v>30365</v>
      </c>
      <c r="H2413" s="4">
        <v>65806</v>
      </c>
      <c r="I2413" s="4">
        <v>26457</v>
      </c>
      <c r="J2413" s="4">
        <f>Table1[[#This Row],[Basic Salary]]+Table1[[#This Row],[Bonus]]</f>
        <v>92263</v>
      </c>
      <c r="K2413">
        <v>93</v>
      </c>
      <c r="L2413">
        <v>60</v>
      </c>
      <c r="M2413" t="s">
        <v>31</v>
      </c>
      <c r="N2413">
        <v>101</v>
      </c>
    </row>
    <row r="2414" spans="1:14" x14ac:dyDescent="0.35">
      <c r="A2414" t="s">
        <v>1514</v>
      </c>
      <c r="B2414" t="s">
        <v>50</v>
      </c>
      <c r="C2414" t="s">
        <v>21</v>
      </c>
      <c r="D2414" t="s">
        <v>46</v>
      </c>
      <c r="E2414" t="s">
        <v>65</v>
      </c>
      <c r="F2414" s="2">
        <v>43145</v>
      </c>
      <c r="G2414" s="2">
        <v>30022</v>
      </c>
      <c r="H2414" s="4">
        <v>77543</v>
      </c>
      <c r="I2414" s="4">
        <v>14715</v>
      </c>
      <c r="J2414" s="4">
        <f>Table1[[#This Row],[Basic Salary]]+Table1[[#This Row],[Bonus]]</f>
        <v>92258</v>
      </c>
      <c r="K2414">
        <v>84</v>
      </c>
      <c r="L2414">
        <v>97</v>
      </c>
      <c r="M2414" t="s">
        <v>23</v>
      </c>
      <c r="N2414">
        <v>114</v>
      </c>
    </row>
    <row r="2415" spans="1:14" x14ac:dyDescent="0.35">
      <c r="A2415" t="s">
        <v>2918</v>
      </c>
      <c r="B2415" t="s">
        <v>71</v>
      </c>
      <c r="C2415" t="s">
        <v>21</v>
      </c>
      <c r="D2415" t="s">
        <v>43</v>
      </c>
      <c r="E2415" t="s">
        <v>30</v>
      </c>
      <c r="F2415" s="2">
        <v>43567</v>
      </c>
      <c r="G2415" s="2">
        <v>33838</v>
      </c>
      <c r="H2415" s="4">
        <v>83638</v>
      </c>
      <c r="I2415" s="4">
        <v>8604</v>
      </c>
      <c r="J2415" s="4">
        <f>Table1[[#This Row],[Basic Salary]]+Table1[[#This Row],[Bonus]]</f>
        <v>92242</v>
      </c>
      <c r="K2415">
        <v>91</v>
      </c>
      <c r="L2415">
        <v>93</v>
      </c>
      <c r="M2415" t="s">
        <v>34</v>
      </c>
      <c r="N2415">
        <v>115</v>
      </c>
    </row>
    <row r="2416" spans="1:14" x14ac:dyDescent="0.35">
      <c r="A2416" t="s">
        <v>914</v>
      </c>
      <c r="B2416" t="s">
        <v>45</v>
      </c>
      <c r="C2416" t="s">
        <v>15</v>
      </c>
      <c r="D2416" t="s">
        <v>81</v>
      </c>
      <c r="E2416" t="s">
        <v>51</v>
      </c>
      <c r="F2416" s="2">
        <v>44390</v>
      </c>
      <c r="G2416" s="2">
        <v>32375</v>
      </c>
      <c r="H2416" s="4">
        <v>72352</v>
      </c>
      <c r="I2416" s="4">
        <v>19886</v>
      </c>
      <c r="J2416" s="4">
        <f>Table1[[#This Row],[Basic Salary]]+Table1[[#This Row],[Bonus]]</f>
        <v>92238</v>
      </c>
      <c r="K2416">
        <v>66</v>
      </c>
      <c r="L2416">
        <v>49</v>
      </c>
      <c r="M2416" t="s">
        <v>18</v>
      </c>
      <c r="N2416">
        <v>114</v>
      </c>
    </row>
    <row r="2417" spans="1:14" x14ac:dyDescent="0.35">
      <c r="A2417" t="s">
        <v>199</v>
      </c>
      <c r="B2417" t="s">
        <v>29</v>
      </c>
      <c r="C2417" t="s">
        <v>21</v>
      </c>
      <c r="D2417" t="s">
        <v>81</v>
      </c>
      <c r="E2417" t="s">
        <v>22</v>
      </c>
      <c r="F2417" s="2">
        <v>42036</v>
      </c>
      <c r="G2417" s="2">
        <v>37370</v>
      </c>
      <c r="H2417" s="4">
        <v>81446</v>
      </c>
      <c r="I2417" s="4">
        <v>10757</v>
      </c>
      <c r="J2417" s="4">
        <f>Table1[[#This Row],[Basic Salary]]+Table1[[#This Row],[Bonus]]</f>
        <v>92203</v>
      </c>
      <c r="K2417">
        <v>68</v>
      </c>
      <c r="L2417">
        <v>64</v>
      </c>
      <c r="M2417" t="s">
        <v>23</v>
      </c>
      <c r="N2417">
        <v>108</v>
      </c>
    </row>
    <row r="2418" spans="1:14" x14ac:dyDescent="0.35">
      <c r="A2418" t="s">
        <v>3907</v>
      </c>
      <c r="B2418" t="s">
        <v>77</v>
      </c>
      <c r="C2418" t="s">
        <v>21</v>
      </c>
      <c r="D2418" t="s">
        <v>40</v>
      </c>
      <c r="E2418" t="s">
        <v>22</v>
      </c>
      <c r="F2418" s="2">
        <v>44724</v>
      </c>
      <c r="G2418" s="2">
        <v>37371</v>
      </c>
      <c r="H2418" s="4">
        <v>75095</v>
      </c>
      <c r="I2418" s="4">
        <v>17080</v>
      </c>
      <c r="J2418" s="4">
        <f>Table1[[#This Row],[Basic Salary]]+Table1[[#This Row],[Bonus]]</f>
        <v>92175</v>
      </c>
      <c r="K2418">
        <v>60</v>
      </c>
      <c r="L2418">
        <v>76</v>
      </c>
      <c r="M2418" t="s">
        <v>31</v>
      </c>
      <c r="N2418">
        <v>113</v>
      </c>
    </row>
    <row r="2419" spans="1:14" x14ac:dyDescent="0.35">
      <c r="A2419" t="s">
        <v>924</v>
      </c>
      <c r="B2419" t="s">
        <v>20</v>
      </c>
      <c r="C2419" t="s">
        <v>21</v>
      </c>
      <c r="D2419" t="s">
        <v>40</v>
      </c>
      <c r="E2419" t="s">
        <v>65</v>
      </c>
      <c r="F2419" s="2">
        <v>45692</v>
      </c>
      <c r="G2419" s="2">
        <v>35699</v>
      </c>
      <c r="H2419" s="4">
        <v>69433</v>
      </c>
      <c r="I2419" s="4">
        <v>22727</v>
      </c>
      <c r="J2419" s="4">
        <f>Table1[[#This Row],[Basic Salary]]+Table1[[#This Row],[Bonus]]</f>
        <v>92160</v>
      </c>
      <c r="K2419">
        <v>62</v>
      </c>
      <c r="L2419">
        <v>82</v>
      </c>
      <c r="M2419" t="s">
        <v>27</v>
      </c>
      <c r="N2419">
        <v>109</v>
      </c>
    </row>
    <row r="2420" spans="1:14" x14ac:dyDescent="0.35">
      <c r="A2420" t="s">
        <v>4479</v>
      </c>
      <c r="B2420" t="s">
        <v>45</v>
      </c>
      <c r="C2420" t="s">
        <v>15</v>
      </c>
      <c r="D2420" t="s">
        <v>33</v>
      </c>
      <c r="E2420" t="s">
        <v>30</v>
      </c>
      <c r="F2420" s="2">
        <v>45056</v>
      </c>
      <c r="G2420" s="2">
        <v>36310</v>
      </c>
      <c r="H2420" s="4">
        <v>73423</v>
      </c>
      <c r="I2420" s="4">
        <v>18672</v>
      </c>
      <c r="J2420" s="4">
        <f>Table1[[#This Row],[Basic Salary]]+Table1[[#This Row],[Bonus]]</f>
        <v>92095</v>
      </c>
      <c r="K2420">
        <v>82</v>
      </c>
      <c r="L2420">
        <v>71</v>
      </c>
      <c r="M2420" t="s">
        <v>18</v>
      </c>
      <c r="N2420">
        <v>104</v>
      </c>
    </row>
    <row r="2421" spans="1:14" x14ac:dyDescent="0.35">
      <c r="A2421" t="s">
        <v>3438</v>
      </c>
      <c r="B2421" t="s">
        <v>75</v>
      </c>
      <c r="C2421" t="s">
        <v>15</v>
      </c>
      <c r="D2421" t="s">
        <v>16</v>
      </c>
      <c r="E2421" t="s">
        <v>17</v>
      </c>
      <c r="F2421" s="2">
        <v>44243</v>
      </c>
      <c r="G2421" s="2">
        <v>33929</v>
      </c>
      <c r="H2421" s="4">
        <v>63030</v>
      </c>
      <c r="I2421" s="4">
        <v>29064</v>
      </c>
      <c r="J2421" s="4">
        <f>Table1[[#This Row],[Basic Salary]]+Table1[[#This Row],[Bonus]]</f>
        <v>92094</v>
      </c>
      <c r="K2421">
        <v>81</v>
      </c>
      <c r="L2421">
        <v>75</v>
      </c>
      <c r="M2421" t="s">
        <v>53</v>
      </c>
      <c r="N2421">
        <v>104</v>
      </c>
    </row>
    <row r="2422" spans="1:14" x14ac:dyDescent="0.35">
      <c r="A2422" t="s">
        <v>3307</v>
      </c>
      <c r="B2422" t="s">
        <v>71</v>
      </c>
      <c r="C2422" t="s">
        <v>15</v>
      </c>
      <c r="D2422" t="s">
        <v>46</v>
      </c>
      <c r="E2422" t="s">
        <v>26</v>
      </c>
      <c r="F2422" s="2">
        <v>42760</v>
      </c>
      <c r="G2422" s="2">
        <v>32207</v>
      </c>
      <c r="H2422" s="4">
        <v>76904</v>
      </c>
      <c r="I2422" s="4">
        <v>15182</v>
      </c>
      <c r="J2422" s="4">
        <f>Table1[[#This Row],[Basic Salary]]+Table1[[#This Row],[Bonus]]</f>
        <v>92086</v>
      </c>
      <c r="K2422">
        <v>64</v>
      </c>
      <c r="L2422">
        <v>56</v>
      </c>
      <c r="M2422" t="s">
        <v>27</v>
      </c>
      <c r="N2422">
        <v>111</v>
      </c>
    </row>
    <row r="2423" spans="1:14" x14ac:dyDescent="0.35">
      <c r="A2423" t="s">
        <v>702</v>
      </c>
      <c r="B2423" t="s">
        <v>62</v>
      </c>
      <c r="C2423" t="s">
        <v>21</v>
      </c>
      <c r="D2423" t="s">
        <v>43</v>
      </c>
      <c r="E2423" t="s">
        <v>26</v>
      </c>
      <c r="F2423" s="2">
        <v>44266</v>
      </c>
      <c r="G2423" s="2">
        <v>36594</v>
      </c>
      <c r="H2423" s="4">
        <v>75425</v>
      </c>
      <c r="I2423" s="4">
        <v>16642</v>
      </c>
      <c r="J2423" s="4">
        <f>Table1[[#This Row],[Basic Salary]]+Table1[[#This Row],[Bonus]]</f>
        <v>92067</v>
      </c>
      <c r="K2423">
        <v>74</v>
      </c>
      <c r="L2423">
        <v>51</v>
      </c>
      <c r="M2423" t="s">
        <v>27</v>
      </c>
      <c r="N2423">
        <v>120</v>
      </c>
    </row>
    <row r="2424" spans="1:14" x14ac:dyDescent="0.35">
      <c r="A2424" t="s">
        <v>144</v>
      </c>
      <c r="B2424" t="s">
        <v>75</v>
      </c>
      <c r="C2424" t="s">
        <v>15</v>
      </c>
      <c r="D2424" t="s">
        <v>43</v>
      </c>
      <c r="E2424" t="s">
        <v>22</v>
      </c>
      <c r="F2424" s="2">
        <v>45648</v>
      </c>
      <c r="G2424" s="2">
        <v>36299</v>
      </c>
      <c r="H2424" s="4">
        <v>67247</v>
      </c>
      <c r="I2424" s="4">
        <v>24782</v>
      </c>
      <c r="J2424" s="4">
        <f>Table1[[#This Row],[Basic Salary]]+Table1[[#This Row],[Bonus]]</f>
        <v>92029</v>
      </c>
      <c r="K2424">
        <v>76</v>
      </c>
      <c r="L2424">
        <v>41</v>
      </c>
      <c r="M2424" t="s">
        <v>53</v>
      </c>
      <c r="N2424">
        <v>108</v>
      </c>
    </row>
    <row r="2425" spans="1:14" x14ac:dyDescent="0.35">
      <c r="A2425" t="s">
        <v>115</v>
      </c>
      <c r="B2425" t="s">
        <v>89</v>
      </c>
      <c r="C2425" t="s">
        <v>15</v>
      </c>
      <c r="D2425" t="s">
        <v>81</v>
      </c>
      <c r="E2425" t="s">
        <v>26</v>
      </c>
      <c r="F2425" s="2">
        <v>43994</v>
      </c>
      <c r="G2425" s="2">
        <v>29696</v>
      </c>
      <c r="H2425" s="4">
        <v>75968</v>
      </c>
      <c r="I2425" s="4">
        <v>16014</v>
      </c>
      <c r="J2425" s="4">
        <f>Table1[[#This Row],[Basic Salary]]+Table1[[#This Row],[Bonus]]</f>
        <v>91982</v>
      </c>
      <c r="K2425">
        <v>85</v>
      </c>
      <c r="L2425">
        <v>86</v>
      </c>
      <c r="M2425" t="s">
        <v>37</v>
      </c>
      <c r="N2425">
        <v>115</v>
      </c>
    </row>
    <row r="2426" spans="1:14" x14ac:dyDescent="0.35">
      <c r="A2426" t="s">
        <v>2322</v>
      </c>
      <c r="B2426" t="s">
        <v>62</v>
      </c>
      <c r="C2426" t="s">
        <v>21</v>
      </c>
      <c r="D2426" t="s">
        <v>25</v>
      </c>
      <c r="E2426" t="s">
        <v>26</v>
      </c>
      <c r="F2426" s="2">
        <v>42165</v>
      </c>
      <c r="G2426" s="2">
        <v>35720</v>
      </c>
      <c r="H2426" s="4">
        <v>77456</v>
      </c>
      <c r="I2426" s="4">
        <v>14498</v>
      </c>
      <c r="J2426" s="4">
        <f>Table1[[#This Row],[Basic Salary]]+Table1[[#This Row],[Bonus]]</f>
        <v>91954</v>
      </c>
      <c r="K2426">
        <v>95</v>
      </c>
      <c r="L2426">
        <v>78</v>
      </c>
      <c r="M2426" t="s">
        <v>53</v>
      </c>
      <c r="N2426">
        <v>101</v>
      </c>
    </row>
    <row r="2427" spans="1:14" x14ac:dyDescent="0.35">
      <c r="A2427" t="s">
        <v>2187</v>
      </c>
      <c r="B2427" t="s">
        <v>95</v>
      </c>
      <c r="C2427" t="s">
        <v>15</v>
      </c>
      <c r="D2427" t="s">
        <v>81</v>
      </c>
      <c r="E2427" t="s">
        <v>30</v>
      </c>
      <c r="F2427" s="2">
        <v>44363</v>
      </c>
      <c r="G2427" s="2">
        <v>35468</v>
      </c>
      <c r="H2427" s="4">
        <v>77045</v>
      </c>
      <c r="I2427" s="4">
        <v>14898</v>
      </c>
      <c r="J2427" s="4">
        <f>Table1[[#This Row],[Basic Salary]]+Table1[[#This Row],[Bonus]]</f>
        <v>91943</v>
      </c>
      <c r="K2427">
        <v>88</v>
      </c>
      <c r="L2427">
        <v>51</v>
      </c>
      <c r="M2427" t="s">
        <v>53</v>
      </c>
      <c r="N2427">
        <v>108</v>
      </c>
    </row>
    <row r="2428" spans="1:14" x14ac:dyDescent="0.35">
      <c r="A2428" t="s">
        <v>3272</v>
      </c>
      <c r="B2428" t="s">
        <v>14</v>
      </c>
      <c r="C2428" t="s">
        <v>15</v>
      </c>
      <c r="D2428" t="s">
        <v>25</v>
      </c>
      <c r="E2428" t="s">
        <v>30</v>
      </c>
      <c r="F2428" s="2">
        <v>43797</v>
      </c>
      <c r="G2428" s="2">
        <v>38030</v>
      </c>
      <c r="H2428" s="4">
        <v>76352</v>
      </c>
      <c r="I2428" s="4">
        <v>15587</v>
      </c>
      <c r="J2428" s="4">
        <f>Table1[[#This Row],[Basic Salary]]+Table1[[#This Row],[Bonus]]</f>
        <v>91939</v>
      </c>
      <c r="K2428">
        <v>68</v>
      </c>
      <c r="L2428">
        <v>78</v>
      </c>
      <c r="M2428" t="s">
        <v>31</v>
      </c>
      <c r="N2428">
        <v>103</v>
      </c>
    </row>
    <row r="2429" spans="1:14" x14ac:dyDescent="0.35">
      <c r="A2429" t="s">
        <v>4214</v>
      </c>
      <c r="B2429" t="s">
        <v>129</v>
      </c>
      <c r="C2429" t="s">
        <v>15</v>
      </c>
      <c r="D2429" t="s">
        <v>43</v>
      </c>
      <c r="E2429" t="s">
        <v>51</v>
      </c>
      <c r="F2429" s="2">
        <v>43647</v>
      </c>
      <c r="G2429" s="2">
        <v>40132</v>
      </c>
      <c r="H2429" s="4">
        <v>80533</v>
      </c>
      <c r="I2429" s="4">
        <v>11404</v>
      </c>
      <c r="J2429" s="4">
        <f>Table1[[#This Row],[Basic Salary]]+Table1[[#This Row],[Bonus]]</f>
        <v>91937</v>
      </c>
      <c r="K2429">
        <v>98</v>
      </c>
      <c r="L2429">
        <v>91</v>
      </c>
      <c r="M2429" t="s">
        <v>23</v>
      </c>
      <c r="N2429">
        <v>110</v>
      </c>
    </row>
    <row r="2430" spans="1:14" x14ac:dyDescent="0.35">
      <c r="A2430" t="s">
        <v>2294</v>
      </c>
      <c r="B2430" t="s">
        <v>85</v>
      </c>
      <c r="C2430" t="s">
        <v>15</v>
      </c>
      <c r="D2430" t="s">
        <v>16</v>
      </c>
      <c r="E2430" t="s">
        <v>51</v>
      </c>
      <c r="F2430" s="2">
        <v>42582</v>
      </c>
      <c r="G2430" s="2">
        <v>40933</v>
      </c>
      <c r="H2430" s="4">
        <v>82162</v>
      </c>
      <c r="I2430" s="4">
        <v>9745</v>
      </c>
      <c r="J2430" s="4">
        <f>Table1[[#This Row],[Basic Salary]]+Table1[[#This Row],[Bonus]]</f>
        <v>91907</v>
      </c>
      <c r="K2430">
        <v>71</v>
      </c>
      <c r="L2430">
        <v>44</v>
      </c>
      <c r="M2430" t="s">
        <v>37</v>
      </c>
      <c r="N2430">
        <v>106</v>
      </c>
    </row>
    <row r="2431" spans="1:14" x14ac:dyDescent="0.35">
      <c r="A2431" t="s">
        <v>2033</v>
      </c>
      <c r="B2431" t="s">
        <v>95</v>
      </c>
      <c r="C2431" t="s">
        <v>21</v>
      </c>
      <c r="D2431" t="s">
        <v>33</v>
      </c>
      <c r="E2431" t="s">
        <v>17</v>
      </c>
      <c r="F2431" s="2">
        <v>43164</v>
      </c>
      <c r="G2431" s="2">
        <v>39212</v>
      </c>
      <c r="H2431" s="4">
        <v>74324</v>
      </c>
      <c r="I2431" s="4">
        <v>17574</v>
      </c>
      <c r="J2431" s="4">
        <f>Table1[[#This Row],[Basic Salary]]+Table1[[#This Row],[Bonus]]</f>
        <v>91898</v>
      </c>
      <c r="K2431">
        <v>94</v>
      </c>
      <c r="L2431">
        <v>55</v>
      </c>
      <c r="M2431" t="s">
        <v>18</v>
      </c>
      <c r="N2431">
        <v>109</v>
      </c>
    </row>
    <row r="2432" spans="1:14" x14ac:dyDescent="0.35">
      <c r="A2432" t="s">
        <v>4399</v>
      </c>
      <c r="B2432" t="s">
        <v>50</v>
      </c>
      <c r="C2432" t="s">
        <v>15</v>
      </c>
      <c r="D2432" t="s">
        <v>16</v>
      </c>
      <c r="E2432" t="s">
        <v>65</v>
      </c>
      <c r="F2432" s="2">
        <v>43713</v>
      </c>
      <c r="G2432" s="2">
        <v>39170</v>
      </c>
      <c r="H2432" s="4">
        <v>81375</v>
      </c>
      <c r="I2432" s="4">
        <v>10447</v>
      </c>
      <c r="J2432" s="4">
        <f>Table1[[#This Row],[Basic Salary]]+Table1[[#This Row],[Bonus]]</f>
        <v>91822</v>
      </c>
      <c r="K2432">
        <v>81</v>
      </c>
      <c r="L2432">
        <v>42</v>
      </c>
      <c r="M2432" t="s">
        <v>34</v>
      </c>
      <c r="N2432">
        <v>111</v>
      </c>
    </row>
    <row r="2433" spans="1:14" x14ac:dyDescent="0.35">
      <c r="A2433" t="s">
        <v>1815</v>
      </c>
      <c r="B2433" t="s">
        <v>89</v>
      </c>
      <c r="C2433" t="s">
        <v>21</v>
      </c>
      <c r="D2433" t="s">
        <v>81</v>
      </c>
      <c r="E2433" t="s">
        <v>65</v>
      </c>
      <c r="F2433" s="2">
        <v>43972</v>
      </c>
      <c r="G2433" s="2">
        <v>32834</v>
      </c>
      <c r="H2433" s="4">
        <v>82426</v>
      </c>
      <c r="I2433" s="4">
        <v>9374</v>
      </c>
      <c r="J2433" s="4">
        <f>Table1[[#This Row],[Basic Salary]]+Table1[[#This Row],[Bonus]]</f>
        <v>91800</v>
      </c>
      <c r="K2433">
        <v>61</v>
      </c>
      <c r="L2433">
        <v>89</v>
      </c>
      <c r="M2433" t="s">
        <v>37</v>
      </c>
      <c r="N2433">
        <v>116</v>
      </c>
    </row>
    <row r="2434" spans="1:14" x14ac:dyDescent="0.35">
      <c r="A2434" t="s">
        <v>3471</v>
      </c>
      <c r="B2434" t="s">
        <v>62</v>
      </c>
      <c r="C2434" t="s">
        <v>15</v>
      </c>
      <c r="D2434" t="s">
        <v>16</v>
      </c>
      <c r="E2434" t="s">
        <v>65</v>
      </c>
      <c r="F2434" s="2">
        <v>45813</v>
      </c>
      <c r="G2434" s="2">
        <v>40417</v>
      </c>
      <c r="H2434" s="4">
        <v>76457</v>
      </c>
      <c r="I2434" s="4">
        <v>15323</v>
      </c>
      <c r="J2434" s="4">
        <f>Table1[[#This Row],[Basic Salary]]+Table1[[#This Row],[Bonus]]</f>
        <v>91780</v>
      </c>
      <c r="K2434">
        <v>72</v>
      </c>
      <c r="L2434">
        <v>50</v>
      </c>
      <c r="M2434" t="s">
        <v>27</v>
      </c>
      <c r="N2434">
        <v>108</v>
      </c>
    </row>
    <row r="2435" spans="1:14" x14ac:dyDescent="0.35">
      <c r="A2435" t="s">
        <v>290</v>
      </c>
      <c r="B2435" t="s">
        <v>77</v>
      </c>
      <c r="C2435" t="s">
        <v>15</v>
      </c>
      <c r="D2435" t="s">
        <v>25</v>
      </c>
      <c r="E2435" t="s">
        <v>30</v>
      </c>
      <c r="F2435" s="2">
        <v>45504</v>
      </c>
      <c r="G2435" s="2">
        <v>37746</v>
      </c>
      <c r="H2435" s="4">
        <v>82912</v>
      </c>
      <c r="I2435" s="4">
        <v>8808</v>
      </c>
      <c r="J2435" s="4">
        <f>Table1[[#This Row],[Basic Salary]]+Table1[[#This Row],[Bonus]]</f>
        <v>91720</v>
      </c>
      <c r="K2435">
        <v>73</v>
      </c>
      <c r="L2435">
        <v>85</v>
      </c>
      <c r="M2435" t="s">
        <v>23</v>
      </c>
      <c r="N2435">
        <v>116</v>
      </c>
    </row>
    <row r="2436" spans="1:14" x14ac:dyDescent="0.35">
      <c r="A2436" t="s">
        <v>1950</v>
      </c>
      <c r="B2436" t="s">
        <v>57</v>
      </c>
      <c r="C2436" t="s">
        <v>21</v>
      </c>
      <c r="D2436" t="s">
        <v>40</v>
      </c>
      <c r="E2436" t="s">
        <v>65</v>
      </c>
      <c r="F2436" s="2">
        <v>45651</v>
      </c>
      <c r="G2436" s="2">
        <v>31463</v>
      </c>
      <c r="H2436" s="4">
        <v>68370</v>
      </c>
      <c r="I2436" s="4">
        <v>23265</v>
      </c>
      <c r="J2436" s="4">
        <f>Table1[[#This Row],[Basic Salary]]+Table1[[#This Row],[Bonus]]</f>
        <v>91635</v>
      </c>
      <c r="K2436">
        <v>87</v>
      </c>
      <c r="L2436">
        <v>66</v>
      </c>
      <c r="M2436" t="s">
        <v>53</v>
      </c>
      <c r="N2436">
        <v>111</v>
      </c>
    </row>
    <row r="2437" spans="1:14" x14ac:dyDescent="0.35">
      <c r="A2437" t="s">
        <v>2549</v>
      </c>
      <c r="B2437" t="s">
        <v>87</v>
      </c>
      <c r="C2437" t="s">
        <v>21</v>
      </c>
      <c r="D2437" t="s">
        <v>40</v>
      </c>
      <c r="E2437" t="s">
        <v>17</v>
      </c>
      <c r="F2437" s="2">
        <v>42157</v>
      </c>
      <c r="G2437" s="2">
        <v>34469</v>
      </c>
      <c r="H2437" s="4">
        <v>77425</v>
      </c>
      <c r="I2437" s="4">
        <v>14207</v>
      </c>
      <c r="J2437" s="4">
        <f>Table1[[#This Row],[Basic Salary]]+Table1[[#This Row],[Bonus]]</f>
        <v>91632</v>
      </c>
      <c r="K2437">
        <v>85</v>
      </c>
      <c r="L2437">
        <v>47</v>
      </c>
      <c r="M2437" t="s">
        <v>18</v>
      </c>
      <c r="N2437">
        <v>114</v>
      </c>
    </row>
    <row r="2438" spans="1:14" x14ac:dyDescent="0.35">
      <c r="A2438" t="s">
        <v>3193</v>
      </c>
      <c r="B2438" t="s">
        <v>62</v>
      </c>
      <c r="C2438" t="s">
        <v>21</v>
      </c>
      <c r="D2438" t="s">
        <v>81</v>
      </c>
      <c r="E2438" t="s">
        <v>65</v>
      </c>
      <c r="F2438" s="2">
        <v>45865</v>
      </c>
      <c r="G2438" s="2">
        <v>39171</v>
      </c>
      <c r="H2438" s="4">
        <v>73598</v>
      </c>
      <c r="I2438" s="4">
        <v>18030</v>
      </c>
      <c r="J2438" s="4">
        <f>Table1[[#This Row],[Basic Salary]]+Table1[[#This Row],[Bonus]]</f>
        <v>91628</v>
      </c>
      <c r="K2438">
        <v>90</v>
      </c>
      <c r="L2438">
        <v>81</v>
      </c>
      <c r="M2438" t="s">
        <v>23</v>
      </c>
      <c r="N2438">
        <v>109</v>
      </c>
    </row>
    <row r="2439" spans="1:14" x14ac:dyDescent="0.35">
      <c r="A2439" t="s">
        <v>4856</v>
      </c>
      <c r="B2439" t="s">
        <v>62</v>
      </c>
      <c r="C2439" t="s">
        <v>15</v>
      </c>
      <c r="D2439" t="s">
        <v>43</v>
      </c>
      <c r="E2439" t="s">
        <v>22</v>
      </c>
      <c r="F2439" s="2">
        <v>43542</v>
      </c>
      <c r="G2439" s="2">
        <v>30060</v>
      </c>
      <c r="H2439" s="4">
        <v>73099</v>
      </c>
      <c r="I2439" s="4">
        <v>18525</v>
      </c>
      <c r="J2439" s="4">
        <f>Table1[[#This Row],[Basic Salary]]+Table1[[#This Row],[Bonus]]</f>
        <v>91624</v>
      </c>
      <c r="K2439">
        <v>72</v>
      </c>
      <c r="L2439">
        <v>66</v>
      </c>
      <c r="M2439" t="s">
        <v>34</v>
      </c>
      <c r="N2439">
        <v>102</v>
      </c>
    </row>
    <row r="2440" spans="1:14" x14ac:dyDescent="0.35">
      <c r="A2440" t="s">
        <v>4937</v>
      </c>
      <c r="B2440" t="s">
        <v>48</v>
      </c>
      <c r="C2440" t="s">
        <v>15</v>
      </c>
      <c r="D2440" t="s">
        <v>43</v>
      </c>
      <c r="E2440" t="s">
        <v>17</v>
      </c>
      <c r="F2440" s="2">
        <v>42223</v>
      </c>
      <c r="G2440" s="2">
        <v>39865</v>
      </c>
      <c r="H2440" s="4">
        <v>80286</v>
      </c>
      <c r="I2440" s="4">
        <v>11333</v>
      </c>
      <c r="J2440" s="4">
        <f>Table1[[#This Row],[Basic Salary]]+Table1[[#This Row],[Bonus]]</f>
        <v>91619</v>
      </c>
      <c r="K2440">
        <v>66</v>
      </c>
      <c r="L2440">
        <v>79</v>
      </c>
      <c r="M2440" t="s">
        <v>18</v>
      </c>
      <c r="N2440">
        <v>101</v>
      </c>
    </row>
    <row r="2441" spans="1:14" x14ac:dyDescent="0.35">
      <c r="A2441" t="s">
        <v>4316</v>
      </c>
      <c r="B2441" t="s">
        <v>14</v>
      </c>
      <c r="C2441" t="s">
        <v>21</v>
      </c>
      <c r="D2441" t="s">
        <v>16</v>
      </c>
      <c r="E2441" t="s">
        <v>17</v>
      </c>
      <c r="F2441" s="2">
        <v>43027</v>
      </c>
      <c r="G2441" s="2">
        <v>30114</v>
      </c>
      <c r="H2441" s="4">
        <v>73385</v>
      </c>
      <c r="I2441" s="4">
        <v>18199</v>
      </c>
      <c r="J2441" s="4">
        <f>Table1[[#This Row],[Basic Salary]]+Table1[[#This Row],[Bonus]]</f>
        <v>91584</v>
      </c>
      <c r="K2441">
        <v>92</v>
      </c>
      <c r="L2441">
        <v>69</v>
      </c>
      <c r="M2441" t="s">
        <v>23</v>
      </c>
      <c r="N2441">
        <v>102</v>
      </c>
    </row>
    <row r="2442" spans="1:14" x14ac:dyDescent="0.35">
      <c r="A2442" t="s">
        <v>3531</v>
      </c>
      <c r="B2442" t="s">
        <v>29</v>
      </c>
      <c r="C2442" t="s">
        <v>21</v>
      </c>
      <c r="D2442" t="s">
        <v>16</v>
      </c>
      <c r="E2442" t="s">
        <v>26</v>
      </c>
      <c r="F2442" s="2">
        <v>42755</v>
      </c>
      <c r="G2442" s="2">
        <v>37397</v>
      </c>
      <c r="H2442" s="4">
        <v>69033</v>
      </c>
      <c r="I2442" s="4">
        <v>22541</v>
      </c>
      <c r="J2442" s="4">
        <f>Table1[[#This Row],[Basic Salary]]+Table1[[#This Row],[Bonus]]</f>
        <v>91574</v>
      </c>
      <c r="K2442">
        <v>63</v>
      </c>
      <c r="L2442">
        <v>91</v>
      </c>
      <c r="M2442" t="s">
        <v>31</v>
      </c>
      <c r="N2442">
        <v>112</v>
      </c>
    </row>
    <row r="2443" spans="1:14" x14ac:dyDescent="0.35">
      <c r="A2443" t="s">
        <v>1337</v>
      </c>
      <c r="B2443" t="s">
        <v>95</v>
      </c>
      <c r="C2443" t="s">
        <v>21</v>
      </c>
      <c r="D2443" t="s">
        <v>33</v>
      </c>
      <c r="E2443" t="s">
        <v>51</v>
      </c>
      <c r="F2443" s="2">
        <v>42966</v>
      </c>
      <c r="G2443" s="2">
        <v>39669</v>
      </c>
      <c r="H2443" s="4">
        <v>70705</v>
      </c>
      <c r="I2443" s="4">
        <v>20867</v>
      </c>
      <c r="J2443" s="4">
        <f>Table1[[#This Row],[Basic Salary]]+Table1[[#This Row],[Bonus]]</f>
        <v>91572</v>
      </c>
      <c r="K2443">
        <v>93</v>
      </c>
      <c r="L2443">
        <v>82</v>
      </c>
      <c r="M2443" t="s">
        <v>37</v>
      </c>
      <c r="N2443">
        <v>110</v>
      </c>
    </row>
    <row r="2444" spans="1:14" x14ac:dyDescent="0.35">
      <c r="A2444" t="s">
        <v>2626</v>
      </c>
      <c r="B2444" t="s">
        <v>60</v>
      </c>
      <c r="C2444" t="s">
        <v>15</v>
      </c>
      <c r="D2444" t="s">
        <v>43</v>
      </c>
      <c r="E2444" t="s">
        <v>26</v>
      </c>
      <c r="F2444" s="2">
        <v>42797</v>
      </c>
      <c r="G2444" s="2">
        <v>32661</v>
      </c>
      <c r="H2444" s="4">
        <v>85243</v>
      </c>
      <c r="I2444" s="4">
        <v>6321</v>
      </c>
      <c r="J2444" s="4">
        <f>Table1[[#This Row],[Basic Salary]]+Table1[[#This Row],[Bonus]]</f>
        <v>91564</v>
      </c>
      <c r="K2444">
        <v>72</v>
      </c>
      <c r="L2444">
        <v>59</v>
      </c>
      <c r="M2444" t="s">
        <v>18</v>
      </c>
      <c r="N2444">
        <v>106</v>
      </c>
    </row>
    <row r="2445" spans="1:14" x14ac:dyDescent="0.35">
      <c r="A2445" t="s">
        <v>1047</v>
      </c>
      <c r="B2445" t="s">
        <v>57</v>
      </c>
      <c r="C2445" t="s">
        <v>15</v>
      </c>
      <c r="D2445" t="s">
        <v>25</v>
      </c>
      <c r="E2445" t="s">
        <v>26</v>
      </c>
      <c r="F2445" s="2">
        <v>45268</v>
      </c>
      <c r="G2445" s="2">
        <v>30647</v>
      </c>
      <c r="H2445" s="4">
        <v>64498</v>
      </c>
      <c r="I2445" s="4">
        <v>27054</v>
      </c>
      <c r="J2445" s="4">
        <f>Table1[[#This Row],[Basic Salary]]+Table1[[#This Row],[Bonus]]</f>
        <v>91552</v>
      </c>
      <c r="K2445">
        <v>95</v>
      </c>
      <c r="L2445">
        <v>95</v>
      </c>
      <c r="M2445" t="s">
        <v>27</v>
      </c>
      <c r="N2445">
        <v>106</v>
      </c>
    </row>
    <row r="2446" spans="1:14" x14ac:dyDescent="0.35">
      <c r="A2446" t="s">
        <v>351</v>
      </c>
      <c r="B2446" t="s">
        <v>39</v>
      </c>
      <c r="C2446" t="s">
        <v>21</v>
      </c>
      <c r="D2446" t="s">
        <v>43</v>
      </c>
      <c r="E2446" t="s">
        <v>65</v>
      </c>
      <c r="F2446" s="2">
        <v>44359</v>
      </c>
      <c r="G2446" s="2">
        <v>35507</v>
      </c>
      <c r="H2446" s="4">
        <v>80448</v>
      </c>
      <c r="I2446" s="4">
        <v>11086</v>
      </c>
      <c r="J2446" s="4">
        <f>Table1[[#This Row],[Basic Salary]]+Table1[[#This Row],[Bonus]]</f>
        <v>91534</v>
      </c>
      <c r="K2446">
        <v>91</v>
      </c>
      <c r="L2446">
        <v>80</v>
      </c>
      <c r="M2446" t="s">
        <v>23</v>
      </c>
      <c r="N2446">
        <v>106</v>
      </c>
    </row>
    <row r="2447" spans="1:14" x14ac:dyDescent="0.35">
      <c r="A2447" t="s">
        <v>3901</v>
      </c>
      <c r="B2447" t="s">
        <v>77</v>
      </c>
      <c r="C2447" t="s">
        <v>21</v>
      </c>
      <c r="D2447" t="s">
        <v>16</v>
      </c>
      <c r="E2447" t="s">
        <v>26</v>
      </c>
      <c r="F2447" s="2">
        <v>44634</v>
      </c>
      <c r="G2447" s="2">
        <v>38053</v>
      </c>
      <c r="H2447" s="4">
        <v>74035</v>
      </c>
      <c r="I2447" s="4">
        <v>17474</v>
      </c>
      <c r="J2447" s="4">
        <f>Table1[[#This Row],[Basic Salary]]+Table1[[#This Row],[Bonus]]</f>
        <v>91509</v>
      </c>
      <c r="K2447">
        <v>93</v>
      </c>
      <c r="L2447">
        <v>46</v>
      </c>
      <c r="M2447" t="s">
        <v>27</v>
      </c>
      <c r="N2447">
        <v>113</v>
      </c>
    </row>
    <row r="2448" spans="1:14" x14ac:dyDescent="0.35">
      <c r="A2448" t="s">
        <v>2442</v>
      </c>
      <c r="B2448" t="s">
        <v>45</v>
      </c>
      <c r="C2448" t="s">
        <v>21</v>
      </c>
      <c r="D2448" t="s">
        <v>81</v>
      </c>
      <c r="E2448" t="s">
        <v>26</v>
      </c>
      <c r="F2448" s="2">
        <v>44976</v>
      </c>
      <c r="G2448" s="2">
        <v>29974</v>
      </c>
      <c r="H2448" s="4">
        <v>65037</v>
      </c>
      <c r="I2448" s="4">
        <v>26466</v>
      </c>
      <c r="J2448" s="4">
        <f>Table1[[#This Row],[Basic Salary]]+Table1[[#This Row],[Bonus]]</f>
        <v>91503</v>
      </c>
      <c r="K2448">
        <v>71</v>
      </c>
      <c r="L2448">
        <v>97</v>
      </c>
      <c r="M2448" t="s">
        <v>37</v>
      </c>
      <c r="N2448">
        <v>115</v>
      </c>
    </row>
    <row r="2449" spans="1:14" x14ac:dyDescent="0.35">
      <c r="A2449" t="s">
        <v>4709</v>
      </c>
      <c r="B2449" t="s">
        <v>89</v>
      </c>
      <c r="C2449" t="s">
        <v>21</v>
      </c>
      <c r="D2449" t="s">
        <v>43</v>
      </c>
      <c r="E2449" t="s">
        <v>17</v>
      </c>
      <c r="F2449" s="2">
        <v>44490</v>
      </c>
      <c r="G2449" s="2">
        <v>32886</v>
      </c>
      <c r="H2449" s="4">
        <v>76823</v>
      </c>
      <c r="I2449" s="4">
        <v>14679</v>
      </c>
      <c r="J2449" s="4">
        <f>Table1[[#This Row],[Basic Salary]]+Table1[[#This Row],[Bonus]]</f>
        <v>91502</v>
      </c>
      <c r="K2449">
        <v>71</v>
      </c>
      <c r="L2449">
        <v>71</v>
      </c>
      <c r="M2449" t="s">
        <v>37</v>
      </c>
      <c r="N2449">
        <v>115</v>
      </c>
    </row>
    <row r="2450" spans="1:14" x14ac:dyDescent="0.35">
      <c r="A2450" t="s">
        <v>3175</v>
      </c>
      <c r="B2450" t="s">
        <v>45</v>
      </c>
      <c r="C2450" t="s">
        <v>21</v>
      </c>
      <c r="D2450" t="s">
        <v>81</v>
      </c>
      <c r="E2450" t="s">
        <v>17</v>
      </c>
      <c r="F2450" s="2">
        <v>43154</v>
      </c>
      <c r="G2450" s="2">
        <v>38634</v>
      </c>
      <c r="H2450" s="4">
        <v>67657</v>
      </c>
      <c r="I2450" s="4">
        <v>23836</v>
      </c>
      <c r="J2450" s="4">
        <f>Table1[[#This Row],[Basic Salary]]+Table1[[#This Row],[Bonus]]</f>
        <v>91493</v>
      </c>
      <c r="K2450">
        <v>90</v>
      </c>
      <c r="L2450">
        <v>61</v>
      </c>
      <c r="M2450" t="s">
        <v>37</v>
      </c>
      <c r="N2450">
        <v>103</v>
      </c>
    </row>
    <row r="2451" spans="1:14" x14ac:dyDescent="0.35">
      <c r="A2451" t="s">
        <v>1260</v>
      </c>
      <c r="B2451" t="s">
        <v>42</v>
      </c>
      <c r="C2451" t="s">
        <v>21</v>
      </c>
      <c r="D2451" t="s">
        <v>46</v>
      </c>
      <c r="E2451" t="s">
        <v>17</v>
      </c>
      <c r="F2451" s="2">
        <v>44532</v>
      </c>
      <c r="G2451" s="2">
        <v>31239</v>
      </c>
      <c r="H2451" s="4">
        <v>81669</v>
      </c>
      <c r="I2451" s="4">
        <v>9792</v>
      </c>
      <c r="J2451" s="4">
        <f>Table1[[#This Row],[Basic Salary]]+Table1[[#This Row],[Bonus]]</f>
        <v>91461</v>
      </c>
      <c r="K2451">
        <v>100</v>
      </c>
      <c r="L2451">
        <v>41</v>
      </c>
      <c r="M2451" t="s">
        <v>37</v>
      </c>
      <c r="N2451">
        <v>105</v>
      </c>
    </row>
    <row r="2452" spans="1:14" x14ac:dyDescent="0.35">
      <c r="A2452" t="s">
        <v>3917</v>
      </c>
      <c r="B2452" t="s">
        <v>87</v>
      </c>
      <c r="C2452" t="s">
        <v>15</v>
      </c>
      <c r="D2452" t="s">
        <v>81</v>
      </c>
      <c r="E2452" t="s">
        <v>22</v>
      </c>
      <c r="F2452" s="2">
        <v>45981</v>
      </c>
      <c r="G2452" s="2">
        <v>32574</v>
      </c>
      <c r="H2452" s="4">
        <v>73286</v>
      </c>
      <c r="I2452" s="4">
        <v>18148</v>
      </c>
      <c r="J2452" s="4">
        <f>Table1[[#This Row],[Basic Salary]]+Table1[[#This Row],[Bonus]]</f>
        <v>91434</v>
      </c>
      <c r="K2452">
        <v>75</v>
      </c>
      <c r="L2452">
        <v>94</v>
      </c>
      <c r="M2452" t="s">
        <v>18</v>
      </c>
      <c r="N2452">
        <v>119</v>
      </c>
    </row>
    <row r="2453" spans="1:14" x14ac:dyDescent="0.35">
      <c r="A2453" t="s">
        <v>4885</v>
      </c>
      <c r="B2453" t="s">
        <v>93</v>
      </c>
      <c r="C2453" t="s">
        <v>21</v>
      </c>
      <c r="D2453" t="s">
        <v>33</v>
      </c>
      <c r="E2453" t="s">
        <v>51</v>
      </c>
      <c r="F2453" s="2">
        <v>43961</v>
      </c>
      <c r="G2453" s="2">
        <v>35913</v>
      </c>
      <c r="H2453" s="4">
        <v>81977</v>
      </c>
      <c r="I2453" s="4">
        <v>9419</v>
      </c>
      <c r="J2453" s="4">
        <f>Table1[[#This Row],[Basic Salary]]+Table1[[#This Row],[Bonus]]</f>
        <v>91396</v>
      </c>
      <c r="K2453">
        <v>62</v>
      </c>
      <c r="L2453">
        <v>73</v>
      </c>
      <c r="M2453" t="s">
        <v>31</v>
      </c>
      <c r="N2453">
        <v>101</v>
      </c>
    </row>
    <row r="2454" spans="1:14" x14ac:dyDescent="0.35">
      <c r="A2454" t="s">
        <v>357</v>
      </c>
      <c r="B2454" t="s">
        <v>85</v>
      </c>
      <c r="C2454" t="s">
        <v>15</v>
      </c>
      <c r="D2454" t="s">
        <v>40</v>
      </c>
      <c r="E2454" t="s">
        <v>30</v>
      </c>
      <c r="F2454" s="2">
        <v>43432</v>
      </c>
      <c r="G2454" s="2">
        <v>30646</v>
      </c>
      <c r="H2454" s="4">
        <v>82549</v>
      </c>
      <c r="I2454" s="4">
        <v>8846</v>
      </c>
      <c r="J2454" s="4">
        <f>Table1[[#This Row],[Basic Salary]]+Table1[[#This Row],[Bonus]]</f>
        <v>91395</v>
      </c>
      <c r="K2454">
        <v>75</v>
      </c>
      <c r="L2454">
        <v>53</v>
      </c>
      <c r="M2454" t="s">
        <v>34</v>
      </c>
      <c r="N2454">
        <v>119</v>
      </c>
    </row>
    <row r="2455" spans="1:14" x14ac:dyDescent="0.35">
      <c r="A2455" t="s">
        <v>4009</v>
      </c>
      <c r="B2455" t="s">
        <v>95</v>
      </c>
      <c r="C2455" t="s">
        <v>15</v>
      </c>
      <c r="D2455" t="s">
        <v>46</v>
      </c>
      <c r="E2455" t="s">
        <v>65</v>
      </c>
      <c r="F2455" s="2">
        <v>44395</v>
      </c>
      <c r="G2455" s="2">
        <v>32214</v>
      </c>
      <c r="H2455" s="4">
        <v>83727</v>
      </c>
      <c r="I2455" s="4">
        <v>7659</v>
      </c>
      <c r="J2455" s="4">
        <f>Table1[[#This Row],[Basic Salary]]+Table1[[#This Row],[Bonus]]</f>
        <v>91386</v>
      </c>
      <c r="K2455">
        <v>96</v>
      </c>
      <c r="L2455">
        <v>60</v>
      </c>
      <c r="M2455" t="s">
        <v>31</v>
      </c>
      <c r="N2455">
        <v>101</v>
      </c>
    </row>
    <row r="2456" spans="1:14" x14ac:dyDescent="0.35">
      <c r="A2456" t="s">
        <v>3155</v>
      </c>
      <c r="B2456" t="s">
        <v>89</v>
      </c>
      <c r="C2456" t="s">
        <v>15</v>
      </c>
      <c r="D2456" t="s">
        <v>46</v>
      </c>
      <c r="E2456" t="s">
        <v>65</v>
      </c>
      <c r="F2456" s="2">
        <v>44262</v>
      </c>
      <c r="G2456" s="2">
        <v>39498</v>
      </c>
      <c r="H2456" s="4">
        <v>84751</v>
      </c>
      <c r="I2456" s="4">
        <v>6610</v>
      </c>
      <c r="J2456" s="4">
        <f>Table1[[#This Row],[Basic Salary]]+Table1[[#This Row],[Bonus]]</f>
        <v>91361</v>
      </c>
      <c r="K2456">
        <v>72</v>
      </c>
      <c r="L2456">
        <v>50</v>
      </c>
      <c r="M2456" t="s">
        <v>37</v>
      </c>
      <c r="N2456">
        <v>101</v>
      </c>
    </row>
    <row r="2457" spans="1:14" x14ac:dyDescent="0.35">
      <c r="A2457" t="s">
        <v>937</v>
      </c>
      <c r="B2457" t="s">
        <v>93</v>
      </c>
      <c r="C2457" t="s">
        <v>21</v>
      </c>
      <c r="D2457" t="s">
        <v>81</v>
      </c>
      <c r="E2457" t="s">
        <v>51</v>
      </c>
      <c r="F2457" s="2">
        <v>43032</v>
      </c>
      <c r="G2457" s="2">
        <v>40362</v>
      </c>
      <c r="H2457" s="4">
        <v>74827</v>
      </c>
      <c r="I2457" s="4">
        <v>16515</v>
      </c>
      <c r="J2457" s="4">
        <f>Table1[[#This Row],[Basic Salary]]+Table1[[#This Row],[Bonus]]</f>
        <v>91342</v>
      </c>
      <c r="K2457">
        <v>100</v>
      </c>
      <c r="L2457">
        <v>53</v>
      </c>
      <c r="M2457" t="s">
        <v>23</v>
      </c>
      <c r="N2457">
        <v>117</v>
      </c>
    </row>
    <row r="2458" spans="1:14" x14ac:dyDescent="0.35">
      <c r="A2458" t="s">
        <v>4862</v>
      </c>
      <c r="B2458" t="s">
        <v>50</v>
      </c>
      <c r="C2458" t="s">
        <v>21</v>
      </c>
      <c r="D2458" t="s">
        <v>43</v>
      </c>
      <c r="E2458" t="s">
        <v>51</v>
      </c>
      <c r="F2458" s="2">
        <v>44376</v>
      </c>
      <c r="G2458" s="2">
        <v>37067</v>
      </c>
      <c r="H2458" s="4">
        <v>78851</v>
      </c>
      <c r="I2458" s="4">
        <v>12479</v>
      </c>
      <c r="J2458" s="4">
        <f>Table1[[#This Row],[Basic Salary]]+Table1[[#This Row],[Bonus]]</f>
        <v>91330</v>
      </c>
      <c r="K2458">
        <v>75</v>
      </c>
      <c r="L2458">
        <v>83</v>
      </c>
      <c r="M2458" t="s">
        <v>34</v>
      </c>
      <c r="N2458">
        <v>102</v>
      </c>
    </row>
    <row r="2459" spans="1:14" x14ac:dyDescent="0.35">
      <c r="A2459" t="s">
        <v>4922</v>
      </c>
      <c r="B2459" t="s">
        <v>20</v>
      </c>
      <c r="C2459" t="s">
        <v>15</v>
      </c>
      <c r="D2459" t="s">
        <v>46</v>
      </c>
      <c r="E2459" t="s">
        <v>22</v>
      </c>
      <c r="F2459" s="2">
        <v>42752</v>
      </c>
      <c r="G2459" s="2">
        <v>35667</v>
      </c>
      <c r="H2459" s="4">
        <v>65444</v>
      </c>
      <c r="I2459" s="4">
        <v>25885</v>
      </c>
      <c r="J2459" s="4">
        <f>Table1[[#This Row],[Basic Salary]]+Table1[[#This Row],[Bonus]]</f>
        <v>91329</v>
      </c>
      <c r="K2459">
        <v>69</v>
      </c>
      <c r="L2459">
        <v>46</v>
      </c>
      <c r="M2459" t="s">
        <v>18</v>
      </c>
      <c r="N2459">
        <v>117</v>
      </c>
    </row>
    <row r="2460" spans="1:14" x14ac:dyDescent="0.35">
      <c r="A2460" t="s">
        <v>4909</v>
      </c>
      <c r="B2460" t="s">
        <v>62</v>
      </c>
      <c r="C2460" t="s">
        <v>15</v>
      </c>
      <c r="D2460" t="s">
        <v>46</v>
      </c>
      <c r="E2460" t="s">
        <v>65</v>
      </c>
      <c r="F2460" s="2">
        <v>42208</v>
      </c>
      <c r="G2460" s="2">
        <v>30842</v>
      </c>
      <c r="H2460" s="4">
        <v>77345</v>
      </c>
      <c r="I2460" s="4">
        <v>13971</v>
      </c>
      <c r="J2460" s="4">
        <f>Table1[[#This Row],[Basic Salary]]+Table1[[#This Row],[Bonus]]</f>
        <v>91316</v>
      </c>
      <c r="K2460">
        <v>74</v>
      </c>
      <c r="L2460">
        <v>41</v>
      </c>
      <c r="M2460" t="s">
        <v>18</v>
      </c>
      <c r="N2460">
        <v>108</v>
      </c>
    </row>
    <row r="2461" spans="1:14" x14ac:dyDescent="0.35">
      <c r="A2461" t="s">
        <v>2856</v>
      </c>
      <c r="B2461" t="s">
        <v>95</v>
      </c>
      <c r="C2461" t="s">
        <v>15</v>
      </c>
      <c r="D2461" t="s">
        <v>81</v>
      </c>
      <c r="E2461" t="s">
        <v>30</v>
      </c>
      <c r="F2461" s="2">
        <v>44268</v>
      </c>
      <c r="G2461" s="2">
        <v>34515</v>
      </c>
      <c r="H2461" s="4">
        <v>70151</v>
      </c>
      <c r="I2461" s="4">
        <v>21154</v>
      </c>
      <c r="J2461" s="4">
        <f>Table1[[#This Row],[Basic Salary]]+Table1[[#This Row],[Bonus]]</f>
        <v>91305</v>
      </c>
      <c r="K2461">
        <v>83</v>
      </c>
      <c r="L2461">
        <v>77</v>
      </c>
      <c r="M2461" t="s">
        <v>23</v>
      </c>
      <c r="N2461">
        <v>110</v>
      </c>
    </row>
    <row r="2462" spans="1:14" x14ac:dyDescent="0.35">
      <c r="A2462" t="s">
        <v>3165</v>
      </c>
      <c r="B2462" t="s">
        <v>29</v>
      </c>
      <c r="C2462" t="s">
        <v>21</v>
      </c>
      <c r="D2462" t="s">
        <v>46</v>
      </c>
      <c r="E2462" t="s">
        <v>51</v>
      </c>
      <c r="F2462" s="2">
        <v>43139</v>
      </c>
      <c r="G2462" s="2">
        <v>40123</v>
      </c>
      <c r="H2462" s="4">
        <v>83617</v>
      </c>
      <c r="I2462" s="4">
        <v>7609</v>
      </c>
      <c r="J2462" s="4">
        <f>Table1[[#This Row],[Basic Salary]]+Table1[[#This Row],[Bonus]]</f>
        <v>91226</v>
      </c>
      <c r="K2462">
        <v>96</v>
      </c>
      <c r="L2462">
        <v>79</v>
      </c>
      <c r="M2462" t="s">
        <v>53</v>
      </c>
      <c r="N2462">
        <v>107</v>
      </c>
    </row>
    <row r="2463" spans="1:14" x14ac:dyDescent="0.35">
      <c r="A2463" t="s">
        <v>178</v>
      </c>
      <c r="B2463" t="s">
        <v>42</v>
      </c>
      <c r="C2463" t="s">
        <v>21</v>
      </c>
      <c r="D2463" t="s">
        <v>43</v>
      </c>
      <c r="E2463" t="s">
        <v>17</v>
      </c>
      <c r="F2463" s="2">
        <v>43474</v>
      </c>
      <c r="G2463" s="2">
        <v>30213</v>
      </c>
      <c r="H2463" s="4">
        <v>77184</v>
      </c>
      <c r="I2463" s="4">
        <v>14040</v>
      </c>
      <c r="J2463" s="4">
        <f>Table1[[#This Row],[Basic Salary]]+Table1[[#This Row],[Bonus]]</f>
        <v>91224</v>
      </c>
      <c r="K2463">
        <v>72</v>
      </c>
      <c r="L2463">
        <v>47</v>
      </c>
      <c r="M2463" t="s">
        <v>34</v>
      </c>
      <c r="N2463">
        <v>115</v>
      </c>
    </row>
    <row r="2464" spans="1:14" x14ac:dyDescent="0.35">
      <c r="A2464" t="s">
        <v>4150</v>
      </c>
      <c r="B2464" t="s">
        <v>69</v>
      </c>
      <c r="C2464" t="s">
        <v>15</v>
      </c>
      <c r="D2464" t="s">
        <v>25</v>
      </c>
      <c r="E2464" t="s">
        <v>65</v>
      </c>
      <c r="F2464" s="2">
        <v>44920</v>
      </c>
      <c r="G2464" s="2">
        <v>33923</v>
      </c>
      <c r="H2464" s="4">
        <v>74616</v>
      </c>
      <c r="I2464" s="4">
        <v>16590</v>
      </c>
      <c r="J2464" s="4">
        <f>Table1[[#This Row],[Basic Salary]]+Table1[[#This Row],[Bonus]]</f>
        <v>91206</v>
      </c>
      <c r="K2464">
        <v>86</v>
      </c>
      <c r="L2464">
        <v>94</v>
      </c>
      <c r="M2464" t="s">
        <v>34</v>
      </c>
      <c r="N2464">
        <v>117</v>
      </c>
    </row>
    <row r="2465" spans="1:14" x14ac:dyDescent="0.35">
      <c r="A2465" t="s">
        <v>232</v>
      </c>
      <c r="B2465" t="s">
        <v>89</v>
      </c>
      <c r="C2465" t="s">
        <v>15</v>
      </c>
      <c r="D2465" t="s">
        <v>46</v>
      </c>
      <c r="E2465" t="s">
        <v>65</v>
      </c>
      <c r="F2465" s="2">
        <v>42263</v>
      </c>
      <c r="G2465" s="2">
        <v>40952</v>
      </c>
      <c r="H2465" s="4">
        <v>84988</v>
      </c>
      <c r="I2465" s="4">
        <v>6211</v>
      </c>
      <c r="J2465" s="4">
        <f>Table1[[#This Row],[Basic Salary]]+Table1[[#This Row],[Bonus]]</f>
        <v>91199</v>
      </c>
      <c r="K2465">
        <v>78</v>
      </c>
      <c r="L2465">
        <v>52</v>
      </c>
      <c r="M2465" t="s">
        <v>53</v>
      </c>
      <c r="N2465">
        <v>107</v>
      </c>
    </row>
    <row r="2466" spans="1:14" x14ac:dyDescent="0.35">
      <c r="A2466" t="s">
        <v>4274</v>
      </c>
      <c r="B2466" t="s">
        <v>75</v>
      </c>
      <c r="C2466" t="s">
        <v>15</v>
      </c>
      <c r="D2466" t="s">
        <v>25</v>
      </c>
      <c r="E2466" t="s">
        <v>26</v>
      </c>
      <c r="F2466" s="2">
        <v>43030</v>
      </c>
      <c r="G2466" s="2">
        <v>29505</v>
      </c>
      <c r="H2466" s="4">
        <v>81644</v>
      </c>
      <c r="I2466" s="4">
        <v>9542</v>
      </c>
      <c r="J2466" s="4">
        <f>Table1[[#This Row],[Basic Salary]]+Table1[[#This Row],[Bonus]]</f>
        <v>91186</v>
      </c>
      <c r="K2466">
        <v>87</v>
      </c>
      <c r="L2466">
        <v>40</v>
      </c>
      <c r="M2466" t="s">
        <v>27</v>
      </c>
      <c r="N2466">
        <v>115</v>
      </c>
    </row>
    <row r="2467" spans="1:14" x14ac:dyDescent="0.35">
      <c r="A2467" t="s">
        <v>3029</v>
      </c>
      <c r="B2467" t="s">
        <v>42</v>
      </c>
      <c r="C2467" t="s">
        <v>21</v>
      </c>
      <c r="D2467" t="s">
        <v>43</v>
      </c>
      <c r="E2467" t="s">
        <v>22</v>
      </c>
      <c r="F2467" s="2">
        <v>44969</v>
      </c>
      <c r="G2467" s="2">
        <v>39660</v>
      </c>
      <c r="H2467" s="4">
        <v>78880</v>
      </c>
      <c r="I2467" s="4">
        <v>12283</v>
      </c>
      <c r="J2467" s="4">
        <f>Table1[[#This Row],[Basic Salary]]+Table1[[#This Row],[Bonus]]</f>
        <v>91163</v>
      </c>
      <c r="K2467">
        <v>86</v>
      </c>
      <c r="L2467">
        <v>93</v>
      </c>
      <c r="M2467" t="s">
        <v>53</v>
      </c>
      <c r="N2467">
        <v>108</v>
      </c>
    </row>
    <row r="2468" spans="1:14" x14ac:dyDescent="0.35">
      <c r="A2468" t="s">
        <v>3043</v>
      </c>
      <c r="B2468" t="s">
        <v>69</v>
      </c>
      <c r="C2468" t="s">
        <v>21</v>
      </c>
      <c r="D2468" t="s">
        <v>40</v>
      </c>
      <c r="E2468" t="s">
        <v>22</v>
      </c>
      <c r="F2468" s="2">
        <v>45452</v>
      </c>
      <c r="G2468" s="2">
        <v>33321</v>
      </c>
      <c r="H2468" s="4">
        <v>75895</v>
      </c>
      <c r="I2468" s="4">
        <v>15262</v>
      </c>
      <c r="J2468" s="4">
        <f>Table1[[#This Row],[Basic Salary]]+Table1[[#This Row],[Bonus]]</f>
        <v>91157</v>
      </c>
      <c r="K2468">
        <v>84</v>
      </c>
      <c r="L2468">
        <v>74</v>
      </c>
      <c r="M2468" t="s">
        <v>23</v>
      </c>
      <c r="N2468">
        <v>113</v>
      </c>
    </row>
    <row r="2469" spans="1:14" x14ac:dyDescent="0.35">
      <c r="A2469" t="s">
        <v>3748</v>
      </c>
      <c r="B2469" t="s">
        <v>89</v>
      </c>
      <c r="C2469" t="s">
        <v>21</v>
      </c>
      <c r="D2469" t="s">
        <v>81</v>
      </c>
      <c r="E2469" t="s">
        <v>17</v>
      </c>
      <c r="F2469" s="2">
        <v>44857</v>
      </c>
      <c r="G2469" s="2">
        <v>37422</v>
      </c>
      <c r="H2469" s="4">
        <v>83555</v>
      </c>
      <c r="I2469" s="4">
        <v>7589</v>
      </c>
      <c r="J2469" s="4">
        <f>Table1[[#This Row],[Basic Salary]]+Table1[[#This Row],[Bonus]]</f>
        <v>91144</v>
      </c>
      <c r="K2469">
        <v>68</v>
      </c>
      <c r="L2469">
        <v>43</v>
      </c>
      <c r="M2469" t="s">
        <v>18</v>
      </c>
      <c r="N2469">
        <v>116</v>
      </c>
    </row>
    <row r="2470" spans="1:14" x14ac:dyDescent="0.35">
      <c r="A2470" t="s">
        <v>2570</v>
      </c>
      <c r="B2470" t="s">
        <v>75</v>
      </c>
      <c r="C2470" t="s">
        <v>21</v>
      </c>
      <c r="D2470" t="s">
        <v>16</v>
      </c>
      <c r="E2470" t="s">
        <v>30</v>
      </c>
      <c r="F2470" s="2">
        <v>46003</v>
      </c>
      <c r="G2470" s="2">
        <v>33090</v>
      </c>
      <c r="H2470" s="4">
        <v>72623</v>
      </c>
      <c r="I2470" s="4">
        <v>18497</v>
      </c>
      <c r="J2470" s="4">
        <f>Table1[[#This Row],[Basic Salary]]+Table1[[#This Row],[Bonus]]</f>
        <v>91120</v>
      </c>
      <c r="K2470">
        <v>87</v>
      </c>
      <c r="L2470">
        <v>42</v>
      </c>
      <c r="M2470" t="s">
        <v>31</v>
      </c>
      <c r="N2470">
        <v>102</v>
      </c>
    </row>
    <row r="2471" spans="1:14" x14ac:dyDescent="0.35">
      <c r="A2471" t="s">
        <v>1912</v>
      </c>
      <c r="B2471" t="s">
        <v>60</v>
      </c>
      <c r="C2471" t="s">
        <v>21</v>
      </c>
      <c r="D2471" t="s">
        <v>40</v>
      </c>
      <c r="E2471" t="s">
        <v>22</v>
      </c>
      <c r="F2471" s="2">
        <v>42784</v>
      </c>
      <c r="G2471" s="2">
        <v>32796</v>
      </c>
      <c r="H2471" s="4">
        <v>83653</v>
      </c>
      <c r="I2471" s="4">
        <v>7435</v>
      </c>
      <c r="J2471" s="4">
        <f>Table1[[#This Row],[Basic Salary]]+Table1[[#This Row],[Bonus]]</f>
        <v>91088</v>
      </c>
      <c r="K2471">
        <v>94</v>
      </c>
      <c r="L2471">
        <v>58</v>
      </c>
      <c r="M2471" t="s">
        <v>31</v>
      </c>
      <c r="N2471">
        <v>109</v>
      </c>
    </row>
    <row r="2472" spans="1:14" x14ac:dyDescent="0.35">
      <c r="A2472" t="s">
        <v>790</v>
      </c>
      <c r="B2472" t="s">
        <v>75</v>
      </c>
      <c r="C2472" t="s">
        <v>15</v>
      </c>
      <c r="D2472" t="s">
        <v>81</v>
      </c>
      <c r="E2472" t="s">
        <v>65</v>
      </c>
      <c r="F2472" s="2">
        <v>42221</v>
      </c>
      <c r="G2472" s="2">
        <v>33688</v>
      </c>
      <c r="H2472" s="4">
        <v>72338</v>
      </c>
      <c r="I2472" s="4">
        <v>18746</v>
      </c>
      <c r="J2472" s="4">
        <f>Table1[[#This Row],[Basic Salary]]+Table1[[#This Row],[Bonus]]</f>
        <v>91084</v>
      </c>
      <c r="K2472">
        <v>100</v>
      </c>
      <c r="L2472">
        <v>98</v>
      </c>
      <c r="M2472" t="s">
        <v>31</v>
      </c>
      <c r="N2472">
        <v>102</v>
      </c>
    </row>
    <row r="2473" spans="1:14" x14ac:dyDescent="0.35">
      <c r="A2473" t="s">
        <v>4400</v>
      </c>
      <c r="B2473" t="s">
        <v>93</v>
      </c>
      <c r="C2473" t="s">
        <v>21</v>
      </c>
      <c r="D2473" t="s">
        <v>33</v>
      </c>
      <c r="E2473" t="s">
        <v>65</v>
      </c>
      <c r="F2473" s="2">
        <v>44923</v>
      </c>
      <c r="G2473" s="2">
        <v>31447</v>
      </c>
      <c r="H2473" s="4">
        <v>61511</v>
      </c>
      <c r="I2473" s="4">
        <v>29570</v>
      </c>
      <c r="J2473" s="4">
        <f>Table1[[#This Row],[Basic Salary]]+Table1[[#This Row],[Bonus]]</f>
        <v>91081</v>
      </c>
      <c r="K2473">
        <v>98</v>
      </c>
      <c r="L2473">
        <v>44</v>
      </c>
      <c r="M2473" t="s">
        <v>37</v>
      </c>
      <c r="N2473">
        <v>120</v>
      </c>
    </row>
    <row r="2474" spans="1:14" x14ac:dyDescent="0.35">
      <c r="A2474" t="s">
        <v>4331</v>
      </c>
      <c r="B2474" t="s">
        <v>45</v>
      </c>
      <c r="C2474" t="s">
        <v>21</v>
      </c>
      <c r="D2474" t="s">
        <v>46</v>
      </c>
      <c r="E2474" t="s">
        <v>30</v>
      </c>
      <c r="F2474" s="2">
        <v>44066</v>
      </c>
      <c r="G2474" s="2">
        <v>32887</v>
      </c>
      <c r="H2474" s="4">
        <v>74195</v>
      </c>
      <c r="I2474" s="4">
        <v>16848</v>
      </c>
      <c r="J2474" s="4">
        <f>Table1[[#This Row],[Basic Salary]]+Table1[[#This Row],[Bonus]]</f>
        <v>91043</v>
      </c>
      <c r="K2474">
        <v>86</v>
      </c>
      <c r="L2474">
        <v>70</v>
      </c>
      <c r="M2474" t="s">
        <v>53</v>
      </c>
      <c r="N2474">
        <v>115</v>
      </c>
    </row>
    <row r="2475" spans="1:14" x14ac:dyDescent="0.35">
      <c r="A2475" t="s">
        <v>4554</v>
      </c>
      <c r="B2475" t="s">
        <v>85</v>
      </c>
      <c r="C2475" t="s">
        <v>21</v>
      </c>
      <c r="D2475" t="s">
        <v>40</v>
      </c>
      <c r="E2475" t="s">
        <v>30</v>
      </c>
      <c r="F2475" s="2">
        <v>45051</v>
      </c>
      <c r="G2475" s="2">
        <v>38626</v>
      </c>
      <c r="H2475" s="4">
        <v>78532</v>
      </c>
      <c r="I2475" s="4">
        <v>12499</v>
      </c>
      <c r="J2475" s="4">
        <f>Table1[[#This Row],[Basic Salary]]+Table1[[#This Row],[Bonus]]</f>
        <v>91031</v>
      </c>
      <c r="K2475">
        <v>72</v>
      </c>
      <c r="L2475">
        <v>100</v>
      </c>
      <c r="M2475" t="s">
        <v>27</v>
      </c>
      <c r="N2475">
        <v>119</v>
      </c>
    </row>
    <row r="2476" spans="1:14" x14ac:dyDescent="0.35">
      <c r="A2476" t="s">
        <v>2060</v>
      </c>
      <c r="B2476" t="s">
        <v>45</v>
      </c>
      <c r="C2476" t="s">
        <v>15</v>
      </c>
      <c r="D2476" t="s">
        <v>16</v>
      </c>
      <c r="E2476" t="s">
        <v>17</v>
      </c>
      <c r="F2476" s="2">
        <v>45822</v>
      </c>
      <c r="G2476" s="2">
        <v>40284</v>
      </c>
      <c r="H2476" s="4">
        <v>80770</v>
      </c>
      <c r="I2476" s="4">
        <v>10251</v>
      </c>
      <c r="J2476" s="4">
        <f>Table1[[#This Row],[Basic Salary]]+Table1[[#This Row],[Bonus]]</f>
        <v>91021</v>
      </c>
      <c r="K2476">
        <v>71</v>
      </c>
      <c r="L2476">
        <v>47</v>
      </c>
      <c r="M2476" t="s">
        <v>37</v>
      </c>
      <c r="N2476">
        <v>105</v>
      </c>
    </row>
    <row r="2477" spans="1:14" x14ac:dyDescent="0.35">
      <c r="A2477" t="s">
        <v>2526</v>
      </c>
      <c r="B2477" t="s">
        <v>48</v>
      </c>
      <c r="C2477" t="s">
        <v>15</v>
      </c>
      <c r="D2477" t="s">
        <v>43</v>
      </c>
      <c r="E2477" t="s">
        <v>65</v>
      </c>
      <c r="F2477" s="2">
        <v>42745</v>
      </c>
      <c r="G2477" s="2">
        <v>35701</v>
      </c>
      <c r="H2477" s="4">
        <v>83502</v>
      </c>
      <c r="I2477" s="4">
        <v>7490</v>
      </c>
      <c r="J2477" s="4">
        <f>Table1[[#This Row],[Basic Salary]]+Table1[[#This Row],[Bonus]]</f>
        <v>90992</v>
      </c>
      <c r="K2477">
        <v>74</v>
      </c>
      <c r="L2477">
        <v>46</v>
      </c>
      <c r="M2477" t="s">
        <v>27</v>
      </c>
      <c r="N2477">
        <v>112</v>
      </c>
    </row>
    <row r="2478" spans="1:14" x14ac:dyDescent="0.35">
      <c r="A2478" t="s">
        <v>1462</v>
      </c>
      <c r="B2478" t="s">
        <v>45</v>
      </c>
      <c r="C2478" t="s">
        <v>21</v>
      </c>
      <c r="D2478" t="s">
        <v>81</v>
      </c>
      <c r="E2478" t="s">
        <v>17</v>
      </c>
      <c r="F2478" s="2">
        <v>44303</v>
      </c>
      <c r="G2478" s="2">
        <v>37463</v>
      </c>
      <c r="H2478" s="4">
        <v>65475</v>
      </c>
      <c r="I2478" s="4">
        <v>25510</v>
      </c>
      <c r="J2478" s="4">
        <f>Table1[[#This Row],[Basic Salary]]+Table1[[#This Row],[Bonus]]</f>
        <v>90985</v>
      </c>
      <c r="K2478">
        <v>88</v>
      </c>
      <c r="L2478">
        <v>47</v>
      </c>
      <c r="M2478" t="s">
        <v>34</v>
      </c>
      <c r="N2478">
        <v>106</v>
      </c>
    </row>
    <row r="2479" spans="1:14" x14ac:dyDescent="0.35">
      <c r="A2479" t="s">
        <v>2342</v>
      </c>
      <c r="B2479" t="s">
        <v>57</v>
      </c>
      <c r="C2479" t="s">
        <v>21</v>
      </c>
      <c r="D2479" t="s">
        <v>40</v>
      </c>
      <c r="E2479" t="s">
        <v>30</v>
      </c>
      <c r="F2479" s="2">
        <v>44523</v>
      </c>
      <c r="G2479" s="2">
        <v>30597</v>
      </c>
      <c r="H2479" s="4">
        <v>83802</v>
      </c>
      <c r="I2479" s="4">
        <v>7181</v>
      </c>
      <c r="J2479" s="4">
        <f>Table1[[#This Row],[Basic Salary]]+Table1[[#This Row],[Bonus]]</f>
        <v>90983</v>
      </c>
      <c r="K2479">
        <v>63</v>
      </c>
      <c r="L2479">
        <v>61</v>
      </c>
      <c r="M2479" t="s">
        <v>53</v>
      </c>
      <c r="N2479">
        <v>117</v>
      </c>
    </row>
    <row r="2480" spans="1:14" x14ac:dyDescent="0.35">
      <c r="A2480" t="s">
        <v>569</v>
      </c>
      <c r="B2480" t="s">
        <v>89</v>
      </c>
      <c r="C2480" t="s">
        <v>21</v>
      </c>
      <c r="D2480" t="s">
        <v>25</v>
      </c>
      <c r="E2480" t="s">
        <v>26</v>
      </c>
      <c r="F2480" s="2">
        <v>44875</v>
      </c>
      <c r="G2480" s="2">
        <v>35320</v>
      </c>
      <c r="H2480" s="4">
        <v>72851</v>
      </c>
      <c r="I2480" s="4">
        <v>18126</v>
      </c>
      <c r="J2480" s="4">
        <f>Table1[[#This Row],[Basic Salary]]+Table1[[#This Row],[Bonus]]</f>
        <v>90977</v>
      </c>
      <c r="K2480">
        <v>77</v>
      </c>
      <c r="L2480">
        <v>68</v>
      </c>
      <c r="M2480" t="s">
        <v>37</v>
      </c>
      <c r="N2480">
        <v>119</v>
      </c>
    </row>
    <row r="2481" spans="1:14" x14ac:dyDescent="0.35">
      <c r="A2481" t="s">
        <v>3055</v>
      </c>
      <c r="B2481" t="s">
        <v>69</v>
      </c>
      <c r="C2481" t="s">
        <v>15</v>
      </c>
      <c r="D2481" t="s">
        <v>40</v>
      </c>
      <c r="E2481" t="s">
        <v>51</v>
      </c>
      <c r="F2481" s="2">
        <v>43254</v>
      </c>
      <c r="G2481" s="2">
        <v>39195</v>
      </c>
      <c r="H2481" s="4">
        <v>78807</v>
      </c>
      <c r="I2481" s="4">
        <v>12140</v>
      </c>
      <c r="J2481" s="4">
        <f>Table1[[#This Row],[Basic Salary]]+Table1[[#This Row],[Bonus]]</f>
        <v>90947</v>
      </c>
      <c r="K2481">
        <v>91</v>
      </c>
      <c r="L2481">
        <v>98</v>
      </c>
      <c r="M2481" t="s">
        <v>23</v>
      </c>
      <c r="N2481">
        <v>117</v>
      </c>
    </row>
    <row r="2482" spans="1:14" x14ac:dyDescent="0.35">
      <c r="A2482" t="s">
        <v>689</v>
      </c>
      <c r="B2482" t="s">
        <v>57</v>
      </c>
      <c r="C2482" t="s">
        <v>15</v>
      </c>
      <c r="D2482" t="s">
        <v>40</v>
      </c>
      <c r="E2482" t="s">
        <v>17</v>
      </c>
      <c r="F2482" s="2">
        <v>45268</v>
      </c>
      <c r="G2482" s="2">
        <v>30973</v>
      </c>
      <c r="H2482" s="4">
        <v>67712</v>
      </c>
      <c r="I2482" s="4">
        <v>23223</v>
      </c>
      <c r="J2482" s="4">
        <f>Table1[[#This Row],[Basic Salary]]+Table1[[#This Row],[Bonus]]</f>
        <v>90935</v>
      </c>
      <c r="K2482">
        <v>64</v>
      </c>
      <c r="L2482">
        <v>90</v>
      </c>
      <c r="M2482" t="s">
        <v>31</v>
      </c>
      <c r="N2482">
        <v>118</v>
      </c>
    </row>
    <row r="2483" spans="1:14" x14ac:dyDescent="0.35">
      <c r="A2483" t="s">
        <v>2335</v>
      </c>
      <c r="B2483" t="s">
        <v>75</v>
      </c>
      <c r="C2483" t="s">
        <v>15</v>
      </c>
      <c r="D2483" t="s">
        <v>81</v>
      </c>
      <c r="E2483" t="s">
        <v>26</v>
      </c>
      <c r="F2483" s="2">
        <v>43263</v>
      </c>
      <c r="G2483" s="2">
        <v>37091</v>
      </c>
      <c r="H2483" s="4">
        <v>75960</v>
      </c>
      <c r="I2483" s="4">
        <v>14947</v>
      </c>
      <c r="J2483" s="4">
        <f>Table1[[#This Row],[Basic Salary]]+Table1[[#This Row],[Bonus]]</f>
        <v>90907</v>
      </c>
      <c r="K2483">
        <v>94</v>
      </c>
      <c r="L2483">
        <v>58</v>
      </c>
      <c r="M2483" t="s">
        <v>18</v>
      </c>
      <c r="N2483">
        <v>111</v>
      </c>
    </row>
    <row r="2484" spans="1:14" x14ac:dyDescent="0.35">
      <c r="A2484" t="s">
        <v>1231</v>
      </c>
      <c r="B2484" t="s">
        <v>89</v>
      </c>
      <c r="C2484" t="s">
        <v>15</v>
      </c>
      <c r="D2484" t="s">
        <v>25</v>
      </c>
      <c r="E2484" t="s">
        <v>65</v>
      </c>
      <c r="F2484" s="2">
        <v>43428</v>
      </c>
      <c r="G2484" s="2">
        <v>39655</v>
      </c>
      <c r="H2484" s="4">
        <v>62747</v>
      </c>
      <c r="I2484" s="4">
        <v>28129</v>
      </c>
      <c r="J2484" s="4">
        <f>Table1[[#This Row],[Basic Salary]]+Table1[[#This Row],[Bonus]]</f>
        <v>90876</v>
      </c>
      <c r="K2484">
        <v>98</v>
      </c>
      <c r="L2484">
        <v>58</v>
      </c>
      <c r="M2484" t="s">
        <v>18</v>
      </c>
      <c r="N2484">
        <v>101</v>
      </c>
    </row>
    <row r="2485" spans="1:14" x14ac:dyDescent="0.35">
      <c r="A2485" t="s">
        <v>2227</v>
      </c>
      <c r="B2485" t="s">
        <v>85</v>
      </c>
      <c r="C2485" t="s">
        <v>15</v>
      </c>
      <c r="D2485" t="s">
        <v>16</v>
      </c>
      <c r="E2485" t="s">
        <v>51</v>
      </c>
      <c r="F2485" s="2">
        <v>42380</v>
      </c>
      <c r="G2485" s="2">
        <v>39542</v>
      </c>
      <c r="H2485" s="4">
        <v>75099</v>
      </c>
      <c r="I2485" s="4">
        <v>15774</v>
      </c>
      <c r="J2485" s="4">
        <f>Table1[[#This Row],[Basic Salary]]+Table1[[#This Row],[Bonus]]</f>
        <v>90873</v>
      </c>
      <c r="K2485">
        <v>79</v>
      </c>
      <c r="L2485">
        <v>52</v>
      </c>
      <c r="M2485" t="s">
        <v>53</v>
      </c>
      <c r="N2485">
        <v>117</v>
      </c>
    </row>
    <row r="2486" spans="1:14" x14ac:dyDescent="0.35">
      <c r="A2486" t="s">
        <v>154</v>
      </c>
      <c r="B2486" t="s">
        <v>69</v>
      </c>
      <c r="C2486" t="s">
        <v>21</v>
      </c>
      <c r="D2486" t="s">
        <v>46</v>
      </c>
      <c r="E2486" t="s">
        <v>51</v>
      </c>
      <c r="F2486" s="2">
        <v>43099</v>
      </c>
      <c r="G2486" s="2">
        <v>29263</v>
      </c>
      <c r="H2486" s="4">
        <v>62072</v>
      </c>
      <c r="I2486" s="4">
        <v>28791</v>
      </c>
      <c r="J2486" s="4">
        <f>Table1[[#This Row],[Basic Salary]]+Table1[[#This Row],[Bonus]]</f>
        <v>90863</v>
      </c>
      <c r="K2486">
        <v>79</v>
      </c>
      <c r="L2486">
        <v>93</v>
      </c>
      <c r="M2486" t="s">
        <v>23</v>
      </c>
      <c r="N2486">
        <v>119</v>
      </c>
    </row>
    <row r="2487" spans="1:14" x14ac:dyDescent="0.35">
      <c r="A2487" t="s">
        <v>2193</v>
      </c>
      <c r="B2487" t="s">
        <v>29</v>
      </c>
      <c r="C2487" t="s">
        <v>21</v>
      </c>
      <c r="D2487" t="s">
        <v>25</v>
      </c>
      <c r="E2487" t="s">
        <v>65</v>
      </c>
      <c r="F2487" s="2">
        <v>43490</v>
      </c>
      <c r="G2487" s="2">
        <v>40000</v>
      </c>
      <c r="H2487" s="4">
        <v>61616</v>
      </c>
      <c r="I2487" s="4">
        <v>29219</v>
      </c>
      <c r="J2487" s="4">
        <f>Table1[[#This Row],[Basic Salary]]+Table1[[#This Row],[Bonus]]</f>
        <v>90835</v>
      </c>
      <c r="K2487">
        <v>71</v>
      </c>
      <c r="L2487">
        <v>67</v>
      </c>
      <c r="M2487" t="s">
        <v>23</v>
      </c>
      <c r="N2487">
        <v>115</v>
      </c>
    </row>
    <row r="2488" spans="1:14" x14ac:dyDescent="0.35">
      <c r="A2488" t="s">
        <v>2024</v>
      </c>
      <c r="B2488" t="s">
        <v>85</v>
      </c>
      <c r="C2488" t="s">
        <v>15</v>
      </c>
      <c r="D2488" t="s">
        <v>46</v>
      </c>
      <c r="E2488" t="s">
        <v>22</v>
      </c>
      <c r="F2488" s="2">
        <v>45980</v>
      </c>
      <c r="G2488" s="2">
        <v>38176</v>
      </c>
      <c r="H2488" s="4">
        <v>77297</v>
      </c>
      <c r="I2488" s="4">
        <v>13520</v>
      </c>
      <c r="J2488" s="4">
        <f>Table1[[#This Row],[Basic Salary]]+Table1[[#This Row],[Bonus]]</f>
        <v>90817</v>
      </c>
      <c r="K2488">
        <v>79</v>
      </c>
      <c r="L2488">
        <v>74</v>
      </c>
      <c r="M2488" t="s">
        <v>37</v>
      </c>
      <c r="N2488">
        <v>106</v>
      </c>
    </row>
    <row r="2489" spans="1:14" x14ac:dyDescent="0.35">
      <c r="A2489" t="s">
        <v>3706</v>
      </c>
      <c r="B2489" t="s">
        <v>20</v>
      </c>
      <c r="C2489" t="s">
        <v>21</v>
      </c>
      <c r="D2489" t="s">
        <v>16</v>
      </c>
      <c r="E2489" t="s">
        <v>51</v>
      </c>
      <c r="F2489" s="2">
        <v>42051</v>
      </c>
      <c r="G2489" s="2">
        <v>39739</v>
      </c>
      <c r="H2489" s="4">
        <v>65788</v>
      </c>
      <c r="I2489" s="4">
        <v>24998</v>
      </c>
      <c r="J2489" s="4">
        <f>Table1[[#This Row],[Basic Salary]]+Table1[[#This Row],[Bonus]]</f>
        <v>90786</v>
      </c>
      <c r="K2489">
        <v>69</v>
      </c>
      <c r="L2489">
        <v>78</v>
      </c>
      <c r="M2489" t="s">
        <v>34</v>
      </c>
      <c r="N2489">
        <v>107</v>
      </c>
    </row>
    <row r="2490" spans="1:14" x14ac:dyDescent="0.35">
      <c r="A2490" t="s">
        <v>3096</v>
      </c>
      <c r="B2490" t="s">
        <v>29</v>
      </c>
      <c r="C2490" t="s">
        <v>21</v>
      </c>
      <c r="D2490" t="s">
        <v>16</v>
      </c>
      <c r="E2490" t="s">
        <v>30</v>
      </c>
      <c r="F2490" s="2">
        <v>43611</v>
      </c>
      <c r="G2490" s="2">
        <v>37092</v>
      </c>
      <c r="H2490" s="4">
        <v>71988</v>
      </c>
      <c r="I2490" s="4">
        <v>18724</v>
      </c>
      <c r="J2490" s="4">
        <f>Table1[[#This Row],[Basic Salary]]+Table1[[#This Row],[Bonus]]</f>
        <v>90712</v>
      </c>
      <c r="K2490">
        <v>87</v>
      </c>
      <c r="L2490">
        <v>86</v>
      </c>
      <c r="M2490" t="s">
        <v>31</v>
      </c>
      <c r="N2490">
        <v>101</v>
      </c>
    </row>
    <row r="2491" spans="1:14" x14ac:dyDescent="0.35">
      <c r="A2491" t="s">
        <v>1859</v>
      </c>
      <c r="B2491" t="s">
        <v>85</v>
      </c>
      <c r="C2491" t="s">
        <v>21</v>
      </c>
      <c r="D2491" t="s">
        <v>16</v>
      </c>
      <c r="E2491" t="s">
        <v>26</v>
      </c>
      <c r="F2491" s="2">
        <v>45582</v>
      </c>
      <c r="G2491" s="2">
        <v>29889</v>
      </c>
      <c r="H2491" s="4">
        <v>76142</v>
      </c>
      <c r="I2491" s="4">
        <v>14555</v>
      </c>
      <c r="J2491" s="4">
        <f>Table1[[#This Row],[Basic Salary]]+Table1[[#This Row],[Bonus]]</f>
        <v>90697</v>
      </c>
      <c r="K2491">
        <v>100</v>
      </c>
      <c r="L2491">
        <v>64</v>
      </c>
      <c r="M2491" t="s">
        <v>37</v>
      </c>
      <c r="N2491">
        <v>112</v>
      </c>
    </row>
    <row r="2492" spans="1:14" x14ac:dyDescent="0.35">
      <c r="A2492" t="s">
        <v>1490</v>
      </c>
      <c r="B2492" t="s">
        <v>71</v>
      </c>
      <c r="C2492" t="s">
        <v>21</v>
      </c>
      <c r="D2492" t="s">
        <v>33</v>
      </c>
      <c r="E2492" t="s">
        <v>51</v>
      </c>
      <c r="F2492" s="2">
        <v>43472</v>
      </c>
      <c r="G2492" s="2">
        <v>34412</v>
      </c>
      <c r="H2492" s="4">
        <v>79411</v>
      </c>
      <c r="I2492" s="4">
        <v>11258</v>
      </c>
      <c r="J2492" s="4">
        <f>Table1[[#This Row],[Basic Salary]]+Table1[[#This Row],[Bonus]]</f>
        <v>90669</v>
      </c>
      <c r="K2492">
        <v>73</v>
      </c>
      <c r="L2492">
        <v>45</v>
      </c>
      <c r="M2492" t="s">
        <v>34</v>
      </c>
      <c r="N2492">
        <v>117</v>
      </c>
    </row>
    <row r="2493" spans="1:14" x14ac:dyDescent="0.35">
      <c r="A2493" t="s">
        <v>2106</v>
      </c>
      <c r="B2493" t="s">
        <v>87</v>
      </c>
      <c r="C2493" t="s">
        <v>21</v>
      </c>
      <c r="D2493" t="s">
        <v>81</v>
      </c>
      <c r="E2493" t="s">
        <v>51</v>
      </c>
      <c r="F2493" s="2">
        <v>44411</v>
      </c>
      <c r="G2493" s="2">
        <v>30440</v>
      </c>
      <c r="H2493" s="4">
        <v>83887</v>
      </c>
      <c r="I2493" s="4">
        <v>6749</v>
      </c>
      <c r="J2493" s="4">
        <f>Table1[[#This Row],[Basic Salary]]+Table1[[#This Row],[Bonus]]</f>
        <v>90636</v>
      </c>
      <c r="K2493">
        <v>76</v>
      </c>
      <c r="L2493">
        <v>86</v>
      </c>
      <c r="M2493" t="s">
        <v>18</v>
      </c>
      <c r="N2493">
        <v>112</v>
      </c>
    </row>
    <row r="2494" spans="1:14" x14ac:dyDescent="0.35">
      <c r="A2494" t="s">
        <v>3235</v>
      </c>
      <c r="B2494" t="s">
        <v>60</v>
      </c>
      <c r="C2494" t="s">
        <v>15</v>
      </c>
      <c r="D2494" t="s">
        <v>40</v>
      </c>
      <c r="E2494" t="s">
        <v>17</v>
      </c>
      <c r="F2494" s="2">
        <v>44728</v>
      </c>
      <c r="G2494" s="2">
        <v>37137</v>
      </c>
      <c r="H2494" s="4">
        <v>82080</v>
      </c>
      <c r="I2494" s="4">
        <v>8552</v>
      </c>
      <c r="J2494" s="4">
        <f>Table1[[#This Row],[Basic Salary]]+Table1[[#This Row],[Bonus]]</f>
        <v>90632</v>
      </c>
      <c r="K2494">
        <v>94</v>
      </c>
      <c r="L2494">
        <v>55</v>
      </c>
      <c r="M2494" t="s">
        <v>34</v>
      </c>
      <c r="N2494">
        <v>115</v>
      </c>
    </row>
    <row r="2495" spans="1:14" x14ac:dyDescent="0.35">
      <c r="A2495" t="s">
        <v>748</v>
      </c>
      <c r="B2495" t="s">
        <v>45</v>
      </c>
      <c r="C2495" t="s">
        <v>15</v>
      </c>
      <c r="D2495" t="s">
        <v>81</v>
      </c>
      <c r="E2495" t="s">
        <v>65</v>
      </c>
      <c r="F2495" s="2">
        <v>42406</v>
      </c>
      <c r="G2495" s="2">
        <v>33105</v>
      </c>
      <c r="H2495" s="4">
        <v>79079</v>
      </c>
      <c r="I2495" s="4">
        <v>11552</v>
      </c>
      <c r="J2495" s="4">
        <f>Table1[[#This Row],[Basic Salary]]+Table1[[#This Row],[Bonus]]</f>
        <v>90631</v>
      </c>
      <c r="K2495">
        <v>84</v>
      </c>
      <c r="L2495">
        <v>97</v>
      </c>
      <c r="M2495" t="s">
        <v>37</v>
      </c>
      <c r="N2495">
        <v>103</v>
      </c>
    </row>
    <row r="2496" spans="1:14" x14ac:dyDescent="0.35">
      <c r="A2496" t="s">
        <v>4639</v>
      </c>
      <c r="B2496" t="s">
        <v>71</v>
      </c>
      <c r="C2496" t="s">
        <v>21</v>
      </c>
      <c r="D2496" t="s">
        <v>40</v>
      </c>
      <c r="E2496" t="s">
        <v>65</v>
      </c>
      <c r="F2496" s="2">
        <v>43070</v>
      </c>
      <c r="G2496" s="2">
        <v>30639</v>
      </c>
      <c r="H2496" s="4">
        <v>66618</v>
      </c>
      <c r="I2496" s="4">
        <v>23998</v>
      </c>
      <c r="J2496" s="4">
        <f>Table1[[#This Row],[Basic Salary]]+Table1[[#This Row],[Bonus]]</f>
        <v>90616</v>
      </c>
      <c r="K2496">
        <v>65</v>
      </c>
      <c r="L2496">
        <v>41</v>
      </c>
      <c r="M2496" t="s">
        <v>18</v>
      </c>
      <c r="N2496">
        <v>113</v>
      </c>
    </row>
    <row r="2497" spans="1:14" x14ac:dyDescent="0.35">
      <c r="A2497" t="s">
        <v>1495</v>
      </c>
      <c r="B2497" t="s">
        <v>42</v>
      </c>
      <c r="C2497" t="s">
        <v>21</v>
      </c>
      <c r="D2497" t="s">
        <v>81</v>
      </c>
      <c r="E2497" t="s">
        <v>51</v>
      </c>
      <c r="F2497" s="2">
        <v>43704</v>
      </c>
      <c r="G2497" s="2">
        <v>31801</v>
      </c>
      <c r="H2497" s="4">
        <v>79950</v>
      </c>
      <c r="I2497" s="4">
        <v>10649</v>
      </c>
      <c r="J2497" s="4">
        <f>Table1[[#This Row],[Basic Salary]]+Table1[[#This Row],[Bonus]]</f>
        <v>90599</v>
      </c>
      <c r="K2497">
        <v>71</v>
      </c>
      <c r="L2497">
        <v>99</v>
      </c>
      <c r="M2497" t="s">
        <v>23</v>
      </c>
      <c r="N2497">
        <v>105</v>
      </c>
    </row>
    <row r="2498" spans="1:14" x14ac:dyDescent="0.35">
      <c r="A2498" t="s">
        <v>4295</v>
      </c>
      <c r="B2498" t="s">
        <v>71</v>
      </c>
      <c r="C2498" t="s">
        <v>15</v>
      </c>
      <c r="D2498" t="s">
        <v>25</v>
      </c>
      <c r="E2498" t="s">
        <v>65</v>
      </c>
      <c r="F2498" s="2">
        <v>44409</v>
      </c>
      <c r="G2498" s="2">
        <v>34696</v>
      </c>
      <c r="H2498" s="4">
        <v>79437</v>
      </c>
      <c r="I2498" s="4">
        <v>11156</v>
      </c>
      <c r="J2498" s="4">
        <f>Table1[[#This Row],[Basic Salary]]+Table1[[#This Row],[Bonus]]</f>
        <v>90593</v>
      </c>
      <c r="K2498">
        <v>71</v>
      </c>
      <c r="L2498">
        <v>48</v>
      </c>
      <c r="M2498" t="s">
        <v>31</v>
      </c>
      <c r="N2498">
        <v>112</v>
      </c>
    </row>
    <row r="2499" spans="1:14" x14ac:dyDescent="0.35">
      <c r="A2499" t="s">
        <v>2719</v>
      </c>
      <c r="B2499" t="s">
        <v>45</v>
      </c>
      <c r="C2499" t="s">
        <v>15</v>
      </c>
      <c r="D2499" t="s">
        <v>81</v>
      </c>
      <c r="E2499" t="s">
        <v>51</v>
      </c>
      <c r="F2499" s="2">
        <v>44464</v>
      </c>
      <c r="G2499" s="2">
        <v>31513</v>
      </c>
      <c r="H2499" s="4">
        <v>68532</v>
      </c>
      <c r="I2499" s="4">
        <v>22058</v>
      </c>
      <c r="J2499" s="4">
        <f>Table1[[#This Row],[Basic Salary]]+Table1[[#This Row],[Bonus]]</f>
        <v>90590</v>
      </c>
      <c r="K2499">
        <v>77</v>
      </c>
      <c r="L2499">
        <v>79</v>
      </c>
      <c r="M2499" t="s">
        <v>34</v>
      </c>
      <c r="N2499">
        <v>101</v>
      </c>
    </row>
    <row r="2500" spans="1:14" x14ac:dyDescent="0.35">
      <c r="A2500" t="s">
        <v>4320</v>
      </c>
      <c r="B2500" t="s">
        <v>20</v>
      </c>
      <c r="C2500" t="s">
        <v>15</v>
      </c>
      <c r="D2500" t="s">
        <v>40</v>
      </c>
      <c r="E2500" t="s">
        <v>17</v>
      </c>
      <c r="F2500" s="2">
        <v>42352</v>
      </c>
      <c r="G2500" s="2">
        <v>35909</v>
      </c>
      <c r="H2500" s="4">
        <v>71143</v>
      </c>
      <c r="I2500" s="4">
        <v>19433</v>
      </c>
      <c r="J2500" s="4">
        <f>Table1[[#This Row],[Basic Salary]]+Table1[[#This Row],[Bonus]]</f>
        <v>90576</v>
      </c>
      <c r="K2500">
        <v>86</v>
      </c>
      <c r="L2500">
        <v>93</v>
      </c>
      <c r="M2500" t="s">
        <v>31</v>
      </c>
      <c r="N2500">
        <v>105</v>
      </c>
    </row>
    <row r="2501" spans="1:14" x14ac:dyDescent="0.35">
      <c r="A2501" t="s">
        <v>1237</v>
      </c>
      <c r="B2501" t="s">
        <v>50</v>
      </c>
      <c r="C2501" t="s">
        <v>21</v>
      </c>
      <c r="D2501" t="s">
        <v>33</v>
      </c>
      <c r="E2501" t="s">
        <v>26</v>
      </c>
      <c r="F2501" s="2">
        <v>43043</v>
      </c>
      <c r="G2501" s="2">
        <v>35189</v>
      </c>
      <c r="H2501" s="4">
        <v>85129</v>
      </c>
      <c r="I2501" s="4">
        <v>5444</v>
      </c>
      <c r="J2501" s="4">
        <f>Table1[[#This Row],[Basic Salary]]+Table1[[#This Row],[Bonus]]</f>
        <v>90573</v>
      </c>
      <c r="K2501">
        <v>82</v>
      </c>
      <c r="L2501">
        <v>59</v>
      </c>
      <c r="M2501" t="s">
        <v>18</v>
      </c>
      <c r="N2501">
        <v>111</v>
      </c>
    </row>
    <row r="2502" spans="1:14" x14ac:dyDescent="0.35">
      <c r="A2502" t="s">
        <v>3544</v>
      </c>
      <c r="B2502" t="s">
        <v>95</v>
      </c>
      <c r="C2502" t="s">
        <v>21</v>
      </c>
      <c r="D2502" t="s">
        <v>43</v>
      </c>
      <c r="E2502" t="s">
        <v>26</v>
      </c>
      <c r="F2502" s="2">
        <v>43547</v>
      </c>
      <c r="G2502" s="2">
        <v>33016</v>
      </c>
      <c r="H2502" s="4">
        <v>71352</v>
      </c>
      <c r="I2502" s="4">
        <v>19188</v>
      </c>
      <c r="J2502" s="4">
        <f>Table1[[#This Row],[Basic Salary]]+Table1[[#This Row],[Bonus]]</f>
        <v>90540</v>
      </c>
      <c r="K2502">
        <v>80</v>
      </c>
      <c r="L2502">
        <v>85</v>
      </c>
      <c r="M2502" t="s">
        <v>34</v>
      </c>
      <c r="N2502">
        <v>110</v>
      </c>
    </row>
    <row r="2503" spans="1:14" x14ac:dyDescent="0.35">
      <c r="A2503" t="s">
        <v>4056</v>
      </c>
      <c r="B2503" t="s">
        <v>50</v>
      </c>
      <c r="C2503" t="s">
        <v>15</v>
      </c>
      <c r="D2503" t="s">
        <v>16</v>
      </c>
      <c r="E2503" t="s">
        <v>26</v>
      </c>
      <c r="F2503" s="2">
        <v>45179</v>
      </c>
      <c r="G2503" s="2">
        <v>39868</v>
      </c>
      <c r="H2503" s="4">
        <v>63266</v>
      </c>
      <c r="I2503" s="4">
        <v>27255</v>
      </c>
      <c r="J2503" s="4">
        <f>Table1[[#This Row],[Basic Salary]]+Table1[[#This Row],[Bonus]]</f>
        <v>90521</v>
      </c>
      <c r="K2503">
        <v>100</v>
      </c>
      <c r="L2503">
        <v>61</v>
      </c>
      <c r="M2503" t="s">
        <v>23</v>
      </c>
      <c r="N2503">
        <v>112</v>
      </c>
    </row>
    <row r="2504" spans="1:14" x14ac:dyDescent="0.35">
      <c r="A2504" t="s">
        <v>2973</v>
      </c>
      <c r="B2504" t="s">
        <v>36</v>
      </c>
      <c r="C2504" t="s">
        <v>21</v>
      </c>
      <c r="D2504" t="s">
        <v>81</v>
      </c>
      <c r="E2504" t="s">
        <v>22</v>
      </c>
      <c r="F2504" s="2">
        <v>44193</v>
      </c>
      <c r="G2504" s="2">
        <v>37951</v>
      </c>
      <c r="H2504" s="4">
        <v>82855</v>
      </c>
      <c r="I2504" s="4">
        <v>7630</v>
      </c>
      <c r="J2504" s="4">
        <f>Table1[[#This Row],[Basic Salary]]+Table1[[#This Row],[Bonus]]</f>
        <v>90485</v>
      </c>
      <c r="K2504">
        <v>67</v>
      </c>
      <c r="L2504">
        <v>93</v>
      </c>
      <c r="M2504" t="s">
        <v>31</v>
      </c>
      <c r="N2504">
        <v>117</v>
      </c>
    </row>
    <row r="2505" spans="1:14" x14ac:dyDescent="0.35">
      <c r="A2505" t="s">
        <v>1189</v>
      </c>
      <c r="B2505" t="s">
        <v>14</v>
      </c>
      <c r="C2505" t="s">
        <v>21</v>
      </c>
      <c r="D2505" t="s">
        <v>46</v>
      </c>
      <c r="E2505" t="s">
        <v>22</v>
      </c>
      <c r="F2505" s="2">
        <v>45287</v>
      </c>
      <c r="G2505" s="2">
        <v>38688</v>
      </c>
      <c r="H2505" s="4">
        <v>81243</v>
      </c>
      <c r="I2505" s="4">
        <v>9222</v>
      </c>
      <c r="J2505" s="4">
        <f>Table1[[#This Row],[Basic Salary]]+Table1[[#This Row],[Bonus]]</f>
        <v>90465</v>
      </c>
      <c r="K2505">
        <v>100</v>
      </c>
      <c r="L2505">
        <v>64</v>
      </c>
      <c r="M2505" t="s">
        <v>18</v>
      </c>
      <c r="N2505">
        <v>106</v>
      </c>
    </row>
    <row r="2506" spans="1:14" x14ac:dyDescent="0.35">
      <c r="A2506" t="s">
        <v>3125</v>
      </c>
      <c r="B2506" t="s">
        <v>14</v>
      </c>
      <c r="C2506" t="s">
        <v>21</v>
      </c>
      <c r="D2506" t="s">
        <v>43</v>
      </c>
      <c r="E2506" t="s">
        <v>26</v>
      </c>
      <c r="F2506" s="2">
        <v>44744</v>
      </c>
      <c r="G2506" s="2">
        <v>29221</v>
      </c>
      <c r="H2506" s="4">
        <v>61787</v>
      </c>
      <c r="I2506" s="4">
        <v>28610</v>
      </c>
      <c r="J2506" s="4">
        <f>Table1[[#This Row],[Basic Salary]]+Table1[[#This Row],[Bonus]]</f>
        <v>90397</v>
      </c>
      <c r="K2506">
        <v>89</v>
      </c>
      <c r="L2506">
        <v>86</v>
      </c>
      <c r="M2506" t="s">
        <v>23</v>
      </c>
      <c r="N2506">
        <v>114</v>
      </c>
    </row>
    <row r="2507" spans="1:14" x14ac:dyDescent="0.35">
      <c r="A2507" t="s">
        <v>2598</v>
      </c>
      <c r="B2507" t="s">
        <v>48</v>
      </c>
      <c r="C2507" t="s">
        <v>21</v>
      </c>
      <c r="D2507" t="s">
        <v>16</v>
      </c>
      <c r="E2507" t="s">
        <v>22</v>
      </c>
      <c r="F2507" s="2">
        <v>42736</v>
      </c>
      <c r="G2507" s="2">
        <v>29400</v>
      </c>
      <c r="H2507" s="4">
        <v>63697</v>
      </c>
      <c r="I2507" s="4">
        <v>26689</v>
      </c>
      <c r="J2507" s="4">
        <f>Table1[[#This Row],[Basic Salary]]+Table1[[#This Row],[Bonus]]</f>
        <v>90386</v>
      </c>
      <c r="K2507">
        <v>69</v>
      </c>
      <c r="L2507">
        <v>59</v>
      </c>
      <c r="M2507" t="s">
        <v>37</v>
      </c>
      <c r="N2507">
        <v>112</v>
      </c>
    </row>
    <row r="2508" spans="1:14" x14ac:dyDescent="0.35">
      <c r="A2508" t="s">
        <v>2657</v>
      </c>
      <c r="B2508" t="s">
        <v>69</v>
      </c>
      <c r="C2508" t="s">
        <v>15</v>
      </c>
      <c r="D2508" t="s">
        <v>25</v>
      </c>
      <c r="E2508" t="s">
        <v>26</v>
      </c>
      <c r="F2508" s="2">
        <v>43433</v>
      </c>
      <c r="G2508" s="2">
        <v>37298</v>
      </c>
      <c r="H2508" s="4">
        <v>63702</v>
      </c>
      <c r="I2508" s="4">
        <v>26678</v>
      </c>
      <c r="J2508" s="4">
        <f>Table1[[#This Row],[Basic Salary]]+Table1[[#This Row],[Bonus]]</f>
        <v>90380</v>
      </c>
      <c r="K2508">
        <v>80</v>
      </c>
      <c r="L2508">
        <v>56</v>
      </c>
      <c r="M2508" t="s">
        <v>34</v>
      </c>
      <c r="N2508">
        <v>109</v>
      </c>
    </row>
    <row r="2509" spans="1:14" x14ac:dyDescent="0.35">
      <c r="A2509" t="s">
        <v>2284</v>
      </c>
      <c r="B2509" t="s">
        <v>48</v>
      </c>
      <c r="C2509" t="s">
        <v>21</v>
      </c>
      <c r="D2509" t="s">
        <v>46</v>
      </c>
      <c r="E2509" t="s">
        <v>17</v>
      </c>
      <c r="F2509" s="2">
        <v>44876</v>
      </c>
      <c r="G2509" s="2">
        <v>38749</v>
      </c>
      <c r="H2509" s="4">
        <v>77720</v>
      </c>
      <c r="I2509" s="4">
        <v>12621</v>
      </c>
      <c r="J2509" s="4">
        <f>Table1[[#This Row],[Basic Salary]]+Table1[[#This Row],[Bonus]]</f>
        <v>90341</v>
      </c>
      <c r="K2509">
        <v>87</v>
      </c>
      <c r="L2509">
        <v>55</v>
      </c>
      <c r="M2509" t="s">
        <v>27</v>
      </c>
      <c r="N2509">
        <v>105</v>
      </c>
    </row>
    <row r="2510" spans="1:14" x14ac:dyDescent="0.35">
      <c r="A2510" t="s">
        <v>824</v>
      </c>
      <c r="B2510" t="s">
        <v>71</v>
      </c>
      <c r="C2510" t="s">
        <v>21</v>
      </c>
      <c r="D2510" t="s">
        <v>16</v>
      </c>
      <c r="E2510" t="s">
        <v>17</v>
      </c>
      <c r="F2510" s="2">
        <v>44770</v>
      </c>
      <c r="G2510" s="2">
        <v>32594</v>
      </c>
      <c r="H2510" s="4">
        <v>69035</v>
      </c>
      <c r="I2510" s="4">
        <v>21276</v>
      </c>
      <c r="J2510" s="4">
        <f>Table1[[#This Row],[Basic Salary]]+Table1[[#This Row],[Bonus]]</f>
        <v>90311</v>
      </c>
      <c r="K2510">
        <v>92</v>
      </c>
      <c r="L2510">
        <v>91</v>
      </c>
      <c r="M2510" t="s">
        <v>34</v>
      </c>
      <c r="N2510">
        <v>111</v>
      </c>
    </row>
    <row r="2511" spans="1:14" x14ac:dyDescent="0.35">
      <c r="A2511" t="s">
        <v>1416</v>
      </c>
      <c r="B2511" t="s">
        <v>87</v>
      </c>
      <c r="C2511" t="s">
        <v>15</v>
      </c>
      <c r="D2511" t="s">
        <v>33</v>
      </c>
      <c r="E2511" t="s">
        <v>26</v>
      </c>
      <c r="F2511" s="2">
        <v>43770</v>
      </c>
      <c r="G2511" s="2">
        <v>33721</v>
      </c>
      <c r="H2511" s="4">
        <v>70270</v>
      </c>
      <c r="I2511" s="4">
        <v>20008</v>
      </c>
      <c r="J2511" s="4">
        <f>Table1[[#This Row],[Basic Salary]]+Table1[[#This Row],[Bonus]]</f>
        <v>90278</v>
      </c>
      <c r="K2511">
        <v>99</v>
      </c>
      <c r="L2511">
        <v>55</v>
      </c>
      <c r="M2511" t="s">
        <v>34</v>
      </c>
      <c r="N2511">
        <v>117</v>
      </c>
    </row>
    <row r="2512" spans="1:14" x14ac:dyDescent="0.35">
      <c r="A2512" t="s">
        <v>1484</v>
      </c>
      <c r="B2512" t="s">
        <v>87</v>
      </c>
      <c r="C2512" t="s">
        <v>21</v>
      </c>
      <c r="D2512" t="s">
        <v>46</v>
      </c>
      <c r="E2512" t="s">
        <v>65</v>
      </c>
      <c r="F2512" s="2">
        <v>44398</v>
      </c>
      <c r="G2512" s="2">
        <v>40272</v>
      </c>
      <c r="H2512" s="4">
        <v>67810</v>
      </c>
      <c r="I2512" s="4">
        <v>22444</v>
      </c>
      <c r="J2512" s="4">
        <f>Table1[[#This Row],[Basic Salary]]+Table1[[#This Row],[Bonus]]</f>
        <v>90254</v>
      </c>
      <c r="K2512">
        <v>89</v>
      </c>
      <c r="L2512">
        <v>81</v>
      </c>
      <c r="M2512" t="s">
        <v>18</v>
      </c>
      <c r="N2512">
        <v>107</v>
      </c>
    </row>
    <row r="2513" spans="1:14" x14ac:dyDescent="0.35">
      <c r="A2513" t="s">
        <v>1404</v>
      </c>
      <c r="B2513" t="s">
        <v>42</v>
      </c>
      <c r="C2513" t="s">
        <v>15</v>
      </c>
      <c r="D2513" t="s">
        <v>25</v>
      </c>
      <c r="E2513" t="s">
        <v>51</v>
      </c>
      <c r="F2513" s="2">
        <v>42734</v>
      </c>
      <c r="G2513" s="2">
        <v>33073</v>
      </c>
      <c r="H2513" s="4">
        <v>73382</v>
      </c>
      <c r="I2513" s="4">
        <v>16871</v>
      </c>
      <c r="J2513" s="4">
        <f>Table1[[#This Row],[Basic Salary]]+Table1[[#This Row],[Bonus]]</f>
        <v>90253</v>
      </c>
      <c r="K2513">
        <v>81</v>
      </c>
      <c r="L2513">
        <v>72</v>
      </c>
      <c r="M2513" t="s">
        <v>34</v>
      </c>
      <c r="N2513">
        <v>101</v>
      </c>
    </row>
    <row r="2514" spans="1:14" x14ac:dyDescent="0.35">
      <c r="A2514" t="s">
        <v>2644</v>
      </c>
      <c r="B2514" t="s">
        <v>29</v>
      </c>
      <c r="C2514" t="s">
        <v>21</v>
      </c>
      <c r="D2514" t="s">
        <v>43</v>
      </c>
      <c r="E2514" t="s">
        <v>22</v>
      </c>
      <c r="F2514" s="2">
        <v>43409</v>
      </c>
      <c r="G2514" s="2">
        <v>31891</v>
      </c>
      <c r="H2514" s="4">
        <v>77342</v>
      </c>
      <c r="I2514" s="4">
        <v>12896</v>
      </c>
      <c r="J2514" s="4">
        <f>Table1[[#This Row],[Basic Salary]]+Table1[[#This Row],[Bonus]]</f>
        <v>90238</v>
      </c>
      <c r="K2514">
        <v>71</v>
      </c>
      <c r="L2514">
        <v>82</v>
      </c>
      <c r="M2514" t="s">
        <v>53</v>
      </c>
      <c r="N2514">
        <v>104</v>
      </c>
    </row>
    <row r="2515" spans="1:14" x14ac:dyDescent="0.35">
      <c r="A2515" t="s">
        <v>2774</v>
      </c>
      <c r="B2515" t="s">
        <v>48</v>
      </c>
      <c r="C2515" t="s">
        <v>15</v>
      </c>
      <c r="D2515" t="s">
        <v>33</v>
      </c>
      <c r="E2515" t="s">
        <v>17</v>
      </c>
      <c r="F2515" s="2">
        <v>42858</v>
      </c>
      <c r="G2515" s="2">
        <v>33662</v>
      </c>
      <c r="H2515" s="4">
        <v>62820</v>
      </c>
      <c r="I2515" s="4">
        <v>27391</v>
      </c>
      <c r="J2515" s="4">
        <f>Table1[[#This Row],[Basic Salary]]+Table1[[#This Row],[Bonus]]</f>
        <v>90211</v>
      </c>
      <c r="K2515">
        <v>76</v>
      </c>
      <c r="L2515">
        <v>96</v>
      </c>
      <c r="M2515" t="s">
        <v>23</v>
      </c>
      <c r="N2515">
        <v>113</v>
      </c>
    </row>
    <row r="2516" spans="1:14" x14ac:dyDescent="0.35">
      <c r="A2516" t="s">
        <v>890</v>
      </c>
      <c r="B2516" t="s">
        <v>89</v>
      </c>
      <c r="C2516" t="s">
        <v>15</v>
      </c>
      <c r="D2516" t="s">
        <v>40</v>
      </c>
      <c r="E2516" t="s">
        <v>51</v>
      </c>
      <c r="F2516" s="2">
        <v>45850</v>
      </c>
      <c r="G2516" s="2">
        <v>39808</v>
      </c>
      <c r="H2516" s="4">
        <v>70451</v>
      </c>
      <c r="I2516" s="4">
        <v>19690</v>
      </c>
      <c r="J2516" s="4">
        <f>Table1[[#This Row],[Basic Salary]]+Table1[[#This Row],[Bonus]]</f>
        <v>90141</v>
      </c>
      <c r="K2516">
        <v>87</v>
      </c>
      <c r="L2516">
        <v>41</v>
      </c>
      <c r="M2516" t="s">
        <v>37</v>
      </c>
      <c r="N2516">
        <v>110</v>
      </c>
    </row>
    <row r="2517" spans="1:14" x14ac:dyDescent="0.35">
      <c r="A2517" t="s">
        <v>4953</v>
      </c>
      <c r="B2517" t="s">
        <v>14</v>
      </c>
      <c r="C2517" t="s">
        <v>15</v>
      </c>
      <c r="D2517" t="s">
        <v>46</v>
      </c>
      <c r="E2517" t="s">
        <v>26</v>
      </c>
      <c r="F2517" s="2">
        <v>45436</v>
      </c>
      <c r="G2517" s="2">
        <v>30821</v>
      </c>
      <c r="H2517" s="4">
        <v>74179</v>
      </c>
      <c r="I2517" s="4">
        <v>15958</v>
      </c>
      <c r="J2517" s="4">
        <f>Table1[[#This Row],[Basic Salary]]+Table1[[#This Row],[Bonus]]</f>
        <v>90137</v>
      </c>
      <c r="K2517">
        <v>74</v>
      </c>
      <c r="L2517">
        <v>94</v>
      </c>
      <c r="M2517" t="s">
        <v>34</v>
      </c>
      <c r="N2517">
        <v>115</v>
      </c>
    </row>
    <row r="2518" spans="1:14" x14ac:dyDescent="0.35">
      <c r="A2518" t="s">
        <v>4235</v>
      </c>
      <c r="B2518" t="s">
        <v>39</v>
      </c>
      <c r="C2518" t="s">
        <v>21</v>
      </c>
      <c r="D2518" t="s">
        <v>16</v>
      </c>
      <c r="E2518" t="s">
        <v>26</v>
      </c>
      <c r="F2518" s="2">
        <v>42322</v>
      </c>
      <c r="G2518" s="2">
        <v>33583</v>
      </c>
      <c r="H2518" s="4">
        <v>82379</v>
      </c>
      <c r="I2518" s="4">
        <v>7736</v>
      </c>
      <c r="J2518" s="4">
        <f>Table1[[#This Row],[Basic Salary]]+Table1[[#This Row],[Bonus]]</f>
        <v>90115</v>
      </c>
      <c r="K2518">
        <v>82</v>
      </c>
      <c r="L2518">
        <v>77</v>
      </c>
      <c r="M2518" t="s">
        <v>53</v>
      </c>
      <c r="N2518">
        <v>104</v>
      </c>
    </row>
    <row r="2519" spans="1:14" x14ac:dyDescent="0.35">
      <c r="A2519" t="s">
        <v>4830</v>
      </c>
      <c r="B2519" t="s">
        <v>62</v>
      </c>
      <c r="C2519" t="s">
        <v>15</v>
      </c>
      <c r="D2519" t="s">
        <v>81</v>
      </c>
      <c r="E2519" t="s">
        <v>51</v>
      </c>
      <c r="F2519" s="2">
        <v>44397</v>
      </c>
      <c r="G2519" s="2">
        <v>33605</v>
      </c>
      <c r="H2519" s="4">
        <v>62561</v>
      </c>
      <c r="I2519" s="4">
        <v>27546</v>
      </c>
      <c r="J2519" s="4">
        <f>Table1[[#This Row],[Basic Salary]]+Table1[[#This Row],[Bonus]]</f>
        <v>90107</v>
      </c>
      <c r="K2519">
        <v>89</v>
      </c>
      <c r="L2519">
        <v>80</v>
      </c>
      <c r="M2519" t="s">
        <v>34</v>
      </c>
      <c r="N2519">
        <v>113</v>
      </c>
    </row>
    <row r="2520" spans="1:14" x14ac:dyDescent="0.35">
      <c r="A2520" t="s">
        <v>1396</v>
      </c>
      <c r="B2520" t="s">
        <v>89</v>
      </c>
      <c r="C2520" t="s">
        <v>15</v>
      </c>
      <c r="D2520" t="s">
        <v>81</v>
      </c>
      <c r="E2520" t="s">
        <v>17</v>
      </c>
      <c r="F2520" s="2">
        <v>43533</v>
      </c>
      <c r="G2520" s="2">
        <v>39066</v>
      </c>
      <c r="H2520" s="4">
        <v>69286</v>
      </c>
      <c r="I2520" s="4">
        <v>20812</v>
      </c>
      <c r="J2520" s="4">
        <f>Table1[[#This Row],[Basic Salary]]+Table1[[#This Row],[Bonus]]</f>
        <v>90098</v>
      </c>
      <c r="K2520">
        <v>85</v>
      </c>
      <c r="L2520">
        <v>59</v>
      </c>
      <c r="M2520" t="s">
        <v>53</v>
      </c>
      <c r="N2520">
        <v>108</v>
      </c>
    </row>
    <row r="2521" spans="1:14" x14ac:dyDescent="0.35">
      <c r="A2521" t="s">
        <v>3752</v>
      </c>
      <c r="B2521" t="s">
        <v>29</v>
      </c>
      <c r="C2521" t="s">
        <v>21</v>
      </c>
      <c r="D2521" t="s">
        <v>81</v>
      </c>
      <c r="E2521" t="s">
        <v>65</v>
      </c>
      <c r="F2521" s="2">
        <v>44425</v>
      </c>
      <c r="G2521" s="2">
        <v>39010</v>
      </c>
      <c r="H2521" s="4">
        <v>75063</v>
      </c>
      <c r="I2521" s="4">
        <v>15023</v>
      </c>
      <c r="J2521" s="4">
        <f>Table1[[#This Row],[Basic Salary]]+Table1[[#This Row],[Bonus]]</f>
        <v>90086</v>
      </c>
      <c r="K2521">
        <v>82</v>
      </c>
      <c r="L2521">
        <v>85</v>
      </c>
      <c r="M2521" t="s">
        <v>27</v>
      </c>
      <c r="N2521">
        <v>110</v>
      </c>
    </row>
    <row r="2522" spans="1:14" x14ac:dyDescent="0.35">
      <c r="A2522" t="s">
        <v>4435</v>
      </c>
      <c r="B2522" t="s">
        <v>29</v>
      </c>
      <c r="C2522" t="s">
        <v>21</v>
      </c>
      <c r="D2522" t="s">
        <v>43</v>
      </c>
      <c r="E2522" t="s">
        <v>17</v>
      </c>
      <c r="F2522" s="2">
        <v>45781</v>
      </c>
      <c r="G2522" s="2">
        <v>30785</v>
      </c>
      <c r="H2522" s="4">
        <v>60518</v>
      </c>
      <c r="I2522" s="4">
        <v>29567</v>
      </c>
      <c r="J2522" s="4">
        <f>Table1[[#This Row],[Basic Salary]]+Table1[[#This Row],[Bonus]]</f>
        <v>90085</v>
      </c>
      <c r="K2522">
        <v>79</v>
      </c>
      <c r="L2522">
        <v>40</v>
      </c>
      <c r="M2522" t="s">
        <v>53</v>
      </c>
      <c r="N2522">
        <v>102</v>
      </c>
    </row>
    <row r="2523" spans="1:14" x14ac:dyDescent="0.35">
      <c r="A2523" t="s">
        <v>3705</v>
      </c>
      <c r="B2523" t="s">
        <v>71</v>
      </c>
      <c r="C2523" t="s">
        <v>15</v>
      </c>
      <c r="D2523" t="s">
        <v>46</v>
      </c>
      <c r="E2523" t="s">
        <v>51</v>
      </c>
      <c r="F2523" s="2">
        <v>43691</v>
      </c>
      <c r="G2523" s="2">
        <v>37941</v>
      </c>
      <c r="H2523" s="4">
        <v>82412</v>
      </c>
      <c r="I2523" s="4">
        <v>7670</v>
      </c>
      <c r="J2523" s="4">
        <f>Table1[[#This Row],[Basic Salary]]+Table1[[#This Row],[Bonus]]</f>
        <v>90082</v>
      </c>
      <c r="K2523">
        <v>92</v>
      </c>
      <c r="L2523">
        <v>67</v>
      </c>
      <c r="M2523" t="s">
        <v>34</v>
      </c>
      <c r="N2523">
        <v>116</v>
      </c>
    </row>
    <row r="2524" spans="1:14" x14ac:dyDescent="0.35">
      <c r="A2524" t="s">
        <v>1415</v>
      </c>
      <c r="B2524" t="s">
        <v>95</v>
      </c>
      <c r="C2524" t="s">
        <v>15</v>
      </c>
      <c r="D2524" t="s">
        <v>81</v>
      </c>
      <c r="E2524" t="s">
        <v>17</v>
      </c>
      <c r="F2524" s="2">
        <v>42154</v>
      </c>
      <c r="G2524" s="2">
        <v>37925</v>
      </c>
      <c r="H2524" s="4">
        <v>76932</v>
      </c>
      <c r="I2524" s="4">
        <v>13147</v>
      </c>
      <c r="J2524" s="4">
        <f>Table1[[#This Row],[Basic Salary]]+Table1[[#This Row],[Bonus]]</f>
        <v>90079</v>
      </c>
      <c r="K2524">
        <v>71</v>
      </c>
      <c r="L2524">
        <v>45</v>
      </c>
      <c r="M2524" t="s">
        <v>23</v>
      </c>
      <c r="N2524">
        <v>104</v>
      </c>
    </row>
    <row r="2525" spans="1:14" x14ac:dyDescent="0.35">
      <c r="A2525" t="s">
        <v>3336</v>
      </c>
      <c r="B2525" t="s">
        <v>50</v>
      </c>
      <c r="C2525" t="s">
        <v>21</v>
      </c>
      <c r="D2525" t="s">
        <v>16</v>
      </c>
      <c r="E2525" t="s">
        <v>51</v>
      </c>
      <c r="F2525" s="2">
        <v>45352</v>
      </c>
      <c r="G2525" s="2">
        <v>40444</v>
      </c>
      <c r="H2525" s="4">
        <v>71297</v>
      </c>
      <c r="I2525" s="4">
        <v>18777</v>
      </c>
      <c r="J2525" s="4">
        <f>Table1[[#This Row],[Basic Salary]]+Table1[[#This Row],[Bonus]]</f>
        <v>90074</v>
      </c>
      <c r="K2525">
        <v>98</v>
      </c>
      <c r="L2525">
        <v>42</v>
      </c>
      <c r="M2525" t="s">
        <v>31</v>
      </c>
      <c r="N2525">
        <v>102</v>
      </c>
    </row>
    <row r="2526" spans="1:14" x14ac:dyDescent="0.35">
      <c r="A2526" t="s">
        <v>1046</v>
      </c>
      <c r="B2526" t="s">
        <v>69</v>
      </c>
      <c r="C2526" t="s">
        <v>21</v>
      </c>
      <c r="D2526" t="s">
        <v>33</v>
      </c>
      <c r="E2526" t="s">
        <v>17</v>
      </c>
      <c r="F2526" s="2">
        <v>45712</v>
      </c>
      <c r="G2526" s="2">
        <v>30866</v>
      </c>
      <c r="H2526" s="4">
        <v>75444</v>
      </c>
      <c r="I2526" s="4">
        <v>14629</v>
      </c>
      <c r="J2526" s="4">
        <f>Table1[[#This Row],[Basic Salary]]+Table1[[#This Row],[Bonus]]</f>
        <v>90073</v>
      </c>
      <c r="K2526">
        <v>98</v>
      </c>
      <c r="L2526">
        <v>52</v>
      </c>
      <c r="M2526" t="s">
        <v>18</v>
      </c>
      <c r="N2526">
        <v>105</v>
      </c>
    </row>
    <row r="2527" spans="1:14" x14ac:dyDescent="0.35">
      <c r="A2527" t="s">
        <v>784</v>
      </c>
      <c r="B2527" t="s">
        <v>20</v>
      </c>
      <c r="C2527" t="s">
        <v>15</v>
      </c>
      <c r="D2527" t="s">
        <v>40</v>
      </c>
      <c r="E2527" t="s">
        <v>17</v>
      </c>
      <c r="F2527" s="2">
        <v>45750</v>
      </c>
      <c r="G2527" s="2">
        <v>33699</v>
      </c>
      <c r="H2527" s="4">
        <v>79331</v>
      </c>
      <c r="I2527" s="4">
        <v>10730</v>
      </c>
      <c r="J2527" s="4">
        <f>Table1[[#This Row],[Basic Salary]]+Table1[[#This Row],[Bonus]]</f>
        <v>90061</v>
      </c>
      <c r="K2527">
        <v>95</v>
      </c>
      <c r="L2527">
        <v>69</v>
      </c>
      <c r="M2527" t="s">
        <v>18</v>
      </c>
      <c r="N2527">
        <v>119</v>
      </c>
    </row>
    <row r="2528" spans="1:14" x14ac:dyDescent="0.35">
      <c r="A2528" t="s">
        <v>4010</v>
      </c>
      <c r="B2528" t="s">
        <v>69</v>
      </c>
      <c r="C2528" t="s">
        <v>15</v>
      </c>
      <c r="D2528" t="s">
        <v>43</v>
      </c>
      <c r="E2528" t="s">
        <v>30</v>
      </c>
      <c r="F2528" s="2">
        <v>45476</v>
      </c>
      <c r="G2528" s="2">
        <v>36110</v>
      </c>
      <c r="H2528" s="4">
        <v>84780</v>
      </c>
      <c r="I2528" s="4">
        <v>5276</v>
      </c>
      <c r="J2528" s="4">
        <f>Table1[[#This Row],[Basic Salary]]+Table1[[#This Row],[Bonus]]</f>
        <v>90056</v>
      </c>
      <c r="K2528">
        <v>68</v>
      </c>
      <c r="L2528">
        <v>43</v>
      </c>
      <c r="M2528" t="s">
        <v>18</v>
      </c>
      <c r="N2528">
        <v>115</v>
      </c>
    </row>
    <row r="2529" spans="1:14" x14ac:dyDescent="0.35">
      <c r="A2529" t="s">
        <v>1074</v>
      </c>
      <c r="B2529" t="s">
        <v>42</v>
      </c>
      <c r="C2529" t="s">
        <v>15</v>
      </c>
      <c r="D2529" t="s">
        <v>25</v>
      </c>
      <c r="E2529" t="s">
        <v>30</v>
      </c>
      <c r="F2529" s="2">
        <v>42194</v>
      </c>
      <c r="G2529" s="2">
        <v>37731</v>
      </c>
      <c r="H2529" s="4">
        <v>63456</v>
      </c>
      <c r="I2529" s="4">
        <v>26599</v>
      </c>
      <c r="J2529" s="4">
        <f>Table1[[#This Row],[Basic Salary]]+Table1[[#This Row],[Bonus]]</f>
        <v>90055</v>
      </c>
      <c r="K2529">
        <v>94</v>
      </c>
      <c r="L2529">
        <v>68</v>
      </c>
      <c r="M2529" t="s">
        <v>37</v>
      </c>
      <c r="N2529">
        <v>119</v>
      </c>
    </row>
    <row r="2530" spans="1:14" x14ac:dyDescent="0.35">
      <c r="A2530" t="s">
        <v>4873</v>
      </c>
      <c r="B2530" t="s">
        <v>62</v>
      </c>
      <c r="C2530" t="s">
        <v>21</v>
      </c>
      <c r="D2530" t="s">
        <v>25</v>
      </c>
      <c r="E2530" t="s">
        <v>51</v>
      </c>
      <c r="F2530" s="2">
        <v>44757</v>
      </c>
      <c r="G2530" s="2">
        <v>33583</v>
      </c>
      <c r="H2530" s="4">
        <v>74470</v>
      </c>
      <c r="I2530" s="4">
        <v>15568</v>
      </c>
      <c r="J2530" s="4">
        <f>Table1[[#This Row],[Basic Salary]]+Table1[[#This Row],[Bonus]]</f>
        <v>90038</v>
      </c>
      <c r="K2530">
        <v>92</v>
      </c>
      <c r="L2530">
        <v>99</v>
      </c>
      <c r="M2530" t="s">
        <v>53</v>
      </c>
      <c r="N2530">
        <v>114</v>
      </c>
    </row>
    <row r="2531" spans="1:14" x14ac:dyDescent="0.35">
      <c r="A2531" t="s">
        <v>2396</v>
      </c>
      <c r="B2531" t="s">
        <v>89</v>
      </c>
      <c r="C2531" t="s">
        <v>15</v>
      </c>
      <c r="D2531" t="s">
        <v>33</v>
      </c>
      <c r="E2531" t="s">
        <v>26</v>
      </c>
      <c r="F2531" s="2">
        <v>43052</v>
      </c>
      <c r="G2531" s="2">
        <v>38630</v>
      </c>
      <c r="H2531" s="4">
        <v>78329</v>
      </c>
      <c r="I2531" s="4">
        <v>11707</v>
      </c>
      <c r="J2531" s="4">
        <f>Table1[[#This Row],[Basic Salary]]+Table1[[#This Row],[Bonus]]</f>
        <v>90036</v>
      </c>
      <c r="K2531">
        <v>71</v>
      </c>
      <c r="L2531">
        <v>51</v>
      </c>
      <c r="M2531" t="s">
        <v>31</v>
      </c>
      <c r="N2531">
        <v>103</v>
      </c>
    </row>
    <row r="2532" spans="1:14" x14ac:dyDescent="0.35">
      <c r="A2532" t="s">
        <v>2616</v>
      </c>
      <c r="B2532" t="s">
        <v>50</v>
      </c>
      <c r="C2532" t="s">
        <v>21</v>
      </c>
      <c r="D2532" t="s">
        <v>33</v>
      </c>
      <c r="E2532" t="s">
        <v>30</v>
      </c>
      <c r="F2532" s="2">
        <v>45416</v>
      </c>
      <c r="G2532" s="2">
        <v>40220</v>
      </c>
      <c r="H2532" s="4">
        <v>75298</v>
      </c>
      <c r="I2532" s="4">
        <v>14736</v>
      </c>
      <c r="J2532" s="4">
        <f>Table1[[#This Row],[Basic Salary]]+Table1[[#This Row],[Bonus]]</f>
        <v>90034</v>
      </c>
      <c r="K2532">
        <v>70</v>
      </c>
      <c r="L2532">
        <v>87</v>
      </c>
      <c r="M2532" t="s">
        <v>34</v>
      </c>
      <c r="N2532">
        <v>105</v>
      </c>
    </row>
    <row r="2533" spans="1:14" x14ac:dyDescent="0.35">
      <c r="A2533" t="s">
        <v>2486</v>
      </c>
      <c r="B2533" t="s">
        <v>75</v>
      </c>
      <c r="C2533" t="s">
        <v>15</v>
      </c>
      <c r="D2533" t="s">
        <v>16</v>
      </c>
      <c r="E2533" t="s">
        <v>51</v>
      </c>
      <c r="F2533" s="2">
        <v>43904</v>
      </c>
      <c r="G2533" s="2">
        <v>31228</v>
      </c>
      <c r="H2533" s="4">
        <v>72402</v>
      </c>
      <c r="I2533" s="4">
        <v>17591</v>
      </c>
      <c r="J2533" s="4">
        <f>Table1[[#This Row],[Basic Salary]]+Table1[[#This Row],[Bonus]]</f>
        <v>89993</v>
      </c>
      <c r="K2533">
        <v>76</v>
      </c>
      <c r="L2533">
        <v>88</v>
      </c>
      <c r="M2533" t="s">
        <v>18</v>
      </c>
      <c r="N2533">
        <v>116</v>
      </c>
    </row>
    <row r="2534" spans="1:14" x14ac:dyDescent="0.35">
      <c r="A2534" t="s">
        <v>3552</v>
      </c>
      <c r="B2534" t="s">
        <v>89</v>
      </c>
      <c r="C2534" t="s">
        <v>21</v>
      </c>
      <c r="D2534" t="s">
        <v>43</v>
      </c>
      <c r="E2534" t="s">
        <v>65</v>
      </c>
      <c r="F2534" s="2">
        <v>45409</v>
      </c>
      <c r="G2534" s="2">
        <v>33622</v>
      </c>
      <c r="H2534" s="4">
        <v>82361</v>
      </c>
      <c r="I2534" s="4">
        <v>7621</v>
      </c>
      <c r="J2534" s="4">
        <f>Table1[[#This Row],[Basic Salary]]+Table1[[#This Row],[Bonus]]</f>
        <v>89982</v>
      </c>
      <c r="K2534">
        <v>60</v>
      </c>
      <c r="L2534">
        <v>66</v>
      </c>
      <c r="M2534" t="s">
        <v>37</v>
      </c>
      <c r="N2534">
        <v>118</v>
      </c>
    </row>
    <row r="2535" spans="1:14" x14ac:dyDescent="0.35">
      <c r="A2535" t="s">
        <v>4992</v>
      </c>
      <c r="B2535" t="s">
        <v>36</v>
      </c>
      <c r="C2535" t="s">
        <v>21</v>
      </c>
      <c r="D2535" t="s">
        <v>33</v>
      </c>
      <c r="E2535" t="s">
        <v>65</v>
      </c>
      <c r="F2535" s="2">
        <v>44366</v>
      </c>
      <c r="G2535" s="2">
        <v>32322</v>
      </c>
      <c r="H2535" s="4">
        <v>84219</v>
      </c>
      <c r="I2535" s="4">
        <v>5763</v>
      </c>
      <c r="J2535" s="4">
        <f>Table1[[#This Row],[Basic Salary]]+Table1[[#This Row],[Bonus]]</f>
        <v>89982</v>
      </c>
      <c r="K2535">
        <v>87</v>
      </c>
      <c r="L2535">
        <v>96</v>
      </c>
      <c r="M2535" t="s">
        <v>34</v>
      </c>
      <c r="N2535">
        <v>106</v>
      </c>
    </row>
    <row r="2536" spans="1:14" x14ac:dyDescent="0.35">
      <c r="A2536" t="s">
        <v>2710</v>
      </c>
      <c r="B2536" t="s">
        <v>48</v>
      </c>
      <c r="C2536" t="s">
        <v>21</v>
      </c>
      <c r="D2536" t="s">
        <v>46</v>
      </c>
      <c r="E2536" t="s">
        <v>22</v>
      </c>
      <c r="F2536" s="2">
        <v>44995</v>
      </c>
      <c r="G2536" s="2">
        <v>30261</v>
      </c>
      <c r="H2536" s="4">
        <v>84327</v>
      </c>
      <c r="I2536" s="4">
        <v>5651</v>
      </c>
      <c r="J2536" s="4">
        <f>Table1[[#This Row],[Basic Salary]]+Table1[[#This Row],[Bonus]]</f>
        <v>89978</v>
      </c>
      <c r="K2536">
        <v>75</v>
      </c>
      <c r="L2536">
        <v>66</v>
      </c>
      <c r="M2536" t="s">
        <v>37</v>
      </c>
      <c r="N2536">
        <v>102</v>
      </c>
    </row>
    <row r="2537" spans="1:14" x14ac:dyDescent="0.35">
      <c r="A2537" t="s">
        <v>3533</v>
      </c>
      <c r="B2537" t="s">
        <v>60</v>
      </c>
      <c r="C2537" t="s">
        <v>21</v>
      </c>
      <c r="D2537" t="s">
        <v>40</v>
      </c>
      <c r="E2537" t="s">
        <v>30</v>
      </c>
      <c r="F2537" s="2">
        <v>43205</v>
      </c>
      <c r="G2537" s="2">
        <v>33788</v>
      </c>
      <c r="H2537" s="4">
        <v>68173</v>
      </c>
      <c r="I2537" s="4">
        <v>21800</v>
      </c>
      <c r="J2537" s="4">
        <f>Table1[[#This Row],[Basic Salary]]+Table1[[#This Row],[Bonus]]</f>
        <v>89973</v>
      </c>
      <c r="K2537">
        <v>76</v>
      </c>
      <c r="L2537">
        <v>96</v>
      </c>
      <c r="M2537" t="s">
        <v>27</v>
      </c>
      <c r="N2537">
        <v>110</v>
      </c>
    </row>
    <row r="2538" spans="1:14" x14ac:dyDescent="0.35">
      <c r="A2538" t="s">
        <v>4594</v>
      </c>
      <c r="B2538" t="s">
        <v>50</v>
      </c>
      <c r="C2538" t="s">
        <v>15</v>
      </c>
      <c r="D2538" t="s">
        <v>16</v>
      </c>
      <c r="E2538" t="s">
        <v>17</v>
      </c>
      <c r="F2538" s="2">
        <v>44219</v>
      </c>
      <c r="G2538" s="2">
        <v>34466</v>
      </c>
      <c r="H2538" s="4">
        <v>67642</v>
      </c>
      <c r="I2538" s="4">
        <v>22321</v>
      </c>
      <c r="J2538" s="4">
        <f>Table1[[#This Row],[Basic Salary]]+Table1[[#This Row],[Bonus]]</f>
        <v>89963</v>
      </c>
      <c r="K2538">
        <v>88</v>
      </c>
      <c r="L2538">
        <v>49</v>
      </c>
      <c r="M2538" t="s">
        <v>37</v>
      </c>
      <c r="N2538">
        <v>111</v>
      </c>
    </row>
    <row r="2539" spans="1:14" x14ac:dyDescent="0.35">
      <c r="A2539" t="s">
        <v>2803</v>
      </c>
      <c r="B2539" t="s">
        <v>39</v>
      </c>
      <c r="C2539" t="s">
        <v>21</v>
      </c>
      <c r="D2539" t="s">
        <v>43</v>
      </c>
      <c r="E2539" t="s">
        <v>65</v>
      </c>
      <c r="F2539" s="2">
        <v>43224</v>
      </c>
      <c r="G2539" s="2">
        <v>30912</v>
      </c>
      <c r="H2539" s="4">
        <v>69401</v>
      </c>
      <c r="I2539" s="4">
        <v>20558</v>
      </c>
      <c r="J2539" s="4">
        <f>Table1[[#This Row],[Basic Salary]]+Table1[[#This Row],[Bonus]]</f>
        <v>89959</v>
      </c>
      <c r="K2539">
        <v>65</v>
      </c>
      <c r="L2539">
        <v>50</v>
      </c>
      <c r="M2539" t="s">
        <v>18</v>
      </c>
      <c r="N2539">
        <v>115</v>
      </c>
    </row>
    <row r="2540" spans="1:14" x14ac:dyDescent="0.35">
      <c r="A2540" t="s">
        <v>3116</v>
      </c>
      <c r="B2540" t="s">
        <v>129</v>
      </c>
      <c r="C2540" t="s">
        <v>21</v>
      </c>
      <c r="D2540" t="s">
        <v>40</v>
      </c>
      <c r="E2540" t="s">
        <v>26</v>
      </c>
      <c r="F2540" s="2">
        <v>43457</v>
      </c>
      <c r="G2540" s="2">
        <v>30540</v>
      </c>
      <c r="H2540" s="4">
        <v>65386</v>
      </c>
      <c r="I2540" s="4">
        <v>24555</v>
      </c>
      <c r="J2540" s="4">
        <f>Table1[[#This Row],[Basic Salary]]+Table1[[#This Row],[Bonus]]</f>
        <v>89941</v>
      </c>
      <c r="K2540">
        <v>88</v>
      </c>
      <c r="L2540">
        <v>62</v>
      </c>
      <c r="M2540" t="s">
        <v>37</v>
      </c>
      <c r="N2540">
        <v>110</v>
      </c>
    </row>
    <row r="2541" spans="1:14" x14ac:dyDescent="0.35">
      <c r="A2541" t="s">
        <v>810</v>
      </c>
      <c r="B2541" t="s">
        <v>71</v>
      </c>
      <c r="C2541" t="s">
        <v>15</v>
      </c>
      <c r="D2541" t="s">
        <v>46</v>
      </c>
      <c r="E2541" t="s">
        <v>26</v>
      </c>
      <c r="F2541" s="2">
        <v>44975</v>
      </c>
      <c r="G2541" s="2">
        <v>37398</v>
      </c>
      <c r="H2541" s="4">
        <v>61505</v>
      </c>
      <c r="I2541" s="4">
        <v>28379</v>
      </c>
      <c r="J2541" s="4">
        <f>Table1[[#This Row],[Basic Salary]]+Table1[[#This Row],[Bonus]]</f>
        <v>89884</v>
      </c>
      <c r="K2541">
        <v>97</v>
      </c>
      <c r="L2541">
        <v>77</v>
      </c>
      <c r="M2541" t="s">
        <v>31</v>
      </c>
      <c r="N2541">
        <v>113</v>
      </c>
    </row>
    <row r="2542" spans="1:14" x14ac:dyDescent="0.35">
      <c r="A2542" t="s">
        <v>240</v>
      </c>
      <c r="B2542" t="s">
        <v>93</v>
      </c>
      <c r="C2542" t="s">
        <v>15</v>
      </c>
      <c r="D2542" t="s">
        <v>16</v>
      </c>
      <c r="E2542" t="s">
        <v>65</v>
      </c>
      <c r="F2542" s="2">
        <v>45193</v>
      </c>
      <c r="G2542" s="2">
        <v>39791</v>
      </c>
      <c r="H2542" s="4">
        <v>73015</v>
      </c>
      <c r="I2542" s="4">
        <v>16866</v>
      </c>
      <c r="J2542" s="4">
        <f>Table1[[#This Row],[Basic Salary]]+Table1[[#This Row],[Bonus]]</f>
        <v>89881</v>
      </c>
      <c r="K2542">
        <v>84</v>
      </c>
      <c r="L2542">
        <v>100</v>
      </c>
      <c r="M2542" t="s">
        <v>23</v>
      </c>
      <c r="N2542">
        <v>102</v>
      </c>
    </row>
    <row r="2543" spans="1:14" x14ac:dyDescent="0.35">
      <c r="A2543" t="s">
        <v>843</v>
      </c>
      <c r="B2543" t="s">
        <v>50</v>
      </c>
      <c r="C2543" t="s">
        <v>15</v>
      </c>
      <c r="D2543" t="s">
        <v>46</v>
      </c>
      <c r="E2543" t="s">
        <v>26</v>
      </c>
      <c r="F2543" s="2">
        <v>43596</v>
      </c>
      <c r="G2543" s="2">
        <v>29349</v>
      </c>
      <c r="H2543" s="4">
        <v>76508</v>
      </c>
      <c r="I2543" s="4">
        <v>13373</v>
      </c>
      <c r="J2543" s="4">
        <f>Table1[[#This Row],[Basic Salary]]+Table1[[#This Row],[Bonus]]</f>
        <v>89881</v>
      </c>
      <c r="K2543">
        <v>79</v>
      </c>
      <c r="L2543">
        <v>45</v>
      </c>
      <c r="M2543" t="s">
        <v>34</v>
      </c>
      <c r="N2543">
        <v>108</v>
      </c>
    </row>
    <row r="2544" spans="1:14" x14ac:dyDescent="0.35">
      <c r="A2544" t="s">
        <v>2812</v>
      </c>
      <c r="B2544" t="s">
        <v>87</v>
      </c>
      <c r="C2544" t="s">
        <v>15</v>
      </c>
      <c r="D2544" t="s">
        <v>40</v>
      </c>
      <c r="E2544" t="s">
        <v>17</v>
      </c>
      <c r="F2544" s="2">
        <v>43219</v>
      </c>
      <c r="G2544" s="2">
        <v>34864</v>
      </c>
      <c r="H2544" s="4">
        <v>78144</v>
      </c>
      <c r="I2544" s="4">
        <v>11721</v>
      </c>
      <c r="J2544" s="4">
        <f>Table1[[#This Row],[Basic Salary]]+Table1[[#This Row],[Bonus]]</f>
        <v>89865</v>
      </c>
      <c r="K2544">
        <v>72</v>
      </c>
      <c r="L2544">
        <v>78</v>
      </c>
      <c r="M2544" t="s">
        <v>53</v>
      </c>
      <c r="N2544">
        <v>115</v>
      </c>
    </row>
    <row r="2545" spans="1:14" x14ac:dyDescent="0.35">
      <c r="A2545" t="s">
        <v>858</v>
      </c>
      <c r="B2545" t="s">
        <v>42</v>
      </c>
      <c r="C2545" t="s">
        <v>15</v>
      </c>
      <c r="D2545" t="s">
        <v>16</v>
      </c>
      <c r="E2545" t="s">
        <v>30</v>
      </c>
      <c r="F2545" s="2">
        <v>44071</v>
      </c>
      <c r="G2545" s="2">
        <v>39373</v>
      </c>
      <c r="H2545" s="4">
        <v>74930</v>
      </c>
      <c r="I2545" s="4">
        <v>14912</v>
      </c>
      <c r="J2545" s="4">
        <f>Table1[[#This Row],[Basic Salary]]+Table1[[#This Row],[Bonus]]</f>
        <v>89842</v>
      </c>
      <c r="K2545">
        <v>85</v>
      </c>
      <c r="L2545">
        <v>82</v>
      </c>
      <c r="M2545" t="s">
        <v>31</v>
      </c>
      <c r="N2545">
        <v>105</v>
      </c>
    </row>
    <row r="2546" spans="1:14" x14ac:dyDescent="0.35">
      <c r="A2546" t="s">
        <v>621</v>
      </c>
      <c r="B2546" t="s">
        <v>39</v>
      </c>
      <c r="C2546" t="s">
        <v>15</v>
      </c>
      <c r="D2546" t="s">
        <v>46</v>
      </c>
      <c r="E2546" t="s">
        <v>22</v>
      </c>
      <c r="F2546" s="2">
        <v>45780</v>
      </c>
      <c r="G2546" s="2">
        <v>34699</v>
      </c>
      <c r="H2546" s="4">
        <v>70603</v>
      </c>
      <c r="I2546" s="4">
        <v>19231</v>
      </c>
      <c r="J2546" s="4">
        <f>Table1[[#This Row],[Basic Salary]]+Table1[[#This Row],[Bonus]]</f>
        <v>89834</v>
      </c>
      <c r="K2546">
        <v>86</v>
      </c>
      <c r="L2546">
        <v>99</v>
      </c>
      <c r="M2546" t="s">
        <v>34</v>
      </c>
      <c r="N2546">
        <v>104</v>
      </c>
    </row>
    <row r="2547" spans="1:14" x14ac:dyDescent="0.35">
      <c r="A2547" t="s">
        <v>307</v>
      </c>
      <c r="B2547" t="s">
        <v>89</v>
      </c>
      <c r="C2547" t="s">
        <v>15</v>
      </c>
      <c r="D2547" t="s">
        <v>33</v>
      </c>
      <c r="E2547" t="s">
        <v>51</v>
      </c>
      <c r="F2547" s="2">
        <v>44887</v>
      </c>
      <c r="G2547" s="2">
        <v>32571</v>
      </c>
      <c r="H2547" s="4">
        <v>76987</v>
      </c>
      <c r="I2547" s="4">
        <v>12842</v>
      </c>
      <c r="J2547" s="4">
        <f>Table1[[#This Row],[Basic Salary]]+Table1[[#This Row],[Bonus]]</f>
        <v>89829</v>
      </c>
      <c r="K2547">
        <v>95</v>
      </c>
      <c r="L2547">
        <v>60</v>
      </c>
      <c r="M2547" t="s">
        <v>34</v>
      </c>
      <c r="N2547">
        <v>110</v>
      </c>
    </row>
    <row r="2548" spans="1:14" x14ac:dyDescent="0.35">
      <c r="A2548" t="s">
        <v>2584</v>
      </c>
      <c r="B2548" t="s">
        <v>71</v>
      </c>
      <c r="C2548" t="s">
        <v>21</v>
      </c>
      <c r="D2548" t="s">
        <v>81</v>
      </c>
      <c r="E2548" t="s">
        <v>51</v>
      </c>
      <c r="F2548" s="2">
        <v>44505</v>
      </c>
      <c r="G2548" s="2">
        <v>36078</v>
      </c>
      <c r="H2548" s="4">
        <v>83935</v>
      </c>
      <c r="I2548" s="4">
        <v>5877</v>
      </c>
      <c r="J2548" s="4">
        <f>Table1[[#This Row],[Basic Salary]]+Table1[[#This Row],[Bonus]]</f>
        <v>89812</v>
      </c>
      <c r="K2548">
        <v>84</v>
      </c>
      <c r="L2548">
        <v>78</v>
      </c>
      <c r="M2548" t="s">
        <v>37</v>
      </c>
      <c r="N2548">
        <v>103</v>
      </c>
    </row>
    <row r="2549" spans="1:14" x14ac:dyDescent="0.35">
      <c r="A2549" t="s">
        <v>955</v>
      </c>
      <c r="B2549" t="s">
        <v>60</v>
      </c>
      <c r="C2549" t="s">
        <v>15</v>
      </c>
      <c r="D2549" t="s">
        <v>16</v>
      </c>
      <c r="E2549" t="s">
        <v>22</v>
      </c>
      <c r="F2549" s="2">
        <v>45759</v>
      </c>
      <c r="G2549" s="2">
        <v>29767</v>
      </c>
      <c r="H2549" s="4">
        <v>74465</v>
      </c>
      <c r="I2549" s="4">
        <v>15265</v>
      </c>
      <c r="J2549" s="4">
        <f>Table1[[#This Row],[Basic Salary]]+Table1[[#This Row],[Bonus]]</f>
        <v>89730</v>
      </c>
      <c r="K2549">
        <v>64</v>
      </c>
      <c r="L2549">
        <v>90</v>
      </c>
      <c r="M2549" t="s">
        <v>37</v>
      </c>
      <c r="N2549">
        <v>102</v>
      </c>
    </row>
    <row r="2550" spans="1:14" x14ac:dyDescent="0.35">
      <c r="A2550" t="s">
        <v>1977</v>
      </c>
      <c r="B2550" t="s">
        <v>50</v>
      </c>
      <c r="C2550" t="s">
        <v>15</v>
      </c>
      <c r="D2550" t="s">
        <v>25</v>
      </c>
      <c r="E2550" t="s">
        <v>22</v>
      </c>
      <c r="F2550" s="2">
        <v>45623</v>
      </c>
      <c r="G2550" s="2">
        <v>29949</v>
      </c>
      <c r="H2550" s="4">
        <v>59774</v>
      </c>
      <c r="I2550" s="4">
        <v>29936</v>
      </c>
      <c r="J2550" s="4">
        <f>Table1[[#This Row],[Basic Salary]]+Table1[[#This Row],[Bonus]]</f>
        <v>89710</v>
      </c>
      <c r="K2550">
        <v>95</v>
      </c>
      <c r="L2550">
        <v>71</v>
      </c>
      <c r="M2550" t="s">
        <v>23</v>
      </c>
      <c r="N2550">
        <v>115</v>
      </c>
    </row>
    <row r="2551" spans="1:14" x14ac:dyDescent="0.35">
      <c r="A2551" t="s">
        <v>2131</v>
      </c>
      <c r="B2551" t="s">
        <v>129</v>
      </c>
      <c r="C2551" t="s">
        <v>15</v>
      </c>
      <c r="D2551" t="s">
        <v>33</v>
      </c>
      <c r="E2551" t="s">
        <v>65</v>
      </c>
      <c r="F2551" s="2">
        <v>42751</v>
      </c>
      <c r="G2551" s="2">
        <v>36392</v>
      </c>
      <c r="H2551" s="4">
        <v>66123</v>
      </c>
      <c r="I2551" s="4">
        <v>23543</v>
      </c>
      <c r="J2551" s="4">
        <f>Table1[[#This Row],[Basic Salary]]+Table1[[#This Row],[Bonus]]</f>
        <v>89666</v>
      </c>
      <c r="K2551">
        <v>82</v>
      </c>
      <c r="L2551">
        <v>95</v>
      </c>
      <c r="M2551" t="s">
        <v>53</v>
      </c>
      <c r="N2551">
        <v>101</v>
      </c>
    </row>
    <row r="2552" spans="1:14" x14ac:dyDescent="0.35">
      <c r="A2552" t="s">
        <v>415</v>
      </c>
      <c r="B2552" t="s">
        <v>95</v>
      </c>
      <c r="C2552" t="s">
        <v>21</v>
      </c>
      <c r="D2552" t="s">
        <v>25</v>
      </c>
      <c r="E2552" t="s">
        <v>17</v>
      </c>
      <c r="F2552" s="2">
        <v>44417</v>
      </c>
      <c r="G2552" s="2">
        <v>32093</v>
      </c>
      <c r="H2552" s="4">
        <v>74595</v>
      </c>
      <c r="I2552" s="4">
        <v>15053</v>
      </c>
      <c r="J2552" s="4">
        <f>Table1[[#This Row],[Basic Salary]]+Table1[[#This Row],[Bonus]]</f>
        <v>89648</v>
      </c>
      <c r="K2552">
        <v>78</v>
      </c>
      <c r="L2552">
        <v>48</v>
      </c>
      <c r="M2552" t="s">
        <v>37</v>
      </c>
      <c r="N2552">
        <v>101</v>
      </c>
    </row>
    <row r="2553" spans="1:14" x14ac:dyDescent="0.35">
      <c r="A2553" t="s">
        <v>2244</v>
      </c>
      <c r="B2553" t="s">
        <v>36</v>
      </c>
      <c r="C2553" t="s">
        <v>15</v>
      </c>
      <c r="D2553" t="s">
        <v>81</v>
      </c>
      <c r="E2553" t="s">
        <v>17</v>
      </c>
      <c r="F2553" s="2">
        <v>44912</v>
      </c>
      <c r="G2553" s="2">
        <v>35984</v>
      </c>
      <c r="H2553" s="4">
        <v>73567</v>
      </c>
      <c r="I2553" s="4">
        <v>16032</v>
      </c>
      <c r="J2553" s="4">
        <f>Table1[[#This Row],[Basic Salary]]+Table1[[#This Row],[Bonus]]</f>
        <v>89599</v>
      </c>
      <c r="K2553">
        <v>90</v>
      </c>
      <c r="L2553">
        <v>91</v>
      </c>
      <c r="M2553" t="s">
        <v>23</v>
      </c>
      <c r="N2553">
        <v>105</v>
      </c>
    </row>
    <row r="2554" spans="1:14" x14ac:dyDescent="0.35">
      <c r="A2554" t="s">
        <v>55</v>
      </c>
      <c r="B2554" t="s">
        <v>14</v>
      </c>
      <c r="C2554" t="s">
        <v>21</v>
      </c>
      <c r="D2554" t="s">
        <v>16</v>
      </c>
      <c r="E2554" t="s">
        <v>30</v>
      </c>
      <c r="F2554" s="2">
        <v>43785</v>
      </c>
      <c r="G2554" s="2">
        <v>31812</v>
      </c>
      <c r="H2554" s="4">
        <v>84470</v>
      </c>
      <c r="I2554" s="4">
        <v>5106</v>
      </c>
      <c r="J2554" s="4">
        <f>Table1[[#This Row],[Basic Salary]]+Table1[[#This Row],[Bonus]]</f>
        <v>89576</v>
      </c>
      <c r="K2554">
        <v>76</v>
      </c>
      <c r="L2554">
        <v>72</v>
      </c>
      <c r="M2554" t="s">
        <v>34</v>
      </c>
      <c r="N2554">
        <v>106</v>
      </c>
    </row>
    <row r="2555" spans="1:14" x14ac:dyDescent="0.35">
      <c r="A2555" t="s">
        <v>2604</v>
      </c>
      <c r="B2555" t="s">
        <v>60</v>
      </c>
      <c r="C2555" t="s">
        <v>21</v>
      </c>
      <c r="D2555" t="s">
        <v>40</v>
      </c>
      <c r="E2555" t="s">
        <v>65</v>
      </c>
      <c r="F2555" s="2">
        <v>44125</v>
      </c>
      <c r="G2555" s="2">
        <v>35273</v>
      </c>
      <c r="H2555" s="4">
        <v>61234</v>
      </c>
      <c r="I2555" s="4">
        <v>28340</v>
      </c>
      <c r="J2555" s="4">
        <f>Table1[[#This Row],[Basic Salary]]+Table1[[#This Row],[Bonus]]</f>
        <v>89574</v>
      </c>
      <c r="K2555">
        <v>85</v>
      </c>
      <c r="L2555">
        <v>66</v>
      </c>
      <c r="M2555" t="s">
        <v>37</v>
      </c>
      <c r="N2555">
        <v>107</v>
      </c>
    </row>
    <row r="2556" spans="1:14" x14ac:dyDescent="0.35">
      <c r="A2556" t="s">
        <v>3784</v>
      </c>
      <c r="B2556" t="s">
        <v>95</v>
      </c>
      <c r="C2556" t="s">
        <v>21</v>
      </c>
      <c r="D2556" t="s">
        <v>16</v>
      </c>
      <c r="E2556" t="s">
        <v>17</v>
      </c>
      <c r="F2556" s="2">
        <v>45463</v>
      </c>
      <c r="G2556" s="2">
        <v>39798</v>
      </c>
      <c r="H2556" s="4">
        <v>72714</v>
      </c>
      <c r="I2556" s="4">
        <v>16859</v>
      </c>
      <c r="J2556" s="4">
        <f>Table1[[#This Row],[Basic Salary]]+Table1[[#This Row],[Bonus]]</f>
        <v>89573</v>
      </c>
      <c r="K2556">
        <v>88</v>
      </c>
      <c r="L2556">
        <v>79</v>
      </c>
      <c r="M2556" t="s">
        <v>37</v>
      </c>
      <c r="N2556">
        <v>106</v>
      </c>
    </row>
    <row r="2557" spans="1:14" x14ac:dyDescent="0.35">
      <c r="A2557" t="s">
        <v>1043</v>
      </c>
      <c r="B2557" t="s">
        <v>87</v>
      </c>
      <c r="C2557" t="s">
        <v>15</v>
      </c>
      <c r="D2557" t="s">
        <v>43</v>
      </c>
      <c r="E2557" t="s">
        <v>22</v>
      </c>
      <c r="F2557" s="2">
        <v>45564</v>
      </c>
      <c r="G2557" s="2">
        <v>37914</v>
      </c>
      <c r="H2557" s="4">
        <v>61630</v>
      </c>
      <c r="I2557" s="4">
        <v>27913</v>
      </c>
      <c r="J2557" s="4">
        <f>Table1[[#This Row],[Basic Salary]]+Table1[[#This Row],[Bonus]]</f>
        <v>89543</v>
      </c>
      <c r="K2557">
        <v>75</v>
      </c>
      <c r="L2557">
        <v>63</v>
      </c>
      <c r="M2557" t="s">
        <v>27</v>
      </c>
      <c r="N2557">
        <v>120</v>
      </c>
    </row>
    <row r="2558" spans="1:14" x14ac:dyDescent="0.35">
      <c r="A2558" t="s">
        <v>2233</v>
      </c>
      <c r="B2558" t="s">
        <v>48</v>
      </c>
      <c r="C2558" t="s">
        <v>15</v>
      </c>
      <c r="D2558" t="s">
        <v>40</v>
      </c>
      <c r="E2558" t="s">
        <v>65</v>
      </c>
      <c r="F2558" s="2">
        <v>42159</v>
      </c>
      <c r="G2558" s="2">
        <v>38868</v>
      </c>
      <c r="H2558" s="4">
        <v>75609</v>
      </c>
      <c r="I2558" s="4">
        <v>13925</v>
      </c>
      <c r="J2558" s="4">
        <f>Table1[[#This Row],[Basic Salary]]+Table1[[#This Row],[Bonus]]</f>
        <v>89534</v>
      </c>
      <c r="K2558">
        <v>96</v>
      </c>
      <c r="L2558">
        <v>67</v>
      </c>
      <c r="M2558" t="s">
        <v>23</v>
      </c>
      <c r="N2558">
        <v>106</v>
      </c>
    </row>
    <row r="2559" spans="1:14" x14ac:dyDescent="0.35">
      <c r="A2559" t="s">
        <v>889</v>
      </c>
      <c r="B2559" t="s">
        <v>45</v>
      </c>
      <c r="C2559" t="s">
        <v>15</v>
      </c>
      <c r="D2559" t="s">
        <v>43</v>
      </c>
      <c r="E2559" t="s">
        <v>22</v>
      </c>
      <c r="F2559" s="2">
        <v>43733</v>
      </c>
      <c r="G2559" s="2">
        <v>38664</v>
      </c>
      <c r="H2559" s="4">
        <v>66399</v>
      </c>
      <c r="I2559" s="4">
        <v>23129</v>
      </c>
      <c r="J2559" s="4">
        <f>Table1[[#This Row],[Basic Salary]]+Table1[[#This Row],[Bonus]]</f>
        <v>89528</v>
      </c>
      <c r="K2559">
        <v>64</v>
      </c>
      <c r="L2559">
        <v>57</v>
      </c>
      <c r="M2559" t="s">
        <v>18</v>
      </c>
      <c r="N2559">
        <v>114</v>
      </c>
    </row>
    <row r="2560" spans="1:14" x14ac:dyDescent="0.35">
      <c r="A2560" t="s">
        <v>3344</v>
      </c>
      <c r="B2560" t="s">
        <v>93</v>
      </c>
      <c r="C2560" t="s">
        <v>21</v>
      </c>
      <c r="D2560" t="s">
        <v>33</v>
      </c>
      <c r="E2560" t="s">
        <v>51</v>
      </c>
      <c r="F2560" s="2">
        <v>45263</v>
      </c>
      <c r="G2560" s="2">
        <v>35208</v>
      </c>
      <c r="H2560" s="4">
        <v>77713</v>
      </c>
      <c r="I2560" s="4">
        <v>11790</v>
      </c>
      <c r="J2560" s="4">
        <f>Table1[[#This Row],[Basic Salary]]+Table1[[#This Row],[Bonus]]</f>
        <v>89503</v>
      </c>
      <c r="K2560">
        <v>79</v>
      </c>
      <c r="L2560">
        <v>55</v>
      </c>
      <c r="M2560" t="s">
        <v>34</v>
      </c>
      <c r="N2560">
        <v>103</v>
      </c>
    </row>
    <row r="2561" spans="1:14" x14ac:dyDescent="0.35">
      <c r="A2561" t="s">
        <v>2837</v>
      </c>
      <c r="B2561" t="s">
        <v>14</v>
      </c>
      <c r="C2561" t="s">
        <v>21</v>
      </c>
      <c r="D2561" t="s">
        <v>40</v>
      </c>
      <c r="E2561" t="s">
        <v>26</v>
      </c>
      <c r="F2561" s="2">
        <v>43429</v>
      </c>
      <c r="G2561" s="2">
        <v>40090</v>
      </c>
      <c r="H2561" s="4">
        <v>77676</v>
      </c>
      <c r="I2561" s="4">
        <v>11822</v>
      </c>
      <c r="J2561" s="4">
        <f>Table1[[#This Row],[Basic Salary]]+Table1[[#This Row],[Bonus]]</f>
        <v>89498</v>
      </c>
      <c r="K2561">
        <v>83</v>
      </c>
      <c r="L2561">
        <v>63</v>
      </c>
      <c r="M2561" t="s">
        <v>34</v>
      </c>
      <c r="N2561">
        <v>117</v>
      </c>
    </row>
    <row r="2562" spans="1:14" x14ac:dyDescent="0.35">
      <c r="A2562" t="s">
        <v>907</v>
      </c>
      <c r="B2562" t="s">
        <v>50</v>
      </c>
      <c r="C2562" t="s">
        <v>21</v>
      </c>
      <c r="D2562" t="s">
        <v>33</v>
      </c>
      <c r="E2562" t="s">
        <v>30</v>
      </c>
      <c r="F2562" s="2">
        <v>45640</v>
      </c>
      <c r="G2562" s="2">
        <v>39850</v>
      </c>
      <c r="H2562" s="4">
        <v>78019</v>
      </c>
      <c r="I2562" s="4">
        <v>11464</v>
      </c>
      <c r="J2562" s="4">
        <f>Table1[[#This Row],[Basic Salary]]+Table1[[#This Row],[Bonus]]</f>
        <v>89483</v>
      </c>
      <c r="K2562">
        <v>79</v>
      </c>
      <c r="L2562">
        <v>45</v>
      </c>
      <c r="M2562" t="s">
        <v>53</v>
      </c>
      <c r="N2562">
        <v>118</v>
      </c>
    </row>
    <row r="2563" spans="1:14" x14ac:dyDescent="0.35">
      <c r="A2563" t="s">
        <v>1049</v>
      </c>
      <c r="B2563" t="s">
        <v>71</v>
      </c>
      <c r="C2563" t="s">
        <v>21</v>
      </c>
      <c r="D2563" t="s">
        <v>33</v>
      </c>
      <c r="E2563" t="s">
        <v>22</v>
      </c>
      <c r="F2563" s="2">
        <v>42661</v>
      </c>
      <c r="G2563" s="2">
        <v>34570</v>
      </c>
      <c r="H2563" s="4">
        <v>75264</v>
      </c>
      <c r="I2563" s="4">
        <v>14186</v>
      </c>
      <c r="J2563" s="4">
        <f>Table1[[#This Row],[Basic Salary]]+Table1[[#This Row],[Bonus]]</f>
        <v>89450</v>
      </c>
      <c r="K2563">
        <v>74</v>
      </c>
      <c r="L2563">
        <v>86</v>
      </c>
      <c r="M2563" t="s">
        <v>31</v>
      </c>
      <c r="N2563">
        <v>116</v>
      </c>
    </row>
    <row r="2564" spans="1:14" x14ac:dyDescent="0.35">
      <c r="A2564" t="s">
        <v>516</v>
      </c>
      <c r="B2564" t="s">
        <v>45</v>
      </c>
      <c r="C2564" t="s">
        <v>15</v>
      </c>
      <c r="D2564" t="s">
        <v>33</v>
      </c>
      <c r="E2564" t="s">
        <v>26</v>
      </c>
      <c r="F2564" s="2">
        <v>45268</v>
      </c>
      <c r="G2564" s="2">
        <v>38162</v>
      </c>
      <c r="H2564" s="4">
        <v>63663</v>
      </c>
      <c r="I2564" s="4">
        <v>25776</v>
      </c>
      <c r="J2564" s="4">
        <f>Table1[[#This Row],[Basic Salary]]+Table1[[#This Row],[Bonus]]</f>
        <v>89439</v>
      </c>
      <c r="K2564">
        <v>69</v>
      </c>
      <c r="L2564">
        <v>59</v>
      </c>
      <c r="M2564" t="s">
        <v>18</v>
      </c>
      <c r="N2564">
        <v>112</v>
      </c>
    </row>
    <row r="2565" spans="1:14" x14ac:dyDescent="0.35">
      <c r="A2565" t="s">
        <v>2701</v>
      </c>
      <c r="B2565" t="s">
        <v>95</v>
      </c>
      <c r="C2565" t="s">
        <v>21</v>
      </c>
      <c r="D2565" t="s">
        <v>40</v>
      </c>
      <c r="E2565" t="s">
        <v>22</v>
      </c>
      <c r="F2565" s="2">
        <v>45089</v>
      </c>
      <c r="G2565" s="2">
        <v>40353</v>
      </c>
      <c r="H2565" s="4">
        <v>67541</v>
      </c>
      <c r="I2565" s="4">
        <v>21885</v>
      </c>
      <c r="J2565" s="4">
        <f>Table1[[#This Row],[Basic Salary]]+Table1[[#This Row],[Bonus]]</f>
        <v>89426</v>
      </c>
      <c r="K2565">
        <v>87</v>
      </c>
      <c r="L2565">
        <v>83</v>
      </c>
      <c r="M2565" t="s">
        <v>27</v>
      </c>
      <c r="N2565">
        <v>120</v>
      </c>
    </row>
    <row r="2566" spans="1:14" x14ac:dyDescent="0.35">
      <c r="A2566" t="s">
        <v>1482</v>
      </c>
      <c r="B2566" t="s">
        <v>14</v>
      </c>
      <c r="C2566" t="s">
        <v>21</v>
      </c>
      <c r="D2566" t="s">
        <v>16</v>
      </c>
      <c r="E2566" t="s">
        <v>65</v>
      </c>
      <c r="F2566" s="2">
        <v>44658</v>
      </c>
      <c r="G2566" s="2">
        <v>38645</v>
      </c>
      <c r="H2566" s="4">
        <v>69539</v>
      </c>
      <c r="I2566" s="4">
        <v>19878</v>
      </c>
      <c r="J2566" s="4">
        <f>Table1[[#This Row],[Basic Salary]]+Table1[[#This Row],[Bonus]]</f>
        <v>89417</v>
      </c>
      <c r="K2566">
        <v>93</v>
      </c>
      <c r="L2566">
        <v>89</v>
      </c>
      <c r="M2566" t="s">
        <v>18</v>
      </c>
      <c r="N2566">
        <v>114</v>
      </c>
    </row>
    <row r="2567" spans="1:14" x14ac:dyDescent="0.35">
      <c r="A2567" t="s">
        <v>2241</v>
      </c>
      <c r="B2567" t="s">
        <v>42</v>
      </c>
      <c r="C2567" t="s">
        <v>15</v>
      </c>
      <c r="D2567" t="s">
        <v>25</v>
      </c>
      <c r="E2567" t="s">
        <v>65</v>
      </c>
      <c r="F2567" s="2">
        <v>42200</v>
      </c>
      <c r="G2567" s="2">
        <v>38941</v>
      </c>
      <c r="H2567" s="4">
        <v>68016</v>
      </c>
      <c r="I2567" s="4">
        <v>21400</v>
      </c>
      <c r="J2567" s="4">
        <f>Table1[[#This Row],[Basic Salary]]+Table1[[#This Row],[Bonus]]</f>
        <v>89416</v>
      </c>
      <c r="K2567">
        <v>86</v>
      </c>
      <c r="L2567">
        <v>48</v>
      </c>
      <c r="M2567" t="s">
        <v>23</v>
      </c>
      <c r="N2567">
        <v>116</v>
      </c>
    </row>
    <row r="2568" spans="1:14" x14ac:dyDescent="0.35">
      <c r="A2568" t="s">
        <v>1116</v>
      </c>
      <c r="B2568" t="s">
        <v>36</v>
      </c>
      <c r="C2568" t="s">
        <v>21</v>
      </c>
      <c r="D2568" t="s">
        <v>40</v>
      </c>
      <c r="E2568" t="s">
        <v>17</v>
      </c>
      <c r="F2568" s="2">
        <v>44943</v>
      </c>
      <c r="G2568" s="2">
        <v>31144</v>
      </c>
      <c r="H2568" s="4">
        <v>82163</v>
      </c>
      <c r="I2568" s="4">
        <v>7218</v>
      </c>
      <c r="J2568" s="4">
        <f>Table1[[#This Row],[Basic Salary]]+Table1[[#This Row],[Bonus]]</f>
        <v>89381</v>
      </c>
      <c r="K2568">
        <v>90</v>
      </c>
      <c r="L2568">
        <v>66</v>
      </c>
      <c r="M2568" t="s">
        <v>23</v>
      </c>
      <c r="N2568">
        <v>117</v>
      </c>
    </row>
    <row r="2569" spans="1:14" x14ac:dyDescent="0.35">
      <c r="A2569" t="s">
        <v>4529</v>
      </c>
      <c r="B2569" t="s">
        <v>62</v>
      </c>
      <c r="C2569" t="s">
        <v>15</v>
      </c>
      <c r="D2569" t="s">
        <v>33</v>
      </c>
      <c r="E2569" t="s">
        <v>51</v>
      </c>
      <c r="F2569" s="2">
        <v>43223</v>
      </c>
      <c r="G2569" s="2">
        <v>36778</v>
      </c>
      <c r="H2569" s="4">
        <v>75594</v>
      </c>
      <c r="I2569" s="4">
        <v>13782</v>
      </c>
      <c r="J2569" s="4">
        <f>Table1[[#This Row],[Basic Salary]]+Table1[[#This Row],[Bonus]]</f>
        <v>89376</v>
      </c>
      <c r="K2569">
        <v>86</v>
      </c>
      <c r="L2569">
        <v>87</v>
      </c>
      <c r="M2569" t="s">
        <v>18</v>
      </c>
      <c r="N2569">
        <v>103</v>
      </c>
    </row>
    <row r="2570" spans="1:14" x14ac:dyDescent="0.35">
      <c r="A2570" t="s">
        <v>840</v>
      </c>
      <c r="B2570" t="s">
        <v>93</v>
      </c>
      <c r="C2570" t="s">
        <v>21</v>
      </c>
      <c r="D2570" t="s">
        <v>43</v>
      </c>
      <c r="E2570" t="s">
        <v>30</v>
      </c>
      <c r="F2570" s="2">
        <v>44870</v>
      </c>
      <c r="G2570" s="2">
        <v>31071</v>
      </c>
      <c r="H2570" s="4">
        <v>66482</v>
      </c>
      <c r="I2570" s="4">
        <v>22882</v>
      </c>
      <c r="J2570" s="4">
        <f>Table1[[#This Row],[Basic Salary]]+Table1[[#This Row],[Bonus]]</f>
        <v>89364</v>
      </c>
      <c r="K2570">
        <v>87</v>
      </c>
      <c r="L2570">
        <v>70</v>
      </c>
      <c r="M2570" t="s">
        <v>18</v>
      </c>
      <c r="N2570">
        <v>108</v>
      </c>
    </row>
    <row r="2571" spans="1:14" x14ac:dyDescent="0.35">
      <c r="A2571" t="s">
        <v>3396</v>
      </c>
      <c r="B2571" t="s">
        <v>50</v>
      </c>
      <c r="C2571" t="s">
        <v>15</v>
      </c>
      <c r="D2571" t="s">
        <v>81</v>
      </c>
      <c r="E2571" t="s">
        <v>30</v>
      </c>
      <c r="F2571" s="2">
        <v>43615</v>
      </c>
      <c r="G2571" s="2">
        <v>34173</v>
      </c>
      <c r="H2571" s="4">
        <v>77513</v>
      </c>
      <c r="I2571" s="4">
        <v>11836</v>
      </c>
      <c r="J2571" s="4">
        <f>Table1[[#This Row],[Basic Salary]]+Table1[[#This Row],[Bonus]]</f>
        <v>89349</v>
      </c>
      <c r="K2571">
        <v>97</v>
      </c>
      <c r="L2571">
        <v>74</v>
      </c>
      <c r="M2571" t="s">
        <v>18</v>
      </c>
      <c r="N2571">
        <v>120</v>
      </c>
    </row>
    <row r="2572" spans="1:14" x14ac:dyDescent="0.35">
      <c r="A2572" t="s">
        <v>1557</v>
      </c>
      <c r="B2572" t="s">
        <v>62</v>
      </c>
      <c r="C2572" t="s">
        <v>21</v>
      </c>
      <c r="D2572" t="s">
        <v>33</v>
      </c>
      <c r="E2572" t="s">
        <v>65</v>
      </c>
      <c r="F2572" s="2">
        <v>44083</v>
      </c>
      <c r="G2572" s="2">
        <v>31659</v>
      </c>
      <c r="H2572" s="4">
        <v>83340</v>
      </c>
      <c r="I2572" s="4">
        <v>5994</v>
      </c>
      <c r="J2572" s="4">
        <f>Table1[[#This Row],[Basic Salary]]+Table1[[#This Row],[Bonus]]</f>
        <v>89334</v>
      </c>
      <c r="K2572">
        <v>99</v>
      </c>
      <c r="L2572">
        <v>42</v>
      </c>
      <c r="M2572" t="s">
        <v>23</v>
      </c>
      <c r="N2572">
        <v>104</v>
      </c>
    </row>
    <row r="2573" spans="1:14" x14ac:dyDescent="0.35">
      <c r="A2573" t="s">
        <v>2172</v>
      </c>
      <c r="B2573" t="s">
        <v>87</v>
      </c>
      <c r="C2573" t="s">
        <v>15</v>
      </c>
      <c r="D2573" t="s">
        <v>43</v>
      </c>
      <c r="E2573" t="s">
        <v>51</v>
      </c>
      <c r="F2573" s="2">
        <v>45298</v>
      </c>
      <c r="G2573" s="2">
        <v>35671</v>
      </c>
      <c r="H2573" s="4">
        <v>72454</v>
      </c>
      <c r="I2573" s="4">
        <v>16851</v>
      </c>
      <c r="J2573" s="4">
        <f>Table1[[#This Row],[Basic Salary]]+Table1[[#This Row],[Bonus]]</f>
        <v>89305</v>
      </c>
      <c r="K2573">
        <v>63</v>
      </c>
      <c r="L2573">
        <v>59</v>
      </c>
      <c r="M2573" t="s">
        <v>23</v>
      </c>
      <c r="N2573">
        <v>110</v>
      </c>
    </row>
    <row r="2574" spans="1:14" x14ac:dyDescent="0.35">
      <c r="A2574" t="s">
        <v>3209</v>
      </c>
      <c r="B2574" t="s">
        <v>57</v>
      </c>
      <c r="C2574" t="s">
        <v>21</v>
      </c>
      <c r="D2574" t="s">
        <v>33</v>
      </c>
      <c r="E2574" t="s">
        <v>17</v>
      </c>
      <c r="F2574" s="2">
        <v>42486</v>
      </c>
      <c r="G2574" s="2">
        <v>32389</v>
      </c>
      <c r="H2574" s="4">
        <v>78810</v>
      </c>
      <c r="I2574" s="4">
        <v>10493</v>
      </c>
      <c r="J2574" s="4">
        <f>Table1[[#This Row],[Basic Salary]]+Table1[[#This Row],[Bonus]]</f>
        <v>89303</v>
      </c>
      <c r="K2574">
        <v>75</v>
      </c>
      <c r="L2574">
        <v>53</v>
      </c>
      <c r="M2574" t="s">
        <v>18</v>
      </c>
      <c r="N2574">
        <v>110</v>
      </c>
    </row>
    <row r="2575" spans="1:14" x14ac:dyDescent="0.35">
      <c r="A2575" t="s">
        <v>4289</v>
      </c>
      <c r="B2575" t="s">
        <v>60</v>
      </c>
      <c r="C2575" t="s">
        <v>15</v>
      </c>
      <c r="D2575" t="s">
        <v>46</v>
      </c>
      <c r="E2575" t="s">
        <v>17</v>
      </c>
      <c r="F2575" s="2">
        <v>45059</v>
      </c>
      <c r="G2575" s="2">
        <v>30659</v>
      </c>
      <c r="H2575" s="4">
        <v>75507</v>
      </c>
      <c r="I2575" s="4">
        <v>13788</v>
      </c>
      <c r="J2575" s="4">
        <f>Table1[[#This Row],[Basic Salary]]+Table1[[#This Row],[Bonus]]</f>
        <v>89295</v>
      </c>
      <c r="K2575">
        <v>82</v>
      </c>
      <c r="L2575">
        <v>70</v>
      </c>
      <c r="M2575" t="s">
        <v>31</v>
      </c>
      <c r="N2575">
        <v>106</v>
      </c>
    </row>
    <row r="2576" spans="1:14" x14ac:dyDescent="0.35">
      <c r="A2576" t="s">
        <v>4417</v>
      </c>
      <c r="B2576" t="s">
        <v>14</v>
      </c>
      <c r="C2576" t="s">
        <v>15</v>
      </c>
      <c r="D2576" t="s">
        <v>25</v>
      </c>
      <c r="E2576" t="s">
        <v>30</v>
      </c>
      <c r="F2576" s="2">
        <v>43004</v>
      </c>
      <c r="G2576" s="2">
        <v>37207</v>
      </c>
      <c r="H2576" s="4">
        <v>75524</v>
      </c>
      <c r="I2576" s="4">
        <v>13769</v>
      </c>
      <c r="J2576" s="4">
        <f>Table1[[#This Row],[Basic Salary]]+Table1[[#This Row],[Bonus]]</f>
        <v>89293</v>
      </c>
      <c r="K2576">
        <v>70</v>
      </c>
      <c r="L2576">
        <v>79</v>
      </c>
      <c r="M2576" t="s">
        <v>34</v>
      </c>
      <c r="N2576">
        <v>117</v>
      </c>
    </row>
    <row r="2577" spans="1:14" x14ac:dyDescent="0.35">
      <c r="A2577" t="s">
        <v>3280</v>
      </c>
      <c r="B2577" t="s">
        <v>29</v>
      </c>
      <c r="C2577" t="s">
        <v>15</v>
      </c>
      <c r="D2577" t="s">
        <v>46</v>
      </c>
      <c r="E2577" t="s">
        <v>30</v>
      </c>
      <c r="F2577" s="2">
        <v>44329</v>
      </c>
      <c r="G2577" s="2">
        <v>35156</v>
      </c>
      <c r="H2577" s="4">
        <v>78568</v>
      </c>
      <c r="I2577" s="4">
        <v>10691</v>
      </c>
      <c r="J2577" s="4">
        <f>Table1[[#This Row],[Basic Salary]]+Table1[[#This Row],[Bonus]]</f>
        <v>89259</v>
      </c>
      <c r="K2577">
        <v>96</v>
      </c>
      <c r="L2577">
        <v>92</v>
      </c>
      <c r="M2577" t="s">
        <v>53</v>
      </c>
      <c r="N2577">
        <v>116</v>
      </c>
    </row>
    <row r="2578" spans="1:14" x14ac:dyDescent="0.35">
      <c r="A2578" t="s">
        <v>3002</v>
      </c>
      <c r="B2578" t="s">
        <v>48</v>
      </c>
      <c r="C2578" t="s">
        <v>15</v>
      </c>
      <c r="D2578" t="s">
        <v>33</v>
      </c>
      <c r="E2578" t="s">
        <v>26</v>
      </c>
      <c r="F2578" s="2">
        <v>44866</v>
      </c>
      <c r="G2578" s="2">
        <v>29733</v>
      </c>
      <c r="H2578" s="4">
        <v>79772</v>
      </c>
      <c r="I2578" s="4">
        <v>9447</v>
      </c>
      <c r="J2578" s="4">
        <f>Table1[[#This Row],[Basic Salary]]+Table1[[#This Row],[Bonus]]</f>
        <v>89219</v>
      </c>
      <c r="K2578">
        <v>90</v>
      </c>
      <c r="L2578">
        <v>51</v>
      </c>
      <c r="M2578" t="s">
        <v>23</v>
      </c>
      <c r="N2578">
        <v>104</v>
      </c>
    </row>
    <row r="2579" spans="1:14" x14ac:dyDescent="0.35">
      <c r="A2579" t="s">
        <v>3737</v>
      </c>
      <c r="B2579" t="s">
        <v>29</v>
      </c>
      <c r="C2579" t="s">
        <v>21</v>
      </c>
      <c r="D2579" t="s">
        <v>33</v>
      </c>
      <c r="E2579" t="s">
        <v>65</v>
      </c>
      <c r="F2579" s="2">
        <v>44976</v>
      </c>
      <c r="G2579" s="2">
        <v>31006</v>
      </c>
      <c r="H2579" s="4">
        <v>61328</v>
      </c>
      <c r="I2579" s="4">
        <v>27883</v>
      </c>
      <c r="J2579" s="4">
        <f>Table1[[#This Row],[Basic Salary]]+Table1[[#This Row],[Bonus]]</f>
        <v>89211</v>
      </c>
      <c r="K2579">
        <v>64</v>
      </c>
      <c r="L2579">
        <v>57</v>
      </c>
      <c r="M2579" t="s">
        <v>34</v>
      </c>
      <c r="N2579">
        <v>101</v>
      </c>
    </row>
    <row r="2580" spans="1:14" x14ac:dyDescent="0.35">
      <c r="A2580" t="s">
        <v>1474</v>
      </c>
      <c r="B2580" t="s">
        <v>89</v>
      </c>
      <c r="C2580" t="s">
        <v>15</v>
      </c>
      <c r="D2580" t="s">
        <v>33</v>
      </c>
      <c r="E2580" t="s">
        <v>22</v>
      </c>
      <c r="F2580" s="2">
        <v>43334</v>
      </c>
      <c r="G2580" s="2">
        <v>41221</v>
      </c>
      <c r="H2580" s="4">
        <v>79234</v>
      </c>
      <c r="I2580" s="4">
        <v>9973</v>
      </c>
      <c r="J2580" s="4">
        <f>Table1[[#This Row],[Basic Salary]]+Table1[[#This Row],[Bonus]]</f>
        <v>89207</v>
      </c>
      <c r="K2580">
        <v>69</v>
      </c>
      <c r="L2580">
        <v>77</v>
      </c>
      <c r="M2580" t="s">
        <v>31</v>
      </c>
      <c r="N2580">
        <v>119</v>
      </c>
    </row>
    <row r="2581" spans="1:14" x14ac:dyDescent="0.35">
      <c r="A2581" t="s">
        <v>3107</v>
      </c>
      <c r="B2581" t="s">
        <v>39</v>
      </c>
      <c r="C2581" t="s">
        <v>21</v>
      </c>
      <c r="D2581" t="s">
        <v>16</v>
      </c>
      <c r="E2581" t="s">
        <v>65</v>
      </c>
      <c r="F2581" s="2">
        <v>43591</v>
      </c>
      <c r="G2581" s="2">
        <v>34587</v>
      </c>
      <c r="H2581" s="4">
        <v>79388</v>
      </c>
      <c r="I2581" s="4">
        <v>9806</v>
      </c>
      <c r="J2581" s="4">
        <f>Table1[[#This Row],[Basic Salary]]+Table1[[#This Row],[Bonus]]</f>
        <v>89194</v>
      </c>
      <c r="K2581">
        <v>63</v>
      </c>
      <c r="L2581">
        <v>100</v>
      </c>
      <c r="M2581" t="s">
        <v>37</v>
      </c>
      <c r="N2581">
        <v>114</v>
      </c>
    </row>
    <row r="2582" spans="1:14" x14ac:dyDescent="0.35">
      <c r="A2582" t="s">
        <v>1283</v>
      </c>
      <c r="B2582" t="s">
        <v>95</v>
      </c>
      <c r="C2582" t="s">
        <v>15</v>
      </c>
      <c r="D2582" t="s">
        <v>43</v>
      </c>
      <c r="E2582" t="s">
        <v>26</v>
      </c>
      <c r="F2582" s="2">
        <v>45882</v>
      </c>
      <c r="G2582" s="2">
        <v>31342</v>
      </c>
      <c r="H2582" s="4">
        <v>60456</v>
      </c>
      <c r="I2582" s="4">
        <v>28702</v>
      </c>
      <c r="J2582" s="4">
        <f>Table1[[#This Row],[Basic Salary]]+Table1[[#This Row],[Bonus]]</f>
        <v>89158</v>
      </c>
      <c r="K2582">
        <v>62</v>
      </c>
      <c r="L2582">
        <v>46</v>
      </c>
      <c r="M2582" t="s">
        <v>53</v>
      </c>
      <c r="N2582">
        <v>116</v>
      </c>
    </row>
    <row r="2583" spans="1:14" x14ac:dyDescent="0.35">
      <c r="A2583" t="s">
        <v>4076</v>
      </c>
      <c r="B2583" t="s">
        <v>93</v>
      </c>
      <c r="C2583" t="s">
        <v>21</v>
      </c>
      <c r="D2583" t="s">
        <v>40</v>
      </c>
      <c r="E2583" t="s">
        <v>65</v>
      </c>
      <c r="F2583" s="2">
        <v>42439</v>
      </c>
      <c r="G2583" s="2">
        <v>37199</v>
      </c>
      <c r="H2583" s="4">
        <v>75602</v>
      </c>
      <c r="I2583" s="4">
        <v>13545</v>
      </c>
      <c r="J2583" s="4">
        <f>Table1[[#This Row],[Basic Salary]]+Table1[[#This Row],[Bonus]]</f>
        <v>89147</v>
      </c>
      <c r="K2583">
        <v>72</v>
      </c>
      <c r="L2583">
        <v>99</v>
      </c>
      <c r="M2583" t="s">
        <v>31</v>
      </c>
      <c r="N2583">
        <v>120</v>
      </c>
    </row>
    <row r="2584" spans="1:14" x14ac:dyDescent="0.35">
      <c r="A2584" t="s">
        <v>2387</v>
      </c>
      <c r="B2584" t="s">
        <v>50</v>
      </c>
      <c r="C2584" t="s">
        <v>15</v>
      </c>
      <c r="D2584" t="s">
        <v>46</v>
      </c>
      <c r="E2584" t="s">
        <v>22</v>
      </c>
      <c r="F2584" s="2">
        <v>45107</v>
      </c>
      <c r="G2584" s="2">
        <v>35508</v>
      </c>
      <c r="H2584" s="4">
        <v>60519</v>
      </c>
      <c r="I2584" s="4">
        <v>28620</v>
      </c>
      <c r="J2584" s="4">
        <f>Table1[[#This Row],[Basic Salary]]+Table1[[#This Row],[Bonus]]</f>
        <v>89139</v>
      </c>
      <c r="K2584">
        <v>62</v>
      </c>
      <c r="L2584">
        <v>52</v>
      </c>
      <c r="M2584" t="s">
        <v>31</v>
      </c>
      <c r="N2584">
        <v>107</v>
      </c>
    </row>
    <row r="2585" spans="1:14" x14ac:dyDescent="0.35">
      <c r="A2585" t="s">
        <v>4238</v>
      </c>
      <c r="B2585" t="s">
        <v>71</v>
      </c>
      <c r="C2585" t="s">
        <v>15</v>
      </c>
      <c r="D2585" t="s">
        <v>16</v>
      </c>
      <c r="E2585" t="s">
        <v>51</v>
      </c>
      <c r="F2585" s="2">
        <v>43606</v>
      </c>
      <c r="G2585" s="2">
        <v>30530</v>
      </c>
      <c r="H2585" s="4">
        <v>59638</v>
      </c>
      <c r="I2585" s="4">
        <v>29495</v>
      </c>
      <c r="J2585" s="4">
        <f>Table1[[#This Row],[Basic Salary]]+Table1[[#This Row],[Bonus]]</f>
        <v>89133</v>
      </c>
      <c r="K2585">
        <v>99</v>
      </c>
      <c r="L2585">
        <v>75</v>
      </c>
      <c r="M2585" t="s">
        <v>31</v>
      </c>
      <c r="N2585">
        <v>105</v>
      </c>
    </row>
    <row r="2586" spans="1:14" x14ac:dyDescent="0.35">
      <c r="A2586" t="s">
        <v>3560</v>
      </c>
      <c r="B2586" t="s">
        <v>39</v>
      </c>
      <c r="C2586" t="s">
        <v>15</v>
      </c>
      <c r="D2586" t="s">
        <v>81</v>
      </c>
      <c r="E2586" t="s">
        <v>30</v>
      </c>
      <c r="F2586" s="2">
        <v>44114</v>
      </c>
      <c r="G2586" s="2">
        <v>40217</v>
      </c>
      <c r="H2586" s="4">
        <v>59675</v>
      </c>
      <c r="I2586" s="4">
        <v>29449</v>
      </c>
      <c r="J2586" s="4">
        <f>Table1[[#This Row],[Basic Salary]]+Table1[[#This Row],[Bonus]]</f>
        <v>89124</v>
      </c>
      <c r="K2586">
        <v>87</v>
      </c>
      <c r="L2586">
        <v>71</v>
      </c>
      <c r="M2586" t="s">
        <v>18</v>
      </c>
      <c r="N2586">
        <v>108</v>
      </c>
    </row>
    <row r="2587" spans="1:14" x14ac:dyDescent="0.35">
      <c r="A2587" t="s">
        <v>2324</v>
      </c>
      <c r="B2587" t="s">
        <v>50</v>
      </c>
      <c r="C2587" t="s">
        <v>15</v>
      </c>
      <c r="D2587" t="s">
        <v>46</v>
      </c>
      <c r="E2587" t="s">
        <v>17</v>
      </c>
      <c r="F2587" s="2">
        <v>45300</v>
      </c>
      <c r="G2587" s="2">
        <v>29895</v>
      </c>
      <c r="H2587" s="4">
        <v>68238</v>
      </c>
      <c r="I2587" s="4">
        <v>20809</v>
      </c>
      <c r="J2587" s="4">
        <f>Table1[[#This Row],[Basic Salary]]+Table1[[#This Row],[Bonus]]</f>
        <v>89047</v>
      </c>
      <c r="K2587">
        <v>79</v>
      </c>
      <c r="L2587">
        <v>82</v>
      </c>
      <c r="M2587" t="s">
        <v>34</v>
      </c>
      <c r="N2587">
        <v>118</v>
      </c>
    </row>
    <row r="2588" spans="1:14" x14ac:dyDescent="0.35">
      <c r="A2588" t="s">
        <v>4726</v>
      </c>
      <c r="B2588" t="s">
        <v>71</v>
      </c>
      <c r="C2588" t="s">
        <v>21</v>
      </c>
      <c r="D2588" t="s">
        <v>46</v>
      </c>
      <c r="E2588" t="s">
        <v>65</v>
      </c>
      <c r="F2588" s="2">
        <v>42891</v>
      </c>
      <c r="G2588" s="2">
        <v>29766</v>
      </c>
      <c r="H2588" s="4">
        <v>83490</v>
      </c>
      <c r="I2588" s="4">
        <v>5528</v>
      </c>
      <c r="J2588" s="4">
        <f>Table1[[#This Row],[Basic Salary]]+Table1[[#This Row],[Bonus]]</f>
        <v>89018</v>
      </c>
      <c r="K2588">
        <v>84</v>
      </c>
      <c r="L2588">
        <v>66</v>
      </c>
      <c r="M2588" t="s">
        <v>27</v>
      </c>
      <c r="N2588">
        <v>116</v>
      </c>
    </row>
    <row r="2589" spans="1:14" x14ac:dyDescent="0.35">
      <c r="A2589" t="s">
        <v>3715</v>
      </c>
      <c r="B2589" t="s">
        <v>87</v>
      </c>
      <c r="C2589" t="s">
        <v>15</v>
      </c>
      <c r="D2589" t="s">
        <v>40</v>
      </c>
      <c r="E2589" t="s">
        <v>65</v>
      </c>
      <c r="F2589" s="2">
        <v>42910</v>
      </c>
      <c r="G2589" s="2">
        <v>31105</v>
      </c>
      <c r="H2589" s="4">
        <v>62288</v>
      </c>
      <c r="I2589" s="4">
        <v>26716</v>
      </c>
      <c r="J2589" s="4">
        <f>Table1[[#This Row],[Basic Salary]]+Table1[[#This Row],[Bonus]]</f>
        <v>89004</v>
      </c>
      <c r="K2589">
        <v>81</v>
      </c>
      <c r="L2589">
        <v>78</v>
      </c>
      <c r="M2589" t="s">
        <v>27</v>
      </c>
      <c r="N2589">
        <v>118</v>
      </c>
    </row>
    <row r="2590" spans="1:14" x14ac:dyDescent="0.35">
      <c r="A2590" t="s">
        <v>4049</v>
      </c>
      <c r="B2590" t="s">
        <v>75</v>
      </c>
      <c r="C2590" t="s">
        <v>21</v>
      </c>
      <c r="D2590" t="s">
        <v>25</v>
      </c>
      <c r="E2590" t="s">
        <v>17</v>
      </c>
      <c r="F2590" s="2">
        <v>45792</v>
      </c>
      <c r="G2590" s="2">
        <v>33198</v>
      </c>
      <c r="H2590" s="4">
        <v>81017</v>
      </c>
      <c r="I2590" s="4">
        <v>7975</v>
      </c>
      <c r="J2590" s="4">
        <f>Table1[[#This Row],[Basic Salary]]+Table1[[#This Row],[Bonus]]</f>
        <v>88992</v>
      </c>
      <c r="K2590">
        <v>91</v>
      </c>
      <c r="L2590">
        <v>77</v>
      </c>
      <c r="M2590" t="s">
        <v>31</v>
      </c>
      <c r="N2590">
        <v>119</v>
      </c>
    </row>
    <row r="2591" spans="1:14" x14ac:dyDescent="0.35">
      <c r="A2591" t="s">
        <v>2263</v>
      </c>
      <c r="B2591" t="s">
        <v>29</v>
      </c>
      <c r="C2591" t="s">
        <v>21</v>
      </c>
      <c r="D2591" t="s">
        <v>25</v>
      </c>
      <c r="E2591" t="s">
        <v>65</v>
      </c>
      <c r="F2591" s="2">
        <v>42123</v>
      </c>
      <c r="G2591" s="2">
        <v>32772</v>
      </c>
      <c r="H2591" s="4">
        <v>60501</v>
      </c>
      <c r="I2591" s="4">
        <v>28486</v>
      </c>
      <c r="J2591" s="4">
        <f>Table1[[#This Row],[Basic Salary]]+Table1[[#This Row],[Bonus]]</f>
        <v>88987</v>
      </c>
      <c r="K2591">
        <v>68</v>
      </c>
      <c r="L2591">
        <v>42</v>
      </c>
      <c r="M2591" t="s">
        <v>37</v>
      </c>
      <c r="N2591">
        <v>118</v>
      </c>
    </row>
    <row r="2592" spans="1:14" x14ac:dyDescent="0.35">
      <c r="A2592" t="s">
        <v>1810</v>
      </c>
      <c r="B2592" t="s">
        <v>87</v>
      </c>
      <c r="C2592" t="s">
        <v>15</v>
      </c>
      <c r="D2592" t="s">
        <v>33</v>
      </c>
      <c r="E2592" t="s">
        <v>17</v>
      </c>
      <c r="F2592" s="2">
        <v>45222</v>
      </c>
      <c r="G2592" s="2">
        <v>31240</v>
      </c>
      <c r="H2592" s="4">
        <v>73333</v>
      </c>
      <c r="I2592" s="4">
        <v>15653</v>
      </c>
      <c r="J2592" s="4">
        <f>Table1[[#This Row],[Basic Salary]]+Table1[[#This Row],[Bonus]]</f>
        <v>88986</v>
      </c>
      <c r="K2592">
        <v>86</v>
      </c>
      <c r="L2592">
        <v>64</v>
      </c>
      <c r="M2592" t="s">
        <v>18</v>
      </c>
      <c r="N2592">
        <v>117</v>
      </c>
    </row>
    <row r="2593" spans="1:14" x14ac:dyDescent="0.35">
      <c r="A2593" t="s">
        <v>2915</v>
      </c>
      <c r="B2593" t="s">
        <v>93</v>
      </c>
      <c r="C2593" t="s">
        <v>21</v>
      </c>
      <c r="D2593" t="s">
        <v>16</v>
      </c>
      <c r="E2593" t="s">
        <v>30</v>
      </c>
      <c r="F2593" s="2">
        <v>42996</v>
      </c>
      <c r="G2593" s="2">
        <v>30267</v>
      </c>
      <c r="H2593" s="4">
        <v>70687</v>
      </c>
      <c r="I2593" s="4">
        <v>18292</v>
      </c>
      <c r="J2593" s="4">
        <f>Table1[[#This Row],[Basic Salary]]+Table1[[#This Row],[Bonus]]</f>
        <v>88979</v>
      </c>
      <c r="K2593">
        <v>84</v>
      </c>
      <c r="L2593">
        <v>97</v>
      </c>
      <c r="M2593" t="s">
        <v>23</v>
      </c>
      <c r="N2593">
        <v>111</v>
      </c>
    </row>
    <row r="2594" spans="1:14" x14ac:dyDescent="0.35">
      <c r="A2594" t="s">
        <v>1893</v>
      </c>
      <c r="B2594" t="s">
        <v>69</v>
      </c>
      <c r="C2594" t="s">
        <v>15</v>
      </c>
      <c r="D2594" t="s">
        <v>33</v>
      </c>
      <c r="E2594" t="s">
        <v>26</v>
      </c>
      <c r="F2594" s="2">
        <v>42717</v>
      </c>
      <c r="G2594" s="2">
        <v>32758</v>
      </c>
      <c r="H2594" s="4">
        <v>65567</v>
      </c>
      <c r="I2594" s="4">
        <v>23404</v>
      </c>
      <c r="J2594" s="4">
        <f>Table1[[#This Row],[Basic Salary]]+Table1[[#This Row],[Bonus]]</f>
        <v>88971</v>
      </c>
      <c r="K2594">
        <v>74</v>
      </c>
      <c r="L2594">
        <v>73</v>
      </c>
      <c r="M2594" t="s">
        <v>23</v>
      </c>
      <c r="N2594">
        <v>108</v>
      </c>
    </row>
    <row r="2595" spans="1:14" x14ac:dyDescent="0.35">
      <c r="A2595" t="s">
        <v>2843</v>
      </c>
      <c r="B2595" t="s">
        <v>89</v>
      </c>
      <c r="C2595" t="s">
        <v>15</v>
      </c>
      <c r="D2595" t="s">
        <v>43</v>
      </c>
      <c r="E2595" t="s">
        <v>65</v>
      </c>
      <c r="F2595" s="2">
        <v>42036</v>
      </c>
      <c r="G2595" s="2">
        <v>36949</v>
      </c>
      <c r="H2595" s="4">
        <v>78430</v>
      </c>
      <c r="I2595" s="4">
        <v>10521</v>
      </c>
      <c r="J2595" s="4">
        <f>Table1[[#This Row],[Basic Salary]]+Table1[[#This Row],[Bonus]]</f>
        <v>88951</v>
      </c>
      <c r="K2595">
        <v>72</v>
      </c>
      <c r="L2595">
        <v>72</v>
      </c>
      <c r="M2595" t="s">
        <v>18</v>
      </c>
      <c r="N2595">
        <v>104</v>
      </c>
    </row>
    <row r="2596" spans="1:14" x14ac:dyDescent="0.35">
      <c r="A2596" t="s">
        <v>1927</v>
      </c>
      <c r="B2596" t="s">
        <v>69</v>
      </c>
      <c r="C2596" t="s">
        <v>21</v>
      </c>
      <c r="D2596" t="s">
        <v>43</v>
      </c>
      <c r="E2596" t="s">
        <v>30</v>
      </c>
      <c r="F2596" s="2">
        <v>44660</v>
      </c>
      <c r="G2596" s="2">
        <v>31350</v>
      </c>
      <c r="H2596" s="4">
        <v>64077</v>
      </c>
      <c r="I2596" s="4">
        <v>24844</v>
      </c>
      <c r="J2596" s="4">
        <f>Table1[[#This Row],[Basic Salary]]+Table1[[#This Row],[Bonus]]</f>
        <v>88921</v>
      </c>
      <c r="K2596">
        <v>81</v>
      </c>
      <c r="L2596">
        <v>94</v>
      </c>
      <c r="M2596" t="s">
        <v>18</v>
      </c>
      <c r="N2596">
        <v>120</v>
      </c>
    </row>
    <row r="2597" spans="1:14" x14ac:dyDescent="0.35">
      <c r="A2597" t="s">
        <v>2743</v>
      </c>
      <c r="B2597" t="s">
        <v>69</v>
      </c>
      <c r="C2597" t="s">
        <v>15</v>
      </c>
      <c r="D2597" t="s">
        <v>25</v>
      </c>
      <c r="E2597" t="s">
        <v>30</v>
      </c>
      <c r="F2597" s="2">
        <v>43456</v>
      </c>
      <c r="G2597" s="2">
        <v>40534</v>
      </c>
      <c r="H2597" s="4">
        <v>83470</v>
      </c>
      <c r="I2597" s="4">
        <v>5434</v>
      </c>
      <c r="J2597" s="4">
        <f>Table1[[#This Row],[Basic Salary]]+Table1[[#This Row],[Bonus]]</f>
        <v>88904</v>
      </c>
      <c r="K2597">
        <v>91</v>
      </c>
      <c r="L2597">
        <v>68</v>
      </c>
      <c r="M2597" t="s">
        <v>37</v>
      </c>
      <c r="N2597">
        <v>104</v>
      </c>
    </row>
    <row r="2598" spans="1:14" x14ac:dyDescent="0.35">
      <c r="A2598" t="s">
        <v>4134</v>
      </c>
      <c r="B2598" t="s">
        <v>75</v>
      </c>
      <c r="C2598" t="s">
        <v>21</v>
      </c>
      <c r="D2598" t="s">
        <v>40</v>
      </c>
      <c r="E2598" t="s">
        <v>65</v>
      </c>
      <c r="F2598" s="2">
        <v>43387</v>
      </c>
      <c r="G2598" s="2">
        <v>34471</v>
      </c>
      <c r="H2598" s="4">
        <v>65630</v>
      </c>
      <c r="I2598" s="4">
        <v>23265</v>
      </c>
      <c r="J2598" s="4">
        <f>Table1[[#This Row],[Basic Salary]]+Table1[[#This Row],[Bonus]]</f>
        <v>88895</v>
      </c>
      <c r="K2598">
        <v>66</v>
      </c>
      <c r="L2598">
        <v>58</v>
      </c>
      <c r="M2598" t="s">
        <v>27</v>
      </c>
      <c r="N2598">
        <v>104</v>
      </c>
    </row>
    <row r="2599" spans="1:14" x14ac:dyDescent="0.35">
      <c r="A2599" t="s">
        <v>874</v>
      </c>
      <c r="B2599" t="s">
        <v>69</v>
      </c>
      <c r="C2599" t="s">
        <v>21</v>
      </c>
      <c r="D2599" t="s">
        <v>43</v>
      </c>
      <c r="E2599" t="s">
        <v>65</v>
      </c>
      <c r="F2599" s="2">
        <v>43783</v>
      </c>
      <c r="G2599" s="2">
        <v>39554</v>
      </c>
      <c r="H2599" s="4">
        <v>80838</v>
      </c>
      <c r="I2599" s="4">
        <v>8045</v>
      </c>
      <c r="J2599" s="4">
        <f>Table1[[#This Row],[Basic Salary]]+Table1[[#This Row],[Bonus]]</f>
        <v>88883</v>
      </c>
      <c r="K2599">
        <v>62</v>
      </c>
      <c r="L2599">
        <v>72</v>
      </c>
      <c r="M2599" t="s">
        <v>31</v>
      </c>
      <c r="N2599">
        <v>115</v>
      </c>
    </row>
    <row r="2600" spans="1:14" x14ac:dyDescent="0.35">
      <c r="A2600" t="s">
        <v>4045</v>
      </c>
      <c r="B2600" t="s">
        <v>36</v>
      </c>
      <c r="C2600" t="s">
        <v>15</v>
      </c>
      <c r="D2600" t="s">
        <v>43</v>
      </c>
      <c r="E2600" t="s">
        <v>26</v>
      </c>
      <c r="F2600" s="2">
        <v>42183</v>
      </c>
      <c r="G2600" s="2">
        <v>30737</v>
      </c>
      <c r="H2600" s="4">
        <v>81903</v>
      </c>
      <c r="I2600" s="4">
        <v>6980</v>
      </c>
      <c r="J2600" s="4">
        <f>Table1[[#This Row],[Basic Salary]]+Table1[[#This Row],[Bonus]]</f>
        <v>88883</v>
      </c>
      <c r="K2600">
        <v>96</v>
      </c>
      <c r="L2600">
        <v>93</v>
      </c>
      <c r="M2600" t="s">
        <v>23</v>
      </c>
      <c r="N2600">
        <v>108</v>
      </c>
    </row>
    <row r="2601" spans="1:14" x14ac:dyDescent="0.35">
      <c r="A2601" t="s">
        <v>3979</v>
      </c>
      <c r="B2601" t="s">
        <v>60</v>
      </c>
      <c r="C2601" t="s">
        <v>21</v>
      </c>
      <c r="D2601" t="s">
        <v>33</v>
      </c>
      <c r="E2601" t="s">
        <v>51</v>
      </c>
      <c r="F2601" s="2">
        <v>44501</v>
      </c>
      <c r="G2601" s="2">
        <v>39247</v>
      </c>
      <c r="H2601" s="4">
        <v>77363</v>
      </c>
      <c r="I2601" s="4">
        <v>11482</v>
      </c>
      <c r="J2601" s="4">
        <f>Table1[[#This Row],[Basic Salary]]+Table1[[#This Row],[Bonus]]</f>
        <v>88845</v>
      </c>
      <c r="K2601">
        <v>82</v>
      </c>
      <c r="L2601">
        <v>69</v>
      </c>
      <c r="M2601" t="s">
        <v>27</v>
      </c>
      <c r="N2601">
        <v>117</v>
      </c>
    </row>
    <row r="2602" spans="1:14" x14ac:dyDescent="0.35">
      <c r="A2602" t="s">
        <v>309</v>
      </c>
      <c r="B2602" t="s">
        <v>71</v>
      </c>
      <c r="C2602" t="s">
        <v>21</v>
      </c>
      <c r="D2602" t="s">
        <v>46</v>
      </c>
      <c r="E2602" t="s">
        <v>30</v>
      </c>
      <c r="F2602" s="2">
        <v>45750</v>
      </c>
      <c r="G2602" s="2">
        <v>32549</v>
      </c>
      <c r="H2602" s="4">
        <v>73589</v>
      </c>
      <c r="I2602" s="4">
        <v>15253</v>
      </c>
      <c r="J2602" s="4">
        <f>Table1[[#This Row],[Basic Salary]]+Table1[[#This Row],[Bonus]]</f>
        <v>88842</v>
      </c>
      <c r="K2602">
        <v>86</v>
      </c>
      <c r="L2602">
        <v>42</v>
      </c>
      <c r="M2602" t="s">
        <v>23</v>
      </c>
      <c r="N2602">
        <v>108</v>
      </c>
    </row>
    <row r="2603" spans="1:14" x14ac:dyDescent="0.35">
      <c r="A2603" t="s">
        <v>4947</v>
      </c>
      <c r="B2603" t="s">
        <v>71</v>
      </c>
      <c r="C2603" t="s">
        <v>21</v>
      </c>
      <c r="D2603" t="s">
        <v>81</v>
      </c>
      <c r="E2603" t="s">
        <v>17</v>
      </c>
      <c r="F2603" s="2">
        <v>43533</v>
      </c>
      <c r="G2603" s="2">
        <v>36008</v>
      </c>
      <c r="H2603" s="4">
        <v>81313</v>
      </c>
      <c r="I2603" s="4">
        <v>7528</v>
      </c>
      <c r="J2603" s="4">
        <f>Table1[[#This Row],[Basic Salary]]+Table1[[#This Row],[Bonus]]</f>
        <v>88841</v>
      </c>
      <c r="K2603">
        <v>99</v>
      </c>
      <c r="L2603">
        <v>66</v>
      </c>
      <c r="M2603" t="s">
        <v>34</v>
      </c>
      <c r="N2603">
        <v>113</v>
      </c>
    </row>
    <row r="2604" spans="1:14" x14ac:dyDescent="0.35">
      <c r="A2604" t="s">
        <v>4332</v>
      </c>
      <c r="B2604" t="s">
        <v>14</v>
      </c>
      <c r="C2604" t="s">
        <v>15</v>
      </c>
      <c r="D2604" t="s">
        <v>43</v>
      </c>
      <c r="E2604" t="s">
        <v>17</v>
      </c>
      <c r="F2604" s="2">
        <v>44857</v>
      </c>
      <c r="G2604" s="2">
        <v>29262</v>
      </c>
      <c r="H2604" s="4">
        <v>70548</v>
      </c>
      <c r="I2604" s="4">
        <v>18291</v>
      </c>
      <c r="J2604" s="4">
        <f>Table1[[#This Row],[Basic Salary]]+Table1[[#This Row],[Bonus]]</f>
        <v>88839</v>
      </c>
      <c r="K2604">
        <v>80</v>
      </c>
      <c r="L2604">
        <v>71</v>
      </c>
      <c r="M2604" t="s">
        <v>34</v>
      </c>
      <c r="N2604">
        <v>110</v>
      </c>
    </row>
    <row r="2605" spans="1:14" x14ac:dyDescent="0.35">
      <c r="A2605" t="s">
        <v>2183</v>
      </c>
      <c r="B2605" t="s">
        <v>48</v>
      </c>
      <c r="C2605" t="s">
        <v>21</v>
      </c>
      <c r="D2605" t="s">
        <v>40</v>
      </c>
      <c r="E2605" t="s">
        <v>51</v>
      </c>
      <c r="F2605" s="2">
        <v>44921</v>
      </c>
      <c r="G2605" s="2">
        <v>41026</v>
      </c>
      <c r="H2605" s="4">
        <v>60160</v>
      </c>
      <c r="I2605" s="4">
        <v>28650</v>
      </c>
      <c r="J2605" s="4">
        <f>Table1[[#This Row],[Basic Salary]]+Table1[[#This Row],[Bonus]]</f>
        <v>88810</v>
      </c>
      <c r="K2605">
        <v>100</v>
      </c>
      <c r="L2605">
        <v>61</v>
      </c>
      <c r="M2605" t="s">
        <v>37</v>
      </c>
      <c r="N2605">
        <v>112</v>
      </c>
    </row>
    <row r="2606" spans="1:14" x14ac:dyDescent="0.35">
      <c r="A2606" t="s">
        <v>4606</v>
      </c>
      <c r="B2606" t="s">
        <v>36</v>
      </c>
      <c r="C2606" t="s">
        <v>15</v>
      </c>
      <c r="D2606" t="s">
        <v>43</v>
      </c>
      <c r="E2606" t="s">
        <v>17</v>
      </c>
      <c r="F2606" s="2">
        <v>44252</v>
      </c>
      <c r="G2606" s="2">
        <v>29518</v>
      </c>
      <c r="H2606" s="4">
        <v>60812</v>
      </c>
      <c r="I2606" s="4">
        <v>27985</v>
      </c>
      <c r="J2606" s="4">
        <f>Table1[[#This Row],[Basic Salary]]+Table1[[#This Row],[Bonus]]</f>
        <v>88797</v>
      </c>
      <c r="K2606">
        <v>95</v>
      </c>
      <c r="L2606">
        <v>95</v>
      </c>
      <c r="M2606" t="s">
        <v>34</v>
      </c>
      <c r="N2606">
        <v>118</v>
      </c>
    </row>
    <row r="2607" spans="1:14" x14ac:dyDescent="0.35">
      <c r="A2607" t="s">
        <v>1665</v>
      </c>
      <c r="B2607" t="s">
        <v>42</v>
      </c>
      <c r="C2607" t="s">
        <v>21</v>
      </c>
      <c r="D2607" t="s">
        <v>46</v>
      </c>
      <c r="E2607" t="s">
        <v>65</v>
      </c>
      <c r="F2607" s="2">
        <v>42966</v>
      </c>
      <c r="G2607" s="2">
        <v>40520</v>
      </c>
      <c r="H2607" s="4">
        <v>83718</v>
      </c>
      <c r="I2607" s="4">
        <v>5063</v>
      </c>
      <c r="J2607" s="4">
        <f>Table1[[#This Row],[Basic Salary]]+Table1[[#This Row],[Bonus]]</f>
        <v>88781</v>
      </c>
      <c r="K2607">
        <v>62</v>
      </c>
      <c r="L2607">
        <v>95</v>
      </c>
      <c r="M2607" t="s">
        <v>23</v>
      </c>
      <c r="N2607">
        <v>114</v>
      </c>
    </row>
    <row r="2608" spans="1:14" x14ac:dyDescent="0.35">
      <c r="A2608" t="s">
        <v>715</v>
      </c>
      <c r="B2608" t="s">
        <v>129</v>
      </c>
      <c r="C2608" t="s">
        <v>21</v>
      </c>
      <c r="D2608" t="s">
        <v>46</v>
      </c>
      <c r="E2608" t="s">
        <v>26</v>
      </c>
      <c r="F2608" s="2">
        <v>43569</v>
      </c>
      <c r="G2608" s="2">
        <v>40337</v>
      </c>
      <c r="H2608" s="4">
        <v>66377</v>
      </c>
      <c r="I2608" s="4">
        <v>22375</v>
      </c>
      <c r="J2608" s="4">
        <f>Table1[[#This Row],[Basic Salary]]+Table1[[#This Row],[Bonus]]</f>
        <v>88752</v>
      </c>
      <c r="K2608">
        <v>62</v>
      </c>
      <c r="L2608">
        <v>46</v>
      </c>
      <c r="M2608" t="s">
        <v>23</v>
      </c>
      <c r="N2608">
        <v>112</v>
      </c>
    </row>
    <row r="2609" spans="1:14" x14ac:dyDescent="0.35">
      <c r="A2609" t="s">
        <v>2325</v>
      </c>
      <c r="B2609" t="s">
        <v>50</v>
      </c>
      <c r="C2609" t="s">
        <v>15</v>
      </c>
      <c r="D2609" t="s">
        <v>43</v>
      </c>
      <c r="E2609" t="s">
        <v>51</v>
      </c>
      <c r="F2609" s="2">
        <v>45023</v>
      </c>
      <c r="G2609" s="2">
        <v>36982</v>
      </c>
      <c r="H2609" s="4">
        <v>59329</v>
      </c>
      <c r="I2609" s="4">
        <v>29363</v>
      </c>
      <c r="J2609" s="4">
        <f>Table1[[#This Row],[Basic Salary]]+Table1[[#This Row],[Bonus]]</f>
        <v>88692</v>
      </c>
      <c r="K2609">
        <v>66</v>
      </c>
      <c r="L2609">
        <v>75</v>
      </c>
      <c r="M2609" t="s">
        <v>31</v>
      </c>
      <c r="N2609">
        <v>114</v>
      </c>
    </row>
    <row r="2610" spans="1:14" x14ac:dyDescent="0.35">
      <c r="A2610" t="s">
        <v>3803</v>
      </c>
      <c r="B2610" t="s">
        <v>93</v>
      </c>
      <c r="C2610" t="s">
        <v>15</v>
      </c>
      <c r="D2610" t="s">
        <v>16</v>
      </c>
      <c r="E2610" t="s">
        <v>65</v>
      </c>
      <c r="F2610" s="2">
        <v>44578</v>
      </c>
      <c r="G2610" s="2">
        <v>37236</v>
      </c>
      <c r="H2610" s="4">
        <v>82175</v>
      </c>
      <c r="I2610" s="4">
        <v>6471</v>
      </c>
      <c r="J2610" s="4">
        <f>Table1[[#This Row],[Basic Salary]]+Table1[[#This Row],[Bonus]]</f>
        <v>88646</v>
      </c>
      <c r="K2610">
        <v>90</v>
      </c>
      <c r="L2610">
        <v>91</v>
      </c>
      <c r="M2610" t="s">
        <v>23</v>
      </c>
      <c r="N2610">
        <v>104</v>
      </c>
    </row>
    <row r="2611" spans="1:14" x14ac:dyDescent="0.35">
      <c r="A2611" t="s">
        <v>1223</v>
      </c>
      <c r="B2611" t="s">
        <v>36</v>
      </c>
      <c r="C2611" t="s">
        <v>21</v>
      </c>
      <c r="D2611" t="s">
        <v>40</v>
      </c>
      <c r="E2611" t="s">
        <v>51</v>
      </c>
      <c r="F2611" s="2">
        <v>44108</v>
      </c>
      <c r="G2611" s="2">
        <v>32547</v>
      </c>
      <c r="H2611" s="4">
        <v>77455</v>
      </c>
      <c r="I2611" s="4">
        <v>11158</v>
      </c>
      <c r="J2611" s="4">
        <f>Table1[[#This Row],[Basic Salary]]+Table1[[#This Row],[Bonus]]</f>
        <v>88613</v>
      </c>
      <c r="K2611">
        <v>64</v>
      </c>
      <c r="L2611">
        <v>57</v>
      </c>
      <c r="M2611" t="s">
        <v>27</v>
      </c>
      <c r="N2611">
        <v>106</v>
      </c>
    </row>
    <row r="2612" spans="1:14" x14ac:dyDescent="0.35">
      <c r="A2612" t="s">
        <v>1068</v>
      </c>
      <c r="B2612" t="s">
        <v>45</v>
      </c>
      <c r="C2612" t="s">
        <v>15</v>
      </c>
      <c r="D2612" t="s">
        <v>43</v>
      </c>
      <c r="E2612" t="s">
        <v>51</v>
      </c>
      <c r="F2612" s="2">
        <v>44350</v>
      </c>
      <c r="G2612" s="2">
        <v>37077</v>
      </c>
      <c r="H2612" s="4">
        <v>60877</v>
      </c>
      <c r="I2612" s="4">
        <v>27732</v>
      </c>
      <c r="J2612" s="4">
        <f>Table1[[#This Row],[Basic Salary]]+Table1[[#This Row],[Bonus]]</f>
        <v>88609</v>
      </c>
      <c r="K2612">
        <v>66</v>
      </c>
      <c r="L2612">
        <v>90</v>
      </c>
      <c r="M2612" t="s">
        <v>23</v>
      </c>
      <c r="N2612">
        <v>106</v>
      </c>
    </row>
    <row r="2613" spans="1:14" x14ac:dyDescent="0.35">
      <c r="A2613" t="s">
        <v>1616</v>
      </c>
      <c r="B2613" t="s">
        <v>45</v>
      </c>
      <c r="C2613" t="s">
        <v>15</v>
      </c>
      <c r="D2613" t="s">
        <v>40</v>
      </c>
      <c r="E2613" t="s">
        <v>17</v>
      </c>
      <c r="F2613" s="2">
        <v>45429</v>
      </c>
      <c r="G2613" s="2">
        <v>38925</v>
      </c>
      <c r="H2613" s="4">
        <v>63891</v>
      </c>
      <c r="I2613" s="4">
        <v>24711</v>
      </c>
      <c r="J2613" s="4">
        <f>Table1[[#This Row],[Basic Salary]]+Table1[[#This Row],[Bonus]]</f>
        <v>88602</v>
      </c>
      <c r="K2613">
        <v>86</v>
      </c>
      <c r="L2613">
        <v>72</v>
      </c>
      <c r="M2613" t="s">
        <v>18</v>
      </c>
      <c r="N2613">
        <v>110</v>
      </c>
    </row>
    <row r="2614" spans="1:14" x14ac:dyDescent="0.35">
      <c r="A2614" t="s">
        <v>1412</v>
      </c>
      <c r="B2614" t="s">
        <v>29</v>
      </c>
      <c r="C2614" t="s">
        <v>15</v>
      </c>
      <c r="D2614" t="s">
        <v>43</v>
      </c>
      <c r="E2614" t="s">
        <v>51</v>
      </c>
      <c r="F2614" s="2">
        <v>44985</v>
      </c>
      <c r="G2614" s="2">
        <v>36675</v>
      </c>
      <c r="H2614" s="4">
        <v>82001</v>
      </c>
      <c r="I2614" s="4">
        <v>6590</v>
      </c>
      <c r="J2614" s="4">
        <f>Table1[[#This Row],[Basic Salary]]+Table1[[#This Row],[Bonus]]</f>
        <v>88591</v>
      </c>
      <c r="K2614">
        <v>89</v>
      </c>
      <c r="L2614">
        <v>58</v>
      </c>
      <c r="M2614" t="s">
        <v>53</v>
      </c>
      <c r="N2614">
        <v>104</v>
      </c>
    </row>
    <row r="2615" spans="1:14" x14ac:dyDescent="0.35">
      <c r="A2615" t="s">
        <v>2516</v>
      </c>
      <c r="B2615" t="s">
        <v>95</v>
      </c>
      <c r="C2615" t="s">
        <v>15</v>
      </c>
      <c r="D2615" t="s">
        <v>25</v>
      </c>
      <c r="E2615" t="s">
        <v>65</v>
      </c>
      <c r="F2615" s="2">
        <v>45165</v>
      </c>
      <c r="G2615" s="2">
        <v>30494</v>
      </c>
      <c r="H2615" s="4">
        <v>73680</v>
      </c>
      <c r="I2615" s="4">
        <v>14807</v>
      </c>
      <c r="J2615" s="4">
        <f>Table1[[#This Row],[Basic Salary]]+Table1[[#This Row],[Bonus]]</f>
        <v>88487</v>
      </c>
      <c r="K2615">
        <v>75</v>
      </c>
      <c r="L2615">
        <v>79</v>
      </c>
      <c r="M2615" t="s">
        <v>53</v>
      </c>
      <c r="N2615">
        <v>109</v>
      </c>
    </row>
    <row r="2616" spans="1:14" x14ac:dyDescent="0.35">
      <c r="A2616" t="s">
        <v>1081</v>
      </c>
      <c r="B2616" t="s">
        <v>42</v>
      </c>
      <c r="C2616" t="s">
        <v>21</v>
      </c>
      <c r="D2616" t="s">
        <v>16</v>
      </c>
      <c r="E2616" t="s">
        <v>30</v>
      </c>
      <c r="F2616" s="2">
        <v>44627</v>
      </c>
      <c r="G2616" s="2">
        <v>30678</v>
      </c>
      <c r="H2616" s="4">
        <v>72555</v>
      </c>
      <c r="I2616" s="4">
        <v>15928</v>
      </c>
      <c r="J2616" s="4">
        <f>Table1[[#This Row],[Basic Salary]]+Table1[[#This Row],[Bonus]]</f>
        <v>88483</v>
      </c>
      <c r="K2616">
        <v>77</v>
      </c>
      <c r="L2616">
        <v>49</v>
      </c>
      <c r="M2616" t="s">
        <v>34</v>
      </c>
      <c r="N2616">
        <v>108</v>
      </c>
    </row>
    <row r="2617" spans="1:14" x14ac:dyDescent="0.35">
      <c r="A2617" t="s">
        <v>3445</v>
      </c>
      <c r="B2617" t="s">
        <v>20</v>
      </c>
      <c r="C2617" t="s">
        <v>15</v>
      </c>
      <c r="D2617" t="s">
        <v>81</v>
      </c>
      <c r="E2617" t="s">
        <v>65</v>
      </c>
      <c r="F2617" s="2">
        <v>45351</v>
      </c>
      <c r="G2617" s="2">
        <v>34539</v>
      </c>
      <c r="H2617" s="4">
        <v>66856</v>
      </c>
      <c r="I2617" s="4">
        <v>21598</v>
      </c>
      <c r="J2617" s="4">
        <f>Table1[[#This Row],[Basic Salary]]+Table1[[#This Row],[Bonus]]</f>
        <v>88454</v>
      </c>
      <c r="K2617">
        <v>87</v>
      </c>
      <c r="L2617">
        <v>93</v>
      </c>
      <c r="M2617" t="s">
        <v>37</v>
      </c>
      <c r="N2617">
        <v>115</v>
      </c>
    </row>
    <row r="2618" spans="1:14" x14ac:dyDescent="0.35">
      <c r="A2618" t="s">
        <v>4827</v>
      </c>
      <c r="B2618" t="s">
        <v>95</v>
      </c>
      <c r="C2618" t="s">
        <v>15</v>
      </c>
      <c r="D2618" t="s">
        <v>46</v>
      </c>
      <c r="E2618" t="s">
        <v>65</v>
      </c>
      <c r="F2618" s="2">
        <v>44271</v>
      </c>
      <c r="G2618" s="2">
        <v>33031</v>
      </c>
      <c r="H2618" s="4">
        <v>64242</v>
      </c>
      <c r="I2618" s="4">
        <v>24208</v>
      </c>
      <c r="J2618" s="4">
        <f>Table1[[#This Row],[Basic Salary]]+Table1[[#This Row],[Bonus]]</f>
        <v>88450</v>
      </c>
      <c r="K2618">
        <v>67</v>
      </c>
      <c r="L2618">
        <v>56</v>
      </c>
      <c r="M2618" t="s">
        <v>37</v>
      </c>
      <c r="N2618">
        <v>101</v>
      </c>
    </row>
    <row r="2619" spans="1:14" x14ac:dyDescent="0.35">
      <c r="A2619" t="s">
        <v>2556</v>
      </c>
      <c r="B2619" t="s">
        <v>85</v>
      </c>
      <c r="C2619" t="s">
        <v>15</v>
      </c>
      <c r="D2619" t="s">
        <v>43</v>
      </c>
      <c r="E2619" t="s">
        <v>22</v>
      </c>
      <c r="F2619" s="2">
        <v>45358</v>
      </c>
      <c r="G2619" s="2">
        <v>33766</v>
      </c>
      <c r="H2619" s="4">
        <v>81173</v>
      </c>
      <c r="I2619" s="4">
        <v>7276</v>
      </c>
      <c r="J2619" s="4">
        <f>Table1[[#This Row],[Basic Salary]]+Table1[[#This Row],[Bonus]]</f>
        <v>88449</v>
      </c>
      <c r="K2619">
        <v>90</v>
      </c>
      <c r="L2619">
        <v>60</v>
      </c>
      <c r="M2619" t="s">
        <v>34</v>
      </c>
      <c r="N2619">
        <v>111</v>
      </c>
    </row>
    <row r="2620" spans="1:14" x14ac:dyDescent="0.35">
      <c r="A2620" t="s">
        <v>1608</v>
      </c>
      <c r="B2620" t="s">
        <v>29</v>
      </c>
      <c r="C2620" t="s">
        <v>15</v>
      </c>
      <c r="D2620" t="s">
        <v>40</v>
      </c>
      <c r="E2620" t="s">
        <v>17</v>
      </c>
      <c r="F2620" s="2">
        <v>42352</v>
      </c>
      <c r="G2620" s="2">
        <v>40136</v>
      </c>
      <c r="H2620" s="4">
        <v>66761</v>
      </c>
      <c r="I2620" s="4">
        <v>21672</v>
      </c>
      <c r="J2620" s="4">
        <f>Table1[[#This Row],[Basic Salary]]+Table1[[#This Row],[Bonus]]</f>
        <v>88433</v>
      </c>
      <c r="K2620">
        <v>67</v>
      </c>
      <c r="L2620">
        <v>41</v>
      </c>
      <c r="M2620" t="s">
        <v>34</v>
      </c>
      <c r="N2620">
        <v>105</v>
      </c>
    </row>
    <row r="2621" spans="1:14" x14ac:dyDescent="0.35">
      <c r="A2621" t="s">
        <v>566</v>
      </c>
      <c r="B2621" t="s">
        <v>93</v>
      </c>
      <c r="C2621" t="s">
        <v>21</v>
      </c>
      <c r="D2621" t="s">
        <v>40</v>
      </c>
      <c r="E2621" t="s">
        <v>51</v>
      </c>
      <c r="F2621" s="2">
        <v>42138</v>
      </c>
      <c r="G2621" s="2">
        <v>37453</v>
      </c>
      <c r="H2621" s="4">
        <v>70519</v>
      </c>
      <c r="I2621" s="4">
        <v>17901</v>
      </c>
      <c r="J2621" s="4">
        <f>Table1[[#This Row],[Basic Salary]]+Table1[[#This Row],[Bonus]]</f>
        <v>88420</v>
      </c>
      <c r="K2621">
        <v>71</v>
      </c>
      <c r="L2621">
        <v>69</v>
      </c>
      <c r="M2621" t="s">
        <v>53</v>
      </c>
      <c r="N2621">
        <v>117</v>
      </c>
    </row>
    <row r="2622" spans="1:14" x14ac:dyDescent="0.35">
      <c r="A2622" t="s">
        <v>1477</v>
      </c>
      <c r="B2622" t="s">
        <v>77</v>
      </c>
      <c r="C2622" t="s">
        <v>15</v>
      </c>
      <c r="D2622" t="s">
        <v>81</v>
      </c>
      <c r="E2622" t="s">
        <v>26</v>
      </c>
      <c r="F2622" s="2">
        <v>42937</v>
      </c>
      <c r="G2622" s="2">
        <v>36770</v>
      </c>
      <c r="H2622" s="4">
        <v>72474</v>
      </c>
      <c r="I2622" s="4">
        <v>15912</v>
      </c>
      <c r="J2622" s="4">
        <f>Table1[[#This Row],[Basic Salary]]+Table1[[#This Row],[Bonus]]</f>
        <v>88386</v>
      </c>
      <c r="K2622">
        <v>72</v>
      </c>
      <c r="L2622">
        <v>83</v>
      </c>
      <c r="M2622" t="s">
        <v>18</v>
      </c>
      <c r="N2622">
        <v>109</v>
      </c>
    </row>
    <row r="2623" spans="1:14" x14ac:dyDescent="0.35">
      <c r="A2623" t="s">
        <v>3684</v>
      </c>
      <c r="B2623" t="s">
        <v>36</v>
      </c>
      <c r="C2623" t="s">
        <v>21</v>
      </c>
      <c r="D2623" t="s">
        <v>33</v>
      </c>
      <c r="E2623" t="s">
        <v>30</v>
      </c>
      <c r="F2623" s="2">
        <v>42379</v>
      </c>
      <c r="G2623" s="2">
        <v>37156</v>
      </c>
      <c r="H2623" s="4">
        <v>81458</v>
      </c>
      <c r="I2623" s="4">
        <v>6909</v>
      </c>
      <c r="J2623" s="4">
        <f>Table1[[#This Row],[Basic Salary]]+Table1[[#This Row],[Bonus]]</f>
        <v>88367</v>
      </c>
      <c r="K2623">
        <v>99</v>
      </c>
      <c r="L2623">
        <v>82</v>
      </c>
      <c r="M2623" t="s">
        <v>53</v>
      </c>
      <c r="N2623">
        <v>120</v>
      </c>
    </row>
    <row r="2624" spans="1:14" x14ac:dyDescent="0.35">
      <c r="A2624" t="s">
        <v>3198</v>
      </c>
      <c r="B2624" t="s">
        <v>42</v>
      </c>
      <c r="C2624" t="s">
        <v>21</v>
      </c>
      <c r="D2624" t="s">
        <v>81</v>
      </c>
      <c r="E2624" t="s">
        <v>26</v>
      </c>
      <c r="F2624" s="2">
        <v>43827</v>
      </c>
      <c r="G2624" s="2">
        <v>36337</v>
      </c>
      <c r="H2624" s="4">
        <v>70941</v>
      </c>
      <c r="I2624" s="4">
        <v>17426</v>
      </c>
      <c r="J2624" s="4">
        <f>Table1[[#This Row],[Basic Salary]]+Table1[[#This Row],[Bonus]]</f>
        <v>88367</v>
      </c>
      <c r="K2624">
        <v>80</v>
      </c>
      <c r="L2624">
        <v>77</v>
      </c>
      <c r="M2624" t="s">
        <v>53</v>
      </c>
      <c r="N2624">
        <v>116</v>
      </c>
    </row>
    <row r="2625" spans="1:14" x14ac:dyDescent="0.35">
      <c r="A2625" t="s">
        <v>1461</v>
      </c>
      <c r="B2625" t="s">
        <v>14</v>
      </c>
      <c r="C2625" t="s">
        <v>15</v>
      </c>
      <c r="D2625" t="s">
        <v>81</v>
      </c>
      <c r="E2625" t="s">
        <v>51</v>
      </c>
      <c r="F2625" s="2">
        <v>43984</v>
      </c>
      <c r="G2625" s="2">
        <v>37645</v>
      </c>
      <c r="H2625" s="4">
        <v>62192</v>
      </c>
      <c r="I2625" s="4">
        <v>26144</v>
      </c>
      <c r="J2625" s="4">
        <f>Table1[[#This Row],[Basic Salary]]+Table1[[#This Row],[Bonus]]</f>
        <v>88336</v>
      </c>
      <c r="K2625">
        <v>79</v>
      </c>
      <c r="L2625">
        <v>56</v>
      </c>
      <c r="M2625" t="s">
        <v>34</v>
      </c>
      <c r="N2625">
        <v>118</v>
      </c>
    </row>
    <row r="2626" spans="1:14" x14ac:dyDescent="0.35">
      <c r="A2626" t="s">
        <v>3152</v>
      </c>
      <c r="B2626" t="s">
        <v>87</v>
      </c>
      <c r="C2626" t="s">
        <v>15</v>
      </c>
      <c r="D2626" t="s">
        <v>33</v>
      </c>
      <c r="E2626" t="s">
        <v>26</v>
      </c>
      <c r="F2626" s="2">
        <v>43462</v>
      </c>
      <c r="G2626" s="2">
        <v>39674</v>
      </c>
      <c r="H2626" s="4">
        <v>77705</v>
      </c>
      <c r="I2626" s="4">
        <v>10586</v>
      </c>
      <c r="J2626" s="4">
        <f>Table1[[#This Row],[Basic Salary]]+Table1[[#This Row],[Bonus]]</f>
        <v>88291</v>
      </c>
      <c r="K2626">
        <v>84</v>
      </c>
      <c r="L2626">
        <v>93</v>
      </c>
      <c r="M2626" t="s">
        <v>23</v>
      </c>
      <c r="N2626">
        <v>119</v>
      </c>
    </row>
    <row r="2627" spans="1:14" x14ac:dyDescent="0.35">
      <c r="A2627" t="s">
        <v>1547</v>
      </c>
      <c r="B2627" t="s">
        <v>69</v>
      </c>
      <c r="C2627" t="s">
        <v>15</v>
      </c>
      <c r="D2627" t="s">
        <v>40</v>
      </c>
      <c r="E2627" t="s">
        <v>65</v>
      </c>
      <c r="F2627" s="2">
        <v>44715</v>
      </c>
      <c r="G2627" s="2">
        <v>36628</v>
      </c>
      <c r="H2627" s="4">
        <v>65609</v>
      </c>
      <c r="I2627" s="4">
        <v>22642</v>
      </c>
      <c r="J2627" s="4">
        <f>Table1[[#This Row],[Basic Salary]]+Table1[[#This Row],[Bonus]]</f>
        <v>88251</v>
      </c>
      <c r="K2627">
        <v>79</v>
      </c>
      <c r="L2627">
        <v>61</v>
      </c>
      <c r="M2627" t="s">
        <v>37</v>
      </c>
      <c r="N2627">
        <v>119</v>
      </c>
    </row>
    <row r="2628" spans="1:14" x14ac:dyDescent="0.35">
      <c r="A2628" t="s">
        <v>3514</v>
      </c>
      <c r="B2628" t="s">
        <v>69</v>
      </c>
      <c r="C2628" t="s">
        <v>21</v>
      </c>
      <c r="D2628" t="s">
        <v>43</v>
      </c>
      <c r="E2628" t="s">
        <v>17</v>
      </c>
      <c r="F2628" s="2">
        <v>43853</v>
      </c>
      <c r="G2628" s="2">
        <v>34287</v>
      </c>
      <c r="H2628" s="4">
        <v>58345</v>
      </c>
      <c r="I2628" s="4">
        <v>29906</v>
      </c>
      <c r="J2628" s="4">
        <f>Table1[[#This Row],[Basic Salary]]+Table1[[#This Row],[Bonus]]</f>
        <v>88251</v>
      </c>
      <c r="K2628">
        <v>70</v>
      </c>
      <c r="L2628">
        <v>62</v>
      </c>
      <c r="M2628" t="s">
        <v>37</v>
      </c>
      <c r="N2628">
        <v>113</v>
      </c>
    </row>
    <row r="2629" spans="1:14" x14ac:dyDescent="0.35">
      <c r="A2629" t="s">
        <v>2440</v>
      </c>
      <c r="B2629" t="s">
        <v>77</v>
      </c>
      <c r="C2629" t="s">
        <v>15</v>
      </c>
      <c r="D2629" t="s">
        <v>43</v>
      </c>
      <c r="E2629" t="s">
        <v>17</v>
      </c>
      <c r="F2629" s="2">
        <v>45794</v>
      </c>
      <c r="G2629" s="2">
        <v>39496</v>
      </c>
      <c r="H2629" s="4">
        <v>80996</v>
      </c>
      <c r="I2629" s="4">
        <v>7249</v>
      </c>
      <c r="J2629" s="4">
        <f>Table1[[#This Row],[Basic Salary]]+Table1[[#This Row],[Bonus]]</f>
        <v>88245</v>
      </c>
      <c r="K2629">
        <v>82</v>
      </c>
      <c r="L2629">
        <v>45</v>
      </c>
      <c r="M2629" t="s">
        <v>37</v>
      </c>
      <c r="N2629">
        <v>101</v>
      </c>
    </row>
    <row r="2630" spans="1:14" x14ac:dyDescent="0.35">
      <c r="A2630" t="s">
        <v>759</v>
      </c>
      <c r="B2630" t="s">
        <v>39</v>
      </c>
      <c r="C2630" t="s">
        <v>21</v>
      </c>
      <c r="D2630" t="s">
        <v>43</v>
      </c>
      <c r="E2630" t="s">
        <v>22</v>
      </c>
      <c r="F2630" s="2">
        <v>43219</v>
      </c>
      <c r="G2630" s="2">
        <v>36198</v>
      </c>
      <c r="H2630" s="4">
        <v>60361</v>
      </c>
      <c r="I2630" s="4">
        <v>27873</v>
      </c>
      <c r="J2630" s="4">
        <f>Table1[[#This Row],[Basic Salary]]+Table1[[#This Row],[Bonus]]</f>
        <v>88234</v>
      </c>
      <c r="K2630">
        <v>99</v>
      </c>
      <c r="L2630">
        <v>74</v>
      </c>
      <c r="M2630" t="s">
        <v>23</v>
      </c>
      <c r="N2630">
        <v>107</v>
      </c>
    </row>
    <row r="2631" spans="1:14" x14ac:dyDescent="0.35">
      <c r="A2631" t="s">
        <v>3140</v>
      </c>
      <c r="B2631" t="s">
        <v>77</v>
      </c>
      <c r="C2631" t="s">
        <v>15</v>
      </c>
      <c r="D2631" t="s">
        <v>46</v>
      </c>
      <c r="E2631" t="s">
        <v>22</v>
      </c>
      <c r="F2631" s="2">
        <v>44411</v>
      </c>
      <c r="G2631" s="2">
        <v>32831</v>
      </c>
      <c r="H2631" s="4">
        <v>65769</v>
      </c>
      <c r="I2631" s="4">
        <v>22448</v>
      </c>
      <c r="J2631" s="4">
        <f>Table1[[#This Row],[Basic Salary]]+Table1[[#This Row],[Bonus]]</f>
        <v>88217</v>
      </c>
      <c r="K2631">
        <v>96</v>
      </c>
      <c r="L2631">
        <v>45</v>
      </c>
      <c r="M2631" t="s">
        <v>23</v>
      </c>
      <c r="N2631">
        <v>102</v>
      </c>
    </row>
    <row r="2632" spans="1:14" x14ac:dyDescent="0.35">
      <c r="A2632" t="s">
        <v>3066</v>
      </c>
      <c r="B2632" t="s">
        <v>77</v>
      </c>
      <c r="C2632" t="s">
        <v>21</v>
      </c>
      <c r="D2632" t="s">
        <v>81</v>
      </c>
      <c r="E2632" t="s">
        <v>65</v>
      </c>
      <c r="F2632" s="2">
        <v>42389</v>
      </c>
      <c r="G2632" s="2">
        <v>34364</v>
      </c>
      <c r="H2632" s="4">
        <v>76067</v>
      </c>
      <c r="I2632" s="4">
        <v>12131</v>
      </c>
      <c r="J2632" s="4">
        <f>Table1[[#This Row],[Basic Salary]]+Table1[[#This Row],[Bonus]]</f>
        <v>88198</v>
      </c>
      <c r="K2632">
        <v>63</v>
      </c>
      <c r="L2632">
        <v>78</v>
      </c>
      <c r="M2632" t="s">
        <v>37</v>
      </c>
      <c r="N2632">
        <v>101</v>
      </c>
    </row>
    <row r="2633" spans="1:14" x14ac:dyDescent="0.35">
      <c r="A2633" t="s">
        <v>2292</v>
      </c>
      <c r="B2633" t="s">
        <v>89</v>
      </c>
      <c r="C2633" t="s">
        <v>21</v>
      </c>
      <c r="D2633" t="s">
        <v>33</v>
      </c>
      <c r="E2633" t="s">
        <v>51</v>
      </c>
      <c r="F2633" s="2">
        <v>43972</v>
      </c>
      <c r="G2633" s="2">
        <v>33227</v>
      </c>
      <c r="H2633" s="4">
        <v>66114</v>
      </c>
      <c r="I2633" s="4">
        <v>22064</v>
      </c>
      <c r="J2633" s="4">
        <f>Table1[[#This Row],[Basic Salary]]+Table1[[#This Row],[Bonus]]</f>
        <v>88178</v>
      </c>
      <c r="K2633">
        <v>80</v>
      </c>
      <c r="L2633">
        <v>89</v>
      </c>
      <c r="M2633" t="s">
        <v>18</v>
      </c>
      <c r="N2633">
        <v>113</v>
      </c>
    </row>
    <row r="2634" spans="1:14" x14ac:dyDescent="0.35">
      <c r="A2634" t="s">
        <v>3923</v>
      </c>
      <c r="B2634" t="s">
        <v>93</v>
      </c>
      <c r="C2634" t="s">
        <v>15</v>
      </c>
      <c r="D2634" t="s">
        <v>43</v>
      </c>
      <c r="E2634" t="s">
        <v>65</v>
      </c>
      <c r="F2634" s="2">
        <v>42257</v>
      </c>
      <c r="G2634" s="2">
        <v>40641</v>
      </c>
      <c r="H2634" s="4">
        <v>74802</v>
      </c>
      <c r="I2634" s="4">
        <v>13328</v>
      </c>
      <c r="J2634" s="4">
        <f>Table1[[#This Row],[Basic Salary]]+Table1[[#This Row],[Bonus]]</f>
        <v>88130</v>
      </c>
      <c r="K2634">
        <v>87</v>
      </c>
      <c r="L2634">
        <v>80</v>
      </c>
      <c r="M2634" t="s">
        <v>23</v>
      </c>
      <c r="N2634">
        <v>104</v>
      </c>
    </row>
    <row r="2635" spans="1:14" x14ac:dyDescent="0.35">
      <c r="A2635" t="s">
        <v>1936</v>
      </c>
      <c r="B2635" t="s">
        <v>29</v>
      </c>
      <c r="C2635" t="s">
        <v>15</v>
      </c>
      <c r="D2635" t="s">
        <v>43</v>
      </c>
      <c r="E2635" t="s">
        <v>26</v>
      </c>
      <c r="F2635" s="2">
        <v>43891</v>
      </c>
      <c r="G2635" s="2">
        <v>38946</v>
      </c>
      <c r="H2635" s="4">
        <v>76651</v>
      </c>
      <c r="I2635" s="4">
        <v>11426</v>
      </c>
      <c r="J2635" s="4">
        <f>Table1[[#This Row],[Basic Salary]]+Table1[[#This Row],[Bonus]]</f>
        <v>88077</v>
      </c>
      <c r="K2635">
        <v>68</v>
      </c>
      <c r="L2635">
        <v>62</v>
      </c>
      <c r="M2635" t="s">
        <v>34</v>
      </c>
      <c r="N2635">
        <v>120</v>
      </c>
    </row>
    <row r="2636" spans="1:14" x14ac:dyDescent="0.35">
      <c r="A2636" t="s">
        <v>4638</v>
      </c>
      <c r="B2636" t="s">
        <v>57</v>
      </c>
      <c r="C2636" t="s">
        <v>21</v>
      </c>
      <c r="D2636" t="s">
        <v>25</v>
      </c>
      <c r="E2636" t="s">
        <v>22</v>
      </c>
      <c r="F2636" s="2">
        <v>42456</v>
      </c>
      <c r="G2636" s="2">
        <v>35014</v>
      </c>
      <c r="H2636" s="4">
        <v>61179</v>
      </c>
      <c r="I2636" s="4">
        <v>26893</v>
      </c>
      <c r="J2636" s="4">
        <f>Table1[[#This Row],[Basic Salary]]+Table1[[#This Row],[Bonus]]</f>
        <v>88072</v>
      </c>
      <c r="K2636">
        <v>75</v>
      </c>
      <c r="L2636">
        <v>76</v>
      </c>
      <c r="M2636" t="s">
        <v>27</v>
      </c>
      <c r="N2636">
        <v>118</v>
      </c>
    </row>
    <row r="2637" spans="1:14" x14ac:dyDescent="0.35">
      <c r="A2637" t="s">
        <v>3629</v>
      </c>
      <c r="B2637" t="s">
        <v>50</v>
      </c>
      <c r="C2637" t="s">
        <v>15</v>
      </c>
      <c r="D2637" t="s">
        <v>25</v>
      </c>
      <c r="E2637" t="s">
        <v>17</v>
      </c>
      <c r="F2637" s="2">
        <v>44921</v>
      </c>
      <c r="G2637" s="2">
        <v>39427</v>
      </c>
      <c r="H2637" s="4">
        <v>62207</v>
      </c>
      <c r="I2637" s="4">
        <v>25848</v>
      </c>
      <c r="J2637" s="4">
        <f>Table1[[#This Row],[Basic Salary]]+Table1[[#This Row],[Bonus]]</f>
        <v>88055</v>
      </c>
      <c r="K2637">
        <v>81</v>
      </c>
      <c r="L2637">
        <v>68</v>
      </c>
      <c r="M2637" t="s">
        <v>27</v>
      </c>
      <c r="N2637">
        <v>103</v>
      </c>
    </row>
    <row r="2638" spans="1:14" x14ac:dyDescent="0.35">
      <c r="A2638" t="s">
        <v>712</v>
      </c>
      <c r="B2638" t="s">
        <v>95</v>
      </c>
      <c r="C2638" t="s">
        <v>15</v>
      </c>
      <c r="D2638" t="s">
        <v>46</v>
      </c>
      <c r="E2638" t="s">
        <v>26</v>
      </c>
      <c r="F2638" s="2">
        <v>45088</v>
      </c>
      <c r="G2638" s="2">
        <v>35986</v>
      </c>
      <c r="H2638" s="4">
        <v>75222</v>
      </c>
      <c r="I2638" s="4">
        <v>12797</v>
      </c>
      <c r="J2638" s="4">
        <f>Table1[[#This Row],[Basic Salary]]+Table1[[#This Row],[Bonus]]</f>
        <v>88019</v>
      </c>
      <c r="K2638">
        <v>88</v>
      </c>
      <c r="L2638">
        <v>86</v>
      </c>
      <c r="M2638" t="s">
        <v>18</v>
      </c>
      <c r="N2638">
        <v>106</v>
      </c>
    </row>
    <row r="2639" spans="1:14" x14ac:dyDescent="0.35">
      <c r="A2639" t="s">
        <v>370</v>
      </c>
      <c r="B2639" t="s">
        <v>39</v>
      </c>
      <c r="C2639" t="s">
        <v>15</v>
      </c>
      <c r="D2639" t="s">
        <v>33</v>
      </c>
      <c r="E2639" t="s">
        <v>22</v>
      </c>
      <c r="F2639" s="2">
        <v>42427</v>
      </c>
      <c r="G2639" s="2">
        <v>34354</v>
      </c>
      <c r="H2639" s="4">
        <v>73177</v>
      </c>
      <c r="I2639" s="4">
        <v>14805</v>
      </c>
      <c r="J2639" s="4">
        <f>Table1[[#This Row],[Basic Salary]]+Table1[[#This Row],[Bonus]]</f>
        <v>87982</v>
      </c>
      <c r="K2639">
        <v>68</v>
      </c>
      <c r="L2639">
        <v>64</v>
      </c>
      <c r="M2639" t="s">
        <v>34</v>
      </c>
      <c r="N2639">
        <v>105</v>
      </c>
    </row>
    <row r="2640" spans="1:14" x14ac:dyDescent="0.35">
      <c r="A2640" t="s">
        <v>1876</v>
      </c>
      <c r="B2640" t="s">
        <v>87</v>
      </c>
      <c r="C2640" t="s">
        <v>15</v>
      </c>
      <c r="D2640" t="s">
        <v>25</v>
      </c>
      <c r="E2640" t="s">
        <v>26</v>
      </c>
      <c r="F2640" s="2">
        <v>43131</v>
      </c>
      <c r="G2640" s="2">
        <v>34712</v>
      </c>
      <c r="H2640" s="4">
        <v>69262</v>
      </c>
      <c r="I2640" s="4">
        <v>18705</v>
      </c>
      <c r="J2640" s="4">
        <f>Table1[[#This Row],[Basic Salary]]+Table1[[#This Row],[Bonus]]</f>
        <v>87967</v>
      </c>
      <c r="K2640">
        <v>64</v>
      </c>
      <c r="L2640">
        <v>45</v>
      </c>
      <c r="M2640" t="s">
        <v>31</v>
      </c>
      <c r="N2640">
        <v>102</v>
      </c>
    </row>
    <row r="2641" spans="1:14" x14ac:dyDescent="0.35">
      <c r="A2641" t="s">
        <v>3865</v>
      </c>
      <c r="B2641" t="s">
        <v>60</v>
      </c>
      <c r="C2641" t="s">
        <v>15</v>
      </c>
      <c r="D2641" t="s">
        <v>46</v>
      </c>
      <c r="E2641" t="s">
        <v>51</v>
      </c>
      <c r="F2641" s="2">
        <v>45850</v>
      </c>
      <c r="G2641" s="2">
        <v>38483</v>
      </c>
      <c r="H2641" s="4">
        <v>74156</v>
      </c>
      <c r="I2641" s="4">
        <v>13790</v>
      </c>
      <c r="J2641" s="4">
        <f>Table1[[#This Row],[Basic Salary]]+Table1[[#This Row],[Bonus]]</f>
        <v>87946</v>
      </c>
      <c r="K2641">
        <v>97</v>
      </c>
      <c r="L2641">
        <v>64</v>
      </c>
      <c r="M2641" t="s">
        <v>27</v>
      </c>
      <c r="N2641">
        <v>114</v>
      </c>
    </row>
    <row r="2642" spans="1:14" x14ac:dyDescent="0.35">
      <c r="A2642" t="s">
        <v>3405</v>
      </c>
      <c r="B2642" t="s">
        <v>42</v>
      </c>
      <c r="C2642" t="s">
        <v>21</v>
      </c>
      <c r="D2642" t="s">
        <v>33</v>
      </c>
      <c r="E2642" t="s">
        <v>65</v>
      </c>
      <c r="F2642" s="2">
        <v>44577</v>
      </c>
      <c r="G2642" s="2">
        <v>35982</v>
      </c>
      <c r="H2642" s="4">
        <v>72553</v>
      </c>
      <c r="I2642" s="4">
        <v>15387</v>
      </c>
      <c r="J2642" s="4">
        <f>Table1[[#This Row],[Basic Salary]]+Table1[[#This Row],[Bonus]]</f>
        <v>87940</v>
      </c>
      <c r="K2642">
        <v>86</v>
      </c>
      <c r="L2642">
        <v>44</v>
      </c>
      <c r="M2642" t="s">
        <v>23</v>
      </c>
      <c r="N2642">
        <v>105</v>
      </c>
    </row>
    <row r="2643" spans="1:14" x14ac:dyDescent="0.35">
      <c r="A2643" t="s">
        <v>798</v>
      </c>
      <c r="B2643" t="s">
        <v>69</v>
      </c>
      <c r="C2643" t="s">
        <v>15</v>
      </c>
      <c r="D2643" t="s">
        <v>16</v>
      </c>
      <c r="E2643" t="s">
        <v>22</v>
      </c>
      <c r="F2643" s="2">
        <v>45178</v>
      </c>
      <c r="G2643" s="2">
        <v>37155</v>
      </c>
      <c r="H2643" s="4">
        <v>81524</v>
      </c>
      <c r="I2643" s="4">
        <v>6393</v>
      </c>
      <c r="J2643" s="4">
        <f>Table1[[#This Row],[Basic Salary]]+Table1[[#This Row],[Bonus]]</f>
        <v>87917</v>
      </c>
      <c r="K2643">
        <v>72</v>
      </c>
      <c r="L2643">
        <v>46</v>
      </c>
      <c r="M2643" t="s">
        <v>53</v>
      </c>
      <c r="N2643">
        <v>117</v>
      </c>
    </row>
    <row r="2644" spans="1:14" x14ac:dyDescent="0.35">
      <c r="A2644" t="s">
        <v>1644</v>
      </c>
      <c r="B2644" t="s">
        <v>57</v>
      </c>
      <c r="C2644" t="s">
        <v>15</v>
      </c>
      <c r="D2644" t="s">
        <v>33</v>
      </c>
      <c r="E2644" t="s">
        <v>65</v>
      </c>
      <c r="F2644" s="2">
        <v>42381</v>
      </c>
      <c r="G2644" s="2">
        <v>35124</v>
      </c>
      <c r="H2644" s="4">
        <v>71803</v>
      </c>
      <c r="I2644" s="4">
        <v>16080</v>
      </c>
      <c r="J2644" s="4">
        <f>Table1[[#This Row],[Basic Salary]]+Table1[[#This Row],[Bonus]]</f>
        <v>87883</v>
      </c>
      <c r="K2644">
        <v>65</v>
      </c>
      <c r="L2644">
        <v>66</v>
      </c>
      <c r="M2644" t="s">
        <v>31</v>
      </c>
      <c r="N2644">
        <v>103</v>
      </c>
    </row>
    <row r="2645" spans="1:14" x14ac:dyDescent="0.35">
      <c r="A2645" t="s">
        <v>3630</v>
      </c>
      <c r="B2645" t="s">
        <v>45</v>
      </c>
      <c r="C2645" t="s">
        <v>15</v>
      </c>
      <c r="D2645" t="s">
        <v>46</v>
      </c>
      <c r="E2645" t="s">
        <v>30</v>
      </c>
      <c r="F2645" s="2">
        <v>45584</v>
      </c>
      <c r="G2645" s="2">
        <v>38498</v>
      </c>
      <c r="H2645" s="4">
        <v>64549</v>
      </c>
      <c r="I2645" s="4">
        <v>23331</v>
      </c>
      <c r="J2645" s="4">
        <f>Table1[[#This Row],[Basic Salary]]+Table1[[#This Row],[Bonus]]</f>
        <v>87880</v>
      </c>
      <c r="K2645">
        <v>78</v>
      </c>
      <c r="L2645">
        <v>45</v>
      </c>
      <c r="M2645" t="s">
        <v>18</v>
      </c>
      <c r="N2645">
        <v>110</v>
      </c>
    </row>
    <row r="2646" spans="1:14" x14ac:dyDescent="0.35">
      <c r="A2646" t="s">
        <v>5049</v>
      </c>
      <c r="B2646" t="s">
        <v>29</v>
      </c>
      <c r="C2646" t="s">
        <v>21</v>
      </c>
      <c r="D2646" t="s">
        <v>16</v>
      </c>
      <c r="E2646" t="s">
        <v>17</v>
      </c>
      <c r="F2646" s="2">
        <v>44141</v>
      </c>
      <c r="G2646" s="2">
        <v>31128</v>
      </c>
      <c r="H2646" s="4">
        <v>59618</v>
      </c>
      <c r="I2646" s="4">
        <v>28257</v>
      </c>
      <c r="J2646" s="4">
        <f>Table1[[#This Row],[Basic Salary]]+Table1[[#This Row],[Bonus]]</f>
        <v>87875</v>
      </c>
      <c r="K2646">
        <v>87</v>
      </c>
      <c r="L2646">
        <v>82</v>
      </c>
      <c r="M2646" t="s">
        <v>31</v>
      </c>
      <c r="N2646">
        <v>115</v>
      </c>
    </row>
    <row r="2647" spans="1:14" x14ac:dyDescent="0.35">
      <c r="A2647" t="s">
        <v>1938</v>
      </c>
      <c r="B2647" t="s">
        <v>45</v>
      </c>
      <c r="C2647" t="s">
        <v>15</v>
      </c>
      <c r="D2647" t="s">
        <v>43</v>
      </c>
      <c r="E2647" t="s">
        <v>51</v>
      </c>
      <c r="F2647" s="2">
        <v>45832</v>
      </c>
      <c r="G2647" s="2">
        <v>30910</v>
      </c>
      <c r="H2647" s="4">
        <v>69588</v>
      </c>
      <c r="I2647" s="4">
        <v>18267</v>
      </c>
      <c r="J2647" s="4">
        <f>Table1[[#This Row],[Basic Salary]]+Table1[[#This Row],[Bonus]]</f>
        <v>87855</v>
      </c>
      <c r="K2647">
        <v>70</v>
      </c>
      <c r="L2647">
        <v>56</v>
      </c>
      <c r="M2647" t="s">
        <v>53</v>
      </c>
      <c r="N2647">
        <v>111</v>
      </c>
    </row>
    <row r="2648" spans="1:14" x14ac:dyDescent="0.35">
      <c r="A2648" t="s">
        <v>3224</v>
      </c>
      <c r="B2648" t="s">
        <v>62</v>
      </c>
      <c r="C2648" t="s">
        <v>21</v>
      </c>
      <c r="D2648" t="s">
        <v>25</v>
      </c>
      <c r="E2648" t="s">
        <v>17</v>
      </c>
      <c r="F2648" s="2">
        <v>43933</v>
      </c>
      <c r="G2648" s="2">
        <v>38908</v>
      </c>
      <c r="H2648" s="4">
        <v>59657</v>
      </c>
      <c r="I2648" s="4">
        <v>28184</v>
      </c>
      <c r="J2648" s="4">
        <f>Table1[[#This Row],[Basic Salary]]+Table1[[#This Row],[Bonus]]</f>
        <v>87841</v>
      </c>
      <c r="K2648">
        <v>64</v>
      </c>
      <c r="L2648">
        <v>49</v>
      </c>
      <c r="M2648" t="s">
        <v>23</v>
      </c>
      <c r="N2648">
        <v>117</v>
      </c>
    </row>
    <row r="2649" spans="1:14" x14ac:dyDescent="0.35">
      <c r="A2649" t="s">
        <v>2000</v>
      </c>
      <c r="B2649" t="s">
        <v>95</v>
      </c>
      <c r="C2649" t="s">
        <v>15</v>
      </c>
      <c r="D2649" t="s">
        <v>81</v>
      </c>
      <c r="E2649" t="s">
        <v>26</v>
      </c>
      <c r="F2649" s="2">
        <v>44422</v>
      </c>
      <c r="G2649" s="2">
        <v>40314</v>
      </c>
      <c r="H2649" s="4">
        <v>70617</v>
      </c>
      <c r="I2649" s="4">
        <v>17188</v>
      </c>
      <c r="J2649" s="4">
        <f>Table1[[#This Row],[Basic Salary]]+Table1[[#This Row],[Bonus]]</f>
        <v>87805</v>
      </c>
      <c r="K2649">
        <v>78</v>
      </c>
      <c r="L2649">
        <v>67</v>
      </c>
      <c r="M2649" t="s">
        <v>34</v>
      </c>
      <c r="N2649">
        <v>106</v>
      </c>
    </row>
    <row r="2650" spans="1:14" x14ac:dyDescent="0.35">
      <c r="A2650" t="s">
        <v>200</v>
      </c>
      <c r="B2650" t="s">
        <v>57</v>
      </c>
      <c r="C2650" t="s">
        <v>21</v>
      </c>
      <c r="D2650" t="s">
        <v>16</v>
      </c>
      <c r="E2650" t="s">
        <v>26</v>
      </c>
      <c r="F2650" s="2">
        <v>45534</v>
      </c>
      <c r="G2650" s="2">
        <v>29914</v>
      </c>
      <c r="H2650" s="4">
        <v>82176</v>
      </c>
      <c r="I2650" s="4">
        <v>5614</v>
      </c>
      <c r="J2650" s="4">
        <f>Table1[[#This Row],[Basic Salary]]+Table1[[#This Row],[Bonus]]</f>
        <v>87790</v>
      </c>
      <c r="K2650">
        <v>89</v>
      </c>
      <c r="L2650">
        <v>98</v>
      </c>
      <c r="M2650" t="s">
        <v>53</v>
      </c>
      <c r="N2650">
        <v>111</v>
      </c>
    </row>
    <row r="2651" spans="1:14" x14ac:dyDescent="0.35">
      <c r="A2651" t="s">
        <v>2823</v>
      </c>
      <c r="B2651" t="s">
        <v>71</v>
      </c>
      <c r="C2651" t="s">
        <v>15</v>
      </c>
      <c r="D2651" t="s">
        <v>81</v>
      </c>
      <c r="E2651" t="s">
        <v>51</v>
      </c>
      <c r="F2651" s="2">
        <v>45672</v>
      </c>
      <c r="G2651" s="2">
        <v>34613</v>
      </c>
      <c r="H2651" s="4">
        <v>64631</v>
      </c>
      <c r="I2651" s="4">
        <v>23137</v>
      </c>
      <c r="J2651" s="4">
        <f>Table1[[#This Row],[Basic Salary]]+Table1[[#This Row],[Bonus]]</f>
        <v>87768</v>
      </c>
      <c r="K2651">
        <v>76</v>
      </c>
      <c r="L2651">
        <v>96</v>
      </c>
      <c r="M2651" t="s">
        <v>37</v>
      </c>
      <c r="N2651">
        <v>102</v>
      </c>
    </row>
    <row r="2652" spans="1:14" x14ac:dyDescent="0.35">
      <c r="A2652" t="s">
        <v>2314</v>
      </c>
      <c r="B2652" t="s">
        <v>85</v>
      </c>
      <c r="C2652" t="s">
        <v>15</v>
      </c>
      <c r="D2652" t="s">
        <v>81</v>
      </c>
      <c r="E2652" t="s">
        <v>30</v>
      </c>
      <c r="F2652" s="2">
        <v>42920</v>
      </c>
      <c r="G2652" s="2">
        <v>39089</v>
      </c>
      <c r="H2652" s="4">
        <v>60760</v>
      </c>
      <c r="I2652" s="4">
        <v>26992</v>
      </c>
      <c r="J2652" s="4">
        <f>Table1[[#This Row],[Basic Salary]]+Table1[[#This Row],[Bonus]]</f>
        <v>87752</v>
      </c>
      <c r="K2652">
        <v>87</v>
      </c>
      <c r="L2652">
        <v>80</v>
      </c>
      <c r="M2652" t="s">
        <v>18</v>
      </c>
      <c r="N2652">
        <v>101</v>
      </c>
    </row>
    <row r="2653" spans="1:14" x14ac:dyDescent="0.35">
      <c r="A2653" t="s">
        <v>2173</v>
      </c>
      <c r="B2653" t="s">
        <v>29</v>
      </c>
      <c r="C2653" t="s">
        <v>21</v>
      </c>
      <c r="D2653" t="s">
        <v>33</v>
      </c>
      <c r="E2653" t="s">
        <v>22</v>
      </c>
      <c r="F2653" s="2">
        <v>43811</v>
      </c>
      <c r="G2653" s="2">
        <v>36290</v>
      </c>
      <c r="H2653" s="4">
        <v>76316</v>
      </c>
      <c r="I2653" s="4">
        <v>11433</v>
      </c>
      <c r="J2653" s="4">
        <f>Table1[[#This Row],[Basic Salary]]+Table1[[#This Row],[Bonus]]</f>
        <v>87749</v>
      </c>
      <c r="K2653">
        <v>79</v>
      </c>
      <c r="L2653">
        <v>78</v>
      </c>
      <c r="M2653" t="s">
        <v>34</v>
      </c>
      <c r="N2653">
        <v>107</v>
      </c>
    </row>
    <row r="2654" spans="1:14" x14ac:dyDescent="0.35">
      <c r="A2654" t="s">
        <v>3041</v>
      </c>
      <c r="B2654" t="s">
        <v>129</v>
      </c>
      <c r="C2654" t="s">
        <v>21</v>
      </c>
      <c r="D2654" t="s">
        <v>33</v>
      </c>
      <c r="E2654" t="s">
        <v>22</v>
      </c>
      <c r="F2654" s="2">
        <v>42298</v>
      </c>
      <c r="G2654" s="2">
        <v>36709</v>
      </c>
      <c r="H2654" s="4">
        <v>79538</v>
      </c>
      <c r="I2654" s="4">
        <v>8170</v>
      </c>
      <c r="J2654" s="4">
        <f>Table1[[#This Row],[Basic Salary]]+Table1[[#This Row],[Bonus]]</f>
        <v>87708</v>
      </c>
      <c r="K2654">
        <v>79</v>
      </c>
      <c r="L2654">
        <v>51</v>
      </c>
      <c r="M2654" t="s">
        <v>18</v>
      </c>
      <c r="N2654">
        <v>104</v>
      </c>
    </row>
    <row r="2655" spans="1:14" x14ac:dyDescent="0.35">
      <c r="A2655" t="s">
        <v>4306</v>
      </c>
      <c r="B2655" t="s">
        <v>89</v>
      </c>
      <c r="C2655" t="s">
        <v>15</v>
      </c>
      <c r="D2655" t="s">
        <v>16</v>
      </c>
      <c r="E2655" t="s">
        <v>65</v>
      </c>
      <c r="F2655" s="2">
        <v>45086</v>
      </c>
      <c r="G2655" s="2">
        <v>31309</v>
      </c>
      <c r="H2655" s="4">
        <v>65440</v>
      </c>
      <c r="I2655" s="4">
        <v>22162</v>
      </c>
      <c r="J2655" s="4">
        <f>Table1[[#This Row],[Basic Salary]]+Table1[[#This Row],[Bonus]]</f>
        <v>87602</v>
      </c>
      <c r="K2655">
        <v>71</v>
      </c>
      <c r="L2655">
        <v>85</v>
      </c>
      <c r="M2655" t="s">
        <v>27</v>
      </c>
      <c r="N2655">
        <v>110</v>
      </c>
    </row>
    <row r="2656" spans="1:14" x14ac:dyDescent="0.35">
      <c r="A2656" t="s">
        <v>4347</v>
      </c>
      <c r="B2656" t="s">
        <v>45</v>
      </c>
      <c r="C2656" t="s">
        <v>21</v>
      </c>
      <c r="D2656" t="s">
        <v>33</v>
      </c>
      <c r="E2656" t="s">
        <v>26</v>
      </c>
      <c r="F2656" s="2">
        <v>43922</v>
      </c>
      <c r="G2656" s="2">
        <v>35597</v>
      </c>
      <c r="H2656" s="4">
        <v>81387</v>
      </c>
      <c r="I2656" s="4">
        <v>6188</v>
      </c>
      <c r="J2656" s="4">
        <f>Table1[[#This Row],[Basic Salary]]+Table1[[#This Row],[Bonus]]</f>
        <v>87575</v>
      </c>
      <c r="K2656">
        <v>100</v>
      </c>
      <c r="L2656">
        <v>64</v>
      </c>
      <c r="M2656" t="s">
        <v>34</v>
      </c>
      <c r="N2656">
        <v>106</v>
      </c>
    </row>
    <row r="2657" spans="1:14" x14ac:dyDescent="0.35">
      <c r="A2657" t="s">
        <v>4244</v>
      </c>
      <c r="B2657" t="s">
        <v>57</v>
      </c>
      <c r="C2657" t="s">
        <v>15</v>
      </c>
      <c r="D2657" t="s">
        <v>43</v>
      </c>
      <c r="E2657" t="s">
        <v>65</v>
      </c>
      <c r="F2657" s="2">
        <v>42122</v>
      </c>
      <c r="G2657" s="2">
        <v>34791</v>
      </c>
      <c r="H2657" s="4">
        <v>66207</v>
      </c>
      <c r="I2657" s="4">
        <v>21348</v>
      </c>
      <c r="J2657" s="4">
        <f>Table1[[#This Row],[Basic Salary]]+Table1[[#This Row],[Bonus]]</f>
        <v>87555</v>
      </c>
      <c r="K2657">
        <v>90</v>
      </c>
      <c r="L2657">
        <v>76</v>
      </c>
      <c r="M2657" t="s">
        <v>27</v>
      </c>
      <c r="N2657">
        <v>120</v>
      </c>
    </row>
    <row r="2658" spans="1:14" x14ac:dyDescent="0.35">
      <c r="A2658" t="s">
        <v>2956</v>
      </c>
      <c r="B2658" t="s">
        <v>95</v>
      </c>
      <c r="C2658" t="s">
        <v>15</v>
      </c>
      <c r="D2658" t="s">
        <v>43</v>
      </c>
      <c r="E2658" t="s">
        <v>17</v>
      </c>
      <c r="F2658" s="2">
        <v>42947</v>
      </c>
      <c r="G2658" s="2">
        <v>30029</v>
      </c>
      <c r="H2658" s="4">
        <v>59407</v>
      </c>
      <c r="I2658" s="4">
        <v>28143</v>
      </c>
      <c r="J2658" s="4">
        <f>Table1[[#This Row],[Basic Salary]]+Table1[[#This Row],[Bonus]]</f>
        <v>87550</v>
      </c>
      <c r="K2658">
        <v>74</v>
      </c>
      <c r="L2658">
        <v>80</v>
      </c>
      <c r="M2658" t="s">
        <v>27</v>
      </c>
      <c r="N2658">
        <v>114</v>
      </c>
    </row>
    <row r="2659" spans="1:14" x14ac:dyDescent="0.35">
      <c r="A2659" t="s">
        <v>1441</v>
      </c>
      <c r="B2659" t="s">
        <v>57</v>
      </c>
      <c r="C2659" t="s">
        <v>21</v>
      </c>
      <c r="D2659" t="s">
        <v>46</v>
      </c>
      <c r="E2659" t="s">
        <v>26</v>
      </c>
      <c r="F2659" s="2">
        <v>42293</v>
      </c>
      <c r="G2659" s="2">
        <v>36054</v>
      </c>
      <c r="H2659" s="4">
        <v>59082</v>
      </c>
      <c r="I2659" s="4">
        <v>28461</v>
      </c>
      <c r="J2659" s="4">
        <f>Table1[[#This Row],[Basic Salary]]+Table1[[#This Row],[Bonus]]</f>
        <v>87543</v>
      </c>
      <c r="K2659">
        <v>94</v>
      </c>
      <c r="L2659">
        <v>47</v>
      </c>
      <c r="M2659" t="s">
        <v>18</v>
      </c>
      <c r="N2659">
        <v>120</v>
      </c>
    </row>
    <row r="2660" spans="1:14" x14ac:dyDescent="0.35">
      <c r="A2660" t="s">
        <v>3460</v>
      </c>
      <c r="B2660" t="s">
        <v>129</v>
      </c>
      <c r="C2660" t="s">
        <v>15</v>
      </c>
      <c r="D2660" t="s">
        <v>40</v>
      </c>
      <c r="E2660" t="s">
        <v>65</v>
      </c>
      <c r="F2660" s="2">
        <v>44038</v>
      </c>
      <c r="G2660" s="2">
        <v>38844</v>
      </c>
      <c r="H2660" s="4">
        <v>62298</v>
      </c>
      <c r="I2660" s="4">
        <v>25167</v>
      </c>
      <c r="J2660" s="4">
        <f>Table1[[#This Row],[Basic Salary]]+Table1[[#This Row],[Bonus]]</f>
        <v>87465</v>
      </c>
      <c r="K2660">
        <v>97</v>
      </c>
      <c r="L2660">
        <v>79</v>
      </c>
      <c r="M2660" t="s">
        <v>34</v>
      </c>
      <c r="N2660">
        <v>110</v>
      </c>
    </row>
    <row r="2661" spans="1:14" x14ac:dyDescent="0.35">
      <c r="A2661" t="s">
        <v>3964</v>
      </c>
      <c r="B2661" t="s">
        <v>129</v>
      </c>
      <c r="C2661" t="s">
        <v>15</v>
      </c>
      <c r="D2661" t="s">
        <v>25</v>
      </c>
      <c r="E2661" t="s">
        <v>17</v>
      </c>
      <c r="F2661" s="2">
        <v>45596</v>
      </c>
      <c r="G2661" s="2">
        <v>33346</v>
      </c>
      <c r="H2661" s="4">
        <v>76712</v>
      </c>
      <c r="I2661" s="4">
        <v>10706</v>
      </c>
      <c r="J2661" s="4">
        <f>Table1[[#This Row],[Basic Salary]]+Table1[[#This Row],[Bonus]]</f>
        <v>87418</v>
      </c>
      <c r="K2661">
        <v>85</v>
      </c>
      <c r="L2661">
        <v>70</v>
      </c>
      <c r="M2661" t="s">
        <v>34</v>
      </c>
      <c r="N2661">
        <v>103</v>
      </c>
    </row>
    <row r="2662" spans="1:14" x14ac:dyDescent="0.35">
      <c r="A2662" t="s">
        <v>4170</v>
      </c>
      <c r="B2662" t="s">
        <v>39</v>
      </c>
      <c r="C2662" t="s">
        <v>15</v>
      </c>
      <c r="D2662" t="s">
        <v>43</v>
      </c>
      <c r="E2662" t="s">
        <v>22</v>
      </c>
      <c r="F2662" s="2">
        <v>43555</v>
      </c>
      <c r="G2662" s="2">
        <v>37629</v>
      </c>
      <c r="H2662" s="4">
        <v>76885</v>
      </c>
      <c r="I2662" s="4">
        <v>10531</v>
      </c>
      <c r="J2662" s="4">
        <f>Table1[[#This Row],[Basic Salary]]+Table1[[#This Row],[Bonus]]</f>
        <v>87416</v>
      </c>
      <c r="K2662">
        <v>92</v>
      </c>
      <c r="L2662">
        <v>92</v>
      </c>
      <c r="M2662" t="s">
        <v>23</v>
      </c>
      <c r="N2662">
        <v>113</v>
      </c>
    </row>
    <row r="2663" spans="1:14" x14ac:dyDescent="0.35">
      <c r="A2663" t="s">
        <v>4224</v>
      </c>
      <c r="B2663" t="s">
        <v>14</v>
      </c>
      <c r="C2663" t="s">
        <v>21</v>
      </c>
      <c r="D2663" t="s">
        <v>25</v>
      </c>
      <c r="E2663" t="s">
        <v>17</v>
      </c>
      <c r="F2663" s="2">
        <v>45151</v>
      </c>
      <c r="G2663" s="2">
        <v>34140</v>
      </c>
      <c r="H2663" s="4">
        <v>74619</v>
      </c>
      <c r="I2663" s="4">
        <v>12786</v>
      </c>
      <c r="J2663" s="4">
        <f>Table1[[#This Row],[Basic Salary]]+Table1[[#This Row],[Bonus]]</f>
        <v>87405</v>
      </c>
      <c r="K2663">
        <v>92</v>
      </c>
      <c r="L2663">
        <v>47</v>
      </c>
      <c r="M2663" t="s">
        <v>31</v>
      </c>
      <c r="N2663">
        <v>103</v>
      </c>
    </row>
    <row r="2664" spans="1:14" x14ac:dyDescent="0.35">
      <c r="A2664" t="s">
        <v>3950</v>
      </c>
      <c r="B2664" t="s">
        <v>62</v>
      </c>
      <c r="C2664" t="s">
        <v>15</v>
      </c>
      <c r="D2664" t="s">
        <v>81</v>
      </c>
      <c r="E2664" t="s">
        <v>17</v>
      </c>
      <c r="F2664" s="2">
        <v>42442</v>
      </c>
      <c r="G2664" s="2">
        <v>37209</v>
      </c>
      <c r="H2664" s="4">
        <v>69296</v>
      </c>
      <c r="I2664" s="4">
        <v>18086</v>
      </c>
      <c r="J2664" s="4">
        <f>Table1[[#This Row],[Basic Salary]]+Table1[[#This Row],[Bonus]]</f>
        <v>87382</v>
      </c>
      <c r="K2664">
        <v>64</v>
      </c>
      <c r="L2664">
        <v>64</v>
      </c>
      <c r="M2664" t="s">
        <v>23</v>
      </c>
      <c r="N2664">
        <v>102</v>
      </c>
    </row>
    <row r="2665" spans="1:14" x14ac:dyDescent="0.35">
      <c r="A2665" t="s">
        <v>3191</v>
      </c>
      <c r="B2665" t="s">
        <v>57</v>
      </c>
      <c r="C2665" t="s">
        <v>21</v>
      </c>
      <c r="D2665" t="s">
        <v>33</v>
      </c>
      <c r="E2665" t="s">
        <v>22</v>
      </c>
      <c r="F2665" s="2">
        <v>42704</v>
      </c>
      <c r="G2665" s="2">
        <v>30621</v>
      </c>
      <c r="H2665" s="4">
        <v>71847</v>
      </c>
      <c r="I2665" s="4">
        <v>15517</v>
      </c>
      <c r="J2665" s="4">
        <f>Table1[[#This Row],[Basic Salary]]+Table1[[#This Row],[Bonus]]</f>
        <v>87364</v>
      </c>
      <c r="K2665">
        <v>73</v>
      </c>
      <c r="L2665">
        <v>75</v>
      </c>
      <c r="M2665" t="s">
        <v>37</v>
      </c>
      <c r="N2665">
        <v>101</v>
      </c>
    </row>
    <row r="2666" spans="1:14" x14ac:dyDescent="0.35">
      <c r="A2666" t="s">
        <v>1788</v>
      </c>
      <c r="B2666" t="s">
        <v>77</v>
      </c>
      <c r="C2666" t="s">
        <v>21</v>
      </c>
      <c r="D2666" t="s">
        <v>46</v>
      </c>
      <c r="E2666" t="s">
        <v>17</v>
      </c>
      <c r="F2666" s="2">
        <v>43444</v>
      </c>
      <c r="G2666" s="2">
        <v>29709</v>
      </c>
      <c r="H2666" s="4">
        <v>69588</v>
      </c>
      <c r="I2666" s="4">
        <v>17755</v>
      </c>
      <c r="J2666" s="4">
        <f>Table1[[#This Row],[Basic Salary]]+Table1[[#This Row],[Bonus]]</f>
        <v>87343</v>
      </c>
      <c r="K2666">
        <v>87</v>
      </c>
      <c r="L2666">
        <v>46</v>
      </c>
      <c r="M2666" t="s">
        <v>34</v>
      </c>
      <c r="N2666">
        <v>117</v>
      </c>
    </row>
    <row r="2667" spans="1:14" x14ac:dyDescent="0.35">
      <c r="A2667" t="s">
        <v>1319</v>
      </c>
      <c r="B2667" t="s">
        <v>29</v>
      </c>
      <c r="C2667" t="s">
        <v>21</v>
      </c>
      <c r="D2667" t="s">
        <v>33</v>
      </c>
      <c r="E2667" t="s">
        <v>22</v>
      </c>
      <c r="F2667" s="2">
        <v>42522</v>
      </c>
      <c r="G2667" s="2">
        <v>29779</v>
      </c>
      <c r="H2667" s="4">
        <v>81547</v>
      </c>
      <c r="I2667" s="4">
        <v>5784</v>
      </c>
      <c r="J2667" s="4">
        <f>Table1[[#This Row],[Basic Salary]]+Table1[[#This Row],[Bonus]]</f>
        <v>87331</v>
      </c>
      <c r="K2667">
        <v>70</v>
      </c>
      <c r="L2667">
        <v>44</v>
      </c>
      <c r="M2667" t="s">
        <v>37</v>
      </c>
      <c r="N2667">
        <v>117</v>
      </c>
    </row>
    <row r="2668" spans="1:14" x14ac:dyDescent="0.35">
      <c r="A2668" t="s">
        <v>2105</v>
      </c>
      <c r="B2668" t="s">
        <v>87</v>
      </c>
      <c r="C2668" t="s">
        <v>21</v>
      </c>
      <c r="D2668" t="s">
        <v>16</v>
      </c>
      <c r="E2668" t="s">
        <v>51</v>
      </c>
      <c r="F2668" s="2">
        <v>44924</v>
      </c>
      <c r="G2668" s="2">
        <v>38923</v>
      </c>
      <c r="H2668" s="4">
        <v>77797</v>
      </c>
      <c r="I2668" s="4">
        <v>9514</v>
      </c>
      <c r="J2668" s="4">
        <f>Table1[[#This Row],[Basic Salary]]+Table1[[#This Row],[Bonus]]</f>
        <v>87311</v>
      </c>
      <c r="K2668">
        <v>87</v>
      </c>
      <c r="L2668">
        <v>57</v>
      </c>
      <c r="M2668" t="s">
        <v>37</v>
      </c>
      <c r="N2668">
        <v>106</v>
      </c>
    </row>
    <row r="2669" spans="1:14" x14ac:dyDescent="0.35">
      <c r="A2669" t="s">
        <v>4745</v>
      </c>
      <c r="B2669" t="s">
        <v>85</v>
      </c>
      <c r="C2669" t="s">
        <v>21</v>
      </c>
      <c r="D2669" t="s">
        <v>40</v>
      </c>
      <c r="E2669" t="s">
        <v>65</v>
      </c>
      <c r="F2669" s="2">
        <v>43300</v>
      </c>
      <c r="G2669" s="2">
        <v>36487</v>
      </c>
      <c r="H2669" s="4">
        <v>80319</v>
      </c>
      <c r="I2669" s="4">
        <v>6983</v>
      </c>
      <c r="J2669" s="4">
        <f>Table1[[#This Row],[Basic Salary]]+Table1[[#This Row],[Bonus]]</f>
        <v>87302</v>
      </c>
      <c r="K2669">
        <v>65</v>
      </c>
      <c r="L2669">
        <v>52</v>
      </c>
      <c r="M2669" t="s">
        <v>23</v>
      </c>
      <c r="N2669">
        <v>102</v>
      </c>
    </row>
    <row r="2670" spans="1:14" x14ac:dyDescent="0.35">
      <c r="A2670" t="s">
        <v>661</v>
      </c>
      <c r="B2670" t="s">
        <v>93</v>
      </c>
      <c r="C2670" t="s">
        <v>15</v>
      </c>
      <c r="D2670" t="s">
        <v>40</v>
      </c>
      <c r="E2670" t="s">
        <v>65</v>
      </c>
      <c r="F2670" s="2">
        <v>42665</v>
      </c>
      <c r="G2670" s="2">
        <v>40232</v>
      </c>
      <c r="H2670" s="4">
        <v>62274</v>
      </c>
      <c r="I2670" s="4">
        <v>25024</v>
      </c>
      <c r="J2670" s="4">
        <f>Table1[[#This Row],[Basic Salary]]+Table1[[#This Row],[Bonus]]</f>
        <v>87298</v>
      </c>
      <c r="K2670">
        <v>98</v>
      </c>
      <c r="L2670">
        <v>76</v>
      </c>
      <c r="M2670" t="s">
        <v>34</v>
      </c>
      <c r="N2670">
        <v>118</v>
      </c>
    </row>
    <row r="2671" spans="1:14" x14ac:dyDescent="0.35">
      <c r="A2671" t="s">
        <v>2506</v>
      </c>
      <c r="B2671" t="s">
        <v>93</v>
      </c>
      <c r="C2671" t="s">
        <v>21</v>
      </c>
      <c r="D2671" t="s">
        <v>33</v>
      </c>
      <c r="E2671" t="s">
        <v>22</v>
      </c>
      <c r="F2671" s="2">
        <v>45860</v>
      </c>
      <c r="G2671" s="2">
        <v>29760</v>
      </c>
      <c r="H2671" s="4">
        <v>63168</v>
      </c>
      <c r="I2671" s="4">
        <v>24113</v>
      </c>
      <c r="J2671" s="4">
        <f>Table1[[#This Row],[Basic Salary]]+Table1[[#This Row],[Bonus]]</f>
        <v>87281</v>
      </c>
      <c r="K2671">
        <v>72</v>
      </c>
      <c r="L2671">
        <v>53</v>
      </c>
      <c r="M2671" t="s">
        <v>37</v>
      </c>
      <c r="N2671">
        <v>114</v>
      </c>
    </row>
    <row r="2672" spans="1:14" x14ac:dyDescent="0.35">
      <c r="A2672" t="s">
        <v>3361</v>
      </c>
      <c r="B2672" t="s">
        <v>89</v>
      </c>
      <c r="C2672" t="s">
        <v>15</v>
      </c>
      <c r="D2672" t="s">
        <v>43</v>
      </c>
      <c r="E2672" t="s">
        <v>51</v>
      </c>
      <c r="F2672" s="2">
        <v>43568</v>
      </c>
      <c r="G2672" s="2">
        <v>32394</v>
      </c>
      <c r="H2672" s="4">
        <v>79563</v>
      </c>
      <c r="I2672" s="4">
        <v>7716</v>
      </c>
      <c r="J2672" s="4">
        <f>Table1[[#This Row],[Basic Salary]]+Table1[[#This Row],[Bonus]]</f>
        <v>87279</v>
      </c>
      <c r="K2672">
        <v>80</v>
      </c>
      <c r="L2672">
        <v>48</v>
      </c>
      <c r="M2672" t="s">
        <v>27</v>
      </c>
      <c r="N2672">
        <v>113</v>
      </c>
    </row>
    <row r="2673" spans="1:14" x14ac:dyDescent="0.35">
      <c r="A2673" t="s">
        <v>454</v>
      </c>
      <c r="B2673" t="s">
        <v>36</v>
      </c>
      <c r="C2673" t="s">
        <v>15</v>
      </c>
      <c r="D2673" t="s">
        <v>33</v>
      </c>
      <c r="E2673" t="s">
        <v>30</v>
      </c>
      <c r="F2673" s="2">
        <v>43727</v>
      </c>
      <c r="G2673" s="2">
        <v>34649</v>
      </c>
      <c r="H2673" s="4">
        <v>73717</v>
      </c>
      <c r="I2673" s="4">
        <v>13538</v>
      </c>
      <c r="J2673" s="4">
        <f>Table1[[#This Row],[Basic Salary]]+Table1[[#This Row],[Bonus]]</f>
        <v>87255</v>
      </c>
      <c r="K2673">
        <v>97</v>
      </c>
      <c r="L2673">
        <v>58</v>
      </c>
      <c r="M2673" t="s">
        <v>27</v>
      </c>
      <c r="N2673">
        <v>104</v>
      </c>
    </row>
    <row r="2674" spans="1:14" x14ac:dyDescent="0.35">
      <c r="A2674" t="s">
        <v>3592</v>
      </c>
      <c r="B2674" t="s">
        <v>45</v>
      </c>
      <c r="C2674" t="s">
        <v>21</v>
      </c>
      <c r="D2674" t="s">
        <v>46</v>
      </c>
      <c r="E2674" t="s">
        <v>30</v>
      </c>
      <c r="F2674" s="2">
        <v>44431</v>
      </c>
      <c r="G2674" s="2">
        <v>35248</v>
      </c>
      <c r="H2674" s="4">
        <v>81342</v>
      </c>
      <c r="I2674" s="4">
        <v>5911</v>
      </c>
      <c r="J2674" s="4">
        <f>Table1[[#This Row],[Basic Salary]]+Table1[[#This Row],[Bonus]]</f>
        <v>87253</v>
      </c>
      <c r="K2674">
        <v>91</v>
      </c>
      <c r="L2674">
        <v>44</v>
      </c>
      <c r="M2674" t="s">
        <v>31</v>
      </c>
      <c r="N2674">
        <v>117</v>
      </c>
    </row>
    <row r="2675" spans="1:14" x14ac:dyDescent="0.35">
      <c r="A2675" t="s">
        <v>4486</v>
      </c>
      <c r="B2675" t="s">
        <v>77</v>
      </c>
      <c r="C2675" t="s">
        <v>15</v>
      </c>
      <c r="D2675" t="s">
        <v>81</v>
      </c>
      <c r="E2675" t="s">
        <v>22</v>
      </c>
      <c r="F2675" s="2">
        <v>44127</v>
      </c>
      <c r="G2675" s="2">
        <v>32813</v>
      </c>
      <c r="H2675" s="4">
        <v>73364</v>
      </c>
      <c r="I2675" s="4">
        <v>13889</v>
      </c>
      <c r="J2675" s="4">
        <f>Table1[[#This Row],[Basic Salary]]+Table1[[#This Row],[Bonus]]</f>
        <v>87253</v>
      </c>
      <c r="K2675">
        <v>100</v>
      </c>
      <c r="L2675">
        <v>92</v>
      </c>
      <c r="M2675" t="s">
        <v>31</v>
      </c>
      <c r="N2675">
        <v>105</v>
      </c>
    </row>
    <row r="2676" spans="1:14" x14ac:dyDescent="0.35">
      <c r="A2676" t="s">
        <v>4731</v>
      </c>
      <c r="B2676" t="s">
        <v>36</v>
      </c>
      <c r="C2676" t="s">
        <v>15</v>
      </c>
      <c r="D2676" t="s">
        <v>16</v>
      </c>
      <c r="E2676" t="s">
        <v>26</v>
      </c>
      <c r="F2676" s="2">
        <v>42594</v>
      </c>
      <c r="G2676" s="2">
        <v>30802</v>
      </c>
      <c r="H2676" s="4">
        <v>76269</v>
      </c>
      <c r="I2676" s="4">
        <v>10980</v>
      </c>
      <c r="J2676" s="4">
        <f>Table1[[#This Row],[Basic Salary]]+Table1[[#This Row],[Bonus]]</f>
        <v>87249</v>
      </c>
      <c r="K2676">
        <v>77</v>
      </c>
      <c r="L2676">
        <v>68</v>
      </c>
      <c r="M2676" t="s">
        <v>18</v>
      </c>
      <c r="N2676">
        <v>110</v>
      </c>
    </row>
    <row r="2677" spans="1:14" x14ac:dyDescent="0.35">
      <c r="A2677" t="s">
        <v>4983</v>
      </c>
      <c r="B2677" t="s">
        <v>69</v>
      </c>
      <c r="C2677" t="s">
        <v>15</v>
      </c>
      <c r="D2677" t="s">
        <v>25</v>
      </c>
      <c r="E2677" t="s">
        <v>51</v>
      </c>
      <c r="F2677" s="2">
        <v>44703</v>
      </c>
      <c r="G2677" s="2">
        <v>35125</v>
      </c>
      <c r="H2677" s="4">
        <v>73592</v>
      </c>
      <c r="I2677" s="4">
        <v>13648</v>
      </c>
      <c r="J2677" s="4">
        <f>Table1[[#This Row],[Basic Salary]]+Table1[[#This Row],[Bonus]]</f>
        <v>87240</v>
      </c>
      <c r="K2677">
        <v>72</v>
      </c>
      <c r="L2677">
        <v>84</v>
      </c>
      <c r="M2677" t="s">
        <v>31</v>
      </c>
      <c r="N2677">
        <v>109</v>
      </c>
    </row>
    <row r="2678" spans="1:14" x14ac:dyDescent="0.35">
      <c r="A2678" t="s">
        <v>4941</v>
      </c>
      <c r="B2678" t="s">
        <v>50</v>
      </c>
      <c r="C2678" t="s">
        <v>21</v>
      </c>
      <c r="D2678" t="s">
        <v>25</v>
      </c>
      <c r="E2678" t="s">
        <v>17</v>
      </c>
      <c r="F2678" s="2">
        <v>42112</v>
      </c>
      <c r="G2678" s="2">
        <v>36503</v>
      </c>
      <c r="H2678" s="4">
        <v>67620</v>
      </c>
      <c r="I2678" s="4">
        <v>19616</v>
      </c>
      <c r="J2678" s="4">
        <f>Table1[[#This Row],[Basic Salary]]+Table1[[#This Row],[Bonus]]</f>
        <v>87236</v>
      </c>
      <c r="K2678">
        <v>98</v>
      </c>
      <c r="L2678">
        <v>52</v>
      </c>
      <c r="M2678" t="s">
        <v>18</v>
      </c>
      <c r="N2678">
        <v>104</v>
      </c>
    </row>
    <row r="2679" spans="1:14" x14ac:dyDescent="0.35">
      <c r="A2679" t="s">
        <v>1708</v>
      </c>
      <c r="B2679" t="s">
        <v>95</v>
      </c>
      <c r="C2679" t="s">
        <v>21</v>
      </c>
      <c r="D2679" t="s">
        <v>25</v>
      </c>
      <c r="E2679" t="s">
        <v>17</v>
      </c>
      <c r="F2679" s="2">
        <v>45321</v>
      </c>
      <c r="G2679" s="2">
        <v>37363</v>
      </c>
      <c r="H2679" s="4">
        <v>74151</v>
      </c>
      <c r="I2679" s="4">
        <v>13048</v>
      </c>
      <c r="J2679" s="4">
        <f>Table1[[#This Row],[Basic Salary]]+Table1[[#This Row],[Bonus]]</f>
        <v>87199</v>
      </c>
      <c r="K2679">
        <v>85</v>
      </c>
      <c r="L2679">
        <v>70</v>
      </c>
      <c r="M2679" t="s">
        <v>18</v>
      </c>
      <c r="N2679">
        <v>109</v>
      </c>
    </row>
    <row r="2680" spans="1:14" x14ac:dyDescent="0.35">
      <c r="A2680" t="s">
        <v>1502</v>
      </c>
      <c r="B2680" t="s">
        <v>42</v>
      </c>
      <c r="C2680" t="s">
        <v>15</v>
      </c>
      <c r="D2680" t="s">
        <v>33</v>
      </c>
      <c r="E2680" t="s">
        <v>22</v>
      </c>
      <c r="F2680" s="2">
        <v>44942</v>
      </c>
      <c r="G2680" s="2">
        <v>35837</v>
      </c>
      <c r="H2680" s="4">
        <v>62001</v>
      </c>
      <c r="I2680" s="4">
        <v>25152</v>
      </c>
      <c r="J2680" s="4">
        <f>Table1[[#This Row],[Basic Salary]]+Table1[[#This Row],[Bonus]]</f>
        <v>87153</v>
      </c>
      <c r="K2680">
        <v>66</v>
      </c>
      <c r="L2680">
        <v>55</v>
      </c>
      <c r="M2680" t="s">
        <v>37</v>
      </c>
      <c r="N2680">
        <v>109</v>
      </c>
    </row>
    <row r="2681" spans="1:14" x14ac:dyDescent="0.35">
      <c r="A2681" t="s">
        <v>487</v>
      </c>
      <c r="B2681" t="s">
        <v>62</v>
      </c>
      <c r="C2681" t="s">
        <v>21</v>
      </c>
      <c r="D2681" t="s">
        <v>25</v>
      </c>
      <c r="E2681" t="s">
        <v>17</v>
      </c>
      <c r="F2681" s="2">
        <v>45046</v>
      </c>
      <c r="G2681" s="2">
        <v>41043</v>
      </c>
      <c r="H2681" s="4">
        <v>78636</v>
      </c>
      <c r="I2681" s="4">
        <v>8504</v>
      </c>
      <c r="J2681" s="4">
        <f>Table1[[#This Row],[Basic Salary]]+Table1[[#This Row],[Bonus]]</f>
        <v>87140</v>
      </c>
      <c r="K2681">
        <v>76</v>
      </c>
      <c r="L2681">
        <v>79</v>
      </c>
      <c r="M2681" t="s">
        <v>37</v>
      </c>
      <c r="N2681">
        <v>107</v>
      </c>
    </row>
    <row r="2682" spans="1:14" x14ac:dyDescent="0.35">
      <c r="A2682" t="s">
        <v>3341</v>
      </c>
      <c r="B2682" t="s">
        <v>75</v>
      </c>
      <c r="C2682" t="s">
        <v>21</v>
      </c>
      <c r="D2682" t="s">
        <v>16</v>
      </c>
      <c r="E2682" t="s">
        <v>17</v>
      </c>
      <c r="F2682" s="2">
        <v>43050</v>
      </c>
      <c r="G2682" s="2">
        <v>34900</v>
      </c>
      <c r="H2682" s="4">
        <v>62231</v>
      </c>
      <c r="I2682" s="4">
        <v>24908</v>
      </c>
      <c r="J2682" s="4">
        <f>Table1[[#This Row],[Basic Salary]]+Table1[[#This Row],[Bonus]]</f>
        <v>87139</v>
      </c>
      <c r="K2682">
        <v>95</v>
      </c>
      <c r="L2682">
        <v>53</v>
      </c>
      <c r="M2682" t="s">
        <v>27</v>
      </c>
      <c r="N2682">
        <v>115</v>
      </c>
    </row>
    <row r="2683" spans="1:14" x14ac:dyDescent="0.35">
      <c r="A2683" t="s">
        <v>622</v>
      </c>
      <c r="B2683" t="s">
        <v>45</v>
      </c>
      <c r="C2683" t="s">
        <v>15</v>
      </c>
      <c r="D2683" t="s">
        <v>33</v>
      </c>
      <c r="E2683" t="s">
        <v>17</v>
      </c>
      <c r="F2683" s="2">
        <v>43571</v>
      </c>
      <c r="G2683" s="2">
        <v>30107</v>
      </c>
      <c r="H2683" s="4">
        <v>64948</v>
      </c>
      <c r="I2683" s="4">
        <v>22182</v>
      </c>
      <c r="J2683" s="4">
        <f>Table1[[#This Row],[Basic Salary]]+Table1[[#This Row],[Bonus]]</f>
        <v>87130</v>
      </c>
      <c r="K2683">
        <v>62</v>
      </c>
      <c r="L2683">
        <v>60</v>
      </c>
      <c r="M2683" t="s">
        <v>23</v>
      </c>
      <c r="N2683">
        <v>119</v>
      </c>
    </row>
    <row r="2684" spans="1:14" x14ac:dyDescent="0.35">
      <c r="A2684" t="s">
        <v>443</v>
      </c>
      <c r="B2684" t="s">
        <v>95</v>
      </c>
      <c r="C2684" t="s">
        <v>21</v>
      </c>
      <c r="D2684" t="s">
        <v>25</v>
      </c>
      <c r="E2684" t="s">
        <v>26</v>
      </c>
      <c r="F2684" s="2">
        <v>44408</v>
      </c>
      <c r="G2684" s="2">
        <v>38254</v>
      </c>
      <c r="H2684" s="4">
        <v>70843</v>
      </c>
      <c r="I2684" s="4">
        <v>16280</v>
      </c>
      <c r="J2684" s="4">
        <f>Table1[[#This Row],[Basic Salary]]+Table1[[#This Row],[Bonus]]</f>
        <v>87123</v>
      </c>
      <c r="K2684">
        <v>70</v>
      </c>
      <c r="L2684">
        <v>93</v>
      </c>
      <c r="M2684" t="s">
        <v>31</v>
      </c>
      <c r="N2684">
        <v>103</v>
      </c>
    </row>
    <row r="2685" spans="1:14" x14ac:dyDescent="0.35">
      <c r="A2685" t="s">
        <v>3543</v>
      </c>
      <c r="B2685" t="s">
        <v>50</v>
      </c>
      <c r="C2685" t="s">
        <v>21</v>
      </c>
      <c r="D2685" t="s">
        <v>43</v>
      </c>
      <c r="E2685" t="s">
        <v>22</v>
      </c>
      <c r="F2685" s="2">
        <v>45716</v>
      </c>
      <c r="G2685" s="2">
        <v>35694</v>
      </c>
      <c r="H2685" s="4">
        <v>79551</v>
      </c>
      <c r="I2685" s="4">
        <v>7541</v>
      </c>
      <c r="J2685" s="4">
        <f>Table1[[#This Row],[Basic Salary]]+Table1[[#This Row],[Bonus]]</f>
        <v>87092</v>
      </c>
      <c r="K2685">
        <v>80</v>
      </c>
      <c r="L2685">
        <v>84</v>
      </c>
      <c r="M2685" t="s">
        <v>31</v>
      </c>
      <c r="N2685">
        <v>112</v>
      </c>
    </row>
    <row r="2686" spans="1:14" x14ac:dyDescent="0.35">
      <c r="A2686" t="s">
        <v>2405</v>
      </c>
      <c r="B2686" t="s">
        <v>129</v>
      </c>
      <c r="C2686" t="s">
        <v>21</v>
      </c>
      <c r="D2686" t="s">
        <v>81</v>
      </c>
      <c r="E2686" t="s">
        <v>17</v>
      </c>
      <c r="F2686" s="2">
        <v>45173</v>
      </c>
      <c r="G2686" s="2">
        <v>33797</v>
      </c>
      <c r="H2686" s="4">
        <v>78413</v>
      </c>
      <c r="I2686" s="4">
        <v>8665</v>
      </c>
      <c r="J2686" s="4">
        <f>Table1[[#This Row],[Basic Salary]]+Table1[[#This Row],[Bonus]]</f>
        <v>87078</v>
      </c>
      <c r="K2686">
        <v>91</v>
      </c>
      <c r="L2686">
        <v>47</v>
      </c>
      <c r="M2686" t="s">
        <v>23</v>
      </c>
      <c r="N2686">
        <v>106</v>
      </c>
    </row>
    <row r="2687" spans="1:14" x14ac:dyDescent="0.35">
      <c r="A2687" t="s">
        <v>3857</v>
      </c>
      <c r="B2687" t="s">
        <v>71</v>
      </c>
      <c r="C2687" t="s">
        <v>21</v>
      </c>
      <c r="D2687" t="s">
        <v>46</v>
      </c>
      <c r="E2687" t="s">
        <v>26</v>
      </c>
      <c r="F2687" s="2">
        <v>43775</v>
      </c>
      <c r="G2687" s="2">
        <v>35843</v>
      </c>
      <c r="H2687" s="4">
        <v>57566</v>
      </c>
      <c r="I2687" s="4">
        <v>29501</v>
      </c>
      <c r="J2687" s="4">
        <f>Table1[[#This Row],[Basic Salary]]+Table1[[#This Row],[Bonus]]</f>
        <v>87067</v>
      </c>
      <c r="K2687">
        <v>77</v>
      </c>
      <c r="L2687">
        <v>96</v>
      </c>
      <c r="M2687" t="s">
        <v>34</v>
      </c>
      <c r="N2687">
        <v>105</v>
      </c>
    </row>
    <row r="2688" spans="1:14" x14ac:dyDescent="0.35">
      <c r="A2688" t="s">
        <v>1377</v>
      </c>
      <c r="B2688" t="s">
        <v>57</v>
      </c>
      <c r="C2688" t="s">
        <v>15</v>
      </c>
      <c r="D2688" t="s">
        <v>43</v>
      </c>
      <c r="E2688" t="s">
        <v>30</v>
      </c>
      <c r="F2688" s="2">
        <v>42142</v>
      </c>
      <c r="G2688" s="2">
        <v>39825</v>
      </c>
      <c r="H2688" s="4">
        <v>61038</v>
      </c>
      <c r="I2688" s="4">
        <v>26026</v>
      </c>
      <c r="J2688" s="4">
        <f>Table1[[#This Row],[Basic Salary]]+Table1[[#This Row],[Bonus]]</f>
        <v>87064</v>
      </c>
      <c r="K2688">
        <v>90</v>
      </c>
      <c r="L2688">
        <v>65</v>
      </c>
      <c r="M2688" t="s">
        <v>53</v>
      </c>
      <c r="N2688">
        <v>109</v>
      </c>
    </row>
    <row r="2689" spans="1:14" x14ac:dyDescent="0.35">
      <c r="A2689" t="s">
        <v>1164</v>
      </c>
      <c r="B2689" t="s">
        <v>75</v>
      </c>
      <c r="C2689" t="s">
        <v>15</v>
      </c>
      <c r="D2689" t="s">
        <v>16</v>
      </c>
      <c r="E2689" t="s">
        <v>51</v>
      </c>
      <c r="F2689" s="2">
        <v>44004</v>
      </c>
      <c r="G2689" s="2">
        <v>29869</v>
      </c>
      <c r="H2689" s="4">
        <v>72641</v>
      </c>
      <c r="I2689" s="4">
        <v>14392</v>
      </c>
      <c r="J2689" s="4">
        <f>Table1[[#This Row],[Basic Salary]]+Table1[[#This Row],[Bonus]]</f>
        <v>87033</v>
      </c>
      <c r="K2689">
        <v>85</v>
      </c>
      <c r="L2689">
        <v>66</v>
      </c>
      <c r="M2689" t="s">
        <v>34</v>
      </c>
      <c r="N2689">
        <v>120</v>
      </c>
    </row>
    <row r="2690" spans="1:14" x14ac:dyDescent="0.35">
      <c r="A2690" t="s">
        <v>3413</v>
      </c>
      <c r="B2690" t="s">
        <v>29</v>
      </c>
      <c r="C2690" t="s">
        <v>21</v>
      </c>
      <c r="D2690" t="s">
        <v>81</v>
      </c>
      <c r="E2690" t="s">
        <v>17</v>
      </c>
      <c r="F2690" s="2">
        <v>44135</v>
      </c>
      <c r="G2690" s="2">
        <v>33782</v>
      </c>
      <c r="H2690" s="4">
        <v>57546</v>
      </c>
      <c r="I2690" s="4">
        <v>29477</v>
      </c>
      <c r="J2690" s="4">
        <f>Table1[[#This Row],[Basic Salary]]+Table1[[#This Row],[Bonus]]</f>
        <v>87023</v>
      </c>
      <c r="K2690">
        <v>100</v>
      </c>
      <c r="L2690">
        <v>67</v>
      </c>
      <c r="M2690" t="s">
        <v>34</v>
      </c>
      <c r="N2690">
        <v>118</v>
      </c>
    </row>
    <row r="2691" spans="1:14" x14ac:dyDescent="0.35">
      <c r="A2691" t="s">
        <v>2777</v>
      </c>
      <c r="B2691" t="s">
        <v>60</v>
      </c>
      <c r="C2691" t="s">
        <v>15</v>
      </c>
      <c r="D2691" t="s">
        <v>25</v>
      </c>
      <c r="E2691" t="s">
        <v>30</v>
      </c>
      <c r="F2691" s="2">
        <v>42385</v>
      </c>
      <c r="G2691" s="2">
        <v>31096</v>
      </c>
      <c r="H2691" s="4">
        <v>59172</v>
      </c>
      <c r="I2691" s="4">
        <v>27828</v>
      </c>
      <c r="J2691" s="4">
        <f>Table1[[#This Row],[Basic Salary]]+Table1[[#This Row],[Bonus]]</f>
        <v>87000</v>
      </c>
      <c r="K2691">
        <v>97</v>
      </c>
      <c r="L2691">
        <v>69</v>
      </c>
      <c r="M2691" t="s">
        <v>23</v>
      </c>
      <c r="N2691">
        <v>117</v>
      </c>
    </row>
    <row r="2692" spans="1:14" x14ac:dyDescent="0.35">
      <c r="A2692" t="s">
        <v>1346</v>
      </c>
      <c r="B2692" t="s">
        <v>39</v>
      </c>
      <c r="C2692" t="s">
        <v>15</v>
      </c>
      <c r="D2692" t="s">
        <v>81</v>
      </c>
      <c r="E2692" t="s">
        <v>65</v>
      </c>
      <c r="F2692" s="2">
        <v>45735</v>
      </c>
      <c r="G2692" s="2">
        <v>35346</v>
      </c>
      <c r="H2692" s="4">
        <v>68450</v>
      </c>
      <c r="I2692" s="4">
        <v>18546</v>
      </c>
      <c r="J2692" s="4">
        <f>Table1[[#This Row],[Basic Salary]]+Table1[[#This Row],[Bonus]]</f>
        <v>86996</v>
      </c>
      <c r="K2692">
        <v>73</v>
      </c>
      <c r="L2692">
        <v>75</v>
      </c>
      <c r="M2692" t="s">
        <v>18</v>
      </c>
      <c r="N2692">
        <v>108</v>
      </c>
    </row>
    <row r="2693" spans="1:14" x14ac:dyDescent="0.35">
      <c r="A2693" t="s">
        <v>3261</v>
      </c>
      <c r="B2693" t="s">
        <v>89</v>
      </c>
      <c r="C2693" t="s">
        <v>21</v>
      </c>
      <c r="D2693" t="s">
        <v>40</v>
      </c>
      <c r="E2693" t="s">
        <v>30</v>
      </c>
      <c r="F2693" s="2">
        <v>45614</v>
      </c>
      <c r="G2693" s="2">
        <v>36586</v>
      </c>
      <c r="H2693" s="4">
        <v>72455</v>
      </c>
      <c r="I2693" s="4">
        <v>14500</v>
      </c>
      <c r="J2693" s="4">
        <f>Table1[[#This Row],[Basic Salary]]+Table1[[#This Row],[Bonus]]</f>
        <v>86955</v>
      </c>
      <c r="K2693">
        <v>82</v>
      </c>
      <c r="L2693">
        <v>66</v>
      </c>
      <c r="M2693" t="s">
        <v>31</v>
      </c>
      <c r="N2693">
        <v>115</v>
      </c>
    </row>
    <row r="2694" spans="1:14" x14ac:dyDescent="0.35">
      <c r="A2694" t="s">
        <v>1546</v>
      </c>
      <c r="B2694" t="s">
        <v>20</v>
      </c>
      <c r="C2694" t="s">
        <v>21</v>
      </c>
      <c r="D2694" t="s">
        <v>16</v>
      </c>
      <c r="E2694" t="s">
        <v>17</v>
      </c>
      <c r="F2694" s="2">
        <v>43135</v>
      </c>
      <c r="G2694" s="2">
        <v>38555</v>
      </c>
      <c r="H2694" s="4">
        <v>58031</v>
      </c>
      <c r="I2694" s="4">
        <v>28847</v>
      </c>
      <c r="J2694" s="4">
        <f>Table1[[#This Row],[Basic Salary]]+Table1[[#This Row],[Bonus]]</f>
        <v>86878</v>
      </c>
      <c r="K2694">
        <v>61</v>
      </c>
      <c r="L2694">
        <v>85</v>
      </c>
      <c r="M2694" t="s">
        <v>23</v>
      </c>
      <c r="N2694">
        <v>116</v>
      </c>
    </row>
    <row r="2695" spans="1:14" x14ac:dyDescent="0.35">
      <c r="A2695" t="s">
        <v>2632</v>
      </c>
      <c r="B2695" t="s">
        <v>36</v>
      </c>
      <c r="C2695" t="s">
        <v>15</v>
      </c>
      <c r="D2695" t="s">
        <v>33</v>
      </c>
      <c r="E2695" t="s">
        <v>17</v>
      </c>
      <c r="F2695" s="2">
        <v>45313</v>
      </c>
      <c r="G2695" s="2">
        <v>30784</v>
      </c>
      <c r="H2695" s="4">
        <v>67068</v>
      </c>
      <c r="I2695" s="4">
        <v>19807</v>
      </c>
      <c r="J2695" s="4">
        <f>Table1[[#This Row],[Basic Salary]]+Table1[[#This Row],[Bonus]]</f>
        <v>86875</v>
      </c>
      <c r="K2695">
        <v>76</v>
      </c>
      <c r="L2695">
        <v>57</v>
      </c>
      <c r="M2695" t="s">
        <v>18</v>
      </c>
      <c r="N2695">
        <v>120</v>
      </c>
    </row>
    <row r="2696" spans="1:14" x14ac:dyDescent="0.35">
      <c r="A2696" t="s">
        <v>1308</v>
      </c>
      <c r="B2696" t="s">
        <v>45</v>
      </c>
      <c r="C2696" t="s">
        <v>15</v>
      </c>
      <c r="D2696" t="s">
        <v>81</v>
      </c>
      <c r="E2696" t="s">
        <v>51</v>
      </c>
      <c r="F2696" s="2">
        <v>43526</v>
      </c>
      <c r="G2696" s="2">
        <v>40378</v>
      </c>
      <c r="H2696" s="4">
        <v>79521</v>
      </c>
      <c r="I2696" s="4">
        <v>7339</v>
      </c>
      <c r="J2696" s="4">
        <f>Table1[[#This Row],[Basic Salary]]+Table1[[#This Row],[Bonus]]</f>
        <v>86860</v>
      </c>
      <c r="K2696">
        <v>87</v>
      </c>
      <c r="L2696">
        <v>96</v>
      </c>
      <c r="M2696" t="s">
        <v>31</v>
      </c>
      <c r="N2696">
        <v>105</v>
      </c>
    </row>
    <row r="2697" spans="1:14" x14ac:dyDescent="0.35">
      <c r="A2697" t="s">
        <v>4315</v>
      </c>
      <c r="B2697" t="s">
        <v>29</v>
      </c>
      <c r="C2697" t="s">
        <v>21</v>
      </c>
      <c r="D2697" t="s">
        <v>25</v>
      </c>
      <c r="E2697" t="s">
        <v>17</v>
      </c>
      <c r="F2697" s="2">
        <v>43840</v>
      </c>
      <c r="G2697" s="2">
        <v>40504</v>
      </c>
      <c r="H2697" s="4">
        <v>68256</v>
      </c>
      <c r="I2697" s="4">
        <v>18584</v>
      </c>
      <c r="J2697" s="4">
        <f>Table1[[#This Row],[Basic Salary]]+Table1[[#This Row],[Bonus]]</f>
        <v>86840</v>
      </c>
      <c r="K2697">
        <v>88</v>
      </c>
      <c r="L2697">
        <v>93</v>
      </c>
      <c r="M2697" t="s">
        <v>53</v>
      </c>
      <c r="N2697">
        <v>119</v>
      </c>
    </row>
    <row r="2698" spans="1:14" x14ac:dyDescent="0.35">
      <c r="A2698" t="s">
        <v>990</v>
      </c>
      <c r="B2698" t="s">
        <v>39</v>
      </c>
      <c r="C2698" t="s">
        <v>21</v>
      </c>
      <c r="D2698" t="s">
        <v>25</v>
      </c>
      <c r="E2698" t="s">
        <v>26</v>
      </c>
      <c r="F2698" s="2">
        <v>42265</v>
      </c>
      <c r="G2698" s="2">
        <v>37978</v>
      </c>
      <c r="H2698" s="4">
        <v>75650</v>
      </c>
      <c r="I2698" s="4">
        <v>11171</v>
      </c>
      <c r="J2698" s="4">
        <f>Table1[[#This Row],[Basic Salary]]+Table1[[#This Row],[Bonus]]</f>
        <v>86821</v>
      </c>
      <c r="K2698">
        <v>90</v>
      </c>
      <c r="L2698">
        <v>46</v>
      </c>
      <c r="M2698" t="s">
        <v>31</v>
      </c>
      <c r="N2698">
        <v>119</v>
      </c>
    </row>
    <row r="2699" spans="1:14" x14ac:dyDescent="0.35">
      <c r="A2699" t="s">
        <v>4618</v>
      </c>
      <c r="B2699" t="s">
        <v>95</v>
      </c>
      <c r="C2699" t="s">
        <v>21</v>
      </c>
      <c r="D2699" t="s">
        <v>33</v>
      </c>
      <c r="E2699" t="s">
        <v>51</v>
      </c>
      <c r="F2699" s="2">
        <v>43175</v>
      </c>
      <c r="G2699" s="2">
        <v>41155</v>
      </c>
      <c r="H2699" s="4">
        <v>73380</v>
      </c>
      <c r="I2699" s="4">
        <v>13419</v>
      </c>
      <c r="J2699" s="4">
        <f>Table1[[#This Row],[Basic Salary]]+Table1[[#This Row],[Bonus]]</f>
        <v>86799</v>
      </c>
      <c r="K2699">
        <v>65</v>
      </c>
      <c r="L2699">
        <v>82</v>
      </c>
      <c r="M2699" t="s">
        <v>18</v>
      </c>
      <c r="N2699">
        <v>119</v>
      </c>
    </row>
    <row r="2700" spans="1:14" x14ac:dyDescent="0.35">
      <c r="A2700" t="s">
        <v>3509</v>
      </c>
      <c r="B2700" t="s">
        <v>39</v>
      </c>
      <c r="C2700" t="s">
        <v>21</v>
      </c>
      <c r="D2700" t="s">
        <v>33</v>
      </c>
      <c r="E2700" t="s">
        <v>65</v>
      </c>
      <c r="F2700" s="2">
        <v>44659</v>
      </c>
      <c r="G2700" s="2">
        <v>34032</v>
      </c>
      <c r="H2700" s="4">
        <v>79038</v>
      </c>
      <c r="I2700" s="4">
        <v>7727</v>
      </c>
      <c r="J2700" s="4">
        <f>Table1[[#This Row],[Basic Salary]]+Table1[[#This Row],[Bonus]]</f>
        <v>86765</v>
      </c>
      <c r="K2700">
        <v>63</v>
      </c>
      <c r="L2700">
        <v>60</v>
      </c>
      <c r="M2700" t="s">
        <v>53</v>
      </c>
      <c r="N2700">
        <v>103</v>
      </c>
    </row>
    <row r="2701" spans="1:14" x14ac:dyDescent="0.35">
      <c r="A2701" t="s">
        <v>673</v>
      </c>
      <c r="B2701" t="s">
        <v>36</v>
      </c>
      <c r="C2701" t="s">
        <v>15</v>
      </c>
      <c r="D2701" t="s">
        <v>25</v>
      </c>
      <c r="E2701" t="s">
        <v>30</v>
      </c>
      <c r="F2701" s="2">
        <v>45448</v>
      </c>
      <c r="G2701" s="2">
        <v>29731</v>
      </c>
      <c r="H2701" s="4">
        <v>69453</v>
      </c>
      <c r="I2701" s="4">
        <v>17295</v>
      </c>
      <c r="J2701" s="4">
        <f>Table1[[#This Row],[Basic Salary]]+Table1[[#This Row],[Bonus]]</f>
        <v>86748</v>
      </c>
      <c r="K2701">
        <v>100</v>
      </c>
      <c r="L2701">
        <v>74</v>
      </c>
      <c r="M2701" t="s">
        <v>34</v>
      </c>
      <c r="N2701">
        <v>106</v>
      </c>
    </row>
    <row r="2702" spans="1:14" x14ac:dyDescent="0.35">
      <c r="A2702" t="s">
        <v>223</v>
      </c>
      <c r="B2702" t="s">
        <v>36</v>
      </c>
      <c r="C2702" t="s">
        <v>15</v>
      </c>
      <c r="D2702" t="s">
        <v>40</v>
      </c>
      <c r="E2702" t="s">
        <v>22</v>
      </c>
      <c r="F2702" s="2">
        <v>43628</v>
      </c>
      <c r="G2702" s="2">
        <v>37445</v>
      </c>
      <c r="H2702" s="4">
        <v>74015</v>
      </c>
      <c r="I2702" s="4">
        <v>12725</v>
      </c>
      <c r="J2702" s="4">
        <f>Table1[[#This Row],[Basic Salary]]+Table1[[#This Row],[Bonus]]</f>
        <v>86740</v>
      </c>
      <c r="K2702">
        <v>84</v>
      </c>
      <c r="L2702">
        <v>45</v>
      </c>
      <c r="M2702" t="s">
        <v>31</v>
      </c>
      <c r="N2702">
        <v>108</v>
      </c>
    </row>
    <row r="2703" spans="1:14" x14ac:dyDescent="0.35">
      <c r="A2703" t="s">
        <v>2858</v>
      </c>
      <c r="B2703" t="s">
        <v>85</v>
      </c>
      <c r="C2703" t="s">
        <v>21</v>
      </c>
      <c r="D2703" t="s">
        <v>25</v>
      </c>
      <c r="E2703" t="s">
        <v>51</v>
      </c>
      <c r="F2703" s="2">
        <v>44494</v>
      </c>
      <c r="G2703" s="2">
        <v>38121</v>
      </c>
      <c r="H2703" s="4">
        <v>81249</v>
      </c>
      <c r="I2703" s="4">
        <v>5484</v>
      </c>
      <c r="J2703" s="4">
        <f>Table1[[#This Row],[Basic Salary]]+Table1[[#This Row],[Bonus]]</f>
        <v>86733</v>
      </c>
      <c r="K2703">
        <v>84</v>
      </c>
      <c r="L2703">
        <v>44</v>
      </c>
      <c r="M2703" t="s">
        <v>18</v>
      </c>
      <c r="N2703">
        <v>102</v>
      </c>
    </row>
    <row r="2704" spans="1:14" x14ac:dyDescent="0.35">
      <c r="A2704" t="s">
        <v>4275</v>
      </c>
      <c r="B2704" t="s">
        <v>85</v>
      </c>
      <c r="C2704" t="s">
        <v>15</v>
      </c>
      <c r="D2704" t="s">
        <v>81</v>
      </c>
      <c r="E2704" t="s">
        <v>17</v>
      </c>
      <c r="F2704" s="2">
        <v>42510</v>
      </c>
      <c r="G2704" s="2">
        <v>34086</v>
      </c>
      <c r="H2704" s="4">
        <v>65069</v>
      </c>
      <c r="I2704" s="4">
        <v>21614</v>
      </c>
      <c r="J2704" s="4">
        <f>Table1[[#This Row],[Basic Salary]]+Table1[[#This Row],[Bonus]]</f>
        <v>86683</v>
      </c>
      <c r="K2704">
        <v>90</v>
      </c>
      <c r="L2704">
        <v>67</v>
      </c>
      <c r="M2704" t="s">
        <v>37</v>
      </c>
      <c r="N2704">
        <v>104</v>
      </c>
    </row>
    <row r="2705" spans="1:14" x14ac:dyDescent="0.35">
      <c r="A2705" t="s">
        <v>3141</v>
      </c>
      <c r="B2705" t="s">
        <v>93</v>
      </c>
      <c r="C2705" t="s">
        <v>15</v>
      </c>
      <c r="D2705" t="s">
        <v>43</v>
      </c>
      <c r="E2705" t="s">
        <v>22</v>
      </c>
      <c r="F2705" s="2">
        <v>45360</v>
      </c>
      <c r="G2705" s="2">
        <v>33451</v>
      </c>
      <c r="H2705" s="4">
        <v>75486</v>
      </c>
      <c r="I2705" s="4">
        <v>11195</v>
      </c>
      <c r="J2705" s="4">
        <f>Table1[[#This Row],[Basic Salary]]+Table1[[#This Row],[Bonus]]</f>
        <v>86681</v>
      </c>
      <c r="K2705">
        <v>76</v>
      </c>
      <c r="L2705">
        <v>48</v>
      </c>
      <c r="M2705" t="s">
        <v>18</v>
      </c>
      <c r="N2705">
        <v>120</v>
      </c>
    </row>
    <row r="2706" spans="1:14" x14ac:dyDescent="0.35">
      <c r="A2706" t="s">
        <v>4497</v>
      </c>
      <c r="B2706" t="s">
        <v>85</v>
      </c>
      <c r="C2706" t="s">
        <v>15</v>
      </c>
      <c r="D2706" t="s">
        <v>43</v>
      </c>
      <c r="E2706" t="s">
        <v>65</v>
      </c>
      <c r="F2706" s="2">
        <v>44091</v>
      </c>
      <c r="G2706" s="2">
        <v>33322</v>
      </c>
      <c r="H2706" s="4">
        <v>57361</v>
      </c>
      <c r="I2706" s="4">
        <v>29303</v>
      </c>
      <c r="J2706" s="4">
        <f>Table1[[#This Row],[Basic Salary]]+Table1[[#This Row],[Bonus]]</f>
        <v>86664</v>
      </c>
      <c r="K2706">
        <v>89</v>
      </c>
      <c r="L2706">
        <v>94</v>
      </c>
      <c r="M2706" t="s">
        <v>23</v>
      </c>
      <c r="N2706">
        <v>106</v>
      </c>
    </row>
    <row r="2707" spans="1:14" x14ac:dyDescent="0.35">
      <c r="A2707" t="s">
        <v>922</v>
      </c>
      <c r="B2707" t="s">
        <v>69</v>
      </c>
      <c r="C2707" t="s">
        <v>21</v>
      </c>
      <c r="D2707" t="s">
        <v>43</v>
      </c>
      <c r="E2707" t="s">
        <v>30</v>
      </c>
      <c r="F2707" s="2">
        <v>44322</v>
      </c>
      <c r="G2707" s="2">
        <v>36632</v>
      </c>
      <c r="H2707" s="4">
        <v>69279</v>
      </c>
      <c r="I2707" s="4">
        <v>17363</v>
      </c>
      <c r="J2707" s="4">
        <f>Table1[[#This Row],[Basic Salary]]+Table1[[#This Row],[Bonus]]</f>
        <v>86642</v>
      </c>
      <c r="K2707">
        <v>90</v>
      </c>
      <c r="L2707">
        <v>93</v>
      </c>
      <c r="M2707" t="s">
        <v>18</v>
      </c>
      <c r="N2707">
        <v>120</v>
      </c>
    </row>
    <row r="2708" spans="1:14" x14ac:dyDescent="0.35">
      <c r="A2708" t="s">
        <v>1196</v>
      </c>
      <c r="B2708" t="s">
        <v>36</v>
      </c>
      <c r="C2708" t="s">
        <v>15</v>
      </c>
      <c r="D2708" t="s">
        <v>40</v>
      </c>
      <c r="E2708" t="s">
        <v>22</v>
      </c>
      <c r="F2708" s="2">
        <v>44016</v>
      </c>
      <c r="G2708" s="2">
        <v>29580</v>
      </c>
      <c r="H2708" s="4">
        <v>79230</v>
      </c>
      <c r="I2708" s="4">
        <v>7410</v>
      </c>
      <c r="J2708" s="4">
        <f>Table1[[#This Row],[Basic Salary]]+Table1[[#This Row],[Bonus]]</f>
        <v>86640</v>
      </c>
      <c r="K2708">
        <v>91</v>
      </c>
      <c r="L2708">
        <v>80</v>
      </c>
      <c r="M2708" t="s">
        <v>53</v>
      </c>
      <c r="N2708">
        <v>107</v>
      </c>
    </row>
    <row r="2709" spans="1:14" x14ac:dyDescent="0.35">
      <c r="A2709" t="s">
        <v>3795</v>
      </c>
      <c r="B2709" t="s">
        <v>29</v>
      </c>
      <c r="C2709" t="s">
        <v>15</v>
      </c>
      <c r="D2709" t="s">
        <v>46</v>
      </c>
      <c r="E2709" t="s">
        <v>26</v>
      </c>
      <c r="F2709" s="2">
        <v>44155</v>
      </c>
      <c r="G2709" s="2">
        <v>29340</v>
      </c>
      <c r="H2709" s="4">
        <v>74099</v>
      </c>
      <c r="I2709" s="4">
        <v>12522</v>
      </c>
      <c r="J2709" s="4">
        <f>Table1[[#This Row],[Basic Salary]]+Table1[[#This Row],[Bonus]]</f>
        <v>86621</v>
      </c>
      <c r="K2709">
        <v>94</v>
      </c>
      <c r="L2709">
        <v>53</v>
      </c>
      <c r="M2709" t="s">
        <v>37</v>
      </c>
      <c r="N2709">
        <v>118</v>
      </c>
    </row>
    <row r="2710" spans="1:14" x14ac:dyDescent="0.35">
      <c r="A2710" t="s">
        <v>2247</v>
      </c>
      <c r="B2710" t="s">
        <v>71</v>
      </c>
      <c r="C2710" t="s">
        <v>15</v>
      </c>
      <c r="D2710" t="s">
        <v>46</v>
      </c>
      <c r="E2710" t="s">
        <v>22</v>
      </c>
      <c r="F2710" s="2">
        <v>42840</v>
      </c>
      <c r="G2710" s="2">
        <v>36781</v>
      </c>
      <c r="H2710" s="4">
        <v>68688</v>
      </c>
      <c r="I2710" s="4">
        <v>17893</v>
      </c>
      <c r="J2710" s="4">
        <f>Table1[[#This Row],[Basic Salary]]+Table1[[#This Row],[Bonus]]</f>
        <v>86581</v>
      </c>
      <c r="K2710">
        <v>82</v>
      </c>
      <c r="L2710">
        <v>73</v>
      </c>
      <c r="M2710" t="s">
        <v>18</v>
      </c>
      <c r="N2710">
        <v>120</v>
      </c>
    </row>
    <row r="2711" spans="1:14" x14ac:dyDescent="0.35">
      <c r="A2711" t="s">
        <v>4939</v>
      </c>
      <c r="B2711" t="s">
        <v>42</v>
      </c>
      <c r="C2711" t="s">
        <v>15</v>
      </c>
      <c r="D2711" t="s">
        <v>33</v>
      </c>
      <c r="E2711" t="s">
        <v>26</v>
      </c>
      <c r="F2711" s="2">
        <v>43180</v>
      </c>
      <c r="G2711" s="2">
        <v>40288</v>
      </c>
      <c r="H2711" s="4">
        <v>75436</v>
      </c>
      <c r="I2711" s="4">
        <v>11137</v>
      </c>
      <c r="J2711" s="4">
        <f>Table1[[#This Row],[Basic Salary]]+Table1[[#This Row],[Bonus]]</f>
        <v>86573</v>
      </c>
      <c r="K2711">
        <v>71</v>
      </c>
      <c r="L2711">
        <v>65</v>
      </c>
      <c r="M2711" t="s">
        <v>23</v>
      </c>
      <c r="N2711">
        <v>120</v>
      </c>
    </row>
    <row r="2712" spans="1:14" x14ac:dyDescent="0.35">
      <c r="A2712" t="s">
        <v>256</v>
      </c>
      <c r="B2712" t="s">
        <v>95</v>
      </c>
      <c r="C2712" t="s">
        <v>15</v>
      </c>
      <c r="D2712" t="s">
        <v>81</v>
      </c>
      <c r="E2712" t="s">
        <v>17</v>
      </c>
      <c r="F2712" s="2">
        <v>43312</v>
      </c>
      <c r="G2712" s="2">
        <v>34879</v>
      </c>
      <c r="H2712" s="4">
        <v>77260</v>
      </c>
      <c r="I2712" s="4">
        <v>9284</v>
      </c>
      <c r="J2712" s="4">
        <f>Table1[[#This Row],[Basic Salary]]+Table1[[#This Row],[Bonus]]</f>
        <v>86544</v>
      </c>
      <c r="K2712">
        <v>83</v>
      </c>
      <c r="L2712">
        <v>72</v>
      </c>
      <c r="M2712" t="s">
        <v>23</v>
      </c>
      <c r="N2712">
        <v>104</v>
      </c>
    </row>
    <row r="2713" spans="1:14" x14ac:dyDescent="0.35">
      <c r="A2713" t="s">
        <v>151</v>
      </c>
      <c r="B2713" t="s">
        <v>45</v>
      </c>
      <c r="C2713" t="s">
        <v>15</v>
      </c>
      <c r="D2713" t="s">
        <v>81</v>
      </c>
      <c r="E2713" t="s">
        <v>51</v>
      </c>
      <c r="F2713" s="2">
        <v>42061</v>
      </c>
      <c r="G2713" s="2">
        <v>38269</v>
      </c>
      <c r="H2713" s="4">
        <v>78476</v>
      </c>
      <c r="I2713" s="4">
        <v>8054</v>
      </c>
      <c r="J2713" s="4">
        <f>Table1[[#This Row],[Basic Salary]]+Table1[[#This Row],[Bonus]]</f>
        <v>86530</v>
      </c>
      <c r="K2713">
        <v>74</v>
      </c>
      <c r="L2713">
        <v>93</v>
      </c>
      <c r="M2713" t="s">
        <v>53</v>
      </c>
      <c r="N2713">
        <v>115</v>
      </c>
    </row>
    <row r="2714" spans="1:14" x14ac:dyDescent="0.35">
      <c r="A2714" t="s">
        <v>1939</v>
      </c>
      <c r="B2714" t="s">
        <v>62</v>
      </c>
      <c r="C2714" t="s">
        <v>21</v>
      </c>
      <c r="D2714" t="s">
        <v>33</v>
      </c>
      <c r="E2714" t="s">
        <v>26</v>
      </c>
      <c r="F2714" s="2">
        <v>42733</v>
      </c>
      <c r="G2714" s="2">
        <v>34846</v>
      </c>
      <c r="H2714" s="4">
        <v>75997</v>
      </c>
      <c r="I2714" s="4">
        <v>10494</v>
      </c>
      <c r="J2714" s="4">
        <f>Table1[[#This Row],[Basic Salary]]+Table1[[#This Row],[Bonus]]</f>
        <v>86491</v>
      </c>
      <c r="K2714">
        <v>96</v>
      </c>
      <c r="L2714">
        <v>50</v>
      </c>
      <c r="M2714" t="s">
        <v>27</v>
      </c>
      <c r="N2714">
        <v>119</v>
      </c>
    </row>
    <row r="2715" spans="1:14" x14ac:dyDescent="0.35">
      <c r="A2715" t="s">
        <v>2592</v>
      </c>
      <c r="B2715" t="s">
        <v>95</v>
      </c>
      <c r="C2715" t="s">
        <v>21</v>
      </c>
      <c r="D2715" t="s">
        <v>43</v>
      </c>
      <c r="E2715" t="s">
        <v>65</v>
      </c>
      <c r="F2715" s="2">
        <v>44672</v>
      </c>
      <c r="G2715" s="2">
        <v>34070</v>
      </c>
      <c r="H2715" s="4">
        <v>64209</v>
      </c>
      <c r="I2715" s="4">
        <v>22254</v>
      </c>
      <c r="J2715" s="4">
        <f>Table1[[#This Row],[Basic Salary]]+Table1[[#This Row],[Bonus]]</f>
        <v>86463</v>
      </c>
      <c r="K2715">
        <v>80</v>
      </c>
      <c r="L2715">
        <v>88</v>
      </c>
      <c r="M2715" t="s">
        <v>53</v>
      </c>
      <c r="N2715">
        <v>101</v>
      </c>
    </row>
    <row r="2716" spans="1:14" x14ac:dyDescent="0.35">
      <c r="A2716" t="s">
        <v>747</v>
      </c>
      <c r="B2716" t="s">
        <v>20</v>
      </c>
      <c r="C2716" t="s">
        <v>15</v>
      </c>
      <c r="D2716" t="s">
        <v>33</v>
      </c>
      <c r="E2716" t="s">
        <v>26</v>
      </c>
      <c r="F2716" s="2">
        <v>44432</v>
      </c>
      <c r="G2716" s="2">
        <v>38719</v>
      </c>
      <c r="H2716" s="4">
        <v>67725</v>
      </c>
      <c r="I2716" s="4">
        <v>18731</v>
      </c>
      <c r="J2716" s="4">
        <f>Table1[[#This Row],[Basic Salary]]+Table1[[#This Row],[Bonus]]</f>
        <v>86456</v>
      </c>
      <c r="K2716">
        <v>72</v>
      </c>
      <c r="L2716">
        <v>87</v>
      </c>
      <c r="M2716" t="s">
        <v>18</v>
      </c>
      <c r="N2716">
        <v>111</v>
      </c>
    </row>
    <row r="2717" spans="1:14" x14ac:dyDescent="0.35">
      <c r="A2717" t="s">
        <v>4250</v>
      </c>
      <c r="B2717" t="s">
        <v>20</v>
      </c>
      <c r="C2717" t="s">
        <v>15</v>
      </c>
      <c r="D2717" t="s">
        <v>16</v>
      </c>
      <c r="E2717" t="s">
        <v>51</v>
      </c>
      <c r="F2717" s="2">
        <v>43196</v>
      </c>
      <c r="G2717" s="2">
        <v>31343</v>
      </c>
      <c r="H2717" s="4">
        <v>76042</v>
      </c>
      <c r="I2717" s="4">
        <v>10413</v>
      </c>
      <c r="J2717" s="4">
        <f>Table1[[#This Row],[Basic Salary]]+Table1[[#This Row],[Bonus]]</f>
        <v>86455</v>
      </c>
      <c r="K2717">
        <v>68</v>
      </c>
      <c r="L2717">
        <v>64</v>
      </c>
      <c r="M2717" t="s">
        <v>31</v>
      </c>
      <c r="N2717">
        <v>110</v>
      </c>
    </row>
    <row r="2718" spans="1:14" x14ac:dyDescent="0.35">
      <c r="A2718" t="s">
        <v>4736</v>
      </c>
      <c r="B2718" t="s">
        <v>60</v>
      </c>
      <c r="C2718" t="s">
        <v>21</v>
      </c>
      <c r="D2718" t="s">
        <v>43</v>
      </c>
      <c r="E2718" t="s">
        <v>17</v>
      </c>
      <c r="F2718" s="2">
        <v>43082</v>
      </c>
      <c r="G2718" s="2">
        <v>33770</v>
      </c>
      <c r="H2718" s="4">
        <v>67183</v>
      </c>
      <c r="I2718" s="4">
        <v>19268</v>
      </c>
      <c r="J2718" s="4">
        <f>Table1[[#This Row],[Basic Salary]]+Table1[[#This Row],[Bonus]]</f>
        <v>86451</v>
      </c>
      <c r="K2718">
        <v>80</v>
      </c>
      <c r="L2718">
        <v>100</v>
      </c>
      <c r="M2718" t="s">
        <v>18</v>
      </c>
      <c r="N2718">
        <v>115</v>
      </c>
    </row>
    <row r="2719" spans="1:14" x14ac:dyDescent="0.35">
      <c r="A2719" t="s">
        <v>2277</v>
      </c>
      <c r="B2719" t="s">
        <v>77</v>
      </c>
      <c r="C2719" t="s">
        <v>21</v>
      </c>
      <c r="D2719" t="s">
        <v>81</v>
      </c>
      <c r="E2719" t="s">
        <v>30</v>
      </c>
      <c r="F2719" s="2">
        <v>43818</v>
      </c>
      <c r="G2719" s="2">
        <v>29524</v>
      </c>
      <c r="H2719" s="4">
        <v>64941</v>
      </c>
      <c r="I2719" s="4">
        <v>21456</v>
      </c>
      <c r="J2719" s="4">
        <f>Table1[[#This Row],[Basic Salary]]+Table1[[#This Row],[Bonus]]</f>
        <v>86397</v>
      </c>
      <c r="K2719">
        <v>93</v>
      </c>
      <c r="L2719">
        <v>71</v>
      </c>
      <c r="M2719" t="s">
        <v>23</v>
      </c>
      <c r="N2719">
        <v>120</v>
      </c>
    </row>
    <row r="2720" spans="1:14" x14ac:dyDescent="0.35">
      <c r="A2720" t="s">
        <v>3404</v>
      </c>
      <c r="B2720" t="s">
        <v>87</v>
      </c>
      <c r="C2720" t="s">
        <v>15</v>
      </c>
      <c r="D2720" t="s">
        <v>33</v>
      </c>
      <c r="E2720" t="s">
        <v>65</v>
      </c>
      <c r="F2720" s="2">
        <v>42306</v>
      </c>
      <c r="G2720" s="2">
        <v>30226</v>
      </c>
      <c r="H2720" s="4">
        <v>59563</v>
      </c>
      <c r="I2720" s="4">
        <v>26800</v>
      </c>
      <c r="J2720" s="4">
        <f>Table1[[#This Row],[Basic Salary]]+Table1[[#This Row],[Bonus]]</f>
        <v>86363</v>
      </c>
      <c r="K2720">
        <v>76</v>
      </c>
      <c r="L2720">
        <v>73</v>
      </c>
      <c r="M2720" t="s">
        <v>53</v>
      </c>
      <c r="N2720">
        <v>116</v>
      </c>
    </row>
    <row r="2721" spans="1:14" x14ac:dyDescent="0.35">
      <c r="A2721" t="s">
        <v>2660</v>
      </c>
      <c r="B2721" t="s">
        <v>14</v>
      </c>
      <c r="C2721" t="s">
        <v>21</v>
      </c>
      <c r="D2721" t="s">
        <v>43</v>
      </c>
      <c r="E2721" t="s">
        <v>65</v>
      </c>
      <c r="F2721" s="2">
        <v>43165</v>
      </c>
      <c r="G2721" s="2">
        <v>33857</v>
      </c>
      <c r="H2721" s="4">
        <v>68276</v>
      </c>
      <c r="I2721" s="4">
        <v>18046</v>
      </c>
      <c r="J2721" s="4">
        <f>Table1[[#This Row],[Basic Salary]]+Table1[[#This Row],[Bonus]]</f>
        <v>86322</v>
      </c>
      <c r="K2721">
        <v>85</v>
      </c>
      <c r="L2721">
        <v>50</v>
      </c>
      <c r="M2721" t="s">
        <v>34</v>
      </c>
      <c r="N2721">
        <v>106</v>
      </c>
    </row>
    <row r="2722" spans="1:14" x14ac:dyDescent="0.35">
      <c r="A2722" t="s">
        <v>680</v>
      </c>
      <c r="B2722" t="s">
        <v>48</v>
      </c>
      <c r="C2722" t="s">
        <v>15</v>
      </c>
      <c r="D2722" t="s">
        <v>25</v>
      </c>
      <c r="E2722" t="s">
        <v>30</v>
      </c>
      <c r="F2722" s="2">
        <v>43138</v>
      </c>
      <c r="G2722" s="2">
        <v>37941</v>
      </c>
      <c r="H2722" s="4">
        <v>66831</v>
      </c>
      <c r="I2722" s="4">
        <v>19454</v>
      </c>
      <c r="J2722" s="4">
        <f>Table1[[#This Row],[Basic Salary]]+Table1[[#This Row],[Bonus]]</f>
        <v>86285</v>
      </c>
      <c r="K2722">
        <v>67</v>
      </c>
      <c r="L2722">
        <v>57</v>
      </c>
      <c r="M2722" t="s">
        <v>37</v>
      </c>
      <c r="N2722">
        <v>106</v>
      </c>
    </row>
    <row r="2723" spans="1:14" x14ac:dyDescent="0.35">
      <c r="A2723" t="s">
        <v>4373</v>
      </c>
      <c r="B2723" t="s">
        <v>42</v>
      </c>
      <c r="C2723" t="s">
        <v>21</v>
      </c>
      <c r="D2723" t="s">
        <v>46</v>
      </c>
      <c r="E2723" t="s">
        <v>17</v>
      </c>
      <c r="F2723" s="2">
        <v>42393</v>
      </c>
      <c r="G2723" s="2">
        <v>37442</v>
      </c>
      <c r="H2723" s="4">
        <v>72255</v>
      </c>
      <c r="I2723" s="4">
        <v>13997</v>
      </c>
      <c r="J2723" s="4">
        <f>Table1[[#This Row],[Basic Salary]]+Table1[[#This Row],[Bonus]]</f>
        <v>86252</v>
      </c>
      <c r="K2723">
        <v>81</v>
      </c>
      <c r="L2723">
        <v>63</v>
      </c>
      <c r="M2723" t="s">
        <v>31</v>
      </c>
      <c r="N2723">
        <v>103</v>
      </c>
    </row>
    <row r="2724" spans="1:14" x14ac:dyDescent="0.35">
      <c r="A2724" t="s">
        <v>2623</v>
      </c>
      <c r="B2724" t="s">
        <v>42</v>
      </c>
      <c r="C2724" t="s">
        <v>15</v>
      </c>
      <c r="D2724" t="s">
        <v>40</v>
      </c>
      <c r="E2724" t="s">
        <v>17</v>
      </c>
      <c r="F2724" s="2">
        <v>44539</v>
      </c>
      <c r="G2724" s="2">
        <v>34394</v>
      </c>
      <c r="H2724" s="4">
        <v>78045</v>
      </c>
      <c r="I2724" s="4">
        <v>8176</v>
      </c>
      <c r="J2724" s="4">
        <f>Table1[[#This Row],[Basic Salary]]+Table1[[#This Row],[Bonus]]</f>
        <v>86221</v>
      </c>
      <c r="K2724">
        <v>60</v>
      </c>
      <c r="L2724">
        <v>43</v>
      </c>
      <c r="M2724" t="s">
        <v>27</v>
      </c>
      <c r="N2724">
        <v>116</v>
      </c>
    </row>
    <row r="2725" spans="1:14" x14ac:dyDescent="0.35">
      <c r="A2725" t="s">
        <v>2695</v>
      </c>
      <c r="B2725" t="s">
        <v>14</v>
      </c>
      <c r="C2725" t="s">
        <v>15</v>
      </c>
      <c r="D2725" t="s">
        <v>33</v>
      </c>
      <c r="E2725" t="s">
        <v>22</v>
      </c>
      <c r="F2725" s="2">
        <v>43354</v>
      </c>
      <c r="G2725" s="2">
        <v>39312</v>
      </c>
      <c r="H2725" s="4">
        <v>62790</v>
      </c>
      <c r="I2725" s="4">
        <v>23428</v>
      </c>
      <c r="J2725" s="4">
        <f>Table1[[#This Row],[Basic Salary]]+Table1[[#This Row],[Bonus]]</f>
        <v>86218</v>
      </c>
      <c r="K2725">
        <v>81</v>
      </c>
      <c r="L2725">
        <v>54</v>
      </c>
      <c r="M2725" t="s">
        <v>31</v>
      </c>
      <c r="N2725">
        <v>101</v>
      </c>
    </row>
    <row r="2726" spans="1:14" x14ac:dyDescent="0.35">
      <c r="A2726" t="s">
        <v>3014</v>
      </c>
      <c r="B2726" t="s">
        <v>14</v>
      </c>
      <c r="C2726" t="s">
        <v>21</v>
      </c>
      <c r="D2726" t="s">
        <v>25</v>
      </c>
      <c r="E2726" t="s">
        <v>26</v>
      </c>
      <c r="F2726" s="2">
        <v>45621</v>
      </c>
      <c r="G2726" s="2">
        <v>39297</v>
      </c>
      <c r="H2726" s="4">
        <v>73825</v>
      </c>
      <c r="I2726" s="4">
        <v>12373</v>
      </c>
      <c r="J2726" s="4">
        <f>Table1[[#This Row],[Basic Salary]]+Table1[[#This Row],[Bonus]]</f>
        <v>86198</v>
      </c>
      <c r="K2726">
        <v>65</v>
      </c>
      <c r="L2726">
        <v>96</v>
      </c>
      <c r="M2726" t="s">
        <v>53</v>
      </c>
      <c r="N2726">
        <v>106</v>
      </c>
    </row>
    <row r="2727" spans="1:14" x14ac:dyDescent="0.35">
      <c r="A2727" t="s">
        <v>1862</v>
      </c>
      <c r="B2727" t="s">
        <v>85</v>
      </c>
      <c r="C2727" t="s">
        <v>15</v>
      </c>
      <c r="D2727" t="s">
        <v>46</v>
      </c>
      <c r="E2727" t="s">
        <v>65</v>
      </c>
      <c r="F2727" s="2">
        <v>44998</v>
      </c>
      <c r="G2727" s="2">
        <v>31006</v>
      </c>
      <c r="H2727" s="4">
        <v>73283</v>
      </c>
      <c r="I2727" s="4">
        <v>12911</v>
      </c>
      <c r="J2727" s="4">
        <f>Table1[[#This Row],[Basic Salary]]+Table1[[#This Row],[Bonus]]</f>
        <v>86194</v>
      </c>
      <c r="K2727">
        <v>95</v>
      </c>
      <c r="L2727">
        <v>84</v>
      </c>
      <c r="M2727" t="s">
        <v>23</v>
      </c>
      <c r="N2727">
        <v>117</v>
      </c>
    </row>
    <row r="2728" spans="1:14" x14ac:dyDescent="0.35">
      <c r="A2728" t="s">
        <v>2900</v>
      </c>
      <c r="B2728" t="s">
        <v>48</v>
      </c>
      <c r="C2728" t="s">
        <v>15</v>
      </c>
      <c r="D2728" t="s">
        <v>43</v>
      </c>
      <c r="E2728" t="s">
        <v>26</v>
      </c>
      <c r="F2728" s="2">
        <v>44398</v>
      </c>
      <c r="G2728" s="2">
        <v>32751</v>
      </c>
      <c r="H2728" s="4">
        <v>58738</v>
      </c>
      <c r="I2728" s="4">
        <v>27440</v>
      </c>
      <c r="J2728" s="4">
        <f>Table1[[#This Row],[Basic Salary]]+Table1[[#This Row],[Bonus]]</f>
        <v>86178</v>
      </c>
      <c r="K2728">
        <v>77</v>
      </c>
      <c r="L2728">
        <v>95</v>
      </c>
      <c r="M2728" t="s">
        <v>37</v>
      </c>
      <c r="N2728">
        <v>103</v>
      </c>
    </row>
    <row r="2729" spans="1:14" x14ac:dyDescent="0.35">
      <c r="A2729" t="s">
        <v>3490</v>
      </c>
      <c r="B2729" t="s">
        <v>45</v>
      </c>
      <c r="C2729" t="s">
        <v>15</v>
      </c>
      <c r="D2729" t="s">
        <v>40</v>
      </c>
      <c r="E2729" t="s">
        <v>22</v>
      </c>
      <c r="F2729" s="2">
        <v>42658</v>
      </c>
      <c r="G2729" s="2">
        <v>32060</v>
      </c>
      <c r="H2729" s="4">
        <v>79775</v>
      </c>
      <c r="I2729" s="4">
        <v>6380</v>
      </c>
      <c r="J2729" s="4">
        <f>Table1[[#This Row],[Basic Salary]]+Table1[[#This Row],[Bonus]]</f>
        <v>86155</v>
      </c>
      <c r="K2729">
        <v>63</v>
      </c>
      <c r="L2729">
        <v>97</v>
      </c>
      <c r="M2729" t="s">
        <v>23</v>
      </c>
      <c r="N2729">
        <v>105</v>
      </c>
    </row>
    <row r="2730" spans="1:14" x14ac:dyDescent="0.35">
      <c r="A2730" t="s">
        <v>2525</v>
      </c>
      <c r="B2730" t="s">
        <v>62</v>
      </c>
      <c r="C2730" t="s">
        <v>15</v>
      </c>
      <c r="D2730" t="s">
        <v>16</v>
      </c>
      <c r="E2730" t="s">
        <v>26</v>
      </c>
      <c r="F2730" s="2">
        <v>42751</v>
      </c>
      <c r="G2730" s="2">
        <v>38974</v>
      </c>
      <c r="H2730" s="4">
        <v>60153</v>
      </c>
      <c r="I2730" s="4">
        <v>26001</v>
      </c>
      <c r="J2730" s="4">
        <f>Table1[[#This Row],[Basic Salary]]+Table1[[#This Row],[Bonus]]</f>
        <v>86154</v>
      </c>
      <c r="K2730">
        <v>65</v>
      </c>
      <c r="L2730">
        <v>76</v>
      </c>
      <c r="M2730" t="s">
        <v>37</v>
      </c>
      <c r="N2730">
        <v>115</v>
      </c>
    </row>
    <row r="2731" spans="1:14" x14ac:dyDescent="0.35">
      <c r="A2731" t="s">
        <v>781</v>
      </c>
      <c r="B2731" t="s">
        <v>36</v>
      </c>
      <c r="C2731" t="s">
        <v>21</v>
      </c>
      <c r="D2731" t="s">
        <v>81</v>
      </c>
      <c r="E2731" t="s">
        <v>22</v>
      </c>
      <c r="F2731" s="2">
        <v>43170</v>
      </c>
      <c r="G2731" s="2">
        <v>34872</v>
      </c>
      <c r="H2731" s="4">
        <v>71052</v>
      </c>
      <c r="I2731" s="4">
        <v>15095</v>
      </c>
      <c r="J2731" s="4">
        <f>Table1[[#This Row],[Basic Salary]]+Table1[[#This Row],[Bonus]]</f>
        <v>86147</v>
      </c>
      <c r="K2731">
        <v>88</v>
      </c>
      <c r="L2731">
        <v>95</v>
      </c>
      <c r="M2731" t="s">
        <v>23</v>
      </c>
      <c r="N2731">
        <v>103</v>
      </c>
    </row>
    <row r="2732" spans="1:14" x14ac:dyDescent="0.35">
      <c r="A2732" t="s">
        <v>4172</v>
      </c>
      <c r="B2732" t="s">
        <v>36</v>
      </c>
      <c r="C2732" t="s">
        <v>15</v>
      </c>
      <c r="D2732" t="s">
        <v>43</v>
      </c>
      <c r="E2732" t="s">
        <v>26</v>
      </c>
      <c r="F2732" s="2">
        <v>44551</v>
      </c>
      <c r="G2732" s="2">
        <v>40809</v>
      </c>
      <c r="H2732" s="4">
        <v>67468</v>
      </c>
      <c r="I2732" s="4">
        <v>18667</v>
      </c>
      <c r="J2732" s="4">
        <f>Table1[[#This Row],[Basic Salary]]+Table1[[#This Row],[Bonus]]</f>
        <v>86135</v>
      </c>
      <c r="K2732">
        <v>65</v>
      </c>
      <c r="L2732">
        <v>54</v>
      </c>
      <c r="M2732" t="s">
        <v>18</v>
      </c>
      <c r="N2732">
        <v>110</v>
      </c>
    </row>
    <row r="2733" spans="1:14" x14ac:dyDescent="0.35">
      <c r="A2733" t="s">
        <v>2866</v>
      </c>
      <c r="B2733" t="s">
        <v>75</v>
      </c>
      <c r="C2733" t="s">
        <v>21</v>
      </c>
      <c r="D2733" t="s">
        <v>46</v>
      </c>
      <c r="E2733" t="s">
        <v>51</v>
      </c>
      <c r="F2733" s="2">
        <v>45806</v>
      </c>
      <c r="G2733" s="2">
        <v>29692</v>
      </c>
      <c r="H2733" s="4">
        <v>75354</v>
      </c>
      <c r="I2733" s="4">
        <v>10705</v>
      </c>
      <c r="J2733" s="4">
        <f>Table1[[#This Row],[Basic Salary]]+Table1[[#This Row],[Bonus]]</f>
        <v>86059</v>
      </c>
      <c r="K2733">
        <v>91</v>
      </c>
      <c r="L2733">
        <v>76</v>
      </c>
      <c r="M2733" t="s">
        <v>34</v>
      </c>
      <c r="N2733">
        <v>113</v>
      </c>
    </row>
    <row r="2734" spans="1:14" x14ac:dyDescent="0.35">
      <c r="A2734" t="s">
        <v>1383</v>
      </c>
      <c r="B2734" t="s">
        <v>87</v>
      </c>
      <c r="C2734" t="s">
        <v>21</v>
      </c>
      <c r="D2734" t="s">
        <v>16</v>
      </c>
      <c r="E2734" t="s">
        <v>65</v>
      </c>
      <c r="F2734" s="2">
        <v>43821</v>
      </c>
      <c r="G2734" s="2">
        <v>29950</v>
      </c>
      <c r="H2734" s="4">
        <v>61113</v>
      </c>
      <c r="I2734" s="4">
        <v>24940</v>
      </c>
      <c r="J2734" s="4">
        <f>Table1[[#This Row],[Basic Salary]]+Table1[[#This Row],[Bonus]]</f>
        <v>86053</v>
      </c>
      <c r="K2734">
        <v>72</v>
      </c>
      <c r="L2734">
        <v>84</v>
      </c>
      <c r="M2734" t="s">
        <v>23</v>
      </c>
      <c r="N2734">
        <v>114</v>
      </c>
    </row>
    <row r="2735" spans="1:14" x14ac:dyDescent="0.35">
      <c r="A2735" t="s">
        <v>1371</v>
      </c>
      <c r="B2735" t="s">
        <v>87</v>
      </c>
      <c r="C2735" t="s">
        <v>21</v>
      </c>
      <c r="D2735" t="s">
        <v>40</v>
      </c>
      <c r="E2735" t="s">
        <v>17</v>
      </c>
      <c r="F2735" s="2">
        <v>43937</v>
      </c>
      <c r="G2735" s="2">
        <v>34580</v>
      </c>
      <c r="H2735" s="4">
        <v>64656</v>
      </c>
      <c r="I2735" s="4">
        <v>21396</v>
      </c>
      <c r="J2735" s="4">
        <f>Table1[[#This Row],[Basic Salary]]+Table1[[#This Row],[Bonus]]</f>
        <v>86052</v>
      </c>
      <c r="K2735">
        <v>67</v>
      </c>
      <c r="L2735">
        <v>55</v>
      </c>
      <c r="M2735" t="s">
        <v>23</v>
      </c>
      <c r="N2735">
        <v>113</v>
      </c>
    </row>
    <row r="2736" spans="1:14" x14ac:dyDescent="0.35">
      <c r="A2736" t="s">
        <v>932</v>
      </c>
      <c r="B2736" t="s">
        <v>48</v>
      </c>
      <c r="C2736" t="s">
        <v>21</v>
      </c>
      <c r="D2736" t="s">
        <v>40</v>
      </c>
      <c r="E2736" t="s">
        <v>22</v>
      </c>
      <c r="F2736" s="2">
        <v>42217</v>
      </c>
      <c r="G2736" s="2">
        <v>32539</v>
      </c>
      <c r="H2736" s="4">
        <v>56407</v>
      </c>
      <c r="I2736" s="4">
        <v>29645</v>
      </c>
      <c r="J2736" s="4">
        <f>Table1[[#This Row],[Basic Salary]]+Table1[[#This Row],[Bonus]]</f>
        <v>86052</v>
      </c>
      <c r="K2736">
        <v>98</v>
      </c>
      <c r="L2736">
        <v>77</v>
      </c>
      <c r="M2736" t="s">
        <v>37</v>
      </c>
      <c r="N2736">
        <v>116</v>
      </c>
    </row>
    <row r="2737" spans="1:14" x14ac:dyDescent="0.35">
      <c r="A2737" t="s">
        <v>2560</v>
      </c>
      <c r="B2737" t="s">
        <v>29</v>
      </c>
      <c r="C2737" t="s">
        <v>21</v>
      </c>
      <c r="D2737" t="s">
        <v>43</v>
      </c>
      <c r="E2737" t="s">
        <v>22</v>
      </c>
      <c r="F2737" s="2">
        <v>42682</v>
      </c>
      <c r="G2737" s="2">
        <v>35101</v>
      </c>
      <c r="H2737" s="4">
        <v>63459</v>
      </c>
      <c r="I2737" s="4">
        <v>22565</v>
      </c>
      <c r="J2737" s="4">
        <f>Table1[[#This Row],[Basic Salary]]+Table1[[#This Row],[Bonus]]</f>
        <v>86024</v>
      </c>
      <c r="K2737">
        <v>83</v>
      </c>
      <c r="L2737">
        <v>87</v>
      </c>
      <c r="M2737" t="s">
        <v>37</v>
      </c>
      <c r="N2737">
        <v>113</v>
      </c>
    </row>
    <row r="2738" spans="1:14" x14ac:dyDescent="0.35">
      <c r="A2738" t="s">
        <v>2189</v>
      </c>
      <c r="B2738" t="s">
        <v>39</v>
      </c>
      <c r="C2738" t="s">
        <v>15</v>
      </c>
      <c r="D2738" t="s">
        <v>46</v>
      </c>
      <c r="E2738" t="s">
        <v>30</v>
      </c>
      <c r="F2738" s="2">
        <v>42220</v>
      </c>
      <c r="G2738" s="2">
        <v>40160</v>
      </c>
      <c r="H2738" s="4">
        <v>59704</v>
      </c>
      <c r="I2738" s="4">
        <v>26320</v>
      </c>
      <c r="J2738" s="4">
        <f>Table1[[#This Row],[Basic Salary]]+Table1[[#This Row],[Bonus]]</f>
        <v>86024</v>
      </c>
      <c r="K2738">
        <v>94</v>
      </c>
      <c r="L2738">
        <v>77</v>
      </c>
      <c r="M2738" t="s">
        <v>37</v>
      </c>
      <c r="N2738">
        <v>108</v>
      </c>
    </row>
    <row r="2739" spans="1:14" x14ac:dyDescent="0.35">
      <c r="A2739" t="s">
        <v>830</v>
      </c>
      <c r="B2739" t="s">
        <v>89</v>
      </c>
      <c r="C2739" t="s">
        <v>15</v>
      </c>
      <c r="D2739" t="s">
        <v>33</v>
      </c>
      <c r="E2739" t="s">
        <v>17</v>
      </c>
      <c r="F2739" s="2">
        <v>45847</v>
      </c>
      <c r="G2739" s="2">
        <v>36877</v>
      </c>
      <c r="H2739" s="4">
        <v>60118</v>
      </c>
      <c r="I2739" s="4">
        <v>25903</v>
      </c>
      <c r="J2739" s="4">
        <f>Table1[[#This Row],[Basic Salary]]+Table1[[#This Row],[Bonus]]</f>
        <v>86021</v>
      </c>
      <c r="K2739">
        <v>94</v>
      </c>
      <c r="L2739">
        <v>91</v>
      </c>
      <c r="M2739" t="s">
        <v>23</v>
      </c>
      <c r="N2739">
        <v>114</v>
      </c>
    </row>
    <row r="2740" spans="1:14" x14ac:dyDescent="0.35">
      <c r="A2740" t="s">
        <v>3097</v>
      </c>
      <c r="B2740" t="s">
        <v>14</v>
      </c>
      <c r="C2740" t="s">
        <v>21</v>
      </c>
      <c r="D2740" t="s">
        <v>16</v>
      </c>
      <c r="E2740" t="s">
        <v>51</v>
      </c>
      <c r="F2740" s="2">
        <v>44986</v>
      </c>
      <c r="G2740" s="2">
        <v>37497</v>
      </c>
      <c r="H2740" s="4">
        <v>80361</v>
      </c>
      <c r="I2740" s="4">
        <v>5655</v>
      </c>
      <c r="J2740" s="4">
        <f>Table1[[#This Row],[Basic Salary]]+Table1[[#This Row],[Bonus]]</f>
        <v>86016</v>
      </c>
      <c r="K2740">
        <v>66</v>
      </c>
      <c r="L2740">
        <v>64</v>
      </c>
      <c r="M2740" t="s">
        <v>27</v>
      </c>
      <c r="N2740">
        <v>110</v>
      </c>
    </row>
    <row r="2741" spans="1:14" x14ac:dyDescent="0.35">
      <c r="A2741" t="s">
        <v>885</v>
      </c>
      <c r="B2741" t="s">
        <v>77</v>
      </c>
      <c r="C2741" t="s">
        <v>15</v>
      </c>
      <c r="D2741" t="s">
        <v>81</v>
      </c>
      <c r="E2741" t="s">
        <v>26</v>
      </c>
      <c r="F2741" s="2">
        <v>42611</v>
      </c>
      <c r="G2741" s="2">
        <v>36986</v>
      </c>
      <c r="H2741" s="4">
        <v>80296</v>
      </c>
      <c r="I2741" s="4">
        <v>5714</v>
      </c>
      <c r="J2741" s="4">
        <f>Table1[[#This Row],[Basic Salary]]+Table1[[#This Row],[Bonus]]</f>
        <v>86010</v>
      </c>
      <c r="K2741">
        <v>67</v>
      </c>
      <c r="L2741">
        <v>50</v>
      </c>
      <c r="M2741" t="s">
        <v>37</v>
      </c>
      <c r="N2741">
        <v>115</v>
      </c>
    </row>
    <row r="2742" spans="1:14" x14ac:dyDescent="0.35">
      <c r="A2742" t="s">
        <v>352</v>
      </c>
      <c r="B2742" t="s">
        <v>50</v>
      </c>
      <c r="C2742" t="s">
        <v>15</v>
      </c>
      <c r="D2742" t="s">
        <v>40</v>
      </c>
      <c r="E2742" t="s">
        <v>30</v>
      </c>
      <c r="F2742" s="2">
        <v>42579</v>
      </c>
      <c r="G2742" s="2">
        <v>32286</v>
      </c>
      <c r="H2742" s="4">
        <v>66232</v>
      </c>
      <c r="I2742" s="4">
        <v>19778</v>
      </c>
      <c r="J2742" s="4">
        <f>Table1[[#This Row],[Basic Salary]]+Table1[[#This Row],[Bonus]]</f>
        <v>86010</v>
      </c>
      <c r="K2742">
        <v>99</v>
      </c>
      <c r="L2742">
        <v>43</v>
      </c>
      <c r="M2742" t="s">
        <v>34</v>
      </c>
      <c r="N2742">
        <v>112</v>
      </c>
    </row>
    <row r="2743" spans="1:14" x14ac:dyDescent="0.35">
      <c r="A2743" t="s">
        <v>1580</v>
      </c>
      <c r="B2743" t="s">
        <v>129</v>
      </c>
      <c r="C2743" t="s">
        <v>21</v>
      </c>
      <c r="D2743" t="s">
        <v>16</v>
      </c>
      <c r="E2743" t="s">
        <v>65</v>
      </c>
      <c r="F2743" s="2">
        <v>44469</v>
      </c>
      <c r="G2743" s="2">
        <v>37880</v>
      </c>
      <c r="H2743" s="4">
        <v>62723</v>
      </c>
      <c r="I2743" s="4">
        <v>23246</v>
      </c>
      <c r="J2743" s="4">
        <f>Table1[[#This Row],[Basic Salary]]+Table1[[#This Row],[Bonus]]</f>
        <v>85969</v>
      </c>
      <c r="K2743">
        <v>70</v>
      </c>
      <c r="L2743">
        <v>49</v>
      </c>
      <c r="M2743" t="s">
        <v>23</v>
      </c>
      <c r="N2743">
        <v>111</v>
      </c>
    </row>
    <row r="2744" spans="1:14" x14ac:dyDescent="0.35">
      <c r="A2744" t="s">
        <v>331</v>
      </c>
      <c r="B2744" t="s">
        <v>85</v>
      </c>
      <c r="C2744" t="s">
        <v>21</v>
      </c>
      <c r="D2744" t="s">
        <v>46</v>
      </c>
      <c r="E2744" t="s">
        <v>22</v>
      </c>
      <c r="F2744" s="2">
        <v>43484</v>
      </c>
      <c r="G2744" s="2">
        <v>33344</v>
      </c>
      <c r="H2744" s="4">
        <v>57321</v>
      </c>
      <c r="I2744" s="4">
        <v>28622</v>
      </c>
      <c r="J2744" s="4">
        <f>Table1[[#This Row],[Basic Salary]]+Table1[[#This Row],[Bonus]]</f>
        <v>85943</v>
      </c>
      <c r="K2744">
        <v>100</v>
      </c>
      <c r="L2744">
        <v>71</v>
      </c>
      <c r="M2744" t="s">
        <v>23</v>
      </c>
      <c r="N2744">
        <v>120</v>
      </c>
    </row>
    <row r="2745" spans="1:14" x14ac:dyDescent="0.35">
      <c r="A2745" t="s">
        <v>3427</v>
      </c>
      <c r="B2745" t="s">
        <v>62</v>
      </c>
      <c r="C2745" t="s">
        <v>21</v>
      </c>
      <c r="D2745" t="s">
        <v>25</v>
      </c>
      <c r="E2745" t="s">
        <v>17</v>
      </c>
      <c r="F2745" s="2">
        <v>43753</v>
      </c>
      <c r="G2745" s="2">
        <v>35006</v>
      </c>
      <c r="H2745" s="4">
        <v>63090</v>
      </c>
      <c r="I2745" s="4">
        <v>22850</v>
      </c>
      <c r="J2745" s="4">
        <f>Table1[[#This Row],[Basic Salary]]+Table1[[#This Row],[Bonus]]</f>
        <v>85940</v>
      </c>
      <c r="K2745">
        <v>82</v>
      </c>
      <c r="L2745">
        <v>49</v>
      </c>
      <c r="M2745" t="s">
        <v>37</v>
      </c>
      <c r="N2745">
        <v>101</v>
      </c>
    </row>
    <row r="2746" spans="1:14" x14ac:dyDescent="0.35">
      <c r="A2746" t="s">
        <v>3908</v>
      </c>
      <c r="B2746" t="s">
        <v>62</v>
      </c>
      <c r="C2746" t="s">
        <v>15</v>
      </c>
      <c r="D2746" t="s">
        <v>40</v>
      </c>
      <c r="E2746" t="s">
        <v>51</v>
      </c>
      <c r="F2746" s="2">
        <v>45612</v>
      </c>
      <c r="G2746" s="2">
        <v>39838</v>
      </c>
      <c r="H2746" s="4">
        <v>66987</v>
      </c>
      <c r="I2746" s="4">
        <v>18938</v>
      </c>
      <c r="J2746" s="4">
        <f>Table1[[#This Row],[Basic Salary]]+Table1[[#This Row],[Bonus]]</f>
        <v>85925</v>
      </c>
      <c r="K2746">
        <v>69</v>
      </c>
      <c r="L2746">
        <v>81</v>
      </c>
      <c r="M2746" t="s">
        <v>18</v>
      </c>
      <c r="N2746">
        <v>106</v>
      </c>
    </row>
    <row r="2747" spans="1:14" x14ac:dyDescent="0.35">
      <c r="A2747" t="s">
        <v>1756</v>
      </c>
      <c r="B2747" t="s">
        <v>39</v>
      </c>
      <c r="C2747" t="s">
        <v>21</v>
      </c>
      <c r="D2747" t="s">
        <v>25</v>
      </c>
      <c r="E2747" t="s">
        <v>26</v>
      </c>
      <c r="F2747" s="2">
        <v>43943</v>
      </c>
      <c r="G2747" s="2">
        <v>29722</v>
      </c>
      <c r="H2747" s="4">
        <v>68749</v>
      </c>
      <c r="I2747" s="4">
        <v>17136</v>
      </c>
      <c r="J2747" s="4">
        <f>Table1[[#This Row],[Basic Salary]]+Table1[[#This Row],[Bonus]]</f>
        <v>85885</v>
      </c>
      <c r="K2747">
        <v>67</v>
      </c>
      <c r="L2747">
        <v>59</v>
      </c>
      <c r="M2747" t="s">
        <v>37</v>
      </c>
      <c r="N2747">
        <v>116</v>
      </c>
    </row>
    <row r="2748" spans="1:14" x14ac:dyDescent="0.35">
      <c r="A2748" t="s">
        <v>2989</v>
      </c>
      <c r="B2748" t="s">
        <v>95</v>
      </c>
      <c r="C2748" t="s">
        <v>15</v>
      </c>
      <c r="D2748" t="s">
        <v>33</v>
      </c>
      <c r="E2748" t="s">
        <v>17</v>
      </c>
      <c r="F2748" s="2">
        <v>43036</v>
      </c>
      <c r="G2748" s="2">
        <v>34148</v>
      </c>
      <c r="H2748" s="4">
        <v>56962</v>
      </c>
      <c r="I2748" s="4">
        <v>28881</v>
      </c>
      <c r="J2748" s="4">
        <f>Table1[[#This Row],[Basic Salary]]+Table1[[#This Row],[Bonus]]</f>
        <v>85843</v>
      </c>
      <c r="K2748">
        <v>87</v>
      </c>
      <c r="L2748">
        <v>78</v>
      </c>
      <c r="M2748" t="s">
        <v>18</v>
      </c>
      <c r="N2748">
        <v>111</v>
      </c>
    </row>
    <row r="2749" spans="1:14" x14ac:dyDescent="0.35">
      <c r="A2749" t="s">
        <v>2620</v>
      </c>
      <c r="B2749" t="s">
        <v>39</v>
      </c>
      <c r="C2749" t="s">
        <v>15</v>
      </c>
      <c r="D2749" t="s">
        <v>16</v>
      </c>
      <c r="E2749" t="s">
        <v>22</v>
      </c>
      <c r="F2749" s="2">
        <v>43945</v>
      </c>
      <c r="G2749" s="2">
        <v>40016</v>
      </c>
      <c r="H2749" s="4">
        <v>72775</v>
      </c>
      <c r="I2749" s="4">
        <v>13061</v>
      </c>
      <c r="J2749" s="4">
        <f>Table1[[#This Row],[Basic Salary]]+Table1[[#This Row],[Bonus]]</f>
        <v>85836</v>
      </c>
      <c r="K2749">
        <v>100</v>
      </c>
      <c r="L2749">
        <v>99</v>
      </c>
      <c r="M2749" t="s">
        <v>53</v>
      </c>
      <c r="N2749">
        <v>115</v>
      </c>
    </row>
    <row r="2750" spans="1:14" x14ac:dyDescent="0.35">
      <c r="A2750" t="s">
        <v>361</v>
      </c>
      <c r="B2750" t="s">
        <v>45</v>
      </c>
      <c r="C2750" t="s">
        <v>21</v>
      </c>
      <c r="D2750" t="s">
        <v>40</v>
      </c>
      <c r="E2750" t="s">
        <v>65</v>
      </c>
      <c r="F2750" s="2">
        <v>44370</v>
      </c>
      <c r="G2750" s="2">
        <v>39582</v>
      </c>
      <c r="H2750" s="4">
        <v>60221</v>
      </c>
      <c r="I2750" s="4">
        <v>25572</v>
      </c>
      <c r="J2750" s="4">
        <f>Table1[[#This Row],[Basic Salary]]+Table1[[#This Row],[Bonus]]</f>
        <v>85793</v>
      </c>
      <c r="K2750">
        <v>86</v>
      </c>
      <c r="L2750">
        <v>64</v>
      </c>
      <c r="M2750" t="s">
        <v>27</v>
      </c>
      <c r="N2750">
        <v>103</v>
      </c>
    </row>
    <row r="2751" spans="1:14" x14ac:dyDescent="0.35">
      <c r="A2751" t="s">
        <v>467</v>
      </c>
      <c r="B2751" t="s">
        <v>85</v>
      </c>
      <c r="C2751" t="s">
        <v>21</v>
      </c>
      <c r="D2751" t="s">
        <v>33</v>
      </c>
      <c r="E2751" t="s">
        <v>22</v>
      </c>
      <c r="F2751" s="2">
        <v>44718</v>
      </c>
      <c r="G2751" s="2">
        <v>37745</v>
      </c>
      <c r="H2751" s="4">
        <v>60386</v>
      </c>
      <c r="I2751" s="4">
        <v>25407</v>
      </c>
      <c r="J2751" s="4">
        <f>Table1[[#This Row],[Basic Salary]]+Table1[[#This Row],[Bonus]]</f>
        <v>85793</v>
      </c>
      <c r="K2751">
        <v>98</v>
      </c>
      <c r="L2751">
        <v>84</v>
      </c>
      <c r="M2751" t="s">
        <v>37</v>
      </c>
      <c r="N2751">
        <v>114</v>
      </c>
    </row>
    <row r="2752" spans="1:14" x14ac:dyDescent="0.35">
      <c r="A2752" t="s">
        <v>3199</v>
      </c>
      <c r="B2752" t="s">
        <v>129</v>
      </c>
      <c r="C2752" t="s">
        <v>21</v>
      </c>
      <c r="D2752" t="s">
        <v>81</v>
      </c>
      <c r="E2752" t="s">
        <v>30</v>
      </c>
      <c r="F2752" s="2">
        <v>44975</v>
      </c>
      <c r="G2752" s="2">
        <v>39260</v>
      </c>
      <c r="H2752" s="4">
        <v>59514</v>
      </c>
      <c r="I2752" s="4">
        <v>26254</v>
      </c>
      <c r="J2752" s="4">
        <f>Table1[[#This Row],[Basic Salary]]+Table1[[#This Row],[Bonus]]</f>
        <v>85768</v>
      </c>
      <c r="K2752">
        <v>73</v>
      </c>
      <c r="L2752">
        <v>80</v>
      </c>
      <c r="M2752" t="s">
        <v>34</v>
      </c>
      <c r="N2752">
        <v>110</v>
      </c>
    </row>
    <row r="2753" spans="1:14" x14ac:dyDescent="0.35">
      <c r="A2753" t="s">
        <v>2448</v>
      </c>
      <c r="B2753" t="s">
        <v>20</v>
      </c>
      <c r="C2753" t="s">
        <v>21</v>
      </c>
      <c r="D2753" t="s">
        <v>40</v>
      </c>
      <c r="E2753" t="s">
        <v>51</v>
      </c>
      <c r="F2753" s="2">
        <v>43815</v>
      </c>
      <c r="G2753" s="2">
        <v>37587</v>
      </c>
      <c r="H2753" s="4">
        <v>60332</v>
      </c>
      <c r="I2753" s="4">
        <v>25432</v>
      </c>
      <c r="J2753" s="4">
        <f>Table1[[#This Row],[Basic Salary]]+Table1[[#This Row],[Bonus]]</f>
        <v>85764</v>
      </c>
      <c r="K2753">
        <v>78</v>
      </c>
      <c r="L2753">
        <v>70</v>
      </c>
      <c r="M2753" t="s">
        <v>27</v>
      </c>
      <c r="N2753">
        <v>103</v>
      </c>
    </row>
    <row r="2754" spans="1:14" x14ac:dyDescent="0.35">
      <c r="A2754" t="s">
        <v>3040</v>
      </c>
      <c r="B2754" t="s">
        <v>42</v>
      </c>
      <c r="C2754" t="s">
        <v>21</v>
      </c>
      <c r="D2754" t="s">
        <v>16</v>
      </c>
      <c r="E2754" t="s">
        <v>30</v>
      </c>
      <c r="F2754" s="2">
        <v>43222</v>
      </c>
      <c r="G2754" s="2">
        <v>35626</v>
      </c>
      <c r="H2754" s="4">
        <v>74972</v>
      </c>
      <c r="I2754" s="4">
        <v>10764</v>
      </c>
      <c r="J2754" s="4">
        <f>Table1[[#This Row],[Basic Salary]]+Table1[[#This Row],[Bonus]]</f>
        <v>85736</v>
      </c>
      <c r="K2754">
        <v>91</v>
      </c>
      <c r="L2754">
        <v>67</v>
      </c>
      <c r="M2754" t="s">
        <v>37</v>
      </c>
      <c r="N2754">
        <v>107</v>
      </c>
    </row>
    <row r="2755" spans="1:14" x14ac:dyDescent="0.35">
      <c r="A2755" t="s">
        <v>2283</v>
      </c>
      <c r="B2755" t="s">
        <v>62</v>
      </c>
      <c r="C2755" t="s">
        <v>15</v>
      </c>
      <c r="D2755" t="s">
        <v>43</v>
      </c>
      <c r="E2755" t="s">
        <v>30</v>
      </c>
      <c r="F2755" s="2">
        <v>42484</v>
      </c>
      <c r="G2755" s="2">
        <v>30389</v>
      </c>
      <c r="H2755" s="4">
        <v>67281</v>
      </c>
      <c r="I2755" s="4">
        <v>18451</v>
      </c>
      <c r="J2755" s="4">
        <f>Table1[[#This Row],[Basic Salary]]+Table1[[#This Row],[Bonus]]</f>
        <v>85732</v>
      </c>
      <c r="K2755">
        <v>73</v>
      </c>
      <c r="L2755">
        <v>42</v>
      </c>
      <c r="M2755" t="s">
        <v>37</v>
      </c>
      <c r="N2755">
        <v>119</v>
      </c>
    </row>
    <row r="2756" spans="1:14" x14ac:dyDescent="0.35">
      <c r="A2756" t="s">
        <v>2458</v>
      </c>
      <c r="B2756" t="s">
        <v>71</v>
      </c>
      <c r="C2756" t="s">
        <v>21</v>
      </c>
      <c r="D2756" t="s">
        <v>16</v>
      </c>
      <c r="E2756" t="s">
        <v>30</v>
      </c>
      <c r="F2756" s="2">
        <v>44508</v>
      </c>
      <c r="G2756" s="2">
        <v>37869</v>
      </c>
      <c r="H2756" s="4">
        <v>80559</v>
      </c>
      <c r="I2756" s="4">
        <v>5137</v>
      </c>
      <c r="J2756" s="4">
        <f>Table1[[#This Row],[Basic Salary]]+Table1[[#This Row],[Bonus]]</f>
        <v>85696</v>
      </c>
      <c r="K2756">
        <v>75</v>
      </c>
      <c r="L2756">
        <v>71</v>
      </c>
      <c r="M2756" t="s">
        <v>37</v>
      </c>
      <c r="N2756">
        <v>104</v>
      </c>
    </row>
    <row r="2757" spans="1:14" x14ac:dyDescent="0.35">
      <c r="A2757" t="s">
        <v>2390</v>
      </c>
      <c r="B2757" t="s">
        <v>129</v>
      </c>
      <c r="C2757" t="s">
        <v>15</v>
      </c>
      <c r="D2757" t="s">
        <v>81</v>
      </c>
      <c r="E2757" t="s">
        <v>65</v>
      </c>
      <c r="F2757" s="2">
        <v>44104</v>
      </c>
      <c r="G2757" s="2">
        <v>39656</v>
      </c>
      <c r="H2757" s="4">
        <v>79936</v>
      </c>
      <c r="I2757" s="4">
        <v>5759</v>
      </c>
      <c r="J2757" s="4">
        <f>Table1[[#This Row],[Basic Salary]]+Table1[[#This Row],[Bonus]]</f>
        <v>85695</v>
      </c>
      <c r="K2757">
        <v>71</v>
      </c>
      <c r="L2757">
        <v>74</v>
      </c>
      <c r="M2757" t="s">
        <v>37</v>
      </c>
      <c r="N2757">
        <v>113</v>
      </c>
    </row>
    <row r="2758" spans="1:14" x14ac:dyDescent="0.35">
      <c r="A2758" t="s">
        <v>4537</v>
      </c>
      <c r="B2758" t="s">
        <v>39</v>
      </c>
      <c r="C2758" t="s">
        <v>21</v>
      </c>
      <c r="D2758" t="s">
        <v>40</v>
      </c>
      <c r="E2758" t="s">
        <v>26</v>
      </c>
      <c r="F2758" s="2">
        <v>44859</v>
      </c>
      <c r="G2758" s="2">
        <v>30223</v>
      </c>
      <c r="H2758" s="4">
        <v>68861</v>
      </c>
      <c r="I2758" s="4">
        <v>16814</v>
      </c>
      <c r="J2758" s="4">
        <f>Table1[[#This Row],[Basic Salary]]+Table1[[#This Row],[Bonus]]</f>
        <v>85675</v>
      </c>
      <c r="K2758">
        <v>79</v>
      </c>
      <c r="L2758">
        <v>73</v>
      </c>
      <c r="M2758" t="s">
        <v>23</v>
      </c>
      <c r="N2758">
        <v>119</v>
      </c>
    </row>
    <row r="2759" spans="1:14" x14ac:dyDescent="0.35">
      <c r="A2759" t="s">
        <v>4257</v>
      </c>
      <c r="B2759" t="s">
        <v>48</v>
      </c>
      <c r="C2759" t="s">
        <v>15</v>
      </c>
      <c r="D2759" t="s">
        <v>25</v>
      </c>
      <c r="E2759" t="s">
        <v>51</v>
      </c>
      <c r="F2759" s="2">
        <v>43632</v>
      </c>
      <c r="G2759" s="2">
        <v>37353</v>
      </c>
      <c r="H2759" s="4">
        <v>58396</v>
      </c>
      <c r="I2759" s="4">
        <v>27237</v>
      </c>
      <c r="J2759" s="4">
        <f>Table1[[#This Row],[Basic Salary]]+Table1[[#This Row],[Bonus]]</f>
        <v>85633</v>
      </c>
      <c r="K2759">
        <v>97</v>
      </c>
      <c r="L2759">
        <v>100</v>
      </c>
      <c r="M2759" t="s">
        <v>23</v>
      </c>
      <c r="N2759">
        <v>120</v>
      </c>
    </row>
    <row r="2760" spans="1:14" x14ac:dyDescent="0.35">
      <c r="A2760" t="s">
        <v>1510</v>
      </c>
      <c r="B2760" t="s">
        <v>71</v>
      </c>
      <c r="C2760" t="s">
        <v>15</v>
      </c>
      <c r="D2760" t="s">
        <v>43</v>
      </c>
      <c r="E2760" t="s">
        <v>17</v>
      </c>
      <c r="F2760" s="2">
        <v>43216</v>
      </c>
      <c r="G2760" s="2">
        <v>31290</v>
      </c>
      <c r="H2760" s="4">
        <v>70563</v>
      </c>
      <c r="I2760" s="4">
        <v>15060</v>
      </c>
      <c r="J2760" s="4">
        <f>Table1[[#This Row],[Basic Salary]]+Table1[[#This Row],[Bonus]]</f>
        <v>85623</v>
      </c>
      <c r="K2760">
        <v>88</v>
      </c>
      <c r="L2760">
        <v>67</v>
      </c>
      <c r="M2760" t="s">
        <v>23</v>
      </c>
      <c r="N2760">
        <v>103</v>
      </c>
    </row>
    <row r="2761" spans="1:14" x14ac:dyDescent="0.35">
      <c r="A2761" t="s">
        <v>3637</v>
      </c>
      <c r="B2761" t="s">
        <v>75</v>
      </c>
      <c r="C2761" t="s">
        <v>21</v>
      </c>
      <c r="D2761" t="s">
        <v>46</v>
      </c>
      <c r="E2761" t="s">
        <v>30</v>
      </c>
      <c r="F2761" s="2">
        <v>42711</v>
      </c>
      <c r="G2761" s="2">
        <v>41205</v>
      </c>
      <c r="H2761" s="4">
        <v>64580</v>
      </c>
      <c r="I2761" s="4">
        <v>21039</v>
      </c>
      <c r="J2761" s="4">
        <f>Table1[[#This Row],[Basic Salary]]+Table1[[#This Row],[Bonus]]</f>
        <v>85619</v>
      </c>
      <c r="K2761">
        <v>73</v>
      </c>
      <c r="L2761">
        <v>86</v>
      </c>
      <c r="M2761" t="s">
        <v>34</v>
      </c>
      <c r="N2761">
        <v>117</v>
      </c>
    </row>
    <row r="2762" spans="1:14" x14ac:dyDescent="0.35">
      <c r="A2762" t="s">
        <v>3124</v>
      </c>
      <c r="B2762" t="s">
        <v>29</v>
      </c>
      <c r="C2762" t="s">
        <v>21</v>
      </c>
      <c r="D2762" t="s">
        <v>40</v>
      </c>
      <c r="E2762" t="s">
        <v>22</v>
      </c>
      <c r="F2762" s="2">
        <v>43282</v>
      </c>
      <c r="G2762" s="2">
        <v>41184</v>
      </c>
      <c r="H2762" s="4">
        <v>65162</v>
      </c>
      <c r="I2762" s="4">
        <v>20413</v>
      </c>
      <c r="J2762" s="4">
        <f>Table1[[#This Row],[Basic Salary]]+Table1[[#This Row],[Bonus]]</f>
        <v>85575</v>
      </c>
      <c r="K2762">
        <v>88</v>
      </c>
      <c r="L2762">
        <v>67</v>
      </c>
      <c r="M2762" t="s">
        <v>53</v>
      </c>
      <c r="N2762">
        <v>117</v>
      </c>
    </row>
    <row r="2763" spans="1:14" x14ac:dyDescent="0.35">
      <c r="A2763" t="s">
        <v>2047</v>
      </c>
      <c r="B2763" t="s">
        <v>50</v>
      </c>
      <c r="C2763" t="s">
        <v>21</v>
      </c>
      <c r="D2763" t="s">
        <v>43</v>
      </c>
      <c r="E2763" t="s">
        <v>17</v>
      </c>
      <c r="F2763" s="2">
        <v>44210</v>
      </c>
      <c r="G2763" s="2">
        <v>39336</v>
      </c>
      <c r="H2763" s="4">
        <v>57633</v>
      </c>
      <c r="I2763" s="4">
        <v>27900</v>
      </c>
      <c r="J2763" s="4">
        <f>Table1[[#This Row],[Basic Salary]]+Table1[[#This Row],[Bonus]]</f>
        <v>85533</v>
      </c>
      <c r="K2763">
        <v>97</v>
      </c>
      <c r="L2763">
        <v>65</v>
      </c>
      <c r="M2763" t="s">
        <v>18</v>
      </c>
      <c r="N2763">
        <v>120</v>
      </c>
    </row>
    <row r="2764" spans="1:14" x14ac:dyDescent="0.35">
      <c r="A2764" t="s">
        <v>3708</v>
      </c>
      <c r="B2764" t="s">
        <v>45</v>
      </c>
      <c r="C2764" t="s">
        <v>15</v>
      </c>
      <c r="D2764" t="s">
        <v>46</v>
      </c>
      <c r="E2764" t="s">
        <v>65</v>
      </c>
      <c r="F2764" s="2">
        <v>42309</v>
      </c>
      <c r="G2764" s="2">
        <v>32411</v>
      </c>
      <c r="H2764" s="4">
        <v>61627</v>
      </c>
      <c r="I2764" s="4">
        <v>23890</v>
      </c>
      <c r="J2764" s="4">
        <f>Table1[[#This Row],[Basic Salary]]+Table1[[#This Row],[Bonus]]</f>
        <v>85517</v>
      </c>
      <c r="K2764">
        <v>82</v>
      </c>
      <c r="L2764">
        <v>50</v>
      </c>
      <c r="M2764" t="s">
        <v>37</v>
      </c>
      <c r="N2764">
        <v>102</v>
      </c>
    </row>
    <row r="2765" spans="1:14" x14ac:dyDescent="0.35">
      <c r="A2765" t="s">
        <v>4475</v>
      </c>
      <c r="B2765" t="s">
        <v>71</v>
      </c>
      <c r="C2765" t="s">
        <v>21</v>
      </c>
      <c r="D2765" t="s">
        <v>33</v>
      </c>
      <c r="E2765" t="s">
        <v>26</v>
      </c>
      <c r="F2765" s="2">
        <v>44333</v>
      </c>
      <c r="G2765" s="2">
        <v>34192</v>
      </c>
      <c r="H2765" s="4">
        <v>79790</v>
      </c>
      <c r="I2765" s="4">
        <v>5722</v>
      </c>
      <c r="J2765" s="4">
        <f>Table1[[#This Row],[Basic Salary]]+Table1[[#This Row],[Bonus]]</f>
        <v>85512</v>
      </c>
      <c r="K2765">
        <v>68</v>
      </c>
      <c r="L2765">
        <v>80</v>
      </c>
      <c r="M2765" t="s">
        <v>53</v>
      </c>
      <c r="N2765">
        <v>106</v>
      </c>
    </row>
    <row r="2766" spans="1:14" x14ac:dyDescent="0.35">
      <c r="A2766" t="s">
        <v>2095</v>
      </c>
      <c r="B2766" t="s">
        <v>50</v>
      </c>
      <c r="C2766" t="s">
        <v>21</v>
      </c>
      <c r="D2766" t="s">
        <v>16</v>
      </c>
      <c r="E2766" t="s">
        <v>26</v>
      </c>
      <c r="F2766" s="2">
        <v>44520</v>
      </c>
      <c r="G2766" s="2">
        <v>38911</v>
      </c>
      <c r="H2766" s="4">
        <v>60240</v>
      </c>
      <c r="I2766" s="4">
        <v>25270</v>
      </c>
      <c r="J2766" s="4">
        <f>Table1[[#This Row],[Basic Salary]]+Table1[[#This Row],[Bonus]]</f>
        <v>85510</v>
      </c>
      <c r="K2766">
        <v>90</v>
      </c>
      <c r="L2766">
        <v>42</v>
      </c>
      <c r="M2766" t="s">
        <v>23</v>
      </c>
      <c r="N2766">
        <v>120</v>
      </c>
    </row>
    <row r="2767" spans="1:14" x14ac:dyDescent="0.35">
      <c r="A2767" t="s">
        <v>4611</v>
      </c>
      <c r="B2767" t="s">
        <v>39</v>
      </c>
      <c r="C2767" t="s">
        <v>21</v>
      </c>
      <c r="D2767" t="s">
        <v>81</v>
      </c>
      <c r="E2767" t="s">
        <v>30</v>
      </c>
      <c r="F2767" s="2">
        <v>45803</v>
      </c>
      <c r="G2767" s="2">
        <v>35919</v>
      </c>
      <c r="H2767" s="4">
        <v>75469</v>
      </c>
      <c r="I2767" s="4">
        <v>10028</v>
      </c>
      <c r="J2767" s="4">
        <f>Table1[[#This Row],[Basic Salary]]+Table1[[#This Row],[Bonus]]</f>
        <v>85497</v>
      </c>
      <c r="K2767">
        <v>83</v>
      </c>
      <c r="L2767">
        <v>68</v>
      </c>
      <c r="M2767" t="s">
        <v>37</v>
      </c>
      <c r="N2767">
        <v>104</v>
      </c>
    </row>
    <row r="2768" spans="1:14" x14ac:dyDescent="0.35">
      <c r="A2768" t="s">
        <v>3674</v>
      </c>
      <c r="B2768" t="s">
        <v>45</v>
      </c>
      <c r="C2768" t="s">
        <v>21</v>
      </c>
      <c r="D2768" t="s">
        <v>25</v>
      </c>
      <c r="E2768" t="s">
        <v>30</v>
      </c>
      <c r="F2768" s="2">
        <v>42605</v>
      </c>
      <c r="G2768" s="2">
        <v>36916</v>
      </c>
      <c r="H2768" s="4">
        <v>74955</v>
      </c>
      <c r="I2768" s="4">
        <v>10534</v>
      </c>
      <c r="J2768" s="4">
        <f>Table1[[#This Row],[Basic Salary]]+Table1[[#This Row],[Bonus]]</f>
        <v>85489</v>
      </c>
      <c r="K2768">
        <v>69</v>
      </c>
      <c r="L2768">
        <v>46</v>
      </c>
      <c r="M2768" t="s">
        <v>31</v>
      </c>
      <c r="N2768">
        <v>112</v>
      </c>
    </row>
    <row r="2769" spans="1:14" x14ac:dyDescent="0.35">
      <c r="A2769" t="s">
        <v>3550</v>
      </c>
      <c r="B2769" t="s">
        <v>87</v>
      </c>
      <c r="C2769" t="s">
        <v>21</v>
      </c>
      <c r="D2769" t="s">
        <v>46</v>
      </c>
      <c r="E2769" t="s">
        <v>17</v>
      </c>
      <c r="F2769" s="2">
        <v>43973</v>
      </c>
      <c r="G2769" s="2">
        <v>38152</v>
      </c>
      <c r="H2769" s="4">
        <v>76013</v>
      </c>
      <c r="I2769" s="4">
        <v>9462</v>
      </c>
      <c r="J2769" s="4">
        <f>Table1[[#This Row],[Basic Salary]]+Table1[[#This Row],[Bonus]]</f>
        <v>85475</v>
      </c>
      <c r="K2769">
        <v>87</v>
      </c>
      <c r="L2769">
        <v>100</v>
      </c>
      <c r="M2769" t="s">
        <v>23</v>
      </c>
      <c r="N2769">
        <v>111</v>
      </c>
    </row>
    <row r="2770" spans="1:14" x14ac:dyDescent="0.35">
      <c r="A2770" t="s">
        <v>4477</v>
      </c>
      <c r="B2770" t="s">
        <v>60</v>
      </c>
      <c r="C2770" t="s">
        <v>15</v>
      </c>
      <c r="D2770" t="s">
        <v>40</v>
      </c>
      <c r="E2770" t="s">
        <v>65</v>
      </c>
      <c r="F2770" s="2">
        <v>42216</v>
      </c>
      <c r="G2770" s="2">
        <v>36709</v>
      </c>
      <c r="H2770" s="4">
        <v>60058</v>
      </c>
      <c r="I2770" s="4">
        <v>25378</v>
      </c>
      <c r="J2770" s="4">
        <f>Table1[[#This Row],[Basic Salary]]+Table1[[#This Row],[Bonus]]</f>
        <v>85436</v>
      </c>
      <c r="K2770">
        <v>92</v>
      </c>
      <c r="L2770">
        <v>92</v>
      </c>
      <c r="M2770" t="s">
        <v>23</v>
      </c>
      <c r="N2770">
        <v>109</v>
      </c>
    </row>
    <row r="2771" spans="1:14" x14ac:dyDescent="0.35">
      <c r="A2771" t="s">
        <v>418</v>
      </c>
      <c r="B2771" t="s">
        <v>42</v>
      </c>
      <c r="C2771" t="s">
        <v>21</v>
      </c>
      <c r="D2771" t="s">
        <v>40</v>
      </c>
      <c r="E2771" t="s">
        <v>22</v>
      </c>
      <c r="F2771" s="2">
        <v>43091</v>
      </c>
      <c r="G2771" s="2">
        <v>32656</v>
      </c>
      <c r="H2771" s="4">
        <v>57707</v>
      </c>
      <c r="I2771" s="4">
        <v>27713</v>
      </c>
      <c r="J2771" s="4">
        <f>Table1[[#This Row],[Basic Salary]]+Table1[[#This Row],[Bonus]]</f>
        <v>85420</v>
      </c>
      <c r="K2771">
        <v>64</v>
      </c>
      <c r="L2771">
        <v>62</v>
      </c>
      <c r="M2771" t="s">
        <v>31</v>
      </c>
      <c r="N2771">
        <v>104</v>
      </c>
    </row>
    <row r="2772" spans="1:14" x14ac:dyDescent="0.35">
      <c r="A2772" t="s">
        <v>2075</v>
      </c>
      <c r="B2772" t="s">
        <v>45</v>
      </c>
      <c r="C2772" t="s">
        <v>21</v>
      </c>
      <c r="D2772" t="s">
        <v>33</v>
      </c>
      <c r="E2772" t="s">
        <v>51</v>
      </c>
      <c r="F2772" s="2">
        <v>44065</v>
      </c>
      <c r="G2772" s="2">
        <v>31593</v>
      </c>
      <c r="H2772" s="4">
        <v>59965</v>
      </c>
      <c r="I2772" s="4">
        <v>25451</v>
      </c>
      <c r="J2772" s="4">
        <f>Table1[[#This Row],[Basic Salary]]+Table1[[#This Row],[Bonus]]</f>
        <v>85416</v>
      </c>
      <c r="K2772">
        <v>74</v>
      </c>
      <c r="L2772">
        <v>61</v>
      </c>
      <c r="M2772" t="s">
        <v>34</v>
      </c>
      <c r="N2772">
        <v>108</v>
      </c>
    </row>
    <row r="2773" spans="1:14" x14ac:dyDescent="0.35">
      <c r="A2773" t="s">
        <v>4081</v>
      </c>
      <c r="B2773" t="s">
        <v>75</v>
      </c>
      <c r="C2773" t="s">
        <v>21</v>
      </c>
      <c r="D2773" t="s">
        <v>16</v>
      </c>
      <c r="E2773" t="s">
        <v>22</v>
      </c>
      <c r="F2773" s="2">
        <v>45965</v>
      </c>
      <c r="G2773" s="2">
        <v>31844</v>
      </c>
      <c r="H2773" s="4">
        <v>61534</v>
      </c>
      <c r="I2773" s="4">
        <v>23841</v>
      </c>
      <c r="J2773" s="4">
        <f>Table1[[#This Row],[Basic Salary]]+Table1[[#This Row],[Bonus]]</f>
        <v>85375</v>
      </c>
      <c r="K2773">
        <v>73</v>
      </c>
      <c r="L2773">
        <v>96</v>
      </c>
      <c r="M2773" t="s">
        <v>34</v>
      </c>
      <c r="N2773">
        <v>104</v>
      </c>
    </row>
    <row r="2774" spans="1:14" x14ac:dyDescent="0.35">
      <c r="A2774" t="s">
        <v>4494</v>
      </c>
      <c r="B2774" t="s">
        <v>45</v>
      </c>
      <c r="C2774" t="s">
        <v>15</v>
      </c>
      <c r="D2774" t="s">
        <v>16</v>
      </c>
      <c r="E2774" t="s">
        <v>17</v>
      </c>
      <c r="F2774" s="2">
        <v>42893</v>
      </c>
      <c r="G2774" s="2">
        <v>32272</v>
      </c>
      <c r="H2774" s="4">
        <v>56238</v>
      </c>
      <c r="I2774" s="4">
        <v>29115</v>
      </c>
      <c r="J2774" s="4">
        <f>Table1[[#This Row],[Basic Salary]]+Table1[[#This Row],[Bonus]]</f>
        <v>85353</v>
      </c>
      <c r="K2774">
        <v>67</v>
      </c>
      <c r="L2774">
        <v>92</v>
      </c>
      <c r="M2774" t="s">
        <v>23</v>
      </c>
      <c r="N2774">
        <v>114</v>
      </c>
    </row>
    <row r="2775" spans="1:14" x14ac:dyDescent="0.35">
      <c r="A2775" t="s">
        <v>4799</v>
      </c>
      <c r="B2775" t="s">
        <v>36</v>
      </c>
      <c r="C2775" t="s">
        <v>21</v>
      </c>
      <c r="D2775" t="s">
        <v>16</v>
      </c>
      <c r="E2775" t="s">
        <v>22</v>
      </c>
      <c r="F2775" s="2">
        <v>44390</v>
      </c>
      <c r="G2775" s="2">
        <v>32653</v>
      </c>
      <c r="H2775" s="4">
        <v>73500</v>
      </c>
      <c r="I2775" s="4">
        <v>11849</v>
      </c>
      <c r="J2775" s="4">
        <f>Table1[[#This Row],[Basic Salary]]+Table1[[#This Row],[Bonus]]</f>
        <v>85349</v>
      </c>
      <c r="K2775">
        <v>64</v>
      </c>
      <c r="L2775">
        <v>82</v>
      </c>
      <c r="M2775" t="s">
        <v>53</v>
      </c>
      <c r="N2775">
        <v>101</v>
      </c>
    </row>
    <row r="2776" spans="1:14" x14ac:dyDescent="0.35">
      <c r="A2776" t="s">
        <v>192</v>
      </c>
      <c r="B2776" t="s">
        <v>45</v>
      </c>
      <c r="C2776" t="s">
        <v>15</v>
      </c>
      <c r="D2776" t="s">
        <v>81</v>
      </c>
      <c r="E2776" t="s">
        <v>51</v>
      </c>
      <c r="F2776" s="2">
        <v>43510</v>
      </c>
      <c r="G2776" s="2">
        <v>31103</v>
      </c>
      <c r="H2776" s="4">
        <v>61512</v>
      </c>
      <c r="I2776" s="4">
        <v>23812</v>
      </c>
      <c r="J2776" s="4">
        <f>Table1[[#This Row],[Basic Salary]]+Table1[[#This Row],[Bonus]]</f>
        <v>85324</v>
      </c>
      <c r="K2776">
        <v>74</v>
      </c>
      <c r="L2776">
        <v>91</v>
      </c>
      <c r="M2776" t="s">
        <v>27</v>
      </c>
      <c r="N2776">
        <v>118</v>
      </c>
    </row>
    <row r="2777" spans="1:14" x14ac:dyDescent="0.35">
      <c r="A2777" t="s">
        <v>4032</v>
      </c>
      <c r="B2777" t="s">
        <v>36</v>
      </c>
      <c r="C2777" t="s">
        <v>15</v>
      </c>
      <c r="D2777" t="s">
        <v>43</v>
      </c>
      <c r="E2777" t="s">
        <v>30</v>
      </c>
      <c r="F2777" s="2">
        <v>44748</v>
      </c>
      <c r="G2777" s="2">
        <v>31450</v>
      </c>
      <c r="H2777" s="4">
        <v>66413</v>
      </c>
      <c r="I2777" s="4">
        <v>18907</v>
      </c>
      <c r="J2777" s="4">
        <f>Table1[[#This Row],[Basic Salary]]+Table1[[#This Row],[Bonus]]</f>
        <v>85320</v>
      </c>
      <c r="K2777">
        <v>67</v>
      </c>
      <c r="L2777">
        <v>47</v>
      </c>
      <c r="M2777" t="s">
        <v>34</v>
      </c>
      <c r="N2777">
        <v>114</v>
      </c>
    </row>
    <row r="2778" spans="1:14" x14ac:dyDescent="0.35">
      <c r="A2778" t="s">
        <v>2911</v>
      </c>
      <c r="B2778" t="s">
        <v>87</v>
      </c>
      <c r="C2778" t="s">
        <v>15</v>
      </c>
      <c r="D2778" t="s">
        <v>43</v>
      </c>
      <c r="E2778" t="s">
        <v>30</v>
      </c>
      <c r="F2778" s="2">
        <v>45761</v>
      </c>
      <c r="G2778" s="2">
        <v>36090</v>
      </c>
      <c r="H2778" s="4">
        <v>61691</v>
      </c>
      <c r="I2778" s="4">
        <v>23620</v>
      </c>
      <c r="J2778" s="4">
        <f>Table1[[#This Row],[Basic Salary]]+Table1[[#This Row],[Bonus]]</f>
        <v>85311</v>
      </c>
      <c r="K2778">
        <v>63</v>
      </c>
      <c r="L2778">
        <v>47</v>
      </c>
      <c r="M2778" t="s">
        <v>34</v>
      </c>
      <c r="N2778">
        <v>107</v>
      </c>
    </row>
    <row r="2779" spans="1:14" x14ac:dyDescent="0.35">
      <c r="A2779" t="s">
        <v>2688</v>
      </c>
      <c r="B2779" t="s">
        <v>129</v>
      </c>
      <c r="C2779" t="s">
        <v>21</v>
      </c>
      <c r="D2779" t="s">
        <v>46</v>
      </c>
      <c r="E2779" t="s">
        <v>65</v>
      </c>
      <c r="F2779" s="2">
        <v>42061</v>
      </c>
      <c r="G2779" s="2">
        <v>29876</v>
      </c>
      <c r="H2779" s="4">
        <v>57127</v>
      </c>
      <c r="I2779" s="4">
        <v>28153</v>
      </c>
      <c r="J2779" s="4">
        <f>Table1[[#This Row],[Basic Salary]]+Table1[[#This Row],[Bonus]]</f>
        <v>85280</v>
      </c>
      <c r="K2779">
        <v>85</v>
      </c>
      <c r="L2779">
        <v>52</v>
      </c>
      <c r="M2779" t="s">
        <v>34</v>
      </c>
      <c r="N2779">
        <v>117</v>
      </c>
    </row>
    <row r="2780" spans="1:14" x14ac:dyDescent="0.35">
      <c r="A2780" t="s">
        <v>3000</v>
      </c>
      <c r="B2780" t="s">
        <v>57</v>
      </c>
      <c r="C2780" t="s">
        <v>15</v>
      </c>
      <c r="D2780" t="s">
        <v>43</v>
      </c>
      <c r="E2780" t="s">
        <v>17</v>
      </c>
      <c r="F2780" s="2">
        <v>44777</v>
      </c>
      <c r="G2780" s="2">
        <v>34956</v>
      </c>
      <c r="H2780" s="4">
        <v>70686</v>
      </c>
      <c r="I2780" s="4">
        <v>14586</v>
      </c>
      <c r="J2780" s="4">
        <f>Table1[[#This Row],[Basic Salary]]+Table1[[#This Row],[Bonus]]</f>
        <v>85272</v>
      </c>
      <c r="K2780">
        <v>81</v>
      </c>
      <c r="L2780">
        <v>45</v>
      </c>
      <c r="M2780" t="s">
        <v>31</v>
      </c>
      <c r="N2780">
        <v>114</v>
      </c>
    </row>
    <row r="2781" spans="1:14" x14ac:dyDescent="0.35">
      <c r="A2781" t="s">
        <v>2297</v>
      </c>
      <c r="B2781" t="s">
        <v>87</v>
      </c>
      <c r="C2781" t="s">
        <v>21</v>
      </c>
      <c r="D2781" t="s">
        <v>43</v>
      </c>
      <c r="E2781" t="s">
        <v>51</v>
      </c>
      <c r="F2781" s="2">
        <v>44438</v>
      </c>
      <c r="G2781" s="2">
        <v>39263</v>
      </c>
      <c r="H2781" s="4">
        <v>61396</v>
      </c>
      <c r="I2781" s="4">
        <v>23853</v>
      </c>
      <c r="J2781" s="4">
        <f>Table1[[#This Row],[Basic Salary]]+Table1[[#This Row],[Bonus]]</f>
        <v>85249</v>
      </c>
      <c r="K2781">
        <v>93</v>
      </c>
      <c r="L2781">
        <v>46</v>
      </c>
      <c r="M2781" t="s">
        <v>18</v>
      </c>
      <c r="N2781">
        <v>106</v>
      </c>
    </row>
    <row r="2782" spans="1:14" x14ac:dyDescent="0.35">
      <c r="A2782" t="s">
        <v>3179</v>
      </c>
      <c r="B2782" t="s">
        <v>95</v>
      </c>
      <c r="C2782" t="s">
        <v>21</v>
      </c>
      <c r="D2782" t="s">
        <v>40</v>
      </c>
      <c r="E2782" t="s">
        <v>30</v>
      </c>
      <c r="F2782" s="2">
        <v>43375</v>
      </c>
      <c r="G2782" s="2">
        <v>32891</v>
      </c>
      <c r="H2782" s="4">
        <v>60156</v>
      </c>
      <c r="I2782" s="4">
        <v>25090</v>
      </c>
      <c r="J2782" s="4">
        <f>Table1[[#This Row],[Basic Salary]]+Table1[[#This Row],[Bonus]]</f>
        <v>85246</v>
      </c>
      <c r="K2782">
        <v>86</v>
      </c>
      <c r="L2782">
        <v>62</v>
      </c>
      <c r="M2782" t="s">
        <v>34</v>
      </c>
      <c r="N2782">
        <v>111</v>
      </c>
    </row>
    <row r="2783" spans="1:14" x14ac:dyDescent="0.35">
      <c r="A2783" t="s">
        <v>3911</v>
      </c>
      <c r="B2783" t="s">
        <v>69</v>
      </c>
      <c r="C2783" t="s">
        <v>15</v>
      </c>
      <c r="D2783" t="s">
        <v>43</v>
      </c>
      <c r="E2783" t="s">
        <v>17</v>
      </c>
      <c r="F2783" s="2">
        <v>42283</v>
      </c>
      <c r="G2783" s="2">
        <v>38880</v>
      </c>
      <c r="H2783" s="4">
        <v>61482</v>
      </c>
      <c r="I2783" s="4">
        <v>23735</v>
      </c>
      <c r="J2783" s="4">
        <f>Table1[[#This Row],[Basic Salary]]+Table1[[#This Row],[Bonus]]</f>
        <v>85217</v>
      </c>
      <c r="K2783">
        <v>60</v>
      </c>
      <c r="L2783">
        <v>92</v>
      </c>
      <c r="M2783" t="s">
        <v>23</v>
      </c>
      <c r="N2783">
        <v>103</v>
      </c>
    </row>
    <row r="2784" spans="1:14" x14ac:dyDescent="0.35">
      <c r="A2784" t="s">
        <v>317</v>
      </c>
      <c r="B2784" t="s">
        <v>87</v>
      </c>
      <c r="C2784" t="s">
        <v>15</v>
      </c>
      <c r="D2784" t="s">
        <v>25</v>
      </c>
      <c r="E2784" t="s">
        <v>51</v>
      </c>
      <c r="F2784" s="2">
        <v>44161</v>
      </c>
      <c r="G2784" s="2">
        <v>33356</v>
      </c>
      <c r="H2784" s="4">
        <v>71457</v>
      </c>
      <c r="I2784" s="4">
        <v>13759</v>
      </c>
      <c r="J2784" s="4">
        <f>Table1[[#This Row],[Basic Salary]]+Table1[[#This Row],[Bonus]]</f>
        <v>85216</v>
      </c>
      <c r="K2784">
        <v>85</v>
      </c>
      <c r="L2784">
        <v>45</v>
      </c>
      <c r="M2784" t="s">
        <v>31</v>
      </c>
      <c r="N2784">
        <v>113</v>
      </c>
    </row>
    <row r="2785" spans="1:14" x14ac:dyDescent="0.35">
      <c r="A2785" t="s">
        <v>1428</v>
      </c>
      <c r="B2785" t="s">
        <v>60</v>
      </c>
      <c r="C2785" t="s">
        <v>15</v>
      </c>
      <c r="D2785" t="s">
        <v>43</v>
      </c>
      <c r="E2785" t="s">
        <v>30</v>
      </c>
      <c r="F2785" s="2">
        <v>44318</v>
      </c>
      <c r="G2785" s="2">
        <v>36291</v>
      </c>
      <c r="H2785" s="4">
        <v>79446</v>
      </c>
      <c r="I2785" s="4">
        <v>5767</v>
      </c>
      <c r="J2785" s="4">
        <f>Table1[[#This Row],[Basic Salary]]+Table1[[#This Row],[Bonus]]</f>
        <v>85213</v>
      </c>
      <c r="K2785">
        <v>78</v>
      </c>
      <c r="L2785">
        <v>75</v>
      </c>
      <c r="M2785" t="s">
        <v>18</v>
      </c>
      <c r="N2785">
        <v>116</v>
      </c>
    </row>
    <row r="2786" spans="1:14" x14ac:dyDescent="0.35">
      <c r="A2786" t="s">
        <v>3842</v>
      </c>
      <c r="B2786" t="s">
        <v>48</v>
      </c>
      <c r="C2786" t="s">
        <v>21</v>
      </c>
      <c r="D2786" t="s">
        <v>33</v>
      </c>
      <c r="E2786" t="s">
        <v>26</v>
      </c>
      <c r="F2786" s="2">
        <v>42485</v>
      </c>
      <c r="G2786" s="2">
        <v>31744</v>
      </c>
      <c r="H2786" s="4">
        <v>68239</v>
      </c>
      <c r="I2786" s="4">
        <v>16928</v>
      </c>
      <c r="J2786" s="4">
        <f>Table1[[#This Row],[Basic Salary]]+Table1[[#This Row],[Bonus]]</f>
        <v>85167</v>
      </c>
      <c r="K2786">
        <v>97</v>
      </c>
      <c r="L2786">
        <v>54</v>
      </c>
      <c r="M2786" t="s">
        <v>31</v>
      </c>
      <c r="N2786">
        <v>101</v>
      </c>
    </row>
    <row r="2787" spans="1:14" x14ac:dyDescent="0.35">
      <c r="A2787" t="s">
        <v>3380</v>
      </c>
      <c r="B2787" t="s">
        <v>39</v>
      </c>
      <c r="C2787" t="s">
        <v>21</v>
      </c>
      <c r="D2787" t="s">
        <v>16</v>
      </c>
      <c r="E2787" t="s">
        <v>22</v>
      </c>
      <c r="F2787" s="2">
        <v>43155</v>
      </c>
      <c r="G2787" s="2">
        <v>36443</v>
      </c>
      <c r="H2787" s="4">
        <v>63088</v>
      </c>
      <c r="I2787" s="4">
        <v>22073</v>
      </c>
      <c r="J2787" s="4">
        <f>Table1[[#This Row],[Basic Salary]]+Table1[[#This Row],[Bonus]]</f>
        <v>85161</v>
      </c>
      <c r="K2787">
        <v>85</v>
      </c>
      <c r="L2787">
        <v>69</v>
      </c>
      <c r="M2787" t="s">
        <v>23</v>
      </c>
      <c r="N2787">
        <v>110</v>
      </c>
    </row>
    <row r="2788" spans="1:14" x14ac:dyDescent="0.35">
      <c r="A2788" t="s">
        <v>1779</v>
      </c>
      <c r="B2788" t="s">
        <v>69</v>
      </c>
      <c r="C2788" t="s">
        <v>15</v>
      </c>
      <c r="D2788" t="s">
        <v>16</v>
      </c>
      <c r="E2788" t="s">
        <v>30</v>
      </c>
      <c r="F2788" s="2">
        <v>44197</v>
      </c>
      <c r="G2788" s="2">
        <v>38175</v>
      </c>
      <c r="H2788" s="4">
        <v>79624</v>
      </c>
      <c r="I2788" s="4">
        <v>5535</v>
      </c>
      <c r="J2788" s="4">
        <f>Table1[[#This Row],[Basic Salary]]+Table1[[#This Row],[Bonus]]</f>
        <v>85159</v>
      </c>
      <c r="K2788">
        <v>92</v>
      </c>
      <c r="L2788">
        <v>95</v>
      </c>
      <c r="M2788" t="s">
        <v>18</v>
      </c>
      <c r="N2788">
        <v>110</v>
      </c>
    </row>
    <row r="2789" spans="1:14" x14ac:dyDescent="0.35">
      <c r="A2789" t="s">
        <v>4396</v>
      </c>
      <c r="B2789" t="s">
        <v>89</v>
      </c>
      <c r="C2789" t="s">
        <v>15</v>
      </c>
      <c r="D2789" t="s">
        <v>81</v>
      </c>
      <c r="E2789" t="s">
        <v>26</v>
      </c>
      <c r="F2789" s="2">
        <v>44359</v>
      </c>
      <c r="G2789" s="2">
        <v>34411</v>
      </c>
      <c r="H2789" s="4">
        <v>71770</v>
      </c>
      <c r="I2789" s="4">
        <v>13371</v>
      </c>
      <c r="J2789" s="4">
        <f>Table1[[#This Row],[Basic Salary]]+Table1[[#This Row],[Bonus]]</f>
        <v>85141</v>
      </c>
      <c r="K2789">
        <v>64</v>
      </c>
      <c r="L2789">
        <v>50</v>
      </c>
      <c r="M2789" t="s">
        <v>23</v>
      </c>
      <c r="N2789">
        <v>118</v>
      </c>
    </row>
    <row r="2790" spans="1:14" x14ac:dyDescent="0.35">
      <c r="A2790" t="s">
        <v>2056</v>
      </c>
      <c r="B2790" t="s">
        <v>48</v>
      </c>
      <c r="C2790" t="s">
        <v>21</v>
      </c>
      <c r="D2790" t="s">
        <v>81</v>
      </c>
      <c r="E2790" t="s">
        <v>65</v>
      </c>
      <c r="F2790" s="2">
        <v>42063</v>
      </c>
      <c r="G2790" s="2">
        <v>34312</v>
      </c>
      <c r="H2790" s="4">
        <v>66254</v>
      </c>
      <c r="I2790" s="4">
        <v>18880</v>
      </c>
      <c r="J2790" s="4">
        <f>Table1[[#This Row],[Basic Salary]]+Table1[[#This Row],[Bonus]]</f>
        <v>85134</v>
      </c>
      <c r="K2790">
        <v>83</v>
      </c>
      <c r="L2790">
        <v>71</v>
      </c>
      <c r="M2790" t="s">
        <v>34</v>
      </c>
      <c r="N2790">
        <v>115</v>
      </c>
    </row>
    <row r="2791" spans="1:14" x14ac:dyDescent="0.35">
      <c r="A2791" t="s">
        <v>2513</v>
      </c>
      <c r="B2791" t="s">
        <v>62</v>
      </c>
      <c r="C2791" t="s">
        <v>21</v>
      </c>
      <c r="D2791" t="s">
        <v>81</v>
      </c>
      <c r="E2791" t="s">
        <v>65</v>
      </c>
      <c r="F2791" s="2">
        <v>44413</v>
      </c>
      <c r="G2791" s="2">
        <v>37236</v>
      </c>
      <c r="H2791" s="4">
        <v>59704</v>
      </c>
      <c r="I2791" s="4">
        <v>25428</v>
      </c>
      <c r="J2791" s="4">
        <f>Table1[[#This Row],[Basic Salary]]+Table1[[#This Row],[Bonus]]</f>
        <v>85132</v>
      </c>
      <c r="K2791">
        <v>100</v>
      </c>
      <c r="L2791">
        <v>77</v>
      </c>
      <c r="M2791" t="s">
        <v>31</v>
      </c>
      <c r="N2791">
        <v>101</v>
      </c>
    </row>
    <row r="2792" spans="1:14" x14ac:dyDescent="0.35">
      <c r="A2792" t="s">
        <v>1668</v>
      </c>
      <c r="B2792" t="s">
        <v>69</v>
      </c>
      <c r="C2792" t="s">
        <v>15</v>
      </c>
      <c r="D2792" t="s">
        <v>43</v>
      </c>
      <c r="E2792" t="s">
        <v>26</v>
      </c>
      <c r="F2792" s="2">
        <v>43529</v>
      </c>
      <c r="G2792" s="2">
        <v>36880</v>
      </c>
      <c r="H2792" s="4">
        <v>70539</v>
      </c>
      <c r="I2792" s="4">
        <v>14582</v>
      </c>
      <c r="J2792" s="4">
        <f>Table1[[#This Row],[Basic Salary]]+Table1[[#This Row],[Bonus]]</f>
        <v>85121</v>
      </c>
      <c r="K2792">
        <v>69</v>
      </c>
      <c r="L2792">
        <v>92</v>
      </c>
      <c r="M2792" t="s">
        <v>18</v>
      </c>
      <c r="N2792">
        <v>116</v>
      </c>
    </row>
    <row r="2793" spans="1:14" x14ac:dyDescent="0.35">
      <c r="A2793" t="s">
        <v>1329</v>
      </c>
      <c r="B2793" t="s">
        <v>50</v>
      </c>
      <c r="C2793" t="s">
        <v>15</v>
      </c>
      <c r="D2793" t="s">
        <v>16</v>
      </c>
      <c r="E2793" t="s">
        <v>26</v>
      </c>
      <c r="F2793" s="2">
        <v>45414</v>
      </c>
      <c r="G2793" s="2">
        <v>29643</v>
      </c>
      <c r="H2793" s="4">
        <v>73436</v>
      </c>
      <c r="I2793" s="4">
        <v>11656</v>
      </c>
      <c r="J2793" s="4">
        <f>Table1[[#This Row],[Basic Salary]]+Table1[[#This Row],[Bonus]]</f>
        <v>85092</v>
      </c>
      <c r="K2793">
        <v>78</v>
      </c>
      <c r="L2793">
        <v>100</v>
      </c>
      <c r="M2793" t="s">
        <v>23</v>
      </c>
      <c r="N2793">
        <v>114</v>
      </c>
    </row>
    <row r="2794" spans="1:14" x14ac:dyDescent="0.35">
      <c r="A2794" t="s">
        <v>3571</v>
      </c>
      <c r="B2794" t="s">
        <v>48</v>
      </c>
      <c r="C2794" t="s">
        <v>21</v>
      </c>
      <c r="D2794" t="s">
        <v>33</v>
      </c>
      <c r="E2794" t="s">
        <v>65</v>
      </c>
      <c r="F2794" s="2">
        <v>44824</v>
      </c>
      <c r="G2794" s="2">
        <v>39529</v>
      </c>
      <c r="H2794" s="4">
        <v>75688</v>
      </c>
      <c r="I2794" s="4">
        <v>9391</v>
      </c>
      <c r="J2794" s="4">
        <f>Table1[[#This Row],[Basic Salary]]+Table1[[#This Row],[Bonus]]</f>
        <v>85079</v>
      </c>
      <c r="K2794">
        <v>96</v>
      </c>
      <c r="L2794">
        <v>85</v>
      </c>
      <c r="M2794" t="s">
        <v>18</v>
      </c>
      <c r="N2794">
        <v>103</v>
      </c>
    </row>
    <row r="2795" spans="1:14" x14ac:dyDescent="0.35">
      <c r="A2795" t="s">
        <v>168</v>
      </c>
      <c r="B2795" t="s">
        <v>95</v>
      </c>
      <c r="C2795" t="s">
        <v>21</v>
      </c>
      <c r="D2795" t="s">
        <v>25</v>
      </c>
      <c r="E2795" t="s">
        <v>17</v>
      </c>
      <c r="F2795" s="2">
        <v>42783</v>
      </c>
      <c r="G2795" s="2">
        <v>39393</v>
      </c>
      <c r="H2795" s="4">
        <v>57850</v>
      </c>
      <c r="I2795" s="4">
        <v>27208</v>
      </c>
      <c r="J2795" s="4">
        <f>Table1[[#This Row],[Basic Salary]]+Table1[[#This Row],[Bonus]]</f>
        <v>85058</v>
      </c>
      <c r="K2795">
        <v>68</v>
      </c>
      <c r="L2795">
        <v>80</v>
      </c>
      <c r="M2795" t="s">
        <v>53</v>
      </c>
      <c r="N2795">
        <v>102</v>
      </c>
    </row>
    <row r="2796" spans="1:14" x14ac:dyDescent="0.35">
      <c r="A2796" t="s">
        <v>1317</v>
      </c>
      <c r="B2796" t="s">
        <v>42</v>
      </c>
      <c r="C2796" t="s">
        <v>15</v>
      </c>
      <c r="D2796" t="s">
        <v>43</v>
      </c>
      <c r="E2796" t="s">
        <v>30</v>
      </c>
      <c r="F2796" s="2">
        <v>45264</v>
      </c>
      <c r="G2796" s="2">
        <v>33921</v>
      </c>
      <c r="H2796" s="4">
        <v>69770</v>
      </c>
      <c r="I2796" s="4">
        <v>15284</v>
      </c>
      <c r="J2796" s="4">
        <f>Table1[[#This Row],[Basic Salary]]+Table1[[#This Row],[Bonus]]</f>
        <v>85054</v>
      </c>
      <c r="K2796">
        <v>67</v>
      </c>
      <c r="L2796">
        <v>45</v>
      </c>
      <c r="M2796" t="s">
        <v>27</v>
      </c>
      <c r="N2796">
        <v>114</v>
      </c>
    </row>
    <row r="2797" spans="1:14" x14ac:dyDescent="0.35">
      <c r="A2797" t="s">
        <v>2463</v>
      </c>
      <c r="B2797" t="s">
        <v>71</v>
      </c>
      <c r="C2797" t="s">
        <v>21</v>
      </c>
      <c r="D2797" t="s">
        <v>46</v>
      </c>
      <c r="E2797" t="s">
        <v>17</v>
      </c>
      <c r="F2797" s="2">
        <v>43916</v>
      </c>
      <c r="G2797" s="2">
        <v>37804</v>
      </c>
      <c r="H2797" s="4">
        <v>68077</v>
      </c>
      <c r="I2797" s="4">
        <v>16949</v>
      </c>
      <c r="J2797" s="4">
        <f>Table1[[#This Row],[Basic Salary]]+Table1[[#This Row],[Bonus]]</f>
        <v>85026</v>
      </c>
      <c r="K2797">
        <v>60</v>
      </c>
      <c r="L2797">
        <v>80</v>
      </c>
      <c r="M2797" t="s">
        <v>53</v>
      </c>
      <c r="N2797">
        <v>103</v>
      </c>
    </row>
    <row r="2798" spans="1:14" x14ac:dyDescent="0.35">
      <c r="A2798" t="s">
        <v>2245</v>
      </c>
      <c r="B2798" t="s">
        <v>87</v>
      </c>
      <c r="C2798" t="s">
        <v>15</v>
      </c>
      <c r="D2798" t="s">
        <v>25</v>
      </c>
      <c r="E2798" t="s">
        <v>22</v>
      </c>
      <c r="F2798" s="2">
        <v>42180</v>
      </c>
      <c r="G2798" s="2">
        <v>34165</v>
      </c>
      <c r="H2798" s="4">
        <v>61456</v>
      </c>
      <c r="I2798" s="4">
        <v>23569</v>
      </c>
      <c r="J2798" s="4">
        <f>Table1[[#This Row],[Basic Salary]]+Table1[[#This Row],[Bonus]]</f>
        <v>85025</v>
      </c>
      <c r="K2798">
        <v>87</v>
      </c>
      <c r="L2798">
        <v>94</v>
      </c>
      <c r="M2798" t="s">
        <v>31</v>
      </c>
      <c r="N2798">
        <v>113</v>
      </c>
    </row>
    <row r="2799" spans="1:14" x14ac:dyDescent="0.35">
      <c r="A2799" t="s">
        <v>946</v>
      </c>
      <c r="B2799" t="s">
        <v>77</v>
      </c>
      <c r="C2799" t="s">
        <v>15</v>
      </c>
      <c r="D2799" t="s">
        <v>25</v>
      </c>
      <c r="E2799" t="s">
        <v>17</v>
      </c>
      <c r="F2799" s="2">
        <v>43627</v>
      </c>
      <c r="G2799" s="2">
        <v>31038</v>
      </c>
      <c r="H2799" s="4">
        <v>61352</v>
      </c>
      <c r="I2799" s="4">
        <v>23648</v>
      </c>
      <c r="J2799" s="4">
        <f>Table1[[#This Row],[Basic Salary]]+Table1[[#This Row],[Bonus]]</f>
        <v>85000</v>
      </c>
      <c r="K2799">
        <v>92</v>
      </c>
      <c r="L2799">
        <v>71</v>
      </c>
      <c r="M2799" t="s">
        <v>37</v>
      </c>
      <c r="N2799">
        <v>118</v>
      </c>
    </row>
    <row r="2800" spans="1:14" x14ac:dyDescent="0.35">
      <c r="A2800" t="s">
        <v>4995</v>
      </c>
      <c r="B2800" t="s">
        <v>69</v>
      </c>
      <c r="C2800" t="s">
        <v>21</v>
      </c>
      <c r="D2800" t="s">
        <v>81</v>
      </c>
      <c r="E2800" t="s">
        <v>22</v>
      </c>
      <c r="F2800" s="2">
        <v>42265</v>
      </c>
      <c r="G2800" s="2">
        <v>30603</v>
      </c>
      <c r="H2800" s="4">
        <v>73508</v>
      </c>
      <c r="I2800" s="4">
        <v>11486</v>
      </c>
      <c r="J2800" s="4">
        <f>Table1[[#This Row],[Basic Salary]]+Table1[[#This Row],[Bonus]]</f>
        <v>84994</v>
      </c>
      <c r="K2800">
        <v>68</v>
      </c>
      <c r="L2800">
        <v>80</v>
      </c>
      <c r="M2800" t="s">
        <v>27</v>
      </c>
      <c r="N2800">
        <v>101</v>
      </c>
    </row>
    <row r="2801" spans="1:14" x14ac:dyDescent="0.35">
      <c r="A2801" t="s">
        <v>4560</v>
      </c>
      <c r="B2801" t="s">
        <v>60</v>
      </c>
      <c r="C2801" t="s">
        <v>15</v>
      </c>
      <c r="D2801" t="s">
        <v>43</v>
      </c>
      <c r="E2801" t="s">
        <v>51</v>
      </c>
      <c r="F2801" s="2">
        <v>42386</v>
      </c>
      <c r="G2801" s="2">
        <v>36414</v>
      </c>
      <c r="H2801" s="4">
        <v>64064</v>
      </c>
      <c r="I2801" s="4">
        <v>20882</v>
      </c>
      <c r="J2801" s="4">
        <f>Table1[[#This Row],[Basic Salary]]+Table1[[#This Row],[Bonus]]</f>
        <v>84946</v>
      </c>
      <c r="K2801">
        <v>74</v>
      </c>
      <c r="L2801">
        <v>64</v>
      </c>
      <c r="M2801" t="s">
        <v>27</v>
      </c>
      <c r="N2801">
        <v>112</v>
      </c>
    </row>
    <row r="2802" spans="1:14" x14ac:dyDescent="0.35">
      <c r="A2802" t="s">
        <v>716</v>
      </c>
      <c r="B2802" t="s">
        <v>69</v>
      </c>
      <c r="C2802" t="s">
        <v>21</v>
      </c>
      <c r="D2802" t="s">
        <v>81</v>
      </c>
      <c r="E2802" t="s">
        <v>30</v>
      </c>
      <c r="F2802" s="2">
        <v>43098</v>
      </c>
      <c r="G2802" s="2">
        <v>30831</v>
      </c>
      <c r="H2802" s="4">
        <v>58468</v>
      </c>
      <c r="I2802" s="4">
        <v>26441</v>
      </c>
      <c r="J2802" s="4">
        <f>Table1[[#This Row],[Basic Salary]]+Table1[[#This Row],[Bonus]]</f>
        <v>84909</v>
      </c>
      <c r="K2802">
        <v>97</v>
      </c>
      <c r="L2802">
        <v>65</v>
      </c>
      <c r="M2802" t="s">
        <v>27</v>
      </c>
      <c r="N2802">
        <v>108</v>
      </c>
    </row>
    <row r="2803" spans="1:14" x14ac:dyDescent="0.35">
      <c r="A2803" t="s">
        <v>2667</v>
      </c>
      <c r="B2803" t="s">
        <v>60</v>
      </c>
      <c r="C2803" t="s">
        <v>21</v>
      </c>
      <c r="D2803" t="s">
        <v>16</v>
      </c>
      <c r="E2803" t="s">
        <v>17</v>
      </c>
      <c r="F2803" s="2">
        <v>43542</v>
      </c>
      <c r="G2803" s="2">
        <v>33549</v>
      </c>
      <c r="H2803" s="4">
        <v>72889</v>
      </c>
      <c r="I2803" s="4">
        <v>12005</v>
      </c>
      <c r="J2803" s="4">
        <f>Table1[[#This Row],[Basic Salary]]+Table1[[#This Row],[Bonus]]</f>
        <v>84894</v>
      </c>
      <c r="K2803">
        <v>66</v>
      </c>
      <c r="L2803">
        <v>83</v>
      </c>
      <c r="M2803" t="s">
        <v>34</v>
      </c>
      <c r="N2803">
        <v>111</v>
      </c>
    </row>
    <row r="2804" spans="1:14" x14ac:dyDescent="0.35">
      <c r="A2804" t="s">
        <v>2502</v>
      </c>
      <c r="B2804" t="s">
        <v>29</v>
      </c>
      <c r="C2804" t="s">
        <v>21</v>
      </c>
      <c r="D2804" t="s">
        <v>43</v>
      </c>
      <c r="E2804" t="s">
        <v>51</v>
      </c>
      <c r="F2804" s="2">
        <v>42958</v>
      </c>
      <c r="G2804" s="2">
        <v>29751</v>
      </c>
      <c r="H2804" s="4">
        <v>74125</v>
      </c>
      <c r="I2804" s="4">
        <v>10758</v>
      </c>
      <c r="J2804" s="4">
        <f>Table1[[#This Row],[Basic Salary]]+Table1[[#This Row],[Bonus]]</f>
        <v>84883</v>
      </c>
      <c r="K2804">
        <v>66</v>
      </c>
      <c r="L2804">
        <v>93</v>
      </c>
      <c r="M2804" t="s">
        <v>27</v>
      </c>
      <c r="N2804">
        <v>119</v>
      </c>
    </row>
    <row r="2805" spans="1:14" x14ac:dyDescent="0.35">
      <c r="A2805" t="s">
        <v>4575</v>
      </c>
      <c r="B2805" t="s">
        <v>45</v>
      </c>
      <c r="C2805" t="s">
        <v>15</v>
      </c>
      <c r="D2805" t="s">
        <v>46</v>
      </c>
      <c r="E2805" t="s">
        <v>26</v>
      </c>
      <c r="F2805" s="2">
        <v>45468</v>
      </c>
      <c r="G2805" s="2">
        <v>35525</v>
      </c>
      <c r="H2805" s="4">
        <v>78990</v>
      </c>
      <c r="I2805" s="4">
        <v>5892</v>
      </c>
      <c r="J2805" s="4">
        <f>Table1[[#This Row],[Basic Salary]]+Table1[[#This Row],[Bonus]]</f>
        <v>84882</v>
      </c>
      <c r="K2805">
        <v>96</v>
      </c>
      <c r="L2805">
        <v>71</v>
      </c>
      <c r="M2805" t="s">
        <v>18</v>
      </c>
      <c r="N2805">
        <v>119</v>
      </c>
    </row>
    <row r="2806" spans="1:14" x14ac:dyDescent="0.35">
      <c r="A2806" t="s">
        <v>2476</v>
      </c>
      <c r="B2806" t="s">
        <v>71</v>
      </c>
      <c r="C2806" t="s">
        <v>15</v>
      </c>
      <c r="D2806" t="s">
        <v>43</v>
      </c>
      <c r="E2806" t="s">
        <v>65</v>
      </c>
      <c r="F2806" s="2">
        <v>43186</v>
      </c>
      <c r="G2806" s="2">
        <v>38098</v>
      </c>
      <c r="H2806" s="4">
        <v>63382</v>
      </c>
      <c r="I2806" s="4">
        <v>21495</v>
      </c>
      <c r="J2806" s="4">
        <f>Table1[[#This Row],[Basic Salary]]+Table1[[#This Row],[Bonus]]</f>
        <v>84877</v>
      </c>
      <c r="K2806">
        <v>64</v>
      </c>
      <c r="L2806">
        <v>54</v>
      </c>
      <c r="M2806" t="s">
        <v>53</v>
      </c>
      <c r="N2806">
        <v>101</v>
      </c>
    </row>
    <row r="2807" spans="1:14" x14ac:dyDescent="0.35">
      <c r="A2807" t="s">
        <v>1830</v>
      </c>
      <c r="B2807" t="s">
        <v>42</v>
      </c>
      <c r="C2807" t="s">
        <v>21</v>
      </c>
      <c r="D2807" t="s">
        <v>25</v>
      </c>
      <c r="E2807" t="s">
        <v>65</v>
      </c>
      <c r="F2807" s="2">
        <v>45373</v>
      </c>
      <c r="G2807" s="2">
        <v>31792</v>
      </c>
      <c r="H2807" s="4">
        <v>55699</v>
      </c>
      <c r="I2807" s="4">
        <v>29165</v>
      </c>
      <c r="J2807" s="4">
        <f>Table1[[#This Row],[Basic Salary]]+Table1[[#This Row],[Bonus]]</f>
        <v>84864</v>
      </c>
      <c r="K2807">
        <v>62</v>
      </c>
      <c r="L2807">
        <v>86</v>
      </c>
      <c r="M2807" t="s">
        <v>37</v>
      </c>
      <c r="N2807">
        <v>107</v>
      </c>
    </row>
    <row r="2808" spans="1:14" x14ac:dyDescent="0.35">
      <c r="A2808" t="s">
        <v>2810</v>
      </c>
      <c r="B2808" t="s">
        <v>89</v>
      </c>
      <c r="C2808" t="s">
        <v>15</v>
      </c>
      <c r="D2808" t="s">
        <v>43</v>
      </c>
      <c r="E2808" t="s">
        <v>65</v>
      </c>
      <c r="F2808" s="2">
        <v>43588</v>
      </c>
      <c r="G2808" s="2">
        <v>41212</v>
      </c>
      <c r="H2808" s="4">
        <v>61057</v>
      </c>
      <c r="I2808" s="4">
        <v>23803</v>
      </c>
      <c r="J2808" s="4">
        <f>Table1[[#This Row],[Basic Salary]]+Table1[[#This Row],[Bonus]]</f>
        <v>84860</v>
      </c>
      <c r="K2808">
        <v>73</v>
      </c>
      <c r="L2808">
        <v>47</v>
      </c>
      <c r="M2808" t="s">
        <v>37</v>
      </c>
      <c r="N2808">
        <v>104</v>
      </c>
    </row>
    <row r="2809" spans="1:14" x14ac:dyDescent="0.35">
      <c r="A2809" t="s">
        <v>1326</v>
      </c>
      <c r="B2809" t="s">
        <v>69</v>
      </c>
      <c r="C2809" t="s">
        <v>21</v>
      </c>
      <c r="D2809" t="s">
        <v>43</v>
      </c>
      <c r="E2809" t="s">
        <v>51</v>
      </c>
      <c r="F2809" s="2">
        <v>43292</v>
      </c>
      <c r="G2809" s="2">
        <v>30850</v>
      </c>
      <c r="H2809" s="4">
        <v>70527</v>
      </c>
      <c r="I2809" s="4">
        <v>14332</v>
      </c>
      <c r="J2809" s="4">
        <f>Table1[[#This Row],[Basic Salary]]+Table1[[#This Row],[Bonus]]</f>
        <v>84859</v>
      </c>
      <c r="K2809">
        <v>70</v>
      </c>
      <c r="L2809">
        <v>47</v>
      </c>
      <c r="M2809" t="s">
        <v>31</v>
      </c>
      <c r="N2809">
        <v>109</v>
      </c>
    </row>
    <row r="2810" spans="1:14" x14ac:dyDescent="0.35">
      <c r="A2810" t="s">
        <v>94</v>
      </c>
      <c r="B2810" t="s">
        <v>95</v>
      </c>
      <c r="C2810" t="s">
        <v>15</v>
      </c>
      <c r="D2810" t="s">
        <v>25</v>
      </c>
      <c r="E2810" t="s">
        <v>65</v>
      </c>
      <c r="F2810" s="2">
        <v>46003</v>
      </c>
      <c r="G2810" s="2">
        <v>32121</v>
      </c>
      <c r="H2810" s="4">
        <v>79040</v>
      </c>
      <c r="I2810" s="4">
        <v>5812</v>
      </c>
      <c r="J2810" s="4">
        <f>Table1[[#This Row],[Basic Salary]]+Table1[[#This Row],[Bonus]]</f>
        <v>84852</v>
      </c>
      <c r="K2810">
        <v>71</v>
      </c>
      <c r="L2810">
        <v>87</v>
      </c>
      <c r="M2810" t="s">
        <v>31</v>
      </c>
      <c r="N2810">
        <v>114</v>
      </c>
    </row>
    <row r="2811" spans="1:14" x14ac:dyDescent="0.35">
      <c r="A2811" t="s">
        <v>4210</v>
      </c>
      <c r="B2811" t="s">
        <v>50</v>
      </c>
      <c r="C2811" t="s">
        <v>15</v>
      </c>
      <c r="D2811" t="s">
        <v>81</v>
      </c>
      <c r="E2811" t="s">
        <v>17</v>
      </c>
      <c r="F2811" s="2">
        <v>43438</v>
      </c>
      <c r="G2811" s="2">
        <v>32989</v>
      </c>
      <c r="H2811" s="4">
        <v>65020</v>
      </c>
      <c r="I2811" s="4">
        <v>19814</v>
      </c>
      <c r="J2811" s="4">
        <f>Table1[[#This Row],[Basic Salary]]+Table1[[#This Row],[Bonus]]</f>
        <v>84834</v>
      </c>
      <c r="K2811">
        <v>92</v>
      </c>
      <c r="L2811">
        <v>95</v>
      </c>
      <c r="M2811" t="s">
        <v>37</v>
      </c>
      <c r="N2811">
        <v>115</v>
      </c>
    </row>
    <row r="2812" spans="1:14" x14ac:dyDescent="0.35">
      <c r="A2812" t="s">
        <v>4418</v>
      </c>
      <c r="B2812" t="s">
        <v>45</v>
      </c>
      <c r="C2812" t="s">
        <v>15</v>
      </c>
      <c r="D2812" t="s">
        <v>16</v>
      </c>
      <c r="E2812" t="s">
        <v>65</v>
      </c>
      <c r="F2812" s="2">
        <v>45922</v>
      </c>
      <c r="G2812" s="2">
        <v>39446</v>
      </c>
      <c r="H2812" s="4">
        <v>71910</v>
      </c>
      <c r="I2812" s="4">
        <v>12875</v>
      </c>
      <c r="J2812" s="4">
        <f>Table1[[#This Row],[Basic Salary]]+Table1[[#This Row],[Bonus]]</f>
        <v>84785</v>
      </c>
      <c r="K2812">
        <v>98</v>
      </c>
      <c r="L2812">
        <v>63</v>
      </c>
      <c r="M2812" t="s">
        <v>37</v>
      </c>
      <c r="N2812">
        <v>113</v>
      </c>
    </row>
    <row r="2813" spans="1:14" x14ac:dyDescent="0.35">
      <c r="A2813" t="s">
        <v>3949</v>
      </c>
      <c r="B2813" t="s">
        <v>71</v>
      </c>
      <c r="C2813" t="s">
        <v>21</v>
      </c>
      <c r="D2813" t="s">
        <v>25</v>
      </c>
      <c r="E2813" t="s">
        <v>30</v>
      </c>
      <c r="F2813" s="2">
        <v>42551</v>
      </c>
      <c r="G2813" s="2">
        <v>30442</v>
      </c>
      <c r="H2813" s="4">
        <v>59047</v>
      </c>
      <c r="I2813" s="4">
        <v>25722</v>
      </c>
      <c r="J2813" s="4">
        <f>Table1[[#This Row],[Basic Salary]]+Table1[[#This Row],[Bonus]]</f>
        <v>84769</v>
      </c>
      <c r="K2813">
        <v>65</v>
      </c>
      <c r="L2813">
        <v>87</v>
      </c>
      <c r="M2813" t="s">
        <v>37</v>
      </c>
      <c r="N2813">
        <v>101</v>
      </c>
    </row>
    <row r="2814" spans="1:14" x14ac:dyDescent="0.35">
      <c r="A2814" t="s">
        <v>3311</v>
      </c>
      <c r="B2814" t="s">
        <v>129</v>
      </c>
      <c r="C2814" t="s">
        <v>15</v>
      </c>
      <c r="D2814" t="s">
        <v>25</v>
      </c>
      <c r="E2814" t="s">
        <v>26</v>
      </c>
      <c r="F2814" s="2">
        <v>45155</v>
      </c>
      <c r="G2814" s="2">
        <v>31900</v>
      </c>
      <c r="H2814" s="4">
        <v>64478</v>
      </c>
      <c r="I2814" s="4">
        <v>20236</v>
      </c>
      <c r="J2814" s="4">
        <f>Table1[[#This Row],[Basic Salary]]+Table1[[#This Row],[Bonus]]</f>
        <v>84714</v>
      </c>
      <c r="K2814">
        <v>75</v>
      </c>
      <c r="L2814">
        <v>65</v>
      </c>
      <c r="M2814" t="s">
        <v>31</v>
      </c>
      <c r="N2814">
        <v>101</v>
      </c>
    </row>
    <row r="2815" spans="1:14" x14ac:dyDescent="0.35">
      <c r="A2815" t="s">
        <v>3349</v>
      </c>
      <c r="B2815" t="s">
        <v>29</v>
      </c>
      <c r="C2815" t="s">
        <v>15</v>
      </c>
      <c r="D2815" t="s">
        <v>25</v>
      </c>
      <c r="E2815" t="s">
        <v>30</v>
      </c>
      <c r="F2815" s="2">
        <v>45917</v>
      </c>
      <c r="G2815" s="2">
        <v>33973</v>
      </c>
      <c r="H2815" s="4">
        <v>69173</v>
      </c>
      <c r="I2815" s="4">
        <v>15526</v>
      </c>
      <c r="J2815" s="4">
        <f>Table1[[#This Row],[Basic Salary]]+Table1[[#This Row],[Bonus]]</f>
        <v>84699</v>
      </c>
      <c r="K2815">
        <v>61</v>
      </c>
      <c r="L2815">
        <v>82</v>
      </c>
      <c r="M2815" t="s">
        <v>53</v>
      </c>
      <c r="N2815">
        <v>111</v>
      </c>
    </row>
    <row r="2816" spans="1:14" x14ac:dyDescent="0.35">
      <c r="A2816" t="s">
        <v>1718</v>
      </c>
      <c r="B2816" t="s">
        <v>45</v>
      </c>
      <c r="C2816" t="s">
        <v>21</v>
      </c>
      <c r="D2816" t="s">
        <v>16</v>
      </c>
      <c r="E2816" t="s">
        <v>22</v>
      </c>
      <c r="F2816" s="2">
        <v>42983</v>
      </c>
      <c r="G2816" s="2">
        <v>40217</v>
      </c>
      <c r="H2816" s="4">
        <v>65434</v>
      </c>
      <c r="I2816" s="4">
        <v>19260</v>
      </c>
      <c r="J2816" s="4">
        <f>Table1[[#This Row],[Basic Salary]]+Table1[[#This Row],[Bonus]]</f>
        <v>84694</v>
      </c>
      <c r="K2816">
        <v>97</v>
      </c>
      <c r="L2816">
        <v>95</v>
      </c>
      <c r="M2816" t="s">
        <v>23</v>
      </c>
      <c r="N2816">
        <v>113</v>
      </c>
    </row>
    <row r="2817" spans="1:14" x14ac:dyDescent="0.35">
      <c r="A2817" t="s">
        <v>3909</v>
      </c>
      <c r="B2817" t="s">
        <v>75</v>
      </c>
      <c r="C2817" t="s">
        <v>15</v>
      </c>
      <c r="D2817" t="s">
        <v>43</v>
      </c>
      <c r="E2817" t="s">
        <v>17</v>
      </c>
      <c r="F2817" s="2">
        <v>45358</v>
      </c>
      <c r="G2817" s="2">
        <v>31844</v>
      </c>
      <c r="H2817" s="4">
        <v>78827</v>
      </c>
      <c r="I2817" s="4">
        <v>5854</v>
      </c>
      <c r="J2817" s="4">
        <f>Table1[[#This Row],[Basic Salary]]+Table1[[#This Row],[Bonus]]</f>
        <v>84681</v>
      </c>
      <c r="K2817">
        <v>68</v>
      </c>
      <c r="L2817">
        <v>99</v>
      </c>
      <c r="M2817" t="s">
        <v>34</v>
      </c>
      <c r="N2817">
        <v>113</v>
      </c>
    </row>
    <row r="2818" spans="1:14" x14ac:dyDescent="0.35">
      <c r="A2818" t="s">
        <v>1247</v>
      </c>
      <c r="B2818" t="s">
        <v>69</v>
      </c>
      <c r="C2818" t="s">
        <v>15</v>
      </c>
      <c r="D2818" t="s">
        <v>81</v>
      </c>
      <c r="E2818" t="s">
        <v>65</v>
      </c>
      <c r="F2818" s="2">
        <v>42136</v>
      </c>
      <c r="G2818" s="2">
        <v>36973</v>
      </c>
      <c r="H2818" s="4">
        <v>71482</v>
      </c>
      <c r="I2818" s="4">
        <v>13150</v>
      </c>
      <c r="J2818" s="4">
        <f>Table1[[#This Row],[Basic Salary]]+Table1[[#This Row],[Bonus]]</f>
        <v>84632</v>
      </c>
      <c r="K2818">
        <v>100</v>
      </c>
      <c r="L2818">
        <v>64</v>
      </c>
      <c r="M2818" t="s">
        <v>27</v>
      </c>
      <c r="N2818">
        <v>113</v>
      </c>
    </row>
    <row r="2819" spans="1:14" x14ac:dyDescent="0.35">
      <c r="A2819" t="s">
        <v>1671</v>
      </c>
      <c r="B2819" t="s">
        <v>60</v>
      </c>
      <c r="C2819" t="s">
        <v>15</v>
      </c>
      <c r="D2819" t="s">
        <v>46</v>
      </c>
      <c r="E2819" t="s">
        <v>65</v>
      </c>
      <c r="F2819" s="2">
        <v>45382</v>
      </c>
      <c r="G2819" s="2">
        <v>40578</v>
      </c>
      <c r="H2819" s="4">
        <v>76950</v>
      </c>
      <c r="I2819" s="4">
        <v>7678</v>
      </c>
      <c r="J2819" s="4">
        <f>Table1[[#This Row],[Basic Salary]]+Table1[[#This Row],[Bonus]]</f>
        <v>84628</v>
      </c>
      <c r="K2819">
        <v>86</v>
      </c>
      <c r="L2819">
        <v>96</v>
      </c>
      <c r="M2819" t="s">
        <v>53</v>
      </c>
      <c r="N2819">
        <v>117</v>
      </c>
    </row>
    <row r="2820" spans="1:14" x14ac:dyDescent="0.35">
      <c r="A2820" t="s">
        <v>4338</v>
      </c>
      <c r="B2820" t="s">
        <v>93</v>
      </c>
      <c r="C2820" t="s">
        <v>21</v>
      </c>
      <c r="D2820" t="s">
        <v>16</v>
      </c>
      <c r="E2820" t="s">
        <v>22</v>
      </c>
      <c r="F2820" s="2">
        <v>45198</v>
      </c>
      <c r="G2820" s="2">
        <v>34035</v>
      </c>
      <c r="H2820" s="4">
        <v>75607</v>
      </c>
      <c r="I2820" s="4">
        <v>9002</v>
      </c>
      <c r="J2820" s="4">
        <f>Table1[[#This Row],[Basic Salary]]+Table1[[#This Row],[Bonus]]</f>
        <v>84609</v>
      </c>
      <c r="K2820">
        <v>80</v>
      </c>
      <c r="L2820">
        <v>78</v>
      </c>
      <c r="M2820" t="s">
        <v>34</v>
      </c>
      <c r="N2820">
        <v>115</v>
      </c>
    </row>
    <row r="2821" spans="1:14" x14ac:dyDescent="0.35">
      <c r="A2821" t="s">
        <v>1871</v>
      </c>
      <c r="B2821" t="s">
        <v>50</v>
      </c>
      <c r="C2821" t="s">
        <v>15</v>
      </c>
      <c r="D2821" t="s">
        <v>46</v>
      </c>
      <c r="E2821" t="s">
        <v>51</v>
      </c>
      <c r="F2821" s="2">
        <v>44150</v>
      </c>
      <c r="G2821" s="2">
        <v>29435</v>
      </c>
      <c r="H2821" s="4">
        <v>57032</v>
      </c>
      <c r="I2821" s="4">
        <v>27557</v>
      </c>
      <c r="J2821" s="4">
        <f>Table1[[#This Row],[Basic Salary]]+Table1[[#This Row],[Bonus]]</f>
        <v>84589</v>
      </c>
      <c r="K2821">
        <v>84</v>
      </c>
      <c r="L2821">
        <v>61</v>
      </c>
      <c r="M2821" t="s">
        <v>27</v>
      </c>
      <c r="N2821">
        <v>116</v>
      </c>
    </row>
    <row r="2822" spans="1:14" x14ac:dyDescent="0.35">
      <c r="A2822" t="s">
        <v>1872</v>
      </c>
      <c r="B2822" t="s">
        <v>29</v>
      </c>
      <c r="C2822" t="s">
        <v>21</v>
      </c>
      <c r="D2822" t="s">
        <v>46</v>
      </c>
      <c r="E2822" t="s">
        <v>51</v>
      </c>
      <c r="F2822" s="2">
        <v>42495</v>
      </c>
      <c r="G2822" s="2">
        <v>41095</v>
      </c>
      <c r="H2822" s="4">
        <v>79461</v>
      </c>
      <c r="I2822" s="4">
        <v>5100</v>
      </c>
      <c r="J2822" s="4">
        <f>Table1[[#This Row],[Basic Salary]]+Table1[[#This Row],[Bonus]]</f>
        <v>84561</v>
      </c>
      <c r="K2822">
        <v>99</v>
      </c>
      <c r="L2822">
        <v>83</v>
      </c>
      <c r="M2822" t="s">
        <v>37</v>
      </c>
      <c r="N2822">
        <v>113</v>
      </c>
    </row>
    <row r="2823" spans="1:14" x14ac:dyDescent="0.35">
      <c r="A2823" t="s">
        <v>3479</v>
      </c>
      <c r="B2823" t="s">
        <v>85</v>
      </c>
      <c r="C2823" t="s">
        <v>21</v>
      </c>
      <c r="D2823" t="s">
        <v>40</v>
      </c>
      <c r="E2823" t="s">
        <v>51</v>
      </c>
      <c r="F2823" s="2">
        <v>44851</v>
      </c>
      <c r="G2823" s="2">
        <v>34999</v>
      </c>
      <c r="H2823" s="4">
        <v>57549</v>
      </c>
      <c r="I2823" s="4">
        <v>26993</v>
      </c>
      <c r="J2823" s="4">
        <f>Table1[[#This Row],[Basic Salary]]+Table1[[#This Row],[Bonus]]</f>
        <v>84542</v>
      </c>
      <c r="K2823">
        <v>60</v>
      </c>
      <c r="L2823">
        <v>99</v>
      </c>
      <c r="M2823" t="s">
        <v>31</v>
      </c>
      <c r="N2823">
        <v>112</v>
      </c>
    </row>
    <row r="2824" spans="1:14" x14ac:dyDescent="0.35">
      <c r="A2824" t="s">
        <v>44</v>
      </c>
      <c r="B2824" t="s">
        <v>45</v>
      </c>
      <c r="C2824" t="s">
        <v>21</v>
      </c>
      <c r="D2824" t="s">
        <v>46</v>
      </c>
      <c r="E2824" t="s">
        <v>22</v>
      </c>
      <c r="F2824" s="2">
        <v>42943</v>
      </c>
      <c r="G2824" s="2">
        <v>29746</v>
      </c>
      <c r="H2824" s="4">
        <v>66347</v>
      </c>
      <c r="I2824" s="4">
        <v>18145</v>
      </c>
      <c r="J2824" s="4">
        <f>Table1[[#This Row],[Basic Salary]]+Table1[[#This Row],[Bonus]]</f>
        <v>84492</v>
      </c>
      <c r="K2824">
        <v>77</v>
      </c>
      <c r="L2824">
        <v>44</v>
      </c>
      <c r="M2824" t="s">
        <v>37</v>
      </c>
      <c r="N2824">
        <v>119</v>
      </c>
    </row>
    <row r="2825" spans="1:14" x14ac:dyDescent="0.35">
      <c r="A2825" t="s">
        <v>3430</v>
      </c>
      <c r="B2825" t="s">
        <v>48</v>
      </c>
      <c r="C2825" t="s">
        <v>15</v>
      </c>
      <c r="D2825" t="s">
        <v>25</v>
      </c>
      <c r="E2825" t="s">
        <v>51</v>
      </c>
      <c r="F2825" s="2">
        <v>45000</v>
      </c>
      <c r="G2825" s="2">
        <v>41192</v>
      </c>
      <c r="H2825" s="4">
        <v>67891</v>
      </c>
      <c r="I2825" s="4">
        <v>16582</v>
      </c>
      <c r="J2825" s="4">
        <f>Table1[[#This Row],[Basic Salary]]+Table1[[#This Row],[Bonus]]</f>
        <v>84473</v>
      </c>
      <c r="K2825">
        <v>81</v>
      </c>
      <c r="L2825">
        <v>45</v>
      </c>
      <c r="M2825" t="s">
        <v>18</v>
      </c>
      <c r="N2825">
        <v>101</v>
      </c>
    </row>
    <row r="2826" spans="1:14" x14ac:dyDescent="0.35">
      <c r="A2826" t="s">
        <v>585</v>
      </c>
      <c r="B2826" t="s">
        <v>87</v>
      </c>
      <c r="C2826" t="s">
        <v>21</v>
      </c>
      <c r="D2826" t="s">
        <v>16</v>
      </c>
      <c r="E2826" t="s">
        <v>22</v>
      </c>
      <c r="F2826" s="2">
        <v>44148</v>
      </c>
      <c r="G2826" s="2">
        <v>31454</v>
      </c>
      <c r="H2826" s="4">
        <v>70073</v>
      </c>
      <c r="I2826" s="4">
        <v>14396</v>
      </c>
      <c r="J2826" s="4">
        <f>Table1[[#This Row],[Basic Salary]]+Table1[[#This Row],[Bonus]]</f>
        <v>84469</v>
      </c>
      <c r="K2826">
        <v>90</v>
      </c>
      <c r="L2826">
        <v>74</v>
      </c>
      <c r="M2826" t="s">
        <v>53</v>
      </c>
      <c r="N2826">
        <v>116</v>
      </c>
    </row>
    <row r="2827" spans="1:14" x14ac:dyDescent="0.35">
      <c r="A2827" t="s">
        <v>3786</v>
      </c>
      <c r="B2827" t="s">
        <v>42</v>
      </c>
      <c r="C2827" t="s">
        <v>21</v>
      </c>
      <c r="D2827" t="s">
        <v>25</v>
      </c>
      <c r="E2827" t="s">
        <v>17</v>
      </c>
      <c r="F2827" s="2">
        <v>45316</v>
      </c>
      <c r="G2827" s="2">
        <v>32217</v>
      </c>
      <c r="H2827" s="4">
        <v>79225</v>
      </c>
      <c r="I2827" s="4">
        <v>5150</v>
      </c>
      <c r="J2827" s="4">
        <f>Table1[[#This Row],[Basic Salary]]+Table1[[#This Row],[Bonus]]</f>
        <v>84375</v>
      </c>
      <c r="K2827">
        <v>97</v>
      </c>
      <c r="L2827">
        <v>67</v>
      </c>
      <c r="M2827" t="s">
        <v>23</v>
      </c>
      <c r="N2827">
        <v>111</v>
      </c>
    </row>
    <row r="2828" spans="1:14" x14ac:dyDescent="0.35">
      <c r="A2828" t="s">
        <v>4602</v>
      </c>
      <c r="B2828" t="s">
        <v>14</v>
      </c>
      <c r="C2828" t="s">
        <v>21</v>
      </c>
      <c r="D2828" t="s">
        <v>25</v>
      </c>
      <c r="E2828" t="s">
        <v>51</v>
      </c>
      <c r="F2828" s="2">
        <v>42896</v>
      </c>
      <c r="G2828" s="2">
        <v>35831</v>
      </c>
      <c r="H2828" s="4">
        <v>63388</v>
      </c>
      <c r="I2828" s="4">
        <v>20965</v>
      </c>
      <c r="J2828" s="4">
        <f>Table1[[#This Row],[Basic Salary]]+Table1[[#This Row],[Bonus]]</f>
        <v>84353</v>
      </c>
      <c r="K2828">
        <v>68</v>
      </c>
      <c r="L2828">
        <v>95</v>
      </c>
      <c r="M2828" t="s">
        <v>37</v>
      </c>
      <c r="N2828">
        <v>110</v>
      </c>
    </row>
    <row r="2829" spans="1:14" x14ac:dyDescent="0.35">
      <c r="A2829" t="s">
        <v>4640</v>
      </c>
      <c r="B2829" t="s">
        <v>69</v>
      </c>
      <c r="C2829" t="s">
        <v>15</v>
      </c>
      <c r="D2829" t="s">
        <v>43</v>
      </c>
      <c r="E2829" t="s">
        <v>26</v>
      </c>
      <c r="F2829" s="2">
        <v>45470</v>
      </c>
      <c r="G2829" s="2">
        <v>32225</v>
      </c>
      <c r="H2829" s="4">
        <v>55891</v>
      </c>
      <c r="I2829" s="4">
        <v>28452</v>
      </c>
      <c r="J2829" s="4">
        <f>Table1[[#This Row],[Basic Salary]]+Table1[[#This Row],[Bonus]]</f>
        <v>84343</v>
      </c>
      <c r="K2829">
        <v>84</v>
      </c>
      <c r="L2829">
        <v>62</v>
      </c>
      <c r="M2829" t="s">
        <v>53</v>
      </c>
      <c r="N2829">
        <v>110</v>
      </c>
    </row>
    <row r="2830" spans="1:14" x14ac:dyDescent="0.35">
      <c r="A2830" t="s">
        <v>3437</v>
      </c>
      <c r="B2830" t="s">
        <v>29</v>
      </c>
      <c r="C2830" t="s">
        <v>21</v>
      </c>
      <c r="D2830" t="s">
        <v>81</v>
      </c>
      <c r="E2830" t="s">
        <v>30</v>
      </c>
      <c r="F2830" s="2">
        <v>42268</v>
      </c>
      <c r="G2830" s="2">
        <v>29530</v>
      </c>
      <c r="H2830" s="4">
        <v>76057</v>
      </c>
      <c r="I2830" s="4">
        <v>8263</v>
      </c>
      <c r="J2830" s="4">
        <f>Table1[[#This Row],[Basic Salary]]+Table1[[#This Row],[Bonus]]</f>
        <v>84320</v>
      </c>
      <c r="K2830">
        <v>87</v>
      </c>
      <c r="L2830">
        <v>65</v>
      </c>
      <c r="M2830" t="s">
        <v>31</v>
      </c>
      <c r="N2830">
        <v>119</v>
      </c>
    </row>
    <row r="2831" spans="1:14" x14ac:dyDescent="0.35">
      <c r="A2831" t="s">
        <v>4740</v>
      </c>
      <c r="B2831" t="s">
        <v>42</v>
      </c>
      <c r="C2831" t="s">
        <v>15</v>
      </c>
      <c r="D2831" t="s">
        <v>16</v>
      </c>
      <c r="E2831" t="s">
        <v>22</v>
      </c>
      <c r="F2831" s="2">
        <v>42298</v>
      </c>
      <c r="G2831" s="2">
        <v>32892</v>
      </c>
      <c r="H2831" s="4">
        <v>58750</v>
      </c>
      <c r="I2831" s="4">
        <v>25567</v>
      </c>
      <c r="J2831" s="4">
        <f>Table1[[#This Row],[Basic Salary]]+Table1[[#This Row],[Bonus]]</f>
        <v>84317</v>
      </c>
      <c r="K2831">
        <v>65</v>
      </c>
      <c r="L2831">
        <v>59</v>
      </c>
      <c r="M2831" t="s">
        <v>34</v>
      </c>
      <c r="N2831">
        <v>102</v>
      </c>
    </row>
    <row r="2832" spans="1:14" x14ac:dyDescent="0.35">
      <c r="A2832" t="s">
        <v>617</v>
      </c>
      <c r="B2832" t="s">
        <v>85</v>
      </c>
      <c r="C2832" t="s">
        <v>15</v>
      </c>
      <c r="D2832" t="s">
        <v>25</v>
      </c>
      <c r="E2832" t="s">
        <v>30</v>
      </c>
      <c r="F2832" s="2">
        <v>42093</v>
      </c>
      <c r="G2832" s="2">
        <v>40521</v>
      </c>
      <c r="H2832" s="4">
        <v>61170</v>
      </c>
      <c r="I2832" s="4">
        <v>23142</v>
      </c>
      <c r="J2832" s="4">
        <f>Table1[[#This Row],[Basic Salary]]+Table1[[#This Row],[Bonus]]</f>
        <v>84312</v>
      </c>
      <c r="K2832">
        <v>92</v>
      </c>
      <c r="L2832">
        <v>75</v>
      </c>
      <c r="M2832" t="s">
        <v>23</v>
      </c>
      <c r="N2832">
        <v>119</v>
      </c>
    </row>
    <row r="2833" spans="1:14" x14ac:dyDescent="0.35">
      <c r="A2833" t="s">
        <v>1468</v>
      </c>
      <c r="B2833" t="s">
        <v>48</v>
      </c>
      <c r="C2833" t="s">
        <v>21</v>
      </c>
      <c r="D2833" t="s">
        <v>46</v>
      </c>
      <c r="E2833" t="s">
        <v>17</v>
      </c>
      <c r="F2833" s="2">
        <v>43296</v>
      </c>
      <c r="G2833" s="2">
        <v>36589</v>
      </c>
      <c r="H2833" s="4">
        <v>65372</v>
      </c>
      <c r="I2833" s="4">
        <v>18936</v>
      </c>
      <c r="J2833" s="4">
        <f>Table1[[#This Row],[Basic Salary]]+Table1[[#This Row],[Bonus]]</f>
        <v>84308</v>
      </c>
      <c r="K2833">
        <v>96</v>
      </c>
      <c r="L2833">
        <v>65</v>
      </c>
      <c r="M2833" t="s">
        <v>34</v>
      </c>
      <c r="N2833">
        <v>114</v>
      </c>
    </row>
    <row r="2834" spans="1:14" x14ac:dyDescent="0.35">
      <c r="A2834" t="s">
        <v>315</v>
      </c>
      <c r="B2834" t="s">
        <v>89</v>
      </c>
      <c r="C2834" t="s">
        <v>21</v>
      </c>
      <c r="D2834" t="s">
        <v>16</v>
      </c>
      <c r="E2834" t="s">
        <v>22</v>
      </c>
      <c r="F2834" s="2">
        <v>44184</v>
      </c>
      <c r="G2834" s="2">
        <v>38259</v>
      </c>
      <c r="H2834" s="4">
        <v>78914</v>
      </c>
      <c r="I2834" s="4">
        <v>5388</v>
      </c>
      <c r="J2834" s="4">
        <f>Table1[[#This Row],[Basic Salary]]+Table1[[#This Row],[Bonus]]</f>
        <v>84302</v>
      </c>
      <c r="K2834">
        <v>61</v>
      </c>
      <c r="L2834">
        <v>73</v>
      </c>
      <c r="M2834" t="s">
        <v>18</v>
      </c>
      <c r="N2834">
        <v>109</v>
      </c>
    </row>
    <row r="2835" spans="1:14" x14ac:dyDescent="0.35">
      <c r="A2835" t="s">
        <v>3258</v>
      </c>
      <c r="B2835" t="s">
        <v>29</v>
      </c>
      <c r="C2835" t="s">
        <v>21</v>
      </c>
      <c r="D2835" t="s">
        <v>16</v>
      </c>
      <c r="E2835" t="s">
        <v>22</v>
      </c>
      <c r="F2835" s="2">
        <v>43242</v>
      </c>
      <c r="G2835" s="2">
        <v>38114</v>
      </c>
      <c r="H2835" s="4">
        <v>61818</v>
      </c>
      <c r="I2835" s="4">
        <v>22476</v>
      </c>
      <c r="J2835" s="4">
        <f>Table1[[#This Row],[Basic Salary]]+Table1[[#This Row],[Bonus]]</f>
        <v>84294</v>
      </c>
      <c r="K2835">
        <v>62</v>
      </c>
      <c r="L2835">
        <v>77</v>
      </c>
      <c r="M2835" t="s">
        <v>31</v>
      </c>
      <c r="N2835">
        <v>115</v>
      </c>
    </row>
    <row r="2836" spans="1:14" x14ac:dyDescent="0.35">
      <c r="A2836" t="s">
        <v>4449</v>
      </c>
      <c r="B2836" t="s">
        <v>39</v>
      </c>
      <c r="C2836" t="s">
        <v>15</v>
      </c>
      <c r="D2836" t="s">
        <v>43</v>
      </c>
      <c r="E2836" t="s">
        <v>22</v>
      </c>
      <c r="F2836" s="2">
        <v>43309</v>
      </c>
      <c r="G2836" s="2">
        <v>37581</v>
      </c>
      <c r="H2836" s="4">
        <v>65498</v>
      </c>
      <c r="I2836" s="4">
        <v>18795</v>
      </c>
      <c r="J2836" s="4">
        <f>Table1[[#This Row],[Basic Salary]]+Table1[[#This Row],[Bonus]]</f>
        <v>84293</v>
      </c>
      <c r="K2836">
        <v>77</v>
      </c>
      <c r="L2836">
        <v>96</v>
      </c>
      <c r="M2836" t="s">
        <v>27</v>
      </c>
      <c r="N2836">
        <v>105</v>
      </c>
    </row>
    <row r="2837" spans="1:14" x14ac:dyDescent="0.35">
      <c r="A2837" t="s">
        <v>4278</v>
      </c>
      <c r="B2837" t="s">
        <v>62</v>
      </c>
      <c r="C2837" t="s">
        <v>21</v>
      </c>
      <c r="D2837" t="s">
        <v>25</v>
      </c>
      <c r="E2837" t="s">
        <v>17</v>
      </c>
      <c r="F2837" s="2">
        <v>42142</v>
      </c>
      <c r="G2837" s="2">
        <v>31804</v>
      </c>
      <c r="H2837" s="4">
        <v>55001</v>
      </c>
      <c r="I2837" s="4">
        <v>29265</v>
      </c>
      <c r="J2837" s="4">
        <f>Table1[[#This Row],[Basic Salary]]+Table1[[#This Row],[Bonus]]</f>
        <v>84266</v>
      </c>
      <c r="K2837">
        <v>83</v>
      </c>
      <c r="L2837">
        <v>72</v>
      </c>
      <c r="M2837" t="s">
        <v>23</v>
      </c>
      <c r="N2837">
        <v>107</v>
      </c>
    </row>
    <row r="2838" spans="1:14" x14ac:dyDescent="0.35">
      <c r="A2838" t="s">
        <v>2437</v>
      </c>
      <c r="B2838" t="s">
        <v>42</v>
      </c>
      <c r="C2838" t="s">
        <v>21</v>
      </c>
      <c r="D2838" t="s">
        <v>16</v>
      </c>
      <c r="E2838" t="s">
        <v>17</v>
      </c>
      <c r="F2838" s="2">
        <v>42728</v>
      </c>
      <c r="G2838" s="2">
        <v>39568</v>
      </c>
      <c r="H2838" s="4">
        <v>67908</v>
      </c>
      <c r="I2838" s="4">
        <v>16336</v>
      </c>
      <c r="J2838" s="4">
        <f>Table1[[#This Row],[Basic Salary]]+Table1[[#This Row],[Bonus]]</f>
        <v>84244</v>
      </c>
      <c r="K2838">
        <v>96</v>
      </c>
      <c r="L2838">
        <v>41</v>
      </c>
      <c r="M2838" t="s">
        <v>31</v>
      </c>
      <c r="N2838">
        <v>113</v>
      </c>
    </row>
    <row r="2839" spans="1:14" x14ac:dyDescent="0.35">
      <c r="A2839" t="s">
        <v>4660</v>
      </c>
      <c r="B2839" t="s">
        <v>69</v>
      </c>
      <c r="C2839" t="s">
        <v>21</v>
      </c>
      <c r="D2839" t="s">
        <v>16</v>
      </c>
      <c r="E2839" t="s">
        <v>22</v>
      </c>
      <c r="F2839" s="2">
        <v>42204</v>
      </c>
      <c r="G2839" s="2">
        <v>30587</v>
      </c>
      <c r="H2839" s="4">
        <v>65944</v>
      </c>
      <c r="I2839" s="4">
        <v>18294</v>
      </c>
      <c r="J2839" s="4">
        <f>Table1[[#This Row],[Basic Salary]]+Table1[[#This Row],[Bonus]]</f>
        <v>84238</v>
      </c>
      <c r="K2839">
        <v>61</v>
      </c>
      <c r="L2839">
        <v>45</v>
      </c>
      <c r="M2839" t="s">
        <v>23</v>
      </c>
      <c r="N2839">
        <v>107</v>
      </c>
    </row>
    <row r="2840" spans="1:14" x14ac:dyDescent="0.35">
      <c r="A2840" t="s">
        <v>3971</v>
      </c>
      <c r="B2840" t="s">
        <v>87</v>
      </c>
      <c r="C2840" t="s">
        <v>21</v>
      </c>
      <c r="D2840" t="s">
        <v>46</v>
      </c>
      <c r="E2840" t="s">
        <v>26</v>
      </c>
      <c r="F2840" s="2">
        <v>45299</v>
      </c>
      <c r="G2840" s="2">
        <v>31474</v>
      </c>
      <c r="H2840" s="4">
        <v>70175</v>
      </c>
      <c r="I2840" s="4">
        <v>14060</v>
      </c>
      <c r="J2840" s="4">
        <f>Table1[[#This Row],[Basic Salary]]+Table1[[#This Row],[Bonus]]</f>
        <v>84235</v>
      </c>
      <c r="K2840">
        <v>71</v>
      </c>
      <c r="L2840">
        <v>67</v>
      </c>
      <c r="M2840" t="s">
        <v>31</v>
      </c>
      <c r="N2840">
        <v>110</v>
      </c>
    </row>
    <row r="2841" spans="1:14" x14ac:dyDescent="0.35">
      <c r="A2841" t="s">
        <v>3213</v>
      </c>
      <c r="B2841" t="s">
        <v>93</v>
      </c>
      <c r="C2841" t="s">
        <v>15</v>
      </c>
      <c r="D2841" t="s">
        <v>40</v>
      </c>
      <c r="E2841" t="s">
        <v>22</v>
      </c>
      <c r="F2841" s="2">
        <v>42787</v>
      </c>
      <c r="G2841" s="2">
        <v>39190</v>
      </c>
      <c r="H2841" s="4">
        <v>75895</v>
      </c>
      <c r="I2841" s="4">
        <v>8302</v>
      </c>
      <c r="J2841" s="4">
        <f>Table1[[#This Row],[Basic Salary]]+Table1[[#This Row],[Bonus]]</f>
        <v>84197</v>
      </c>
      <c r="K2841">
        <v>61</v>
      </c>
      <c r="L2841">
        <v>44</v>
      </c>
      <c r="M2841" t="s">
        <v>27</v>
      </c>
      <c r="N2841">
        <v>112</v>
      </c>
    </row>
    <row r="2842" spans="1:14" x14ac:dyDescent="0.35">
      <c r="A2842" t="s">
        <v>1797</v>
      </c>
      <c r="B2842" t="s">
        <v>95</v>
      </c>
      <c r="C2842" t="s">
        <v>15</v>
      </c>
      <c r="D2842" t="s">
        <v>81</v>
      </c>
      <c r="E2842" t="s">
        <v>22</v>
      </c>
      <c r="F2842" s="2">
        <v>42394</v>
      </c>
      <c r="G2842" s="2">
        <v>33549</v>
      </c>
      <c r="H2842" s="4">
        <v>68749</v>
      </c>
      <c r="I2842" s="4">
        <v>15430</v>
      </c>
      <c r="J2842" s="4">
        <f>Table1[[#This Row],[Basic Salary]]+Table1[[#This Row],[Bonus]]</f>
        <v>84179</v>
      </c>
      <c r="K2842">
        <v>67</v>
      </c>
      <c r="L2842">
        <v>51</v>
      </c>
      <c r="M2842" t="s">
        <v>23</v>
      </c>
      <c r="N2842">
        <v>107</v>
      </c>
    </row>
    <row r="2843" spans="1:14" x14ac:dyDescent="0.35">
      <c r="A2843" t="s">
        <v>929</v>
      </c>
      <c r="B2843" t="s">
        <v>48</v>
      </c>
      <c r="C2843" t="s">
        <v>21</v>
      </c>
      <c r="D2843" t="s">
        <v>25</v>
      </c>
      <c r="E2843" t="s">
        <v>26</v>
      </c>
      <c r="F2843" s="2">
        <v>42103</v>
      </c>
      <c r="G2843" s="2">
        <v>37870</v>
      </c>
      <c r="H2843" s="4">
        <v>66599</v>
      </c>
      <c r="I2843" s="4">
        <v>17517</v>
      </c>
      <c r="J2843" s="4">
        <f>Table1[[#This Row],[Basic Salary]]+Table1[[#This Row],[Bonus]]</f>
        <v>84116</v>
      </c>
      <c r="K2843">
        <v>76</v>
      </c>
      <c r="L2843">
        <v>45</v>
      </c>
      <c r="M2843" t="s">
        <v>53</v>
      </c>
      <c r="N2843">
        <v>104</v>
      </c>
    </row>
    <row r="2844" spans="1:14" x14ac:dyDescent="0.35">
      <c r="A2844" t="s">
        <v>3785</v>
      </c>
      <c r="B2844" t="s">
        <v>89</v>
      </c>
      <c r="C2844" t="s">
        <v>21</v>
      </c>
      <c r="D2844" t="s">
        <v>16</v>
      </c>
      <c r="E2844" t="s">
        <v>22</v>
      </c>
      <c r="F2844" s="2">
        <v>42478</v>
      </c>
      <c r="G2844" s="2">
        <v>40383</v>
      </c>
      <c r="H2844" s="4">
        <v>68993</v>
      </c>
      <c r="I2844" s="4">
        <v>15100</v>
      </c>
      <c r="J2844" s="4">
        <f>Table1[[#This Row],[Basic Salary]]+Table1[[#This Row],[Bonus]]</f>
        <v>84093</v>
      </c>
      <c r="K2844">
        <v>99</v>
      </c>
      <c r="L2844">
        <v>46</v>
      </c>
      <c r="M2844" t="s">
        <v>34</v>
      </c>
      <c r="N2844">
        <v>115</v>
      </c>
    </row>
    <row r="2845" spans="1:14" x14ac:dyDescent="0.35">
      <c r="A2845" t="s">
        <v>3541</v>
      </c>
      <c r="B2845" t="s">
        <v>20</v>
      </c>
      <c r="C2845" t="s">
        <v>21</v>
      </c>
      <c r="D2845" t="s">
        <v>33</v>
      </c>
      <c r="E2845" t="s">
        <v>17</v>
      </c>
      <c r="F2845" s="2">
        <v>42668</v>
      </c>
      <c r="G2845" s="2">
        <v>33878</v>
      </c>
      <c r="H2845" s="4">
        <v>64092</v>
      </c>
      <c r="I2845" s="4">
        <v>19960</v>
      </c>
      <c r="J2845" s="4">
        <f>Table1[[#This Row],[Basic Salary]]+Table1[[#This Row],[Bonus]]</f>
        <v>84052</v>
      </c>
      <c r="K2845">
        <v>82</v>
      </c>
      <c r="L2845">
        <v>66</v>
      </c>
      <c r="M2845" t="s">
        <v>37</v>
      </c>
      <c r="N2845">
        <v>103</v>
      </c>
    </row>
    <row r="2846" spans="1:14" x14ac:dyDescent="0.35">
      <c r="A2846" t="s">
        <v>3837</v>
      </c>
      <c r="B2846" t="s">
        <v>42</v>
      </c>
      <c r="C2846" t="s">
        <v>15</v>
      </c>
      <c r="D2846" t="s">
        <v>40</v>
      </c>
      <c r="E2846" t="s">
        <v>26</v>
      </c>
      <c r="F2846" s="2">
        <v>45183</v>
      </c>
      <c r="G2846" s="2">
        <v>34623</v>
      </c>
      <c r="H2846" s="4">
        <v>64324</v>
      </c>
      <c r="I2846" s="4">
        <v>19648</v>
      </c>
      <c r="J2846" s="4">
        <f>Table1[[#This Row],[Basic Salary]]+Table1[[#This Row],[Bonus]]</f>
        <v>83972</v>
      </c>
      <c r="K2846">
        <v>88</v>
      </c>
      <c r="L2846">
        <v>80</v>
      </c>
      <c r="M2846" t="s">
        <v>27</v>
      </c>
      <c r="N2846">
        <v>116</v>
      </c>
    </row>
    <row r="2847" spans="1:14" x14ac:dyDescent="0.35">
      <c r="A2847" t="s">
        <v>1201</v>
      </c>
      <c r="B2847" t="s">
        <v>77</v>
      </c>
      <c r="C2847" t="s">
        <v>15</v>
      </c>
      <c r="D2847" t="s">
        <v>81</v>
      </c>
      <c r="E2847" t="s">
        <v>17</v>
      </c>
      <c r="F2847" s="2">
        <v>44263</v>
      </c>
      <c r="G2847" s="2">
        <v>39902</v>
      </c>
      <c r="H2847" s="4">
        <v>63577</v>
      </c>
      <c r="I2847" s="4">
        <v>20304</v>
      </c>
      <c r="J2847" s="4">
        <f>Table1[[#This Row],[Basic Salary]]+Table1[[#This Row],[Bonus]]</f>
        <v>83881</v>
      </c>
      <c r="K2847">
        <v>91</v>
      </c>
      <c r="L2847">
        <v>67</v>
      </c>
      <c r="M2847" t="s">
        <v>23</v>
      </c>
      <c r="N2847">
        <v>113</v>
      </c>
    </row>
    <row r="2848" spans="1:14" x14ac:dyDescent="0.35">
      <c r="A2848" t="s">
        <v>823</v>
      </c>
      <c r="B2848" t="s">
        <v>29</v>
      </c>
      <c r="C2848" t="s">
        <v>15</v>
      </c>
      <c r="D2848" t="s">
        <v>33</v>
      </c>
      <c r="E2848" t="s">
        <v>26</v>
      </c>
      <c r="F2848" s="2">
        <v>44413</v>
      </c>
      <c r="G2848" s="2">
        <v>29585</v>
      </c>
      <c r="H2848" s="4">
        <v>66486</v>
      </c>
      <c r="I2848" s="4">
        <v>17377</v>
      </c>
      <c r="J2848" s="4">
        <f>Table1[[#This Row],[Basic Salary]]+Table1[[#This Row],[Bonus]]</f>
        <v>83863</v>
      </c>
      <c r="K2848">
        <v>96</v>
      </c>
      <c r="L2848">
        <v>64</v>
      </c>
      <c r="M2848" t="s">
        <v>31</v>
      </c>
      <c r="N2848">
        <v>119</v>
      </c>
    </row>
    <row r="2849" spans="1:14" x14ac:dyDescent="0.35">
      <c r="A2849" t="s">
        <v>1473</v>
      </c>
      <c r="B2849" t="s">
        <v>39</v>
      </c>
      <c r="C2849" t="s">
        <v>15</v>
      </c>
      <c r="D2849" t="s">
        <v>16</v>
      </c>
      <c r="E2849" t="s">
        <v>22</v>
      </c>
      <c r="F2849" s="2">
        <v>44624</v>
      </c>
      <c r="G2849" s="2">
        <v>34835</v>
      </c>
      <c r="H2849" s="4">
        <v>61181</v>
      </c>
      <c r="I2849" s="4">
        <v>22625</v>
      </c>
      <c r="J2849" s="4">
        <f>Table1[[#This Row],[Basic Salary]]+Table1[[#This Row],[Bonus]]</f>
        <v>83806</v>
      </c>
      <c r="K2849">
        <v>83</v>
      </c>
      <c r="L2849">
        <v>68</v>
      </c>
      <c r="M2849" t="s">
        <v>31</v>
      </c>
      <c r="N2849">
        <v>104</v>
      </c>
    </row>
    <row r="2850" spans="1:14" x14ac:dyDescent="0.35">
      <c r="A2850" t="s">
        <v>3239</v>
      </c>
      <c r="B2850" t="s">
        <v>39</v>
      </c>
      <c r="C2850" t="s">
        <v>21</v>
      </c>
      <c r="D2850" t="s">
        <v>33</v>
      </c>
      <c r="E2850" t="s">
        <v>30</v>
      </c>
      <c r="F2850" s="2">
        <v>45264</v>
      </c>
      <c r="G2850" s="2">
        <v>35784</v>
      </c>
      <c r="H2850" s="4">
        <v>58646</v>
      </c>
      <c r="I2850" s="4">
        <v>25144</v>
      </c>
      <c r="J2850" s="4">
        <f>Table1[[#This Row],[Basic Salary]]+Table1[[#This Row],[Bonus]]</f>
        <v>83790</v>
      </c>
      <c r="K2850">
        <v>87</v>
      </c>
      <c r="L2850">
        <v>69</v>
      </c>
      <c r="M2850" t="s">
        <v>31</v>
      </c>
      <c r="N2850">
        <v>104</v>
      </c>
    </row>
    <row r="2851" spans="1:14" x14ac:dyDescent="0.35">
      <c r="A2851" t="s">
        <v>1603</v>
      </c>
      <c r="B2851" t="s">
        <v>69</v>
      </c>
      <c r="C2851" t="s">
        <v>15</v>
      </c>
      <c r="D2851" t="s">
        <v>81</v>
      </c>
      <c r="E2851" t="s">
        <v>30</v>
      </c>
      <c r="F2851" s="2">
        <v>42791</v>
      </c>
      <c r="G2851" s="2">
        <v>37632</v>
      </c>
      <c r="H2851" s="4">
        <v>61732</v>
      </c>
      <c r="I2851" s="4">
        <v>22053</v>
      </c>
      <c r="J2851" s="4">
        <f>Table1[[#This Row],[Basic Salary]]+Table1[[#This Row],[Bonus]]</f>
        <v>83785</v>
      </c>
      <c r="K2851">
        <v>61</v>
      </c>
      <c r="L2851">
        <v>71</v>
      </c>
      <c r="M2851" t="s">
        <v>31</v>
      </c>
      <c r="N2851">
        <v>106</v>
      </c>
    </row>
    <row r="2852" spans="1:14" x14ac:dyDescent="0.35">
      <c r="A2852" t="s">
        <v>3804</v>
      </c>
      <c r="B2852" t="s">
        <v>42</v>
      </c>
      <c r="C2852" t="s">
        <v>21</v>
      </c>
      <c r="D2852" t="s">
        <v>16</v>
      </c>
      <c r="E2852" t="s">
        <v>26</v>
      </c>
      <c r="F2852" s="2">
        <v>43229</v>
      </c>
      <c r="G2852" s="2">
        <v>37703</v>
      </c>
      <c r="H2852" s="4">
        <v>59389</v>
      </c>
      <c r="I2852" s="4">
        <v>24395</v>
      </c>
      <c r="J2852" s="4">
        <f>Table1[[#This Row],[Basic Salary]]+Table1[[#This Row],[Bonus]]</f>
        <v>83784</v>
      </c>
      <c r="K2852">
        <v>89</v>
      </c>
      <c r="L2852">
        <v>70</v>
      </c>
      <c r="M2852" t="s">
        <v>23</v>
      </c>
      <c r="N2852">
        <v>116</v>
      </c>
    </row>
    <row r="2853" spans="1:14" x14ac:dyDescent="0.35">
      <c r="A2853" t="s">
        <v>761</v>
      </c>
      <c r="B2853" t="s">
        <v>39</v>
      </c>
      <c r="C2853" t="s">
        <v>21</v>
      </c>
      <c r="D2853" t="s">
        <v>40</v>
      </c>
      <c r="E2853" t="s">
        <v>51</v>
      </c>
      <c r="F2853" s="2">
        <v>42172</v>
      </c>
      <c r="G2853" s="2">
        <v>35210</v>
      </c>
      <c r="H2853" s="4">
        <v>73029</v>
      </c>
      <c r="I2853" s="4">
        <v>10743</v>
      </c>
      <c r="J2853" s="4">
        <f>Table1[[#This Row],[Basic Salary]]+Table1[[#This Row],[Bonus]]</f>
        <v>83772</v>
      </c>
      <c r="K2853">
        <v>95</v>
      </c>
      <c r="L2853">
        <v>85</v>
      </c>
      <c r="M2853" t="s">
        <v>53</v>
      </c>
      <c r="N2853">
        <v>118</v>
      </c>
    </row>
    <row r="2854" spans="1:14" x14ac:dyDescent="0.35">
      <c r="A2854" t="s">
        <v>127</v>
      </c>
      <c r="B2854" t="s">
        <v>48</v>
      </c>
      <c r="C2854" t="s">
        <v>15</v>
      </c>
      <c r="D2854" t="s">
        <v>40</v>
      </c>
      <c r="E2854" t="s">
        <v>65</v>
      </c>
      <c r="F2854" s="2">
        <v>43458</v>
      </c>
      <c r="G2854" s="2">
        <v>33453</v>
      </c>
      <c r="H2854" s="4">
        <v>69608</v>
      </c>
      <c r="I2854" s="4">
        <v>14163</v>
      </c>
      <c r="J2854" s="4">
        <f>Table1[[#This Row],[Basic Salary]]+Table1[[#This Row],[Bonus]]</f>
        <v>83771</v>
      </c>
      <c r="K2854">
        <v>98</v>
      </c>
      <c r="L2854">
        <v>84</v>
      </c>
      <c r="M2854" t="s">
        <v>31</v>
      </c>
      <c r="N2854">
        <v>118</v>
      </c>
    </row>
    <row r="2855" spans="1:14" x14ac:dyDescent="0.35">
      <c r="A2855" t="s">
        <v>3205</v>
      </c>
      <c r="B2855" t="s">
        <v>75</v>
      </c>
      <c r="C2855" t="s">
        <v>21</v>
      </c>
      <c r="D2855" t="s">
        <v>40</v>
      </c>
      <c r="E2855" t="s">
        <v>30</v>
      </c>
      <c r="F2855" s="2">
        <v>42430</v>
      </c>
      <c r="G2855" s="2">
        <v>32878</v>
      </c>
      <c r="H2855" s="4">
        <v>69906</v>
      </c>
      <c r="I2855" s="4">
        <v>13859</v>
      </c>
      <c r="J2855" s="4">
        <f>Table1[[#This Row],[Basic Salary]]+Table1[[#This Row],[Bonus]]</f>
        <v>83765</v>
      </c>
      <c r="K2855">
        <v>100</v>
      </c>
      <c r="L2855">
        <v>71</v>
      </c>
      <c r="M2855" t="s">
        <v>31</v>
      </c>
      <c r="N2855">
        <v>104</v>
      </c>
    </row>
    <row r="2856" spans="1:14" x14ac:dyDescent="0.35">
      <c r="A2856" t="s">
        <v>2663</v>
      </c>
      <c r="B2856" t="s">
        <v>129</v>
      </c>
      <c r="C2856" t="s">
        <v>21</v>
      </c>
      <c r="D2856" t="s">
        <v>40</v>
      </c>
      <c r="E2856" t="s">
        <v>17</v>
      </c>
      <c r="F2856" s="2">
        <v>42636</v>
      </c>
      <c r="G2856" s="2">
        <v>36128</v>
      </c>
      <c r="H2856" s="4">
        <v>78228</v>
      </c>
      <c r="I2856" s="4">
        <v>5525</v>
      </c>
      <c r="J2856" s="4">
        <f>Table1[[#This Row],[Basic Salary]]+Table1[[#This Row],[Bonus]]</f>
        <v>83753</v>
      </c>
      <c r="K2856">
        <v>68</v>
      </c>
      <c r="L2856">
        <v>52</v>
      </c>
      <c r="M2856" t="s">
        <v>31</v>
      </c>
      <c r="N2856">
        <v>103</v>
      </c>
    </row>
    <row r="2857" spans="1:14" x14ac:dyDescent="0.35">
      <c r="A2857" t="s">
        <v>2633</v>
      </c>
      <c r="B2857" t="s">
        <v>39</v>
      </c>
      <c r="C2857" t="s">
        <v>21</v>
      </c>
      <c r="D2857" t="s">
        <v>25</v>
      </c>
      <c r="E2857" t="s">
        <v>51</v>
      </c>
      <c r="F2857" s="2">
        <v>44734</v>
      </c>
      <c r="G2857" s="2">
        <v>31137</v>
      </c>
      <c r="H2857" s="4">
        <v>77215</v>
      </c>
      <c r="I2857" s="4">
        <v>6536</v>
      </c>
      <c r="J2857" s="4">
        <f>Table1[[#This Row],[Basic Salary]]+Table1[[#This Row],[Bonus]]</f>
        <v>83751</v>
      </c>
      <c r="K2857">
        <v>91</v>
      </c>
      <c r="L2857">
        <v>92</v>
      </c>
      <c r="M2857" t="s">
        <v>27</v>
      </c>
      <c r="N2857">
        <v>101</v>
      </c>
    </row>
    <row r="2858" spans="1:14" x14ac:dyDescent="0.35">
      <c r="A2858" t="s">
        <v>2831</v>
      </c>
      <c r="B2858" t="s">
        <v>42</v>
      </c>
      <c r="C2858" t="s">
        <v>21</v>
      </c>
      <c r="D2858" t="s">
        <v>16</v>
      </c>
      <c r="E2858" t="s">
        <v>51</v>
      </c>
      <c r="F2858" s="2">
        <v>43177</v>
      </c>
      <c r="G2858" s="2">
        <v>31995</v>
      </c>
      <c r="H2858" s="4">
        <v>57702</v>
      </c>
      <c r="I2858" s="4">
        <v>26017</v>
      </c>
      <c r="J2858" s="4">
        <f>Table1[[#This Row],[Basic Salary]]+Table1[[#This Row],[Bonus]]</f>
        <v>83719</v>
      </c>
      <c r="K2858">
        <v>69</v>
      </c>
      <c r="L2858">
        <v>47</v>
      </c>
      <c r="M2858" t="s">
        <v>31</v>
      </c>
      <c r="N2858">
        <v>110</v>
      </c>
    </row>
    <row r="2859" spans="1:14" x14ac:dyDescent="0.35">
      <c r="A2859" t="s">
        <v>4811</v>
      </c>
      <c r="B2859" t="s">
        <v>89</v>
      </c>
      <c r="C2859" t="s">
        <v>21</v>
      </c>
      <c r="D2859" t="s">
        <v>16</v>
      </c>
      <c r="E2859" t="s">
        <v>30</v>
      </c>
      <c r="F2859" s="2">
        <v>42697</v>
      </c>
      <c r="G2859" s="2">
        <v>32161</v>
      </c>
      <c r="H2859" s="4">
        <v>65581</v>
      </c>
      <c r="I2859" s="4">
        <v>18130</v>
      </c>
      <c r="J2859" s="4">
        <f>Table1[[#This Row],[Basic Salary]]+Table1[[#This Row],[Bonus]]</f>
        <v>83711</v>
      </c>
      <c r="K2859">
        <v>76</v>
      </c>
      <c r="L2859">
        <v>88</v>
      </c>
      <c r="M2859" t="s">
        <v>53</v>
      </c>
      <c r="N2859">
        <v>113</v>
      </c>
    </row>
    <row r="2860" spans="1:14" x14ac:dyDescent="0.35">
      <c r="A2860" t="s">
        <v>3844</v>
      </c>
      <c r="B2860" t="s">
        <v>87</v>
      </c>
      <c r="C2860" t="s">
        <v>21</v>
      </c>
      <c r="D2860" t="s">
        <v>25</v>
      </c>
      <c r="E2860" t="s">
        <v>17</v>
      </c>
      <c r="F2860" s="2">
        <v>43982</v>
      </c>
      <c r="G2860" s="2">
        <v>35730</v>
      </c>
      <c r="H2860" s="4">
        <v>72244</v>
      </c>
      <c r="I2860" s="4">
        <v>11466</v>
      </c>
      <c r="J2860" s="4">
        <f>Table1[[#This Row],[Basic Salary]]+Table1[[#This Row],[Bonus]]</f>
        <v>83710</v>
      </c>
      <c r="K2860">
        <v>64</v>
      </c>
      <c r="L2860">
        <v>100</v>
      </c>
      <c r="M2860" t="s">
        <v>31</v>
      </c>
      <c r="N2860">
        <v>112</v>
      </c>
    </row>
    <row r="2861" spans="1:14" x14ac:dyDescent="0.35">
      <c r="A2861" t="s">
        <v>4072</v>
      </c>
      <c r="B2861" t="s">
        <v>89</v>
      </c>
      <c r="C2861" t="s">
        <v>21</v>
      </c>
      <c r="D2861" t="s">
        <v>43</v>
      </c>
      <c r="E2861" t="s">
        <v>17</v>
      </c>
      <c r="F2861" s="2">
        <v>45205</v>
      </c>
      <c r="G2861" s="2">
        <v>37160</v>
      </c>
      <c r="H2861" s="4">
        <v>67538</v>
      </c>
      <c r="I2861" s="4">
        <v>16163</v>
      </c>
      <c r="J2861" s="4">
        <f>Table1[[#This Row],[Basic Salary]]+Table1[[#This Row],[Bonus]]</f>
        <v>83701</v>
      </c>
      <c r="K2861">
        <v>94</v>
      </c>
      <c r="L2861">
        <v>61</v>
      </c>
      <c r="M2861" t="s">
        <v>53</v>
      </c>
      <c r="N2861">
        <v>119</v>
      </c>
    </row>
    <row r="2862" spans="1:14" x14ac:dyDescent="0.35">
      <c r="A2862" t="s">
        <v>428</v>
      </c>
      <c r="B2862" t="s">
        <v>93</v>
      </c>
      <c r="C2862" t="s">
        <v>21</v>
      </c>
      <c r="D2862" t="s">
        <v>40</v>
      </c>
      <c r="E2862" t="s">
        <v>26</v>
      </c>
      <c r="F2862" s="2">
        <v>43083</v>
      </c>
      <c r="G2862" s="2">
        <v>32927</v>
      </c>
      <c r="H2862" s="4">
        <v>60200</v>
      </c>
      <c r="I2862" s="4">
        <v>23489</v>
      </c>
      <c r="J2862" s="4">
        <f>Table1[[#This Row],[Basic Salary]]+Table1[[#This Row],[Bonus]]</f>
        <v>83689</v>
      </c>
      <c r="K2862">
        <v>63</v>
      </c>
      <c r="L2862">
        <v>49</v>
      </c>
      <c r="M2862" t="s">
        <v>34</v>
      </c>
      <c r="N2862">
        <v>104</v>
      </c>
    </row>
    <row r="2863" spans="1:14" x14ac:dyDescent="0.35">
      <c r="A2863" t="s">
        <v>4327</v>
      </c>
      <c r="B2863" t="s">
        <v>20</v>
      </c>
      <c r="C2863" t="s">
        <v>15</v>
      </c>
      <c r="D2863" t="s">
        <v>33</v>
      </c>
      <c r="E2863" t="s">
        <v>26</v>
      </c>
      <c r="F2863" s="2">
        <v>42130</v>
      </c>
      <c r="G2863" s="2">
        <v>36021</v>
      </c>
      <c r="H2863" s="4">
        <v>75182</v>
      </c>
      <c r="I2863" s="4">
        <v>8475</v>
      </c>
      <c r="J2863" s="4">
        <f>Table1[[#This Row],[Basic Salary]]+Table1[[#This Row],[Bonus]]</f>
        <v>83657</v>
      </c>
      <c r="K2863">
        <v>95</v>
      </c>
      <c r="L2863">
        <v>89</v>
      </c>
      <c r="M2863" t="s">
        <v>31</v>
      </c>
      <c r="N2863">
        <v>108</v>
      </c>
    </row>
    <row r="2864" spans="1:14" x14ac:dyDescent="0.35">
      <c r="A2864" t="s">
        <v>1860</v>
      </c>
      <c r="B2864" t="s">
        <v>36</v>
      </c>
      <c r="C2864" t="s">
        <v>21</v>
      </c>
      <c r="D2864" t="s">
        <v>46</v>
      </c>
      <c r="E2864" t="s">
        <v>22</v>
      </c>
      <c r="F2864" s="2">
        <v>42769</v>
      </c>
      <c r="G2864" s="2">
        <v>35828</v>
      </c>
      <c r="H2864" s="4">
        <v>55025</v>
      </c>
      <c r="I2864" s="4">
        <v>28629</v>
      </c>
      <c r="J2864" s="4">
        <f>Table1[[#This Row],[Basic Salary]]+Table1[[#This Row],[Bonus]]</f>
        <v>83654</v>
      </c>
      <c r="K2864">
        <v>83</v>
      </c>
      <c r="L2864">
        <v>61</v>
      </c>
      <c r="M2864" t="s">
        <v>23</v>
      </c>
      <c r="N2864">
        <v>106</v>
      </c>
    </row>
    <row r="2865" spans="1:14" x14ac:dyDescent="0.35">
      <c r="A2865" t="s">
        <v>3277</v>
      </c>
      <c r="B2865" t="s">
        <v>50</v>
      </c>
      <c r="C2865" t="s">
        <v>21</v>
      </c>
      <c r="D2865" t="s">
        <v>16</v>
      </c>
      <c r="E2865" t="s">
        <v>17</v>
      </c>
      <c r="F2865" s="2">
        <v>42744</v>
      </c>
      <c r="G2865" s="2">
        <v>29909</v>
      </c>
      <c r="H2865" s="4">
        <v>54974</v>
      </c>
      <c r="I2865" s="4">
        <v>28661</v>
      </c>
      <c r="J2865" s="4">
        <f>Table1[[#This Row],[Basic Salary]]+Table1[[#This Row],[Bonus]]</f>
        <v>83635</v>
      </c>
      <c r="K2865">
        <v>97</v>
      </c>
      <c r="L2865">
        <v>100</v>
      </c>
      <c r="M2865" t="s">
        <v>37</v>
      </c>
      <c r="N2865">
        <v>106</v>
      </c>
    </row>
    <row r="2866" spans="1:14" x14ac:dyDescent="0.35">
      <c r="A2866" t="s">
        <v>3003</v>
      </c>
      <c r="B2866" t="s">
        <v>69</v>
      </c>
      <c r="C2866" t="s">
        <v>21</v>
      </c>
      <c r="D2866" t="s">
        <v>25</v>
      </c>
      <c r="E2866" t="s">
        <v>65</v>
      </c>
      <c r="F2866" s="2">
        <v>43816</v>
      </c>
      <c r="G2866" s="2">
        <v>33319</v>
      </c>
      <c r="H2866" s="4">
        <v>75498</v>
      </c>
      <c r="I2866" s="4">
        <v>8128</v>
      </c>
      <c r="J2866" s="4">
        <f>Table1[[#This Row],[Basic Salary]]+Table1[[#This Row],[Bonus]]</f>
        <v>83626</v>
      </c>
      <c r="K2866">
        <v>68</v>
      </c>
      <c r="L2866">
        <v>94</v>
      </c>
      <c r="M2866" t="s">
        <v>53</v>
      </c>
      <c r="N2866">
        <v>111</v>
      </c>
    </row>
    <row r="2867" spans="1:14" x14ac:dyDescent="0.35">
      <c r="A2867" t="s">
        <v>2013</v>
      </c>
      <c r="B2867" t="s">
        <v>71</v>
      </c>
      <c r="C2867" t="s">
        <v>21</v>
      </c>
      <c r="D2867" t="s">
        <v>16</v>
      </c>
      <c r="E2867" t="s">
        <v>22</v>
      </c>
      <c r="F2867" s="2">
        <v>45072</v>
      </c>
      <c r="G2867" s="2">
        <v>39954</v>
      </c>
      <c r="H2867" s="4">
        <v>59431</v>
      </c>
      <c r="I2867" s="4">
        <v>24187</v>
      </c>
      <c r="J2867" s="4">
        <f>Table1[[#This Row],[Basic Salary]]+Table1[[#This Row],[Bonus]]</f>
        <v>83618</v>
      </c>
      <c r="K2867">
        <v>75</v>
      </c>
      <c r="L2867">
        <v>74</v>
      </c>
      <c r="M2867" t="s">
        <v>34</v>
      </c>
      <c r="N2867">
        <v>118</v>
      </c>
    </row>
    <row r="2868" spans="1:14" x14ac:dyDescent="0.35">
      <c r="A2868" t="s">
        <v>3176</v>
      </c>
      <c r="B2868" t="s">
        <v>45</v>
      </c>
      <c r="C2868" t="s">
        <v>21</v>
      </c>
      <c r="D2868" t="s">
        <v>33</v>
      </c>
      <c r="E2868" t="s">
        <v>65</v>
      </c>
      <c r="F2868" s="2">
        <v>42337</v>
      </c>
      <c r="G2868" s="2">
        <v>37045</v>
      </c>
      <c r="H2868" s="4">
        <v>67254</v>
      </c>
      <c r="I2868" s="4">
        <v>16292</v>
      </c>
      <c r="J2868" s="4">
        <f>Table1[[#This Row],[Basic Salary]]+Table1[[#This Row],[Bonus]]</f>
        <v>83546</v>
      </c>
      <c r="K2868">
        <v>81</v>
      </c>
      <c r="L2868">
        <v>78</v>
      </c>
      <c r="M2868" t="s">
        <v>18</v>
      </c>
      <c r="N2868">
        <v>106</v>
      </c>
    </row>
    <row r="2869" spans="1:14" x14ac:dyDescent="0.35">
      <c r="A2869" t="s">
        <v>3244</v>
      </c>
      <c r="B2869" t="s">
        <v>62</v>
      </c>
      <c r="C2869" t="s">
        <v>15</v>
      </c>
      <c r="D2869" t="s">
        <v>81</v>
      </c>
      <c r="E2869" t="s">
        <v>65</v>
      </c>
      <c r="F2869" s="2">
        <v>42279</v>
      </c>
      <c r="G2869" s="2">
        <v>39024</v>
      </c>
      <c r="H2869" s="4">
        <v>57632</v>
      </c>
      <c r="I2869" s="4">
        <v>25893</v>
      </c>
      <c r="J2869" s="4">
        <f>Table1[[#This Row],[Basic Salary]]+Table1[[#This Row],[Bonus]]</f>
        <v>83525</v>
      </c>
      <c r="K2869">
        <v>85</v>
      </c>
      <c r="L2869">
        <v>86</v>
      </c>
      <c r="M2869" t="s">
        <v>37</v>
      </c>
      <c r="N2869">
        <v>111</v>
      </c>
    </row>
    <row r="2870" spans="1:14" x14ac:dyDescent="0.35">
      <c r="A2870" t="s">
        <v>4355</v>
      </c>
      <c r="B2870" t="s">
        <v>29</v>
      </c>
      <c r="C2870" t="s">
        <v>15</v>
      </c>
      <c r="D2870" t="s">
        <v>81</v>
      </c>
      <c r="E2870" t="s">
        <v>51</v>
      </c>
      <c r="F2870" s="2">
        <v>44561</v>
      </c>
      <c r="G2870" s="2">
        <v>32263</v>
      </c>
      <c r="H2870" s="4">
        <v>56224</v>
      </c>
      <c r="I2870" s="4">
        <v>27268</v>
      </c>
      <c r="J2870" s="4">
        <f>Table1[[#This Row],[Basic Salary]]+Table1[[#This Row],[Bonus]]</f>
        <v>83492</v>
      </c>
      <c r="K2870">
        <v>60</v>
      </c>
      <c r="L2870">
        <v>53</v>
      </c>
      <c r="M2870" t="s">
        <v>27</v>
      </c>
      <c r="N2870">
        <v>101</v>
      </c>
    </row>
    <row r="2871" spans="1:14" x14ac:dyDescent="0.35">
      <c r="A2871" t="s">
        <v>1543</v>
      </c>
      <c r="B2871" t="s">
        <v>57</v>
      </c>
      <c r="C2871" t="s">
        <v>21</v>
      </c>
      <c r="D2871" t="s">
        <v>43</v>
      </c>
      <c r="E2871" t="s">
        <v>30</v>
      </c>
      <c r="F2871" s="2">
        <v>42434</v>
      </c>
      <c r="G2871" s="2">
        <v>39118</v>
      </c>
      <c r="H2871" s="4">
        <v>54861</v>
      </c>
      <c r="I2871" s="4">
        <v>28596</v>
      </c>
      <c r="J2871" s="4">
        <f>Table1[[#This Row],[Basic Salary]]+Table1[[#This Row],[Bonus]]</f>
        <v>83457</v>
      </c>
      <c r="K2871">
        <v>82</v>
      </c>
      <c r="L2871">
        <v>85</v>
      </c>
      <c r="M2871" t="s">
        <v>18</v>
      </c>
      <c r="N2871">
        <v>118</v>
      </c>
    </row>
    <row r="2872" spans="1:14" x14ac:dyDescent="0.35">
      <c r="A2872" t="s">
        <v>4743</v>
      </c>
      <c r="B2872" t="s">
        <v>129</v>
      </c>
      <c r="C2872" t="s">
        <v>21</v>
      </c>
      <c r="D2872" t="s">
        <v>33</v>
      </c>
      <c r="E2872" t="s">
        <v>26</v>
      </c>
      <c r="F2872" s="2">
        <v>43048</v>
      </c>
      <c r="G2872" s="2">
        <v>35099</v>
      </c>
      <c r="H2872" s="4">
        <v>58019</v>
      </c>
      <c r="I2872" s="4">
        <v>25423</v>
      </c>
      <c r="J2872" s="4">
        <f>Table1[[#This Row],[Basic Salary]]+Table1[[#This Row],[Bonus]]</f>
        <v>83442</v>
      </c>
      <c r="K2872">
        <v>89</v>
      </c>
      <c r="L2872">
        <v>64</v>
      </c>
      <c r="M2872" t="s">
        <v>23</v>
      </c>
      <c r="N2872">
        <v>107</v>
      </c>
    </row>
    <row r="2873" spans="1:14" x14ac:dyDescent="0.35">
      <c r="A2873" t="s">
        <v>1849</v>
      </c>
      <c r="B2873" t="s">
        <v>36</v>
      </c>
      <c r="C2873" t="s">
        <v>21</v>
      </c>
      <c r="D2873" t="s">
        <v>16</v>
      </c>
      <c r="E2873" t="s">
        <v>30</v>
      </c>
      <c r="F2873" s="2">
        <v>44970</v>
      </c>
      <c r="G2873" s="2">
        <v>37673</v>
      </c>
      <c r="H2873" s="4">
        <v>61055</v>
      </c>
      <c r="I2873" s="4">
        <v>22368</v>
      </c>
      <c r="J2873" s="4">
        <f>Table1[[#This Row],[Basic Salary]]+Table1[[#This Row],[Bonus]]</f>
        <v>83423</v>
      </c>
      <c r="K2873">
        <v>69</v>
      </c>
      <c r="L2873">
        <v>65</v>
      </c>
      <c r="M2873" t="s">
        <v>27</v>
      </c>
      <c r="N2873">
        <v>119</v>
      </c>
    </row>
    <row r="2874" spans="1:14" x14ac:dyDescent="0.35">
      <c r="A2874" t="s">
        <v>1359</v>
      </c>
      <c r="B2874" t="s">
        <v>50</v>
      </c>
      <c r="C2874" t="s">
        <v>15</v>
      </c>
      <c r="D2874" t="s">
        <v>16</v>
      </c>
      <c r="E2874" t="s">
        <v>26</v>
      </c>
      <c r="F2874" s="2">
        <v>44869</v>
      </c>
      <c r="G2874" s="2">
        <v>30490</v>
      </c>
      <c r="H2874" s="4">
        <v>74241</v>
      </c>
      <c r="I2874" s="4">
        <v>9170</v>
      </c>
      <c r="J2874" s="4">
        <f>Table1[[#This Row],[Basic Salary]]+Table1[[#This Row],[Bonus]]</f>
        <v>83411</v>
      </c>
      <c r="K2874">
        <v>60</v>
      </c>
      <c r="L2874">
        <v>50</v>
      </c>
      <c r="M2874" t="s">
        <v>23</v>
      </c>
      <c r="N2874">
        <v>104</v>
      </c>
    </row>
    <row r="2875" spans="1:14" x14ac:dyDescent="0.35">
      <c r="A2875" t="s">
        <v>4990</v>
      </c>
      <c r="B2875" t="s">
        <v>129</v>
      </c>
      <c r="C2875" t="s">
        <v>15</v>
      </c>
      <c r="D2875" t="s">
        <v>40</v>
      </c>
      <c r="E2875" t="s">
        <v>17</v>
      </c>
      <c r="F2875" s="2">
        <v>43065</v>
      </c>
      <c r="G2875" s="2">
        <v>40538</v>
      </c>
      <c r="H2875" s="4">
        <v>67689</v>
      </c>
      <c r="I2875" s="4">
        <v>15684</v>
      </c>
      <c r="J2875" s="4">
        <f>Table1[[#This Row],[Basic Salary]]+Table1[[#This Row],[Bonus]]</f>
        <v>83373</v>
      </c>
      <c r="K2875">
        <v>93</v>
      </c>
      <c r="L2875">
        <v>42</v>
      </c>
      <c r="M2875" t="s">
        <v>31</v>
      </c>
      <c r="N2875">
        <v>117</v>
      </c>
    </row>
    <row r="2876" spans="1:14" x14ac:dyDescent="0.35">
      <c r="A2876" t="s">
        <v>2344</v>
      </c>
      <c r="B2876" t="s">
        <v>45</v>
      </c>
      <c r="C2876" t="s">
        <v>21</v>
      </c>
      <c r="D2876" t="s">
        <v>33</v>
      </c>
      <c r="E2876" t="s">
        <v>65</v>
      </c>
      <c r="F2876" s="2">
        <v>43465</v>
      </c>
      <c r="G2876" s="2">
        <v>31533</v>
      </c>
      <c r="H2876" s="4">
        <v>64002</v>
      </c>
      <c r="I2876" s="4">
        <v>19364</v>
      </c>
      <c r="J2876" s="4">
        <f>Table1[[#This Row],[Basic Salary]]+Table1[[#This Row],[Bonus]]</f>
        <v>83366</v>
      </c>
      <c r="K2876">
        <v>93</v>
      </c>
      <c r="L2876">
        <v>86</v>
      </c>
      <c r="M2876" t="s">
        <v>18</v>
      </c>
      <c r="N2876">
        <v>110</v>
      </c>
    </row>
    <row r="2877" spans="1:14" x14ac:dyDescent="0.35">
      <c r="A2877" t="s">
        <v>1165</v>
      </c>
      <c r="B2877" t="s">
        <v>42</v>
      </c>
      <c r="C2877" t="s">
        <v>15</v>
      </c>
      <c r="D2877" t="s">
        <v>40</v>
      </c>
      <c r="E2877" t="s">
        <v>30</v>
      </c>
      <c r="F2877" s="2">
        <v>44104</v>
      </c>
      <c r="G2877" s="2">
        <v>39454</v>
      </c>
      <c r="H2877" s="4">
        <v>66110</v>
      </c>
      <c r="I2877" s="4">
        <v>17244</v>
      </c>
      <c r="J2877" s="4">
        <f>Table1[[#This Row],[Basic Salary]]+Table1[[#This Row],[Bonus]]</f>
        <v>83354</v>
      </c>
      <c r="K2877">
        <v>65</v>
      </c>
      <c r="L2877">
        <v>83</v>
      </c>
      <c r="M2877" t="s">
        <v>27</v>
      </c>
      <c r="N2877">
        <v>117</v>
      </c>
    </row>
    <row r="2878" spans="1:14" x14ac:dyDescent="0.35">
      <c r="A2878" t="s">
        <v>405</v>
      </c>
      <c r="B2878" t="s">
        <v>87</v>
      </c>
      <c r="C2878" t="s">
        <v>21</v>
      </c>
      <c r="D2878" t="s">
        <v>25</v>
      </c>
      <c r="E2878" t="s">
        <v>17</v>
      </c>
      <c r="F2878" s="2">
        <v>45628</v>
      </c>
      <c r="G2878" s="2">
        <v>37835</v>
      </c>
      <c r="H2878" s="4">
        <v>57656</v>
      </c>
      <c r="I2878" s="4">
        <v>25668</v>
      </c>
      <c r="J2878" s="4">
        <f>Table1[[#This Row],[Basic Salary]]+Table1[[#This Row],[Bonus]]</f>
        <v>83324</v>
      </c>
      <c r="K2878">
        <v>94</v>
      </c>
      <c r="L2878">
        <v>90</v>
      </c>
      <c r="M2878" t="s">
        <v>53</v>
      </c>
      <c r="N2878">
        <v>113</v>
      </c>
    </row>
    <row r="2879" spans="1:14" x14ac:dyDescent="0.35">
      <c r="A2879" t="s">
        <v>4258</v>
      </c>
      <c r="B2879" t="s">
        <v>93</v>
      </c>
      <c r="C2879" t="s">
        <v>15</v>
      </c>
      <c r="D2879" t="s">
        <v>16</v>
      </c>
      <c r="E2879" t="s">
        <v>65</v>
      </c>
      <c r="F2879" s="2">
        <v>44727</v>
      </c>
      <c r="G2879" s="2">
        <v>37691</v>
      </c>
      <c r="H2879" s="4">
        <v>69488</v>
      </c>
      <c r="I2879" s="4">
        <v>13821</v>
      </c>
      <c r="J2879" s="4">
        <f>Table1[[#This Row],[Basic Salary]]+Table1[[#This Row],[Bonus]]</f>
        <v>83309</v>
      </c>
      <c r="K2879">
        <v>62</v>
      </c>
      <c r="L2879">
        <v>68</v>
      </c>
      <c r="M2879" t="s">
        <v>53</v>
      </c>
      <c r="N2879">
        <v>102</v>
      </c>
    </row>
    <row r="2880" spans="1:14" x14ac:dyDescent="0.35">
      <c r="A2880" t="s">
        <v>501</v>
      </c>
      <c r="B2880" t="s">
        <v>60</v>
      </c>
      <c r="C2880" t="s">
        <v>15</v>
      </c>
      <c r="D2880" t="s">
        <v>46</v>
      </c>
      <c r="E2880" t="s">
        <v>17</v>
      </c>
      <c r="F2880" s="2">
        <v>45954</v>
      </c>
      <c r="G2880" s="2">
        <v>32391</v>
      </c>
      <c r="H2880" s="4">
        <v>63558</v>
      </c>
      <c r="I2880" s="4">
        <v>19706</v>
      </c>
      <c r="J2880" s="4">
        <f>Table1[[#This Row],[Basic Salary]]+Table1[[#This Row],[Bonus]]</f>
        <v>83264</v>
      </c>
      <c r="K2880">
        <v>71</v>
      </c>
      <c r="L2880">
        <v>83</v>
      </c>
      <c r="M2880" t="s">
        <v>53</v>
      </c>
      <c r="N2880">
        <v>106</v>
      </c>
    </row>
    <row r="2881" spans="1:14" x14ac:dyDescent="0.35">
      <c r="A2881" t="s">
        <v>1002</v>
      </c>
      <c r="B2881" t="s">
        <v>39</v>
      </c>
      <c r="C2881" t="s">
        <v>21</v>
      </c>
      <c r="D2881" t="s">
        <v>33</v>
      </c>
      <c r="E2881" t="s">
        <v>26</v>
      </c>
      <c r="F2881" s="2">
        <v>45510</v>
      </c>
      <c r="G2881" s="2">
        <v>32406</v>
      </c>
      <c r="H2881" s="4">
        <v>76992</v>
      </c>
      <c r="I2881" s="4">
        <v>6237</v>
      </c>
      <c r="J2881" s="4">
        <f>Table1[[#This Row],[Basic Salary]]+Table1[[#This Row],[Bonus]]</f>
        <v>83229</v>
      </c>
      <c r="K2881">
        <v>60</v>
      </c>
      <c r="L2881">
        <v>56</v>
      </c>
      <c r="M2881" t="s">
        <v>53</v>
      </c>
      <c r="N2881">
        <v>105</v>
      </c>
    </row>
    <row r="2882" spans="1:14" x14ac:dyDescent="0.35">
      <c r="A2882" t="s">
        <v>1091</v>
      </c>
      <c r="B2882" t="s">
        <v>77</v>
      </c>
      <c r="C2882" t="s">
        <v>15</v>
      </c>
      <c r="D2882" t="s">
        <v>33</v>
      </c>
      <c r="E2882" t="s">
        <v>26</v>
      </c>
      <c r="F2882" s="2">
        <v>44882</v>
      </c>
      <c r="G2882" s="2">
        <v>37975</v>
      </c>
      <c r="H2882" s="4">
        <v>70227</v>
      </c>
      <c r="I2882" s="4">
        <v>13002</v>
      </c>
      <c r="J2882" s="4">
        <f>Table1[[#This Row],[Basic Salary]]+Table1[[#This Row],[Bonus]]</f>
        <v>83229</v>
      </c>
      <c r="K2882">
        <v>93</v>
      </c>
      <c r="L2882">
        <v>83</v>
      </c>
      <c r="M2882" t="s">
        <v>23</v>
      </c>
      <c r="N2882">
        <v>102</v>
      </c>
    </row>
    <row r="2883" spans="1:14" x14ac:dyDescent="0.35">
      <c r="A2883" t="s">
        <v>3518</v>
      </c>
      <c r="B2883" t="s">
        <v>71</v>
      </c>
      <c r="C2883" t="s">
        <v>21</v>
      </c>
      <c r="D2883" t="s">
        <v>46</v>
      </c>
      <c r="E2883" t="s">
        <v>22</v>
      </c>
      <c r="F2883" s="2">
        <v>45435</v>
      </c>
      <c r="G2883" s="2">
        <v>37907</v>
      </c>
      <c r="H2883" s="4">
        <v>66973</v>
      </c>
      <c r="I2883" s="4">
        <v>16255</v>
      </c>
      <c r="J2883" s="4">
        <f>Table1[[#This Row],[Basic Salary]]+Table1[[#This Row],[Bonus]]</f>
        <v>83228</v>
      </c>
      <c r="K2883">
        <v>91</v>
      </c>
      <c r="L2883">
        <v>89</v>
      </c>
      <c r="M2883" t="s">
        <v>53</v>
      </c>
      <c r="N2883">
        <v>115</v>
      </c>
    </row>
    <row r="2884" spans="1:14" x14ac:dyDescent="0.35">
      <c r="A2884" t="s">
        <v>3527</v>
      </c>
      <c r="B2884" t="s">
        <v>95</v>
      </c>
      <c r="C2884" t="s">
        <v>21</v>
      </c>
      <c r="D2884" t="s">
        <v>33</v>
      </c>
      <c r="E2884" t="s">
        <v>65</v>
      </c>
      <c r="F2884" s="2">
        <v>42040</v>
      </c>
      <c r="G2884" s="2">
        <v>34708</v>
      </c>
      <c r="H2884" s="4">
        <v>68500</v>
      </c>
      <c r="I2884" s="4">
        <v>14715</v>
      </c>
      <c r="J2884" s="4">
        <f>Table1[[#This Row],[Basic Salary]]+Table1[[#This Row],[Bonus]]</f>
        <v>83215</v>
      </c>
      <c r="K2884">
        <v>94</v>
      </c>
      <c r="L2884">
        <v>92</v>
      </c>
      <c r="M2884" t="s">
        <v>37</v>
      </c>
      <c r="N2884">
        <v>119</v>
      </c>
    </row>
    <row r="2885" spans="1:14" x14ac:dyDescent="0.35">
      <c r="A2885" t="s">
        <v>3474</v>
      </c>
      <c r="B2885" t="s">
        <v>48</v>
      </c>
      <c r="C2885" t="s">
        <v>15</v>
      </c>
      <c r="D2885" t="s">
        <v>43</v>
      </c>
      <c r="E2885" t="s">
        <v>65</v>
      </c>
      <c r="F2885" s="2">
        <v>44914</v>
      </c>
      <c r="G2885" s="2">
        <v>35069</v>
      </c>
      <c r="H2885" s="4">
        <v>66151</v>
      </c>
      <c r="I2885" s="4">
        <v>17063</v>
      </c>
      <c r="J2885" s="4">
        <f>Table1[[#This Row],[Basic Salary]]+Table1[[#This Row],[Bonus]]</f>
        <v>83214</v>
      </c>
      <c r="K2885">
        <v>82</v>
      </c>
      <c r="L2885">
        <v>84</v>
      </c>
      <c r="M2885" t="s">
        <v>27</v>
      </c>
      <c r="N2885">
        <v>102</v>
      </c>
    </row>
    <row r="2886" spans="1:14" x14ac:dyDescent="0.35">
      <c r="A2886" t="s">
        <v>1297</v>
      </c>
      <c r="B2886" t="s">
        <v>129</v>
      </c>
      <c r="C2886" t="s">
        <v>21</v>
      </c>
      <c r="D2886" t="s">
        <v>46</v>
      </c>
      <c r="E2886" t="s">
        <v>30</v>
      </c>
      <c r="F2886" s="2">
        <v>45323</v>
      </c>
      <c r="G2886" s="2">
        <v>38903</v>
      </c>
      <c r="H2886" s="4">
        <v>53382</v>
      </c>
      <c r="I2886" s="4">
        <v>29813</v>
      </c>
      <c r="J2886" s="4">
        <f>Table1[[#This Row],[Basic Salary]]+Table1[[#This Row],[Bonus]]</f>
        <v>83195</v>
      </c>
      <c r="K2886">
        <v>61</v>
      </c>
      <c r="L2886">
        <v>61</v>
      </c>
      <c r="M2886" t="s">
        <v>18</v>
      </c>
      <c r="N2886">
        <v>120</v>
      </c>
    </row>
    <row r="2887" spans="1:14" x14ac:dyDescent="0.35">
      <c r="A2887" t="s">
        <v>133</v>
      </c>
      <c r="B2887" t="s">
        <v>29</v>
      </c>
      <c r="C2887" t="s">
        <v>21</v>
      </c>
      <c r="D2887" t="s">
        <v>16</v>
      </c>
      <c r="E2887" t="s">
        <v>65</v>
      </c>
      <c r="F2887" s="2">
        <v>43218</v>
      </c>
      <c r="G2887" s="2">
        <v>32948</v>
      </c>
      <c r="H2887" s="4">
        <v>72301</v>
      </c>
      <c r="I2887" s="4">
        <v>10879</v>
      </c>
      <c r="J2887" s="4">
        <f>Table1[[#This Row],[Basic Salary]]+Table1[[#This Row],[Bonus]]</f>
        <v>83180</v>
      </c>
      <c r="K2887">
        <v>79</v>
      </c>
      <c r="L2887">
        <v>40</v>
      </c>
      <c r="M2887" t="s">
        <v>18</v>
      </c>
      <c r="N2887">
        <v>118</v>
      </c>
    </row>
    <row r="2888" spans="1:14" x14ac:dyDescent="0.35">
      <c r="A2888" t="s">
        <v>3106</v>
      </c>
      <c r="B2888" t="s">
        <v>14</v>
      </c>
      <c r="C2888" t="s">
        <v>15</v>
      </c>
      <c r="D2888" t="s">
        <v>16</v>
      </c>
      <c r="E2888" t="s">
        <v>30</v>
      </c>
      <c r="F2888" s="2">
        <v>44637</v>
      </c>
      <c r="G2888" s="2">
        <v>37473</v>
      </c>
      <c r="H2888" s="4">
        <v>73348</v>
      </c>
      <c r="I2888" s="4">
        <v>9830</v>
      </c>
      <c r="J2888" s="4">
        <f>Table1[[#This Row],[Basic Salary]]+Table1[[#This Row],[Bonus]]</f>
        <v>83178</v>
      </c>
      <c r="K2888">
        <v>91</v>
      </c>
      <c r="L2888">
        <v>69</v>
      </c>
      <c r="M2888" t="s">
        <v>31</v>
      </c>
      <c r="N2888">
        <v>117</v>
      </c>
    </row>
    <row r="2889" spans="1:14" x14ac:dyDescent="0.35">
      <c r="A2889" t="s">
        <v>3762</v>
      </c>
      <c r="B2889" t="s">
        <v>129</v>
      </c>
      <c r="C2889" t="s">
        <v>15</v>
      </c>
      <c r="D2889" t="s">
        <v>40</v>
      </c>
      <c r="E2889" t="s">
        <v>26</v>
      </c>
      <c r="F2889" s="2">
        <v>43688</v>
      </c>
      <c r="G2889" s="2">
        <v>35008</v>
      </c>
      <c r="H2889" s="4">
        <v>77719</v>
      </c>
      <c r="I2889" s="4">
        <v>5410</v>
      </c>
      <c r="J2889" s="4">
        <f>Table1[[#This Row],[Basic Salary]]+Table1[[#This Row],[Bonus]]</f>
        <v>83129</v>
      </c>
      <c r="K2889">
        <v>60</v>
      </c>
      <c r="L2889">
        <v>83</v>
      </c>
      <c r="M2889" t="s">
        <v>27</v>
      </c>
      <c r="N2889">
        <v>113</v>
      </c>
    </row>
    <row r="2890" spans="1:14" x14ac:dyDescent="0.35">
      <c r="A2890" t="s">
        <v>285</v>
      </c>
      <c r="B2890" t="s">
        <v>29</v>
      </c>
      <c r="C2890" t="s">
        <v>21</v>
      </c>
      <c r="D2890" t="s">
        <v>25</v>
      </c>
      <c r="E2890" t="s">
        <v>26</v>
      </c>
      <c r="F2890" s="2">
        <v>45092</v>
      </c>
      <c r="G2890" s="2">
        <v>33595</v>
      </c>
      <c r="H2890" s="4">
        <v>68204</v>
      </c>
      <c r="I2890" s="4">
        <v>14894</v>
      </c>
      <c r="J2890" s="4">
        <f>Table1[[#This Row],[Basic Salary]]+Table1[[#This Row],[Bonus]]</f>
        <v>83098</v>
      </c>
      <c r="K2890">
        <v>97</v>
      </c>
      <c r="L2890">
        <v>86</v>
      </c>
      <c r="M2890" t="s">
        <v>23</v>
      </c>
      <c r="N2890">
        <v>101</v>
      </c>
    </row>
    <row r="2891" spans="1:14" x14ac:dyDescent="0.35">
      <c r="A2891" t="s">
        <v>4113</v>
      </c>
      <c r="B2891" t="s">
        <v>57</v>
      </c>
      <c r="C2891" t="s">
        <v>21</v>
      </c>
      <c r="D2891" t="s">
        <v>81</v>
      </c>
      <c r="E2891" t="s">
        <v>51</v>
      </c>
      <c r="F2891" s="2">
        <v>44045</v>
      </c>
      <c r="G2891" s="2">
        <v>34460</v>
      </c>
      <c r="H2891" s="4">
        <v>73697</v>
      </c>
      <c r="I2891" s="4">
        <v>9372</v>
      </c>
      <c r="J2891" s="4">
        <f>Table1[[#This Row],[Basic Salary]]+Table1[[#This Row],[Bonus]]</f>
        <v>83069</v>
      </c>
      <c r="K2891">
        <v>78</v>
      </c>
      <c r="L2891">
        <v>62</v>
      </c>
      <c r="M2891" t="s">
        <v>37</v>
      </c>
      <c r="N2891">
        <v>119</v>
      </c>
    </row>
    <row r="2892" spans="1:14" x14ac:dyDescent="0.35">
      <c r="A2892" t="s">
        <v>1082</v>
      </c>
      <c r="B2892" t="s">
        <v>29</v>
      </c>
      <c r="C2892" t="s">
        <v>15</v>
      </c>
      <c r="D2892" t="s">
        <v>16</v>
      </c>
      <c r="E2892" t="s">
        <v>26</v>
      </c>
      <c r="F2892" s="2">
        <v>45973</v>
      </c>
      <c r="G2892" s="2">
        <v>32861</v>
      </c>
      <c r="H2892" s="4">
        <v>74628</v>
      </c>
      <c r="I2892" s="4">
        <v>8440</v>
      </c>
      <c r="J2892" s="4">
        <f>Table1[[#This Row],[Basic Salary]]+Table1[[#This Row],[Bonus]]</f>
        <v>83068</v>
      </c>
      <c r="K2892">
        <v>67</v>
      </c>
      <c r="L2892">
        <v>51</v>
      </c>
      <c r="M2892" t="s">
        <v>23</v>
      </c>
      <c r="N2892">
        <v>110</v>
      </c>
    </row>
    <row r="2893" spans="1:14" x14ac:dyDescent="0.35">
      <c r="A2893" t="s">
        <v>2910</v>
      </c>
      <c r="B2893" t="s">
        <v>39</v>
      </c>
      <c r="C2893" t="s">
        <v>15</v>
      </c>
      <c r="D2893" t="s">
        <v>46</v>
      </c>
      <c r="E2893" t="s">
        <v>30</v>
      </c>
      <c r="F2893" s="2">
        <v>44626</v>
      </c>
      <c r="G2893" s="2">
        <v>40315</v>
      </c>
      <c r="H2893" s="4">
        <v>58186</v>
      </c>
      <c r="I2893" s="4">
        <v>24876</v>
      </c>
      <c r="J2893" s="4">
        <f>Table1[[#This Row],[Basic Salary]]+Table1[[#This Row],[Bonus]]</f>
        <v>83062</v>
      </c>
      <c r="K2893">
        <v>78</v>
      </c>
      <c r="L2893">
        <v>97</v>
      </c>
      <c r="M2893" t="s">
        <v>27</v>
      </c>
      <c r="N2893">
        <v>120</v>
      </c>
    </row>
    <row r="2894" spans="1:14" x14ac:dyDescent="0.35">
      <c r="A2894" t="s">
        <v>3227</v>
      </c>
      <c r="B2894" t="s">
        <v>89</v>
      </c>
      <c r="C2894" t="s">
        <v>15</v>
      </c>
      <c r="D2894" t="s">
        <v>46</v>
      </c>
      <c r="E2894" t="s">
        <v>30</v>
      </c>
      <c r="F2894" s="2">
        <v>45322</v>
      </c>
      <c r="G2894" s="2">
        <v>39357</v>
      </c>
      <c r="H2894" s="4">
        <v>65125</v>
      </c>
      <c r="I2894" s="4">
        <v>17920</v>
      </c>
      <c r="J2894" s="4">
        <f>Table1[[#This Row],[Basic Salary]]+Table1[[#This Row],[Bonus]]</f>
        <v>83045</v>
      </c>
      <c r="K2894">
        <v>80</v>
      </c>
      <c r="L2894">
        <v>68</v>
      </c>
      <c r="M2894" t="s">
        <v>31</v>
      </c>
      <c r="N2894">
        <v>109</v>
      </c>
    </row>
    <row r="2895" spans="1:14" x14ac:dyDescent="0.35">
      <c r="A2895" t="s">
        <v>4004</v>
      </c>
      <c r="B2895" t="s">
        <v>93</v>
      </c>
      <c r="C2895" t="s">
        <v>21</v>
      </c>
      <c r="D2895" t="s">
        <v>81</v>
      </c>
      <c r="E2895" t="s">
        <v>22</v>
      </c>
      <c r="F2895" s="2">
        <v>44409</v>
      </c>
      <c r="G2895" s="2">
        <v>33364</v>
      </c>
      <c r="H2895" s="4">
        <v>66823</v>
      </c>
      <c r="I2895" s="4">
        <v>16192</v>
      </c>
      <c r="J2895" s="4">
        <f>Table1[[#This Row],[Basic Salary]]+Table1[[#This Row],[Bonus]]</f>
        <v>83015</v>
      </c>
      <c r="K2895">
        <v>92</v>
      </c>
      <c r="L2895">
        <v>66</v>
      </c>
      <c r="M2895" t="s">
        <v>23</v>
      </c>
      <c r="N2895">
        <v>103</v>
      </c>
    </row>
    <row r="2896" spans="1:14" x14ac:dyDescent="0.35">
      <c r="A2896" t="s">
        <v>3119</v>
      </c>
      <c r="B2896" t="s">
        <v>87</v>
      </c>
      <c r="C2896" t="s">
        <v>15</v>
      </c>
      <c r="D2896" t="s">
        <v>33</v>
      </c>
      <c r="E2896" t="s">
        <v>30</v>
      </c>
      <c r="F2896" s="2">
        <v>44963</v>
      </c>
      <c r="G2896" s="2">
        <v>33536</v>
      </c>
      <c r="H2896" s="4">
        <v>70010</v>
      </c>
      <c r="I2896" s="4">
        <v>13000</v>
      </c>
      <c r="J2896" s="4">
        <f>Table1[[#This Row],[Basic Salary]]+Table1[[#This Row],[Bonus]]</f>
        <v>83010</v>
      </c>
      <c r="K2896">
        <v>93</v>
      </c>
      <c r="L2896">
        <v>91</v>
      </c>
      <c r="M2896" t="s">
        <v>31</v>
      </c>
      <c r="N2896">
        <v>114</v>
      </c>
    </row>
    <row r="2897" spans="1:14" x14ac:dyDescent="0.35">
      <c r="A2897" t="s">
        <v>1834</v>
      </c>
      <c r="B2897" t="s">
        <v>77</v>
      </c>
      <c r="C2897" t="s">
        <v>15</v>
      </c>
      <c r="D2897" t="s">
        <v>25</v>
      </c>
      <c r="E2897" t="s">
        <v>26</v>
      </c>
      <c r="F2897" s="2">
        <v>42449</v>
      </c>
      <c r="G2897" s="2">
        <v>36341</v>
      </c>
      <c r="H2897" s="4">
        <v>55049</v>
      </c>
      <c r="I2897" s="4">
        <v>27927</v>
      </c>
      <c r="J2897" s="4">
        <f>Table1[[#This Row],[Basic Salary]]+Table1[[#This Row],[Bonus]]</f>
        <v>82976</v>
      </c>
      <c r="K2897">
        <v>70</v>
      </c>
      <c r="L2897">
        <v>57</v>
      </c>
      <c r="M2897" t="s">
        <v>18</v>
      </c>
      <c r="N2897">
        <v>117</v>
      </c>
    </row>
    <row r="2898" spans="1:14" x14ac:dyDescent="0.35">
      <c r="A2898" t="s">
        <v>28</v>
      </c>
      <c r="B2898" t="s">
        <v>29</v>
      </c>
      <c r="C2898" t="s">
        <v>15</v>
      </c>
      <c r="D2898" t="s">
        <v>25</v>
      </c>
      <c r="E2898" t="s">
        <v>30</v>
      </c>
      <c r="F2898" s="2">
        <v>42423</v>
      </c>
      <c r="G2898" s="2">
        <v>30740</v>
      </c>
      <c r="H2898" s="4">
        <v>74797</v>
      </c>
      <c r="I2898" s="4">
        <v>8169</v>
      </c>
      <c r="J2898" s="4">
        <f>Table1[[#This Row],[Basic Salary]]+Table1[[#This Row],[Bonus]]</f>
        <v>82966</v>
      </c>
      <c r="K2898">
        <v>82</v>
      </c>
      <c r="L2898">
        <v>94</v>
      </c>
      <c r="M2898" t="s">
        <v>31</v>
      </c>
      <c r="N2898">
        <v>120</v>
      </c>
    </row>
    <row r="2899" spans="1:14" x14ac:dyDescent="0.35">
      <c r="A2899" t="s">
        <v>3327</v>
      </c>
      <c r="B2899" t="s">
        <v>95</v>
      </c>
      <c r="C2899" t="s">
        <v>21</v>
      </c>
      <c r="D2899" t="s">
        <v>16</v>
      </c>
      <c r="E2899" t="s">
        <v>30</v>
      </c>
      <c r="F2899" s="2">
        <v>44839</v>
      </c>
      <c r="G2899" s="2">
        <v>37367</v>
      </c>
      <c r="H2899" s="4">
        <v>66164</v>
      </c>
      <c r="I2899" s="4">
        <v>16729</v>
      </c>
      <c r="J2899" s="4">
        <f>Table1[[#This Row],[Basic Salary]]+Table1[[#This Row],[Bonus]]</f>
        <v>82893</v>
      </c>
      <c r="K2899">
        <v>91</v>
      </c>
      <c r="L2899">
        <v>100</v>
      </c>
      <c r="M2899" t="s">
        <v>53</v>
      </c>
      <c r="N2899">
        <v>113</v>
      </c>
    </row>
    <row r="2900" spans="1:14" x14ac:dyDescent="0.35">
      <c r="A2900" t="s">
        <v>4952</v>
      </c>
      <c r="B2900" t="s">
        <v>129</v>
      </c>
      <c r="C2900" t="s">
        <v>15</v>
      </c>
      <c r="D2900" t="s">
        <v>25</v>
      </c>
      <c r="E2900" t="s">
        <v>65</v>
      </c>
      <c r="F2900" s="2">
        <v>42228</v>
      </c>
      <c r="G2900" s="2">
        <v>39247</v>
      </c>
      <c r="H2900" s="4">
        <v>63923</v>
      </c>
      <c r="I2900" s="4">
        <v>18966</v>
      </c>
      <c r="J2900" s="4">
        <f>Table1[[#This Row],[Basic Salary]]+Table1[[#This Row],[Bonus]]</f>
        <v>82889</v>
      </c>
      <c r="K2900">
        <v>71</v>
      </c>
      <c r="L2900">
        <v>47</v>
      </c>
      <c r="M2900" t="s">
        <v>31</v>
      </c>
      <c r="N2900">
        <v>116</v>
      </c>
    </row>
    <row r="2901" spans="1:14" x14ac:dyDescent="0.35">
      <c r="A2901" t="s">
        <v>2611</v>
      </c>
      <c r="B2901" t="s">
        <v>45</v>
      </c>
      <c r="C2901" t="s">
        <v>21</v>
      </c>
      <c r="D2901" t="s">
        <v>43</v>
      </c>
      <c r="E2901" t="s">
        <v>65</v>
      </c>
      <c r="F2901" s="2">
        <v>42205</v>
      </c>
      <c r="G2901" s="2">
        <v>37794</v>
      </c>
      <c r="H2901" s="4">
        <v>57960</v>
      </c>
      <c r="I2901" s="4">
        <v>24923</v>
      </c>
      <c r="J2901" s="4">
        <f>Table1[[#This Row],[Basic Salary]]+Table1[[#This Row],[Bonus]]</f>
        <v>82883</v>
      </c>
      <c r="K2901">
        <v>75</v>
      </c>
      <c r="L2901">
        <v>46</v>
      </c>
      <c r="M2901" t="s">
        <v>31</v>
      </c>
      <c r="N2901">
        <v>107</v>
      </c>
    </row>
    <row r="2902" spans="1:14" x14ac:dyDescent="0.35">
      <c r="A2902" t="s">
        <v>4039</v>
      </c>
      <c r="B2902" t="s">
        <v>77</v>
      </c>
      <c r="C2902" t="s">
        <v>21</v>
      </c>
      <c r="D2902" t="s">
        <v>81</v>
      </c>
      <c r="E2902" t="s">
        <v>30</v>
      </c>
      <c r="F2902" s="2">
        <v>45740</v>
      </c>
      <c r="G2902" s="2">
        <v>31375</v>
      </c>
      <c r="H2902" s="4">
        <v>71940</v>
      </c>
      <c r="I2902" s="4">
        <v>10925</v>
      </c>
      <c r="J2902" s="4">
        <f>Table1[[#This Row],[Basic Salary]]+Table1[[#This Row],[Bonus]]</f>
        <v>82865</v>
      </c>
      <c r="K2902">
        <v>77</v>
      </c>
      <c r="L2902">
        <v>85</v>
      </c>
      <c r="M2902" t="s">
        <v>18</v>
      </c>
      <c r="N2902">
        <v>116</v>
      </c>
    </row>
    <row r="2903" spans="1:14" x14ac:dyDescent="0.35">
      <c r="A2903" t="s">
        <v>4619</v>
      </c>
      <c r="B2903" t="s">
        <v>71</v>
      </c>
      <c r="C2903" t="s">
        <v>15</v>
      </c>
      <c r="D2903" t="s">
        <v>33</v>
      </c>
      <c r="E2903" t="s">
        <v>26</v>
      </c>
      <c r="F2903" s="2">
        <v>44289</v>
      </c>
      <c r="G2903" s="2">
        <v>29950</v>
      </c>
      <c r="H2903" s="4">
        <v>58330</v>
      </c>
      <c r="I2903" s="4">
        <v>24494</v>
      </c>
      <c r="J2903" s="4">
        <f>Table1[[#This Row],[Basic Salary]]+Table1[[#This Row],[Bonus]]</f>
        <v>82824</v>
      </c>
      <c r="K2903">
        <v>92</v>
      </c>
      <c r="L2903">
        <v>71</v>
      </c>
      <c r="M2903" t="s">
        <v>34</v>
      </c>
      <c r="N2903">
        <v>114</v>
      </c>
    </row>
    <row r="2904" spans="1:14" x14ac:dyDescent="0.35">
      <c r="A2904" t="s">
        <v>853</v>
      </c>
      <c r="B2904" t="s">
        <v>69</v>
      </c>
      <c r="C2904" t="s">
        <v>21</v>
      </c>
      <c r="D2904" t="s">
        <v>46</v>
      </c>
      <c r="E2904" t="s">
        <v>17</v>
      </c>
      <c r="F2904" s="2">
        <v>44029</v>
      </c>
      <c r="G2904" s="2">
        <v>31162</v>
      </c>
      <c r="H2904" s="4">
        <v>54423</v>
      </c>
      <c r="I2904" s="4">
        <v>28382</v>
      </c>
      <c r="J2904" s="4">
        <f>Table1[[#This Row],[Basic Salary]]+Table1[[#This Row],[Bonus]]</f>
        <v>82805</v>
      </c>
      <c r="K2904">
        <v>73</v>
      </c>
      <c r="L2904">
        <v>52</v>
      </c>
      <c r="M2904" t="s">
        <v>34</v>
      </c>
      <c r="N2904">
        <v>109</v>
      </c>
    </row>
    <row r="2905" spans="1:14" x14ac:dyDescent="0.35">
      <c r="A2905" t="s">
        <v>1722</v>
      </c>
      <c r="B2905" t="s">
        <v>20</v>
      </c>
      <c r="C2905" t="s">
        <v>21</v>
      </c>
      <c r="D2905" t="s">
        <v>25</v>
      </c>
      <c r="E2905" t="s">
        <v>26</v>
      </c>
      <c r="F2905" s="2">
        <v>42853</v>
      </c>
      <c r="G2905" s="2">
        <v>32791</v>
      </c>
      <c r="H2905" s="4">
        <v>66184</v>
      </c>
      <c r="I2905" s="4">
        <v>16575</v>
      </c>
      <c r="J2905" s="4">
        <f>Table1[[#This Row],[Basic Salary]]+Table1[[#This Row],[Bonus]]</f>
        <v>82759</v>
      </c>
      <c r="K2905">
        <v>85</v>
      </c>
      <c r="L2905">
        <v>57</v>
      </c>
      <c r="M2905" t="s">
        <v>37</v>
      </c>
      <c r="N2905">
        <v>110</v>
      </c>
    </row>
    <row r="2906" spans="1:14" x14ac:dyDescent="0.35">
      <c r="A2906" t="s">
        <v>1595</v>
      </c>
      <c r="B2906" t="s">
        <v>129</v>
      </c>
      <c r="C2906" t="s">
        <v>15</v>
      </c>
      <c r="D2906" t="s">
        <v>46</v>
      </c>
      <c r="E2906" t="s">
        <v>22</v>
      </c>
      <c r="F2906" s="2">
        <v>43362</v>
      </c>
      <c r="G2906" s="2">
        <v>30694</v>
      </c>
      <c r="H2906" s="4">
        <v>66064</v>
      </c>
      <c r="I2906" s="4">
        <v>16688</v>
      </c>
      <c r="J2906" s="4">
        <f>Table1[[#This Row],[Basic Salary]]+Table1[[#This Row],[Bonus]]</f>
        <v>82752</v>
      </c>
      <c r="K2906">
        <v>72</v>
      </c>
      <c r="L2906">
        <v>87</v>
      </c>
      <c r="M2906" t="s">
        <v>37</v>
      </c>
      <c r="N2906">
        <v>107</v>
      </c>
    </row>
    <row r="2907" spans="1:14" x14ac:dyDescent="0.35">
      <c r="A2907" t="s">
        <v>2583</v>
      </c>
      <c r="B2907" t="s">
        <v>77</v>
      </c>
      <c r="C2907" t="s">
        <v>15</v>
      </c>
      <c r="D2907" t="s">
        <v>16</v>
      </c>
      <c r="E2907" t="s">
        <v>17</v>
      </c>
      <c r="F2907" s="2">
        <v>45163</v>
      </c>
      <c r="G2907" s="2">
        <v>33110</v>
      </c>
      <c r="H2907" s="4">
        <v>67838</v>
      </c>
      <c r="I2907" s="4">
        <v>14911</v>
      </c>
      <c r="J2907" s="4">
        <f>Table1[[#This Row],[Basic Salary]]+Table1[[#This Row],[Bonus]]</f>
        <v>82749</v>
      </c>
      <c r="K2907">
        <v>100</v>
      </c>
      <c r="L2907">
        <v>78</v>
      </c>
      <c r="M2907" t="s">
        <v>18</v>
      </c>
      <c r="N2907">
        <v>101</v>
      </c>
    </row>
    <row r="2908" spans="1:14" x14ac:dyDescent="0.35">
      <c r="A2908" t="s">
        <v>2337</v>
      </c>
      <c r="B2908" t="s">
        <v>89</v>
      </c>
      <c r="C2908" t="s">
        <v>15</v>
      </c>
      <c r="D2908" t="s">
        <v>25</v>
      </c>
      <c r="E2908" t="s">
        <v>30</v>
      </c>
      <c r="F2908" s="2">
        <v>43369</v>
      </c>
      <c r="G2908" s="2">
        <v>41159</v>
      </c>
      <c r="H2908" s="4">
        <v>70573</v>
      </c>
      <c r="I2908" s="4">
        <v>12148</v>
      </c>
      <c r="J2908" s="4">
        <f>Table1[[#This Row],[Basic Salary]]+Table1[[#This Row],[Bonus]]</f>
        <v>82721</v>
      </c>
      <c r="K2908">
        <v>66</v>
      </c>
      <c r="L2908">
        <v>50</v>
      </c>
      <c r="M2908" t="s">
        <v>18</v>
      </c>
      <c r="N2908">
        <v>120</v>
      </c>
    </row>
    <row r="2909" spans="1:14" x14ac:dyDescent="0.35">
      <c r="A2909" t="s">
        <v>4182</v>
      </c>
      <c r="B2909" t="s">
        <v>71</v>
      </c>
      <c r="C2909" t="s">
        <v>15</v>
      </c>
      <c r="D2909" t="s">
        <v>40</v>
      </c>
      <c r="E2909" t="s">
        <v>26</v>
      </c>
      <c r="F2909" s="2">
        <v>45563</v>
      </c>
      <c r="G2909" s="2">
        <v>34836</v>
      </c>
      <c r="H2909" s="4">
        <v>52861</v>
      </c>
      <c r="I2909" s="4">
        <v>29830</v>
      </c>
      <c r="J2909" s="4">
        <f>Table1[[#This Row],[Basic Salary]]+Table1[[#This Row],[Bonus]]</f>
        <v>82691</v>
      </c>
      <c r="K2909">
        <v>71</v>
      </c>
      <c r="L2909">
        <v>100</v>
      </c>
      <c r="M2909" t="s">
        <v>31</v>
      </c>
      <c r="N2909">
        <v>110</v>
      </c>
    </row>
    <row r="2910" spans="1:14" x14ac:dyDescent="0.35">
      <c r="A2910" t="s">
        <v>4790</v>
      </c>
      <c r="B2910" t="s">
        <v>20</v>
      </c>
      <c r="C2910" t="s">
        <v>21</v>
      </c>
      <c r="D2910" t="s">
        <v>25</v>
      </c>
      <c r="E2910" t="s">
        <v>30</v>
      </c>
      <c r="F2910" s="2">
        <v>42195</v>
      </c>
      <c r="G2910" s="2">
        <v>34627</v>
      </c>
      <c r="H2910" s="4">
        <v>71202</v>
      </c>
      <c r="I2910" s="4">
        <v>11483</v>
      </c>
      <c r="J2910" s="4">
        <f>Table1[[#This Row],[Basic Salary]]+Table1[[#This Row],[Bonus]]</f>
        <v>82685</v>
      </c>
      <c r="K2910">
        <v>70</v>
      </c>
      <c r="L2910">
        <v>67</v>
      </c>
      <c r="M2910" t="s">
        <v>27</v>
      </c>
      <c r="N2910">
        <v>120</v>
      </c>
    </row>
    <row r="2911" spans="1:14" x14ac:dyDescent="0.35">
      <c r="A2911" t="s">
        <v>1124</v>
      </c>
      <c r="B2911" t="s">
        <v>48</v>
      </c>
      <c r="C2911" t="s">
        <v>15</v>
      </c>
      <c r="D2911" t="s">
        <v>33</v>
      </c>
      <c r="E2911" t="s">
        <v>22</v>
      </c>
      <c r="F2911" s="2">
        <v>45379</v>
      </c>
      <c r="G2911" s="2">
        <v>35045</v>
      </c>
      <c r="H2911" s="4">
        <v>53741</v>
      </c>
      <c r="I2911" s="4">
        <v>28936</v>
      </c>
      <c r="J2911" s="4">
        <f>Table1[[#This Row],[Basic Salary]]+Table1[[#This Row],[Bonus]]</f>
        <v>82677</v>
      </c>
      <c r="K2911">
        <v>77</v>
      </c>
      <c r="L2911">
        <v>51</v>
      </c>
      <c r="M2911" t="s">
        <v>31</v>
      </c>
      <c r="N2911">
        <v>101</v>
      </c>
    </row>
    <row r="2912" spans="1:14" x14ac:dyDescent="0.35">
      <c r="A2912" t="s">
        <v>4173</v>
      </c>
      <c r="B2912" t="s">
        <v>29</v>
      </c>
      <c r="C2912" t="s">
        <v>15</v>
      </c>
      <c r="D2912" t="s">
        <v>46</v>
      </c>
      <c r="E2912" t="s">
        <v>51</v>
      </c>
      <c r="F2912" s="2">
        <v>45998</v>
      </c>
      <c r="G2912" s="2">
        <v>38072</v>
      </c>
      <c r="H2912" s="4">
        <v>54865</v>
      </c>
      <c r="I2912" s="4">
        <v>27786</v>
      </c>
      <c r="J2912" s="4">
        <f>Table1[[#This Row],[Basic Salary]]+Table1[[#This Row],[Bonus]]</f>
        <v>82651</v>
      </c>
      <c r="K2912">
        <v>75</v>
      </c>
      <c r="L2912">
        <v>95</v>
      </c>
      <c r="M2912" t="s">
        <v>53</v>
      </c>
      <c r="N2912">
        <v>118</v>
      </c>
    </row>
    <row r="2913" spans="1:14" x14ac:dyDescent="0.35">
      <c r="A2913" t="s">
        <v>4148</v>
      </c>
      <c r="B2913" t="s">
        <v>48</v>
      </c>
      <c r="C2913" t="s">
        <v>21</v>
      </c>
      <c r="D2913" t="s">
        <v>33</v>
      </c>
      <c r="E2913" t="s">
        <v>26</v>
      </c>
      <c r="F2913" s="2">
        <v>45821</v>
      </c>
      <c r="G2913" s="2">
        <v>36527</v>
      </c>
      <c r="H2913" s="4">
        <v>68346</v>
      </c>
      <c r="I2913" s="4">
        <v>14295</v>
      </c>
      <c r="J2913" s="4">
        <f>Table1[[#This Row],[Basic Salary]]+Table1[[#This Row],[Bonus]]</f>
        <v>82641</v>
      </c>
      <c r="K2913">
        <v>85</v>
      </c>
      <c r="L2913">
        <v>63</v>
      </c>
      <c r="M2913" t="s">
        <v>23</v>
      </c>
      <c r="N2913">
        <v>114</v>
      </c>
    </row>
    <row r="2914" spans="1:14" x14ac:dyDescent="0.35">
      <c r="A2914" t="s">
        <v>3879</v>
      </c>
      <c r="B2914" t="s">
        <v>95</v>
      </c>
      <c r="C2914" t="s">
        <v>15</v>
      </c>
      <c r="D2914" t="s">
        <v>33</v>
      </c>
      <c r="E2914" t="s">
        <v>26</v>
      </c>
      <c r="F2914" s="2">
        <v>42182</v>
      </c>
      <c r="G2914" s="2">
        <v>29846</v>
      </c>
      <c r="H2914" s="4">
        <v>72661</v>
      </c>
      <c r="I2914" s="4">
        <v>9951</v>
      </c>
      <c r="J2914" s="4">
        <f>Table1[[#This Row],[Basic Salary]]+Table1[[#This Row],[Bonus]]</f>
        <v>82612</v>
      </c>
      <c r="K2914">
        <v>68</v>
      </c>
      <c r="L2914">
        <v>78</v>
      </c>
      <c r="M2914" t="s">
        <v>53</v>
      </c>
      <c r="N2914">
        <v>117</v>
      </c>
    </row>
    <row r="2915" spans="1:14" x14ac:dyDescent="0.35">
      <c r="A2915" t="s">
        <v>4422</v>
      </c>
      <c r="B2915" t="s">
        <v>60</v>
      </c>
      <c r="C2915" t="s">
        <v>21</v>
      </c>
      <c r="D2915" t="s">
        <v>40</v>
      </c>
      <c r="E2915" t="s">
        <v>51</v>
      </c>
      <c r="F2915" s="2">
        <v>42282</v>
      </c>
      <c r="G2915" s="2">
        <v>39103</v>
      </c>
      <c r="H2915" s="4">
        <v>65636</v>
      </c>
      <c r="I2915" s="4">
        <v>16947</v>
      </c>
      <c r="J2915" s="4">
        <f>Table1[[#This Row],[Basic Salary]]+Table1[[#This Row],[Bonus]]</f>
        <v>82583</v>
      </c>
      <c r="K2915">
        <v>84</v>
      </c>
      <c r="L2915">
        <v>95</v>
      </c>
      <c r="M2915" t="s">
        <v>31</v>
      </c>
      <c r="N2915">
        <v>119</v>
      </c>
    </row>
    <row r="2916" spans="1:14" x14ac:dyDescent="0.35">
      <c r="A2916" t="s">
        <v>3048</v>
      </c>
      <c r="B2916" t="s">
        <v>50</v>
      </c>
      <c r="C2916" t="s">
        <v>21</v>
      </c>
      <c r="D2916" t="s">
        <v>25</v>
      </c>
      <c r="E2916" t="s">
        <v>65</v>
      </c>
      <c r="F2916" s="2">
        <v>44108</v>
      </c>
      <c r="G2916" s="2">
        <v>31791</v>
      </c>
      <c r="H2916" s="4">
        <v>61800</v>
      </c>
      <c r="I2916" s="4">
        <v>20722</v>
      </c>
      <c r="J2916" s="4">
        <f>Table1[[#This Row],[Basic Salary]]+Table1[[#This Row],[Bonus]]</f>
        <v>82522</v>
      </c>
      <c r="K2916">
        <v>67</v>
      </c>
      <c r="L2916">
        <v>73</v>
      </c>
      <c r="M2916" t="s">
        <v>37</v>
      </c>
      <c r="N2916">
        <v>101</v>
      </c>
    </row>
    <row r="2917" spans="1:14" x14ac:dyDescent="0.35">
      <c r="A2917" t="s">
        <v>577</v>
      </c>
      <c r="B2917" t="s">
        <v>60</v>
      </c>
      <c r="C2917" t="s">
        <v>21</v>
      </c>
      <c r="D2917" t="s">
        <v>46</v>
      </c>
      <c r="E2917" t="s">
        <v>22</v>
      </c>
      <c r="F2917" s="2">
        <v>42329</v>
      </c>
      <c r="G2917" s="2">
        <v>31875</v>
      </c>
      <c r="H2917" s="4">
        <v>70039</v>
      </c>
      <c r="I2917" s="4">
        <v>12478</v>
      </c>
      <c r="J2917" s="4">
        <f>Table1[[#This Row],[Basic Salary]]+Table1[[#This Row],[Bonus]]</f>
        <v>82517</v>
      </c>
      <c r="K2917">
        <v>80</v>
      </c>
      <c r="L2917">
        <v>60</v>
      </c>
      <c r="M2917" t="s">
        <v>18</v>
      </c>
      <c r="N2917">
        <v>110</v>
      </c>
    </row>
    <row r="2918" spans="1:14" x14ac:dyDescent="0.35">
      <c r="A2918" t="s">
        <v>2161</v>
      </c>
      <c r="B2918" t="s">
        <v>87</v>
      </c>
      <c r="C2918" t="s">
        <v>15</v>
      </c>
      <c r="D2918" t="s">
        <v>16</v>
      </c>
      <c r="E2918" t="s">
        <v>30</v>
      </c>
      <c r="F2918" s="2">
        <v>42368</v>
      </c>
      <c r="G2918" s="2">
        <v>33766</v>
      </c>
      <c r="H2918" s="4">
        <v>61535</v>
      </c>
      <c r="I2918" s="4">
        <v>20967</v>
      </c>
      <c r="J2918" s="4">
        <f>Table1[[#This Row],[Basic Salary]]+Table1[[#This Row],[Bonus]]</f>
        <v>82502</v>
      </c>
      <c r="K2918">
        <v>77</v>
      </c>
      <c r="L2918">
        <v>81</v>
      </c>
      <c r="M2918" t="s">
        <v>37</v>
      </c>
      <c r="N2918">
        <v>105</v>
      </c>
    </row>
    <row r="2919" spans="1:14" x14ac:dyDescent="0.35">
      <c r="A2919" t="s">
        <v>3935</v>
      </c>
      <c r="B2919" t="s">
        <v>60</v>
      </c>
      <c r="C2919" t="s">
        <v>15</v>
      </c>
      <c r="D2919" t="s">
        <v>40</v>
      </c>
      <c r="E2919" t="s">
        <v>65</v>
      </c>
      <c r="F2919" s="2">
        <v>42210</v>
      </c>
      <c r="G2919" s="2">
        <v>39361</v>
      </c>
      <c r="H2919" s="4">
        <v>60608</v>
      </c>
      <c r="I2919" s="4">
        <v>21894</v>
      </c>
      <c r="J2919" s="4">
        <f>Table1[[#This Row],[Basic Salary]]+Table1[[#This Row],[Bonus]]</f>
        <v>82502</v>
      </c>
      <c r="K2919">
        <v>62</v>
      </c>
      <c r="L2919">
        <v>86</v>
      </c>
      <c r="M2919" t="s">
        <v>34</v>
      </c>
      <c r="N2919">
        <v>107</v>
      </c>
    </row>
    <row r="2920" spans="1:14" x14ac:dyDescent="0.35">
      <c r="A2920" t="s">
        <v>1682</v>
      </c>
      <c r="B2920" t="s">
        <v>39</v>
      </c>
      <c r="C2920" t="s">
        <v>21</v>
      </c>
      <c r="D2920" t="s">
        <v>25</v>
      </c>
      <c r="E2920" t="s">
        <v>51</v>
      </c>
      <c r="F2920" s="2">
        <v>43927</v>
      </c>
      <c r="G2920" s="2">
        <v>29783</v>
      </c>
      <c r="H2920" s="4">
        <v>67319</v>
      </c>
      <c r="I2920" s="4">
        <v>15151</v>
      </c>
      <c r="J2920" s="4">
        <f>Table1[[#This Row],[Basic Salary]]+Table1[[#This Row],[Bonus]]</f>
        <v>82470</v>
      </c>
      <c r="K2920">
        <v>95</v>
      </c>
      <c r="L2920">
        <v>89</v>
      </c>
      <c r="M2920" t="s">
        <v>18</v>
      </c>
      <c r="N2920">
        <v>115</v>
      </c>
    </row>
    <row r="2921" spans="1:14" x14ac:dyDescent="0.35">
      <c r="A2921" t="s">
        <v>234</v>
      </c>
      <c r="B2921" t="s">
        <v>85</v>
      </c>
      <c r="C2921" t="s">
        <v>21</v>
      </c>
      <c r="D2921" t="s">
        <v>46</v>
      </c>
      <c r="E2921" t="s">
        <v>22</v>
      </c>
      <c r="F2921" s="2">
        <v>45551</v>
      </c>
      <c r="G2921" s="2">
        <v>39964</v>
      </c>
      <c r="H2921" s="4">
        <v>68506</v>
      </c>
      <c r="I2921" s="4">
        <v>13952</v>
      </c>
      <c r="J2921" s="4">
        <f>Table1[[#This Row],[Basic Salary]]+Table1[[#This Row],[Bonus]]</f>
        <v>82458</v>
      </c>
      <c r="K2921">
        <v>67</v>
      </c>
      <c r="L2921">
        <v>91</v>
      </c>
      <c r="M2921" t="s">
        <v>31</v>
      </c>
      <c r="N2921">
        <v>114</v>
      </c>
    </row>
    <row r="2922" spans="1:14" x14ac:dyDescent="0.35">
      <c r="A2922" t="s">
        <v>3407</v>
      </c>
      <c r="B2922" t="s">
        <v>57</v>
      </c>
      <c r="C2922" t="s">
        <v>21</v>
      </c>
      <c r="D2922" t="s">
        <v>46</v>
      </c>
      <c r="E2922" t="s">
        <v>30</v>
      </c>
      <c r="F2922" s="2">
        <v>42502</v>
      </c>
      <c r="G2922" s="2">
        <v>37096</v>
      </c>
      <c r="H2922" s="4">
        <v>75384</v>
      </c>
      <c r="I2922" s="4">
        <v>7068</v>
      </c>
      <c r="J2922" s="4">
        <f>Table1[[#This Row],[Basic Salary]]+Table1[[#This Row],[Bonus]]</f>
        <v>82452</v>
      </c>
      <c r="K2922">
        <v>100</v>
      </c>
      <c r="L2922">
        <v>80</v>
      </c>
      <c r="M2922" t="s">
        <v>18</v>
      </c>
      <c r="N2922">
        <v>108</v>
      </c>
    </row>
    <row r="2923" spans="1:14" x14ac:dyDescent="0.35">
      <c r="A2923" t="s">
        <v>1930</v>
      </c>
      <c r="B2923" t="s">
        <v>77</v>
      </c>
      <c r="C2923" t="s">
        <v>15</v>
      </c>
      <c r="D2923" t="s">
        <v>16</v>
      </c>
      <c r="E2923" t="s">
        <v>51</v>
      </c>
      <c r="F2923" s="2">
        <v>43856</v>
      </c>
      <c r="G2923" s="2">
        <v>33724</v>
      </c>
      <c r="H2923" s="4">
        <v>74866</v>
      </c>
      <c r="I2923" s="4">
        <v>7555</v>
      </c>
      <c r="J2923" s="4">
        <f>Table1[[#This Row],[Basic Salary]]+Table1[[#This Row],[Bonus]]</f>
        <v>82421</v>
      </c>
      <c r="K2923">
        <v>99</v>
      </c>
      <c r="L2923">
        <v>44</v>
      </c>
      <c r="M2923" t="s">
        <v>18</v>
      </c>
      <c r="N2923">
        <v>115</v>
      </c>
    </row>
    <row r="2924" spans="1:14" x14ac:dyDescent="0.35">
      <c r="A2924" t="s">
        <v>573</v>
      </c>
      <c r="B2924" t="s">
        <v>77</v>
      </c>
      <c r="C2924" t="s">
        <v>21</v>
      </c>
      <c r="D2924" t="s">
        <v>40</v>
      </c>
      <c r="E2924" t="s">
        <v>17</v>
      </c>
      <c r="F2924" s="2">
        <v>42399</v>
      </c>
      <c r="G2924" s="2">
        <v>36591</v>
      </c>
      <c r="H2924" s="4">
        <v>68864</v>
      </c>
      <c r="I2924" s="4">
        <v>13512</v>
      </c>
      <c r="J2924" s="4">
        <f>Table1[[#This Row],[Basic Salary]]+Table1[[#This Row],[Bonus]]</f>
        <v>82376</v>
      </c>
      <c r="K2924">
        <v>83</v>
      </c>
      <c r="L2924">
        <v>63</v>
      </c>
      <c r="M2924" t="s">
        <v>23</v>
      </c>
      <c r="N2924">
        <v>118</v>
      </c>
    </row>
    <row r="2925" spans="1:14" x14ac:dyDescent="0.35">
      <c r="A2925" t="s">
        <v>2603</v>
      </c>
      <c r="B2925" t="s">
        <v>42</v>
      </c>
      <c r="C2925" t="s">
        <v>15</v>
      </c>
      <c r="D2925" t="s">
        <v>25</v>
      </c>
      <c r="E2925" t="s">
        <v>26</v>
      </c>
      <c r="F2925" s="2">
        <v>45392</v>
      </c>
      <c r="G2925" s="2">
        <v>40717</v>
      </c>
      <c r="H2925" s="4">
        <v>60648</v>
      </c>
      <c r="I2925" s="4">
        <v>21712</v>
      </c>
      <c r="J2925" s="4">
        <f>Table1[[#This Row],[Basic Salary]]+Table1[[#This Row],[Bonus]]</f>
        <v>82360</v>
      </c>
      <c r="K2925">
        <v>94</v>
      </c>
      <c r="L2925">
        <v>49</v>
      </c>
      <c r="M2925" t="s">
        <v>53</v>
      </c>
      <c r="N2925">
        <v>112</v>
      </c>
    </row>
    <row r="2926" spans="1:14" x14ac:dyDescent="0.35">
      <c r="A2926" t="s">
        <v>1432</v>
      </c>
      <c r="B2926" t="s">
        <v>57</v>
      </c>
      <c r="C2926" t="s">
        <v>21</v>
      </c>
      <c r="D2926" t="s">
        <v>25</v>
      </c>
      <c r="E2926" t="s">
        <v>26</v>
      </c>
      <c r="F2926" s="2">
        <v>44031</v>
      </c>
      <c r="G2926" s="2">
        <v>36821</v>
      </c>
      <c r="H2926" s="4">
        <v>62523</v>
      </c>
      <c r="I2926" s="4">
        <v>19727</v>
      </c>
      <c r="J2926" s="4">
        <f>Table1[[#This Row],[Basic Salary]]+Table1[[#This Row],[Bonus]]</f>
        <v>82250</v>
      </c>
      <c r="K2926">
        <v>70</v>
      </c>
      <c r="L2926">
        <v>99</v>
      </c>
      <c r="M2926" t="s">
        <v>34</v>
      </c>
      <c r="N2926">
        <v>106</v>
      </c>
    </row>
    <row r="2927" spans="1:14" x14ac:dyDescent="0.35">
      <c r="A2927" t="s">
        <v>2006</v>
      </c>
      <c r="B2927" t="s">
        <v>48</v>
      </c>
      <c r="C2927" t="s">
        <v>15</v>
      </c>
      <c r="D2927" t="s">
        <v>16</v>
      </c>
      <c r="E2927" t="s">
        <v>30</v>
      </c>
      <c r="F2927" s="2">
        <v>43484</v>
      </c>
      <c r="G2927" s="2">
        <v>37915</v>
      </c>
      <c r="H2927" s="4">
        <v>61116</v>
      </c>
      <c r="I2927" s="4">
        <v>21122</v>
      </c>
      <c r="J2927" s="4">
        <f>Table1[[#This Row],[Basic Salary]]+Table1[[#This Row],[Bonus]]</f>
        <v>82238</v>
      </c>
      <c r="K2927">
        <v>79</v>
      </c>
      <c r="L2927">
        <v>52</v>
      </c>
      <c r="M2927" t="s">
        <v>34</v>
      </c>
      <c r="N2927">
        <v>113</v>
      </c>
    </row>
    <row r="2928" spans="1:14" x14ac:dyDescent="0.35">
      <c r="A2928" t="s">
        <v>4395</v>
      </c>
      <c r="B2928" t="s">
        <v>69</v>
      </c>
      <c r="C2928" t="s">
        <v>21</v>
      </c>
      <c r="D2928" t="s">
        <v>40</v>
      </c>
      <c r="E2928" t="s">
        <v>22</v>
      </c>
      <c r="F2928" s="2">
        <v>43039</v>
      </c>
      <c r="G2928" s="2">
        <v>38082</v>
      </c>
      <c r="H2928" s="4">
        <v>69540</v>
      </c>
      <c r="I2928" s="4">
        <v>12667</v>
      </c>
      <c r="J2928" s="4">
        <f>Table1[[#This Row],[Basic Salary]]+Table1[[#This Row],[Bonus]]</f>
        <v>82207</v>
      </c>
      <c r="K2928">
        <v>74</v>
      </c>
      <c r="L2928">
        <v>82</v>
      </c>
      <c r="M2928" t="s">
        <v>37</v>
      </c>
      <c r="N2928">
        <v>104</v>
      </c>
    </row>
    <row r="2929" spans="1:14" x14ac:dyDescent="0.35">
      <c r="A2929" t="s">
        <v>32</v>
      </c>
      <c r="B2929" t="s">
        <v>29</v>
      </c>
      <c r="C2929" t="s">
        <v>15</v>
      </c>
      <c r="D2929" t="s">
        <v>33</v>
      </c>
      <c r="E2929" t="s">
        <v>26</v>
      </c>
      <c r="F2929" s="2">
        <v>44201</v>
      </c>
      <c r="G2929" s="2">
        <v>31266</v>
      </c>
      <c r="H2929" s="4">
        <v>74615</v>
      </c>
      <c r="I2929" s="4">
        <v>7582</v>
      </c>
      <c r="J2929" s="4">
        <f>Table1[[#This Row],[Basic Salary]]+Table1[[#This Row],[Bonus]]</f>
        <v>82197</v>
      </c>
      <c r="K2929">
        <v>95</v>
      </c>
      <c r="L2929">
        <v>58</v>
      </c>
      <c r="M2929" t="s">
        <v>34</v>
      </c>
      <c r="N2929">
        <v>120</v>
      </c>
    </row>
    <row r="2930" spans="1:14" x14ac:dyDescent="0.35">
      <c r="A2930" t="s">
        <v>1263</v>
      </c>
      <c r="B2930" t="s">
        <v>75</v>
      </c>
      <c r="C2930" t="s">
        <v>21</v>
      </c>
      <c r="D2930" t="s">
        <v>46</v>
      </c>
      <c r="E2930" t="s">
        <v>26</v>
      </c>
      <c r="F2930" s="2">
        <v>42611</v>
      </c>
      <c r="G2930" s="2">
        <v>29679</v>
      </c>
      <c r="H2930" s="4">
        <v>62148</v>
      </c>
      <c r="I2930" s="4">
        <v>19977</v>
      </c>
      <c r="J2930" s="4">
        <f>Table1[[#This Row],[Basic Salary]]+Table1[[#This Row],[Bonus]]</f>
        <v>82125</v>
      </c>
      <c r="K2930">
        <v>67</v>
      </c>
      <c r="L2930">
        <v>76</v>
      </c>
      <c r="M2930" t="s">
        <v>27</v>
      </c>
      <c r="N2930">
        <v>101</v>
      </c>
    </row>
    <row r="2931" spans="1:14" x14ac:dyDescent="0.35">
      <c r="A2931" t="s">
        <v>1836</v>
      </c>
      <c r="B2931" t="s">
        <v>62</v>
      </c>
      <c r="C2931" t="s">
        <v>21</v>
      </c>
      <c r="D2931" t="s">
        <v>81</v>
      </c>
      <c r="E2931" t="s">
        <v>30</v>
      </c>
      <c r="F2931" s="2">
        <v>43070</v>
      </c>
      <c r="G2931" s="2">
        <v>39154</v>
      </c>
      <c r="H2931" s="4">
        <v>53068</v>
      </c>
      <c r="I2931" s="4">
        <v>29032</v>
      </c>
      <c r="J2931" s="4">
        <f>Table1[[#This Row],[Basic Salary]]+Table1[[#This Row],[Bonus]]</f>
        <v>82100</v>
      </c>
      <c r="K2931">
        <v>61</v>
      </c>
      <c r="L2931">
        <v>52</v>
      </c>
      <c r="M2931" t="s">
        <v>27</v>
      </c>
      <c r="N2931">
        <v>110</v>
      </c>
    </row>
    <row r="2932" spans="1:14" x14ac:dyDescent="0.35">
      <c r="A2932" t="s">
        <v>4061</v>
      </c>
      <c r="B2932" t="s">
        <v>57</v>
      </c>
      <c r="C2932" t="s">
        <v>21</v>
      </c>
      <c r="D2932" t="s">
        <v>43</v>
      </c>
      <c r="E2932" t="s">
        <v>17</v>
      </c>
      <c r="F2932" s="2">
        <v>45229</v>
      </c>
      <c r="G2932" s="2">
        <v>35490</v>
      </c>
      <c r="H2932" s="4">
        <v>69992</v>
      </c>
      <c r="I2932" s="4">
        <v>12096</v>
      </c>
      <c r="J2932" s="4">
        <f>Table1[[#This Row],[Basic Salary]]+Table1[[#This Row],[Bonus]]</f>
        <v>82088</v>
      </c>
      <c r="K2932">
        <v>91</v>
      </c>
      <c r="L2932">
        <v>44</v>
      </c>
      <c r="M2932" t="s">
        <v>31</v>
      </c>
      <c r="N2932">
        <v>112</v>
      </c>
    </row>
    <row r="2933" spans="1:14" x14ac:dyDescent="0.35">
      <c r="A2933" t="s">
        <v>4625</v>
      </c>
      <c r="B2933" t="s">
        <v>60</v>
      </c>
      <c r="C2933" t="s">
        <v>21</v>
      </c>
      <c r="D2933" t="s">
        <v>81</v>
      </c>
      <c r="E2933" t="s">
        <v>65</v>
      </c>
      <c r="F2933" s="2">
        <v>45571</v>
      </c>
      <c r="G2933" s="2">
        <v>39517</v>
      </c>
      <c r="H2933" s="4">
        <v>72451</v>
      </c>
      <c r="I2933" s="4">
        <v>9632</v>
      </c>
      <c r="J2933" s="4">
        <f>Table1[[#This Row],[Basic Salary]]+Table1[[#This Row],[Bonus]]</f>
        <v>82083</v>
      </c>
      <c r="K2933">
        <v>90</v>
      </c>
      <c r="L2933">
        <v>61</v>
      </c>
      <c r="M2933" t="s">
        <v>53</v>
      </c>
      <c r="N2933">
        <v>112</v>
      </c>
    </row>
    <row r="2934" spans="1:14" x14ac:dyDescent="0.35">
      <c r="A2934" t="s">
        <v>1786</v>
      </c>
      <c r="B2934" t="s">
        <v>42</v>
      </c>
      <c r="C2934" t="s">
        <v>21</v>
      </c>
      <c r="D2934" t="s">
        <v>46</v>
      </c>
      <c r="E2934" t="s">
        <v>22</v>
      </c>
      <c r="F2934" s="2">
        <v>43464</v>
      </c>
      <c r="G2934" s="2">
        <v>30728</v>
      </c>
      <c r="H2934" s="4">
        <v>71299</v>
      </c>
      <c r="I2934" s="4">
        <v>10780</v>
      </c>
      <c r="J2934" s="4">
        <f>Table1[[#This Row],[Basic Salary]]+Table1[[#This Row],[Bonus]]</f>
        <v>82079</v>
      </c>
      <c r="K2934">
        <v>84</v>
      </c>
      <c r="L2934">
        <v>91</v>
      </c>
      <c r="M2934" t="s">
        <v>37</v>
      </c>
      <c r="N2934">
        <v>118</v>
      </c>
    </row>
    <row r="2935" spans="1:14" x14ac:dyDescent="0.35">
      <c r="A2935" t="s">
        <v>3863</v>
      </c>
      <c r="B2935" t="s">
        <v>95</v>
      </c>
      <c r="C2935" t="s">
        <v>15</v>
      </c>
      <c r="D2935" t="s">
        <v>46</v>
      </c>
      <c r="E2935" t="s">
        <v>51</v>
      </c>
      <c r="F2935" s="2">
        <v>44530</v>
      </c>
      <c r="G2935" s="2">
        <v>40741</v>
      </c>
      <c r="H2935" s="4">
        <v>68903</v>
      </c>
      <c r="I2935" s="4">
        <v>13169</v>
      </c>
      <c r="J2935" s="4">
        <f>Table1[[#This Row],[Basic Salary]]+Table1[[#This Row],[Bonus]]</f>
        <v>82072</v>
      </c>
      <c r="K2935">
        <v>65</v>
      </c>
      <c r="L2935">
        <v>91</v>
      </c>
      <c r="M2935" t="s">
        <v>31</v>
      </c>
      <c r="N2935">
        <v>111</v>
      </c>
    </row>
    <row r="2936" spans="1:14" x14ac:dyDescent="0.35">
      <c r="A2936" t="s">
        <v>704</v>
      </c>
      <c r="B2936" t="s">
        <v>36</v>
      </c>
      <c r="C2936" t="s">
        <v>15</v>
      </c>
      <c r="D2936" t="s">
        <v>16</v>
      </c>
      <c r="E2936" t="s">
        <v>51</v>
      </c>
      <c r="F2936" s="2">
        <v>43984</v>
      </c>
      <c r="G2936" s="2">
        <v>40769</v>
      </c>
      <c r="H2936" s="4">
        <v>73310</v>
      </c>
      <c r="I2936" s="4">
        <v>8708</v>
      </c>
      <c r="J2936" s="4">
        <f>Table1[[#This Row],[Basic Salary]]+Table1[[#This Row],[Bonus]]</f>
        <v>82018</v>
      </c>
      <c r="K2936">
        <v>97</v>
      </c>
      <c r="L2936">
        <v>70</v>
      </c>
      <c r="M2936" t="s">
        <v>18</v>
      </c>
      <c r="N2936">
        <v>103</v>
      </c>
    </row>
    <row r="2937" spans="1:14" x14ac:dyDescent="0.35">
      <c r="A2937" t="s">
        <v>2517</v>
      </c>
      <c r="B2937" t="s">
        <v>29</v>
      </c>
      <c r="C2937" t="s">
        <v>15</v>
      </c>
      <c r="D2937" t="s">
        <v>43</v>
      </c>
      <c r="E2937" t="s">
        <v>65</v>
      </c>
      <c r="F2937" s="2">
        <v>42715</v>
      </c>
      <c r="G2937" s="2">
        <v>31791</v>
      </c>
      <c r="H2937" s="4">
        <v>70678</v>
      </c>
      <c r="I2937" s="4">
        <v>11305</v>
      </c>
      <c r="J2937" s="4">
        <f>Table1[[#This Row],[Basic Salary]]+Table1[[#This Row],[Bonus]]</f>
        <v>81983</v>
      </c>
      <c r="K2937">
        <v>75</v>
      </c>
      <c r="L2937">
        <v>53</v>
      </c>
      <c r="M2937" t="s">
        <v>37</v>
      </c>
      <c r="N2937">
        <v>101</v>
      </c>
    </row>
    <row r="2938" spans="1:14" x14ac:dyDescent="0.35">
      <c r="A2938" t="s">
        <v>339</v>
      </c>
      <c r="B2938" t="s">
        <v>95</v>
      </c>
      <c r="C2938" t="s">
        <v>15</v>
      </c>
      <c r="D2938" t="s">
        <v>16</v>
      </c>
      <c r="E2938" t="s">
        <v>65</v>
      </c>
      <c r="F2938" s="2">
        <v>44698</v>
      </c>
      <c r="G2938" s="2">
        <v>40111</v>
      </c>
      <c r="H2938" s="4">
        <v>71531</v>
      </c>
      <c r="I2938" s="4">
        <v>10450</v>
      </c>
      <c r="J2938" s="4">
        <f>Table1[[#This Row],[Basic Salary]]+Table1[[#This Row],[Bonus]]</f>
        <v>81981</v>
      </c>
      <c r="K2938">
        <v>99</v>
      </c>
      <c r="L2938">
        <v>42</v>
      </c>
      <c r="M2938" t="s">
        <v>23</v>
      </c>
      <c r="N2938">
        <v>113</v>
      </c>
    </row>
    <row r="2939" spans="1:14" x14ac:dyDescent="0.35">
      <c r="A2939" t="s">
        <v>2226</v>
      </c>
      <c r="B2939" t="s">
        <v>50</v>
      </c>
      <c r="C2939" t="s">
        <v>21</v>
      </c>
      <c r="D2939" t="s">
        <v>33</v>
      </c>
      <c r="E2939" t="s">
        <v>51</v>
      </c>
      <c r="F2939" s="2">
        <v>43726</v>
      </c>
      <c r="G2939" s="2">
        <v>34994</v>
      </c>
      <c r="H2939" s="4">
        <v>56094</v>
      </c>
      <c r="I2939" s="4">
        <v>25886</v>
      </c>
      <c r="J2939" s="4">
        <f>Table1[[#This Row],[Basic Salary]]+Table1[[#This Row],[Bonus]]</f>
        <v>81980</v>
      </c>
      <c r="K2939">
        <v>73</v>
      </c>
      <c r="L2939">
        <v>100</v>
      </c>
      <c r="M2939" t="s">
        <v>18</v>
      </c>
      <c r="N2939">
        <v>119</v>
      </c>
    </row>
    <row r="2940" spans="1:14" x14ac:dyDescent="0.35">
      <c r="A2940" t="s">
        <v>4370</v>
      </c>
      <c r="B2940" t="s">
        <v>129</v>
      </c>
      <c r="C2940" t="s">
        <v>15</v>
      </c>
      <c r="D2940" t="s">
        <v>33</v>
      </c>
      <c r="E2940" t="s">
        <v>51</v>
      </c>
      <c r="F2940" s="2">
        <v>43416</v>
      </c>
      <c r="G2940" s="2">
        <v>39894</v>
      </c>
      <c r="H2940" s="4">
        <v>61583</v>
      </c>
      <c r="I2940" s="4">
        <v>20387</v>
      </c>
      <c r="J2940" s="4">
        <f>Table1[[#This Row],[Basic Salary]]+Table1[[#This Row],[Bonus]]</f>
        <v>81970</v>
      </c>
      <c r="K2940">
        <v>95</v>
      </c>
      <c r="L2940">
        <v>88</v>
      </c>
      <c r="M2940" t="s">
        <v>27</v>
      </c>
      <c r="N2940">
        <v>106</v>
      </c>
    </row>
    <row r="2941" spans="1:14" x14ac:dyDescent="0.35">
      <c r="A2941" t="s">
        <v>3223</v>
      </c>
      <c r="B2941" t="s">
        <v>36</v>
      </c>
      <c r="C2941" t="s">
        <v>21</v>
      </c>
      <c r="D2941" t="s">
        <v>46</v>
      </c>
      <c r="E2941" t="s">
        <v>30</v>
      </c>
      <c r="F2941" s="2">
        <v>44301</v>
      </c>
      <c r="G2941" s="2">
        <v>31733</v>
      </c>
      <c r="H2941" s="4">
        <v>76096</v>
      </c>
      <c r="I2941" s="4">
        <v>5825</v>
      </c>
      <c r="J2941" s="4">
        <f>Table1[[#This Row],[Basic Salary]]+Table1[[#This Row],[Bonus]]</f>
        <v>81921</v>
      </c>
      <c r="K2941">
        <v>92</v>
      </c>
      <c r="L2941">
        <v>51</v>
      </c>
      <c r="M2941" t="s">
        <v>34</v>
      </c>
      <c r="N2941">
        <v>111</v>
      </c>
    </row>
    <row r="2942" spans="1:14" x14ac:dyDescent="0.35">
      <c r="A2942" t="s">
        <v>3650</v>
      </c>
      <c r="B2942" t="s">
        <v>57</v>
      </c>
      <c r="C2942" t="s">
        <v>15</v>
      </c>
      <c r="D2942" t="s">
        <v>43</v>
      </c>
      <c r="E2942" t="s">
        <v>22</v>
      </c>
      <c r="F2942" s="2">
        <v>43834</v>
      </c>
      <c r="G2942" s="2">
        <v>38821</v>
      </c>
      <c r="H2942" s="4">
        <v>60579</v>
      </c>
      <c r="I2942" s="4">
        <v>21331</v>
      </c>
      <c r="J2942" s="4">
        <f>Table1[[#This Row],[Basic Salary]]+Table1[[#This Row],[Bonus]]</f>
        <v>81910</v>
      </c>
      <c r="K2942">
        <v>90</v>
      </c>
      <c r="L2942">
        <v>76</v>
      </c>
      <c r="M2942" t="s">
        <v>31</v>
      </c>
      <c r="N2942">
        <v>101</v>
      </c>
    </row>
    <row r="2943" spans="1:14" x14ac:dyDescent="0.35">
      <c r="A2943" t="s">
        <v>1138</v>
      </c>
      <c r="B2943" t="s">
        <v>87</v>
      </c>
      <c r="C2943" t="s">
        <v>21</v>
      </c>
      <c r="D2943" t="s">
        <v>43</v>
      </c>
      <c r="E2943" t="s">
        <v>30</v>
      </c>
      <c r="F2943" s="2">
        <v>43431</v>
      </c>
      <c r="G2943" s="2">
        <v>30923</v>
      </c>
      <c r="H2943" s="4">
        <v>60532</v>
      </c>
      <c r="I2943" s="4">
        <v>21359</v>
      </c>
      <c r="J2943" s="4">
        <f>Table1[[#This Row],[Basic Salary]]+Table1[[#This Row],[Bonus]]</f>
        <v>81891</v>
      </c>
      <c r="K2943">
        <v>83</v>
      </c>
      <c r="L2943">
        <v>99</v>
      </c>
      <c r="M2943" t="s">
        <v>31</v>
      </c>
      <c r="N2943">
        <v>103</v>
      </c>
    </row>
    <row r="2944" spans="1:14" x14ac:dyDescent="0.35">
      <c r="A2944" t="s">
        <v>2217</v>
      </c>
      <c r="B2944" t="s">
        <v>42</v>
      </c>
      <c r="C2944" t="s">
        <v>21</v>
      </c>
      <c r="D2944" t="s">
        <v>40</v>
      </c>
      <c r="E2944" t="s">
        <v>22</v>
      </c>
      <c r="F2944" s="2">
        <v>43290</v>
      </c>
      <c r="G2944" s="2">
        <v>41189</v>
      </c>
      <c r="H2944" s="4">
        <v>61287</v>
      </c>
      <c r="I2944" s="4">
        <v>20602</v>
      </c>
      <c r="J2944" s="4">
        <f>Table1[[#This Row],[Basic Salary]]+Table1[[#This Row],[Bonus]]</f>
        <v>81889</v>
      </c>
      <c r="K2944">
        <v>62</v>
      </c>
      <c r="L2944">
        <v>63</v>
      </c>
      <c r="M2944" t="s">
        <v>31</v>
      </c>
      <c r="N2944">
        <v>109</v>
      </c>
    </row>
    <row r="2945" spans="1:14" x14ac:dyDescent="0.35">
      <c r="A2945" t="s">
        <v>2566</v>
      </c>
      <c r="B2945" t="s">
        <v>29</v>
      </c>
      <c r="C2945" t="s">
        <v>21</v>
      </c>
      <c r="D2945" t="s">
        <v>25</v>
      </c>
      <c r="E2945" t="s">
        <v>26</v>
      </c>
      <c r="F2945" s="2">
        <v>42214</v>
      </c>
      <c r="G2945" s="2">
        <v>35712</v>
      </c>
      <c r="H2945" s="4">
        <v>74175</v>
      </c>
      <c r="I2945" s="4">
        <v>7698</v>
      </c>
      <c r="J2945" s="4">
        <f>Table1[[#This Row],[Basic Salary]]+Table1[[#This Row],[Bonus]]</f>
        <v>81873</v>
      </c>
      <c r="K2945">
        <v>94</v>
      </c>
      <c r="L2945">
        <v>88</v>
      </c>
      <c r="M2945" t="s">
        <v>27</v>
      </c>
      <c r="N2945">
        <v>112</v>
      </c>
    </row>
    <row r="2946" spans="1:14" x14ac:dyDescent="0.35">
      <c r="A2946" t="s">
        <v>838</v>
      </c>
      <c r="B2946" t="s">
        <v>29</v>
      </c>
      <c r="C2946" t="s">
        <v>21</v>
      </c>
      <c r="D2946" t="s">
        <v>16</v>
      </c>
      <c r="E2946" t="s">
        <v>65</v>
      </c>
      <c r="F2946" s="2">
        <v>44461</v>
      </c>
      <c r="G2946" s="2">
        <v>31224</v>
      </c>
      <c r="H2946" s="4">
        <v>66079</v>
      </c>
      <c r="I2946" s="4">
        <v>15790</v>
      </c>
      <c r="J2946" s="4">
        <f>Table1[[#This Row],[Basic Salary]]+Table1[[#This Row],[Bonus]]</f>
        <v>81869</v>
      </c>
      <c r="K2946">
        <v>97</v>
      </c>
      <c r="L2946">
        <v>87</v>
      </c>
      <c r="M2946" t="s">
        <v>27</v>
      </c>
      <c r="N2946">
        <v>108</v>
      </c>
    </row>
    <row r="2947" spans="1:14" x14ac:dyDescent="0.35">
      <c r="A2947" t="s">
        <v>294</v>
      </c>
      <c r="B2947" t="s">
        <v>87</v>
      </c>
      <c r="C2947" t="s">
        <v>21</v>
      </c>
      <c r="D2947" t="s">
        <v>81</v>
      </c>
      <c r="E2947" t="s">
        <v>26</v>
      </c>
      <c r="F2947" s="2">
        <v>43842</v>
      </c>
      <c r="G2947" s="2">
        <v>35405</v>
      </c>
      <c r="H2947" s="4">
        <v>74236</v>
      </c>
      <c r="I2947" s="4">
        <v>7629</v>
      </c>
      <c r="J2947" s="4">
        <f>Table1[[#This Row],[Basic Salary]]+Table1[[#This Row],[Bonus]]</f>
        <v>81865</v>
      </c>
      <c r="K2947">
        <v>94</v>
      </c>
      <c r="L2947">
        <v>48</v>
      </c>
      <c r="M2947" t="s">
        <v>18</v>
      </c>
      <c r="N2947">
        <v>112</v>
      </c>
    </row>
    <row r="2948" spans="1:14" x14ac:dyDescent="0.35">
      <c r="A2948" t="s">
        <v>4015</v>
      </c>
      <c r="B2948" t="s">
        <v>95</v>
      </c>
      <c r="C2948" t="s">
        <v>21</v>
      </c>
      <c r="D2948" t="s">
        <v>40</v>
      </c>
      <c r="E2948" t="s">
        <v>22</v>
      </c>
      <c r="F2948" s="2">
        <v>42516</v>
      </c>
      <c r="G2948" s="2">
        <v>32068</v>
      </c>
      <c r="H2948" s="4">
        <v>63672</v>
      </c>
      <c r="I2948" s="4">
        <v>18190</v>
      </c>
      <c r="J2948" s="4">
        <f>Table1[[#This Row],[Basic Salary]]+Table1[[#This Row],[Bonus]]</f>
        <v>81862</v>
      </c>
      <c r="K2948">
        <v>66</v>
      </c>
      <c r="L2948">
        <v>84</v>
      </c>
      <c r="M2948" t="s">
        <v>27</v>
      </c>
      <c r="N2948">
        <v>112</v>
      </c>
    </row>
    <row r="2949" spans="1:14" x14ac:dyDescent="0.35">
      <c r="A2949" t="s">
        <v>1940</v>
      </c>
      <c r="B2949" t="s">
        <v>45</v>
      </c>
      <c r="C2949" t="s">
        <v>15</v>
      </c>
      <c r="D2949" t="s">
        <v>81</v>
      </c>
      <c r="E2949" t="s">
        <v>51</v>
      </c>
      <c r="F2949" s="2">
        <v>44495</v>
      </c>
      <c r="G2949" s="2">
        <v>40467</v>
      </c>
      <c r="H2949" s="4">
        <v>73503</v>
      </c>
      <c r="I2949" s="4">
        <v>8349</v>
      </c>
      <c r="J2949" s="4">
        <f>Table1[[#This Row],[Basic Salary]]+Table1[[#This Row],[Bonus]]</f>
        <v>81852</v>
      </c>
      <c r="K2949">
        <v>74</v>
      </c>
      <c r="L2949">
        <v>95</v>
      </c>
      <c r="M2949" t="s">
        <v>23</v>
      </c>
      <c r="N2949">
        <v>104</v>
      </c>
    </row>
    <row r="2950" spans="1:14" x14ac:dyDescent="0.35">
      <c r="A2950" t="s">
        <v>2550</v>
      </c>
      <c r="B2950" t="s">
        <v>93</v>
      </c>
      <c r="C2950" t="s">
        <v>21</v>
      </c>
      <c r="D2950" t="s">
        <v>40</v>
      </c>
      <c r="E2950" t="s">
        <v>65</v>
      </c>
      <c r="F2950" s="2">
        <v>43606</v>
      </c>
      <c r="G2950" s="2">
        <v>33831</v>
      </c>
      <c r="H2950" s="4">
        <v>53624</v>
      </c>
      <c r="I2950" s="4">
        <v>28223</v>
      </c>
      <c r="J2950" s="4">
        <f>Table1[[#This Row],[Basic Salary]]+Table1[[#This Row],[Bonus]]</f>
        <v>81847</v>
      </c>
      <c r="K2950">
        <v>93</v>
      </c>
      <c r="L2950">
        <v>85</v>
      </c>
      <c r="M2950" t="s">
        <v>31</v>
      </c>
      <c r="N2950">
        <v>101</v>
      </c>
    </row>
    <row r="2951" spans="1:14" x14ac:dyDescent="0.35">
      <c r="A2951" t="s">
        <v>931</v>
      </c>
      <c r="B2951" t="s">
        <v>93</v>
      </c>
      <c r="C2951" t="s">
        <v>21</v>
      </c>
      <c r="D2951" t="s">
        <v>25</v>
      </c>
      <c r="E2951" t="s">
        <v>22</v>
      </c>
      <c r="F2951" s="2">
        <v>44926</v>
      </c>
      <c r="G2951" s="2">
        <v>30179</v>
      </c>
      <c r="H2951" s="4">
        <v>64062</v>
      </c>
      <c r="I2951" s="4">
        <v>17777</v>
      </c>
      <c r="J2951" s="4">
        <f>Table1[[#This Row],[Basic Salary]]+Table1[[#This Row],[Bonus]]</f>
        <v>81839</v>
      </c>
      <c r="K2951">
        <v>66</v>
      </c>
      <c r="L2951">
        <v>60</v>
      </c>
      <c r="M2951" t="s">
        <v>37</v>
      </c>
      <c r="N2951">
        <v>114</v>
      </c>
    </row>
    <row r="2952" spans="1:14" x14ac:dyDescent="0.35">
      <c r="A2952" t="s">
        <v>3153</v>
      </c>
      <c r="B2952" t="s">
        <v>39</v>
      </c>
      <c r="C2952" t="s">
        <v>15</v>
      </c>
      <c r="D2952" t="s">
        <v>16</v>
      </c>
      <c r="E2952" t="s">
        <v>51</v>
      </c>
      <c r="F2952" s="2">
        <v>42797</v>
      </c>
      <c r="G2952" s="2">
        <v>39566</v>
      </c>
      <c r="H2952" s="4">
        <v>60519</v>
      </c>
      <c r="I2952" s="4">
        <v>21271</v>
      </c>
      <c r="J2952" s="4">
        <f>Table1[[#This Row],[Basic Salary]]+Table1[[#This Row],[Bonus]]</f>
        <v>81790</v>
      </c>
      <c r="K2952">
        <v>96</v>
      </c>
      <c r="L2952">
        <v>91</v>
      </c>
      <c r="M2952" t="s">
        <v>18</v>
      </c>
      <c r="N2952">
        <v>103</v>
      </c>
    </row>
    <row r="2953" spans="1:14" x14ac:dyDescent="0.35">
      <c r="A2953" t="s">
        <v>1824</v>
      </c>
      <c r="B2953" t="s">
        <v>75</v>
      </c>
      <c r="C2953" t="s">
        <v>15</v>
      </c>
      <c r="D2953" t="s">
        <v>25</v>
      </c>
      <c r="E2953" t="s">
        <v>17</v>
      </c>
      <c r="F2953" s="2">
        <v>42883</v>
      </c>
      <c r="G2953" s="2">
        <v>32800</v>
      </c>
      <c r="H2953" s="4">
        <v>73611</v>
      </c>
      <c r="I2953" s="4">
        <v>8173</v>
      </c>
      <c r="J2953" s="4">
        <f>Table1[[#This Row],[Basic Salary]]+Table1[[#This Row],[Bonus]]</f>
        <v>81784</v>
      </c>
      <c r="K2953">
        <v>62</v>
      </c>
      <c r="L2953">
        <v>56</v>
      </c>
      <c r="M2953" t="s">
        <v>53</v>
      </c>
      <c r="N2953">
        <v>119</v>
      </c>
    </row>
    <row r="2954" spans="1:14" x14ac:dyDescent="0.35">
      <c r="A2954" t="s">
        <v>1483</v>
      </c>
      <c r="B2954" t="s">
        <v>129</v>
      </c>
      <c r="C2954" t="s">
        <v>21</v>
      </c>
      <c r="D2954" t="s">
        <v>43</v>
      </c>
      <c r="E2954" t="s">
        <v>30</v>
      </c>
      <c r="F2954" s="2">
        <v>42031</v>
      </c>
      <c r="G2954" s="2">
        <v>39439</v>
      </c>
      <c r="H2954" s="4">
        <v>76111</v>
      </c>
      <c r="I2954" s="4">
        <v>5618</v>
      </c>
      <c r="J2954" s="4">
        <f>Table1[[#This Row],[Basic Salary]]+Table1[[#This Row],[Bonus]]</f>
        <v>81729</v>
      </c>
      <c r="K2954">
        <v>60</v>
      </c>
      <c r="L2954">
        <v>54</v>
      </c>
      <c r="M2954" t="s">
        <v>31</v>
      </c>
      <c r="N2954">
        <v>114</v>
      </c>
    </row>
    <row r="2955" spans="1:14" x14ac:dyDescent="0.35">
      <c r="A2955" t="s">
        <v>4196</v>
      </c>
      <c r="B2955" t="s">
        <v>129</v>
      </c>
      <c r="C2955" t="s">
        <v>21</v>
      </c>
      <c r="D2955" t="s">
        <v>43</v>
      </c>
      <c r="E2955" t="s">
        <v>30</v>
      </c>
      <c r="F2955" s="2">
        <v>42675</v>
      </c>
      <c r="G2955" s="2">
        <v>38195</v>
      </c>
      <c r="H2955" s="4">
        <v>63169</v>
      </c>
      <c r="I2955" s="4">
        <v>18528</v>
      </c>
      <c r="J2955" s="4">
        <f>Table1[[#This Row],[Basic Salary]]+Table1[[#This Row],[Bonus]]</f>
        <v>81697</v>
      </c>
      <c r="K2955">
        <v>91</v>
      </c>
      <c r="L2955">
        <v>68</v>
      </c>
      <c r="M2955" t="s">
        <v>53</v>
      </c>
      <c r="N2955">
        <v>108</v>
      </c>
    </row>
    <row r="2956" spans="1:14" x14ac:dyDescent="0.35">
      <c r="A2956" t="s">
        <v>3944</v>
      </c>
      <c r="B2956" t="s">
        <v>85</v>
      </c>
      <c r="C2956" t="s">
        <v>15</v>
      </c>
      <c r="D2956" t="s">
        <v>40</v>
      </c>
      <c r="E2956" t="s">
        <v>65</v>
      </c>
      <c r="F2956" s="2">
        <v>43241</v>
      </c>
      <c r="G2956" s="2">
        <v>34698</v>
      </c>
      <c r="H2956" s="4">
        <v>67380</v>
      </c>
      <c r="I2956" s="4">
        <v>14300</v>
      </c>
      <c r="J2956" s="4">
        <f>Table1[[#This Row],[Basic Salary]]+Table1[[#This Row],[Bonus]]</f>
        <v>81680</v>
      </c>
      <c r="K2956">
        <v>86</v>
      </c>
      <c r="L2956">
        <v>50</v>
      </c>
      <c r="M2956" t="s">
        <v>53</v>
      </c>
      <c r="N2956">
        <v>106</v>
      </c>
    </row>
    <row r="2957" spans="1:14" x14ac:dyDescent="0.35">
      <c r="A2957" t="s">
        <v>3389</v>
      </c>
      <c r="B2957" t="s">
        <v>60</v>
      </c>
      <c r="C2957" t="s">
        <v>15</v>
      </c>
      <c r="D2957" t="s">
        <v>40</v>
      </c>
      <c r="E2957" t="s">
        <v>17</v>
      </c>
      <c r="F2957" s="2">
        <v>43660</v>
      </c>
      <c r="G2957" s="2">
        <v>34922</v>
      </c>
      <c r="H2957" s="4">
        <v>53107</v>
      </c>
      <c r="I2957" s="4">
        <v>28571</v>
      </c>
      <c r="J2957" s="4">
        <f>Table1[[#This Row],[Basic Salary]]+Table1[[#This Row],[Bonus]]</f>
        <v>81678</v>
      </c>
      <c r="K2957">
        <v>84</v>
      </c>
      <c r="L2957">
        <v>85</v>
      </c>
      <c r="M2957" t="s">
        <v>53</v>
      </c>
      <c r="N2957">
        <v>120</v>
      </c>
    </row>
    <row r="2958" spans="1:14" x14ac:dyDescent="0.35">
      <c r="A2958" t="s">
        <v>304</v>
      </c>
      <c r="B2958" t="s">
        <v>77</v>
      </c>
      <c r="C2958" t="s">
        <v>21</v>
      </c>
      <c r="D2958" t="s">
        <v>33</v>
      </c>
      <c r="E2958" t="s">
        <v>22</v>
      </c>
      <c r="F2958" s="2">
        <v>45782</v>
      </c>
      <c r="G2958" s="2">
        <v>36590</v>
      </c>
      <c r="H2958" s="4">
        <v>73637</v>
      </c>
      <c r="I2958" s="4">
        <v>8029</v>
      </c>
      <c r="J2958" s="4">
        <f>Table1[[#This Row],[Basic Salary]]+Table1[[#This Row],[Bonus]]</f>
        <v>81666</v>
      </c>
      <c r="K2958">
        <v>94</v>
      </c>
      <c r="L2958">
        <v>86</v>
      </c>
      <c r="M2958" t="s">
        <v>34</v>
      </c>
      <c r="N2958">
        <v>107</v>
      </c>
    </row>
    <row r="2959" spans="1:14" x14ac:dyDescent="0.35">
      <c r="A2959" t="s">
        <v>2893</v>
      </c>
      <c r="B2959" t="s">
        <v>71</v>
      </c>
      <c r="C2959" t="s">
        <v>21</v>
      </c>
      <c r="D2959" t="s">
        <v>33</v>
      </c>
      <c r="E2959" t="s">
        <v>22</v>
      </c>
      <c r="F2959" s="2">
        <v>45341</v>
      </c>
      <c r="G2959" s="2">
        <v>35575</v>
      </c>
      <c r="H2959" s="4">
        <v>71281</v>
      </c>
      <c r="I2959" s="4">
        <v>10363</v>
      </c>
      <c r="J2959" s="4">
        <f>Table1[[#This Row],[Basic Salary]]+Table1[[#This Row],[Bonus]]</f>
        <v>81644</v>
      </c>
      <c r="K2959">
        <v>87</v>
      </c>
      <c r="L2959">
        <v>65</v>
      </c>
      <c r="M2959" t="s">
        <v>31</v>
      </c>
      <c r="N2959">
        <v>106</v>
      </c>
    </row>
    <row r="2960" spans="1:14" x14ac:dyDescent="0.35">
      <c r="A2960" t="s">
        <v>86</v>
      </c>
      <c r="B2960" t="s">
        <v>87</v>
      </c>
      <c r="C2960" t="s">
        <v>21</v>
      </c>
      <c r="D2960" t="s">
        <v>81</v>
      </c>
      <c r="E2960" t="s">
        <v>51</v>
      </c>
      <c r="F2960" s="2">
        <v>42867</v>
      </c>
      <c r="G2960" s="2">
        <v>40978</v>
      </c>
      <c r="H2960" s="4">
        <v>69942</v>
      </c>
      <c r="I2960" s="4">
        <v>11671</v>
      </c>
      <c r="J2960" s="4">
        <f>Table1[[#This Row],[Basic Salary]]+Table1[[#This Row],[Bonus]]</f>
        <v>81613</v>
      </c>
      <c r="K2960">
        <v>100</v>
      </c>
      <c r="L2960">
        <v>94</v>
      </c>
      <c r="M2960" t="s">
        <v>31</v>
      </c>
      <c r="N2960">
        <v>117</v>
      </c>
    </row>
    <row r="2961" spans="1:14" x14ac:dyDescent="0.35">
      <c r="A2961" t="s">
        <v>364</v>
      </c>
      <c r="B2961" t="s">
        <v>39</v>
      </c>
      <c r="C2961" t="s">
        <v>15</v>
      </c>
      <c r="D2961" t="s">
        <v>40</v>
      </c>
      <c r="E2961" t="s">
        <v>65</v>
      </c>
      <c r="F2961" s="2">
        <v>44031</v>
      </c>
      <c r="G2961" s="2">
        <v>33620</v>
      </c>
      <c r="H2961" s="4">
        <v>67318</v>
      </c>
      <c r="I2961" s="4">
        <v>14292</v>
      </c>
      <c r="J2961" s="4">
        <f>Table1[[#This Row],[Basic Salary]]+Table1[[#This Row],[Bonus]]</f>
        <v>81610</v>
      </c>
      <c r="K2961">
        <v>81</v>
      </c>
      <c r="L2961">
        <v>75</v>
      </c>
      <c r="M2961" t="s">
        <v>23</v>
      </c>
      <c r="N2961">
        <v>105</v>
      </c>
    </row>
    <row r="2962" spans="1:14" x14ac:dyDescent="0.35">
      <c r="A2962" t="s">
        <v>1693</v>
      </c>
      <c r="B2962" t="s">
        <v>45</v>
      </c>
      <c r="C2962" t="s">
        <v>15</v>
      </c>
      <c r="D2962" t="s">
        <v>25</v>
      </c>
      <c r="E2962" t="s">
        <v>30</v>
      </c>
      <c r="F2962" s="2">
        <v>42550</v>
      </c>
      <c r="G2962" s="2">
        <v>40713</v>
      </c>
      <c r="H2962" s="4">
        <v>76211</v>
      </c>
      <c r="I2962" s="4">
        <v>5366</v>
      </c>
      <c r="J2962" s="4">
        <f>Table1[[#This Row],[Basic Salary]]+Table1[[#This Row],[Bonus]]</f>
        <v>81577</v>
      </c>
      <c r="K2962">
        <v>83</v>
      </c>
      <c r="L2962">
        <v>43</v>
      </c>
      <c r="M2962" t="s">
        <v>23</v>
      </c>
      <c r="N2962">
        <v>101</v>
      </c>
    </row>
    <row r="2963" spans="1:14" x14ac:dyDescent="0.35">
      <c r="A2963" t="s">
        <v>4152</v>
      </c>
      <c r="B2963" t="s">
        <v>77</v>
      </c>
      <c r="C2963" t="s">
        <v>21</v>
      </c>
      <c r="D2963" t="s">
        <v>46</v>
      </c>
      <c r="E2963" t="s">
        <v>22</v>
      </c>
      <c r="F2963" s="2">
        <v>45353</v>
      </c>
      <c r="G2963" s="2">
        <v>37653</v>
      </c>
      <c r="H2963" s="4">
        <v>73031</v>
      </c>
      <c r="I2963" s="4">
        <v>8546</v>
      </c>
      <c r="J2963" s="4">
        <f>Table1[[#This Row],[Basic Salary]]+Table1[[#This Row],[Bonus]]</f>
        <v>81577</v>
      </c>
      <c r="K2963">
        <v>91</v>
      </c>
      <c r="L2963">
        <v>65</v>
      </c>
      <c r="M2963" t="s">
        <v>23</v>
      </c>
      <c r="N2963">
        <v>113</v>
      </c>
    </row>
    <row r="2964" spans="1:14" x14ac:dyDescent="0.35">
      <c r="A2964" t="s">
        <v>4109</v>
      </c>
      <c r="B2964" t="s">
        <v>95</v>
      </c>
      <c r="C2964" t="s">
        <v>15</v>
      </c>
      <c r="D2964" t="s">
        <v>43</v>
      </c>
      <c r="E2964" t="s">
        <v>51</v>
      </c>
      <c r="F2964" s="2">
        <v>43919</v>
      </c>
      <c r="G2964" s="2">
        <v>40352</v>
      </c>
      <c r="H2964" s="4">
        <v>55429</v>
      </c>
      <c r="I2964" s="4">
        <v>26146</v>
      </c>
      <c r="J2964" s="4">
        <f>Table1[[#This Row],[Basic Salary]]+Table1[[#This Row],[Bonus]]</f>
        <v>81575</v>
      </c>
      <c r="K2964">
        <v>93</v>
      </c>
      <c r="L2964">
        <v>67</v>
      </c>
      <c r="M2964" t="s">
        <v>34</v>
      </c>
      <c r="N2964">
        <v>109</v>
      </c>
    </row>
    <row r="2965" spans="1:14" x14ac:dyDescent="0.35">
      <c r="A2965" t="s">
        <v>2892</v>
      </c>
      <c r="B2965" t="s">
        <v>77</v>
      </c>
      <c r="C2965" t="s">
        <v>21</v>
      </c>
      <c r="D2965" t="s">
        <v>40</v>
      </c>
      <c r="E2965" t="s">
        <v>30</v>
      </c>
      <c r="F2965" s="2">
        <v>44340</v>
      </c>
      <c r="G2965" s="2">
        <v>30393</v>
      </c>
      <c r="H2965" s="4">
        <v>69672</v>
      </c>
      <c r="I2965" s="4">
        <v>11891</v>
      </c>
      <c r="J2965" s="4">
        <f>Table1[[#This Row],[Basic Salary]]+Table1[[#This Row],[Bonus]]</f>
        <v>81563</v>
      </c>
      <c r="K2965">
        <v>93</v>
      </c>
      <c r="L2965">
        <v>48</v>
      </c>
      <c r="M2965" t="s">
        <v>53</v>
      </c>
      <c r="N2965">
        <v>104</v>
      </c>
    </row>
    <row r="2966" spans="1:14" x14ac:dyDescent="0.35">
      <c r="A2966" t="s">
        <v>2692</v>
      </c>
      <c r="B2966" t="s">
        <v>95</v>
      </c>
      <c r="C2966" t="s">
        <v>21</v>
      </c>
      <c r="D2966" t="s">
        <v>16</v>
      </c>
      <c r="E2966" t="s">
        <v>51</v>
      </c>
      <c r="F2966" s="2">
        <v>45036</v>
      </c>
      <c r="G2966" s="2">
        <v>39382</v>
      </c>
      <c r="H2966" s="4">
        <v>66286</v>
      </c>
      <c r="I2966" s="4">
        <v>15275</v>
      </c>
      <c r="J2966" s="4">
        <f>Table1[[#This Row],[Basic Salary]]+Table1[[#This Row],[Bonus]]</f>
        <v>81561</v>
      </c>
      <c r="K2966">
        <v>60</v>
      </c>
      <c r="L2966">
        <v>95</v>
      </c>
      <c r="M2966" t="s">
        <v>31</v>
      </c>
      <c r="N2966">
        <v>120</v>
      </c>
    </row>
    <row r="2967" spans="1:14" x14ac:dyDescent="0.35">
      <c r="A2967" t="s">
        <v>3019</v>
      </c>
      <c r="B2967" t="s">
        <v>77</v>
      </c>
      <c r="C2967" t="s">
        <v>21</v>
      </c>
      <c r="D2967" t="s">
        <v>40</v>
      </c>
      <c r="E2967" t="s">
        <v>26</v>
      </c>
      <c r="F2967" s="2">
        <v>42471</v>
      </c>
      <c r="G2967" s="2">
        <v>29661</v>
      </c>
      <c r="H2967" s="4">
        <v>72052</v>
      </c>
      <c r="I2967" s="4">
        <v>9486</v>
      </c>
      <c r="J2967" s="4">
        <f>Table1[[#This Row],[Basic Salary]]+Table1[[#This Row],[Bonus]]</f>
        <v>81538</v>
      </c>
      <c r="K2967">
        <v>96</v>
      </c>
      <c r="L2967">
        <v>72</v>
      </c>
      <c r="M2967" t="s">
        <v>18</v>
      </c>
      <c r="N2967">
        <v>115</v>
      </c>
    </row>
    <row r="2968" spans="1:14" x14ac:dyDescent="0.35">
      <c r="A2968" t="s">
        <v>1737</v>
      </c>
      <c r="B2968" t="s">
        <v>85</v>
      </c>
      <c r="C2968" t="s">
        <v>15</v>
      </c>
      <c r="D2968" t="s">
        <v>43</v>
      </c>
      <c r="E2968" t="s">
        <v>26</v>
      </c>
      <c r="F2968" s="2">
        <v>43572</v>
      </c>
      <c r="G2968" s="2">
        <v>35380</v>
      </c>
      <c r="H2968" s="4">
        <v>64258</v>
      </c>
      <c r="I2968" s="4">
        <v>17242</v>
      </c>
      <c r="J2968" s="4">
        <f>Table1[[#This Row],[Basic Salary]]+Table1[[#This Row],[Bonus]]</f>
        <v>81500</v>
      </c>
      <c r="K2968">
        <v>61</v>
      </c>
      <c r="L2968">
        <v>60</v>
      </c>
      <c r="M2968" t="s">
        <v>27</v>
      </c>
      <c r="N2968">
        <v>107</v>
      </c>
    </row>
    <row r="2969" spans="1:14" x14ac:dyDescent="0.35">
      <c r="A2969" t="s">
        <v>4553</v>
      </c>
      <c r="B2969" t="s">
        <v>69</v>
      </c>
      <c r="C2969" t="s">
        <v>21</v>
      </c>
      <c r="D2969" t="s">
        <v>25</v>
      </c>
      <c r="E2969" t="s">
        <v>26</v>
      </c>
      <c r="F2969" s="2">
        <v>45223</v>
      </c>
      <c r="G2969" s="2">
        <v>39608</v>
      </c>
      <c r="H2969" s="4">
        <v>63755</v>
      </c>
      <c r="I2969" s="4">
        <v>17735</v>
      </c>
      <c r="J2969" s="4">
        <f>Table1[[#This Row],[Basic Salary]]+Table1[[#This Row],[Bonus]]</f>
        <v>81490</v>
      </c>
      <c r="K2969">
        <v>81</v>
      </c>
      <c r="L2969">
        <v>55</v>
      </c>
      <c r="M2969" t="s">
        <v>37</v>
      </c>
      <c r="N2969">
        <v>108</v>
      </c>
    </row>
    <row r="2970" spans="1:14" x14ac:dyDescent="0.35">
      <c r="A2970" t="s">
        <v>4686</v>
      </c>
      <c r="B2970" t="s">
        <v>39</v>
      </c>
      <c r="C2970" t="s">
        <v>21</v>
      </c>
      <c r="D2970" t="s">
        <v>25</v>
      </c>
      <c r="E2970" t="s">
        <v>22</v>
      </c>
      <c r="F2970" s="2">
        <v>45468</v>
      </c>
      <c r="G2970" s="2">
        <v>37335</v>
      </c>
      <c r="H2970" s="4">
        <v>62568</v>
      </c>
      <c r="I2970" s="4">
        <v>18916</v>
      </c>
      <c r="J2970" s="4">
        <f>Table1[[#This Row],[Basic Salary]]+Table1[[#This Row],[Bonus]]</f>
        <v>81484</v>
      </c>
      <c r="K2970">
        <v>76</v>
      </c>
      <c r="L2970">
        <v>60</v>
      </c>
      <c r="M2970" t="s">
        <v>37</v>
      </c>
      <c r="N2970">
        <v>108</v>
      </c>
    </row>
    <row r="2971" spans="1:14" x14ac:dyDescent="0.35">
      <c r="A2971" t="s">
        <v>1488</v>
      </c>
      <c r="B2971" t="s">
        <v>39</v>
      </c>
      <c r="C2971" t="s">
        <v>15</v>
      </c>
      <c r="D2971" t="s">
        <v>40</v>
      </c>
      <c r="E2971" t="s">
        <v>17</v>
      </c>
      <c r="F2971" s="2">
        <v>45503</v>
      </c>
      <c r="G2971" s="2">
        <v>32638</v>
      </c>
      <c r="H2971" s="4">
        <v>74861</v>
      </c>
      <c r="I2971" s="4">
        <v>6612</v>
      </c>
      <c r="J2971" s="4">
        <f>Table1[[#This Row],[Basic Salary]]+Table1[[#This Row],[Bonus]]</f>
        <v>81473</v>
      </c>
      <c r="K2971">
        <v>88</v>
      </c>
      <c r="L2971">
        <v>68</v>
      </c>
      <c r="M2971" t="s">
        <v>27</v>
      </c>
      <c r="N2971">
        <v>107</v>
      </c>
    </row>
    <row r="2972" spans="1:14" x14ac:dyDescent="0.35">
      <c r="A2972" t="s">
        <v>388</v>
      </c>
      <c r="B2972" t="s">
        <v>93</v>
      </c>
      <c r="C2972" t="s">
        <v>21</v>
      </c>
      <c r="D2972" t="s">
        <v>16</v>
      </c>
      <c r="E2972" t="s">
        <v>26</v>
      </c>
      <c r="F2972" s="2">
        <v>45552</v>
      </c>
      <c r="G2972" s="2">
        <v>33846</v>
      </c>
      <c r="H2972" s="4">
        <v>65723</v>
      </c>
      <c r="I2972" s="4">
        <v>15724</v>
      </c>
      <c r="J2972" s="4">
        <f>Table1[[#This Row],[Basic Salary]]+Table1[[#This Row],[Bonus]]</f>
        <v>81447</v>
      </c>
      <c r="K2972">
        <v>65</v>
      </c>
      <c r="L2972">
        <v>75</v>
      </c>
      <c r="M2972" t="s">
        <v>27</v>
      </c>
      <c r="N2972">
        <v>101</v>
      </c>
    </row>
    <row r="2973" spans="1:14" x14ac:dyDescent="0.35">
      <c r="A2973" t="s">
        <v>2504</v>
      </c>
      <c r="B2973" t="s">
        <v>129</v>
      </c>
      <c r="C2973" t="s">
        <v>15</v>
      </c>
      <c r="D2973" t="s">
        <v>81</v>
      </c>
      <c r="E2973" t="s">
        <v>65</v>
      </c>
      <c r="F2973" s="2">
        <v>44784</v>
      </c>
      <c r="G2973" s="2">
        <v>35733</v>
      </c>
      <c r="H2973" s="4">
        <v>60210</v>
      </c>
      <c r="I2973" s="4">
        <v>21235</v>
      </c>
      <c r="J2973" s="4">
        <f>Table1[[#This Row],[Basic Salary]]+Table1[[#This Row],[Bonus]]</f>
        <v>81445</v>
      </c>
      <c r="K2973">
        <v>64</v>
      </c>
      <c r="L2973">
        <v>43</v>
      </c>
      <c r="M2973" t="s">
        <v>27</v>
      </c>
      <c r="N2973">
        <v>118</v>
      </c>
    </row>
    <row r="2974" spans="1:14" x14ac:dyDescent="0.35">
      <c r="A2974" t="s">
        <v>1672</v>
      </c>
      <c r="B2974" t="s">
        <v>50</v>
      </c>
      <c r="C2974" t="s">
        <v>15</v>
      </c>
      <c r="D2974" t="s">
        <v>43</v>
      </c>
      <c r="E2974" t="s">
        <v>22</v>
      </c>
      <c r="F2974" s="2">
        <v>44362</v>
      </c>
      <c r="G2974" s="2">
        <v>29287</v>
      </c>
      <c r="H2974" s="4">
        <v>58386</v>
      </c>
      <c r="I2974" s="4">
        <v>23037</v>
      </c>
      <c r="J2974" s="4">
        <f>Table1[[#This Row],[Basic Salary]]+Table1[[#This Row],[Bonus]]</f>
        <v>81423</v>
      </c>
      <c r="K2974">
        <v>70</v>
      </c>
      <c r="L2974">
        <v>87</v>
      </c>
      <c r="M2974" t="s">
        <v>37</v>
      </c>
      <c r="N2974">
        <v>111</v>
      </c>
    </row>
    <row r="2975" spans="1:14" x14ac:dyDescent="0.35">
      <c r="A2975" t="s">
        <v>2290</v>
      </c>
      <c r="B2975" t="s">
        <v>85</v>
      </c>
      <c r="C2975" t="s">
        <v>15</v>
      </c>
      <c r="D2975" t="s">
        <v>16</v>
      </c>
      <c r="E2975" t="s">
        <v>51</v>
      </c>
      <c r="F2975" s="2">
        <v>42454</v>
      </c>
      <c r="G2975" s="2">
        <v>37918</v>
      </c>
      <c r="H2975" s="4">
        <v>67823</v>
      </c>
      <c r="I2975" s="4">
        <v>13589</v>
      </c>
      <c r="J2975" s="4">
        <f>Table1[[#This Row],[Basic Salary]]+Table1[[#This Row],[Bonus]]</f>
        <v>81412</v>
      </c>
      <c r="K2975">
        <v>95</v>
      </c>
      <c r="L2975">
        <v>74</v>
      </c>
      <c r="M2975" t="s">
        <v>53</v>
      </c>
      <c r="N2975">
        <v>113</v>
      </c>
    </row>
    <row r="2976" spans="1:14" x14ac:dyDescent="0.35">
      <c r="A2976" t="s">
        <v>3587</v>
      </c>
      <c r="B2976" t="s">
        <v>50</v>
      </c>
      <c r="C2976" t="s">
        <v>15</v>
      </c>
      <c r="D2976" t="s">
        <v>43</v>
      </c>
      <c r="E2976" t="s">
        <v>26</v>
      </c>
      <c r="F2976" s="2">
        <v>44779</v>
      </c>
      <c r="G2976" s="2">
        <v>35973</v>
      </c>
      <c r="H2976" s="4">
        <v>64586</v>
      </c>
      <c r="I2976" s="4">
        <v>16811</v>
      </c>
      <c r="J2976" s="4">
        <f>Table1[[#This Row],[Basic Salary]]+Table1[[#This Row],[Bonus]]</f>
        <v>81397</v>
      </c>
      <c r="K2976">
        <v>70</v>
      </c>
      <c r="L2976">
        <v>52</v>
      </c>
      <c r="M2976" t="s">
        <v>53</v>
      </c>
      <c r="N2976">
        <v>119</v>
      </c>
    </row>
    <row r="2977" spans="1:14" x14ac:dyDescent="0.35">
      <c r="A2977" t="s">
        <v>4851</v>
      </c>
      <c r="B2977" t="s">
        <v>50</v>
      </c>
      <c r="C2977" t="s">
        <v>21</v>
      </c>
      <c r="D2977" t="s">
        <v>33</v>
      </c>
      <c r="E2977" t="s">
        <v>30</v>
      </c>
      <c r="F2977" s="2">
        <v>42060</v>
      </c>
      <c r="G2977" s="2">
        <v>41010</v>
      </c>
      <c r="H2977" s="4">
        <v>72375</v>
      </c>
      <c r="I2977" s="4">
        <v>9000</v>
      </c>
      <c r="J2977" s="4">
        <f>Table1[[#This Row],[Basic Salary]]+Table1[[#This Row],[Bonus]]</f>
        <v>81375</v>
      </c>
      <c r="K2977">
        <v>73</v>
      </c>
      <c r="L2977">
        <v>95</v>
      </c>
      <c r="M2977" t="s">
        <v>23</v>
      </c>
      <c r="N2977">
        <v>104</v>
      </c>
    </row>
    <row r="2978" spans="1:14" x14ac:dyDescent="0.35">
      <c r="A2978" t="s">
        <v>4438</v>
      </c>
      <c r="B2978" t="s">
        <v>62</v>
      </c>
      <c r="C2978" t="s">
        <v>21</v>
      </c>
      <c r="D2978" t="s">
        <v>33</v>
      </c>
      <c r="E2978" t="s">
        <v>30</v>
      </c>
      <c r="F2978" s="2">
        <v>42635</v>
      </c>
      <c r="G2978" s="2">
        <v>36650</v>
      </c>
      <c r="H2978" s="4">
        <v>52018</v>
      </c>
      <c r="I2978" s="4">
        <v>29334</v>
      </c>
      <c r="J2978" s="4">
        <f>Table1[[#This Row],[Basic Salary]]+Table1[[#This Row],[Bonus]]</f>
        <v>81352</v>
      </c>
      <c r="K2978">
        <v>77</v>
      </c>
      <c r="L2978">
        <v>56</v>
      </c>
      <c r="M2978" t="s">
        <v>23</v>
      </c>
      <c r="N2978">
        <v>116</v>
      </c>
    </row>
    <row r="2979" spans="1:14" x14ac:dyDescent="0.35">
      <c r="A2979" t="s">
        <v>3187</v>
      </c>
      <c r="B2979" t="s">
        <v>39</v>
      </c>
      <c r="C2979" t="s">
        <v>21</v>
      </c>
      <c r="D2979" t="s">
        <v>33</v>
      </c>
      <c r="E2979" t="s">
        <v>26</v>
      </c>
      <c r="F2979" s="2">
        <v>42432</v>
      </c>
      <c r="G2979" s="2">
        <v>34888</v>
      </c>
      <c r="H2979" s="4">
        <v>67768</v>
      </c>
      <c r="I2979" s="4">
        <v>13559</v>
      </c>
      <c r="J2979" s="4">
        <f>Table1[[#This Row],[Basic Salary]]+Table1[[#This Row],[Bonus]]</f>
        <v>81327</v>
      </c>
      <c r="K2979">
        <v>77</v>
      </c>
      <c r="L2979">
        <v>66</v>
      </c>
      <c r="M2979" t="s">
        <v>53</v>
      </c>
      <c r="N2979">
        <v>112</v>
      </c>
    </row>
    <row r="2980" spans="1:14" x14ac:dyDescent="0.35">
      <c r="A2980" t="s">
        <v>3722</v>
      </c>
      <c r="B2980" t="s">
        <v>29</v>
      </c>
      <c r="C2980" t="s">
        <v>21</v>
      </c>
      <c r="D2980" t="s">
        <v>40</v>
      </c>
      <c r="E2980" t="s">
        <v>26</v>
      </c>
      <c r="F2980" s="2">
        <v>44438</v>
      </c>
      <c r="G2980" s="2">
        <v>38355</v>
      </c>
      <c r="H2980" s="4">
        <v>53893</v>
      </c>
      <c r="I2980" s="4">
        <v>27421</v>
      </c>
      <c r="J2980" s="4">
        <f>Table1[[#This Row],[Basic Salary]]+Table1[[#This Row],[Bonus]]</f>
        <v>81314</v>
      </c>
      <c r="K2980">
        <v>99</v>
      </c>
      <c r="L2980">
        <v>80</v>
      </c>
      <c r="M2980" t="s">
        <v>23</v>
      </c>
      <c r="N2980">
        <v>112</v>
      </c>
    </row>
    <row r="2981" spans="1:14" x14ac:dyDescent="0.35">
      <c r="A2981" t="s">
        <v>611</v>
      </c>
      <c r="B2981" t="s">
        <v>45</v>
      </c>
      <c r="C2981" t="s">
        <v>21</v>
      </c>
      <c r="D2981" t="s">
        <v>25</v>
      </c>
      <c r="E2981" t="s">
        <v>65</v>
      </c>
      <c r="F2981" s="2">
        <v>44160</v>
      </c>
      <c r="G2981" s="2">
        <v>39983</v>
      </c>
      <c r="H2981" s="4">
        <v>57605</v>
      </c>
      <c r="I2981" s="4">
        <v>23678</v>
      </c>
      <c r="J2981" s="4">
        <f>Table1[[#This Row],[Basic Salary]]+Table1[[#This Row],[Bonus]]</f>
        <v>81283</v>
      </c>
      <c r="K2981">
        <v>100</v>
      </c>
      <c r="L2981">
        <v>100</v>
      </c>
      <c r="M2981" t="s">
        <v>37</v>
      </c>
      <c r="N2981">
        <v>118</v>
      </c>
    </row>
    <row r="2982" spans="1:14" x14ac:dyDescent="0.35">
      <c r="A2982" t="s">
        <v>3696</v>
      </c>
      <c r="B2982" t="s">
        <v>93</v>
      </c>
      <c r="C2982" t="s">
        <v>15</v>
      </c>
      <c r="D2982" t="s">
        <v>40</v>
      </c>
      <c r="E2982" t="s">
        <v>26</v>
      </c>
      <c r="F2982" s="2">
        <v>43068</v>
      </c>
      <c r="G2982" s="2">
        <v>36451</v>
      </c>
      <c r="H2982" s="4">
        <v>61202</v>
      </c>
      <c r="I2982" s="4">
        <v>20058</v>
      </c>
      <c r="J2982" s="4">
        <f>Table1[[#This Row],[Basic Salary]]+Table1[[#This Row],[Bonus]]</f>
        <v>81260</v>
      </c>
      <c r="K2982">
        <v>87</v>
      </c>
      <c r="L2982">
        <v>87</v>
      </c>
      <c r="M2982" t="s">
        <v>23</v>
      </c>
      <c r="N2982">
        <v>104</v>
      </c>
    </row>
    <row r="2983" spans="1:14" x14ac:dyDescent="0.35">
      <c r="A2983" t="s">
        <v>2789</v>
      </c>
      <c r="B2983" t="s">
        <v>87</v>
      </c>
      <c r="C2983" t="s">
        <v>15</v>
      </c>
      <c r="D2983" t="s">
        <v>16</v>
      </c>
      <c r="E2983" t="s">
        <v>26</v>
      </c>
      <c r="F2983" s="2">
        <v>43743</v>
      </c>
      <c r="G2983" s="2">
        <v>33314</v>
      </c>
      <c r="H2983" s="4">
        <v>51975</v>
      </c>
      <c r="I2983" s="4">
        <v>29254</v>
      </c>
      <c r="J2983" s="4">
        <f>Table1[[#This Row],[Basic Salary]]+Table1[[#This Row],[Bonus]]</f>
        <v>81229</v>
      </c>
      <c r="K2983">
        <v>93</v>
      </c>
      <c r="L2983">
        <v>49</v>
      </c>
      <c r="M2983" t="s">
        <v>37</v>
      </c>
      <c r="N2983">
        <v>105</v>
      </c>
    </row>
    <row r="2984" spans="1:14" x14ac:dyDescent="0.35">
      <c r="A2984" t="s">
        <v>2425</v>
      </c>
      <c r="B2984" t="s">
        <v>75</v>
      </c>
      <c r="C2984" t="s">
        <v>21</v>
      </c>
      <c r="D2984" t="s">
        <v>33</v>
      </c>
      <c r="E2984" t="s">
        <v>17</v>
      </c>
      <c r="F2984" s="2">
        <v>44535</v>
      </c>
      <c r="G2984" s="2">
        <v>29953</v>
      </c>
      <c r="H2984" s="4">
        <v>75882</v>
      </c>
      <c r="I2984" s="4">
        <v>5291</v>
      </c>
      <c r="J2984" s="4">
        <f>Table1[[#This Row],[Basic Salary]]+Table1[[#This Row],[Bonus]]</f>
        <v>81173</v>
      </c>
      <c r="K2984">
        <v>94</v>
      </c>
      <c r="L2984">
        <v>90</v>
      </c>
      <c r="M2984" t="s">
        <v>18</v>
      </c>
      <c r="N2984">
        <v>111</v>
      </c>
    </row>
    <row r="2985" spans="1:14" x14ac:dyDescent="0.35">
      <c r="A2985" t="s">
        <v>1098</v>
      </c>
      <c r="B2985" t="s">
        <v>87</v>
      </c>
      <c r="C2985" t="s">
        <v>21</v>
      </c>
      <c r="D2985" t="s">
        <v>25</v>
      </c>
      <c r="E2985" t="s">
        <v>26</v>
      </c>
      <c r="F2985" s="2">
        <v>43624</v>
      </c>
      <c r="G2985" s="2">
        <v>35353</v>
      </c>
      <c r="H2985" s="4">
        <v>64227</v>
      </c>
      <c r="I2985" s="4">
        <v>16943</v>
      </c>
      <c r="J2985" s="4">
        <f>Table1[[#This Row],[Basic Salary]]+Table1[[#This Row],[Bonus]]</f>
        <v>81170</v>
      </c>
      <c r="K2985">
        <v>87</v>
      </c>
      <c r="L2985">
        <v>97</v>
      </c>
      <c r="M2985" t="s">
        <v>37</v>
      </c>
      <c r="N2985">
        <v>118</v>
      </c>
    </row>
    <row r="2986" spans="1:14" x14ac:dyDescent="0.35">
      <c r="A2986" t="s">
        <v>4721</v>
      </c>
      <c r="B2986" t="s">
        <v>60</v>
      </c>
      <c r="C2986" t="s">
        <v>21</v>
      </c>
      <c r="D2986" t="s">
        <v>40</v>
      </c>
      <c r="E2986" t="s">
        <v>65</v>
      </c>
      <c r="F2986" s="2">
        <v>43259</v>
      </c>
      <c r="G2986" s="2">
        <v>35221</v>
      </c>
      <c r="H2986" s="4">
        <v>66046</v>
      </c>
      <c r="I2986" s="4">
        <v>15111</v>
      </c>
      <c r="J2986" s="4">
        <f>Table1[[#This Row],[Basic Salary]]+Table1[[#This Row],[Bonus]]</f>
        <v>81157</v>
      </c>
      <c r="K2986">
        <v>61</v>
      </c>
      <c r="L2986">
        <v>68</v>
      </c>
      <c r="M2986" t="s">
        <v>34</v>
      </c>
      <c r="N2986">
        <v>116</v>
      </c>
    </row>
    <row r="2987" spans="1:14" x14ac:dyDescent="0.35">
      <c r="A2987" t="s">
        <v>3660</v>
      </c>
      <c r="B2987" t="s">
        <v>85</v>
      </c>
      <c r="C2987" t="s">
        <v>15</v>
      </c>
      <c r="D2987" t="s">
        <v>33</v>
      </c>
      <c r="E2987" t="s">
        <v>65</v>
      </c>
      <c r="F2987" s="2">
        <v>43033</v>
      </c>
      <c r="G2987" s="2">
        <v>29778</v>
      </c>
      <c r="H2987" s="4">
        <v>51792</v>
      </c>
      <c r="I2987" s="4">
        <v>29348</v>
      </c>
      <c r="J2987" s="4">
        <f>Table1[[#This Row],[Basic Salary]]+Table1[[#This Row],[Bonus]]</f>
        <v>81140</v>
      </c>
      <c r="K2987">
        <v>88</v>
      </c>
      <c r="L2987">
        <v>40</v>
      </c>
      <c r="M2987" t="s">
        <v>31</v>
      </c>
      <c r="N2987">
        <v>107</v>
      </c>
    </row>
    <row r="2988" spans="1:14" x14ac:dyDescent="0.35">
      <c r="A2988" t="s">
        <v>3710</v>
      </c>
      <c r="B2988" t="s">
        <v>36</v>
      </c>
      <c r="C2988" t="s">
        <v>21</v>
      </c>
      <c r="D2988" t="s">
        <v>40</v>
      </c>
      <c r="E2988" t="s">
        <v>65</v>
      </c>
      <c r="F2988" s="2">
        <v>44939</v>
      </c>
      <c r="G2988" s="2">
        <v>36576</v>
      </c>
      <c r="H2988" s="4">
        <v>58408</v>
      </c>
      <c r="I2988" s="4">
        <v>22724</v>
      </c>
      <c r="J2988" s="4">
        <f>Table1[[#This Row],[Basic Salary]]+Table1[[#This Row],[Bonus]]</f>
        <v>81132</v>
      </c>
      <c r="K2988">
        <v>60</v>
      </c>
      <c r="L2988">
        <v>64</v>
      </c>
      <c r="M2988" t="s">
        <v>27</v>
      </c>
      <c r="N2988">
        <v>104</v>
      </c>
    </row>
    <row r="2989" spans="1:14" x14ac:dyDescent="0.35">
      <c r="A2989" t="s">
        <v>4478</v>
      </c>
      <c r="B2989" t="s">
        <v>60</v>
      </c>
      <c r="C2989" t="s">
        <v>21</v>
      </c>
      <c r="D2989" t="s">
        <v>43</v>
      </c>
      <c r="E2989" t="s">
        <v>22</v>
      </c>
      <c r="F2989" s="2">
        <v>45475</v>
      </c>
      <c r="G2989" s="2">
        <v>32041</v>
      </c>
      <c r="H2989" s="4">
        <v>75959</v>
      </c>
      <c r="I2989" s="4">
        <v>5147</v>
      </c>
      <c r="J2989" s="4">
        <f>Table1[[#This Row],[Basic Salary]]+Table1[[#This Row],[Bonus]]</f>
        <v>81106</v>
      </c>
      <c r="K2989">
        <v>97</v>
      </c>
      <c r="L2989">
        <v>49</v>
      </c>
      <c r="M2989" t="s">
        <v>53</v>
      </c>
      <c r="N2989">
        <v>108</v>
      </c>
    </row>
    <row r="2990" spans="1:14" x14ac:dyDescent="0.35">
      <c r="A2990" t="s">
        <v>3073</v>
      </c>
      <c r="B2990" t="s">
        <v>69</v>
      </c>
      <c r="C2990" t="s">
        <v>15</v>
      </c>
      <c r="D2990" t="s">
        <v>25</v>
      </c>
      <c r="E2990" t="s">
        <v>17</v>
      </c>
      <c r="F2990" s="2">
        <v>42966</v>
      </c>
      <c r="G2990" s="2">
        <v>36329</v>
      </c>
      <c r="H2990" s="4">
        <v>65982</v>
      </c>
      <c r="I2990" s="4">
        <v>15110</v>
      </c>
      <c r="J2990" s="4">
        <f>Table1[[#This Row],[Basic Salary]]+Table1[[#This Row],[Bonus]]</f>
        <v>81092</v>
      </c>
      <c r="K2990">
        <v>60</v>
      </c>
      <c r="L2990">
        <v>46</v>
      </c>
      <c r="M2990" t="s">
        <v>23</v>
      </c>
      <c r="N2990">
        <v>104</v>
      </c>
    </row>
    <row r="2991" spans="1:14" x14ac:dyDescent="0.35">
      <c r="A2991" t="s">
        <v>3516</v>
      </c>
      <c r="B2991" t="s">
        <v>77</v>
      </c>
      <c r="C2991" t="s">
        <v>21</v>
      </c>
      <c r="D2991" t="s">
        <v>81</v>
      </c>
      <c r="E2991" t="s">
        <v>22</v>
      </c>
      <c r="F2991" s="2">
        <v>45859</v>
      </c>
      <c r="G2991" s="2">
        <v>40361</v>
      </c>
      <c r="H2991" s="4">
        <v>73023</v>
      </c>
      <c r="I2991" s="4">
        <v>8044</v>
      </c>
      <c r="J2991" s="4">
        <f>Table1[[#This Row],[Basic Salary]]+Table1[[#This Row],[Bonus]]</f>
        <v>81067</v>
      </c>
      <c r="K2991">
        <v>72</v>
      </c>
      <c r="L2991">
        <v>55</v>
      </c>
      <c r="M2991" t="s">
        <v>27</v>
      </c>
      <c r="N2991">
        <v>120</v>
      </c>
    </row>
    <row r="2992" spans="1:14" x14ac:dyDescent="0.35">
      <c r="A2992" t="s">
        <v>4340</v>
      </c>
      <c r="B2992" t="s">
        <v>57</v>
      </c>
      <c r="C2992" t="s">
        <v>21</v>
      </c>
      <c r="D2992" t="s">
        <v>81</v>
      </c>
      <c r="E2992" t="s">
        <v>26</v>
      </c>
      <c r="F2992" s="2">
        <v>43811</v>
      </c>
      <c r="G2992" s="2">
        <v>40838</v>
      </c>
      <c r="H2992" s="4">
        <v>55381</v>
      </c>
      <c r="I2992" s="4">
        <v>25670</v>
      </c>
      <c r="J2992" s="4">
        <f>Table1[[#This Row],[Basic Salary]]+Table1[[#This Row],[Bonus]]</f>
        <v>81051</v>
      </c>
      <c r="K2992">
        <v>79</v>
      </c>
      <c r="L2992">
        <v>86</v>
      </c>
      <c r="M2992" t="s">
        <v>27</v>
      </c>
      <c r="N2992">
        <v>110</v>
      </c>
    </row>
    <row r="2993" spans="1:14" x14ac:dyDescent="0.35">
      <c r="A2993" t="s">
        <v>5017</v>
      </c>
      <c r="B2993" t="s">
        <v>39</v>
      </c>
      <c r="C2993" t="s">
        <v>21</v>
      </c>
      <c r="D2993" t="s">
        <v>43</v>
      </c>
      <c r="E2993" t="s">
        <v>17</v>
      </c>
      <c r="F2993" s="2">
        <v>43810</v>
      </c>
      <c r="G2993" s="2">
        <v>34286</v>
      </c>
      <c r="H2993" s="4">
        <v>75809</v>
      </c>
      <c r="I2993" s="4">
        <v>5241</v>
      </c>
      <c r="J2993" s="4">
        <f>Table1[[#This Row],[Basic Salary]]+Table1[[#This Row],[Bonus]]</f>
        <v>81050</v>
      </c>
      <c r="K2993">
        <v>73</v>
      </c>
      <c r="L2993">
        <v>43</v>
      </c>
      <c r="M2993" t="s">
        <v>37</v>
      </c>
      <c r="N2993">
        <v>107</v>
      </c>
    </row>
    <row r="2994" spans="1:14" x14ac:dyDescent="0.35">
      <c r="A2994" t="s">
        <v>4262</v>
      </c>
      <c r="B2994" t="s">
        <v>69</v>
      </c>
      <c r="C2994" t="s">
        <v>15</v>
      </c>
      <c r="D2994" t="s">
        <v>16</v>
      </c>
      <c r="E2994" t="s">
        <v>30</v>
      </c>
      <c r="F2994" s="2">
        <v>42248</v>
      </c>
      <c r="G2994" s="2">
        <v>37595</v>
      </c>
      <c r="H2994" s="4">
        <v>71421</v>
      </c>
      <c r="I2994" s="4">
        <v>9611</v>
      </c>
      <c r="J2994" s="4">
        <f>Table1[[#This Row],[Basic Salary]]+Table1[[#This Row],[Bonus]]</f>
        <v>81032</v>
      </c>
      <c r="K2994">
        <v>61</v>
      </c>
      <c r="L2994">
        <v>65</v>
      </c>
      <c r="M2994" t="s">
        <v>34</v>
      </c>
      <c r="N2994">
        <v>108</v>
      </c>
    </row>
    <row r="2995" spans="1:14" x14ac:dyDescent="0.35">
      <c r="A2995" t="s">
        <v>4398</v>
      </c>
      <c r="B2995" t="s">
        <v>36</v>
      </c>
      <c r="C2995" t="s">
        <v>15</v>
      </c>
      <c r="D2995" t="s">
        <v>16</v>
      </c>
      <c r="E2995" t="s">
        <v>51</v>
      </c>
      <c r="F2995" s="2">
        <v>44407</v>
      </c>
      <c r="G2995" s="2">
        <v>40363</v>
      </c>
      <c r="H2995" s="4">
        <v>71427</v>
      </c>
      <c r="I2995" s="4">
        <v>9544</v>
      </c>
      <c r="J2995" s="4">
        <f>Table1[[#This Row],[Basic Salary]]+Table1[[#This Row],[Bonus]]</f>
        <v>80971</v>
      </c>
      <c r="K2995">
        <v>67</v>
      </c>
      <c r="L2995">
        <v>94</v>
      </c>
      <c r="M2995" t="s">
        <v>27</v>
      </c>
      <c r="N2995">
        <v>113</v>
      </c>
    </row>
    <row r="2996" spans="1:14" x14ac:dyDescent="0.35">
      <c r="A2996" t="s">
        <v>2747</v>
      </c>
      <c r="B2996" t="s">
        <v>89</v>
      </c>
      <c r="C2996" t="s">
        <v>15</v>
      </c>
      <c r="D2996" t="s">
        <v>33</v>
      </c>
      <c r="E2996" t="s">
        <v>17</v>
      </c>
      <c r="F2996" s="2">
        <v>42424</v>
      </c>
      <c r="G2996" s="2">
        <v>31717</v>
      </c>
      <c r="H2996" s="4">
        <v>54729</v>
      </c>
      <c r="I2996" s="4">
        <v>26239</v>
      </c>
      <c r="J2996" s="4">
        <f>Table1[[#This Row],[Basic Salary]]+Table1[[#This Row],[Bonus]]</f>
        <v>80968</v>
      </c>
      <c r="K2996">
        <v>80</v>
      </c>
      <c r="L2996">
        <v>94</v>
      </c>
      <c r="M2996" t="s">
        <v>53</v>
      </c>
      <c r="N2996">
        <v>107</v>
      </c>
    </row>
    <row r="2997" spans="1:14" x14ac:dyDescent="0.35">
      <c r="A2997" t="s">
        <v>4765</v>
      </c>
      <c r="B2997" t="s">
        <v>60</v>
      </c>
      <c r="C2997" t="s">
        <v>21</v>
      </c>
      <c r="D2997" t="s">
        <v>40</v>
      </c>
      <c r="E2997" t="s">
        <v>22</v>
      </c>
      <c r="F2997" s="2">
        <v>44714</v>
      </c>
      <c r="G2997" s="2">
        <v>34185</v>
      </c>
      <c r="H2997" s="4">
        <v>61368</v>
      </c>
      <c r="I2997" s="4">
        <v>19592</v>
      </c>
      <c r="J2997" s="4">
        <f>Table1[[#This Row],[Basic Salary]]+Table1[[#This Row],[Bonus]]</f>
        <v>80960</v>
      </c>
      <c r="K2997">
        <v>90</v>
      </c>
      <c r="L2997">
        <v>70</v>
      </c>
      <c r="M2997" t="s">
        <v>34</v>
      </c>
      <c r="N2997">
        <v>104</v>
      </c>
    </row>
    <row r="2998" spans="1:14" x14ac:dyDescent="0.35">
      <c r="A2998" t="s">
        <v>4095</v>
      </c>
      <c r="B2998" t="s">
        <v>89</v>
      </c>
      <c r="C2998" t="s">
        <v>21</v>
      </c>
      <c r="D2998" t="s">
        <v>46</v>
      </c>
      <c r="E2998" t="s">
        <v>30</v>
      </c>
      <c r="F2998" s="2">
        <v>45414</v>
      </c>
      <c r="G2998" s="2">
        <v>29322</v>
      </c>
      <c r="H2998" s="4">
        <v>67602</v>
      </c>
      <c r="I2998" s="4">
        <v>13354</v>
      </c>
      <c r="J2998" s="4">
        <f>Table1[[#This Row],[Basic Salary]]+Table1[[#This Row],[Bonus]]</f>
        <v>80956</v>
      </c>
      <c r="K2998">
        <v>83</v>
      </c>
      <c r="L2998">
        <v>93</v>
      </c>
      <c r="M2998" t="s">
        <v>23</v>
      </c>
      <c r="N2998">
        <v>114</v>
      </c>
    </row>
    <row r="2999" spans="1:14" x14ac:dyDescent="0.35">
      <c r="A2999" t="s">
        <v>2756</v>
      </c>
      <c r="B2999" t="s">
        <v>39</v>
      </c>
      <c r="C2999" t="s">
        <v>21</v>
      </c>
      <c r="D2999" t="s">
        <v>16</v>
      </c>
      <c r="E2999" t="s">
        <v>51</v>
      </c>
      <c r="F2999" s="2">
        <v>43426</v>
      </c>
      <c r="G2999" s="2">
        <v>39490</v>
      </c>
      <c r="H2999" s="4">
        <v>58330</v>
      </c>
      <c r="I2999" s="4">
        <v>22614</v>
      </c>
      <c r="J2999" s="4">
        <f>Table1[[#This Row],[Basic Salary]]+Table1[[#This Row],[Bonus]]</f>
        <v>80944</v>
      </c>
      <c r="K2999">
        <v>75</v>
      </c>
      <c r="L2999">
        <v>77</v>
      </c>
      <c r="M2999" t="s">
        <v>27</v>
      </c>
      <c r="N2999">
        <v>113</v>
      </c>
    </row>
    <row r="3000" spans="1:14" x14ac:dyDescent="0.35">
      <c r="A3000" t="s">
        <v>2813</v>
      </c>
      <c r="B3000" t="s">
        <v>87</v>
      </c>
      <c r="C3000" t="s">
        <v>21</v>
      </c>
      <c r="D3000" t="s">
        <v>16</v>
      </c>
      <c r="E3000" t="s">
        <v>65</v>
      </c>
      <c r="F3000" s="2">
        <v>43624</v>
      </c>
      <c r="G3000" s="2">
        <v>38603</v>
      </c>
      <c r="H3000" s="4">
        <v>59375</v>
      </c>
      <c r="I3000" s="4">
        <v>21568</v>
      </c>
      <c r="J3000" s="4">
        <f>Table1[[#This Row],[Basic Salary]]+Table1[[#This Row],[Bonus]]</f>
        <v>80943</v>
      </c>
      <c r="K3000">
        <v>65</v>
      </c>
      <c r="L3000">
        <v>82</v>
      </c>
      <c r="M3000" t="s">
        <v>53</v>
      </c>
      <c r="N3000">
        <v>106</v>
      </c>
    </row>
    <row r="3001" spans="1:14" x14ac:dyDescent="0.35">
      <c r="A3001" t="s">
        <v>980</v>
      </c>
      <c r="B3001" t="s">
        <v>69</v>
      </c>
      <c r="C3001" t="s">
        <v>21</v>
      </c>
      <c r="D3001" t="s">
        <v>46</v>
      </c>
      <c r="E3001" t="s">
        <v>26</v>
      </c>
      <c r="F3001" s="2">
        <v>43303</v>
      </c>
      <c r="G3001" s="2">
        <v>33694</v>
      </c>
      <c r="H3001" s="4">
        <v>75118</v>
      </c>
      <c r="I3001" s="4">
        <v>5809</v>
      </c>
      <c r="J3001" s="4">
        <f>Table1[[#This Row],[Basic Salary]]+Table1[[#This Row],[Bonus]]</f>
        <v>80927</v>
      </c>
      <c r="K3001">
        <v>71</v>
      </c>
      <c r="L3001">
        <v>68</v>
      </c>
      <c r="M3001" t="s">
        <v>37</v>
      </c>
      <c r="N3001">
        <v>109</v>
      </c>
    </row>
    <row r="3002" spans="1:14" x14ac:dyDescent="0.35">
      <c r="A3002" t="s">
        <v>1334</v>
      </c>
      <c r="B3002" t="s">
        <v>14</v>
      </c>
      <c r="C3002" t="s">
        <v>15</v>
      </c>
      <c r="D3002" t="s">
        <v>25</v>
      </c>
      <c r="E3002" t="s">
        <v>65</v>
      </c>
      <c r="F3002" s="2">
        <v>44406</v>
      </c>
      <c r="G3002" s="2">
        <v>35384</v>
      </c>
      <c r="H3002" s="4">
        <v>53863</v>
      </c>
      <c r="I3002" s="4">
        <v>27064</v>
      </c>
      <c r="J3002" s="4">
        <f>Table1[[#This Row],[Basic Salary]]+Table1[[#This Row],[Bonus]]</f>
        <v>80927</v>
      </c>
      <c r="K3002">
        <v>72</v>
      </c>
      <c r="L3002">
        <v>56</v>
      </c>
      <c r="M3002" t="s">
        <v>27</v>
      </c>
      <c r="N3002">
        <v>105</v>
      </c>
    </row>
    <row r="3003" spans="1:14" x14ac:dyDescent="0.35">
      <c r="A3003" t="s">
        <v>2040</v>
      </c>
      <c r="B3003" t="s">
        <v>45</v>
      </c>
      <c r="C3003" t="s">
        <v>15</v>
      </c>
      <c r="D3003" t="s">
        <v>40</v>
      </c>
      <c r="E3003" t="s">
        <v>17</v>
      </c>
      <c r="F3003" s="2">
        <v>43674</v>
      </c>
      <c r="G3003" s="2">
        <v>29227</v>
      </c>
      <c r="H3003" s="4">
        <v>69791</v>
      </c>
      <c r="I3003" s="4">
        <v>11113</v>
      </c>
      <c r="J3003" s="4">
        <f>Table1[[#This Row],[Basic Salary]]+Table1[[#This Row],[Bonus]]</f>
        <v>80904</v>
      </c>
      <c r="K3003">
        <v>75</v>
      </c>
      <c r="L3003">
        <v>42</v>
      </c>
      <c r="M3003" t="s">
        <v>31</v>
      </c>
      <c r="N3003">
        <v>111</v>
      </c>
    </row>
    <row r="3004" spans="1:14" x14ac:dyDescent="0.35">
      <c r="A3004" t="s">
        <v>314</v>
      </c>
      <c r="B3004" t="s">
        <v>20</v>
      </c>
      <c r="C3004" t="s">
        <v>15</v>
      </c>
      <c r="D3004" t="s">
        <v>16</v>
      </c>
      <c r="E3004" t="s">
        <v>65</v>
      </c>
      <c r="F3004" s="2">
        <v>44076</v>
      </c>
      <c r="G3004" s="2">
        <v>36692</v>
      </c>
      <c r="H3004" s="4">
        <v>73916</v>
      </c>
      <c r="I3004" s="4">
        <v>6980</v>
      </c>
      <c r="J3004" s="4">
        <f>Table1[[#This Row],[Basic Salary]]+Table1[[#This Row],[Bonus]]</f>
        <v>80896</v>
      </c>
      <c r="K3004">
        <v>99</v>
      </c>
      <c r="L3004">
        <v>80</v>
      </c>
      <c r="M3004" t="s">
        <v>18</v>
      </c>
      <c r="N3004">
        <v>120</v>
      </c>
    </row>
    <row r="3005" spans="1:14" x14ac:dyDescent="0.35">
      <c r="A3005" t="s">
        <v>4358</v>
      </c>
      <c r="B3005" t="s">
        <v>89</v>
      </c>
      <c r="C3005" t="s">
        <v>21</v>
      </c>
      <c r="D3005" t="s">
        <v>33</v>
      </c>
      <c r="E3005" t="s">
        <v>30</v>
      </c>
      <c r="F3005" s="2">
        <v>42393</v>
      </c>
      <c r="G3005" s="2">
        <v>40597</v>
      </c>
      <c r="H3005" s="4">
        <v>65524</v>
      </c>
      <c r="I3005" s="4">
        <v>15366</v>
      </c>
      <c r="J3005" s="4">
        <f>Table1[[#This Row],[Basic Salary]]+Table1[[#This Row],[Bonus]]</f>
        <v>80890</v>
      </c>
      <c r="K3005">
        <v>74</v>
      </c>
      <c r="L3005">
        <v>68</v>
      </c>
      <c r="M3005" t="s">
        <v>31</v>
      </c>
      <c r="N3005">
        <v>106</v>
      </c>
    </row>
    <row r="3006" spans="1:14" x14ac:dyDescent="0.35">
      <c r="A3006" t="s">
        <v>2444</v>
      </c>
      <c r="B3006" t="s">
        <v>129</v>
      </c>
      <c r="C3006" t="s">
        <v>21</v>
      </c>
      <c r="D3006" t="s">
        <v>40</v>
      </c>
      <c r="E3006" t="s">
        <v>17</v>
      </c>
      <c r="F3006" s="2">
        <v>45050</v>
      </c>
      <c r="G3006" s="2">
        <v>39476</v>
      </c>
      <c r="H3006" s="4">
        <v>51864</v>
      </c>
      <c r="I3006" s="4">
        <v>28982</v>
      </c>
      <c r="J3006" s="4">
        <f>Table1[[#This Row],[Basic Salary]]+Table1[[#This Row],[Bonus]]</f>
        <v>80846</v>
      </c>
      <c r="K3006">
        <v>79</v>
      </c>
      <c r="L3006">
        <v>71</v>
      </c>
      <c r="M3006" t="s">
        <v>34</v>
      </c>
      <c r="N3006">
        <v>105</v>
      </c>
    </row>
    <row r="3007" spans="1:14" x14ac:dyDescent="0.35">
      <c r="A3007" t="s">
        <v>1252</v>
      </c>
      <c r="B3007" t="s">
        <v>69</v>
      </c>
      <c r="C3007" t="s">
        <v>15</v>
      </c>
      <c r="D3007" t="s">
        <v>46</v>
      </c>
      <c r="E3007" t="s">
        <v>65</v>
      </c>
      <c r="F3007" s="2">
        <v>44524</v>
      </c>
      <c r="G3007" s="2">
        <v>34175</v>
      </c>
      <c r="H3007" s="4">
        <v>56804</v>
      </c>
      <c r="I3007" s="4">
        <v>24016</v>
      </c>
      <c r="J3007" s="4">
        <f>Table1[[#This Row],[Basic Salary]]+Table1[[#This Row],[Bonus]]</f>
        <v>80820</v>
      </c>
      <c r="K3007">
        <v>92</v>
      </c>
      <c r="L3007">
        <v>63</v>
      </c>
      <c r="M3007" t="s">
        <v>37</v>
      </c>
      <c r="N3007">
        <v>120</v>
      </c>
    </row>
    <row r="3008" spans="1:14" x14ac:dyDescent="0.35">
      <c r="A3008" t="s">
        <v>4326</v>
      </c>
      <c r="B3008" t="s">
        <v>14</v>
      </c>
      <c r="C3008" t="s">
        <v>21</v>
      </c>
      <c r="D3008" t="s">
        <v>46</v>
      </c>
      <c r="E3008" t="s">
        <v>51</v>
      </c>
      <c r="F3008" s="2">
        <v>45104</v>
      </c>
      <c r="G3008" s="2">
        <v>32305</v>
      </c>
      <c r="H3008" s="4">
        <v>75282</v>
      </c>
      <c r="I3008" s="4">
        <v>5500</v>
      </c>
      <c r="J3008" s="4">
        <f>Table1[[#This Row],[Basic Salary]]+Table1[[#This Row],[Bonus]]</f>
        <v>80782</v>
      </c>
      <c r="K3008">
        <v>67</v>
      </c>
      <c r="L3008">
        <v>77</v>
      </c>
      <c r="M3008" t="s">
        <v>34</v>
      </c>
      <c r="N3008">
        <v>110</v>
      </c>
    </row>
    <row r="3009" spans="1:14" x14ac:dyDescent="0.35">
      <c r="A3009" t="s">
        <v>1339</v>
      </c>
      <c r="B3009" t="s">
        <v>71</v>
      </c>
      <c r="C3009" t="s">
        <v>15</v>
      </c>
      <c r="D3009" t="s">
        <v>16</v>
      </c>
      <c r="E3009" t="s">
        <v>30</v>
      </c>
      <c r="F3009" s="2">
        <v>43723</v>
      </c>
      <c r="G3009" s="2">
        <v>36547</v>
      </c>
      <c r="H3009" s="4">
        <v>67650</v>
      </c>
      <c r="I3009" s="4">
        <v>13106</v>
      </c>
      <c r="J3009" s="4">
        <f>Table1[[#This Row],[Basic Salary]]+Table1[[#This Row],[Bonus]]</f>
        <v>80756</v>
      </c>
      <c r="K3009">
        <v>87</v>
      </c>
      <c r="L3009">
        <v>47</v>
      </c>
      <c r="M3009" t="s">
        <v>37</v>
      </c>
      <c r="N3009">
        <v>115</v>
      </c>
    </row>
    <row r="3010" spans="1:14" x14ac:dyDescent="0.35">
      <c r="A3010" t="s">
        <v>568</v>
      </c>
      <c r="B3010" t="s">
        <v>95</v>
      </c>
      <c r="C3010" t="s">
        <v>21</v>
      </c>
      <c r="D3010" t="s">
        <v>25</v>
      </c>
      <c r="E3010" t="s">
        <v>51</v>
      </c>
      <c r="F3010" s="2">
        <v>43081</v>
      </c>
      <c r="G3010" s="2">
        <v>33106</v>
      </c>
      <c r="H3010" s="4">
        <v>60311</v>
      </c>
      <c r="I3010" s="4">
        <v>20445</v>
      </c>
      <c r="J3010" s="4">
        <f>Table1[[#This Row],[Basic Salary]]+Table1[[#This Row],[Bonus]]</f>
        <v>80756</v>
      </c>
      <c r="K3010">
        <v>99</v>
      </c>
      <c r="L3010">
        <v>61</v>
      </c>
      <c r="M3010" t="s">
        <v>31</v>
      </c>
      <c r="N3010">
        <v>106</v>
      </c>
    </row>
    <row r="3011" spans="1:14" x14ac:dyDescent="0.35">
      <c r="A3011" t="s">
        <v>634</v>
      </c>
      <c r="B3011" t="s">
        <v>20</v>
      </c>
      <c r="C3011" t="s">
        <v>21</v>
      </c>
      <c r="D3011" t="s">
        <v>33</v>
      </c>
      <c r="E3011" t="s">
        <v>30</v>
      </c>
      <c r="F3011" s="2">
        <v>44720</v>
      </c>
      <c r="G3011" s="2">
        <v>40036</v>
      </c>
      <c r="H3011" s="4">
        <v>72214</v>
      </c>
      <c r="I3011" s="4">
        <v>8535</v>
      </c>
      <c r="J3011" s="4">
        <f>Table1[[#This Row],[Basic Salary]]+Table1[[#This Row],[Bonus]]</f>
        <v>80749</v>
      </c>
      <c r="K3011">
        <v>61</v>
      </c>
      <c r="L3011">
        <v>58</v>
      </c>
      <c r="M3011" t="s">
        <v>34</v>
      </c>
      <c r="N3011">
        <v>113</v>
      </c>
    </row>
    <row r="3012" spans="1:14" x14ac:dyDescent="0.35">
      <c r="A3012" t="s">
        <v>1275</v>
      </c>
      <c r="B3012" t="s">
        <v>36</v>
      </c>
      <c r="C3012" t="s">
        <v>21</v>
      </c>
      <c r="D3012" t="s">
        <v>43</v>
      </c>
      <c r="E3012" t="s">
        <v>51</v>
      </c>
      <c r="F3012" s="2">
        <v>45545</v>
      </c>
      <c r="G3012" s="2">
        <v>30400</v>
      </c>
      <c r="H3012" s="4">
        <v>69657</v>
      </c>
      <c r="I3012" s="4">
        <v>11072</v>
      </c>
      <c r="J3012" s="4">
        <f>Table1[[#This Row],[Basic Salary]]+Table1[[#This Row],[Bonus]]</f>
        <v>80729</v>
      </c>
      <c r="K3012">
        <v>93</v>
      </c>
      <c r="L3012">
        <v>71</v>
      </c>
      <c r="M3012" t="s">
        <v>37</v>
      </c>
      <c r="N3012">
        <v>107</v>
      </c>
    </row>
    <row r="3013" spans="1:14" x14ac:dyDescent="0.35">
      <c r="A3013" t="s">
        <v>2107</v>
      </c>
      <c r="B3013" t="s">
        <v>29</v>
      </c>
      <c r="C3013" t="s">
        <v>15</v>
      </c>
      <c r="D3013" t="s">
        <v>16</v>
      </c>
      <c r="E3013" t="s">
        <v>51</v>
      </c>
      <c r="F3013" s="2">
        <v>43424</v>
      </c>
      <c r="G3013" s="2">
        <v>40378</v>
      </c>
      <c r="H3013" s="4">
        <v>63489</v>
      </c>
      <c r="I3013" s="4">
        <v>17217</v>
      </c>
      <c r="J3013" s="4">
        <f>Table1[[#This Row],[Basic Salary]]+Table1[[#This Row],[Bonus]]</f>
        <v>80706</v>
      </c>
      <c r="K3013">
        <v>91</v>
      </c>
      <c r="L3013">
        <v>93</v>
      </c>
      <c r="M3013" t="s">
        <v>34</v>
      </c>
      <c r="N3013">
        <v>102</v>
      </c>
    </row>
    <row r="3014" spans="1:14" x14ac:dyDescent="0.35">
      <c r="A3014" t="s">
        <v>1273</v>
      </c>
      <c r="B3014" t="s">
        <v>29</v>
      </c>
      <c r="C3014" t="s">
        <v>21</v>
      </c>
      <c r="D3014" t="s">
        <v>40</v>
      </c>
      <c r="E3014" t="s">
        <v>17</v>
      </c>
      <c r="F3014" s="2">
        <v>43176</v>
      </c>
      <c r="G3014" s="2">
        <v>32915</v>
      </c>
      <c r="H3014" s="4">
        <v>51370</v>
      </c>
      <c r="I3014" s="4">
        <v>29318</v>
      </c>
      <c r="J3014" s="4">
        <f>Table1[[#This Row],[Basic Salary]]+Table1[[#This Row],[Bonus]]</f>
        <v>80688</v>
      </c>
      <c r="K3014">
        <v>70</v>
      </c>
      <c r="L3014">
        <v>67</v>
      </c>
      <c r="M3014" t="s">
        <v>34</v>
      </c>
      <c r="N3014">
        <v>117</v>
      </c>
    </row>
    <row r="3015" spans="1:14" x14ac:dyDescent="0.35">
      <c r="A3015" t="s">
        <v>3037</v>
      </c>
      <c r="B3015" t="s">
        <v>42</v>
      </c>
      <c r="C3015" t="s">
        <v>21</v>
      </c>
      <c r="D3015" t="s">
        <v>46</v>
      </c>
      <c r="E3015" t="s">
        <v>65</v>
      </c>
      <c r="F3015" s="2">
        <v>45472</v>
      </c>
      <c r="G3015" s="2">
        <v>36194</v>
      </c>
      <c r="H3015" s="4">
        <v>56525</v>
      </c>
      <c r="I3015" s="4">
        <v>24157</v>
      </c>
      <c r="J3015" s="4">
        <f>Table1[[#This Row],[Basic Salary]]+Table1[[#This Row],[Bonus]]</f>
        <v>80682</v>
      </c>
      <c r="K3015">
        <v>82</v>
      </c>
      <c r="L3015">
        <v>65</v>
      </c>
      <c r="M3015" t="s">
        <v>53</v>
      </c>
      <c r="N3015">
        <v>105</v>
      </c>
    </row>
    <row r="3016" spans="1:14" x14ac:dyDescent="0.35">
      <c r="A3016" t="s">
        <v>3166</v>
      </c>
      <c r="B3016" t="s">
        <v>57</v>
      </c>
      <c r="C3016" t="s">
        <v>15</v>
      </c>
      <c r="D3016" t="s">
        <v>25</v>
      </c>
      <c r="E3016" t="s">
        <v>30</v>
      </c>
      <c r="F3016" s="2">
        <v>42501</v>
      </c>
      <c r="G3016" s="2">
        <v>41034</v>
      </c>
      <c r="H3016" s="4">
        <v>58600</v>
      </c>
      <c r="I3016" s="4">
        <v>22073</v>
      </c>
      <c r="J3016" s="4">
        <f>Table1[[#This Row],[Basic Salary]]+Table1[[#This Row],[Bonus]]</f>
        <v>80673</v>
      </c>
      <c r="K3016">
        <v>97</v>
      </c>
      <c r="L3016">
        <v>91</v>
      </c>
      <c r="M3016" t="s">
        <v>34</v>
      </c>
      <c r="N3016">
        <v>111</v>
      </c>
    </row>
    <row r="3017" spans="1:14" x14ac:dyDescent="0.35">
      <c r="A3017" t="s">
        <v>3695</v>
      </c>
      <c r="B3017" t="s">
        <v>93</v>
      </c>
      <c r="C3017" t="s">
        <v>15</v>
      </c>
      <c r="D3017" t="s">
        <v>81</v>
      </c>
      <c r="E3017" t="s">
        <v>30</v>
      </c>
      <c r="F3017" s="2">
        <v>43723</v>
      </c>
      <c r="G3017" s="2">
        <v>39410</v>
      </c>
      <c r="H3017" s="4">
        <v>63107</v>
      </c>
      <c r="I3017" s="4">
        <v>17509</v>
      </c>
      <c r="J3017" s="4">
        <f>Table1[[#This Row],[Basic Salary]]+Table1[[#This Row],[Bonus]]</f>
        <v>80616</v>
      </c>
      <c r="K3017">
        <v>87</v>
      </c>
      <c r="L3017">
        <v>40</v>
      </c>
      <c r="M3017" t="s">
        <v>31</v>
      </c>
      <c r="N3017">
        <v>119</v>
      </c>
    </row>
    <row r="3018" spans="1:14" x14ac:dyDescent="0.35">
      <c r="A3018" t="s">
        <v>1724</v>
      </c>
      <c r="B3018" t="s">
        <v>75</v>
      </c>
      <c r="C3018" t="s">
        <v>15</v>
      </c>
      <c r="D3018" t="s">
        <v>40</v>
      </c>
      <c r="E3018" t="s">
        <v>51</v>
      </c>
      <c r="F3018" s="2">
        <v>43418</v>
      </c>
      <c r="G3018" s="2">
        <v>35111</v>
      </c>
      <c r="H3018" s="4">
        <v>74934</v>
      </c>
      <c r="I3018" s="4">
        <v>5671</v>
      </c>
      <c r="J3018" s="4">
        <f>Table1[[#This Row],[Basic Salary]]+Table1[[#This Row],[Bonus]]</f>
        <v>80605</v>
      </c>
      <c r="K3018">
        <v>91</v>
      </c>
      <c r="L3018">
        <v>67</v>
      </c>
      <c r="M3018" t="s">
        <v>18</v>
      </c>
      <c r="N3018">
        <v>115</v>
      </c>
    </row>
    <row r="3019" spans="1:14" x14ac:dyDescent="0.35">
      <c r="A3019" t="s">
        <v>1336</v>
      </c>
      <c r="B3019" t="s">
        <v>129</v>
      </c>
      <c r="C3019" t="s">
        <v>21</v>
      </c>
      <c r="D3019" t="s">
        <v>16</v>
      </c>
      <c r="E3019" t="s">
        <v>26</v>
      </c>
      <c r="F3019" s="2">
        <v>44289</v>
      </c>
      <c r="G3019" s="2">
        <v>39235</v>
      </c>
      <c r="H3019" s="4">
        <v>52334</v>
      </c>
      <c r="I3019" s="4">
        <v>28264</v>
      </c>
      <c r="J3019" s="4">
        <f>Table1[[#This Row],[Basic Salary]]+Table1[[#This Row],[Bonus]]</f>
        <v>80598</v>
      </c>
      <c r="K3019">
        <v>71</v>
      </c>
      <c r="L3019">
        <v>42</v>
      </c>
      <c r="M3019" t="s">
        <v>27</v>
      </c>
      <c r="N3019">
        <v>109</v>
      </c>
    </row>
    <row r="3020" spans="1:14" x14ac:dyDescent="0.35">
      <c r="A3020" t="s">
        <v>1674</v>
      </c>
      <c r="B3020" t="s">
        <v>45</v>
      </c>
      <c r="C3020" t="s">
        <v>21</v>
      </c>
      <c r="D3020" t="s">
        <v>33</v>
      </c>
      <c r="E3020" t="s">
        <v>26</v>
      </c>
      <c r="F3020" s="2">
        <v>44822</v>
      </c>
      <c r="G3020" s="2">
        <v>30964</v>
      </c>
      <c r="H3020" s="4">
        <v>54597</v>
      </c>
      <c r="I3020" s="4">
        <v>25986</v>
      </c>
      <c r="J3020" s="4">
        <f>Table1[[#This Row],[Basic Salary]]+Table1[[#This Row],[Bonus]]</f>
        <v>80583</v>
      </c>
      <c r="K3020">
        <v>89</v>
      </c>
      <c r="L3020">
        <v>49</v>
      </c>
      <c r="M3020" t="s">
        <v>34</v>
      </c>
      <c r="N3020">
        <v>107</v>
      </c>
    </row>
    <row r="3021" spans="1:14" x14ac:dyDescent="0.35">
      <c r="A3021" t="s">
        <v>329</v>
      </c>
      <c r="B3021" t="s">
        <v>85</v>
      </c>
      <c r="C3021" t="s">
        <v>21</v>
      </c>
      <c r="D3021" t="s">
        <v>40</v>
      </c>
      <c r="E3021" t="s">
        <v>22</v>
      </c>
      <c r="F3021" s="2">
        <v>44973</v>
      </c>
      <c r="G3021" s="2">
        <v>38388</v>
      </c>
      <c r="H3021" s="4">
        <v>56816</v>
      </c>
      <c r="I3021" s="4">
        <v>23741</v>
      </c>
      <c r="J3021" s="4">
        <f>Table1[[#This Row],[Basic Salary]]+Table1[[#This Row],[Bonus]]</f>
        <v>80557</v>
      </c>
      <c r="K3021">
        <v>93</v>
      </c>
      <c r="L3021">
        <v>50</v>
      </c>
      <c r="M3021" t="s">
        <v>18</v>
      </c>
      <c r="N3021">
        <v>113</v>
      </c>
    </row>
    <row r="3022" spans="1:14" x14ac:dyDescent="0.35">
      <c r="A3022" t="s">
        <v>3135</v>
      </c>
      <c r="B3022" t="s">
        <v>89</v>
      </c>
      <c r="C3022" t="s">
        <v>21</v>
      </c>
      <c r="D3022" t="s">
        <v>16</v>
      </c>
      <c r="E3022" t="s">
        <v>65</v>
      </c>
      <c r="F3022" s="2">
        <v>42374</v>
      </c>
      <c r="G3022" s="2">
        <v>32556</v>
      </c>
      <c r="H3022" s="4">
        <v>73033</v>
      </c>
      <c r="I3022" s="4">
        <v>7501</v>
      </c>
      <c r="J3022" s="4">
        <f>Table1[[#This Row],[Basic Salary]]+Table1[[#This Row],[Bonus]]</f>
        <v>80534</v>
      </c>
      <c r="K3022">
        <v>92</v>
      </c>
      <c r="L3022">
        <v>83</v>
      </c>
      <c r="M3022" t="s">
        <v>37</v>
      </c>
      <c r="N3022">
        <v>101</v>
      </c>
    </row>
    <row r="3023" spans="1:14" x14ac:dyDescent="0.35">
      <c r="A3023" t="s">
        <v>1656</v>
      </c>
      <c r="B3023" t="s">
        <v>77</v>
      </c>
      <c r="C3023" t="s">
        <v>15</v>
      </c>
      <c r="D3023" t="s">
        <v>81</v>
      </c>
      <c r="E3023" t="s">
        <v>22</v>
      </c>
      <c r="F3023" s="2">
        <v>42891</v>
      </c>
      <c r="G3023" s="2">
        <v>32185</v>
      </c>
      <c r="H3023" s="4">
        <v>68769</v>
      </c>
      <c r="I3023" s="4">
        <v>11761</v>
      </c>
      <c r="J3023" s="4">
        <f>Table1[[#This Row],[Basic Salary]]+Table1[[#This Row],[Bonus]]</f>
        <v>80530</v>
      </c>
      <c r="K3023">
        <v>91</v>
      </c>
      <c r="L3023">
        <v>100</v>
      </c>
      <c r="M3023" t="s">
        <v>18</v>
      </c>
      <c r="N3023">
        <v>113</v>
      </c>
    </row>
    <row r="3024" spans="1:14" x14ac:dyDescent="0.35">
      <c r="A3024" t="s">
        <v>656</v>
      </c>
      <c r="B3024" t="s">
        <v>62</v>
      </c>
      <c r="C3024" t="s">
        <v>15</v>
      </c>
      <c r="D3024" t="s">
        <v>25</v>
      </c>
      <c r="E3024" t="s">
        <v>17</v>
      </c>
      <c r="F3024" s="2">
        <v>42215</v>
      </c>
      <c r="G3024" s="2">
        <v>36095</v>
      </c>
      <c r="H3024" s="4">
        <v>65378</v>
      </c>
      <c r="I3024" s="4">
        <v>15142</v>
      </c>
      <c r="J3024" s="4">
        <f>Table1[[#This Row],[Basic Salary]]+Table1[[#This Row],[Bonus]]</f>
        <v>80520</v>
      </c>
      <c r="K3024">
        <v>88</v>
      </c>
      <c r="L3024">
        <v>58</v>
      </c>
      <c r="M3024" t="s">
        <v>18</v>
      </c>
      <c r="N3024">
        <v>106</v>
      </c>
    </row>
    <row r="3025" spans="1:14" x14ac:dyDescent="0.35">
      <c r="A3025" t="s">
        <v>2990</v>
      </c>
      <c r="B3025" t="s">
        <v>50</v>
      </c>
      <c r="C3025" t="s">
        <v>15</v>
      </c>
      <c r="D3025" t="s">
        <v>81</v>
      </c>
      <c r="E3025" t="s">
        <v>22</v>
      </c>
      <c r="F3025" s="2">
        <v>45130</v>
      </c>
      <c r="G3025" s="2">
        <v>41083</v>
      </c>
      <c r="H3025" s="4">
        <v>65055</v>
      </c>
      <c r="I3025" s="4">
        <v>15457</v>
      </c>
      <c r="J3025" s="4">
        <f>Table1[[#This Row],[Basic Salary]]+Table1[[#This Row],[Bonus]]</f>
        <v>80512</v>
      </c>
      <c r="K3025">
        <v>63</v>
      </c>
      <c r="L3025">
        <v>63</v>
      </c>
      <c r="M3025" t="s">
        <v>18</v>
      </c>
      <c r="N3025">
        <v>102</v>
      </c>
    </row>
    <row r="3026" spans="1:14" x14ac:dyDescent="0.35">
      <c r="A3026" t="s">
        <v>4174</v>
      </c>
      <c r="B3026" t="s">
        <v>45</v>
      </c>
      <c r="C3026" t="s">
        <v>15</v>
      </c>
      <c r="D3026" t="s">
        <v>16</v>
      </c>
      <c r="E3026" t="s">
        <v>26</v>
      </c>
      <c r="F3026" s="2">
        <v>44377</v>
      </c>
      <c r="G3026" s="2">
        <v>32344</v>
      </c>
      <c r="H3026" s="4">
        <v>60108</v>
      </c>
      <c r="I3026" s="4">
        <v>20365</v>
      </c>
      <c r="J3026" s="4">
        <f>Table1[[#This Row],[Basic Salary]]+Table1[[#This Row],[Bonus]]</f>
        <v>80473</v>
      </c>
      <c r="K3026">
        <v>86</v>
      </c>
      <c r="L3026">
        <v>77</v>
      </c>
      <c r="M3026" t="s">
        <v>53</v>
      </c>
      <c r="N3026">
        <v>105</v>
      </c>
    </row>
    <row r="3027" spans="1:14" x14ac:dyDescent="0.35">
      <c r="A3027" t="s">
        <v>296</v>
      </c>
      <c r="B3027" t="s">
        <v>69</v>
      </c>
      <c r="C3027" t="s">
        <v>21</v>
      </c>
      <c r="D3027" t="s">
        <v>46</v>
      </c>
      <c r="E3027" t="s">
        <v>65</v>
      </c>
      <c r="F3027" s="2">
        <v>43018</v>
      </c>
      <c r="G3027" s="2">
        <v>36767</v>
      </c>
      <c r="H3027" s="4">
        <v>70371</v>
      </c>
      <c r="I3027" s="4">
        <v>10083</v>
      </c>
      <c r="J3027" s="4">
        <f>Table1[[#This Row],[Basic Salary]]+Table1[[#This Row],[Bonus]]</f>
        <v>80454</v>
      </c>
      <c r="K3027">
        <v>77</v>
      </c>
      <c r="L3027">
        <v>52</v>
      </c>
      <c r="M3027" t="s">
        <v>18</v>
      </c>
      <c r="N3027">
        <v>104</v>
      </c>
    </row>
    <row r="3028" spans="1:14" x14ac:dyDescent="0.35">
      <c r="A3028" t="s">
        <v>4309</v>
      </c>
      <c r="B3028" t="s">
        <v>48</v>
      </c>
      <c r="C3028" t="s">
        <v>21</v>
      </c>
      <c r="D3028" t="s">
        <v>25</v>
      </c>
      <c r="E3028" t="s">
        <v>17</v>
      </c>
      <c r="F3028" s="2">
        <v>42279</v>
      </c>
      <c r="G3028" s="2">
        <v>38431</v>
      </c>
      <c r="H3028" s="4">
        <v>68888</v>
      </c>
      <c r="I3028" s="4">
        <v>11549</v>
      </c>
      <c r="J3028" s="4">
        <f>Table1[[#This Row],[Basic Salary]]+Table1[[#This Row],[Bonus]]</f>
        <v>80437</v>
      </c>
      <c r="K3028">
        <v>64</v>
      </c>
      <c r="L3028">
        <v>85</v>
      </c>
      <c r="M3028" t="s">
        <v>53</v>
      </c>
      <c r="N3028">
        <v>104</v>
      </c>
    </row>
    <row r="3029" spans="1:14" x14ac:dyDescent="0.35">
      <c r="A3029" t="s">
        <v>1962</v>
      </c>
      <c r="B3029" t="s">
        <v>39</v>
      </c>
      <c r="C3029" t="s">
        <v>15</v>
      </c>
      <c r="D3029" t="s">
        <v>16</v>
      </c>
      <c r="E3029" t="s">
        <v>51</v>
      </c>
      <c r="F3029" s="2">
        <v>43007</v>
      </c>
      <c r="G3029" s="2">
        <v>36026</v>
      </c>
      <c r="H3029" s="4">
        <v>59392</v>
      </c>
      <c r="I3029" s="4">
        <v>21041</v>
      </c>
      <c r="J3029" s="4">
        <f>Table1[[#This Row],[Basic Salary]]+Table1[[#This Row],[Bonus]]</f>
        <v>80433</v>
      </c>
      <c r="K3029">
        <v>70</v>
      </c>
      <c r="L3029">
        <v>53</v>
      </c>
      <c r="M3029" t="s">
        <v>18</v>
      </c>
      <c r="N3029">
        <v>118</v>
      </c>
    </row>
    <row r="3030" spans="1:14" x14ac:dyDescent="0.35">
      <c r="A3030" t="s">
        <v>2839</v>
      </c>
      <c r="B3030" t="s">
        <v>87</v>
      </c>
      <c r="C3030" t="s">
        <v>21</v>
      </c>
      <c r="D3030" t="s">
        <v>40</v>
      </c>
      <c r="E3030" t="s">
        <v>30</v>
      </c>
      <c r="F3030" s="2">
        <v>42111</v>
      </c>
      <c r="G3030" s="2">
        <v>33464</v>
      </c>
      <c r="H3030" s="4">
        <v>75171</v>
      </c>
      <c r="I3030" s="4">
        <v>5261</v>
      </c>
      <c r="J3030" s="4">
        <f>Table1[[#This Row],[Basic Salary]]+Table1[[#This Row],[Bonus]]</f>
        <v>80432</v>
      </c>
      <c r="K3030">
        <v>90</v>
      </c>
      <c r="L3030">
        <v>41</v>
      </c>
      <c r="M3030" t="s">
        <v>18</v>
      </c>
      <c r="N3030">
        <v>102</v>
      </c>
    </row>
    <row r="3031" spans="1:14" x14ac:dyDescent="0.35">
      <c r="A3031" t="s">
        <v>3906</v>
      </c>
      <c r="B3031" t="s">
        <v>39</v>
      </c>
      <c r="C3031" t="s">
        <v>21</v>
      </c>
      <c r="D3031" t="s">
        <v>33</v>
      </c>
      <c r="E3031" t="s">
        <v>17</v>
      </c>
      <c r="F3031" s="2">
        <v>45287</v>
      </c>
      <c r="G3031" s="2">
        <v>39534</v>
      </c>
      <c r="H3031" s="4">
        <v>63799</v>
      </c>
      <c r="I3031" s="4">
        <v>16630</v>
      </c>
      <c r="J3031" s="4">
        <f>Table1[[#This Row],[Basic Salary]]+Table1[[#This Row],[Bonus]]</f>
        <v>80429</v>
      </c>
      <c r="K3031">
        <v>69</v>
      </c>
      <c r="L3031">
        <v>87</v>
      </c>
      <c r="M3031" t="s">
        <v>31</v>
      </c>
      <c r="N3031">
        <v>119</v>
      </c>
    </row>
    <row r="3032" spans="1:14" x14ac:dyDescent="0.35">
      <c r="A3032" t="s">
        <v>2481</v>
      </c>
      <c r="B3032" t="s">
        <v>57</v>
      </c>
      <c r="C3032" t="s">
        <v>21</v>
      </c>
      <c r="D3032" t="s">
        <v>46</v>
      </c>
      <c r="E3032" t="s">
        <v>22</v>
      </c>
      <c r="F3032" s="2">
        <v>43315</v>
      </c>
      <c r="G3032" s="2">
        <v>36961</v>
      </c>
      <c r="H3032" s="4">
        <v>57346</v>
      </c>
      <c r="I3032" s="4">
        <v>23081</v>
      </c>
      <c r="J3032" s="4">
        <f>Table1[[#This Row],[Basic Salary]]+Table1[[#This Row],[Bonus]]</f>
        <v>80427</v>
      </c>
      <c r="K3032">
        <v>81</v>
      </c>
      <c r="L3032">
        <v>60</v>
      </c>
      <c r="M3032" t="s">
        <v>18</v>
      </c>
      <c r="N3032">
        <v>104</v>
      </c>
    </row>
    <row r="3033" spans="1:14" x14ac:dyDescent="0.35">
      <c r="A3033" t="s">
        <v>4964</v>
      </c>
      <c r="B3033" t="s">
        <v>89</v>
      </c>
      <c r="C3033" t="s">
        <v>21</v>
      </c>
      <c r="D3033" t="s">
        <v>43</v>
      </c>
      <c r="E3033" t="s">
        <v>30</v>
      </c>
      <c r="F3033" s="2">
        <v>42070</v>
      </c>
      <c r="G3033" s="2">
        <v>31115</v>
      </c>
      <c r="H3033" s="4">
        <v>50480</v>
      </c>
      <c r="I3033" s="4">
        <v>29939</v>
      </c>
      <c r="J3033" s="4">
        <f>Table1[[#This Row],[Basic Salary]]+Table1[[#This Row],[Bonus]]</f>
        <v>80419</v>
      </c>
      <c r="K3033">
        <v>73</v>
      </c>
      <c r="L3033">
        <v>64</v>
      </c>
      <c r="M3033" t="s">
        <v>27</v>
      </c>
      <c r="N3033">
        <v>105</v>
      </c>
    </row>
    <row r="3034" spans="1:14" x14ac:dyDescent="0.35">
      <c r="A3034" t="s">
        <v>839</v>
      </c>
      <c r="B3034" t="s">
        <v>69</v>
      </c>
      <c r="C3034" t="s">
        <v>15</v>
      </c>
      <c r="D3034" t="s">
        <v>25</v>
      </c>
      <c r="E3034" t="s">
        <v>22</v>
      </c>
      <c r="F3034" s="2">
        <v>42722</v>
      </c>
      <c r="G3034" s="2">
        <v>32728</v>
      </c>
      <c r="H3034" s="4">
        <v>60985</v>
      </c>
      <c r="I3034" s="4">
        <v>19400</v>
      </c>
      <c r="J3034" s="4">
        <f>Table1[[#This Row],[Basic Salary]]+Table1[[#This Row],[Bonus]]</f>
        <v>80385</v>
      </c>
      <c r="K3034">
        <v>86</v>
      </c>
      <c r="L3034">
        <v>56</v>
      </c>
      <c r="M3034" t="s">
        <v>34</v>
      </c>
      <c r="N3034">
        <v>119</v>
      </c>
    </row>
    <row r="3035" spans="1:14" x14ac:dyDescent="0.35">
      <c r="A3035" t="s">
        <v>2559</v>
      </c>
      <c r="B3035" t="s">
        <v>89</v>
      </c>
      <c r="C3035" t="s">
        <v>15</v>
      </c>
      <c r="D3035" t="s">
        <v>25</v>
      </c>
      <c r="E3035" t="s">
        <v>30</v>
      </c>
      <c r="F3035" s="2">
        <v>43419</v>
      </c>
      <c r="G3035" s="2">
        <v>36239</v>
      </c>
      <c r="H3035" s="4">
        <v>68940</v>
      </c>
      <c r="I3035" s="4">
        <v>11434</v>
      </c>
      <c r="J3035" s="4">
        <f>Table1[[#This Row],[Basic Salary]]+Table1[[#This Row],[Bonus]]</f>
        <v>80374</v>
      </c>
      <c r="K3035">
        <v>92</v>
      </c>
      <c r="L3035">
        <v>92</v>
      </c>
      <c r="M3035" t="s">
        <v>27</v>
      </c>
      <c r="N3035">
        <v>119</v>
      </c>
    </row>
    <row r="3036" spans="1:14" x14ac:dyDescent="0.35">
      <c r="A3036" t="s">
        <v>654</v>
      </c>
      <c r="B3036" t="s">
        <v>71</v>
      </c>
      <c r="C3036" t="s">
        <v>15</v>
      </c>
      <c r="D3036" t="s">
        <v>16</v>
      </c>
      <c r="E3036" t="s">
        <v>17</v>
      </c>
      <c r="F3036" s="2">
        <v>43845</v>
      </c>
      <c r="G3036" s="2">
        <v>39609</v>
      </c>
      <c r="H3036" s="4">
        <v>72571</v>
      </c>
      <c r="I3036" s="4">
        <v>7795</v>
      </c>
      <c r="J3036" s="4">
        <f>Table1[[#This Row],[Basic Salary]]+Table1[[#This Row],[Bonus]]</f>
        <v>80366</v>
      </c>
      <c r="K3036">
        <v>93</v>
      </c>
      <c r="L3036">
        <v>85</v>
      </c>
      <c r="M3036" t="s">
        <v>27</v>
      </c>
      <c r="N3036">
        <v>117</v>
      </c>
    </row>
    <row r="3037" spans="1:14" x14ac:dyDescent="0.35">
      <c r="A3037" t="s">
        <v>2382</v>
      </c>
      <c r="B3037" t="s">
        <v>57</v>
      </c>
      <c r="C3037" t="s">
        <v>15</v>
      </c>
      <c r="D3037" t="s">
        <v>81</v>
      </c>
      <c r="E3037" t="s">
        <v>17</v>
      </c>
      <c r="F3037" s="2">
        <v>43066</v>
      </c>
      <c r="G3037" s="2">
        <v>40303</v>
      </c>
      <c r="H3037" s="4">
        <v>60466</v>
      </c>
      <c r="I3037" s="4">
        <v>19853</v>
      </c>
      <c r="J3037" s="4">
        <f>Table1[[#This Row],[Basic Salary]]+Table1[[#This Row],[Bonus]]</f>
        <v>80319</v>
      </c>
      <c r="K3037">
        <v>67</v>
      </c>
      <c r="L3037">
        <v>73</v>
      </c>
      <c r="M3037" t="s">
        <v>34</v>
      </c>
      <c r="N3037">
        <v>119</v>
      </c>
    </row>
    <row r="3038" spans="1:14" x14ac:dyDescent="0.35">
      <c r="A3038" t="s">
        <v>962</v>
      </c>
      <c r="B3038" t="s">
        <v>87</v>
      </c>
      <c r="C3038" t="s">
        <v>15</v>
      </c>
      <c r="D3038" t="s">
        <v>40</v>
      </c>
      <c r="E3038" t="s">
        <v>30</v>
      </c>
      <c r="F3038" s="2">
        <v>44476</v>
      </c>
      <c r="G3038" s="2">
        <v>34839</v>
      </c>
      <c r="H3038" s="4">
        <v>63150</v>
      </c>
      <c r="I3038" s="4">
        <v>17085</v>
      </c>
      <c r="J3038" s="4">
        <f>Table1[[#This Row],[Basic Salary]]+Table1[[#This Row],[Bonus]]</f>
        <v>80235</v>
      </c>
      <c r="K3038">
        <v>60</v>
      </c>
      <c r="L3038">
        <v>73</v>
      </c>
      <c r="M3038" t="s">
        <v>23</v>
      </c>
      <c r="N3038">
        <v>105</v>
      </c>
    </row>
    <row r="3039" spans="1:14" x14ac:dyDescent="0.35">
      <c r="A3039" t="s">
        <v>957</v>
      </c>
      <c r="B3039" t="s">
        <v>39</v>
      </c>
      <c r="C3039" t="s">
        <v>21</v>
      </c>
      <c r="D3039" t="s">
        <v>16</v>
      </c>
      <c r="E3039" t="s">
        <v>51</v>
      </c>
      <c r="F3039" s="2">
        <v>45085</v>
      </c>
      <c r="G3039" s="2">
        <v>35956</v>
      </c>
      <c r="H3039" s="4">
        <v>55554</v>
      </c>
      <c r="I3039" s="4">
        <v>24646</v>
      </c>
      <c r="J3039" s="4">
        <f>Table1[[#This Row],[Basic Salary]]+Table1[[#This Row],[Bonus]]</f>
        <v>80200</v>
      </c>
      <c r="K3039">
        <v>99</v>
      </c>
      <c r="L3039">
        <v>40</v>
      </c>
      <c r="M3039" t="s">
        <v>27</v>
      </c>
      <c r="N3039">
        <v>113</v>
      </c>
    </row>
    <row r="3040" spans="1:14" x14ac:dyDescent="0.35">
      <c r="A3040" t="s">
        <v>1087</v>
      </c>
      <c r="B3040" t="s">
        <v>62</v>
      </c>
      <c r="C3040" t="s">
        <v>21</v>
      </c>
      <c r="D3040" t="s">
        <v>81</v>
      </c>
      <c r="E3040" t="s">
        <v>26</v>
      </c>
      <c r="F3040" s="2">
        <v>44062</v>
      </c>
      <c r="G3040" s="2">
        <v>33920</v>
      </c>
      <c r="H3040" s="4">
        <v>61152</v>
      </c>
      <c r="I3040" s="4">
        <v>19017</v>
      </c>
      <c r="J3040" s="4">
        <f>Table1[[#This Row],[Basic Salary]]+Table1[[#This Row],[Bonus]]</f>
        <v>80169</v>
      </c>
      <c r="K3040">
        <v>93</v>
      </c>
      <c r="L3040">
        <v>100</v>
      </c>
      <c r="M3040" t="s">
        <v>18</v>
      </c>
      <c r="N3040">
        <v>108</v>
      </c>
    </row>
    <row r="3041" spans="1:14" x14ac:dyDescent="0.35">
      <c r="A3041" t="s">
        <v>3704</v>
      </c>
      <c r="B3041" t="s">
        <v>71</v>
      </c>
      <c r="C3041" t="s">
        <v>15</v>
      </c>
      <c r="D3041" t="s">
        <v>40</v>
      </c>
      <c r="E3041" t="s">
        <v>17</v>
      </c>
      <c r="F3041" s="2">
        <v>45217</v>
      </c>
      <c r="G3041" s="2">
        <v>41083</v>
      </c>
      <c r="H3041" s="4">
        <v>73978</v>
      </c>
      <c r="I3041" s="4">
        <v>6185</v>
      </c>
      <c r="J3041" s="4">
        <f>Table1[[#This Row],[Basic Salary]]+Table1[[#This Row],[Bonus]]</f>
        <v>80163</v>
      </c>
      <c r="K3041">
        <v>82</v>
      </c>
      <c r="L3041">
        <v>61</v>
      </c>
      <c r="M3041" t="s">
        <v>53</v>
      </c>
      <c r="N3041">
        <v>119</v>
      </c>
    </row>
    <row r="3042" spans="1:14" x14ac:dyDescent="0.35">
      <c r="A3042" t="s">
        <v>4810</v>
      </c>
      <c r="B3042" t="s">
        <v>89</v>
      </c>
      <c r="C3042" t="s">
        <v>21</v>
      </c>
      <c r="D3042" t="s">
        <v>40</v>
      </c>
      <c r="E3042" t="s">
        <v>22</v>
      </c>
      <c r="F3042" s="2">
        <v>45475</v>
      </c>
      <c r="G3042" s="2">
        <v>34584</v>
      </c>
      <c r="H3042" s="4">
        <v>58642</v>
      </c>
      <c r="I3042" s="4">
        <v>21463</v>
      </c>
      <c r="J3042" s="4">
        <f>Table1[[#This Row],[Basic Salary]]+Table1[[#This Row],[Bonus]]</f>
        <v>80105</v>
      </c>
      <c r="K3042">
        <v>81</v>
      </c>
      <c r="L3042">
        <v>64</v>
      </c>
      <c r="M3042" t="s">
        <v>37</v>
      </c>
      <c r="N3042">
        <v>111</v>
      </c>
    </row>
    <row r="3043" spans="1:14" x14ac:dyDescent="0.35">
      <c r="A3043" t="s">
        <v>4654</v>
      </c>
      <c r="B3043" t="s">
        <v>57</v>
      </c>
      <c r="C3043" t="s">
        <v>21</v>
      </c>
      <c r="D3043" t="s">
        <v>46</v>
      </c>
      <c r="E3043" t="s">
        <v>30</v>
      </c>
      <c r="F3043" s="2">
        <v>43483</v>
      </c>
      <c r="G3043" s="2">
        <v>39053</v>
      </c>
      <c r="H3043" s="4">
        <v>60162</v>
      </c>
      <c r="I3043" s="4">
        <v>19893</v>
      </c>
      <c r="J3043" s="4">
        <f>Table1[[#This Row],[Basic Salary]]+Table1[[#This Row],[Bonus]]</f>
        <v>80055</v>
      </c>
      <c r="K3043">
        <v>94</v>
      </c>
      <c r="L3043">
        <v>43</v>
      </c>
      <c r="M3043" t="s">
        <v>53</v>
      </c>
      <c r="N3043">
        <v>116</v>
      </c>
    </row>
    <row r="3044" spans="1:14" x14ac:dyDescent="0.35">
      <c r="A3044" t="s">
        <v>4559</v>
      </c>
      <c r="B3044" t="s">
        <v>36</v>
      </c>
      <c r="C3044" t="s">
        <v>21</v>
      </c>
      <c r="D3044" t="s">
        <v>40</v>
      </c>
      <c r="E3044" t="s">
        <v>65</v>
      </c>
      <c r="F3044" s="2">
        <v>46004</v>
      </c>
      <c r="G3044" s="2">
        <v>35933</v>
      </c>
      <c r="H3044" s="4">
        <v>74499</v>
      </c>
      <c r="I3044" s="4">
        <v>5526</v>
      </c>
      <c r="J3044" s="4">
        <f>Table1[[#This Row],[Basic Salary]]+Table1[[#This Row],[Bonus]]</f>
        <v>80025</v>
      </c>
      <c r="K3044">
        <v>96</v>
      </c>
      <c r="L3044">
        <v>74</v>
      </c>
      <c r="M3044" t="s">
        <v>34</v>
      </c>
      <c r="N3044">
        <v>111</v>
      </c>
    </row>
    <row r="3045" spans="1:14" x14ac:dyDescent="0.35">
      <c r="A3045" t="s">
        <v>4390</v>
      </c>
      <c r="B3045" t="s">
        <v>77</v>
      </c>
      <c r="C3045" t="s">
        <v>15</v>
      </c>
      <c r="D3045" t="s">
        <v>46</v>
      </c>
      <c r="E3045" t="s">
        <v>17</v>
      </c>
      <c r="F3045" s="2">
        <v>43560</v>
      </c>
      <c r="G3045" s="2">
        <v>31418</v>
      </c>
      <c r="H3045" s="4">
        <v>65929</v>
      </c>
      <c r="I3045" s="4">
        <v>14091</v>
      </c>
      <c r="J3045" s="4">
        <f>Table1[[#This Row],[Basic Salary]]+Table1[[#This Row],[Bonus]]</f>
        <v>80020</v>
      </c>
      <c r="K3045">
        <v>64</v>
      </c>
      <c r="L3045">
        <v>41</v>
      </c>
      <c r="M3045" t="s">
        <v>27</v>
      </c>
      <c r="N3045">
        <v>113</v>
      </c>
    </row>
    <row r="3046" spans="1:14" x14ac:dyDescent="0.35">
      <c r="A3046" t="s">
        <v>1634</v>
      </c>
      <c r="B3046" t="s">
        <v>29</v>
      </c>
      <c r="C3046" t="s">
        <v>15</v>
      </c>
      <c r="D3046" t="s">
        <v>81</v>
      </c>
      <c r="E3046" t="s">
        <v>22</v>
      </c>
      <c r="F3046" s="2">
        <v>43945</v>
      </c>
      <c r="G3046" s="2">
        <v>33261</v>
      </c>
      <c r="H3046" s="4">
        <v>54272</v>
      </c>
      <c r="I3046" s="4">
        <v>25744</v>
      </c>
      <c r="J3046" s="4">
        <f>Table1[[#This Row],[Basic Salary]]+Table1[[#This Row],[Bonus]]</f>
        <v>80016</v>
      </c>
      <c r="K3046">
        <v>60</v>
      </c>
      <c r="L3046">
        <v>60</v>
      </c>
      <c r="M3046" t="s">
        <v>31</v>
      </c>
      <c r="N3046">
        <v>120</v>
      </c>
    </row>
    <row r="3047" spans="1:14" x14ac:dyDescent="0.35">
      <c r="A3047" t="s">
        <v>3145</v>
      </c>
      <c r="B3047" t="s">
        <v>20</v>
      </c>
      <c r="C3047" t="s">
        <v>21</v>
      </c>
      <c r="D3047" t="s">
        <v>25</v>
      </c>
      <c r="E3047" t="s">
        <v>22</v>
      </c>
      <c r="F3047" s="2">
        <v>42782</v>
      </c>
      <c r="G3047" s="2">
        <v>30185</v>
      </c>
      <c r="H3047" s="4">
        <v>65279</v>
      </c>
      <c r="I3047" s="4">
        <v>14726</v>
      </c>
      <c r="J3047" s="4">
        <f>Table1[[#This Row],[Basic Salary]]+Table1[[#This Row],[Bonus]]</f>
        <v>80005</v>
      </c>
      <c r="K3047">
        <v>60</v>
      </c>
      <c r="L3047">
        <v>68</v>
      </c>
      <c r="M3047" t="s">
        <v>27</v>
      </c>
      <c r="N3047">
        <v>118</v>
      </c>
    </row>
    <row r="3048" spans="1:14" x14ac:dyDescent="0.35">
      <c r="A3048" t="s">
        <v>4719</v>
      </c>
      <c r="B3048" t="s">
        <v>85</v>
      </c>
      <c r="C3048" t="s">
        <v>21</v>
      </c>
      <c r="D3048" t="s">
        <v>33</v>
      </c>
      <c r="E3048" t="s">
        <v>51</v>
      </c>
      <c r="F3048" s="2">
        <v>44235</v>
      </c>
      <c r="G3048" s="2">
        <v>38381</v>
      </c>
      <c r="H3048" s="4">
        <v>57289</v>
      </c>
      <c r="I3048" s="4">
        <v>22704</v>
      </c>
      <c r="J3048" s="4">
        <f>Table1[[#This Row],[Basic Salary]]+Table1[[#This Row],[Bonus]]</f>
        <v>79993</v>
      </c>
      <c r="K3048">
        <v>60</v>
      </c>
      <c r="L3048">
        <v>52</v>
      </c>
      <c r="M3048" t="s">
        <v>27</v>
      </c>
      <c r="N3048">
        <v>109</v>
      </c>
    </row>
    <row r="3049" spans="1:14" x14ac:dyDescent="0.35">
      <c r="A3049" t="s">
        <v>2450</v>
      </c>
      <c r="B3049" t="s">
        <v>85</v>
      </c>
      <c r="C3049" t="s">
        <v>21</v>
      </c>
      <c r="D3049" t="s">
        <v>81</v>
      </c>
      <c r="E3049" t="s">
        <v>65</v>
      </c>
      <c r="F3049" s="2">
        <v>42519</v>
      </c>
      <c r="G3049" s="2">
        <v>33076</v>
      </c>
      <c r="H3049" s="4">
        <v>66052</v>
      </c>
      <c r="I3049" s="4">
        <v>13908</v>
      </c>
      <c r="J3049" s="4">
        <f>Table1[[#This Row],[Basic Salary]]+Table1[[#This Row],[Bonus]]</f>
        <v>79960</v>
      </c>
      <c r="K3049">
        <v>73</v>
      </c>
      <c r="L3049">
        <v>59</v>
      </c>
      <c r="M3049" t="s">
        <v>53</v>
      </c>
      <c r="N3049">
        <v>110</v>
      </c>
    </row>
    <row r="3050" spans="1:14" x14ac:dyDescent="0.35">
      <c r="A3050" t="s">
        <v>2430</v>
      </c>
      <c r="B3050" t="s">
        <v>20</v>
      </c>
      <c r="C3050" t="s">
        <v>21</v>
      </c>
      <c r="D3050" t="s">
        <v>25</v>
      </c>
      <c r="E3050" t="s">
        <v>30</v>
      </c>
      <c r="F3050" s="2">
        <v>45128</v>
      </c>
      <c r="G3050" s="2">
        <v>33139</v>
      </c>
      <c r="H3050" s="4">
        <v>61403</v>
      </c>
      <c r="I3050" s="4">
        <v>18529</v>
      </c>
      <c r="J3050" s="4">
        <f>Table1[[#This Row],[Basic Salary]]+Table1[[#This Row],[Bonus]]</f>
        <v>79932</v>
      </c>
      <c r="K3050">
        <v>86</v>
      </c>
      <c r="L3050">
        <v>41</v>
      </c>
      <c r="M3050" t="s">
        <v>27</v>
      </c>
      <c r="N3050">
        <v>111</v>
      </c>
    </row>
    <row r="3051" spans="1:14" x14ac:dyDescent="0.35">
      <c r="A3051" t="s">
        <v>1467</v>
      </c>
      <c r="B3051" t="s">
        <v>14</v>
      </c>
      <c r="C3051" t="s">
        <v>21</v>
      </c>
      <c r="D3051" t="s">
        <v>46</v>
      </c>
      <c r="E3051" t="s">
        <v>17</v>
      </c>
      <c r="F3051" s="2">
        <v>43108</v>
      </c>
      <c r="G3051" s="2">
        <v>32968</v>
      </c>
      <c r="H3051" s="4">
        <v>59452</v>
      </c>
      <c r="I3051" s="4">
        <v>20465</v>
      </c>
      <c r="J3051" s="4">
        <f>Table1[[#This Row],[Basic Salary]]+Table1[[#This Row],[Bonus]]</f>
        <v>79917</v>
      </c>
      <c r="K3051">
        <v>79</v>
      </c>
      <c r="L3051">
        <v>63</v>
      </c>
      <c r="M3051" t="s">
        <v>37</v>
      </c>
      <c r="N3051">
        <v>110</v>
      </c>
    </row>
    <row r="3052" spans="1:14" x14ac:dyDescent="0.35">
      <c r="A3052" t="s">
        <v>690</v>
      </c>
      <c r="B3052" t="s">
        <v>75</v>
      </c>
      <c r="C3052" t="s">
        <v>21</v>
      </c>
      <c r="D3052" t="s">
        <v>43</v>
      </c>
      <c r="E3052" t="s">
        <v>26</v>
      </c>
      <c r="F3052" s="2">
        <v>42982</v>
      </c>
      <c r="G3052" s="2">
        <v>39393</v>
      </c>
      <c r="H3052" s="4">
        <v>56941</v>
      </c>
      <c r="I3052" s="4">
        <v>22955</v>
      </c>
      <c r="J3052" s="4">
        <f>Table1[[#This Row],[Basic Salary]]+Table1[[#This Row],[Bonus]]</f>
        <v>79896</v>
      </c>
      <c r="K3052">
        <v>70</v>
      </c>
      <c r="L3052">
        <v>70</v>
      </c>
      <c r="M3052" t="s">
        <v>27</v>
      </c>
      <c r="N3052">
        <v>103</v>
      </c>
    </row>
    <row r="3053" spans="1:14" x14ac:dyDescent="0.35">
      <c r="A3053" t="s">
        <v>5010</v>
      </c>
      <c r="B3053" t="s">
        <v>129</v>
      </c>
      <c r="C3053" t="s">
        <v>21</v>
      </c>
      <c r="D3053" t="s">
        <v>16</v>
      </c>
      <c r="E3053" t="s">
        <v>30</v>
      </c>
      <c r="F3053" s="2">
        <v>44445</v>
      </c>
      <c r="G3053" s="2">
        <v>32078</v>
      </c>
      <c r="H3053" s="4">
        <v>51782</v>
      </c>
      <c r="I3053" s="4">
        <v>28068</v>
      </c>
      <c r="J3053" s="4">
        <f>Table1[[#This Row],[Basic Salary]]+Table1[[#This Row],[Bonus]]</f>
        <v>79850</v>
      </c>
      <c r="K3053">
        <v>85</v>
      </c>
      <c r="L3053">
        <v>41</v>
      </c>
      <c r="M3053" t="s">
        <v>37</v>
      </c>
      <c r="N3053">
        <v>114</v>
      </c>
    </row>
    <row r="3054" spans="1:14" x14ac:dyDescent="0.35">
      <c r="A3054" t="s">
        <v>2276</v>
      </c>
      <c r="B3054" t="s">
        <v>42</v>
      </c>
      <c r="C3054" t="s">
        <v>21</v>
      </c>
      <c r="D3054" t="s">
        <v>43</v>
      </c>
      <c r="E3054" t="s">
        <v>17</v>
      </c>
      <c r="F3054" s="2">
        <v>43571</v>
      </c>
      <c r="G3054" s="2">
        <v>32372</v>
      </c>
      <c r="H3054" s="4">
        <v>50598</v>
      </c>
      <c r="I3054" s="4">
        <v>29249</v>
      </c>
      <c r="J3054" s="4">
        <f>Table1[[#This Row],[Basic Salary]]+Table1[[#This Row],[Bonus]]</f>
        <v>79847</v>
      </c>
      <c r="K3054">
        <v>60</v>
      </c>
      <c r="L3054">
        <v>84</v>
      </c>
      <c r="M3054" t="s">
        <v>23</v>
      </c>
      <c r="N3054">
        <v>107</v>
      </c>
    </row>
    <row r="3055" spans="1:14" x14ac:dyDescent="0.35">
      <c r="A3055" t="s">
        <v>3352</v>
      </c>
      <c r="B3055" t="s">
        <v>71</v>
      </c>
      <c r="C3055" t="s">
        <v>21</v>
      </c>
      <c r="D3055" t="s">
        <v>25</v>
      </c>
      <c r="E3055" t="s">
        <v>22</v>
      </c>
      <c r="F3055" s="2">
        <v>42833</v>
      </c>
      <c r="G3055" s="2">
        <v>33842</v>
      </c>
      <c r="H3055" s="4">
        <v>57601</v>
      </c>
      <c r="I3055" s="4">
        <v>22240</v>
      </c>
      <c r="J3055" s="4">
        <f>Table1[[#This Row],[Basic Salary]]+Table1[[#This Row],[Bonus]]</f>
        <v>79841</v>
      </c>
      <c r="K3055">
        <v>74</v>
      </c>
      <c r="L3055">
        <v>89</v>
      </c>
      <c r="M3055" t="s">
        <v>18</v>
      </c>
      <c r="N3055">
        <v>102</v>
      </c>
    </row>
    <row r="3056" spans="1:14" x14ac:dyDescent="0.35">
      <c r="A3056" t="s">
        <v>4402</v>
      </c>
      <c r="B3056" t="s">
        <v>89</v>
      </c>
      <c r="C3056" t="s">
        <v>21</v>
      </c>
      <c r="D3056" t="s">
        <v>43</v>
      </c>
      <c r="E3056" t="s">
        <v>26</v>
      </c>
      <c r="F3056" s="2">
        <v>45339</v>
      </c>
      <c r="G3056" s="2">
        <v>31710</v>
      </c>
      <c r="H3056" s="4">
        <v>56419</v>
      </c>
      <c r="I3056" s="4">
        <v>23387</v>
      </c>
      <c r="J3056" s="4">
        <f>Table1[[#This Row],[Basic Salary]]+Table1[[#This Row],[Bonus]]</f>
        <v>79806</v>
      </c>
      <c r="K3056">
        <v>74</v>
      </c>
      <c r="L3056">
        <v>72</v>
      </c>
      <c r="M3056" t="s">
        <v>31</v>
      </c>
      <c r="N3056">
        <v>110</v>
      </c>
    </row>
    <row r="3057" spans="1:14" x14ac:dyDescent="0.35">
      <c r="A3057" t="s">
        <v>2369</v>
      </c>
      <c r="B3057" t="s">
        <v>60</v>
      </c>
      <c r="C3057" t="s">
        <v>21</v>
      </c>
      <c r="D3057" t="s">
        <v>81</v>
      </c>
      <c r="E3057" t="s">
        <v>65</v>
      </c>
      <c r="F3057" s="2">
        <v>44652</v>
      </c>
      <c r="G3057" s="2">
        <v>34384</v>
      </c>
      <c r="H3057" s="4">
        <v>70817</v>
      </c>
      <c r="I3057" s="4">
        <v>8973</v>
      </c>
      <c r="J3057" s="4">
        <f>Table1[[#This Row],[Basic Salary]]+Table1[[#This Row],[Bonus]]</f>
        <v>79790</v>
      </c>
      <c r="K3057">
        <v>75</v>
      </c>
      <c r="L3057">
        <v>86</v>
      </c>
      <c r="M3057" t="s">
        <v>27</v>
      </c>
      <c r="N3057">
        <v>102</v>
      </c>
    </row>
    <row r="3058" spans="1:14" x14ac:dyDescent="0.35">
      <c r="A3058" t="s">
        <v>1742</v>
      </c>
      <c r="B3058" t="s">
        <v>57</v>
      </c>
      <c r="C3058" t="s">
        <v>21</v>
      </c>
      <c r="D3058" t="s">
        <v>16</v>
      </c>
      <c r="E3058" t="s">
        <v>26</v>
      </c>
      <c r="F3058" s="2">
        <v>42282</v>
      </c>
      <c r="G3058" s="2">
        <v>34996</v>
      </c>
      <c r="H3058" s="4">
        <v>68444</v>
      </c>
      <c r="I3058" s="4">
        <v>11339</v>
      </c>
      <c r="J3058" s="4">
        <f>Table1[[#This Row],[Basic Salary]]+Table1[[#This Row],[Bonus]]</f>
        <v>79783</v>
      </c>
      <c r="K3058">
        <v>79</v>
      </c>
      <c r="L3058">
        <v>99</v>
      </c>
      <c r="M3058" t="s">
        <v>23</v>
      </c>
      <c r="N3058">
        <v>106</v>
      </c>
    </row>
    <row r="3059" spans="1:14" x14ac:dyDescent="0.35">
      <c r="A3059" t="s">
        <v>636</v>
      </c>
      <c r="B3059" t="s">
        <v>57</v>
      </c>
      <c r="C3059" t="s">
        <v>21</v>
      </c>
      <c r="D3059" t="s">
        <v>43</v>
      </c>
      <c r="E3059" t="s">
        <v>17</v>
      </c>
      <c r="F3059" s="2">
        <v>42093</v>
      </c>
      <c r="G3059" s="2">
        <v>29872</v>
      </c>
      <c r="H3059" s="4">
        <v>57426</v>
      </c>
      <c r="I3059" s="4">
        <v>22347</v>
      </c>
      <c r="J3059" s="4">
        <f>Table1[[#This Row],[Basic Salary]]+Table1[[#This Row],[Bonus]]</f>
        <v>79773</v>
      </c>
      <c r="K3059">
        <v>79</v>
      </c>
      <c r="L3059">
        <v>61</v>
      </c>
      <c r="M3059" t="s">
        <v>27</v>
      </c>
      <c r="N3059">
        <v>113</v>
      </c>
    </row>
    <row r="3060" spans="1:14" x14ac:dyDescent="0.35">
      <c r="A3060" t="s">
        <v>565</v>
      </c>
      <c r="B3060" t="s">
        <v>60</v>
      </c>
      <c r="C3060" t="s">
        <v>21</v>
      </c>
      <c r="D3060" t="s">
        <v>40</v>
      </c>
      <c r="E3060" t="s">
        <v>65</v>
      </c>
      <c r="F3060" s="2">
        <v>45135</v>
      </c>
      <c r="G3060" s="2">
        <v>37595</v>
      </c>
      <c r="H3060" s="4">
        <v>61735</v>
      </c>
      <c r="I3060" s="4">
        <v>18037</v>
      </c>
      <c r="J3060" s="4">
        <f>Table1[[#This Row],[Basic Salary]]+Table1[[#This Row],[Bonus]]</f>
        <v>79772</v>
      </c>
      <c r="K3060">
        <v>74</v>
      </c>
      <c r="L3060">
        <v>88</v>
      </c>
      <c r="M3060" t="s">
        <v>23</v>
      </c>
      <c r="N3060">
        <v>105</v>
      </c>
    </row>
    <row r="3061" spans="1:14" x14ac:dyDescent="0.35">
      <c r="A3061" t="s">
        <v>5045</v>
      </c>
      <c r="B3061" t="s">
        <v>89</v>
      </c>
      <c r="C3061" t="s">
        <v>15</v>
      </c>
      <c r="D3061" t="s">
        <v>33</v>
      </c>
      <c r="E3061" t="s">
        <v>51</v>
      </c>
      <c r="F3061" s="2">
        <v>45837</v>
      </c>
      <c r="G3061" s="2">
        <v>36394</v>
      </c>
      <c r="H3061" s="4">
        <v>63723</v>
      </c>
      <c r="I3061" s="4">
        <v>16046</v>
      </c>
      <c r="J3061" s="4">
        <f>Table1[[#This Row],[Basic Salary]]+Table1[[#This Row],[Bonus]]</f>
        <v>79769</v>
      </c>
      <c r="K3061">
        <v>73</v>
      </c>
      <c r="L3061">
        <v>44</v>
      </c>
      <c r="M3061" t="s">
        <v>34</v>
      </c>
      <c r="N3061">
        <v>110</v>
      </c>
    </row>
    <row r="3062" spans="1:14" x14ac:dyDescent="0.35">
      <c r="A3062" t="s">
        <v>3654</v>
      </c>
      <c r="B3062" t="s">
        <v>39</v>
      </c>
      <c r="C3062" t="s">
        <v>15</v>
      </c>
      <c r="D3062" t="s">
        <v>81</v>
      </c>
      <c r="E3062" t="s">
        <v>22</v>
      </c>
      <c r="F3062" s="2">
        <v>43777</v>
      </c>
      <c r="G3062" s="2">
        <v>37657</v>
      </c>
      <c r="H3062" s="4">
        <v>69935</v>
      </c>
      <c r="I3062" s="4">
        <v>9805</v>
      </c>
      <c r="J3062" s="4">
        <f>Table1[[#This Row],[Basic Salary]]+Table1[[#This Row],[Bonus]]</f>
        <v>79740</v>
      </c>
      <c r="K3062">
        <v>69</v>
      </c>
      <c r="L3062">
        <v>57</v>
      </c>
      <c r="M3062" t="s">
        <v>27</v>
      </c>
      <c r="N3062">
        <v>113</v>
      </c>
    </row>
    <row r="3063" spans="1:14" x14ac:dyDescent="0.35">
      <c r="A3063" t="s">
        <v>1202</v>
      </c>
      <c r="B3063" t="s">
        <v>77</v>
      </c>
      <c r="C3063" t="s">
        <v>21</v>
      </c>
      <c r="D3063" t="s">
        <v>25</v>
      </c>
      <c r="E3063" t="s">
        <v>65</v>
      </c>
      <c r="F3063" s="2">
        <v>44819</v>
      </c>
      <c r="G3063" s="2">
        <v>40974</v>
      </c>
      <c r="H3063" s="4">
        <v>61842</v>
      </c>
      <c r="I3063" s="4">
        <v>17872</v>
      </c>
      <c r="J3063" s="4">
        <f>Table1[[#This Row],[Basic Salary]]+Table1[[#This Row],[Bonus]]</f>
        <v>79714</v>
      </c>
      <c r="K3063">
        <v>66</v>
      </c>
      <c r="L3063">
        <v>77</v>
      </c>
      <c r="M3063" t="s">
        <v>34</v>
      </c>
      <c r="N3063">
        <v>119</v>
      </c>
    </row>
    <row r="3064" spans="1:14" x14ac:dyDescent="0.35">
      <c r="A3064" t="s">
        <v>1905</v>
      </c>
      <c r="B3064" t="s">
        <v>29</v>
      </c>
      <c r="C3064" t="s">
        <v>15</v>
      </c>
      <c r="D3064" t="s">
        <v>40</v>
      </c>
      <c r="E3064" t="s">
        <v>26</v>
      </c>
      <c r="F3064" s="2">
        <v>43818</v>
      </c>
      <c r="G3064" s="2">
        <v>39032</v>
      </c>
      <c r="H3064" s="4">
        <v>61896</v>
      </c>
      <c r="I3064" s="4">
        <v>17803</v>
      </c>
      <c r="J3064" s="4">
        <f>Table1[[#This Row],[Basic Salary]]+Table1[[#This Row],[Bonus]]</f>
        <v>79699</v>
      </c>
      <c r="K3064">
        <v>70</v>
      </c>
      <c r="L3064">
        <v>43</v>
      </c>
      <c r="M3064" t="s">
        <v>18</v>
      </c>
      <c r="N3064">
        <v>115</v>
      </c>
    </row>
    <row r="3065" spans="1:14" x14ac:dyDescent="0.35">
      <c r="A3065" t="s">
        <v>520</v>
      </c>
      <c r="B3065" t="s">
        <v>20</v>
      </c>
      <c r="C3065" t="s">
        <v>21</v>
      </c>
      <c r="D3065" t="s">
        <v>33</v>
      </c>
      <c r="E3065" t="s">
        <v>22</v>
      </c>
      <c r="F3065" s="2">
        <v>43031</v>
      </c>
      <c r="G3065" s="2">
        <v>30829</v>
      </c>
      <c r="H3065" s="4">
        <v>50875</v>
      </c>
      <c r="I3065" s="4">
        <v>28776</v>
      </c>
      <c r="J3065" s="4">
        <f>Table1[[#This Row],[Basic Salary]]+Table1[[#This Row],[Bonus]]</f>
        <v>79651</v>
      </c>
      <c r="K3065">
        <v>97</v>
      </c>
      <c r="L3065">
        <v>71</v>
      </c>
      <c r="M3065" t="s">
        <v>31</v>
      </c>
      <c r="N3065">
        <v>112</v>
      </c>
    </row>
    <row r="3066" spans="1:14" x14ac:dyDescent="0.35">
      <c r="A3066" t="s">
        <v>3103</v>
      </c>
      <c r="B3066" t="s">
        <v>39</v>
      </c>
      <c r="C3066" t="s">
        <v>21</v>
      </c>
      <c r="D3066" t="s">
        <v>43</v>
      </c>
      <c r="E3066" t="s">
        <v>22</v>
      </c>
      <c r="F3066" s="2">
        <v>44582</v>
      </c>
      <c r="G3066" s="2">
        <v>35959</v>
      </c>
      <c r="H3066" s="4">
        <v>57685</v>
      </c>
      <c r="I3066" s="4">
        <v>21950</v>
      </c>
      <c r="J3066" s="4">
        <f>Table1[[#This Row],[Basic Salary]]+Table1[[#This Row],[Bonus]]</f>
        <v>79635</v>
      </c>
      <c r="K3066">
        <v>78</v>
      </c>
      <c r="L3066">
        <v>76</v>
      </c>
      <c r="M3066" t="s">
        <v>37</v>
      </c>
      <c r="N3066">
        <v>114</v>
      </c>
    </row>
    <row r="3067" spans="1:14" x14ac:dyDescent="0.35">
      <c r="A3067" t="s">
        <v>4759</v>
      </c>
      <c r="B3067" t="s">
        <v>57</v>
      </c>
      <c r="C3067" t="s">
        <v>15</v>
      </c>
      <c r="D3067" t="s">
        <v>81</v>
      </c>
      <c r="E3067" t="s">
        <v>65</v>
      </c>
      <c r="F3067" s="2">
        <v>43128</v>
      </c>
      <c r="G3067" s="2">
        <v>31646</v>
      </c>
      <c r="H3067" s="4">
        <v>70955</v>
      </c>
      <c r="I3067" s="4">
        <v>8654</v>
      </c>
      <c r="J3067" s="4">
        <f>Table1[[#This Row],[Basic Salary]]+Table1[[#This Row],[Bonus]]</f>
        <v>79609</v>
      </c>
      <c r="K3067">
        <v>96</v>
      </c>
      <c r="L3067">
        <v>46</v>
      </c>
      <c r="M3067" t="s">
        <v>34</v>
      </c>
      <c r="N3067">
        <v>118</v>
      </c>
    </row>
    <row r="3068" spans="1:14" x14ac:dyDescent="0.35">
      <c r="A3068" t="s">
        <v>3362</v>
      </c>
      <c r="B3068" t="s">
        <v>95</v>
      </c>
      <c r="C3068" t="s">
        <v>21</v>
      </c>
      <c r="D3068" t="s">
        <v>46</v>
      </c>
      <c r="E3068" t="s">
        <v>51</v>
      </c>
      <c r="F3068" s="2">
        <v>45324</v>
      </c>
      <c r="G3068" s="2">
        <v>33838</v>
      </c>
      <c r="H3068" s="4">
        <v>64681</v>
      </c>
      <c r="I3068" s="4">
        <v>14926</v>
      </c>
      <c r="J3068" s="4">
        <f>Table1[[#This Row],[Basic Salary]]+Table1[[#This Row],[Bonus]]</f>
        <v>79607</v>
      </c>
      <c r="K3068">
        <v>69</v>
      </c>
      <c r="L3068">
        <v>40</v>
      </c>
      <c r="M3068" t="s">
        <v>37</v>
      </c>
      <c r="N3068">
        <v>106</v>
      </c>
    </row>
    <row r="3069" spans="1:14" x14ac:dyDescent="0.35">
      <c r="A3069" t="s">
        <v>3488</v>
      </c>
      <c r="B3069" t="s">
        <v>14</v>
      </c>
      <c r="C3069" t="s">
        <v>15</v>
      </c>
      <c r="D3069" t="s">
        <v>33</v>
      </c>
      <c r="E3069" t="s">
        <v>65</v>
      </c>
      <c r="F3069" s="2">
        <v>45097</v>
      </c>
      <c r="G3069" s="2">
        <v>40464</v>
      </c>
      <c r="H3069" s="4">
        <v>55305</v>
      </c>
      <c r="I3069" s="4">
        <v>24273</v>
      </c>
      <c r="J3069" s="4">
        <f>Table1[[#This Row],[Basic Salary]]+Table1[[#This Row],[Bonus]]</f>
        <v>79578</v>
      </c>
      <c r="K3069">
        <v>100</v>
      </c>
      <c r="L3069">
        <v>94</v>
      </c>
      <c r="M3069" t="s">
        <v>34</v>
      </c>
      <c r="N3069">
        <v>103</v>
      </c>
    </row>
    <row r="3070" spans="1:14" x14ac:dyDescent="0.35">
      <c r="A3070" t="s">
        <v>3760</v>
      </c>
      <c r="B3070" t="s">
        <v>29</v>
      </c>
      <c r="C3070" t="s">
        <v>15</v>
      </c>
      <c r="D3070" t="s">
        <v>40</v>
      </c>
      <c r="E3070" t="s">
        <v>22</v>
      </c>
      <c r="F3070" s="2">
        <v>43192</v>
      </c>
      <c r="G3070" s="2">
        <v>36601</v>
      </c>
      <c r="H3070" s="4">
        <v>52097</v>
      </c>
      <c r="I3070" s="4">
        <v>27471</v>
      </c>
      <c r="J3070" s="4">
        <f>Table1[[#This Row],[Basic Salary]]+Table1[[#This Row],[Bonus]]</f>
        <v>79568</v>
      </c>
      <c r="K3070">
        <v>67</v>
      </c>
      <c r="L3070">
        <v>59</v>
      </c>
      <c r="M3070" t="s">
        <v>18</v>
      </c>
      <c r="N3070">
        <v>117</v>
      </c>
    </row>
    <row r="3071" spans="1:14" x14ac:dyDescent="0.35">
      <c r="A3071" t="s">
        <v>4161</v>
      </c>
      <c r="B3071" t="s">
        <v>75</v>
      </c>
      <c r="C3071" t="s">
        <v>21</v>
      </c>
      <c r="D3071" t="s">
        <v>33</v>
      </c>
      <c r="E3071" t="s">
        <v>17</v>
      </c>
      <c r="F3071" s="2">
        <v>44739</v>
      </c>
      <c r="G3071" s="2">
        <v>38914</v>
      </c>
      <c r="H3071" s="4">
        <v>68046</v>
      </c>
      <c r="I3071" s="4">
        <v>11492</v>
      </c>
      <c r="J3071" s="4">
        <f>Table1[[#This Row],[Basic Salary]]+Table1[[#This Row],[Bonus]]</f>
        <v>79538</v>
      </c>
      <c r="K3071">
        <v>98</v>
      </c>
      <c r="L3071">
        <v>43</v>
      </c>
      <c r="M3071" t="s">
        <v>23</v>
      </c>
      <c r="N3071">
        <v>115</v>
      </c>
    </row>
    <row r="3072" spans="1:14" x14ac:dyDescent="0.35">
      <c r="A3072" t="s">
        <v>3576</v>
      </c>
      <c r="B3072" t="s">
        <v>93</v>
      </c>
      <c r="C3072" t="s">
        <v>15</v>
      </c>
      <c r="D3072" t="s">
        <v>40</v>
      </c>
      <c r="E3072" t="s">
        <v>17</v>
      </c>
      <c r="F3072" s="2">
        <v>43584</v>
      </c>
      <c r="G3072" s="2">
        <v>39427</v>
      </c>
      <c r="H3072" s="4">
        <v>59350</v>
      </c>
      <c r="I3072" s="4">
        <v>20179</v>
      </c>
      <c r="J3072" s="4">
        <f>Table1[[#This Row],[Basic Salary]]+Table1[[#This Row],[Bonus]]</f>
        <v>79529</v>
      </c>
      <c r="K3072">
        <v>72</v>
      </c>
      <c r="L3072">
        <v>41</v>
      </c>
      <c r="M3072" t="s">
        <v>23</v>
      </c>
      <c r="N3072">
        <v>118</v>
      </c>
    </row>
    <row r="3073" spans="1:14" x14ac:dyDescent="0.35">
      <c r="A3073" t="s">
        <v>3997</v>
      </c>
      <c r="B3073" t="s">
        <v>85</v>
      </c>
      <c r="C3073" t="s">
        <v>21</v>
      </c>
      <c r="D3073" t="s">
        <v>25</v>
      </c>
      <c r="E3073" t="s">
        <v>22</v>
      </c>
      <c r="F3073" s="2">
        <v>42182</v>
      </c>
      <c r="G3073" s="2">
        <v>35960</v>
      </c>
      <c r="H3073" s="4">
        <v>72346</v>
      </c>
      <c r="I3073" s="4">
        <v>7173</v>
      </c>
      <c r="J3073" s="4">
        <f>Table1[[#This Row],[Basic Salary]]+Table1[[#This Row],[Bonus]]</f>
        <v>79519</v>
      </c>
      <c r="K3073">
        <v>62</v>
      </c>
      <c r="L3073">
        <v>91</v>
      </c>
      <c r="M3073" t="s">
        <v>53</v>
      </c>
      <c r="N3073">
        <v>110</v>
      </c>
    </row>
    <row r="3074" spans="1:14" x14ac:dyDescent="0.35">
      <c r="A3074" t="s">
        <v>1666</v>
      </c>
      <c r="B3074" t="s">
        <v>50</v>
      </c>
      <c r="C3074" t="s">
        <v>21</v>
      </c>
      <c r="D3074" t="s">
        <v>46</v>
      </c>
      <c r="E3074" t="s">
        <v>65</v>
      </c>
      <c r="F3074" s="2">
        <v>44935</v>
      </c>
      <c r="G3074" s="2">
        <v>29995</v>
      </c>
      <c r="H3074" s="4">
        <v>62554</v>
      </c>
      <c r="I3074" s="4">
        <v>16928</v>
      </c>
      <c r="J3074" s="4">
        <f>Table1[[#This Row],[Basic Salary]]+Table1[[#This Row],[Bonus]]</f>
        <v>79482</v>
      </c>
      <c r="K3074">
        <v>65</v>
      </c>
      <c r="L3074">
        <v>78</v>
      </c>
      <c r="M3074" t="s">
        <v>31</v>
      </c>
      <c r="N3074">
        <v>115</v>
      </c>
    </row>
    <row r="3075" spans="1:14" x14ac:dyDescent="0.35">
      <c r="A3075" t="s">
        <v>2551</v>
      </c>
      <c r="B3075" t="s">
        <v>129</v>
      </c>
      <c r="C3075" t="s">
        <v>21</v>
      </c>
      <c r="D3075" t="s">
        <v>25</v>
      </c>
      <c r="E3075" t="s">
        <v>26</v>
      </c>
      <c r="F3075" s="2">
        <v>42715</v>
      </c>
      <c r="G3075" s="2">
        <v>32495</v>
      </c>
      <c r="H3075" s="4">
        <v>60569</v>
      </c>
      <c r="I3075" s="4">
        <v>18882</v>
      </c>
      <c r="J3075" s="4">
        <f>Table1[[#This Row],[Basic Salary]]+Table1[[#This Row],[Bonus]]</f>
        <v>79451</v>
      </c>
      <c r="K3075">
        <v>65</v>
      </c>
      <c r="L3075">
        <v>68</v>
      </c>
      <c r="M3075" t="s">
        <v>34</v>
      </c>
      <c r="N3075">
        <v>114</v>
      </c>
    </row>
    <row r="3076" spans="1:14" x14ac:dyDescent="0.35">
      <c r="A3076" t="s">
        <v>3947</v>
      </c>
      <c r="B3076" t="s">
        <v>39</v>
      </c>
      <c r="C3076" t="s">
        <v>15</v>
      </c>
      <c r="D3076" t="s">
        <v>46</v>
      </c>
      <c r="E3076" t="s">
        <v>51</v>
      </c>
      <c r="F3076" s="2">
        <v>45797</v>
      </c>
      <c r="G3076" s="2">
        <v>34800</v>
      </c>
      <c r="H3076" s="4">
        <v>58972</v>
      </c>
      <c r="I3076" s="4">
        <v>20475</v>
      </c>
      <c r="J3076" s="4">
        <f>Table1[[#This Row],[Basic Salary]]+Table1[[#This Row],[Bonus]]</f>
        <v>79447</v>
      </c>
      <c r="K3076">
        <v>63</v>
      </c>
      <c r="L3076">
        <v>86</v>
      </c>
      <c r="M3076" t="s">
        <v>18</v>
      </c>
      <c r="N3076">
        <v>102</v>
      </c>
    </row>
    <row r="3077" spans="1:14" x14ac:dyDescent="0.35">
      <c r="A3077" t="s">
        <v>220</v>
      </c>
      <c r="B3077" t="s">
        <v>77</v>
      </c>
      <c r="C3077" t="s">
        <v>21</v>
      </c>
      <c r="D3077" t="s">
        <v>33</v>
      </c>
      <c r="E3077" t="s">
        <v>51</v>
      </c>
      <c r="F3077" s="2">
        <v>43809</v>
      </c>
      <c r="G3077" s="2">
        <v>36785</v>
      </c>
      <c r="H3077" s="4">
        <v>61932</v>
      </c>
      <c r="I3077" s="4">
        <v>17513</v>
      </c>
      <c r="J3077" s="4">
        <f>Table1[[#This Row],[Basic Salary]]+Table1[[#This Row],[Bonus]]</f>
        <v>79445</v>
      </c>
      <c r="K3077">
        <v>92</v>
      </c>
      <c r="L3077">
        <v>73</v>
      </c>
      <c r="M3077" t="s">
        <v>27</v>
      </c>
      <c r="N3077">
        <v>106</v>
      </c>
    </row>
    <row r="3078" spans="1:14" x14ac:dyDescent="0.35">
      <c r="A3078" t="s">
        <v>3366</v>
      </c>
      <c r="B3078" t="s">
        <v>42</v>
      </c>
      <c r="C3078" t="s">
        <v>21</v>
      </c>
      <c r="D3078" t="s">
        <v>16</v>
      </c>
      <c r="E3078" t="s">
        <v>26</v>
      </c>
      <c r="F3078" s="2">
        <v>42354</v>
      </c>
      <c r="G3078" s="2">
        <v>29622</v>
      </c>
      <c r="H3078" s="4">
        <v>59562</v>
      </c>
      <c r="I3078" s="4">
        <v>19883</v>
      </c>
      <c r="J3078" s="4">
        <f>Table1[[#This Row],[Basic Salary]]+Table1[[#This Row],[Bonus]]</f>
        <v>79445</v>
      </c>
      <c r="K3078">
        <v>65</v>
      </c>
      <c r="L3078">
        <v>95</v>
      </c>
      <c r="M3078" t="s">
        <v>23</v>
      </c>
      <c r="N3078">
        <v>119</v>
      </c>
    </row>
    <row r="3079" spans="1:14" x14ac:dyDescent="0.35">
      <c r="A3079" t="s">
        <v>1386</v>
      </c>
      <c r="B3079" t="s">
        <v>14</v>
      </c>
      <c r="C3079" t="s">
        <v>15</v>
      </c>
      <c r="D3079" t="s">
        <v>46</v>
      </c>
      <c r="E3079" t="s">
        <v>65</v>
      </c>
      <c r="F3079" s="2">
        <v>45235</v>
      </c>
      <c r="G3079" s="2">
        <v>29392</v>
      </c>
      <c r="H3079" s="4">
        <v>53511</v>
      </c>
      <c r="I3079" s="4">
        <v>25904</v>
      </c>
      <c r="J3079" s="4">
        <f>Table1[[#This Row],[Basic Salary]]+Table1[[#This Row],[Bonus]]</f>
        <v>79415</v>
      </c>
      <c r="K3079">
        <v>83</v>
      </c>
      <c r="L3079">
        <v>69</v>
      </c>
      <c r="M3079" t="s">
        <v>53</v>
      </c>
      <c r="N3079">
        <v>108</v>
      </c>
    </row>
    <row r="3080" spans="1:14" x14ac:dyDescent="0.35">
      <c r="A3080" t="s">
        <v>2409</v>
      </c>
      <c r="B3080" t="s">
        <v>75</v>
      </c>
      <c r="C3080" t="s">
        <v>21</v>
      </c>
      <c r="D3080" t="s">
        <v>25</v>
      </c>
      <c r="E3080" t="s">
        <v>26</v>
      </c>
      <c r="F3080" s="2">
        <v>44532</v>
      </c>
      <c r="G3080" s="2">
        <v>29591</v>
      </c>
      <c r="H3080" s="4">
        <v>52294</v>
      </c>
      <c r="I3080" s="4">
        <v>27098</v>
      </c>
      <c r="J3080" s="4">
        <f>Table1[[#This Row],[Basic Salary]]+Table1[[#This Row],[Bonus]]</f>
        <v>79392</v>
      </c>
      <c r="K3080">
        <v>71</v>
      </c>
      <c r="L3080">
        <v>66</v>
      </c>
      <c r="M3080" t="s">
        <v>18</v>
      </c>
      <c r="N3080">
        <v>112</v>
      </c>
    </row>
    <row r="3081" spans="1:14" x14ac:dyDescent="0.35">
      <c r="A3081" t="s">
        <v>2649</v>
      </c>
      <c r="B3081" t="s">
        <v>62</v>
      </c>
      <c r="C3081" t="s">
        <v>15</v>
      </c>
      <c r="D3081" t="s">
        <v>81</v>
      </c>
      <c r="E3081" t="s">
        <v>17</v>
      </c>
      <c r="F3081" s="2">
        <v>45113</v>
      </c>
      <c r="G3081" s="2">
        <v>38661</v>
      </c>
      <c r="H3081" s="4">
        <v>74273</v>
      </c>
      <c r="I3081" s="4">
        <v>5090</v>
      </c>
      <c r="J3081" s="4">
        <f>Table1[[#This Row],[Basic Salary]]+Table1[[#This Row],[Bonus]]</f>
        <v>79363</v>
      </c>
      <c r="K3081">
        <v>83</v>
      </c>
      <c r="L3081">
        <v>54</v>
      </c>
      <c r="M3081" t="s">
        <v>53</v>
      </c>
      <c r="N3081">
        <v>105</v>
      </c>
    </row>
    <row r="3082" spans="1:14" x14ac:dyDescent="0.35">
      <c r="A3082" t="s">
        <v>1136</v>
      </c>
      <c r="B3082" t="s">
        <v>89</v>
      </c>
      <c r="C3082" t="s">
        <v>15</v>
      </c>
      <c r="D3082" t="s">
        <v>16</v>
      </c>
      <c r="E3082" t="s">
        <v>65</v>
      </c>
      <c r="F3082" s="2">
        <v>42421</v>
      </c>
      <c r="G3082" s="2">
        <v>33838</v>
      </c>
      <c r="H3082" s="4">
        <v>71833</v>
      </c>
      <c r="I3082" s="4">
        <v>7499</v>
      </c>
      <c r="J3082" s="4">
        <f>Table1[[#This Row],[Basic Salary]]+Table1[[#This Row],[Bonus]]</f>
        <v>79332</v>
      </c>
      <c r="K3082">
        <v>99</v>
      </c>
      <c r="L3082">
        <v>61</v>
      </c>
      <c r="M3082" t="s">
        <v>53</v>
      </c>
      <c r="N3082">
        <v>112</v>
      </c>
    </row>
    <row r="3083" spans="1:14" x14ac:dyDescent="0.35">
      <c r="A3083" t="s">
        <v>4825</v>
      </c>
      <c r="B3083" t="s">
        <v>75</v>
      </c>
      <c r="C3083" t="s">
        <v>21</v>
      </c>
      <c r="D3083" t="s">
        <v>43</v>
      </c>
      <c r="E3083" t="s">
        <v>30</v>
      </c>
      <c r="F3083" s="2">
        <v>42738</v>
      </c>
      <c r="G3083" s="2">
        <v>37526</v>
      </c>
      <c r="H3083" s="4">
        <v>62217</v>
      </c>
      <c r="I3083" s="4">
        <v>17049</v>
      </c>
      <c r="J3083" s="4">
        <f>Table1[[#This Row],[Basic Salary]]+Table1[[#This Row],[Bonus]]</f>
        <v>79266</v>
      </c>
      <c r="K3083">
        <v>83</v>
      </c>
      <c r="L3083">
        <v>69</v>
      </c>
      <c r="M3083" t="s">
        <v>27</v>
      </c>
      <c r="N3083">
        <v>104</v>
      </c>
    </row>
    <row r="3084" spans="1:14" x14ac:dyDescent="0.35">
      <c r="A3084" t="s">
        <v>4252</v>
      </c>
      <c r="B3084" t="s">
        <v>95</v>
      </c>
      <c r="C3084" t="s">
        <v>15</v>
      </c>
      <c r="D3084" t="s">
        <v>81</v>
      </c>
      <c r="E3084" t="s">
        <v>26</v>
      </c>
      <c r="F3084" s="2">
        <v>43534</v>
      </c>
      <c r="G3084" s="2">
        <v>33159</v>
      </c>
      <c r="H3084" s="4">
        <v>69088</v>
      </c>
      <c r="I3084" s="4">
        <v>10160</v>
      </c>
      <c r="J3084" s="4">
        <f>Table1[[#This Row],[Basic Salary]]+Table1[[#This Row],[Bonus]]</f>
        <v>79248</v>
      </c>
      <c r="K3084">
        <v>77</v>
      </c>
      <c r="L3084">
        <v>81</v>
      </c>
      <c r="M3084" t="s">
        <v>37</v>
      </c>
      <c r="N3084">
        <v>116</v>
      </c>
    </row>
    <row r="3085" spans="1:14" x14ac:dyDescent="0.35">
      <c r="A3085" t="s">
        <v>1533</v>
      </c>
      <c r="B3085" t="s">
        <v>14</v>
      </c>
      <c r="C3085" t="s">
        <v>21</v>
      </c>
      <c r="D3085" t="s">
        <v>81</v>
      </c>
      <c r="E3085" t="s">
        <v>51</v>
      </c>
      <c r="F3085" s="2">
        <v>44041</v>
      </c>
      <c r="G3085" s="2">
        <v>39698</v>
      </c>
      <c r="H3085" s="4">
        <v>49404</v>
      </c>
      <c r="I3085" s="4">
        <v>29791</v>
      </c>
      <c r="J3085" s="4">
        <f>Table1[[#This Row],[Basic Salary]]+Table1[[#This Row],[Bonus]]</f>
        <v>79195</v>
      </c>
      <c r="K3085">
        <v>84</v>
      </c>
      <c r="L3085">
        <v>52</v>
      </c>
      <c r="M3085" t="s">
        <v>31</v>
      </c>
      <c r="N3085">
        <v>116</v>
      </c>
    </row>
    <row r="3086" spans="1:14" x14ac:dyDescent="0.35">
      <c r="A3086" t="s">
        <v>737</v>
      </c>
      <c r="B3086" t="s">
        <v>48</v>
      </c>
      <c r="C3086" t="s">
        <v>15</v>
      </c>
      <c r="D3086" t="s">
        <v>33</v>
      </c>
      <c r="E3086" t="s">
        <v>51</v>
      </c>
      <c r="F3086" s="2">
        <v>44240</v>
      </c>
      <c r="G3086" s="2">
        <v>31471</v>
      </c>
      <c r="H3086" s="4">
        <v>67151</v>
      </c>
      <c r="I3086" s="4">
        <v>11987</v>
      </c>
      <c r="J3086" s="4">
        <f>Table1[[#This Row],[Basic Salary]]+Table1[[#This Row],[Bonus]]</f>
        <v>79138</v>
      </c>
      <c r="K3086">
        <v>62</v>
      </c>
      <c r="L3086">
        <v>77</v>
      </c>
      <c r="M3086" t="s">
        <v>37</v>
      </c>
      <c r="N3086">
        <v>111</v>
      </c>
    </row>
    <row r="3087" spans="1:14" x14ac:dyDescent="0.35">
      <c r="A3087" t="s">
        <v>2124</v>
      </c>
      <c r="B3087" t="s">
        <v>85</v>
      </c>
      <c r="C3087" t="s">
        <v>15</v>
      </c>
      <c r="D3087" t="s">
        <v>43</v>
      </c>
      <c r="E3087" t="s">
        <v>30</v>
      </c>
      <c r="F3087" s="2">
        <v>45968</v>
      </c>
      <c r="G3087" s="2">
        <v>32118</v>
      </c>
      <c r="H3087" s="4">
        <v>66670</v>
      </c>
      <c r="I3087" s="4">
        <v>12466</v>
      </c>
      <c r="J3087" s="4">
        <f>Table1[[#This Row],[Basic Salary]]+Table1[[#This Row],[Bonus]]</f>
        <v>79136</v>
      </c>
      <c r="K3087">
        <v>84</v>
      </c>
      <c r="L3087">
        <v>98</v>
      </c>
      <c r="M3087" t="s">
        <v>34</v>
      </c>
      <c r="N3087">
        <v>110</v>
      </c>
    </row>
    <row r="3088" spans="1:14" x14ac:dyDescent="0.35">
      <c r="A3088" t="s">
        <v>3965</v>
      </c>
      <c r="B3088" t="s">
        <v>14</v>
      </c>
      <c r="C3088" t="s">
        <v>15</v>
      </c>
      <c r="D3088" t="s">
        <v>46</v>
      </c>
      <c r="E3088" t="s">
        <v>65</v>
      </c>
      <c r="F3088" s="2">
        <v>42046</v>
      </c>
      <c r="G3088" s="2">
        <v>31505</v>
      </c>
      <c r="H3088" s="4">
        <v>66043</v>
      </c>
      <c r="I3088" s="4">
        <v>13090</v>
      </c>
      <c r="J3088" s="4">
        <f>Table1[[#This Row],[Basic Salary]]+Table1[[#This Row],[Bonus]]</f>
        <v>79133</v>
      </c>
      <c r="K3088">
        <v>76</v>
      </c>
      <c r="L3088">
        <v>50</v>
      </c>
      <c r="M3088" t="s">
        <v>37</v>
      </c>
      <c r="N3088">
        <v>118</v>
      </c>
    </row>
    <row r="3089" spans="1:14" x14ac:dyDescent="0.35">
      <c r="A3089" t="s">
        <v>570</v>
      </c>
      <c r="B3089" t="s">
        <v>87</v>
      </c>
      <c r="C3089" t="s">
        <v>15</v>
      </c>
      <c r="D3089" t="s">
        <v>46</v>
      </c>
      <c r="E3089" t="s">
        <v>22</v>
      </c>
      <c r="F3089" s="2">
        <v>44957</v>
      </c>
      <c r="G3089" s="2">
        <v>33643</v>
      </c>
      <c r="H3089" s="4">
        <v>55907</v>
      </c>
      <c r="I3089" s="4">
        <v>23197</v>
      </c>
      <c r="J3089" s="4">
        <f>Table1[[#This Row],[Basic Salary]]+Table1[[#This Row],[Bonus]]</f>
        <v>79104</v>
      </c>
      <c r="K3089">
        <v>87</v>
      </c>
      <c r="L3089">
        <v>94</v>
      </c>
      <c r="M3089" t="s">
        <v>27</v>
      </c>
      <c r="N3089">
        <v>107</v>
      </c>
    </row>
    <row r="3090" spans="1:14" x14ac:dyDescent="0.35">
      <c r="A3090" t="s">
        <v>4998</v>
      </c>
      <c r="B3090" t="s">
        <v>129</v>
      </c>
      <c r="C3090" t="s">
        <v>15</v>
      </c>
      <c r="D3090" t="s">
        <v>46</v>
      </c>
      <c r="E3090" t="s">
        <v>17</v>
      </c>
      <c r="F3090" s="2">
        <v>45982</v>
      </c>
      <c r="G3090" s="2">
        <v>34673</v>
      </c>
      <c r="H3090" s="4">
        <v>57528</v>
      </c>
      <c r="I3090" s="4">
        <v>21576</v>
      </c>
      <c r="J3090" s="4">
        <f>Table1[[#This Row],[Basic Salary]]+Table1[[#This Row],[Bonus]]</f>
        <v>79104</v>
      </c>
      <c r="K3090">
        <v>71</v>
      </c>
      <c r="L3090">
        <v>74</v>
      </c>
      <c r="M3090" t="s">
        <v>23</v>
      </c>
      <c r="N3090">
        <v>118</v>
      </c>
    </row>
    <row r="3091" spans="1:14" x14ac:dyDescent="0.35">
      <c r="A3091" t="s">
        <v>2431</v>
      </c>
      <c r="B3091" t="s">
        <v>39</v>
      </c>
      <c r="C3091" t="s">
        <v>21</v>
      </c>
      <c r="D3091" t="s">
        <v>81</v>
      </c>
      <c r="E3091" t="s">
        <v>51</v>
      </c>
      <c r="F3091" s="2">
        <v>45652</v>
      </c>
      <c r="G3091" s="2">
        <v>40756</v>
      </c>
      <c r="H3091" s="4">
        <v>60826</v>
      </c>
      <c r="I3091" s="4">
        <v>18252</v>
      </c>
      <c r="J3091" s="4">
        <f>Table1[[#This Row],[Basic Salary]]+Table1[[#This Row],[Bonus]]</f>
        <v>79078</v>
      </c>
      <c r="K3091">
        <v>87</v>
      </c>
      <c r="L3091">
        <v>68</v>
      </c>
      <c r="M3091" t="s">
        <v>37</v>
      </c>
      <c r="N3091">
        <v>102</v>
      </c>
    </row>
    <row r="3092" spans="1:14" x14ac:dyDescent="0.35">
      <c r="A3092" t="s">
        <v>1613</v>
      </c>
      <c r="B3092" t="s">
        <v>39</v>
      </c>
      <c r="C3092" t="s">
        <v>21</v>
      </c>
      <c r="D3092" t="s">
        <v>33</v>
      </c>
      <c r="E3092" t="s">
        <v>51</v>
      </c>
      <c r="F3092" s="2">
        <v>42794</v>
      </c>
      <c r="G3092" s="2">
        <v>37020</v>
      </c>
      <c r="H3092" s="4">
        <v>50860</v>
      </c>
      <c r="I3092" s="4">
        <v>28207</v>
      </c>
      <c r="J3092" s="4">
        <f>Table1[[#This Row],[Basic Salary]]+Table1[[#This Row],[Bonus]]</f>
        <v>79067</v>
      </c>
      <c r="K3092">
        <v>91</v>
      </c>
      <c r="L3092">
        <v>78</v>
      </c>
      <c r="M3092" t="s">
        <v>18</v>
      </c>
      <c r="N3092">
        <v>106</v>
      </c>
    </row>
    <row r="3093" spans="1:14" x14ac:dyDescent="0.35">
      <c r="A3093" t="s">
        <v>4063</v>
      </c>
      <c r="B3093" t="s">
        <v>50</v>
      </c>
      <c r="C3093" t="s">
        <v>21</v>
      </c>
      <c r="D3093" t="s">
        <v>25</v>
      </c>
      <c r="E3093" t="s">
        <v>22</v>
      </c>
      <c r="F3093" s="2">
        <v>44729</v>
      </c>
      <c r="G3093" s="2">
        <v>38532</v>
      </c>
      <c r="H3093" s="4">
        <v>72363</v>
      </c>
      <c r="I3093" s="4">
        <v>6695</v>
      </c>
      <c r="J3093" s="4">
        <f>Table1[[#This Row],[Basic Salary]]+Table1[[#This Row],[Bonus]]</f>
        <v>79058</v>
      </c>
      <c r="K3093">
        <v>90</v>
      </c>
      <c r="L3093">
        <v>79</v>
      </c>
      <c r="M3093" t="s">
        <v>37</v>
      </c>
      <c r="N3093">
        <v>108</v>
      </c>
    </row>
    <row r="3094" spans="1:14" x14ac:dyDescent="0.35">
      <c r="A3094" t="s">
        <v>3693</v>
      </c>
      <c r="B3094" t="s">
        <v>45</v>
      </c>
      <c r="C3094" t="s">
        <v>21</v>
      </c>
      <c r="D3094" t="s">
        <v>81</v>
      </c>
      <c r="E3094" t="s">
        <v>51</v>
      </c>
      <c r="F3094" s="2">
        <v>43666</v>
      </c>
      <c r="G3094" s="2">
        <v>38967</v>
      </c>
      <c r="H3094" s="4">
        <v>68250</v>
      </c>
      <c r="I3094" s="4">
        <v>10793</v>
      </c>
      <c r="J3094" s="4">
        <f>Table1[[#This Row],[Basic Salary]]+Table1[[#This Row],[Bonus]]</f>
        <v>79043</v>
      </c>
      <c r="K3094">
        <v>67</v>
      </c>
      <c r="L3094">
        <v>51</v>
      </c>
      <c r="M3094" t="s">
        <v>34</v>
      </c>
      <c r="N3094">
        <v>104</v>
      </c>
    </row>
    <row r="3095" spans="1:14" x14ac:dyDescent="0.35">
      <c r="A3095" t="s">
        <v>4467</v>
      </c>
      <c r="B3095" t="s">
        <v>48</v>
      </c>
      <c r="C3095" t="s">
        <v>15</v>
      </c>
      <c r="D3095" t="s">
        <v>25</v>
      </c>
      <c r="E3095" t="s">
        <v>65</v>
      </c>
      <c r="F3095" s="2">
        <v>42527</v>
      </c>
      <c r="G3095" s="2">
        <v>40282</v>
      </c>
      <c r="H3095" s="4">
        <v>59302</v>
      </c>
      <c r="I3095" s="4">
        <v>19734</v>
      </c>
      <c r="J3095" s="4">
        <f>Table1[[#This Row],[Basic Salary]]+Table1[[#This Row],[Bonus]]</f>
        <v>79036</v>
      </c>
      <c r="K3095">
        <v>62</v>
      </c>
      <c r="L3095">
        <v>87</v>
      </c>
      <c r="M3095" t="s">
        <v>18</v>
      </c>
      <c r="N3095">
        <v>117</v>
      </c>
    </row>
    <row r="3096" spans="1:14" x14ac:dyDescent="0.35">
      <c r="A3096" t="s">
        <v>2057</v>
      </c>
      <c r="B3096" t="s">
        <v>48</v>
      </c>
      <c r="C3096" t="s">
        <v>15</v>
      </c>
      <c r="D3096" t="s">
        <v>43</v>
      </c>
      <c r="E3096" t="s">
        <v>26</v>
      </c>
      <c r="F3096" s="2">
        <v>45210</v>
      </c>
      <c r="G3096" s="2">
        <v>34275</v>
      </c>
      <c r="H3096" s="4">
        <v>66803</v>
      </c>
      <c r="I3096" s="4">
        <v>12232</v>
      </c>
      <c r="J3096" s="4">
        <f>Table1[[#This Row],[Basic Salary]]+Table1[[#This Row],[Bonus]]</f>
        <v>79035</v>
      </c>
      <c r="K3096">
        <v>72</v>
      </c>
      <c r="L3096">
        <v>90</v>
      </c>
      <c r="M3096" t="s">
        <v>23</v>
      </c>
      <c r="N3096">
        <v>120</v>
      </c>
    </row>
    <row r="3097" spans="1:14" x14ac:dyDescent="0.35">
      <c r="A3097" t="s">
        <v>2926</v>
      </c>
      <c r="B3097" t="s">
        <v>48</v>
      </c>
      <c r="C3097" t="s">
        <v>15</v>
      </c>
      <c r="D3097" t="s">
        <v>16</v>
      </c>
      <c r="E3097" t="s">
        <v>17</v>
      </c>
      <c r="F3097" s="2">
        <v>43357</v>
      </c>
      <c r="G3097" s="2">
        <v>38058</v>
      </c>
      <c r="H3097" s="4">
        <v>60085</v>
      </c>
      <c r="I3097" s="4">
        <v>18936</v>
      </c>
      <c r="J3097" s="4">
        <f>Table1[[#This Row],[Basic Salary]]+Table1[[#This Row],[Bonus]]</f>
        <v>79021</v>
      </c>
      <c r="K3097">
        <v>87</v>
      </c>
      <c r="L3097">
        <v>75</v>
      </c>
      <c r="M3097" t="s">
        <v>27</v>
      </c>
      <c r="N3097">
        <v>120</v>
      </c>
    </row>
    <row r="3098" spans="1:14" x14ac:dyDescent="0.35">
      <c r="A3098" t="s">
        <v>230</v>
      </c>
      <c r="B3098" t="s">
        <v>93</v>
      </c>
      <c r="C3098" t="s">
        <v>21</v>
      </c>
      <c r="D3098" t="s">
        <v>81</v>
      </c>
      <c r="E3098" t="s">
        <v>30</v>
      </c>
      <c r="F3098" s="2">
        <v>45066</v>
      </c>
      <c r="G3098" s="2">
        <v>29487</v>
      </c>
      <c r="H3098" s="4">
        <v>71805</v>
      </c>
      <c r="I3098" s="4">
        <v>7213</v>
      </c>
      <c r="J3098" s="4">
        <f>Table1[[#This Row],[Basic Salary]]+Table1[[#This Row],[Bonus]]</f>
        <v>79018</v>
      </c>
      <c r="K3098">
        <v>82</v>
      </c>
      <c r="L3098">
        <v>55</v>
      </c>
      <c r="M3098" t="s">
        <v>18</v>
      </c>
      <c r="N3098">
        <v>104</v>
      </c>
    </row>
    <row r="3099" spans="1:14" x14ac:dyDescent="0.35">
      <c r="A3099" t="s">
        <v>2581</v>
      </c>
      <c r="B3099" t="s">
        <v>89</v>
      </c>
      <c r="C3099" t="s">
        <v>15</v>
      </c>
      <c r="D3099" t="s">
        <v>43</v>
      </c>
      <c r="E3099" t="s">
        <v>65</v>
      </c>
      <c r="F3099" s="2">
        <v>43719</v>
      </c>
      <c r="G3099" s="2">
        <v>40729</v>
      </c>
      <c r="H3099" s="4">
        <v>67317</v>
      </c>
      <c r="I3099" s="4">
        <v>11687</v>
      </c>
      <c r="J3099" s="4">
        <f>Table1[[#This Row],[Basic Salary]]+Table1[[#This Row],[Bonus]]</f>
        <v>79004</v>
      </c>
      <c r="K3099">
        <v>74</v>
      </c>
      <c r="L3099">
        <v>69</v>
      </c>
      <c r="M3099" t="s">
        <v>53</v>
      </c>
      <c r="N3099">
        <v>115</v>
      </c>
    </row>
    <row r="3100" spans="1:14" x14ac:dyDescent="0.35">
      <c r="A3100" t="s">
        <v>80</v>
      </c>
      <c r="B3100" t="s">
        <v>60</v>
      </c>
      <c r="C3100" t="s">
        <v>21</v>
      </c>
      <c r="D3100" t="s">
        <v>81</v>
      </c>
      <c r="E3100" t="s">
        <v>65</v>
      </c>
      <c r="F3100" s="2">
        <v>44748</v>
      </c>
      <c r="G3100" s="2">
        <v>40955</v>
      </c>
      <c r="H3100" s="4">
        <v>66180</v>
      </c>
      <c r="I3100" s="4">
        <v>12821</v>
      </c>
      <c r="J3100" s="4">
        <f>Table1[[#This Row],[Basic Salary]]+Table1[[#This Row],[Bonus]]</f>
        <v>79001</v>
      </c>
      <c r="K3100">
        <v>76</v>
      </c>
      <c r="L3100">
        <v>65</v>
      </c>
      <c r="M3100" t="s">
        <v>37</v>
      </c>
      <c r="N3100">
        <v>110</v>
      </c>
    </row>
    <row r="3101" spans="1:14" x14ac:dyDescent="0.35">
      <c r="A3101" t="s">
        <v>3928</v>
      </c>
      <c r="B3101" t="s">
        <v>42</v>
      </c>
      <c r="C3101" t="s">
        <v>21</v>
      </c>
      <c r="D3101" t="s">
        <v>46</v>
      </c>
      <c r="E3101" t="s">
        <v>51</v>
      </c>
      <c r="F3101" s="2">
        <v>45921</v>
      </c>
      <c r="G3101" s="2">
        <v>37264</v>
      </c>
      <c r="H3101" s="4">
        <v>58237</v>
      </c>
      <c r="I3101" s="4">
        <v>20730</v>
      </c>
      <c r="J3101" s="4">
        <f>Table1[[#This Row],[Basic Salary]]+Table1[[#This Row],[Bonus]]</f>
        <v>78967</v>
      </c>
      <c r="K3101">
        <v>92</v>
      </c>
      <c r="L3101">
        <v>47</v>
      </c>
      <c r="M3101" t="s">
        <v>53</v>
      </c>
      <c r="N3101">
        <v>106</v>
      </c>
    </row>
    <row r="3102" spans="1:14" x14ac:dyDescent="0.35">
      <c r="A3102" t="s">
        <v>280</v>
      </c>
      <c r="B3102" t="s">
        <v>62</v>
      </c>
      <c r="C3102" t="s">
        <v>15</v>
      </c>
      <c r="D3102" t="s">
        <v>46</v>
      </c>
      <c r="E3102" t="s">
        <v>26</v>
      </c>
      <c r="F3102" s="2">
        <v>45232</v>
      </c>
      <c r="G3102" s="2">
        <v>37337</v>
      </c>
      <c r="H3102" s="4">
        <v>49420</v>
      </c>
      <c r="I3102" s="4">
        <v>29543</v>
      </c>
      <c r="J3102" s="4">
        <f>Table1[[#This Row],[Basic Salary]]+Table1[[#This Row],[Bonus]]</f>
        <v>78963</v>
      </c>
      <c r="K3102">
        <v>78</v>
      </c>
      <c r="L3102">
        <v>96</v>
      </c>
      <c r="M3102" t="s">
        <v>53</v>
      </c>
      <c r="N3102">
        <v>101</v>
      </c>
    </row>
    <row r="3103" spans="1:14" x14ac:dyDescent="0.35">
      <c r="A3103" t="s">
        <v>5051</v>
      </c>
      <c r="B3103" t="s">
        <v>129</v>
      </c>
      <c r="C3103" t="s">
        <v>15</v>
      </c>
      <c r="D3103" t="s">
        <v>25</v>
      </c>
      <c r="E3103" t="s">
        <v>30</v>
      </c>
      <c r="F3103" s="2">
        <v>42700</v>
      </c>
      <c r="G3103" s="2">
        <v>34719</v>
      </c>
      <c r="H3103" s="4">
        <v>67336</v>
      </c>
      <c r="I3103" s="4">
        <v>11624</v>
      </c>
      <c r="J3103" s="4">
        <f>Table1[[#This Row],[Basic Salary]]+Table1[[#This Row],[Bonus]]</f>
        <v>78960</v>
      </c>
      <c r="K3103">
        <v>65</v>
      </c>
      <c r="L3103">
        <v>52</v>
      </c>
      <c r="M3103" t="s">
        <v>31</v>
      </c>
      <c r="N3103">
        <v>103</v>
      </c>
    </row>
    <row r="3104" spans="1:14" x14ac:dyDescent="0.35">
      <c r="A3104" t="s">
        <v>1720</v>
      </c>
      <c r="B3104" t="s">
        <v>95</v>
      </c>
      <c r="C3104" t="s">
        <v>21</v>
      </c>
      <c r="D3104" t="s">
        <v>16</v>
      </c>
      <c r="E3104" t="s">
        <v>51</v>
      </c>
      <c r="F3104" s="2">
        <v>45138</v>
      </c>
      <c r="G3104" s="2">
        <v>33672</v>
      </c>
      <c r="H3104" s="4">
        <v>51886</v>
      </c>
      <c r="I3104" s="4">
        <v>27063</v>
      </c>
      <c r="J3104" s="4">
        <f>Table1[[#This Row],[Basic Salary]]+Table1[[#This Row],[Bonus]]</f>
        <v>78949</v>
      </c>
      <c r="K3104">
        <v>91</v>
      </c>
      <c r="L3104">
        <v>67</v>
      </c>
      <c r="M3104" t="s">
        <v>34</v>
      </c>
      <c r="N3104">
        <v>117</v>
      </c>
    </row>
    <row r="3105" spans="1:14" x14ac:dyDescent="0.35">
      <c r="A3105" t="s">
        <v>4571</v>
      </c>
      <c r="B3105" t="s">
        <v>93</v>
      </c>
      <c r="C3105" t="s">
        <v>21</v>
      </c>
      <c r="D3105" t="s">
        <v>81</v>
      </c>
      <c r="E3105" t="s">
        <v>65</v>
      </c>
      <c r="F3105" s="2">
        <v>42833</v>
      </c>
      <c r="G3105" s="2">
        <v>35313</v>
      </c>
      <c r="H3105" s="4">
        <v>50526</v>
      </c>
      <c r="I3105" s="4">
        <v>28385</v>
      </c>
      <c r="J3105" s="4">
        <f>Table1[[#This Row],[Basic Salary]]+Table1[[#This Row],[Bonus]]</f>
        <v>78911</v>
      </c>
      <c r="K3105">
        <v>83</v>
      </c>
      <c r="L3105">
        <v>79</v>
      </c>
      <c r="M3105" t="s">
        <v>27</v>
      </c>
      <c r="N3105">
        <v>111</v>
      </c>
    </row>
    <row r="3106" spans="1:14" x14ac:dyDescent="0.35">
      <c r="A3106" t="s">
        <v>4582</v>
      </c>
      <c r="B3106" t="s">
        <v>85</v>
      </c>
      <c r="C3106" t="s">
        <v>15</v>
      </c>
      <c r="D3106" t="s">
        <v>40</v>
      </c>
      <c r="E3106" t="s">
        <v>30</v>
      </c>
      <c r="F3106" s="2">
        <v>44920</v>
      </c>
      <c r="G3106" s="2">
        <v>34388</v>
      </c>
      <c r="H3106" s="4">
        <v>51277</v>
      </c>
      <c r="I3106" s="4">
        <v>27632</v>
      </c>
      <c r="J3106" s="4">
        <f>Table1[[#This Row],[Basic Salary]]+Table1[[#This Row],[Bonus]]</f>
        <v>78909</v>
      </c>
      <c r="K3106">
        <v>95</v>
      </c>
      <c r="L3106">
        <v>91</v>
      </c>
      <c r="M3106" t="s">
        <v>53</v>
      </c>
      <c r="N3106">
        <v>112</v>
      </c>
    </row>
    <row r="3107" spans="1:14" x14ac:dyDescent="0.35">
      <c r="A3107" t="s">
        <v>4860</v>
      </c>
      <c r="B3107" t="s">
        <v>20</v>
      </c>
      <c r="C3107" t="s">
        <v>21</v>
      </c>
      <c r="D3107" t="s">
        <v>33</v>
      </c>
      <c r="E3107" t="s">
        <v>30</v>
      </c>
      <c r="F3107" s="2">
        <v>44843</v>
      </c>
      <c r="G3107" s="2">
        <v>38988</v>
      </c>
      <c r="H3107" s="4">
        <v>61693</v>
      </c>
      <c r="I3107" s="4">
        <v>17216</v>
      </c>
      <c r="J3107" s="4">
        <f>Table1[[#This Row],[Basic Salary]]+Table1[[#This Row],[Bonus]]</f>
        <v>78909</v>
      </c>
      <c r="K3107">
        <v>86</v>
      </c>
      <c r="L3107">
        <v>75</v>
      </c>
      <c r="M3107" t="s">
        <v>34</v>
      </c>
      <c r="N3107">
        <v>104</v>
      </c>
    </row>
    <row r="3108" spans="1:14" x14ac:dyDescent="0.35">
      <c r="A3108" t="s">
        <v>1262</v>
      </c>
      <c r="B3108" t="s">
        <v>42</v>
      </c>
      <c r="C3108" t="s">
        <v>15</v>
      </c>
      <c r="D3108" t="s">
        <v>43</v>
      </c>
      <c r="E3108" t="s">
        <v>26</v>
      </c>
      <c r="F3108" s="2">
        <v>43509</v>
      </c>
      <c r="G3108" s="2">
        <v>40160</v>
      </c>
      <c r="H3108" s="4">
        <v>61068</v>
      </c>
      <c r="I3108" s="4">
        <v>17818</v>
      </c>
      <c r="J3108" s="4">
        <f>Table1[[#This Row],[Basic Salary]]+Table1[[#This Row],[Bonus]]</f>
        <v>78886</v>
      </c>
      <c r="K3108">
        <v>84</v>
      </c>
      <c r="L3108">
        <v>84</v>
      </c>
      <c r="M3108" t="s">
        <v>34</v>
      </c>
      <c r="N3108">
        <v>104</v>
      </c>
    </row>
    <row r="3109" spans="1:14" x14ac:dyDescent="0.35">
      <c r="A3109" t="s">
        <v>3470</v>
      </c>
      <c r="B3109" t="s">
        <v>45</v>
      </c>
      <c r="C3109" t="s">
        <v>15</v>
      </c>
      <c r="D3109" t="s">
        <v>40</v>
      </c>
      <c r="E3109" t="s">
        <v>51</v>
      </c>
      <c r="F3109" s="2">
        <v>44412</v>
      </c>
      <c r="G3109" s="2">
        <v>39117</v>
      </c>
      <c r="H3109" s="4">
        <v>69573</v>
      </c>
      <c r="I3109" s="4">
        <v>9256</v>
      </c>
      <c r="J3109" s="4">
        <f>Table1[[#This Row],[Basic Salary]]+Table1[[#This Row],[Bonus]]</f>
        <v>78829</v>
      </c>
      <c r="K3109">
        <v>95</v>
      </c>
      <c r="L3109">
        <v>61</v>
      </c>
      <c r="M3109" t="s">
        <v>18</v>
      </c>
      <c r="N3109">
        <v>102</v>
      </c>
    </row>
    <row r="3110" spans="1:14" x14ac:dyDescent="0.35">
      <c r="A3110" t="s">
        <v>3363</v>
      </c>
      <c r="B3110" t="s">
        <v>29</v>
      </c>
      <c r="C3110" t="s">
        <v>15</v>
      </c>
      <c r="D3110" t="s">
        <v>81</v>
      </c>
      <c r="E3110" t="s">
        <v>51</v>
      </c>
      <c r="F3110" s="2">
        <v>44234</v>
      </c>
      <c r="G3110" s="2">
        <v>35658</v>
      </c>
      <c r="H3110" s="4">
        <v>50086</v>
      </c>
      <c r="I3110" s="4">
        <v>28730</v>
      </c>
      <c r="J3110" s="4">
        <f>Table1[[#This Row],[Basic Salary]]+Table1[[#This Row],[Bonus]]</f>
        <v>78816</v>
      </c>
      <c r="K3110">
        <v>64</v>
      </c>
      <c r="L3110">
        <v>55</v>
      </c>
      <c r="M3110" t="s">
        <v>34</v>
      </c>
      <c r="N3110">
        <v>115</v>
      </c>
    </row>
    <row r="3111" spans="1:14" x14ac:dyDescent="0.35">
      <c r="A3111" t="s">
        <v>2901</v>
      </c>
      <c r="B3111" t="s">
        <v>87</v>
      </c>
      <c r="C3111" t="s">
        <v>15</v>
      </c>
      <c r="D3111" t="s">
        <v>81</v>
      </c>
      <c r="E3111" t="s">
        <v>26</v>
      </c>
      <c r="F3111" s="2">
        <v>45563</v>
      </c>
      <c r="G3111" s="2">
        <v>39981</v>
      </c>
      <c r="H3111" s="4">
        <v>73660</v>
      </c>
      <c r="I3111" s="4">
        <v>5143</v>
      </c>
      <c r="J3111" s="4">
        <f>Table1[[#This Row],[Basic Salary]]+Table1[[#This Row],[Bonus]]</f>
        <v>78803</v>
      </c>
      <c r="K3111">
        <v>71</v>
      </c>
      <c r="L3111">
        <v>49</v>
      </c>
      <c r="M3111" t="s">
        <v>34</v>
      </c>
      <c r="N3111">
        <v>107</v>
      </c>
    </row>
    <row r="3112" spans="1:14" x14ac:dyDescent="0.35">
      <c r="A3112" t="s">
        <v>3855</v>
      </c>
      <c r="B3112" t="s">
        <v>60</v>
      </c>
      <c r="C3112" t="s">
        <v>15</v>
      </c>
      <c r="D3112" t="s">
        <v>25</v>
      </c>
      <c r="E3112" t="s">
        <v>22</v>
      </c>
      <c r="F3112" s="2">
        <v>44731</v>
      </c>
      <c r="G3112" s="2">
        <v>40183</v>
      </c>
      <c r="H3112" s="4">
        <v>55959</v>
      </c>
      <c r="I3112" s="4">
        <v>22804</v>
      </c>
      <c r="J3112" s="4">
        <f>Table1[[#This Row],[Basic Salary]]+Table1[[#This Row],[Bonus]]</f>
        <v>78763</v>
      </c>
      <c r="K3112">
        <v>95</v>
      </c>
      <c r="L3112">
        <v>80</v>
      </c>
      <c r="M3112" t="s">
        <v>27</v>
      </c>
      <c r="N3112">
        <v>117</v>
      </c>
    </row>
    <row r="3113" spans="1:14" x14ac:dyDescent="0.35">
      <c r="A3113" t="s">
        <v>2456</v>
      </c>
      <c r="B3113" t="s">
        <v>69</v>
      </c>
      <c r="C3113" t="s">
        <v>15</v>
      </c>
      <c r="D3113" t="s">
        <v>40</v>
      </c>
      <c r="E3113" t="s">
        <v>26</v>
      </c>
      <c r="F3113" s="2">
        <v>43068</v>
      </c>
      <c r="G3113" s="2">
        <v>29520</v>
      </c>
      <c r="H3113" s="4">
        <v>70523</v>
      </c>
      <c r="I3113" s="4">
        <v>8222</v>
      </c>
      <c r="J3113" s="4">
        <f>Table1[[#This Row],[Basic Salary]]+Table1[[#This Row],[Bonus]]</f>
        <v>78745</v>
      </c>
      <c r="K3113">
        <v>66</v>
      </c>
      <c r="L3113">
        <v>42</v>
      </c>
      <c r="M3113" t="s">
        <v>37</v>
      </c>
      <c r="N3113">
        <v>103</v>
      </c>
    </row>
    <row r="3114" spans="1:14" x14ac:dyDescent="0.35">
      <c r="A3114" t="s">
        <v>2775</v>
      </c>
      <c r="B3114" t="s">
        <v>89</v>
      </c>
      <c r="C3114" t="s">
        <v>15</v>
      </c>
      <c r="D3114" t="s">
        <v>25</v>
      </c>
      <c r="E3114" t="s">
        <v>51</v>
      </c>
      <c r="F3114" s="2">
        <v>45734</v>
      </c>
      <c r="G3114" s="2">
        <v>38001</v>
      </c>
      <c r="H3114" s="4">
        <v>54975</v>
      </c>
      <c r="I3114" s="4">
        <v>23765</v>
      </c>
      <c r="J3114" s="4">
        <f>Table1[[#This Row],[Basic Salary]]+Table1[[#This Row],[Bonus]]</f>
        <v>78740</v>
      </c>
      <c r="K3114">
        <v>60</v>
      </c>
      <c r="L3114">
        <v>59</v>
      </c>
      <c r="M3114" t="s">
        <v>27</v>
      </c>
      <c r="N3114">
        <v>108</v>
      </c>
    </row>
    <row r="3115" spans="1:14" x14ac:dyDescent="0.35">
      <c r="A3115" t="s">
        <v>2300</v>
      </c>
      <c r="B3115" t="s">
        <v>77</v>
      </c>
      <c r="C3115" t="s">
        <v>15</v>
      </c>
      <c r="D3115" t="s">
        <v>16</v>
      </c>
      <c r="E3115" t="s">
        <v>30</v>
      </c>
      <c r="F3115" s="2">
        <v>44592</v>
      </c>
      <c r="G3115" s="2">
        <v>29981</v>
      </c>
      <c r="H3115" s="4">
        <v>67813</v>
      </c>
      <c r="I3115" s="4">
        <v>10880</v>
      </c>
      <c r="J3115" s="4">
        <f>Table1[[#This Row],[Basic Salary]]+Table1[[#This Row],[Bonus]]</f>
        <v>78693</v>
      </c>
      <c r="K3115">
        <v>77</v>
      </c>
      <c r="L3115">
        <v>55</v>
      </c>
      <c r="M3115" t="s">
        <v>23</v>
      </c>
      <c r="N3115">
        <v>108</v>
      </c>
    </row>
    <row r="3116" spans="1:14" x14ac:dyDescent="0.35">
      <c r="A3116" t="s">
        <v>1541</v>
      </c>
      <c r="B3116" t="s">
        <v>39</v>
      </c>
      <c r="C3116" t="s">
        <v>21</v>
      </c>
      <c r="D3116" t="s">
        <v>33</v>
      </c>
      <c r="E3116" t="s">
        <v>30</v>
      </c>
      <c r="F3116" s="2">
        <v>44899</v>
      </c>
      <c r="G3116" s="2">
        <v>35184</v>
      </c>
      <c r="H3116" s="4">
        <v>59544</v>
      </c>
      <c r="I3116" s="4">
        <v>19133</v>
      </c>
      <c r="J3116" s="4">
        <f>Table1[[#This Row],[Basic Salary]]+Table1[[#This Row],[Bonus]]</f>
        <v>78677</v>
      </c>
      <c r="K3116">
        <v>83</v>
      </c>
      <c r="L3116">
        <v>63</v>
      </c>
      <c r="M3116" t="s">
        <v>37</v>
      </c>
      <c r="N3116">
        <v>111</v>
      </c>
    </row>
    <row r="3117" spans="1:14" x14ac:dyDescent="0.35">
      <c r="A3117" t="s">
        <v>1929</v>
      </c>
      <c r="B3117" t="s">
        <v>14</v>
      </c>
      <c r="C3117" t="s">
        <v>21</v>
      </c>
      <c r="D3117" t="s">
        <v>16</v>
      </c>
      <c r="E3117" t="s">
        <v>30</v>
      </c>
      <c r="F3117" s="2">
        <v>45788</v>
      </c>
      <c r="G3117" s="2">
        <v>32154</v>
      </c>
      <c r="H3117" s="4">
        <v>55838</v>
      </c>
      <c r="I3117" s="4">
        <v>22824</v>
      </c>
      <c r="J3117" s="4">
        <f>Table1[[#This Row],[Basic Salary]]+Table1[[#This Row],[Bonus]]</f>
        <v>78662</v>
      </c>
      <c r="K3117">
        <v>85</v>
      </c>
      <c r="L3117">
        <v>68</v>
      </c>
      <c r="M3117" t="s">
        <v>27</v>
      </c>
      <c r="N3117">
        <v>116</v>
      </c>
    </row>
    <row r="3118" spans="1:14" x14ac:dyDescent="0.35">
      <c r="A3118" t="s">
        <v>629</v>
      </c>
      <c r="B3118" t="s">
        <v>75</v>
      </c>
      <c r="C3118" t="s">
        <v>15</v>
      </c>
      <c r="D3118" t="s">
        <v>40</v>
      </c>
      <c r="E3118" t="s">
        <v>22</v>
      </c>
      <c r="F3118" s="2">
        <v>45790</v>
      </c>
      <c r="G3118" s="2">
        <v>33046</v>
      </c>
      <c r="H3118" s="4">
        <v>51173</v>
      </c>
      <c r="I3118" s="4">
        <v>27457</v>
      </c>
      <c r="J3118" s="4">
        <f>Table1[[#This Row],[Basic Salary]]+Table1[[#This Row],[Bonus]]</f>
        <v>78630</v>
      </c>
      <c r="K3118">
        <v>83</v>
      </c>
      <c r="L3118">
        <v>49</v>
      </c>
      <c r="M3118" t="s">
        <v>34</v>
      </c>
      <c r="N3118">
        <v>103</v>
      </c>
    </row>
    <row r="3119" spans="1:14" x14ac:dyDescent="0.35">
      <c r="A3119" t="s">
        <v>527</v>
      </c>
      <c r="B3119" t="s">
        <v>50</v>
      </c>
      <c r="C3119" t="s">
        <v>21</v>
      </c>
      <c r="D3119" t="s">
        <v>33</v>
      </c>
      <c r="E3119" t="s">
        <v>65</v>
      </c>
      <c r="F3119" s="2">
        <v>43503</v>
      </c>
      <c r="G3119" s="2">
        <v>35651</v>
      </c>
      <c r="H3119" s="4">
        <v>54269</v>
      </c>
      <c r="I3119" s="4">
        <v>24320</v>
      </c>
      <c r="J3119" s="4">
        <f>Table1[[#This Row],[Basic Salary]]+Table1[[#This Row],[Bonus]]</f>
        <v>78589</v>
      </c>
      <c r="K3119">
        <v>78</v>
      </c>
      <c r="L3119">
        <v>48</v>
      </c>
      <c r="M3119" t="s">
        <v>27</v>
      </c>
      <c r="N3119">
        <v>117</v>
      </c>
    </row>
    <row r="3120" spans="1:14" x14ac:dyDescent="0.35">
      <c r="A3120" t="s">
        <v>3387</v>
      </c>
      <c r="B3120" t="s">
        <v>85</v>
      </c>
      <c r="C3120" t="s">
        <v>21</v>
      </c>
      <c r="D3120" t="s">
        <v>33</v>
      </c>
      <c r="E3120" t="s">
        <v>30</v>
      </c>
      <c r="F3120" s="2">
        <v>43537</v>
      </c>
      <c r="G3120" s="2">
        <v>31871</v>
      </c>
      <c r="H3120" s="4">
        <v>54990</v>
      </c>
      <c r="I3120" s="4">
        <v>23597</v>
      </c>
      <c r="J3120" s="4">
        <f>Table1[[#This Row],[Basic Salary]]+Table1[[#This Row],[Bonus]]</f>
        <v>78587</v>
      </c>
      <c r="K3120">
        <v>66</v>
      </c>
      <c r="L3120">
        <v>70</v>
      </c>
      <c r="M3120" t="s">
        <v>34</v>
      </c>
      <c r="N3120">
        <v>101</v>
      </c>
    </row>
    <row r="3121" spans="1:14" x14ac:dyDescent="0.35">
      <c r="A3121" t="s">
        <v>1793</v>
      </c>
      <c r="B3121" t="s">
        <v>87</v>
      </c>
      <c r="C3121" t="s">
        <v>21</v>
      </c>
      <c r="D3121" t="s">
        <v>40</v>
      </c>
      <c r="E3121" t="s">
        <v>51</v>
      </c>
      <c r="F3121" s="2">
        <v>44264</v>
      </c>
      <c r="G3121" s="2">
        <v>41114</v>
      </c>
      <c r="H3121" s="4">
        <v>69656</v>
      </c>
      <c r="I3121" s="4">
        <v>8924</v>
      </c>
      <c r="J3121" s="4">
        <f>Table1[[#This Row],[Basic Salary]]+Table1[[#This Row],[Bonus]]</f>
        <v>78580</v>
      </c>
      <c r="K3121">
        <v>99</v>
      </c>
      <c r="L3121">
        <v>91</v>
      </c>
      <c r="M3121" t="s">
        <v>53</v>
      </c>
      <c r="N3121">
        <v>111</v>
      </c>
    </row>
    <row r="3122" spans="1:14" x14ac:dyDescent="0.35">
      <c r="A3122" t="s">
        <v>2343</v>
      </c>
      <c r="B3122" t="s">
        <v>14</v>
      </c>
      <c r="C3122" t="s">
        <v>15</v>
      </c>
      <c r="D3122" t="s">
        <v>81</v>
      </c>
      <c r="E3122" t="s">
        <v>30</v>
      </c>
      <c r="F3122" s="2">
        <v>44459</v>
      </c>
      <c r="G3122" s="2">
        <v>30740</v>
      </c>
      <c r="H3122" s="4">
        <v>58859</v>
      </c>
      <c r="I3122" s="4">
        <v>19687</v>
      </c>
      <c r="J3122" s="4">
        <f>Table1[[#This Row],[Basic Salary]]+Table1[[#This Row],[Bonus]]</f>
        <v>78546</v>
      </c>
      <c r="K3122">
        <v>89</v>
      </c>
      <c r="L3122">
        <v>59</v>
      </c>
      <c r="M3122" t="s">
        <v>31</v>
      </c>
      <c r="N3122">
        <v>116</v>
      </c>
    </row>
    <row r="3123" spans="1:14" x14ac:dyDescent="0.35">
      <c r="A3123" t="s">
        <v>3267</v>
      </c>
      <c r="B3123" t="s">
        <v>87</v>
      </c>
      <c r="C3123" t="s">
        <v>21</v>
      </c>
      <c r="D3123" t="s">
        <v>25</v>
      </c>
      <c r="E3123" t="s">
        <v>26</v>
      </c>
      <c r="F3123" s="2">
        <v>43923</v>
      </c>
      <c r="G3123" s="2">
        <v>38875</v>
      </c>
      <c r="H3123" s="4">
        <v>49082</v>
      </c>
      <c r="I3123" s="4">
        <v>29426</v>
      </c>
      <c r="J3123" s="4">
        <f>Table1[[#This Row],[Basic Salary]]+Table1[[#This Row],[Bonus]]</f>
        <v>78508</v>
      </c>
      <c r="K3123">
        <v>88</v>
      </c>
      <c r="L3123">
        <v>44</v>
      </c>
      <c r="M3123" t="s">
        <v>18</v>
      </c>
      <c r="N3123">
        <v>103</v>
      </c>
    </row>
    <row r="3124" spans="1:14" x14ac:dyDescent="0.35">
      <c r="A3124" t="s">
        <v>4456</v>
      </c>
      <c r="B3124" t="s">
        <v>50</v>
      </c>
      <c r="C3124" t="s">
        <v>15</v>
      </c>
      <c r="D3124" t="s">
        <v>81</v>
      </c>
      <c r="E3124" t="s">
        <v>51</v>
      </c>
      <c r="F3124" s="2">
        <v>45648</v>
      </c>
      <c r="G3124" s="2">
        <v>30331</v>
      </c>
      <c r="H3124" s="4">
        <v>56425</v>
      </c>
      <c r="I3124" s="4">
        <v>22016</v>
      </c>
      <c r="J3124" s="4">
        <f>Table1[[#This Row],[Basic Salary]]+Table1[[#This Row],[Bonus]]</f>
        <v>78441</v>
      </c>
      <c r="K3124">
        <v>62</v>
      </c>
      <c r="L3124">
        <v>61</v>
      </c>
      <c r="M3124" t="s">
        <v>27</v>
      </c>
      <c r="N3124">
        <v>108</v>
      </c>
    </row>
    <row r="3125" spans="1:14" x14ac:dyDescent="0.35">
      <c r="A3125" t="s">
        <v>4441</v>
      </c>
      <c r="B3125" t="s">
        <v>42</v>
      </c>
      <c r="C3125" t="s">
        <v>21</v>
      </c>
      <c r="D3125" t="s">
        <v>16</v>
      </c>
      <c r="E3125" t="s">
        <v>22</v>
      </c>
      <c r="F3125" s="2">
        <v>45443</v>
      </c>
      <c r="G3125" s="2">
        <v>40703</v>
      </c>
      <c r="H3125" s="4">
        <v>67285</v>
      </c>
      <c r="I3125" s="4">
        <v>11144</v>
      </c>
      <c r="J3125" s="4">
        <f>Table1[[#This Row],[Basic Salary]]+Table1[[#This Row],[Bonus]]</f>
        <v>78429</v>
      </c>
      <c r="K3125">
        <v>97</v>
      </c>
      <c r="L3125">
        <v>87</v>
      </c>
      <c r="M3125" t="s">
        <v>18</v>
      </c>
      <c r="N3125">
        <v>105</v>
      </c>
    </row>
    <row r="3126" spans="1:14" x14ac:dyDescent="0.35">
      <c r="A3126" t="s">
        <v>5027</v>
      </c>
      <c r="B3126" t="s">
        <v>42</v>
      </c>
      <c r="C3126" t="s">
        <v>21</v>
      </c>
      <c r="D3126" t="s">
        <v>25</v>
      </c>
      <c r="E3126" t="s">
        <v>65</v>
      </c>
      <c r="F3126" s="2">
        <v>45939</v>
      </c>
      <c r="G3126" s="2">
        <v>32609</v>
      </c>
      <c r="H3126" s="4">
        <v>72503</v>
      </c>
      <c r="I3126" s="4">
        <v>5892</v>
      </c>
      <c r="J3126" s="4">
        <f>Table1[[#This Row],[Basic Salary]]+Table1[[#This Row],[Bonus]]</f>
        <v>78395</v>
      </c>
      <c r="K3126">
        <v>67</v>
      </c>
      <c r="L3126">
        <v>65</v>
      </c>
      <c r="M3126" t="s">
        <v>18</v>
      </c>
      <c r="N3126">
        <v>106</v>
      </c>
    </row>
    <row r="3127" spans="1:14" x14ac:dyDescent="0.35">
      <c r="A3127" t="s">
        <v>1623</v>
      </c>
      <c r="B3127" t="s">
        <v>48</v>
      </c>
      <c r="C3127" t="s">
        <v>21</v>
      </c>
      <c r="D3127" t="s">
        <v>46</v>
      </c>
      <c r="E3127" t="s">
        <v>17</v>
      </c>
      <c r="F3127" s="2">
        <v>42616</v>
      </c>
      <c r="G3127" s="2">
        <v>35765</v>
      </c>
      <c r="H3127" s="4">
        <v>72934</v>
      </c>
      <c r="I3127" s="4">
        <v>5457</v>
      </c>
      <c r="J3127" s="4">
        <f>Table1[[#This Row],[Basic Salary]]+Table1[[#This Row],[Bonus]]</f>
        <v>78391</v>
      </c>
      <c r="K3127">
        <v>87</v>
      </c>
      <c r="L3127">
        <v>90</v>
      </c>
      <c r="M3127" t="s">
        <v>34</v>
      </c>
      <c r="N3127">
        <v>106</v>
      </c>
    </row>
    <row r="3128" spans="1:14" x14ac:dyDescent="0.35">
      <c r="A3128" t="s">
        <v>2089</v>
      </c>
      <c r="B3128" t="s">
        <v>20</v>
      </c>
      <c r="C3128" t="s">
        <v>21</v>
      </c>
      <c r="D3128" t="s">
        <v>16</v>
      </c>
      <c r="E3128" t="s">
        <v>17</v>
      </c>
      <c r="F3128" s="2">
        <v>42968</v>
      </c>
      <c r="G3128" s="2">
        <v>38281</v>
      </c>
      <c r="H3128" s="4">
        <v>62927</v>
      </c>
      <c r="I3128" s="4">
        <v>15463</v>
      </c>
      <c r="J3128" s="4">
        <f>Table1[[#This Row],[Basic Salary]]+Table1[[#This Row],[Bonus]]</f>
        <v>78390</v>
      </c>
      <c r="K3128">
        <v>75</v>
      </c>
      <c r="L3128">
        <v>81</v>
      </c>
      <c r="M3128" t="s">
        <v>53</v>
      </c>
      <c r="N3128">
        <v>119</v>
      </c>
    </row>
    <row r="3129" spans="1:14" x14ac:dyDescent="0.35">
      <c r="A3129" t="s">
        <v>2269</v>
      </c>
      <c r="B3129" t="s">
        <v>85</v>
      </c>
      <c r="C3129" t="s">
        <v>21</v>
      </c>
      <c r="D3129" t="s">
        <v>43</v>
      </c>
      <c r="E3129" t="s">
        <v>17</v>
      </c>
      <c r="F3129" s="2">
        <v>45033</v>
      </c>
      <c r="G3129" s="2">
        <v>31636</v>
      </c>
      <c r="H3129" s="4">
        <v>57427</v>
      </c>
      <c r="I3129" s="4">
        <v>20907</v>
      </c>
      <c r="J3129" s="4">
        <f>Table1[[#This Row],[Basic Salary]]+Table1[[#This Row],[Bonus]]</f>
        <v>78334</v>
      </c>
      <c r="K3129">
        <v>75</v>
      </c>
      <c r="L3129">
        <v>80</v>
      </c>
      <c r="M3129" t="s">
        <v>37</v>
      </c>
      <c r="N3129">
        <v>115</v>
      </c>
    </row>
    <row r="3130" spans="1:14" x14ac:dyDescent="0.35">
      <c r="A3130" t="s">
        <v>4816</v>
      </c>
      <c r="B3130" t="s">
        <v>93</v>
      </c>
      <c r="C3130" t="s">
        <v>21</v>
      </c>
      <c r="D3130" t="s">
        <v>81</v>
      </c>
      <c r="E3130" t="s">
        <v>17</v>
      </c>
      <c r="F3130" s="2">
        <v>43191</v>
      </c>
      <c r="G3130" s="2">
        <v>30718</v>
      </c>
      <c r="H3130" s="4">
        <v>64190</v>
      </c>
      <c r="I3130" s="4">
        <v>14142</v>
      </c>
      <c r="J3130" s="4">
        <f>Table1[[#This Row],[Basic Salary]]+Table1[[#This Row],[Bonus]]</f>
        <v>78332</v>
      </c>
      <c r="K3130">
        <v>68</v>
      </c>
      <c r="L3130">
        <v>79</v>
      </c>
      <c r="M3130" t="s">
        <v>31</v>
      </c>
      <c r="N3130">
        <v>105</v>
      </c>
    </row>
    <row r="3131" spans="1:14" x14ac:dyDescent="0.35">
      <c r="A3131" t="s">
        <v>1731</v>
      </c>
      <c r="B3131" t="s">
        <v>62</v>
      </c>
      <c r="C3131" t="s">
        <v>15</v>
      </c>
      <c r="D3131" t="s">
        <v>43</v>
      </c>
      <c r="E3131" t="s">
        <v>65</v>
      </c>
      <c r="F3131" s="2">
        <v>43011</v>
      </c>
      <c r="G3131" s="2">
        <v>29364</v>
      </c>
      <c r="H3131" s="4">
        <v>67661</v>
      </c>
      <c r="I3131" s="4">
        <v>10629</v>
      </c>
      <c r="J3131" s="4">
        <f>Table1[[#This Row],[Basic Salary]]+Table1[[#This Row],[Bonus]]</f>
        <v>78290</v>
      </c>
      <c r="K3131">
        <v>77</v>
      </c>
      <c r="L3131">
        <v>72</v>
      </c>
      <c r="M3131" t="s">
        <v>34</v>
      </c>
      <c r="N3131">
        <v>101</v>
      </c>
    </row>
    <row r="3132" spans="1:14" x14ac:dyDescent="0.35">
      <c r="A3132" t="s">
        <v>4508</v>
      </c>
      <c r="B3132" t="s">
        <v>57</v>
      </c>
      <c r="C3132" t="s">
        <v>21</v>
      </c>
      <c r="D3132" t="s">
        <v>25</v>
      </c>
      <c r="E3132" t="s">
        <v>17</v>
      </c>
      <c r="F3132" s="2">
        <v>43701</v>
      </c>
      <c r="G3132" s="2">
        <v>30505</v>
      </c>
      <c r="H3132" s="4">
        <v>54468</v>
      </c>
      <c r="I3132" s="4">
        <v>23815</v>
      </c>
      <c r="J3132" s="4">
        <f>Table1[[#This Row],[Basic Salary]]+Table1[[#This Row],[Bonus]]</f>
        <v>78283</v>
      </c>
      <c r="K3132">
        <v>80</v>
      </c>
      <c r="L3132">
        <v>79</v>
      </c>
      <c r="M3132" t="s">
        <v>18</v>
      </c>
      <c r="N3132">
        <v>110</v>
      </c>
    </row>
    <row r="3133" spans="1:14" x14ac:dyDescent="0.35">
      <c r="A3133" t="s">
        <v>474</v>
      </c>
      <c r="B3133" t="s">
        <v>62</v>
      </c>
      <c r="C3133" t="s">
        <v>15</v>
      </c>
      <c r="D3133" t="s">
        <v>40</v>
      </c>
      <c r="E3133" t="s">
        <v>26</v>
      </c>
      <c r="F3133" s="2">
        <v>45946</v>
      </c>
      <c r="G3133" s="2">
        <v>36700</v>
      </c>
      <c r="H3133" s="4">
        <v>60629</v>
      </c>
      <c r="I3133" s="4">
        <v>17639</v>
      </c>
      <c r="J3133" s="4">
        <f>Table1[[#This Row],[Basic Salary]]+Table1[[#This Row],[Bonus]]</f>
        <v>78268</v>
      </c>
      <c r="K3133">
        <v>90</v>
      </c>
      <c r="L3133">
        <v>91</v>
      </c>
      <c r="M3133" t="s">
        <v>27</v>
      </c>
      <c r="N3133">
        <v>106</v>
      </c>
    </row>
    <row r="3134" spans="1:14" x14ac:dyDescent="0.35">
      <c r="A3134" t="s">
        <v>1772</v>
      </c>
      <c r="B3134" t="s">
        <v>89</v>
      </c>
      <c r="C3134" t="s">
        <v>21</v>
      </c>
      <c r="D3134" t="s">
        <v>25</v>
      </c>
      <c r="E3134" t="s">
        <v>22</v>
      </c>
      <c r="F3134" s="2">
        <v>45626</v>
      </c>
      <c r="G3134" s="2">
        <v>31520</v>
      </c>
      <c r="H3134" s="4">
        <v>56460</v>
      </c>
      <c r="I3134" s="4">
        <v>21802</v>
      </c>
      <c r="J3134" s="4">
        <f>Table1[[#This Row],[Basic Salary]]+Table1[[#This Row],[Bonus]]</f>
        <v>78262</v>
      </c>
      <c r="K3134">
        <v>98</v>
      </c>
      <c r="L3134">
        <v>71</v>
      </c>
      <c r="M3134" t="s">
        <v>31</v>
      </c>
      <c r="N3134">
        <v>107</v>
      </c>
    </row>
    <row r="3135" spans="1:14" x14ac:dyDescent="0.35">
      <c r="A3135" t="s">
        <v>4361</v>
      </c>
      <c r="B3135" t="s">
        <v>71</v>
      </c>
      <c r="C3135" t="s">
        <v>21</v>
      </c>
      <c r="D3135" t="s">
        <v>33</v>
      </c>
      <c r="E3135" t="s">
        <v>26</v>
      </c>
      <c r="F3135" s="2">
        <v>43956</v>
      </c>
      <c r="G3135" s="2">
        <v>33311</v>
      </c>
      <c r="H3135" s="4">
        <v>55437</v>
      </c>
      <c r="I3135" s="4">
        <v>22807</v>
      </c>
      <c r="J3135" s="4">
        <f>Table1[[#This Row],[Basic Salary]]+Table1[[#This Row],[Bonus]]</f>
        <v>78244</v>
      </c>
      <c r="K3135">
        <v>82</v>
      </c>
      <c r="L3135">
        <v>44</v>
      </c>
      <c r="M3135" t="s">
        <v>31</v>
      </c>
      <c r="N3135">
        <v>115</v>
      </c>
    </row>
    <row r="3136" spans="1:14" x14ac:dyDescent="0.35">
      <c r="A3136" t="s">
        <v>1517</v>
      </c>
      <c r="B3136" t="s">
        <v>14</v>
      </c>
      <c r="C3136" t="s">
        <v>21</v>
      </c>
      <c r="D3136" t="s">
        <v>40</v>
      </c>
      <c r="E3136" t="s">
        <v>51</v>
      </c>
      <c r="F3136" s="2">
        <v>42797</v>
      </c>
      <c r="G3136" s="2">
        <v>33293</v>
      </c>
      <c r="H3136" s="4">
        <v>70928</v>
      </c>
      <c r="I3136" s="4">
        <v>7311</v>
      </c>
      <c r="J3136" s="4">
        <f>Table1[[#This Row],[Basic Salary]]+Table1[[#This Row],[Bonus]]</f>
        <v>78239</v>
      </c>
      <c r="K3136">
        <v>74</v>
      </c>
      <c r="L3136">
        <v>100</v>
      </c>
      <c r="M3136" t="s">
        <v>31</v>
      </c>
      <c r="N3136">
        <v>105</v>
      </c>
    </row>
    <row r="3137" spans="1:14" x14ac:dyDescent="0.35">
      <c r="A3137" t="s">
        <v>4317</v>
      </c>
      <c r="B3137" t="s">
        <v>75</v>
      </c>
      <c r="C3137" t="s">
        <v>15</v>
      </c>
      <c r="D3137" t="s">
        <v>25</v>
      </c>
      <c r="E3137" t="s">
        <v>17</v>
      </c>
      <c r="F3137" s="2">
        <v>45519</v>
      </c>
      <c r="G3137" s="2">
        <v>35742</v>
      </c>
      <c r="H3137" s="4">
        <v>68222</v>
      </c>
      <c r="I3137" s="4">
        <v>9972</v>
      </c>
      <c r="J3137" s="4">
        <f>Table1[[#This Row],[Basic Salary]]+Table1[[#This Row],[Bonus]]</f>
        <v>78194</v>
      </c>
      <c r="K3137">
        <v>78</v>
      </c>
      <c r="L3137">
        <v>94</v>
      </c>
      <c r="M3137" t="s">
        <v>34</v>
      </c>
      <c r="N3137">
        <v>120</v>
      </c>
    </row>
    <row r="3138" spans="1:14" x14ac:dyDescent="0.35">
      <c r="A3138" t="s">
        <v>2406</v>
      </c>
      <c r="B3138" t="s">
        <v>50</v>
      </c>
      <c r="C3138" t="s">
        <v>15</v>
      </c>
      <c r="D3138" t="s">
        <v>40</v>
      </c>
      <c r="E3138" t="s">
        <v>22</v>
      </c>
      <c r="F3138" s="2">
        <v>43867</v>
      </c>
      <c r="G3138" s="2">
        <v>33428</v>
      </c>
      <c r="H3138" s="4">
        <v>65159</v>
      </c>
      <c r="I3138" s="4">
        <v>13024</v>
      </c>
      <c r="J3138" s="4">
        <f>Table1[[#This Row],[Basic Salary]]+Table1[[#This Row],[Bonus]]</f>
        <v>78183</v>
      </c>
      <c r="K3138">
        <v>86</v>
      </c>
      <c r="L3138">
        <v>43</v>
      </c>
      <c r="M3138" t="s">
        <v>37</v>
      </c>
      <c r="N3138">
        <v>108</v>
      </c>
    </row>
    <row r="3139" spans="1:14" x14ac:dyDescent="0.35">
      <c r="A3139" t="s">
        <v>2792</v>
      </c>
      <c r="B3139" t="s">
        <v>71</v>
      </c>
      <c r="C3139" t="s">
        <v>15</v>
      </c>
      <c r="D3139" t="s">
        <v>81</v>
      </c>
      <c r="E3139" t="s">
        <v>51</v>
      </c>
      <c r="F3139" s="2">
        <v>43261</v>
      </c>
      <c r="G3139" s="2">
        <v>32646</v>
      </c>
      <c r="H3139" s="4">
        <v>54311</v>
      </c>
      <c r="I3139" s="4">
        <v>23870</v>
      </c>
      <c r="J3139" s="4">
        <f>Table1[[#This Row],[Basic Salary]]+Table1[[#This Row],[Bonus]]</f>
        <v>78181</v>
      </c>
      <c r="K3139">
        <v>66</v>
      </c>
      <c r="L3139">
        <v>52</v>
      </c>
      <c r="M3139" t="s">
        <v>37</v>
      </c>
      <c r="N3139">
        <v>106</v>
      </c>
    </row>
    <row r="3140" spans="1:14" x14ac:dyDescent="0.35">
      <c r="A3140" t="s">
        <v>243</v>
      </c>
      <c r="B3140" t="s">
        <v>50</v>
      </c>
      <c r="C3140" t="s">
        <v>15</v>
      </c>
      <c r="D3140" t="s">
        <v>81</v>
      </c>
      <c r="E3140" t="s">
        <v>30</v>
      </c>
      <c r="F3140" s="2">
        <v>44888</v>
      </c>
      <c r="G3140" s="2">
        <v>36532</v>
      </c>
      <c r="H3140" s="4">
        <v>53124</v>
      </c>
      <c r="I3140" s="4">
        <v>25049</v>
      </c>
      <c r="J3140" s="4">
        <f>Table1[[#This Row],[Basic Salary]]+Table1[[#This Row],[Bonus]]</f>
        <v>78173</v>
      </c>
      <c r="K3140">
        <v>78</v>
      </c>
      <c r="L3140">
        <v>84</v>
      </c>
      <c r="M3140" t="s">
        <v>27</v>
      </c>
      <c r="N3140">
        <v>107</v>
      </c>
    </row>
    <row r="3141" spans="1:14" x14ac:dyDescent="0.35">
      <c r="A3141" t="s">
        <v>2419</v>
      </c>
      <c r="B3141" t="s">
        <v>29</v>
      </c>
      <c r="C3141" t="s">
        <v>21</v>
      </c>
      <c r="D3141" t="s">
        <v>16</v>
      </c>
      <c r="E3141" t="s">
        <v>51</v>
      </c>
      <c r="F3141" s="2">
        <v>42651</v>
      </c>
      <c r="G3141" s="2">
        <v>31142</v>
      </c>
      <c r="H3141" s="4">
        <v>54360</v>
      </c>
      <c r="I3141" s="4">
        <v>23811</v>
      </c>
      <c r="J3141" s="4">
        <f>Table1[[#This Row],[Basic Salary]]+Table1[[#This Row],[Bonus]]</f>
        <v>78171</v>
      </c>
      <c r="K3141">
        <v>93</v>
      </c>
      <c r="L3141">
        <v>66</v>
      </c>
      <c r="M3141" t="s">
        <v>31</v>
      </c>
      <c r="N3141">
        <v>109</v>
      </c>
    </row>
    <row r="3142" spans="1:14" x14ac:dyDescent="0.35">
      <c r="A3142" t="s">
        <v>219</v>
      </c>
      <c r="B3142" t="s">
        <v>42</v>
      </c>
      <c r="C3142" t="s">
        <v>15</v>
      </c>
      <c r="D3142" t="s">
        <v>40</v>
      </c>
      <c r="E3142" t="s">
        <v>51</v>
      </c>
      <c r="F3142" s="2">
        <v>43172</v>
      </c>
      <c r="G3142" s="2">
        <v>36576</v>
      </c>
      <c r="H3142" s="4">
        <v>55671</v>
      </c>
      <c r="I3142" s="4">
        <v>22498</v>
      </c>
      <c r="J3142" s="4">
        <f>Table1[[#This Row],[Basic Salary]]+Table1[[#This Row],[Bonus]]</f>
        <v>78169</v>
      </c>
      <c r="K3142">
        <v>75</v>
      </c>
      <c r="L3142">
        <v>59</v>
      </c>
      <c r="M3142" t="s">
        <v>34</v>
      </c>
      <c r="N3142">
        <v>116</v>
      </c>
    </row>
    <row r="3143" spans="1:14" x14ac:dyDescent="0.35">
      <c r="A3143" t="s">
        <v>4133</v>
      </c>
      <c r="B3143" t="s">
        <v>89</v>
      </c>
      <c r="C3143" t="s">
        <v>15</v>
      </c>
      <c r="D3143" t="s">
        <v>40</v>
      </c>
      <c r="E3143" t="s">
        <v>26</v>
      </c>
      <c r="F3143" s="2">
        <v>43457</v>
      </c>
      <c r="G3143" s="2">
        <v>34843</v>
      </c>
      <c r="H3143" s="4">
        <v>58718</v>
      </c>
      <c r="I3143" s="4">
        <v>19445</v>
      </c>
      <c r="J3143" s="4">
        <f>Table1[[#This Row],[Basic Salary]]+Table1[[#This Row],[Bonus]]</f>
        <v>78163</v>
      </c>
      <c r="K3143">
        <v>85</v>
      </c>
      <c r="L3143">
        <v>44</v>
      </c>
      <c r="M3143" t="s">
        <v>27</v>
      </c>
      <c r="N3143">
        <v>105</v>
      </c>
    </row>
    <row r="3144" spans="1:14" x14ac:dyDescent="0.35">
      <c r="A3144" t="s">
        <v>2367</v>
      </c>
      <c r="B3144" t="s">
        <v>129</v>
      </c>
      <c r="C3144" t="s">
        <v>21</v>
      </c>
      <c r="D3144" t="s">
        <v>33</v>
      </c>
      <c r="E3144" t="s">
        <v>22</v>
      </c>
      <c r="F3144" s="2">
        <v>45154</v>
      </c>
      <c r="G3144" s="2">
        <v>40180</v>
      </c>
      <c r="H3144" s="4">
        <v>66735</v>
      </c>
      <c r="I3144" s="4">
        <v>11394</v>
      </c>
      <c r="J3144" s="4">
        <f>Table1[[#This Row],[Basic Salary]]+Table1[[#This Row],[Bonus]]</f>
        <v>78129</v>
      </c>
      <c r="K3144">
        <v>68</v>
      </c>
      <c r="L3144">
        <v>83</v>
      </c>
      <c r="M3144" t="s">
        <v>27</v>
      </c>
      <c r="N3144">
        <v>101</v>
      </c>
    </row>
    <row r="3145" spans="1:14" x14ac:dyDescent="0.35">
      <c r="A3145" t="s">
        <v>4515</v>
      </c>
      <c r="B3145" t="s">
        <v>48</v>
      </c>
      <c r="C3145" t="s">
        <v>15</v>
      </c>
      <c r="D3145" t="s">
        <v>81</v>
      </c>
      <c r="E3145" t="s">
        <v>26</v>
      </c>
      <c r="F3145" s="2">
        <v>43329</v>
      </c>
      <c r="G3145" s="2">
        <v>38824</v>
      </c>
      <c r="H3145" s="4">
        <v>69590</v>
      </c>
      <c r="I3145" s="4">
        <v>8528</v>
      </c>
      <c r="J3145" s="4">
        <f>Table1[[#This Row],[Basic Salary]]+Table1[[#This Row],[Bonus]]</f>
        <v>78118</v>
      </c>
      <c r="K3145">
        <v>76</v>
      </c>
      <c r="L3145">
        <v>95</v>
      </c>
      <c r="M3145" t="s">
        <v>23</v>
      </c>
      <c r="N3145">
        <v>102</v>
      </c>
    </row>
    <row r="3146" spans="1:14" x14ac:dyDescent="0.35">
      <c r="A3146" t="s">
        <v>3738</v>
      </c>
      <c r="B3146" t="s">
        <v>50</v>
      </c>
      <c r="C3146" t="s">
        <v>21</v>
      </c>
      <c r="D3146" t="s">
        <v>43</v>
      </c>
      <c r="E3146" t="s">
        <v>65</v>
      </c>
      <c r="F3146" s="2">
        <v>43091</v>
      </c>
      <c r="G3146" s="2">
        <v>40602</v>
      </c>
      <c r="H3146" s="4">
        <v>50799</v>
      </c>
      <c r="I3146" s="4">
        <v>27312</v>
      </c>
      <c r="J3146" s="4">
        <f>Table1[[#This Row],[Basic Salary]]+Table1[[#This Row],[Bonus]]</f>
        <v>78111</v>
      </c>
      <c r="K3146">
        <v>100</v>
      </c>
      <c r="L3146">
        <v>69</v>
      </c>
      <c r="M3146" t="s">
        <v>34</v>
      </c>
      <c r="N3146">
        <v>116</v>
      </c>
    </row>
    <row r="3147" spans="1:14" x14ac:dyDescent="0.35">
      <c r="A3147" t="s">
        <v>2503</v>
      </c>
      <c r="B3147" t="s">
        <v>129</v>
      </c>
      <c r="C3147" t="s">
        <v>15</v>
      </c>
      <c r="D3147" t="s">
        <v>43</v>
      </c>
      <c r="E3147" t="s">
        <v>65</v>
      </c>
      <c r="F3147" s="2">
        <v>42771</v>
      </c>
      <c r="G3147" s="2">
        <v>29705</v>
      </c>
      <c r="H3147" s="4">
        <v>48616</v>
      </c>
      <c r="I3147" s="4">
        <v>29473</v>
      </c>
      <c r="J3147" s="4">
        <f>Table1[[#This Row],[Basic Salary]]+Table1[[#This Row],[Bonus]]</f>
        <v>78089</v>
      </c>
      <c r="K3147">
        <v>86</v>
      </c>
      <c r="L3147">
        <v>76</v>
      </c>
      <c r="M3147" t="s">
        <v>34</v>
      </c>
      <c r="N3147">
        <v>118</v>
      </c>
    </row>
    <row r="3148" spans="1:14" x14ac:dyDescent="0.35">
      <c r="A3148" t="s">
        <v>3688</v>
      </c>
      <c r="B3148" t="s">
        <v>87</v>
      </c>
      <c r="C3148" t="s">
        <v>15</v>
      </c>
      <c r="D3148" t="s">
        <v>33</v>
      </c>
      <c r="E3148" t="s">
        <v>30</v>
      </c>
      <c r="F3148" s="2">
        <v>43598</v>
      </c>
      <c r="G3148" s="2">
        <v>36376</v>
      </c>
      <c r="H3148" s="4">
        <v>70189</v>
      </c>
      <c r="I3148" s="4">
        <v>7879</v>
      </c>
      <c r="J3148" s="4">
        <f>Table1[[#This Row],[Basic Salary]]+Table1[[#This Row],[Bonus]]</f>
        <v>78068</v>
      </c>
      <c r="K3148">
        <v>95</v>
      </c>
      <c r="L3148">
        <v>52</v>
      </c>
      <c r="M3148" t="s">
        <v>27</v>
      </c>
      <c r="N3148">
        <v>118</v>
      </c>
    </row>
    <row r="3149" spans="1:14" x14ac:dyDescent="0.35">
      <c r="A3149" t="s">
        <v>581</v>
      </c>
      <c r="B3149" t="s">
        <v>29</v>
      </c>
      <c r="C3149" t="s">
        <v>15</v>
      </c>
      <c r="D3149" t="s">
        <v>16</v>
      </c>
      <c r="E3149" t="s">
        <v>17</v>
      </c>
      <c r="F3149" s="2">
        <v>45820</v>
      </c>
      <c r="G3149" s="2">
        <v>35608</v>
      </c>
      <c r="H3149" s="4">
        <v>65549</v>
      </c>
      <c r="I3149" s="4">
        <v>12515</v>
      </c>
      <c r="J3149" s="4">
        <f>Table1[[#This Row],[Basic Salary]]+Table1[[#This Row],[Bonus]]</f>
        <v>78064</v>
      </c>
      <c r="K3149">
        <v>75</v>
      </c>
      <c r="L3149">
        <v>87</v>
      </c>
      <c r="M3149" t="s">
        <v>31</v>
      </c>
      <c r="N3149">
        <v>115</v>
      </c>
    </row>
    <row r="3150" spans="1:14" x14ac:dyDescent="0.35">
      <c r="A3150" t="s">
        <v>3603</v>
      </c>
      <c r="B3150" t="s">
        <v>48</v>
      </c>
      <c r="C3150" t="s">
        <v>21</v>
      </c>
      <c r="D3150" t="s">
        <v>81</v>
      </c>
      <c r="E3150" t="s">
        <v>30</v>
      </c>
      <c r="F3150" s="2">
        <v>45569</v>
      </c>
      <c r="G3150" s="2">
        <v>31065</v>
      </c>
      <c r="H3150" s="4">
        <v>52731</v>
      </c>
      <c r="I3150" s="4">
        <v>25322</v>
      </c>
      <c r="J3150" s="4">
        <f>Table1[[#This Row],[Basic Salary]]+Table1[[#This Row],[Bonus]]</f>
        <v>78053</v>
      </c>
      <c r="K3150">
        <v>67</v>
      </c>
      <c r="L3150">
        <v>97</v>
      </c>
      <c r="M3150" t="s">
        <v>23</v>
      </c>
      <c r="N3150">
        <v>114</v>
      </c>
    </row>
    <row r="3151" spans="1:14" x14ac:dyDescent="0.35">
      <c r="A3151" t="s">
        <v>891</v>
      </c>
      <c r="B3151" t="s">
        <v>77</v>
      </c>
      <c r="C3151" t="s">
        <v>21</v>
      </c>
      <c r="D3151" t="s">
        <v>81</v>
      </c>
      <c r="E3151" t="s">
        <v>26</v>
      </c>
      <c r="F3151" s="2">
        <v>42955</v>
      </c>
      <c r="G3151" s="2">
        <v>37538</v>
      </c>
      <c r="H3151" s="4">
        <v>53796</v>
      </c>
      <c r="I3151" s="4">
        <v>24256</v>
      </c>
      <c r="J3151" s="4">
        <f>Table1[[#This Row],[Basic Salary]]+Table1[[#This Row],[Bonus]]</f>
        <v>78052</v>
      </c>
      <c r="K3151">
        <v>81</v>
      </c>
      <c r="L3151">
        <v>98</v>
      </c>
      <c r="M3151" t="s">
        <v>23</v>
      </c>
      <c r="N3151">
        <v>115</v>
      </c>
    </row>
    <row r="3152" spans="1:14" x14ac:dyDescent="0.35">
      <c r="A3152" t="s">
        <v>2750</v>
      </c>
      <c r="B3152" t="s">
        <v>14</v>
      </c>
      <c r="C3152" t="s">
        <v>21</v>
      </c>
      <c r="D3152" t="s">
        <v>81</v>
      </c>
      <c r="E3152" t="s">
        <v>26</v>
      </c>
      <c r="F3152" s="2">
        <v>44103</v>
      </c>
      <c r="G3152" s="2">
        <v>34003</v>
      </c>
      <c r="H3152" s="4">
        <v>59524</v>
      </c>
      <c r="I3152" s="4">
        <v>18500</v>
      </c>
      <c r="J3152" s="4">
        <f>Table1[[#This Row],[Basic Salary]]+Table1[[#This Row],[Bonus]]</f>
        <v>78024</v>
      </c>
      <c r="K3152">
        <v>90</v>
      </c>
      <c r="L3152">
        <v>76</v>
      </c>
      <c r="M3152" t="s">
        <v>34</v>
      </c>
      <c r="N3152">
        <v>110</v>
      </c>
    </row>
    <row r="3153" spans="1:14" x14ac:dyDescent="0.35">
      <c r="A3153" t="s">
        <v>279</v>
      </c>
      <c r="B3153" t="s">
        <v>85</v>
      </c>
      <c r="C3153" t="s">
        <v>15</v>
      </c>
      <c r="D3153" t="s">
        <v>46</v>
      </c>
      <c r="E3153" t="s">
        <v>22</v>
      </c>
      <c r="F3153" s="2">
        <v>44676</v>
      </c>
      <c r="G3153" s="2">
        <v>38627</v>
      </c>
      <c r="H3153" s="4">
        <v>55437</v>
      </c>
      <c r="I3153" s="4">
        <v>22535</v>
      </c>
      <c r="J3153" s="4">
        <f>Table1[[#This Row],[Basic Salary]]+Table1[[#This Row],[Bonus]]</f>
        <v>77972</v>
      </c>
      <c r="K3153">
        <v>62</v>
      </c>
      <c r="L3153">
        <v>98</v>
      </c>
      <c r="M3153" t="s">
        <v>37</v>
      </c>
      <c r="N3153">
        <v>114</v>
      </c>
    </row>
    <row r="3154" spans="1:14" x14ac:dyDescent="0.35">
      <c r="A3154" t="s">
        <v>429</v>
      </c>
      <c r="B3154" t="s">
        <v>20</v>
      </c>
      <c r="C3154" t="s">
        <v>21</v>
      </c>
      <c r="D3154" t="s">
        <v>46</v>
      </c>
      <c r="E3154" t="s">
        <v>51</v>
      </c>
      <c r="F3154" s="2">
        <v>43700</v>
      </c>
      <c r="G3154" s="2">
        <v>38883</v>
      </c>
      <c r="H3154" s="4">
        <v>54820</v>
      </c>
      <c r="I3154" s="4">
        <v>23140</v>
      </c>
      <c r="J3154" s="4">
        <f>Table1[[#This Row],[Basic Salary]]+Table1[[#This Row],[Bonus]]</f>
        <v>77960</v>
      </c>
      <c r="K3154">
        <v>63</v>
      </c>
      <c r="L3154">
        <v>93</v>
      </c>
      <c r="M3154" t="s">
        <v>27</v>
      </c>
      <c r="N3154">
        <v>117</v>
      </c>
    </row>
    <row r="3155" spans="1:14" x14ac:dyDescent="0.35">
      <c r="A3155" t="s">
        <v>1767</v>
      </c>
      <c r="B3155" t="s">
        <v>71</v>
      </c>
      <c r="C3155" t="s">
        <v>21</v>
      </c>
      <c r="D3155" t="s">
        <v>25</v>
      </c>
      <c r="E3155" t="s">
        <v>65</v>
      </c>
      <c r="F3155" s="2">
        <v>44965</v>
      </c>
      <c r="G3155" s="2">
        <v>30424</v>
      </c>
      <c r="H3155" s="4">
        <v>62024</v>
      </c>
      <c r="I3155" s="4">
        <v>15902</v>
      </c>
      <c r="J3155" s="4">
        <f>Table1[[#This Row],[Basic Salary]]+Table1[[#This Row],[Bonus]]</f>
        <v>77926</v>
      </c>
      <c r="K3155">
        <v>80</v>
      </c>
      <c r="L3155">
        <v>77</v>
      </c>
      <c r="M3155" t="s">
        <v>37</v>
      </c>
      <c r="N3155">
        <v>116</v>
      </c>
    </row>
    <row r="3156" spans="1:14" x14ac:dyDescent="0.35">
      <c r="A3156" t="s">
        <v>1921</v>
      </c>
      <c r="B3156" t="s">
        <v>45</v>
      </c>
      <c r="C3156" t="s">
        <v>21</v>
      </c>
      <c r="D3156" t="s">
        <v>43</v>
      </c>
      <c r="E3156" t="s">
        <v>65</v>
      </c>
      <c r="F3156" s="2">
        <v>45527</v>
      </c>
      <c r="G3156" s="2">
        <v>29474</v>
      </c>
      <c r="H3156" s="4">
        <v>72852</v>
      </c>
      <c r="I3156" s="4">
        <v>5073</v>
      </c>
      <c r="J3156" s="4">
        <f>Table1[[#This Row],[Basic Salary]]+Table1[[#This Row],[Bonus]]</f>
        <v>77925</v>
      </c>
      <c r="K3156">
        <v>84</v>
      </c>
      <c r="L3156">
        <v>74</v>
      </c>
      <c r="M3156" t="s">
        <v>37</v>
      </c>
      <c r="N3156">
        <v>103</v>
      </c>
    </row>
    <row r="3157" spans="1:14" x14ac:dyDescent="0.35">
      <c r="A3157" t="s">
        <v>2539</v>
      </c>
      <c r="B3157" t="s">
        <v>87</v>
      </c>
      <c r="C3157" t="s">
        <v>21</v>
      </c>
      <c r="D3157" t="s">
        <v>46</v>
      </c>
      <c r="E3157" t="s">
        <v>65</v>
      </c>
      <c r="F3157" s="2">
        <v>42078</v>
      </c>
      <c r="G3157" s="2">
        <v>37542</v>
      </c>
      <c r="H3157" s="4">
        <v>59881</v>
      </c>
      <c r="I3157" s="4">
        <v>18038</v>
      </c>
      <c r="J3157" s="4">
        <f>Table1[[#This Row],[Basic Salary]]+Table1[[#This Row],[Bonus]]</f>
        <v>77919</v>
      </c>
      <c r="K3157">
        <v>90</v>
      </c>
      <c r="L3157">
        <v>48</v>
      </c>
      <c r="M3157" t="s">
        <v>18</v>
      </c>
      <c r="N3157">
        <v>119</v>
      </c>
    </row>
    <row r="3158" spans="1:14" x14ac:dyDescent="0.35">
      <c r="A3158" t="s">
        <v>2449</v>
      </c>
      <c r="B3158" t="s">
        <v>42</v>
      </c>
      <c r="C3158" t="s">
        <v>15</v>
      </c>
      <c r="D3158" t="s">
        <v>43</v>
      </c>
      <c r="E3158" t="s">
        <v>22</v>
      </c>
      <c r="F3158" s="2">
        <v>44622</v>
      </c>
      <c r="G3158" s="2">
        <v>32623</v>
      </c>
      <c r="H3158" s="4">
        <v>72396</v>
      </c>
      <c r="I3158" s="4">
        <v>5492</v>
      </c>
      <c r="J3158" s="4">
        <f>Table1[[#This Row],[Basic Salary]]+Table1[[#This Row],[Bonus]]</f>
        <v>77888</v>
      </c>
      <c r="K3158">
        <v>62</v>
      </c>
      <c r="L3158">
        <v>66</v>
      </c>
      <c r="M3158" t="s">
        <v>53</v>
      </c>
      <c r="N3158">
        <v>117</v>
      </c>
    </row>
    <row r="3159" spans="1:14" x14ac:dyDescent="0.35">
      <c r="A3159" t="s">
        <v>245</v>
      </c>
      <c r="B3159" t="s">
        <v>42</v>
      </c>
      <c r="C3159" t="s">
        <v>21</v>
      </c>
      <c r="D3159" t="s">
        <v>33</v>
      </c>
      <c r="E3159" t="s">
        <v>22</v>
      </c>
      <c r="F3159" s="2">
        <v>44257</v>
      </c>
      <c r="G3159" s="2">
        <v>38103</v>
      </c>
      <c r="H3159" s="4">
        <v>63058</v>
      </c>
      <c r="I3159" s="4">
        <v>14828</v>
      </c>
      <c r="J3159" s="4">
        <f>Table1[[#This Row],[Basic Salary]]+Table1[[#This Row],[Bonus]]</f>
        <v>77886</v>
      </c>
      <c r="K3159">
        <v>70</v>
      </c>
      <c r="L3159">
        <v>85</v>
      </c>
      <c r="M3159" t="s">
        <v>18</v>
      </c>
      <c r="N3159">
        <v>106</v>
      </c>
    </row>
    <row r="3160" spans="1:14" x14ac:dyDescent="0.35">
      <c r="A3160" t="s">
        <v>967</v>
      </c>
      <c r="B3160" t="s">
        <v>48</v>
      </c>
      <c r="C3160" t="s">
        <v>21</v>
      </c>
      <c r="D3160" t="s">
        <v>25</v>
      </c>
      <c r="E3160" t="s">
        <v>26</v>
      </c>
      <c r="F3160" s="2">
        <v>42759</v>
      </c>
      <c r="G3160" s="2">
        <v>29331</v>
      </c>
      <c r="H3160" s="4">
        <v>72555</v>
      </c>
      <c r="I3160" s="4">
        <v>5324</v>
      </c>
      <c r="J3160" s="4">
        <f>Table1[[#This Row],[Basic Salary]]+Table1[[#This Row],[Bonus]]</f>
        <v>77879</v>
      </c>
      <c r="K3160">
        <v>64</v>
      </c>
      <c r="L3160">
        <v>62</v>
      </c>
      <c r="M3160" t="s">
        <v>53</v>
      </c>
      <c r="N3160">
        <v>118</v>
      </c>
    </row>
    <row r="3161" spans="1:14" x14ac:dyDescent="0.35">
      <c r="A3161" t="s">
        <v>2881</v>
      </c>
      <c r="B3161" t="s">
        <v>129</v>
      </c>
      <c r="C3161" t="s">
        <v>15</v>
      </c>
      <c r="D3161" t="s">
        <v>43</v>
      </c>
      <c r="E3161" t="s">
        <v>30</v>
      </c>
      <c r="F3161" s="2">
        <v>45875</v>
      </c>
      <c r="G3161" s="2">
        <v>35000</v>
      </c>
      <c r="H3161" s="4">
        <v>50665</v>
      </c>
      <c r="I3161" s="4">
        <v>27206</v>
      </c>
      <c r="J3161" s="4">
        <f>Table1[[#This Row],[Basic Salary]]+Table1[[#This Row],[Bonus]]</f>
        <v>77871</v>
      </c>
      <c r="K3161">
        <v>99</v>
      </c>
      <c r="L3161">
        <v>84</v>
      </c>
      <c r="M3161" t="s">
        <v>53</v>
      </c>
      <c r="N3161">
        <v>103</v>
      </c>
    </row>
    <row r="3162" spans="1:14" x14ac:dyDescent="0.35">
      <c r="A3162" t="s">
        <v>2624</v>
      </c>
      <c r="B3162" t="s">
        <v>89</v>
      </c>
      <c r="C3162" t="s">
        <v>15</v>
      </c>
      <c r="D3162" t="s">
        <v>33</v>
      </c>
      <c r="E3162" t="s">
        <v>65</v>
      </c>
      <c r="F3162" s="2">
        <v>42305</v>
      </c>
      <c r="G3162" s="2">
        <v>37352</v>
      </c>
      <c r="H3162" s="4">
        <v>70824</v>
      </c>
      <c r="I3162" s="4">
        <v>7035</v>
      </c>
      <c r="J3162" s="4">
        <f>Table1[[#This Row],[Basic Salary]]+Table1[[#This Row],[Bonus]]</f>
        <v>77859</v>
      </c>
      <c r="K3162">
        <v>74</v>
      </c>
      <c r="L3162">
        <v>66</v>
      </c>
      <c r="M3162" t="s">
        <v>53</v>
      </c>
      <c r="N3162">
        <v>119</v>
      </c>
    </row>
    <row r="3163" spans="1:14" x14ac:dyDescent="0.35">
      <c r="A3163" t="s">
        <v>3606</v>
      </c>
      <c r="B3163" t="s">
        <v>129</v>
      </c>
      <c r="C3163" t="s">
        <v>15</v>
      </c>
      <c r="D3163" t="s">
        <v>81</v>
      </c>
      <c r="E3163" t="s">
        <v>17</v>
      </c>
      <c r="F3163" s="2">
        <v>42969</v>
      </c>
      <c r="G3163" s="2">
        <v>35958</v>
      </c>
      <c r="H3163" s="4">
        <v>58467</v>
      </c>
      <c r="I3163" s="4">
        <v>19384</v>
      </c>
      <c r="J3163" s="4">
        <f>Table1[[#This Row],[Basic Salary]]+Table1[[#This Row],[Bonus]]</f>
        <v>77851</v>
      </c>
      <c r="K3163">
        <v>83</v>
      </c>
      <c r="L3163">
        <v>73</v>
      </c>
      <c r="M3163" t="s">
        <v>31</v>
      </c>
      <c r="N3163">
        <v>114</v>
      </c>
    </row>
    <row r="3164" spans="1:14" x14ac:dyDescent="0.35">
      <c r="A3164" t="s">
        <v>4075</v>
      </c>
      <c r="B3164" t="s">
        <v>71</v>
      </c>
      <c r="C3164" t="s">
        <v>21</v>
      </c>
      <c r="D3164" t="s">
        <v>46</v>
      </c>
      <c r="E3164" t="s">
        <v>17</v>
      </c>
      <c r="F3164" s="2">
        <v>42555</v>
      </c>
      <c r="G3164" s="2">
        <v>29865</v>
      </c>
      <c r="H3164" s="4">
        <v>65431</v>
      </c>
      <c r="I3164" s="4">
        <v>12404</v>
      </c>
      <c r="J3164" s="4">
        <f>Table1[[#This Row],[Basic Salary]]+Table1[[#This Row],[Bonus]]</f>
        <v>77835</v>
      </c>
      <c r="K3164">
        <v>95</v>
      </c>
      <c r="L3164">
        <v>57</v>
      </c>
      <c r="M3164" t="s">
        <v>34</v>
      </c>
      <c r="N3164">
        <v>111</v>
      </c>
    </row>
    <row r="3165" spans="1:14" x14ac:dyDescent="0.35">
      <c r="A3165" t="s">
        <v>1385</v>
      </c>
      <c r="B3165" t="s">
        <v>60</v>
      </c>
      <c r="C3165" t="s">
        <v>21</v>
      </c>
      <c r="D3165" t="s">
        <v>16</v>
      </c>
      <c r="E3165" t="s">
        <v>22</v>
      </c>
      <c r="F3165" s="2">
        <v>45765</v>
      </c>
      <c r="G3165" s="2">
        <v>30704</v>
      </c>
      <c r="H3165" s="4">
        <v>48920</v>
      </c>
      <c r="I3165" s="4">
        <v>28905</v>
      </c>
      <c r="J3165" s="4">
        <f>Table1[[#This Row],[Basic Salary]]+Table1[[#This Row],[Bonus]]</f>
        <v>77825</v>
      </c>
      <c r="K3165">
        <v>65</v>
      </c>
      <c r="L3165">
        <v>51</v>
      </c>
      <c r="M3165" t="s">
        <v>31</v>
      </c>
      <c r="N3165">
        <v>119</v>
      </c>
    </row>
    <row r="3166" spans="1:14" x14ac:dyDescent="0.35">
      <c r="A3166" t="s">
        <v>4314</v>
      </c>
      <c r="B3166" t="s">
        <v>89</v>
      </c>
      <c r="C3166" t="s">
        <v>21</v>
      </c>
      <c r="D3166" t="s">
        <v>25</v>
      </c>
      <c r="E3166" t="s">
        <v>30</v>
      </c>
      <c r="F3166" s="2">
        <v>44597</v>
      </c>
      <c r="G3166" s="2">
        <v>40501</v>
      </c>
      <c r="H3166" s="4">
        <v>50943</v>
      </c>
      <c r="I3166" s="4">
        <v>26833</v>
      </c>
      <c r="J3166" s="4">
        <f>Table1[[#This Row],[Basic Salary]]+Table1[[#This Row],[Bonus]]</f>
        <v>77776</v>
      </c>
      <c r="K3166">
        <v>66</v>
      </c>
      <c r="L3166">
        <v>82</v>
      </c>
      <c r="M3166" t="s">
        <v>37</v>
      </c>
      <c r="N3166">
        <v>105</v>
      </c>
    </row>
    <row r="3167" spans="1:14" x14ac:dyDescent="0.35">
      <c r="A3167" t="s">
        <v>4914</v>
      </c>
      <c r="B3167" t="s">
        <v>129</v>
      </c>
      <c r="C3167" t="s">
        <v>15</v>
      </c>
      <c r="D3167" t="s">
        <v>43</v>
      </c>
      <c r="E3167" t="s">
        <v>51</v>
      </c>
      <c r="F3167" s="2">
        <v>43816</v>
      </c>
      <c r="G3167" s="2">
        <v>38380</v>
      </c>
      <c r="H3167" s="4">
        <v>63217</v>
      </c>
      <c r="I3167" s="4">
        <v>14554</v>
      </c>
      <c r="J3167" s="4">
        <f>Table1[[#This Row],[Basic Salary]]+Table1[[#This Row],[Bonus]]</f>
        <v>77771</v>
      </c>
      <c r="K3167">
        <v>71</v>
      </c>
      <c r="L3167">
        <v>79</v>
      </c>
      <c r="M3167" t="s">
        <v>23</v>
      </c>
      <c r="N3167">
        <v>106</v>
      </c>
    </row>
    <row r="3168" spans="1:14" x14ac:dyDescent="0.35">
      <c r="A3168" t="s">
        <v>3755</v>
      </c>
      <c r="B3168" t="s">
        <v>75</v>
      </c>
      <c r="C3168" t="s">
        <v>15</v>
      </c>
      <c r="D3168" t="s">
        <v>16</v>
      </c>
      <c r="E3168" t="s">
        <v>22</v>
      </c>
      <c r="F3168" s="2">
        <v>45077</v>
      </c>
      <c r="G3168" s="2">
        <v>29969</v>
      </c>
      <c r="H3168" s="4">
        <v>52003</v>
      </c>
      <c r="I3168" s="4">
        <v>25748</v>
      </c>
      <c r="J3168" s="4">
        <f>Table1[[#This Row],[Basic Salary]]+Table1[[#This Row],[Bonus]]</f>
        <v>77751</v>
      </c>
      <c r="K3168">
        <v>79</v>
      </c>
      <c r="L3168">
        <v>54</v>
      </c>
      <c r="M3168" t="s">
        <v>31</v>
      </c>
      <c r="N3168">
        <v>110</v>
      </c>
    </row>
    <row r="3169" spans="1:14" x14ac:dyDescent="0.35">
      <c r="A3169" t="s">
        <v>5035</v>
      </c>
      <c r="B3169" t="s">
        <v>69</v>
      </c>
      <c r="C3169" t="s">
        <v>15</v>
      </c>
      <c r="D3169" t="s">
        <v>33</v>
      </c>
      <c r="E3169" t="s">
        <v>22</v>
      </c>
      <c r="F3169" s="2">
        <v>43102</v>
      </c>
      <c r="G3169" s="2">
        <v>35632</v>
      </c>
      <c r="H3169" s="4">
        <v>72542</v>
      </c>
      <c r="I3169" s="4">
        <v>5178</v>
      </c>
      <c r="J3169" s="4">
        <f>Table1[[#This Row],[Basic Salary]]+Table1[[#This Row],[Bonus]]</f>
        <v>77720</v>
      </c>
      <c r="K3169">
        <v>61</v>
      </c>
      <c r="L3169">
        <v>54</v>
      </c>
      <c r="M3169" t="s">
        <v>23</v>
      </c>
      <c r="N3169">
        <v>109</v>
      </c>
    </row>
    <row r="3170" spans="1:14" x14ac:dyDescent="0.35">
      <c r="A3170" t="s">
        <v>3887</v>
      </c>
      <c r="B3170" t="s">
        <v>36</v>
      </c>
      <c r="C3170" t="s">
        <v>21</v>
      </c>
      <c r="D3170" t="s">
        <v>43</v>
      </c>
      <c r="E3170" t="s">
        <v>22</v>
      </c>
      <c r="F3170" s="2">
        <v>43719</v>
      </c>
      <c r="G3170" s="2">
        <v>31605</v>
      </c>
      <c r="H3170" s="4">
        <v>57839</v>
      </c>
      <c r="I3170" s="4">
        <v>19866</v>
      </c>
      <c r="J3170" s="4">
        <f>Table1[[#This Row],[Basic Salary]]+Table1[[#This Row],[Bonus]]</f>
        <v>77705</v>
      </c>
      <c r="K3170">
        <v>80</v>
      </c>
      <c r="L3170">
        <v>61</v>
      </c>
      <c r="M3170" t="s">
        <v>31</v>
      </c>
      <c r="N3170">
        <v>105</v>
      </c>
    </row>
    <row r="3171" spans="1:14" x14ac:dyDescent="0.35">
      <c r="A3171" t="s">
        <v>1843</v>
      </c>
      <c r="B3171" t="s">
        <v>42</v>
      </c>
      <c r="C3171" t="s">
        <v>15</v>
      </c>
      <c r="D3171" t="s">
        <v>46</v>
      </c>
      <c r="E3171" t="s">
        <v>17</v>
      </c>
      <c r="F3171" s="2">
        <v>42129</v>
      </c>
      <c r="G3171" s="2">
        <v>30591</v>
      </c>
      <c r="H3171" s="4">
        <v>67270</v>
      </c>
      <c r="I3171" s="4">
        <v>10404</v>
      </c>
      <c r="J3171" s="4">
        <f>Table1[[#This Row],[Basic Salary]]+Table1[[#This Row],[Bonus]]</f>
        <v>77674</v>
      </c>
      <c r="K3171">
        <v>100</v>
      </c>
      <c r="L3171">
        <v>77</v>
      </c>
      <c r="M3171" t="s">
        <v>53</v>
      </c>
      <c r="N3171">
        <v>103</v>
      </c>
    </row>
    <row r="3172" spans="1:14" x14ac:dyDescent="0.35">
      <c r="A3172" t="s">
        <v>2646</v>
      </c>
      <c r="B3172" t="s">
        <v>95</v>
      </c>
      <c r="C3172" t="s">
        <v>21</v>
      </c>
      <c r="D3172" t="s">
        <v>33</v>
      </c>
      <c r="E3172" t="s">
        <v>22</v>
      </c>
      <c r="F3172" s="2">
        <v>43954</v>
      </c>
      <c r="G3172" s="2">
        <v>37042</v>
      </c>
      <c r="H3172" s="4">
        <v>60735</v>
      </c>
      <c r="I3172" s="4">
        <v>16906</v>
      </c>
      <c r="J3172" s="4">
        <f>Table1[[#This Row],[Basic Salary]]+Table1[[#This Row],[Bonus]]</f>
        <v>77641</v>
      </c>
      <c r="K3172">
        <v>77</v>
      </c>
      <c r="L3172">
        <v>58</v>
      </c>
      <c r="M3172" t="s">
        <v>27</v>
      </c>
      <c r="N3172">
        <v>102</v>
      </c>
    </row>
    <row r="3173" spans="1:14" x14ac:dyDescent="0.35">
      <c r="A3173" t="s">
        <v>408</v>
      </c>
      <c r="B3173" t="s">
        <v>45</v>
      </c>
      <c r="C3173" t="s">
        <v>15</v>
      </c>
      <c r="D3173" t="s">
        <v>81</v>
      </c>
      <c r="E3173" t="s">
        <v>51</v>
      </c>
      <c r="F3173" s="2">
        <v>45348</v>
      </c>
      <c r="G3173" s="2">
        <v>30137</v>
      </c>
      <c r="H3173" s="4">
        <v>53758</v>
      </c>
      <c r="I3173" s="4">
        <v>23864</v>
      </c>
      <c r="J3173" s="4">
        <f>Table1[[#This Row],[Basic Salary]]+Table1[[#This Row],[Bonus]]</f>
        <v>77622</v>
      </c>
      <c r="K3173">
        <v>84</v>
      </c>
      <c r="L3173">
        <v>62</v>
      </c>
      <c r="M3173" t="s">
        <v>34</v>
      </c>
      <c r="N3173">
        <v>106</v>
      </c>
    </row>
    <row r="3174" spans="1:14" x14ac:dyDescent="0.35">
      <c r="A3174" t="s">
        <v>2862</v>
      </c>
      <c r="B3174" t="s">
        <v>95</v>
      </c>
      <c r="C3174" t="s">
        <v>15</v>
      </c>
      <c r="D3174" t="s">
        <v>33</v>
      </c>
      <c r="E3174" t="s">
        <v>51</v>
      </c>
      <c r="F3174" s="2">
        <v>45482</v>
      </c>
      <c r="G3174" s="2">
        <v>35738</v>
      </c>
      <c r="H3174" s="4">
        <v>63765</v>
      </c>
      <c r="I3174" s="4">
        <v>13826</v>
      </c>
      <c r="J3174" s="4">
        <f>Table1[[#This Row],[Basic Salary]]+Table1[[#This Row],[Bonus]]</f>
        <v>77591</v>
      </c>
      <c r="K3174">
        <v>79</v>
      </c>
      <c r="L3174">
        <v>69</v>
      </c>
      <c r="M3174" t="s">
        <v>34</v>
      </c>
      <c r="N3174">
        <v>116</v>
      </c>
    </row>
    <row r="3175" spans="1:14" x14ac:dyDescent="0.35">
      <c r="A3175" t="s">
        <v>5029</v>
      </c>
      <c r="B3175" t="s">
        <v>45</v>
      </c>
      <c r="C3175" t="s">
        <v>15</v>
      </c>
      <c r="D3175" t="s">
        <v>81</v>
      </c>
      <c r="E3175" t="s">
        <v>17</v>
      </c>
      <c r="F3175" s="2">
        <v>42310</v>
      </c>
      <c r="G3175" s="2">
        <v>41168</v>
      </c>
      <c r="H3175" s="4">
        <v>69292</v>
      </c>
      <c r="I3175" s="4">
        <v>8293</v>
      </c>
      <c r="J3175" s="4">
        <f>Table1[[#This Row],[Basic Salary]]+Table1[[#This Row],[Bonus]]</f>
        <v>77585</v>
      </c>
      <c r="K3175">
        <v>73</v>
      </c>
      <c r="L3175">
        <v>54</v>
      </c>
      <c r="M3175" t="s">
        <v>18</v>
      </c>
      <c r="N3175">
        <v>105</v>
      </c>
    </row>
    <row r="3176" spans="1:14" x14ac:dyDescent="0.35">
      <c r="A3176" t="s">
        <v>4828</v>
      </c>
      <c r="B3176" t="s">
        <v>14</v>
      </c>
      <c r="C3176" t="s">
        <v>15</v>
      </c>
      <c r="D3176" t="s">
        <v>16</v>
      </c>
      <c r="E3176" t="s">
        <v>30</v>
      </c>
      <c r="F3176" s="2">
        <v>42653</v>
      </c>
      <c r="G3176" s="2">
        <v>36634</v>
      </c>
      <c r="H3176" s="4">
        <v>48161</v>
      </c>
      <c r="I3176" s="4">
        <v>29422</v>
      </c>
      <c r="J3176" s="4">
        <f>Table1[[#This Row],[Basic Salary]]+Table1[[#This Row],[Bonus]]</f>
        <v>77583</v>
      </c>
      <c r="K3176">
        <v>83</v>
      </c>
      <c r="L3176">
        <v>79</v>
      </c>
      <c r="M3176" t="s">
        <v>27</v>
      </c>
      <c r="N3176">
        <v>118</v>
      </c>
    </row>
    <row r="3177" spans="1:14" x14ac:dyDescent="0.35">
      <c r="A3177" t="s">
        <v>2508</v>
      </c>
      <c r="B3177" t="s">
        <v>75</v>
      </c>
      <c r="C3177" t="s">
        <v>21</v>
      </c>
      <c r="D3177" t="s">
        <v>25</v>
      </c>
      <c r="E3177" t="s">
        <v>51</v>
      </c>
      <c r="F3177" s="2">
        <v>42026</v>
      </c>
      <c r="G3177" s="2">
        <v>38067</v>
      </c>
      <c r="H3177" s="4">
        <v>54136</v>
      </c>
      <c r="I3177" s="4">
        <v>23442</v>
      </c>
      <c r="J3177" s="4">
        <f>Table1[[#This Row],[Basic Salary]]+Table1[[#This Row],[Bonus]]</f>
        <v>77578</v>
      </c>
      <c r="K3177">
        <v>62</v>
      </c>
      <c r="L3177">
        <v>87</v>
      </c>
      <c r="M3177" t="s">
        <v>27</v>
      </c>
      <c r="N3177">
        <v>111</v>
      </c>
    </row>
    <row r="3178" spans="1:14" x14ac:dyDescent="0.35">
      <c r="A3178" t="s">
        <v>3247</v>
      </c>
      <c r="B3178" t="s">
        <v>50</v>
      </c>
      <c r="C3178" t="s">
        <v>15</v>
      </c>
      <c r="D3178" t="s">
        <v>46</v>
      </c>
      <c r="E3178" t="s">
        <v>51</v>
      </c>
      <c r="F3178" s="2">
        <v>45394</v>
      </c>
      <c r="G3178" s="2">
        <v>34104</v>
      </c>
      <c r="H3178" s="4">
        <v>50182</v>
      </c>
      <c r="I3178" s="4">
        <v>27362</v>
      </c>
      <c r="J3178" s="4">
        <f>Table1[[#This Row],[Basic Salary]]+Table1[[#This Row],[Bonus]]</f>
        <v>77544</v>
      </c>
      <c r="K3178">
        <v>99</v>
      </c>
      <c r="L3178">
        <v>80</v>
      </c>
      <c r="M3178" t="s">
        <v>53</v>
      </c>
      <c r="N3178">
        <v>101</v>
      </c>
    </row>
    <row r="3179" spans="1:14" x14ac:dyDescent="0.35">
      <c r="A3179" t="s">
        <v>1796</v>
      </c>
      <c r="B3179" t="s">
        <v>85</v>
      </c>
      <c r="C3179" t="s">
        <v>21</v>
      </c>
      <c r="D3179" t="s">
        <v>16</v>
      </c>
      <c r="E3179" t="s">
        <v>22</v>
      </c>
      <c r="F3179" s="2">
        <v>43172</v>
      </c>
      <c r="G3179" s="2">
        <v>34590</v>
      </c>
      <c r="H3179" s="4">
        <v>49218</v>
      </c>
      <c r="I3179" s="4">
        <v>28324</v>
      </c>
      <c r="J3179" s="4">
        <f>Table1[[#This Row],[Basic Salary]]+Table1[[#This Row],[Bonus]]</f>
        <v>77542</v>
      </c>
      <c r="K3179">
        <v>65</v>
      </c>
      <c r="L3179">
        <v>95</v>
      </c>
      <c r="M3179" t="s">
        <v>37</v>
      </c>
      <c r="N3179">
        <v>117</v>
      </c>
    </row>
    <row r="3180" spans="1:14" x14ac:dyDescent="0.35">
      <c r="A3180" t="s">
        <v>595</v>
      </c>
      <c r="B3180" t="s">
        <v>57</v>
      </c>
      <c r="C3180" t="s">
        <v>15</v>
      </c>
      <c r="D3180" t="s">
        <v>40</v>
      </c>
      <c r="E3180" t="s">
        <v>26</v>
      </c>
      <c r="F3180" s="2">
        <v>44796</v>
      </c>
      <c r="G3180" s="2">
        <v>34334</v>
      </c>
      <c r="H3180" s="4">
        <v>67344</v>
      </c>
      <c r="I3180" s="4">
        <v>10197</v>
      </c>
      <c r="J3180" s="4">
        <f>Table1[[#This Row],[Basic Salary]]+Table1[[#This Row],[Bonus]]</f>
        <v>77541</v>
      </c>
      <c r="K3180">
        <v>100</v>
      </c>
      <c r="L3180">
        <v>86</v>
      </c>
      <c r="M3180" t="s">
        <v>53</v>
      </c>
      <c r="N3180">
        <v>118</v>
      </c>
    </row>
    <row r="3181" spans="1:14" x14ac:dyDescent="0.35">
      <c r="A3181" t="s">
        <v>1562</v>
      </c>
      <c r="B3181" t="s">
        <v>57</v>
      </c>
      <c r="C3181" t="s">
        <v>21</v>
      </c>
      <c r="D3181" t="s">
        <v>46</v>
      </c>
      <c r="E3181" t="s">
        <v>51</v>
      </c>
      <c r="F3181" s="2">
        <v>44639</v>
      </c>
      <c r="G3181" s="2">
        <v>32513</v>
      </c>
      <c r="H3181" s="4">
        <v>62035</v>
      </c>
      <c r="I3181" s="4">
        <v>15496</v>
      </c>
      <c r="J3181" s="4">
        <f>Table1[[#This Row],[Basic Salary]]+Table1[[#This Row],[Bonus]]</f>
        <v>77531</v>
      </c>
      <c r="K3181">
        <v>68</v>
      </c>
      <c r="L3181">
        <v>68</v>
      </c>
      <c r="M3181" t="s">
        <v>34</v>
      </c>
      <c r="N3181">
        <v>107</v>
      </c>
    </row>
    <row r="3182" spans="1:14" x14ac:dyDescent="0.35">
      <c r="A3182" t="s">
        <v>4843</v>
      </c>
      <c r="B3182" t="s">
        <v>93</v>
      </c>
      <c r="C3182" t="s">
        <v>21</v>
      </c>
      <c r="D3182" t="s">
        <v>81</v>
      </c>
      <c r="E3182" t="s">
        <v>51</v>
      </c>
      <c r="F3182" s="2">
        <v>45536</v>
      </c>
      <c r="G3182" s="2">
        <v>40415</v>
      </c>
      <c r="H3182" s="4">
        <v>57109</v>
      </c>
      <c r="I3182" s="4">
        <v>20411</v>
      </c>
      <c r="J3182" s="4">
        <f>Table1[[#This Row],[Basic Salary]]+Table1[[#This Row],[Bonus]]</f>
        <v>77520</v>
      </c>
      <c r="K3182">
        <v>83</v>
      </c>
      <c r="L3182">
        <v>79</v>
      </c>
      <c r="M3182" t="s">
        <v>34</v>
      </c>
      <c r="N3182">
        <v>101</v>
      </c>
    </row>
    <row r="3183" spans="1:14" x14ac:dyDescent="0.35">
      <c r="A3183" t="s">
        <v>1935</v>
      </c>
      <c r="B3183" t="s">
        <v>42</v>
      </c>
      <c r="C3183" t="s">
        <v>15</v>
      </c>
      <c r="D3183" t="s">
        <v>25</v>
      </c>
      <c r="E3183" t="s">
        <v>30</v>
      </c>
      <c r="F3183" s="2">
        <v>45690</v>
      </c>
      <c r="G3183" s="2">
        <v>38097</v>
      </c>
      <c r="H3183" s="4">
        <v>48056</v>
      </c>
      <c r="I3183" s="4">
        <v>29460</v>
      </c>
      <c r="J3183" s="4">
        <f>Table1[[#This Row],[Basic Salary]]+Table1[[#This Row],[Bonus]]</f>
        <v>77516</v>
      </c>
      <c r="K3183">
        <v>81</v>
      </c>
      <c r="L3183">
        <v>94</v>
      </c>
      <c r="M3183" t="s">
        <v>31</v>
      </c>
      <c r="N3183">
        <v>109</v>
      </c>
    </row>
    <row r="3184" spans="1:14" x14ac:dyDescent="0.35">
      <c r="A3184" t="s">
        <v>2256</v>
      </c>
      <c r="B3184" t="s">
        <v>93</v>
      </c>
      <c r="C3184" t="s">
        <v>21</v>
      </c>
      <c r="D3184" t="s">
        <v>25</v>
      </c>
      <c r="E3184" t="s">
        <v>30</v>
      </c>
      <c r="F3184" s="2">
        <v>42244</v>
      </c>
      <c r="G3184" s="2">
        <v>31763</v>
      </c>
      <c r="H3184" s="4">
        <v>54934</v>
      </c>
      <c r="I3184" s="4">
        <v>22582</v>
      </c>
      <c r="J3184" s="4">
        <f>Table1[[#This Row],[Basic Salary]]+Table1[[#This Row],[Bonus]]</f>
        <v>77516</v>
      </c>
      <c r="K3184">
        <v>83</v>
      </c>
      <c r="L3184">
        <v>100</v>
      </c>
      <c r="M3184" t="s">
        <v>53</v>
      </c>
      <c r="N3184">
        <v>106</v>
      </c>
    </row>
    <row r="3185" spans="1:14" x14ac:dyDescent="0.35">
      <c r="A3185" t="s">
        <v>4894</v>
      </c>
      <c r="B3185" t="s">
        <v>89</v>
      </c>
      <c r="C3185" t="s">
        <v>21</v>
      </c>
      <c r="D3185" t="s">
        <v>33</v>
      </c>
      <c r="E3185" t="s">
        <v>51</v>
      </c>
      <c r="F3185" s="2">
        <v>42217</v>
      </c>
      <c r="G3185" s="2">
        <v>38388</v>
      </c>
      <c r="H3185" s="4">
        <v>65914</v>
      </c>
      <c r="I3185" s="4">
        <v>11578</v>
      </c>
      <c r="J3185" s="4">
        <f>Table1[[#This Row],[Basic Salary]]+Table1[[#This Row],[Bonus]]</f>
        <v>77492</v>
      </c>
      <c r="K3185">
        <v>91</v>
      </c>
      <c r="L3185">
        <v>81</v>
      </c>
      <c r="M3185" t="s">
        <v>53</v>
      </c>
      <c r="N3185">
        <v>110</v>
      </c>
    </row>
    <row r="3186" spans="1:14" x14ac:dyDescent="0.35">
      <c r="A3186" t="s">
        <v>894</v>
      </c>
      <c r="B3186" t="s">
        <v>95</v>
      </c>
      <c r="C3186" t="s">
        <v>21</v>
      </c>
      <c r="D3186" t="s">
        <v>16</v>
      </c>
      <c r="E3186" t="s">
        <v>26</v>
      </c>
      <c r="F3186" s="2">
        <v>45867</v>
      </c>
      <c r="G3186" s="2">
        <v>37310</v>
      </c>
      <c r="H3186" s="4">
        <v>64800</v>
      </c>
      <c r="I3186" s="4">
        <v>12691</v>
      </c>
      <c r="J3186" s="4">
        <f>Table1[[#This Row],[Basic Salary]]+Table1[[#This Row],[Bonus]]</f>
        <v>77491</v>
      </c>
      <c r="K3186">
        <v>73</v>
      </c>
      <c r="L3186">
        <v>75</v>
      </c>
      <c r="M3186" t="s">
        <v>53</v>
      </c>
      <c r="N3186">
        <v>101</v>
      </c>
    </row>
    <row r="3187" spans="1:14" x14ac:dyDescent="0.35">
      <c r="A3187" t="s">
        <v>2190</v>
      </c>
      <c r="B3187" t="s">
        <v>62</v>
      </c>
      <c r="C3187" t="s">
        <v>21</v>
      </c>
      <c r="D3187" t="s">
        <v>46</v>
      </c>
      <c r="E3187" t="s">
        <v>22</v>
      </c>
      <c r="F3187" s="2">
        <v>43237</v>
      </c>
      <c r="G3187" s="2">
        <v>34410</v>
      </c>
      <c r="H3187" s="4">
        <v>65494</v>
      </c>
      <c r="I3187" s="4">
        <v>11995</v>
      </c>
      <c r="J3187" s="4">
        <f>Table1[[#This Row],[Basic Salary]]+Table1[[#This Row],[Bonus]]</f>
        <v>77489</v>
      </c>
      <c r="K3187">
        <v>63</v>
      </c>
      <c r="L3187">
        <v>68</v>
      </c>
      <c r="M3187" t="s">
        <v>23</v>
      </c>
      <c r="N3187">
        <v>114</v>
      </c>
    </row>
    <row r="3188" spans="1:14" x14ac:dyDescent="0.35">
      <c r="A3188" t="s">
        <v>1560</v>
      </c>
      <c r="B3188" t="s">
        <v>42</v>
      </c>
      <c r="C3188" t="s">
        <v>15</v>
      </c>
      <c r="D3188" t="s">
        <v>81</v>
      </c>
      <c r="E3188" t="s">
        <v>65</v>
      </c>
      <c r="F3188" s="2">
        <v>43502</v>
      </c>
      <c r="G3188" s="2">
        <v>31537</v>
      </c>
      <c r="H3188" s="4">
        <v>56385</v>
      </c>
      <c r="I3188" s="4">
        <v>21081</v>
      </c>
      <c r="J3188" s="4">
        <f>Table1[[#This Row],[Basic Salary]]+Table1[[#This Row],[Bonus]]</f>
        <v>77466</v>
      </c>
      <c r="K3188">
        <v>72</v>
      </c>
      <c r="L3188">
        <v>90</v>
      </c>
      <c r="M3188" t="s">
        <v>27</v>
      </c>
      <c r="N3188">
        <v>102</v>
      </c>
    </row>
    <row r="3189" spans="1:14" x14ac:dyDescent="0.35">
      <c r="A3189" t="s">
        <v>3464</v>
      </c>
      <c r="B3189" t="s">
        <v>45</v>
      </c>
      <c r="C3189" t="s">
        <v>21</v>
      </c>
      <c r="D3189" t="s">
        <v>43</v>
      </c>
      <c r="E3189" t="s">
        <v>17</v>
      </c>
      <c r="F3189" s="2">
        <v>45771</v>
      </c>
      <c r="G3189" s="2">
        <v>37665</v>
      </c>
      <c r="H3189" s="4">
        <v>52433</v>
      </c>
      <c r="I3189" s="4">
        <v>25028</v>
      </c>
      <c r="J3189" s="4">
        <f>Table1[[#This Row],[Basic Salary]]+Table1[[#This Row],[Bonus]]</f>
        <v>77461</v>
      </c>
      <c r="K3189">
        <v>93</v>
      </c>
      <c r="L3189">
        <v>61</v>
      </c>
      <c r="M3189" t="s">
        <v>18</v>
      </c>
      <c r="N3189">
        <v>119</v>
      </c>
    </row>
    <row r="3190" spans="1:14" x14ac:dyDescent="0.35">
      <c r="A3190" t="s">
        <v>3954</v>
      </c>
      <c r="B3190" t="s">
        <v>89</v>
      </c>
      <c r="C3190" t="s">
        <v>15</v>
      </c>
      <c r="D3190" t="s">
        <v>43</v>
      </c>
      <c r="E3190" t="s">
        <v>22</v>
      </c>
      <c r="F3190" s="2">
        <v>44888</v>
      </c>
      <c r="G3190" s="2">
        <v>34614</v>
      </c>
      <c r="H3190" s="4">
        <v>48288</v>
      </c>
      <c r="I3190" s="4">
        <v>29173</v>
      </c>
      <c r="J3190" s="4">
        <f>Table1[[#This Row],[Basic Salary]]+Table1[[#This Row],[Bonus]]</f>
        <v>77461</v>
      </c>
      <c r="K3190">
        <v>79</v>
      </c>
      <c r="L3190">
        <v>77</v>
      </c>
      <c r="M3190" t="s">
        <v>37</v>
      </c>
      <c r="N3190">
        <v>106</v>
      </c>
    </row>
    <row r="3191" spans="1:14" x14ac:dyDescent="0.35">
      <c r="A3191" t="s">
        <v>3295</v>
      </c>
      <c r="B3191" t="s">
        <v>50</v>
      </c>
      <c r="C3191" t="s">
        <v>21</v>
      </c>
      <c r="D3191" t="s">
        <v>81</v>
      </c>
      <c r="E3191" t="s">
        <v>22</v>
      </c>
      <c r="F3191" s="2">
        <v>42321</v>
      </c>
      <c r="G3191" s="2">
        <v>36255</v>
      </c>
      <c r="H3191" s="4">
        <v>52657</v>
      </c>
      <c r="I3191" s="4">
        <v>24803</v>
      </c>
      <c r="J3191" s="4">
        <f>Table1[[#This Row],[Basic Salary]]+Table1[[#This Row],[Bonus]]</f>
        <v>77460</v>
      </c>
      <c r="K3191">
        <v>88</v>
      </c>
      <c r="L3191">
        <v>45</v>
      </c>
      <c r="M3191" t="s">
        <v>31</v>
      </c>
      <c r="N3191">
        <v>120</v>
      </c>
    </row>
    <row r="3192" spans="1:14" x14ac:dyDescent="0.35">
      <c r="A3192" t="s">
        <v>471</v>
      </c>
      <c r="B3192" t="s">
        <v>20</v>
      </c>
      <c r="C3192" t="s">
        <v>15</v>
      </c>
      <c r="D3192" t="s">
        <v>81</v>
      </c>
      <c r="E3192" t="s">
        <v>17</v>
      </c>
      <c r="F3192" s="2">
        <v>42951</v>
      </c>
      <c r="G3192" s="2">
        <v>36704</v>
      </c>
      <c r="H3192" s="4">
        <v>63800</v>
      </c>
      <c r="I3192" s="4">
        <v>13654</v>
      </c>
      <c r="J3192" s="4">
        <f>Table1[[#This Row],[Basic Salary]]+Table1[[#This Row],[Bonus]]</f>
        <v>77454</v>
      </c>
      <c r="K3192">
        <v>89</v>
      </c>
      <c r="L3192">
        <v>43</v>
      </c>
      <c r="M3192" t="s">
        <v>53</v>
      </c>
      <c r="N3192">
        <v>106</v>
      </c>
    </row>
    <row r="3193" spans="1:14" x14ac:dyDescent="0.35">
      <c r="A3193" t="s">
        <v>3060</v>
      </c>
      <c r="B3193" t="s">
        <v>93</v>
      </c>
      <c r="C3193" t="s">
        <v>21</v>
      </c>
      <c r="D3193" t="s">
        <v>33</v>
      </c>
      <c r="E3193" t="s">
        <v>51</v>
      </c>
      <c r="F3193" s="2">
        <v>45424</v>
      </c>
      <c r="G3193" s="2">
        <v>30143</v>
      </c>
      <c r="H3193" s="4">
        <v>56807</v>
      </c>
      <c r="I3193" s="4">
        <v>20604</v>
      </c>
      <c r="J3193" s="4">
        <f>Table1[[#This Row],[Basic Salary]]+Table1[[#This Row],[Bonus]]</f>
        <v>77411</v>
      </c>
      <c r="K3193">
        <v>70</v>
      </c>
      <c r="L3193">
        <v>78</v>
      </c>
      <c r="M3193" t="s">
        <v>31</v>
      </c>
      <c r="N3193">
        <v>110</v>
      </c>
    </row>
    <row r="3194" spans="1:14" x14ac:dyDescent="0.35">
      <c r="A3194" t="s">
        <v>1769</v>
      </c>
      <c r="B3194" t="s">
        <v>89</v>
      </c>
      <c r="C3194" t="s">
        <v>15</v>
      </c>
      <c r="D3194" t="s">
        <v>81</v>
      </c>
      <c r="E3194" t="s">
        <v>65</v>
      </c>
      <c r="F3194" s="2">
        <v>43605</v>
      </c>
      <c r="G3194" s="2">
        <v>32358</v>
      </c>
      <c r="H3194" s="4">
        <v>70231</v>
      </c>
      <c r="I3194" s="4">
        <v>7164</v>
      </c>
      <c r="J3194" s="4">
        <f>Table1[[#This Row],[Basic Salary]]+Table1[[#This Row],[Bonus]]</f>
        <v>77395</v>
      </c>
      <c r="K3194">
        <v>63</v>
      </c>
      <c r="L3194">
        <v>42</v>
      </c>
      <c r="M3194" t="s">
        <v>34</v>
      </c>
      <c r="N3194">
        <v>109</v>
      </c>
    </row>
    <row r="3195" spans="1:14" x14ac:dyDescent="0.35">
      <c r="A3195" t="s">
        <v>603</v>
      </c>
      <c r="B3195" t="s">
        <v>50</v>
      </c>
      <c r="C3195" t="s">
        <v>15</v>
      </c>
      <c r="D3195" t="s">
        <v>16</v>
      </c>
      <c r="E3195" t="s">
        <v>51</v>
      </c>
      <c r="F3195" s="2">
        <v>42639</v>
      </c>
      <c r="G3195" s="2">
        <v>36583</v>
      </c>
      <c r="H3195" s="4">
        <v>63754</v>
      </c>
      <c r="I3195" s="4">
        <v>13629</v>
      </c>
      <c r="J3195" s="4">
        <f>Table1[[#This Row],[Basic Salary]]+Table1[[#This Row],[Bonus]]</f>
        <v>77383</v>
      </c>
      <c r="K3195">
        <v>94</v>
      </c>
      <c r="L3195">
        <v>63</v>
      </c>
      <c r="M3195" t="s">
        <v>27</v>
      </c>
      <c r="N3195">
        <v>101</v>
      </c>
    </row>
    <row r="3196" spans="1:14" x14ac:dyDescent="0.35">
      <c r="A3196" t="s">
        <v>2141</v>
      </c>
      <c r="B3196" t="s">
        <v>75</v>
      </c>
      <c r="C3196" t="s">
        <v>21</v>
      </c>
      <c r="D3196" t="s">
        <v>81</v>
      </c>
      <c r="E3196" t="s">
        <v>22</v>
      </c>
      <c r="F3196" s="2">
        <v>45192</v>
      </c>
      <c r="G3196" s="2">
        <v>40615</v>
      </c>
      <c r="H3196" s="4">
        <v>56671</v>
      </c>
      <c r="I3196" s="4">
        <v>20695</v>
      </c>
      <c r="J3196" s="4">
        <f>Table1[[#This Row],[Basic Salary]]+Table1[[#This Row],[Bonus]]</f>
        <v>77366</v>
      </c>
      <c r="K3196">
        <v>92</v>
      </c>
      <c r="L3196">
        <v>57</v>
      </c>
      <c r="M3196" t="s">
        <v>18</v>
      </c>
      <c r="N3196">
        <v>105</v>
      </c>
    </row>
    <row r="3197" spans="1:14" x14ac:dyDescent="0.35">
      <c r="A3197" t="s">
        <v>2215</v>
      </c>
      <c r="B3197" t="s">
        <v>45</v>
      </c>
      <c r="C3197" t="s">
        <v>21</v>
      </c>
      <c r="D3197" t="s">
        <v>46</v>
      </c>
      <c r="E3197" t="s">
        <v>22</v>
      </c>
      <c r="F3197" s="2">
        <v>44680</v>
      </c>
      <c r="G3197" s="2">
        <v>38423</v>
      </c>
      <c r="H3197" s="4">
        <v>67461</v>
      </c>
      <c r="I3197" s="4">
        <v>9865</v>
      </c>
      <c r="J3197" s="4">
        <f>Table1[[#This Row],[Basic Salary]]+Table1[[#This Row],[Bonus]]</f>
        <v>77326</v>
      </c>
      <c r="K3197">
        <v>60</v>
      </c>
      <c r="L3197">
        <v>96</v>
      </c>
      <c r="M3197" t="s">
        <v>18</v>
      </c>
      <c r="N3197">
        <v>103</v>
      </c>
    </row>
    <row r="3198" spans="1:14" x14ac:dyDescent="0.35">
      <c r="A3198" t="s">
        <v>1965</v>
      </c>
      <c r="B3198" t="s">
        <v>39</v>
      </c>
      <c r="C3198" t="s">
        <v>15</v>
      </c>
      <c r="D3198" t="s">
        <v>46</v>
      </c>
      <c r="E3198" t="s">
        <v>51</v>
      </c>
      <c r="F3198" s="2">
        <v>45863</v>
      </c>
      <c r="G3198" s="2">
        <v>29756</v>
      </c>
      <c r="H3198" s="4">
        <v>67655</v>
      </c>
      <c r="I3198" s="4">
        <v>9667</v>
      </c>
      <c r="J3198" s="4">
        <f>Table1[[#This Row],[Basic Salary]]+Table1[[#This Row],[Bonus]]</f>
        <v>77322</v>
      </c>
      <c r="K3198">
        <v>99</v>
      </c>
      <c r="L3198">
        <v>45</v>
      </c>
      <c r="M3198" t="s">
        <v>23</v>
      </c>
      <c r="N3198">
        <v>115</v>
      </c>
    </row>
    <row r="3199" spans="1:14" x14ac:dyDescent="0.35">
      <c r="A3199" t="s">
        <v>1219</v>
      </c>
      <c r="B3199" t="s">
        <v>57</v>
      </c>
      <c r="C3199" t="s">
        <v>15</v>
      </c>
      <c r="D3199" t="s">
        <v>43</v>
      </c>
      <c r="E3199" t="s">
        <v>26</v>
      </c>
      <c r="F3199" s="2">
        <v>44713</v>
      </c>
      <c r="G3199" s="2">
        <v>37250</v>
      </c>
      <c r="H3199" s="4">
        <v>61771</v>
      </c>
      <c r="I3199" s="4">
        <v>15548</v>
      </c>
      <c r="J3199" s="4">
        <f>Table1[[#This Row],[Basic Salary]]+Table1[[#This Row],[Bonus]]</f>
        <v>77319</v>
      </c>
      <c r="K3199">
        <v>90</v>
      </c>
      <c r="L3199">
        <v>54</v>
      </c>
      <c r="M3199" t="s">
        <v>53</v>
      </c>
      <c r="N3199">
        <v>109</v>
      </c>
    </row>
    <row r="3200" spans="1:14" x14ac:dyDescent="0.35">
      <c r="A3200" t="s">
        <v>3809</v>
      </c>
      <c r="B3200" t="s">
        <v>95</v>
      </c>
      <c r="C3200" t="s">
        <v>15</v>
      </c>
      <c r="D3200" t="s">
        <v>25</v>
      </c>
      <c r="E3200" t="s">
        <v>17</v>
      </c>
      <c r="F3200" s="2">
        <v>43639</v>
      </c>
      <c r="G3200" s="2">
        <v>30775</v>
      </c>
      <c r="H3200" s="4">
        <v>53628</v>
      </c>
      <c r="I3200" s="4">
        <v>23677</v>
      </c>
      <c r="J3200" s="4">
        <f>Table1[[#This Row],[Basic Salary]]+Table1[[#This Row],[Bonus]]</f>
        <v>77305</v>
      </c>
      <c r="K3200">
        <v>67</v>
      </c>
      <c r="L3200">
        <v>48</v>
      </c>
      <c r="M3200" t="s">
        <v>37</v>
      </c>
      <c r="N3200">
        <v>116</v>
      </c>
    </row>
    <row r="3201" spans="1:14" x14ac:dyDescent="0.35">
      <c r="A3201" t="s">
        <v>3613</v>
      </c>
      <c r="B3201" t="s">
        <v>48</v>
      </c>
      <c r="C3201" t="s">
        <v>21</v>
      </c>
      <c r="D3201" t="s">
        <v>40</v>
      </c>
      <c r="E3201" t="s">
        <v>30</v>
      </c>
      <c r="F3201" s="2">
        <v>45731</v>
      </c>
      <c r="G3201" s="2">
        <v>33451</v>
      </c>
      <c r="H3201" s="4">
        <v>47996</v>
      </c>
      <c r="I3201" s="4">
        <v>29298</v>
      </c>
      <c r="J3201" s="4">
        <f>Table1[[#This Row],[Basic Salary]]+Table1[[#This Row],[Bonus]]</f>
        <v>77294</v>
      </c>
      <c r="K3201">
        <v>85</v>
      </c>
      <c r="L3201">
        <v>72</v>
      </c>
      <c r="M3201" t="s">
        <v>37</v>
      </c>
      <c r="N3201">
        <v>113</v>
      </c>
    </row>
    <row r="3202" spans="1:14" x14ac:dyDescent="0.35">
      <c r="A3202" t="s">
        <v>731</v>
      </c>
      <c r="B3202" t="s">
        <v>87</v>
      </c>
      <c r="C3202" t="s">
        <v>15</v>
      </c>
      <c r="D3202" t="s">
        <v>25</v>
      </c>
      <c r="E3202" t="s">
        <v>22</v>
      </c>
      <c r="F3202" s="2">
        <v>44953</v>
      </c>
      <c r="G3202" s="2">
        <v>38935</v>
      </c>
      <c r="H3202" s="4">
        <v>56258</v>
      </c>
      <c r="I3202" s="4">
        <v>21031</v>
      </c>
      <c r="J3202" s="4">
        <f>Table1[[#This Row],[Basic Salary]]+Table1[[#This Row],[Bonus]]</f>
        <v>77289</v>
      </c>
      <c r="K3202">
        <v>84</v>
      </c>
      <c r="L3202">
        <v>44</v>
      </c>
      <c r="M3202" t="s">
        <v>34</v>
      </c>
      <c r="N3202">
        <v>118</v>
      </c>
    </row>
    <row r="3203" spans="1:14" x14ac:dyDescent="0.35">
      <c r="A3203" t="s">
        <v>1725</v>
      </c>
      <c r="B3203" t="s">
        <v>69</v>
      </c>
      <c r="C3203" t="s">
        <v>15</v>
      </c>
      <c r="D3203" t="s">
        <v>40</v>
      </c>
      <c r="E3203" t="s">
        <v>30</v>
      </c>
      <c r="F3203" s="2">
        <v>43431</v>
      </c>
      <c r="G3203" s="2">
        <v>32965</v>
      </c>
      <c r="H3203" s="4">
        <v>60274</v>
      </c>
      <c r="I3203" s="4">
        <v>17012</v>
      </c>
      <c r="J3203" s="4">
        <f>Table1[[#This Row],[Basic Salary]]+Table1[[#This Row],[Bonus]]</f>
        <v>77286</v>
      </c>
      <c r="K3203">
        <v>76</v>
      </c>
      <c r="L3203">
        <v>70</v>
      </c>
      <c r="M3203" t="s">
        <v>37</v>
      </c>
      <c r="N3203">
        <v>106</v>
      </c>
    </row>
    <row r="3204" spans="1:14" x14ac:dyDescent="0.35">
      <c r="A3204" t="s">
        <v>2638</v>
      </c>
      <c r="B3204" t="s">
        <v>87</v>
      </c>
      <c r="C3204" t="s">
        <v>21</v>
      </c>
      <c r="D3204" t="s">
        <v>81</v>
      </c>
      <c r="E3204" t="s">
        <v>65</v>
      </c>
      <c r="F3204" s="2">
        <v>44495</v>
      </c>
      <c r="G3204" s="2">
        <v>40653</v>
      </c>
      <c r="H3204" s="4">
        <v>69295</v>
      </c>
      <c r="I3204" s="4">
        <v>7966</v>
      </c>
      <c r="J3204" s="4">
        <f>Table1[[#This Row],[Basic Salary]]+Table1[[#This Row],[Bonus]]</f>
        <v>77261</v>
      </c>
      <c r="K3204">
        <v>84</v>
      </c>
      <c r="L3204">
        <v>58</v>
      </c>
      <c r="M3204" t="s">
        <v>18</v>
      </c>
      <c r="N3204">
        <v>114</v>
      </c>
    </row>
    <row r="3205" spans="1:14" x14ac:dyDescent="0.35">
      <c r="A3205" t="s">
        <v>4157</v>
      </c>
      <c r="B3205" t="s">
        <v>93</v>
      </c>
      <c r="C3205" t="s">
        <v>21</v>
      </c>
      <c r="D3205" t="s">
        <v>16</v>
      </c>
      <c r="E3205" t="s">
        <v>30</v>
      </c>
      <c r="F3205" s="2">
        <v>42594</v>
      </c>
      <c r="G3205" s="2">
        <v>36260</v>
      </c>
      <c r="H3205" s="4">
        <v>65224</v>
      </c>
      <c r="I3205" s="4">
        <v>12012</v>
      </c>
      <c r="J3205" s="4">
        <f>Table1[[#This Row],[Basic Salary]]+Table1[[#This Row],[Bonus]]</f>
        <v>77236</v>
      </c>
      <c r="K3205">
        <v>63</v>
      </c>
      <c r="L3205">
        <v>51</v>
      </c>
      <c r="M3205" t="s">
        <v>23</v>
      </c>
      <c r="N3205">
        <v>116</v>
      </c>
    </row>
    <row r="3206" spans="1:14" x14ac:dyDescent="0.35">
      <c r="A3206" t="s">
        <v>4302</v>
      </c>
      <c r="B3206" t="s">
        <v>95</v>
      </c>
      <c r="C3206" t="s">
        <v>15</v>
      </c>
      <c r="D3206" t="s">
        <v>43</v>
      </c>
      <c r="E3206" t="s">
        <v>51</v>
      </c>
      <c r="F3206" s="2">
        <v>45536</v>
      </c>
      <c r="G3206" s="2">
        <v>36188</v>
      </c>
      <c r="H3206" s="4">
        <v>56944</v>
      </c>
      <c r="I3206" s="4">
        <v>20292</v>
      </c>
      <c r="J3206" s="4">
        <f>Table1[[#This Row],[Basic Salary]]+Table1[[#This Row],[Bonus]]</f>
        <v>77236</v>
      </c>
      <c r="K3206">
        <v>61</v>
      </c>
      <c r="L3206">
        <v>93</v>
      </c>
      <c r="M3206" t="s">
        <v>23</v>
      </c>
      <c r="N3206">
        <v>112</v>
      </c>
    </row>
    <row r="3207" spans="1:14" x14ac:dyDescent="0.35">
      <c r="A3207" t="s">
        <v>1284</v>
      </c>
      <c r="B3207" t="s">
        <v>57</v>
      </c>
      <c r="C3207" t="s">
        <v>15</v>
      </c>
      <c r="D3207" t="s">
        <v>33</v>
      </c>
      <c r="E3207" t="s">
        <v>30</v>
      </c>
      <c r="F3207" s="2">
        <v>43772</v>
      </c>
      <c r="G3207" s="2">
        <v>37045</v>
      </c>
      <c r="H3207" s="4">
        <v>64769</v>
      </c>
      <c r="I3207" s="4">
        <v>12463</v>
      </c>
      <c r="J3207" s="4">
        <f>Table1[[#This Row],[Basic Salary]]+Table1[[#This Row],[Bonus]]</f>
        <v>77232</v>
      </c>
      <c r="K3207">
        <v>61</v>
      </c>
      <c r="L3207">
        <v>99</v>
      </c>
      <c r="M3207" t="s">
        <v>53</v>
      </c>
      <c r="N3207">
        <v>101</v>
      </c>
    </row>
    <row r="3208" spans="1:14" x14ac:dyDescent="0.35">
      <c r="A3208" t="s">
        <v>1590</v>
      </c>
      <c r="B3208" t="s">
        <v>36</v>
      </c>
      <c r="C3208" t="s">
        <v>21</v>
      </c>
      <c r="D3208" t="s">
        <v>43</v>
      </c>
      <c r="E3208" t="s">
        <v>26</v>
      </c>
      <c r="F3208" s="2">
        <v>43540</v>
      </c>
      <c r="G3208" s="2">
        <v>39772</v>
      </c>
      <c r="H3208" s="4">
        <v>65225</v>
      </c>
      <c r="I3208" s="4">
        <v>11996</v>
      </c>
      <c r="J3208" s="4">
        <f>Table1[[#This Row],[Basic Salary]]+Table1[[#This Row],[Bonus]]</f>
        <v>77221</v>
      </c>
      <c r="K3208">
        <v>85</v>
      </c>
      <c r="L3208">
        <v>49</v>
      </c>
      <c r="M3208" t="s">
        <v>27</v>
      </c>
      <c r="N3208">
        <v>104</v>
      </c>
    </row>
    <row r="3209" spans="1:14" x14ac:dyDescent="0.35">
      <c r="A3209" t="s">
        <v>246</v>
      </c>
      <c r="B3209" t="s">
        <v>36</v>
      </c>
      <c r="C3209" t="s">
        <v>15</v>
      </c>
      <c r="D3209" t="s">
        <v>16</v>
      </c>
      <c r="E3209" t="s">
        <v>65</v>
      </c>
      <c r="F3209" s="2">
        <v>45249</v>
      </c>
      <c r="G3209" s="2">
        <v>31496</v>
      </c>
      <c r="H3209" s="4">
        <v>56029</v>
      </c>
      <c r="I3209" s="4">
        <v>21188</v>
      </c>
      <c r="J3209" s="4">
        <f>Table1[[#This Row],[Basic Salary]]+Table1[[#This Row],[Bonus]]</f>
        <v>77217</v>
      </c>
      <c r="K3209">
        <v>61</v>
      </c>
      <c r="L3209">
        <v>63</v>
      </c>
      <c r="M3209" t="s">
        <v>23</v>
      </c>
      <c r="N3209">
        <v>119</v>
      </c>
    </row>
    <row r="3210" spans="1:14" x14ac:dyDescent="0.35">
      <c r="A3210" t="s">
        <v>2279</v>
      </c>
      <c r="B3210" t="s">
        <v>57</v>
      </c>
      <c r="C3210" t="s">
        <v>21</v>
      </c>
      <c r="D3210" t="s">
        <v>16</v>
      </c>
      <c r="E3210" t="s">
        <v>51</v>
      </c>
      <c r="F3210" s="2">
        <v>45142</v>
      </c>
      <c r="G3210" s="2">
        <v>34352</v>
      </c>
      <c r="H3210" s="4">
        <v>49833</v>
      </c>
      <c r="I3210" s="4">
        <v>27343</v>
      </c>
      <c r="J3210" s="4">
        <f>Table1[[#This Row],[Basic Salary]]+Table1[[#This Row],[Bonus]]</f>
        <v>77176</v>
      </c>
      <c r="K3210">
        <v>88</v>
      </c>
      <c r="L3210">
        <v>71</v>
      </c>
      <c r="M3210" t="s">
        <v>31</v>
      </c>
      <c r="N3210">
        <v>120</v>
      </c>
    </row>
    <row r="3211" spans="1:14" x14ac:dyDescent="0.35">
      <c r="A3211" t="s">
        <v>5053</v>
      </c>
      <c r="B3211" t="s">
        <v>36</v>
      </c>
      <c r="C3211" t="s">
        <v>21</v>
      </c>
      <c r="D3211" t="s">
        <v>33</v>
      </c>
      <c r="E3211" t="s">
        <v>22</v>
      </c>
      <c r="F3211" s="2">
        <v>42399</v>
      </c>
      <c r="G3211" s="2">
        <v>35584</v>
      </c>
      <c r="H3211" s="4">
        <v>57417</v>
      </c>
      <c r="I3211" s="4">
        <v>19717</v>
      </c>
      <c r="J3211" s="4">
        <f>Table1[[#This Row],[Basic Salary]]+Table1[[#This Row],[Bonus]]</f>
        <v>77134</v>
      </c>
      <c r="K3211">
        <v>99</v>
      </c>
      <c r="L3211">
        <v>42</v>
      </c>
      <c r="M3211" t="s">
        <v>31</v>
      </c>
      <c r="N3211">
        <v>118</v>
      </c>
    </row>
    <row r="3212" spans="1:14" x14ac:dyDescent="0.35">
      <c r="A3212" t="s">
        <v>5040</v>
      </c>
      <c r="B3212" t="s">
        <v>62</v>
      </c>
      <c r="C3212" t="s">
        <v>21</v>
      </c>
      <c r="D3212" t="s">
        <v>46</v>
      </c>
      <c r="E3212" t="s">
        <v>26</v>
      </c>
      <c r="F3212" s="2">
        <v>43943</v>
      </c>
      <c r="G3212" s="2">
        <v>39608</v>
      </c>
      <c r="H3212" s="4">
        <v>71441</v>
      </c>
      <c r="I3212" s="4">
        <v>5684</v>
      </c>
      <c r="J3212" s="4">
        <f>Table1[[#This Row],[Basic Salary]]+Table1[[#This Row],[Bonus]]</f>
        <v>77125</v>
      </c>
      <c r="K3212">
        <v>77</v>
      </c>
      <c r="L3212">
        <v>65</v>
      </c>
      <c r="M3212" t="s">
        <v>53</v>
      </c>
      <c r="N3212">
        <v>113</v>
      </c>
    </row>
    <row r="3213" spans="1:14" x14ac:dyDescent="0.35">
      <c r="A3213" t="s">
        <v>401</v>
      </c>
      <c r="B3213" t="s">
        <v>60</v>
      </c>
      <c r="C3213" t="s">
        <v>21</v>
      </c>
      <c r="D3213" t="s">
        <v>46</v>
      </c>
      <c r="E3213" t="s">
        <v>22</v>
      </c>
      <c r="F3213" s="2">
        <v>42094</v>
      </c>
      <c r="G3213" s="2">
        <v>30277</v>
      </c>
      <c r="H3213" s="4">
        <v>50919</v>
      </c>
      <c r="I3213" s="4">
        <v>26167</v>
      </c>
      <c r="J3213" s="4">
        <f>Table1[[#This Row],[Basic Salary]]+Table1[[#This Row],[Bonus]]</f>
        <v>77086</v>
      </c>
      <c r="K3213">
        <v>88</v>
      </c>
      <c r="L3213">
        <v>91</v>
      </c>
      <c r="M3213" t="s">
        <v>37</v>
      </c>
      <c r="N3213">
        <v>103</v>
      </c>
    </row>
    <row r="3214" spans="1:14" x14ac:dyDescent="0.35">
      <c r="A3214" t="s">
        <v>2058</v>
      </c>
      <c r="B3214" t="s">
        <v>129</v>
      </c>
      <c r="C3214" t="s">
        <v>21</v>
      </c>
      <c r="D3214" t="s">
        <v>25</v>
      </c>
      <c r="E3214" t="s">
        <v>65</v>
      </c>
      <c r="F3214" s="2">
        <v>45515</v>
      </c>
      <c r="G3214" s="2">
        <v>35275</v>
      </c>
      <c r="H3214" s="4">
        <v>58828</v>
      </c>
      <c r="I3214" s="4">
        <v>18252</v>
      </c>
      <c r="J3214" s="4">
        <f>Table1[[#This Row],[Basic Salary]]+Table1[[#This Row],[Bonus]]</f>
        <v>77080</v>
      </c>
      <c r="K3214">
        <v>84</v>
      </c>
      <c r="L3214">
        <v>90</v>
      </c>
      <c r="M3214" t="s">
        <v>37</v>
      </c>
      <c r="N3214">
        <v>106</v>
      </c>
    </row>
    <row r="3215" spans="1:14" x14ac:dyDescent="0.35">
      <c r="A3215" t="s">
        <v>2472</v>
      </c>
      <c r="B3215" t="s">
        <v>42</v>
      </c>
      <c r="C3215" t="s">
        <v>21</v>
      </c>
      <c r="D3215" t="s">
        <v>43</v>
      </c>
      <c r="E3215" t="s">
        <v>30</v>
      </c>
      <c r="F3215" s="2">
        <v>45473</v>
      </c>
      <c r="G3215" s="2">
        <v>36690</v>
      </c>
      <c r="H3215" s="4">
        <v>59023</v>
      </c>
      <c r="I3215" s="4">
        <v>18055</v>
      </c>
      <c r="J3215" s="4">
        <f>Table1[[#This Row],[Basic Salary]]+Table1[[#This Row],[Bonus]]</f>
        <v>77078</v>
      </c>
      <c r="K3215">
        <v>90</v>
      </c>
      <c r="L3215">
        <v>41</v>
      </c>
      <c r="M3215" t="s">
        <v>27</v>
      </c>
      <c r="N3215">
        <v>115</v>
      </c>
    </row>
    <row r="3216" spans="1:14" x14ac:dyDescent="0.35">
      <c r="A3216" t="s">
        <v>4795</v>
      </c>
      <c r="B3216" t="s">
        <v>62</v>
      </c>
      <c r="C3216" t="s">
        <v>21</v>
      </c>
      <c r="D3216" t="s">
        <v>46</v>
      </c>
      <c r="E3216" t="s">
        <v>51</v>
      </c>
      <c r="F3216" s="2">
        <v>45925</v>
      </c>
      <c r="G3216" s="2">
        <v>35461</v>
      </c>
      <c r="H3216" s="4">
        <v>66090</v>
      </c>
      <c r="I3216" s="4">
        <v>10984</v>
      </c>
      <c r="J3216" s="4">
        <f>Table1[[#This Row],[Basic Salary]]+Table1[[#This Row],[Bonus]]</f>
        <v>77074</v>
      </c>
      <c r="K3216">
        <v>78</v>
      </c>
      <c r="L3216">
        <v>46</v>
      </c>
      <c r="M3216" t="s">
        <v>18</v>
      </c>
      <c r="N3216">
        <v>111</v>
      </c>
    </row>
    <row r="3217" spans="1:14" x14ac:dyDescent="0.35">
      <c r="A3217" t="s">
        <v>4490</v>
      </c>
      <c r="B3217" t="s">
        <v>89</v>
      </c>
      <c r="C3217" t="s">
        <v>21</v>
      </c>
      <c r="D3217" t="s">
        <v>25</v>
      </c>
      <c r="E3217" t="s">
        <v>30</v>
      </c>
      <c r="F3217" s="2">
        <v>42507</v>
      </c>
      <c r="G3217" s="2">
        <v>37944</v>
      </c>
      <c r="H3217" s="4">
        <v>51982</v>
      </c>
      <c r="I3217" s="4">
        <v>25087</v>
      </c>
      <c r="J3217" s="4">
        <f>Table1[[#This Row],[Basic Salary]]+Table1[[#This Row],[Bonus]]</f>
        <v>77069</v>
      </c>
      <c r="K3217">
        <v>98</v>
      </c>
      <c r="L3217">
        <v>85</v>
      </c>
      <c r="M3217" t="s">
        <v>34</v>
      </c>
      <c r="N3217">
        <v>112</v>
      </c>
    </row>
    <row r="3218" spans="1:14" x14ac:dyDescent="0.35">
      <c r="A3218" t="s">
        <v>1129</v>
      </c>
      <c r="B3218" t="s">
        <v>42</v>
      </c>
      <c r="C3218" t="s">
        <v>15</v>
      </c>
      <c r="D3218" t="s">
        <v>16</v>
      </c>
      <c r="E3218" t="s">
        <v>65</v>
      </c>
      <c r="F3218" s="2">
        <v>42300</v>
      </c>
      <c r="G3218" s="2">
        <v>36207</v>
      </c>
      <c r="H3218" s="4">
        <v>57145</v>
      </c>
      <c r="I3218" s="4">
        <v>19910</v>
      </c>
      <c r="J3218" s="4">
        <f>Table1[[#This Row],[Basic Salary]]+Table1[[#This Row],[Bonus]]</f>
        <v>77055</v>
      </c>
      <c r="K3218">
        <v>85</v>
      </c>
      <c r="L3218">
        <v>46</v>
      </c>
      <c r="M3218" t="s">
        <v>18</v>
      </c>
      <c r="N3218">
        <v>117</v>
      </c>
    </row>
    <row r="3219" spans="1:14" x14ac:dyDescent="0.35">
      <c r="A3219" t="s">
        <v>19</v>
      </c>
      <c r="B3219" t="s">
        <v>20</v>
      </c>
      <c r="C3219" t="s">
        <v>21</v>
      </c>
      <c r="D3219" t="s">
        <v>16</v>
      </c>
      <c r="E3219" t="s">
        <v>22</v>
      </c>
      <c r="F3219" s="2">
        <v>42388</v>
      </c>
      <c r="G3219" s="2">
        <v>32803</v>
      </c>
      <c r="H3219" s="4">
        <v>55495</v>
      </c>
      <c r="I3219" s="4">
        <v>21559</v>
      </c>
      <c r="J3219" s="4">
        <f>Table1[[#This Row],[Basic Salary]]+Table1[[#This Row],[Bonus]]</f>
        <v>77054</v>
      </c>
      <c r="K3219">
        <v>98</v>
      </c>
      <c r="L3219">
        <v>41</v>
      </c>
      <c r="M3219" t="s">
        <v>23</v>
      </c>
      <c r="N3219">
        <v>107</v>
      </c>
    </row>
    <row r="3220" spans="1:14" x14ac:dyDescent="0.35">
      <c r="A3220" t="s">
        <v>800</v>
      </c>
      <c r="B3220" t="s">
        <v>71</v>
      </c>
      <c r="C3220" t="s">
        <v>15</v>
      </c>
      <c r="D3220" t="s">
        <v>43</v>
      </c>
      <c r="E3220" t="s">
        <v>65</v>
      </c>
      <c r="F3220" s="2">
        <v>42761</v>
      </c>
      <c r="G3220" s="2">
        <v>40208</v>
      </c>
      <c r="H3220" s="4">
        <v>71076</v>
      </c>
      <c r="I3220" s="4">
        <v>5958</v>
      </c>
      <c r="J3220" s="4">
        <f>Table1[[#This Row],[Basic Salary]]+Table1[[#This Row],[Bonus]]</f>
        <v>77034</v>
      </c>
      <c r="K3220">
        <v>65</v>
      </c>
      <c r="L3220">
        <v>49</v>
      </c>
      <c r="M3220" t="s">
        <v>34</v>
      </c>
      <c r="N3220">
        <v>109</v>
      </c>
    </row>
    <row r="3221" spans="1:14" x14ac:dyDescent="0.35">
      <c r="A3221" t="s">
        <v>4092</v>
      </c>
      <c r="B3221" t="s">
        <v>39</v>
      </c>
      <c r="C3221" t="s">
        <v>15</v>
      </c>
      <c r="D3221" t="s">
        <v>46</v>
      </c>
      <c r="E3221" t="s">
        <v>30</v>
      </c>
      <c r="F3221" s="2">
        <v>45229</v>
      </c>
      <c r="G3221" s="2">
        <v>33146</v>
      </c>
      <c r="H3221" s="4">
        <v>57443</v>
      </c>
      <c r="I3221" s="4">
        <v>19586</v>
      </c>
      <c r="J3221" s="4">
        <f>Table1[[#This Row],[Basic Salary]]+Table1[[#This Row],[Bonus]]</f>
        <v>77029</v>
      </c>
      <c r="K3221">
        <v>62</v>
      </c>
      <c r="L3221">
        <v>43</v>
      </c>
      <c r="M3221" t="s">
        <v>34</v>
      </c>
      <c r="N3221">
        <v>109</v>
      </c>
    </row>
    <row r="3222" spans="1:14" x14ac:dyDescent="0.35">
      <c r="A3222" t="s">
        <v>4706</v>
      </c>
      <c r="B3222" t="s">
        <v>95</v>
      </c>
      <c r="C3222" t="s">
        <v>21</v>
      </c>
      <c r="D3222" t="s">
        <v>25</v>
      </c>
      <c r="E3222" t="s">
        <v>22</v>
      </c>
      <c r="F3222" s="2">
        <v>43804</v>
      </c>
      <c r="G3222" s="2">
        <v>38951</v>
      </c>
      <c r="H3222" s="4">
        <v>56255</v>
      </c>
      <c r="I3222" s="4">
        <v>20766</v>
      </c>
      <c r="J3222" s="4">
        <f>Table1[[#This Row],[Basic Salary]]+Table1[[#This Row],[Bonus]]</f>
        <v>77021</v>
      </c>
      <c r="K3222">
        <v>76</v>
      </c>
      <c r="L3222">
        <v>47</v>
      </c>
      <c r="M3222" t="s">
        <v>31</v>
      </c>
      <c r="N3222">
        <v>117</v>
      </c>
    </row>
    <row r="3223" spans="1:14" x14ac:dyDescent="0.35">
      <c r="A3223" t="s">
        <v>4145</v>
      </c>
      <c r="B3223" t="s">
        <v>62</v>
      </c>
      <c r="C3223" t="s">
        <v>21</v>
      </c>
      <c r="D3223" t="s">
        <v>40</v>
      </c>
      <c r="E3223" t="s">
        <v>17</v>
      </c>
      <c r="F3223" s="2">
        <v>44053</v>
      </c>
      <c r="G3223" s="2">
        <v>33136</v>
      </c>
      <c r="H3223" s="4">
        <v>66830</v>
      </c>
      <c r="I3223" s="4">
        <v>10151</v>
      </c>
      <c r="J3223" s="4">
        <f>Table1[[#This Row],[Basic Salary]]+Table1[[#This Row],[Bonus]]</f>
        <v>76981</v>
      </c>
      <c r="K3223">
        <v>89</v>
      </c>
      <c r="L3223">
        <v>72</v>
      </c>
      <c r="M3223" t="s">
        <v>53</v>
      </c>
      <c r="N3223">
        <v>117</v>
      </c>
    </row>
    <row r="3224" spans="1:14" x14ac:dyDescent="0.35">
      <c r="A3224" t="s">
        <v>4333</v>
      </c>
      <c r="B3224" t="s">
        <v>77</v>
      </c>
      <c r="C3224" t="s">
        <v>21</v>
      </c>
      <c r="D3224" t="s">
        <v>40</v>
      </c>
      <c r="E3224" t="s">
        <v>26</v>
      </c>
      <c r="F3224" s="2">
        <v>42144</v>
      </c>
      <c r="G3224" s="2">
        <v>34425</v>
      </c>
      <c r="H3224" s="4">
        <v>59162</v>
      </c>
      <c r="I3224" s="4">
        <v>17815</v>
      </c>
      <c r="J3224" s="4">
        <f>Table1[[#This Row],[Basic Salary]]+Table1[[#This Row],[Bonus]]</f>
        <v>76977</v>
      </c>
      <c r="K3224">
        <v>88</v>
      </c>
      <c r="L3224">
        <v>52</v>
      </c>
      <c r="M3224" t="s">
        <v>23</v>
      </c>
      <c r="N3224">
        <v>108</v>
      </c>
    </row>
    <row r="3225" spans="1:14" x14ac:dyDescent="0.35">
      <c r="A3225" t="s">
        <v>4366</v>
      </c>
      <c r="B3225" t="s">
        <v>36</v>
      </c>
      <c r="C3225" t="s">
        <v>15</v>
      </c>
      <c r="D3225" t="s">
        <v>81</v>
      </c>
      <c r="E3225" t="s">
        <v>30</v>
      </c>
      <c r="F3225" s="2">
        <v>43856</v>
      </c>
      <c r="G3225" s="2">
        <v>30099</v>
      </c>
      <c r="H3225" s="4">
        <v>69433</v>
      </c>
      <c r="I3225" s="4">
        <v>7527</v>
      </c>
      <c r="J3225" s="4">
        <f>Table1[[#This Row],[Basic Salary]]+Table1[[#This Row],[Bonus]]</f>
        <v>76960</v>
      </c>
      <c r="K3225">
        <v>80</v>
      </c>
      <c r="L3225">
        <v>95</v>
      </c>
      <c r="M3225" t="s">
        <v>34</v>
      </c>
      <c r="N3225">
        <v>111</v>
      </c>
    </row>
    <row r="3226" spans="1:14" x14ac:dyDescent="0.35">
      <c r="A3226" t="s">
        <v>3321</v>
      </c>
      <c r="B3226" t="s">
        <v>77</v>
      </c>
      <c r="C3226" t="s">
        <v>21</v>
      </c>
      <c r="D3226" t="s">
        <v>25</v>
      </c>
      <c r="E3226" t="s">
        <v>22</v>
      </c>
      <c r="F3226" s="2">
        <v>42995</v>
      </c>
      <c r="G3226" s="2">
        <v>32991</v>
      </c>
      <c r="H3226" s="4">
        <v>70461</v>
      </c>
      <c r="I3226" s="4">
        <v>6468</v>
      </c>
      <c r="J3226" s="4">
        <f>Table1[[#This Row],[Basic Salary]]+Table1[[#This Row],[Bonus]]</f>
        <v>76929</v>
      </c>
      <c r="K3226">
        <v>80</v>
      </c>
      <c r="L3226">
        <v>98</v>
      </c>
      <c r="M3226" t="s">
        <v>53</v>
      </c>
      <c r="N3226">
        <v>113</v>
      </c>
    </row>
    <row r="3227" spans="1:14" x14ac:dyDescent="0.35">
      <c r="A3227" t="s">
        <v>1362</v>
      </c>
      <c r="B3227" t="s">
        <v>36</v>
      </c>
      <c r="C3227" t="s">
        <v>15</v>
      </c>
      <c r="D3227" t="s">
        <v>25</v>
      </c>
      <c r="E3227" t="s">
        <v>30</v>
      </c>
      <c r="F3227" s="2">
        <v>44148</v>
      </c>
      <c r="G3227" s="2">
        <v>40444</v>
      </c>
      <c r="H3227" s="4">
        <v>51799</v>
      </c>
      <c r="I3227" s="4">
        <v>25119</v>
      </c>
      <c r="J3227" s="4">
        <f>Table1[[#This Row],[Basic Salary]]+Table1[[#This Row],[Bonus]]</f>
        <v>76918</v>
      </c>
      <c r="K3227">
        <v>83</v>
      </c>
      <c r="L3227">
        <v>73</v>
      </c>
      <c r="M3227" t="s">
        <v>23</v>
      </c>
      <c r="N3227">
        <v>109</v>
      </c>
    </row>
    <row r="3228" spans="1:14" x14ac:dyDescent="0.35">
      <c r="A3228" t="s">
        <v>3346</v>
      </c>
      <c r="B3228" t="s">
        <v>36</v>
      </c>
      <c r="C3228" t="s">
        <v>21</v>
      </c>
      <c r="D3228" t="s">
        <v>40</v>
      </c>
      <c r="E3228" t="s">
        <v>30</v>
      </c>
      <c r="F3228" s="2">
        <v>45111</v>
      </c>
      <c r="G3228" s="2">
        <v>32725</v>
      </c>
      <c r="H3228" s="4">
        <v>56486</v>
      </c>
      <c r="I3228" s="4">
        <v>20391</v>
      </c>
      <c r="J3228" s="4">
        <f>Table1[[#This Row],[Basic Salary]]+Table1[[#This Row],[Bonus]]</f>
        <v>76877</v>
      </c>
      <c r="K3228">
        <v>90</v>
      </c>
      <c r="L3228">
        <v>70</v>
      </c>
      <c r="M3228" t="s">
        <v>34</v>
      </c>
      <c r="N3228">
        <v>108</v>
      </c>
    </row>
    <row r="3229" spans="1:14" x14ac:dyDescent="0.35">
      <c r="A3229" t="s">
        <v>4781</v>
      </c>
      <c r="B3229" t="s">
        <v>60</v>
      </c>
      <c r="C3229" t="s">
        <v>15</v>
      </c>
      <c r="D3229" t="s">
        <v>25</v>
      </c>
      <c r="E3229" t="s">
        <v>65</v>
      </c>
      <c r="F3229" s="2">
        <v>45883</v>
      </c>
      <c r="G3229" s="2">
        <v>37090</v>
      </c>
      <c r="H3229" s="4">
        <v>64275</v>
      </c>
      <c r="I3229" s="4">
        <v>12592</v>
      </c>
      <c r="J3229" s="4">
        <f>Table1[[#This Row],[Basic Salary]]+Table1[[#This Row],[Bonus]]</f>
        <v>76867</v>
      </c>
      <c r="K3229">
        <v>71</v>
      </c>
      <c r="L3229">
        <v>93</v>
      </c>
      <c r="M3229" t="s">
        <v>27</v>
      </c>
      <c r="N3229">
        <v>119</v>
      </c>
    </row>
    <row r="3230" spans="1:14" x14ac:dyDescent="0.35">
      <c r="A3230" t="s">
        <v>448</v>
      </c>
      <c r="B3230" t="s">
        <v>57</v>
      </c>
      <c r="C3230" t="s">
        <v>21</v>
      </c>
      <c r="D3230" t="s">
        <v>43</v>
      </c>
      <c r="E3230" t="s">
        <v>17</v>
      </c>
      <c r="F3230" s="2">
        <v>44437</v>
      </c>
      <c r="G3230" s="2">
        <v>39199</v>
      </c>
      <c r="H3230" s="4">
        <v>62051</v>
      </c>
      <c r="I3230" s="4">
        <v>14780</v>
      </c>
      <c r="J3230" s="4">
        <f>Table1[[#This Row],[Basic Salary]]+Table1[[#This Row],[Bonus]]</f>
        <v>76831</v>
      </c>
      <c r="K3230">
        <v>66</v>
      </c>
      <c r="L3230">
        <v>70</v>
      </c>
      <c r="M3230" t="s">
        <v>53</v>
      </c>
      <c r="N3230">
        <v>111</v>
      </c>
    </row>
    <row r="3231" spans="1:14" x14ac:dyDescent="0.35">
      <c r="A3231" t="s">
        <v>4221</v>
      </c>
      <c r="B3231" t="s">
        <v>77</v>
      </c>
      <c r="C3231" t="s">
        <v>21</v>
      </c>
      <c r="D3231" t="s">
        <v>40</v>
      </c>
      <c r="E3231" t="s">
        <v>22</v>
      </c>
      <c r="F3231" s="2">
        <v>43165</v>
      </c>
      <c r="G3231" s="2">
        <v>33741</v>
      </c>
      <c r="H3231" s="4">
        <v>59910</v>
      </c>
      <c r="I3231" s="4">
        <v>16921</v>
      </c>
      <c r="J3231" s="4">
        <f>Table1[[#This Row],[Basic Salary]]+Table1[[#This Row],[Bonus]]</f>
        <v>76831</v>
      </c>
      <c r="K3231">
        <v>83</v>
      </c>
      <c r="L3231">
        <v>91</v>
      </c>
      <c r="M3231" t="s">
        <v>18</v>
      </c>
      <c r="N3231">
        <v>104</v>
      </c>
    </row>
    <row r="3232" spans="1:14" x14ac:dyDescent="0.35">
      <c r="A3232" t="s">
        <v>1335</v>
      </c>
      <c r="B3232" t="s">
        <v>89</v>
      </c>
      <c r="C3232" t="s">
        <v>15</v>
      </c>
      <c r="D3232" t="s">
        <v>33</v>
      </c>
      <c r="E3232" t="s">
        <v>26</v>
      </c>
      <c r="F3232" s="2">
        <v>43162</v>
      </c>
      <c r="G3232" s="2">
        <v>31380</v>
      </c>
      <c r="H3232" s="4">
        <v>51027</v>
      </c>
      <c r="I3232" s="4">
        <v>25800</v>
      </c>
      <c r="J3232" s="4">
        <f>Table1[[#This Row],[Basic Salary]]+Table1[[#This Row],[Bonus]]</f>
        <v>76827</v>
      </c>
      <c r="K3232">
        <v>65</v>
      </c>
      <c r="L3232">
        <v>100</v>
      </c>
      <c r="M3232" t="s">
        <v>23</v>
      </c>
      <c r="N3232">
        <v>107</v>
      </c>
    </row>
    <row r="3233" spans="1:14" x14ac:dyDescent="0.35">
      <c r="A3233" t="s">
        <v>271</v>
      </c>
      <c r="B3233" t="s">
        <v>77</v>
      </c>
      <c r="C3233" t="s">
        <v>21</v>
      </c>
      <c r="D3233" t="s">
        <v>33</v>
      </c>
      <c r="E3233" t="s">
        <v>26</v>
      </c>
      <c r="F3233" s="2">
        <v>44157</v>
      </c>
      <c r="G3233" s="2">
        <v>35394</v>
      </c>
      <c r="H3233" s="4">
        <v>66124</v>
      </c>
      <c r="I3233" s="4">
        <v>10674</v>
      </c>
      <c r="J3233" s="4">
        <f>Table1[[#This Row],[Basic Salary]]+Table1[[#This Row],[Bonus]]</f>
        <v>76798</v>
      </c>
      <c r="K3233">
        <v>89</v>
      </c>
      <c r="L3233">
        <v>98</v>
      </c>
      <c r="M3233" t="s">
        <v>23</v>
      </c>
      <c r="N3233">
        <v>111</v>
      </c>
    </row>
    <row r="3234" spans="1:14" x14ac:dyDescent="0.35">
      <c r="A3234" t="s">
        <v>2796</v>
      </c>
      <c r="B3234" t="s">
        <v>62</v>
      </c>
      <c r="C3234" t="s">
        <v>15</v>
      </c>
      <c r="D3234" t="s">
        <v>33</v>
      </c>
      <c r="E3234" t="s">
        <v>51</v>
      </c>
      <c r="F3234" s="2">
        <v>45899</v>
      </c>
      <c r="G3234" s="2">
        <v>35063</v>
      </c>
      <c r="H3234" s="4">
        <v>57442</v>
      </c>
      <c r="I3234" s="4">
        <v>19328</v>
      </c>
      <c r="J3234" s="4">
        <f>Table1[[#This Row],[Basic Salary]]+Table1[[#This Row],[Bonus]]</f>
        <v>76770</v>
      </c>
      <c r="K3234">
        <v>89</v>
      </c>
      <c r="L3234">
        <v>80</v>
      </c>
      <c r="M3234" t="s">
        <v>18</v>
      </c>
      <c r="N3234">
        <v>116</v>
      </c>
    </row>
    <row r="3235" spans="1:14" x14ac:dyDescent="0.35">
      <c r="A3235" t="s">
        <v>4756</v>
      </c>
      <c r="B3235" t="s">
        <v>42</v>
      </c>
      <c r="C3235" t="s">
        <v>21</v>
      </c>
      <c r="D3235" t="s">
        <v>40</v>
      </c>
      <c r="E3235" t="s">
        <v>30</v>
      </c>
      <c r="F3235" s="2">
        <v>45489</v>
      </c>
      <c r="G3235" s="2">
        <v>38140</v>
      </c>
      <c r="H3235" s="4">
        <v>58432</v>
      </c>
      <c r="I3235" s="4">
        <v>18276</v>
      </c>
      <c r="J3235" s="4">
        <f>Table1[[#This Row],[Basic Salary]]+Table1[[#This Row],[Bonus]]</f>
        <v>76708</v>
      </c>
      <c r="K3235">
        <v>75</v>
      </c>
      <c r="L3235">
        <v>96</v>
      </c>
      <c r="M3235" t="s">
        <v>34</v>
      </c>
      <c r="N3235">
        <v>119</v>
      </c>
    </row>
    <row r="3236" spans="1:14" x14ac:dyDescent="0.35">
      <c r="A3236" t="s">
        <v>2545</v>
      </c>
      <c r="B3236" t="s">
        <v>93</v>
      </c>
      <c r="C3236" t="s">
        <v>15</v>
      </c>
      <c r="D3236" t="s">
        <v>40</v>
      </c>
      <c r="E3236" t="s">
        <v>26</v>
      </c>
      <c r="F3236" s="2">
        <v>42006</v>
      </c>
      <c r="G3236" s="2">
        <v>33518</v>
      </c>
      <c r="H3236" s="4">
        <v>69917</v>
      </c>
      <c r="I3236" s="4">
        <v>6724</v>
      </c>
      <c r="J3236" s="4">
        <f>Table1[[#This Row],[Basic Salary]]+Table1[[#This Row],[Bonus]]</f>
        <v>76641</v>
      </c>
      <c r="K3236">
        <v>97</v>
      </c>
      <c r="L3236">
        <v>63</v>
      </c>
      <c r="M3236" t="s">
        <v>27</v>
      </c>
      <c r="N3236">
        <v>107</v>
      </c>
    </row>
    <row r="3237" spans="1:14" x14ac:dyDescent="0.35">
      <c r="A3237" t="s">
        <v>1305</v>
      </c>
      <c r="B3237" t="s">
        <v>87</v>
      </c>
      <c r="C3237" t="s">
        <v>15</v>
      </c>
      <c r="D3237" t="s">
        <v>25</v>
      </c>
      <c r="E3237" t="s">
        <v>22</v>
      </c>
      <c r="F3237" s="2">
        <v>44686</v>
      </c>
      <c r="G3237" s="2">
        <v>29851</v>
      </c>
      <c r="H3237" s="4">
        <v>49150</v>
      </c>
      <c r="I3237" s="4">
        <v>27427</v>
      </c>
      <c r="J3237" s="4">
        <f>Table1[[#This Row],[Basic Salary]]+Table1[[#This Row],[Bonus]]</f>
        <v>76577</v>
      </c>
      <c r="K3237">
        <v>92</v>
      </c>
      <c r="L3237">
        <v>95</v>
      </c>
      <c r="M3237" t="s">
        <v>27</v>
      </c>
      <c r="N3237">
        <v>119</v>
      </c>
    </row>
    <row r="3238" spans="1:14" x14ac:dyDescent="0.35">
      <c r="A3238" t="s">
        <v>1042</v>
      </c>
      <c r="B3238" t="s">
        <v>42</v>
      </c>
      <c r="C3238" t="s">
        <v>21</v>
      </c>
      <c r="D3238" t="s">
        <v>40</v>
      </c>
      <c r="E3238" t="s">
        <v>51</v>
      </c>
      <c r="F3238" s="2">
        <v>42239</v>
      </c>
      <c r="G3238" s="2">
        <v>35054</v>
      </c>
      <c r="H3238" s="4">
        <v>68287</v>
      </c>
      <c r="I3238" s="4">
        <v>8282</v>
      </c>
      <c r="J3238" s="4">
        <f>Table1[[#This Row],[Basic Salary]]+Table1[[#This Row],[Bonus]]</f>
        <v>76569</v>
      </c>
      <c r="K3238">
        <v>60</v>
      </c>
      <c r="L3238">
        <v>69</v>
      </c>
      <c r="M3238" t="s">
        <v>34</v>
      </c>
      <c r="N3238">
        <v>113</v>
      </c>
    </row>
    <row r="3239" spans="1:14" x14ac:dyDescent="0.35">
      <c r="A3239" t="s">
        <v>2426</v>
      </c>
      <c r="B3239" t="s">
        <v>85</v>
      </c>
      <c r="C3239" t="s">
        <v>15</v>
      </c>
      <c r="D3239" t="s">
        <v>46</v>
      </c>
      <c r="E3239" t="s">
        <v>51</v>
      </c>
      <c r="F3239" s="2">
        <v>43746</v>
      </c>
      <c r="G3239" s="2">
        <v>37085</v>
      </c>
      <c r="H3239" s="4">
        <v>58818</v>
      </c>
      <c r="I3239" s="4">
        <v>17730</v>
      </c>
      <c r="J3239" s="4">
        <f>Table1[[#This Row],[Basic Salary]]+Table1[[#This Row],[Bonus]]</f>
        <v>76548</v>
      </c>
      <c r="K3239">
        <v>75</v>
      </c>
      <c r="L3239">
        <v>42</v>
      </c>
      <c r="M3239" t="s">
        <v>53</v>
      </c>
      <c r="N3239">
        <v>101</v>
      </c>
    </row>
    <row r="3240" spans="1:14" x14ac:dyDescent="0.35">
      <c r="A3240" t="s">
        <v>1752</v>
      </c>
      <c r="B3240" t="s">
        <v>95</v>
      </c>
      <c r="C3240" t="s">
        <v>15</v>
      </c>
      <c r="D3240" t="s">
        <v>25</v>
      </c>
      <c r="E3240" t="s">
        <v>22</v>
      </c>
      <c r="F3240" s="2">
        <v>43782</v>
      </c>
      <c r="G3240" s="2">
        <v>37140</v>
      </c>
      <c r="H3240" s="4">
        <v>60676</v>
      </c>
      <c r="I3240" s="4">
        <v>15752</v>
      </c>
      <c r="J3240" s="4">
        <f>Table1[[#This Row],[Basic Salary]]+Table1[[#This Row],[Bonus]]</f>
        <v>76428</v>
      </c>
      <c r="K3240">
        <v>92</v>
      </c>
      <c r="L3240">
        <v>59</v>
      </c>
      <c r="M3240" t="s">
        <v>27</v>
      </c>
      <c r="N3240">
        <v>113</v>
      </c>
    </row>
    <row r="3241" spans="1:14" x14ac:dyDescent="0.35">
      <c r="A3241" t="s">
        <v>1951</v>
      </c>
      <c r="B3241" t="s">
        <v>60</v>
      </c>
      <c r="C3241" t="s">
        <v>21</v>
      </c>
      <c r="D3241" t="s">
        <v>46</v>
      </c>
      <c r="E3241" t="s">
        <v>26</v>
      </c>
      <c r="F3241" s="2">
        <v>44212</v>
      </c>
      <c r="G3241" s="2">
        <v>36466</v>
      </c>
      <c r="H3241" s="4">
        <v>61639</v>
      </c>
      <c r="I3241" s="4">
        <v>14786</v>
      </c>
      <c r="J3241" s="4">
        <f>Table1[[#This Row],[Basic Salary]]+Table1[[#This Row],[Bonus]]</f>
        <v>76425</v>
      </c>
      <c r="K3241">
        <v>70</v>
      </c>
      <c r="L3241">
        <v>48</v>
      </c>
      <c r="M3241" t="s">
        <v>27</v>
      </c>
      <c r="N3241">
        <v>111</v>
      </c>
    </row>
    <row r="3242" spans="1:14" x14ac:dyDescent="0.35">
      <c r="A3242" t="s">
        <v>3359</v>
      </c>
      <c r="B3242" t="s">
        <v>71</v>
      </c>
      <c r="C3242" t="s">
        <v>15</v>
      </c>
      <c r="D3242" t="s">
        <v>46</v>
      </c>
      <c r="E3242" t="s">
        <v>51</v>
      </c>
      <c r="F3242" s="2">
        <v>45619</v>
      </c>
      <c r="G3242" s="2">
        <v>29417</v>
      </c>
      <c r="H3242" s="4">
        <v>69146</v>
      </c>
      <c r="I3242" s="4">
        <v>7275</v>
      </c>
      <c r="J3242" s="4">
        <f>Table1[[#This Row],[Basic Salary]]+Table1[[#This Row],[Bonus]]</f>
        <v>76421</v>
      </c>
      <c r="K3242">
        <v>86</v>
      </c>
      <c r="L3242">
        <v>65</v>
      </c>
      <c r="M3242" t="s">
        <v>27</v>
      </c>
      <c r="N3242">
        <v>102</v>
      </c>
    </row>
    <row r="3243" spans="1:14" x14ac:dyDescent="0.35">
      <c r="A3243" t="s">
        <v>1213</v>
      </c>
      <c r="B3243" t="s">
        <v>20</v>
      </c>
      <c r="C3243" t="s">
        <v>21</v>
      </c>
      <c r="D3243" t="s">
        <v>16</v>
      </c>
      <c r="E3243" t="s">
        <v>26</v>
      </c>
      <c r="F3243" s="2">
        <v>44967</v>
      </c>
      <c r="G3243" s="2">
        <v>34152</v>
      </c>
      <c r="H3243" s="4">
        <v>61002</v>
      </c>
      <c r="I3243" s="4">
        <v>15393</v>
      </c>
      <c r="J3243" s="4">
        <f>Table1[[#This Row],[Basic Salary]]+Table1[[#This Row],[Bonus]]</f>
        <v>76395</v>
      </c>
      <c r="K3243">
        <v>82</v>
      </c>
      <c r="L3243">
        <v>65</v>
      </c>
      <c r="M3243" t="s">
        <v>53</v>
      </c>
      <c r="N3243">
        <v>118</v>
      </c>
    </row>
    <row r="3244" spans="1:14" x14ac:dyDescent="0.35">
      <c r="A3244" t="s">
        <v>2674</v>
      </c>
      <c r="B3244" t="s">
        <v>42</v>
      </c>
      <c r="C3244" t="s">
        <v>15</v>
      </c>
      <c r="D3244" t="s">
        <v>25</v>
      </c>
      <c r="E3244" t="s">
        <v>51</v>
      </c>
      <c r="F3244" s="2">
        <v>45530</v>
      </c>
      <c r="G3244" s="2">
        <v>35854</v>
      </c>
      <c r="H3244" s="4">
        <v>62892</v>
      </c>
      <c r="I3244" s="4">
        <v>13489</v>
      </c>
      <c r="J3244" s="4">
        <f>Table1[[#This Row],[Basic Salary]]+Table1[[#This Row],[Bonus]]</f>
        <v>76381</v>
      </c>
      <c r="K3244">
        <v>62</v>
      </c>
      <c r="L3244">
        <v>51</v>
      </c>
      <c r="M3244" t="s">
        <v>34</v>
      </c>
      <c r="N3244">
        <v>118</v>
      </c>
    </row>
    <row r="3245" spans="1:14" x14ac:dyDescent="0.35">
      <c r="A3245" t="s">
        <v>1060</v>
      </c>
      <c r="B3245" t="s">
        <v>36</v>
      </c>
      <c r="C3245" t="s">
        <v>21</v>
      </c>
      <c r="D3245" t="s">
        <v>40</v>
      </c>
      <c r="E3245" t="s">
        <v>22</v>
      </c>
      <c r="F3245" s="2">
        <v>44167</v>
      </c>
      <c r="G3245" s="2">
        <v>41128</v>
      </c>
      <c r="H3245" s="4">
        <v>62098</v>
      </c>
      <c r="I3245" s="4">
        <v>14252</v>
      </c>
      <c r="J3245" s="4">
        <f>Table1[[#This Row],[Basic Salary]]+Table1[[#This Row],[Bonus]]</f>
        <v>76350</v>
      </c>
      <c r="K3245">
        <v>72</v>
      </c>
      <c r="L3245">
        <v>84</v>
      </c>
      <c r="M3245" t="s">
        <v>34</v>
      </c>
      <c r="N3245">
        <v>118</v>
      </c>
    </row>
    <row r="3246" spans="1:14" x14ac:dyDescent="0.35">
      <c r="A3246" t="s">
        <v>4715</v>
      </c>
      <c r="B3246" t="s">
        <v>89</v>
      </c>
      <c r="C3246" t="s">
        <v>15</v>
      </c>
      <c r="D3246" t="s">
        <v>46</v>
      </c>
      <c r="E3246" t="s">
        <v>17</v>
      </c>
      <c r="F3246" s="2">
        <v>44362</v>
      </c>
      <c r="G3246" s="2">
        <v>34208</v>
      </c>
      <c r="H3246" s="4">
        <v>52158</v>
      </c>
      <c r="I3246" s="4">
        <v>24161</v>
      </c>
      <c r="J3246" s="4">
        <f>Table1[[#This Row],[Basic Salary]]+Table1[[#This Row],[Bonus]]</f>
        <v>76319</v>
      </c>
      <c r="K3246">
        <v>66</v>
      </c>
      <c r="L3246">
        <v>55</v>
      </c>
      <c r="M3246" t="s">
        <v>27</v>
      </c>
      <c r="N3246">
        <v>101</v>
      </c>
    </row>
    <row r="3247" spans="1:14" x14ac:dyDescent="0.35">
      <c r="A3247" t="s">
        <v>3253</v>
      </c>
      <c r="B3247" t="s">
        <v>20</v>
      </c>
      <c r="C3247" t="s">
        <v>15</v>
      </c>
      <c r="D3247" t="s">
        <v>81</v>
      </c>
      <c r="E3247" t="s">
        <v>17</v>
      </c>
      <c r="F3247" s="2">
        <v>43569</v>
      </c>
      <c r="G3247" s="2">
        <v>29299</v>
      </c>
      <c r="H3247" s="4">
        <v>68248</v>
      </c>
      <c r="I3247" s="4">
        <v>8054</v>
      </c>
      <c r="J3247" s="4">
        <f>Table1[[#This Row],[Basic Salary]]+Table1[[#This Row],[Bonus]]</f>
        <v>76302</v>
      </c>
      <c r="K3247">
        <v>85</v>
      </c>
      <c r="L3247">
        <v>56</v>
      </c>
      <c r="M3247" t="s">
        <v>23</v>
      </c>
      <c r="N3247">
        <v>108</v>
      </c>
    </row>
    <row r="3248" spans="1:14" x14ac:dyDescent="0.35">
      <c r="A3248" t="s">
        <v>4228</v>
      </c>
      <c r="B3248" t="s">
        <v>45</v>
      </c>
      <c r="C3248" t="s">
        <v>15</v>
      </c>
      <c r="D3248" t="s">
        <v>16</v>
      </c>
      <c r="E3248" t="s">
        <v>26</v>
      </c>
      <c r="F3248" s="2">
        <v>43299</v>
      </c>
      <c r="G3248" s="2">
        <v>31174</v>
      </c>
      <c r="H3248" s="4">
        <v>59221</v>
      </c>
      <c r="I3248" s="4">
        <v>17077</v>
      </c>
      <c r="J3248" s="4">
        <f>Table1[[#This Row],[Basic Salary]]+Table1[[#This Row],[Bonus]]</f>
        <v>76298</v>
      </c>
      <c r="K3248">
        <v>64</v>
      </c>
      <c r="L3248">
        <v>91</v>
      </c>
      <c r="M3248" t="s">
        <v>23</v>
      </c>
      <c r="N3248">
        <v>108</v>
      </c>
    </row>
    <row r="3249" spans="1:14" x14ac:dyDescent="0.35">
      <c r="A3249" t="s">
        <v>4938</v>
      </c>
      <c r="B3249" t="s">
        <v>48</v>
      </c>
      <c r="C3249" t="s">
        <v>15</v>
      </c>
      <c r="D3249" t="s">
        <v>40</v>
      </c>
      <c r="E3249" t="s">
        <v>26</v>
      </c>
      <c r="F3249" s="2">
        <v>44454</v>
      </c>
      <c r="G3249" s="2">
        <v>32632</v>
      </c>
      <c r="H3249" s="4">
        <v>47361</v>
      </c>
      <c r="I3249" s="4">
        <v>28926</v>
      </c>
      <c r="J3249" s="4">
        <f>Table1[[#This Row],[Basic Salary]]+Table1[[#This Row],[Bonus]]</f>
        <v>76287</v>
      </c>
      <c r="K3249">
        <v>95</v>
      </c>
      <c r="L3249">
        <v>69</v>
      </c>
      <c r="M3249" t="s">
        <v>18</v>
      </c>
      <c r="N3249">
        <v>119</v>
      </c>
    </row>
    <row r="3250" spans="1:14" x14ac:dyDescent="0.35">
      <c r="A3250" t="s">
        <v>374</v>
      </c>
      <c r="B3250" t="s">
        <v>95</v>
      </c>
      <c r="C3250" t="s">
        <v>21</v>
      </c>
      <c r="D3250" t="s">
        <v>46</v>
      </c>
      <c r="E3250" t="s">
        <v>17</v>
      </c>
      <c r="F3250" s="2">
        <v>42114</v>
      </c>
      <c r="G3250" s="2">
        <v>40008</v>
      </c>
      <c r="H3250" s="4">
        <v>64537</v>
      </c>
      <c r="I3250" s="4">
        <v>11732</v>
      </c>
      <c r="J3250" s="4">
        <f>Table1[[#This Row],[Basic Salary]]+Table1[[#This Row],[Bonus]]</f>
        <v>76269</v>
      </c>
      <c r="K3250">
        <v>93</v>
      </c>
      <c r="L3250">
        <v>78</v>
      </c>
      <c r="M3250" t="s">
        <v>23</v>
      </c>
      <c r="N3250">
        <v>107</v>
      </c>
    </row>
    <row r="3251" spans="1:14" x14ac:dyDescent="0.35">
      <c r="A3251" t="s">
        <v>453</v>
      </c>
      <c r="B3251" t="s">
        <v>89</v>
      </c>
      <c r="C3251" t="s">
        <v>15</v>
      </c>
      <c r="D3251" t="s">
        <v>33</v>
      </c>
      <c r="E3251" t="s">
        <v>30</v>
      </c>
      <c r="F3251" s="2">
        <v>44975</v>
      </c>
      <c r="G3251" s="2">
        <v>38380</v>
      </c>
      <c r="H3251" s="4">
        <v>48995</v>
      </c>
      <c r="I3251" s="4">
        <v>27272</v>
      </c>
      <c r="J3251" s="4">
        <f>Table1[[#This Row],[Basic Salary]]+Table1[[#This Row],[Bonus]]</f>
        <v>76267</v>
      </c>
      <c r="K3251">
        <v>81</v>
      </c>
      <c r="L3251">
        <v>81</v>
      </c>
      <c r="M3251" t="s">
        <v>53</v>
      </c>
      <c r="N3251">
        <v>108</v>
      </c>
    </row>
    <row r="3252" spans="1:14" x14ac:dyDescent="0.35">
      <c r="A3252" t="s">
        <v>4910</v>
      </c>
      <c r="B3252" t="s">
        <v>14</v>
      </c>
      <c r="C3252" t="s">
        <v>15</v>
      </c>
      <c r="D3252" t="s">
        <v>43</v>
      </c>
      <c r="E3252" t="s">
        <v>26</v>
      </c>
      <c r="F3252" s="2">
        <v>43880</v>
      </c>
      <c r="G3252" s="2">
        <v>40770</v>
      </c>
      <c r="H3252" s="4">
        <v>61601</v>
      </c>
      <c r="I3252" s="4">
        <v>14663</v>
      </c>
      <c r="J3252" s="4">
        <f>Table1[[#This Row],[Basic Salary]]+Table1[[#This Row],[Bonus]]</f>
        <v>76264</v>
      </c>
      <c r="K3252">
        <v>78</v>
      </c>
      <c r="L3252">
        <v>54</v>
      </c>
      <c r="M3252" t="s">
        <v>37</v>
      </c>
      <c r="N3252">
        <v>105</v>
      </c>
    </row>
    <row r="3253" spans="1:14" x14ac:dyDescent="0.35">
      <c r="A3253" t="s">
        <v>2541</v>
      </c>
      <c r="B3253" t="s">
        <v>39</v>
      </c>
      <c r="C3253" t="s">
        <v>15</v>
      </c>
      <c r="D3253" t="s">
        <v>43</v>
      </c>
      <c r="E3253" t="s">
        <v>65</v>
      </c>
      <c r="F3253" s="2">
        <v>42712</v>
      </c>
      <c r="G3253" s="2">
        <v>32228</v>
      </c>
      <c r="H3253" s="4">
        <v>70922</v>
      </c>
      <c r="I3253" s="4">
        <v>5282</v>
      </c>
      <c r="J3253" s="4">
        <f>Table1[[#This Row],[Basic Salary]]+Table1[[#This Row],[Bonus]]</f>
        <v>76204</v>
      </c>
      <c r="K3253">
        <v>66</v>
      </c>
      <c r="L3253">
        <v>74</v>
      </c>
      <c r="M3253" t="s">
        <v>37</v>
      </c>
      <c r="N3253">
        <v>112</v>
      </c>
    </row>
    <row r="3254" spans="1:14" x14ac:dyDescent="0.35">
      <c r="A3254" t="s">
        <v>3353</v>
      </c>
      <c r="B3254" t="s">
        <v>129</v>
      </c>
      <c r="C3254" t="s">
        <v>15</v>
      </c>
      <c r="D3254" t="s">
        <v>43</v>
      </c>
      <c r="E3254" t="s">
        <v>22</v>
      </c>
      <c r="F3254" s="2">
        <v>43197</v>
      </c>
      <c r="G3254" s="2">
        <v>32881</v>
      </c>
      <c r="H3254" s="4">
        <v>66008</v>
      </c>
      <c r="I3254" s="4">
        <v>10157</v>
      </c>
      <c r="J3254" s="4">
        <f>Table1[[#This Row],[Basic Salary]]+Table1[[#This Row],[Bonus]]</f>
        <v>76165</v>
      </c>
      <c r="K3254">
        <v>99</v>
      </c>
      <c r="L3254">
        <v>59</v>
      </c>
      <c r="M3254" t="s">
        <v>23</v>
      </c>
      <c r="N3254">
        <v>108</v>
      </c>
    </row>
    <row r="3255" spans="1:14" x14ac:dyDescent="0.35">
      <c r="A3255" t="s">
        <v>2145</v>
      </c>
      <c r="B3255" t="s">
        <v>50</v>
      </c>
      <c r="C3255" t="s">
        <v>21</v>
      </c>
      <c r="D3255" t="s">
        <v>25</v>
      </c>
      <c r="E3255" t="s">
        <v>51</v>
      </c>
      <c r="F3255" s="2">
        <v>42255</v>
      </c>
      <c r="G3255" s="2">
        <v>39505</v>
      </c>
      <c r="H3255" s="4">
        <v>49480</v>
      </c>
      <c r="I3255" s="4">
        <v>26675</v>
      </c>
      <c r="J3255" s="4">
        <f>Table1[[#This Row],[Basic Salary]]+Table1[[#This Row],[Bonus]]</f>
        <v>76155</v>
      </c>
      <c r="K3255">
        <v>96</v>
      </c>
      <c r="L3255">
        <v>84</v>
      </c>
      <c r="M3255" t="s">
        <v>34</v>
      </c>
      <c r="N3255">
        <v>105</v>
      </c>
    </row>
    <row r="3256" spans="1:14" x14ac:dyDescent="0.35">
      <c r="A3256" t="s">
        <v>4920</v>
      </c>
      <c r="B3256" t="s">
        <v>20</v>
      </c>
      <c r="C3256" t="s">
        <v>15</v>
      </c>
      <c r="D3256" t="s">
        <v>43</v>
      </c>
      <c r="E3256" t="s">
        <v>30</v>
      </c>
      <c r="F3256" s="2">
        <v>44504</v>
      </c>
      <c r="G3256" s="2">
        <v>39845</v>
      </c>
      <c r="H3256" s="4">
        <v>63333</v>
      </c>
      <c r="I3256" s="4">
        <v>12820</v>
      </c>
      <c r="J3256" s="4">
        <f>Table1[[#This Row],[Basic Salary]]+Table1[[#This Row],[Bonus]]</f>
        <v>76153</v>
      </c>
      <c r="K3256">
        <v>80</v>
      </c>
      <c r="L3256">
        <v>99</v>
      </c>
      <c r="M3256" t="s">
        <v>27</v>
      </c>
      <c r="N3256">
        <v>118</v>
      </c>
    </row>
    <row r="3257" spans="1:14" x14ac:dyDescent="0.35">
      <c r="A3257" t="s">
        <v>4927</v>
      </c>
      <c r="B3257" t="s">
        <v>93</v>
      </c>
      <c r="C3257" t="s">
        <v>21</v>
      </c>
      <c r="D3257" t="s">
        <v>43</v>
      </c>
      <c r="E3257" t="s">
        <v>51</v>
      </c>
      <c r="F3257" s="2">
        <v>45245</v>
      </c>
      <c r="G3257" s="2">
        <v>39719</v>
      </c>
      <c r="H3257" s="4">
        <v>56669</v>
      </c>
      <c r="I3257" s="4">
        <v>19448</v>
      </c>
      <c r="J3257" s="4">
        <f>Table1[[#This Row],[Basic Salary]]+Table1[[#This Row],[Bonus]]</f>
        <v>76117</v>
      </c>
      <c r="K3257">
        <v>98</v>
      </c>
      <c r="L3257">
        <v>99</v>
      </c>
      <c r="M3257" t="s">
        <v>23</v>
      </c>
      <c r="N3257">
        <v>116</v>
      </c>
    </row>
    <row r="3258" spans="1:14" x14ac:dyDescent="0.35">
      <c r="A3258" t="s">
        <v>3210</v>
      </c>
      <c r="B3258" t="s">
        <v>75</v>
      </c>
      <c r="C3258" t="s">
        <v>15</v>
      </c>
      <c r="D3258" t="s">
        <v>81</v>
      </c>
      <c r="E3258" t="s">
        <v>22</v>
      </c>
      <c r="F3258" s="2">
        <v>43909</v>
      </c>
      <c r="G3258" s="2">
        <v>30888</v>
      </c>
      <c r="H3258" s="4">
        <v>57980</v>
      </c>
      <c r="I3258" s="4">
        <v>18121</v>
      </c>
      <c r="J3258" s="4">
        <f>Table1[[#This Row],[Basic Salary]]+Table1[[#This Row],[Bonus]]</f>
        <v>76101</v>
      </c>
      <c r="K3258">
        <v>97</v>
      </c>
      <c r="L3258">
        <v>68</v>
      </c>
      <c r="M3258" t="s">
        <v>18</v>
      </c>
      <c r="N3258">
        <v>104</v>
      </c>
    </row>
    <row r="3259" spans="1:14" x14ac:dyDescent="0.35">
      <c r="A3259" t="s">
        <v>2601</v>
      </c>
      <c r="B3259" t="s">
        <v>129</v>
      </c>
      <c r="C3259" t="s">
        <v>15</v>
      </c>
      <c r="D3259" t="s">
        <v>46</v>
      </c>
      <c r="E3259" t="s">
        <v>30</v>
      </c>
      <c r="F3259" s="2">
        <v>42997</v>
      </c>
      <c r="G3259" s="2">
        <v>35372</v>
      </c>
      <c r="H3259" s="4">
        <v>66713</v>
      </c>
      <c r="I3259" s="4">
        <v>9356</v>
      </c>
      <c r="J3259" s="4">
        <f>Table1[[#This Row],[Basic Salary]]+Table1[[#This Row],[Bonus]]</f>
        <v>76069</v>
      </c>
      <c r="K3259">
        <v>79</v>
      </c>
      <c r="L3259">
        <v>42</v>
      </c>
      <c r="M3259" t="s">
        <v>31</v>
      </c>
      <c r="N3259">
        <v>112</v>
      </c>
    </row>
    <row r="3260" spans="1:14" x14ac:dyDescent="0.35">
      <c r="A3260" t="s">
        <v>308</v>
      </c>
      <c r="B3260" t="s">
        <v>39</v>
      </c>
      <c r="C3260" t="s">
        <v>21</v>
      </c>
      <c r="D3260" t="s">
        <v>43</v>
      </c>
      <c r="E3260" t="s">
        <v>17</v>
      </c>
      <c r="F3260" s="2">
        <v>43476</v>
      </c>
      <c r="G3260" s="2">
        <v>34274</v>
      </c>
      <c r="H3260" s="4">
        <v>59283</v>
      </c>
      <c r="I3260" s="4">
        <v>16784</v>
      </c>
      <c r="J3260" s="4">
        <f>Table1[[#This Row],[Basic Salary]]+Table1[[#This Row],[Bonus]]</f>
        <v>76067</v>
      </c>
      <c r="K3260">
        <v>92</v>
      </c>
      <c r="L3260">
        <v>96</v>
      </c>
      <c r="M3260" t="s">
        <v>27</v>
      </c>
      <c r="N3260">
        <v>115</v>
      </c>
    </row>
    <row r="3261" spans="1:14" x14ac:dyDescent="0.35">
      <c r="A3261" t="s">
        <v>1438</v>
      </c>
      <c r="B3261" t="s">
        <v>48</v>
      </c>
      <c r="C3261" t="s">
        <v>15</v>
      </c>
      <c r="D3261" t="s">
        <v>81</v>
      </c>
      <c r="E3261" t="s">
        <v>22</v>
      </c>
      <c r="F3261" s="2">
        <v>45668</v>
      </c>
      <c r="G3261" s="2">
        <v>29727</v>
      </c>
      <c r="H3261" s="4">
        <v>52132</v>
      </c>
      <c r="I3261" s="4">
        <v>23926</v>
      </c>
      <c r="J3261" s="4">
        <f>Table1[[#This Row],[Basic Salary]]+Table1[[#This Row],[Bonus]]</f>
        <v>76058</v>
      </c>
      <c r="K3261">
        <v>89</v>
      </c>
      <c r="L3261">
        <v>69</v>
      </c>
      <c r="M3261" t="s">
        <v>37</v>
      </c>
      <c r="N3261">
        <v>120</v>
      </c>
    </row>
    <row r="3262" spans="1:14" x14ac:dyDescent="0.35">
      <c r="A3262" t="s">
        <v>2962</v>
      </c>
      <c r="B3262" t="s">
        <v>71</v>
      </c>
      <c r="C3262" t="s">
        <v>21</v>
      </c>
      <c r="D3262" t="s">
        <v>25</v>
      </c>
      <c r="E3262" t="s">
        <v>17</v>
      </c>
      <c r="F3262" s="2">
        <v>43734</v>
      </c>
      <c r="G3262" s="2">
        <v>39156</v>
      </c>
      <c r="H3262" s="4">
        <v>55511</v>
      </c>
      <c r="I3262" s="4">
        <v>20544</v>
      </c>
      <c r="J3262" s="4">
        <f>Table1[[#This Row],[Basic Salary]]+Table1[[#This Row],[Bonus]]</f>
        <v>76055</v>
      </c>
      <c r="K3262">
        <v>86</v>
      </c>
      <c r="L3262">
        <v>86</v>
      </c>
      <c r="M3262" t="s">
        <v>34</v>
      </c>
      <c r="N3262">
        <v>112</v>
      </c>
    </row>
    <row r="3263" spans="1:14" x14ac:dyDescent="0.35">
      <c r="A3263" t="s">
        <v>2127</v>
      </c>
      <c r="B3263" t="s">
        <v>62</v>
      </c>
      <c r="C3263" t="s">
        <v>15</v>
      </c>
      <c r="D3263" t="s">
        <v>43</v>
      </c>
      <c r="E3263" t="s">
        <v>22</v>
      </c>
      <c r="F3263" s="2">
        <v>44220</v>
      </c>
      <c r="G3263" s="2">
        <v>34681</v>
      </c>
      <c r="H3263" s="4">
        <v>67539</v>
      </c>
      <c r="I3263" s="4">
        <v>8510</v>
      </c>
      <c r="J3263" s="4">
        <f>Table1[[#This Row],[Basic Salary]]+Table1[[#This Row],[Bonus]]</f>
        <v>76049</v>
      </c>
      <c r="K3263">
        <v>62</v>
      </c>
      <c r="L3263">
        <v>71</v>
      </c>
      <c r="M3263" t="s">
        <v>18</v>
      </c>
      <c r="N3263">
        <v>110</v>
      </c>
    </row>
    <row r="3264" spans="1:14" x14ac:dyDescent="0.35">
      <c r="A3264" t="s">
        <v>2693</v>
      </c>
      <c r="B3264" t="s">
        <v>42</v>
      </c>
      <c r="C3264" t="s">
        <v>15</v>
      </c>
      <c r="D3264" t="s">
        <v>25</v>
      </c>
      <c r="E3264" t="s">
        <v>26</v>
      </c>
      <c r="F3264" s="2">
        <v>45179</v>
      </c>
      <c r="G3264" s="2">
        <v>36372</v>
      </c>
      <c r="H3264" s="4">
        <v>63875</v>
      </c>
      <c r="I3264" s="4">
        <v>12093</v>
      </c>
      <c r="J3264" s="4">
        <f>Table1[[#This Row],[Basic Salary]]+Table1[[#This Row],[Bonus]]</f>
        <v>75968</v>
      </c>
      <c r="K3264">
        <v>68</v>
      </c>
      <c r="L3264">
        <v>48</v>
      </c>
      <c r="M3264" t="s">
        <v>18</v>
      </c>
      <c r="N3264">
        <v>108</v>
      </c>
    </row>
    <row r="3265" spans="1:14" x14ac:dyDescent="0.35">
      <c r="A3265" t="s">
        <v>3373</v>
      </c>
      <c r="B3265" t="s">
        <v>77</v>
      </c>
      <c r="C3265" t="s">
        <v>15</v>
      </c>
      <c r="D3265" t="s">
        <v>81</v>
      </c>
      <c r="E3265" t="s">
        <v>30</v>
      </c>
      <c r="F3265" s="2">
        <v>45129</v>
      </c>
      <c r="G3265" s="2">
        <v>35606</v>
      </c>
      <c r="H3265" s="4">
        <v>60620</v>
      </c>
      <c r="I3265" s="4">
        <v>15312</v>
      </c>
      <c r="J3265" s="4">
        <f>Table1[[#This Row],[Basic Salary]]+Table1[[#This Row],[Bonus]]</f>
        <v>75932</v>
      </c>
      <c r="K3265">
        <v>90</v>
      </c>
      <c r="L3265">
        <v>48</v>
      </c>
      <c r="M3265" t="s">
        <v>34</v>
      </c>
      <c r="N3265">
        <v>105</v>
      </c>
    </row>
    <row r="3266" spans="1:14" x14ac:dyDescent="0.35">
      <c r="A3266" t="s">
        <v>880</v>
      </c>
      <c r="B3266" t="s">
        <v>48</v>
      </c>
      <c r="C3266" t="s">
        <v>21</v>
      </c>
      <c r="D3266" t="s">
        <v>46</v>
      </c>
      <c r="E3266" t="s">
        <v>17</v>
      </c>
      <c r="F3266" s="2">
        <v>43847</v>
      </c>
      <c r="G3266" s="2">
        <v>39441</v>
      </c>
      <c r="H3266" s="4">
        <v>59743</v>
      </c>
      <c r="I3266" s="4">
        <v>16184</v>
      </c>
      <c r="J3266" s="4">
        <f>Table1[[#This Row],[Basic Salary]]+Table1[[#This Row],[Bonus]]</f>
        <v>75927</v>
      </c>
      <c r="K3266">
        <v>71</v>
      </c>
      <c r="L3266">
        <v>53</v>
      </c>
      <c r="M3266" t="s">
        <v>37</v>
      </c>
      <c r="N3266">
        <v>103</v>
      </c>
    </row>
    <row r="3267" spans="1:14" x14ac:dyDescent="0.35">
      <c r="A3267" t="s">
        <v>4087</v>
      </c>
      <c r="B3267" t="s">
        <v>36</v>
      </c>
      <c r="C3267" t="s">
        <v>15</v>
      </c>
      <c r="D3267" t="s">
        <v>81</v>
      </c>
      <c r="E3267" t="s">
        <v>65</v>
      </c>
      <c r="F3267" s="2">
        <v>42586</v>
      </c>
      <c r="G3267" s="2">
        <v>40782</v>
      </c>
      <c r="H3267" s="4">
        <v>64968</v>
      </c>
      <c r="I3267" s="4">
        <v>10951</v>
      </c>
      <c r="J3267" s="4">
        <f>Table1[[#This Row],[Basic Salary]]+Table1[[#This Row],[Bonus]]</f>
        <v>75919</v>
      </c>
      <c r="K3267">
        <v>81</v>
      </c>
      <c r="L3267">
        <v>89</v>
      </c>
      <c r="M3267" t="s">
        <v>27</v>
      </c>
      <c r="N3267">
        <v>113</v>
      </c>
    </row>
    <row r="3268" spans="1:14" x14ac:dyDescent="0.35">
      <c r="A3268" t="s">
        <v>2034</v>
      </c>
      <c r="B3268" t="s">
        <v>95</v>
      </c>
      <c r="C3268" t="s">
        <v>21</v>
      </c>
      <c r="D3268" t="s">
        <v>16</v>
      </c>
      <c r="E3268" t="s">
        <v>30</v>
      </c>
      <c r="F3268" s="2">
        <v>43860</v>
      </c>
      <c r="G3268" s="2">
        <v>37604</v>
      </c>
      <c r="H3268" s="4">
        <v>65946</v>
      </c>
      <c r="I3268" s="4">
        <v>9970</v>
      </c>
      <c r="J3268" s="4">
        <f>Table1[[#This Row],[Basic Salary]]+Table1[[#This Row],[Bonus]]</f>
        <v>75916</v>
      </c>
      <c r="K3268">
        <v>64</v>
      </c>
      <c r="L3268">
        <v>68</v>
      </c>
      <c r="M3268" t="s">
        <v>53</v>
      </c>
      <c r="N3268">
        <v>105</v>
      </c>
    </row>
    <row r="3269" spans="1:14" x14ac:dyDescent="0.35">
      <c r="A3269" t="s">
        <v>490</v>
      </c>
      <c r="B3269" t="s">
        <v>93</v>
      </c>
      <c r="C3269" t="s">
        <v>21</v>
      </c>
      <c r="D3269" t="s">
        <v>46</v>
      </c>
      <c r="E3269" t="s">
        <v>51</v>
      </c>
      <c r="F3269" s="2">
        <v>43983</v>
      </c>
      <c r="G3269" s="2">
        <v>37549</v>
      </c>
      <c r="H3269" s="4">
        <v>48226</v>
      </c>
      <c r="I3269" s="4">
        <v>27669</v>
      </c>
      <c r="J3269" s="4">
        <f>Table1[[#This Row],[Basic Salary]]+Table1[[#This Row],[Bonus]]</f>
        <v>75895</v>
      </c>
      <c r="K3269">
        <v>97</v>
      </c>
      <c r="L3269">
        <v>51</v>
      </c>
      <c r="M3269" t="s">
        <v>18</v>
      </c>
      <c r="N3269">
        <v>105</v>
      </c>
    </row>
    <row r="3270" spans="1:14" x14ac:dyDescent="0.35">
      <c r="A3270" t="s">
        <v>1981</v>
      </c>
      <c r="B3270" t="s">
        <v>77</v>
      </c>
      <c r="C3270" t="s">
        <v>15</v>
      </c>
      <c r="D3270" t="s">
        <v>16</v>
      </c>
      <c r="E3270" t="s">
        <v>65</v>
      </c>
      <c r="F3270" s="2">
        <v>44638</v>
      </c>
      <c r="G3270" s="2">
        <v>38677</v>
      </c>
      <c r="H3270" s="4">
        <v>46951</v>
      </c>
      <c r="I3270" s="4">
        <v>28912</v>
      </c>
      <c r="J3270" s="4">
        <f>Table1[[#This Row],[Basic Salary]]+Table1[[#This Row],[Bonus]]</f>
        <v>75863</v>
      </c>
      <c r="K3270">
        <v>97</v>
      </c>
      <c r="L3270">
        <v>87</v>
      </c>
      <c r="M3270" t="s">
        <v>31</v>
      </c>
      <c r="N3270">
        <v>101</v>
      </c>
    </row>
    <row r="3271" spans="1:14" x14ac:dyDescent="0.35">
      <c r="A3271" t="s">
        <v>531</v>
      </c>
      <c r="B3271" t="s">
        <v>39</v>
      </c>
      <c r="C3271" t="s">
        <v>21</v>
      </c>
      <c r="D3271" t="s">
        <v>40</v>
      </c>
      <c r="E3271" t="s">
        <v>22</v>
      </c>
      <c r="F3271" s="2">
        <v>42168</v>
      </c>
      <c r="G3271" s="2">
        <v>39846</v>
      </c>
      <c r="H3271" s="4">
        <v>67476</v>
      </c>
      <c r="I3271" s="4">
        <v>8382</v>
      </c>
      <c r="J3271" s="4">
        <f>Table1[[#This Row],[Basic Salary]]+Table1[[#This Row],[Bonus]]</f>
        <v>75858</v>
      </c>
      <c r="K3271">
        <v>93</v>
      </c>
      <c r="L3271">
        <v>80</v>
      </c>
      <c r="M3271" t="s">
        <v>34</v>
      </c>
      <c r="N3271">
        <v>109</v>
      </c>
    </row>
    <row r="3272" spans="1:14" x14ac:dyDescent="0.35">
      <c r="A3272" t="s">
        <v>2117</v>
      </c>
      <c r="B3272" t="s">
        <v>57</v>
      </c>
      <c r="C3272" t="s">
        <v>21</v>
      </c>
      <c r="D3272" t="s">
        <v>43</v>
      </c>
      <c r="E3272" t="s">
        <v>17</v>
      </c>
      <c r="F3272" s="2">
        <v>43345</v>
      </c>
      <c r="G3272" s="2">
        <v>40675</v>
      </c>
      <c r="H3272" s="4">
        <v>63408</v>
      </c>
      <c r="I3272" s="4">
        <v>12438</v>
      </c>
      <c r="J3272" s="4">
        <f>Table1[[#This Row],[Basic Salary]]+Table1[[#This Row],[Bonus]]</f>
        <v>75846</v>
      </c>
      <c r="K3272">
        <v>69</v>
      </c>
      <c r="L3272">
        <v>91</v>
      </c>
      <c r="M3272" t="s">
        <v>23</v>
      </c>
      <c r="N3272">
        <v>117</v>
      </c>
    </row>
    <row r="3273" spans="1:14" x14ac:dyDescent="0.35">
      <c r="A3273" t="s">
        <v>340</v>
      </c>
      <c r="B3273" t="s">
        <v>48</v>
      </c>
      <c r="C3273" t="s">
        <v>21</v>
      </c>
      <c r="D3273" t="s">
        <v>16</v>
      </c>
      <c r="E3273" t="s">
        <v>22</v>
      </c>
      <c r="F3273" s="2">
        <v>42408</v>
      </c>
      <c r="G3273" s="2">
        <v>33460</v>
      </c>
      <c r="H3273" s="4">
        <v>54098</v>
      </c>
      <c r="I3273" s="4">
        <v>21733</v>
      </c>
      <c r="J3273" s="4">
        <f>Table1[[#This Row],[Basic Salary]]+Table1[[#This Row],[Bonus]]</f>
        <v>75831</v>
      </c>
      <c r="K3273">
        <v>93</v>
      </c>
      <c r="L3273">
        <v>75</v>
      </c>
      <c r="M3273" t="s">
        <v>23</v>
      </c>
      <c r="N3273">
        <v>119</v>
      </c>
    </row>
    <row r="3274" spans="1:14" x14ac:dyDescent="0.35">
      <c r="A3274" t="s">
        <v>4195</v>
      </c>
      <c r="B3274" t="s">
        <v>20</v>
      </c>
      <c r="C3274" t="s">
        <v>21</v>
      </c>
      <c r="D3274" t="s">
        <v>46</v>
      </c>
      <c r="E3274" t="s">
        <v>22</v>
      </c>
      <c r="F3274" s="2">
        <v>42253</v>
      </c>
      <c r="G3274" s="2">
        <v>40112</v>
      </c>
      <c r="H3274" s="4">
        <v>69920</v>
      </c>
      <c r="I3274" s="4">
        <v>5900</v>
      </c>
      <c r="J3274" s="4">
        <f>Table1[[#This Row],[Basic Salary]]+Table1[[#This Row],[Bonus]]</f>
        <v>75820</v>
      </c>
      <c r="K3274">
        <v>88</v>
      </c>
      <c r="L3274">
        <v>60</v>
      </c>
      <c r="M3274" t="s">
        <v>34</v>
      </c>
      <c r="N3274">
        <v>111</v>
      </c>
    </row>
    <row r="3275" spans="1:14" x14ac:dyDescent="0.35">
      <c r="A3275" t="s">
        <v>770</v>
      </c>
      <c r="B3275" t="s">
        <v>50</v>
      </c>
      <c r="C3275" t="s">
        <v>21</v>
      </c>
      <c r="D3275" t="s">
        <v>40</v>
      </c>
      <c r="E3275" t="s">
        <v>30</v>
      </c>
      <c r="F3275" s="2">
        <v>44328</v>
      </c>
      <c r="G3275" s="2">
        <v>31382</v>
      </c>
      <c r="H3275" s="4">
        <v>65172</v>
      </c>
      <c r="I3275" s="4">
        <v>10627</v>
      </c>
      <c r="J3275" s="4">
        <f>Table1[[#This Row],[Basic Salary]]+Table1[[#This Row],[Bonus]]</f>
        <v>75799</v>
      </c>
      <c r="K3275">
        <v>76</v>
      </c>
      <c r="L3275">
        <v>54</v>
      </c>
      <c r="M3275" t="s">
        <v>27</v>
      </c>
      <c r="N3275">
        <v>112</v>
      </c>
    </row>
    <row r="3276" spans="1:14" x14ac:dyDescent="0.35">
      <c r="A3276" t="s">
        <v>4155</v>
      </c>
      <c r="B3276" t="s">
        <v>20</v>
      </c>
      <c r="C3276" t="s">
        <v>15</v>
      </c>
      <c r="D3276" t="s">
        <v>43</v>
      </c>
      <c r="E3276" t="s">
        <v>65</v>
      </c>
      <c r="F3276" s="2">
        <v>42758</v>
      </c>
      <c r="G3276" s="2">
        <v>31316</v>
      </c>
      <c r="H3276" s="4">
        <v>67738</v>
      </c>
      <c r="I3276" s="4">
        <v>8033</v>
      </c>
      <c r="J3276" s="4">
        <f>Table1[[#This Row],[Basic Salary]]+Table1[[#This Row],[Bonus]]</f>
        <v>75771</v>
      </c>
      <c r="K3276">
        <v>76</v>
      </c>
      <c r="L3276">
        <v>61</v>
      </c>
      <c r="M3276" t="s">
        <v>31</v>
      </c>
      <c r="N3276">
        <v>116</v>
      </c>
    </row>
    <row r="3277" spans="1:14" x14ac:dyDescent="0.35">
      <c r="A3277" t="s">
        <v>3675</v>
      </c>
      <c r="B3277" t="s">
        <v>60</v>
      </c>
      <c r="C3277" t="s">
        <v>21</v>
      </c>
      <c r="D3277" t="s">
        <v>25</v>
      </c>
      <c r="E3277" t="s">
        <v>17</v>
      </c>
      <c r="F3277" s="2">
        <v>43814</v>
      </c>
      <c r="G3277" s="2">
        <v>34053</v>
      </c>
      <c r="H3277" s="4">
        <v>51987</v>
      </c>
      <c r="I3277" s="4">
        <v>23768</v>
      </c>
      <c r="J3277" s="4">
        <f>Table1[[#This Row],[Basic Salary]]+Table1[[#This Row],[Bonus]]</f>
        <v>75755</v>
      </c>
      <c r="K3277">
        <v>86</v>
      </c>
      <c r="L3277">
        <v>54</v>
      </c>
      <c r="M3277" t="s">
        <v>23</v>
      </c>
      <c r="N3277">
        <v>120</v>
      </c>
    </row>
    <row r="3278" spans="1:14" x14ac:dyDescent="0.35">
      <c r="A3278" t="s">
        <v>2941</v>
      </c>
      <c r="B3278" t="s">
        <v>129</v>
      </c>
      <c r="C3278" t="s">
        <v>21</v>
      </c>
      <c r="D3278" t="s">
        <v>33</v>
      </c>
      <c r="E3278" t="s">
        <v>30</v>
      </c>
      <c r="F3278" s="2">
        <v>43963</v>
      </c>
      <c r="G3278" s="2">
        <v>40227</v>
      </c>
      <c r="H3278" s="4">
        <v>56882</v>
      </c>
      <c r="I3278" s="4">
        <v>18806</v>
      </c>
      <c r="J3278" s="4">
        <f>Table1[[#This Row],[Basic Salary]]+Table1[[#This Row],[Bonus]]</f>
        <v>75688</v>
      </c>
      <c r="K3278">
        <v>63</v>
      </c>
      <c r="L3278">
        <v>88</v>
      </c>
      <c r="M3278" t="s">
        <v>53</v>
      </c>
      <c r="N3278">
        <v>111</v>
      </c>
    </row>
    <row r="3279" spans="1:14" x14ac:dyDescent="0.35">
      <c r="A3279" t="s">
        <v>120</v>
      </c>
      <c r="B3279" t="s">
        <v>89</v>
      </c>
      <c r="C3279" t="s">
        <v>15</v>
      </c>
      <c r="D3279" t="s">
        <v>43</v>
      </c>
      <c r="E3279" t="s">
        <v>65</v>
      </c>
      <c r="F3279" s="2">
        <v>43909</v>
      </c>
      <c r="G3279" s="2">
        <v>40681</v>
      </c>
      <c r="H3279" s="4">
        <v>58586</v>
      </c>
      <c r="I3279" s="4">
        <v>17087</v>
      </c>
      <c r="J3279" s="4">
        <f>Table1[[#This Row],[Basic Salary]]+Table1[[#This Row],[Bonus]]</f>
        <v>75673</v>
      </c>
      <c r="K3279">
        <v>70</v>
      </c>
      <c r="L3279">
        <v>78</v>
      </c>
      <c r="M3279" t="s">
        <v>23</v>
      </c>
      <c r="N3279">
        <v>104</v>
      </c>
    </row>
    <row r="3280" spans="1:14" x14ac:dyDescent="0.35">
      <c r="A3280" t="s">
        <v>2991</v>
      </c>
      <c r="B3280" t="s">
        <v>95</v>
      </c>
      <c r="C3280" t="s">
        <v>15</v>
      </c>
      <c r="D3280" t="s">
        <v>43</v>
      </c>
      <c r="E3280" t="s">
        <v>30</v>
      </c>
      <c r="F3280" s="2">
        <v>43647</v>
      </c>
      <c r="G3280" s="2">
        <v>36814</v>
      </c>
      <c r="H3280" s="4">
        <v>46651</v>
      </c>
      <c r="I3280" s="4">
        <v>29012</v>
      </c>
      <c r="J3280" s="4">
        <f>Table1[[#This Row],[Basic Salary]]+Table1[[#This Row],[Bonus]]</f>
        <v>75663</v>
      </c>
      <c r="K3280">
        <v>60</v>
      </c>
      <c r="L3280">
        <v>43</v>
      </c>
      <c r="M3280" t="s">
        <v>27</v>
      </c>
      <c r="N3280">
        <v>107</v>
      </c>
    </row>
    <row r="3281" spans="1:14" x14ac:dyDescent="0.35">
      <c r="A3281" t="s">
        <v>1714</v>
      </c>
      <c r="B3281" t="s">
        <v>93</v>
      </c>
      <c r="C3281" t="s">
        <v>15</v>
      </c>
      <c r="D3281" t="s">
        <v>16</v>
      </c>
      <c r="E3281" t="s">
        <v>30</v>
      </c>
      <c r="F3281" s="2">
        <v>44562</v>
      </c>
      <c r="G3281" s="2">
        <v>41010</v>
      </c>
      <c r="H3281" s="4">
        <v>61329</v>
      </c>
      <c r="I3281" s="4">
        <v>14312</v>
      </c>
      <c r="J3281" s="4">
        <f>Table1[[#This Row],[Basic Salary]]+Table1[[#This Row],[Bonus]]</f>
        <v>75641</v>
      </c>
      <c r="K3281">
        <v>87</v>
      </c>
      <c r="L3281">
        <v>55</v>
      </c>
      <c r="M3281" t="s">
        <v>37</v>
      </c>
      <c r="N3281">
        <v>108</v>
      </c>
    </row>
    <row r="3282" spans="1:14" x14ac:dyDescent="0.35">
      <c r="A3282" t="s">
        <v>3521</v>
      </c>
      <c r="B3282" t="s">
        <v>85</v>
      </c>
      <c r="C3282" t="s">
        <v>15</v>
      </c>
      <c r="D3282" t="s">
        <v>33</v>
      </c>
      <c r="E3282" t="s">
        <v>30</v>
      </c>
      <c r="F3282" s="2">
        <v>43824</v>
      </c>
      <c r="G3282" s="2">
        <v>33406</v>
      </c>
      <c r="H3282" s="4">
        <v>59803</v>
      </c>
      <c r="I3282" s="4">
        <v>15836</v>
      </c>
      <c r="J3282" s="4">
        <f>Table1[[#This Row],[Basic Salary]]+Table1[[#This Row],[Bonus]]</f>
        <v>75639</v>
      </c>
      <c r="K3282">
        <v>61</v>
      </c>
      <c r="L3282">
        <v>76</v>
      </c>
      <c r="M3282" t="s">
        <v>23</v>
      </c>
      <c r="N3282">
        <v>119</v>
      </c>
    </row>
    <row r="3283" spans="1:14" x14ac:dyDescent="0.35">
      <c r="A3283" t="s">
        <v>3078</v>
      </c>
      <c r="B3283" t="s">
        <v>93</v>
      </c>
      <c r="C3283" t="s">
        <v>21</v>
      </c>
      <c r="D3283" t="s">
        <v>81</v>
      </c>
      <c r="E3283" t="s">
        <v>17</v>
      </c>
      <c r="F3283" s="2">
        <v>42554</v>
      </c>
      <c r="G3283" s="2">
        <v>34137</v>
      </c>
      <c r="H3283" s="4">
        <v>67570</v>
      </c>
      <c r="I3283" s="4">
        <v>8058</v>
      </c>
      <c r="J3283" s="4">
        <f>Table1[[#This Row],[Basic Salary]]+Table1[[#This Row],[Bonus]]</f>
        <v>75628</v>
      </c>
      <c r="K3283">
        <v>100</v>
      </c>
      <c r="L3283">
        <v>79</v>
      </c>
      <c r="M3283" t="s">
        <v>53</v>
      </c>
      <c r="N3283">
        <v>117</v>
      </c>
    </row>
    <row r="3284" spans="1:14" x14ac:dyDescent="0.35">
      <c r="A3284" t="s">
        <v>1980</v>
      </c>
      <c r="B3284" t="s">
        <v>39</v>
      </c>
      <c r="C3284" t="s">
        <v>15</v>
      </c>
      <c r="D3284" t="s">
        <v>46</v>
      </c>
      <c r="E3284" t="s">
        <v>51</v>
      </c>
      <c r="F3284" s="2">
        <v>45507</v>
      </c>
      <c r="G3284" s="2">
        <v>38622</v>
      </c>
      <c r="H3284" s="4">
        <v>67039</v>
      </c>
      <c r="I3284" s="4">
        <v>8587</v>
      </c>
      <c r="J3284" s="4">
        <f>Table1[[#This Row],[Basic Salary]]+Table1[[#This Row],[Bonus]]</f>
        <v>75626</v>
      </c>
      <c r="K3284">
        <v>89</v>
      </c>
      <c r="L3284">
        <v>44</v>
      </c>
      <c r="M3284" t="s">
        <v>31</v>
      </c>
      <c r="N3284">
        <v>106</v>
      </c>
    </row>
    <row r="3285" spans="1:14" x14ac:dyDescent="0.35">
      <c r="A3285" t="s">
        <v>1501</v>
      </c>
      <c r="B3285" t="s">
        <v>89</v>
      </c>
      <c r="C3285" t="s">
        <v>21</v>
      </c>
      <c r="D3285" t="s">
        <v>33</v>
      </c>
      <c r="E3285" t="s">
        <v>51</v>
      </c>
      <c r="F3285" s="2">
        <v>42808</v>
      </c>
      <c r="G3285" s="2">
        <v>31282</v>
      </c>
      <c r="H3285" s="4">
        <v>53745</v>
      </c>
      <c r="I3285" s="4">
        <v>21866</v>
      </c>
      <c r="J3285" s="4">
        <f>Table1[[#This Row],[Basic Salary]]+Table1[[#This Row],[Bonus]]</f>
        <v>75611</v>
      </c>
      <c r="K3285">
        <v>68</v>
      </c>
      <c r="L3285">
        <v>91</v>
      </c>
      <c r="M3285" t="s">
        <v>37</v>
      </c>
      <c r="N3285">
        <v>108</v>
      </c>
    </row>
    <row r="3286" spans="1:14" x14ac:dyDescent="0.35">
      <c r="A3286" t="s">
        <v>1195</v>
      </c>
      <c r="B3286" t="s">
        <v>71</v>
      </c>
      <c r="C3286" t="s">
        <v>21</v>
      </c>
      <c r="D3286" t="s">
        <v>43</v>
      </c>
      <c r="E3286" t="s">
        <v>22</v>
      </c>
      <c r="F3286" s="2">
        <v>42443</v>
      </c>
      <c r="G3286" s="2">
        <v>31544</v>
      </c>
      <c r="H3286" s="4">
        <v>62022</v>
      </c>
      <c r="I3286" s="4">
        <v>13585</v>
      </c>
      <c r="J3286" s="4">
        <f>Table1[[#This Row],[Basic Salary]]+Table1[[#This Row],[Bonus]]</f>
        <v>75607</v>
      </c>
      <c r="K3286">
        <v>71</v>
      </c>
      <c r="L3286">
        <v>45</v>
      </c>
      <c r="M3286" t="s">
        <v>53</v>
      </c>
      <c r="N3286">
        <v>116</v>
      </c>
    </row>
    <row r="3287" spans="1:14" x14ac:dyDescent="0.35">
      <c r="A3287" t="s">
        <v>3869</v>
      </c>
      <c r="B3287" t="s">
        <v>57</v>
      </c>
      <c r="C3287" t="s">
        <v>21</v>
      </c>
      <c r="D3287" t="s">
        <v>40</v>
      </c>
      <c r="E3287" t="s">
        <v>51</v>
      </c>
      <c r="F3287" s="2">
        <v>43006</v>
      </c>
      <c r="G3287" s="2">
        <v>30064</v>
      </c>
      <c r="H3287" s="4">
        <v>59799</v>
      </c>
      <c r="I3287" s="4">
        <v>15803</v>
      </c>
      <c r="J3287" s="4">
        <f>Table1[[#This Row],[Basic Salary]]+Table1[[#This Row],[Bonus]]</f>
        <v>75602</v>
      </c>
      <c r="K3287">
        <v>80</v>
      </c>
      <c r="L3287">
        <v>77</v>
      </c>
      <c r="M3287" t="s">
        <v>27</v>
      </c>
      <c r="N3287">
        <v>111</v>
      </c>
    </row>
    <row r="3288" spans="1:14" x14ac:dyDescent="0.35">
      <c r="A3288" t="s">
        <v>2133</v>
      </c>
      <c r="B3288" t="s">
        <v>36</v>
      </c>
      <c r="C3288" t="s">
        <v>21</v>
      </c>
      <c r="D3288" t="s">
        <v>40</v>
      </c>
      <c r="E3288" t="s">
        <v>17</v>
      </c>
      <c r="F3288" s="2">
        <v>45652</v>
      </c>
      <c r="G3288" s="2">
        <v>39340</v>
      </c>
      <c r="H3288" s="4">
        <v>69536</v>
      </c>
      <c r="I3288" s="4">
        <v>6048</v>
      </c>
      <c r="J3288" s="4">
        <f>Table1[[#This Row],[Basic Salary]]+Table1[[#This Row],[Bonus]]</f>
        <v>75584</v>
      </c>
      <c r="K3288">
        <v>88</v>
      </c>
      <c r="L3288">
        <v>58</v>
      </c>
      <c r="M3288" t="s">
        <v>53</v>
      </c>
      <c r="N3288">
        <v>116</v>
      </c>
    </row>
    <row r="3289" spans="1:14" x14ac:dyDescent="0.35">
      <c r="A3289" t="s">
        <v>4143</v>
      </c>
      <c r="B3289" t="s">
        <v>77</v>
      </c>
      <c r="C3289" t="s">
        <v>21</v>
      </c>
      <c r="D3289" t="s">
        <v>81</v>
      </c>
      <c r="E3289" t="s">
        <v>30</v>
      </c>
      <c r="F3289" s="2">
        <v>43033</v>
      </c>
      <c r="G3289" s="2">
        <v>32665</v>
      </c>
      <c r="H3289" s="4">
        <v>46019</v>
      </c>
      <c r="I3289" s="4">
        <v>29534</v>
      </c>
      <c r="J3289" s="4">
        <f>Table1[[#This Row],[Basic Salary]]+Table1[[#This Row],[Bonus]]</f>
        <v>75553</v>
      </c>
      <c r="K3289">
        <v>96</v>
      </c>
      <c r="L3289">
        <v>91</v>
      </c>
      <c r="M3289" t="s">
        <v>34</v>
      </c>
      <c r="N3289">
        <v>114</v>
      </c>
    </row>
    <row r="3290" spans="1:14" x14ac:dyDescent="0.35">
      <c r="A3290" t="s">
        <v>3444</v>
      </c>
      <c r="B3290" t="s">
        <v>89</v>
      </c>
      <c r="C3290" t="s">
        <v>21</v>
      </c>
      <c r="D3290" t="s">
        <v>25</v>
      </c>
      <c r="E3290" t="s">
        <v>30</v>
      </c>
      <c r="F3290" s="2">
        <v>45061</v>
      </c>
      <c r="G3290" s="2">
        <v>40302</v>
      </c>
      <c r="H3290" s="4">
        <v>51014</v>
      </c>
      <c r="I3290" s="4">
        <v>24523</v>
      </c>
      <c r="J3290" s="4">
        <f>Table1[[#This Row],[Basic Salary]]+Table1[[#This Row],[Bonus]]</f>
        <v>75537</v>
      </c>
      <c r="K3290">
        <v>83</v>
      </c>
      <c r="L3290">
        <v>42</v>
      </c>
      <c r="M3290" t="s">
        <v>34</v>
      </c>
      <c r="N3290">
        <v>104</v>
      </c>
    </row>
    <row r="3291" spans="1:14" x14ac:dyDescent="0.35">
      <c r="A3291" t="s">
        <v>675</v>
      </c>
      <c r="B3291" t="s">
        <v>89</v>
      </c>
      <c r="C3291" t="s">
        <v>15</v>
      </c>
      <c r="D3291" t="s">
        <v>81</v>
      </c>
      <c r="E3291" t="s">
        <v>26</v>
      </c>
      <c r="F3291" s="2">
        <v>45402</v>
      </c>
      <c r="G3291" s="2">
        <v>34179</v>
      </c>
      <c r="H3291" s="4">
        <v>53329</v>
      </c>
      <c r="I3291" s="4">
        <v>22206</v>
      </c>
      <c r="J3291" s="4">
        <f>Table1[[#This Row],[Basic Salary]]+Table1[[#This Row],[Bonus]]</f>
        <v>75535</v>
      </c>
      <c r="K3291">
        <v>79</v>
      </c>
      <c r="L3291">
        <v>51</v>
      </c>
      <c r="M3291" t="s">
        <v>53</v>
      </c>
      <c r="N3291">
        <v>112</v>
      </c>
    </row>
    <row r="3292" spans="1:14" x14ac:dyDescent="0.35">
      <c r="A3292" t="s">
        <v>3133</v>
      </c>
      <c r="B3292" t="s">
        <v>85</v>
      </c>
      <c r="C3292" t="s">
        <v>15</v>
      </c>
      <c r="D3292" t="s">
        <v>16</v>
      </c>
      <c r="E3292" t="s">
        <v>17</v>
      </c>
      <c r="F3292" s="2">
        <v>45583</v>
      </c>
      <c r="G3292" s="2">
        <v>40234</v>
      </c>
      <c r="H3292" s="4">
        <v>46821</v>
      </c>
      <c r="I3292" s="4">
        <v>28658</v>
      </c>
      <c r="J3292" s="4">
        <f>Table1[[#This Row],[Basic Salary]]+Table1[[#This Row],[Bonus]]</f>
        <v>75479</v>
      </c>
      <c r="K3292">
        <v>74</v>
      </c>
      <c r="L3292">
        <v>90</v>
      </c>
      <c r="M3292" t="s">
        <v>23</v>
      </c>
      <c r="N3292">
        <v>116</v>
      </c>
    </row>
    <row r="3293" spans="1:14" x14ac:dyDescent="0.35">
      <c r="A3293" t="s">
        <v>966</v>
      </c>
      <c r="B3293" t="s">
        <v>89</v>
      </c>
      <c r="C3293" t="s">
        <v>15</v>
      </c>
      <c r="D3293" t="s">
        <v>16</v>
      </c>
      <c r="E3293" t="s">
        <v>17</v>
      </c>
      <c r="F3293" s="2">
        <v>42918</v>
      </c>
      <c r="G3293" s="2">
        <v>40578</v>
      </c>
      <c r="H3293" s="4">
        <v>55182</v>
      </c>
      <c r="I3293" s="4">
        <v>20287</v>
      </c>
      <c r="J3293" s="4">
        <f>Table1[[#This Row],[Basic Salary]]+Table1[[#This Row],[Bonus]]</f>
        <v>75469</v>
      </c>
      <c r="K3293">
        <v>99</v>
      </c>
      <c r="L3293">
        <v>53</v>
      </c>
      <c r="M3293" t="s">
        <v>37</v>
      </c>
      <c r="N3293">
        <v>116</v>
      </c>
    </row>
    <row r="3294" spans="1:14" x14ac:dyDescent="0.35">
      <c r="A3294" t="s">
        <v>3219</v>
      </c>
      <c r="B3294" t="s">
        <v>20</v>
      </c>
      <c r="C3294" t="s">
        <v>15</v>
      </c>
      <c r="D3294" t="s">
        <v>25</v>
      </c>
      <c r="E3294" t="s">
        <v>30</v>
      </c>
      <c r="F3294" s="2">
        <v>45364</v>
      </c>
      <c r="G3294" s="2">
        <v>30965</v>
      </c>
      <c r="H3294" s="4">
        <v>50408</v>
      </c>
      <c r="I3294" s="4">
        <v>25057</v>
      </c>
      <c r="J3294" s="4">
        <f>Table1[[#This Row],[Basic Salary]]+Table1[[#This Row],[Bonus]]</f>
        <v>75465</v>
      </c>
      <c r="K3294">
        <v>60</v>
      </c>
      <c r="L3294">
        <v>44</v>
      </c>
      <c r="M3294" t="s">
        <v>31</v>
      </c>
      <c r="N3294">
        <v>107</v>
      </c>
    </row>
    <row r="3295" spans="1:14" x14ac:dyDescent="0.35">
      <c r="A3295" t="s">
        <v>4997</v>
      </c>
      <c r="B3295" t="s">
        <v>57</v>
      </c>
      <c r="C3295" t="s">
        <v>21</v>
      </c>
      <c r="D3295" t="s">
        <v>25</v>
      </c>
      <c r="E3295" t="s">
        <v>17</v>
      </c>
      <c r="F3295" s="2">
        <v>44002</v>
      </c>
      <c r="G3295" s="2">
        <v>30691</v>
      </c>
      <c r="H3295" s="4">
        <v>55981</v>
      </c>
      <c r="I3295" s="4">
        <v>19404</v>
      </c>
      <c r="J3295" s="4">
        <f>Table1[[#This Row],[Basic Salary]]+Table1[[#This Row],[Bonus]]</f>
        <v>75385</v>
      </c>
      <c r="K3295">
        <v>97</v>
      </c>
      <c r="L3295">
        <v>77</v>
      </c>
      <c r="M3295" t="s">
        <v>23</v>
      </c>
      <c r="N3295">
        <v>116</v>
      </c>
    </row>
    <row r="3296" spans="1:14" x14ac:dyDescent="0.35">
      <c r="A3296" t="s">
        <v>4626</v>
      </c>
      <c r="B3296" t="s">
        <v>39</v>
      </c>
      <c r="C3296" t="s">
        <v>15</v>
      </c>
      <c r="D3296" t="s">
        <v>43</v>
      </c>
      <c r="E3296" t="s">
        <v>30</v>
      </c>
      <c r="F3296" s="2">
        <v>44656</v>
      </c>
      <c r="G3296" s="2">
        <v>37832</v>
      </c>
      <c r="H3296" s="4">
        <v>47534</v>
      </c>
      <c r="I3296" s="4">
        <v>27843</v>
      </c>
      <c r="J3296" s="4">
        <f>Table1[[#This Row],[Basic Salary]]+Table1[[#This Row],[Bonus]]</f>
        <v>75377</v>
      </c>
      <c r="K3296">
        <v>60</v>
      </c>
      <c r="L3296">
        <v>68</v>
      </c>
      <c r="M3296" t="s">
        <v>37</v>
      </c>
      <c r="N3296">
        <v>116</v>
      </c>
    </row>
    <row r="3297" spans="1:14" x14ac:dyDescent="0.35">
      <c r="A3297" t="s">
        <v>3036</v>
      </c>
      <c r="B3297" t="s">
        <v>71</v>
      </c>
      <c r="C3297" t="s">
        <v>15</v>
      </c>
      <c r="D3297" t="s">
        <v>40</v>
      </c>
      <c r="E3297" t="s">
        <v>26</v>
      </c>
      <c r="F3297" s="2">
        <v>44046</v>
      </c>
      <c r="G3297" s="2">
        <v>30503</v>
      </c>
      <c r="H3297" s="4">
        <v>55975</v>
      </c>
      <c r="I3297" s="4">
        <v>19391</v>
      </c>
      <c r="J3297" s="4">
        <f>Table1[[#This Row],[Basic Salary]]+Table1[[#This Row],[Bonus]]</f>
        <v>75366</v>
      </c>
      <c r="K3297">
        <v>88</v>
      </c>
      <c r="L3297">
        <v>86</v>
      </c>
      <c r="M3297" t="s">
        <v>18</v>
      </c>
      <c r="N3297">
        <v>104</v>
      </c>
    </row>
    <row r="3298" spans="1:14" x14ac:dyDescent="0.35">
      <c r="A3298" t="s">
        <v>4734</v>
      </c>
      <c r="B3298" t="s">
        <v>75</v>
      </c>
      <c r="C3298" t="s">
        <v>15</v>
      </c>
      <c r="D3298" t="s">
        <v>25</v>
      </c>
      <c r="E3298" t="s">
        <v>22</v>
      </c>
      <c r="F3298" s="2">
        <v>45340</v>
      </c>
      <c r="G3298" s="2">
        <v>36598</v>
      </c>
      <c r="H3298" s="4">
        <v>45828</v>
      </c>
      <c r="I3298" s="4">
        <v>29511</v>
      </c>
      <c r="J3298" s="4">
        <f>Table1[[#This Row],[Basic Salary]]+Table1[[#This Row],[Bonus]]</f>
        <v>75339</v>
      </c>
      <c r="K3298">
        <v>62</v>
      </c>
      <c r="L3298">
        <v>79</v>
      </c>
      <c r="M3298" t="s">
        <v>31</v>
      </c>
      <c r="N3298">
        <v>116</v>
      </c>
    </row>
    <row r="3299" spans="1:14" x14ac:dyDescent="0.35">
      <c r="A3299" t="s">
        <v>4928</v>
      </c>
      <c r="B3299" t="s">
        <v>89</v>
      </c>
      <c r="C3299" t="s">
        <v>21</v>
      </c>
      <c r="D3299" t="s">
        <v>25</v>
      </c>
      <c r="E3299" t="s">
        <v>17</v>
      </c>
      <c r="F3299" s="2">
        <v>45980</v>
      </c>
      <c r="G3299" s="2">
        <v>39899</v>
      </c>
      <c r="H3299" s="4">
        <v>50010</v>
      </c>
      <c r="I3299" s="4">
        <v>25326</v>
      </c>
      <c r="J3299" s="4">
        <f>Table1[[#This Row],[Basic Salary]]+Table1[[#This Row],[Bonus]]</f>
        <v>75336</v>
      </c>
      <c r="K3299">
        <v>97</v>
      </c>
      <c r="L3299">
        <v>79</v>
      </c>
      <c r="M3299" t="s">
        <v>27</v>
      </c>
      <c r="N3299">
        <v>107</v>
      </c>
    </row>
    <row r="3300" spans="1:14" x14ac:dyDescent="0.35">
      <c r="A3300" t="s">
        <v>773</v>
      </c>
      <c r="B3300" t="s">
        <v>60</v>
      </c>
      <c r="C3300" t="s">
        <v>15</v>
      </c>
      <c r="D3300" t="s">
        <v>40</v>
      </c>
      <c r="E3300" t="s">
        <v>30</v>
      </c>
      <c r="F3300" s="2">
        <v>43519</v>
      </c>
      <c r="G3300" s="2">
        <v>32243</v>
      </c>
      <c r="H3300" s="4">
        <v>51890</v>
      </c>
      <c r="I3300" s="4">
        <v>23431</v>
      </c>
      <c r="J3300" s="4">
        <f>Table1[[#This Row],[Basic Salary]]+Table1[[#This Row],[Bonus]]</f>
        <v>75321</v>
      </c>
      <c r="K3300">
        <v>62</v>
      </c>
      <c r="L3300">
        <v>82</v>
      </c>
      <c r="M3300" t="s">
        <v>31</v>
      </c>
      <c r="N3300">
        <v>112</v>
      </c>
    </row>
    <row r="3301" spans="1:14" x14ac:dyDescent="0.35">
      <c r="A3301" t="s">
        <v>1366</v>
      </c>
      <c r="B3301" t="s">
        <v>45</v>
      </c>
      <c r="C3301" t="s">
        <v>21</v>
      </c>
      <c r="D3301" t="s">
        <v>33</v>
      </c>
      <c r="E3301" t="s">
        <v>22</v>
      </c>
      <c r="F3301" s="2">
        <v>45805</v>
      </c>
      <c r="G3301" s="2">
        <v>32377</v>
      </c>
      <c r="H3301" s="4">
        <v>60989</v>
      </c>
      <c r="I3301" s="4">
        <v>14312</v>
      </c>
      <c r="J3301" s="4">
        <f>Table1[[#This Row],[Basic Salary]]+Table1[[#This Row],[Bonus]]</f>
        <v>75301</v>
      </c>
      <c r="K3301">
        <v>87</v>
      </c>
      <c r="L3301">
        <v>77</v>
      </c>
      <c r="M3301" t="s">
        <v>18</v>
      </c>
      <c r="N3301">
        <v>110</v>
      </c>
    </row>
    <row r="3302" spans="1:14" x14ac:dyDescent="0.35">
      <c r="A3302" t="s">
        <v>2318</v>
      </c>
      <c r="B3302" t="s">
        <v>42</v>
      </c>
      <c r="C3302" t="s">
        <v>21</v>
      </c>
      <c r="D3302" t="s">
        <v>40</v>
      </c>
      <c r="E3302" t="s">
        <v>30</v>
      </c>
      <c r="F3302" s="2">
        <v>42313</v>
      </c>
      <c r="G3302" s="2">
        <v>37561</v>
      </c>
      <c r="H3302" s="4">
        <v>50367</v>
      </c>
      <c r="I3302" s="4">
        <v>24931</v>
      </c>
      <c r="J3302" s="4">
        <f>Table1[[#This Row],[Basic Salary]]+Table1[[#This Row],[Bonus]]</f>
        <v>75298</v>
      </c>
      <c r="K3302">
        <v>92</v>
      </c>
      <c r="L3302">
        <v>94</v>
      </c>
      <c r="M3302" t="s">
        <v>31</v>
      </c>
      <c r="N3302">
        <v>104</v>
      </c>
    </row>
    <row r="3303" spans="1:14" x14ac:dyDescent="0.35">
      <c r="A3303" t="s">
        <v>3088</v>
      </c>
      <c r="B3303" t="s">
        <v>48</v>
      </c>
      <c r="C3303" t="s">
        <v>21</v>
      </c>
      <c r="D3303" t="s">
        <v>16</v>
      </c>
      <c r="E3303" t="s">
        <v>26</v>
      </c>
      <c r="F3303" s="2">
        <v>43106</v>
      </c>
      <c r="G3303" s="2">
        <v>32566</v>
      </c>
      <c r="H3303" s="4">
        <v>69567</v>
      </c>
      <c r="I3303" s="4">
        <v>5711</v>
      </c>
      <c r="J3303" s="4">
        <f>Table1[[#This Row],[Basic Salary]]+Table1[[#This Row],[Bonus]]</f>
        <v>75278</v>
      </c>
      <c r="K3303">
        <v>96</v>
      </c>
      <c r="L3303">
        <v>95</v>
      </c>
      <c r="M3303" t="s">
        <v>31</v>
      </c>
      <c r="N3303">
        <v>106</v>
      </c>
    </row>
    <row r="3304" spans="1:14" x14ac:dyDescent="0.35">
      <c r="A3304" t="s">
        <v>1193</v>
      </c>
      <c r="B3304" t="s">
        <v>75</v>
      </c>
      <c r="C3304" t="s">
        <v>21</v>
      </c>
      <c r="D3304" t="s">
        <v>25</v>
      </c>
      <c r="E3304" t="s">
        <v>65</v>
      </c>
      <c r="F3304" s="2">
        <v>44677</v>
      </c>
      <c r="G3304" s="2">
        <v>32854</v>
      </c>
      <c r="H3304" s="4">
        <v>63918</v>
      </c>
      <c r="I3304" s="4">
        <v>11351</v>
      </c>
      <c r="J3304" s="4">
        <f>Table1[[#This Row],[Basic Salary]]+Table1[[#This Row],[Bonus]]</f>
        <v>75269</v>
      </c>
      <c r="K3304">
        <v>94</v>
      </c>
      <c r="L3304">
        <v>93</v>
      </c>
      <c r="M3304" t="s">
        <v>37</v>
      </c>
      <c r="N3304">
        <v>113</v>
      </c>
    </row>
    <row r="3305" spans="1:14" x14ac:dyDescent="0.35">
      <c r="A3305" t="s">
        <v>849</v>
      </c>
      <c r="B3305" t="s">
        <v>48</v>
      </c>
      <c r="C3305" t="s">
        <v>21</v>
      </c>
      <c r="D3305" t="s">
        <v>40</v>
      </c>
      <c r="E3305" t="s">
        <v>17</v>
      </c>
      <c r="F3305" s="2">
        <v>42551</v>
      </c>
      <c r="G3305" s="2">
        <v>33491</v>
      </c>
      <c r="H3305" s="4">
        <v>47738</v>
      </c>
      <c r="I3305" s="4">
        <v>27526</v>
      </c>
      <c r="J3305" s="4">
        <f>Table1[[#This Row],[Basic Salary]]+Table1[[#This Row],[Bonus]]</f>
        <v>75264</v>
      </c>
      <c r="K3305">
        <v>97</v>
      </c>
      <c r="L3305">
        <v>92</v>
      </c>
      <c r="M3305" t="s">
        <v>31</v>
      </c>
      <c r="N3305">
        <v>110</v>
      </c>
    </row>
    <row r="3306" spans="1:14" x14ac:dyDescent="0.35">
      <c r="A3306" t="s">
        <v>4847</v>
      </c>
      <c r="B3306" t="s">
        <v>71</v>
      </c>
      <c r="C3306" t="s">
        <v>21</v>
      </c>
      <c r="D3306" t="s">
        <v>40</v>
      </c>
      <c r="E3306" t="s">
        <v>30</v>
      </c>
      <c r="F3306" s="2">
        <v>43228</v>
      </c>
      <c r="G3306" s="2">
        <v>37121</v>
      </c>
      <c r="H3306" s="4">
        <v>52492</v>
      </c>
      <c r="I3306" s="4">
        <v>22764</v>
      </c>
      <c r="J3306" s="4">
        <f>Table1[[#This Row],[Basic Salary]]+Table1[[#This Row],[Bonus]]</f>
        <v>75256</v>
      </c>
      <c r="K3306">
        <v>92</v>
      </c>
      <c r="L3306">
        <v>89</v>
      </c>
      <c r="M3306" t="s">
        <v>53</v>
      </c>
      <c r="N3306">
        <v>118</v>
      </c>
    </row>
    <row r="3307" spans="1:14" x14ac:dyDescent="0.35">
      <c r="A3307" t="s">
        <v>1842</v>
      </c>
      <c r="B3307" t="s">
        <v>20</v>
      </c>
      <c r="C3307" t="s">
        <v>21</v>
      </c>
      <c r="D3307" t="s">
        <v>40</v>
      </c>
      <c r="E3307" t="s">
        <v>65</v>
      </c>
      <c r="F3307" s="2">
        <v>44795</v>
      </c>
      <c r="G3307" s="2">
        <v>33748</v>
      </c>
      <c r="H3307" s="4">
        <v>69260</v>
      </c>
      <c r="I3307" s="4">
        <v>5981</v>
      </c>
      <c r="J3307" s="4">
        <f>Table1[[#This Row],[Basic Salary]]+Table1[[#This Row],[Bonus]]</f>
        <v>75241</v>
      </c>
      <c r="K3307">
        <v>62</v>
      </c>
      <c r="L3307">
        <v>88</v>
      </c>
      <c r="M3307" t="s">
        <v>53</v>
      </c>
      <c r="N3307">
        <v>101</v>
      </c>
    </row>
    <row r="3308" spans="1:14" x14ac:dyDescent="0.35">
      <c r="A3308" t="s">
        <v>403</v>
      </c>
      <c r="B3308" t="s">
        <v>42</v>
      </c>
      <c r="C3308" t="s">
        <v>21</v>
      </c>
      <c r="D3308" t="s">
        <v>25</v>
      </c>
      <c r="E3308" t="s">
        <v>30</v>
      </c>
      <c r="F3308" s="2">
        <v>42884</v>
      </c>
      <c r="G3308" s="2">
        <v>32287</v>
      </c>
      <c r="H3308" s="4">
        <v>61042</v>
      </c>
      <c r="I3308" s="4">
        <v>14170</v>
      </c>
      <c r="J3308" s="4">
        <f>Table1[[#This Row],[Basic Salary]]+Table1[[#This Row],[Bonus]]</f>
        <v>75212</v>
      </c>
      <c r="K3308">
        <v>88</v>
      </c>
      <c r="L3308">
        <v>96</v>
      </c>
      <c r="M3308" t="s">
        <v>37</v>
      </c>
      <c r="N3308">
        <v>102</v>
      </c>
    </row>
    <row r="3309" spans="1:14" x14ac:dyDescent="0.35">
      <c r="A3309" t="s">
        <v>4241</v>
      </c>
      <c r="B3309" t="s">
        <v>87</v>
      </c>
      <c r="C3309" t="s">
        <v>21</v>
      </c>
      <c r="D3309" t="s">
        <v>40</v>
      </c>
      <c r="E3309" t="s">
        <v>22</v>
      </c>
      <c r="F3309" s="2">
        <v>44633</v>
      </c>
      <c r="G3309" s="2">
        <v>37014</v>
      </c>
      <c r="H3309" s="4">
        <v>54207</v>
      </c>
      <c r="I3309" s="4">
        <v>21001</v>
      </c>
      <c r="J3309" s="4">
        <f>Table1[[#This Row],[Basic Salary]]+Table1[[#This Row],[Bonus]]</f>
        <v>75208</v>
      </c>
      <c r="K3309">
        <v>70</v>
      </c>
      <c r="L3309">
        <v>55</v>
      </c>
      <c r="M3309" t="s">
        <v>18</v>
      </c>
      <c r="N3309">
        <v>118</v>
      </c>
    </row>
    <row r="3310" spans="1:14" x14ac:dyDescent="0.35">
      <c r="A3310" t="s">
        <v>1314</v>
      </c>
      <c r="B3310" t="s">
        <v>85</v>
      </c>
      <c r="C3310" t="s">
        <v>15</v>
      </c>
      <c r="D3310" t="s">
        <v>81</v>
      </c>
      <c r="E3310" t="s">
        <v>65</v>
      </c>
      <c r="F3310" s="2">
        <v>45277</v>
      </c>
      <c r="G3310" s="2">
        <v>35151</v>
      </c>
      <c r="H3310" s="4">
        <v>55263</v>
      </c>
      <c r="I3310" s="4">
        <v>19936</v>
      </c>
      <c r="J3310" s="4">
        <f>Table1[[#This Row],[Basic Salary]]+Table1[[#This Row],[Bonus]]</f>
        <v>75199</v>
      </c>
      <c r="K3310">
        <v>80</v>
      </c>
      <c r="L3310">
        <v>87</v>
      </c>
      <c r="M3310" t="s">
        <v>53</v>
      </c>
      <c r="N3310">
        <v>108</v>
      </c>
    </row>
    <row r="3311" spans="1:14" x14ac:dyDescent="0.35">
      <c r="A3311" t="s">
        <v>3230</v>
      </c>
      <c r="B3311" t="s">
        <v>77</v>
      </c>
      <c r="C3311" t="s">
        <v>15</v>
      </c>
      <c r="D3311" t="s">
        <v>33</v>
      </c>
      <c r="E3311" t="s">
        <v>30</v>
      </c>
      <c r="F3311" s="2">
        <v>42596</v>
      </c>
      <c r="G3311" s="2">
        <v>30170</v>
      </c>
      <c r="H3311" s="4">
        <v>52010</v>
      </c>
      <c r="I3311" s="4">
        <v>23108</v>
      </c>
      <c r="J3311" s="4">
        <f>Table1[[#This Row],[Basic Salary]]+Table1[[#This Row],[Bonus]]</f>
        <v>75118</v>
      </c>
      <c r="K3311">
        <v>94</v>
      </c>
      <c r="L3311">
        <v>46</v>
      </c>
      <c r="M3311" t="s">
        <v>18</v>
      </c>
      <c r="N3311">
        <v>119</v>
      </c>
    </row>
    <row r="3312" spans="1:14" x14ac:dyDescent="0.35">
      <c r="A3312" t="s">
        <v>4268</v>
      </c>
      <c r="B3312" t="s">
        <v>93</v>
      </c>
      <c r="C3312" t="s">
        <v>15</v>
      </c>
      <c r="D3312" t="s">
        <v>33</v>
      </c>
      <c r="E3312" t="s">
        <v>22</v>
      </c>
      <c r="F3312" s="2">
        <v>42133</v>
      </c>
      <c r="G3312" s="2">
        <v>38729</v>
      </c>
      <c r="H3312" s="4">
        <v>56495</v>
      </c>
      <c r="I3312" s="4">
        <v>18615</v>
      </c>
      <c r="J3312" s="4">
        <f>Table1[[#This Row],[Basic Salary]]+Table1[[#This Row],[Bonus]]</f>
        <v>75110</v>
      </c>
      <c r="K3312">
        <v>91</v>
      </c>
      <c r="L3312">
        <v>86</v>
      </c>
      <c r="M3312" t="s">
        <v>18</v>
      </c>
      <c r="N3312">
        <v>114</v>
      </c>
    </row>
    <row r="3313" spans="1:14" x14ac:dyDescent="0.35">
      <c r="A3313" t="s">
        <v>4929</v>
      </c>
      <c r="B3313" t="s">
        <v>39</v>
      </c>
      <c r="C3313" t="s">
        <v>15</v>
      </c>
      <c r="D3313" t="s">
        <v>46</v>
      </c>
      <c r="E3313" t="s">
        <v>51</v>
      </c>
      <c r="F3313" s="2">
        <v>43236</v>
      </c>
      <c r="G3313" s="2">
        <v>35151</v>
      </c>
      <c r="H3313" s="4">
        <v>61321</v>
      </c>
      <c r="I3313" s="4">
        <v>13772</v>
      </c>
      <c r="J3313" s="4">
        <f>Table1[[#This Row],[Basic Salary]]+Table1[[#This Row],[Bonus]]</f>
        <v>75093</v>
      </c>
      <c r="K3313">
        <v>66</v>
      </c>
      <c r="L3313">
        <v>95</v>
      </c>
      <c r="M3313" t="s">
        <v>18</v>
      </c>
      <c r="N3313">
        <v>119</v>
      </c>
    </row>
    <row r="3314" spans="1:14" x14ac:dyDescent="0.35">
      <c r="A3314" t="s">
        <v>1122</v>
      </c>
      <c r="B3314" t="s">
        <v>87</v>
      </c>
      <c r="C3314" t="s">
        <v>21</v>
      </c>
      <c r="D3314" t="s">
        <v>46</v>
      </c>
      <c r="E3314" t="s">
        <v>22</v>
      </c>
      <c r="F3314" s="2">
        <v>44636</v>
      </c>
      <c r="G3314" s="2">
        <v>33300</v>
      </c>
      <c r="H3314" s="4">
        <v>52521</v>
      </c>
      <c r="I3314" s="4">
        <v>22517</v>
      </c>
      <c r="J3314" s="4">
        <f>Table1[[#This Row],[Basic Salary]]+Table1[[#This Row],[Bonus]]</f>
        <v>75038</v>
      </c>
      <c r="K3314">
        <v>67</v>
      </c>
      <c r="L3314">
        <v>40</v>
      </c>
      <c r="M3314" t="s">
        <v>18</v>
      </c>
      <c r="N3314">
        <v>112</v>
      </c>
    </row>
    <row r="3315" spans="1:14" x14ac:dyDescent="0.35">
      <c r="A3315" t="s">
        <v>2651</v>
      </c>
      <c r="B3315" t="s">
        <v>129</v>
      </c>
      <c r="C3315" t="s">
        <v>15</v>
      </c>
      <c r="D3315" t="s">
        <v>40</v>
      </c>
      <c r="E3315" t="s">
        <v>51</v>
      </c>
      <c r="F3315" s="2">
        <v>43648</v>
      </c>
      <c r="G3315" s="2">
        <v>30014</v>
      </c>
      <c r="H3315" s="4">
        <v>68338</v>
      </c>
      <c r="I3315" s="4">
        <v>6698</v>
      </c>
      <c r="J3315" s="4">
        <f>Table1[[#This Row],[Basic Salary]]+Table1[[#This Row],[Bonus]]</f>
        <v>75036</v>
      </c>
      <c r="K3315">
        <v>85</v>
      </c>
      <c r="L3315">
        <v>55</v>
      </c>
      <c r="M3315" t="s">
        <v>53</v>
      </c>
      <c r="N3315">
        <v>113</v>
      </c>
    </row>
    <row r="3316" spans="1:14" x14ac:dyDescent="0.35">
      <c r="A3316" t="s">
        <v>3289</v>
      </c>
      <c r="B3316" t="s">
        <v>14</v>
      </c>
      <c r="C3316" t="s">
        <v>15</v>
      </c>
      <c r="D3316" t="s">
        <v>40</v>
      </c>
      <c r="E3316" t="s">
        <v>22</v>
      </c>
      <c r="F3316" s="2">
        <v>45263</v>
      </c>
      <c r="G3316" s="2">
        <v>30661</v>
      </c>
      <c r="H3316" s="4">
        <v>59028</v>
      </c>
      <c r="I3316" s="4">
        <v>15996</v>
      </c>
      <c r="J3316" s="4">
        <f>Table1[[#This Row],[Basic Salary]]+Table1[[#This Row],[Bonus]]</f>
        <v>75024</v>
      </c>
      <c r="K3316">
        <v>88</v>
      </c>
      <c r="L3316">
        <v>78</v>
      </c>
      <c r="M3316" t="s">
        <v>37</v>
      </c>
      <c r="N3316">
        <v>108</v>
      </c>
    </row>
    <row r="3317" spans="1:14" x14ac:dyDescent="0.35">
      <c r="A3317" t="s">
        <v>1135</v>
      </c>
      <c r="B3317" t="s">
        <v>45</v>
      </c>
      <c r="C3317" t="s">
        <v>21</v>
      </c>
      <c r="D3317" t="s">
        <v>40</v>
      </c>
      <c r="E3317" t="s">
        <v>65</v>
      </c>
      <c r="F3317" s="2">
        <v>43452</v>
      </c>
      <c r="G3317" s="2">
        <v>39958</v>
      </c>
      <c r="H3317" s="4">
        <v>62597</v>
      </c>
      <c r="I3317" s="4">
        <v>12401</v>
      </c>
      <c r="J3317" s="4">
        <f>Table1[[#This Row],[Basic Salary]]+Table1[[#This Row],[Bonus]]</f>
        <v>74998</v>
      </c>
      <c r="K3317">
        <v>84</v>
      </c>
      <c r="L3317">
        <v>83</v>
      </c>
      <c r="M3317" t="s">
        <v>18</v>
      </c>
      <c r="N3317">
        <v>104</v>
      </c>
    </row>
    <row r="3318" spans="1:14" x14ac:dyDescent="0.35">
      <c r="A3318" t="s">
        <v>896</v>
      </c>
      <c r="B3318" t="s">
        <v>95</v>
      </c>
      <c r="C3318" t="s">
        <v>15</v>
      </c>
      <c r="D3318" t="s">
        <v>16</v>
      </c>
      <c r="E3318" t="s">
        <v>51</v>
      </c>
      <c r="F3318" s="2">
        <v>42922</v>
      </c>
      <c r="G3318" s="2">
        <v>37189</v>
      </c>
      <c r="H3318" s="4">
        <v>58793</v>
      </c>
      <c r="I3318" s="4">
        <v>16151</v>
      </c>
      <c r="J3318" s="4">
        <f>Table1[[#This Row],[Basic Salary]]+Table1[[#This Row],[Bonus]]</f>
        <v>74944</v>
      </c>
      <c r="K3318">
        <v>82</v>
      </c>
      <c r="L3318">
        <v>89</v>
      </c>
      <c r="M3318" t="s">
        <v>53</v>
      </c>
      <c r="N3318">
        <v>118</v>
      </c>
    </row>
    <row r="3319" spans="1:14" x14ac:dyDescent="0.35">
      <c r="A3319" t="s">
        <v>3604</v>
      </c>
      <c r="B3319" t="s">
        <v>129</v>
      </c>
      <c r="C3319" t="s">
        <v>15</v>
      </c>
      <c r="D3319" t="s">
        <v>81</v>
      </c>
      <c r="E3319" t="s">
        <v>51</v>
      </c>
      <c r="F3319" s="2">
        <v>45535</v>
      </c>
      <c r="G3319" s="2">
        <v>31925</v>
      </c>
      <c r="H3319" s="4">
        <v>55829</v>
      </c>
      <c r="I3319" s="4">
        <v>19036</v>
      </c>
      <c r="J3319" s="4">
        <f>Table1[[#This Row],[Basic Salary]]+Table1[[#This Row],[Bonus]]</f>
        <v>74865</v>
      </c>
      <c r="K3319">
        <v>91</v>
      </c>
      <c r="L3319">
        <v>74</v>
      </c>
      <c r="M3319" t="s">
        <v>23</v>
      </c>
      <c r="N3319">
        <v>107</v>
      </c>
    </row>
    <row r="3320" spans="1:14" x14ac:dyDescent="0.35">
      <c r="A3320" t="s">
        <v>878</v>
      </c>
      <c r="B3320" t="s">
        <v>69</v>
      </c>
      <c r="C3320" t="s">
        <v>15</v>
      </c>
      <c r="D3320" t="s">
        <v>40</v>
      </c>
      <c r="E3320" t="s">
        <v>17</v>
      </c>
      <c r="F3320" s="2">
        <v>44955</v>
      </c>
      <c r="G3320" s="2">
        <v>38534</v>
      </c>
      <c r="H3320" s="4">
        <v>58211</v>
      </c>
      <c r="I3320" s="4">
        <v>16647</v>
      </c>
      <c r="J3320" s="4">
        <f>Table1[[#This Row],[Basic Salary]]+Table1[[#This Row],[Bonus]]</f>
        <v>74858</v>
      </c>
      <c r="K3320">
        <v>76</v>
      </c>
      <c r="L3320">
        <v>77</v>
      </c>
      <c r="M3320" t="s">
        <v>53</v>
      </c>
      <c r="N3320">
        <v>117</v>
      </c>
    </row>
    <row r="3321" spans="1:14" x14ac:dyDescent="0.35">
      <c r="A3321" t="s">
        <v>2464</v>
      </c>
      <c r="B3321" t="s">
        <v>77</v>
      </c>
      <c r="C3321" t="s">
        <v>21</v>
      </c>
      <c r="D3321" t="s">
        <v>81</v>
      </c>
      <c r="E3321" t="s">
        <v>65</v>
      </c>
      <c r="F3321" s="2">
        <v>43388</v>
      </c>
      <c r="G3321" s="2">
        <v>37906</v>
      </c>
      <c r="H3321" s="4">
        <v>46711</v>
      </c>
      <c r="I3321" s="4">
        <v>28139</v>
      </c>
      <c r="J3321" s="4">
        <f>Table1[[#This Row],[Basic Salary]]+Table1[[#This Row],[Bonus]]</f>
        <v>74850</v>
      </c>
      <c r="K3321">
        <v>67</v>
      </c>
      <c r="L3321">
        <v>41</v>
      </c>
      <c r="M3321" t="s">
        <v>27</v>
      </c>
      <c r="N3321">
        <v>106</v>
      </c>
    </row>
    <row r="3322" spans="1:14" x14ac:dyDescent="0.35">
      <c r="A3322" t="s">
        <v>4616</v>
      </c>
      <c r="B3322" t="s">
        <v>29</v>
      </c>
      <c r="C3322" t="s">
        <v>21</v>
      </c>
      <c r="D3322" t="s">
        <v>40</v>
      </c>
      <c r="E3322" t="s">
        <v>22</v>
      </c>
      <c r="F3322" s="2">
        <v>45677</v>
      </c>
      <c r="G3322" s="2">
        <v>36059</v>
      </c>
      <c r="H3322" s="4">
        <v>68642</v>
      </c>
      <c r="I3322" s="4">
        <v>6208</v>
      </c>
      <c r="J3322" s="4">
        <f>Table1[[#This Row],[Basic Salary]]+Table1[[#This Row],[Bonus]]</f>
        <v>74850</v>
      </c>
      <c r="K3322">
        <v>76</v>
      </c>
      <c r="L3322">
        <v>56</v>
      </c>
      <c r="M3322" t="s">
        <v>34</v>
      </c>
      <c r="N3322">
        <v>104</v>
      </c>
    </row>
    <row r="3323" spans="1:14" x14ac:dyDescent="0.35">
      <c r="A3323" t="s">
        <v>738</v>
      </c>
      <c r="B3323" t="s">
        <v>20</v>
      </c>
      <c r="C3323" t="s">
        <v>15</v>
      </c>
      <c r="D3323" t="s">
        <v>81</v>
      </c>
      <c r="E3323" t="s">
        <v>65</v>
      </c>
      <c r="F3323" s="2">
        <v>45107</v>
      </c>
      <c r="G3323" s="2">
        <v>36022</v>
      </c>
      <c r="H3323" s="4">
        <v>47026</v>
      </c>
      <c r="I3323" s="4">
        <v>27816</v>
      </c>
      <c r="J3323" s="4">
        <f>Table1[[#This Row],[Basic Salary]]+Table1[[#This Row],[Bonus]]</f>
        <v>74842</v>
      </c>
      <c r="K3323">
        <v>83</v>
      </c>
      <c r="L3323">
        <v>75</v>
      </c>
      <c r="M3323" t="s">
        <v>37</v>
      </c>
      <c r="N3323">
        <v>115</v>
      </c>
    </row>
    <row r="3324" spans="1:14" x14ac:dyDescent="0.35">
      <c r="A3324" t="s">
        <v>3794</v>
      </c>
      <c r="B3324" t="s">
        <v>95</v>
      </c>
      <c r="C3324" t="s">
        <v>21</v>
      </c>
      <c r="D3324" t="s">
        <v>81</v>
      </c>
      <c r="E3324" t="s">
        <v>65</v>
      </c>
      <c r="F3324" s="2">
        <v>44633</v>
      </c>
      <c r="G3324" s="2">
        <v>39440</v>
      </c>
      <c r="H3324" s="4">
        <v>58908</v>
      </c>
      <c r="I3324" s="4">
        <v>15904</v>
      </c>
      <c r="J3324" s="4">
        <f>Table1[[#This Row],[Basic Salary]]+Table1[[#This Row],[Bonus]]</f>
        <v>74812</v>
      </c>
      <c r="K3324">
        <v>61</v>
      </c>
      <c r="L3324">
        <v>55</v>
      </c>
      <c r="M3324" t="s">
        <v>27</v>
      </c>
      <c r="N3324">
        <v>112</v>
      </c>
    </row>
    <row r="3325" spans="1:14" x14ac:dyDescent="0.35">
      <c r="A3325" t="s">
        <v>3111</v>
      </c>
      <c r="B3325" t="s">
        <v>29</v>
      </c>
      <c r="C3325" t="s">
        <v>21</v>
      </c>
      <c r="D3325" t="s">
        <v>40</v>
      </c>
      <c r="E3325" t="s">
        <v>26</v>
      </c>
      <c r="F3325" s="2">
        <v>45634</v>
      </c>
      <c r="G3325" s="2">
        <v>36233</v>
      </c>
      <c r="H3325" s="4">
        <v>47683</v>
      </c>
      <c r="I3325" s="4">
        <v>27125</v>
      </c>
      <c r="J3325" s="4">
        <f>Table1[[#This Row],[Basic Salary]]+Table1[[#This Row],[Bonus]]</f>
        <v>74808</v>
      </c>
      <c r="K3325">
        <v>86</v>
      </c>
      <c r="L3325">
        <v>96</v>
      </c>
      <c r="M3325" t="s">
        <v>37</v>
      </c>
      <c r="N3325">
        <v>113</v>
      </c>
    </row>
    <row r="3326" spans="1:14" x14ac:dyDescent="0.35">
      <c r="A3326" t="s">
        <v>4159</v>
      </c>
      <c r="B3326" t="s">
        <v>77</v>
      </c>
      <c r="C3326" t="s">
        <v>21</v>
      </c>
      <c r="D3326" t="s">
        <v>33</v>
      </c>
      <c r="E3326" t="s">
        <v>65</v>
      </c>
      <c r="F3326" s="2">
        <v>43280</v>
      </c>
      <c r="G3326" s="2">
        <v>40217</v>
      </c>
      <c r="H3326" s="4">
        <v>49928</v>
      </c>
      <c r="I3326" s="4">
        <v>24861</v>
      </c>
      <c r="J3326" s="4">
        <f>Table1[[#This Row],[Basic Salary]]+Table1[[#This Row],[Bonus]]</f>
        <v>74789</v>
      </c>
      <c r="K3326">
        <v>69</v>
      </c>
      <c r="L3326">
        <v>50</v>
      </c>
      <c r="M3326" t="s">
        <v>23</v>
      </c>
      <c r="N3326">
        <v>112</v>
      </c>
    </row>
    <row r="3327" spans="1:14" x14ac:dyDescent="0.35">
      <c r="A3327" t="s">
        <v>1639</v>
      </c>
      <c r="B3327" t="s">
        <v>14</v>
      </c>
      <c r="C3327" t="s">
        <v>21</v>
      </c>
      <c r="D3327" t="s">
        <v>43</v>
      </c>
      <c r="E3327" t="s">
        <v>65</v>
      </c>
      <c r="F3327" s="2">
        <v>44437</v>
      </c>
      <c r="G3327" s="2">
        <v>36497</v>
      </c>
      <c r="H3327" s="4">
        <v>66168</v>
      </c>
      <c r="I3327" s="4">
        <v>8530</v>
      </c>
      <c r="J3327" s="4">
        <f>Table1[[#This Row],[Basic Salary]]+Table1[[#This Row],[Bonus]]</f>
        <v>74698</v>
      </c>
      <c r="K3327">
        <v>77</v>
      </c>
      <c r="L3327">
        <v>69</v>
      </c>
      <c r="M3327" t="s">
        <v>31</v>
      </c>
      <c r="N3327">
        <v>107</v>
      </c>
    </row>
    <row r="3328" spans="1:14" x14ac:dyDescent="0.35">
      <c r="A3328" t="s">
        <v>1304</v>
      </c>
      <c r="B3328" t="s">
        <v>95</v>
      </c>
      <c r="C3328" t="s">
        <v>21</v>
      </c>
      <c r="D3328" t="s">
        <v>16</v>
      </c>
      <c r="E3328" t="s">
        <v>26</v>
      </c>
      <c r="F3328" s="2">
        <v>42741</v>
      </c>
      <c r="G3328" s="2">
        <v>33448</v>
      </c>
      <c r="H3328" s="4">
        <v>61194</v>
      </c>
      <c r="I3328" s="4">
        <v>13504</v>
      </c>
      <c r="J3328" s="4">
        <f>Table1[[#This Row],[Basic Salary]]+Table1[[#This Row],[Bonus]]</f>
        <v>74698</v>
      </c>
      <c r="K3328">
        <v>91</v>
      </c>
      <c r="L3328">
        <v>48</v>
      </c>
      <c r="M3328" t="s">
        <v>37</v>
      </c>
      <c r="N3328">
        <v>106</v>
      </c>
    </row>
    <row r="3329" spans="1:14" x14ac:dyDescent="0.35">
      <c r="A3329" t="s">
        <v>2123</v>
      </c>
      <c r="B3329" t="s">
        <v>50</v>
      </c>
      <c r="C3329" t="s">
        <v>21</v>
      </c>
      <c r="D3329" t="s">
        <v>16</v>
      </c>
      <c r="E3329" t="s">
        <v>17</v>
      </c>
      <c r="F3329" s="2">
        <v>43763</v>
      </c>
      <c r="G3329" s="2">
        <v>36557</v>
      </c>
      <c r="H3329" s="4">
        <v>50396</v>
      </c>
      <c r="I3329" s="4">
        <v>24276</v>
      </c>
      <c r="J3329" s="4">
        <f>Table1[[#This Row],[Basic Salary]]+Table1[[#This Row],[Bonus]]</f>
        <v>74672</v>
      </c>
      <c r="K3329">
        <v>95</v>
      </c>
      <c r="L3329">
        <v>54</v>
      </c>
      <c r="M3329" t="s">
        <v>18</v>
      </c>
      <c r="N3329">
        <v>109</v>
      </c>
    </row>
    <row r="3330" spans="1:14" x14ac:dyDescent="0.35">
      <c r="A3330" t="s">
        <v>2166</v>
      </c>
      <c r="B3330" t="s">
        <v>42</v>
      </c>
      <c r="C3330" t="s">
        <v>15</v>
      </c>
      <c r="D3330" t="s">
        <v>81</v>
      </c>
      <c r="E3330" t="s">
        <v>17</v>
      </c>
      <c r="F3330" s="2">
        <v>45253</v>
      </c>
      <c r="G3330" s="2">
        <v>38967</v>
      </c>
      <c r="H3330" s="4">
        <v>55252</v>
      </c>
      <c r="I3330" s="4">
        <v>19416</v>
      </c>
      <c r="J3330" s="4">
        <f>Table1[[#This Row],[Basic Salary]]+Table1[[#This Row],[Bonus]]</f>
        <v>74668</v>
      </c>
      <c r="K3330">
        <v>89</v>
      </c>
      <c r="L3330">
        <v>69</v>
      </c>
      <c r="M3330" t="s">
        <v>31</v>
      </c>
      <c r="N3330">
        <v>113</v>
      </c>
    </row>
    <row r="3331" spans="1:14" x14ac:dyDescent="0.35">
      <c r="A3331" t="s">
        <v>4737</v>
      </c>
      <c r="B3331" t="s">
        <v>50</v>
      </c>
      <c r="C3331" t="s">
        <v>15</v>
      </c>
      <c r="D3331" t="s">
        <v>46</v>
      </c>
      <c r="E3331" t="s">
        <v>17</v>
      </c>
      <c r="F3331" s="2">
        <v>43836</v>
      </c>
      <c r="G3331" s="2">
        <v>33538</v>
      </c>
      <c r="H3331" s="4">
        <v>63590</v>
      </c>
      <c r="I3331" s="4">
        <v>11076</v>
      </c>
      <c r="J3331" s="4">
        <f>Table1[[#This Row],[Basic Salary]]+Table1[[#This Row],[Bonus]]</f>
        <v>74666</v>
      </c>
      <c r="K3331">
        <v>62</v>
      </c>
      <c r="L3331">
        <v>60</v>
      </c>
      <c r="M3331" t="s">
        <v>31</v>
      </c>
      <c r="N3331">
        <v>102</v>
      </c>
    </row>
    <row r="3332" spans="1:14" x14ac:dyDescent="0.35">
      <c r="A3332" t="s">
        <v>4943</v>
      </c>
      <c r="B3332" t="s">
        <v>48</v>
      </c>
      <c r="C3332" t="s">
        <v>21</v>
      </c>
      <c r="D3332" t="s">
        <v>25</v>
      </c>
      <c r="E3332" t="s">
        <v>17</v>
      </c>
      <c r="F3332" s="2">
        <v>43081</v>
      </c>
      <c r="G3332" s="2">
        <v>40184</v>
      </c>
      <c r="H3332" s="4">
        <v>51543</v>
      </c>
      <c r="I3332" s="4">
        <v>23116</v>
      </c>
      <c r="J3332" s="4">
        <f>Table1[[#This Row],[Basic Salary]]+Table1[[#This Row],[Bonus]]</f>
        <v>74659</v>
      </c>
      <c r="K3332">
        <v>77</v>
      </c>
      <c r="L3332">
        <v>40</v>
      </c>
      <c r="M3332" t="s">
        <v>23</v>
      </c>
      <c r="N3332">
        <v>105</v>
      </c>
    </row>
    <row r="3333" spans="1:14" x14ac:dyDescent="0.35">
      <c r="A3333" t="s">
        <v>1398</v>
      </c>
      <c r="B3333" t="s">
        <v>62</v>
      </c>
      <c r="C3333" t="s">
        <v>21</v>
      </c>
      <c r="D3333" t="s">
        <v>43</v>
      </c>
      <c r="E3333" t="s">
        <v>17</v>
      </c>
      <c r="F3333" s="2">
        <v>45866</v>
      </c>
      <c r="G3333" s="2">
        <v>37807</v>
      </c>
      <c r="H3333" s="4">
        <v>51012</v>
      </c>
      <c r="I3333" s="4">
        <v>23611</v>
      </c>
      <c r="J3333" s="4">
        <f>Table1[[#This Row],[Basic Salary]]+Table1[[#This Row],[Bonus]]</f>
        <v>74623</v>
      </c>
      <c r="K3333">
        <v>68</v>
      </c>
      <c r="L3333">
        <v>48</v>
      </c>
      <c r="M3333" t="s">
        <v>18</v>
      </c>
      <c r="N3333">
        <v>111</v>
      </c>
    </row>
    <row r="3334" spans="1:14" x14ac:dyDescent="0.35">
      <c r="A3334" t="s">
        <v>1652</v>
      </c>
      <c r="B3334" t="s">
        <v>36</v>
      </c>
      <c r="C3334" t="s">
        <v>21</v>
      </c>
      <c r="D3334" t="s">
        <v>25</v>
      </c>
      <c r="E3334" t="s">
        <v>65</v>
      </c>
      <c r="F3334" s="2">
        <v>45094</v>
      </c>
      <c r="G3334" s="2">
        <v>39176</v>
      </c>
      <c r="H3334" s="4">
        <v>58590</v>
      </c>
      <c r="I3334" s="4">
        <v>15960</v>
      </c>
      <c r="J3334" s="4">
        <f>Table1[[#This Row],[Basic Salary]]+Table1[[#This Row],[Bonus]]</f>
        <v>74550</v>
      </c>
      <c r="K3334">
        <v>72</v>
      </c>
      <c r="L3334">
        <v>60</v>
      </c>
      <c r="M3334" t="s">
        <v>31</v>
      </c>
      <c r="N3334">
        <v>113</v>
      </c>
    </row>
    <row r="3335" spans="1:14" x14ac:dyDescent="0.35">
      <c r="A3335" t="s">
        <v>1294</v>
      </c>
      <c r="B3335" t="s">
        <v>14</v>
      </c>
      <c r="C3335" t="s">
        <v>21</v>
      </c>
      <c r="D3335" t="s">
        <v>16</v>
      </c>
      <c r="E3335" t="s">
        <v>22</v>
      </c>
      <c r="F3335" s="2">
        <v>44048</v>
      </c>
      <c r="G3335" s="2">
        <v>29774</v>
      </c>
      <c r="H3335" s="4">
        <v>60428</v>
      </c>
      <c r="I3335" s="4">
        <v>14108</v>
      </c>
      <c r="J3335" s="4">
        <f>Table1[[#This Row],[Basic Salary]]+Table1[[#This Row],[Bonus]]</f>
        <v>74536</v>
      </c>
      <c r="K3335">
        <v>97</v>
      </c>
      <c r="L3335">
        <v>64</v>
      </c>
      <c r="M3335" t="s">
        <v>31</v>
      </c>
      <c r="N3335">
        <v>103</v>
      </c>
    </row>
    <row r="3336" spans="1:14" x14ac:dyDescent="0.35">
      <c r="A3336" t="s">
        <v>1777</v>
      </c>
      <c r="B3336" t="s">
        <v>75</v>
      </c>
      <c r="C3336" t="s">
        <v>15</v>
      </c>
      <c r="D3336" t="s">
        <v>81</v>
      </c>
      <c r="E3336" t="s">
        <v>51</v>
      </c>
      <c r="F3336" s="2">
        <v>42917</v>
      </c>
      <c r="G3336" s="2">
        <v>36581</v>
      </c>
      <c r="H3336" s="4">
        <v>59694</v>
      </c>
      <c r="I3336" s="4">
        <v>14839</v>
      </c>
      <c r="J3336" s="4">
        <f>Table1[[#This Row],[Basic Salary]]+Table1[[#This Row],[Bonus]]</f>
        <v>74533</v>
      </c>
      <c r="K3336">
        <v>62</v>
      </c>
      <c r="L3336">
        <v>92</v>
      </c>
      <c r="M3336" t="s">
        <v>37</v>
      </c>
      <c r="N3336">
        <v>119</v>
      </c>
    </row>
    <row r="3337" spans="1:14" x14ac:dyDescent="0.35">
      <c r="A3337" t="s">
        <v>4805</v>
      </c>
      <c r="B3337" t="s">
        <v>42</v>
      </c>
      <c r="C3337" t="s">
        <v>21</v>
      </c>
      <c r="D3337" t="s">
        <v>16</v>
      </c>
      <c r="E3337" t="s">
        <v>22</v>
      </c>
      <c r="F3337" s="2">
        <v>43708</v>
      </c>
      <c r="G3337" s="2">
        <v>30488</v>
      </c>
      <c r="H3337" s="4">
        <v>52356</v>
      </c>
      <c r="I3337" s="4">
        <v>22177</v>
      </c>
      <c r="J3337" s="4">
        <f>Table1[[#This Row],[Basic Salary]]+Table1[[#This Row],[Bonus]]</f>
        <v>74533</v>
      </c>
      <c r="K3337">
        <v>84</v>
      </c>
      <c r="L3337">
        <v>61</v>
      </c>
      <c r="M3337" t="s">
        <v>31</v>
      </c>
      <c r="N3337">
        <v>119</v>
      </c>
    </row>
    <row r="3338" spans="1:14" x14ac:dyDescent="0.35">
      <c r="A3338" t="s">
        <v>2740</v>
      </c>
      <c r="B3338" t="s">
        <v>93</v>
      </c>
      <c r="C3338" t="s">
        <v>15</v>
      </c>
      <c r="D3338" t="s">
        <v>16</v>
      </c>
      <c r="E3338" t="s">
        <v>26</v>
      </c>
      <c r="F3338" s="2">
        <v>44405</v>
      </c>
      <c r="G3338" s="2">
        <v>31382</v>
      </c>
      <c r="H3338" s="4">
        <v>53763</v>
      </c>
      <c r="I3338" s="4">
        <v>20762</v>
      </c>
      <c r="J3338" s="4">
        <f>Table1[[#This Row],[Basic Salary]]+Table1[[#This Row],[Bonus]]</f>
        <v>74525</v>
      </c>
      <c r="K3338">
        <v>69</v>
      </c>
      <c r="L3338">
        <v>77</v>
      </c>
      <c r="M3338" t="s">
        <v>23</v>
      </c>
      <c r="N3338">
        <v>105</v>
      </c>
    </row>
    <row r="3339" spans="1:14" x14ac:dyDescent="0.35">
      <c r="A3339" t="s">
        <v>3936</v>
      </c>
      <c r="B3339" t="s">
        <v>39</v>
      </c>
      <c r="C3339" t="s">
        <v>21</v>
      </c>
      <c r="D3339" t="s">
        <v>40</v>
      </c>
      <c r="E3339" t="s">
        <v>17</v>
      </c>
      <c r="F3339" s="2">
        <v>43448</v>
      </c>
      <c r="G3339" s="2">
        <v>36064</v>
      </c>
      <c r="H3339" s="4">
        <v>49438</v>
      </c>
      <c r="I3339" s="4">
        <v>25047</v>
      </c>
      <c r="J3339" s="4">
        <f>Table1[[#This Row],[Basic Salary]]+Table1[[#This Row],[Bonus]]</f>
        <v>74485</v>
      </c>
      <c r="K3339">
        <v>76</v>
      </c>
      <c r="L3339">
        <v>52</v>
      </c>
      <c r="M3339" t="s">
        <v>37</v>
      </c>
      <c r="N3339">
        <v>119</v>
      </c>
    </row>
    <row r="3340" spans="1:14" x14ac:dyDescent="0.35">
      <c r="A3340" t="s">
        <v>2833</v>
      </c>
      <c r="B3340" t="s">
        <v>42</v>
      </c>
      <c r="C3340" t="s">
        <v>15</v>
      </c>
      <c r="D3340" t="s">
        <v>40</v>
      </c>
      <c r="E3340" t="s">
        <v>22</v>
      </c>
      <c r="F3340" s="2">
        <v>43670</v>
      </c>
      <c r="G3340" s="2">
        <v>38197</v>
      </c>
      <c r="H3340" s="4">
        <v>58196</v>
      </c>
      <c r="I3340" s="4">
        <v>16285</v>
      </c>
      <c r="J3340" s="4">
        <f>Table1[[#This Row],[Basic Salary]]+Table1[[#This Row],[Bonus]]</f>
        <v>74481</v>
      </c>
      <c r="K3340">
        <v>81</v>
      </c>
      <c r="L3340">
        <v>50</v>
      </c>
      <c r="M3340" t="s">
        <v>31</v>
      </c>
      <c r="N3340">
        <v>106</v>
      </c>
    </row>
    <row r="3341" spans="1:14" x14ac:dyDescent="0.35">
      <c r="A3341" t="s">
        <v>4525</v>
      </c>
      <c r="B3341" t="s">
        <v>95</v>
      </c>
      <c r="C3341" t="s">
        <v>21</v>
      </c>
      <c r="D3341" t="s">
        <v>46</v>
      </c>
      <c r="E3341" t="s">
        <v>17</v>
      </c>
      <c r="F3341" s="2">
        <v>43123</v>
      </c>
      <c r="G3341" s="2">
        <v>36996</v>
      </c>
      <c r="H3341" s="4">
        <v>44865</v>
      </c>
      <c r="I3341" s="4">
        <v>29575</v>
      </c>
      <c r="J3341" s="4">
        <f>Table1[[#This Row],[Basic Salary]]+Table1[[#This Row],[Bonus]]</f>
        <v>74440</v>
      </c>
      <c r="K3341">
        <v>65</v>
      </c>
      <c r="L3341">
        <v>69</v>
      </c>
      <c r="M3341" t="s">
        <v>53</v>
      </c>
      <c r="N3341">
        <v>106</v>
      </c>
    </row>
    <row r="3342" spans="1:14" x14ac:dyDescent="0.35">
      <c r="A3342" t="s">
        <v>2232</v>
      </c>
      <c r="B3342" t="s">
        <v>39</v>
      </c>
      <c r="C3342" t="s">
        <v>21</v>
      </c>
      <c r="D3342" t="s">
        <v>40</v>
      </c>
      <c r="E3342" t="s">
        <v>17</v>
      </c>
      <c r="F3342" s="2">
        <v>42143</v>
      </c>
      <c r="G3342" s="2">
        <v>33430</v>
      </c>
      <c r="H3342" s="4">
        <v>68335</v>
      </c>
      <c r="I3342" s="4">
        <v>6082</v>
      </c>
      <c r="J3342" s="4">
        <f>Table1[[#This Row],[Basic Salary]]+Table1[[#This Row],[Bonus]]</f>
        <v>74417</v>
      </c>
      <c r="K3342">
        <v>61</v>
      </c>
      <c r="L3342">
        <v>66</v>
      </c>
      <c r="M3342" t="s">
        <v>37</v>
      </c>
      <c r="N3342">
        <v>112</v>
      </c>
    </row>
    <row r="3343" spans="1:14" x14ac:dyDescent="0.35">
      <c r="A3343" t="s">
        <v>3026</v>
      </c>
      <c r="B3343" t="s">
        <v>42</v>
      </c>
      <c r="C3343" t="s">
        <v>15</v>
      </c>
      <c r="D3343" t="s">
        <v>40</v>
      </c>
      <c r="E3343" t="s">
        <v>65</v>
      </c>
      <c r="F3343" s="2">
        <v>42298</v>
      </c>
      <c r="G3343" s="2">
        <v>30015</v>
      </c>
      <c r="H3343" s="4">
        <v>66100</v>
      </c>
      <c r="I3343" s="4">
        <v>8281</v>
      </c>
      <c r="J3343" s="4">
        <f>Table1[[#This Row],[Basic Salary]]+Table1[[#This Row],[Bonus]]</f>
        <v>74381</v>
      </c>
      <c r="K3343">
        <v>75</v>
      </c>
      <c r="L3343">
        <v>55</v>
      </c>
      <c r="M3343" t="s">
        <v>31</v>
      </c>
      <c r="N3343">
        <v>113</v>
      </c>
    </row>
    <row r="3344" spans="1:14" x14ac:dyDescent="0.35">
      <c r="A3344" t="s">
        <v>4951</v>
      </c>
      <c r="B3344" t="s">
        <v>60</v>
      </c>
      <c r="C3344" t="s">
        <v>21</v>
      </c>
      <c r="D3344" t="s">
        <v>40</v>
      </c>
      <c r="E3344" t="s">
        <v>30</v>
      </c>
      <c r="F3344" s="2">
        <v>42347</v>
      </c>
      <c r="G3344" s="2">
        <v>30182</v>
      </c>
      <c r="H3344" s="4">
        <v>69244</v>
      </c>
      <c r="I3344" s="4">
        <v>5088</v>
      </c>
      <c r="J3344" s="4">
        <f>Table1[[#This Row],[Basic Salary]]+Table1[[#This Row],[Bonus]]</f>
        <v>74332</v>
      </c>
      <c r="K3344">
        <v>87</v>
      </c>
      <c r="L3344">
        <v>73</v>
      </c>
      <c r="M3344" t="s">
        <v>31</v>
      </c>
      <c r="N3344">
        <v>120</v>
      </c>
    </row>
    <row r="3345" spans="1:14" x14ac:dyDescent="0.35">
      <c r="A3345" t="s">
        <v>2924</v>
      </c>
      <c r="B3345" t="s">
        <v>48</v>
      </c>
      <c r="C3345" t="s">
        <v>21</v>
      </c>
      <c r="D3345" t="s">
        <v>33</v>
      </c>
      <c r="E3345" t="s">
        <v>65</v>
      </c>
      <c r="F3345" s="2">
        <v>44239</v>
      </c>
      <c r="G3345" s="2">
        <v>35276</v>
      </c>
      <c r="H3345" s="4">
        <v>57363</v>
      </c>
      <c r="I3345" s="4">
        <v>16951</v>
      </c>
      <c r="J3345" s="4">
        <f>Table1[[#This Row],[Basic Salary]]+Table1[[#This Row],[Bonus]]</f>
        <v>74314</v>
      </c>
      <c r="K3345">
        <v>75</v>
      </c>
      <c r="L3345">
        <v>55</v>
      </c>
      <c r="M3345" t="s">
        <v>23</v>
      </c>
      <c r="N3345">
        <v>119</v>
      </c>
    </row>
    <row r="3346" spans="1:14" x14ac:dyDescent="0.35">
      <c r="A3346" t="s">
        <v>432</v>
      </c>
      <c r="B3346" t="s">
        <v>42</v>
      </c>
      <c r="C3346" t="s">
        <v>21</v>
      </c>
      <c r="D3346" t="s">
        <v>25</v>
      </c>
      <c r="E3346" t="s">
        <v>17</v>
      </c>
      <c r="F3346" s="2">
        <v>42610</v>
      </c>
      <c r="G3346" s="2">
        <v>38970</v>
      </c>
      <c r="H3346" s="4">
        <v>58801</v>
      </c>
      <c r="I3346" s="4">
        <v>15477</v>
      </c>
      <c r="J3346" s="4">
        <f>Table1[[#This Row],[Basic Salary]]+Table1[[#This Row],[Bonus]]</f>
        <v>74278</v>
      </c>
      <c r="K3346">
        <v>64</v>
      </c>
      <c r="L3346">
        <v>45</v>
      </c>
      <c r="M3346" t="s">
        <v>27</v>
      </c>
      <c r="N3346">
        <v>118</v>
      </c>
    </row>
    <row r="3347" spans="1:14" x14ac:dyDescent="0.35">
      <c r="A3347" t="s">
        <v>876</v>
      </c>
      <c r="B3347" t="s">
        <v>85</v>
      </c>
      <c r="C3347" t="s">
        <v>21</v>
      </c>
      <c r="D3347" t="s">
        <v>40</v>
      </c>
      <c r="E3347" t="s">
        <v>22</v>
      </c>
      <c r="F3347" s="2">
        <v>45720</v>
      </c>
      <c r="G3347" s="2">
        <v>37046</v>
      </c>
      <c r="H3347" s="4">
        <v>64373</v>
      </c>
      <c r="I3347" s="4">
        <v>9869</v>
      </c>
      <c r="J3347" s="4">
        <f>Table1[[#This Row],[Basic Salary]]+Table1[[#This Row],[Bonus]]</f>
        <v>74242</v>
      </c>
      <c r="K3347">
        <v>68</v>
      </c>
      <c r="L3347">
        <v>83</v>
      </c>
      <c r="M3347" t="s">
        <v>31</v>
      </c>
      <c r="N3347">
        <v>108</v>
      </c>
    </row>
    <row r="3348" spans="1:14" x14ac:dyDescent="0.35">
      <c r="A3348" t="s">
        <v>3574</v>
      </c>
      <c r="B3348" t="s">
        <v>14</v>
      </c>
      <c r="C3348" t="s">
        <v>15</v>
      </c>
      <c r="D3348" t="s">
        <v>46</v>
      </c>
      <c r="E3348" t="s">
        <v>22</v>
      </c>
      <c r="F3348" s="2">
        <v>43620</v>
      </c>
      <c r="G3348" s="2">
        <v>39872</v>
      </c>
      <c r="H3348" s="4">
        <v>66069</v>
      </c>
      <c r="I3348" s="4">
        <v>8154</v>
      </c>
      <c r="J3348" s="4">
        <f>Table1[[#This Row],[Basic Salary]]+Table1[[#This Row],[Bonus]]</f>
        <v>74223</v>
      </c>
      <c r="K3348">
        <v>64</v>
      </c>
      <c r="L3348">
        <v>79</v>
      </c>
      <c r="M3348" t="s">
        <v>18</v>
      </c>
      <c r="N3348">
        <v>106</v>
      </c>
    </row>
    <row r="3349" spans="1:14" x14ac:dyDescent="0.35">
      <c r="A3349" t="s">
        <v>3083</v>
      </c>
      <c r="B3349" t="s">
        <v>95</v>
      </c>
      <c r="C3349" t="s">
        <v>15</v>
      </c>
      <c r="D3349" t="s">
        <v>46</v>
      </c>
      <c r="E3349" t="s">
        <v>51</v>
      </c>
      <c r="F3349" s="2">
        <v>45253</v>
      </c>
      <c r="G3349" s="2">
        <v>32997</v>
      </c>
      <c r="H3349" s="4">
        <v>65048</v>
      </c>
      <c r="I3349" s="4">
        <v>9155</v>
      </c>
      <c r="J3349" s="4">
        <f>Table1[[#This Row],[Basic Salary]]+Table1[[#This Row],[Bonus]]</f>
        <v>74203</v>
      </c>
      <c r="K3349">
        <v>77</v>
      </c>
      <c r="L3349">
        <v>81</v>
      </c>
      <c r="M3349" t="s">
        <v>18</v>
      </c>
      <c r="N3349">
        <v>105</v>
      </c>
    </row>
    <row r="3350" spans="1:14" x14ac:dyDescent="0.35">
      <c r="A3350" t="s">
        <v>83</v>
      </c>
      <c r="B3350" t="s">
        <v>57</v>
      </c>
      <c r="C3350" t="s">
        <v>21</v>
      </c>
      <c r="D3350" t="s">
        <v>25</v>
      </c>
      <c r="E3350" t="s">
        <v>30</v>
      </c>
      <c r="F3350" s="2">
        <v>45613</v>
      </c>
      <c r="G3350" s="2">
        <v>30348</v>
      </c>
      <c r="H3350" s="4">
        <v>57018</v>
      </c>
      <c r="I3350" s="4">
        <v>17108</v>
      </c>
      <c r="J3350" s="4">
        <f>Table1[[#This Row],[Basic Salary]]+Table1[[#This Row],[Bonus]]</f>
        <v>74126</v>
      </c>
      <c r="K3350">
        <v>78</v>
      </c>
      <c r="L3350">
        <v>50</v>
      </c>
      <c r="M3350" t="s">
        <v>27</v>
      </c>
      <c r="N3350">
        <v>118</v>
      </c>
    </row>
    <row r="3351" spans="1:14" x14ac:dyDescent="0.35">
      <c r="A3351" t="s">
        <v>2694</v>
      </c>
      <c r="B3351" t="s">
        <v>60</v>
      </c>
      <c r="C3351" t="s">
        <v>21</v>
      </c>
      <c r="D3351" t="s">
        <v>40</v>
      </c>
      <c r="E3351" t="s">
        <v>22</v>
      </c>
      <c r="F3351" s="2">
        <v>42540</v>
      </c>
      <c r="G3351" s="2">
        <v>30873</v>
      </c>
      <c r="H3351" s="4">
        <v>45571</v>
      </c>
      <c r="I3351" s="4">
        <v>28547</v>
      </c>
      <c r="J3351" s="4">
        <f>Table1[[#This Row],[Basic Salary]]+Table1[[#This Row],[Bonus]]</f>
        <v>74118</v>
      </c>
      <c r="K3351">
        <v>95</v>
      </c>
      <c r="L3351">
        <v>77</v>
      </c>
      <c r="M3351" t="s">
        <v>18</v>
      </c>
      <c r="N3351">
        <v>118</v>
      </c>
    </row>
    <row r="3352" spans="1:14" x14ac:dyDescent="0.35">
      <c r="A3352" t="s">
        <v>638</v>
      </c>
      <c r="B3352" t="s">
        <v>14</v>
      </c>
      <c r="C3352" t="s">
        <v>21</v>
      </c>
      <c r="D3352" t="s">
        <v>40</v>
      </c>
      <c r="E3352" t="s">
        <v>22</v>
      </c>
      <c r="F3352" s="2">
        <v>45872</v>
      </c>
      <c r="G3352" s="2">
        <v>38313</v>
      </c>
      <c r="H3352" s="4">
        <v>61725</v>
      </c>
      <c r="I3352" s="4">
        <v>12391</v>
      </c>
      <c r="J3352" s="4">
        <f>Table1[[#This Row],[Basic Salary]]+Table1[[#This Row],[Bonus]]</f>
        <v>74116</v>
      </c>
      <c r="K3352">
        <v>69</v>
      </c>
      <c r="L3352">
        <v>61</v>
      </c>
      <c r="M3352" t="s">
        <v>27</v>
      </c>
      <c r="N3352">
        <v>105</v>
      </c>
    </row>
    <row r="3353" spans="1:14" x14ac:dyDescent="0.35">
      <c r="A3353" t="s">
        <v>484</v>
      </c>
      <c r="B3353" t="s">
        <v>77</v>
      </c>
      <c r="C3353" t="s">
        <v>21</v>
      </c>
      <c r="D3353" t="s">
        <v>81</v>
      </c>
      <c r="E3353" t="s">
        <v>30</v>
      </c>
      <c r="F3353" s="2">
        <v>45385</v>
      </c>
      <c r="G3353" s="2">
        <v>30110</v>
      </c>
      <c r="H3353" s="4">
        <v>54218</v>
      </c>
      <c r="I3353" s="4">
        <v>19891</v>
      </c>
      <c r="J3353" s="4">
        <f>Table1[[#This Row],[Basic Salary]]+Table1[[#This Row],[Bonus]]</f>
        <v>74109</v>
      </c>
      <c r="K3353">
        <v>81</v>
      </c>
      <c r="L3353">
        <v>75</v>
      </c>
      <c r="M3353" t="s">
        <v>34</v>
      </c>
      <c r="N3353">
        <v>120</v>
      </c>
    </row>
    <row r="3354" spans="1:14" x14ac:dyDescent="0.35">
      <c r="A3354" t="s">
        <v>2735</v>
      </c>
      <c r="B3354" t="s">
        <v>36</v>
      </c>
      <c r="C3354" t="s">
        <v>21</v>
      </c>
      <c r="D3354" t="s">
        <v>25</v>
      </c>
      <c r="E3354" t="s">
        <v>26</v>
      </c>
      <c r="F3354" s="2">
        <v>45391</v>
      </c>
      <c r="G3354" s="2">
        <v>38231</v>
      </c>
      <c r="H3354" s="4">
        <v>52537</v>
      </c>
      <c r="I3354" s="4">
        <v>21565</v>
      </c>
      <c r="J3354" s="4">
        <f>Table1[[#This Row],[Basic Salary]]+Table1[[#This Row],[Bonus]]</f>
        <v>74102</v>
      </c>
      <c r="K3354">
        <v>76</v>
      </c>
      <c r="L3354">
        <v>75</v>
      </c>
      <c r="M3354" t="s">
        <v>23</v>
      </c>
      <c r="N3354">
        <v>115</v>
      </c>
    </row>
    <row r="3355" spans="1:14" x14ac:dyDescent="0.35">
      <c r="A3355" t="s">
        <v>626</v>
      </c>
      <c r="B3355" t="s">
        <v>50</v>
      </c>
      <c r="C3355" t="s">
        <v>15</v>
      </c>
      <c r="D3355" t="s">
        <v>40</v>
      </c>
      <c r="E3355" t="s">
        <v>26</v>
      </c>
      <c r="F3355" s="2">
        <v>44676</v>
      </c>
      <c r="G3355" s="2">
        <v>38581</v>
      </c>
      <c r="H3355" s="4">
        <v>50703</v>
      </c>
      <c r="I3355" s="4">
        <v>23388</v>
      </c>
      <c r="J3355" s="4">
        <f>Table1[[#This Row],[Basic Salary]]+Table1[[#This Row],[Bonus]]</f>
        <v>74091</v>
      </c>
      <c r="K3355">
        <v>99</v>
      </c>
      <c r="L3355">
        <v>87</v>
      </c>
      <c r="M3355" t="s">
        <v>23</v>
      </c>
      <c r="N3355">
        <v>108</v>
      </c>
    </row>
    <row r="3356" spans="1:14" x14ac:dyDescent="0.35">
      <c r="A3356" t="s">
        <v>3314</v>
      </c>
      <c r="B3356" t="s">
        <v>48</v>
      </c>
      <c r="C3356" t="s">
        <v>21</v>
      </c>
      <c r="D3356" t="s">
        <v>33</v>
      </c>
      <c r="E3356" t="s">
        <v>22</v>
      </c>
      <c r="F3356" s="2">
        <v>44931</v>
      </c>
      <c r="G3356" s="2">
        <v>33876</v>
      </c>
      <c r="H3356" s="4">
        <v>48073</v>
      </c>
      <c r="I3356" s="4">
        <v>26014</v>
      </c>
      <c r="J3356" s="4">
        <f>Table1[[#This Row],[Basic Salary]]+Table1[[#This Row],[Bonus]]</f>
        <v>74087</v>
      </c>
      <c r="K3356">
        <v>75</v>
      </c>
      <c r="L3356">
        <v>47</v>
      </c>
      <c r="M3356" t="s">
        <v>27</v>
      </c>
      <c r="N3356">
        <v>120</v>
      </c>
    </row>
    <row r="3357" spans="1:14" x14ac:dyDescent="0.35">
      <c r="A3357" t="s">
        <v>3386</v>
      </c>
      <c r="B3357" t="s">
        <v>36</v>
      </c>
      <c r="C3357" t="s">
        <v>21</v>
      </c>
      <c r="D3357" t="s">
        <v>46</v>
      </c>
      <c r="E3357" t="s">
        <v>51</v>
      </c>
      <c r="F3357" s="2">
        <v>43737</v>
      </c>
      <c r="G3357" s="2">
        <v>36556</v>
      </c>
      <c r="H3357" s="4">
        <v>61610</v>
      </c>
      <c r="I3357" s="4">
        <v>12453</v>
      </c>
      <c r="J3357" s="4">
        <f>Table1[[#This Row],[Basic Salary]]+Table1[[#This Row],[Bonus]]</f>
        <v>74063</v>
      </c>
      <c r="K3357">
        <v>74</v>
      </c>
      <c r="L3357">
        <v>54</v>
      </c>
      <c r="M3357" t="s">
        <v>18</v>
      </c>
      <c r="N3357">
        <v>117</v>
      </c>
    </row>
    <row r="3358" spans="1:14" x14ac:dyDescent="0.35">
      <c r="A3358" t="s">
        <v>1821</v>
      </c>
      <c r="B3358" t="s">
        <v>39</v>
      </c>
      <c r="C3358" t="s">
        <v>21</v>
      </c>
      <c r="D3358" t="s">
        <v>43</v>
      </c>
      <c r="E3358" t="s">
        <v>65</v>
      </c>
      <c r="F3358" s="2">
        <v>45651</v>
      </c>
      <c r="G3358" s="2">
        <v>33233</v>
      </c>
      <c r="H3358" s="4">
        <v>67561</v>
      </c>
      <c r="I3358" s="4">
        <v>6500</v>
      </c>
      <c r="J3358" s="4">
        <f>Table1[[#This Row],[Basic Salary]]+Table1[[#This Row],[Bonus]]</f>
        <v>74061</v>
      </c>
      <c r="K3358">
        <v>81</v>
      </c>
      <c r="L3358">
        <v>62</v>
      </c>
      <c r="M3358" t="s">
        <v>27</v>
      </c>
      <c r="N3358">
        <v>108</v>
      </c>
    </row>
    <row r="3359" spans="1:14" x14ac:dyDescent="0.35">
      <c r="A3359" t="s">
        <v>1696</v>
      </c>
      <c r="B3359" t="s">
        <v>20</v>
      </c>
      <c r="C3359" t="s">
        <v>15</v>
      </c>
      <c r="D3359" t="s">
        <v>33</v>
      </c>
      <c r="E3359" t="s">
        <v>65</v>
      </c>
      <c r="F3359" s="2">
        <v>45518</v>
      </c>
      <c r="G3359" s="2">
        <v>37574</v>
      </c>
      <c r="H3359" s="4">
        <v>44058</v>
      </c>
      <c r="I3359" s="4">
        <v>29920</v>
      </c>
      <c r="J3359" s="4">
        <f>Table1[[#This Row],[Basic Salary]]+Table1[[#This Row],[Bonus]]</f>
        <v>73978</v>
      </c>
      <c r="K3359">
        <v>64</v>
      </c>
      <c r="L3359">
        <v>70</v>
      </c>
      <c r="M3359" t="s">
        <v>23</v>
      </c>
      <c r="N3359">
        <v>103</v>
      </c>
    </row>
    <row r="3360" spans="1:14" x14ac:dyDescent="0.35">
      <c r="A3360" t="s">
        <v>4725</v>
      </c>
      <c r="B3360" t="s">
        <v>62</v>
      </c>
      <c r="C3360" t="s">
        <v>21</v>
      </c>
      <c r="D3360" t="s">
        <v>43</v>
      </c>
      <c r="E3360" t="s">
        <v>26</v>
      </c>
      <c r="F3360" s="2">
        <v>45020</v>
      </c>
      <c r="G3360" s="2">
        <v>35022</v>
      </c>
      <c r="H3360" s="4">
        <v>53728</v>
      </c>
      <c r="I3360" s="4">
        <v>20220</v>
      </c>
      <c r="J3360" s="4">
        <f>Table1[[#This Row],[Basic Salary]]+Table1[[#This Row],[Bonus]]</f>
        <v>73948</v>
      </c>
      <c r="K3360">
        <v>64</v>
      </c>
      <c r="L3360">
        <v>63</v>
      </c>
      <c r="M3360" t="s">
        <v>27</v>
      </c>
      <c r="N3360">
        <v>110</v>
      </c>
    </row>
    <row r="3361" spans="1:14" x14ac:dyDescent="0.35">
      <c r="A3361" t="s">
        <v>992</v>
      </c>
      <c r="B3361" t="s">
        <v>89</v>
      </c>
      <c r="C3361" t="s">
        <v>15</v>
      </c>
      <c r="D3361" t="s">
        <v>25</v>
      </c>
      <c r="E3361" t="s">
        <v>65</v>
      </c>
      <c r="F3361" s="2">
        <v>42289</v>
      </c>
      <c r="G3361" s="2">
        <v>35543</v>
      </c>
      <c r="H3361" s="4">
        <v>62200</v>
      </c>
      <c r="I3361" s="4">
        <v>11746</v>
      </c>
      <c r="J3361" s="4">
        <f>Table1[[#This Row],[Basic Salary]]+Table1[[#This Row],[Bonus]]</f>
        <v>73946</v>
      </c>
      <c r="K3361">
        <v>74</v>
      </c>
      <c r="L3361">
        <v>58</v>
      </c>
      <c r="M3361" t="s">
        <v>18</v>
      </c>
      <c r="N3361">
        <v>117</v>
      </c>
    </row>
    <row r="3362" spans="1:14" x14ac:dyDescent="0.35">
      <c r="A3362" t="s">
        <v>1913</v>
      </c>
      <c r="B3362" t="s">
        <v>60</v>
      </c>
      <c r="C3362" t="s">
        <v>15</v>
      </c>
      <c r="D3362" t="s">
        <v>33</v>
      </c>
      <c r="E3362" t="s">
        <v>65</v>
      </c>
      <c r="F3362" s="2">
        <v>45546</v>
      </c>
      <c r="G3362" s="2">
        <v>38704</v>
      </c>
      <c r="H3362" s="4">
        <v>67339</v>
      </c>
      <c r="I3362" s="4">
        <v>6565</v>
      </c>
      <c r="J3362" s="4">
        <f>Table1[[#This Row],[Basic Salary]]+Table1[[#This Row],[Bonus]]</f>
        <v>73904</v>
      </c>
      <c r="K3362">
        <v>69</v>
      </c>
      <c r="L3362">
        <v>95</v>
      </c>
      <c r="M3362" t="s">
        <v>27</v>
      </c>
      <c r="N3362">
        <v>110</v>
      </c>
    </row>
    <row r="3363" spans="1:14" x14ac:dyDescent="0.35">
      <c r="A3363" t="s">
        <v>2238</v>
      </c>
      <c r="B3363" t="s">
        <v>69</v>
      </c>
      <c r="C3363" t="s">
        <v>21</v>
      </c>
      <c r="D3363" t="s">
        <v>25</v>
      </c>
      <c r="E3363" t="s">
        <v>30</v>
      </c>
      <c r="F3363" s="2">
        <v>45987</v>
      </c>
      <c r="G3363" s="2">
        <v>34634</v>
      </c>
      <c r="H3363" s="4">
        <v>59304</v>
      </c>
      <c r="I3363" s="4">
        <v>14573</v>
      </c>
      <c r="J3363" s="4">
        <f>Table1[[#This Row],[Basic Salary]]+Table1[[#This Row],[Bonus]]</f>
        <v>73877</v>
      </c>
      <c r="K3363">
        <v>74</v>
      </c>
      <c r="L3363">
        <v>59</v>
      </c>
      <c r="M3363" t="s">
        <v>18</v>
      </c>
      <c r="N3363">
        <v>109</v>
      </c>
    </row>
    <row r="3364" spans="1:14" x14ac:dyDescent="0.35">
      <c r="A3364" t="s">
        <v>2870</v>
      </c>
      <c r="B3364" t="s">
        <v>95</v>
      </c>
      <c r="C3364" t="s">
        <v>15</v>
      </c>
      <c r="D3364" t="s">
        <v>40</v>
      </c>
      <c r="E3364" t="s">
        <v>65</v>
      </c>
      <c r="F3364" s="2">
        <v>42411</v>
      </c>
      <c r="G3364" s="2">
        <v>37173</v>
      </c>
      <c r="H3364" s="4">
        <v>63730</v>
      </c>
      <c r="I3364" s="4">
        <v>10143</v>
      </c>
      <c r="J3364" s="4">
        <f>Table1[[#This Row],[Basic Salary]]+Table1[[#This Row],[Bonus]]</f>
        <v>73873</v>
      </c>
      <c r="K3364">
        <v>98</v>
      </c>
      <c r="L3364">
        <v>48</v>
      </c>
      <c r="M3364" t="s">
        <v>34</v>
      </c>
      <c r="N3364">
        <v>105</v>
      </c>
    </row>
    <row r="3365" spans="1:14" x14ac:dyDescent="0.35">
      <c r="A3365" t="s">
        <v>1120</v>
      </c>
      <c r="B3365" t="s">
        <v>129</v>
      </c>
      <c r="C3365" t="s">
        <v>21</v>
      </c>
      <c r="D3365" t="s">
        <v>43</v>
      </c>
      <c r="E3365" t="s">
        <v>17</v>
      </c>
      <c r="F3365" s="2">
        <v>44956</v>
      </c>
      <c r="G3365" s="2">
        <v>37823</v>
      </c>
      <c r="H3365" s="4">
        <v>58925</v>
      </c>
      <c r="I3365" s="4">
        <v>14942</v>
      </c>
      <c r="J3365" s="4">
        <f>Table1[[#This Row],[Basic Salary]]+Table1[[#This Row],[Bonus]]</f>
        <v>73867</v>
      </c>
      <c r="K3365">
        <v>74</v>
      </c>
      <c r="L3365">
        <v>58</v>
      </c>
      <c r="M3365" t="s">
        <v>18</v>
      </c>
      <c r="N3365">
        <v>109</v>
      </c>
    </row>
    <row r="3366" spans="1:14" x14ac:dyDescent="0.35">
      <c r="A3366" t="s">
        <v>1625</v>
      </c>
      <c r="B3366" t="s">
        <v>89</v>
      </c>
      <c r="C3366" t="s">
        <v>21</v>
      </c>
      <c r="D3366" t="s">
        <v>25</v>
      </c>
      <c r="E3366" t="s">
        <v>30</v>
      </c>
      <c r="F3366" s="2">
        <v>45403</v>
      </c>
      <c r="G3366" s="2">
        <v>38221</v>
      </c>
      <c r="H3366" s="4">
        <v>61394</v>
      </c>
      <c r="I3366" s="4">
        <v>12462</v>
      </c>
      <c r="J3366" s="4">
        <f>Table1[[#This Row],[Basic Salary]]+Table1[[#This Row],[Bonus]]</f>
        <v>73856</v>
      </c>
      <c r="K3366">
        <v>72</v>
      </c>
      <c r="L3366">
        <v>71</v>
      </c>
      <c r="M3366" t="s">
        <v>23</v>
      </c>
      <c r="N3366">
        <v>116</v>
      </c>
    </row>
    <row r="3367" spans="1:14" x14ac:dyDescent="0.35">
      <c r="A3367" t="s">
        <v>2474</v>
      </c>
      <c r="B3367" t="s">
        <v>20</v>
      </c>
      <c r="C3367" t="s">
        <v>21</v>
      </c>
      <c r="D3367" t="s">
        <v>16</v>
      </c>
      <c r="E3367" t="s">
        <v>17</v>
      </c>
      <c r="F3367" s="2">
        <v>42477</v>
      </c>
      <c r="G3367" s="2">
        <v>35882</v>
      </c>
      <c r="H3367" s="4">
        <v>64084</v>
      </c>
      <c r="I3367" s="4">
        <v>9757</v>
      </c>
      <c r="J3367" s="4">
        <f>Table1[[#This Row],[Basic Salary]]+Table1[[#This Row],[Bonus]]</f>
        <v>73841</v>
      </c>
      <c r="K3367">
        <v>84</v>
      </c>
      <c r="L3367">
        <v>44</v>
      </c>
      <c r="M3367" t="s">
        <v>53</v>
      </c>
      <c r="N3367">
        <v>116</v>
      </c>
    </row>
    <row r="3368" spans="1:14" x14ac:dyDescent="0.35">
      <c r="A3368" t="s">
        <v>452</v>
      </c>
      <c r="B3368" t="s">
        <v>45</v>
      </c>
      <c r="C3368" t="s">
        <v>21</v>
      </c>
      <c r="D3368" t="s">
        <v>33</v>
      </c>
      <c r="E3368" t="s">
        <v>30</v>
      </c>
      <c r="F3368" s="2">
        <v>44082</v>
      </c>
      <c r="G3368" s="2">
        <v>34139</v>
      </c>
      <c r="H3368" s="4">
        <v>47280</v>
      </c>
      <c r="I3368" s="4">
        <v>26548</v>
      </c>
      <c r="J3368" s="4">
        <f>Table1[[#This Row],[Basic Salary]]+Table1[[#This Row],[Bonus]]</f>
        <v>73828</v>
      </c>
      <c r="K3368">
        <v>95</v>
      </c>
      <c r="L3368">
        <v>51</v>
      </c>
      <c r="M3368" t="s">
        <v>31</v>
      </c>
      <c r="N3368">
        <v>104</v>
      </c>
    </row>
    <row r="3369" spans="1:14" x14ac:dyDescent="0.35">
      <c r="A3369" t="s">
        <v>1419</v>
      </c>
      <c r="B3369" t="s">
        <v>14</v>
      </c>
      <c r="C3369" t="s">
        <v>15</v>
      </c>
      <c r="D3369" t="s">
        <v>46</v>
      </c>
      <c r="E3369" t="s">
        <v>26</v>
      </c>
      <c r="F3369" s="2">
        <v>45958</v>
      </c>
      <c r="G3369" s="2">
        <v>31128</v>
      </c>
      <c r="H3369" s="4">
        <v>50119</v>
      </c>
      <c r="I3369" s="4">
        <v>23707</v>
      </c>
      <c r="J3369" s="4">
        <f>Table1[[#This Row],[Basic Salary]]+Table1[[#This Row],[Bonus]]</f>
        <v>73826</v>
      </c>
      <c r="K3369">
        <v>76</v>
      </c>
      <c r="L3369">
        <v>59</v>
      </c>
      <c r="M3369" t="s">
        <v>23</v>
      </c>
      <c r="N3369">
        <v>117</v>
      </c>
    </row>
    <row r="3370" spans="1:14" x14ac:dyDescent="0.35">
      <c r="A3370" t="s">
        <v>4806</v>
      </c>
      <c r="B3370" t="s">
        <v>69</v>
      </c>
      <c r="C3370" t="s">
        <v>21</v>
      </c>
      <c r="D3370" t="s">
        <v>16</v>
      </c>
      <c r="E3370" t="s">
        <v>65</v>
      </c>
      <c r="F3370" s="2">
        <v>45755</v>
      </c>
      <c r="G3370" s="2">
        <v>39875</v>
      </c>
      <c r="H3370" s="4">
        <v>66037</v>
      </c>
      <c r="I3370" s="4">
        <v>7785</v>
      </c>
      <c r="J3370" s="4">
        <f>Table1[[#This Row],[Basic Salary]]+Table1[[#This Row],[Bonus]]</f>
        <v>73822</v>
      </c>
      <c r="K3370">
        <v>77</v>
      </c>
      <c r="L3370">
        <v>55</v>
      </c>
      <c r="M3370" t="s">
        <v>31</v>
      </c>
      <c r="N3370">
        <v>118</v>
      </c>
    </row>
    <row r="3371" spans="1:14" x14ac:dyDescent="0.35">
      <c r="A3371" t="s">
        <v>2553</v>
      </c>
      <c r="B3371" t="s">
        <v>29</v>
      </c>
      <c r="C3371" t="s">
        <v>21</v>
      </c>
      <c r="D3371" t="s">
        <v>33</v>
      </c>
      <c r="E3371" t="s">
        <v>22</v>
      </c>
      <c r="F3371" s="2">
        <v>45957</v>
      </c>
      <c r="G3371" s="2">
        <v>36352</v>
      </c>
      <c r="H3371" s="4">
        <v>64278</v>
      </c>
      <c r="I3371" s="4">
        <v>9496</v>
      </c>
      <c r="J3371" s="4">
        <f>Table1[[#This Row],[Basic Salary]]+Table1[[#This Row],[Bonus]]</f>
        <v>73774</v>
      </c>
      <c r="K3371">
        <v>72</v>
      </c>
      <c r="L3371">
        <v>85</v>
      </c>
      <c r="M3371" t="s">
        <v>53</v>
      </c>
      <c r="N3371">
        <v>113</v>
      </c>
    </row>
    <row r="3372" spans="1:14" x14ac:dyDescent="0.35">
      <c r="A3372" t="s">
        <v>3720</v>
      </c>
      <c r="B3372" t="s">
        <v>93</v>
      </c>
      <c r="C3372" t="s">
        <v>15</v>
      </c>
      <c r="D3372" t="s">
        <v>81</v>
      </c>
      <c r="E3372" t="s">
        <v>26</v>
      </c>
      <c r="F3372" s="2">
        <v>44314</v>
      </c>
      <c r="G3372" s="2">
        <v>34556</v>
      </c>
      <c r="H3372" s="4">
        <v>59552</v>
      </c>
      <c r="I3372" s="4">
        <v>14191</v>
      </c>
      <c r="J3372" s="4">
        <f>Table1[[#This Row],[Basic Salary]]+Table1[[#This Row],[Bonus]]</f>
        <v>73743</v>
      </c>
      <c r="K3372">
        <v>96</v>
      </c>
      <c r="L3372">
        <v>96</v>
      </c>
      <c r="M3372" t="s">
        <v>31</v>
      </c>
      <c r="N3372">
        <v>101</v>
      </c>
    </row>
    <row r="3373" spans="1:14" x14ac:dyDescent="0.35">
      <c r="A3373" t="s">
        <v>4967</v>
      </c>
      <c r="B3373" t="s">
        <v>48</v>
      </c>
      <c r="C3373" t="s">
        <v>15</v>
      </c>
      <c r="D3373" t="s">
        <v>43</v>
      </c>
      <c r="E3373" t="s">
        <v>30</v>
      </c>
      <c r="F3373" s="2">
        <v>44749</v>
      </c>
      <c r="G3373" s="2">
        <v>39704</v>
      </c>
      <c r="H3373" s="4">
        <v>46976</v>
      </c>
      <c r="I3373" s="4">
        <v>26755</v>
      </c>
      <c r="J3373" s="4">
        <f>Table1[[#This Row],[Basic Salary]]+Table1[[#This Row],[Bonus]]</f>
        <v>73731</v>
      </c>
      <c r="K3373">
        <v>73</v>
      </c>
      <c r="L3373">
        <v>82</v>
      </c>
      <c r="M3373" t="s">
        <v>53</v>
      </c>
      <c r="N3373">
        <v>112</v>
      </c>
    </row>
    <row r="3374" spans="1:14" x14ac:dyDescent="0.35">
      <c r="A3374" t="s">
        <v>4139</v>
      </c>
      <c r="B3374" t="s">
        <v>20</v>
      </c>
      <c r="C3374" t="s">
        <v>15</v>
      </c>
      <c r="D3374" t="s">
        <v>43</v>
      </c>
      <c r="E3374" t="s">
        <v>51</v>
      </c>
      <c r="F3374" s="2">
        <v>45546</v>
      </c>
      <c r="G3374" s="2">
        <v>29932</v>
      </c>
      <c r="H3374" s="4">
        <v>53973</v>
      </c>
      <c r="I3374" s="4">
        <v>19743</v>
      </c>
      <c r="J3374" s="4">
        <f>Table1[[#This Row],[Basic Salary]]+Table1[[#This Row],[Bonus]]</f>
        <v>73716</v>
      </c>
      <c r="K3374">
        <v>67</v>
      </c>
      <c r="L3374">
        <v>84</v>
      </c>
      <c r="M3374" t="s">
        <v>23</v>
      </c>
      <c r="N3374">
        <v>104</v>
      </c>
    </row>
    <row r="3375" spans="1:14" x14ac:dyDescent="0.35">
      <c r="A3375" t="s">
        <v>391</v>
      </c>
      <c r="B3375" t="s">
        <v>48</v>
      </c>
      <c r="C3375" t="s">
        <v>15</v>
      </c>
      <c r="D3375" t="s">
        <v>46</v>
      </c>
      <c r="E3375" t="s">
        <v>17</v>
      </c>
      <c r="F3375" s="2">
        <v>43546</v>
      </c>
      <c r="G3375" s="2">
        <v>41135</v>
      </c>
      <c r="H3375" s="4">
        <v>65306</v>
      </c>
      <c r="I3375" s="4">
        <v>8406</v>
      </c>
      <c r="J3375" s="4">
        <f>Table1[[#This Row],[Basic Salary]]+Table1[[#This Row],[Bonus]]</f>
        <v>73712</v>
      </c>
      <c r="K3375">
        <v>73</v>
      </c>
      <c r="L3375">
        <v>73</v>
      </c>
      <c r="M3375" t="s">
        <v>37</v>
      </c>
      <c r="N3375">
        <v>114</v>
      </c>
    </row>
    <row r="3376" spans="1:14" x14ac:dyDescent="0.35">
      <c r="A3376" t="s">
        <v>1448</v>
      </c>
      <c r="B3376" t="s">
        <v>62</v>
      </c>
      <c r="C3376" t="s">
        <v>21</v>
      </c>
      <c r="D3376" t="s">
        <v>40</v>
      </c>
      <c r="E3376" t="s">
        <v>17</v>
      </c>
      <c r="F3376" s="2">
        <v>43806</v>
      </c>
      <c r="G3376" s="2">
        <v>40251</v>
      </c>
      <c r="H3376" s="4">
        <v>63650</v>
      </c>
      <c r="I3376" s="4">
        <v>10060</v>
      </c>
      <c r="J3376" s="4">
        <f>Table1[[#This Row],[Basic Salary]]+Table1[[#This Row],[Bonus]]</f>
        <v>73710</v>
      </c>
      <c r="K3376">
        <v>68</v>
      </c>
      <c r="L3376">
        <v>49</v>
      </c>
      <c r="M3376" t="s">
        <v>23</v>
      </c>
      <c r="N3376">
        <v>110</v>
      </c>
    </row>
    <row r="3377" spans="1:14" x14ac:dyDescent="0.35">
      <c r="A3377" t="s">
        <v>2783</v>
      </c>
      <c r="B3377" t="s">
        <v>42</v>
      </c>
      <c r="C3377" t="s">
        <v>21</v>
      </c>
      <c r="D3377" t="s">
        <v>33</v>
      </c>
      <c r="E3377" t="s">
        <v>51</v>
      </c>
      <c r="F3377" s="2">
        <v>43316</v>
      </c>
      <c r="G3377" s="2">
        <v>36155</v>
      </c>
      <c r="H3377" s="4">
        <v>64477</v>
      </c>
      <c r="I3377" s="4">
        <v>9222</v>
      </c>
      <c r="J3377" s="4">
        <f>Table1[[#This Row],[Basic Salary]]+Table1[[#This Row],[Bonus]]</f>
        <v>73699</v>
      </c>
      <c r="K3377">
        <v>81</v>
      </c>
      <c r="L3377">
        <v>88</v>
      </c>
      <c r="M3377" t="s">
        <v>27</v>
      </c>
      <c r="N3377">
        <v>102</v>
      </c>
    </row>
    <row r="3378" spans="1:14" x14ac:dyDescent="0.35">
      <c r="A3378" t="s">
        <v>345</v>
      </c>
      <c r="B3378" t="s">
        <v>62</v>
      </c>
      <c r="C3378" t="s">
        <v>21</v>
      </c>
      <c r="D3378" t="s">
        <v>43</v>
      </c>
      <c r="E3378" t="s">
        <v>26</v>
      </c>
      <c r="F3378" s="2">
        <v>45930</v>
      </c>
      <c r="G3378" s="2">
        <v>36791</v>
      </c>
      <c r="H3378" s="4">
        <v>55389</v>
      </c>
      <c r="I3378" s="4">
        <v>18272</v>
      </c>
      <c r="J3378" s="4">
        <f>Table1[[#This Row],[Basic Salary]]+Table1[[#This Row],[Bonus]]</f>
        <v>73661</v>
      </c>
      <c r="K3378">
        <v>100</v>
      </c>
      <c r="L3378">
        <v>51</v>
      </c>
      <c r="M3378" t="s">
        <v>37</v>
      </c>
      <c r="N3378">
        <v>114</v>
      </c>
    </row>
    <row r="3379" spans="1:14" x14ac:dyDescent="0.35">
      <c r="A3379" t="s">
        <v>2847</v>
      </c>
      <c r="B3379" t="s">
        <v>71</v>
      </c>
      <c r="C3379" t="s">
        <v>15</v>
      </c>
      <c r="D3379" t="s">
        <v>81</v>
      </c>
      <c r="E3379" t="s">
        <v>22</v>
      </c>
      <c r="F3379" s="2">
        <v>44890</v>
      </c>
      <c r="G3379" s="2">
        <v>31112</v>
      </c>
      <c r="H3379" s="4">
        <v>57279</v>
      </c>
      <c r="I3379" s="4">
        <v>16371</v>
      </c>
      <c r="J3379" s="4">
        <f>Table1[[#This Row],[Basic Salary]]+Table1[[#This Row],[Bonus]]</f>
        <v>73650</v>
      </c>
      <c r="K3379">
        <v>61</v>
      </c>
      <c r="L3379">
        <v>92</v>
      </c>
      <c r="M3379" t="s">
        <v>34</v>
      </c>
      <c r="N3379">
        <v>111</v>
      </c>
    </row>
    <row r="3380" spans="1:14" x14ac:dyDescent="0.35">
      <c r="A3380" t="s">
        <v>4093</v>
      </c>
      <c r="B3380" t="s">
        <v>60</v>
      </c>
      <c r="C3380" t="s">
        <v>15</v>
      </c>
      <c r="D3380" t="s">
        <v>33</v>
      </c>
      <c r="E3380" t="s">
        <v>17</v>
      </c>
      <c r="F3380" s="2">
        <v>44004</v>
      </c>
      <c r="G3380" s="2">
        <v>34281</v>
      </c>
      <c r="H3380" s="4">
        <v>62186</v>
      </c>
      <c r="I3380" s="4">
        <v>11454</v>
      </c>
      <c r="J3380" s="4">
        <f>Table1[[#This Row],[Basic Salary]]+Table1[[#This Row],[Bonus]]</f>
        <v>73640</v>
      </c>
      <c r="K3380">
        <v>84</v>
      </c>
      <c r="L3380">
        <v>75</v>
      </c>
      <c r="M3380" t="s">
        <v>27</v>
      </c>
      <c r="N3380">
        <v>103</v>
      </c>
    </row>
    <row r="3381" spans="1:14" x14ac:dyDescent="0.35">
      <c r="A3381" t="s">
        <v>2769</v>
      </c>
      <c r="B3381" t="s">
        <v>29</v>
      </c>
      <c r="C3381" t="s">
        <v>21</v>
      </c>
      <c r="D3381" t="s">
        <v>16</v>
      </c>
      <c r="E3381" t="s">
        <v>51</v>
      </c>
      <c r="F3381" s="2">
        <v>42677</v>
      </c>
      <c r="G3381" s="2">
        <v>32682</v>
      </c>
      <c r="H3381" s="4">
        <v>57153</v>
      </c>
      <c r="I3381" s="4">
        <v>16483</v>
      </c>
      <c r="J3381" s="4">
        <f>Table1[[#This Row],[Basic Salary]]+Table1[[#This Row],[Bonus]]</f>
        <v>73636</v>
      </c>
      <c r="K3381">
        <v>64</v>
      </c>
      <c r="L3381">
        <v>69</v>
      </c>
      <c r="M3381" t="s">
        <v>31</v>
      </c>
      <c r="N3381">
        <v>113</v>
      </c>
    </row>
    <row r="3382" spans="1:14" x14ac:dyDescent="0.35">
      <c r="A3382" t="s">
        <v>4694</v>
      </c>
      <c r="B3382" t="s">
        <v>48</v>
      </c>
      <c r="C3382" t="s">
        <v>15</v>
      </c>
      <c r="D3382" t="s">
        <v>81</v>
      </c>
      <c r="E3382" t="s">
        <v>22</v>
      </c>
      <c r="F3382" s="2">
        <v>45261</v>
      </c>
      <c r="G3382" s="2">
        <v>38453</v>
      </c>
      <c r="H3382" s="4">
        <v>53084</v>
      </c>
      <c r="I3382" s="4">
        <v>20524</v>
      </c>
      <c r="J3382" s="4">
        <f>Table1[[#This Row],[Basic Salary]]+Table1[[#This Row],[Bonus]]</f>
        <v>73608</v>
      </c>
      <c r="K3382">
        <v>61</v>
      </c>
      <c r="L3382">
        <v>45</v>
      </c>
      <c r="M3382" t="s">
        <v>18</v>
      </c>
      <c r="N3382">
        <v>104</v>
      </c>
    </row>
    <row r="3383" spans="1:14" x14ac:dyDescent="0.35">
      <c r="A3383" t="s">
        <v>1111</v>
      </c>
      <c r="B3383" t="s">
        <v>69</v>
      </c>
      <c r="C3383" t="s">
        <v>15</v>
      </c>
      <c r="D3383" t="s">
        <v>81</v>
      </c>
      <c r="E3383" t="s">
        <v>26</v>
      </c>
      <c r="F3383" s="2">
        <v>43494</v>
      </c>
      <c r="G3383" s="2">
        <v>34697</v>
      </c>
      <c r="H3383" s="4">
        <v>64892</v>
      </c>
      <c r="I3383" s="4">
        <v>8654</v>
      </c>
      <c r="J3383" s="4">
        <f>Table1[[#This Row],[Basic Salary]]+Table1[[#This Row],[Bonus]]</f>
        <v>73546</v>
      </c>
      <c r="K3383">
        <v>66</v>
      </c>
      <c r="L3383">
        <v>82</v>
      </c>
      <c r="M3383" t="s">
        <v>53</v>
      </c>
      <c r="N3383">
        <v>118</v>
      </c>
    </row>
    <row r="3384" spans="1:14" x14ac:dyDescent="0.35">
      <c r="A3384" t="s">
        <v>3299</v>
      </c>
      <c r="B3384" t="s">
        <v>14</v>
      </c>
      <c r="C3384" t="s">
        <v>21</v>
      </c>
      <c r="D3384" t="s">
        <v>33</v>
      </c>
      <c r="E3384" t="s">
        <v>26</v>
      </c>
      <c r="F3384" s="2">
        <v>43971</v>
      </c>
      <c r="G3384" s="2">
        <v>32036</v>
      </c>
      <c r="H3384" s="4">
        <v>58801</v>
      </c>
      <c r="I3384" s="4">
        <v>14734</v>
      </c>
      <c r="J3384" s="4">
        <f>Table1[[#This Row],[Basic Salary]]+Table1[[#This Row],[Bonus]]</f>
        <v>73535</v>
      </c>
      <c r="K3384">
        <v>72</v>
      </c>
      <c r="L3384">
        <v>80</v>
      </c>
      <c r="M3384" t="s">
        <v>31</v>
      </c>
      <c r="N3384">
        <v>107</v>
      </c>
    </row>
    <row r="3385" spans="1:14" x14ac:dyDescent="0.35">
      <c r="A3385" t="s">
        <v>4823</v>
      </c>
      <c r="B3385" t="s">
        <v>29</v>
      </c>
      <c r="C3385" t="s">
        <v>15</v>
      </c>
      <c r="D3385" t="s">
        <v>46</v>
      </c>
      <c r="E3385" t="s">
        <v>26</v>
      </c>
      <c r="F3385" s="2">
        <v>45213</v>
      </c>
      <c r="G3385" s="2">
        <v>30589</v>
      </c>
      <c r="H3385" s="4">
        <v>67263</v>
      </c>
      <c r="I3385" s="4">
        <v>6237</v>
      </c>
      <c r="J3385" s="4">
        <f>Table1[[#This Row],[Basic Salary]]+Table1[[#This Row],[Bonus]]</f>
        <v>73500</v>
      </c>
      <c r="K3385">
        <v>61</v>
      </c>
      <c r="L3385">
        <v>90</v>
      </c>
      <c r="M3385" t="s">
        <v>27</v>
      </c>
      <c r="N3385">
        <v>114</v>
      </c>
    </row>
    <row r="3386" spans="1:14" x14ac:dyDescent="0.35">
      <c r="A3386" t="s">
        <v>735</v>
      </c>
      <c r="B3386" t="s">
        <v>45</v>
      </c>
      <c r="C3386" t="s">
        <v>15</v>
      </c>
      <c r="D3386" t="s">
        <v>16</v>
      </c>
      <c r="E3386" t="s">
        <v>65</v>
      </c>
      <c r="F3386" s="2">
        <v>44596</v>
      </c>
      <c r="G3386" s="2">
        <v>30039</v>
      </c>
      <c r="H3386" s="4">
        <v>65283</v>
      </c>
      <c r="I3386" s="4">
        <v>8188</v>
      </c>
      <c r="J3386" s="4">
        <f>Table1[[#This Row],[Basic Salary]]+Table1[[#This Row],[Bonus]]</f>
        <v>73471</v>
      </c>
      <c r="K3386">
        <v>89</v>
      </c>
      <c r="L3386">
        <v>79</v>
      </c>
      <c r="M3386" t="s">
        <v>37</v>
      </c>
      <c r="N3386">
        <v>119</v>
      </c>
    </row>
    <row r="3387" spans="1:14" x14ac:dyDescent="0.35">
      <c r="A3387" t="s">
        <v>2628</v>
      </c>
      <c r="B3387" t="s">
        <v>75</v>
      </c>
      <c r="C3387" t="s">
        <v>21</v>
      </c>
      <c r="D3387" t="s">
        <v>46</v>
      </c>
      <c r="E3387" t="s">
        <v>65</v>
      </c>
      <c r="F3387" s="2">
        <v>45177</v>
      </c>
      <c r="G3387" s="2">
        <v>32915</v>
      </c>
      <c r="H3387" s="4">
        <v>66315</v>
      </c>
      <c r="I3387" s="4">
        <v>7152</v>
      </c>
      <c r="J3387" s="4">
        <f>Table1[[#This Row],[Basic Salary]]+Table1[[#This Row],[Bonus]]</f>
        <v>73467</v>
      </c>
      <c r="K3387">
        <v>60</v>
      </c>
      <c r="L3387">
        <v>84</v>
      </c>
      <c r="M3387" t="s">
        <v>34</v>
      </c>
      <c r="N3387">
        <v>116</v>
      </c>
    </row>
    <row r="3388" spans="1:14" x14ac:dyDescent="0.35">
      <c r="A3388" t="s">
        <v>2972</v>
      </c>
      <c r="B3388" t="s">
        <v>71</v>
      </c>
      <c r="C3388" t="s">
        <v>21</v>
      </c>
      <c r="D3388" t="s">
        <v>81</v>
      </c>
      <c r="E3388" t="s">
        <v>26</v>
      </c>
      <c r="F3388" s="2">
        <v>44263</v>
      </c>
      <c r="G3388" s="2">
        <v>38768</v>
      </c>
      <c r="H3388" s="4">
        <v>49703</v>
      </c>
      <c r="I3388" s="4">
        <v>23732</v>
      </c>
      <c r="J3388" s="4">
        <f>Table1[[#This Row],[Basic Salary]]+Table1[[#This Row],[Bonus]]</f>
        <v>73435</v>
      </c>
      <c r="K3388">
        <v>64</v>
      </c>
      <c r="L3388">
        <v>92</v>
      </c>
      <c r="M3388" t="s">
        <v>37</v>
      </c>
      <c r="N3388">
        <v>119</v>
      </c>
    </row>
    <row r="3389" spans="1:14" x14ac:dyDescent="0.35">
      <c r="A3389" t="s">
        <v>707</v>
      </c>
      <c r="B3389" t="s">
        <v>60</v>
      </c>
      <c r="C3389" t="s">
        <v>21</v>
      </c>
      <c r="D3389" t="s">
        <v>40</v>
      </c>
      <c r="E3389" t="s">
        <v>30</v>
      </c>
      <c r="F3389" s="2">
        <v>45939</v>
      </c>
      <c r="G3389" s="2">
        <v>34048</v>
      </c>
      <c r="H3389" s="4">
        <v>62907</v>
      </c>
      <c r="I3389" s="4">
        <v>10488</v>
      </c>
      <c r="J3389" s="4">
        <f>Table1[[#This Row],[Basic Salary]]+Table1[[#This Row],[Bonus]]</f>
        <v>73395</v>
      </c>
      <c r="K3389">
        <v>62</v>
      </c>
      <c r="L3389">
        <v>84</v>
      </c>
      <c r="M3389" t="s">
        <v>23</v>
      </c>
      <c r="N3389">
        <v>110</v>
      </c>
    </row>
    <row r="3390" spans="1:14" x14ac:dyDescent="0.35">
      <c r="A3390" t="s">
        <v>1692</v>
      </c>
      <c r="B3390" t="s">
        <v>50</v>
      </c>
      <c r="C3390" t="s">
        <v>21</v>
      </c>
      <c r="D3390" t="s">
        <v>40</v>
      </c>
      <c r="E3390" t="s">
        <v>22</v>
      </c>
      <c r="F3390" s="2">
        <v>45981</v>
      </c>
      <c r="G3390" s="2">
        <v>39973</v>
      </c>
      <c r="H3390" s="4">
        <v>49315</v>
      </c>
      <c r="I3390" s="4">
        <v>24074</v>
      </c>
      <c r="J3390" s="4">
        <f>Table1[[#This Row],[Basic Salary]]+Table1[[#This Row],[Bonus]]</f>
        <v>73389</v>
      </c>
      <c r="K3390">
        <v>86</v>
      </c>
      <c r="L3390">
        <v>47</v>
      </c>
      <c r="M3390" t="s">
        <v>23</v>
      </c>
      <c r="N3390">
        <v>102</v>
      </c>
    </row>
    <row r="3391" spans="1:14" x14ac:dyDescent="0.35">
      <c r="A3391" t="s">
        <v>2069</v>
      </c>
      <c r="B3391" t="s">
        <v>36</v>
      </c>
      <c r="C3391" t="s">
        <v>21</v>
      </c>
      <c r="D3391" t="s">
        <v>16</v>
      </c>
      <c r="E3391" t="s">
        <v>22</v>
      </c>
      <c r="F3391" s="2">
        <v>44773</v>
      </c>
      <c r="G3391" s="2">
        <v>36253</v>
      </c>
      <c r="H3391" s="4">
        <v>58353</v>
      </c>
      <c r="I3391" s="4">
        <v>15010</v>
      </c>
      <c r="J3391" s="4">
        <f>Table1[[#This Row],[Basic Salary]]+Table1[[#This Row],[Bonus]]</f>
        <v>73363</v>
      </c>
      <c r="K3391">
        <v>83</v>
      </c>
      <c r="L3391">
        <v>58</v>
      </c>
      <c r="M3391" t="s">
        <v>18</v>
      </c>
      <c r="N3391">
        <v>115</v>
      </c>
    </row>
    <row r="3392" spans="1:14" x14ac:dyDescent="0.35">
      <c r="A3392" t="s">
        <v>3419</v>
      </c>
      <c r="B3392" t="s">
        <v>48</v>
      </c>
      <c r="C3392" t="s">
        <v>21</v>
      </c>
      <c r="D3392" t="s">
        <v>16</v>
      </c>
      <c r="E3392" t="s">
        <v>51</v>
      </c>
      <c r="F3392" s="2">
        <v>45266</v>
      </c>
      <c r="G3392" s="2">
        <v>29330</v>
      </c>
      <c r="H3392" s="4">
        <v>47965</v>
      </c>
      <c r="I3392" s="4">
        <v>25397</v>
      </c>
      <c r="J3392" s="4">
        <f>Table1[[#This Row],[Basic Salary]]+Table1[[#This Row],[Bonus]]</f>
        <v>73362</v>
      </c>
      <c r="K3392">
        <v>80</v>
      </c>
      <c r="L3392">
        <v>62</v>
      </c>
      <c r="M3392" t="s">
        <v>18</v>
      </c>
      <c r="N3392">
        <v>120</v>
      </c>
    </row>
    <row r="3393" spans="1:14" x14ac:dyDescent="0.35">
      <c r="A3393" t="s">
        <v>4940</v>
      </c>
      <c r="B3393" t="s">
        <v>89</v>
      </c>
      <c r="C3393" t="s">
        <v>21</v>
      </c>
      <c r="D3393" t="s">
        <v>25</v>
      </c>
      <c r="E3393" t="s">
        <v>22</v>
      </c>
      <c r="F3393" s="2">
        <v>42319</v>
      </c>
      <c r="G3393" s="2">
        <v>34921</v>
      </c>
      <c r="H3393" s="4">
        <v>46432</v>
      </c>
      <c r="I3393" s="4">
        <v>26899</v>
      </c>
      <c r="J3393" s="4">
        <f>Table1[[#This Row],[Basic Salary]]+Table1[[#This Row],[Bonus]]</f>
        <v>73331</v>
      </c>
      <c r="K3393">
        <v>76</v>
      </c>
      <c r="L3393">
        <v>88</v>
      </c>
      <c r="M3393" t="s">
        <v>34</v>
      </c>
      <c r="N3393">
        <v>107</v>
      </c>
    </row>
    <row r="3394" spans="1:14" x14ac:dyDescent="0.35">
      <c r="A3394" t="s">
        <v>548</v>
      </c>
      <c r="B3394" t="s">
        <v>89</v>
      </c>
      <c r="C3394" t="s">
        <v>15</v>
      </c>
      <c r="D3394" t="s">
        <v>81</v>
      </c>
      <c r="E3394" t="s">
        <v>51</v>
      </c>
      <c r="F3394" s="2">
        <v>44277</v>
      </c>
      <c r="G3394" s="2">
        <v>37146</v>
      </c>
      <c r="H3394" s="4">
        <v>58263</v>
      </c>
      <c r="I3394" s="4">
        <v>15048</v>
      </c>
      <c r="J3394" s="4">
        <f>Table1[[#This Row],[Basic Salary]]+Table1[[#This Row],[Bonus]]</f>
        <v>73311</v>
      </c>
      <c r="K3394">
        <v>96</v>
      </c>
      <c r="L3394">
        <v>62</v>
      </c>
      <c r="M3394" t="s">
        <v>34</v>
      </c>
      <c r="N3394">
        <v>113</v>
      </c>
    </row>
    <row r="3395" spans="1:14" x14ac:dyDescent="0.35">
      <c r="A3395" t="s">
        <v>3448</v>
      </c>
      <c r="B3395" t="s">
        <v>69</v>
      </c>
      <c r="C3395" t="s">
        <v>15</v>
      </c>
      <c r="D3395" t="s">
        <v>46</v>
      </c>
      <c r="E3395" t="s">
        <v>30</v>
      </c>
      <c r="F3395" s="2">
        <v>45391</v>
      </c>
      <c r="G3395" s="2">
        <v>31371</v>
      </c>
      <c r="H3395" s="4">
        <v>48342</v>
      </c>
      <c r="I3395" s="4">
        <v>24960</v>
      </c>
      <c r="J3395" s="4">
        <f>Table1[[#This Row],[Basic Salary]]+Table1[[#This Row],[Bonus]]</f>
        <v>73302</v>
      </c>
      <c r="K3395">
        <v>74</v>
      </c>
      <c r="L3395">
        <v>63</v>
      </c>
      <c r="M3395" t="s">
        <v>18</v>
      </c>
      <c r="N3395">
        <v>111</v>
      </c>
    </row>
    <row r="3396" spans="1:14" x14ac:dyDescent="0.35">
      <c r="A3396" t="s">
        <v>52</v>
      </c>
      <c r="B3396" t="s">
        <v>20</v>
      </c>
      <c r="C3396" t="s">
        <v>15</v>
      </c>
      <c r="D3396" t="s">
        <v>46</v>
      </c>
      <c r="E3396" t="s">
        <v>22</v>
      </c>
      <c r="F3396" s="2">
        <v>42631</v>
      </c>
      <c r="G3396" s="2">
        <v>39501</v>
      </c>
      <c r="H3396" s="4">
        <v>45969</v>
      </c>
      <c r="I3396" s="4">
        <v>27298</v>
      </c>
      <c r="J3396" s="4">
        <f>Table1[[#This Row],[Basic Salary]]+Table1[[#This Row],[Bonus]]</f>
        <v>73267</v>
      </c>
      <c r="K3396">
        <v>87</v>
      </c>
      <c r="L3396">
        <v>78</v>
      </c>
      <c r="M3396" t="s">
        <v>53</v>
      </c>
      <c r="N3396">
        <v>113</v>
      </c>
    </row>
    <row r="3397" spans="1:14" x14ac:dyDescent="0.35">
      <c r="A3397" t="s">
        <v>3984</v>
      </c>
      <c r="B3397" t="s">
        <v>85</v>
      </c>
      <c r="C3397" t="s">
        <v>21</v>
      </c>
      <c r="D3397" t="s">
        <v>16</v>
      </c>
      <c r="E3397" t="s">
        <v>17</v>
      </c>
      <c r="F3397" s="2">
        <v>42948</v>
      </c>
      <c r="G3397" s="2">
        <v>36247</v>
      </c>
      <c r="H3397" s="4">
        <v>55065</v>
      </c>
      <c r="I3397" s="4">
        <v>18169</v>
      </c>
      <c r="J3397" s="4">
        <f>Table1[[#This Row],[Basic Salary]]+Table1[[#This Row],[Bonus]]</f>
        <v>73234</v>
      </c>
      <c r="K3397">
        <v>82</v>
      </c>
      <c r="L3397">
        <v>86</v>
      </c>
      <c r="M3397" t="s">
        <v>23</v>
      </c>
      <c r="N3397">
        <v>101</v>
      </c>
    </row>
    <row r="3398" spans="1:14" x14ac:dyDescent="0.35">
      <c r="A3398" t="s">
        <v>1891</v>
      </c>
      <c r="B3398" t="s">
        <v>62</v>
      </c>
      <c r="C3398" t="s">
        <v>15</v>
      </c>
      <c r="D3398" t="s">
        <v>16</v>
      </c>
      <c r="E3398" t="s">
        <v>65</v>
      </c>
      <c r="F3398" s="2">
        <v>45442</v>
      </c>
      <c r="G3398" s="2">
        <v>32875</v>
      </c>
      <c r="H3398" s="4">
        <v>63591</v>
      </c>
      <c r="I3398" s="4">
        <v>9629</v>
      </c>
      <c r="J3398" s="4">
        <f>Table1[[#This Row],[Basic Salary]]+Table1[[#This Row],[Bonus]]</f>
        <v>73220</v>
      </c>
      <c r="K3398">
        <v>87</v>
      </c>
      <c r="L3398">
        <v>65</v>
      </c>
      <c r="M3398" t="s">
        <v>23</v>
      </c>
      <c r="N3398">
        <v>118</v>
      </c>
    </row>
    <row r="3399" spans="1:14" x14ac:dyDescent="0.35">
      <c r="A3399" t="s">
        <v>1933</v>
      </c>
      <c r="B3399" t="s">
        <v>129</v>
      </c>
      <c r="C3399" t="s">
        <v>21</v>
      </c>
      <c r="D3399" t="s">
        <v>33</v>
      </c>
      <c r="E3399" t="s">
        <v>65</v>
      </c>
      <c r="F3399" s="2">
        <v>44799</v>
      </c>
      <c r="G3399" s="2">
        <v>39464</v>
      </c>
      <c r="H3399" s="4">
        <v>56127</v>
      </c>
      <c r="I3399" s="4">
        <v>17080</v>
      </c>
      <c r="J3399" s="4">
        <f>Table1[[#This Row],[Basic Salary]]+Table1[[#This Row],[Bonus]]</f>
        <v>73207</v>
      </c>
      <c r="K3399">
        <v>63</v>
      </c>
      <c r="L3399">
        <v>84</v>
      </c>
      <c r="M3399" t="s">
        <v>31</v>
      </c>
      <c r="N3399">
        <v>101</v>
      </c>
    </row>
    <row r="3400" spans="1:14" x14ac:dyDescent="0.35">
      <c r="A3400" t="s">
        <v>782</v>
      </c>
      <c r="B3400" t="s">
        <v>77</v>
      </c>
      <c r="C3400" t="s">
        <v>21</v>
      </c>
      <c r="D3400" t="s">
        <v>33</v>
      </c>
      <c r="E3400" t="s">
        <v>26</v>
      </c>
      <c r="F3400" s="2">
        <v>45296</v>
      </c>
      <c r="G3400" s="2">
        <v>36470</v>
      </c>
      <c r="H3400" s="4">
        <v>62831</v>
      </c>
      <c r="I3400" s="4">
        <v>10367</v>
      </c>
      <c r="J3400" s="4">
        <f>Table1[[#This Row],[Basic Salary]]+Table1[[#This Row],[Bonus]]</f>
        <v>73198</v>
      </c>
      <c r="K3400">
        <v>87</v>
      </c>
      <c r="L3400">
        <v>86</v>
      </c>
      <c r="M3400" t="s">
        <v>27</v>
      </c>
      <c r="N3400">
        <v>105</v>
      </c>
    </row>
    <row r="3401" spans="1:14" x14ac:dyDescent="0.35">
      <c r="A3401" t="s">
        <v>2589</v>
      </c>
      <c r="B3401" t="s">
        <v>60</v>
      </c>
      <c r="C3401" t="s">
        <v>15</v>
      </c>
      <c r="D3401" t="s">
        <v>46</v>
      </c>
      <c r="E3401" t="s">
        <v>17</v>
      </c>
      <c r="F3401" s="2">
        <v>44098</v>
      </c>
      <c r="G3401" s="2">
        <v>30747</v>
      </c>
      <c r="H3401" s="4">
        <v>68066</v>
      </c>
      <c r="I3401" s="4">
        <v>5048</v>
      </c>
      <c r="J3401" s="4">
        <f>Table1[[#This Row],[Basic Salary]]+Table1[[#This Row],[Bonus]]</f>
        <v>73114</v>
      </c>
      <c r="K3401">
        <v>72</v>
      </c>
      <c r="L3401">
        <v>100</v>
      </c>
      <c r="M3401" t="s">
        <v>27</v>
      </c>
      <c r="N3401">
        <v>102</v>
      </c>
    </row>
    <row r="3402" spans="1:14" x14ac:dyDescent="0.35">
      <c r="A3402" t="s">
        <v>4433</v>
      </c>
      <c r="B3402" t="s">
        <v>75</v>
      </c>
      <c r="C3402" t="s">
        <v>15</v>
      </c>
      <c r="D3402" t="s">
        <v>16</v>
      </c>
      <c r="E3402" t="s">
        <v>17</v>
      </c>
      <c r="F3402" s="2">
        <v>45260</v>
      </c>
      <c r="G3402" s="2">
        <v>33777</v>
      </c>
      <c r="H3402" s="4">
        <v>53115</v>
      </c>
      <c r="I3402" s="4">
        <v>19933</v>
      </c>
      <c r="J3402" s="4">
        <f>Table1[[#This Row],[Basic Salary]]+Table1[[#This Row],[Bonus]]</f>
        <v>73048</v>
      </c>
      <c r="K3402">
        <v>86</v>
      </c>
      <c r="L3402">
        <v>53</v>
      </c>
      <c r="M3402" t="s">
        <v>53</v>
      </c>
      <c r="N3402">
        <v>117</v>
      </c>
    </row>
    <row r="3403" spans="1:14" x14ac:dyDescent="0.35">
      <c r="A3403" t="s">
        <v>2018</v>
      </c>
      <c r="B3403" t="s">
        <v>89</v>
      </c>
      <c r="C3403" t="s">
        <v>21</v>
      </c>
      <c r="D3403" t="s">
        <v>16</v>
      </c>
      <c r="E3403" t="s">
        <v>26</v>
      </c>
      <c r="F3403" s="2">
        <v>43970</v>
      </c>
      <c r="G3403" s="2">
        <v>38576</v>
      </c>
      <c r="H3403" s="4">
        <v>59887</v>
      </c>
      <c r="I3403" s="4">
        <v>13134</v>
      </c>
      <c r="J3403" s="4">
        <f>Table1[[#This Row],[Basic Salary]]+Table1[[#This Row],[Bonus]]</f>
        <v>73021</v>
      </c>
      <c r="K3403">
        <v>74</v>
      </c>
      <c r="L3403">
        <v>93</v>
      </c>
      <c r="M3403" t="s">
        <v>37</v>
      </c>
      <c r="N3403">
        <v>111</v>
      </c>
    </row>
    <row r="3404" spans="1:14" x14ac:dyDescent="0.35">
      <c r="A3404" t="s">
        <v>3045</v>
      </c>
      <c r="B3404" t="s">
        <v>45</v>
      </c>
      <c r="C3404" t="s">
        <v>21</v>
      </c>
      <c r="D3404" t="s">
        <v>33</v>
      </c>
      <c r="E3404" t="s">
        <v>51</v>
      </c>
      <c r="F3404" s="2">
        <v>45775</v>
      </c>
      <c r="G3404" s="2">
        <v>39718</v>
      </c>
      <c r="H3404" s="4">
        <v>54863</v>
      </c>
      <c r="I3404" s="4">
        <v>18158</v>
      </c>
      <c r="J3404" s="4">
        <f>Table1[[#This Row],[Basic Salary]]+Table1[[#This Row],[Bonus]]</f>
        <v>73021</v>
      </c>
      <c r="K3404">
        <v>74</v>
      </c>
      <c r="L3404">
        <v>84</v>
      </c>
      <c r="M3404" t="s">
        <v>34</v>
      </c>
      <c r="N3404">
        <v>103</v>
      </c>
    </row>
    <row r="3405" spans="1:14" x14ac:dyDescent="0.35">
      <c r="A3405" t="s">
        <v>283</v>
      </c>
      <c r="B3405" t="s">
        <v>48</v>
      </c>
      <c r="C3405" t="s">
        <v>21</v>
      </c>
      <c r="D3405" t="s">
        <v>43</v>
      </c>
      <c r="E3405" t="s">
        <v>17</v>
      </c>
      <c r="F3405" s="2">
        <v>45106</v>
      </c>
      <c r="G3405" s="2">
        <v>32385</v>
      </c>
      <c r="H3405" s="4">
        <v>48002</v>
      </c>
      <c r="I3405" s="4">
        <v>25019</v>
      </c>
      <c r="J3405" s="4">
        <f>Table1[[#This Row],[Basic Salary]]+Table1[[#This Row],[Bonus]]</f>
        <v>73021</v>
      </c>
      <c r="K3405">
        <v>100</v>
      </c>
      <c r="L3405">
        <v>97</v>
      </c>
      <c r="M3405" t="s">
        <v>27</v>
      </c>
      <c r="N3405">
        <v>114</v>
      </c>
    </row>
    <row r="3406" spans="1:14" x14ac:dyDescent="0.35">
      <c r="A3406" t="s">
        <v>76</v>
      </c>
      <c r="B3406" t="s">
        <v>77</v>
      </c>
      <c r="C3406" t="s">
        <v>15</v>
      </c>
      <c r="D3406" t="s">
        <v>43</v>
      </c>
      <c r="E3406" t="s">
        <v>17</v>
      </c>
      <c r="F3406" s="2">
        <v>44225</v>
      </c>
      <c r="G3406" s="2">
        <v>30219</v>
      </c>
      <c r="H3406" s="4">
        <v>66104</v>
      </c>
      <c r="I3406" s="4">
        <v>6873</v>
      </c>
      <c r="J3406" s="4">
        <f>Table1[[#This Row],[Basic Salary]]+Table1[[#This Row],[Bonus]]</f>
        <v>72977</v>
      </c>
      <c r="K3406">
        <v>63</v>
      </c>
      <c r="L3406">
        <v>77</v>
      </c>
      <c r="M3406" t="s">
        <v>27</v>
      </c>
      <c r="N3406">
        <v>117</v>
      </c>
    </row>
    <row r="3407" spans="1:14" x14ac:dyDescent="0.35">
      <c r="A3407" t="s">
        <v>1022</v>
      </c>
      <c r="B3407" t="s">
        <v>85</v>
      </c>
      <c r="C3407" t="s">
        <v>15</v>
      </c>
      <c r="D3407" t="s">
        <v>33</v>
      </c>
      <c r="E3407" t="s">
        <v>65</v>
      </c>
      <c r="F3407" s="2">
        <v>43008</v>
      </c>
      <c r="G3407" s="2">
        <v>36168</v>
      </c>
      <c r="H3407" s="4">
        <v>48125</v>
      </c>
      <c r="I3407" s="4">
        <v>24852</v>
      </c>
      <c r="J3407" s="4">
        <f>Table1[[#This Row],[Basic Salary]]+Table1[[#This Row],[Bonus]]</f>
        <v>72977</v>
      </c>
      <c r="K3407">
        <v>75</v>
      </c>
      <c r="L3407">
        <v>59</v>
      </c>
      <c r="M3407" t="s">
        <v>31</v>
      </c>
      <c r="N3407">
        <v>119</v>
      </c>
    </row>
    <row r="3408" spans="1:14" x14ac:dyDescent="0.35">
      <c r="A3408" t="s">
        <v>576</v>
      </c>
      <c r="B3408" t="s">
        <v>95</v>
      </c>
      <c r="C3408" t="s">
        <v>21</v>
      </c>
      <c r="D3408" t="s">
        <v>40</v>
      </c>
      <c r="E3408" t="s">
        <v>17</v>
      </c>
      <c r="F3408" s="2">
        <v>45923</v>
      </c>
      <c r="G3408" s="2">
        <v>31594</v>
      </c>
      <c r="H3408" s="4">
        <v>46964</v>
      </c>
      <c r="I3408" s="4">
        <v>25990</v>
      </c>
      <c r="J3408" s="4">
        <f>Table1[[#This Row],[Basic Salary]]+Table1[[#This Row],[Bonus]]</f>
        <v>72954</v>
      </c>
      <c r="K3408">
        <v>81</v>
      </c>
      <c r="L3408">
        <v>66</v>
      </c>
      <c r="M3408" t="s">
        <v>18</v>
      </c>
      <c r="N3408">
        <v>120</v>
      </c>
    </row>
    <row r="3409" spans="1:14" x14ac:dyDescent="0.35">
      <c r="A3409" t="s">
        <v>1587</v>
      </c>
      <c r="B3409" t="s">
        <v>87</v>
      </c>
      <c r="C3409" t="s">
        <v>15</v>
      </c>
      <c r="D3409" t="s">
        <v>40</v>
      </c>
      <c r="E3409" t="s">
        <v>26</v>
      </c>
      <c r="F3409" s="2">
        <v>44915</v>
      </c>
      <c r="G3409" s="2">
        <v>38092</v>
      </c>
      <c r="H3409" s="4">
        <v>54751</v>
      </c>
      <c r="I3409" s="4">
        <v>18180</v>
      </c>
      <c r="J3409" s="4">
        <f>Table1[[#This Row],[Basic Salary]]+Table1[[#This Row],[Bonus]]</f>
        <v>72931</v>
      </c>
      <c r="K3409">
        <v>68</v>
      </c>
      <c r="L3409">
        <v>93</v>
      </c>
      <c r="M3409" t="s">
        <v>18</v>
      </c>
      <c r="N3409">
        <v>112</v>
      </c>
    </row>
    <row r="3410" spans="1:14" x14ac:dyDescent="0.35">
      <c r="A3410" t="s">
        <v>2932</v>
      </c>
      <c r="B3410" t="s">
        <v>89</v>
      </c>
      <c r="C3410" t="s">
        <v>21</v>
      </c>
      <c r="D3410" t="s">
        <v>33</v>
      </c>
      <c r="E3410" t="s">
        <v>22</v>
      </c>
      <c r="F3410" s="2">
        <v>42500</v>
      </c>
      <c r="G3410" s="2">
        <v>37433</v>
      </c>
      <c r="H3410" s="4">
        <v>63337</v>
      </c>
      <c r="I3410" s="4">
        <v>9594</v>
      </c>
      <c r="J3410" s="4">
        <f>Table1[[#This Row],[Basic Salary]]+Table1[[#This Row],[Bonus]]</f>
        <v>72931</v>
      </c>
      <c r="K3410">
        <v>80</v>
      </c>
      <c r="L3410">
        <v>48</v>
      </c>
      <c r="M3410" t="s">
        <v>18</v>
      </c>
      <c r="N3410">
        <v>116</v>
      </c>
    </row>
    <row r="3411" spans="1:14" x14ac:dyDescent="0.35">
      <c r="A3411" t="s">
        <v>3512</v>
      </c>
      <c r="B3411" t="s">
        <v>42</v>
      </c>
      <c r="C3411" t="s">
        <v>15</v>
      </c>
      <c r="D3411" t="s">
        <v>16</v>
      </c>
      <c r="E3411" t="s">
        <v>22</v>
      </c>
      <c r="F3411" s="2">
        <v>42053</v>
      </c>
      <c r="G3411" s="2">
        <v>40273</v>
      </c>
      <c r="H3411" s="4">
        <v>47563</v>
      </c>
      <c r="I3411" s="4">
        <v>25319</v>
      </c>
      <c r="J3411" s="4">
        <f>Table1[[#This Row],[Basic Salary]]+Table1[[#This Row],[Bonus]]</f>
        <v>72882</v>
      </c>
      <c r="K3411">
        <v>90</v>
      </c>
      <c r="L3411">
        <v>63</v>
      </c>
      <c r="M3411" t="s">
        <v>23</v>
      </c>
      <c r="N3411">
        <v>120</v>
      </c>
    </row>
    <row r="3412" spans="1:14" x14ac:dyDescent="0.35">
      <c r="A3412" t="s">
        <v>1640</v>
      </c>
      <c r="B3412" t="s">
        <v>95</v>
      </c>
      <c r="C3412" t="s">
        <v>21</v>
      </c>
      <c r="D3412" t="s">
        <v>81</v>
      </c>
      <c r="E3412" t="s">
        <v>65</v>
      </c>
      <c r="F3412" s="2">
        <v>44407</v>
      </c>
      <c r="G3412" s="2">
        <v>31326</v>
      </c>
      <c r="H3412" s="4">
        <v>67310</v>
      </c>
      <c r="I3412" s="4">
        <v>5555</v>
      </c>
      <c r="J3412" s="4">
        <f>Table1[[#This Row],[Basic Salary]]+Table1[[#This Row],[Bonus]]</f>
        <v>72865</v>
      </c>
      <c r="K3412">
        <v>67</v>
      </c>
      <c r="L3412">
        <v>43</v>
      </c>
      <c r="M3412" t="s">
        <v>34</v>
      </c>
      <c r="N3412">
        <v>111</v>
      </c>
    </row>
    <row r="3413" spans="1:14" x14ac:dyDescent="0.35">
      <c r="A3413" t="s">
        <v>4787</v>
      </c>
      <c r="B3413" t="s">
        <v>77</v>
      </c>
      <c r="C3413" t="s">
        <v>15</v>
      </c>
      <c r="D3413" t="s">
        <v>33</v>
      </c>
      <c r="E3413" t="s">
        <v>26</v>
      </c>
      <c r="F3413" s="2">
        <v>43468</v>
      </c>
      <c r="G3413" s="2">
        <v>40295</v>
      </c>
      <c r="H3413" s="4">
        <v>62616</v>
      </c>
      <c r="I3413" s="4">
        <v>10210</v>
      </c>
      <c r="J3413" s="4">
        <f>Table1[[#This Row],[Basic Salary]]+Table1[[#This Row],[Bonus]]</f>
        <v>72826</v>
      </c>
      <c r="K3413">
        <v>93</v>
      </c>
      <c r="L3413">
        <v>72</v>
      </c>
      <c r="M3413" t="s">
        <v>31</v>
      </c>
      <c r="N3413">
        <v>113</v>
      </c>
    </row>
    <row r="3414" spans="1:14" x14ac:dyDescent="0.35">
      <c r="A3414" t="s">
        <v>1622</v>
      </c>
      <c r="B3414" t="s">
        <v>39</v>
      </c>
      <c r="C3414" t="s">
        <v>21</v>
      </c>
      <c r="D3414" t="s">
        <v>46</v>
      </c>
      <c r="E3414" t="s">
        <v>26</v>
      </c>
      <c r="F3414" s="2">
        <v>43857</v>
      </c>
      <c r="G3414" s="2">
        <v>31722</v>
      </c>
      <c r="H3414" s="4">
        <v>43623</v>
      </c>
      <c r="I3414" s="4">
        <v>29178</v>
      </c>
      <c r="J3414" s="4">
        <f>Table1[[#This Row],[Basic Salary]]+Table1[[#This Row],[Bonus]]</f>
        <v>72801</v>
      </c>
      <c r="K3414">
        <v>84</v>
      </c>
      <c r="L3414">
        <v>66</v>
      </c>
      <c r="M3414" t="s">
        <v>53</v>
      </c>
      <c r="N3414">
        <v>105</v>
      </c>
    </row>
    <row r="3415" spans="1:14" x14ac:dyDescent="0.35">
      <c r="A3415" t="s">
        <v>3805</v>
      </c>
      <c r="B3415" t="s">
        <v>77</v>
      </c>
      <c r="C3415" t="s">
        <v>15</v>
      </c>
      <c r="D3415" t="s">
        <v>25</v>
      </c>
      <c r="E3415" t="s">
        <v>22</v>
      </c>
      <c r="F3415" s="2">
        <v>43754</v>
      </c>
      <c r="G3415" s="2">
        <v>30649</v>
      </c>
      <c r="H3415" s="4">
        <v>59548</v>
      </c>
      <c r="I3415" s="4">
        <v>13244</v>
      </c>
      <c r="J3415" s="4">
        <f>Table1[[#This Row],[Basic Salary]]+Table1[[#This Row],[Bonus]]</f>
        <v>72792</v>
      </c>
      <c r="K3415">
        <v>73</v>
      </c>
      <c r="L3415">
        <v>96</v>
      </c>
      <c r="M3415" t="s">
        <v>31</v>
      </c>
      <c r="N3415">
        <v>115</v>
      </c>
    </row>
    <row r="3416" spans="1:14" x14ac:dyDescent="0.35">
      <c r="A3416" t="s">
        <v>4821</v>
      </c>
      <c r="B3416" t="s">
        <v>93</v>
      </c>
      <c r="C3416" t="s">
        <v>21</v>
      </c>
      <c r="D3416" t="s">
        <v>43</v>
      </c>
      <c r="E3416" t="s">
        <v>22</v>
      </c>
      <c r="F3416" s="2">
        <v>45698</v>
      </c>
      <c r="G3416" s="2">
        <v>33557</v>
      </c>
      <c r="H3416" s="4">
        <v>53831</v>
      </c>
      <c r="I3416" s="4">
        <v>18957</v>
      </c>
      <c r="J3416" s="4">
        <f>Table1[[#This Row],[Basic Salary]]+Table1[[#This Row],[Bonus]]</f>
        <v>72788</v>
      </c>
      <c r="K3416">
        <v>83</v>
      </c>
      <c r="L3416">
        <v>76</v>
      </c>
      <c r="M3416" t="s">
        <v>27</v>
      </c>
      <c r="N3416">
        <v>105</v>
      </c>
    </row>
    <row r="3417" spans="1:14" x14ac:dyDescent="0.35">
      <c r="A3417" t="s">
        <v>3623</v>
      </c>
      <c r="B3417" t="s">
        <v>48</v>
      </c>
      <c r="C3417" t="s">
        <v>15</v>
      </c>
      <c r="D3417" t="s">
        <v>81</v>
      </c>
      <c r="E3417" t="s">
        <v>65</v>
      </c>
      <c r="F3417" s="2">
        <v>44437</v>
      </c>
      <c r="G3417" s="2">
        <v>35043</v>
      </c>
      <c r="H3417" s="4">
        <v>58434</v>
      </c>
      <c r="I3417" s="4">
        <v>14341</v>
      </c>
      <c r="J3417" s="4">
        <f>Table1[[#This Row],[Basic Salary]]+Table1[[#This Row],[Bonus]]</f>
        <v>72775</v>
      </c>
      <c r="K3417">
        <v>99</v>
      </c>
      <c r="L3417">
        <v>87</v>
      </c>
      <c r="M3417" t="s">
        <v>27</v>
      </c>
      <c r="N3417">
        <v>114</v>
      </c>
    </row>
    <row r="3418" spans="1:14" x14ac:dyDescent="0.35">
      <c r="A3418" t="s">
        <v>4212</v>
      </c>
      <c r="B3418" t="s">
        <v>50</v>
      </c>
      <c r="C3418" t="s">
        <v>21</v>
      </c>
      <c r="D3418" t="s">
        <v>43</v>
      </c>
      <c r="E3418" t="s">
        <v>51</v>
      </c>
      <c r="F3418" s="2">
        <v>44280</v>
      </c>
      <c r="G3418" s="2">
        <v>36991</v>
      </c>
      <c r="H3418" s="4">
        <v>55896</v>
      </c>
      <c r="I3418" s="4">
        <v>16821</v>
      </c>
      <c r="J3418" s="4">
        <f>Table1[[#This Row],[Basic Salary]]+Table1[[#This Row],[Bonus]]</f>
        <v>72717</v>
      </c>
      <c r="K3418">
        <v>92</v>
      </c>
      <c r="L3418">
        <v>71</v>
      </c>
      <c r="M3418" t="s">
        <v>37</v>
      </c>
      <c r="N3418">
        <v>115</v>
      </c>
    </row>
    <row r="3419" spans="1:14" x14ac:dyDescent="0.35">
      <c r="A3419" t="s">
        <v>3231</v>
      </c>
      <c r="B3419" t="s">
        <v>77</v>
      </c>
      <c r="C3419" t="s">
        <v>21</v>
      </c>
      <c r="D3419" t="s">
        <v>46</v>
      </c>
      <c r="E3419" t="s">
        <v>17</v>
      </c>
      <c r="F3419" s="2">
        <v>43761</v>
      </c>
      <c r="G3419" s="2">
        <v>37625</v>
      </c>
      <c r="H3419" s="4">
        <v>64440</v>
      </c>
      <c r="I3419" s="4">
        <v>8267</v>
      </c>
      <c r="J3419" s="4">
        <f>Table1[[#This Row],[Basic Salary]]+Table1[[#This Row],[Bonus]]</f>
        <v>72707</v>
      </c>
      <c r="K3419">
        <v>94</v>
      </c>
      <c r="L3419">
        <v>89</v>
      </c>
      <c r="M3419" t="s">
        <v>31</v>
      </c>
      <c r="N3419">
        <v>116</v>
      </c>
    </row>
    <row r="3420" spans="1:14" x14ac:dyDescent="0.35">
      <c r="A3420" t="s">
        <v>4428</v>
      </c>
      <c r="B3420" t="s">
        <v>57</v>
      </c>
      <c r="C3420" t="s">
        <v>21</v>
      </c>
      <c r="D3420" t="s">
        <v>25</v>
      </c>
      <c r="E3420" t="s">
        <v>65</v>
      </c>
      <c r="F3420" s="2">
        <v>43685</v>
      </c>
      <c r="G3420" s="2">
        <v>33271</v>
      </c>
      <c r="H3420" s="4">
        <v>65396</v>
      </c>
      <c r="I3420" s="4">
        <v>7298</v>
      </c>
      <c r="J3420" s="4">
        <f>Table1[[#This Row],[Basic Salary]]+Table1[[#This Row],[Bonus]]</f>
        <v>72694</v>
      </c>
      <c r="K3420">
        <v>67</v>
      </c>
      <c r="L3420">
        <v>42</v>
      </c>
      <c r="M3420" t="s">
        <v>31</v>
      </c>
      <c r="N3420">
        <v>118</v>
      </c>
    </row>
    <row r="3421" spans="1:14" x14ac:dyDescent="0.35">
      <c r="A3421" t="s">
        <v>4031</v>
      </c>
      <c r="B3421" t="s">
        <v>87</v>
      </c>
      <c r="C3421" t="s">
        <v>15</v>
      </c>
      <c r="D3421" t="s">
        <v>16</v>
      </c>
      <c r="E3421" t="s">
        <v>17</v>
      </c>
      <c r="F3421" s="2">
        <v>43271</v>
      </c>
      <c r="G3421" s="2">
        <v>33559</v>
      </c>
      <c r="H3421" s="4">
        <v>46489</v>
      </c>
      <c r="I3421" s="4">
        <v>26192</v>
      </c>
      <c r="J3421" s="4">
        <f>Table1[[#This Row],[Basic Salary]]+Table1[[#This Row],[Bonus]]</f>
        <v>72681</v>
      </c>
      <c r="K3421">
        <v>87</v>
      </c>
      <c r="L3421">
        <v>90</v>
      </c>
      <c r="M3421" t="s">
        <v>27</v>
      </c>
      <c r="N3421">
        <v>108</v>
      </c>
    </row>
    <row r="3422" spans="1:14" x14ac:dyDescent="0.35">
      <c r="A3422" t="s">
        <v>2848</v>
      </c>
      <c r="B3422" t="s">
        <v>77</v>
      </c>
      <c r="C3422" t="s">
        <v>21</v>
      </c>
      <c r="D3422" t="s">
        <v>46</v>
      </c>
      <c r="E3422" t="s">
        <v>26</v>
      </c>
      <c r="F3422" s="2">
        <v>45804</v>
      </c>
      <c r="G3422" s="2">
        <v>31606</v>
      </c>
      <c r="H3422" s="4">
        <v>46591</v>
      </c>
      <c r="I3422" s="4">
        <v>26074</v>
      </c>
      <c r="J3422" s="4">
        <f>Table1[[#This Row],[Basic Salary]]+Table1[[#This Row],[Bonus]]</f>
        <v>72665</v>
      </c>
      <c r="K3422">
        <v>93</v>
      </c>
      <c r="L3422">
        <v>77</v>
      </c>
      <c r="M3422" t="s">
        <v>37</v>
      </c>
      <c r="N3422">
        <v>101</v>
      </c>
    </row>
    <row r="3423" spans="1:14" x14ac:dyDescent="0.35">
      <c r="A3423" t="s">
        <v>669</v>
      </c>
      <c r="B3423" t="s">
        <v>29</v>
      </c>
      <c r="C3423" t="s">
        <v>15</v>
      </c>
      <c r="D3423" t="s">
        <v>81</v>
      </c>
      <c r="E3423" t="s">
        <v>30</v>
      </c>
      <c r="F3423" s="2">
        <v>44080</v>
      </c>
      <c r="G3423" s="2">
        <v>38232</v>
      </c>
      <c r="H3423" s="4">
        <v>67457</v>
      </c>
      <c r="I3423" s="4">
        <v>5200</v>
      </c>
      <c r="J3423" s="4">
        <f>Table1[[#This Row],[Basic Salary]]+Table1[[#This Row],[Bonus]]</f>
        <v>72657</v>
      </c>
      <c r="K3423">
        <v>67</v>
      </c>
      <c r="L3423">
        <v>83</v>
      </c>
      <c r="M3423" t="s">
        <v>31</v>
      </c>
      <c r="N3423">
        <v>111</v>
      </c>
    </row>
    <row r="3424" spans="1:14" x14ac:dyDescent="0.35">
      <c r="A3424" t="s">
        <v>4482</v>
      </c>
      <c r="B3424" t="s">
        <v>39</v>
      </c>
      <c r="C3424" t="s">
        <v>21</v>
      </c>
      <c r="D3424" t="s">
        <v>81</v>
      </c>
      <c r="E3424" t="s">
        <v>22</v>
      </c>
      <c r="F3424" s="2">
        <v>44169</v>
      </c>
      <c r="G3424" s="2">
        <v>35538</v>
      </c>
      <c r="H3424" s="4">
        <v>43896</v>
      </c>
      <c r="I3424" s="4">
        <v>28727</v>
      </c>
      <c r="J3424" s="4">
        <f>Table1[[#This Row],[Basic Salary]]+Table1[[#This Row],[Bonus]]</f>
        <v>72623</v>
      </c>
      <c r="K3424">
        <v>96</v>
      </c>
      <c r="L3424">
        <v>96</v>
      </c>
      <c r="M3424" t="s">
        <v>31</v>
      </c>
      <c r="N3424">
        <v>107</v>
      </c>
    </row>
    <row r="3425" spans="1:14" x14ac:dyDescent="0.35">
      <c r="A3425" t="s">
        <v>2408</v>
      </c>
      <c r="B3425" t="s">
        <v>62</v>
      </c>
      <c r="C3425" t="s">
        <v>15</v>
      </c>
      <c r="D3425" t="s">
        <v>43</v>
      </c>
      <c r="E3425" t="s">
        <v>30</v>
      </c>
      <c r="F3425" s="2">
        <v>45098</v>
      </c>
      <c r="G3425" s="2">
        <v>30569</v>
      </c>
      <c r="H3425" s="4">
        <v>43601</v>
      </c>
      <c r="I3425" s="4">
        <v>29004</v>
      </c>
      <c r="J3425" s="4">
        <f>Table1[[#This Row],[Basic Salary]]+Table1[[#This Row],[Bonus]]</f>
        <v>72605</v>
      </c>
      <c r="K3425">
        <v>61</v>
      </c>
      <c r="L3425">
        <v>77</v>
      </c>
      <c r="M3425" t="s">
        <v>31</v>
      </c>
      <c r="N3425">
        <v>110</v>
      </c>
    </row>
    <row r="3426" spans="1:14" x14ac:dyDescent="0.35">
      <c r="A3426" t="s">
        <v>4716</v>
      </c>
      <c r="B3426" t="s">
        <v>57</v>
      </c>
      <c r="C3426" t="s">
        <v>21</v>
      </c>
      <c r="D3426" t="s">
        <v>43</v>
      </c>
      <c r="E3426" t="s">
        <v>26</v>
      </c>
      <c r="F3426" s="2">
        <v>45932</v>
      </c>
      <c r="G3426" s="2">
        <v>37727</v>
      </c>
      <c r="H3426" s="4">
        <v>51883</v>
      </c>
      <c r="I3426" s="4">
        <v>20719</v>
      </c>
      <c r="J3426" s="4">
        <f>Table1[[#This Row],[Basic Salary]]+Table1[[#This Row],[Bonus]]</f>
        <v>72602</v>
      </c>
      <c r="K3426">
        <v>99</v>
      </c>
      <c r="L3426">
        <v>50</v>
      </c>
      <c r="M3426" t="s">
        <v>53</v>
      </c>
      <c r="N3426">
        <v>108</v>
      </c>
    </row>
    <row r="3427" spans="1:14" x14ac:dyDescent="0.35">
      <c r="A3427" t="s">
        <v>802</v>
      </c>
      <c r="B3427" t="s">
        <v>60</v>
      </c>
      <c r="C3427" t="s">
        <v>15</v>
      </c>
      <c r="D3427" t="s">
        <v>43</v>
      </c>
      <c r="E3427" t="s">
        <v>65</v>
      </c>
      <c r="F3427" s="2">
        <v>44936</v>
      </c>
      <c r="G3427" s="2">
        <v>32359</v>
      </c>
      <c r="H3427" s="4">
        <v>61943</v>
      </c>
      <c r="I3427" s="4">
        <v>10628</v>
      </c>
      <c r="J3427" s="4">
        <f>Table1[[#This Row],[Basic Salary]]+Table1[[#This Row],[Bonus]]</f>
        <v>72571</v>
      </c>
      <c r="K3427">
        <v>94</v>
      </c>
      <c r="L3427">
        <v>40</v>
      </c>
      <c r="M3427" t="s">
        <v>18</v>
      </c>
      <c r="N3427">
        <v>104</v>
      </c>
    </row>
    <row r="3428" spans="1:14" x14ac:dyDescent="0.35">
      <c r="A3428" t="s">
        <v>417</v>
      </c>
      <c r="B3428" t="s">
        <v>71</v>
      </c>
      <c r="C3428" t="s">
        <v>21</v>
      </c>
      <c r="D3428" t="s">
        <v>25</v>
      </c>
      <c r="E3428" t="s">
        <v>30</v>
      </c>
      <c r="F3428" s="2">
        <v>45057</v>
      </c>
      <c r="G3428" s="2">
        <v>30495</v>
      </c>
      <c r="H3428" s="4">
        <v>56194</v>
      </c>
      <c r="I3428" s="4">
        <v>16364</v>
      </c>
      <c r="J3428" s="4">
        <f>Table1[[#This Row],[Basic Salary]]+Table1[[#This Row],[Bonus]]</f>
        <v>72558</v>
      </c>
      <c r="K3428">
        <v>80</v>
      </c>
      <c r="L3428">
        <v>50</v>
      </c>
      <c r="M3428" t="s">
        <v>18</v>
      </c>
      <c r="N3428">
        <v>103</v>
      </c>
    </row>
    <row r="3429" spans="1:14" x14ac:dyDescent="0.35">
      <c r="A3429" t="s">
        <v>2773</v>
      </c>
      <c r="B3429" t="s">
        <v>95</v>
      </c>
      <c r="C3429" t="s">
        <v>15</v>
      </c>
      <c r="D3429" t="s">
        <v>16</v>
      </c>
      <c r="E3429" t="s">
        <v>65</v>
      </c>
      <c r="F3429" s="2">
        <v>45803</v>
      </c>
      <c r="G3429" s="2">
        <v>38192</v>
      </c>
      <c r="H3429" s="4">
        <v>67385</v>
      </c>
      <c r="I3429" s="4">
        <v>5081</v>
      </c>
      <c r="J3429" s="4">
        <f>Table1[[#This Row],[Basic Salary]]+Table1[[#This Row],[Bonus]]</f>
        <v>72466</v>
      </c>
      <c r="K3429">
        <v>71</v>
      </c>
      <c r="L3429">
        <v>87</v>
      </c>
      <c r="M3429" t="s">
        <v>34</v>
      </c>
      <c r="N3429">
        <v>111</v>
      </c>
    </row>
    <row r="3430" spans="1:14" x14ac:dyDescent="0.35">
      <c r="A3430" t="s">
        <v>3305</v>
      </c>
      <c r="B3430" t="s">
        <v>87</v>
      </c>
      <c r="C3430" t="s">
        <v>21</v>
      </c>
      <c r="D3430" t="s">
        <v>81</v>
      </c>
      <c r="E3430" t="s">
        <v>51</v>
      </c>
      <c r="F3430" s="2">
        <v>42634</v>
      </c>
      <c r="G3430" s="2">
        <v>29762</v>
      </c>
      <c r="H3430" s="4">
        <v>53943</v>
      </c>
      <c r="I3430" s="4">
        <v>18519</v>
      </c>
      <c r="J3430" s="4">
        <f>Table1[[#This Row],[Basic Salary]]+Table1[[#This Row],[Bonus]]</f>
        <v>72462</v>
      </c>
      <c r="K3430">
        <v>98</v>
      </c>
      <c r="L3430">
        <v>54</v>
      </c>
      <c r="M3430" t="s">
        <v>53</v>
      </c>
      <c r="N3430">
        <v>120</v>
      </c>
    </row>
    <row r="3431" spans="1:14" x14ac:dyDescent="0.35">
      <c r="A3431" t="s">
        <v>1352</v>
      </c>
      <c r="B3431" t="s">
        <v>29</v>
      </c>
      <c r="C3431" t="s">
        <v>21</v>
      </c>
      <c r="D3431" t="s">
        <v>40</v>
      </c>
      <c r="E3431" t="s">
        <v>30</v>
      </c>
      <c r="F3431" s="2">
        <v>43764</v>
      </c>
      <c r="G3431" s="2">
        <v>30745</v>
      </c>
      <c r="H3431" s="4">
        <v>54131</v>
      </c>
      <c r="I3431" s="4">
        <v>18314</v>
      </c>
      <c r="J3431" s="4">
        <f>Table1[[#This Row],[Basic Salary]]+Table1[[#This Row],[Bonus]]</f>
        <v>72445</v>
      </c>
      <c r="K3431">
        <v>95</v>
      </c>
      <c r="L3431">
        <v>57</v>
      </c>
      <c r="M3431" t="s">
        <v>27</v>
      </c>
      <c r="N3431">
        <v>110</v>
      </c>
    </row>
    <row r="3432" spans="1:14" x14ac:dyDescent="0.35">
      <c r="A3432" t="s">
        <v>4552</v>
      </c>
      <c r="B3432" t="s">
        <v>29</v>
      </c>
      <c r="C3432" t="s">
        <v>21</v>
      </c>
      <c r="D3432" t="s">
        <v>40</v>
      </c>
      <c r="E3432" t="s">
        <v>26</v>
      </c>
      <c r="F3432" s="2">
        <v>42330</v>
      </c>
      <c r="G3432" s="2">
        <v>38859</v>
      </c>
      <c r="H3432" s="4">
        <v>52806</v>
      </c>
      <c r="I3432" s="4">
        <v>19632</v>
      </c>
      <c r="J3432" s="4">
        <f>Table1[[#This Row],[Basic Salary]]+Table1[[#This Row],[Bonus]]</f>
        <v>72438</v>
      </c>
      <c r="K3432">
        <v>94</v>
      </c>
      <c r="L3432">
        <v>91</v>
      </c>
      <c r="M3432" t="s">
        <v>34</v>
      </c>
      <c r="N3432">
        <v>118</v>
      </c>
    </row>
    <row r="3433" spans="1:14" x14ac:dyDescent="0.35">
      <c r="A3433" t="s">
        <v>610</v>
      </c>
      <c r="B3433" t="s">
        <v>95</v>
      </c>
      <c r="C3433" t="s">
        <v>21</v>
      </c>
      <c r="D3433" t="s">
        <v>43</v>
      </c>
      <c r="E3433" t="s">
        <v>22</v>
      </c>
      <c r="F3433" s="2">
        <v>45012</v>
      </c>
      <c r="G3433" s="2">
        <v>30374</v>
      </c>
      <c r="H3433" s="4">
        <v>64833</v>
      </c>
      <c r="I3433" s="4">
        <v>7553</v>
      </c>
      <c r="J3433" s="4">
        <f>Table1[[#This Row],[Basic Salary]]+Table1[[#This Row],[Bonus]]</f>
        <v>72386</v>
      </c>
      <c r="K3433">
        <v>73</v>
      </c>
      <c r="L3433">
        <v>73</v>
      </c>
      <c r="M3433" t="s">
        <v>53</v>
      </c>
      <c r="N3433">
        <v>104</v>
      </c>
    </row>
    <row r="3434" spans="1:14" x14ac:dyDescent="0.35">
      <c r="A3434" t="s">
        <v>3955</v>
      </c>
      <c r="B3434" t="s">
        <v>20</v>
      </c>
      <c r="C3434" t="s">
        <v>15</v>
      </c>
      <c r="D3434" t="s">
        <v>33</v>
      </c>
      <c r="E3434" t="s">
        <v>17</v>
      </c>
      <c r="F3434" s="2">
        <v>42425</v>
      </c>
      <c r="G3434" s="2">
        <v>39877</v>
      </c>
      <c r="H3434" s="4">
        <v>62111</v>
      </c>
      <c r="I3434" s="4">
        <v>10243</v>
      </c>
      <c r="J3434" s="4">
        <f>Table1[[#This Row],[Basic Salary]]+Table1[[#This Row],[Bonus]]</f>
        <v>72354</v>
      </c>
      <c r="K3434">
        <v>96</v>
      </c>
      <c r="L3434">
        <v>77</v>
      </c>
      <c r="M3434" t="s">
        <v>23</v>
      </c>
      <c r="N3434">
        <v>109</v>
      </c>
    </row>
    <row r="3435" spans="1:14" x14ac:dyDescent="0.35">
      <c r="A3435" t="s">
        <v>4857</v>
      </c>
      <c r="B3435" t="s">
        <v>75</v>
      </c>
      <c r="C3435" t="s">
        <v>15</v>
      </c>
      <c r="D3435" t="s">
        <v>25</v>
      </c>
      <c r="E3435" t="s">
        <v>30</v>
      </c>
      <c r="F3435" s="2">
        <v>45402</v>
      </c>
      <c r="G3435" s="2">
        <v>31237</v>
      </c>
      <c r="H3435" s="4">
        <v>51684</v>
      </c>
      <c r="I3435" s="4">
        <v>20636</v>
      </c>
      <c r="J3435" s="4">
        <f>Table1[[#This Row],[Basic Salary]]+Table1[[#This Row],[Bonus]]</f>
        <v>72320</v>
      </c>
      <c r="K3435">
        <v>73</v>
      </c>
      <c r="L3435">
        <v>79</v>
      </c>
      <c r="M3435" t="s">
        <v>34</v>
      </c>
      <c r="N3435">
        <v>110</v>
      </c>
    </row>
    <row r="3436" spans="1:14" x14ac:dyDescent="0.35">
      <c r="A3436" t="s">
        <v>3895</v>
      </c>
      <c r="B3436" t="s">
        <v>48</v>
      </c>
      <c r="C3436" t="s">
        <v>21</v>
      </c>
      <c r="D3436" t="s">
        <v>33</v>
      </c>
      <c r="E3436" t="s">
        <v>22</v>
      </c>
      <c r="F3436" s="2">
        <v>44354</v>
      </c>
      <c r="G3436" s="2">
        <v>29623</v>
      </c>
      <c r="H3436" s="4">
        <v>43701</v>
      </c>
      <c r="I3436" s="4">
        <v>28617</v>
      </c>
      <c r="J3436" s="4">
        <f>Table1[[#This Row],[Basic Salary]]+Table1[[#This Row],[Bonus]]</f>
        <v>72318</v>
      </c>
      <c r="K3436">
        <v>62</v>
      </c>
      <c r="L3436">
        <v>59</v>
      </c>
      <c r="M3436" t="s">
        <v>53</v>
      </c>
      <c r="N3436">
        <v>103</v>
      </c>
    </row>
    <row r="3437" spans="1:14" x14ac:dyDescent="0.35">
      <c r="A3437" t="s">
        <v>4876</v>
      </c>
      <c r="B3437" t="s">
        <v>29</v>
      </c>
      <c r="C3437" t="s">
        <v>15</v>
      </c>
      <c r="D3437" t="s">
        <v>43</v>
      </c>
      <c r="E3437" t="s">
        <v>51</v>
      </c>
      <c r="F3437" s="2">
        <v>45749</v>
      </c>
      <c r="G3437" s="2">
        <v>34885</v>
      </c>
      <c r="H3437" s="4">
        <v>58879</v>
      </c>
      <c r="I3437" s="4">
        <v>13434</v>
      </c>
      <c r="J3437" s="4">
        <f>Table1[[#This Row],[Basic Salary]]+Table1[[#This Row],[Bonus]]</f>
        <v>72313</v>
      </c>
      <c r="K3437">
        <v>93</v>
      </c>
      <c r="L3437">
        <v>69</v>
      </c>
      <c r="M3437" t="s">
        <v>23</v>
      </c>
      <c r="N3437">
        <v>119</v>
      </c>
    </row>
    <row r="3438" spans="1:14" x14ac:dyDescent="0.35">
      <c r="A3438" t="s">
        <v>3522</v>
      </c>
      <c r="B3438" t="s">
        <v>50</v>
      </c>
      <c r="C3438" t="s">
        <v>21</v>
      </c>
      <c r="D3438" t="s">
        <v>25</v>
      </c>
      <c r="E3438" t="s">
        <v>65</v>
      </c>
      <c r="F3438" s="2">
        <v>43063</v>
      </c>
      <c r="G3438" s="2">
        <v>35346</v>
      </c>
      <c r="H3438" s="4">
        <v>56914</v>
      </c>
      <c r="I3438" s="4">
        <v>15398</v>
      </c>
      <c r="J3438" s="4">
        <f>Table1[[#This Row],[Basic Salary]]+Table1[[#This Row],[Bonus]]</f>
        <v>72312</v>
      </c>
      <c r="K3438">
        <v>69</v>
      </c>
      <c r="L3438">
        <v>68</v>
      </c>
      <c r="M3438" t="s">
        <v>18</v>
      </c>
      <c r="N3438">
        <v>119</v>
      </c>
    </row>
    <row r="3439" spans="1:14" x14ac:dyDescent="0.35">
      <c r="A3439" t="s">
        <v>3701</v>
      </c>
      <c r="B3439" t="s">
        <v>129</v>
      </c>
      <c r="C3439" t="s">
        <v>15</v>
      </c>
      <c r="D3439" t="s">
        <v>25</v>
      </c>
      <c r="E3439" t="s">
        <v>51</v>
      </c>
      <c r="F3439" s="2">
        <v>43392</v>
      </c>
      <c r="G3439" s="2">
        <v>37116</v>
      </c>
      <c r="H3439" s="4">
        <v>50299</v>
      </c>
      <c r="I3439" s="4">
        <v>21995</v>
      </c>
      <c r="J3439" s="4">
        <f>Table1[[#This Row],[Basic Salary]]+Table1[[#This Row],[Bonus]]</f>
        <v>72294</v>
      </c>
      <c r="K3439">
        <v>60</v>
      </c>
      <c r="L3439">
        <v>46</v>
      </c>
      <c r="M3439" t="s">
        <v>53</v>
      </c>
      <c r="N3439">
        <v>103</v>
      </c>
    </row>
    <row r="3440" spans="1:14" x14ac:dyDescent="0.35">
      <c r="A3440" t="s">
        <v>1388</v>
      </c>
      <c r="B3440" t="s">
        <v>60</v>
      </c>
      <c r="C3440" t="s">
        <v>21</v>
      </c>
      <c r="D3440" t="s">
        <v>40</v>
      </c>
      <c r="E3440" t="s">
        <v>65</v>
      </c>
      <c r="F3440" s="2">
        <v>45426</v>
      </c>
      <c r="G3440" s="2">
        <v>32305</v>
      </c>
      <c r="H3440" s="4">
        <v>60756</v>
      </c>
      <c r="I3440" s="4">
        <v>11528</v>
      </c>
      <c r="J3440" s="4">
        <f>Table1[[#This Row],[Basic Salary]]+Table1[[#This Row],[Bonus]]</f>
        <v>72284</v>
      </c>
      <c r="K3440">
        <v>71</v>
      </c>
      <c r="L3440">
        <v>58</v>
      </c>
      <c r="M3440" t="s">
        <v>31</v>
      </c>
      <c r="N3440">
        <v>115</v>
      </c>
    </row>
    <row r="3441" spans="1:14" x14ac:dyDescent="0.35">
      <c r="A3441" t="s">
        <v>710</v>
      </c>
      <c r="B3441" t="s">
        <v>29</v>
      </c>
      <c r="C3441" t="s">
        <v>21</v>
      </c>
      <c r="D3441" t="s">
        <v>16</v>
      </c>
      <c r="E3441" t="s">
        <v>17</v>
      </c>
      <c r="F3441" s="2">
        <v>42461</v>
      </c>
      <c r="G3441" s="2">
        <v>39114</v>
      </c>
      <c r="H3441" s="4">
        <v>47886</v>
      </c>
      <c r="I3441" s="4">
        <v>24391</v>
      </c>
      <c r="J3441" s="4">
        <f>Table1[[#This Row],[Basic Salary]]+Table1[[#This Row],[Bonus]]</f>
        <v>72277</v>
      </c>
      <c r="K3441">
        <v>69</v>
      </c>
      <c r="L3441">
        <v>82</v>
      </c>
      <c r="M3441" t="s">
        <v>27</v>
      </c>
      <c r="N3441">
        <v>112</v>
      </c>
    </row>
    <row r="3442" spans="1:14" x14ac:dyDescent="0.35">
      <c r="A3442" t="s">
        <v>1751</v>
      </c>
      <c r="B3442" t="s">
        <v>60</v>
      </c>
      <c r="C3442" t="s">
        <v>21</v>
      </c>
      <c r="D3442" t="s">
        <v>33</v>
      </c>
      <c r="E3442" t="s">
        <v>17</v>
      </c>
      <c r="F3442" s="2">
        <v>43342</v>
      </c>
      <c r="G3442" s="2">
        <v>37850</v>
      </c>
      <c r="H3442" s="4">
        <v>45394</v>
      </c>
      <c r="I3442" s="4">
        <v>26880</v>
      </c>
      <c r="J3442" s="4">
        <f>Table1[[#This Row],[Basic Salary]]+Table1[[#This Row],[Bonus]]</f>
        <v>72274</v>
      </c>
      <c r="K3442">
        <v>97</v>
      </c>
      <c r="L3442">
        <v>73</v>
      </c>
      <c r="M3442" t="s">
        <v>18</v>
      </c>
      <c r="N3442">
        <v>109</v>
      </c>
    </row>
    <row r="3443" spans="1:14" x14ac:dyDescent="0.35">
      <c r="A3443" t="s">
        <v>3443</v>
      </c>
      <c r="B3443" t="s">
        <v>77</v>
      </c>
      <c r="C3443" t="s">
        <v>21</v>
      </c>
      <c r="D3443" t="s">
        <v>33</v>
      </c>
      <c r="E3443" t="s">
        <v>26</v>
      </c>
      <c r="F3443" s="2">
        <v>44609</v>
      </c>
      <c r="G3443" s="2">
        <v>34204</v>
      </c>
      <c r="H3443" s="4">
        <v>55803</v>
      </c>
      <c r="I3443" s="4">
        <v>16463</v>
      </c>
      <c r="J3443" s="4">
        <f>Table1[[#This Row],[Basic Salary]]+Table1[[#This Row],[Bonus]]</f>
        <v>72266</v>
      </c>
      <c r="K3443">
        <v>77</v>
      </c>
      <c r="L3443">
        <v>87</v>
      </c>
      <c r="M3443" t="s">
        <v>53</v>
      </c>
      <c r="N3443">
        <v>110</v>
      </c>
    </row>
    <row r="3444" spans="1:14" x14ac:dyDescent="0.35">
      <c r="A3444" t="s">
        <v>3584</v>
      </c>
      <c r="B3444" t="s">
        <v>50</v>
      </c>
      <c r="C3444" t="s">
        <v>21</v>
      </c>
      <c r="D3444" t="s">
        <v>16</v>
      </c>
      <c r="E3444" t="s">
        <v>65</v>
      </c>
      <c r="F3444" s="2">
        <v>44026</v>
      </c>
      <c r="G3444" s="2">
        <v>33140</v>
      </c>
      <c r="H3444" s="4">
        <v>63057</v>
      </c>
      <c r="I3444" s="4">
        <v>9208</v>
      </c>
      <c r="J3444" s="4">
        <f>Table1[[#This Row],[Basic Salary]]+Table1[[#This Row],[Bonus]]</f>
        <v>72265</v>
      </c>
      <c r="K3444">
        <v>67</v>
      </c>
      <c r="L3444">
        <v>89</v>
      </c>
      <c r="M3444" t="s">
        <v>53</v>
      </c>
      <c r="N3444">
        <v>105</v>
      </c>
    </row>
    <row r="3445" spans="1:14" x14ac:dyDescent="0.35">
      <c r="A3445" t="s">
        <v>2879</v>
      </c>
      <c r="B3445" t="s">
        <v>129</v>
      </c>
      <c r="C3445" t="s">
        <v>21</v>
      </c>
      <c r="D3445" t="s">
        <v>46</v>
      </c>
      <c r="E3445" t="s">
        <v>30</v>
      </c>
      <c r="F3445" s="2">
        <v>44982</v>
      </c>
      <c r="G3445" s="2">
        <v>32779</v>
      </c>
      <c r="H3445" s="4">
        <v>42919</v>
      </c>
      <c r="I3445" s="4">
        <v>29343</v>
      </c>
      <c r="J3445" s="4">
        <f>Table1[[#This Row],[Basic Salary]]+Table1[[#This Row],[Bonus]]</f>
        <v>72262</v>
      </c>
      <c r="K3445">
        <v>74</v>
      </c>
      <c r="L3445">
        <v>45</v>
      </c>
      <c r="M3445" t="s">
        <v>27</v>
      </c>
      <c r="N3445">
        <v>115</v>
      </c>
    </row>
    <row r="3446" spans="1:14" x14ac:dyDescent="0.35">
      <c r="A3446" t="s">
        <v>1898</v>
      </c>
      <c r="B3446" t="s">
        <v>69</v>
      </c>
      <c r="C3446" t="s">
        <v>15</v>
      </c>
      <c r="D3446" t="s">
        <v>33</v>
      </c>
      <c r="E3446" t="s">
        <v>17</v>
      </c>
      <c r="F3446" s="2">
        <v>45618</v>
      </c>
      <c r="G3446" s="2">
        <v>31608</v>
      </c>
      <c r="H3446" s="4">
        <v>49941</v>
      </c>
      <c r="I3446" s="4">
        <v>22318</v>
      </c>
      <c r="J3446" s="4">
        <f>Table1[[#This Row],[Basic Salary]]+Table1[[#This Row],[Bonus]]</f>
        <v>72259</v>
      </c>
      <c r="K3446">
        <v>80</v>
      </c>
      <c r="L3446">
        <v>76</v>
      </c>
      <c r="M3446" t="s">
        <v>31</v>
      </c>
      <c r="N3446">
        <v>104</v>
      </c>
    </row>
    <row r="3447" spans="1:14" x14ac:dyDescent="0.35">
      <c r="A3447" t="s">
        <v>3440</v>
      </c>
      <c r="B3447" t="s">
        <v>87</v>
      </c>
      <c r="C3447" t="s">
        <v>21</v>
      </c>
      <c r="D3447" t="s">
        <v>16</v>
      </c>
      <c r="E3447" t="s">
        <v>22</v>
      </c>
      <c r="F3447" s="2">
        <v>43474</v>
      </c>
      <c r="G3447" s="2">
        <v>29320</v>
      </c>
      <c r="H3447" s="4">
        <v>66661</v>
      </c>
      <c r="I3447" s="4">
        <v>5595</v>
      </c>
      <c r="J3447" s="4">
        <f>Table1[[#This Row],[Basic Salary]]+Table1[[#This Row],[Bonus]]</f>
        <v>72256</v>
      </c>
      <c r="K3447">
        <v>99</v>
      </c>
      <c r="L3447">
        <v>91</v>
      </c>
      <c r="M3447" t="s">
        <v>27</v>
      </c>
      <c r="N3447">
        <v>120</v>
      </c>
    </row>
    <row r="3448" spans="1:14" x14ac:dyDescent="0.35">
      <c r="A3448" t="s">
        <v>678</v>
      </c>
      <c r="B3448" t="s">
        <v>75</v>
      </c>
      <c r="C3448" t="s">
        <v>21</v>
      </c>
      <c r="D3448" t="s">
        <v>33</v>
      </c>
      <c r="E3448" t="s">
        <v>51</v>
      </c>
      <c r="F3448" s="2">
        <v>42479</v>
      </c>
      <c r="G3448" s="2">
        <v>29288</v>
      </c>
      <c r="H3448" s="4">
        <v>65760</v>
      </c>
      <c r="I3448" s="4">
        <v>6442</v>
      </c>
      <c r="J3448" s="4">
        <f>Table1[[#This Row],[Basic Salary]]+Table1[[#This Row],[Bonus]]</f>
        <v>72202</v>
      </c>
      <c r="K3448">
        <v>98</v>
      </c>
      <c r="L3448">
        <v>95</v>
      </c>
      <c r="M3448" t="s">
        <v>53</v>
      </c>
      <c r="N3448">
        <v>111</v>
      </c>
    </row>
    <row r="3449" spans="1:14" x14ac:dyDescent="0.35">
      <c r="A3449" t="s">
        <v>1538</v>
      </c>
      <c r="B3449" t="s">
        <v>48</v>
      </c>
      <c r="C3449" t="s">
        <v>15</v>
      </c>
      <c r="D3449" t="s">
        <v>40</v>
      </c>
      <c r="E3449" t="s">
        <v>22</v>
      </c>
      <c r="F3449" s="2">
        <v>43012</v>
      </c>
      <c r="G3449" s="2">
        <v>38199</v>
      </c>
      <c r="H3449" s="4">
        <v>45317</v>
      </c>
      <c r="I3449" s="4">
        <v>26873</v>
      </c>
      <c r="J3449" s="4">
        <f>Table1[[#This Row],[Basic Salary]]+Table1[[#This Row],[Bonus]]</f>
        <v>72190</v>
      </c>
      <c r="K3449">
        <v>77</v>
      </c>
      <c r="L3449">
        <v>41</v>
      </c>
      <c r="M3449" t="s">
        <v>27</v>
      </c>
      <c r="N3449">
        <v>108</v>
      </c>
    </row>
    <row r="3450" spans="1:14" x14ac:dyDescent="0.35">
      <c r="A3450" t="s">
        <v>1867</v>
      </c>
      <c r="B3450" t="s">
        <v>77</v>
      </c>
      <c r="C3450" t="s">
        <v>15</v>
      </c>
      <c r="D3450" t="s">
        <v>43</v>
      </c>
      <c r="E3450" t="s">
        <v>22</v>
      </c>
      <c r="F3450" s="2">
        <v>44589</v>
      </c>
      <c r="G3450" s="2">
        <v>40342</v>
      </c>
      <c r="H3450" s="4">
        <v>50950</v>
      </c>
      <c r="I3450" s="4">
        <v>21140</v>
      </c>
      <c r="J3450" s="4">
        <f>Table1[[#This Row],[Basic Salary]]+Table1[[#This Row],[Bonus]]</f>
        <v>72090</v>
      </c>
      <c r="K3450">
        <v>73</v>
      </c>
      <c r="L3450">
        <v>48</v>
      </c>
      <c r="M3450" t="s">
        <v>27</v>
      </c>
      <c r="N3450">
        <v>111</v>
      </c>
    </row>
    <row r="3451" spans="1:14" x14ac:dyDescent="0.35">
      <c r="A3451" t="s">
        <v>771</v>
      </c>
      <c r="B3451" t="s">
        <v>85</v>
      </c>
      <c r="C3451" t="s">
        <v>15</v>
      </c>
      <c r="D3451" t="s">
        <v>25</v>
      </c>
      <c r="E3451" t="s">
        <v>30</v>
      </c>
      <c r="F3451" s="2">
        <v>43169</v>
      </c>
      <c r="G3451" s="2">
        <v>36690</v>
      </c>
      <c r="H3451" s="4">
        <v>46805</v>
      </c>
      <c r="I3451" s="4">
        <v>25271</v>
      </c>
      <c r="J3451" s="4">
        <f>Table1[[#This Row],[Basic Salary]]+Table1[[#This Row],[Bonus]]</f>
        <v>72076</v>
      </c>
      <c r="K3451">
        <v>70</v>
      </c>
      <c r="L3451">
        <v>85</v>
      </c>
      <c r="M3451" t="s">
        <v>23</v>
      </c>
      <c r="N3451">
        <v>110</v>
      </c>
    </row>
    <row r="3452" spans="1:14" x14ac:dyDescent="0.35">
      <c r="A3452" t="s">
        <v>3567</v>
      </c>
      <c r="B3452" t="s">
        <v>93</v>
      </c>
      <c r="C3452" t="s">
        <v>15</v>
      </c>
      <c r="D3452" t="s">
        <v>16</v>
      </c>
      <c r="E3452" t="s">
        <v>30</v>
      </c>
      <c r="F3452" s="2">
        <v>45358</v>
      </c>
      <c r="G3452" s="2">
        <v>32800</v>
      </c>
      <c r="H3452" s="4">
        <v>52093</v>
      </c>
      <c r="I3452" s="4">
        <v>19976</v>
      </c>
      <c r="J3452" s="4">
        <f>Table1[[#This Row],[Basic Salary]]+Table1[[#This Row],[Bonus]]</f>
        <v>72069</v>
      </c>
      <c r="K3452">
        <v>77</v>
      </c>
      <c r="L3452">
        <v>93</v>
      </c>
      <c r="M3452" t="s">
        <v>34</v>
      </c>
      <c r="N3452">
        <v>107</v>
      </c>
    </row>
    <row r="3453" spans="1:14" x14ac:dyDescent="0.35">
      <c r="A3453" t="s">
        <v>855</v>
      </c>
      <c r="B3453" t="s">
        <v>69</v>
      </c>
      <c r="C3453" t="s">
        <v>15</v>
      </c>
      <c r="D3453" t="s">
        <v>40</v>
      </c>
      <c r="E3453" t="s">
        <v>65</v>
      </c>
      <c r="F3453" s="2">
        <v>42122</v>
      </c>
      <c r="G3453" s="2">
        <v>33975</v>
      </c>
      <c r="H3453" s="4">
        <v>59314</v>
      </c>
      <c r="I3453" s="4">
        <v>12716</v>
      </c>
      <c r="J3453" s="4">
        <f>Table1[[#This Row],[Basic Salary]]+Table1[[#This Row],[Bonus]]</f>
        <v>72030</v>
      </c>
      <c r="K3453">
        <v>99</v>
      </c>
      <c r="L3453">
        <v>68</v>
      </c>
      <c r="M3453" t="s">
        <v>37</v>
      </c>
      <c r="N3453">
        <v>112</v>
      </c>
    </row>
    <row r="3454" spans="1:14" x14ac:dyDescent="0.35">
      <c r="A3454" t="s">
        <v>513</v>
      </c>
      <c r="B3454" t="s">
        <v>69</v>
      </c>
      <c r="C3454" t="s">
        <v>21</v>
      </c>
      <c r="D3454" t="s">
        <v>40</v>
      </c>
      <c r="E3454" t="s">
        <v>17</v>
      </c>
      <c r="F3454" s="2">
        <v>43661</v>
      </c>
      <c r="G3454" s="2">
        <v>36315</v>
      </c>
      <c r="H3454" s="4">
        <v>66471</v>
      </c>
      <c r="I3454" s="4">
        <v>5553</v>
      </c>
      <c r="J3454" s="4">
        <f>Table1[[#This Row],[Basic Salary]]+Table1[[#This Row],[Bonus]]</f>
        <v>72024</v>
      </c>
      <c r="K3454">
        <v>84</v>
      </c>
      <c r="L3454">
        <v>83</v>
      </c>
      <c r="M3454" t="s">
        <v>53</v>
      </c>
      <c r="N3454">
        <v>118</v>
      </c>
    </row>
    <row r="3455" spans="1:14" x14ac:dyDescent="0.35">
      <c r="A3455" t="s">
        <v>744</v>
      </c>
      <c r="B3455" t="s">
        <v>14</v>
      </c>
      <c r="C3455" t="s">
        <v>15</v>
      </c>
      <c r="D3455" t="s">
        <v>81</v>
      </c>
      <c r="E3455" t="s">
        <v>22</v>
      </c>
      <c r="F3455" s="2">
        <v>42798</v>
      </c>
      <c r="G3455" s="2">
        <v>31067</v>
      </c>
      <c r="H3455" s="4">
        <v>44558</v>
      </c>
      <c r="I3455" s="4">
        <v>27454</v>
      </c>
      <c r="J3455" s="4">
        <f>Table1[[#This Row],[Basic Salary]]+Table1[[#This Row],[Bonus]]</f>
        <v>72012</v>
      </c>
      <c r="K3455">
        <v>90</v>
      </c>
      <c r="L3455">
        <v>71</v>
      </c>
      <c r="M3455" t="s">
        <v>37</v>
      </c>
      <c r="N3455">
        <v>106</v>
      </c>
    </row>
    <row r="3456" spans="1:14" x14ac:dyDescent="0.35">
      <c r="A3456" t="s">
        <v>1627</v>
      </c>
      <c r="B3456" t="s">
        <v>95</v>
      </c>
      <c r="C3456" t="s">
        <v>21</v>
      </c>
      <c r="D3456" t="s">
        <v>25</v>
      </c>
      <c r="E3456" t="s">
        <v>65</v>
      </c>
      <c r="F3456" s="2">
        <v>44129</v>
      </c>
      <c r="G3456" s="2">
        <v>37318</v>
      </c>
      <c r="H3456" s="4">
        <v>53364</v>
      </c>
      <c r="I3456" s="4">
        <v>18642</v>
      </c>
      <c r="J3456" s="4">
        <f>Table1[[#This Row],[Basic Salary]]+Table1[[#This Row],[Bonus]]</f>
        <v>72006</v>
      </c>
      <c r="K3456">
        <v>91</v>
      </c>
      <c r="L3456">
        <v>40</v>
      </c>
      <c r="M3456" t="s">
        <v>31</v>
      </c>
      <c r="N3456">
        <v>106</v>
      </c>
    </row>
    <row r="3457" spans="1:14" x14ac:dyDescent="0.35">
      <c r="A3457" t="s">
        <v>1303</v>
      </c>
      <c r="B3457" t="s">
        <v>93</v>
      </c>
      <c r="C3457" t="s">
        <v>21</v>
      </c>
      <c r="D3457" t="s">
        <v>40</v>
      </c>
      <c r="E3457" t="s">
        <v>17</v>
      </c>
      <c r="F3457" s="2">
        <v>45463</v>
      </c>
      <c r="G3457" s="2">
        <v>38340</v>
      </c>
      <c r="H3457" s="4">
        <v>53553</v>
      </c>
      <c r="I3457" s="4">
        <v>18389</v>
      </c>
      <c r="J3457" s="4">
        <f>Table1[[#This Row],[Basic Salary]]+Table1[[#This Row],[Bonus]]</f>
        <v>71942</v>
      </c>
      <c r="K3457">
        <v>63</v>
      </c>
      <c r="L3457">
        <v>77</v>
      </c>
      <c r="M3457" t="s">
        <v>53</v>
      </c>
      <c r="N3457">
        <v>109</v>
      </c>
    </row>
    <row r="3458" spans="1:14" x14ac:dyDescent="0.35">
      <c r="A3458" t="s">
        <v>3975</v>
      </c>
      <c r="B3458" t="s">
        <v>57</v>
      </c>
      <c r="C3458" t="s">
        <v>15</v>
      </c>
      <c r="D3458" t="s">
        <v>40</v>
      </c>
      <c r="E3458" t="s">
        <v>17</v>
      </c>
      <c r="F3458" s="2">
        <v>45767</v>
      </c>
      <c r="G3458" s="2">
        <v>29871</v>
      </c>
      <c r="H3458" s="4">
        <v>60939</v>
      </c>
      <c r="I3458" s="4">
        <v>10919</v>
      </c>
      <c r="J3458" s="4">
        <f>Table1[[#This Row],[Basic Salary]]+Table1[[#This Row],[Bonus]]</f>
        <v>71858</v>
      </c>
      <c r="K3458">
        <v>74</v>
      </c>
      <c r="L3458">
        <v>62</v>
      </c>
      <c r="M3458" t="s">
        <v>27</v>
      </c>
      <c r="N3458">
        <v>108</v>
      </c>
    </row>
    <row r="3459" spans="1:14" x14ac:dyDescent="0.35">
      <c r="A3459" t="s">
        <v>2940</v>
      </c>
      <c r="B3459" t="s">
        <v>77</v>
      </c>
      <c r="C3459" t="s">
        <v>15</v>
      </c>
      <c r="D3459" t="s">
        <v>25</v>
      </c>
      <c r="E3459" t="s">
        <v>22</v>
      </c>
      <c r="F3459" s="2">
        <v>44378</v>
      </c>
      <c r="G3459" s="2">
        <v>30465</v>
      </c>
      <c r="H3459" s="4">
        <v>58865</v>
      </c>
      <c r="I3459" s="4">
        <v>12991</v>
      </c>
      <c r="J3459" s="4">
        <f>Table1[[#This Row],[Basic Salary]]+Table1[[#This Row],[Bonus]]</f>
        <v>71856</v>
      </c>
      <c r="K3459">
        <v>99</v>
      </c>
      <c r="L3459">
        <v>85</v>
      </c>
      <c r="M3459" t="s">
        <v>53</v>
      </c>
      <c r="N3459">
        <v>115</v>
      </c>
    </row>
    <row r="3460" spans="1:14" x14ac:dyDescent="0.35">
      <c r="A3460" t="s">
        <v>1946</v>
      </c>
      <c r="B3460" t="s">
        <v>71</v>
      </c>
      <c r="C3460" t="s">
        <v>15</v>
      </c>
      <c r="D3460" t="s">
        <v>33</v>
      </c>
      <c r="E3460" t="s">
        <v>65</v>
      </c>
      <c r="F3460" s="2">
        <v>43504</v>
      </c>
      <c r="G3460" s="2">
        <v>39368</v>
      </c>
      <c r="H3460" s="4">
        <v>53110</v>
      </c>
      <c r="I3460" s="4">
        <v>18745</v>
      </c>
      <c r="J3460" s="4">
        <f>Table1[[#This Row],[Basic Salary]]+Table1[[#This Row],[Bonus]]</f>
        <v>71855</v>
      </c>
      <c r="K3460">
        <v>90</v>
      </c>
      <c r="L3460">
        <v>86</v>
      </c>
      <c r="M3460" t="s">
        <v>34</v>
      </c>
      <c r="N3460">
        <v>117</v>
      </c>
    </row>
    <row r="3461" spans="1:14" x14ac:dyDescent="0.35">
      <c r="A3461" t="s">
        <v>1011</v>
      </c>
      <c r="B3461" t="s">
        <v>36</v>
      </c>
      <c r="C3461" t="s">
        <v>21</v>
      </c>
      <c r="D3461" t="s">
        <v>25</v>
      </c>
      <c r="E3461" t="s">
        <v>22</v>
      </c>
      <c r="F3461" s="2">
        <v>43652</v>
      </c>
      <c r="G3461" s="2">
        <v>39936</v>
      </c>
      <c r="H3461" s="4">
        <v>66450</v>
      </c>
      <c r="I3461" s="4">
        <v>5392</v>
      </c>
      <c r="J3461" s="4">
        <f>Table1[[#This Row],[Basic Salary]]+Table1[[#This Row],[Bonus]]</f>
        <v>71842</v>
      </c>
      <c r="K3461">
        <v>84</v>
      </c>
      <c r="L3461">
        <v>53</v>
      </c>
      <c r="M3461" t="s">
        <v>27</v>
      </c>
      <c r="N3461">
        <v>108</v>
      </c>
    </row>
    <row r="3462" spans="1:14" x14ac:dyDescent="0.35">
      <c r="A3462" t="s">
        <v>3578</v>
      </c>
      <c r="B3462" t="s">
        <v>62</v>
      </c>
      <c r="C3462" t="s">
        <v>21</v>
      </c>
      <c r="D3462" t="s">
        <v>81</v>
      </c>
      <c r="E3462" t="s">
        <v>22</v>
      </c>
      <c r="F3462" s="2">
        <v>45022</v>
      </c>
      <c r="G3462" s="2">
        <v>40726</v>
      </c>
      <c r="H3462" s="4">
        <v>47658</v>
      </c>
      <c r="I3462" s="4">
        <v>24095</v>
      </c>
      <c r="J3462" s="4">
        <f>Table1[[#This Row],[Basic Salary]]+Table1[[#This Row],[Bonus]]</f>
        <v>71753</v>
      </c>
      <c r="K3462">
        <v>72</v>
      </c>
      <c r="L3462">
        <v>89</v>
      </c>
      <c r="M3462" t="s">
        <v>27</v>
      </c>
      <c r="N3462">
        <v>108</v>
      </c>
    </row>
    <row r="3463" spans="1:14" x14ac:dyDescent="0.35">
      <c r="A3463" t="s">
        <v>4057</v>
      </c>
      <c r="B3463" t="s">
        <v>62</v>
      </c>
      <c r="C3463" t="s">
        <v>15</v>
      </c>
      <c r="D3463" t="s">
        <v>40</v>
      </c>
      <c r="E3463" t="s">
        <v>26</v>
      </c>
      <c r="F3463" s="2">
        <v>44013</v>
      </c>
      <c r="G3463" s="2">
        <v>37110</v>
      </c>
      <c r="H3463" s="4">
        <v>60770</v>
      </c>
      <c r="I3463" s="4">
        <v>10982</v>
      </c>
      <c r="J3463" s="4">
        <f>Table1[[#This Row],[Basic Salary]]+Table1[[#This Row],[Bonus]]</f>
        <v>71752</v>
      </c>
      <c r="K3463">
        <v>73</v>
      </c>
      <c r="L3463">
        <v>79</v>
      </c>
      <c r="M3463" t="s">
        <v>37</v>
      </c>
      <c r="N3463">
        <v>111</v>
      </c>
    </row>
    <row r="3464" spans="1:14" x14ac:dyDescent="0.35">
      <c r="A3464" t="s">
        <v>2718</v>
      </c>
      <c r="B3464" t="s">
        <v>87</v>
      </c>
      <c r="C3464" t="s">
        <v>21</v>
      </c>
      <c r="D3464" t="s">
        <v>16</v>
      </c>
      <c r="E3464" t="s">
        <v>65</v>
      </c>
      <c r="F3464" s="2">
        <v>44942</v>
      </c>
      <c r="G3464" s="2">
        <v>39329</v>
      </c>
      <c r="H3464" s="4">
        <v>57895</v>
      </c>
      <c r="I3464" s="4">
        <v>13856</v>
      </c>
      <c r="J3464" s="4">
        <f>Table1[[#This Row],[Basic Salary]]+Table1[[#This Row],[Bonus]]</f>
        <v>71751</v>
      </c>
      <c r="K3464">
        <v>69</v>
      </c>
      <c r="L3464">
        <v>81</v>
      </c>
      <c r="M3464" t="s">
        <v>34</v>
      </c>
      <c r="N3464">
        <v>102</v>
      </c>
    </row>
    <row r="3465" spans="1:14" x14ac:dyDescent="0.35">
      <c r="A3465" t="s">
        <v>4904</v>
      </c>
      <c r="B3465" t="s">
        <v>69</v>
      </c>
      <c r="C3465" t="s">
        <v>21</v>
      </c>
      <c r="D3465" t="s">
        <v>25</v>
      </c>
      <c r="E3465" t="s">
        <v>65</v>
      </c>
      <c r="F3465" s="2">
        <v>43882</v>
      </c>
      <c r="G3465" s="2">
        <v>36110</v>
      </c>
      <c r="H3465" s="4">
        <v>58716</v>
      </c>
      <c r="I3465" s="4">
        <v>13034</v>
      </c>
      <c r="J3465" s="4">
        <f>Table1[[#This Row],[Basic Salary]]+Table1[[#This Row],[Bonus]]</f>
        <v>71750</v>
      </c>
      <c r="K3465">
        <v>79</v>
      </c>
      <c r="L3465">
        <v>93</v>
      </c>
      <c r="M3465" t="s">
        <v>23</v>
      </c>
      <c r="N3465">
        <v>110</v>
      </c>
    </row>
    <row r="3466" spans="1:14" x14ac:dyDescent="0.35">
      <c r="A3466" t="s">
        <v>5008</v>
      </c>
      <c r="B3466" t="s">
        <v>14</v>
      </c>
      <c r="C3466" t="s">
        <v>15</v>
      </c>
      <c r="D3466" t="s">
        <v>33</v>
      </c>
      <c r="E3466" t="s">
        <v>51</v>
      </c>
      <c r="F3466" s="2">
        <v>43575</v>
      </c>
      <c r="G3466" s="2">
        <v>39272</v>
      </c>
      <c r="H3466" s="4">
        <v>64332</v>
      </c>
      <c r="I3466" s="4">
        <v>7402</v>
      </c>
      <c r="J3466" s="4">
        <f>Table1[[#This Row],[Basic Salary]]+Table1[[#This Row],[Bonus]]</f>
        <v>71734</v>
      </c>
      <c r="K3466">
        <v>68</v>
      </c>
      <c r="L3466">
        <v>53</v>
      </c>
      <c r="M3466" t="s">
        <v>31</v>
      </c>
      <c r="N3466">
        <v>106</v>
      </c>
    </row>
    <row r="3467" spans="1:14" x14ac:dyDescent="0.35">
      <c r="A3467" t="s">
        <v>4120</v>
      </c>
      <c r="B3467" t="s">
        <v>60</v>
      </c>
      <c r="C3467" t="s">
        <v>15</v>
      </c>
      <c r="D3467" t="s">
        <v>40</v>
      </c>
      <c r="E3467" t="s">
        <v>17</v>
      </c>
      <c r="F3467" s="2">
        <v>45838</v>
      </c>
      <c r="G3467" s="2">
        <v>38013</v>
      </c>
      <c r="H3467" s="4">
        <v>62218</v>
      </c>
      <c r="I3467" s="4">
        <v>9501</v>
      </c>
      <c r="J3467" s="4">
        <f>Table1[[#This Row],[Basic Salary]]+Table1[[#This Row],[Bonus]]</f>
        <v>71719</v>
      </c>
      <c r="K3467">
        <v>87</v>
      </c>
      <c r="L3467">
        <v>73</v>
      </c>
      <c r="M3467" t="s">
        <v>34</v>
      </c>
      <c r="N3467">
        <v>112</v>
      </c>
    </row>
    <row r="3468" spans="1:14" x14ac:dyDescent="0.35">
      <c r="A3468" t="s">
        <v>745</v>
      </c>
      <c r="B3468" t="s">
        <v>42</v>
      </c>
      <c r="C3468" t="s">
        <v>15</v>
      </c>
      <c r="D3468" t="s">
        <v>16</v>
      </c>
      <c r="E3468" t="s">
        <v>17</v>
      </c>
      <c r="F3468" s="2">
        <v>43496</v>
      </c>
      <c r="G3468" s="2">
        <v>33891</v>
      </c>
      <c r="H3468" s="4">
        <v>52471</v>
      </c>
      <c r="I3468" s="4">
        <v>19243</v>
      </c>
      <c r="J3468" s="4">
        <f>Table1[[#This Row],[Basic Salary]]+Table1[[#This Row],[Bonus]]</f>
        <v>71714</v>
      </c>
      <c r="K3468">
        <v>76</v>
      </c>
      <c r="L3468">
        <v>61</v>
      </c>
      <c r="M3468" t="s">
        <v>23</v>
      </c>
      <c r="N3468">
        <v>115</v>
      </c>
    </row>
    <row r="3469" spans="1:14" x14ac:dyDescent="0.35">
      <c r="A3469" t="s">
        <v>1763</v>
      </c>
      <c r="B3469" t="s">
        <v>87</v>
      </c>
      <c r="C3469" t="s">
        <v>15</v>
      </c>
      <c r="D3469" t="s">
        <v>40</v>
      </c>
      <c r="E3469" t="s">
        <v>51</v>
      </c>
      <c r="F3469" s="2">
        <v>45496</v>
      </c>
      <c r="G3469" s="2">
        <v>33480</v>
      </c>
      <c r="H3469" s="4">
        <v>45629</v>
      </c>
      <c r="I3469" s="4">
        <v>26085</v>
      </c>
      <c r="J3469" s="4">
        <f>Table1[[#This Row],[Basic Salary]]+Table1[[#This Row],[Bonus]]</f>
        <v>71714</v>
      </c>
      <c r="K3469">
        <v>92</v>
      </c>
      <c r="L3469">
        <v>46</v>
      </c>
      <c r="M3469" t="s">
        <v>27</v>
      </c>
      <c r="N3469">
        <v>120</v>
      </c>
    </row>
    <row r="3470" spans="1:14" x14ac:dyDescent="0.35">
      <c r="A3470" t="s">
        <v>2908</v>
      </c>
      <c r="B3470" t="s">
        <v>39</v>
      </c>
      <c r="C3470" t="s">
        <v>21</v>
      </c>
      <c r="D3470" t="s">
        <v>46</v>
      </c>
      <c r="E3470" t="s">
        <v>51</v>
      </c>
      <c r="F3470" s="2">
        <v>42838</v>
      </c>
      <c r="G3470" s="2">
        <v>32573</v>
      </c>
      <c r="H3470" s="4">
        <v>52854</v>
      </c>
      <c r="I3470" s="4">
        <v>18856</v>
      </c>
      <c r="J3470" s="4">
        <f>Table1[[#This Row],[Basic Salary]]+Table1[[#This Row],[Bonus]]</f>
        <v>71710</v>
      </c>
      <c r="K3470">
        <v>88</v>
      </c>
      <c r="L3470">
        <v>83</v>
      </c>
      <c r="M3470" t="s">
        <v>23</v>
      </c>
      <c r="N3470">
        <v>113</v>
      </c>
    </row>
    <row r="3471" spans="1:14" x14ac:dyDescent="0.35">
      <c r="A3471" t="s">
        <v>2341</v>
      </c>
      <c r="B3471" t="s">
        <v>62</v>
      </c>
      <c r="C3471" t="s">
        <v>21</v>
      </c>
      <c r="D3471" t="s">
        <v>25</v>
      </c>
      <c r="E3471" t="s">
        <v>17</v>
      </c>
      <c r="F3471" s="2">
        <v>45452</v>
      </c>
      <c r="G3471" s="2">
        <v>34894</v>
      </c>
      <c r="H3471" s="4">
        <v>43342</v>
      </c>
      <c r="I3471" s="4">
        <v>28357</v>
      </c>
      <c r="J3471" s="4">
        <f>Table1[[#This Row],[Basic Salary]]+Table1[[#This Row],[Bonus]]</f>
        <v>71699</v>
      </c>
      <c r="K3471">
        <v>80</v>
      </c>
      <c r="L3471">
        <v>46</v>
      </c>
      <c r="M3471" t="s">
        <v>27</v>
      </c>
      <c r="N3471">
        <v>104</v>
      </c>
    </row>
    <row r="3472" spans="1:14" x14ac:dyDescent="0.35">
      <c r="A3472" t="s">
        <v>679</v>
      </c>
      <c r="B3472" t="s">
        <v>75</v>
      </c>
      <c r="C3472" t="s">
        <v>15</v>
      </c>
      <c r="D3472" t="s">
        <v>16</v>
      </c>
      <c r="E3472" t="s">
        <v>51</v>
      </c>
      <c r="F3472" s="2">
        <v>45143</v>
      </c>
      <c r="G3472" s="2">
        <v>40017</v>
      </c>
      <c r="H3472" s="4">
        <v>65957</v>
      </c>
      <c r="I3472" s="4">
        <v>5736</v>
      </c>
      <c r="J3472" s="4">
        <f>Table1[[#This Row],[Basic Salary]]+Table1[[#This Row],[Bonus]]</f>
        <v>71693</v>
      </c>
      <c r="K3472">
        <v>96</v>
      </c>
      <c r="L3472">
        <v>88</v>
      </c>
      <c r="M3472" t="s">
        <v>31</v>
      </c>
      <c r="N3472">
        <v>107</v>
      </c>
    </row>
    <row r="3473" spans="1:14" x14ac:dyDescent="0.35">
      <c r="A3473" t="s">
        <v>1094</v>
      </c>
      <c r="B3473" t="s">
        <v>50</v>
      </c>
      <c r="C3473" t="s">
        <v>15</v>
      </c>
      <c r="D3473" t="s">
        <v>81</v>
      </c>
      <c r="E3473" t="s">
        <v>30</v>
      </c>
      <c r="F3473" s="2">
        <v>43983</v>
      </c>
      <c r="G3473" s="2">
        <v>34030</v>
      </c>
      <c r="H3473" s="4">
        <v>59701</v>
      </c>
      <c r="I3473" s="4">
        <v>11981</v>
      </c>
      <c r="J3473" s="4">
        <f>Table1[[#This Row],[Basic Salary]]+Table1[[#This Row],[Bonus]]</f>
        <v>71682</v>
      </c>
      <c r="K3473">
        <v>60</v>
      </c>
      <c r="L3473">
        <v>87</v>
      </c>
      <c r="M3473" t="s">
        <v>18</v>
      </c>
      <c r="N3473">
        <v>119</v>
      </c>
    </row>
    <row r="3474" spans="1:14" x14ac:dyDescent="0.35">
      <c r="A3474" t="s">
        <v>4610</v>
      </c>
      <c r="B3474" t="s">
        <v>14</v>
      </c>
      <c r="C3474" t="s">
        <v>21</v>
      </c>
      <c r="D3474" t="s">
        <v>40</v>
      </c>
      <c r="E3474" t="s">
        <v>51</v>
      </c>
      <c r="F3474" s="2">
        <v>42449</v>
      </c>
      <c r="G3474" s="2">
        <v>40351</v>
      </c>
      <c r="H3474" s="4">
        <v>48675</v>
      </c>
      <c r="I3474" s="4">
        <v>23006</v>
      </c>
      <c r="J3474" s="4">
        <f>Table1[[#This Row],[Basic Salary]]+Table1[[#This Row],[Bonus]]</f>
        <v>71681</v>
      </c>
      <c r="K3474">
        <v>66</v>
      </c>
      <c r="L3474">
        <v>63</v>
      </c>
      <c r="M3474" t="s">
        <v>53</v>
      </c>
      <c r="N3474">
        <v>104</v>
      </c>
    </row>
    <row r="3475" spans="1:14" x14ac:dyDescent="0.35">
      <c r="A3475" t="s">
        <v>2851</v>
      </c>
      <c r="B3475" t="s">
        <v>95</v>
      </c>
      <c r="C3475" t="s">
        <v>21</v>
      </c>
      <c r="D3475" t="s">
        <v>46</v>
      </c>
      <c r="E3475" t="s">
        <v>17</v>
      </c>
      <c r="F3475" s="2">
        <v>45868</v>
      </c>
      <c r="G3475" s="2">
        <v>34618</v>
      </c>
      <c r="H3475" s="4">
        <v>56796</v>
      </c>
      <c r="I3475" s="4">
        <v>14872</v>
      </c>
      <c r="J3475" s="4">
        <f>Table1[[#This Row],[Basic Salary]]+Table1[[#This Row],[Bonus]]</f>
        <v>71668</v>
      </c>
      <c r="K3475">
        <v>64</v>
      </c>
      <c r="L3475">
        <v>79</v>
      </c>
      <c r="M3475" t="s">
        <v>31</v>
      </c>
      <c r="N3475">
        <v>105</v>
      </c>
    </row>
    <row r="3476" spans="1:14" x14ac:dyDescent="0.35">
      <c r="A3476" t="s">
        <v>3817</v>
      </c>
      <c r="B3476" t="s">
        <v>50</v>
      </c>
      <c r="C3476" t="s">
        <v>15</v>
      </c>
      <c r="D3476" t="s">
        <v>46</v>
      </c>
      <c r="E3476" t="s">
        <v>17</v>
      </c>
      <c r="F3476" s="2">
        <v>45223</v>
      </c>
      <c r="G3476" s="2">
        <v>35610</v>
      </c>
      <c r="H3476" s="4">
        <v>58597</v>
      </c>
      <c r="I3476" s="4">
        <v>13051</v>
      </c>
      <c r="J3476" s="4">
        <f>Table1[[#This Row],[Basic Salary]]+Table1[[#This Row],[Bonus]]</f>
        <v>71648</v>
      </c>
      <c r="K3476">
        <v>65</v>
      </c>
      <c r="L3476">
        <v>67</v>
      </c>
      <c r="M3476" t="s">
        <v>27</v>
      </c>
      <c r="N3476">
        <v>117</v>
      </c>
    </row>
    <row r="3477" spans="1:14" x14ac:dyDescent="0.35">
      <c r="A3477" t="s">
        <v>5044</v>
      </c>
      <c r="B3477" t="s">
        <v>42</v>
      </c>
      <c r="C3477" t="s">
        <v>21</v>
      </c>
      <c r="D3477" t="s">
        <v>25</v>
      </c>
      <c r="E3477" t="s">
        <v>30</v>
      </c>
      <c r="F3477" s="2">
        <v>44003</v>
      </c>
      <c r="G3477" s="2">
        <v>35391</v>
      </c>
      <c r="H3477" s="4">
        <v>63712</v>
      </c>
      <c r="I3477" s="4">
        <v>7896</v>
      </c>
      <c r="J3477" s="4">
        <f>Table1[[#This Row],[Basic Salary]]+Table1[[#This Row],[Bonus]]</f>
        <v>71608</v>
      </c>
      <c r="K3477">
        <v>76</v>
      </c>
      <c r="L3477">
        <v>58</v>
      </c>
      <c r="M3477" t="s">
        <v>34</v>
      </c>
      <c r="N3477">
        <v>105</v>
      </c>
    </row>
    <row r="3478" spans="1:14" x14ac:dyDescent="0.35">
      <c r="A3478" t="s">
        <v>3283</v>
      </c>
      <c r="B3478" t="s">
        <v>85</v>
      </c>
      <c r="C3478" t="s">
        <v>21</v>
      </c>
      <c r="D3478" t="s">
        <v>33</v>
      </c>
      <c r="E3478" t="s">
        <v>22</v>
      </c>
      <c r="F3478" s="2">
        <v>42619</v>
      </c>
      <c r="G3478" s="2">
        <v>29568</v>
      </c>
      <c r="H3478" s="4">
        <v>44285</v>
      </c>
      <c r="I3478" s="4">
        <v>27318</v>
      </c>
      <c r="J3478" s="4">
        <f>Table1[[#This Row],[Basic Salary]]+Table1[[#This Row],[Bonus]]</f>
        <v>71603</v>
      </c>
      <c r="K3478">
        <v>70</v>
      </c>
      <c r="L3478">
        <v>86</v>
      </c>
      <c r="M3478" t="s">
        <v>18</v>
      </c>
      <c r="N3478">
        <v>101</v>
      </c>
    </row>
    <row r="3479" spans="1:14" x14ac:dyDescent="0.35">
      <c r="A3479" t="s">
        <v>2064</v>
      </c>
      <c r="B3479" t="s">
        <v>89</v>
      </c>
      <c r="C3479" t="s">
        <v>21</v>
      </c>
      <c r="D3479" t="s">
        <v>43</v>
      </c>
      <c r="E3479" t="s">
        <v>65</v>
      </c>
      <c r="F3479" s="2">
        <v>42807</v>
      </c>
      <c r="G3479" s="2">
        <v>30517</v>
      </c>
      <c r="H3479" s="4">
        <v>47660</v>
      </c>
      <c r="I3479" s="4">
        <v>23934</v>
      </c>
      <c r="J3479" s="4">
        <f>Table1[[#This Row],[Basic Salary]]+Table1[[#This Row],[Bonus]]</f>
        <v>71594</v>
      </c>
      <c r="K3479">
        <v>98</v>
      </c>
      <c r="L3479">
        <v>96</v>
      </c>
      <c r="M3479" t="s">
        <v>31</v>
      </c>
      <c r="N3479">
        <v>115</v>
      </c>
    </row>
    <row r="3480" spans="1:14" x14ac:dyDescent="0.35">
      <c r="A3480" t="s">
        <v>477</v>
      </c>
      <c r="B3480" t="s">
        <v>69</v>
      </c>
      <c r="C3480" t="s">
        <v>21</v>
      </c>
      <c r="D3480" t="s">
        <v>16</v>
      </c>
      <c r="E3480" t="s">
        <v>22</v>
      </c>
      <c r="F3480" s="2">
        <v>43076</v>
      </c>
      <c r="G3480" s="2">
        <v>39952</v>
      </c>
      <c r="H3480" s="4">
        <v>66187</v>
      </c>
      <c r="I3480" s="4">
        <v>5405</v>
      </c>
      <c r="J3480" s="4">
        <f>Table1[[#This Row],[Basic Salary]]+Table1[[#This Row],[Bonus]]</f>
        <v>71592</v>
      </c>
      <c r="K3480">
        <v>93</v>
      </c>
      <c r="L3480">
        <v>89</v>
      </c>
      <c r="M3480" t="s">
        <v>18</v>
      </c>
      <c r="N3480">
        <v>119</v>
      </c>
    </row>
    <row r="3481" spans="1:14" x14ac:dyDescent="0.35">
      <c r="A3481" t="s">
        <v>3586</v>
      </c>
      <c r="B3481" t="s">
        <v>20</v>
      </c>
      <c r="C3481" t="s">
        <v>21</v>
      </c>
      <c r="D3481" t="s">
        <v>43</v>
      </c>
      <c r="E3481" t="s">
        <v>30</v>
      </c>
      <c r="F3481" s="2">
        <v>44300</v>
      </c>
      <c r="G3481" s="2">
        <v>29784</v>
      </c>
      <c r="H3481" s="4">
        <v>46333</v>
      </c>
      <c r="I3481" s="4">
        <v>25252</v>
      </c>
      <c r="J3481" s="4">
        <f>Table1[[#This Row],[Basic Salary]]+Table1[[#This Row],[Bonus]]</f>
        <v>71585</v>
      </c>
      <c r="K3481">
        <v>93</v>
      </c>
      <c r="L3481">
        <v>100</v>
      </c>
      <c r="M3481" t="s">
        <v>23</v>
      </c>
      <c r="N3481">
        <v>102</v>
      </c>
    </row>
    <row r="3482" spans="1:14" x14ac:dyDescent="0.35">
      <c r="A3482" t="s">
        <v>589</v>
      </c>
      <c r="B3482" t="s">
        <v>29</v>
      </c>
      <c r="C3482" t="s">
        <v>21</v>
      </c>
      <c r="D3482" t="s">
        <v>25</v>
      </c>
      <c r="E3482" t="s">
        <v>22</v>
      </c>
      <c r="F3482" s="2">
        <v>42752</v>
      </c>
      <c r="G3482" s="2">
        <v>31459</v>
      </c>
      <c r="H3482" s="4">
        <v>62957</v>
      </c>
      <c r="I3482" s="4">
        <v>8616</v>
      </c>
      <c r="J3482" s="4">
        <f>Table1[[#This Row],[Basic Salary]]+Table1[[#This Row],[Bonus]]</f>
        <v>71573</v>
      </c>
      <c r="K3482">
        <v>100</v>
      </c>
      <c r="L3482">
        <v>69</v>
      </c>
      <c r="M3482" t="s">
        <v>23</v>
      </c>
      <c r="N3482">
        <v>115</v>
      </c>
    </row>
    <row r="3483" spans="1:14" x14ac:dyDescent="0.35">
      <c r="A3483" t="s">
        <v>373</v>
      </c>
      <c r="B3483" t="s">
        <v>60</v>
      </c>
      <c r="C3483" t="s">
        <v>21</v>
      </c>
      <c r="D3483" t="s">
        <v>81</v>
      </c>
      <c r="E3483" t="s">
        <v>26</v>
      </c>
      <c r="F3483" s="2">
        <v>43293</v>
      </c>
      <c r="G3483" s="2">
        <v>31511</v>
      </c>
      <c r="H3483" s="4">
        <v>57477</v>
      </c>
      <c r="I3483" s="4">
        <v>14075</v>
      </c>
      <c r="J3483" s="4">
        <f>Table1[[#This Row],[Basic Salary]]+Table1[[#This Row],[Bonus]]</f>
        <v>71552</v>
      </c>
      <c r="K3483">
        <v>65</v>
      </c>
      <c r="L3483">
        <v>55</v>
      </c>
      <c r="M3483" t="s">
        <v>23</v>
      </c>
      <c r="N3483">
        <v>120</v>
      </c>
    </row>
    <row r="3484" spans="1:14" x14ac:dyDescent="0.35">
      <c r="A3484" t="s">
        <v>4036</v>
      </c>
      <c r="B3484" t="s">
        <v>87</v>
      </c>
      <c r="C3484" t="s">
        <v>15</v>
      </c>
      <c r="D3484" t="s">
        <v>81</v>
      </c>
      <c r="E3484" t="s">
        <v>51</v>
      </c>
      <c r="F3484" s="2">
        <v>43522</v>
      </c>
      <c r="G3484" s="2">
        <v>38939</v>
      </c>
      <c r="H3484" s="4">
        <v>55145</v>
      </c>
      <c r="I3484" s="4">
        <v>16397</v>
      </c>
      <c r="J3484" s="4">
        <f>Table1[[#This Row],[Basic Salary]]+Table1[[#This Row],[Bonus]]</f>
        <v>71542</v>
      </c>
      <c r="K3484">
        <v>92</v>
      </c>
      <c r="L3484">
        <v>43</v>
      </c>
      <c r="M3484" t="s">
        <v>18</v>
      </c>
      <c r="N3484">
        <v>107</v>
      </c>
    </row>
    <row r="3485" spans="1:14" x14ac:dyDescent="0.35">
      <c r="A3485" t="s">
        <v>3534</v>
      </c>
      <c r="B3485" t="s">
        <v>20</v>
      </c>
      <c r="C3485" t="s">
        <v>15</v>
      </c>
      <c r="D3485" t="s">
        <v>81</v>
      </c>
      <c r="E3485" t="s">
        <v>22</v>
      </c>
      <c r="F3485" s="2">
        <v>42478</v>
      </c>
      <c r="G3485" s="2">
        <v>39221</v>
      </c>
      <c r="H3485" s="4">
        <v>42851</v>
      </c>
      <c r="I3485" s="4">
        <v>28659</v>
      </c>
      <c r="J3485" s="4">
        <f>Table1[[#This Row],[Basic Salary]]+Table1[[#This Row],[Bonus]]</f>
        <v>71510</v>
      </c>
      <c r="K3485">
        <v>97</v>
      </c>
      <c r="L3485">
        <v>84</v>
      </c>
      <c r="M3485" t="s">
        <v>37</v>
      </c>
      <c r="N3485">
        <v>114</v>
      </c>
    </row>
    <row r="3486" spans="1:14" x14ac:dyDescent="0.35">
      <c r="A3486" t="s">
        <v>4655</v>
      </c>
      <c r="B3486" t="s">
        <v>14</v>
      </c>
      <c r="C3486" t="s">
        <v>15</v>
      </c>
      <c r="D3486" t="s">
        <v>33</v>
      </c>
      <c r="E3486" t="s">
        <v>30</v>
      </c>
      <c r="F3486" s="2">
        <v>45091</v>
      </c>
      <c r="G3486" s="2">
        <v>36241</v>
      </c>
      <c r="H3486" s="4">
        <v>53401</v>
      </c>
      <c r="I3486" s="4">
        <v>18100</v>
      </c>
      <c r="J3486" s="4">
        <f>Table1[[#This Row],[Basic Salary]]+Table1[[#This Row],[Bonus]]</f>
        <v>71501</v>
      </c>
      <c r="K3486">
        <v>86</v>
      </c>
      <c r="L3486">
        <v>78</v>
      </c>
      <c r="M3486" t="s">
        <v>34</v>
      </c>
      <c r="N3486">
        <v>117</v>
      </c>
    </row>
    <row r="3487" spans="1:14" x14ac:dyDescent="0.35">
      <c r="A3487" t="s">
        <v>1358</v>
      </c>
      <c r="B3487" t="s">
        <v>50</v>
      </c>
      <c r="C3487" t="s">
        <v>21</v>
      </c>
      <c r="D3487" t="s">
        <v>43</v>
      </c>
      <c r="E3487" t="s">
        <v>26</v>
      </c>
      <c r="F3487" s="2">
        <v>43287</v>
      </c>
      <c r="G3487" s="2">
        <v>39903</v>
      </c>
      <c r="H3487" s="4">
        <v>55898</v>
      </c>
      <c r="I3487" s="4">
        <v>15545</v>
      </c>
      <c r="J3487" s="4">
        <f>Table1[[#This Row],[Basic Salary]]+Table1[[#This Row],[Bonus]]</f>
        <v>71443</v>
      </c>
      <c r="K3487">
        <v>89</v>
      </c>
      <c r="L3487">
        <v>85</v>
      </c>
      <c r="M3487" t="s">
        <v>27</v>
      </c>
      <c r="N3487">
        <v>117</v>
      </c>
    </row>
    <row r="3488" spans="1:14" x14ac:dyDescent="0.35">
      <c r="A3488" t="s">
        <v>1548</v>
      </c>
      <c r="B3488" t="s">
        <v>57</v>
      </c>
      <c r="C3488" t="s">
        <v>21</v>
      </c>
      <c r="D3488" t="s">
        <v>25</v>
      </c>
      <c r="E3488" t="s">
        <v>51</v>
      </c>
      <c r="F3488" s="2">
        <v>44795</v>
      </c>
      <c r="G3488" s="2">
        <v>38836</v>
      </c>
      <c r="H3488" s="4">
        <v>66216</v>
      </c>
      <c r="I3488" s="4">
        <v>5222</v>
      </c>
      <c r="J3488" s="4">
        <f>Table1[[#This Row],[Basic Salary]]+Table1[[#This Row],[Bonus]]</f>
        <v>71438</v>
      </c>
      <c r="K3488">
        <v>99</v>
      </c>
      <c r="L3488">
        <v>43</v>
      </c>
      <c r="M3488" t="s">
        <v>18</v>
      </c>
      <c r="N3488">
        <v>112</v>
      </c>
    </row>
    <row r="3489" spans="1:14" x14ac:dyDescent="0.35">
      <c r="A3489" t="s">
        <v>3549</v>
      </c>
      <c r="B3489" t="s">
        <v>20</v>
      </c>
      <c r="C3489" t="s">
        <v>15</v>
      </c>
      <c r="D3489" t="s">
        <v>25</v>
      </c>
      <c r="E3489" t="s">
        <v>17</v>
      </c>
      <c r="F3489" s="2">
        <v>42657</v>
      </c>
      <c r="G3489" s="2">
        <v>29495</v>
      </c>
      <c r="H3489" s="4">
        <v>52261</v>
      </c>
      <c r="I3489" s="4">
        <v>19175</v>
      </c>
      <c r="J3489" s="4">
        <f>Table1[[#This Row],[Basic Salary]]+Table1[[#This Row],[Bonus]]</f>
        <v>71436</v>
      </c>
      <c r="K3489">
        <v>84</v>
      </c>
      <c r="L3489">
        <v>73</v>
      </c>
      <c r="M3489" t="s">
        <v>27</v>
      </c>
      <c r="N3489">
        <v>110</v>
      </c>
    </row>
    <row r="3490" spans="1:14" x14ac:dyDescent="0.35">
      <c r="A3490" t="s">
        <v>377</v>
      </c>
      <c r="B3490" t="s">
        <v>89</v>
      </c>
      <c r="C3490" t="s">
        <v>15</v>
      </c>
      <c r="D3490" t="s">
        <v>16</v>
      </c>
      <c r="E3490" t="s">
        <v>51</v>
      </c>
      <c r="F3490" s="2">
        <v>42281</v>
      </c>
      <c r="G3490" s="2">
        <v>29446</v>
      </c>
      <c r="H3490" s="4">
        <v>59365</v>
      </c>
      <c r="I3490" s="4">
        <v>12069</v>
      </c>
      <c r="J3490" s="4">
        <f>Table1[[#This Row],[Basic Salary]]+Table1[[#This Row],[Bonus]]</f>
        <v>71434</v>
      </c>
      <c r="K3490">
        <v>62</v>
      </c>
      <c r="L3490">
        <v>99</v>
      </c>
      <c r="M3490" t="s">
        <v>53</v>
      </c>
      <c r="N3490">
        <v>113</v>
      </c>
    </row>
    <row r="3491" spans="1:14" x14ac:dyDescent="0.35">
      <c r="A3491" t="s">
        <v>2295</v>
      </c>
      <c r="B3491" t="s">
        <v>129</v>
      </c>
      <c r="C3491" t="s">
        <v>21</v>
      </c>
      <c r="D3491" t="s">
        <v>33</v>
      </c>
      <c r="E3491" t="s">
        <v>22</v>
      </c>
      <c r="F3491" s="2">
        <v>42191</v>
      </c>
      <c r="G3491" s="2">
        <v>33879</v>
      </c>
      <c r="H3491" s="4">
        <v>46377</v>
      </c>
      <c r="I3491" s="4">
        <v>25045</v>
      </c>
      <c r="J3491" s="4">
        <f>Table1[[#This Row],[Basic Salary]]+Table1[[#This Row],[Bonus]]</f>
        <v>71422</v>
      </c>
      <c r="K3491">
        <v>76</v>
      </c>
      <c r="L3491">
        <v>74</v>
      </c>
      <c r="M3491" t="s">
        <v>37</v>
      </c>
      <c r="N3491">
        <v>104</v>
      </c>
    </row>
    <row r="3492" spans="1:14" x14ac:dyDescent="0.35">
      <c r="A3492" t="s">
        <v>653</v>
      </c>
      <c r="B3492" t="s">
        <v>129</v>
      </c>
      <c r="C3492" t="s">
        <v>15</v>
      </c>
      <c r="D3492" t="s">
        <v>40</v>
      </c>
      <c r="E3492" t="s">
        <v>51</v>
      </c>
      <c r="F3492" s="2">
        <v>45677</v>
      </c>
      <c r="G3492" s="2">
        <v>40896</v>
      </c>
      <c r="H3492" s="4">
        <v>51467</v>
      </c>
      <c r="I3492" s="4">
        <v>19899</v>
      </c>
      <c r="J3492" s="4">
        <f>Table1[[#This Row],[Basic Salary]]+Table1[[#This Row],[Bonus]]</f>
        <v>71366</v>
      </c>
      <c r="K3492">
        <v>65</v>
      </c>
      <c r="L3492">
        <v>56</v>
      </c>
      <c r="M3492" t="s">
        <v>31</v>
      </c>
      <c r="N3492">
        <v>106</v>
      </c>
    </row>
    <row r="3493" spans="1:14" x14ac:dyDescent="0.35">
      <c r="A3493" t="s">
        <v>264</v>
      </c>
      <c r="B3493" t="s">
        <v>95</v>
      </c>
      <c r="C3493" t="s">
        <v>21</v>
      </c>
      <c r="D3493" t="s">
        <v>43</v>
      </c>
      <c r="E3493" t="s">
        <v>22</v>
      </c>
      <c r="F3493" s="2">
        <v>42190</v>
      </c>
      <c r="G3493" s="2">
        <v>29858</v>
      </c>
      <c r="H3493" s="4">
        <v>42961</v>
      </c>
      <c r="I3493" s="4">
        <v>28382</v>
      </c>
      <c r="J3493" s="4">
        <f>Table1[[#This Row],[Basic Salary]]+Table1[[#This Row],[Bonus]]</f>
        <v>71343</v>
      </c>
      <c r="K3493">
        <v>81</v>
      </c>
      <c r="L3493">
        <v>91</v>
      </c>
      <c r="M3493" t="s">
        <v>27</v>
      </c>
      <c r="N3493">
        <v>117</v>
      </c>
    </row>
    <row r="3494" spans="1:14" x14ac:dyDescent="0.35">
      <c r="A3494" t="s">
        <v>729</v>
      </c>
      <c r="B3494" t="s">
        <v>20</v>
      </c>
      <c r="C3494" t="s">
        <v>21</v>
      </c>
      <c r="D3494" t="s">
        <v>46</v>
      </c>
      <c r="E3494" t="s">
        <v>30</v>
      </c>
      <c r="F3494" s="2">
        <v>44658</v>
      </c>
      <c r="G3494" s="2">
        <v>32548</v>
      </c>
      <c r="H3494" s="4">
        <v>48149</v>
      </c>
      <c r="I3494" s="4">
        <v>23169</v>
      </c>
      <c r="J3494" s="4">
        <f>Table1[[#This Row],[Basic Salary]]+Table1[[#This Row],[Bonus]]</f>
        <v>71318</v>
      </c>
      <c r="K3494">
        <v>62</v>
      </c>
      <c r="L3494">
        <v>64</v>
      </c>
      <c r="M3494" t="s">
        <v>18</v>
      </c>
      <c r="N3494">
        <v>107</v>
      </c>
    </row>
    <row r="3495" spans="1:14" x14ac:dyDescent="0.35">
      <c r="A3495" t="s">
        <v>2386</v>
      </c>
      <c r="B3495" t="s">
        <v>48</v>
      </c>
      <c r="C3495" t="s">
        <v>21</v>
      </c>
      <c r="D3495" t="s">
        <v>25</v>
      </c>
      <c r="E3495" t="s">
        <v>26</v>
      </c>
      <c r="F3495" s="2">
        <v>42509</v>
      </c>
      <c r="G3495" s="2">
        <v>36651</v>
      </c>
      <c r="H3495" s="4">
        <v>59849</v>
      </c>
      <c r="I3495" s="4">
        <v>11440</v>
      </c>
      <c r="J3495" s="4">
        <f>Table1[[#This Row],[Basic Salary]]+Table1[[#This Row],[Bonus]]</f>
        <v>71289</v>
      </c>
      <c r="K3495">
        <v>61</v>
      </c>
      <c r="L3495">
        <v>81</v>
      </c>
      <c r="M3495" t="s">
        <v>27</v>
      </c>
      <c r="N3495">
        <v>118</v>
      </c>
    </row>
    <row r="3496" spans="1:14" x14ac:dyDescent="0.35">
      <c r="A3496" t="s">
        <v>1917</v>
      </c>
      <c r="B3496" t="s">
        <v>14</v>
      </c>
      <c r="C3496" t="s">
        <v>15</v>
      </c>
      <c r="D3496" t="s">
        <v>81</v>
      </c>
      <c r="E3496" t="s">
        <v>51</v>
      </c>
      <c r="F3496" s="2">
        <v>45816</v>
      </c>
      <c r="G3496" s="2">
        <v>36100</v>
      </c>
      <c r="H3496" s="4">
        <v>47494</v>
      </c>
      <c r="I3496" s="4">
        <v>23760</v>
      </c>
      <c r="J3496" s="4">
        <f>Table1[[#This Row],[Basic Salary]]+Table1[[#This Row],[Bonus]]</f>
        <v>71254</v>
      </c>
      <c r="K3496">
        <v>94</v>
      </c>
      <c r="L3496">
        <v>61</v>
      </c>
      <c r="M3496" t="s">
        <v>18</v>
      </c>
      <c r="N3496">
        <v>116</v>
      </c>
    </row>
    <row r="3497" spans="1:14" x14ac:dyDescent="0.35">
      <c r="A3497" t="s">
        <v>2488</v>
      </c>
      <c r="B3497" t="s">
        <v>57</v>
      </c>
      <c r="C3497" t="s">
        <v>15</v>
      </c>
      <c r="D3497" t="s">
        <v>46</v>
      </c>
      <c r="E3497" t="s">
        <v>65</v>
      </c>
      <c r="F3497" s="2">
        <v>45644</v>
      </c>
      <c r="G3497" s="2">
        <v>36467</v>
      </c>
      <c r="H3497" s="4">
        <v>63863</v>
      </c>
      <c r="I3497" s="4">
        <v>7388</v>
      </c>
      <c r="J3497" s="4">
        <f>Table1[[#This Row],[Basic Salary]]+Table1[[#This Row],[Bonus]]</f>
        <v>71251</v>
      </c>
      <c r="K3497">
        <v>79</v>
      </c>
      <c r="L3497">
        <v>72</v>
      </c>
      <c r="M3497" t="s">
        <v>34</v>
      </c>
      <c r="N3497">
        <v>111</v>
      </c>
    </row>
    <row r="3498" spans="1:14" x14ac:dyDescent="0.35">
      <c r="A3498" t="s">
        <v>1140</v>
      </c>
      <c r="B3498" t="s">
        <v>20</v>
      </c>
      <c r="C3498" t="s">
        <v>15</v>
      </c>
      <c r="D3498" t="s">
        <v>43</v>
      </c>
      <c r="E3498" t="s">
        <v>26</v>
      </c>
      <c r="F3498" s="2">
        <v>45935</v>
      </c>
      <c r="G3498" s="2">
        <v>41127</v>
      </c>
      <c r="H3498" s="4">
        <v>61500</v>
      </c>
      <c r="I3498" s="4">
        <v>9740</v>
      </c>
      <c r="J3498" s="4">
        <f>Table1[[#This Row],[Basic Salary]]+Table1[[#This Row],[Bonus]]</f>
        <v>71240</v>
      </c>
      <c r="K3498">
        <v>65</v>
      </c>
      <c r="L3498">
        <v>60</v>
      </c>
      <c r="M3498" t="s">
        <v>37</v>
      </c>
      <c r="N3498">
        <v>106</v>
      </c>
    </row>
    <row r="3499" spans="1:14" x14ac:dyDescent="0.35">
      <c r="A3499" t="s">
        <v>4874</v>
      </c>
      <c r="B3499" t="s">
        <v>50</v>
      </c>
      <c r="C3499" t="s">
        <v>15</v>
      </c>
      <c r="D3499" t="s">
        <v>33</v>
      </c>
      <c r="E3499" t="s">
        <v>26</v>
      </c>
      <c r="F3499" s="2">
        <v>44449</v>
      </c>
      <c r="G3499" s="2">
        <v>31419</v>
      </c>
      <c r="H3499" s="4">
        <v>45549</v>
      </c>
      <c r="I3499" s="4">
        <v>25686</v>
      </c>
      <c r="J3499" s="4">
        <f>Table1[[#This Row],[Basic Salary]]+Table1[[#This Row],[Bonus]]</f>
        <v>71235</v>
      </c>
      <c r="K3499">
        <v>78</v>
      </c>
      <c r="L3499">
        <v>46</v>
      </c>
      <c r="M3499" t="s">
        <v>18</v>
      </c>
      <c r="N3499">
        <v>120</v>
      </c>
    </row>
    <row r="3500" spans="1:14" x14ac:dyDescent="0.35">
      <c r="A3500" t="s">
        <v>2016</v>
      </c>
      <c r="B3500" t="s">
        <v>95</v>
      </c>
      <c r="C3500" t="s">
        <v>21</v>
      </c>
      <c r="D3500" t="s">
        <v>33</v>
      </c>
      <c r="E3500" t="s">
        <v>65</v>
      </c>
      <c r="F3500" s="2">
        <v>44659</v>
      </c>
      <c r="G3500" s="2">
        <v>30287</v>
      </c>
      <c r="H3500" s="4">
        <v>51039</v>
      </c>
      <c r="I3500" s="4">
        <v>20179</v>
      </c>
      <c r="J3500" s="4">
        <f>Table1[[#This Row],[Basic Salary]]+Table1[[#This Row],[Bonus]]</f>
        <v>71218</v>
      </c>
      <c r="K3500">
        <v>97</v>
      </c>
      <c r="L3500">
        <v>68</v>
      </c>
      <c r="M3500" t="s">
        <v>18</v>
      </c>
      <c r="N3500">
        <v>104</v>
      </c>
    </row>
    <row r="3501" spans="1:14" x14ac:dyDescent="0.35">
      <c r="A3501" t="s">
        <v>752</v>
      </c>
      <c r="B3501" t="s">
        <v>85</v>
      </c>
      <c r="C3501" t="s">
        <v>15</v>
      </c>
      <c r="D3501" t="s">
        <v>46</v>
      </c>
      <c r="E3501" t="s">
        <v>17</v>
      </c>
      <c r="F3501" s="2">
        <v>45907</v>
      </c>
      <c r="G3501" s="2">
        <v>39240</v>
      </c>
      <c r="H3501" s="4">
        <v>47273</v>
      </c>
      <c r="I3501" s="4">
        <v>23943</v>
      </c>
      <c r="J3501" s="4">
        <f>Table1[[#This Row],[Basic Salary]]+Table1[[#This Row],[Bonus]]</f>
        <v>71216</v>
      </c>
      <c r="K3501">
        <v>95</v>
      </c>
      <c r="L3501">
        <v>94</v>
      </c>
      <c r="M3501" t="s">
        <v>37</v>
      </c>
      <c r="N3501">
        <v>103</v>
      </c>
    </row>
    <row r="3502" spans="1:14" x14ac:dyDescent="0.35">
      <c r="A3502" t="s">
        <v>3422</v>
      </c>
      <c r="B3502" t="s">
        <v>42</v>
      </c>
      <c r="C3502" t="s">
        <v>15</v>
      </c>
      <c r="D3502" t="s">
        <v>16</v>
      </c>
      <c r="E3502" t="s">
        <v>22</v>
      </c>
      <c r="F3502" s="2">
        <v>43968</v>
      </c>
      <c r="G3502" s="2">
        <v>40286</v>
      </c>
      <c r="H3502" s="4">
        <v>53386</v>
      </c>
      <c r="I3502" s="4">
        <v>17829</v>
      </c>
      <c r="J3502" s="4">
        <f>Table1[[#This Row],[Basic Salary]]+Table1[[#This Row],[Bonus]]</f>
        <v>71215</v>
      </c>
      <c r="K3502">
        <v>89</v>
      </c>
      <c r="L3502">
        <v>40</v>
      </c>
      <c r="M3502" t="s">
        <v>37</v>
      </c>
      <c r="N3502">
        <v>117</v>
      </c>
    </row>
    <row r="3503" spans="1:14" x14ac:dyDescent="0.35">
      <c r="A3503" t="s">
        <v>4859</v>
      </c>
      <c r="B3503" t="s">
        <v>60</v>
      </c>
      <c r="C3503" t="s">
        <v>21</v>
      </c>
      <c r="D3503" t="s">
        <v>46</v>
      </c>
      <c r="E3503" t="s">
        <v>65</v>
      </c>
      <c r="F3503" s="2">
        <v>43769</v>
      </c>
      <c r="G3503" s="2">
        <v>34094</v>
      </c>
      <c r="H3503" s="4">
        <v>52205</v>
      </c>
      <c r="I3503" s="4">
        <v>19009</v>
      </c>
      <c r="J3503" s="4">
        <f>Table1[[#This Row],[Basic Salary]]+Table1[[#This Row],[Bonus]]</f>
        <v>71214</v>
      </c>
      <c r="K3503">
        <v>82</v>
      </c>
      <c r="L3503">
        <v>83</v>
      </c>
      <c r="M3503" t="s">
        <v>18</v>
      </c>
      <c r="N3503">
        <v>107</v>
      </c>
    </row>
    <row r="3504" spans="1:14" x14ac:dyDescent="0.35">
      <c r="A3504" t="s">
        <v>3746</v>
      </c>
      <c r="B3504" t="s">
        <v>48</v>
      </c>
      <c r="C3504" t="s">
        <v>21</v>
      </c>
      <c r="D3504" t="s">
        <v>25</v>
      </c>
      <c r="E3504" t="s">
        <v>51</v>
      </c>
      <c r="F3504" s="2">
        <v>45020</v>
      </c>
      <c r="G3504" s="2">
        <v>37859</v>
      </c>
      <c r="H3504" s="4">
        <v>49469</v>
      </c>
      <c r="I3504" s="4">
        <v>21737</v>
      </c>
      <c r="J3504" s="4">
        <f>Table1[[#This Row],[Basic Salary]]+Table1[[#This Row],[Bonus]]</f>
        <v>71206</v>
      </c>
      <c r="K3504">
        <v>90</v>
      </c>
      <c r="L3504">
        <v>50</v>
      </c>
      <c r="M3504" t="s">
        <v>53</v>
      </c>
      <c r="N3504">
        <v>109</v>
      </c>
    </row>
    <row r="3505" spans="1:14" x14ac:dyDescent="0.35">
      <c r="A3505" t="s">
        <v>777</v>
      </c>
      <c r="B3505" t="s">
        <v>89</v>
      </c>
      <c r="C3505" t="s">
        <v>15</v>
      </c>
      <c r="D3505" t="s">
        <v>25</v>
      </c>
      <c r="E3505" t="s">
        <v>17</v>
      </c>
      <c r="F3505" s="2">
        <v>44261</v>
      </c>
      <c r="G3505" s="2">
        <v>31135</v>
      </c>
      <c r="H3505" s="4">
        <v>65380</v>
      </c>
      <c r="I3505" s="4">
        <v>5812</v>
      </c>
      <c r="J3505" s="4">
        <f>Table1[[#This Row],[Basic Salary]]+Table1[[#This Row],[Bonus]]</f>
        <v>71192</v>
      </c>
      <c r="K3505">
        <v>85</v>
      </c>
      <c r="L3505">
        <v>79</v>
      </c>
      <c r="M3505" t="s">
        <v>34</v>
      </c>
      <c r="N3505">
        <v>108</v>
      </c>
    </row>
    <row r="3506" spans="1:14" x14ac:dyDescent="0.35">
      <c r="A3506" t="s">
        <v>3610</v>
      </c>
      <c r="B3506" t="s">
        <v>71</v>
      </c>
      <c r="C3506" t="s">
        <v>21</v>
      </c>
      <c r="D3506" t="s">
        <v>81</v>
      </c>
      <c r="E3506" t="s">
        <v>22</v>
      </c>
      <c r="F3506" s="2">
        <v>43519</v>
      </c>
      <c r="G3506" s="2">
        <v>36420</v>
      </c>
      <c r="H3506" s="4">
        <v>48365</v>
      </c>
      <c r="I3506" s="4">
        <v>22827</v>
      </c>
      <c r="J3506" s="4">
        <f>Table1[[#This Row],[Basic Salary]]+Table1[[#This Row],[Bonus]]</f>
        <v>71192</v>
      </c>
      <c r="K3506">
        <v>67</v>
      </c>
      <c r="L3506">
        <v>85</v>
      </c>
      <c r="M3506" t="s">
        <v>31</v>
      </c>
      <c r="N3506">
        <v>107</v>
      </c>
    </row>
    <row r="3507" spans="1:14" x14ac:dyDescent="0.35">
      <c r="A3507" t="s">
        <v>2543</v>
      </c>
      <c r="B3507" t="s">
        <v>62</v>
      </c>
      <c r="C3507" t="s">
        <v>15</v>
      </c>
      <c r="D3507" t="s">
        <v>16</v>
      </c>
      <c r="E3507" t="s">
        <v>65</v>
      </c>
      <c r="F3507" s="2">
        <v>45252</v>
      </c>
      <c r="G3507" s="2">
        <v>31883</v>
      </c>
      <c r="H3507" s="4">
        <v>57202</v>
      </c>
      <c r="I3507" s="4">
        <v>13962</v>
      </c>
      <c r="J3507" s="4">
        <f>Table1[[#This Row],[Basic Salary]]+Table1[[#This Row],[Bonus]]</f>
        <v>71164</v>
      </c>
      <c r="K3507">
        <v>65</v>
      </c>
      <c r="L3507">
        <v>58</v>
      </c>
      <c r="M3507" t="s">
        <v>23</v>
      </c>
      <c r="N3507">
        <v>119</v>
      </c>
    </row>
    <row r="3508" spans="1:14" x14ac:dyDescent="0.35">
      <c r="A3508" t="s">
        <v>2179</v>
      </c>
      <c r="B3508" t="s">
        <v>29</v>
      </c>
      <c r="C3508" t="s">
        <v>15</v>
      </c>
      <c r="D3508" t="s">
        <v>25</v>
      </c>
      <c r="E3508" t="s">
        <v>51</v>
      </c>
      <c r="F3508" s="2">
        <v>43392</v>
      </c>
      <c r="G3508" s="2">
        <v>33143</v>
      </c>
      <c r="H3508" s="4">
        <v>42560</v>
      </c>
      <c r="I3508" s="4">
        <v>28598</v>
      </c>
      <c r="J3508" s="4">
        <f>Table1[[#This Row],[Basic Salary]]+Table1[[#This Row],[Bonus]]</f>
        <v>71158</v>
      </c>
      <c r="K3508">
        <v>78</v>
      </c>
      <c r="L3508">
        <v>100</v>
      </c>
      <c r="M3508" t="s">
        <v>27</v>
      </c>
      <c r="N3508">
        <v>106</v>
      </c>
    </row>
    <row r="3509" spans="1:14" x14ac:dyDescent="0.35">
      <c r="A3509" t="s">
        <v>4348</v>
      </c>
      <c r="B3509" t="s">
        <v>57</v>
      </c>
      <c r="C3509" t="s">
        <v>21</v>
      </c>
      <c r="D3509" t="s">
        <v>46</v>
      </c>
      <c r="E3509" t="s">
        <v>22</v>
      </c>
      <c r="F3509" s="2">
        <v>45667</v>
      </c>
      <c r="G3509" s="2">
        <v>32530</v>
      </c>
      <c r="H3509" s="4">
        <v>65598</v>
      </c>
      <c r="I3509" s="4">
        <v>5547</v>
      </c>
      <c r="J3509" s="4">
        <f>Table1[[#This Row],[Basic Salary]]+Table1[[#This Row],[Bonus]]</f>
        <v>71145</v>
      </c>
      <c r="K3509">
        <v>73</v>
      </c>
      <c r="L3509">
        <v>76</v>
      </c>
      <c r="M3509" t="s">
        <v>23</v>
      </c>
      <c r="N3509">
        <v>116</v>
      </c>
    </row>
    <row r="3510" spans="1:14" x14ac:dyDescent="0.35">
      <c r="A3510" t="s">
        <v>4454</v>
      </c>
      <c r="B3510" t="s">
        <v>48</v>
      </c>
      <c r="C3510" t="s">
        <v>15</v>
      </c>
      <c r="D3510" t="s">
        <v>33</v>
      </c>
      <c r="E3510" t="s">
        <v>17</v>
      </c>
      <c r="F3510" s="2">
        <v>42737</v>
      </c>
      <c r="G3510" s="2">
        <v>33771</v>
      </c>
      <c r="H3510" s="4">
        <v>45548</v>
      </c>
      <c r="I3510" s="4">
        <v>25552</v>
      </c>
      <c r="J3510" s="4">
        <f>Table1[[#This Row],[Basic Salary]]+Table1[[#This Row],[Bonus]]</f>
        <v>71100</v>
      </c>
      <c r="K3510">
        <v>67</v>
      </c>
      <c r="L3510">
        <v>84</v>
      </c>
      <c r="M3510" t="s">
        <v>34</v>
      </c>
      <c r="N3510">
        <v>114</v>
      </c>
    </row>
    <row r="3511" spans="1:14" x14ac:dyDescent="0.35">
      <c r="A3511" t="s">
        <v>4026</v>
      </c>
      <c r="B3511" t="s">
        <v>95</v>
      </c>
      <c r="C3511" t="s">
        <v>15</v>
      </c>
      <c r="D3511" t="s">
        <v>46</v>
      </c>
      <c r="E3511" t="s">
        <v>26</v>
      </c>
      <c r="F3511" s="2">
        <v>42237</v>
      </c>
      <c r="G3511" s="2">
        <v>29574</v>
      </c>
      <c r="H3511" s="4">
        <v>57208</v>
      </c>
      <c r="I3511" s="4">
        <v>13887</v>
      </c>
      <c r="J3511" s="4">
        <f>Table1[[#This Row],[Basic Salary]]+Table1[[#This Row],[Bonus]]</f>
        <v>71095</v>
      </c>
      <c r="K3511">
        <v>75</v>
      </c>
      <c r="L3511">
        <v>97</v>
      </c>
      <c r="M3511" t="s">
        <v>34</v>
      </c>
      <c r="N3511">
        <v>115</v>
      </c>
    </row>
    <row r="3512" spans="1:14" x14ac:dyDescent="0.35">
      <c r="A3512" t="s">
        <v>841</v>
      </c>
      <c r="B3512" t="s">
        <v>29</v>
      </c>
      <c r="C3512" t="s">
        <v>15</v>
      </c>
      <c r="D3512" t="s">
        <v>81</v>
      </c>
      <c r="E3512" t="s">
        <v>26</v>
      </c>
      <c r="F3512" s="2">
        <v>44936</v>
      </c>
      <c r="G3512" s="2">
        <v>35246</v>
      </c>
      <c r="H3512" s="4">
        <v>65392</v>
      </c>
      <c r="I3512" s="4">
        <v>5690</v>
      </c>
      <c r="J3512" s="4">
        <f>Table1[[#This Row],[Basic Salary]]+Table1[[#This Row],[Bonus]]</f>
        <v>71082</v>
      </c>
      <c r="K3512">
        <v>98</v>
      </c>
      <c r="L3512">
        <v>42</v>
      </c>
      <c r="M3512" t="s">
        <v>34</v>
      </c>
      <c r="N3512">
        <v>102</v>
      </c>
    </row>
    <row r="3513" spans="1:14" x14ac:dyDescent="0.35">
      <c r="A3513" t="s">
        <v>4540</v>
      </c>
      <c r="B3513" t="s">
        <v>71</v>
      </c>
      <c r="C3513" t="s">
        <v>15</v>
      </c>
      <c r="D3513" t="s">
        <v>25</v>
      </c>
      <c r="E3513" t="s">
        <v>26</v>
      </c>
      <c r="F3513" s="2">
        <v>44091</v>
      </c>
      <c r="G3513" s="2">
        <v>38591</v>
      </c>
      <c r="H3513" s="4">
        <v>50563</v>
      </c>
      <c r="I3513" s="4">
        <v>20432</v>
      </c>
      <c r="J3513" s="4">
        <f>Table1[[#This Row],[Basic Salary]]+Table1[[#This Row],[Bonus]]</f>
        <v>70995</v>
      </c>
      <c r="K3513">
        <v>76</v>
      </c>
      <c r="L3513">
        <v>66</v>
      </c>
      <c r="M3513" t="s">
        <v>53</v>
      </c>
      <c r="N3513">
        <v>106</v>
      </c>
    </row>
    <row r="3514" spans="1:14" x14ac:dyDescent="0.35">
      <c r="A3514" t="s">
        <v>711</v>
      </c>
      <c r="B3514" t="s">
        <v>62</v>
      </c>
      <c r="C3514" t="s">
        <v>21</v>
      </c>
      <c r="D3514" t="s">
        <v>46</v>
      </c>
      <c r="E3514" t="s">
        <v>17</v>
      </c>
      <c r="F3514" s="2">
        <v>42972</v>
      </c>
      <c r="G3514" s="2">
        <v>37165</v>
      </c>
      <c r="H3514" s="4">
        <v>48699</v>
      </c>
      <c r="I3514" s="4">
        <v>22281</v>
      </c>
      <c r="J3514" s="4">
        <f>Table1[[#This Row],[Basic Salary]]+Table1[[#This Row],[Bonus]]</f>
        <v>70980</v>
      </c>
      <c r="K3514">
        <v>62</v>
      </c>
      <c r="L3514">
        <v>61</v>
      </c>
      <c r="M3514" t="s">
        <v>53</v>
      </c>
      <c r="N3514">
        <v>105</v>
      </c>
    </row>
    <row r="3515" spans="1:14" x14ac:dyDescent="0.35">
      <c r="A3515" t="s">
        <v>4469</v>
      </c>
      <c r="B3515" t="s">
        <v>95</v>
      </c>
      <c r="C3515" t="s">
        <v>21</v>
      </c>
      <c r="D3515" t="s">
        <v>16</v>
      </c>
      <c r="E3515" t="s">
        <v>51</v>
      </c>
      <c r="F3515" s="2">
        <v>44467</v>
      </c>
      <c r="G3515" s="2">
        <v>40006</v>
      </c>
      <c r="H3515" s="4">
        <v>57908</v>
      </c>
      <c r="I3515" s="4">
        <v>13069</v>
      </c>
      <c r="J3515" s="4">
        <f>Table1[[#This Row],[Basic Salary]]+Table1[[#This Row],[Bonus]]</f>
        <v>70977</v>
      </c>
      <c r="K3515">
        <v>88</v>
      </c>
      <c r="L3515">
        <v>89</v>
      </c>
      <c r="M3515" t="s">
        <v>34</v>
      </c>
      <c r="N3515">
        <v>110</v>
      </c>
    </row>
    <row r="3516" spans="1:14" x14ac:dyDescent="0.35">
      <c r="A3516" t="s">
        <v>2130</v>
      </c>
      <c r="B3516" t="s">
        <v>62</v>
      </c>
      <c r="C3516" t="s">
        <v>15</v>
      </c>
      <c r="D3516" t="s">
        <v>40</v>
      </c>
      <c r="E3516" t="s">
        <v>17</v>
      </c>
      <c r="F3516" s="2">
        <v>44548</v>
      </c>
      <c r="G3516" s="2">
        <v>35298</v>
      </c>
      <c r="H3516" s="4">
        <v>55645</v>
      </c>
      <c r="I3516" s="4">
        <v>15326</v>
      </c>
      <c r="J3516" s="4">
        <f>Table1[[#This Row],[Basic Salary]]+Table1[[#This Row],[Bonus]]</f>
        <v>70971</v>
      </c>
      <c r="K3516">
        <v>77</v>
      </c>
      <c r="L3516">
        <v>84</v>
      </c>
      <c r="M3516" t="s">
        <v>53</v>
      </c>
      <c r="N3516">
        <v>106</v>
      </c>
    </row>
    <row r="3517" spans="1:14" x14ac:dyDescent="0.35">
      <c r="A3517" t="s">
        <v>708</v>
      </c>
      <c r="B3517" t="s">
        <v>60</v>
      </c>
      <c r="C3517" t="s">
        <v>21</v>
      </c>
      <c r="D3517" t="s">
        <v>16</v>
      </c>
      <c r="E3517" t="s">
        <v>17</v>
      </c>
      <c r="F3517" s="2">
        <v>43943</v>
      </c>
      <c r="G3517" s="2">
        <v>38693</v>
      </c>
      <c r="H3517" s="4">
        <v>47161</v>
      </c>
      <c r="I3517" s="4">
        <v>23771</v>
      </c>
      <c r="J3517" s="4">
        <f>Table1[[#This Row],[Basic Salary]]+Table1[[#This Row],[Bonus]]</f>
        <v>70932</v>
      </c>
      <c r="K3517">
        <v>63</v>
      </c>
      <c r="L3517">
        <v>82</v>
      </c>
      <c r="M3517" t="s">
        <v>31</v>
      </c>
      <c r="N3517">
        <v>120</v>
      </c>
    </row>
    <row r="3518" spans="1:14" x14ac:dyDescent="0.35">
      <c r="A3518" t="s">
        <v>953</v>
      </c>
      <c r="B3518" t="s">
        <v>69</v>
      </c>
      <c r="C3518" t="s">
        <v>15</v>
      </c>
      <c r="D3518" t="s">
        <v>43</v>
      </c>
      <c r="E3518" t="s">
        <v>17</v>
      </c>
      <c r="F3518" s="2">
        <v>45835</v>
      </c>
      <c r="G3518" s="2">
        <v>34698</v>
      </c>
      <c r="H3518" s="4">
        <v>57821</v>
      </c>
      <c r="I3518" s="4">
        <v>13098</v>
      </c>
      <c r="J3518" s="4">
        <f>Table1[[#This Row],[Basic Salary]]+Table1[[#This Row],[Bonus]]</f>
        <v>70919</v>
      </c>
      <c r="K3518">
        <v>66</v>
      </c>
      <c r="L3518">
        <v>70</v>
      </c>
      <c r="M3518" t="s">
        <v>37</v>
      </c>
      <c r="N3518">
        <v>111</v>
      </c>
    </row>
    <row r="3519" spans="1:14" x14ac:dyDescent="0.35">
      <c r="A3519" t="s">
        <v>4536</v>
      </c>
      <c r="B3519" t="s">
        <v>95</v>
      </c>
      <c r="C3519" t="s">
        <v>21</v>
      </c>
      <c r="D3519" t="s">
        <v>81</v>
      </c>
      <c r="E3519" t="s">
        <v>65</v>
      </c>
      <c r="F3519" s="2">
        <v>43982</v>
      </c>
      <c r="G3519" s="2">
        <v>39520</v>
      </c>
      <c r="H3519" s="4">
        <v>46389</v>
      </c>
      <c r="I3519" s="4">
        <v>24519</v>
      </c>
      <c r="J3519" s="4">
        <f>Table1[[#This Row],[Basic Salary]]+Table1[[#This Row],[Bonus]]</f>
        <v>70908</v>
      </c>
      <c r="K3519">
        <v>80</v>
      </c>
      <c r="L3519">
        <v>77</v>
      </c>
      <c r="M3519" t="s">
        <v>18</v>
      </c>
      <c r="N3519">
        <v>118</v>
      </c>
    </row>
    <row r="3520" spans="1:14" x14ac:dyDescent="0.35">
      <c r="A3520" t="s">
        <v>725</v>
      </c>
      <c r="B3520" t="s">
        <v>20</v>
      </c>
      <c r="C3520" t="s">
        <v>21</v>
      </c>
      <c r="D3520" t="s">
        <v>46</v>
      </c>
      <c r="E3520" t="s">
        <v>26</v>
      </c>
      <c r="F3520" s="2">
        <v>42081</v>
      </c>
      <c r="G3520" s="2">
        <v>37375</v>
      </c>
      <c r="H3520" s="4">
        <v>44510</v>
      </c>
      <c r="I3520" s="4">
        <v>26393</v>
      </c>
      <c r="J3520" s="4">
        <f>Table1[[#This Row],[Basic Salary]]+Table1[[#This Row],[Bonus]]</f>
        <v>70903</v>
      </c>
      <c r="K3520">
        <v>100</v>
      </c>
      <c r="L3520">
        <v>40</v>
      </c>
      <c r="M3520" t="s">
        <v>53</v>
      </c>
      <c r="N3520">
        <v>113</v>
      </c>
    </row>
    <row r="3521" spans="1:14" x14ac:dyDescent="0.35">
      <c r="A3521" t="s">
        <v>4517</v>
      </c>
      <c r="B3521" t="s">
        <v>14</v>
      </c>
      <c r="C3521" t="s">
        <v>21</v>
      </c>
      <c r="D3521" t="s">
        <v>43</v>
      </c>
      <c r="E3521" t="s">
        <v>17</v>
      </c>
      <c r="F3521" s="2">
        <v>43986</v>
      </c>
      <c r="G3521" s="2">
        <v>32225</v>
      </c>
      <c r="H3521" s="4">
        <v>60769</v>
      </c>
      <c r="I3521" s="4">
        <v>10132</v>
      </c>
      <c r="J3521" s="4">
        <f>Table1[[#This Row],[Basic Salary]]+Table1[[#This Row],[Bonus]]</f>
        <v>70901</v>
      </c>
      <c r="K3521">
        <v>71</v>
      </c>
      <c r="L3521">
        <v>70</v>
      </c>
      <c r="M3521" t="s">
        <v>34</v>
      </c>
      <c r="N3521">
        <v>110</v>
      </c>
    </row>
    <row r="3522" spans="1:14" x14ac:dyDescent="0.35">
      <c r="A3522" t="s">
        <v>4392</v>
      </c>
      <c r="B3522" t="s">
        <v>36</v>
      </c>
      <c r="C3522" t="s">
        <v>15</v>
      </c>
      <c r="D3522" t="s">
        <v>46</v>
      </c>
      <c r="E3522" t="s">
        <v>65</v>
      </c>
      <c r="F3522" s="2">
        <v>45737</v>
      </c>
      <c r="G3522" s="2">
        <v>40416</v>
      </c>
      <c r="H3522" s="4">
        <v>60888</v>
      </c>
      <c r="I3522" s="4">
        <v>10009</v>
      </c>
      <c r="J3522" s="4">
        <f>Table1[[#This Row],[Basic Salary]]+Table1[[#This Row],[Bonus]]</f>
        <v>70897</v>
      </c>
      <c r="K3522">
        <v>73</v>
      </c>
      <c r="L3522">
        <v>89</v>
      </c>
      <c r="M3522" t="s">
        <v>23</v>
      </c>
      <c r="N3522">
        <v>119</v>
      </c>
    </row>
    <row r="3523" spans="1:14" x14ac:dyDescent="0.35">
      <c r="A3523" t="s">
        <v>2652</v>
      </c>
      <c r="B3523" t="s">
        <v>39</v>
      </c>
      <c r="C3523" t="s">
        <v>15</v>
      </c>
      <c r="D3523" t="s">
        <v>40</v>
      </c>
      <c r="E3523" t="s">
        <v>22</v>
      </c>
      <c r="F3523" s="2">
        <v>43524</v>
      </c>
      <c r="G3523" s="2">
        <v>29942</v>
      </c>
      <c r="H3523" s="4">
        <v>41943</v>
      </c>
      <c r="I3523" s="4">
        <v>28951</v>
      </c>
      <c r="J3523" s="4">
        <f>Table1[[#This Row],[Basic Salary]]+Table1[[#This Row],[Bonus]]</f>
        <v>70894</v>
      </c>
      <c r="K3523">
        <v>93</v>
      </c>
      <c r="L3523">
        <v>96</v>
      </c>
      <c r="M3523" t="s">
        <v>18</v>
      </c>
      <c r="N3523">
        <v>103</v>
      </c>
    </row>
    <row r="3524" spans="1:14" x14ac:dyDescent="0.35">
      <c r="A3524" t="s">
        <v>852</v>
      </c>
      <c r="B3524" t="s">
        <v>95</v>
      </c>
      <c r="C3524" t="s">
        <v>21</v>
      </c>
      <c r="D3524" t="s">
        <v>25</v>
      </c>
      <c r="E3524" t="s">
        <v>22</v>
      </c>
      <c r="F3524" s="2">
        <v>45929</v>
      </c>
      <c r="G3524" s="2">
        <v>35249</v>
      </c>
      <c r="H3524" s="4">
        <v>47298</v>
      </c>
      <c r="I3524" s="4">
        <v>23587</v>
      </c>
      <c r="J3524" s="4">
        <f>Table1[[#This Row],[Basic Salary]]+Table1[[#This Row],[Bonus]]</f>
        <v>70885</v>
      </c>
      <c r="K3524">
        <v>67</v>
      </c>
      <c r="L3524">
        <v>40</v>
      </c>
      <c r="M3524" t="s">
        <v>18</v>
      </c>
      <c r="N3524">
        <v>117</v>
      </c>
    </row>
    <row r="3525" spans="1:14" x14ac:dyDescent="0.35">
      <c r="A3525" t="s">
        <v>2501</v>
      </c>
      <c r="B3525" t="s">
        <v>89</v>
      </c>
      <c r="C3525" t="s">
        <v>15</v>
      </c>
      <c r="D3525" t="s">
        <v>40</v>
      </c>
      <c r="E3525" t="s">
        <v>65</v>
      </c>
      <c r="F3525" s="2">
        <v>42239</v>
      </c>
      <c r="G3525" s="2">
        <v>34046</v>
      </c>
      <c r="H3525" s="4">
        <v>45658</v>
      </c>
      <c r="I3525" s="4">
        <v>25210</v>
      </c>
      <c r="J3525" s="4">
        <f>Table1[[#This Row],[Basic Salary]]+Table1[[#This Row],[Bonus]]</f>
        <v>70868</v>
      </c>
      <c r="K3525">
        <v>94</v>
      </c>
      <c r="L3525">
        <v>63</v>
      </c>
      <c r="M3525" t="s">
        <v>53</v>
      </c>
      <c r="N3525">
        <v>110</v>
      </c>
    </row>
    <row r="3526" spans="1:14" x14ac:dyDescent="0.35">
      <c r="A3526" t="s">
        <v>643</v>
      </c>
      <c r="B3526" t="s">
        <v>48</v>
      </c>
      <c r="C3526" t="s">
        <v>21</v>
      </c>
      <c r="D3526" t="s">
        <v>40</v>
      </c>
      <c r="E3526" t="s">
        <v>30</v>
      </c>
      <c r="F3526" s="2">
        <v>43819</v>
      </c>
      <c r="G3526" s="2">
        <v>39655</v>
      </c>
      <c r="H3526" s="4">
        <v>60887</v>
      </c>
      <c r="I3526" s="4">
        <v>9979</v>
      </c>
      <c r="J3526" s="4">
        <f>Table1[[#This Row],[Basic Salary]]+Table1[[#This Row],[Bonus]]</f>
        <v>70866</v>
      </c>
      <c r="K3526">
        <v>72</v>
      </c>
      <c r="L3526">
        <v>46</v>
      </c>
      <c r="M3526" t="s">
        <v>37</v>
      </c>
      <c r="N3526">
        <v>106</v>
      </c>
    </row>
    <row r="3527" spans="1:14" x14ac:dyDescent="0.35">
      <c r="A3527" t="s">
        <v>4042</v>
      </c>
      <c r="B3527" t="s">
        <v>57</v>
      </c>
      <c r="C3527" t="s">
        <v>15</v>
      </c>
      <c r="D3527" t="s">
        <v>40</v>
      </c>
      <c r="E3527" t="s">
        <v>30</v>
      </c>
      <c r="F3527" s="2">
        <v>44242</v>
      </c>
      <c r="G3527" s="2">
        <v>36338</v>
      </c>
      <c r="H3527" s="4">
        <v>41502</v>
      </c>
      <c r="I3527" s="4">
        <v>29304</v>
      </c>
      <c r="J3527" s="4">
        <f>Table1[[#This Row],[Basic Salary]]+Table1[[#This Row],[Bonus]]</f>
        <v>70806</v>
      </c>
      <c r="K3527">
        <v>89</v>
      </c>
      <c r="L3527">
        <v>63</v>
      </c>
      <c r="M3527" t="s">
        <v>34</v>
      </c>
      <c r="N3527">
        <v>112</v>
      </c>
    </row>
    <row r="3528" spans="1:14" x14ac:dyDescent="0.35">
      <c r="A3528" t="s">
        <v>1121</v>
      </c>
      <c r="B3528" t="s">
        <v>50</v>
      </c>
      <c r="C3528" t="s">
        <v>15</v>
      </c>
      <c r="D3528" t="s">
        <v>25</v>
      </c>
      <c r="E3528" t="s">
        <v>65</v>
      </c>
      <c r="F3528" s="2">
        <v>42191</v>
      </c>
      <c r="G3528" s="2">
        <v>37962</v>
      </c>
      <c r="H3528" s="4">
        <v>56223</v>
      </c>
      <c r="I3528" s="4">
        <v>14563</v>
      </c>
      <c r="J3528" s="4">
        <f>Table1[[#This Row],[Basic Salary]]+Table1[[#This Row],[Bonus]]</f>
        <v>70786</v>
      </c>
      <c r="K3528">
        <v>62</v>
      </c>
      <c r="L3528">
        <v>80</v>
      </c>
      <c r="M3528" t="s">
        <v>37</v>
      </c>
      <c r="N3528">
        <v>109</v>
      </c>
    </row>
    <row r="3529" spans="1:14" x14ac:dyDescent="0.35">
      <c r="A3529" t="s">
        <v>3376</v>
      </c>
      <c r="B3529" t="s">
        <v>45</v>
      </c>
      <c r="C3529" t="s">
        <v>15</v>
      </c>
      <c r="D3529" t="s">
        <v>33</v>
      </c>
      <c r="E3529" t="s">
        <v>65</v>
      </c>
      <c r="F3529" s="2">
        <v>43615</v>
      </c>
      <c r="G3529" s="2">
        <v>39295</v>
      </c>
      <c r="H3529" s="4">
        <v>62870</v>
      </c>
      <c r="I3529" s="4">
        <v>7915</v>
      </c>
      <c r="J3529" s="4">
        <f>Table1[[#This Row],[Basic Salary]]+Table1[[#This Row],[Bonus]]</f>
        <v>70785</v>
      </c>
      <c r="K3529">
        <v>71</v>
      </c>
      <c r="L3529">
        <v>92</v>
      </c>
      <c r="M3529" t="s">
        <v>18</v>
      </c>
      <c r="N3529">
        <v>113</v>
      </c>
    </row>
    <row r="3530" spans="1:14" x14ac:dyDescent="0.35">
      <c r="A3530" t="s">
        <v>1156</v>
      </c>
      <c r="B3530" t="s">
        <v>60</v>
      </c>
      <c r="C3530" t="s">
        <v>21</v>
      </c>
      <c r="D3530" t="s">
        <v>16</v>
      </c>
      <c r="E3530" t="s">
        <v>22</v>
      </c>
      <c r="F3530" s="2">
        <v>43293</v>
      </c>
      <c r="G3530" s="2">
        <v>30748</v>
      </c>
      <c r="H3530" s="4">
        <v>65449</v>
      </c>
      <c r="I3530" s="4">
        <v>5277</v>
      </c>
      <c r="J3530" s="4">
        <f>Table1[[#This Row],[Basic Salary]]+Table1[[#This Row],[Bonus]]</f>
        <v>70726</v>
      </c>
      <c r="K3530">
        <v>82</v>
      </c>
      <c r="L3530">
        <v>88</v>
      </c>
      <c r="M3530" t="s">
        <v>31</v>
      </c>
      <c r="N3530">
        <v>113</v>
      </c>
    </row>
    <row r="3531" spans="1:14" x14ac:dyDescent="0.35">
      <c r="A3531" t="s">
        <v>2180</v>
      </c>
      <c r="B3531" t="s">
        <v>36</v>
      </c>
      <c r="C3531" t="s">
        <v>15</v>
      </c>
      <c r="D3531" t="s">
        <v>81</v>
      </c>
      <c r="E3531" t="s">
        <v>51</v>
      </c>
      <c r="F3531" s="2">
        <v>42971</v>
      </c>
      <c r="G3531" s="2">
        <v>32905</v>
      </c>
      <c r="H3531" s="4">
        <v>57181</v>
      </c>
      <c r="I3531" s="4">
        <v>13543</v>
      </c>
      <c r="J3531" s="4">
        <f>Table1[[#This Row],[Basic Salary]]+Table1[[#This Row],[Bonus]]</f>
        <v>70724</v>
      </c>
      <c r="K3531">
        <v>72</v>
      </c>
      <c r="L3531">
        <v>100</v>
      </c>
      <c r="M3531" t="s">
        <v>34</v>
      </c>
      <c r="N3531">
        <v>102</v>
      </c>
    </row>
    <row r="3532" spans="1:14" x14ac:dyDescent="0.35">
      <c r="A3532" t="s">
        <v>3161</v>
      </c>
      <c r="B3532" t="s">
        <v>14</v>
      </c>
      <c r="C3532" t="s">
        <v>21</v>
      </c>
      <c r="D3532" t="s">
        <v>40</v>
      </c>
      <c r="E3532" t="s">
        <v>26</v>
      </c>
      <c r="F3532" s="2">
        <v>45949</v>
      </c>
      <c r="G3532" s="2">
        <v>40490</v>
      </c>
      <c r="H3532" s="4">
        <v>59024</v>
      </c>
      <c r="I3532" s="4">
        <v>11692</v>
      </c>
      <c r="J3532" s="4">
        <f>Table1[[#This Row],[Basic Salary]]+Table1[[#This Row],[Bonus]]</f>
        <v>70716</v>
      </c>
      <c r="K3532">
        <v>62</v>
      </c>
      <c r="L3532">
        <v>46</v>
      </c>
      <c r="M3532" t="s">
        <v>27</v>
      </c>
      <c r="N3532">
        <v>111</v>
      </c>
    </row>
    <row r="3533" spans="1:14" x14ac:dyDescent="0.35">
      <c r="A3533" t="s">
        <v>1466</v>
      </c>
      <c r="B3533" t="s">
        <v>48</v>
      </c>
      <c r="C3533" t="s">
        <v>15</v>
      </c>
      <c r="D3533" t="s">
        <v>25</v>
      </c>
      <c r="E3533" t="s">
        <v>26</v>
      </c>
      <c r="F3533" s="2">
        <v>45223</v>
      </c>
      <c r="G3533" s="2">
        <v>32035</v>
      </c>
      <c r="H3533" s="4">
        <v>45701</v>
      </c>
      <c r="I3533" s="4">
        <v>24992</v>
      </c>
      <c r="J3533" s="4">
        <f>Table1[[#This Row],[Basic Salary]]+Table1[[#This Row],[Bonus]]</f>
        <v>70693</v>
      </c>
      <c r="K3533">
        <v>70</v>
      </c>
      <c r="L3533">
        <v>60</v>
      </c>
      <c r="M3533" t="s">
        <v>23</v>
      </c>
      <c r="N3533">
        <v>116</v>
      </c>
    </row>
    <row r="3534" spans="1:14" x14ac:dyDescent="0.35">
      <c r="A3534" t="s">
        <v>3734</v>
      </c>
      <c r="B3534" t="s">
        <v>48</v>
      </c>
      <c r="C3534" t="s">
        <v>15</v>
      </c>
      <c r="D3534" t="s">
        <v>16</v>
      </c>
      <c r="E3534" t="s">
        <v>17</v>
      </c>
      <c r="F3534" s="2">
        <v>43479</v>
      </c>
      <c r="G3534" s="2">
        <v>41216</v>
      </c>
      <c r="H3534" s="4">
        <v>54840</v>
      </c>
      <c r="I3534" s="4">
        <v>15828</v>
      </c>
      <c r="J3534" s="4">
        <f>Table1[[#This Row],[Basic Salary]]+Table1[[#This Row],[Bonus]]</f>
        <v>70668</v>
      </c>
      <c r="K3534">
        <v>72</v>
      </c>
      <c r="L3534">
        <v>89</v>
      </c>
      <c r="M3534" t="s">
        <v>53</v>
      </c>
      <c r="N3534">
        <v>107</v>
      </c>
    </row>
    <row r="3535" spans="1:14" x14ac:dyDescent="0.35">
      <c r="A3535" t="s">
        <v>2479</v>
      </c>
      <c r="B3535" t="s">
        <v>45</v>
      </c>
      <c r="C3535" t="s">
        <v>15</v>
      </c>
      <c r="D3535" t="s">
        <v>33</v>
      </c>
      <c r="E3535" t="s">
        <v>51</v>
      </c>
      <c r="F3535" s="2">
        <v>45537</v>
      </c>
      <c r="G3535" s="2">
        <v>34627</v>
      </c>
      <c r="H3535" s="4">
        <v>55496</v>
      </c>
      <c r="I3535" s="4">
        <v>15153</v>
      </c>
      <c r="J3535" s="4">
        <f>Table1[[#This Row],[Basic Salary]]+Table1[[#This Row],[Bonus]]</f>
        <v>70649</v>
      </c>
      <c r="K3535">
        <v>95</v>
      </c>
      <c r="L3535">
        <v>45</v>
      </c>
      <c r="M3535" t="s">
        <v>53</v>
      </c>
      <c r="N3535">
        <v>101</v>
      </c>
    </row>
    <row r="3536" spans="1:14" x14ac:dyDescent="0.35">
      <c r="A3536" t="s">
        <v>2765</v>
      </c>
      <c r="B3536" t="s">
        <v>20</v>
      </c>
      <c r="C3536" t="s">
        <v>15</v>
      </c>
      <c r="D3536" t="s">
        <v>25</v>
      </c>
      <c r="E3536" t="s">
        <v>30</v>
      </c>
      <c r="F3536" s="2">
        <v>45063</v>
      </c>
      <c r="G3536" s="2">
        <v>35678</v>
      </c>
      <c r="H3536" s="4">
        <v>56524</v>
      </c>
      <c r="I3536" s="4">
        <v>14105</v>
      </c>
      <c r="J3536" s="4">
        <f>Table1[[#This Row],[Basic Salary]]+Table1[[#This Row],[Bonus]]</f>
        <v>70629</v>
      </c>
      <c r="K3536">
        <v>71</v>
      </c>
      <c r="L3536">
        <v>91</v>
      </c>
      <c r="M3536" t="s">
        <v>53</v>
      </c>
      <c r="N3536">
        <v>105</v>
      </c>
    </row>
    <row r="3537" spans="1:14" x14ac:dyDescent="0.35">
      <c r="A3537" t="s">
        <v>3656</v>
      </c>
      <c r="B3537" t="s">
        <v>60</v>
      </c>
      <c r="C3537" t="s">
        <v>15</v>
      </c>
      <c r="D3537" t="s">
        <v>16</v>
      </c>
      <c r="E3537" t="s">
        <v>17</v>
      </c>
      <c r="F3537" s="2">
        <v>45275</v>
      </c>
      <c r="G3537" s="2">
        <v>35089</v>
      </c>
      <c r="H3537" s="4">
        <v>52517</v>
      </c>
      <c r="I3537" s="4">
        <v>18088</v>
      </c>
      <c r="J3537" s="4">
        <f>Table1[[#This Row],[Basic Salary]]+Table1[[#This Row],[Bonus]]</f>
        <v>70605</v>
      </c>
      <c r="K3537">
        <v>86</v>
      </c>
      <c r="L3537">
        <v>78</v>
      </c>
      <c r="M3537" t="s">
        <v>37</v>
      </c>
      <c r="N3537">
        <v>107</v>
      </c>
    </row>
    <row r="3538" spans="1:14" x14ac:dyDescent="0.35">
      <c r="A3538" t="s">
        <v>4681</v>
      </c>
      <c r="B3538" t="s">
        <v>39</v>
      </c>
      <c r="C3538" t="s">
        <v>15</v>
      </c>
      <c r="D3538" t="s">
        <v>33</v>
      </c>
      <c r="E3538" t="s">
        <v>26</v>
      </c>
      <c r="F3538" s="2">
        <v>44269</v>
      </c>
      <c r="G3538" s="2">
        <v>31654</v>
      </c>
      <c r="H3538" s="4">
        <v>63129</v>
      </c>
      <c r="I3538" s="4">
        <v>7461</v>
      </c>
      <c r="J3538" s="4">
        <f>Table1[[#This Row],[Basic Salary]]+Table1[[#This Row],[Bonus]]</f>
        <v>70590</v>
      </c>
      <c r="K3538">
        <v>67</v>
      </c>
      <c r="L3538">
        <v>66</v>
      </c>
      <c r="M3538" t="s">
        <v>34</v>
      </c>
      <c r="N3538">
        <v>109</v>
      </c>
    </row>
    <row r="3539" spans="1:14" x14ac:dyDescent="0.35">
      <c r="A3539" t="s">
        <v>4403</v>
      </c>
      <c r="B3539" t="s">
        <v>93</v>
      </c>
      <c r="C3539" t="s">
        <v>15</v>
      </c>
      <c r="D3539" t="s">
        <v>40</v>
      </c>
      <c r="E3539" t="s">
        <v>17</v>
      </c>
      <c r="F3539" s="2">
        <v>43614</v>
      </c>
      <c r="G3539" s="2">
        <v>35033</v>
      </c>
      <c r="H3539" s="4">
        <v>58671</v>
      </c>
      <c r="I3539" s="4">
        <v>11897</v>
      </c>
      <c r="J3539" s="4">
        <f>Table1[[#This Row],[Basic Salary]]+Table1[[#This Row],[Bonus]]</f>
        <v>70568</v>
      </c>
      <c r="K3539">
        <v>98</v>
      </c>
      <c r="L3539">
        <v>77</v>
      </c>
      <c r="M3539" t="s">
        <v>23</v>
      </c>
      <c r="N3539">
        <v>109</v>
      </c>
    </row>
    <row r="3540" spans="1:14" x14ac:dyDescent="0.35">
      <c r="A3540" t="s">
        <v>2280</v>
      </c>
      <c r="B3540" t="s">
        <v>62</v>
      </c>
      <c r="C3540" t="s">
        <v>21</v>
      </c>
      <c r="D3540" t="s">
        <v>40</v>
      </c>
      <c r="E3540" t="s">
        <v>17</v>
      </c>
      <c r="F3540" s="2">
        <v>44699</v>
      </c>
      <c r="G3540" s="2">
        <v>32648</v>
      </c>
      <c r="H3540" s="4">
        <v>45966</v>
      </c>
      <c r="I3540" s="4">
        <v>24586</v>
      </c>
      <c r="J3540" s="4">
        <f>Table1[[#This Row],[Basic Salary]]+Table1[[#This Row],[Bonus]]</f>
        <v>70552</v>
      </c>
      <c r="K3540">
        <v>80</v>
      </c>
      <c r="L3540">
        <v>66</v>
      </c>
      <c r="M3540" t="s">
        <v>37</v>
      </c>
      <c r="N3540">
        <v>109</v>
      </c>
    </row>
    <row r="3541" spans="1:14" x14ac:dyDescent="0.35">
      <c r="A3541" t="s">
        <v>4599</v>
      </c>
      <c r="B3541" t="s">
        <v>93</v>
      </c>
      <c r="C3541" t="s">
        <v>15</v>
      </c>
      <c r="D3541" t="s">
        <v>16</v>
      </c>
      <c r="E3541" t="s">
        <v>30</v>
      </c>
      <c r="F3541" s="2">
        <v>43380</v>
      </c>
      <c r="G3541" s="2">
        <v>38264</v>
      </c>
      <c r="H3541" s="4">
        <v>64435</v>
      </c>
      <c r="I3541" s="4">
        <v>6111</v>
      </c>
      <c r="J3541" s="4">
        <f>Table1[[#This Row],[Basic Salary]]+Table1[[#This Row],[Bonus]]</f>
        <v>70546</v>
      </c>
      <c r="K3541">
        <v>95</v>
      </c>
      <c r="L3541">
        <v>77</v>
      </c>
      <c r="M3541" t="s">
        <v>37</v>
      </c>
      <c r="N3541">
        <v>105</v>
      </c>
    </row>
    <row r="3542" spans="1:14" x14ac:dyDescent="0.35">
      <c r="A3542" t="s">
        <v>1455</v>
      </c>
      <c r="B3542" t="s">
        <v>20</v>
      </c>
      <c r="C3542" t="s">
        <v>15</v>
      </c>
      <c r="D3542" t="s">
        <v>40</v>
      </c>
      <c r="E3542" t="s">
        <v>51</v>
      </c>
      <c r="F3542" s="2">
        <v>44146</v>
      </c>
      <c r="G3542" s="2">
        <v>33283</v>
      </c>
      <c r="H3542" s="4">
        <v>57072</v>
      </c>
      <c r="I3542" s="4">
        <v>13390</v>
      </c>
      <c r="J3542" s="4">
        <f>Table1[[#This Row],[Basic Salary]]+Table1[[#This Row],[Bonus]]</f>
        <v>70462</v>
      </c>
      <c r="K3542">
        <v>71</v>
      </c>
      <c r="L3542">
        <v>84</v>
      </c>
      <c r="M3542" t="s">
        <v>18</v>
      </c>
      <c r="N3542">
        <v>108</v>
      </c>
    </row>
    <row r="3543" spans="1:14" x14ac:dyDescent="0.35">
      <c r="A3543" t="s">
        <v>3877</v>
      </c>
      <c r="B3543" t="s">
        <v>62</v>
      </c>
      <c r="C3543" t="s">
        <v>21</v>
      </c>
      <c r="D3543" t="s">
        <v>40</v>
      </c>
      <c r="E3543" t="s">
        <v>26</v>
      </c>
      <c r="F3543" s="2">
        <v>44914</v>
      </c>
      <c r="G3543" s="2">
        <v>32576</v>
      </c>
      <c r="H3543" s="4">
        <v>49401</v>
      </c>
      <c r="I3543" s="4">
        <v>21055</v>
      </c>
      <c r="J3543" s="4">
        <f>Table1[[#This Row],[Basic Salary]]+Table1[[#This Row],[Bonus]]</f>
        <v>70456</v>
      </c>
      <c r="K3543">
        <v>97</v>
      </c>
      <c r="L3543">
        <v>84</v>
      </c>
      <c r="M3543" t="s">
        <v>18</v>
      </c>
      <c r="N3543">
        <v>102</v>
      </c>
    </row>
    <row r="3544" spans="1:14" x14ac:dyDescent="0.35">
      <c r="A3544" t="s">
        <v>3367</v>
      </c>
      <c r="B3544" t="s">
        <v>71</v>
      </c>
      <c r="C3544" t="s">
        <v>15</v>
      </c>
      <c r="D3544" t="s">
        <v>46</v>
      </c>
      <c r="E3544" t="s">
        <v>51</v>
      </c>
      <c r="F3544" s="2">
        <v>45299</v>
      </c>
      <c r="G3544" s="2">
        <v>39307</v>
      </c>
      <c r="H3544" s="4">
        <v>41409</v>
      </c>
      <c r="I3544" s="4">
        <v>29039</v>
      </c>
      <c r="J3544" s="4">
        <f>Table1[[#This Row],[Basic Salary]]+Table1[[#This Row],[Bonus]]</f>
        <v>70448</v>
      </c>
      <c r="K3544">
        <v>80</v>
      </c>
      <c r="L3544">
        <v>94</v>
      </c>
      <c r="M3544" t="s">
        <v>27</v>
      </c>
      <c r="N3544">
        <v>120</v>
      </c>
    </row>
    <row r="3545" spans="1:14" x14ac:dyDescent="0.35">
      <c r="A3545" t="s">
        <v>3914</v>
      </c>
      <c r="B3545" t="s">
        <v>93</v>
      </c>
      <c r="C3545" t="s">
        <v>15</v>
      </c>
      <c r="D3545" t="s">
        <v>81</v>
      </c>
      <c r="E3545" t="s">
        <v>17</v>
      </c>
      <c r="F3545" s="2">
        <v>44416</v>
      </c>
      <c r="G3545" s="2">
        <v>36825</v>
      </c>
      <c r="H3545" s="4">
        <v>42580</v>
      </c>
      <c r="I3545" s="4">
        <v>27860</v>
      </c>
      <c r="J3545" s="4">
        <f>Table1[[#This Row],[Basic Salary]]+Table1[[#This Row],[Bonus]]</f>
        <v>70440</v>
      </c>
      <c r="K3545">
        <v>84</v>
      </c>
      <c r="L3545">
        <v>72</v>
      </c>
      <c r="M3545" t="s">
        <v>37</v>
      </c>
      <c r="N3545">
        <v>104</v>
      </c>
    </row>
    <row r="3546" spans="1:14" x14ac:dyDescent="0.35">
      <c r="A3546" t="s">
        <v>2066</v>
      </c>
      <c r="B3546" t="s">
        <v>87</v>
      </c>
      <c r="C3546" t="s">
        <v>15</v>
      </c>
      <c r="D3546" t="s">
        <v>25</v>
      </c>
      <c r="E3546" t="s">
        <v>22</v>
      </c>
      <c r="F3546" s="2">
        <v>42840</v>
      </c>
      <c r="G3546" s="2">
        <v>37884</v>
      </c>
      <c r="H3546" s="4">
        <v>57929</v>
      </c>
      <c r="I3546" s="4">
        <v>12497</v>
      </c>
      <c r="J3546" s="4">
        <f>Table1[[#This Row],[Basic Salary]]+Table1[[#This Row],[Bonus]]</f>
        <v>70426</v>
      </c>
      <c r="K3546">
        <v>90</v>
      </c>
      <c r="L3546">
        <v>61</v>
      </c>
      <c r="M3546" t="s">
        <v>37</v>
      </c>
      <c r="N3546">
        <v>114</v>
      </c>
    </row>
    <row r="3547" spans="1:14" x14ac:dyDescent="0.35">
      <c r="A3547" t="s">
        <v>556</v>
      </c>
      <c r="B3547" t="s">
        <v>60</v>
      </c>
      <c r="C3547" t="s">
        <v>21</v>
      </c>
      <c r="D3547" t="s">
        <v>81</v>
      </c>
      <c r="E3547" t="s">
        <v>30</v>
      </c>
      <c r="F3547" s="2">
        <v>42931</v>
      </c>
      <c r="G3547" s="2">
        <v>39155</v>
      </c>
      <c r="H3547" s="4">
        <v>50496</v>
      </c>
      <c r="I3547" s="4">
        <v>19901</v>
      </c>
      <c r="J3547" s="4">
        <f>Table1[[#This Row],[Basic Salary]]+Table1[[#This Row],[Bonus]]</f>
        <v>70397</v>
      </c>
      <c r="K3547">
        <v>85</v>
      </c>
      <c r="L3547">
        <v>76</v>
      </c>
      <c r="M3547" t="s">
        <v>53</v>
      </c>
      <c r="N3547">
        <v>109</v>
      </c>
    </row>
    <row r="3548" spans="1:14" x14ac:dyDescent="0.35">
      <c r="A3548" t="s">
        <v>3782</v>
      </c>
      <c r="B3548" t="s">
        <v>93</v>
      </c>
      <c r="C3548" t="s">
        <v>21</v>
      </c>
      <c r="D3548" t="s">
        <v>16</v>
      </c>
      <c r="E3548" t="s">
        <v>22</v>
      </c>
      <c r="F3548" s="2">
        <v>45285</v>
      </c>
      <c r="G3548" s="2">
        <v>32190</v>
      </c>
      <c r="H3548" s="4">
        <v>50384</v>
      </c>
      <c r="I3548" s="4">
        <v>20010</v>
      </c>
      <c r="J3548" s="4">
        <f>Table1[[#This Row],[Basic Salary]]+Table1[[#This Row],[Bonus]]</f>
        <v>70394</v>
      </c>
      <c r="K3548">
        <v>71</v>
      </c>
      <c r="L3548">
        <v>67</v>
      </c>
      <c r="M3548" t="s">
        <v>31</v>
      </c>
      <c r="N3548">
        <v>108</v>
      </c>
    </row>
    <row r="3549" spans="1:14" x14ac:dyDescent="0.35">
      <c r="A3549" t="s">
        <v>1155</v>
      </c>
      <c r="B3549" t="s">
        <v>85</v>
      </c>
      <c r="C3549" t="s">
        <v>15</v>
      </c>
      <c r="D3549" t="s">
        <v>43</v>
      </c>
      <c r="E3549" t="s">
        <v>65</v>
      </c>
      <c r="F3549" s="2">
        <v>44619</v>
      </c>
      <c r="G3549" s="2">
        <v>29751</v>
      </c>
      <c r="H3549" s="4">
        <v>56501</v>
      </c>
      <c r="I3549" s="4">
        <v>13820</v>
      </c>
      <c r="J3549" s="4">
        <f>Table1[[#This Row],[Basic Salary]]+Table1[[#This Row],[Bonus]]</f>
        <v>70321</v>
      </c>
      <c r="K3549">
        <v>65</v>
      </c>
      <c r="L3549">
        <v>76</v>
      </c>
      <c r="M3549" t="s">
        <v>23</v>
      </c>
      <c r="N3549">
        <v>102</v>
      </c>
    </row>
    <row r="3550" spans="1:14" x14ac:dyDescent="0.35">
      <c r="A3550" t="s">
        <v>2781</v>
      </c>
      <c r="B3550" t="s">
        <v>60</v>
      </c>
      <c r="C3550" t="s">
        <v>15</v>
      </c>
      <c r="D3550" t="s">
        <v>81</v>
      </c>
      <c r="E3550" t="s">
        <v>22</v>
      </c>
      <c r="F3550" s="2">
        <v>45848</v>
      </c>
      <c r="G3550" s="2">
        <v>30284</v>
      </c>
      <c r="H3550" s="4">
        <v>57790</v>
      </c>
      <c r="I3550" s="4">
        <v>12498</v>
      </c>
      <c r="J3550" s="4">
        <f>Table1[[#This Row],[Basic Salary]]+Table1[[#This Row],[Bonus]]</f>
        <v>70288</v>
      </c>
      <c r="K3550">
        <v>87</v>
      </c>
      <c r="L3550">
        <v>70</v>
      </c>
      <c r="M3550" t="s">
        <v>23</v>
      </c>
      <c r="N3550">
        <v>114</v>
      </c>
    </row>
    <row r="3551" spans="1:14" x14ac:dyDescent="0.35">
      <c r="A3551" t="s">
        <v>306</v>
      </c>
      <c r="B3551" t="s">
        <v>42</v>
      </c>
      <c r="C3551" t="s">
        <v>15</v>
      </c>
      <c r="D3551" t="s">
        <v>40</v>
      </c>
      <c r="E3551" t="s">
        <v>65</v>
      </c>
      <c r="F3551" s="2">
        <v>45566</v>
      </c>
      <c r="G3551" s="2">
        <v>34676</v>
      </c>
      <c r="H3551" s="4">
        <v>64739</v>
      </c>
      <c r="I3551" s="4">
        <v>5502</v>
      </c>
      <c r="J3551" s="4">
        <f>Table1[[#This Row],[Basic Salary]]+Table1[[#This Row],[Bonus]]</f>
        <v>70241</v>
      </c>
      <c r="K3551">
        <v>73</v>
      </c>
      <c r="L3551">
        <v>99</v>
      </c>
      <c r="M3551" t="s">
        <v>37</v>
      </c>
      <c r="N3551">
        <v>104</v>
      </c>
    </row>
    <row r="3552" spans="1:14" x14ac:dyDescent="0.35">
      <c r="A3552" t="s">
        <v>2699</v>
      </c>
      <c r="B3552" t="s">
        <v>14</v>
      </c>
      <c r="C3552" t="s">
        <v>21</v>
      </c>
      <c r="D3552" t="s">
        <v>16</v>
      </c>
      <c r="E3552" t="s">
        <v>30</v>
      </c>
      <c r="F3552" s="2">
        <v>44697</v>
      </c>
      <c r="G3552" s="2">
        <v>38177</v>
      </c>
      <c r="H3552" s="4">
        <v>63027</v>
      </c>
      <c r="I3552" s="4">
        <v>7208</v>
      </c>
      <c r="J3552" s="4">
        <f>Table1[[#This Row],[Basic Salary]]+Table1[[#This Row],[Bonus]]</f>
        <v>70235</v>
      </c>
      <c r="K3552">
        <v>84</v>
      </c>
      <c r="L3552">
        <v>73</v>
      </c>
      <c r="M3552" t="s">
        <v>53</v>
      </c>
      <c r="N3552">
        <v>113</v>
      </c>
    </row>
    <row r="3553" spans="1:14" x14ac:dyDescent="0.35">
      <c r="A3553" t="s">
        <v>1757</v>
      </c>
      <c r="B3553" t="s">
        <v>89</v>
      </c>
      <c r="C3553" t="s">
        <v>21</v>
      </c>
      <c r="D3553" t="s">
        <v>43</v>
      </c>
      <c r="E3553" t="s">
        <v>65</v>
      </c>
      <c r="F3553" s="2">
        <v>43665</v>
      </c>
      <c r="G3553" s="2">
        <v>36267</v>
      </c>
      <c r="H3553" s="4">
        <v>55816</v>
      </c>
      <c r="I3553" s="4">
        <v>14386</v>
      </c>
      <c r="J3553" s="4">
        <f>Table1[[#This Row],[Basic Salary]]+Table1[[#This Row],[Bonus]]</f>
        <v>70202</v>
      </c>
      <c r="K3553">
        <v>75</v>
      </c>
      <c r="L3553">
        <v>79</v>
      </c>
      <c r="M3553" t="s">
        <v>34</v>
      </c>
      <c r="N3553">
        <v>106</v>
      </c>
    </row>
    <row r="3554" spans="1:14" x14ac:dyDescent="0.35">
      <c r="A3554" t="s">
        <v>1532</v>
      </c>
      <c r="B3554" t="s">
        <v>89</v>
      </c>
      <c r="C3554" t="s">
        <v>15</v>
      </c>
      <c r="D3554" t="s">
        <v>81</v>
      </c>
      <c r="E3554" t="s">
        <v>30</v>
      </c>
      <c r="F3554" s="2">
        <v>44529</v>
      </c>
      <c r="G3554" s="2">
        <v>38039</v>
      </c>
      <c r="H3554" s="4">
        <v>54828</v>
      </c>
      <c r="I3554" s="4">
        <v>15372</v>
      </c>
      <c r="J3554" s="4">
        <f>Table1[[#This Row],[Basic Salary]]+Table1[[#This Row],[Bonus]]</f>
        <v>70200</v>
      </c>
      <c r="K3554">
        <v>79</v>
      </c>
      <c r="L3554">
        <v>46</v>
      </c>
      <c r="M3554" t="s">
        <v>18</v>
      </c>
      <c r="N3554">
        <v>103</v>
      </c>
    </row>
    <row r="3555" spans="1:14" x14ac:dyDescent="0.35">
      <c r="A3555" t="s">
        <v>2371</v>
      </c>
      <c r="B3555" t="s">
        <v>93</v>
      </c>
      <c r="C3555" t="s">
        <v>15</v>
      </c>
      <c r="D3555" t="s">
        <v>81</v>
      </c>
      <c r="E3555" t="s">
        <v>65</v>
      </c>
      <c r="F3555" s="2">
        <v>44932</v>
      </c>
      <c r="G3555" s="2">
        <v>36774</v>
      </c>
      <c r="H3555" s="4">
        <v>52077</v>
      </c>
      <c r="I3555" s="4">
        <v>18122</v>
      </c>
      <c r="J3555" s="4">
        <f>Table1[[#This Row],[Basic Salary]]+Table1[[#This Row],[Bonus]]</f>
        <v>70199</v>
      </c>
      <c r="K3555">
        <v>64</v>
      </c>
      <c r="L3555">
        <v>97</v>
      </c>
      <c r="M3555" t="s">
        <v>31</v>
      </c>
      <c r="N3555">
        <v>117</v>
      </c>
    </row>
    <row r="3556" spans="1:14" x14ac:dyDescent="0.35">
      <c r="A3556" t="s">
        <v>1255</v>
      </c>
      <c r="B3556" t="s">
        <v>60</v>
      </c>
      <c r="C3556" t="s">
        <v>21</v>
      </c>
      <c r="D3556" t="s">
        <v>33</v>
      </c>
      <c r="E3556" t="s">
        <v>30</v>
      </c>
      <c r="F3556" s="2">
        <v>45545</v>
      </c>
      <c r="G3556" s="2">
        <v>30218</v>
      </c>
      <c r="H3556" s="4">
        <v>40917</v>
      </c>
      <c r="I3556" s="4">
        <v>29263</v>
      </c>
      <c r="J3556" s="4">
        <f>Table1[[#This Row],[Basic Salary]]+Table1[[#This Row],[Bonus]]</f>
        <v>70180</v>
      </c>
      <c r="K3556">
        <v>97</v>
      </c>
      <c r="L3556">
        <v>83</v>
      </c>
      <c r="M3556" t="s">
        <v>23</v>
      </c>
      <c r="N3556">
        <v>102</v>
      </c>
    </row>
    <row r="3557" spans="1:14" x14ac:dyDescent="0.35">
      <c r="A3557" t="s">
        <v>3727</v>
      </c>
      <c r="B3557" t="s">
        <v>42</v>
      </c>
      <c r="C3557" t="s">
        <v>21</v>
      </c>
      <c r="D3557" t="s">
        <v>43</v>
      </c>
      <c r="E3557" t="s">
        <v>30</v>
      </c>
      <c r="F3557" s="2">
        <v>44390</v>
      </c>
      <c r="G3557" s="2">
        <v>29455</v>
      </c>
      <c r="H3557" s="4">
        <v>42662</v>
      </c>
      <c r="I3557" s="4">
        <v>27491</v>
      </c>
      <c r="J3557" s="4">
        <f>Table1[[#This Row],[Basic Salary]]+Table1[[#This Row],[Bonus]]</f>
        <v>70153</v>
      </c>
      <c r="K3557">
        <v>84</v>
      </c>
      <c r="L3557">
        <v>48</v>
      </c>
      <c r="M3557" t="s">
        <v>23</v>
      </c>
      <c r="N3557">
        <v>115</v>
      </c>
    </row>
    <row r="3558" spans="1:14" x14ac:dyDescent="0.35">
      <c r="A3558" t="s">
        <v>1704</v>
      </c>
      <c r="B3558" t="s">
        <v>29</v>
      </c>
      <c r="C3558" t="s">
        <v>21</v>
      </c>
      <c r="D3558" t="s">
        <v>81</v>
      </c>
      <c r="E3558" t="s">
        <v>30</v>
      </c>
      <c r="F3558" s="2">
        <v>44439</v>
      </c>
      <c r="G3558" s="2">
        <v>37634</v>
      </c>
      <c r="H3558" s="4">
        <v>54863</v>
      </c>
      <c r="I3558" s="4">
        <v>15258</v>
      </c>
      <c r="J3558" s="4">
        <f>Table1[[#This Row],[Basic Salary]]+Table1[[#This Row],[Bonus]]</f>
        <v>70121</v>
      </c>
      <c r="K3558">
        <v>80</v>
      </c>
      <c r="L3558">
        <v>98</v>
      </c>
      <c r="M3558" t="s">
        <v>37</v>
      </c>
      <c r="N3558">
        <v>119</v>
      </c>
    </row>
    <row r="3559" spans="1:14" x14ac:dyDescent="0.35">
      <c r="A3559" t="s">
        <v>1487</v>
      </c>
      <c r="B3559" t="s">
        <v>77</v>
      </c>
      <c r="C3559" t="s">
        <v>21</v>
      </c>
      <c r="D3559" t="s">
        <v>25</v>
      </c>
      <c r="E3559" t="s">
        <v>26</v>
      </c>
      <c r="F3559" s="2">
        <v>43115</v>
      </c>
      <c r="G3559" s="2">
        <v>33038</v>
      </c>
      <c r="H3559" s="4">
        <v>53473</v>
      </c>
      <c r="I3559" s="4">
        <v>16643</v>
      </c>
      <c r="J3559" s="4">
        <f>Table1[[#This Row],[Basic Salary]]+Table1[[#This Row],[Bonus]]</f>
        <v>70116</v>
      </c>
      <c r="K3559">
        <v>61</v>
      </c>
      <c r="L3559">
        <v>48</v>
      </c>
      <c r="M3559" t="s">
        <v>27</v>
      </c>
      <c r="N3559">
        <v>104</v>
      </c>
    </row>
    <row r="3560" spans="1:14" x14ac:dyDescent="0.35">
      <c r="A3560" t="s">
        <v>4541</v>
      </c>
      <c r="B3560" t="s">
        <v>20</v>
      </c>
      <c r="C3560" t="s">
        <v>15</v>
      </c>
      <c r="D3560" t="s">
        <v>40</v>
      </c>
      <c r="E3560" t="s">
        <v>51</v>
      </c>
      <c r="F3560" s="2">
        <v>45463</v>
      </c>
      <c r="G3560" s="2">
        <v>37998</v>
      </c>
      <c r="H3560" s="4">
        <v>62634</v>
      </c>
      <c r="I3560" s="4">
        <v>7481</v>
      </c>
      <c r="J3560" s="4">
        <f>Table1[[#This Row],[Basic Salary]]+Table1[[#This Row],[Bonus]]</f>
        <v>70115</v>
      </c>
      <c r="K3560">
        <v>83</v>
      </c>
      <c r="L3560">
        <v>71</v>
      </c>
      <c r="M3560" t="s">
        <v>27</v>
      </c>
      <c r="N3560">
        <v>103</v>
      </c>
    </row>
    <row r="3561" spans="1:14" x14ac:dyDescent="0.35">
      <c r="A3561" t="s">
        <v>251</v>
      </c>
      <c r="B3561" t="s">
        <v>20</v>
      </c>
      <c r="C3561" t="s">
        <v>21</v>
      </c>
      <c r="D3561" t="s">
        <v>25</v>
      </c>
      <c r="E3561" t="s">
        <v>17</v>
      </c>
      <c r="F3561" s="2">
        <v>45922</v>
      </c>
      <c r="G3561" s="2">
        <v>38245</v>
      </c>
      <c r="H3561" s="4">
        <v>60972</v>
      </c>
      <c r="I3561" s="4">
        <v>9101</v>
      </c>
      <c r="J3561" s="4">
        <f>Table1[[#This Row],[Basic Salary]]+Table1[[#This Row],[Bonus]]</f>
        <v>70073</v>
      </c>
      <c r="K3561">
        <v>100</v>
      </c>
      <c r="L3561">
        <v>59</v>
      </c>
      <c r="M3561" t="s">
        <v>23</v>
      </c>
      <c r="N3561">
        <v>118</v>
      </c>
    </row>
    <row r="3562" spans="1:14" x14ac:dyDescent="0.35">
      <c r="A3562" t="s">
        <v>567</v>
      </c>
      <c r="B3562" t="s">
        <v>75</v>
      </c>
      <c r="C3562" t="s">
        <v>21</v>
      </c>
      <c r="D3562" t="s">
        <v>33</v>
      </c>
      <c r="E3562" t="s">
        <v>22</v>
      </c>
      <c r="F3562" s="2">
        <v>42053</v>
      </c>
      <c r="G3562" s="2">
        <v>40265</v>
      </c>
      <c r="H3562" s="4">
        <v>52623</v>
      </c>
      <c r="I3562" s="4">
        <v>17433</v>
      </c>
      <c r="J3562" s="4">
        <f>Table1[[#This Row],[Basic Salary]]+Table1[[#This Row],[Bonus]]</f>
        <v>70056</v>
      </c>
      <c r="K3562">
        <v>97</v>
      </c>
      <c r="L3562">
        <v>46</v>
      </c>
      <c r="M3562" t="s">
        <v>31</v>
      </c>
      <c r="N3562">
        <v>112</v>
      </c>
    </row>
    <row r="3563" spans="1:14" x14ac:dyDescent="0.35">
      <c r="A3563" t="s">
        <v>2804</v>
      </c>
      <c r="B3563" t="s">
        <v>14</v>
      </c>
      <c r="C3563" t="s">
        <v>21</v>
      </c>
      <c r="D3563" t="s">
        <v>25</v>
      </c>
      <c r="E3563" t="s">
        <v>17</v>
      </c>
      <c r="F3563" s="2">
        <v>44566</v>
      </c>
      <c r="G3563" s="2">
        <v>38183</v>
      </c>
      <c r="H3563" s="4">
        <v>54439</v>
      </c>
      <c r="I3563" s="4">
        <v>15616</v>
      </c>
      <c r="J3563" s="4">
        <f>Table1[[#This Row],[Basic Salary]]+Table1[[#This Row],[Bonus]]</f>
        <v>70055</v>
      </c>
      <c r="K3563">
        <v>77</v>
      </c>
      <c r="L3563">
        <v>53</v>
      </c>
      <c r="M3563" t="s">
        <v>18</v>
      </c>
      <c r="N3563">
        <v>110</v>
      </c>
    </row>
    <row r="3564" spans="1:14" x14ac:dyDescent="0.35">
      <c r="A3564" t="s">
        <v>2020</v>
      </c>
      <c r="B3564" t="s">
        <v>71</v>
      </c>
      <c r="C3564" t="s">
        <v>21</v>
      </c>
      <c r="D3564" t="s">
        <v>46</v>
      </c>
      <c r="E3564" t="s">
        <v>22</v>
      </c>
      <c r="F3564" s="2">
        <v>42279</v>
      </c>
      <c r="G3564" s="2">
        <v>40878</v>
      </c>
      <c r="H3564" s="4">
        <v>59617</v>
      </c>
      <c r="I3564" s="4">
        <v>10411</v>
      </c>
      <c r="J3564" s="4">
        <f>Table1[[#This Row],[Basic Salary]]+Table1[[#This Row],[Bonus]]</f>
        <v>70028</v>
      </c>
      <c r="K3564">
        <v>87</v>
      </c>
      <c r="L3564">
        <v>94</v>
      </c>
      <c r="M3564" t="s">
        <v>18</v>
      </c>
      <c r="N3564">
        <v>105</v>
      </c>
    </row>
    <row r="3565" spans="1:14" x14ac:dyDescent="0.35">
      <c r="A3565" t="s">
        <v>1392</v>
      </c>
      <c r="B3565" t="s">
        <v>29</v>
      </c>
      <c r="C3565" t="s">
        <v>15</v>
      </c>
      <c r="D3565" t="s">
        <v>16</v>
      </c>
      <c r="E3565" t="s">
        <v>51</v>
      </c>
      <c r="F3565" s="2">
        <v>44701</v>
      </c>
      <c r="G3565" s="2">
        <v>39561</v>
      </c>
      <c r="H3565" s="4">
        <v>49435</v>
      </c>
      <c r="I3565" s="4">
        <v>20571</v>
      </c>
      <c r="J3565" s="4">
        <f>Table1[[#This Row],[Basic Salary]]+Table1[[#This Row],[Bonus]]</f>
        <v>70006</v>
      </c>
      <c r="K3565">
        <v>68</v>
      </c>
      <c r="L3565">
        <v>69</v>
      </c>
      <c r="M3565" t="s">
        <v>23</v>
      </c>
      <c r="N3565">
        <v>111</v>
      </c>
    </row>
    <row r="3566" spans="1:14" x14ac:dyDescent="0.35">
      <c r="A3566" t="s">
        <v>1157</v>
      </c>
      <c r="B3566" t="s">
        <v>57</v>
      </c>
      <c r="C3566" t="s">
        <v>15</v>
      </c>
      <c r="D3566" t="s">
        <v>81</v>
      </c>
      <c r="E3566" t="s">
        <v>26</v>
      </c>
      <c r="F3566" s="2">
        <v>44977</v>
      </c>
      <c r="G3566" s="2">
        <v>35051</v>
      </c>
      <c r="H3566" s="4">
        <v>41976</v>
      </c>
      <c r="I3566" s="4">
        <v>28024</v>
      </c>
      <c r="J3566" s="4">
        <f>Table1[[#This Row],[Basic Salary]]+Table1[[#This Row],[Bonus]]</f>
        <v>70000</v>
      </c>
      <c r="K3566">
        <v>66</v>
      </c>
      <c r="L3566">
        <v>61</v>
      </c>
      <c r="M3566" t="s">
        <v>27</v>
      </c>
      <c r="N3566">
        <v>117</v>
      </c>
    </row>
    <row r="3567" spans="1:14" x14ac:dyDescent="0.35">
      <c r="A3567" t="s">
        <v>3217</v>
      </c>
      <c r="B3567" t="s">
        <v>69</v>
      </c>
      <c r="C3567" t="s">
        <v>21</v>
      </c>
      <c r="D3567" t="s">
        <v>40</v>
      </c>
      <c r="E3567" t="s">
        <v>17</v>
      </c>
      <c r="F3567" s="2">
        <v>43028</v>
      </c>
      <c r="G3567" s="2">
        <v>35003</v>
      </c>
      <c r="H3567" s="4">
        <v>50944</v>
      </c>
      <c r="I3567" s="4">
        <v>19039</v>
      </c>
      <c r="J3567" s="4">
        <f>Table1[[#This Row],[Basic Salary]]+Table1[[#This Row],[Bonus]]</f>
        <v>69983</v>
      </c>
      <c r="K3567">
        <v>91</v>
      </c>
      <c r="L3567">
        <v>55</v>
      </c>
      <c r="M3567" t="s">
        <v>31</v>
      </c>
      <c r="N3567">
        <v>112</v>
      </c>
    </row>
    <row r="3568" spans="1:14" x14ac:dyDescent="0.35">
      <c r="A3568" t="s">
        <v>2274</v>
      </c>
      <c r="B3568" t="s">
        <v>62</v>
      </c>
      <c r="C3568" t="s">
        <v>15</v>
      </c>
      <c r="D3568" t="s">
        <v>40</v>
      </c>
      <c r="E3568" t="s">
        <v>26</v>
      </c>
      <c r="F3568" s="2">
        <v>45070</v>
      </c>
      <c r="G3568" s="2">
        <v>33391</v>
      </c>
      <c r="H3568" s="4">
        <v>57738</v>
      </c>
      <c r="I3568" s="4">
        <v>12219</v>
      </c>
      <c r="J3568" s="4">
        <f>Table1[[#This Row],[Basic Salary]]+Table1[[#This Row],[Bonus]]</f>
        <v>69957</v>
      </c>
      <c r="K3568">
        <v>95</v>
      </c>
      <c r="L3568">
        <v>69</v>
      </c>
      <c r="M3568" t="s">
        <v>37</v>
      </c>
      <c r="N3568">
        <v>106</v>
      </c>
    </row>
    <row r="3569" spans="1:14" x14ac:dyDescent="0.35">
      <c r="A3569" t="s">
        <v>203</v>
      </c>
      <c r="B3569" t="s">
        <v>39</v>
      </c>
      <c r="C3569" t="s">
        <v>15</v>
      </c>
      <c r="D3569" t="s">
        <v>40</v>
      </c>
      <c r="E3569" t="s">
        <v>30</v>
      </c>
      <c r="F3569" s="2">
        <v>45059</v>
      </c>
      <c r="G3569" s="2">
        <v>34783</v>
      </c>
      <c r="H3569" s="4">
        <v>54041</v>
      </c>
      <c r="I3569" s="4">
        <v>15913</v>
      </c>
      <c r="J3569" s="4">
        <f>Table1[[#This Row],[Basic Salary]]+Table1[[#This Row],[Bonus]]</f>
        <v>69954</v>
      </c>
      <c r="K3569">
        <v>70</v>
      </c>
      <c r="L3569">
        <v>44</v>
      </c>
      <c r="M3569" t="s">
        <v>23</v>
      </c>
      <c r="N3569">
        <v>104</v>
      </c>
    </row>
    <row r="3570" spans="1:14" x14ac:dyDescent="0.35">
      <c r="A3570" t="s">
        <v>2065</v>
      </c>
      <c r="B3570" t="s">
        <v>129</v>
      </c>
      <c r="C3570" t="s">
        <v>21</v>
      </c>
      <c r="D3570" t="s">
        <v>40</v>
      </c>
      <c r="E3570" t="s">
        <v>65</v>
      </c>
      <c r="F3570" s="2">
        <v>44947</v>
      </c>
      <c r="G3570" s="2">
        <v>35914</v>
      </c>
      <c r="H3570" s="4">
        <v>59487</v>
      </c>
      <c r="I3570" s="4">
        <v>10377</v>
      </c>
      <c r="J3570" s="4">
        <f>Table1[[#This Row],[Basic Salary]]+Table1[[#This Row],[Bonus]]</f>
        <v>69864</v>
      </c>
      <c r="K3570">
        <v>100</v>
      </c>
      <c r="L3570">
        <v>91</v>
      </c>
      <c r="M3570" t="s">
        <v>27</v>
      </c>
      <c r="N3570">
        <v>103</v>
      </c>
    </row>
    <row r="3571" spans="1:14" x14ac:dyDescent="0.35">
      <c r="A3571" t="s">
        <v>63</v>
      </c>
      <c r="B3571" t="s">
        <v>42</v>
      </c>
      <c r="C3571" t="s">
        <v>21</v>
      </c>
      <c r="D3571" t="s">
        <v>40</v>
      </c>
      <c r="E3571" t="s">
        <v>51</v>
      </c>
      <c r="F3571" s="2">
        <v>43854</v>
      </c>
      <c r="G3571" s="2">
        <v>31203</v>
      </c>
      <c r="H3571" s="4">
        <v>57493</v>
      </c>
      <c r="I3571" s="4">
        <v>12362</v>
      </c>
      <c r="J3571" s="4">
        <f>Table1[[#This Row],[Basic Salary]]+Table1[[#This Row],[Bonus]]</f>
        <v>69855</v>
      </c>
      <c r="K3571">
        <v>64</v>
      </c>
      <c r="L3571">
        <v>61</v>
      </c>
      <c r="M3571" t="s">
        <v>53</v>
      </c>
      <c r="N3571">
        <v>119</v>
      </c>
    </row>
    <row r="3572" spans="1:14" x14ac:dyDescent="0.35">
      <c r="A3572" t="s">
        <v>1841</v>
      </c>
      <c r="B3572" t="s">
        <v>87</v>
      </c>
      <c r="C3572" t="s">
        <v>15</v>
      </c>
      <c r="D3572" t="s">
        <v>33</v>
      </c>
      <c r="E3572" t="s">
        <v>17</v>
      </c>
      <c r="F3572" s="2">
        <v>42371</v>
      </c>
      <c r="G3572" s="2">
        <v>37707</v>
      </c>
      <c r="H3572" s="4">
        <v>44375</v>
      </c>
      <c r="I3572" s="4">
        <v>25474</v>
      </c>
      <c r="J3572" s="4">
        <f>Table1[[#This Row],[Basic Salary]]+Table1[[#This Row],[Bonus]]</f>
        <v>69849</v>
      </c>
      <c r="K3572">
        <v>88</v>
      </c>
      <c r="L3572">
        <v>44</v>
      </c>
      <c r="M3572" t="s">
        <v>27</v>
      </c>
      <c r="N3572">
        <v>118</v>
      </c>
    </row>
    <row r="3573" spans="1:14" x14ac:dyDescent="0.35">
      <c r="A3573" t="s">
        <v>2888</v>
      </c>
      <c r="B3573" t="s">
        <v>69</v>
      </c>
      <c r="C3573" t="s">
        <v>15</v>
      </c>
      <c r="D3573" t="s">
        <v>40</v>
      </c>
      <c r="E3573" t="s">
        <v>22</v>
      </c>
      <c r="F3573" s="2">
        <v>42345</v>
      </c>
      <c r="G3573" s="2">
        <v>33907</v>
      </c>
      <c r="H3573" s="4">
        <v>44952</v>
      </c>
      <c r="I3573" s="4">
        <v>24866</v>
      </c>
      <c r="J3573" s="4">
        <f>Table1[[#This Row],[Basic Salary]]+Table1[[#This Row],[Bonus]]</f>
        <v>69818</v>
      </c>
      <c r="K3573">
        <v>79</v>
      </c>
      <c r="L3573">
        <v>52</v>
      </c>
      <c r="M3573" t="s">
        <v>53</v>
      </c>
      <c r="N3573">
        <v>102</v>
      </c>
    </row>
    <row r="3574" spans="1:14" x14ac:dyDescent="0.35">
      <c r="A3574" t="s">
        <v>494</v>
      </c>
      <c r="B3574" t="s">
        <v>42</v>
      </c>
      <c r="C3574" t="s">
        <v>21</v>
      </c>
      <c r="D3574" t="s">
        <v>33</v>
      </c>
      <c r="E3574" t="s">
        <v>65</v>
      </c>
      <c r="F3574" s="2">
        <v>44914</v>
      </c>
      <c r="G3574" s="2">
        <v>39872</v>
      </c>
      <c r="H3574" s="4">
        <v>48306</v>
      </c>
      <c r="I3574" s="4">
        <v>21511</v>
      </c>
      <c r="J3574" s="4">
        <f>Table1[[#This Row],[Basic Salary]]+Table1[[#This Row],[Bonus]]</f>
        <v>69817</v>
      </c>
      <c r="K3574">
        <v>94</v>
      </c>
      <c r="L3574">
        <v>84</v>
      </c>
      <c r="M3574" t="s">
        <v>18</v>
      </c>
      <c r="N3574">
        <v>111</v>
      </c>
    </row>
    <row r="3575" spans="1:14" x14ac:dyDescent="0.35">
      <c r="A3575" t="s">
        <v>3455</v>
      </c>
      <c r="B3575" t="s">
        <v>129</v>
      </c>
      <c r="C3575" t="s">
        <v>21</v>
      </c>
      <c r="D3575" t="s">
        <v>81</v>
      </c>
      <c r="E3575" t="s">
        <v>26</v>
      </c>
      <c r="F3575" s="2">
        <v>45701</v>
      </c>
      <c r="G3575" s="2">
        <v>30954</v>
      </c>
      <c r="H3575" s="4">
        <v>40313</v>
      </c>
      <c r="I3575" s="4">
        <v>29500</v>
      </c>
      <c r="J3575" s="4">
        <f>Table1[[#This Row],[Basic Salary]]+Table1[[#This Row],[Bonus]]</f>
        <v>69813</v>
      </c>
      <c r="K3575">
        <v>75</v>
      </c>
      <c r="L3575">
        <v>86</v>
      </c>
      <c r="M3575" t="s">
        <v>34</v>
      </c>
      <c r="N3575">
        <v>119</v>
      </c>
    </row>
    <row r="3576" spans="1:14" x14ac:dyDescent="0.35">
      <c r="A3576" t="s">
        <v>2751</v>
      </c>
      <c r="B3576" t="s">
        <v>129</v>
      </c>
      <c r="C3576" t="s">
        <v>15</v>
      </c>
      <c r="D3576" t="s">
        <v>46</v>
      </c>
      <c r="E3576" t="s">
        <v>26</v>
      </c>
      <c r="F3576" s="2">
        <v>44977</v>
      </c>
      <c r="G3576" s="2">
        <v>36221</v>
      </c>
      <c r="H3576" s="4">
        <v>64080</v>
      </c>
      <c r="I3576" s="4">
        <v>5709</v>
      </c>
      <c r="J3576" s="4">
        <f>Table1[[#This Row],[Basic Salary]]+Table1[[#This Row],[Bonus]]</f>
        <v>69789</v>
      </c>
      <c r="K3576">
        <v>64</v>
      </c>
      <c r="L3576">
        <v>67</v>
      </c>
      <c r="M3576" t="s">
        <v>37</v>
      </c>
      <c r="N3576">
        <v>105</v>
      </c>
    </row>
    <row r="3577" spans="1:14" x14ac:dyDescent="0.35">
      <c r="A3577" t="s">
        <v>797</v>
      </c>
      <c r="B3577" t="s">
        <v>71</v>
      </c>
      <c r="C3577" t="s">
        <v>15</v>
      </c>
      <c r="D3577" t="s">
        <v>25</v>
      </c>
      <c r="E3577" t="s">
        <v>17</v>
      </c>
      <c r="F3577" s="2">
        <v>42588</v>
      </c>
      <c r="G3577" s="2">
        <v>40493</v>
      </c>
      <c r="H3577" s="4">
        <v>54697</v>
      </c>
      <c r="I3577" s="4">
        <v>15073</v>
      </c>
      <c r="J3577" s="4">
        <f>Table1[[#This Row],[Basic Salary]]+Table1[[#This Row],[Bonus]]</f>
        <v>69770</v>
      </c>
      <c r="K3577">
        <v>68</v>
      </c>
      <c r="L3577">
        <v>53</v>
      </c>
      <c r="M3577" t="s">
        <v>37</v>
      </c>
      <c r="N3577">
        <v>103</v>
      </c>
    </row>
    <row r="3578" spans="1:14" x14ac:dyDescent="0.35">
      <c r="A3578" t="s">
        <v>4074</v>
      </c>
      <c r="B3578" t="s">
        <v>69</v>
      </c>
      <c r="C3578" t="s">
        <v>21</v>
      </c>
      <c r="D3578" t="s">
        <v>33</v>
      </c>
      <c r="E3578" t="s">
        <v>26</v>
      </c>
      <c r="F3578" s="2">
        <v>42529</v>
      </c>
      <c r="G3578" s="2">
        <v>36517</v>
      </c>
      <c r="H3578" s="4">
        <v>48328</v>
      </c>
      <c r="I3578" s="4">
        <v>21439</v>
      </c>
      <c r="J3578" s="4">
        <f>Table1[[#This Row],[Basic Salary]]+Table1[[#This Row],[Bonus]]</f>
        <v>69767</v>
      </c>
      <c r="K3578">
        <v>87</v>
      </c>
      <c r="L3578">
        <v>61</v>
      </c>
      <c r="M3578" t="s">
        <v>53</v>
      </c>
      <c r="N3578">
        <v>118</v>
      </c>
    </row>
    <row r="3579" spans="1:14" x14ac:dyDescent="0.35">
      <c r="A3579" t="s">
        <v>4620</v>
      </c>
      <c r="B3579" t="s">
        <v>87</v>
      </c>
      <c r="C3579" t="s">
        <v>15</v>
      </c>
      <c r="D3579" t="s">
        <v>43</v>
      </c>
      <c r="E3579" t="s">
        <v>65</v>
      </c>
      <c r="F3579" s="2">
        <v>45325</v>
      </c>
      <c r="G3579" s="2">
        <v>38192</v>
      </c>
      <c r="H3579" s="4">
        <v>50209</v>
      </c>
      <c r="I3579" s="4">
        <v>19556</v>
      </c>
      <c r="J3579" s="4">
        <f>Table1[[#This Row],[Basic Salary]]+Table1[[#This Row],[Bonus]]</f>
        <v>69765</v>
      </c>
      <c r="K3579">
        <v>75</v>
      </c>
      <c r="L3579">
        <v>78</v>
      </c>
      <c r="M3579" t="s">
        <v>27</v>
      </c>
      <c r="N3579">
        <v>111</v>
      </c>
    </row>
    <row r="3580" spans="1:14" x14ac:dyDescent="0.35">
      <c r="A3580" t="s">
        <v>4220</v>
      </c>
      <c r="B3580" t="s">
        <v>48</v>
      </c>
      <c r="C3580" t="s">
        <v>15</v>
      </c>
      <c r="D3580" t="s">
        <v>46</v>
      </c>
      <c r="E3580" t="s">
        <v>26</v>
      </c>
      <c r="F3580" s="2">
        <v>42872</v>
      </c>
      <c r="G3580" s="2">
        <v>35793</v>
      </c>
      <c r="H3580" s="4">
        <v>47456</v>
      </c>
      <c r="I3580" s="4">
        <v>22307</v>
      </c>
      <c r="J3580" s="4">
        <f>Table1[[#This Row],[Basic Salary]]+Table1[[#This Row],[Bonus]]</f>
        <v>69763</v>
      </c>
      <c r="K3580">
        <v>95</v>
      </c>
      <c r="L3580">
        <v>66</v>
      </c>
      <c r="M3580" t="s">
        <v>37</v>
      </c>
      <c r="N3580">
        <v>107</v>
      </c>
    </row>
    <row r="3581" spans="1:14" x14ac:dyDescent="0.35">
      <c r="A3581" t="s">
        <v>1944</v>
      </c>
      <c r="B3581" t="s">
        <v>93</v>
      </c>
      <c r="C3581" t="s">
        <v>15</v>
      </c>
      <c r="D3581" t="s">
        <v>43</v>
      </c>
      <c r="E3581" t="s">
        <v>17</v>
      </c>
      <c r="F3581" s="2">
        <v>43371</v>
      </c>
      <c r="G3581" s="2">
        <v>38756</v>
      </c>
      <c r="H3581" s="4">
        <v>55935</v>
      </c>
      <c r="I3581" s="4">
        <v>13818</v>
      </c>
      <c r="J3581" s="4">
        <f>Table1[[#This Row],[Basic Salary]]+Table1[[#This Row],[Bonus]]</f>
        <v>69753</v>
      </c>
      <c r="K3581">
        <v>62</v>
      </c>
      <c r="L3581">
        <v>45</v>
      </c>
      <c r="M3581" t="s">
        <v>34</v>
      </c>
      <c r="N3581">
        <v>112</v>
      </c>
    </row>
    <row r="3582" spans="1:14" x14ac:dyDescent="0.35">
      <c r="A3582" t="s">
        <v>804</v>
      </c>
      <c r="B3582" t="s">
        <v>39</v>
      </c>
      <c r="C3582" t="s">
        <v>21</v>
      </c>
      <c r="D3582" t="s">
        <v>25</v>
      </c>
      <c r="E3582" t="s">
        <v>51</v>
      </c>
      <c r="F3582" s="2">
        <v>42937</v>
      </c>
      <c r="G3582" s="2">
        <v>35898</v>
      </c>
      <c r="H3582" s="4">
        <v>39790</v>
      </c>
      <c r="I3582" s="4">
        <v>29949</v>
      </c>
      <c r="J3582" s="4">
        <f>Table1[[#This Row],[Basic Salary]]+Table1[[#This Row],[Bonus]]</f>
        <v>69739</v>
      </c>
      <c r="K3582">
        <v>80</v>
      </c>
      <c r="L3582">
        <v>47</v>
      </c>
      <c r="M3582" t="s">
        <v>27</v>
      </c>
      <c r="N3582">
        <v>104</v>
      </c>
    </row>
    <row r="3583" spans="1:14" x14ac:dyDescent="0.35">
      <c r="A3583" t="s">
        <v>1592</v>
      </c>
      <c r="B3583" t="s">
        <v>57</v>
      </c>
      <c r="C3583" t="s">
        <v>21</v>
      </c>
      <c r="D3583" t="s">
        <v>25</v>
      </c>
      <c r="E3583" t="s">
        <v>26</v>
      </c>
      <c r="F3583" s="2">
        <v>42102</v>
      </c>
      <c r="G3583" s="2">
        <v>40590</v>
      </c>
      <c r="H3583" s="4">
        <v>52060</v>
      </c>
      <c r="I3583" s="4">
        <v>17647</v>
      </c>
      <c r="J3583" s="4">
        <f>Table1[[#This Row],[Basic Salary]]+Table1[[#This Row],[Bonus]]</f>
        <v>69707</v>
      </c>
      <c r="K3583">
        <v>96</v>
      </c>
      <c r="L3583">
        <v>82</v>
      </c>
      <c r="M3583" t="s">
        <v>37</v>
      </c>
      <c r="N3583">
        <v>109</v>
      </c>
    </row>
    <row r="3584" spans="1:14" x14ac:dyDescent="0.35">
      <c r="A3584" t="s">
        <v>2760</v>
      </c>
      <c r="B3584" t="s">
        <v>39</v>
      </c>
      <c r="C3584" t="s">
        <v>15</v>
      </c>
      <c r="D3584" t="s">
        <v>33</v>
      </c>
      <c r="E3584" t="s">
        <v>30</v>
      </c>
      <c r="F3584" s="2">
        <v>45655</v>
      </c>
      <c r="G3584" s="2">
        <v>30841</v>
      </c>
      <c r="H3584" s="4">
        <v>54874</v>
      </c>
      <c r="I3584" s="4">
        <v>14825</v>
      </c>
      <c r="J3584" s="4">
        <f>Table1[[#This Row],[Basic Salary]]+Table1[[#This Row],[Bonus]]</f>
        <v>69699</v>
      </c>
      <c r="K3584">
        <v>77</v>
      </c>
      <c r="L3584">
        <v>82</v>
      </c>
      <c r="M3584" t="s">
        <v>27</v>
      </c>
      <c r="N3584">
        <v>113</v>
      </c>
    </row>
    <row r="3585" spans="1:14" x14ac:dyDescent="0.35">
      <c r="A3585" t="s">
        <v>1894</v>
      </c>
      <c r="B3585" t="s">
        <v>48</v>
      </c>
      <c r="C3585" t="s">
        <v>21</v>
      </c>
      <c r="D3585" t="s">
        <v>33</v>
      </c>
      <c r="E3585" t="s">
        <v>65</v>
      </c>
      <c r="F3585" s="2">
        <v>45685</v>
      </c>
      <c r="G3585" s="2">
        <v>37744</v>
      </c>
      <c r="H3585" s="4">
        <v>43156</v>
      </c>
      <c r="I3585" s="4">
        <v>26537</v>
      </c>
      <c r="J3585" s="4">
        <f>Table1[[#This Row],[Basic Salary]]+Table1[[#This Row],[Bonus]]</f>
        <v>69693</v>
      </c>
      <c r="K3585">
        <v>95</v>
      </c>
      <c r="L3585">
        <v>88</v>
      </c>
      <c r="M3585" t="s">
        <v>53</v>
      </c>
      <c r="N3585">
        <v>110</v>
      </c>
    </row>
    <row r="3586" spans="1:14" x14ac:dyDescent="0.35">
      <c r="A3586" t="s">
        <v>667</v>
      </c>
      <c r="B3586" t="s">
        <v>77</v>
      </c>
      <c r="C3586" t="s">
        <v>15</v>
      </c>
      <c r="D3586" t="s">
        <v>16</v>
      </c>
      <c r="E3586" t="s">
        <v>22</v>
      </c>
      <c r="F3586" s="2">
        <v>43909</v>
      </c>
      <c r="G3586" s="2">
        <v>39468</v>
      </c>
      <c r="H3586" s="4">
        <v>40456</v>
      </c>
      <c r="I3586" s="4">
        <v>29165</v>
      </c>
      <c r="J3586" s="4">
        <f>Table1[[#This Row],[Basic Salary]]+Table1[[#This Row],[Bonus]]</f>
        <v>69621</v>
      </c>
      <c r="K3586">
        <v>73</v>
      </c>
      <c r="L3586">
        <v>91</v>
      </c>
      <c r="M3586" t="s">
        <v>23</v>
      </c>
      <c r="N3586">
        <v>114</v>
      </c>
    </row>
    <row r="3587" spans="1:14" x14ac:dyDescent="0.35">
      <c r="A3587" t="s">
        <v>360</v>
      </c>
      <c r="B3587" t="s">
        <v>87</v>
      </c>
      <c r="C3587" t="s">
        <v>21</v>
      </c>
      <c r="D3587" t="s">
        <v>16</v>
      </c>
      <c r="E3587" t="s">
        <v>30</v>
      </c>
      <c r="F3587" s="2">
        <v>45556</v>
      </c>
      <c r="G3587" s="2">
        <v>39967</v>
      </c>
      <c r="H3587" s="4">
        <v>41631</v>
      </c>
      <c r="I3587" s="4">
        <v>27984</v>
      </c>
      <c r="J3587" s="4">
        <f>Table1[[#This Row],[Basic Salary]]+Table1[[#This Row],[Bonus]]</f>
        <v>69615</v>
      </c>
      <c r="K3587">
        <v>68</v>
      </c>
      <c r="L3587">
        <v>55</v>
      </c>
      <c r="M3587" t="s">
        <v>37</v>
      </c>
      <c r="N3587">
        <v>111</v>
      </c>
    </row>
    <row r="3588" spans="1:14" x14ac:dyDescent="0.35">
      <c r="A3588" t="s">
        <v>3515</v>
      </c>
      <c r="B3588" t="s">
        <v>42</v>
      </c>
      <c r="C3588" t="s">
        <v>21</v>
      </c>
      <c r="D3588" t="s">
        <v>33</v>
      </c>
      <c r="E3588" t="s">
        <v>17</v>
      </c>
      <c r="F3588" s="2">
        <v>42683</v>
      </c>
      <c r="G3588" s="2">
        <v>30141</v>
      </c>
      <c r="H3588" s="4">
        <v>61868</v>
      </c>
      <c r="I3588" s="4">
        <v>7732</v>
      </c>
      <c r="J3588" s="4">
        <f>Table1[[#This Row],[Basic Salary]]+Table1[[#This Row],[Bonus]]</f>
        <v>69600</v>
      </c>
      <c r="K3588">
        <v>85</v>
      </c>
      <c r="L3588">
        <v>58</v>
      </c>
      <c r="M3588" t="s">
        <v>53</v>
      </c>
      <c r="N3588">
        <v>112</v>
      </c>
    </row>
    <row r="3589" spans="1:14" x14ac:dyDescent="0.35">
      <c r="A3589" t="s">
        <v>2214</v>
      </c>
      <c r="B3589" t="s">
        <v>50</v>
      </c>
      <c r="C3589" t="s">
        <v>15</v>
      </c>
      <c r="D3589" t="s">
        <v>81</v>
      </c>
      <c r="E3589" t="s">
        <v>26</v>
      </c>
      <c r="F3589" s="2">
        <v>44805</v>
      </c>
      <c r="G3589" s="2">
        <v>37278</v>
      </c>
      <c r="H3589" s="4">
        <v>61146</v>
      </c>
      <c r="I3589" s="4">
        <v>8425</v>
      </c>
      <c r="J3589" s="4">
        <f>Table1[[#This Row],[Basic Salary]]+Table1[[#This Row],[Bonus]]</f>
        <v>69571</v>
      </c>
      <c r="K3589">
        <v>75</v>
      </c>
      <c r="L3589">
        <v>40</v>
      </c>
      <c r="M3589" t="s">
        <v>27</v>
      </c>
      <c r="N3589">
        <v>111</v>
      </c>
    </row>
    <row r="3590" spans="1:14" x14ac:dyDescent="0.35">
      <c r="A3590" t="s">
        <v>2609</v>
      </c>
      <c r="B3590" t="s">
        <v>39</v>
      </c>
      <c r="C3590" t="s">
        <v>15</v>
      </c>
      <c r="D3590" t="s">
        <v>43</v>
      </c>
      <c r="E3590" t="s">
        <v>17</v>
      </c>
      <c r="F3590" s="2">
        <v>44475</v>
      </c>
      <c r="G3590" s="2">
        <v>38202</v>
      </c>
      <c r="H3590" s="4">
        <v>57499</v>
      </c>
      <c r="I3590" s="4">
        <v>12056</v>
      </c>
      <c r="J3590" s="4">
        <f>Table1[[#This Row],[Basic Salary]]+Table1[[#This Row],[Bonus]]</f>
        <v>69555</v>
      </c>
      <c r="K3590">
        <v>80</v>
      </c>
      <c r="L3590">
        <v>88</v>
      </c>
      <c r="M3590" t="s">
        <v>23</v>
      </c>
      <c r="N3590">
        <v>116</v>
      </c>
    </row>
    <row r="3591" spans="1:14" x14ac:dyDescent="0.35">
      <c r="A3591" t="s">
        <v>1505</v>
      </c>
      <c r="B3591" t="s">
        <v>14</v>
      </c>
      <c r="C3591" t="s">
        <v>15</v>
      </c>
      <c r="D3591" t="s">
        <v>46</v>
      </c>
      <c r="E3591" t="s">
        <v>65</v>
      </c>
      <c r="F3591" s="2">
        <v>42751</v>
      </c>
      <c r="G3591" s="2">
        <v>29455</v>
      </c>
      <c r="H3591" s="4">
        <v>43737</v>
      </c>
      <c r="I3591" s="4">
        <v>25795</v>
      </c>
      <c r="J3591" s="4">
        <f>Table1[[#This Row],[Basic Salary]]+Table1[[#This Row],[Bonus]]</f>
        <v>69532</v>
      </c>
      <c r="K3591">
        <v>62</v>
      </c>
      <c r="L3591">
        <v>93</v>
      </c>
      <c r="M3591" t="s">
        <v>34</v>
      </c>
      <c r="N3591">
        <v>108</v>
      </c>
    </row>
    <row r="3592" spans="1:14" x14ac:dyDescent="0.35">
      <c r="A3592" t="s">
        <v>268</v>
      </c>
      <c r="B3592" t="s">
        <v>29</v>
      </c>
      <c r="C3592" t="s">
        <v>15</v>
      </c>
      <c r="D3592" t="s">
        <v>33</v>
      </c>
      <c r="E3592" t="s">
        <v>22</v>
      </c>
      <c r="F3592" s="2">
        <v>44395</v>
      </c>
      <c r="G3592" s="2">
        <v>37092</v>
      </c>
      <c r="H3592" s="4">
        <v>47349</v>
      </c>
      <c r="I3592" s="4">
        <v>22178</v>
      </c>
      <c r="J3592" s="4">
        <f>Table1[[#This Row],[Basic Salary]]+Table1[[#This Row],[Bonus]]</f>
        <v>69527</v>
      </c>
      <c r="K3592">
        <v>100</v>
      </c>
      <c r="L3592">
        <v>86</v>
      </c>
      <c r="M3592" t="s">
        <v>23</v>
      </c>
      <c r="N3592">
        <v>113</v>
      </c>
    </row>
    <row r="3593" spans="1:14" x14ac:dyDescent="0.35">
      <c r="A3593" t="s">
        <v>2328</v>
      </c>
      <c r="B3593" t="s">
        <v>85</v>
      </c>
      <c r="C3593" t="s">
        <v>15</v>
      </c>
      <c r="D3593" t="s">
        <v>43</v>
      </c>
      <c r="E3593" t="s">
        <v>30</v>
      </c>
      <c r="F3593" s="2">
        <v>45147</v>
      </c>
      <c r="G3593" s="2">
        <v>38483</v>
      </c>
      <c r="H3593" s="4">
        <v>50111</v>
      </c>
      <c r="I3593" s="4">
        <v>19361</v>
      </c>
      <c r="J3593" s="4">
        <f>Table1[[#This Row],[Basic Salary]]+Table1[[#This Row],[Bonus]]</f>
        <v>69472</v>
      </c>
      <c r="K3593">
        <v>94</v>
      </c>
      <c r="L3593">
        <v>82</v>
      </c>
      <c r="M3593" t="s">
        <v>34</v>
      </c>
      <c r="N3593">
        <v>110</v>
      </c>
    </row>
    <row r="3594" spans="1:14" x14ac:dyDescent="0.35">
      <c r="A3594" t="s">
        <v>1117</v>
      </c>
      <c r="B3594" t="s">
        <v>129</v>
      </c>
      <c r="C3594" t="s">
        <v>15</v>
      </c>
      <c r="D3594" t="s">
        <v>43</v>
      </c>
      <c r="E3594" t="s">
        <v>30</v>
      </c>
      <c r="F3594" s="2">
        <v>44858</v>
      </c>
      <c r="G3594" s="2">
        <v>31333</v>
      </c>
      <c r="H3594" s="4">
        <v>62965</v>
      </c>
      <c r="I3594" s="4">
        <v>6489</v>
      </c>
      <c r="J3594" s="4">
        <f>Table1[[#This Row],[Basic Salary]]+Table1[[#This Row],[Bonus]]</f>
        <v>69454</v>
      </c>
      <c r="K3594">
        <v>96</v>
      </c>
      <c r="L3594">
        <v>43</v>
      </c>
      <c r="M3594" t="s">
        <v>34</v>
      </c>
      <c r="N3594">
        <v>107</v>
      </c>
    </row>
    <row r="3595" spans="1:14" x14ac:dyDescent="0.35">
      <c r="A3595" t="s">
        <v>2630</v>
      </c>
      <c r="B3595" t="s">
        <v>20</v>
      </c>
      <c r="C3595" t="s">
        <v>21</v>
      </c>
      <c r="D3595" t="s">
        <v>33</v>
      </c>
      <c r="E3595" t="s">
        <v>65</v>
      </c>
      <c r="F3595" s="2">
        <v>45941</v>
      </c>
      <c r="G3595" s="2">
        <v>39992</v>
      </c>
      <c r="H3595" s="4">
        <v>46818</v>
      </c>
      <c r="I3595" s="4">
        <v>22636</v>
      </c>
      <c r="J3595" s="4">
        <f>Table1[[#This Row],[Basic Salary]]+Table1[[#This Row],[Bonus]]</f>
        <v>69454</v>
      </c>
      <c r="K3595">
        <v>97</v>
      </c>
      <c r="L3595">
        <v>62</v>
      </c>
      <c r="M3595" t="s">
        <v>53</v>
      </c>
      <c r="N3595">
        <v>109</v>
      </c>
    </row>
    <row r="3596" spans="1:14" x14ac:dyDescent="0.35">
      <c r="A3596" t="s">
        <v>382</v>
      </c>
      <c r="B3596" t="s">
        <v>62</v>
      </c>
      <c r="C3596" t="s">
        <v>21</v>
      </c>
      <c r="D3596" t="s">
        <v>81</v>
      </c>
      <c r="E3596" t="s">
        <v>51</v>
      </c>
      <c r="F3596" s="2">
        <v>44123</v>
      </c>
      <c r="G3596" s="2">
        <v>41030</v>
      </c>
      <c r="H3596" s="4">
        <v>58980</v>
      </c>
      <c r="I3596" s="4">
        <v>10471</v>
      </c>
      <c r="J3596" s="4">
        <f>Table1[[#This Row],[Basic Salary]]+Table1[[#This Row],[Bonus]]</f>
        <v>69451</v>
      </c>
      <c r="K3596">
        <v>83</v>
      </c>
      <c r="L3596">
        <v>48</v>
      </c>
      <c r="M3596" t="s">
        <v>18</v>
      </c>
      <c r="N3596">
        <v>109</v>
      </c>
    </row>
    <row r="3597" spans="1:14" x14ac:dyDescent="0.35">
      <c r="A3597" t="s">
        <v>1167</v>
      </c>
      <c r="B3597" t="s">
        <v>129</v>
      </c>
      <c r="C3597" t="s">
        <v>15</v>
      </c>
      <c r="D3597" t="s">
        <v>46</v>
      </c>
      <c r="E3597" t="s">
        <v>22</v>
      </c>
      <c r="F3597" s="2">
        <v>43195</v>
      </c>
      <c r="G3597" s="2">
        <v>35378</v>
      </c>
      <c r="H3597" s="4">
        <v>45736</v>
      </c>
      <c r="I3597" s="4">
        <v>23682</v>
      </c>
      <c r="J3597" s="4">
        <f>Table1[[#This Row],[Basic Salary]]+Table1[[#This Row],[Bonus]]</f>
        <v>69418</v>
      </c>
      <c r="K3597">
        <v>85</v>
      </c>
      <c r="L3597">
        <v>94</v>
      </c>
      <c r="M3597" t="s">
        <v>53</v>
      </c>
      <c r="N3597">
        <v>108</v>
      </c>
    </row>
    <row r="3598" spans="1:14" x14ac:dyDescent="0.35">
      <c r="A3598" t="s">
        <v>4954</v>
      </c>
      <c r="B3598" t="s">
        <v>45</v>
      </c>
      <c r="C3598" t="s">
        <v>15</v>
      </c>
      <c r="D3598" t="s">
        <v>81</v>
      </c>
      <c r="E3598" t="s">
        <v>65</v>
      </c>
      <c r="F3598" s="2">
        <v>45183</v>
      </c>
      <c r="G3598" s="2">
        <v>34076</v>
      </c>
      <c r="H3598" s="4">
        <v>46615</v>
      </c>
      <c r="I3598" s="4">
        <v>22798</v>
      </c>
      <c r="J3598" s="4">
        <f>Table1[[#This Row],[Basic Salary]]+Table1[[#This Row],[Bonus]]</f>
        <v>69413</v>
      </c>
      <c r="K3598">
        <v>98</v>
      </c>
      <c r="L3598">
        <v>40</v>
      </c>
      <c r="M3598" t="s">
        <v>27</v>
      </c>
      <c r="N3598">
        <v>117</v>
      </c>
    </row>
    <row r="3599" spans="1:14" x14ac:dyDescent="0.35">
      <c r="A3599" t="s">
        <v>2832</v>
      </c>
      <c r="B3599" t="s">
        <v>93</v>
      </c>
      <c r="C3599" t="s">
        <v>15</v>
      </c>
      <c r="D3599" t="s">
        <v>33</v>
      </c>
      <c r="E3599" t="s">
        <v>65</v>
      </c>
      <c r="F3599" s="2">
        <v>42342</v>
      </c>
      <c r="G3599" s="2">
        <v>34718</v>
      </c>
      <c r="H3599" s="4">
        <v>53546</v>
      </c>
      <c r="I3599" s="4">
        <v>15862</v>
      </c>
      <c r="J3599" s="4">
        <f>Table1[[#This Row],[Basic Salary]]+Table1[[#This Row],[Bonus]]</f>
        <v>69408</v>
      </c>
      <c r="K3599">
        <v>63</v>
      </c>
      <c r="L3599">
        <v>66</v>
      </c>
      <c r="M3599" t="s">
        <v>23</v>
      </c>
      <c r="N3599">
        <v>114</v>
      </c>
    </row>
    <row r="3600" spans="1:14" x14ac:dyDescent="0.35">
      <c r="A3600" t="s">
        <v>1782</v>
      </c>
      <c r="B3600" t="s">
        <v>89</v>
      </c>
      <c r="C3600" t="s">
        <v>15</v>
      </c>
      <c r="D3600" t="s">
        <v>16</v>
      </c>
      <c r="E3600" t="s">
        <v>65</v>
      </c>
      <c r="F3600" s="2">
        <v>45818</v>
      </c>
      <c r="G3600" s="2">
        <v>41197</v>
      </c>
      <c r="H3600" s="4">
        <v>58841</v>
      </c>
      <c r="I3600" s="4">
        <v>10538</v>
      </c>
      <c r="J3600" s="4">
        <f>Table1[[#This Row],[Basic Salary]]+Table1[[#This Row],[Bonus]]</f>
        <v>69379</v>
      </c>
      <c r="K3600">
        <v>78</v>
      </c>
      <c r="L3600">
        <v>82</v>
      </c>
      <c r="M3600" t="s">
        <v>31</v>
      </c>
      <c r="N3600">
        <v>114</v>
      </c>
    </row>
    <row r="3601" spans="1:14" x14ac:dyDescent="0.35">
      <c r="A3601" t="s">
        <v>789</v>
      </c>
      <c r="B3601" t="s">
        <v>71</v>
      </c>
      <c r="C3601" t="s">
        <v>21</v>
      </c>
      <c r="D3601" t="s">
        <v>43</v>
      </c>
      <c r="E3601" t="s">
        <v>17</v>
      </c>
      <c r="F3601" s="2">
        <v>44361</v>
      </c>
      <c r="G3601" s="2">
        <v>29508</v>
      </c>
      <c r="H3601" s="4">
        <v>59018</v>
      </c>
      <c r="I3601" s="4">
        <v>10336</v>
      </c>
      <c r="J3601" s="4">
        <f>Table1[[#This Row],[Basic Salary]]+Table1[[#This Row],[Bonus]]</f>
        <v>69354</v>
      </c>
      <c r="K3601">
        <v>97</v>
      </c>
      <c r="L3601">
        <v>43</v>
      </c>
      <c r="M3601" t="s">
        <v>37</v>
      </c>
      <c r="N3601">
        <v>111</v>
      </c>
    </row>
    <row r="3602" spans="1:14" x14ac:dyDescent="0.35">
      <c r="A3602" t="s">
        <v>35</v>
      </c>
      <c r="B3602" t="s">
        <v>36</v>
      </c>
      <c r="C3602" t="s">
        <v>15</v>
      </c>
      <c r="D3602" t="s">
        <v>33</v>
      </c>
      <c r="E3602" t="s">
        <v>22</v>
      </c>
      <c r="F3602" s="2">
        <v>42192</v>
      </c>
      <c r="G3602" s="2">
        <v>40055</v>
      </c>
      <c r="H3602" s="4">
        <v>54871</v>
      </c>
      <c r="I3602" s="4">
        <v>14482</v>
      </c>
      <c r="J3602" s="4">
        <f>Table1[[#This Row],[Basic Salary]]+Table1[[#This Row],[Bonus]]</f>
        <v>69353</v>
      </c>
      <c r="K3602">
        <v>65</v>
      </c>
      <c r="L3602">
        <v>94</v>
      </c>
      <c r="M3602" t="s">
        <v>37</v>
      </c>
      <c r="N3602">
        <v>104</v>
      </c>
    </row>
    <row r="3603" spans="1:14" x14ac:dyDescent="0.35">
      <c r="A3603" t="s">
        <v>1589</v>
      </c>
      <c r="B3603" t="s">
        <v>42</v>
      </c>
      <c r="C3603" t="s">
        <v>21</v>
      </c>
      <c r="D3603" t="s">
        <v>25</v>
      </c>
      <c r="E3603" t="s">
        <v>17</v>
      </c>
      <c r="F3603" s="2">
        <v>44175</v>
      </c>
      <c r="G3603" s="2">
        <v>32594</v>
      </c>
      <c r="H3603" s="4">
        <v>57244</v>
      </c>
      <c r="I3603" s="4">
        <v>12109</v>
      </c>
      <c r="J3603" s="4">
        <f>Table1[[#This Row],[Basic Salary]]+Table1[[#This Row],[Bonus]]</f>
        <v>69353</v>
      </c>
      <c r="K3603">
        <v>72</v>
      </c>
      <c r="L3603">
        <v>76</v>
      </c>
      <c r="M3603" t="s">
        <v>37</v>
      </c>
      <c r="N3603">
        <v>120</v>
      </c>
    </row>
    <row r="3604" spans="1:14" x14ac:dyDescent="0.35">
      <c r="A3604" t="s">
        <v>4128</v>
      </c>
      <c r="B3604" t="s">
        <v>48</v>
      </c>
      <c r="C3604" t="s">
        <v>21</v>
      </c>
      <c r="D3604" t="s">
        <v>46</v>
      </c>
      <c r="E3604" t="s">
        <v>51</v>
      </c>
      <c r="F3604" s="2">
        <v>45104</v>
      </c>
      <c r="G3604" s="2">
        <v>37856</v>
      </c>
      <c r="H3604" s="4">
        <v>62200</v>
      </c>
      <c r="I3604" s="4">
        <v>7147</v>
      </c>
      <c r="J3604" s="4">
        <f>Table1[[#This Row],[Basic Salary]]+Table1[[#This Row],[Bonus]]</f>
        <v>69347</v>
      </c>
      <c r="K3604">
        <v>77</v>
      </c>
      <c r="L3604">
        <v>97</v>
      </c>
      <c r="M3604" t="s">
        <v>37</v>
      </c>
      <c r="N3604">
        <v>102</v>
      </c>
    </row>
    <row r="3605" spans="1:14" x14ac:dyDescent="0.35">
      <c r="A3605" t="s">
        <v>2418</v>
      </c>
      <c r="B3605" t="s">
        <v>39</v>
      </c>
      <c r="C3605" t="s">
        <v>15</v>
      </c>
      <c r="D3605" t="s">
        <v>46</v>
      </c>
      <c r="E3605" t="s">
        <v>65</v>
      </c>
      <c r="F3605" s="2">
        <v>45222</v>
      </c>
      <c r="G3605" s="2">
        <v>34562</v>
      </c>
      <c r="H3605" s="4">
        <v>55207</v>
      </c>
      <c r="I3605" s="4">
        <v>14129</v>
      </c>
      <c r="J3605" s="4">
        <f>Table1[[#This Row],[Basic Salary]]+Table1[[#This Row],[Bonus]]</f>
        <v>69336</v>
      </c>
      <c r="K3605">
        <v>94</v>
      </c>
      <c r="L3605">
        <v>57</v>
      </c>
      <c r="M3605" t="s">
        <v>23</v>
      </c>
      <c r="N3605">
        <v>114</v>
      </c>
    </row>
    <row r="3606" spans="1:14" x14ac:dyDescent="0.35">
      <c r="A3606" t="s">
        <v>3718</v>
      </c>
      <c r="B3606" t="s">
        <v>77</v>
      </c>
      <c r="C3606" t="s">
        <v>21</v>
      </c>
      <c r="D3606" t="s">
        <v>16</v>
      </c>
      <c r="E3606" t="s">
        <v>51</v>
      </c>
      <c r="F3606" s="2">
        <v>42506</v>
      </c>
      <c r="G3606" s="2">
        <v>35855</v>
      </c>
      <c r="H3606" s="4">
        <v>60924</v>
      </c>
      <c r="I3606" s="4">
        <v>8382</v>
      </c>
      <c r="J3606" s="4">
        <f>Table1[[#This Row],[Basic Salary]]+Table1[[#This Row],[Bonus]]</f>
        <v>69306</v>
      </c>
      <c r="K3606">
        <v>95</v>
      </c>
      <c r="L3606">
        <v>89</v>
      </c>
      <c r="M3606" t="s">
        <v>53</v>
      </c>
      <c r="N3606">
        <v>109</v>
      </c>
    </row>
    <row r="3607" spans="1:14" x14ac:dyDescent="0.35">
      <c r="A3607" t="s">
        <v>2998</v>
      </c>
      <c r="B3607" t="s">
        <v>60</v>
      </c>
      <c r="C3607" t="s">
        <v>15</v>
      </c>
      <c r="D3607" t="s">
        <v>81</v>
      </c>
      <c r="E3607" t="s">
        <v>65</v>
      </c>
      <c r="F3607" s="2">
        <v>43647</v>
      </c>
      <c r="G3607" s="2">
        <v>35085</v>
      </c>
      <c r="H3607" s="4">
        <v>49202</v>
      </c>
      <c r="I3607" s="4">
        <v>20096</v>
      </c>
      <c r="J3607" s="4">
        <f>Table1[[#This Row],[Basic Salary]]+Table1[[#This Row],[Bonus]]</f>
        <v>69298</v>
      </c>
      <c r="K3607">
        <v>76</v>
      </c>
      <c r="L3607">
        <v>49</v>
      </c>
      <c r="M3607" t="s">
        <v>23</v>
      </c>
      <c r="N3607">
        <v>114</v>
      </c>
    </row>
    <row r="3608" spans="1:14" x14ac:dyDescent="0.35">
      <c r="A3608" t="s">
        <v>216</v>
      </c>
      <c r="B3608" t="s">
        <v>57</v>
      </c>
      <c r="C3608" t="s">
        <v>21</v>
      </c>
      <c r="D3608" t="s">
        <v>16</v>
      </c>
      <c r="E3608" t="s">
        <v>30</v>
      </c>
      <c r="F3608" s="2">
        <v>43270</v>
      </c>
      <c r="G3608" s="2">
        <v>32174</v>
      </c>
      <c r="H3608" s="4">
        <v>53074</v>
      </c>
      <c r="I3608" s="4">
        <v>16197</v>
      </c>
      <c r="J3608" s="4">
        <f>Table1[[#This Row],[Basic Salary]]+Table1[[#This Row],[Bonus]]</f>
        <v>69271</v>
      </c>
      <c r="K3608">
        <v>91</v>
      </c>
      <c r="L3608">
        <v>52</v>
      </c>
      <c r="M3608" t="s">
        <v>37</v>
      </c>
      <c r="N3608">
        <v>105</v>
      </c>
    </row>
    <row r="3609" spans="1:14" x14ac:dyDescent="0.35">
      <c r="A3609" t="s">
        <v>4242</v>
      </c>
      <c r="B3609" t="s">
        <v>69</v>
      </c>
      <c r="C3609" t="s">
        <v>15</v>
      </c>
      <c r="D3609" t="s">
        <v>33</v>
      </c>
      <c r="E3609" t="s">
        <v>30</v>
      </c>
      <c r="F3609" s="2">
        <v>44375</v>
      </c>
      <c r="G3609" s="2">
        <v>35253</v>
      </c>
      <c r="H3609" s="4">
        <v>47237</v>
      </c>
      <c r="I3609" s="4">
        <v>22000</v>
      </c>
      <c r="J3609" s="4">
        <f>Table1[[#This Row],[Basic Salary]]+Table1[[#This Row],[Bonus]]</f>
        <v>69237</v>
      </c>
      <c r="K3609">
        <v>80</v>
      </c>
      <c r="L3609">
        <v>87</v>
      </c>
      <c r="M3609" t="s">
        <v>23</v>
      </c>
      <c r="N3609">
        <v>120</v>
      </c>
    </row>
    <row r="3610" spans="1:14" x14ac:dyDescent="0.35">
      <c r="A3610" t="s">
        <v>4659</v>
      </c>
      <c r="B3610" t="s">
        <v>36</v>
      </c>
      <c r="C3610" t="s">
        <v>15</v>
      </c>
      <c r="D3610" t="s">
        <v>81</v>
      </c>
      <c r="E3610" t="s">
        <v>65</v>
      </c>
      <c r="F3610" s="2">
        <v>42863</v>
      </c>
      <c r="G3610" s="2">
        <v>33095</v>
      </c>
      <c r="H3610" s="4">
        <v>39416</v>
      </c>
      <c r="I3610" s="4">
        <v>29817</v>
      </c>
      <c r="J3610" s="4">
        <f>Table1[[#This Row],[Basic Salary]]+Table1[[#This Row],[Bonus]]</f>
        <v>69233</v>
      </c>
      <c r="K3610">
        <v>83</v>
      </c>
      <c r="L3610">
        <v>83</v>
      </c>
      <c r="M3610" t="s">
        <v>27</v>
      </c>
      <c r="N3610">
        <v>119</v>
      </c>
    </row>
    <row r="3611" spans="1:14" x14ac:dyDescent="0.35">
      <c r="A3611" t="s">
        <v>1990</v>
      </c>
      <c r="B3611" t="s">
        <v>48</v>
      </c>
      <c r="C3611" t="s">
        <v>15</v>
      </c>
      <c r="D3611" t="s">
        <v>43</v>
      </c>
      <c r="E3611" t="s">
        <v>17</v>
      </c>
      <c r="F3611" s="2">
        <v>43342</v>
      </c>
      <c r="G3611" s="2">
        <v>31426</v>
      </c>
      <c r="H3611" s="4">
        <v>44677</v>
      </c>
      <c r="I3611" s="4">
        <v>24540</v>
      </c>
      <c r="J3611" s="4">
        <f>Table1[[#This Row],[Basic Salary]]+Table1[[#This Row],[Bonus]]</f>
        <v>69217</v>
      </c>
      <c r="K3611">
        <v>78</v>
      </c>
      <c r="L3611">
        <v>64</v>
      </c>
      <c r="M3611" t="s">
        <v>37</v>
      </c>
      <c r="N3611">
        <v>101</v>
      </c>
    </row>
    <row r="3612" spans="1:14" x14ac:dyDescent="0.35">
      <c r="A3612" t="s">
        <v>2983</v>
      </c>
      <c r="B3612" t="s">
        <v>29</v>
      </c>
      <c r="C3612" t="s">
        <v>15</v>
      </c>
      <c r="D3612" t="s">
        <v>33</v>
      </c>
      <c r="E3612" t="s">
        <v>26</v>
      </c>
      <c r="F3612" s="2">
        <v>44228</v>
      </c>
      <c r="G3612" s="2">
        <v>37297</v>
      </c>
      <c r="H3612" s="4">
        <v>52299</v>
      </c>
      <c r="I3612" s="4">
        <v>16858</v>
      </c>
      <c r="J3612" s="4">
        <f>Table1[[#This Row],[Basic Salary]]+Table1[[#This Row],[Bonus]]</f>
        <v>69157</v>
      </c>
      <c r="K3612">
        <v>79</v>
      </c>
      <c r="L3612">
        <v>56</v>
      </c>
      <c r="M3612" t="s">
        <v>31</v>
      </c>
      <c r="N3612">
        <v>108</v>
      </c>
    </row>
    <row r="3613" spans="1:14" x14ac:dyDescent="0.35">
      <c r="A3613" t="s">
        <v>3582</v>
      </c>
      <c r="B3613" t="s">
        <v>20</v>
      </c>
      <c r="C3613" t="s">
        <v>15</v>
      </c>
      <c r="D3613" t="s">
        <v>46</v>
      </c>
      <c r="E3613" t="s">
        <v>22</v>
      </c>
      <c r="F3613" s="2">
        <v>42840</v>
      </c>
      <c r="G3613" s="2">
        <v>34178</v>
      </c>
      <c r="H3613" s="4">
        <v>55569</v>
      </c>
      <c r="I3613" s="4">
        <v>13584</v>
      </c>
      <c r="J3613" s="4">
        <f>Table1[[#This Row],[Basic Salary]]+Table1[[#This Row],[Bonus]]</f>
        <v>69153</v>
      </c>
      <c r="K3613">
        <v>92</v>
      </c>
      <c r="L3613">
        <v>85</v>
      </c>
      <c r="M3613" t="s">
        <v>31</v>
      </c>
      <c r="N3613">
        <v>116</v>
      </c>
    </row>
    <row r="3614" spans="1:14" x14ac:dyDescent="0.35">
      <c r="A3614" t="s">
        <v>4704</v>
      </c>
      <c r="B3614" t="s">
        <v>75</v>
      </c>
      <c r="C3614" t="s">
        <v>15</v>
      </c>
      <c r="D3614" t="s">
        <v>81</v>
      </c>
      <c r="E3614" t="s">
        <v>22</v>
      </c>
      <c r="F3614" s="2">
        <v>42781</v>
      </c>
      <c r="G3614" s="2">
        <v>33796</v>
      </c>
      <c r="H3614" s="4">
        <v>47867</v>
      </c>
      <c r="I3614" s="4">
        <v>21279</v>
      </c>
      <c r="J3614" s="4">
        <f>Table1[[#This Row],[Basic Salary]]+Table1[[#This Row],[Bonus]]</f>
        <v>69146</v>
      </c>
      <c r="K3614">
        <v>91</v>
      </c>
      <c r="L3614">
        <v>52</v>
      </c>
      <c r="M3614" t="s">
        <v>37</v>
      </c>
      <c r="N3614">
        <v>107</v>
      </c>
    </row>
    <row r="3615" spans="1:14" x14ac:dyDescent="0.35">
      <c r="A3615" t="s">
        <v>1244</v>
      </c>
      <c r="B3615" t="s">
        <v>50</v>
      </c>
      <c r="C3615" t="s">
        <v>15</v>
      </c>
      <c r="D3615" t="s">
        <v>81</v>
      </c>
      <c r="E3615" t="s">
        <v>26</v>
      </c>
      <c r="F3615" s="2">
        <v>43185</v>
      </c>
      <c r="G3615" s="2">
        <v>30279</v>
      </c>
      <c r="H3615" s="4">
        <v>63630</v>
      </c>
      <c r="I3615" s="4">
        <v>5510</v>
      </c>
      <c r="J3615" s="4">
        <f>Table1[[#This Row],[Basic Salary]]+Table1[[#This Row],[Bonus]]</f>
        <v>69140</v>
      </c>
      <c r="K3615">
        <v>89</v>
      </c>
      <c r="L3615">
        <v>42</v>
      </c>
      <c r="M3615" t="s">
        <v>37</v>
      </c>
      <c r="N3615">
        <v>110</v>
      </c>
    </row>
    <row r="3616" spans="1:14" x14ac:dyDescent="0.35">
      <c r="A3616" t="s">
        <v>342</v>
      </c>
      <c r="B3616" t="s">
        <v>89</v>
      </c>
      <c r="C3616" t="s">
        <v>15</v>
      </c>
      <c r="D3616" t="s">
        <v>81</v>
      </c>
      <c r="E3616" t="s">
        <v>26</v>
      </c>
      <c r="F3616" s="2">
        <v>45775</v>
      </c>
      <c r="G3616" s="2">
        <v>30627</v>
      </c>
      <c r="H3616" s="4">
        <v>40213</v>
      </c>
      <c r="I3616" s="4">
        <v>28925</v>
      </c>
      <c r="J3616" s="4">
        <f>Table1[[#This Row],[Basic Salary]]+Table1[[#This Row],[Bonus]]</f>
        <v>69138</v>
      </c>
      <c r="K3616">
        <v>69</v>
      </c>
      <c r="L3616">
        <v>62</v>
      </c>
      <c r="M3616" t="s">
        <v>31</v>
      </c>
      <c r="N3616">
        <v>111</v>
      </c>
    </row>
    <row r="3617" spans="1:14" x14ac:dyDescent="0.35">
      <c r="A3617" t="s">
        <v>436</v>
      </c>
      <c r="B3617" t="s">
        <v>95</v>
      </c>
      <c r="C3617" t="s">
        <v>21</v>
      </c>
      <c r="D3617" t="s">
        <v>16</v>
      </c>
      <c r="E3617" t="s">
        <v>65</v>
      </c>
      <c r="F3617" s="2">
        <v>43133</v>
      </c>
      <c r="G3617" s="2">
        <v>35823</v>
      </c>
      <c r="H3617" s="4">
        <v>43855</v>
      </c>
      <c r="I3617" s="4">
        <v>25258</v>
      </c>
      <c r="J3617" s="4">
        <f>Table1[[#This Row],[Basic Salary]]+Table1[[#This Row],[Bonus]]</f>
        <v>69113</v>
      </c>
      <c r="K3617">
        <v>98</v>
      </c>
      <c r="L3617">
        <v>83</v>
      </c>
      <c r="M3617" t="s">
        <v>18</v>
      </c>
      <c r="N3617">
        <v>113</v>
      </c>
    </row>
    <row r="3618" spans="1:14" x14ac:dyDescent="0.35">
      <c r="A3618" t="s">
        <v>2622</v>
      </c>
      <c r="B3618" t="s">
        <v>129</v>
      </c>
      <c r="C3618" t="s">
        <v>21</v>
      </c>
      <c r="D3618" t="s">
        <v>25</v>
      </c>
      <c r="E3618" t="s">
        <v>30</v>
      </c>
      <c r="F3618" s="2">
        <v>44015</v>
      </c>
      <c r="G3618" s="2">
        <v>33441</v>
      </c>
      <c r="H3618" s="4">
        <v>40796</v>
      </c>
      <c r="I3618" s="4">
        <v>28292</v>
      </c>
      <c r="J3618" s="4">
        <f>Table1[[#This Row],[Basic Salary]]+Table1[[#This Row],[Bonus]]</f>
        <v>69088</v>
      </c>
      <c r="K3618">
        <v>70</v>
      </c>
      <c r="L3618">
        <v>60</v>
      </c>
      <c r="M3618" t="s">
        <v>37</v>
      </c>
      <c r="N3618">
        <v>103</v>
      </c>
    </row>
    <row r="3619" spans="1:14" x14ac:dyDescent="0.35">
      <c r="A3619" t="s">
        <v>3177</v>
      </c>
      <c r="B3619" t="s">
        <v>57</v>
      </c>
      <c r="C3619" t="s">
        <v>21</v>
      </c>
      <c r="D3619" t="s">
        <v>81</v>
      </c>
      <c r="E3619" t="s">
        <v>51</v>
      </c>
      <c r="F3619" s="2">
        <v>44907</v>
      </c>
      <c r="G3619" s="2">
        <v>36714</v>
      </c>
      <c r="H3619" s="4">
        <v>61232</v>
      </c>
      <c r="I3619" s="4">
        <v>7850</v>
      </c>
      <c r="J3619" s="4">
        <f>Table1[[#This Row],[Basic Salary]]+Table1[[#This Row],[Bonus]]</f>
        <v>69082</v>
      </c>
      <c r="K3619">
        <v>64</v>
      </c>
      <c r="L3619">
        <v>85</v>
      </c>
      <c r="M3619" t="s">
        <v>18</v>
      </c>
      <c r="N3619">
        <v>110</v>
      </c>
    </row>
    <row r="3620" spans="1:14" x14ac:dyDescent="0.35">
      <c r="A3620" t="s">
        <v>1914</v>
      </c>
      <c r="B3620" t="s">
        <v>57</v>
      </c>
      <c r="C3620" t="s">
        <v>15</v>
      </c>
      <c r="D3620" t="s">
        <v>46</v>
      </c>
      <c r="E3620" t="s">
        <v>22</v>
      </c>
      <c r="F3620" s="2">
        <v>43771</v>
      </c>
      <c r="G3620" s="2">
        <v>33733</v>
      </c>
      <c r="H3620" s="4">
        <v>62324</v>
      </c>
      <c r="I3620" s="4">
        <v>6733</v>
      </c>
      <c r="J3620" s="4">
        <f>Table1[[#This Row],[Basic Salary]]+Table1[[#This Row],[Bonus]]</f>
        <v>69057</v>
      </c>
      <c r="K3620">
        <v>75</v>
      </c>
      <c r="L3620">
        <v>68</v>
      </c>
      <c r="M3620" t="s">
        <v>37</v>
      </c>
      <c r="N3620">
        <v>109</v>
      </c>
    </row>
    <row r="3621" spans="1:14" x14ac:dyDescent="0.35">
      <c r="A3621" t="s">
        <v>3873</v>
      </c>
      <c r="B3621" t="s">
        <v>71</v>
      </c>
      <c r="C3621" t="s">
        <v>21</v>
      </c>
      <c r="D3621" t="s">
        <v>40</v>
      </c>
      <c r="E3621" t="s">
        <v>30</v>
      </c>
      <c r="F3621" s="2">
        <v>42795</v>
      </c>
      <c r="G3621" s="2">
        <v>33338</v>
      </c>
      <c r="H3621" s="4">
        <v>58186</v>
      </c>
      <c r="I3621" s="4">
        <v>10818</v>
      </c>
      <c r="J3621" s="4">
        <f>Table1[[#This Row],[Basic Salary]]+Table1[[#This Row],[Bonus]]</f>
        <v>69004</v>
      </c>
      <c r="K3621">
        <v>62</v>
      </c>
      <c r="L3621">
        <v>43</v>
      </c>
      <c r="M3621" t="s">
        <v>31</v>
      </c>
      <c r="N3621">
        <v>105</v>
      </c>
    </row>
    <row r="3622" spans="1:14" x14ac:dyDescent="0.35">
      <c r="A3622" t="s">
        <v>3308</v>
      </c>
      <c r="B3622" t="s">
        <v>69</v>
      </c>
      <c r="C3622" t="s">
        <v>15</v>
      </c>
      <c r="D3622" t="s">
        <v>16</v>
      </c>
      <c r="E3622" t="s">
        <v>17</v>
      </c>
      <c r="F3622" s="2">
        <v>42274</v>
      </c>
      <c r="G3622" s="2">
        <v>37768</v>
      </c>
      <c r="H3622" s="4">
        <v>59851</v>
      </c>
      <c r="I3622" s="4">
        <v>9124</v>
      </c>
      <c r="J3622" s="4">
        <f>Table1[[#This Row],[Basic Salary]]+Table1[[#This Row],[Bonus]]</f>
        <v>68975</v>
      </c>
      <c r="K3622">
        <v>99</v>
      </c>
      <c r="L3622">
        <v>91</v>
      </c>
      <c r="M3622" t="s">
        <v>37</v>
      </c>
      <c r="N3622">
        <v>107</v>
      </c>
    </row>
    <row r="3623" spans="1:14" x14ac:dyDescent="0.35">
      <c r="A3623" t="s">
        <v>1609</v>
      </c>
      <c r="B3623" t="s">
        <v>71</v>
      </c>
      <c r="C3623" t="s">
        <v>15</v>
      </c>
      <c r="D3623" t="s">
        <v>16</v>
      </c>
      <c r="E3623" t="s">
        <v>65</v>
      </c>
      <c r="F3623" s="2">
        <v>43534</v>
      </c>
      <c r="G3623" s="2">
        <v>30285</v>
      </c>
      <c r="H3623" s="4">
        <v>45185</v>
      </c>
      <c r="I3623" s="4">
        <v>23740</v>
      </c>
      <c r="J3623" s="4">
        <f>Table1[[#This Row],[Basic Salary]]+Table1[[#This Row],[Bonus]]</f>
        <v>68925</v>
      </c>
      <c r="K3623">
        <v>75</v>
      </c>
      <c r="L3623">
        <v>89</v>
      </c>
      <c r="M3623" t="s">
        <v>53</v>
      </c>
      <c r="N3623">
        <v>103</v>
      </c>
    </row>
    <row r="3624" spans="1:14" x14ac:dyDescent="0.35">
      <c r="A3624" t="s">
        <v>3666</v>
      </c>
      <c r="B3624" t="s">
        <v>45</v>
      </c>
      <c r="C3624" t="s">
        <v>21</v>
      </c>
      <c r="D3624" t="s">
        <v>43</v>
      </c>
      <c r="E3624" t="s">
        <v>17</v>
      </c>
      <c r="F3624" s="2">
        <v>42649</v>
      </c>
      <c r="G3624" s="2">
        <v>36349</v>
      </c>
      <c r="H3624" s="4">
        <v>62927</v>
      </c>
      <c r="I3624" s="4">
        <v>5986</v>
      </c>
      <c r="J3624" s="4">
        <f>Table1[[#This Row],[Basic Salary]]+Table1[[#This Row],[Bonus]]</f>
        <v>68913</v>
      </c>
      <c r="K3624">
        <v>80</v>
      </c>
      <c r="L3624">
        <v>53</v>
      </c>
      <c r="M3624" t="s">
        <v>18</v>
      </c>
      <c r="N3624">
        <v>105</v>
      </c>
    </row>
    <row r="3625" spans="1:14" x14ac:dyDescent="0.35">
      <c r="A3625" t="s">
        <v>3357</v>
      </c>
      <c r="B3625" t="s">
        <v>62</v>
      </c>
      <c r="C3625" t="s">
        <v>15</v>
      </c>
      <c r="D3625" t="s">
        <v>25</v>
      </c>
      <c r="E3625" t="s">
        <v>22</v>
      </c>
      <c r="F3625" s="2">
        <v>42536</v>
      </c>
      <c r="G3625" s="2">
        <v>32898</v>
      </c>
      <c r="H3625" s="4">
        <v>62613</v>
      </c>
      <c r="I3625" s="4">
        <v>6276</v>
      </c>
      <c r="J3625" s="4">
        <f>Table1[[#This Row],[Basic Salary]]+Table1[[#This Row],[Bonus]]</f>
        <v>68889</v>
      </c>
      <c r="K3625">
        <v>83</v>
      </c>
      <c r="L3625">
        <v>64</v>
      </c>
      <c r="M3625" t="s">
        <v>18</v>
      </c>
      <c r="N3625">
        <v>115</v>
      </c>
    </row>
    <row r="3626" spans="1:14" x14ac:dyDescent="0.35">
      <c r="A3626" t="s">
        <v>2945</v>
      </c>
      <c r="B3626" t="s">
        <v>45</v>
      </c>
      <c r="C3626" t="s">
        <v>21</v>
      </c>
      <c r="D3626" t="s">
        <v>81</v>
      </c>
      <c r="E3626" t="s">
        <v>51</v>
      </c>
      <c r="F3626" s="2">
        <v>44054</v>
      </c>
      <c r="G3626" s="2">
        <v>40914</v>
      </c>
      <c r="H3626" s="4">
        <v>52134</v>
      </c>
      <c r="I3626" s="4">
        <v>16736</v>
      </c>
      <c r="J3626" s="4">
        <f>Table1[[#This Row],[Basic Salary]]+Table1[[#This Row],[Bonus]]</f>
        <v>68870</v>
      </c>
      <c r="K3626">
        <v>91</v>
      </c>
      <c r="L3626">
        <v>97</v>
      </c>
      <c r="M3626" t="s">
        <v>53</v>
      </c>
      <c r="N3626">
        <v>120</v>
      </c>
    </row>
    <row r="3627" spans="1:14" x14ac:dyDescent="0.35">
      <c r="A3627" t="s">
        <v>3071</v>
      </c>
      <c r="B3627" t="s">
        <v>87</v>
      </c>
      <c r="C3627" t="s">
        <v>15</v>
      </c>
      <c r="D3627" t="s">
        <v>40</v>
      </c>
      <c r="E3627" t="s">
        <v>17</v>
      </c>
      <c r="F3627" s="2">
        <v>42932</v>
      </c>
      <c r="G3627" s="2">
        <v>40798</v>
      </c>
      <c r="H3627" s="4">
        <v>63500</v>
      </c>
      <c r="I3627" s="4">
        <v>5367</v>
      </c>
      <c r="J3627" s="4">
        <f>Table1[[#This Row],[Basic Salary]]+Table1[[#This Row],[Bonus]]</f>
        <v>68867</v>
      </c>
      <c r="K3627">
        <v>71</v>
      </c>
      <c r="L3627">
        <v>59</v>
      </c>
      <c r="M3627" t="s">
        <v>37</v>
      </c>
      <c r="N3627">
        <v>106</v>
      </c>
    </row>
    <row r="3628" spans="1:14" x14ac:dyDescent="0.35">
      <c r="A3628" t="s">
        <v>4925</v>
      </c>
      <c r="B3628" t="s">
        <v>14</v>
      </c>
      <c r="C3628" t="s">
        <v>21</v>
      </c>
      <c r="D3628" t="s">
        <v>25</v>
      </c>
      <c r="E3628" t="s">
        <v>26</v>
      </c>
      <c r="F3628" s="2">
        <v>44744</v>
      </c>
      <c r="G3628" s="2">
        <v>32781</v>
      </c>
      <c r="H3628" s="4">
        <v>49314</v>
      </c>
      <c r="I3628" s="4">
        <v>19541</v>
      </c>
      <c r="J3628" s="4">
        <f>Table1[[#This Row],[Basic Salary]]+Table1[[#This Row],[Bonus]]</f>
        <v>68855</v>
      </c>
      <c r="K3628">
        <v>85</v>
      </c>
      <c r="L3628">
        <v>51</v>
      </c>
      <c r="M3628" t="s">
        <v>31</v>
      </c>
      <c r="N3628">
        <v>107</v>
      </c>
    </row>
    <row r="3629" spans="1:14" x14ac:dyDescent="0.35">
      <c r="A3629" t="s">
        <v>541</v>
      </c>
      <c r="B3629" t="s">
        <v>42</v>
      </c>
      <c r="C3629" t="s">
        <v>21</v>
      </c>
      <c r="D3629" t="s">
        <v>46</v>
      </c>
      <c r="E3629" t="s">
        <v>65</v>
      </c>
      <c r="F3629" s="2">
        <v>44485</v>
      </c>
      <c r="G3629" s="2">
        <v>30798</v>
      </c>
      <c r="H3629" s="4">
        <v>48255</v>
      </c>
      <c r="I3629" s="4">
        <v>20593</v>
      </c>
      <c r="J3629" s="4">
        <f>Table1[[#This Row],[Basic Salary]]+Table1[[#This Row],[Bonus]]</f>
        <v>68848</v>
      </c>
      <c r="K3629">
        <v>99</v>
      </c>
      <c r="L3629">
        <v>78</v>
      </c>
      <c r="M3629" t="s">
        <v>53</v>
      </c>
      <c r="N3629">
        <v>118</v>
      </c>
    </row>
    <row r="3630" spans="1:14" x14ac:dyDescent="0.35">
      <c r="A3630" t="s">
        <v>1127</v>
      </c>
      <c r="B3630" t="s">
        <v>69</v>
      </c>
      <c r="C3630" t="s">
        <v>21</v>
      </c>
      <c r="D3630" t="s">
        <v>25</v>
      </c>
      <c r="E3630" t="s">
        <v>26</v>
      </c>
      <c r="F3630" s="2">
        <v>42388</v>
      </c>
      <c r="G3630" s="2">
        <v>37346</v>
      </c>
      <c r="H3630" s="4">
        <v>48791</v>
      </c>
      <c r="I3630" s="4">
        <v>20053</v>
      </c>
      <c r="J3630" s="4">
        <f>Table1[[#This Row],[Basic Salary]]+Table1[[#This Row],[Bonus]]</f>
        <v>68844</v>
      </c>
      <c r="K3630">
        <v>71</v>
      </c>
      <c r="L3630">
        <v>92</v>
      </c>
      <c r="M3630" t="s">
        <v>34</v>
      </c>
      <c r="N3630">
        <v>106</v>
      </c>
    </row>
    <row r="3631" spans="1:14" x14ac:dyDescent="0.35">
      <c r="A3631" t="s">
        <v>1048</v>
      </c>
      <c r="B3631" t="s">
        <v>75</v>
      </c>
      <c r="C3631" t="s">
        <v>15</v>
      </c>
      <c r="D3631" t="s">
        <v>40</v>
      </c>
      <c r="E3631" t="s">
        <v>17</v>
      </c>
      <c r="F3631" s="2">
        <v>44219</v>
      </c>
      <c r="G3631" s="2">
        <v>33167</v>
      </c>
      <c r="H3631" s="4">
        <v>56897</v>
      </c>
      <c r="I3631" s="4">
        <v>11935</v>
      </c>
      <c r="J3631" s="4">
        <f>Table1[[#This Row],[Basic Salary]]+Table1[[#This Row],[Bonus]]</f>
        <v>68832</v>
      </c>
      <c r="K3631">
        <v>70</v>
      </c>
      <c r="L3631">
        <v>88</v>
      </c>
      <c r="M3631" t="s">
        <v>18</v>
      </c>
      <c r="N3631">
        <v>103</v>
      </c>
    </row>
    <row r="3632" spans="1:14" x14ac:dyDescent="0.35">
      <c r="A3632" t="s">
        <v>1287</v>
      </c>
      <c r="B3632" t="s">
        <v>36</v>
      </c>
      <c r="C3632" t="s">
        <v>15</v>
      </c>
      <c r="D3632" t="s">
        <v>81</v>
      </c>
      <c r="E3632" t="s">
        <v>26</v>
      </c>
      <c r="F3632" s="2">
        <v>45765</v>
      </c>
      <c r="G3632" s="2">
        <v>30170</v>
      </c>
      <c r="H3632" s="4">
        <v>56217</v>
      </c>
      <c r="I3632" s="4">
        <v>12603</v>
      </c>
      <c r="J3632" s="4">
        <f>Table1[[#This Row],[Basic Salary]]+Table1[[#This Row],[Bonus]]</f>
        <v>68820</v>
      </c>
      <c r="K3632">
        <v>65</v>
      </c>
      <c r="L3632">
        <v>77</v>
      </c>
      <c r="M3632" t="s">
        <v>53</v>
      </c>
      <c r="N3632">
        <v>108</v>
      </c>
    </row>
    <row r="3633" spans="1:14" x14ac:dyDescent="0.35">
      <c r="A3633" t="s">
        <v>4863</v>
      </c>
      <c r="B3633" t="s">
        <v>87</v>
      </c>
      <c r="C3633" t="s">
        <v>15</v>
      </c>
      <c r="D3633" t="s">
        <v>16</v>
      </c>
      <c r="E3633" t="s">
        <v>30</v>
      </c>
      <c r="F3633" s="2">
        <v>42642</v>
      </c>
      <c r="G3633" s="2">
        <v>32664</v>
      </c>
      <c r="H3633" s="4">
        <v>56545</v>
      </c>
      <c r="I3633" s="4">
        <v>12275</v>
      </c>
      <c r="J3633" s="4">
        <f>Table1[[#This Row],[Basic Salary]]+Table1[[#This Row],[Bonus]]</f>
        <v>68820</v>
      </c>
      <c r="K3633">
        <v>93</v>
      </c>
      <c r="L3633">
        <v>73</v>
      </c>
      <c r="M3633" t="s">
        <v>18</v>
      </c>
      <c r="N3633">
        <v>108</v>
      </c>
    </row>
    <row r="3634" spans="1:14" x14ac:dyDescent="0.35">
      <c r="A3634" t="s">
        <v>2299</v>
      </c>
      <c r="B3634" t="s">
        <v>62</v>
      </c>
      <c r="C3634" t="s">
        <v>15</v>
      </c>
      <c r="D3634" t="s">
        <v>16</v>
      </c>
      <c r="E3634" t="s">
        <v>22</v>
      </c>
      <c r="F3634" s="2">
        <v>43429</v>
      </c>
      <c r="G3634" s="2">
        <v>32443</v>
      </c>
      <c r="H3634" s="4">
        <v>46141</v>
      </c>
      <c r="I3634" s="4">
        <v>22669</v>
      </c>
      <c r="J3634" s="4">
        <f>Table1[[#This Row],[Basic Salary]]+Table1[[#This Row],[Bonus]]</f>
        <v>68810</v>
      </c>
      <c r="K3634">
        <v>81</v>
      </c>
      <c r="L3634">
        <v>52</v>
      </c>
      <c r="M3634" t="s">
        <v>23</v>
      </c>
      <c r="N3634">
        <v>113</v>
      </c>
    </row>
    <row r="3635" spans="1:14" x14ac:dyDescent="0.35">
      <c r="A3635" t="s">
        <v>3035</v>
      </c>
      <c r="B3635" t="s">
        <v>36</v>
      </c>
      <c r="C3635" t="s">
        <v>21</v>
      </c>
      <c r="D3635" t="s">
        <v>81</v>
      </c>
      <c r="E3635" t="s">
        <v>26</v>
      </c>
      <c r="F3635" s="2">
        <v>44485</v>
      </c>
      <c r="G3635" s="2">
        <v>36964</v>
      </c>
      <c r="H3635" s="4">
        <v>43581</v>
      </c>
      <c r="I3635" s="4">
        <v>25212</v>
      </c>
      <c r="J3635" s="4">
        <f>Table1[[#This Row],[Basic Salary]]+Table1[[#This Row],[Bonus]]</f>
        <v>68793</v>
      </c>
      <c r="K3635">
        <v>85</v>
      </c>
      <c r="L3635">
        <v>62</v>
      </c>
      <c r="M3635" t="s">
        <v>31</v>
      </c>
      <c r="N3635">
        <v>113</v>
      </c>
    </row>
    <row r="3636" spans="1:14" x14ac:dyDescent="0.35">
      <c r="A3636" t="s">
        <v>3491</v>
      </c>
      <c r="B3636" t="s">
        <v>87</v>
      </c>
      <c r="C3636" t="s">
        <v>15</v>
      </c>
      <c r="D3636" t="s">
        <v>33</v>
      </c>
      <c r="E3636" t="s">
        <v>26</v>
      </c>
      <c r="F3636" s="2">
        <v>43825</v>
      </c>
      <c r="G3636" s="2">
        <v>33804</v>
      </c>
      <c r="H3636" s="4">
        <v>48832</v>
      </c>
      <c r="I3636" s="4">
        <v>19877</v>
      </c>
      <c r="J3636" s="4">
        <f>Table1[[#This Row],[Basic Salary]]+Table1[[#This Row],[Bonus]]</f>
        <v>68709</v>
      </c>
      <c r="K3636">
        <v>63</v>
      </c>
      <c r="L3636">
        <v>60</v>
      </c>
      <c r="M3636" t="s">
        <v>31</v>
      </c>
      <c r="N3636">
        <v>120</v>
      </c>
    </row>
    <row r="3637" spans="1:14" x14ac:dyDescent="0.35">
      <c r="A3637" t="s">
        <v>1540</v>
      </c>
      <c r="B3637" t="s">
        <v>89</v>
      </c>
      <c r="C3637" t="s">
        <v>21</v>
      </c>
      <c r="D3637" t="s">
        <v>40</v>
      </c>
      <c r="E3637" t="s">
        <v>51</v>
      </c>
      <c r="F3637" s="2">
        <v>44262</v>
      </c>
      <c r="G3637" s="2">
        <v>38528</v>
      </c>
      <c r="H3637" s="4">
        <v>50197</v>
      </c>
      <c r="I3637" s="4">
        <v>18511</v>
      </c>
      <c r="J3637" s="4">
        <f>Table1[[#This Row],[Basic Salary]]+Table1[[#This Row],[Bonus]]</f>
        <v>68708</v>
      </c>
      <c r="K3637">
        <v>71</v>
      </c>
      <c r="L3637">
        <v>94</v>
      </c>
      <c r="M3637" t="s">
        <v>23</v>
      </c>
      <c r="N3637">
        <v>119</v>
      </c>
    </row>
    <row r="3638" spans="1:14" x14ac:dyDescent="0.35">
      <c r="A3638" t="s">
        <v>2084</v>
      </c>
      <c r="B3638" t="s">
        <v>77</v>
      </c>
      <c r="C3638" t="s">
        <v>15</v>
      </c>
      <c r="D3638" t="s">
        <v>43</v>
      </c>
      <c r="E3638" t="s">
        <v>26</v>
      </c>
      <c r="F3638" s="2">
        <v>42671</v>
      </c>
      <c r="G3638" s="2">
        <v>37764</v>
      </c>
      <c r="H3638" s="4">
        <v>55862</v>
      </c>
      <c r="I3638" s="4">
        <v>12807</v>
      </c>
      <c r="J3638" s="4">
        <f>Table1[[#This Row],[Basic Salary]]+Table1[[#This Row],[Bonus]]</f>
        <v>68669</v>
      </c>
      <c r="K3638">
        <v>96</v>
      </c>
      <c r="L3638">
        <v>90</v>
      </c>
      <c r="M3638" t="s">
        <v>53</v>
      </c>
      <c r="N3638">
        <v>105</v>
      </c>
    </row>
    <row r="3639" spans="1:14" x14ac:dyDescent="0.35">
      <c r="A3639" t="s">
        <v>2054</v>
      </c>
      <c r="B3639" t="s">
        <v>85</v>
      </c>
      <c r="C3639" t="s">
        <v>15</v>
      </c>
      <c r="D3639" t="s">
        <v>81</v>
      </c>
      <c r="E3639" t="s">
        <v>51</v>
      </c>
      <c r="F3639" s="2">
        <v>45983</v>
      </c>
      <c r="G3639" s="2">
        <v>38729</v>
      </c>
      <c r="H3639" s="4">
        <v>57796</v>
      </c>
      <c r="I3639" s="4">
        <v>10863</v>
      </c>
      <c r="J3639" s="4">
        <f>Table1[[#This Row],[Basic Salary]]+Table1[[#This Row],[Bonus]]</f>
        <v>68659</v>
      </c>
      <c r="K3639">
        <v>63</v>
      </c>
      <c r="L3639">
        <v>58</v>
      </c>
      <c r="M3639" t="s">
        <v>27</v>
      </c>
      <c r="N3639">
        <v>113</v>
      </c>
    </row>
    <row r="3640" spans="1:14" x14ac:dyDescent="0.35">
      <c r="A3640" t="s">
        <v>1151</v>
      </c>
      <c r="B3640" t="s">
        <v>29</v>
      </c>
      <c r="C3640" t="s">
        <v>21</v>
      </c>
      <c r="D3640" t="s">
        <v>33</v>
      </c>
      <c r="E3640" t="s">
        <v>65</v>
      </c>
      <c r="F3640" s="2">
        <v>43740</v>
      </c>
      <c r="G3640" s="2">
        <v>31790</v>
      </c>
      <c r="H3640" s="4">
        <v>60628</v>
      </c>
      <c r="I3640" s="4">
        <v>8012</v>
      </c>
      <c r="J3640" s="4">
        <f>Table1[[#This Row],[Basic Salary]]+Table1[[#This Row],[Bonus]]</f>
        <v>68640</v>
      </c>
      <c r="K3640">
        <v>93</v>
      </c>
      <c r="L3640">
        <v>64</v>
      </c>
      <c r="M3640" t="s">
        <v>37</v>
      </c>
      <c r="N3640">
        <v>107</v>
      </c>
    </row>
    <row r="3641" spans="1:14" x14ac:dyDescent="0.35">
      <c r="A3641" t="s">
        <v>1670</v>
      </c>
      <c r="B3641" t="s">
        <v>75</v>
      </c>
      <c r="C3641" t="s">
        <v>15</v>
      </c>
      <c r="D3641" t="s">
        <v>16</v>
      </c>
      <c r="E3641" t="s">
        <v>30</v>
      </c>
      <c r="F3641" s="2">
        <v>44079</v>
      </c>
      <c r="G3641" s="2">
        <v>39462</v>
      </c>
      <c r="H3641" s="4">
        <v>44012</v>
      </c>
      <c r="I3641" s="4">
        <v>24621</v>
      </c>
      <c r="J3641" s="4">
        <f>Table1[[#This Row],[Basic Salary]]+Table1[[#This Row],[Bonus]]</f>
        <v>68633</v>
      </c>
      <c r="K3641">
        <v>81</v>
      </c>
      <c r="L3641">
        <v>74</v>
      </c>
      <c r="M3641" t="s">
        <v>18</v>
      </c>
      <c r="N3641">
        <v>106</v>
      </c>
    </row>
    <row r="3642" spans="1:14" x14ac:dyDescent="0.35">
      <c r="A3642" t="s">
        <v>2981</v>
      </c>
      <c r="B3642" t="s">
        <v>75</v>
      </c>
      <c r="C3642" t="s">
        <v>21</v>
      </c>
      <c r="D3642" t="s">
        <v>25</v>
      </c>
      <c r="E3642" t="s">
        <v>26</v>
      </c>
      <c r="F3642" s="2">
        <v>45876</v>
      </c>
      <c r="G3642" s="2">
        <v>39625</v>
      </c>
      <c r="H3642" s="4">
        <v>62785</v>
      </c>
      <c r="I3642" s="4">
        <v>5815</v>
      </c>
      <c r="J3642" s="4">
        <f>Table1[[#This Row],[Basic Salary]]+Table1[[#This Row],[Bonus]]</f>
        <v>68600</v>
      </c>
      <c r="K3642">
        <v>80</v>
      </c>
      <c r="L3642">
        <v>71</v>
      </c>
      <c r="M3642" t="s">
        <v>34</v>
      </c>
      <c r="N3642">
        <v>103</v>
      </c>
    </row>
    <row r="3643" spans="1:14" x14ac:dyDescent="0.35">
      <c r="A3643" t="s">
        <v>181</v>
      </c>
      <c r="B3643" t="s">
        <v>129</v>
      </c>
      <c r="C3643" t="s">
        <v>21</v>
      </c>
      <c r="D3643" t="s">
        <v>46</v>
      </c>
      <c r="E3643" t="s">
        <v>65</v>
      </c>
      <c r="F3643" s="2">
        <v>42537</v>
      </c>
      <c r="G3643" s="2">
        <v>38071</v>
      </c>
      <c r="H3643" s="4">
        <v>57853</v>
      </c>
      <c r="I3643" s="4">
        <v>10717</v>
      </c>
      <c r="J3643" s="4">
        <f>Table1[[#This Row],[Basic Salary]]+Table1[[#This Row],[Bonus]]</f>
        <v>68570</v>
      </c>
      <c r="K3643">
        <v>67</v>
      </c>
      <c r="L3643">
        <v>82</v>
      </c>
      <c r="M3643" t="s">
        <v>34</v>
      </c>
      <c r="N3643">
        <v>101</v>
      </c>
    </row>
    <row r="3644" spans="1:14" x14ac:dyDescent="0.35">
      <c r="A3644" t="s">
        <v>2864</v>
      </c>
      <c r="B3644" t="s">
        <v>62</v>
      </c>
      <c r="C3644" t="s">
        <v>15</v>
      </c>
      <c r="D3644" t="s">
        <v>81</v>
      </c>
      <c r="E3644" t="s">
        <v>51</v>
      </c>
      <c r="F3644" s="2">
        <v>42024</v>
      </c>
      <c r="G3644" s="2">
        <v>29743</v>
      </c>
      <c r="H3644" s="4">
        <v>60901</v>
      </c>
      <c r="I3644" s="4">
        <v>7621</v>
      </c>
      <c r="J3644" s="4">
        <f>Table1[[#This Row],[Basic Salary]]+Table1[[#This Row],[Bonus]]</f>
        <v>68522</v>
      </c>
      <c r="K3644">
        <v>89</v>
      </c>
      <c r="L3644">
        <v>85</v>
      </c>
      <c r="M3644" t="s">
        <v>37</v>
      </c>
      <c r="N3644">
        <v>110</v>
      </c>
    </row>
    <row r="3645" spans="1:14" x14ac:dyDescent="0.35">
      <c r="A3645" t="s">
        <v>2520</v>
      </c>
      <c r="B3645" t="s">
        <v>57</v>
      </c>
      <c r="C3645" t="s">
        <v>21</v>
      </c>
      <c r="D3645" t="s">
        <v>33</v>
      </c>
      <c r="E3645" t="s">
        <v>65</v>
      </c>
      <c r="F3645" s="2">
        <v>44560</v>
      </c>
      <c r="G3645" s="2">
        <v>32393</v>
      </c>
      <c r="H3645" s="4">
        <v>57191</v>
      </c>
      <c r="I3645" s="4">
        <v>11315</v>
      </c>
      <c r="J3645" s="4">
        <f>Table1[[#This Row],[Basic Salary]]+Table1[[#This Row],[Bonus]]</f>
        <v>68506</v>
      </c>
      <c r="K3645">
        <v>70</v>
      </c>
      <c r="L3645">
        <v>58</v>
      </c>
      <c r="M3645" t="s">
        <v>34</v>
      </c>
      <c r="N3645">
        <v>108</v>
      </c>
    </row>
    <row r="3646" spans="1:14" x14ac:dyDescent="0.35">
      <c r="A3646" t="s">
        <v>3723</v>
      </c>
      <c r="B3646" t="s">
        <v>60</v>
      </c>
      <c r="C3646" t="s">
        <v>15</v>
      </c>
      <c r="D3646" t="s">
        <v>40</v>
      </c>
      <c r="E3646" t="s">
        <v>30</v>
      </c>
      <c r="F3646" s="2">
        <v>42585</v>
      </c>
      <c r="G3646" s="2">
        <v>39188</v>
      </c>
      <c r="H3646" s="4">
        <v>60937</v>
      </c>
      <c r="I3646" s="4">
        <v>7561</v>
      </c>
      <c r="J3646" s="4">
        <f>Table1[[#This Row],[Basic Salary]]+Table1[[#This Row],[Bonus]]</f>
        <v>68498</v>
      </c>
      <c r="K3646">
        <v>79</v>
      </c>
      <c r="L3646">
        <v>49</v>
      </c>
      <c r="M3646" t="s">
        <v>18</v>
      </c>
      <c r="N3646">
        <v>120</v>
      </c>
    </row>
    <row r="3647" spans="1:14" x14ac:dyDescent="0.35">
      <c r="A3647" t="s">
        <v>1318</v>
      </c>
      <c r="B3647" t="s">
        <v>57</v>
      </c>
      <c r="C3647" t="s">
        <v>15</v>
      </c>
      <c r="D3647" t="s">
        <v>43</v>
      </c>
      <c r="E3647" t="s">
        <v>26</v>
      </c>
      <c r="F3647" s="2">
        <v>44596</v>
      </c>
      <c r="G3647" s="2">
        <v>32466</v>
      </c>
      <c r="H3647" s="4">
        <v>48581</v>
      </c>
      <c r="I3647" s="4">
        <v>19878</v>
      </c>
      <c r="J3647" s="4">
        <f>Table1[[#This Row],[Basic Salary]]+Table1[[#This Row],[Bonus]]</f>
        <v>68459</v>
      </c>
      <c r="K3647">
        <v>60</v>
      </c>
      <c r="L3647">
        <v>50</v>
      </c>
      <c r="M3647" t="s">
        <v>53</v>
      </c>
      <c r="N3647">
        <v>114</v>
      </c>
    </row>
    <row r="3648" spans="1:14" x14ac:dyDescent="0.35">
      <c r="A3648" t="s">
        <v>2522</v>
      </c>
      <c r="B3648" t="s">
        <v>14</v>
      </c>
      <c r="C3648" t="s">
        <v>15</v>
      </c>
      <c r="D3648" t="s">
        <v>16</v>
      </c>
      <c r="E3648" t="s">
        <v>65</v>
      </c>
      <c r="F3648" s="2">
        <v>45411</v>
      </c>
      <c r="G3648" s="2">
        <v>33635</v>
      </c>
      <c r="H3648" s="4">
        <v>60418</v>
      </c>
      <c r="I3648" s="4">
        <v>7964</v>
      </c>
      <c r="J3648" s="4">
        <f>Table1[[#This Row],[Basic Salary]]+Table1[[#This Row],[Bonus]]</f>
        <v>68382</v>
      </c>
      <c r="K3648">
        <v>70</v>
      </c>
      <c r="L3648">
        <v>96</v>
      </c>
      <c r="M3648" t="s">
        <v>23</v>
      </c>
      <c r="N3648">
        <v>102</v>
      </c>
    </row>
    <row r="3649" spans="1:14" x14ac:dyDescent="0.35">
      <c r="A3649" t="s">
        <v>1988</v>
      </c>
      <c r="B3649" t="s">
        <v>39</v>
      </c>
      <c r="C3649" t="s">
        <v>21</v>
      </c>
      <c r="D3649" t="s">
        <v>25</v>
      </c>
      <c r="E3649" t="s">
        <v>51</v>
      </c>
      <c r="F3649" s="2">
        <v>42059</v>
      </c>
      <c r="G3649" s="2">
        <v>40039</v>
      </c>
      <c r="H3649" s="4">
        <v>48440</v>
      </c>
      <c r="I3649" s="4">
        <v>19920</v>
      </c>
      <c r="J3649" s="4">
        <f>Table1[[#This Row],[Basic Salary]]+Table1[[#This Row],[Bonus]]</f>
        <v>68360</v>
      </c>
      <c r="K3649">
        <v>79</v>
      </c>
      <c r="L3649">
        <v>89</v>
      </c>
      <c r="M3649" t="s">
        <v>23</v>
      </c>
      <c r="N3649">
        <v>104</v>
      </c>
    </row>
    <row r="3650" spans="1:14" x14ac:dyDescent="0.35">
      <c r="A3650" t="s">
        <v>2794</v>
      </c>
      <c r="B3650" t="s">
        <v>48</v>
      </c>
      <c r="C3650" t="s">
        <v>21</v>
      </c>
      <c r="D3650" t="s">
        <v>33</v>
      </c>
      <c r="E3650" t="s">
        <v>30</v>
      </c>
      <c r="F3650" s="2">
        <v>43370</v>
      </c>
      <c r="G3650" s="2">
        <v>31289</v>
      </c>
      <c r="H3650" s="4">
        <v>53387</v>
      </c>
      <c r="I3650" s="4">
        <v>14970</v>
      </c>
      <c r="J3650" s="4">
        <f>Table1[[#This Row],[Basic Salary]]+Table1[[#This Row],[Bonus]]</f>
        <v>68357</v>
      </c>
      <c r="K3650">
        <v>71</v>
      </c>
      <c r="L3650">
        <v>72</v>
      </c>
      <c r="M3650" t="s">
        <v>27</v>
      </c>
      <c r="N3650">
        <v>110</v>
      </c>
    </row>
    <row r="3651" spans="1:14" x14ac:dyDescent="0.35">
      <c r="A3651" t="s">
        <v>1272</v>
      </c>
      <c r="B3651" t="s">
        <v>62</v>
      </c>
      <c r="C3651" t="s">
        <v>21</v>
      </c>
      <c r="D3651" t="s">
        <v>16</v>
      </c>
      <c r="E3651" t="s">
        <v>17</v>
      </c>
      <c r="F3651" s="2">
        <v>43846</v>
      </c>
      <c r="G3651" s="2">
        <v>35408</v>
      </c>
      <c r="H3651" s="4">
        <v>42460</v>
      </c>
      <c r="I3651" s="4">
        <v>25886</v>
      </c>
      <c r="J3651" s="4">
        <f>Table1[[#This Row],[Basic Salary]]+Table1[[#This Row],[Bonus]]</f>
        <v>68346</v>
      </c>
      <c r="K3651">
        <v>96</v>
      </c>
      <c r="L3651">
        <v>75</v>
      </c>
      <c r="M3651" t="s">
        <v>37</v>
      </c>
      <c r="N3651">
        <v>107</v>
      </c>
    </row>
    <row r="3652" spans="1:14" x14ac:dyDescent="0.35">
      <c r="A3652" t="s">
        <v>3938</v>
      </c>
      <c r="B3652" t="s">
        <v>39</v>
      </c>
      <c r="C3652" t="s">
        <v>21</v>
      </c>
      <c r="D3652" t="s">
        <v>25</v>
      </c>
      <c r="E3652" t="s">
        <v>51</v>
      </c>
      <c r="F3652" s="2">
        <v>44639</v>
      </c>
      <c r="G3652" s="2">
        <v>33687</v>
      </c>
      <c r="H3652" s="4">
        <v>59868</v>
      </c>
      <c r="I3652" s="4">
        <v>8478</v>
      </c>
      <c r="J3652" s="4">
        <f>Table1[[#This Row],[Basic Salary]]+Table1[[#This Row],[Bonus]]</f>
        <v>68346</v>
      </c>
      <c r="K3652">
        <v>63</v>
      </c>
      <c r="L3652">
        <v>90</v>
      </c>
      <c r="M3652" t="s">
        <v>18</v>
      </c>
      <c r="N3652">
        <v>103</v>
      </c>
    </row>
    <row r="3653" spans="1:14" x14ac:dyDescent="0.35">
      <c r="A3653" t="s">
        <v>3246</v>
      </c>
      <c r="B3653" t="s">
        <v>50</v>
      </c>
      <c r="C3653" t="s">
        <v>21</v>
      </c>
      <c r="D3653" t="s">
        <v>81</v>
      </c>
      <c r="E3653" t="s">
        <v>30</v>
      </c>
      <c r="F3653" s="2">
        <v>44111</v>
      </c>
      <c r="G3653" s="2">
        <v>29392</v>
      </c>
      <c r="H3653" s="4">
        <v>43555</v>
      </c>
      <c r="I3653" s="4">
        <v>24774</v>
      </c>
      <c r="J3653" s="4">
        <f>Table1[[#This Row],[Basic Salary]]+Table1[[#This Row],[Bonus]]</f>
        <v>68329</v>
      </c>
      <c r="K3653">
        <v>74</v>
      </c>
      <c r="L3653">
        <v>52</v>
      </c>
      <c r="M3653" t="s">
        <v>34</v>
      </c>
      <c r="N3653">
        <v>112</v>
      </c>
    </row>
    <row r="3654" spans="1:14" x14ac:dyDescent="0.35">
      <c r="A3654" t="s">
        <v>754</v>
      </c>
      <c r="B3654" t="s">
        <v>45</v>
      </c>
      <c r="C3654" t="s">
        <v>21</v>
      </c>
      <c r="D3654" t="s">
        <v>40</v>
      </c>
      <c r="E3654" t="s">
        <v>51</v>
      </c>
      <c r="F3654" s="2">
        <v>42915</v>
      </c>
      <c r="G3654" s="2">
        <v>38916</v>
      </c>
      <c r="H3654" s="4">
        <v>44525</v>
      </c>
      <c r="I3654" s="4">
        <v>23799</v>
      </c>
      <c r="J3654" s="4">
        <f>Table1[[#This Row],[Basic Salary]]+Table1[[#This Row],[Bonus]]</f>
        <v>68324</v>
      </c>
      <c r="K3654">
        <v>60</v>
      </c>
      <c r="L3654">
        <v>66</v>
      </c>
      <c r="M3654" t="s">
        <v>53</v>
      </c>
      <c r="N3654">
        <v>102</v>
      </c>
    </row>
    <row r="3655" spans="1:14" x14ac:dyDescent="0.35">
      <c r="A3655" t="s">
        <v>1973</v>
      </c>
      <c r="B3655" t="s">
        <v>60</v>
      </c>
      <c r="C3655" t="s">
        <v>21</v>
      </c>
      <c r="D3655" t="s">
        <v>43</v>
      </c>
      <c r="E3655" t="s">
        <v>17</v>
      </c>
      <c r="F3655" s="2">
        <v>44974</v>
      </c>
      <c r="G3655" s="2">
        <v>31129</v>
      </c>
      <c r="H3655" s="4">
        <v>48653</v>
      </c>
      <c r="I3655" s="4">
        <v>19641</v>
      </c>
      <c r="J3655" s="4">
        <f>Table1[[#This Row],[Basic Salary]]+Table1[[#This Row],[Bonus]]</f>
        <v>68294</v>
      </c>
      <c r="K3655">
        <v>98</v>
      </c>
      <c r="L3655">
        <v>92</v>
      </c>
      <c r="M3655" t="s">
        <v>34</v>
      </c>
      <c r="N3655">
        <v>119</v>
      </c>
    </row>
    <row r="3656" spans="1:14" x14ac:dyDescent="0.35">
      <c r="A3656" t="s">
        <v>3620</v>
      </c>
      <c r="B3656" t="s">
        <v>42</v>
      </c>
      <c r="C3656" t="s">
        <v>21</v>
      </c>
      <c r="D3656" t="s">
        <v>16</v>
      </c>
      <c r="E3656" t="s">
        <v>51</v>
      </c>
      <c r="F3656" s="2">
        <v>42469</v>
      </c>
      <c r="G3656" s="2">
        <v>30361</v>
      </c>
      <c r="H3656" s="4">
        <v>49769</v>
      </c>
      <c r="I3656" s="4">
        <v>18495</v>
      </c>
      <c r="J3656" s="4">
        <f>Table1[[#This Row],[Basic Salary]]+Table1[[#This Row],[Bonus]]</f>
        <v>68264</v>
      </c>
      <c r="K3656">
        <v>76</v>
      </c>
      <c r="L3656">
        <v>94</v>
      </c>
      <c r="M3656" t="s">
        <v>34</v>
      </c>
      <c r="N3656">
        <v>101</v>
      </c>
    </row>
    <row r="3657" spans="1:14" x14ac:dyDescent="0.35">
      <c r="A3657" t="s">
        <v>4455</v>
      </c>
      <c r="B3657" t="s">
        <v>60</v>
      </c>
      <c r="C3657" t="s">
        <v>21</v>
      </c>
      <c r="D3657" t="s">
        <v>25</v>
      </c>
      <c r="E3657" t="s">
        <v>30</v>
      </c>
      <c r="F3657" s="2">
        <v>42921</v>
      </c>
      <c r="G3657" s="2">
        <v>40710</v>
      </c>
      <c r="H3657" s="4">
        <v>46845</v>
      </c>
      <c r="I3657" s="4">
        <v>21402</v>
      </c>
      <c r="J3657" s="4">
        <f>Table1[[#This Row],[Basic Salary]]+Table1[[#This Row],[Bonus]]</f>
        <v>68247</v>
      </c>
      <c r="K3657">
        <v>87</v>
      </c>
      <c r="L3657">
        <v>98</v>
      </c>
      <c r="M3657" t="s">
        <v>53</v>
      </c>
      <c r="N3657">
        <v>115</v>
      </c>
    </row>
    <row r="3658" spans="1:14" x14ac:dyDescent="0.35">
      <c r="A3658" t="s">
        <v>2827</v>
      </c>
      <c r="B3658" t="s">
        <v>87</v>
      </c>
      <c r="C3658" t="s">
        <v>21</v>
      </c>
      <c r="D3658" t="s">
        <v>40</v>
      </c>
      <c r="E3658" t="s">
        <v>17</v>
      </c>
      <c r="F3658" s="2">
        <v>45558</v>
      </c>
      <c r="G3658" s="2">
        <v>29291</v>
      </c>
      <c r="H3658" s="4">
        <v>46177</v>
      </c>
      <c r="I3658" s="4">
        <v>22064</v>
      </c>
      <c r="J3658" s="4">
        <f>Table1[[#This Row],[Basic Salary]]+Table1[[#This Row],[Bonus]]</f>
        <v>68241</v>
      </c>
      <c r="K3658">
        <v>95</v>
      </c>
      <c r="L3658">
        <v>91</v>
      </c>
      <c r="M3658" t="s">
        <v>18</v>
      </c>
      <c r="N3658">
        <v>103</v>
      </c>
    </row>
    <row r="3659" spans="1:14" x14ac:dyDescent="0.35">
      <c r="A3659" t="s">
        <v>1819</v>
      </c>
      <c r="B3659" t="s">
        <v>69</v>
      </c>
      <c r="C3659" t="s">
        <v>21</v>
      </c>
      <c r="D3659" t="s">
        <v>16</v>
      </c>
      <c r="E3659" t="s">
        <v>26</v>
      </c>
      <c r="F3659" s="2">
        <v>42797</v>
      </c>
      <c r="G3659" s="2">
        <v>32290</v>
      </c>
      <c r="H3659" s="4">
        <v>39216</v>
      </c>
      <c r="I3659" s="4">
        <v>29006</v>
      </c>
      <c r="J3659" s="4">
        <f>Table1[[#This Row],[Basic Salary]]+Table1[[#This Row],[Bonus]]</f>
        <v>68222</v>
      </c>
      <c r="K3659">
        <v>79</v>
      </c>
      <c r="L3659">
        <v>86</v>
      </c>
      <c r="M3659" t="s">
        <v>34</v>
      </c>
      <c r="N3659">
        <v>114</v>
      </c>
    </row>
    <row r="3660" spans="1:14" x14ac:dyDescent="0.35">
      <c r="A3660" t="s">
        <v>3814</v>
      </c>
      <c r="B3660" t="s">
        <v>75</v>
      </c>
      <c r="C3660" t="s">
        <v>21</v>
      </c>
      <c r="D3660" t="s">
        <v>43</v>
      </c>
      <c r="E3660" t="s">
        <v>65</v>
      </c>
      <c r="F3660" s="2">
        <v>45304</v>
      </c>
      <c r="G3660" s="2">
        <v>29395</v>
      </c>
      <c r="H3660" s="4">
        <v>54884</v>
      </c>
      <c r="I3660" s="4">
        <v>13333</v>
      </c>
      <c r="J3660" s="4">
        <f>Table1[[#This Row],[Basic Salary]]+Table1[[#This Row],[Bonus]]</f>
        <v>68217</v>
      </c>
      <c r="K3660">
        <v>93</v>
      </c>
      <c r="L3660">
        <v>93</v>
      </c>
      <c r="M3660" t="s">
        <v>34</v>
      </c>
      <c r="N3660">
        <v>112</v>
      </c>
    </row>
    <row r="3661" spans="1:14" x14ac:dyDescent="0.35">
      <c r="A3661" t="s">
        <v>1948</v>
      </c>
      <c r="B3661" t="s">
        <v>14</v>
      </c>
      <c r="C3661" t="s">
        <v>15</v>
      </c>
      <c r="D3661" t="s">
        <v>81</v>
      </c>
      <c r="E3661" t="s">
        <v>22</v>
      </c>
      <c r="F3661" s="2">
        <v>42149</v>
      </c>
      <c r="G3661" s="2">
        <v>35018</v>
      </c>
      <c r="H3661" s="4">
        <v>48242</v>
      </c>
      <c r="I3661" s="4">
        <v>19962</v>
      </c>
      <c r="J3661" s="4">
        <f>Table1[[#This Row],[Basic Salary]]+Table1[[#This Row],[Bonus]]</f>
        <v>68204</v>
      </c>
      <c r="K3661">
        <v>84</v>
      </c>
      <c r="L3661">
        <v>79</v>
      </c>
      <c r="M3661" t="s">
        <v>23</v>
      </c>
      <c r="N3661">
        <v>104</v>
      </c>
    </row>
    <row r="3662" spans="1:14" x14ac:dyDescent="0.35">
      <c r="A3662" t="s">
        <v>5005</v>
      </c>
      <c r="B3662" t="s">
        <v>77</v>
      </c>
      <c r="C3662" t="s">
        <v>15</v>
      </c>
      <c r="D3662" t="s">
        <v>43</v>
      </c>
      <c r="E3662" t="s">
        <v>65</v>
      </c>
      <c r="F3662" s="2">
        <v>42294</v>
      </c>
      <c r="G3662" s="2">
        <v>35465</v>
      </c>
      <c r="H3662" s="4">
        <v>44097</v>
      </c>
      <c r="I3662" s="4">
        <v>24078</v>
      </c>
      <c r="J3662" s="4">
        <f>Table1[[#This Row],[Basic Salary]]+Table1[[#This Row],[Bonus]]</f>
        <v>68175</v>
      </c>
      <c r="K3662">
        <v>93</v>
      </c>
      <c r="L3662">
        <v>86</v>
      </c>
      <c r="M3662" t="s">
        <v>27</v>
      </c>
      <c r="N3662">
        <v>101</v>
      </c>
    </row>
    <row r="3663" spans="1:14" x14ac:dyDescent="0.35">
      <c r="A3663" t="s">
        <v>630</v>
      </c>
      <c r="B3663" t="s">
        <v>71</v>
      </c>
      <c r="C3663" t="s">
        <v>15</v>
      </c>
      <c r="D3663" t="s">
        <v>25</v>
      </c>
      <c r="E3663" t="s">
        <v>51</v>
      </c>
      <c r="F3663" s="2">
        <v>45800</v>
      </c>
      <c r="G3663" s="2">
        <v>31640</v>
      </c>
      <c r="H3663" s="4">
        <v>62707</v>
      </c>
      <c r="I3663" s="4">
        <v>5450</v>
      </c>
      <c r="J3663" s="4">
        <f>Table1[[#This Row],[Basic Salary]]+Table1[[#This Row],[Bonus]]</f>
        <v>68157</v>
      </c>
      <c r="K3663">
        <v>81</v>
      </c>
      <c r="L3663">
        <v>84</v>
      </c>
      <c r="M3663" t="s">
        <v>34</v>
      </c>
      <c r="N3663">
        <v>104</v>
      </c>
    </row>
    <row r="3664" spans="1:14" x14ac:dyDescent="0.35">
      <c r="A3664" t="s">
        <v>4767</v>
      </c>
      <c r="B3664" t="s">
        <v>20</v>
      </c>
      <c r="C3664" t="s">
        <v>21</v>
      </c>
      <c r="D3664" t="s">
        <v>81</v>
      </c>
      <c r="E3664" t="s">
        <v>30</v>
      </c>
      <c r="F3664" s="2">
        <v>43053</v>
      </c>
      <c r="G3664" s="2">
        <v>39341</v>
      </c>
      <c r="H3664" s="4">
        <v>61985</v>
      </c>
      <c r="I3664" s="4">
        <v>6172</v>
      </c>
      <c r="J3664" s="4">
        <f>Table1[[#This Row],[Basic Salary]]+Table1[[#This Row],[Bonus]]</f>
        <v>68157</v>
      </c>
      <c r="K3664">
        <v>100</v>
      </c>
      <c r="L3664">
        <v>93</v>
      </c>
      <c r="M3664" t="s">
        <v>34</v>
      </c>
      <c r="N3664">
        <v>120</v>
      </c>
    </row>
    <row r="3665" spans="1:14" x14ac:dyDescent="0.35">
      <c r="A3665" t="s">
        <v>2869</v>
      </c>
      <c r="B3665" t="s">
        <v>87</v>
      </c>
      <c r="C3665" t="s">
        <v>21</v>
      </c>
      <c r="D3665" t="s">
        <v>25</v>
      </c>
      <c r="E3665" t="s">
        <v>22</v>
      </c>
      <c r="F3665" s="2">
        <v>43149</v>
      </c>
      <c r="G3665" s="2">
        <v>29552</v>
      </c>
      <c r="H3665" s="4">
        <v>43326</v>
      </c>
      <c r="I3665" s="4">
        <v>24827</v>
      </c>
      <c r="J3665" s="4">
        <f>Table1[[#This Row],[Basic Salary]]+Table1[[#This Row],[Bonus]]</f>
        <v>68153</v>
      </c>
      <c r="K3665">
        <v>87</v>
      </c>
      <c r="L3665">
        <v>65</v>
      </c>
      <c r="M3665" t="s">
        <v>37</v>
      </c>
      <c r="N3665">
        <v>120</v>
      </c>
    </row>
    <row r="3666" spans="1:14" x14ac:dyDescent="0.35">
      <c r="A3666" t="s">
        <v>2949</v>
      </c>
      <c r="B3666" t="s">
        <v>60</v>
      </c>
      <c r="C3666" t="s">
        <v>15</v>
      </c>
      <c r="D3666" t="s">
        <v>33</v>
      </c>
      <c r="E3666" t="s">
        <v>26</v>
      </c>
      <c r="F3666" s="2">
        <v>44748</v>
      </c>
      <c r="G3666" s="2">
        <v>31326</v>
      </c>
      <c r="H3666" s="4">
        <v>63023</v>
      </c>
      <c r="I3666" s="4">
        <v>5085</v>
      </c>
      <c r="J3666" s="4">
        <f>Table1[[#This Row],[Basic Salary]]+Table1[[#This Row],[Bonus]]</f>
        <v>68108</v>
      </c>
      <c r="K3666">
        <v>62</v>
      </c>
      <c r="L3666">
        <v>91</v>
      </c>
      <c r="M3666" t="s">
        <v>53</v>
      </c>
      <c r="N3666">
        <v>105</v>
      </c>
    </row>
    <row r="3667" spans="1:14" x14ac:dyDescent="0.35">
      <c r="A3667" t="s">
        <v>3293</v>
      </c>
      <c r="B3667" t="s">
        <v>87</v>
      </c>
      <c r="C3667" t="s">
        <v>21</v>
      </c>
      <c r="D3667" t="s">
        <v>25</v>
      </c>
      <c r="E3667" t="s">
        <v>65</v>
      </c>
      <c r="F3667" s="2">
        <v>42934</v>
      </c>
      <c r="G3667" s="2">
        <v>40772</v>
      </c>
      <c r="H3667" s="4">
        <v>44581</v>
      </c>
      <c r="I3667" s="4">
        <v>23517</v>
      </c>
      <c r="J3667" s="4">
        <f>Table1[[#This Row],[Basic Salary]]+Table1[[#This Row],[Bonus]]</f>
        <v>68098</v>
      </c>
      <c r="K3667">
        <v>88</v>
      </c>
      <c r="L3667">
        <v>93</v>
      </c>
      <c r="M3667" t="s">
        <v>53</v>
      </c>
      <c r="N3667">
        <v>109</v>
      </c>
    </row>
    <row r="3668" spans="1:14" x14ac:dyDescent="0.35">
      <c r="A3668" t="s">
        <v>3767</v>
      </c>
      <c r="B3668" t="s">
        <v>62</v>
      </c>
      <c r="C3668" t="s">
        <v>15</v>
      </c>
      <c r="D3668" t="s">
        <v>81</v>
      </c>
      <c r="E3668" t="s">
        <v>17</v>
      </c>
      <c r="F3668" s="2">
        <v>45749</v>
      </c>
      <c r="G3668" s="2">
        <v>33556</v>
      </c>
      <c r="H3668" s="4">
        <v>51946</v>
      </c>
      <c r="I3668" s="4">
        <v>16142</v>
      </c>
      <c r="J3668" s="4">
        <f>Table1[[#This Row],[Basic Salary]]+Table1[[#This Row],[Bonus]]</f>
        <v>68088</v>
      </c>
      <c r="K3668">
        <v>93</v>
      </c>
      <c r="L3668">
        <v>91</v>
      </c>
      <c r="M3668" t="s">
        <v>18</v>
      </c>
      <c r="N3668">
        <v>109</v>
      </c>
    </row>
    <row r="3669" spans="1:14" x14ac:dyDescent="0.35">
      <c r="A3669" t="s">
        <v>4097</v>
      </c>
      <c r="B3669" t="s">
        <v>89</v>
      </c>
      <c r="C3669" t="s">
        <v>21</v>
      </c>
      <c r="D3669" t="s">
        <v>25</v>
      </c>
      <c r="E3669" t="s">
        <v>17</v>
      </c>
      <c r="F3669" s="2">
        <v>42265</v>
      </c>
      <c r="G3669" s="2">
        <v>33328</v>
      </c>
      <c r="H3669" s="4">
        <v>39264</v>
      </c>
      <c r="I3669" s="4">
        <v>28782</v>
      </c>
      <c r="J3669" s="4">
        <f>Table1[[#This Row],[Basic Salary]]+Table1[[#This Row],[Bonus]]</f>
        <v>68046</v>
      </c>
      <c r="K3669">
        <v>98</v>
      </c>
      <c r="L3669">
        <v>72</v>
      </c>
      <c r="M3669" t="s">
        <v>23</v>
      </c>
      <c r="N3669">
        <v>116</v>
      </c>
    </row>
    <row r="3670" spans="1:14" x14ac:dyDescent="0.35">
      <c r="A3670" t="s">
        <v>1864</v>
      </c>
      <c r="B3670" t="s">
        <v>93</v>
      </c>
      <c r="C3670" t="s">
        <v>21</v>
      </c>
      <c r="D3670" t="s">
        <v>33</v>
      </c>
      <c r="E3670" t="s">
        <v>17</v>
      </c>
      <c r="F3670" s="2">
        <v>42240</v>
      </c>
      <c r="G3670" s="2">
        <v>33994</v>
      </c>
      <c r="H3670" s="4">
        <v>56302</v>
      </c>
      <c r="I3670" s="4">
        <v>11705</v>
      </c>
      <c r="J3670" s="4">
        <f>Table1[[#This Row],[Basic Salary]]+Table1[[#This Row],[Bonus]]</f>
        <v>68007</v>
      </c>
      <c r="K3670">
        <v>73</v>
      </c>
      <c r="L3670">
        <v>53</v>
      </c>
      <c r="M3670" t="s">
        <v>34</v>
      </c>
      <c r="N3670">
        <v>112</v>
      </c>
    </row>
    <row r="3671" spans="1:14" x14ac:dyDescent="0.35">
      <c r="A3671" t="s">
        <v>2334</v>
      </c>
      <c r="B3671" t="s">
        <v>62</v>
      </c>
      <c r="C3671" t="s">
        <v>15</v>
      </c>
      <c r="D3671" t="s">
        <v>16</v>
      </c>
      <c r="E3671" t="s">
        <v>51</v>
      </c>
      <c r="F3671" s="2">
        <v>42037</v>
      </c>
      <c r="G3671" s="2">
        <v>34656</v>
      </c>
      <c r="H3671" s="4">
        <v>55921</v>
      </c>
      <c r="I3671" s="4">
        <v>12060</v>
      </c>
      <c r="J3671" s="4">
        <f>Table1[[#This Row],[Basic Salary]]+Table1[[#This Row],[Bonus]]</f>
        <v>67981</v>
      </c>
      <c r="K3671">
        <v>100</v>
      </c>
      <c r="L3671">
        <v>81</v>
      </c>
      <c r="M3671" t="s">
        <v>18</v>
      </c>
      <c r="N3671">
        <v>110</v>
      </c>
    </row>
    <row r="3672" spans="1:14" x14ac:dyDescent="0.35">
      <c r="A3672" t="s">
        <v>860</v>
      </c>
      <c r="B3672" t="s">
        <v>20</v>
      </c>
      <c r="C3672" t="s">
        <v>21</v>
      </c>
      <c r="D3672" t="s">
        <v>33</v>
      </c>
      <c r="E3672" t="s">
        <v>51</v>
      </c>
      <c r="F3672" s="2">
        <v>43778</v>
      </c>
      <c r="G3672" s="2">
        <v>31544</v>
      </c>
      <c r="H3672" s="4">
        <v>59131</v>
      </c>
      <c r="I3672" s="4">
        <v>8828</v>
      </c>
      <c r="J3672" s="4">
        <f>Table1[[#This Row],[Basic Salary]]+Table1[[#This Row],[Bonus]]</f>
        <v>67959</v>
      </c>
      <c r="K3672">
        <v>80</v>
      </c>
      <c r="L3672">
        <v>42</v>
      </c>
      <c r="M3672" t="s">
        <v>37</v>
      </c>
      <c r="N3672">
        <v>116</v>
      </c>
    </row>
    <row r="3673" spans="1:14" x14ac:dyDescent="0.35">
      <c r="A3673" t="s">
        <v>3085</v>
      </c>
      <c r="B3673" t="s">
        <v>77</v>
      </c>
      <c r="C3673" t="s">
        <v>21</v>
      </c>
      <c r="D3673" t="s">
        <v>33</v>
      </c>
      <c r="E3673" t="s">
        <v>51</v>
      </c>
      <c r="F3673" s="2">
        <v>44211</v>
      </c>
      <c r="G3673" s="2">
        <v>39125</v>
      </c>
      <c r="H3673" s="4">
        <v>55156</v>
      </c>
      <c r="I3673" s="4">
        <v>12803</v>
      </c>
      <c r="J3673" s="4">
        <f>Table1[[#This Row],[Basic Salary]]+Table1[[#This Row],[Bonus]]</f>
        <v>67959</v>
      </c>
      <c r="K3673">
        <v>76</v>
      </c>
      <c r="L3673">
        <v>53</v>
      </c>
      <c r="M3673" t="s">
        <v>27</v>
      </c>
      <c r="N3673">
        <v>112</v>
      </c>
    </row>
    <row r="3674" spans="1:14" x14ac:dyDescent="0.35">
      <c r="A3674" t="s">
        <v>920</v>
      </c>
      <c r="B3674" t="s">
        <v>85</v>
      </c>
      <c r="C3674" t="s">
        <v>21</v>
      </c>
      <c r="D3674" t="s">
        <v>40</v>
      </c>
      <c r="E3674" t="s">
        <v>22</v>
      </c>
      <c r="F3674" s="2">
        <v>45245</v>
      </c>
      <c r="G3674" s="2">
        <v>31561</v>
      </c>
      <c r="H3674" s="4">
        <v>43630</v>
      </c>
      <c r="I3674" s="4">
        <v>24320</v>
      </c>
      <c r="J3674" s="4">
        <f>Table1[[#This Row],[Basic Salary]]+Table1[[#This Row],[Bonus]]</f>
        <v>67950</v>
      </c>
      <c r="K3674">
        <v>86</v>
      </c>
      <c r="L3674">
        <v>43</v>
      </c>
      <c r="M3674" t="s">
        <v>31</v>
      </c>
      <c r="N3674">
        <v>110</v>
      </c>
    </row>
    <row r="3675" spans="1:14" x14ac:dyDescent="0.35">
      <c r="A3675" t="s">
        <v>508</v>
      </c>
      <c r="B3675" t="s">
        <v>39</v>
      </c>
      <c r="C3675" t="s">
        <v>15</v>
      </c>
      <c r="D3675" t="s">
        <v>40</v>
      </c>
      <c r="E3675" t="s">
        <v>30</v>
      </c>
      <c r="F3675" s="2">
        <v>44217</v>
      </c>
      <c r="G3675" s="2">
        <v>41082</v>
      </c>
      <c r="H3675" s="4">
        <v>62070</v>
      </c>
      <c r="I3675" s="4">
        <v>5809</v>
      </c>
      <c r="J3675" s="4">
        <f>Table1[[#This Row],[Basic Salary]]+Table1[[#This Row],[Bonus]]</f>
        <v>67879</v>
      </c>
      <c r="K3675">
        <v>93</v>
      </c>
      <c r="L3675">
        <v>92</v>
      </c>
      <c r="M3675" t="s">
        <v>34</v>
      </c>
      <c r="N3675">
        <v>112</v>
      </c>
    </row>
    <row r="3676" spans="1:14" x14ac:dyDescent="0.35">
      <c r="A3676" t="s">
        <v>596</v>
      </c>
      <c r="B3676" t="s">
        <v>57</v>
      </c>
      <c r="C3676" t="s">
        <v>15</v>
      </c>
      <c r="D3676" t="s">
        <v>81</v>
      </c>
      <c r="E3676" t="s">
        <v>26</v>
      </c>
      <c r="F3676" s="2">
        <v>44620</v>
      </c>
      <c r="G3676" s="2">
        <v>34116</v>
      </c>
      <c r="H3676" s="4">
        <v>51047</v>
      </c>
      <c r="I3676" s="4">
        <v>16810</v>
      </c>
      <c r="J3676" s="4">
        <f>Table1[[#This Row],[Basic Salary]]+Table1[[#This Row],[Bonus]]</f>
        <v>67857</v>
      </c>
      <c r="K3676">
        <v>63</v>
      </c>
      <c r="L3676">
        <v>95</v>
      </c>
      <c r="M3676" t="s">
        <v>18</v>
      </c>
      <c r="N3676">
        <v>107</v>
      </c>
    </row>
    <row r="3677" spans="1:14" x14ac:dyDescent="0.35">
      <c r="A3677" t="s">
        <v>1909</v>
      </c>
      <c r="B3677" t="s">
        <v>20</v>
      </c>
      <c r="C3677" t="s">
        <v>15</v>
      </c>
      <c r="D3677" t="s">
        <v>81</v>
      </c>
      <c r="E3677" t="s">
        <v>30</v>
      </c>
      <c r="F3677" s="2">
        <v>44933</v>
      </c>
      <c r="G3677" s="2">
        <v>32026</v>
      </c>
      <c r="H3677" s="4">
        <v>51557</v>
      </c>
      <c r="I3677" s="4">
        <v>16296</v>
      </c>
      <c r="J3677" s="4">
        <f>Table1[[#This Row],[Basic Salary]]+Table1[[#This Row],[Bonus]]</f>
        <v>67853</v>
      </c>
      <c r="K3677">
        <v>85</v>
      </c>
      <c r="L3677">
        <v>46</v>
      </c>
      <c r="M3677" t="s">
        <v>27</v>
      </c>
      <c r="N3677">
        <v>118</v>
      </c>
    </row>
    <row r="3678" spans="1:14" x14ac:dyDescent="0.35">
      <c r="A3678" t="s">
        <v>4598</v>
      </c>
      <c r="B3678" t="s">
        <v>14</v>
      </c>
      <c r="C3678" t="s">
        <v>21</v>
      </c>
      <c r="D3678" t="s">
        <v>40</v>
      </c>
      <c r="E3678" t="s">
        <v>22</v>
      </c>
      <c r="F3678" s="2">
        <v>42951</v>
      </c>
      <c r="G3678" s="2">
        <v>39836</v>
      </c>
      <c r="H3678" s="4">
        <v>62294</v>
      </c>
      <c r="I3678" s="4">
        <v>5545</v>
      </c>
      <c r="J3678" s="4">
        <f>Table1[[#This Row],[Basic Salary]]+Table1[[#This Row],[Bonus]]</f>
        <v>67839</v>
      </c>
      <c r="K3678">
        <v>77</v>
      </c>
      <c r="L3678">
        <v>68</v>
      </c>
      <c r="M3678" t="s">
        <v>18</v>
      </c>
      <c r="N3678">
        <v>112</v>
      </c>
    </row>
    <row r="3679" spans="1:14" x14ac:dyDescent="0.35">
      <c r="A3679" t="s">
        <v>2036</v>
      </c>
      <c r="B3679" t="s">
        <v>29</v>
      </c>
      <c r="C3679" t="s">
        <v>15</v>
      </c>
      <c r="D3679" t="s">
        <v>16</v>
      </c>
      <c r="E3679" t="s">
        <v>51</v>
      </c>
      <c r="F3679" s="2">
        <v>45968</v>
      </c>
      <c r="G3679" s="2">
        <v>38623</v>
      </c>
      <c r="H3679" s="4">
        <v>54098</v>
      </c>
      <c r="I3679" s="4">
        <v>13713</v>
      </c>
      <c r="J3679" s="4">
        <f>Table1[[#This Row],[Basic Salary]]+Table1[[#This Row],[Bonus]]</f>
        <v>67811</v>
      </c>
      <c r="K3679">
        <v>94</v>
      </c>
      <c r="L3679">
        <v>65</v>
      </c>
      <c r="M3679" t="s">
        <v>23</v>
      </c>
      <c r="N3679">
        <v>117</v>
      </c>
    </row>
    <row r="3680" spans="1:14" x14ac:dyDescent="0.35">
      <c r="A3680" t="s">
        <v>479</v>
      </c>
      <c r="B3680" t="s">
        <v>89</v>
      </c>
      <c r="C3680" t="s">
        <v>21</v>
      </c>
      <c r="D3680" t="s">
        <v>33</v>
      </c>
      <c r="E3680" t="s">
        <v>17</v>
      </c>
      <c r="F3680" s="2">
        <v>44632</v>
      </c>
      <c r="G3680" s="2">
        <v>35526</v>
      </c>
      <c r="H3680" s="4">
        <v>44484</v>
      </c>
      <c r="I3680" s="4">
        <v>23295</v>
      </c>
      <c r="J3680" s="4">
        <f>Table1[[#This Row],[Basic Salary]]+Table1[[#This Row],[Bonus]]</f>
        <v>67779</v>
      </c>
      <c r="K3680">
        <v>99</v>
      </c>
      <c r="L3680">
        <v>43</v>
      </c>
      <c r="M3680" t="s">
        <v>53</v>
      </c>
      <c r="N3680">
        <v>106</v>
      </c>
    </row>
    <row r="3681" spans="1:14" x14ac:dyDescent="0.35">
      <c r="A3681" t="s">
        <v>3744</v>
      </c>
      <c r="B3681" t="s">
        <v>14</v>
      </c>
      <c r="C3681" t="s">
        <v>15</v>
      </c>
      <c r="D3681" t="s">
        <v>81</v>
      </c>
      <c r="E3681" t="s">
        <v>30</v>
      </c>
      <c r="F3681" s="2">
        <v>43215</v>
      </c>
      <c r="G3681" s="2">
        <v>32263</v>
      </c>
      <c r="H3681" s="4">
        <v>41811</v>
      </c>
      <c r="I3681" s="4">
        <v>25951</v>
      </c>
      <c r="J3681" s="4">
        <f>Table1[[#This Row],[Basic Salary]]+Table1[[#This Row],[Bonus]]</f>
        <v>67762</v>
      </c>
      <c r="K3681">
        <v>80</v>
      </c>
      <c r="L3681">
        <v>52</v>
      </c>
      <c r="M3681" t="s">
        <v>31</v>
      </c>
      <c r="N3681">
        <v>104</v>
      </c>
    </row>
    <row r="3682" spans="1:14" x14ac:dyDescent="0.35">
      <c r="A3682" t="s">
        <v>1537</v>
      </c>
      <c r="B3682" t="s">
        <v>48</v>
      </c>
      <c r="C3682" t="s">
        <v>21</v>
      </c>
      <c r="D3682" t="s">
        <v>40</v>
      </c>
      <c r="E3682" t="s">
        <v>65</v>
      </c>
      <c r="F3682" s="2">
        <v>45778</v>
      </c>
      <c r="G3682" s="2">
        <v>35532</v>
      </c>
      <c r="H3682" s="4">
        <v>38582</v>
      </c>
      <c r="I3682" s="4">
        <v>29126</v>
      </c>
      <c r="J3682" s="4">
        <f>Table1[[#This Row],[Basic Salary]]+Table1[[#This Row],[Bonus]]</f>
        <v>67708</v>
      </c>
      <c r="K3682">
        <v>78</v>
      </c>
      <c r="L3682">
        <v>79</v>
      </c>
      <c r="M3682" t="s">
        <v>23</v>
      </c>
      <c r="N3682">
        <v>103</v>
      </c>
    </row>
    <row r="3683" spans="1:14" x14ac:dyDescent="0.35">
      <c r="A3683" t="s">
        <v>1669</v>
      </c>
      <c r="B3683" t="s">
        <v>42</v>
      </c>
      <c r="C3683" t="s">
        <v>21</v>
      </c>
      <c r="D3683" t="s">
        <v>81</v>
      </c>
      <c r="E3683" t="s">
        <v>26</v>
      </c>
      <c r="F3683" s="2">
        <v>42359</v>
      </c>
      <c r="G3683" s="2">
        <v>39086</v>
      </c>
      <c r="H3683" s="4">
        <v>58187</v>
      </c>
      <c r="I3683" s="4">
        <v>9510</v>
      </c>
      <c r="J3683" s="4">
        <f>Table1[[#This Row],[Basic Salary]]+Table1[[#This Row],[Bonus]]</f>
        <v>67697</v>
      </c>
      <c r="K3683">
        <v>81</v>
      </c>
      <c r="L3683">
        <v>99</v>
      </c>
      <c r="M3683" t="s">
        <v>31</v>
      </c>
      <c r="N3683">
        <v>115</v>
      </c>
    </row>
    <row r="3684" spans="1:14" x14ac:dyDescent="0.35">
      <c r="A3684" t="s">
        <v>4848</v>
      </c>
      <c r="B3684" t="s">
        <v>85</v>
      </c>
      <c r="C3684" t="s">
        <v>15</v>
      </c>
      <c r="D3684" t="s">
        <v>40</v>
      </c>
      <c r="E3684" t="s">
        <v>30</v>
      </c>
      <c r="F3684" s="2">
        <v>42104</v>
      </c>
      <c r="G3684" s="2">
        <v>35492</v>
      </c>
      <c r="H3684" s="4">
        <v>45960</v>
      </c>
      <c r="I3684" s="4">
        <v>21728</v>
      </c>
      <c r="J3684" s="4">
        <f>Table1[[#This Row],[Basic Salary]]+Table1[[#This Row],[Bonus]]</f>
        <v>67688</v>
      </c>
      <c r="K3684">
        <v>70</v>
      </c>
      <c r="L3684">
        <v>72</v>
      </c>
      <c r="M3684" t="s">
        <v>31</v>
      </c>
      <c r="N3684">
        <v>101</v>
      </c>
    </row>
    <row r="3685" spans="1:14" x14ac:dyDescent="0.35">
      <c r="A3685" t="s">
        <v>1646</v>
      </c>
      <c r="B3685" t="s">
        <v>77</v>
      </c>
      <c r="C3685" t="s">
        <v>21</v>
      </c>
      <c r="D3685" t="s">
        <v>25</v>
      </c>
      <c r="E3685" t="s">
        <v>22</v>
      </c>
      <c r="F3685" s="2">
        <v>45129</v>
      </c>
      <c r="G3685" s="2">
        <v>33493</v>
      </c>
      <c r="H3685" s="4">
        <v>54805</v>
      </c>
      <c r="I3685" s="4">
        <v>12840</v>
      </c>
      <c r="J3685" s="4">
        <f>Table1[[#This Row],[Basic Salary]]+Table1[[#This Row],[Bonus]]</f>
        <v>67645</v>
      </c>
      <c r="K3685">
        <v>63</v>
      </c>
      <c r="L3685">
        <v>81</v>
      </c>
      <c r="M3685" t="s">
        <v>18</v>
      </c>
      <c r="N3685">
        <v>118</v>
      </c>
    </row>
    <row r="3686" spans="1:14" x14ac:dyDescent="0.35">
      <c r="A3686" t="s">
        <v>497</v>
      </c>
      <c r="B3686" t="s">
        <v>77</v>
      </c>
      <c r="C3686" t="s">
        <v>21</v>
      </c>
      <c r="D3686" t="s">
        <v>46</v>
      </c>
      <c r="E3686" t="s">
        <v>65</v>
      </c>
      <c r="F3686" s="2">
        <v>43178</v>
      </c>
      <c r="G3686" s="2">
        <v>40417</v>
      </c>
      <c r="H3686" s="4">
        <v>57841</v>
      </c>
      <c r="I3686" s="4">
        <v>9798</v>
      </c>
      <c r="J3686" s="4">
        <f>Table1[[#This Row],[Basic Salary]]+Table1[[#This Row],[Bonus]]</f>
        <v>67639</v>
      </c>
      <c r="K3686">
        <v>63</v>
      </c>
      <c r="L3686">
        <v>84</v>
      </c>
      <c r="M3686" t="s">
        <v>34</v>
      </c>
      <c r="N3686">
        <v>110</v>
      </c>
    </row>
    <row r="3687" spans="1:14" x14ac:dyDescent="0.35">
      <c r="A3687" t="s">
        <v>1400</v>
      </c>
      <c r="B3687" t="s">
        <v>77</v>
      </c>
      <c r="C3687" t="s">
        <v>15</v>
      </c>
      <c r="D3687" t="s">
        <v>81</v>
      </c>
      <c r="E3687" t="s">
        <v>30</v>
      </c>
      <c r="F3687" s="2">
        <v>42334</v>
      </c>
      <c r="G3687" s="2">
        <v>32245</v>
      </c>
      <c r="H3687" s="4">
        <v>55957</v>
      </c>
      <c r="I3687" s="4">
        <v>11662</v>
      </c>
      <c r="J3687" s="4">
        <f>Table1[[#This Row],[Basic Salary]]+Table1[[#This Row],[Bonus]]</f>
        <v>67619</v>
      </c>
      <c r="K3687">
        <v>87</v>
      </c>
      <c r="L3687">
        <v>45</v>
      </c>
      <c r="M3687" t="s">
        <v>18</v>
      </c>
      <c r="N3687">
        <v>108</v>
      </c>
    </row>
    <row r="3688" spans="1:14" x14ac:dyDescent="0.35">
      <c r="A3688" t="s">
        <v>4089</v>
      </c>
      <c r="B3688" t="s">
        <v>69</v>
      </c>
      <c r="C3688" t="s">
        <v>15</v>
      </c>
      <c r="D3688" t="s">
        <v>33</v>
      </c>
      <c r="E3688" t="s">
        <v>65</v>
      </c>
      <c r="F3688" s="2">
        <v>42131</v>
      </c>
      <c r="G3688" s="2">
        <v>32533</v>
      </c>
      <c r="H3688" s="4">
        <v>60214</v>
      </c>
      <c r="I3688" s="4">
        <v>7397</v>
      </c>
      <c r="J3688" s="4">
        <f>Table1[[#This Row],[Basic Salary]]+Table1[[#This Row],[Bonus]]</f>
        <v>67611</v>
      </c>
      <c r="K3688">
        <v>75</v>
      </c>
      <c r="L3688">
        <v>92</v>
      </c>
      <c r="M3688" t="s">
        <v>18</v>
      </c>
      <c r="N3688">
        <v>113</v>
      </c>
    </row>
    <row r="3689" spans="1:14" x14ac:dyDescent="0.35">
      <c r="A3689" t="s">
        <v>4084</v>
      </c>
      <c r="B3689" t="s">
        <v>20</v>
      </c>
      <c r="C3689" t="s">
        <v>21</v>
      </c>
      <c r="D3689" t="s">
        <v>81</v>
      </c>
      <c r="E3689" t="s">
        <v>26</v>
      </c>
      <c r="F3689" s="2">
        <v>45225</v>
      </c>
      <c r="G3689" s="2">
        <v>38722</v>
      </c>
      <c r="H3689" s="4">
        <v>48387</v>
      </c>
      <c r="I3689" s="4">
        <v>19159</v>
      </c>
      <c r="J3689" s="4">
        <f>Table1[[#This Row],[Basic Salary]]+Table1[[#This Row],[Bonus]]</f>
        <v>67546</v>
      </c>
      <c r="K3689">
        <v>97</v>
      </c>
      <c r="L3689">
        <v>48</v>
      </c>
      <c r="M3689" t="s">
        <v>34</v>
      </c>
      <c r="N3689">
        <v>102</v>
      </c>
    </row>
    <row r="3690" spans="1:14" x14ac:dyDescent="0.35">
      <c r="A3690" t="s">
        <v>4464</v>
      </c>
      <c r="B3690" t="s">
        <v>89</v>
      </c>
      <c r="C3690" t="s">
        <v>21</v>
      </c>
      <c r="D3690" t="s">
        <v>43</v>
      </c>
      <c r="E3690" t="s">
        <v>30</v>
      </c>
      <c r="F3690" s="2">
        <v>42897</v>
      </c>
      <c r="G3690" s="2">
        <v>30317</v>
      </c>
      <c r="H3690" s="4">
        <v>47630</v>
      </c>
      <c r="I3690" s="4">
        <v>19887</v>
      </c>
      <c r="J3690" s="4">
        <f>Table1[[#This Row],[Basic Salary]]+Table1[[#This Row],[Bonus]]</f>
        <v>67517</v>
      </c>
      <c r="K3690">
        <v>72</v>
      </c>
      <c r="L3690">
        <v>57</v>
      </c>
      <c r="M3690" t="s">
        <v>34</v>
      </c>
      <c r="N3690">
        <v>109</v>
      </c>
    </row>
    <row r="3691" spans="1:14" x14ac:dyDescent="0.35">
      <c r="A3691" t="s">
        <v>750</v>
      </c>
      <c r="B3691" t="s">
        <v>75</v>
      </c>
      <c r="C3691" t="s">
        <v>15</v>
      </c>
      <c r="D3691" t="s">
        <v>33</v>
      </c>
      <c r="E3691" t="s">
        <v>30</v>
      </c>
      <c r="F3691" s="2">
        <v>46000</v>
      </c>
      <c r="G3691" s="2">
        <v>33639</v>
      </c>
      <c r="H3691" s="4">
        <v>51504</v>
      </c>
      <c r="I3691" s="4">
        <v>16006</v>
      </c>
      <c r="J3691" s="4">
        <f>Table1[[#This Row],[Basic Salary]]+Table1[[#This Row],[Bonus]]</f>
        <v>67510</v>
      </c>
      <c r="K3691">
        <v>68</v>
      </c>
      <c r="L3691">
        <v>42</v>
      </c>
      <c r="M3691" t="s">
        <v>18</v>
      </c>
      <c r="N3691">
        <v>119</v>
      </c>
    </row>
    <row r="3692" spans="1:14" x14ac:dyDescent="0.35">
      <c r="A3692" t="s">
        <v>3774</v>
      </c>
      <c r="B3692" t="s">
        <v>60</v>
      </c>
      <c r="C3692" t="s">
        <v>15</v>
      </c>
      <c r="D3692" t="s">
        <v>81</v>
      </c>
      <c r="E3692" t="s">
        <v>51</v>
      </c>
      <c r="F3692" s="2">
        <v>43746</v>
      </c>
      <c r="G3692" s="2">
        <v>30399</v>
      </c>
      <c r="H3692" s="4">
        <v>52344</v>
      </c>
      <c r="I3692" s="4">
        <v>15112</v>
      </c>
      <c r="J3692" s="4">
        <f>Table1[[#This Row],[Basic Salary]]+Table1[[#This Row],[Bonus]]</f>
        <v>67456</v>
      </c>
      <c r="K3692">
        <v>65</v>
      </c>
      <c r="L3692">
        <v>71</v>
      </c>
      <c r="M3692" t="s">
        <v>31</v>
      </c>
      <c r="N3692">
        <v>120</v>
      </c>
    </row>
    <row r="3693" spans="1:14" x14ac:dyDescent="0.35">
      <c r="A3693" t="s">
        <v>41</v>
      </c>
      <c r="B3693" t="s">
        <v>42</v>
      </c>
      <c r="C3693" t="s">
        <v>15</v>
      </c>
      <c r="D3693" t="s">
        <v>43</v>
      </c>
      <c r="E3693" t="s">
        <v>17</v>
      </c>
      <c r="F3693" s="2">
        <v>42705</v>
      </c>
      <c r="G3693" s="2">
        <v>37972</v>
      </c>
      <c r="H3693" s="4">
        <v>57087</v>
      </c>
      <c r="I3693" s="4">
        <v>10354</v>
      </c>
      <c r="J3693" s="4">
        <f>Table1[[#This Row],[Basic Salary]]+Table1[[#This Row],[Bonus]]</f>
        <v>67441</v>
      </c>
      <c r="K3693">
        <v>89</v>
      </c>
      <c r="L3693">
        <v>64</v>
      </c>
      <c r="M3693" t="s">
        <v>31</v>
      </c>
      <c r="N3693">
        <v>118</v>
      </c>
    </row>
    <row r="3694" spans="1:14" x14ac:dyDescent="0.35">
      <c r="A3694" t="s">
        <v>1159</v>
      </c>
      <c r="B3694" t="s">
        <v>42</v>
      </c>
      <c r="C3694" t="s">
        <v>21</v>
      </c>
      <c r="D3694" t="s">
        <v>16</v>
      </c>
      <c r="E3694" t="s">
        <v>17</v>
      </c>
      <c r="F3694" s="2">
        <v>42387</v>
      </c>
      <c r="G3694" s="2">
        <v>40992</v>
      </c>
      <c r="H3694" s="4">
        <v>55352</v>
      </c>
      <c r="I3694" s="4">
        <v>12066</v>
      </c>
      <c r="J3694" s="4">
        <f>Table1[[#This Row],[Basic Salary]]+Table1[[#This Row],[Bonus]]</f>
        <v>67418</v>
      </c>
      <c r="K3694">
        <v>69</v>
      </c>
      <c r="L3694">
        <v>89</v>
      </c>
      <c r="M3694" t="s">
        <v>18</v>
      </c>
      <c r="N3694">
        <v>106</v>
      </c>
    </row>
    <row r="3695" spans="1:14" x14ac:dyDescent="0.35">
      <c r="A3695" t="s">
        <v>4981</v>
      </c>
      <c r="B3695" t="s">
        <v>60</v>
      </c>
      <c r="C3695" t="s">
        <v>15</v>
      </c>
      <c r="D3695" t="s">
        <v>16</v>
      </c>
      <c r="E3695" t="s">
        <v>22</v>
      </c>
      <c r="F3695" s="2">
        <v>42563</v>
      </c>
      <c r="G3695" s="2">
        <v>35832</v>
      </c>
      <c r="H3695" s="4">
        <v>55461</v>
      </c>
      <c r="I3695" s="4">
        <v>11955</v>
      </c>
      <c r="J3695" s="4">
        <f>Table1[[#This Row],[Basic Salary]]+Table1[[#This Row],[Bonus]]</f>
        <v>67416</v>
      </c>
      <c r="K3695">
        <v>76</v>
      </c>
      <c r="L3695">
        <v>99</v>
      </c>
      <c r="M3695" t="s">
        <v>23</v>
      </c>
      <c r="N3695">
        <v>105</v>
      </c>
    </row>
    <row r="3696" spans="1:14" x14ac:dyDescent="0.35">
      <c r="A3696" t="s">
        <v>4669</v>
      </c>
      <c r="B3696" t="s">
        <v>69</v>
      </c>
      <c r="C3696" t="s">
        <v>15</v>
      </c>
      <c r="D3696" t="s">
        <v>25</v>
      </c>
      <c r="E3696" t="s">
        <v>30</v>
      </c>
      <c r="F3696" s="2">
        <v>44385</v>
      </c>
      <c r="G3696" s="2">
        <v>31967</v>
      </c>
      <c r="H3696" s="4">
        <v>50332</v>
      </c>
      <c r="I3696" s="4">
        <v>17003</v>
      </c>
      <c r="J3696" s="4">
        <f>Table1[[#This Row],[Basic Salary]]+Table1[[#This Row],[Bonus]]</f>
        <v>67335</v>
      </c>
      <c r="K3696">
        <v>88</v>
      </c>
      <c r="L3696">
        <v>68</v>
      </c>
      <c r="M3696" t="s">
        <v>27</v>
      </c>
      <c r="N3696">
        <v>110</v>
      </c>
    </row>
    <row r="3697" spans="1:14" x14ac:dyDescent="0.35">
      <c r="A3697" t="s">
        <v>4375</v>
      </c>
      <c r="B3697" t="s">
        <v>45</v>
      </c>
      <c r="C3697" t="s">
        <v>21</v>
      </c>
      <c r="D3697" t="s">
        <v>40</v>
      </c>
      <c r="E3697" t="s">
        <v>65</v>
      </c>
      <c r="F3697" s="2">
        <v>42119</v>
      </c>
      <c r="G3697" s="2">
        <v>32547</v>
      </c>
      <c r="H3697" s="4">
        <v>45776</v>
      </c>
      <c r="I3697" s="4">
        <v>21550</v>
      </c>
      <c r="J3697" s="4">
        <f>Table1[[#This Row],[Basic Salary]]+Table1[[#This Row],[Bonus]]</f>
        <v>67326</v>
      </c>
      <c r="K3697">
        <v>69</v>
      </c>
      <c r="L3697">
        <v>67</v>
      </c>
      <c r="M3697" t="s">
        <v>27</v>
      </c>
      <c r="N3697">
        <v>107</v>
      </c>
    </row>
    <row r="3698" spans="1:14" x14ac:dyDescent="0.35">
      <c r="A3698" t="s">
        <v>2656</v>
      </c>
      <c r="B3698" t="s">
        <v>36</v>
      </c>
      <c r="C3698" t="s">
        <v>15</v>
      </c>
      <c r="D3698" t="s">
        <v>46</v>
      </c>
      <c r="E3698" t="s">
        <v>22</v>
      </c>
      <c r="F3698" s="2">
        <v>44358</v>
      </c>
      <c r="G3698" s="2">
        <v>39858</v>
      </c>
      <c r="H3698" s="4">
        <v>49467</v>
      </c>
      <c r="I3698" s="4">
        <v>17858</v>
      </c>
      <c r="J3698" s="4">
        <f>Table1[[#This Row],[Basic Salary]]+Table1[[#This Row],[Bonus]]</f>
        <v>67325</v>
      </c>
      <c r="K3698">
        <v>62</v>
      </c>
      <c r="L3698">
        <v>43</v>
      </c>
      <c r="M3698" t="s">
        <v>23</v>
      </c>
      <c r="N3698">
        <v>118</v>
      </c>
    </row>
    <row r="3699" spans="1:14" x14ac:dyDescent="0.35">
      <c r="A3699" t="s">
        <v>1076</v>
      </c>
      <c r="B3699" t="s">
        <v>45</v>
      </c>
      <c r="C3699" t="s">
        <v>15</v>
      </c>
      <c r="D3699" t="s">
        <v>25</v>
      </c>
      <c r="E3699" t="s">
        <v>65</v>
      </c>
      <c r="F3699" s="2">
        <v>43232</v>
      </c>
      <c r="G3699" s="2">
        <v>32747</v>
      </c>
      <c r="H3699" s="4">
        <v>42590</v>
      </c>
      <c r="I3699" s="4">
        <v>24731</v>
      </c>
      <c r="J3699" s="4">
        <f>Table1[[#This Row],[Basic Salary]]+Table1[[#This Row],[Bonus]]</f>
        <v>67321</v>
      </c>
      <c r="K3699">
        <v>95</v>
      </c>
      <c r="L3699">
        <v>53</v>
      </c>
      <c r="M3699" t="s">
        <v>23</v>
      </c>
      <c r="N3699">
        <v>112</v>
      </c>
    </row>
    <row r="3700" spans="1:14" x14ac:dyDescent="0.35">
      <c r="A3700" t="s">
        <v>2206</v>
      </c>
      <c r="B3700" t="s">
        <v>20</v>
      </c>
      <c r="C3700" t="s">
        <v>15</v>
      </c>
      <c r="D3700" t="s">
        <v>43</v>
      </c>
      <c r="E3700" t="s">
        <v>26</v>
      </c>
      <c r="F3700" s="2">
        <v>42191</v>
      </c>
      <c r="G3700" s="2">
        <v>37600</v>
      </c>
      <c r="H3700" s="4">
        <v>49567</v>
      </c>
      <c r="I3700" s="4">
        <v>17749</v>
      </c>
      <c r="J3700" s="4">
        <f>Table1[[#This Row],[Basic Salary]]+Table1[[#This Row],[Bonus]]</f>
        <v>67316</v>
      </c>
      <c r="K3700">
        <v>98</v>
      </c>
      <c r="L3700">
        <v>71</v>
      </c>
      <c r="M3700" t="s">
        <v>34</v>
      </c>
      <c r="N3700">
        <v>104</v>
      </c>
    </row>
    <row r="3701" spans="1:14" x14ac:dyDescent="0.35">
      <c r="A3701" t="s">
        <v>866</v>
      </c>
      <c r="B3701" t="s">
        <v>42</v>
      </c>
      <c r="C3701" t="s">
        <v>15</v>
      </c>
      <c r="D3701" t="s">
        <v>43</v>
      </c>
      <c r="E3701" t="s">
        <v>22</v>
      </c>
      <c r="F3701" s="2">
        <v>44159</v>
      </c>
      <c r="G3701" s="2">
        <v>38572</v>
      </c>
      <c r="H3701" s="4">
        <v>48667</v>
      </c>
      <c r="I3701" s="4">
        <v>18645</v>
      </c>
      <c r="J3701" s="4">
        <f>Table1[[#This Row],[Basic Salary]]+Table1[[#This Row],[Bonus]]</f>
        <v>67312</v>
      </c>
      <c r="K3701">
        <v>64</v>
      </c>
      <c r="L3701">
        <v>55</v>
      </c>
      <c r="M3701" t="s">
        <v>34</v>
      </c>
      <c r="N3701">
        <v>116</v>
      </c>
    </row>
    <row r="3702" spans="1:14" x14ac:dyDescent="0.35">
      <c r="A3702" t="s">
        <v>1743</v>
      </c>
      <c r="B3702" t="s">
        <v>129</v>
      </c>
      <c r="C3702" t="s">
        <v>15</v>
      </c>
      <c r="D3702" t="s">
        <v>25</v>
      </c>
      <c r="E3702" t="s">
        <v>17</v>
      </c>
      <c r="F3702" s="2">
        <v>44917</v>
      </c>
      <c r="G3702" s="2">
        <v>38422</v>
      </c>
      <c r="H3702" s="4">
        <v>60338</v>
      </c>
      <c r="I3702" s="4">
        <v>6962</v>
      </c>
      <c r="J3702" s="4">
        <f>Table1[[#This Row],[Basic Salary]]+Table1[[#This Row],[Bonus]]</f>
        <v>67300</v>
      </c>
      <c r="K3702">
        <v>61</v>
      </c>
      <c r="L3702">
        <v>72</v>
      </c>
      <c r="M3702" t="s">
        <v>37</v>
      </c>
      <c r="N3702">
        <v>117</v>
      </c>
    </row>
    <row r="3703" spans="1:14" x14ac:dyDescent="0.35">
      <c r="A3703" t="s">
        <v>4151</v>
      </c>
      <c r="B3703" t="s">
        <v>85</v>
      </c>
      <c r="C3703" t="s">
        <v>15</v>
      </c>
      <c r="D3703" t="s">
        <v>81</v>
      </c>
      <c r="E3703" t="s">
        <v>30</v>
      </c>
      <c r="F3703" s="2">
        <v>45071</v>
      </c>
      <c r="G3703" s="2">
        <v>35951</v>
      </c>
      <c r="H3703" s="4">
        <v>51305</v>
      </c>
      <c r="I3703" s="4">
        <v>15908</v>
      </c>
      <c r="J3703" s="4">
        <f>Table1[[#This Row],[Basic Salary]]+Table1[[#This Row],[Bonus]]</f>
        <v>67213</v>
      </c>
      <c r="K3703">
        <v>67</v>
      </c>
      <c r="L3703">
        <v>69</v>
      </c>
      <c r="M3703" t="s">
        <v>31</v>
      </c>
      <c r="N3703">
        <v>116</v>
      </c>
    </row>
    <row r="3704" spans="1:14" x14ac:dyDescent="0.35">
      <c r="A3704" t="s">
        <v>1900</v>
      </c>
      <c r="B3704" t="s">
        <v>57</v>
      </c>
      <c r="C3704" t="s">
        <v>21</v>
      </c>
      <c r="D3704" t="s">
        <v>33</v>
      </c>
      <c r="E3704" t="s">
        <v>22</v>
      </c>
      <c r="F3704" s="2">
        <v>45505</v>
      </c>
      <c r="G3704" s="2">
        <v>29703</v>
      </c>
      <c r="H3704" s="4">
        <v>46527</v>
      </c>
      <c r="I3704" s="4">
        <v>20676</v>
      </c>
      <c r="J3704" s="4">
        <f>Table1[[#This Row],[Basic Salary]]+Table1[[#This Row],[Bonus]]</f>
        <v>67203</v>
      </c>
      <c r="K3704">
        <v>74</v>
      </c>
      <c r="L3704">
        <v>40</v>
      </c>
      <c r="M3704" t="s">
        <v>53</v>
      </c>
      <c r="N3704">
        <v>117</v>
      </c>
    </row>
    <row r="3705" spans="1:14" x14ac:dyDescent="0.35">
      <c r="A3705" t="s">
        <v>3927</v>
      </c>
      <c r="B3705" t="s">
        <v>36</v>
      </c>
      <c r="C3705" t="s">
        <v>15</v>
      </c>
      <c r="D3705" t="s">
        <v>25</v>
      </c>
      <c r="E3705" t="s">
        <v>30</v>
      </c>
      <c r="F3705" s="2">
        <v>45458</v>
      </c>
      <c r="G3705" s="2">
        <v>34652</v>
      </c>
      <c r="H3705" s="4">
        <v>48322</v>
      </c>
      <c r="I3705" s="4">
        <v>18878</v>
      </c>
      <c r="J3705" s="4">
        <f>Table1[[#This Row],[Basic Salary]]+Table1[[#This Row],[Bonus]]</f>
        <v>67200</v>
      </c>
      <c r="K3705">
        <v>70</v>
      </c>
      <c r="L3705">
        <v>43</v>
      </c>
      <c r="M3705" t="s">
        <v>37</v>
      </c>
      <c r="N3705">
        <v>120</v>
      </c>
    </row>
    <row r="3706" spans="1:14" x14ac:dyDescent="0.35">
      <c r="A3706" t="s">
        <v>809</v>
      </c>
      <c r="B3706" t="s">
        <v>60</v>
      </c>
      <c r="C3706" t="s">
        <v>15</v>
      </c>
      <c r="D3706" t="s">
        <v>33</v>
      </c>
      <c r="E3706" t="s">
        <v>65</v>
      </c>
      <c r="F3706" s="2">
        <v>42270</v>
      </c>
      <c r="G3706" s="2">
        <v>35180</v>
      </c>
      <c r="H3706" s="4">
        <v>51094</v>
      </c>
      <c r="I3706" s="4">
        <v>16096</v>
      </c>
      <c r="J3706" s="4">
        <f>Table1[[#This Row],[Basic Salary]]+Table1[[#This Row],[Bonus]]</f>
        <v>67190</v>
      </c>
      <c r="K3706">
        <v>72</v>
      </c>
      <c r="L3706">
        <v>78</v>
      </c>
      <c r="M3706" t="s">
        <v>34</v>
      </c>
      <c r="N3706">
        <v>113</v>
      </c>
    </row>
    <row r="3707" spans="1:14" x14ac:dyDescent="0.35">
      <c r="A3707" t="s">
        <v>982</v>
      </c>
      <c r="B3707" t="s">
        <v>71</v>
      </c>
      <c r="C3707" t="s">
        <v>15</v>
      </c>
      <c r="D3707" t="s">
        <v>16</v>
      </c>
      <c r="E3707" t="s">
        <v>30</v>
      </c>
      <c r="F3707" s="2">
        <v>42161</v>
      </c>
      <c r="G3707" s="2">
        <v>38167</v>
      </c>
      <c r="H3707" s="4">
        <v>51254</v>
      </c>
      <c r="I3707" s="4">
        <v>15936</v>
      </c>
      <c r="J3707" s="4">
        <f>Table1[[#This Row],[Basic Salary]]+Table1[[#This Row],[Bonus]]</f>
        <v>67190</v>
      </c>
      <c r="K3707">
        <v>72</v>
      </c>
      <c r="L3707">
        <v>83</v>
      </c>
      <c r="M3707" t="s">
        <v>31</v>
      </c>
      <c r="N3707">
        <v>109</v>
      </c>
    </row>
    <row r="3708" spans="1:14" x14ac:dyDescent="0.35">
      <c r="A3708" t="s">
        <v>1370</v>
      </c>
      <c r="B3708" t="s">
        <v>77</v>
      </c>
      <c r="C3708" t="s">
        <v>15</v>
      </c>
      <c r="D3708" t="s">
        <v>46</v>
      </c>
      <c r="E3708" t="s">
        <v>51</v>
      </c>
      <c r="F3708" s="2">
        <v>42605</v>
      </c>
      <c r="G3708" s="2">
        <v>31569</v>
      </c>
      <c r="H3708" s="4">
        <v>46603</v>
      </c>
      <c r="I3708" s="4">
        <v>20580</v>
      </c>
      <c r="J3708" s="4">
        <f>Table1[[#This Row],[Basic Salary]]+Table1[[#This Row],[Bonus]]</f>
        <v>67183</v>
      </c>
      <c r="K3708">
        <v>60</v>
      </c>
      <c r="L3708">
        <v>60</v>
      </c>
      <c r="M3708" t="s">
        <v>53</v>
      </c>
      <c r="N3708">
        <v>102</v>
      </c>
    </row>
    <row r="3709" spans="1:14" x14ac:dyDescent="0.35">
      <c r="A3709" t="s">
        <v>2353</v>
      </c>
      <c r="B3709" t="s">
        <v>39</v>
      </c>
      <c r="C3709" t="s">
        <v>15</v>
      </c>
      <c r="D3709" t="s">
        <v>81</v>
      </c>
      <c r="E3709" t="s">
        <v>65</v>
      </c>
      <c r="F3709" s="2">
        <v>42864</v>
      </c>
      <c r="G3709" s="2">
        <v>35709</v>
      </c>
      <c r="H3709" s="4">
        <v>42898</v>
      </c>
      <c r="I3709" s="4">
        <v>24256</v>
      </c>
      <c r="J3709" s="4">
        <f>Table1[[#This Row],[Basic Salary]]+Table1[[#This Row],[Bonus]]</f>
        <v>67154</v>
      </c>
      <c r="K3709">
        <v>98</v>
      </c>
      <c r="L3709">
        <v>76</v>
      </c>
      <c r="M3709" t="s">
        <v>31</v>
      </c>
      <c r="N3709">
        <v>113</v>
      </c>
    </row>
    <row r="3710" spans="1:14" x14ac:dyDescent="0.35">
      <c r="A3710" t="s">
        <v>4797</v>
      </c>
      <c r="B3710" t="s">
        <v>129</v>
      </c>
      <c r="C3710" t="s">
        <v>21</v>
      </c>
      <c r="D3710" t="s">
        <v>46</v>
      </c>
      <c r="E3710" t="s">
        <v>22</v>
      </c>
      <c r="F3710" s="2">
        <v>44326</v>
      </c>
      <c r="G3710" s="2">
        <v>30352</v>
      </c>
      <c r="H3710" s="4">
        <v>42648</v>
      </c>
      <c r="I3710" s="4">
        <v>24501</v>
      </c>
      <c r="J3710" s="4">
        <f>Table1[[#This Row],[Basic Salary]]+Table1[[#This Row],[Bonus]]</f>
        <v>67149</v>
      </c>
      <c r="K3710">
        <v>77</v>
      </c>
      <c r="L3710">
        <v>55</v>
      </c>
      <c r="M3710" t="s">
        <v>34</v>
      </c>
      <c r="N3710">
        <v>108</v>
      </c>
    </row>
    <row r="3711" spans="1:14" x14ac:dyDescent="0.35">
      <c r="A3711" t="s">
        <v>1110</v>
      </c>
      <c r="B3711" t="s">
        <v>93</v>
      </c>
      <c r="C3711" t="s">
        <v>15</v>
      </c>
      <c r="D3711" t="s">
        <v>16</v>
      </c>
      <c r="E3711" t="s">
        <v>17</v>
      </c>
      <c r="F3711" s="2">
        <v>45055</v>
      </c>
      <c r="G3711" s="2">
        <v>34490</v>
      </c>
      <c r="H3711" s="4">
        <v>52784</v>
      </c>
      <c r="I3711" s="4">
        <v>14349</v>
      </c>
      <c r="J3711" s="4">
        <f>Table1[[#This Row],[Basic Salary]]+Table1[[#This Row],[Bonus]]</f>
        <v>67133</v>
      </c>
      <c r="K3711">
        <v>90</v>
      </c>
      <c r="L3711">
        <v>57</v>
      </c>
      <c r="M3711" t="s">
        <v>23</v>
      </c>
      <c r="N3711">
        <v>104</v>
      </c>
    </row>
    <row r="3712" spans="1:14" x14ac:dyDescent="0.35">
      <c r="A3712" t="s">
        <v>4518</v>
      </c>
      <c r="B3712" t="s">
        <v>60</v>
      </c>
      <c r="C3712" t="s">
        <v>21</v>
      </c>
      <c r="D3712" t="s">
        <v>40</v>
      </c>
      <c r="E3712" t="s">
        <v>30</v>
      </c>
      <c r="F3712" s="2">
        <v>44887</v>
      </c>
      <c r="G3712" s="2">
        <v>40021</v>
      </c>
      <c r="H3712" s="4">
        <v>41843</v>
      </c>
      <c r="I3712" s="4">
        <v>25288</v>
      </c>
      <c r="J3712" s="4">
        <f>Table1[[#This Row],[Basic Salary]]+Table1[[#This Row],[Bonus]]</f>
        <v>67131</v>
      </c>
      <c r="K3712">
        <v>79</v>
      </c>
      <c r="L3712">
        <v>92</v>
      </c>
      <c r="M3712" t="s">
        <v>23</v>
      </c>
      <c r="N3712">
        <v>107</v>
      </c>
    </row>
    <row r="3713" spans="1:14" x14ac:dyDescent="0.35">
      <c r="A3713" t="s">
        <v>1471</v>
      </c>
      <c r="B3713" t="s">
        <v>77</v>
      </c>
      <c r="C3713" t="s">
        <v>21</v>
      </c>
      <c r="D3713" t="s">
        <v>46</v>
      </c>
      <c r="E3713" t="s">
        <v>30</v>
      </c>
      <c r="F3713" s="2">
        <v>42442</v>
      </c>
      <c r="G3713" s="2">
        <v>30440</v>
      </c>
      <c r="H3713" s="4">
        <v>56868</v>
      </c>
      <c r="I3713" s="4">
        <v>10256</v>
      </c>
      <c r="J3713" s="4">
        <f>Table1[[#This Row],[Basic Salary]]+Table1[[#This Row],[Bonus]]</f>
        <v>67124</v>
      </c>
      <c r="K3713">
        <v>80</v>
      </c>
      <c r="L3713">
        <v>86</v>
      </c>
      <c r="M3713" t="s">
        <v>27</v>
      </c>
      <c r="N3713">
        <v>119</v>
      </c>
    </row>
    <row r="3714" spans="1:14" x14ac:dyDescent="0.35">
      <c r="A3714" t="s">
        <v>3866</v>
      </c>
      <c r="B3714" t="s">
        <v>42</v>
      </c>
      <c r="C3714" t="s">
        <v>15</v>
      </c>
      <c r="D3714" t="s">
        <v>16</v>
      </c>
      <c r="E3714" t="s">
        <v>17</v>
      </c>
      <c r="F3714" s="2">
        <v>44207</v>
      </c>
      <c r="G3714" s="2">
        <v>32203</v>
      </c>
      <c r="H3714" s="4">
        <v>43232</v>
      </c>
      <c r="I3714" s="4">
        <v>23892</v>
      </c>
      <c r="J3714" s="4">
        <f>Table1[[#This Row],[Basic Salary]]+Table1[[#This Row],[Bonus]]</f>
        <v>67124</v>
      </c>
      <c r="K3714">
        <v>69</v>
      </c>
      <c r="L3714">
        <v>55</v>
      </c>
      <c r="M3714" t="s">
        <v>18</v>
      </c>
      <c r="N3714">
        <v>105</v>
      </c>
    </row>
    <row r="3715" spans="1:14" x14ac:dyDescent="0.35">
      <c r="A3715" t="s">
        <v>257</v>
      </c>
      <c r="B3715" t="s">
        <v>48</v>
      </c>
      <c r="C3715" t="s">
        <v>15</v>
      </c>
      <c r="D3715" t="s">
        <v>40</v>
      </c>
      <c r="E3715" t="s">
        <v>22</v>
      </c>
      <c r="F3715" s="2">
        <v>43100</v>
      </c>
      <c r="G3715" s="2">
        <v>36587</v>
      </c>
      <c r="H3715" s="4">
        <v>57495</v>
      </c>
      <c r="I3715" s="4">
        <v>9616</v>
      </c>
      <c r="J3715" s="4">
        <f>Table1[[#This Row],[Basic Salary]]+Table1[[#This Row],[Bonus]]</f>
        <v>67111</v>
      </c>
      <c r="K3715">
        <v>66</v>
      </c>
      <c r="L3715">
        <v>43</v>
      </c>
      <c r="M3715" t="s">
        <v>31</v>
      </c>
      <c r="N3715">
        <v>113</v>
      </c>
    </row>
    <row r="3716" spans="1:14" x14ac:dyDescent="0.35">
      <c r="A3716" t="s">
        <v>4292</v>
      </c>
      <c r="B3716" t="s">
        <v>57</v>
      </c>
      <c r="C3716" t="s">
        <v>15</v>
      </c>
      <c r="D3716" t="s">
        <v>81</v>
      </c>
      <c r="E3716" t="s">
        <v>30</v>
      </c>
      <c r="F3716" s="2">
        <v>45047</v>
      </c>
      <c r="G3716" s="2">
        <v>36890</v>
      </c>
      <c r="H3716" s="4">
        <v>39393</v>
      </c>
      <c r="I3716" s="4">
        <v>27694</v>
      </c>
      <c r="J3716" s="4">
        <f>Table1[[#This Row],[Basic Salary]]+Table1[[#This Row],[Bonus]]</f>
        <v>67087</v>
      </c>
      <c r="K3716">
        <v>80</v>
      </c>
      <c r="L3716">
        <v>63</v>
      </c>
      <c r="M3716" t="s">
        <v>34</v>
      </c>
      <c r="N3716">
        <v>114</v>
      </c>
    </row>
    <row r="3717" spans="1:14" x14ac:dyDescent="0.35">
      <c r="A3717" t="s">
        <v>1633</v>
      </c>
      <c r="B3717" t="s">
        <v>57</v>
      </c>
      <c r="C3717" t="s">
        <v>21</v>
      </c>
      <c r="D3717" t="s">
        <v>40</v>
      </c>
      <c r="E3717" t="s">
        <v>51</v>
      </c>
      <c r="F3717" s="2">
        <v>45693</v>
      </c>
      <c r="G3717" s="2">
        <v>41145</v>
      </c>
      <c r="H3717" s="4">
        <v>59866</v>
      </c>
      <c r="I3717" s="4">
        <v>7193</v>
      </c>
      <c r="J3717" s="4">
        <f>Table1[[#This Row],[Basic Salary]]+Table1[[#This Row],[Bonus]]</f>
        <v>67059</v>
      </c>
      <c r="K3717">
        <v>88</v>
      </c>
      <c r="L3717">
        <v>64</v>
      </c>
      <c r="M3717" t="s">
        <v>34</v>
      </c>
      <c r="N3717">
        <v>107</v>
      </c>
    </row>
    <row r="3718" spans="1:14" x14ac:dyDescent="0.35">
      <c r="A3718" t="s">
        <v>3930</v>
      </c>
      <c r="B3718" t="s">
        <v>75</v>
      </c>
      <c r="C3718" t="s">
        <v>15</v>
      </c>
      <c r="D3718" t="s">
        <v>43</v>
      </c>
      <c r="E3718" t="s">
        <v>65</v>
      </c>
      <c r="F3718" s="2">
        <v>45284</v>
      </c>
      <c r="G3718" s="2">
        <v>31310</v>
      </c>
      <c r="H3718" s="4">
        <v>43015</v>
      </c>
      <c r="I3718" s="4">
        <v>23972</v>
      </c>
      <c r="J3718" s="4">
        <f>Table1[[#This Row],[Basic Salary]]+Table1[[#This Row],[Bonus]]</f>
        <v>66987</v>
      </c>
      <c r="K3718">
        <v>74</v>
      </c>
      <c r="L3718">
        <v>45</v>
      </c>
      <c r="M3718" t="s">
        <v>27</v>
      </c>
      <c r="N3718">
        <v>115</v>
      </c>
    </row>
    <row r="3719" spans="1:14" x14ac:dyDescent="0.35">
      <c r="A3719" t="s">
        <v>1740</v>
      </c>
      <c r="B3719" t="s">
        <v>36</v>
      </c>
      <c r="C3719" t="s">
        <v>15</v>
      </c>
      <c r="D3719" t="s">
        <v>40</v>
      </c>
      <c r="E3719" t="s">
        <v>65</v>
      </c>
      <c r="F3719" s="2">
        <v>43708</v>
      </c>
      <c r="G3719" s="2">
        <v>30062</v>
      </c>
      <c r="H3719" s="4">
        <v>57160</v>
      </c>
      <c r="I3719" s="4">
        <v>9768</v>
      </c>
      <c r="J3719" s="4">
        <f>Table1[[#This Row],[Basic Salary]]+Table1[[#This Row],[Bonus]]</f>
        <v>66928</v>
      </c>
      <c r="K3719">
        <v>100</v>
      </c>
      <c r="L3719">
        <v>99</v>
      </c>
      <c r="M3719" t="s">
        <v>53</v>
      </c>
      <c r="N3719">
        <v>110</v>
      </c>
    </row>
    <row r="3720" spans="1:14" x14ac:dyDescent="0.35">
      <c r="A3720" t="s">
        <v>2158</v>
      </c>
      <c r="B3720" t="s">
        <v>50</v>
      </c>
      <c r="C3720" t="s">
        <v>15</v>
      </c>
      <c r="D3720" t="s">
        <v>16</v>
      </c>
      <c r="E3720" t="s">
        <v>51</v>
      </c>
      <c r="F3720" s="2">
        <v>43542</v>
      </c>
      <c r="G3720" s="2">
        <v>39193</v>
      </c>
      <c r="H3720" s="4">
        <v>45260</v>
      </c>
      <c r="I3720" s="4">
        <v>21663</v>
      </c>
      <c r="J3720" s="4">
        <f>Table1[[#This Row],[Basic Salary]]+Table1[[#This Row],[Bonus]]</f>
        <v>66923</v>
      </c>
      <c r="K3720">
        <v>97</v>
      </c>
      <c r="L3720">
        <v>70</v>
      </c>
      <c r="M3720" t="s">
        <v>37</v>
      </c>
      <c r="N3720">
        <v>117</v>
      </c>
    </row>
    <row r="3721" spans="1:14" x14ac:dyDescent="0.35">
      <c r="A3721" t="s">
        <v>5012</v>
      </c>
      <c r="B3721" t="s">
        <v>77</v>
      </c>
      <c r="C3721" t="s">
        <v>21</v>
      </c>
      <c r="D3721" t="s">
        <v>25</v>
      </c>
      <c r="E3721" t="s">
        <v>22</v>
      </c>
      <c r="F3721" s="2">
        <v>45447</v>
      </c>
      <c r="G3721" s="2">
        <v>32471</v>
      </c>
      <c r="H3721" s="4">
        <v>47778</v>
      </c>
      <c r="I3721" s="4">
        <v>19140</v>
      </c>
      <c r="J3721" s="4">
        <f>Table1[[#This Row],[Basic Salary]]+Table1[[#This Row],[Bonus]]</f>
        <v>66918</v>
      </c>
      <c r="K3721">
        <v>91</v>
      </c>
      <c r="L3721">
        <v>71</v>
      </c>
      <c r="M3721" t="s">
        <v>34</v>
      </c>
      <c r="N3721">
        <v>114</v>
      </c>
    </row>
    <row r="3722" spans="1:14" x14ac:dyDescent="0.35">
      <c r="A3722" t="s">
        <v>1713</v>
      </c>
      <c r="B3722" t="s">
        <v>29</v>
      </c>
      <c r="C3722" t="s">
        <v>15</v>
      </c>
      <c r="D3722" t="s">
        <v>43</v>
      </c>
      <c r="E3722" t="s">
        <v>51</v>
      </c>
      <c r="F3722" s="2">
        <v>43104</v>
      </c>
      <c r="G3722" s="2">
        <v>31308</v>
      </c>
      <c r="H3722" s="4">
        <v>37568</v>
      </c>
      <c r="I3722" s="4">
        <v>29347</v>
      </c>
      <c r="J3722" s="4">
        <f>Table1[[#This Row],[Basic Salary]]+Table1[[#This Row],[Bonus]]</f>
        <v>66915</v>
      </c>
      <c r="K3722">
        <v>87</v>
      </c>
      <c r="L3722">
        <v>53</v>
      </c>
      <c r="M3722" t="s">
        <v>53</v>
      </c>
      <c r="N3722">
        <v>119</v>
      </c>
    </row>
    <row r="3723" spans="1:14" x14ac:dyDescent="0.35">
      <c r="A3723" t="s">
        <v>1717</v>
      </c>
      <c r="B3723" t="s">
        <v>89</v>
      </c>
      <c r="C3723" t="s">
        <v>15</v>
      </c>
      <c r="D3723" t="s">
        <v>16</v>
      </c>
      <c r="E3723" t="s">
        <v>65</v>
      </c>
      <c r="F3723" s="2">
        <v>45467</v>
      </c>
      <c r="G3723" s="2">
        <v>35879</v>
      </c>
      <c r="H3723" s="4">
        <v>53963</v>
      </c>
      <c r="I3723" s="4">
        <v>12930</v>
      </c>
      <c r="J3723" s="4">
        <f>Table1[[#This Row],[Basic Salary]]+Table1[[#This Row],[Bonus]]</f>
        <v>66893</v>
      </c>
      <c r="K3723">
        <v>89</v>
      </c>
      <c r="L3723">
        <v>79</v>
      </c>
      <c r="M3723" t="s">
        <v>37</v>
      </c>
      <c r="N3723">
        <v>106</v>
      </c>
    </row>
    <row r="3724" spans="1:14" x14ac:dyDescent="0.35">
      <c r="A3724" t="s">
        <v>3092</v>
      </c>
      <c r="B3724" t="s">
        <v>29</v>
      </c>
      <c r="C3724" t="s">
        <v>15</v>
      </c>
      <c r="D3724" t="s">
        <v>43</v>
      </c>
      <c r="E3724" t="s">
        <v>51</v>
      </c>
      <c r="F3724" s="2">
        <v>45894</v>
      </c>
      <c r="G3724" s="2">
        <v>36681</v>
      </c>
      <c r="H3724" s="4">
        <v>52822</v>
      </c>
      <c r="I3724" s="4">
        <v>14003</v>
      </c>
      <c r="J3724" s="4">
        <f>Table1[[#This Row],[Basic Salary]]+Table1[[#This Row],[Bonus]]</f>
        <v>66825</v>
      </c>
      <c r="K3724">
        <v>78</v>
      </c>
      <c r="L3724">
        <v>87</v>
      </c>
      <c r="M3724" t="s">
        <v>18</v>
      </c>
      <c r="N3724">
        <v>120</v>
      </c>
    </row>
    <row r="3725" spans="1:14" x14ac:dyDescent="0.35">
      <c r="A3725" t="s">
        <v>4382</v>
      </c>
      <c r="B3725" t="s">
        <v>39</v>
      </c>
      <c r="C3725" t="s">
        <v>15</v>
      </c>
      <c r="D3725" t="s">
        <v>16</v>
      </c>
      <c r="E3725" t="s">
        <v>26</v>
      </c>
      <c r="F3725" s="2">
        <v>42650</v>
      </c>
      <c r="G3725" s="2">
        <v>35678</v>
      </c>
      <c r="H3725" s="4">
        <v>44955</v>
      </c>
      <c r="I3725" s="4">
        <v>21847</v>
      </c>
      <c r="J3725" s="4">
        <f>Table1[[#This Row],[Basic Salary]]+Table1[[#This Row],[Bonus]]</f>
        <v>66802</v>
      </c>
      <c r="K3725">
        <v>60</v>
      </c>
      <c r="L3725">
        <v>55</v>
      </c>
      <c r="M3725" t="s">
        <v>37</v>
      </c>
      <c r="N3725">
        <v>113</v>
      </c>
    </row>
    <row r="3726" spans="1:14" x14ac:dyDescent="0.35">
      <c r="A3726" t="s">
        <v>4732</v>
      </c>
      <c r="B3726" t="s">
        <v>87</v>
      </c>
      <c r="C3726" t="s">
        <v>21</v>
      </c>
      <c r="D3726" t="s">
        <v>40</v>
      </c>
      <c r="E3726" t="s">
        <v>51</v>
      </c>
      <c r="F3726" s="2">
        <v>43110</v>
      </c>
      <c r="G3726" s="2">
        <v>37055</v>
      </c>
      <c r="H3726" s="4">
        <v>56959</v>
      </c>
      <c r="I3726" s="4">
        <v>9831</v>
      </c>
      <c r="J3726" s="4">
        <f>Table1[[#This Row],[Basic Salary]]+Table1[[#This Row],[Bonus]]</f>
        <v>66790</v>
      </c>
      <c r="K3726">
        <v>83</v>
      </c>
      <c r="L3726">
        <v>96</v>
      </c>
      <c r="M3726" t="s">
        <v>34</v>
      </c>
      <c r="N3726">
        <v>111</v>
      </c>
    </row>
    <row r="3727" spans="1:14" x14ac:dyDescent="0.35">
      <c r="A3727" t="s">
        <v>4988</v>
      </c>
      <c r="B3727" t="s">
        <v>87</v>
      </c>
      <c r="C3727" t="s">
        <v>21</v>
      </c>
      <c r="D3727" t="s">
        <v>25</v>
      </c>
      <c r="E3727" t="s">
        <v>30</v>
      </c>
      <c r="F3727" s="2">
        <v>44866</v>
      </c>
      <c r="G3727" s="2">
        <v>31592</v>
      </c>
      <c r="H3727" s="4">
        <v>37583</v>
      </c>
      <c r="I3727" s="4">
        <v>29207</v>
      </c>
      <c r="J3727" s="4">
        <f>Table1[[#This Row],[Basic Salary]]+Table1[[#This Row],[Bonus]]</f>
        <v>66790</v>
      </c>
      <c r="K3727">
        <v>73</v>
      </c>
      <c r="L3727">
        <v>76</v>
      </c>
      <c r="M3727" t="s">
        <v>31</v>
      </c>
      <c r="N3727">
        <v>116</v>
      </c>
    </row>
    <row r="3728" spans="1:14" x14ac:dyDescent="0.35">
      <c r="A3728" t="s">
        <v>2725</v>
      </c>
      <c r="B3728" t="s">
        <v>50</v>
      </c>
      <c r="C3728" t="s">
        <v>21</v>
      </c>
      <c r="D3728" t="s">
        <v>33</v>
      </c>
      <c r="E3728" t="s">
        <v>51</v>
      </c>
      <c r="F3728" s="2">
        <v>45104</v>
      </c>
      <c r="G3728" s="2">
        <v>33807</v>
      </c>
      <c r="H3728" s="4">
        <v>46724</v>
      </c>
      <c r="I3728" s="4">
        <v>20048</v>
      </c>
      <c r="J3728" s="4">
        <f>Table1[[#This Row],[Basic Salary]]+Table1[[#This Row],[Bonus]]</f>
        <v>66772</v>
      </c>
      <c r="K3728">
        <v>86</v>
      </c>
      <c r="L3728">
        <v>93</v>
      </c>
      <c r="M3728" t="s">
        <v>27</v>
      </c>
      <c r="N3728">
        <v>110</v>
      </c>
    </row>
    <row r="3729" spans="1:14" x14ac:dyDescent="0.35">
      <c r="A3729" t="s">
        <v>879</v>
      </c>
      <c r="B3729" t="s">
        <v>129</v>
      </c>
      <c r="C3729" t="s">
        <v>15</v>
      </c>
      <c r="D3729" t="s">
        <v>33</v>
      </c>
      <c r="E3729" t="s">
        <v>17</v>
      </c>
      <c r="F3729" s="2">
        <v>43900</v>
      </c>
      <c r="G3729" s="2">
        <v>32162</v>
      </c>
      <c r="H3729" s="4">
        <v>48882</v>
      </c>
      <c r="I3729" s="4">
        <v>17876</v>
      </c>
      <c r="J3729" s="4">
        <f>Table1[[#This Row],[Basic Salary]]+Table1[[#This Row],[Bonus]]</f>
        <v>66758</v>
      </c>
      <c r="K3729">
        <v>62</v>
      </c>
      <c r="L3729">
        <v>45</v>
      </c>
      <c r="M3729" t="s">
        <v>27</v>
      </c>
      <c r="N3729">
        <v>110</v>
      </c>
    </row>
    <row r="3730" spans="1:14" x14ac:dyDescent="0.35">
      <c r="A3730" t="s">
        <v>2610</v>
      </c>
      <c r="B3730" t="s">
        <v>39</v>
      </c>
      <c r="C3730" t="s">
        <v>21</v>
      </c>
      <c r="D3730" t="s">
        <v>33</v>
      </c>
      <c r="E3730" t="s">
        <v>26</v>
      </c>
      <c r="F3730" s="2">
        <v>43852</v>
      </c>
      <c r="G3730" s="2">
        <v>39230</v>
      </c>
      <c r="H3730" s="4">
        <v>49548</v>
      </c>
      <c r="I3730" s="4">
        <v>17195</v>
      </c>
      <c r="J3730" s="4">
        <f>Table1[[#This Row],[Basic Salary]]+Table1[[#This Row],[Bonus]]</f>
        <v>66743</v>
      </c>
      <c r="K3730">
        <v>87</v>
      </c>
      <c r="L3730">
        <v>40</v>
      </c>
      <c r="M3730" t="s">
        <v>31</v>
      </c>
      <c r="N3730">
        <v>104</v>
      </c>
    </row>
    <row r="3731" spans="1:14" x14ac:dyDescent="0.35">
      <c r="A3731" t="s">
        <v>1350</v>
      </c>
      <c r="B3731" t="s">
        <v>129</v>
      </c>
      <c r="C3731" t="s">
        <v>15</v>
      </c>
      <c r="D3731" t="s">
        <v>33</v>
      </c>
      <c r="E3731" t="s">
        <v>51</v>
      </c>
      <c r="F3731" s="2">
        <v>44482</v>
      </c>
      <c r="G3731" s="2">
        <v>31708</v>
      </c>
      <c r="H3731" s="4">
        <v>37524</v>
      </c>
      <c r="I3731" s="4">
        <v>29113</v>
      </c>
      <c r="J3731" s="4">
        <f>Table1[[#This Row],[Basic Salary]]+Table1[[#This Row],[Bonus]]</f>
        <v>66637</v>
      </c>
      <c r="K3731">
        <v>97</v>
      </c>
      <c r="L3731">
        <v>90</v>
      </c>
      <c r="M3731" t="s">
        <v>27</v>
      </c>
      <c r="N3731">
        <v>107</v>
      </c>
    </row>
    <row r="3732" spans="1:14" x14ac:dyDescent="0.35">
      <c r="A3732" t="s">
        <v>3164</v>
      </c>
      <c r="B3732" t="s">
        <v>69</v>
      </c>
      <c r="C3732" t="s">
        <v>15</v>
      </c>
      <c r="D3732" t="s">
        <v>25</v>
      </c>
      <c r="E3732" t="s">
        <v>51</v>
      </c>
      <c r="F3732" s="2">
        <v>42099</v>
      </c>
      <c r="G3732" s="2">
        <v>30665</v>
      </c>
      <c r="H3732" s="4">
        <v>37804</v>
      </c>
      <c r="I3732" s="4">
        <v>28819</v>
      </c>
      <c r="J3732" s="4">
        <f>Table1[[#This Row],[Basic Salary]]+Table1[[#This Row],[Bonus]]</f>
        <v>66623</v>
      </c>
      <c r="K3732">
        <v>72</v>
      </c>
      <c r="L3732">
        <v>75</v>
      </c>
      <c r="M3732" t="s">
        <v>27</v>
      </c>
      <c r="N3732">
        <v>101</v>
      </c>
    </row>
    <row r="3733" spans="1:14" x14ac:dyDescent="0.35">
      <c r="A3733" t="s">
        <v>1598</v>
      </c>
      <c r="B3733" t="s">
        <v>62</v>
      </c>
      <c r="C3733" t="s">
        <v>21</v>
      </c>
      <c r="D3733" t="s">
        <v>33</v>
      </c>
      <c r="E3733" t="s">
        <v>30</v>
      </c>
      <c r="F3733" s="2">
        <v>44831</v>
      </c>
      <c r="G3733" s="2">
        <v>33307</v>
      </c>
      <c r="H3733" s="4">
        <v>39858</v>
      </c>
      <c r="I3733" s="4">
        <v>26753</v>
      </c>
      <c r="J3733" s="4">
        <f>Table1[[#This Row],[Basic Salary]]+Table1[[#This Row],[Bonus]]</f>
        <v>66611</v>
      </c>
      <c r="K3733">
        <v>69</v>
      </c>
      <c r="L3733">
        <v>98</v>
      </c>
      <c r="M3733" t="s">
        <v>27</v>
      </c>
      <c r="N3733">
        <v>104</v>
      </c>
    </row>
    <row r="3734" spans="1:14" x14ac:dyDescent="0.35">
      <c r="A3734" t="s">
        <v>3639</v>
      </c>
      <c r="B3734" t="s">
        <v>75</v>
      </c>
      <c r="C3734" t="s">
        <v>15</v>
      </c>
      <c r="D3734" t="s">
        <v>16</v>
      </c>
      <c r="E3734" t="s">
        <v>26</v>
      </c>
      <c r="F3734" s="2">
        <v>44300</v>
      </c>
      <c r="G3734" s="2">
        <v>38404</v>
      </c>
      <c r="H3734" s="4">
        <v>40859</v>
      </c>
      <c r="I3734" s="4">
        <v>25726</v>
      </c>
      <c r="J3734" s="4">
        <f>Table1[[#This Row],[Basic Salary]]+Table1[[#This Row],[Bonus]]</f>
        <v>66585</v>
      </c>
      <c r="K3734">
        <v>69</v>
      </c>
      <c r="L3734">
        <v>61</v>
      </c>
      <c r="M3734" t="s">
        <v>37</v>
      </c>
      <c r="N3734">
        <v>106</v>
      </c>
    </row>
    <row r="3735" spans="1:14" x14ac:dyDescent="0.35">
      <c r="A3735" t="s">
        <v>2391</v>
      </c>
      <c r="B3735" t="s">
        <v>87</v>
      </c>
      <c r="C3735" t="s">
        <v>21</v>
      </c>
      <c r="D3735" t="s">
        <v>81</v>
      </c>
      <c r="E3735" t="s">
        <v>65</v>
      </c>
      <c r="F3735" s="2">
        <v>45977</v>
      </c>
      <c r="G3735" s="2">
        <v>29868</v>
      </c>
      <c r="H3735" s="4">
        <v>59336</v>
      </c>
      <c r="I3735" s="4">
        <v>7222</v>
      </c>
      <c r="J3735" s="4">
        <f>Table1[[#This Row],[Basic Salary]]+Table1[[#This Row],[Bonus]]</f>
        <v>66558</v>
      </c>
      <c r="K3735">
        <v>70</v>
      </c>
      <c r="L3735">
        <v>95</v>
      </c>
      <c r="M3735" t="s">
        <v>34</v>
      </c>
      <c r="N3735">
        <v>108</v>
      </c>
    </row>
    <row r="3736" spans="1:14" x14ac:dyDescent="0.35">
      <c r="A3736" t="s">
        <v>2987</v>
      </c>
      <c r="B3736" t="s">
        <v>69</v>
      </c>
      <c r="C3736" t="s">
        <v>21</v>
      </c>
      <c r="D3736" t="s">
        <v>46</v>
      </c>
      <c r="E3736" t="s">
        <v>30</v>
      </c>
      <c r="F3736" s="2">
        <v>44125</v>
      </c>
      <c r="G3736" s="2">
        <v>34352</v>
      </c>
      <c r="H3736" s="4">
        <v>56501</v>
      </c>
      <c r="I3736" s="4">
        <v>10054</v>
      </c>
      <c r="J3736" s="4">
        <f>Table1[[#This Row],[Basic Salary]]+Table1[[#This Row],[Bonus]]</f>
        <v>66555</v>
      </c>
      <c r="K3736">
        <v>61</v>
      </c>
      <c r="L3736">
        <v>95</v>
      </c>
      <c r="M3736" t="s">
        <v>18</v>
      </c>
      <c r="N3736">
        <v>115</v>
      </c>
    </row>
    <row r="3737" spans="1:14" x14ac:dyDescent="0.35">
      <c r="A3737" t="s">
        <v>2815</v>
      </c>
      <c r="B3737" t="s">
        <v>42</v>
      </c>
      <c r="C3737" t="s">
        <v>15</v>
      </c>
      <c r="D3737" t="s">
        <v>40</v>
      </c>
      <c r="E3737" t="s">
        <v>17</v>
      </c>
      <c r="F3737" s="2">
        <v>45646</v>
      </c>
      <c r="G3737" s="2">
        <v>38243</v>
      </c>
      <c r="H3737" s="4">
        <v>54385</v>
      </c>
      <c r="I3737" s="4">
        <v>12158</v>
      </c>
      <c r="J3737" s="4">
        <f>Table1[[#This Row],[Basic Salary]]+Table1[[#This Row],[Bonus]]</f>
        <v>66543</v>
      </c>
      <c r="K3737">
        <v>81</v>
      </c>
      <c r="L3737">
        <v>54</v>
      </c>
      <c r="M3737" t="s">
        <v>23</v>
      </c>
      <c r="N3737">
        <v>104</v>
      </c>
    </row>
    <row r="3738" spans="1:14" x14ac:dyDescent="0.35">
      <c r="A3738" t="s">
        <v>5002</v>
      </c>
      <c r="B3738" t="s">
        <v>29</v>
      </c>
      <c r="C3738" t="s">
        <v>21</v>
      </c>
      <c r="D3738" t="s">
        <v>46</v>
      </c>
      <c r="E3738" t="s">
        <v>30</v>
      </c>
      <c r="F3738" s="2">
        <v>44776</v>
      </c>
      <c r="G3738" s="2">
        <v>33625</v>
      </c>
      <c r="H3738" s="4">
        <v>42237</v>
      </c>
      <c r="I3738" s="4">
        <v>24270</v>
      </c>
      <c r="J3738" s="4">
        <f>Table1[[#This Row],[Basic Salary]]+Table1[[#This Row],[Bonus]]</f>
        <v>66507</v>
      </c>
      <c r="K3738">
        <v>96</v>
      </c>
      <c r="L3738">
        <v>83</v>
      </c>
      <c r="M3738" t="s">
        <v>18</v>
      </c>
      <c r="N3738">
        <v>113</v>
      </c>
    </row>
    <row r="3739" spans="1:14" x14ac:dyDescent="0.35">
      <c r="A3739" t="s">
        <v>3414</v>
      </c>
      <c r="B3739" t="s">
        <v>69</v>
      </c>
      <c r="C3739" t="s">
        <v>15</v>
      </c>
      <c r="D3739" t="s">
        <v>46</v>
      </c>
      <c r="E3739" t="s">
        <v>22</v>
      </c>
      <c r="F3739" s="2">
        <v>42309</v>
      </c>
      <c r="G3739" s="2">
        <v>34285</v>
      </c>
      <c r="H3739" s="4">
        <v>54171</v>
      </c>
      <c r="I3739" s="4">
        <v>12234</v>
      </c>
      <c r="J3739" s="4">
        <f>Table1[[#This Row],[Basic Salary]]+Table1[[#This Row],[Bonus]]</f>
        <v>66405</v>
      </c>
      <c r="K3739">
        <v>62</v>
      </c>
      <c r="L3739">
        <v>67</v>
      </c>
      <c r="M3739" t="s">
        <v>31</v>
      </c>
      <c r="N3739">
        <v>101</v>
      </c>
    </row>
    <row r="3740" spans="1:14" x14ac:dyDescent="0.35">
      <c r="A3740" t="s">
        <v>214</v>
      </c>
      <c r="B3740" t="s">
        <v>36</v>
      </c>
      <c r="C3740" t="s">
        <v>21</v>
      </c>
      <c r="D3740" t="s">
        <v>33</v>
      </c>
      <c r="E3740" t="s">
        <v>17</v>
      </c>
      <c r="F3740" s="2">
        <v>44717</v>
      </c>
      <c r="G3740" s="2">
        <v>35642</v>
      </c>
      <c r="H3740" s="4">
        <v>41901</v>
      </c>
      <c r="I3740" s="4">
        <v>24498</v>
      </c>
      <c r="J3740" s="4">
        <f>Table1[[#This Row],[Basic Salary]]+Table1[[#This Row],[Bonus]]</f>
        <v>66399</v>
      </c>
      <c r="K3740">
        <v>65</v>
      </c>
      <c r="L3740">
        <v>59</v>
      </c>
      <c r="M3740" t="s">
        <v>23</v>
      </c>
      <c r="N3740">
        <v>113</v>
      </c>
    </row>
    <row r="3741" spans="1:14" x14ac:dyDescent="0.35">
      <c r="A3741" t="s">
        <v>427</v>
      </c>
      <c r="B3741" t="s">
        <v>89</v>
      </c>
      <c r="C3741" t="s">
        <v>21</v>
      </c>
      <c r="D3741" t="s">
        <v>16</v>
      </c>
      <c r="E3741" t="s">
        <v>17</v>
      </c>
      <c r="F3741" s="2">
        <v>44233</v>
      </c>
      <c r="G3741" s="2">
        <v>35570</v>
      </c>
      <c r="H3741" s="4">
        <v>49232</v>
      </c>
      <c r="I3741" s="4">
        <v>17157</v>
      </c>
      <c r="J3741" s="4">
        <f>Table1[[#This Row],[Basic Salary]]+Table1[[#This Row],[Bonus]]</f>
        <v>66389</v>
      </c>
      <c r="K3741">
        <v>84</v>
      </c>
      <c r="L3741">
        <v>63</v>
      </c>
      <c r="M3741" t="s">
        <v>37</v>
      </c>
      <c r="N3741">
        <v>115</v>
      </c>
    </row>
    <row r="3742" spans="1:14" x14ac:dyDescent="0.35">
      <c r="A3742" t="s">
        <v>2049</v>
      </c>
      <c r="B3742" t="s">
        <v>29</v>
      </c>
      <c r="C3742" t="s">
        <v>21</v>
      </c>
      <c r="D3742" t="s">
        <v>46</v>
      </c>
      <c r="E3742" t="s">
        <v>17</v>
      </c>
      <c r="F3742" s="2">
        <v>42206</v>
      </c>
      <c r="G3742" s="2">
        <v>31033</v>
      </c>
      <c r="H3742" s="4">
        <v>41268</v>
      </c>
      <c r="I3742" s="4">
        <v>25109</v>
      </c>
      <c r="J3742" s="4">
        <f>Table1[[#This Row],[Basic Salary]]+Table1[[#This Row],[Bonus]]</f>
        <v>66377</v>
      </c>
      <c r="K3742">
        <v>68</v>
      </c>
      <c r="L3742">
        <v>86</v>
      </c>
      <c r="M3742" t="s">
        <v>23</v>
      </c>
      <c r="N3742">
        <v>106</v>
      </c>
    </row>
    <row r="3743" spans="1:14" x14ac:dyDescent="0.35">
      <c r="A3743" t="s">
        <v>2436</v>
      </c>
      <c r="B3743" t="s">
        <v>85</v>
      </c>
      <c r="C3743" t="s">
        <v>15</v>
      </c>
      <c r="D3743" t="s">
        <v>25</v>
      </c>
      <c r="E3743" t="s">
        <v>51</v>
      </c>
      <c r="F3743" s="2">
        <v>42392</v>
      </c>
      <c r="G3743" s="2">
        <v>38396</v>
      </c>
      <c r="H3743" s="4">
        <v>43283</v>
      </c>
      <c r="I3743" s="4">
        <v>23076</v>
      </c>
      <c r="J3743" s="4">
        <f>Table1[[#This Row],[Basic Salary]]+Table1[[#This Row],[Bonus]]</f>
        <v>66359</v>
      </c>
      <c r="K3743">
        <v>81</v>
      </c>
      <c r="L3743">
        <v>46</v>
      </c>
      <c r="M3743" t="s">
        <v>23</v>
      </c>
      <c r="N3743">
        <v>104</v>
      </c>
    </row>
    <row r="3744" spans="1:14" x14ac:dyDescent="0.35">
      <c r="A3744" t="s">
        <v>2708</v>
      </c>
      <c r="B3744" t="s">
        <v>71</v>
      </c>
      <c r="C3744" t="s">
        <v>15</v>
      </c>
      <c r="D3744" t="s">
        <v>25</v>
      </c>
      <c r="E3744" t="s">
        <v>30</v>
      </c>
      <c r="F3744" s="2">
        <v>45534</v>
      </c>
      <c r="G3744" s="2">
        <v>34177</v>
      </c>
      <c r="H3744" s="4">
        <v>59080</v>
      </c>
      <c r="I3744" s="4">
        <v>7251</v>
      </c>
      <c r="J3744" s="4">
        <f>Table1[[#This Row],[Basic Salary]]+Table1[[#This Row],[Bonus]]</f>
        <v>66331</v>
      </c>
      <c r="K3744">
        <v>92</v>
      </c>
      <c r="L3744">
        <v>77</v>
      </c>
      <c r="M3744" t="s">
        <v>23</v>
      </c>
      <c r="N3744">
        <v>116</v>
      </c>
    </row>
    <row r="3745" spans="1:14" x14ac:dyDescent="0.35">
      <c r="A3745" t="s">
        <v>1190</v>
      </c>
      <c r="B3745" t="s">
        <v>39</v>
      </c>
      <c r="C3745" t="s">
        <v>21</v>
      </c>
      <c r="D3745" t="s">
        <v>43</v>
      </c>
      <c r="E3745" t="s">
        <v>65</v>
      </c>
      <c r="F3745" s="2">
        <v>43796</v>
      </c>
      <c r="G3745" s="2">
        <v>33005</v>
      </c>
      <c r="H3745" s="4">
        <v>38051</v>
      </c>
      <c r="I3745" s="4">
        <v>28266</v>
      </c>
      <c r="J3745" s="4">
        <f>Table1[[#This Row],[Basic Salary]]+Table1[[#This Row],[Bonus]]</f>
        <v>66317</v>
      </c>
      <c r="K3745">
        <v>68</v>
      </c>
      <c r="L3745">
        <v>72</v>
      </c>
      <c r="M3745" t="s">
        <v>53</v>
      </c>
      <c r="N3745">
        <v>119</v>
      </c>
    </row>
    <row r="3746" spans="1:14" x14ac:dyDescent="0.35">
      <c r="A3746" t="s">
        <v>173</v>
      </c>
      <c r="B3746" t="s">
        <v>60</v>
      </c>
      <c r="C3746" t="s">
        <v>21</v>
      </c>
      <c r="D3746" t="s">
        <v>46</v>
      </c>
      <c r="E3746" t="s">
        <v>17</v>
      </c>
      <c r="F3746" s="2">
        <v>45856</v>
      </c>
      <c r="G3746" s="2">
        <v>35307</v>
      </c>
      <c r="H3746" s="4">
        <v>39201</v>
      </c>
      <c r="I3746" s="4">
        <v>27113</v>
      </c>
      <c r="J3746" s="4">
        <f>Table1[[#This Row],[Basic Salary]]+Table1[[#This Row],[Bonus]]</f>
        <v>66314</v>
      </c>
      <c r="K3746">
        <v>74</v>
      </c>
      <c r="L3746">
        <v>70</v>
      </c>
      <c r="M3746" t="s">
        <v>53</v>
      </c>
      <c r="N3746">
        <v>120</v>
      </c>
    </row>
    <row r="3747" spans="1:14" x14ac:dyDescent="0.35">
      <c r="A3747" t="s">
        <v>4866</v>
      </c>
      <c r="B3747" t="s">
        <v>93</v>
      </c>
      <c r="C3747" t="s">
        <v>21</v>
      </c>
      <c r="D3747" t="s">
        <v>33</v>
      </c>
      <c r="E3747" t="s">
        <v>65</v>
      </c>
      <c r="F3747" s="2">
        <v>43597</v>
      </c>
      <c r="G3747" s="2">
        <v>29922</v>
      </c>
      <c r="H3747" s="4">
        <v>45996</v>
      </c>
      <c r="I3747" s="4">
        <v>20207</v>
      </c>
      <c r="J3747" s="4">
        <f>Table1[[#This Row],[Basic Salary]]+Table1[[#This Row],[Bonus]]</f>
        <v>66203</v>
      </c>
      <c r="K3747">
        <v>80</v>
      </c>
      <c r="L3747">
        <v>70</v>
      </c>
      <c r="M3747" t="s">
        <v>18</v>
      </c>
      <c r="N3747">
        <v>117</v>
      </c>
    </row>
    <row r="3748" spans="1:14" x14ac:dyDescent="0.35">
      <c r="A3748" t="s">
        <v>3076</v>
      </c>
      <c r="B3748" t="s">
        <v>71</v>
      </c>
      <c r="C3748" t="s">
        <v>21</v>
      </c>
      <c r="D3748" t="s">
        <v>33</v>
      </c>
      <c r="E3748" t="s">
        <v>22</v>
      </c>
      <c r="F3748" s="2">
        <v>43382</v>
      </c>
      <c r="G3748" s="2">
        <v>36045</v>
      </c>
      <c r="H3748" s="4">
        <v>60909</v>
      </c>
      <c r="I3748" s="4">
        <v>5264</v>
      </c>
      <c r="J3748" s="4">
        <f>Table1[[#This Row],[Basic Salary]]+Table1[[#This Row],[Bonus]]</f>
        <v>66173</v>
      </c>
      <c r="K3748">
        <v>99</v>
      </c>
      <c r="L3748">
        <v>91</v>
      </c>
      <c r="M3748" t="s">
        <v>23</v>
      </c>
      <c r="N3748">
        <v>110</v>
      </c>
    </row>
    <row r="3749" spans="1:14" x14ac:dyDescent="0.35">
      <c r="A3749" t="s">
        <v>4405</v>
      </c>
      <c r="B3749" t="s">
        <v>71</v>
      </c>
      <c r="C3749" t="s">
        <v>21</v>
      </c>
      <c r="D3749" t="s">
        <v>43</v>
      </c>
      <c r="E3749" t="s">
        <v>26</v>
      </c>
      <c r="F3749" s="2">
        <v>44689</v>
      </c>
      <c r="G3749" s="2">
        <v>33248</v>
      </c>
      <c r="H3749" s="4">
        <v>41782</v>
      </c>
      <c r="I3749" s="4">
        <v>24358</v>
      </c>
      <c r="J3749" s="4">
        <f>Table1[[#This Row],[Basic Salary]]+Table1[[#This Row],[Bonus]]</f>
        <v>66140</v>
      </c>
      <c r="K3749">
        <v>62</v>
      </c>
      <c r="L3749">
        <v>72</v>
      </c>
      <c r="M3749" t="s">
        <v>31</v>
      </c>
      <c r="N3749">
        <v>101</v>
      </c>
    </row>
    <row r="3750" spans="1:14" x14ac:dyDescent="0.35">
      <c r="A3750" t="s">
        <v>2724</v>
      </c>
      <c r="B3750" t="s">
        <v>60</v>
      </c>
      <c r="C3750" t="s">
        <v>21</v>
      </c>
      <c r="D3750" t="s">
        <v>25</v>
      </c>
      <c r="E3750" t="s">
        <v>65</v>
      </c>
      <c r="F3750" s="2">
        <v>44653</v>
      </c>
      <c r="G3750" s="2">
        <v>32821</v>
      </c>
      <c r="H3750" s="4">
        <v>47061</v>
      </c>
      <c r="I3750" s="4">
        <v>19069</v>
      </c>
      <c r="J3750" s="4">
        <f>Table1[[#This Row],[Basic Salary]]+Table1[[#This Row],[Bonus]]</f>
        <v>66130</v>
      </c>
      <c r="K3750">
        <v>61</v>
      </c>
      <c r="L3750">
        <v>87</v>
      </c>
      <c r="M3750" t="s">
        <v>18</v>
      </c>
      <c r="N3750">
        <v>112</v>
      </c>
    </row>
    <row r="3751" spans="1:14" x14ac:dyDescent="0.35">
      <c r="A3751" t="s">
        <v>287</v>
      </c>
      <c r="B3751" t="s">
        <v>85</v>
      </c>
      <c r="C3751" t="s">
        <v>15</v>
      </c>
      <c r="D3751" t="s">
        <v>33</v>
      </c>
      <c r="E3751" t="s">
        <v>30</v>
      </c>
      <c r="F3751" s="2">
        <v>43510</v>
      </c>
      <c r="G3751" s="2">
        <v>39291</v>
      </c>
      <c r="H3751" s="4">
        <v>53947</v>
      </c>
      <c r="I3751" s="4">
        <v>12180</v>
      </c>
      <c r="J3751" s="4">
        <f>Table1[[#This Row],[Basic Salary]]+Table1[[#This Row],[Bonus]]</f>
        <v>66127</v>
      </c>
      <c r="K3751">
        <v>68</v>
      </c>
      <c r="L3751">
        <v>70</v>
      </c>
      <c r="M3751" t="s">
        <v>37</v>
      </c>
      <c r="N3751">
        <v>115</v>
      </c>
    </row>
    <row r="3752" spans="1:14" x14ac:dyDescent="0.35">
      <c r="A3752" t="s">
        <v>3275</v>
      </c>
      <c r="B3752" t="s">
        <v>129</v>
      </c>
      <c r="C3752" t="s">
        <v>21</v>
      </c>
      <c r="D3752" t="s">
        <v>25</v>
      </c>
      <c r="E3752" t="s">
        <v>30</v>
      </c>
      <c r="F3752" s="2">
        <v>43438</v>
      </c>
      <c r="G3752" s="2">
        <v>34316</v>
      </c>
      <c r="H3752" s="4">
        <v>43765</v>
      </c>
      <c r="I3752" s="4">
        <v>22347</v>
      </c>
      <c r="J3752" s="4">
        <f>Table1[[#This Row],[Basic Salary]]+Table1[[#This Row],[Bonus]]</f>
        <v>66112</v>
      </c>
      <c r="K3752">
        <v>60</v>
      </c>
      <c r="L3752">
        <v>60</v>
      </c>
      <c r="M3752" t="s">
        <v>37</v>
      </c>
      <c r="N3752">
        <v>115</v>
      </c>
    </row>
    <row r="3753" spans="1:14" x14ac:dyDescent="0.35">
      <c r="A3753" t="s">
        <v>3182</v>
      </c>
      <c r="B3753" t="s">
        <v>93</v>
      </c>
      <c r="C3753" t="s">
        <v>15</v>
      </c>
      <c r="D3753" t="s">
        <v>40</v>
      </c>
      <c r="E3753" t="s">
        <v>65</v>
      </c>
      <c r="F3753" s="2">
        <v>45433</v>
      </c>
      <c r="G3753" s="2">
        <v>29837</v>
      </c>
      <c r="H3753" s="4">
        <v>36254</v>
      </c>
      <c r="I3753" s="4">
        <v>29857</v>
      </c>
      <c r="J3753" s="4">
        <f>Table1[[#This Row],[Basic Salary]]+Table1[[#This Row],[Bonus]]</f>
        <v>66111</v>
      </c>
      <c r="K3753">
        <v>80</v>
      </c>
      <c r="L3753">
        <v>76</v>
      </c>
      <c r="M3753" t="s">
        <v>27</v>
      </c>
      <c r="N3753">
        <v>105</v>
      </c>
    </row>
    <row r="3754" spans="1:14" x14ac:dyDescent="0.35">
      <c r="A3754" t="s">
        <v>4426</v>
      </c>
      <c r="B3754" t="s">
        <v>77</v>
      </c>
      <c r="C3754" t="s">
        <v>15</v>
      </c>
      <c r="D3754" t="s">
        <v>40</v>
      </c>
      <c r="E3754" t="s">
        <v>17</v>
      </c>
      <c r="F3754" s="2">
        <v>45740</v>
      </c>
      <c r="G3754" s="2">
        <v>31867</v>
      </c>
      <c r="H3754" s="4">
        <v>38641</v>
      </c>
      <c r="I3754" s="4">
        <v>27436</v>
      </c>
      <c r="J3754" s="4">
        <f>Table1[[#This Row],[Basic Salary]]+Table1[[#This Row],[Bonus]]</f>
        <v>66077</v>
      </c>
      <c r="K3754">
        <v>92</v>
      </c>
      <c r="L3754">
        <v>82</v>
      </c>
      <c r="M3754" t="s">
        <v>34</v>
      </c>
      <c r="N3754">
        <v>117</v>
      </c>
    </row>
    <row r="3755" spans="1:14" x14ac:dyDescent="0.35">
      <c r="A3755" t="s">
        <v>2375</v>
      </c>
      <c r="B3755" t="s">
        <v>39</v>
      </c>
      <c r="C3755" t="s">
        <v>21</v>
      </c>
      <c r="D3755" t="s">
        <v>25</v>
      </c>
      <c r="E3755" t="s">
        <v>51</v>
      </c>
      <c r="F3755" s="2">
        <v>44001</v>
      </c>
      <c r="G3755" s="2">
        <v>38528</v>
      </c>
      <c r="H3755" s="4">
        <v>49371</v>
      </c>
      <c r="I3755" s="4">
        <v>16700</v>
      </c>
      <c r="J3755" s="4">
        <f>Table1[[#This Row],[Basic Salary]]+Table1[[#This Row],[Bonus]]</f>
        <v>66071</v>
      </c>
      <c r="K3755">
        <v>82</v>
      </c>
      <c r="L3755">
        <v>90</v>
      </c>
      <c r="M3755" t="s">
        <v>53</v>
      </c>
      <c r="N3755">
        <v>104</v>
      </c>
    </row>
    <row r="3756" spans="1:14" x14ac:dyDescent="0.35">
      <c r="A3756" t="s">
        <v>3581</v>
      </c>
      <c r="B3756" t="s">
        <v>89</v>
      </c>
      <c r="C3756" t="s">
        <v>21</v>
      </c>
      <c r="D3756" t="s">
        <v>16</v>
      </c>
      <c r="E3756" t="s">
        <v>65</v>
      </c>
      <c r="F3756" s="2">
        <v>45283</v>
      </c>
      <c r="G3756" s="2">
        <v>39959</v>
      </c>
      <c r="H3756" s="4">
        <v>56020</v>
      </c>
      <c r="I3756" s="4">
        <v>10041</v>
      </c>
      <c r="J3756" s="4">
        <f>Table1[[#This Row],[Basic Salary]]+Table1[[#This Row],[Bonus]]</f>
        <v>66061</v>
      </c>
      <c r="K3756">
        <v>80</v>
      </c>
      <c r="L3756">
        <v>59</v>
      </c>
      <c r="M3756" t="s">
        <v>27</v>
      </c>
      <c r="N3756">
        <v>101</v>
      </c>
    </row>
    <row r="3757" spans="1:14" x14ac:dyDescent="0.35">
      <c r="A3757" t="s">
        <v>886</v>
      </c>
      <c r="B3757" t="s">
        <v>89</v>
      </c>
      <c r="C3757" t="s">
        <v>21</v>
      </c>
      <c r="D3757" t="s">
        <v>16</v>
      </c>
      <c r="E3757" t="s">
        <v>26</v>
      </c>
      <c r="F3757" s="2">
        <v>44402</v>
      </c>
      <c r="G3757" s="2">
        <v>33196</v>
      </c>
      <c r="H3757" s="4">
        <v>51389</v>
      </c>
      <c r="I3757" s="4">
        <v>14661</v>
      </c>
      <c r="J3757" s="4">
        <f>Table1[[#This Row],[Basic Salary]]+Table1[[#This Row],[Bonus]]</f>
        <v>66050</v>
      </c>
      <c r="K3757">
        <v>96</v>
      </c>
      <c r="L3757">
        <v>93</v>
      </c>
      <c r="M3757" t="s">
        <v>34</v>
      </c>
      <c r="N3757">
        <v>113</v>
      </c>
    </row>
    <row r="3758" spans="1:14" x14ac:dyDescent="0.35">
      <c r="A3758" t="s">
        <v>1249</v>
      </c>
      <c r="B3758" t="s">
        <v>42</v>
      </c>
      <c r="C3758" t="s">
        <v>15</v>
      </c>
      <c r="D3758" t="s">
        <v>81</v>
      </c>
      <c r="E3758" t="s">
        <v>65</v>
      </c>
      <c r="F3758" s="2">
        <v>43710</v>
      </c>
      <c r="G3758" s="2">
        <v>38302</v>
      </c>
      <c r="H3758" s="4">
        <v>51151</v>
      </c>
      <c r="I3758" s="4">
        <v>14865</v>
      </c>
      <c r="J3758" s="4">
        <f>Table1[[#This Row],[Basic Salary]]+Table1[[#This Row],[Bonus]]</f>
        <v>66016</v>
      </c>
      <c r="K3758">
        <v>79</v>
      </c>
      <c r="L3758">
        <v>45</v>
      </c>
      <c r="M3758" t="s">
        <v>31</v>
      </c>
      <c r="N3758">
        <v>119</v>
      </c>
    </row>
    <row r="3759" spans="1:14" x14ac:dyDescent="0.35">
      <c r="A3759" t="s">
        <v>559</v>
      </c>
      <c r="B3759" t="s">
        <v>42</v>
      </c>
      <c r="C3759" t="s">
        <v>21</v>
      </c>
      <c r="D3759" t="s">
        <v>43</v>
      </c>
      <c r="E3759" t="s">
        <v>22</v>
      </c>
      <c r="F3759" s="2">
        <v>43979</v>
      </c>
      <c r="G3759" s="2">
        <v>31125</v>
      </c>
      <c r="H3759" s="4">
        <v>58792</v>
      </c>
      <c r="I3759" s="4">
        <v>7213</v>
      </c>
      <c r="J3759" s="4">
        <f>Table1[[#This Row],[Basic Salary]]+Table1[[#This Row],[Bonus]]</f>
        <v>66005</v>
      </c>
      <c r="K3759">
        <v>84</v>
      </c>
      <c r="L3759">
        <v>80</v>
      </c>
      <c r="M3759" t="s">
        <v>34</v>
      </c>
      <c r="N3759">
        <v>108</v>
      </c>
    </row>
    <row r="3760" spans="1:14" x14ac:dyDescent="0.35">
      <c r="A3760" t="s">
        <v>193</v>
      </c>
      <c r="B3760" t="s">
        <v>95</v>
      </c>
      <c r="C3760" t="s">
        <v>15</v>
      </c>
      <c r="D3760" t="s">
        <v>43</v>
      </c>
      <c r="E3760" t="s">
        <v>17</v>
      </c>
      <c r="F3760" s="2">
        <v>45402</v>
      </c>
      <c r="G3760" s="2">
        <v>40582</v>
      </c>
      <c r="H3760" s="4">
        <v>60054</v>
      </c>
      <c r="I3760" s="4">
        <v>5948</v>
      </c>
      <c r="J3760" s="4">
        <f>Table1[[#This Row],[Basic Salary]]+Table1[[#This Row],[Bonus]]</f>
        <v>66002</v>
      </c>
      <c r="K3760">
        <v>71</v>
      </c>
      <c r="L3760">
        <v>57</v>
      </c>
      <c r="M3760" t="s">
        <v>18</v>
      </c>
      <c r="N3760">
        <v>110</v>
      </c>
    </row>
    <row r="3761" spans="1:14" x14ac:dyDescent="0.35">
      <c r="A3761" t="s">
        <v>2389</v>
      </c>
      <c r="B3761" t="s">
        <v>77</v>
      </c>
      <c r="C3761" t="s">
        <v>21</v>
      </c>
      <c r="D3761" t="s">
        <v>81</v>
      </c>
      <c r="E3761" t="s">
        <v>26</v>
      </c>
      <c r="F3761" s="2">
        <v>43846</v>
      </c>
      <c r="G3761" s="2">
        <v>29449</v>
      </c>
      <c r="H3761" s="4">
        <v>57908</v>
      </c>
      <c r="I3761" s="4">
        <v>8089</v>
      </c>
      <c r="J3761" s="4">
        <f>Table1[[#This Row],[Basic Salary]]+Table1[[#This Row],[Bonus]]</f>
        <v>65997</v>
      </c>
      <c r="K3761">
        <v>74</v>
      </c>
      <c r="L3761">
        <v>85</v>
      </c>
      <c r="M3761" t="s">
        <v>53</v>
      </c>
      <c r="N3761">
        <v>120</v>
      </c>
    </row>
    <row r="3762" spans="1:14" x14ac:dyDescent="0.35">
      <c r="A3762" t="s">
        <v>1569</v>
      </c>
      <c r="B3762" t="s">
        <v>71</v>
      </c>
      <c r="C3762" t="s">
        <v>21</v>
      </c>
      <c r="D3762" t="s">
        <v>16</v>
      </c>
      <c r="E3762" t="s">
        <v>65</v>
      </c>
      <c r="F3762" s="2">
        <v>44706</v>
      </c>
      <c r="G3762" s="2">
        <v>34640</v>
      </c>
      <c r="H3762" s="4">
        <v>48207</v>
      </c>
      <c r="I3762" s="4">
        <v>17776</v>
      </c>
      <c r="J3762" s="4">
        <f>Table1[[#This Row],[Basic Salary]]+Table1[[#This Row],[Bonus]]</f>
        <v>65983</v>
      </c>
      <c r="K3762">
        <v>74</v>
      </c>
      <c r="L3762">
        <v>63</v>
      </c>
      <c r="M3762" t="s">
        <v>34</v>
      </c>
      <c r="N3762">
        <v>113</v>
      </c>
    </row>
    <row r="3763" spans="1:14" x14ac:dyDescent="0.35">
      <c r="A3763" t="s">
        <v>3377</v>
      </c>
      <c r="B3763" t="s">
        <v>85</v>
      </c>
      <c r="C3763" t="s">
        <v>15</v>
      </c>
      <c r="D3763" t="s">
        <v>16</v>
      </c>
      <c r="E3763" t="s">
        <v>26</v>
      </c>
      <c r="F3763" s="2">
        <v>42074</v>
      </c>
      <c r="G3763" s="2">
        <v>32893</v>
      </c>
      <c r="H3763" s="4">
        <v>46997</v>
      </c>
      <c r="I3763" s="4">
        <v>18979</v>
      </c>
      <c r="J3763" s="4">
        <f>Table1[[#This Row],[Basic Salary]]+Table1[[#This Row],[Bonus]]</f>
        <v>65976</v>
      </c>
      <c r="K3763">
        <v>88</v>
      </c>
      <c r="L3763">
        <v>62</v>
      </c>
      <c r="M3763" t="s">
        <v>37</v>
      </c>
      <c r="N3763">
        <v>103</v>
      </c>
    </row>
    <row r="3764" spans="1:14" x14ac:dyDescent="0.35">
      <c r="A3764" t="s">
        <v>106</v>
      </c>
      <c r="B3764" t="s">
        <v>48</v>
      </c>
      <c r="C3764" t="s">
        <v>15</v>
      </c>
      <c r="D3764" t="s">
        <v>46</v>
      </c>
      <c r="E3764" t="s">
        <v>65</v>
      </c>
      <c r="F3764" s="2">
        <v>44760</v>
      </c>
      <c r="G3764" s="2">
        <v>34306</v>
      </c>
      <c r="H3764" s="4">
        <v>54444</v>
      </c>
      <c r="I3764" s="4">
        <v>11525</v>
      </c>
      <c r="J3764" s="4">
        <f>Table1[[#This Row],[Basic Salary]]+Table1[[#This Row],[Bonus]]</f>
        <v>65969</v>
      </c>
      <c r="K3764">
        <v>69</v>
      </c>
      <c r="L3764">
        <v>41</v>
      </c>
      <c r="M3764" t="s">
        <v>53</v>
      </c>
      <c r="N3764">
        <v>108</v>
      </c>
    </row>
    <row r="3765" spans="1:14" x14ac:dyDescent="0.35">
      <c r="A3765" t="s">
        <v>1342</v>
      </c>
      <c r="B3765" t="s">
        <v>69</v>
      </c>
      <c r="C3765" t="s">
        <v>21</v>
      </c>
      <c r="D3765" t="s">
        <v>46</v>
      </c>
      <c r="E3765" t="s">
        <v>26</v>
      </c>
      <c r="F3765" s="2">
        <v>43746</v>
      </c>
      <c r="G3765" s="2">
        <v>35752</v>
      </c>
      <c r="H3765" s="4">
        <v>59170</v>
      </c>
      <c r="I3765" s="4">
        <v>6790</v>
      </c>
      <c r="J3765" s="4">
        <f>Table1[[#This Row],[Basic Salary]]+Table1[[#This Row],[Bonus]]</f>
        <v>65960</v>
      </c>
      <c r="K3765">
        <v>77</v>
      </c>
      <c r="L3765">
        <v>71</v>
      </c>
      <c r="M3765" t="s">
        <v>18</v>
      </c>
      <c r="N3765">
        <v>108</v>
      </c>
    </row>
    <row r="3766" spans="1:14" x14ac:dyDescent="0.35">
      <c r="A3766" t="s">
        <v>180</v>
      </c>
      <c r="B3766" t="s">
        <v>77</v>
      </c>
      <c r="C3766" t="s">
        <v>15</v>
      </c>
      <c r="D3766" t="s">
        <v>46</v>
      </c>
      <c r="E3766" t="s">
        <v>51</v>
      </c>
      <c r="F3766" s="2">
        <v>42853</v>
      </c>
      <c r="G3766" s="2">
        <v>38828</v>
      </c>
      <c r="H3766" s="4">
        <v>53305</v>
      </c>
      <c r="I3766" s="4">
        <v>12634</v>
      </c>
      <c r="J3766" s="4">
        <f>Table1[[#This Row],[Basic Salary]]+Table1[[#This Row],[Bonus]]</f>
        <v>65939</v>
      </c>
      <c r="K3766">
        <v>81</v>
      </c>
      <c r="L3766">
        <v>89</v>
      </c>
      <c r="M3766" t="s">
        <v>37</v>
      </c>
      <c r="N3766">
        <v>120</v>
      </c>
    </row>
    <row r="3767" spans="1:14" x14ac:dyDescent="0.35">
      <c r="A3767" t="s">
        <v>399</v>
      </c>
      <c r="B3767" t="s">
        <v>62</v>
      </c>
      <c r="C3767" t="s">
        <v>15</v>
      </c>
      <c r="D3767" t="s">
        <v>40</v>
      </c>
      <c r="E3767" t="s">
        <v>26</v>
      </c>
      <c r="F3767" s="2">
        <v>44282</v>
      </c>
      <c r="G3767" s="2">
        <v>38234</v>
      </c>
      <c r="H3767" s="4">
        <v>57748</v>
      </c>
      <c r="I3767" s="4">
        <v>8103</v>
      </c>
      <c r="J3767" s="4">
        <f>Table1[[#This Row],[Basic Salary]]+Table1[[#This Row],[Bonus]]</f>
        <v>65851</v>
      </c>
      <c r="K3767">
        <v>89</v>
      </c>
      <c r="L3767">
        <v>46</v>
      </c>
      <c r="M3767" t="s">
        <v>34</v>
      </c>
      <c r="N3767">
        <v>105</v>
      </c>
    </row>
    <row r="3768" spans="1:14" x14ac:dyDescent="0.35">
      <c r="A3768" t="s">
        <v>2798</v>
      </c>
      <c r="B3768" t="s">
        <v>45</v>
      </c>
      <c r="C3768" t="s">
        <v>21</v>
      </c>
      <c r="D3768" t="s">
        <v>40</v>
      </c>
      <c r="E3768" t="s">
        <v>22</v>
      </c>
      <c r="F3768" s="2">
        <v>43375</v>
      </c>
      <c r="G3768" s="2">
        <v>40499</v>
      </c>
      <c r="H3768" s="4">
        <v>48273</v>
      </c>
      <c r="I3768" s="4">
        <v>17571</v>
      </c>
      <c r="J3768" s="4">
        <f>Table1[[#This Row],[Basic Salary]]+Table1[[#This Row],[Bonus]]</f>
        <v>65844</v>
      </c>
      <c r="K3768">
        <v>85</v>
      </c>
      <c r="L3768">
        <v>63</v>
      </c>
      <c r="M3768" t="s">
        <v>34</v>
      </c>
      <c r="N3768">
        <v>111</v>
      </c>
    </row>
    <row r="3769" spans="1:14" x14ac:dyDescent="0.35">
      <c r="A3769" t="s">
        <v>2114</v>
      </c>
      <c r="B3769" t="s">
        <v>36</v>
      </c>
      <c r="C3769" t="s">
        <v>15</v>
      </c>
      <c r="D3769" t="s">
        <v>43</v>
      </c>
      <c r="E3769" t="s">
        <v>65</v>
      </c>
      <c r="F3769" s="2">
        <v>45461</v>
      </c>
      <c r="G3769" s="2">
        <v>36820</v>
      </c>
      <c r="H3769" s="4">
        <v>39314</v>
      </c>
      <c r="I3769" s="4">
        <v>26526</v>
      </c>
      <c r="J3769" s="4">
        <f>Table1[[#This Row],[Basic Salary]]+Table1[[#This Row],[Bonus]]</f>
        <v>65840</v>
      </c>
      <c r="K3769">
        <v>65</v>
      </c>
      <c r="L3769">
        <v>60</v>
      </c>
      <c r="M3769" t="s">
        <v>37</v>
      </c>
      <c r="N3769">
        <v>114</v>
      </c>
    </row>
    <row r="3770" spans="1:14" x14ac:dyDescent="0.35">
      <c r="A3770" t="s">
        <v>2764</v>
      </c>
      <c r="B3770" t="s">
        <v>71</v>
      </c>
      <c r="C3770" t="s">
        <v>15</v>
      </c>
      <c r="D3770" t="s">
        <v>40</v>
      </c>
      <c r="E3770" t="s">
        <v>26</v>
      </c>
      <c r="F3770" s="2">
        <v>43858</v>
      </c>
      <c r="G3770" s="2">
        <v>36752</v>
      </c>
      <c r="H3770" s="4">
        <v>41136</v>
      </c>
      <c r="I3770" s="4">
        <v>24653</v>
      </c>
      <c r="J3770" s="4">
        <f>Table1[[#This Row],[Basic Salary]]+Table1[[#This Row],[Bonus]]</f>
        <v>65789</v>
      </c>
      <c r="K3770">
        <v>84</v>
      </c>
      <c r="L3770">
        <v>66</v>
      </c>
      <c r="M3770" t="s">
        <v>27</v>
      </c>
      <c r="N3770">
        <v>114</v>
      </c>
    </row>
    <row r="3771" spans="1:14" x14ac:dyDescent="0.35">
      <c r="A3771" t="s">
        <v>4562</v>
      </c>
      <c r="B3771" t="s">
        <v>42</v>
      </c>
      <c r="C3771" t="s">
        <v>21</v>
      </c>
      <c r="D3771" t="s">
        <v>33</v>
      </c>
      <c r="E3771" t="s">
        <v>30</v>
      </c>
      <c r="F3771" s="2">
        <v>43859</v>
      </c>
      <c r="G3771" s="2">
        <v>31129</v>
      </c>
      <c r="H3771" s="4">
        <v>57078</v>
      </c>
      <c r="I3771" s="4">
        <v>8710</v>
      </c>
      <c r="J3771" s="4">
        <f>Table1[[#This Row],[Basic Salary]]+Table1[[#This Row],[Bonus]]</f>
        <v>65788</v>
      </c>
      <c r="K3771">
        <v>100</v>
      </c>
      <c r="L3771">
        <v>79</v>
      </c>
      <c r="M3771" t="s">
        <v>23</v>
      </c>
      <c r="N3771">
        <v>109</v>
      </c>
    </row>
    <row r="3772" spans="1:14" x14ac:dyDescent="0.35">
      <c r="A3772" t="s">
        <v>521</v>
      </c>
      <c r="B3772" t="s">
        <v>87</v>
      </c>
      <c r="C3772" t="s">
        <v>15</v>
      </c>
      <c r="D3772" t="s">
        <v>16</v>
      </c>
      <c r="E3772" t="s">
        <v>30</v>
      </c>
      <c r="F3772" s="2">
        <v>44542</v>
      </c>
      <c r="G3772" s="2">
        <v>30364</v>
      </c>
      <c r="H3772" s="4">
        <v>50362</v>
      </c>
      <c r="I3772" s="4">
        <v>15413</v>
      </c>
      <c r="J3772" s="4">
        <f>Table1[[#This Row],[Basic Salary]]+Table1[[#This Row],[Bonus]]</f>
        <v>65775</v>
      </c>
      <c r="K3772">
        <v>91</v>
      </c>
      <c r="L3772">
        <v>68</v>
      </c>
      <c r="M3772" t="s">
        <v>31</v>
      </c>
      <c r="N3772">
        <v>120</v>
      </c>
    </row>
    <row r="3773" spans="1:14" x14ac:dyDescent="0.35">
      <c r="A3773" t="s">
        <v>2582</v>
      </c>
      <c r="B3773" t="s">
        <v>129</v>
      </c>
      <c r="C3773" t="s">
        <v>21</v>
      </c>
      <c r="D3773" t="s">
        <v>46</v>
      </c>
      <c r="E3773" t="s">
        <v>30</v>
      </c>
      <c r="F3773" s="2">
        <v>44506</v>
      </c>
      <c r="G3773" s="2">
        <v>33520</v>
      </c>
      <c r="H3773" s="4">
        <v>47494</v>
      </c>
      <c r="I3773" s="4">
        <v>18278</v>
      </c>
      <c r="J3773" s="4">
        <f>Table1[[#This Row],[Basic Salary]]+Table1[[#This Row],[Bonus]]</f>
        <v>65772</v>
      </c>
      <c r="K3773">
        <v>97</v>
      </c>
      <c r="L3773">
        <v>58</v>
      </c>
      <c r="M3773" t="s">
        <v>37</v>
      </c>
      <c r="N3773">
        <v>101</v>
      </c>
    </row>
    <row r="3774" spans="1:14" x14ac:dyDescent="0.35">
      <c r="A3774" t="s">
        <v>4186</v>
      </c>
      <c r="B3774" t="s">
        <v>45</v>
      </c>
      <c r="C3774" t="s">
        <v>15</v>
      </c>
      <c r="D3774" t="s">
        <v>46</v>
      </c>
      <c r="E3774" t="s">
        <v>51</v>
      </c>
      <c r="F3774" s="2">
        <v>45826</v>
      </c>
      <c r="G3774" s="2">
        <v>41133</v>
      </c>
      <c r="H3774" s="4">
        <v>51490</v>
      </c>
      <c r="I3774" s="4">
        <v>14274</v>
      </c>
      <c r="J3774" s="4">
        <f>Table1[[#This Row],[Basic Salary]]+Table1[[#This Row],[Bonus]]</f>
        <v>65764</v>
      </c>
      <c r="K3774">
        <v>100</v>
      </c>
      <c r="L3774">
        <v>85</v>
      </c>
      <c r="M3774" t="s">
        <v>23</v>
      </c>
      <c r="N3774">
        <v>104</v>
      </c>
    </row>
    <row r="3775" spans="1:14" x14ac:dyDescent="0.35">
      <c r="A3775" t="s">
        <v>3143</v>
      </c>
      <c r="B3775" t="s">
        <v>93</v>
      </c>
      <c r="C3775" t="s">
        <v>15</v>
      </c>
      <c r="D3775" t="s">
        <v>25</v>
      </c>
      <c r="E3775" t="s">
        <v>22</v>
      </c>
      <c r="F3775" s="2">
        <v>44114</v>
      </c>
      <c r="G3775" s="2">
        <v>34372</v>
      </c>
      <c r="H3775" s="4">
        <v>45281</v>
      </c>
      <c r="I3775" s="4">
        <v>20472</v>
      </c>
      <c r="J3775" s="4">
        <f>Table1[[#This Row],[Basic Salary]]+Table1[[#This Row],[Bonus]]</f>
        <v>65753</v>
      </c>
      <c r="K3775">
        <v>72</v>
      </c>
      <c r="L3775">
        <v>58</v>
      </c>
      <c r="M3775" t="s">
        <v>53</v>
      </c>
      <c r="N3775">
        <v>103</v>
      </c>
    </row>
    <row r="3776" spans="1:14" x14ac:dyDescent="0.35">
      <c r="A3776" t="s">
        <v>1072</v>
      </c>
      <c r="B3776" t="s">
        <v>50</v>
      </c>
      <c r="C3776" t="s">
        <v>21</v>
      </c>
      <c r="D3776" t="s">
        <v>46</v>
      </c>
      <c r="E3776" t="s">
        <v>30</v>
      </c>
      <c r="F3776" s="2">
        <v>42508</v>
      </c>
      <c r="G3776" s="2">
        <v>29862</v>
      </c>
      <c r="H3776" s="4">
        <v>41884</v>
      </c>
      <c r="I3776" s="4">
        <v>23844</v>
      </c>
      <c r="J3776" s="4">
        <f>Table1[[#This Row],[Basic Salary]]+Table1[[#This Row],[Bonus]]</f>
        <v>65728</v>
      </c>
      <c r="K3776">
        <v>73</v>
      </c>
      <c r="L3776">
        <v>81</v>
      </c>
      <c r="M3776" t="s">
        <v>37</v>
      </c>
      <c r="N3776">
        <v>103</v>
      </c>
    </row>
    <row r="3777" spans="1:14" x14ac:dyDescent="0.35">
      <c r="A3777" t="s">
        <v>509</v>
      </c>
      <c r="B3777" t="s">
        <v>57</v>
      </c>
      <c r="C3777" t="s">
        <v>21</v>
      </c>
      <c r="D3777" t="s">
        <v>40</v>
      </c>
      <c r="E3777" t="s">
        <v>22</v>
      </c>
      <c r="F3777" s="2">
        <v>43219</v>
      </c>
      <c r="G3777" s="2">
        <v>39895</v>
      </c>
      <c r="H3777" s="4">
        <v>50232</v>
      </c>
      <c r="I3777" s="4">
        <v>15496</v>
      </c>
      <c r="J3777" s="4">
        <f>Table1[[#This Row],[Basic Salary]]+Table1[[#This Row],[Bonus]]</f>
        <v>65728</v>
      </c>
      <c r="K3777">
        <v>92</v>
      </c>
      <c r="L3777">
        <v>45</v>
      </c>
      <c r="M3777" t="s">
        <v>53</v>
      </c>
      <c r="N3777">
        <v>106</v>
      </c>
    </row>
    <row r="3778" spans="1:14" x14ac:dyDescent="0.35">
      <c r="A3778" t="s">
        <v>3087</v>
      </c>
      <c r="B3778" t="s">
        <v>85</v>
      </c>
      <c r="C3778" t="s">
        <v>15</v>
      </c>
      <c r="D3778" t="s">
        <v>81</v>
      </c>
      <c r="E3778" t="s">
        <v>65</v>
      </c>
      <c r="F3778" s="2">
        <v>44984</v>
      </c>
      <c r="G3778" s="2">
        <v>38429</v>
      </c>
      <c r="H3778" s="4">
        <v>48146</v>
      </c>
      <c r="I3778" s="4">
        <v>17573</v>
      </c>
      <c r="J3778" s="4">
        <f>Table1[[#This Row],[Basic Salary]]+Table1[[#This Row],[Bonus]]</f>
        <v>65719</v>
      </c>
      <c r="K3778">
        <v>99</v>
      </c>
      <c r="L3778">
        <v>100</v>
      </c>
      <c r="M3778" t="s">
        <v>37</v>
      </c>
      <c r="N3778">
        <v>118</v>
      </c>
    </row>
    <row r="3779" spans="1:14" x14ac:dyDescent="0.35">
      <c r="A3779" t="s">
        <v>1177</v>
      </c>
      <c r="B3779" t="s">
        <v>42</v>
      </c>
      <c r="C3779" t="s">
        <v>21</v>
      </c>
      <c r="D3779" t="s">
        <v>16</v>
      </c>
      <c r="E3779" t="s">
        <v>65</v>
      </c>
      <c r="F3779" s="2">
        <v>45677</v>
      </c>
      <c r="G3779" s="2">
        <v>36735</v>
      </c>
      <c r="H3779" s="4">
        <v>44331</v>
      </c>
      <c r="I3779" s="4">
        <v>21365</v>
      </c>
      <c r="J3779" s="4">
        <f>Table1[[#This Row],[Basic Salary]]+Table1[[#This Row],[Bonus]]</f>
        <v>65696</v>
      </c>
      <c r="K3779">
        <v>80</v>
      </c>
      <c r="L3779">
        <v>47</v>
      </c>
      <c r="M3779" t="s">
        <v>34</v>
      </c>
      <c r="N3779">
        <v>114</v>
      </c>
    </row>
    <row r="3780" spans="1:14" x14ac:dyDescent="0.35">
      <c r="A3780" t="s">
        <v>3274</v>
      </c>
      <c r="B3780" t="s">
        <v>48</v>
      </c>
      <c r="C3780" t="s">
        <v>21</v>
      </c>
      <c r="D3780" t="s">
        <v>43</v>
      </c>
      <c r="E3780" t="s">
        <v>26</v>
      </c>
      <c r="F3780" s="2">
        <v>45199</v>
      </c>
      <c r="G3780" s="2">
        <v>34802</v>
      </c>
      <c r="H3780" s="4">
        <v>57166</v>
      </c>
      <c r="I3780" s="4">
        <v>8494</v>
      </c>
      <c r="J3780" s="4">
        <f>Table1[[#This Row],[Basic Salary]]+Table1[[#This Row],[Bonus]]</f>
        <v>65660</v>
      </c>
      <c r="K3780">
        <v>67</v>
      </c>
      <c r="L3780">
        <v>77</v>
      </c>
      <c r="M3780" t="s">
        <v>18</v>
      </c>
      <c r="N3780">
        <v>117</v>
      </c>
    </row>
    <row r="3781" spans="1:14" x14ac:dyDescent="0.35">
      <c r="A3781" t="s">
        <v>2203</v>
      </c>
      <c r="B3781" t="s">
        <v>95</v>
      </c>
      <c r="C3781" t="s">
        <v>21</v>
      </c>
      <c r="D3781" t="s">
        <v>46</v>
      </c>
      <c r="E3781" t="s">
        <v>17</v>
      </c>
      <c r="F3781" s="2">
        <v>44802</v>
      </c>
      <c r="G3781" s="2">
        <v>32714</v>
      </c>
      <c r="H3781" s="4">
        <v>55753</v>
      </c>
      <c r="I3781" s="4">
        <v>9861</v>
      </c>
      <c r="J3781" s="4">
        <f>Table1[[#This Row],[Basic Salary]]+Table1[[#This Row],[Bonus]]</f>
        <v>65614</v>
      </c>
      <c r="K3781">
        <v>70</v>
      </c>
      <c r="L3781">
        <v>49</v>
      </c>
      <c r="M3781" t="s">
        <v>18</v>
      </c>
      <c r="N3781">
        <v>115</v>
      </c>
    </row>
    <row r="3782" spans="1:14" x14ac:dyDescent="0.35">
      <c r="A3782" t="s">
        <v>1628</v>
      </c>
      <c r="B3782" t="s">
        <v>48</v>
      </c>
      <c r="C3782" t="s">
        <v>21</v>
      </c>
      <c r="D3782" t="s">
        <v>33</v>
      </c>
      <c r="E3782" t="s">
        <v>51</v>
      </c>
      <c r="F3782" s="2">
        <v>43762</v>
      </c>
      <c r="G3782" s="2">
        <v>39241</v>
      </c>
      <c r="H3782" s="4">
        <v>40970</v>
      </c>
      <c r="I3782" s="4">
        <v>24631</v>
      </c>
      <c r="J3782" s="4">
        <f>Table1[[#This Row],[Basic Salary]]+Table1[[#This Row],[Bonus]]</f>
        <v>65601</v>
      </c>
      <c r="K3782">
        <v>68</v>
      </c>
      <c r="L3782">
        <v>73</v>
      </c>
      <c r="M3782" t="s">
        <v>31</v>
      </c>
      <c r="N3782">
        <v>111</v>
      </c>
    </row>
    <row r="3783" spans="1:14" x14ac:dyDescent="0.35">
      <c r="A3783" t="s">
        <v>1063</v>
      </c>
      <c r="B3783" t="s">
        <v>14</v>
      </c>
      <c r="C3783" t="s">
        <v>15</v>
      </c>
      <c r="D3783" t="s">
        <v>81</v>
      </c>
      <c r="E3783" t="s">
        <v>17</v>
      </c>
      <c r="F3783" s="2">
        <v>45511</v>
      </c>
      <c r="G3783" s="2">
        <v>38652</v>
      </c>
      <c r="H3783" s="4">
        <v>38362</v>
      </c>
      <c r="I3783" s="4">
        <v>27227</v>
      </c>
      <c r="J3783" s="4">
        <f>Table1[[#This Row],[Basic Salary]]+Table1[[#This Row],[Bonus]]</f>
        <v>65589</v>
      </c>
      <c r="K3783">
        <v>69</v>
      </c>
      <c r="L3783">
        <v>64</v>
      </c>
      <c r="M3783" t="s">
        <v>27</v>
      </c>
      <c r="N3783">
        <v>106</v>
      </c>
    </row>
    <row r="3784" spans="1:14" x14ac:dyDescent="0.35">
      <c r="A3784" t="s">
        <v>1868</v>
      </c>
      <c r="B3784" t="s">
        <v>45</v>
      </c>
      <c r="C3784" t="s">
        <v>15</v>
      </c>
      <c r="D3784" t="s">
        <v>40</v>
      </c>
      <c r="E3784" t="s">
        <v>22</v>
      </c>
      <c r="F3784" s="2">
        <v>44967</v>
      </c>
      <c r="G3784" s="2">
        <v>30479</v>
      </c>
      <c r="H3784" s="4">
        <v>35992</v>
      </c>
      <c r="I3784" s="4">
        <v>29577</v>
      </c>
      <c r="J3784" s="4">
        <f>Table1[[#This Row],[Basic Salary]]+Table1[[#This Row],[Bonus]]</f>
        <v>65569</v>
      </c>
      <c r="K3784">
        <v>99</v>
      </c>
      <c r="L3784">
        <v>88</v>
      </c>
      <c r="M3784" t="s">
        <v>23</v>
      </c>
      <c r="N3784">
        <v>116</v>
      </c>
    </row>
    <row r="3785" spans="1:14" x14ac:dyDescent="0.35">
      <c r="A3785" t="s">
        <v>1579</v>
      </c>
      <c r="B3785" t="s">
        <v>39</v>
      </c>
      <c r="C3785" t="s">
        <v>21</v>
      </c>
      <c r="D3785" t="s">
        <v>25</v>
      </c>
      <c r="E3785" t="s">
        <v>30</v>
      </c>
      <c r="F3785" s="2">
        <v>44075</v>
      </c>
      <c r="G3785" s="2">
        <v>30263</v>
      </c>
      <c r="H3785" s="4">
        <v>54522</v>
      </c>
      <c r="I3785" s="4">
        <v>11028</v>
      </c>
      <c r="J3785" s="4">
        <f>Table1[[#This Row],[Basic Salary]]+Table1[[#This Row],[Bonus]]</f>
        <v>65550</v>
      </c>
      <c r="K3785">
        <v>100</v>
      </c>
      <c r="L3785">
        <v>52</v>
      </c>
      <c r="M3785" t="s">
        <v>31</v>
      </c>
      <c r="N3785">
        <v>115</v>
      </c>
    </row>
    <row r="3786" spans="1:14" x14ac:dyDescent="0.35">
      <c r="A3786" t="s">
        <v>4476</v>
      </c>
      <c r="B3786" t="s">
        <v>85</v>
      </c>
      <c r="C3786" t="s">
        <v>21</v>
      </c>
      <c r="D3786" t="s">
        <v>40</v>
      </c>
      <c r="E3786" t="s">
        <v>26</v>
      </c>
      <c r="F3786" s="2">
        <v>45182</v>
      </c>
      <c r="G3786" s="2">
        <v>33452</v>
      </c>
      <c r="H3786" s="4">
        <v>43898</v>
      </c>
      <c r="I3786" s="4">
        <v>21571</v>
      </c>
      <c r="J3786" s="4">
        <f>Table1[[#This Row],[Basic Salary]]+Table1[[#This Row],[Bonus]]</f>
        <v>65469</v>
      </c>
      <c r="K3786">
        <v>67</v>
      </c>
      <c r="L3786">
        <v>49</v>
      </c>
      <c r="M3786" t="s">
        <v>18</v>
      </c>
      <c r="N3786">
        <v>112</v>
      </c>
    </row>
    <row r="3787" spans="1:14" x14ac:dyDescent="0.35">
      <c r="A3787" t="s">
        <v>4270</v>
      </c>
      <c r="B3787" t="s">
        <v>36</v>
      </c>
      <c r="C3787" t="s">
        <v>21</v>
      </c>
      <c r="D3787" t="s">
        <v>81</v>
      </c>
      <c r="E3787" t="s">
        <v>51</v>
      </c>
      <c r="F3787" s="2">
        <v>45632</v>
      </c>
      <c r="G3787" s="2">
        <v>30174</v>
      </c>
      <c r="H3787" s="4">
        <v>52266</v>
      </c>
      <c r="I3787" s="4">
        <v>13198</v>
      </c>
      <c r="J3787" s="4">
        <f>Table1[[#This Row],[Basic Salary]]+Table1[[#This Row],[Bonus]]</f>
        <v>65464</v>
      </c>
      <c r="K3787">
        <v>92</v>
      </c>
      <c r="L3787">
        <v>47</v>
      </c>
      <c r="M3787" t="s">
        <v>23</v>
      </c>
      <c r="N3787">
        <v>111</v>
      </c>
    </row>
    <row r="3788" spans="1:14" x14ac:dyDescent="0.35">
      <c r="A3788" t="s">
        <v>2666</v>
      </c>
      <c r="B3788" t="s">
        <v>36</v>
      </c>
      <c r="C3788" t="s">
        <v>15</v>
      </c>
      <c r="D3788" t="s">
        <v>25</v>
      </c>
      <c r="E3788" t="s">
        <v>30</v>
      </c>
      <c r="F3788" s="2">
        <v>43242</v>
      </c>
      <c r="G3788" s="2">
        <v>30450</v>
      </c>
      <c r="H3788" s="4">
        <v>52418</v>
      </c>
      <c r="I3788" s="4">
        <v>13037</v>
      </c>
      <c r="J3788" s="4">
        <f>Table1[[#This Row],[Basic Salary]]+Table1[[#This Row],[Bonus]]</f>
        <v>65455</v>
      </c>
      <c r="K3788">
        <v>97</v>
      </c>
      <c r="L3788">
        <v>60</v>
      </c>
      <c r="M3788" t="s">
        <v>31</v>
      </c>
      <c r="N3788">
        <v>115</v>
      </c>
    </row>
    <row r="3789" spans="1:14" x14ac:dyDescent="0.35">
      <c r="A3789" t="s">
        <v>4488</v>
      </c>
      <c r="B3789" t="s">
        <v>69</v>
      </c>
      <c r="C3789" t="s">
        <v>21</v>
      </c>
      <c r="D3789" t="s">
        <v>81</v>
      </c>
      <c r="E3789" t="s">
        <v>26</v>
      </c>
      <c r="F3789" s="2">
        <v>44516</v>
      </c>
      <c r="G3789" s="2">
        <v>32434</v>
      </c>
      <c r="H3789" s="4">
        <v>48301</v>
      </c>
      <c r="I3789" s="4">
        <v>17139</v>
      </c>
      <c r="J3789" s="4">
        <f>Table1[[#This Row],[Basic Salary]]+Table1[[#This Row],[Bonus]]</f>
        <v>65440</v>
      </c>
      <c r="K3789">
        <v>98</v>
      </c>
      <c r="L3789">
        <v>66</v>
      </c>
      <c r="M3789" t="s">
        <v>34</v>
      </c>
      <c r="N3789">
        <v>105</v>
      </c>
    </row>
    <row r="3790" spans="1:14" x14ac:dyDescent="0.35">
      <c r="A3790" t="s">
        <v>3306</v>
      </c>
      <c r="B3790" t="s">
        <v>20</v>
      </c>
      <c r="C3790" t="s">
        <v>21</v>
      </c>
      <c r="D3790" t="s">
        <v>46</v>
      </c>
      <c r="E3790" t="s">
        <v>17</v>
      </c>
      <c r="F3790" s="2">
        <v>45996</v>
      </c>
      <c r="G3790" s="2">
        <v>30181</v>
      </c>
      <c r="H3790" s="4">
        <v>38140</v>
      </c>
      <c r="I3790" s="4">
        <v>27241</v>
      </c>
      <c r="J3790" s="4">
        <f>Table1[[#This Row],[Basic Salary]]+Table1[[#This Row],[Bonus]]</f>
        <v>65381</v>
      </c>
      <c r="K3790">
        <v>81</v>
      </c>
      <c r="L3790">
        <v>49</v>
      </c>
      <c r="M3790" t="s">
        <v>27</v>
      </c>
      <c r="N3790">
        <v>108</v>
      </c>
    </row>
    <row r="3791" spans="1:14" x14ac:dyDescent="0.35">
      <c r="A3791" t="s">
        <v>3475</v>
      </c>
      <c r="B3791" t="s">
        <v>87</v>
      </c>
      <c r="C3791" t="s">
        <v>15</v>
      </c>
      <c r="D3791" t="s">
        <v>16</v>
      </c>
      <c r="E3791" t="s">
        <v>26</v>
      </c>
      <c r="F3791" s="2">
        <v>42470</v>
      </c>
      <c r="G3791" s="2">
        <v>36925</v>
      </c>
      <c r="H3791" s="4">
        <v>57961</v>
      </c>
      <c r="I3791" s="4">
        <v>7413</v>
      </c>
      <c r="J3791" s="4">
        <f>Table1[[#This Row],[Basic Salary]]+Table1[[#This Row],[Bonus]]</f>
        <v>65374</v>
      </c>
      <c r="K3791">
        <v>72</v>
      </c>
      <c r="L3791">
        <v>66</v>
      </c>
      <c r="M3791" t="s">
        <v>31</v>
      </c>
      <c r="N3791">
        <v>109</v>
      </c>
    </row>
    <row r="3792" spans="1:14" x14ac:dyDescent="0.35">
      <c r="A3792" t="s">
        <v>419</v>
      </c>
      <c r="B3792" t="s">
        <v>129</v>
      </c>
      <c r="C3792" t="s">
        <v>15</v>
      </c>
      <c r="D3792" t="s">
        <v>40</v>
      </c>
      <c r="E3792" t="s">
        <v>26</v>
      </c>
      <c r="F3792" s="2">
        <v>45005</v>
      </c>
      <c r="G3792" s="2">
        <v>36096</v>
      </c>
      <c r="H3792" s="4">
        <v>46802</v>
      </c>
      <c r="I3792" s="4">
        <v>18566</v>
      </c>
      <c r="J3792" s="4">
        <f>Table1[[#This Row],[Basic Salary]]+Table1[[#This Row],[Bonus]]</f>
        <v>65368</v>
      </c>
      <c r="K3792">
        <v>91</v>
      </c>
      <c r="L3792">
        <v>96</v>
      </c>
      <c r="M3792" t="s">
        <v>27</v>
      </c>
      <c r="N3792">
        <v>112</v>
      </c>
    </row>
    <row r="3793" spans="1:14" x14ac:dyDescent="0.35">
      <c r="A3793" t="s">
        <v>444</v>
      </c>
      <c r="B3793" t="s">
        <v>85</v>
      </c>
      <c r="C3793" t="s">
        <v>15</v>
      </c>
      <c r="D3793" t="s">
        <v>40</v>
      </c>
      <c r="E3793" t="s">
        <v>22</v>
      </c>
      <c r="F3793" s="2">
        <v>42672</v>
      </c>
      <c r="G3793" s="2">
        <v>38596</v>
      </c>
      <c r="H3793" s="4">
        <v>53091</v>
      </c>
      <c r="I3793" s="4">
        <v>12253</v>
      </c>
      <c r="J3793" s="4">
        <f>Table1[[#This Row],[Basic Salary]]+Table1[[#This Row],[Bonus]]</f>
        <v>65344</v>
      </c>
      <c r="K3793">
        <v>74</v>
      </c>
      <c r="L3793">
        <v>83</v>
      </c>
      <c r="M3793" t="s">
        <v>37</v>
      </c>
      <c r="N3793">
        <v>109</v>
      </c>
    </row>
    <row r="3794" spans="1:14" x14ac:dyDescent="0.35">
      <c r="A3794" t="s">
        <v>1695</v>
      </c>
      <c r="B3794" t="s">
        <v>77</v>
      </c>
      <c r="C3794" t="s">
        <v>21</v>
      </c>
      <c r="D3794" t="s">
        <v>40</v>
      </c>
      <c r="E3794" t="s">
        <v>26</v>
      </c>
      <c r="F3794" s="2">
        <v>42882</v>
      </c>
      <c r="G3794" s="2">
        <v>30843</v>
      </c>
      <c r="H3794" s="4">
        <v>47599</v>
      </c>
      <c r="I3794" s="4">
        <v>17709</v>
      </c>
      <c r="J3794" s="4">
        <f>Table1[[#This Row],[Basic Salary]]+Table1[[#This Row],[Bonus]]</f>
        <v>65308</v>
      </c>
      <c r="K3794">
        <v>95</v>
      </c>
      <c r="L3794">
        <v>80</v>
      </c>
      <c r="M3794" t="s">
        <v>18</v>
      </c>
      <c r="N3794">
        <v>118</v>
      </c>
    </row>
    <row r="3795" spans="1:14" x14ac:dyDescent="0.35">
      <c r="A3795" t="s">
        <v>1885</v>
      </c>
      <c r="B3795" t="s">
        <v>14</v>
      </c>
      <c r="C3795" t="s">
        <v>21</v>
      </c>
      <c r="D3795" t="s">
        <v>43</v>
      </c>
      <c r="E3795" t="s">
        <v>17</v>
      </c>
      <c r="F3795" s="2">
        <v>42513</v>
      </c>
      <c r="G3795" s="2">
        <v>30095</v>
      </c>
      <c r="H3795" s="4">
        <v>38431</v>
      </c>
      <c r="I3795" s="4">
        <v>26857</v>
      </c>
      <c r="J3795" s="4">
        <f>Table1[[#This Row],[Basic Salary]]+Table1[[#This Row],[Bonus]]</f>
        <v>65288</v>
      </c>
      <c r="K3795">
        <v>83</v>
      </c>
      <c r="L3795">
        <v>68</v>
      </c>
      <c r="M3795" t="s">
        <v>18</v>
      </c>
      <c r="N3795">
        <v>101</v>
      </c>
    </row>
    <row r="3796" spans="1:14" x14ac:dyDescent="0.35">
      <c r="A3796" t="s">
        <v>2980</v>
      </c>
      <c r="B3796" t="s">
        <v>89</v>
      </c>
      <c r="C3796" t="s">
        <v>15</v>
      </c>
      <c r="D3796" t="s">
        <v>16</v>
      </c>
      <c r="E3796" t="s">
        <v>65</v>
      </c>
      <c r="F3796" s="2">
        <v>45332</v>
      </c>
      <c r="G3796" s="2">
        <v>33508</v>
      </c>
      <c r="H3796" s="4">
        <v>47644</v>
      </c>
      <c r="I3796" s="4">
        <v>17612</v>
      </c>
      <c r="J3796" s="4">
        <f>Table1[[#This Row],[Basic Salary]]+Table1[[#This Row],[Bonus]]</f>
        <v>65256</v>
      </c>
      <c r="K3796">
        <v>87</v>
      </c>
      <c r="L3796">
        <v>48</v>
      </c>
      <c r="M3796" t="s">
        <v>31</v>
      </c>
      <c r="N3796">
        <v>119</v>
      </c>
    </row>
    <row r="3797" spans="1:14" x14ac:dyDescent="0.35">
      <c r="A3797" t="s">
        <v>1092</v>
      </c>
      <c r="B3797" t="s">
        <v>95</v>
      </c>
      <c r="C3797" t="s">
        <v>21</v>
      </c>
      <c r="D3797" t="s">
        <v>25</v>
      </c>
      <c r="E3797" t="s">
        <v>17</v>
      </c>
      <c r="F3797" s="2">
        <v>45815</v>
      </c>
      <c r="G3797" s="2">
        <v>37798</v>
      </c>
      <c r="H3797" s="4">
        <v>54500</v>
      </c>
      <c r="I3797" s="4">
        <v>10728</v>
      </c>
      <c r="J3797" s="4">
        <f>Table1[[#This Row],[Basic Salary]]+Table1[[#This Row],[Bonus]]</f>
        <v>65228</v>
      </c>
      <c r="K3797">
        <v>64</v>
      </c>
      <c r="L3797">
        <v>63</v>
      </c>
      <c r="M3797" t="s">
        <v>34</v>
      </c>
      <c r="N3797">
        <v>105</v>
      </c>
    </row>
    <row r="3798" spans="1:14" x14ac:dyDescent="0.35">
      <c r="A3798" t="s">
        <v>3268</v>
      </c>
      <c r="B3798" t="s">
        <v>93</v>
      </c>
      <c r="C3798" t="s">
        <v>21</v>
      </c>
      <c r="D3798" t="s">
        <v>46</v>
      </c>
      <c r="E3798" t="s">
        <v>65</v>
      </c>
      <c r="F3798" s="2">
        <v>43469</v>
      </c>
      <c r="G3798" s="2">
        <v>31239</v>
      </c>
      <c r="H3798" s="4">
        <v>42041</v>
      </c>
      <c r="I3798" s="4">
        <v>23150</v>
      </c>
      <c r="J3798" s="4">
        <f>Table1[[#This Row],[Basic Salary]]+Table1[[#This Row],[Bonus]]</f>
        <v>65191</v>
      </c>
      <c r="K3798">
        <v>98</v>
      </c>
      <c r="L3798">
        <v>66</v>
      </c>
      <c r="M3798" t="s">
        <v>37</v>
      </c>
      <c r="N3798">
        <v>106</v>
      </c>
    </row>
    <row r="3799" spans="1:14" x14ac:dyDescent="0.35">
      <c r="A3799" t="s">
        <v>2607</v>
      </c>
      <c r="B3799" t="s">
        <v>29</v>
      </c>
      <c r="C3799" t="s">
        <v>15</v>
      </c>
      <c r="D3799" t="s">
        <v>43</v>
      </c>
      <c r="E3799" t="s">
        <v>51</v>
      </c>
      <c r="F3799" s="2">
        <v>43589</v>
      </c>
      <c r="G3799" s="2">
        <v>32244</v>
      </c>
      <c r="H3799" s="4">
        <v>46729</v>
      </c>
      <c r="I3799" s="4">
        <v>18458</v>
      </c>
      <c r="J3799" s="4">
        <f>Table1[[#This Row],[Basic Salary]]+Table1[[#This Row],[Bonus]]</f>
        <v>65187</v>
      </c>
      <c r="K3799">
        <v>96</v>
      </c>
      <c r="L3799">
        <v>79</v>
      </c>
      <c r="M3799" t="s">
        <v>37</v>
      </c>
      <c r="N3799">
        <v>101</v>
      </c>
    </row>
    <row r="3800" spans="1:14" x14ac:dyDescent="0.35">
      <c r="A3800" t="s">
        <v>794</v>
      </c>
      <c r="B3800" t="s">
        <v>48</v>
      </c>
      <c r="C3800" t="s">
        <v>15</v>
      </c>
      <c r="D3800" t="s">
        <v>16</v>
      </c>
      <c r="E3800" t="s">
        <v>65</v>
      </c>
      <c r="F3800" s="2">
        <v>42638</v>
      </c>
      <c r="G3800" s="2">
        <v>37468</v>
      </c>
      <c r="H3800" s="4">
        <v>53981</v>
      </c>
      <c r="I3800" s="4">
        <v>11174</v>
      </c>
      <c r="J3800" s="4">
        <f>Table1[[#This Row],[Basic Salary]]+Table1[[#This Row],[Bonus]]</f>
        <v>65155</v>
      </c>
      <c r="K3800">
        <v>95</v>
      </c>
      <c r="L3800">
        <v>79</v>
      </c>
      <c r="M3800" t="s">
        <v>18</v>
      </c>
      <c r="N3800">
        <v>117</v>
      </c>
    </row>
    <row r="3801" spans="1:14" x14ac:dyDescent="0.35">
      <c r="A3801" t="s">
        <v>4188</v>
      </c>
      <c r="B3801" t="s">
        <v>77</v>
      </c>
      <c r="C3801" t="s">
        <v>15</v>
      </c>
      <c r="D3801" t="s">
        <v>81</v>
      </c>
      <c r="E3801" t="s">
        <v>17</v>
      </c>
      <c r="F3801" s="2">
        <v>42316</v>
      </c>
      <c r="G3801" s="2">
        <v>38172</v>
      </c>
      <c r="H3801" s="4">
        <v>55596</v>
      </c>
      <c r="I3801" s="4">
        <v>9549</v>
      </c>
      <c r="J3801" s="4">
        <f>Table1[[#This Row],[Basic Salary]]+Table1[[#This Row],[Bonus]]</f>
        <v>65145</v>
      </c>
      <c r="K3801">
        <v>82</v>
      </c>
      <c r="L3801">
        <v>51</v>
      </c>
      <c r="M3801" t="s">
        <v>18</v>
      </c>
      <c r="N3801">
        <v>115</v>
      </c>
    </row>
    <row r="3802" spans="1:14" x14ac:dyDescent="0.35">
      <c r="A3802" t="s">
        <v>1556</v>
      </c>
      <c r="B3802" t="s">
        <v>89</v>
      </c>
      <c r="C3802" t="s">
        <v>15</v>
      </c>
      <c r="D3802" t="s">
        <v>43</v>
      </c>
      <c r="E3802" t="s">
        <v>65</v>
      </c>
      <c r="F3802" s="2">
        <v>46001</v>
      </c>
      <c r="G3802" s="2">
        <v>34877</v>
      </c>
      <c r="H3802" s="4">
        <v>37709</v>
      </c>
      <c r="I3802" s="4">
        <v>27386</v>
      </c>
      <c r="J3802" s="4">
        <f>Table1[[#This Row],[Basic Salary]]+Table1[[#This Row],[Bonus]]</f>
        <v>65095</v>
      </c>
      <c r="K3802">
        <v>69</v>
      </c>
      <c r="L3802">
        <v>78</v>
      </c>
      <c r="M3802" t="s">
        <v>31</v>
      </c>
      <c r="N3802">
        <v>119</v>
      </c>
    </row>
    <row r="3803" spans="1:14" x14ac:dyDescent="0.35">
      <c r="A3803" t="s">
        <v>4445</v>
      </c>
      <c r="B3803" t="s">
        <v>36</v>
      </c>
      <c r="C3803" t="s">
        <v>15</v>
      </c>
      <c r="D3803" t="s">
        <v>40</v>
      </c>
      <c r="E3803" t="s">
        <v>22</v>
      </c>
      <c r="F3803" s="2">
        <v>43798</v>
      </c>
      <c r="G3803" s="2">
        <v>31031</v>
      </c>
      <c r="H3803" s="4">
        <v>45414</v>
      </c>
      <c r="I3803" s="4">
        <v>19676</v>
      </c>
      <c r="J3803" s="4">
        <f>Table1[[#This Row],[Basic Salary]]+Table1[[#This Row],[Bonus]]</f>
        <v>65090</v>
      </c>
      <c r="K3803">
        <v>96</v>
      </c>
      <c r="L3803">
        <v>85</v>
      </c>
      <c r="M3803" t="s">
        <v>18</v>
      </c>
      <c r="N3803">
        <v>115</v>
      </c>
    </row>
    <row r="3804" spans="1:14" x14ac:dyDescent="0.35">
      <c r="A3804" t="s">
        <v>2293</v>
      </c>
      <c r="B3804" t="s">
        <v>14</v>
      </c>
      <c r="C3804" t="s">
        <v>21</v>
      </c>
      <c r="D3804" t="s">
        <v>81</v>
      </c>
      <c r="E3804" t="s">
        <v>26</v>
      </c>
      <c r="F3804" s="2">
        <v>45072</v>
      </c>
      <c r="G3804" s="2">
        <v>34313</v>
      </c>
      <c r="H3804" s="4">
        <v>40565</v>
      </c>
      <c r="I3804" s="4">
        <v>24522</v>
      </c>
      <c r="J3804" s="4">
        <f>Table1[[#This Row],[Basic Salary]]+Table1[[#This Row],[Bonus]]</f>
        <v>65087</v>
      </c>
      <c r="K3804">
        <v>87</v>
      </c>
      <c r="L3804">
        <v>86</v>
      </c>
      <c r="M3804" t="s">
        <v>37</v>
      </c>
      <c r="N3804">
        <v>107</v>
      </c>
    </row>
    <row r="3805" spans="1:14" x14ac:dyDescent="0.35">
      <c r="A3805" t="s">
        <v>685</v>
      </c>
      <c r="B3805" t="s">
        <v>48</v>
      </c>
      <c r="C3805" t="s">
        <v>15</v>
      </c>
      <c r="D3805" t="s">
        <v>33</v>
      </c>
      <c r="E3805" t="s">
        <v>17</v>
      </c>
      <c r="F3805" s="2">
        <v>45319</v>
      </c>
      <c r="G3805" s="2">
        <v>37961</v>
      </c>
      <c r="H3805" s="4">
        <v>35295</v>
      </c>
      <c r="I3805" s="4">
        <v>29764</v>
      </c>
      <c r="J3805" s="4">
        <f>Table1[[#This Row],[Basic Salary]]+Table1[[#This Row],[Bonus]]</f>
        <v>65059</v>
      </c>
      <c r="K3805">
        <v>89</v>
      </c>
      <c r="L3805">
        <v>76</v>
      </c>
      <c r="M3805" t="s">
        <v>37</v>
      </c>
      <c r="N3805">
        <v>103</v>
      </c>
    </row>
    <row r="3806" spans="1:14" x14ac:dyDescent="0.35">
      <c r="A3806" t="s">
        <v>3496</v>
      </c>
      <c r="B3806" t="s">
        <v>75</v>
      </c>
      <c r="C3806" t="s">
        <v>15</v>
      </c>
      <c r="D3806" t="s">
        <v>33</v>
      </c>
      <c r="E3806" t="s">
        <v>17</v>
      </c>
      <c r="F3806" s="2">
        <v>43057</v>
      </c>
      <c r="G3806" s="2">
        <v>34834</v>
      </c>
      <c r="H3806" s="4">
        <v>48184</v>
      </c>
      <c r="I3806" s="4">
        <v>16855</v>
      </c>
      <c r="J3806" s="4">
        <f>Table1[[#This Row],[Basic Salary]]+Table1[[#This Row],[Bonus]]</f>
        <v>65039</v>
      </c>
      <c r="K3806">
        <v>89</v>
      </c>
      <c r="L3806">
        <v>53</v>
      </c>
      <c r="M3806" t="s">
        <v>27</v>
      </c>
      <c r="N3806">
        <v>118</v>
      </c>
    </row>
    <row r="3807" spans="1:14" x14ac:dyDescent="0.35">
      <c r="A3807" t="s">
        <v>1661</v>
      </c>
      <c r="B3807" t="s">
        <v>71</v>
      </c>
      <c r="C3807" t="s">
        <v>15</v>
      </c>
      <c r="D3807" t="s">
        <v>40</v>
      </c>
      <c r="E3807" t="s">
        <v>65</v>
      </c>
      <c r="F3807" s="2">
        <v>42063</v>
      </c>
      <c r="G3807" s="2">
        <v>31065</v>
      </c>
      <c r="H3807" s="4">
        <v>36284</v>
      </c>
      <c r="I3807" s="4">
        <v>28750</v>
      </c>
      <c r="J3807" s="4">
        <f>Table1[[#This Row],[Basic Salary]]+Table1[[#This Row],[Bonus]]</f>
        <v>65034</v>
      </c>
      <c r="K3807">
        <v>75</v>
      </c>
      <c r="L3807">
        <v>69</v>
      </c>
      <c r="M3807" t="s">
        <v>34</v>
      </c>
      <c r="N3807">
        <v>119</v>
      </c>
    </row>
    <row r="3808" spans="1:14" x14ac:dyDescent="0.35">
      <c r="A3808" t="s">
        <v>2951</v>
      </c>
      <c r="B3808" t="s">
        <v>20</v>
      </c>
      <c r="C3808" t="s">
        <v>15</v>
      </c>
      <c r="D3808" t="s">
        <v>43</v>
      </c>
      <c r="E3808" t="s">
        <v>30</v>
      </c>
      <c r="F3808" s="2">
        <v>43151</v>
      </c>
      <c r="G3808" s="2">
        <v>32636</v>
      </c>
      <c r="H3808" s="4">
        <v>43774</v>
      </c>
      <c r="I3808" s="4">
        <v>21236</v>
      </c>
      <c r="J3808" s="4">
        <f>Table1[[#This Row],[Basic Salary]]+Table1[[#This Row],[Bonus]]</f>
        <v>65010</v>
      </c>
      <c r="K3808">
        <v>67</v>
      </c>
      <c r="L3808">
        <v>65</v>
      </c>
      <c r="M3808" t="s">
        <v>18</v>
      </c>
      <c r="N3808">
        <v>107</v>
      </c>
    </row>
    <row r="3809" spans="1:14" x14ac:dyDescent="0.35">
      <c r="A3809" t="s">
        <v>1597</v>
      </c>
      <c r="B3809" t="s">
        <v>85</v>
      </c>
      <c r="C3809" t="s">
        <v>21</v>
      </c>
      <c r="D3809" t="s">
        <v>16</v>
      </c>
      <c r="E3809" t="s">
        <v>51</v>
      </c>
      <c r="F3809" s="2">
        <v>42659</v>
      </c>
      <c r="G3809" s="2">
        <v>31711</v>
      </c>
      <c r="H3809" s="4">
        <v>46398</v>
      </c>
      <c r="I3809" s="4">
        <v>18604</v>
      </c>
      <c r="J3809" s="4">
        <f>Table1[[#This Row],[Basic Salary]]+Table1[[#This Row],[Bonus]]</f>
        <v>65002</v>
      </c>
      <c r="K3809">
        <v>67</v>
      </c>
      <c r="L3809">
        <v>74</v>
      </c>
      <c r="M3809" t="s">
        <v>23</v>
      </c>
      <c r="N3809">
        <v>114</v>
      </c>
    </row>
    <row r="3810" spans="1:14" x14ac:dyDescent="0.35">
      <c r="A3810" t="s">
        <v>4711</v>
      </c>
      <c r="B3810" t="s">
        <v>87</v>
      </c>
      <c r="C3810" t="s">
        <v>15</v>
      </c>
      <c r="D3810" t="s">
        <v>16</v>
      </c>
      <c r="E3810" t="s">
        <v>65</v>
      </c>
      <c r="F3810" s="2">
        <v>43318</v>
      </c>
      <c r="G3810" s="2">
        <v>30919</v>
      </c>
      <c r="H3810" s="4">
        <v>38366</v>
      </c>
      <c r="I3810" s="4">
        <v>26617</v>
      </c>
      <c r="J3810" s="4">
        <f>Table1[[#This Row],[Basic Salary]]+Table1[[#This Row],[Bonus]]</f>
        <v>64983</v>
      </c>
      <c r="K3810">
        <v>100</v>
      </c>
      <c r="L3810">
        <v>44</v>
      </c>
      <c r="M3810" t="s">
        <v>37</v>
      </c>
      <c r="N3810">
        <v>107</v>
      </c>
    </row>
    <row r="3811" spans="1:14" x14ac:dyDescent="0.35">
      <c r="A3811" t="s">
        <v>1080</v>
      </c>
      <c r="B3811" t="s">
        <v>48</v>
      </c>
      <c r="C3811" t="s">
        <v>21</v>
      </c>
      <c r="D3811" t="s">
        <v>40</v>
      </c>
      <c r="E3811" t="s">
        <v>22</v>
      </c>
      <c r="F3811" s="2">
        <v>45953</v>
      </c>
      <c r="G3811" s="2">
        <v>39110</v>
      </c>
      <c r="H3811" s="4">
        <v>57440</v>
      </c>
      <c r="I3811" s="4">
        <v>7540</v>
      </c>
      <c r="J3811" s="4">
        <f>Table1[[#This Row],[Basic Salary]]+Table1[[#This Row],[Bonus]]</f>
        <v>64980</v>
      </c>
      <c r="K3811">
        <v>77</v>
      </c>
      <c r="L3811">
        <v>47</v>
      </c>
      <c r="M3811" t="s">
        <v>23</v>
      </c>
      <c r="N3811">
        <v>104</v>
      </c>
    </row>
    <row r="3812" spans="1:14" x14ac:dyDescent="0.35">
      <c r="A3812" t="s">
        <v>1985</v>
      </c>
      <c r="B3812" t="s">
        <v>69</v>
      </c>
      <c r="C3812" t="s">
        <v>21</v>
      </c>
      <c r="D3812" t="s">
        <v>46</v>
      </c>
      <c r="E3812" t="s">
        <v>17</v>
      </c>
      <c r="F3812" s="2">
        <v>42576</v>
      </c>
      <c r="G3812" s="2">
        <v>30097</v>
      </c>
      <c r="H3812" s="4">
        <v>40095</v>
      </c>
      <c r="I3812" s="4">
        <v>24852</v>
      </c>
      <c r="J3812" s="4">
        <f>Table1[[#This Row],[Basic Salary]]+Table1[[#This Row],[Bonus]]</f>
        <v>64947</v>
      </c>
      <c r="K3812">
        <v>65</v>
      </c>
      <c r="L3812">
        <v>47</v>
      </c>
      <c r="M3812" t="s">
        <v>53</v>
      </c>
      <c r="N3812">
        <v>113</v>
      </c>
    </row>
    <row r="3813" spans="1:14" x14ac:dyDescent="0.35">
      <c r="A3813" t="s">
        <v>4413</v>
      </c>
      <c r="B3813" t="s">
        <v>57</v>
      </c>
      <c r="C3813" t="s">
        <v>15</v>
      </c>
      <c r="D3813" t="s">
        <v>43</v>
      </c>
      <c r="E3813" t="s">
        <v>17</v>
      </c>
      <c r="F3813" s="2">
        <v>42635</v>
      </c>
      <c r="G3813" s="2">
        <v>35046</v>
      </c>
      <c r="H3813" s="4">
        <v>42400</v>
      </c>
      <c r="I3813" s="4">
        <v>22481</v>
      </c>
      <c r="J3813" s="4">
        <f>Table1[[#This Row],[Basic Salary]]+Table1[[#This Row],[Bonus]]</f>
        <v>64881</v>
      </c>
      <c r="K3813">
        <v>97</v>
      </c>
      <c r="L3813">
        <v>80</v>
      </c>
      <c r="M3813" t="s">
        <v>31</v>
      </c>
      <c r="N3813">
        <v>101</v>
      </c>
    </row>
    <row r="3814" spans="1:14" x14ac:dyDescent="0.35">
      <c r="A3814" t="s">
        <v>3872</v>
      </c>
      <c r="B3814" t="s">
        <v>14</v>
      </c>
      <c r="C3814" t="s">
        <v>21</v>
      </c>
      <c r="D3814" t="s">
        <v>43</v>
      </c>
      <c r="E3814" t="s">
        <v>30</v>
      </c>
      <c r="F3814" s="2">
        <v>42884</v>
      </c>
      <c r="G3814" s="2">
        <v>36007</v>
      </c>
      <c r="H3814" s="4">
        <v>54385</v>
      </c>
      <c r="I3814" s="4">
        <v>10426</v>
      </c>
      <c r="J3814" s="4">
        <f>Table1[[#This Row],[Basic Salary]]+Table1[[#This Row],[Bonus]]</f>
        <v>64811</v>
      </c>
      <c r="K3814">
        <v>89</v>
      </c>
      <c r="L3814">
        <v>42</v>
      </c>
      <c r="M3814" t="s">
        <v>31</v>
      </c>
      <c r="N3814">
        <v>114</v>
      </c>
    </row>
    <row r="3815" spans="1:14" x14ac:dyDescent="0.35">
      <c r="A3815" t="s">
        <v>1000</v>
      </c>
      <c r="B3815" t="s">
        <v>89</v>
      </c>
      <c r="C3815" t="s">
        <v>21</v>
      </c>
      <c r="D3815" t="s">
        <v>46</v>
      </c>
      <c r="E3815" t="s">
        <v>51</v>
      </c>
      <c r="F3815" s="2">
        <v>42501</v>
      </c>
      <c r="G3815" s="2">
        <v>35262</v>
      </c>
      <c r="H3815" s="4">
        <v>35031</v>
      </c>
      <c r="I3815" s="4">
        <v>29752</v>
      </c>
      <c r="J3815" s="4">
        <f>Table1[[#This Row],[Basic Salary]]+Table1[[#This Row],[Bonus]]</f>
        <v>64783</v>
      </c>
      <c r="K3815">
        <v>66</v>
      </c>
      <c r="L3815">
        <v>72</v>
      </c>
      <c r="M3815" t="s">
        <v>34</v>
      </c>
      <c r="N3815">
        <v>111</v>
      </c>
    </row>
    <row r="3816" spans="1:14" x14ac:dyDescent="0.35">
      <c r="A3816" t="s">
        <v>3563</v>
      </c>
      <c r="B3816" t="s">
        <v>29</v>
      </c>
      <c r="C3816" t="s">
        <v>21</v>
      </c>
      <c r="D3816" t="s">
        <v>43</v>
      </c>
      <c r="E3816" t="s">
        <v>51</v>
      </c>
      <c r="F3816" s="2">
        <v>44779</v>
      </c>
      <c r="G3816" s="2">
        <v>33792</v>
      </c>
      <c r="H3816" s="4">
        <v>45926</v>
      </c>
      <c r="I3816" s="4">
        <v>18819</v>
      </c>
      <c r="J3816" s="4">
        <f>Table1[[#This Row],[Basic Salary]]+Table1[[#This Row],[Bonus]]</f>
        <v>64745</v>
      </c>
      <c r="K3816">
        <v>77</v>
      </c>
      <c r="L3816">
        <v>42</v>
      </c>
      <c r="M3816" t="s">
        <v>27</v>
      </c>
      <c r="N3816">
        <v>114</v>
      </c>
    </row>
    <row r="3817" spans="1:14" x14ac:dyDescent="0.35">
      <c r="A3817" t="s">
        <v>2844</v>
      </c>
      <c r="B3817" t="s">
        <v>71</v>
      </c>
      <c r="C3817" t="s">
        <v>21</v>
      </c>
      <c r="D3817" t="s">
        <v>46</v>
      </c>
      <c r="E3817" t="s">
        <v>17</v>
      </c>
      <c r="F3817" s="2">
        <v>42665</v>
      </c>
      <c r="G3817" s="2">
        <v>31514</v>
      </c>
      <c r="H3817" s="4">
        <v>55063</v>
      </c>
      <c r="I3817" s="4">
        <v>9680</v>
      </c>
      <c r="J3817" s="4">
        <f>Table1[[#This Row],[Basic Salary]]+Table1[[#This Row],[Bonus]]</f>
        <v>64743</v>
      </c>
      <c r="K3817">
        <v>95</v>
      </c>
      <c r="L3817">
        <v>49</v>
      </c>
      <c r="M3817" t="s">
        <v>37</v>
      </c>
      <c r="N3817">
        <v>106</v>
      </c>
    </row>
    <row r="3818" spans="1:14" x14ac:dyDescent="0.35">
      <c r="A3818" t="s">
        <v>3588</v>
      </c>
      <c r="B3818" t="s">
        <v>71</v>
      </c>
      <c r="C3818" t="s">
        <v>15</v>
      </c>
      <c r="D3818" t="s">
        <v>43</v>
      </c>
      <c r="E3818" t="s">
        <v>65</v>
      </c>
      <c r="F3818" s="2">
        <v>42292</v>
      </c>
      <c r="G3818" s="2">
        <v>40209</v>
      </c>
      <c r="H3818" s="4">
        <v>53437</v>
      </c>
      <c r="I3818" s="4">
        <v>11297</v>
      </c>
      <c r="J3818" s="4">
        <f>Table1[[#This Row],[Basic Salary]]+Table1[[#This Row],[Bonus]]</f>
        <v>64734</v>
      </c>
      <c r="K3818">
        <v>80</v>
      </c>
      <c r="L3818">
        <v>65</v>
      </c>
      <c r="M3818" t="s">
        <v>23</v>
      </c>
      <c r="N3818">
        <v>107</v>
      </c>
    </row>
    <row r="3819" spans="1:14" x14ac:dyDescent="0.35">
      <c r="A3819" t="s">
        <v>3990</v>
      </c>
      <c r="B3819" t="s">
        <v>20</v>
      </c>
      <c r="C3819" t="s">
        <v>15</v>
      </c>
      <c r="D3819" t="s">
        <v>81</v>
      </c>
      <c r="E3819" t="s">
        <v>51</v>
      </c>
      <c r="F3819" s="2">
        <v>45450</v>
      </c>
      <c r="G3819" s="2">
        <v>32593</v>
      </c>
      <c r="H3819" s="4">
        <v>56274</v>
      </c>
      <c r="I3819" s="4">
        <v>8445</v>
      </c>
      <c r="J3819" s="4">
        <f>Table1[[#This Row],[Basic Salary]]+Table1[[#This Row],[Bonus]]</f>
        <v>64719</v>
      </c>
      <c r="K3819">
        <v>61</v>
      </c>
      <c r="L3819">
        <v>74</v>
      </c>
      <c r="M3819" t="s">
        <v>23</v>
      </c>
      <c r="N3819">
        <v>113</v>
      </c>
    </row>
    <row r="3820" spans="1:14" x14ac:dyDescent="0.35">
      <c r="A3820" t="s">
        <v>4206</v>
      </c>
      <c r="B3820" t="s">
        <v>42</v>
      </c>
      <c r="C3820" t="s">
        <v>15</v>
      </c>
      <c r="D3820" t="s">
        <v>25</v>
      </c>
      <c r="E3820" t="s">
        <v>51</v>
      </c>
      <c r="F3820" s="2">
        <v>44698</v>
      </c>
      <c r="G3820" s="2">
        <v>37760</v>
      </c>
      <c r="H3820" s="4">
        <v>40790</v>
      </c>
      <c r="I3820" s="4">
        <v>23925</v>
      </c>
      <c r="J3820" s="4">
        <f>Table1[[#This Row],[Basic Salary]]+Table1[[#This Row],[Bonus]]</f>
        <v>64715</v>
      </c>
      <c r="K3820">
        <v>63</v>
      </c>
      <c r="L3820">
        <v>98</v>
      </c>
      <c r="M3820" t="s">
        <v>53</v>
      </c>
      <c r="N3820">
        <v>104</v>
      </c>
    </row>
    <row r="3821" spans="1:14" x14ac:dyDescent="0.35">
      <c r="A3821" t="s">
        <v>3180</v>
      </c>
      <c r="B3821" t="s">
        <v>20</v>
      </c>
      <c r="C3821" t="s">
        <v>21</v>
      </c>
      <c r="D3821" t="s">
        <v>46</v>
      </c>
      <c r="E3821" t="s">
        <v>17</v>
      </c>
      <c r="F3821" s="2">
        <v>43790</v>
      </c>
      <c r="G3821" s="2">
        <v>34311</v>
      </c>
      <c r="H3821" s="4">
        <v>39626</v>
      </c>
      <c r="I3821" s="4">
        <v>25033</v>
      </c>
      <c r="J3821" s="4">
        <f>Table1[[#This Row],[Basic Salary]]+Table1[[#This Row],[Bonus]]</f>
        <v>64659</v>
      </c>
      <c r="K3821">
        <v>85</v>
      </c>
      <c r="L3821">
        <v>68</v>
      </c>
      <c r="M3821" t="s">
        <v>23</v>
      </c>
      <c r="N3821">
        <v>120</v>
      </c>
    </row>
    <row r="3822" spans="1:14" x14ac:dyDescent="0.35">
      <c r="A3822" t="s">
        <v>3497</v>
      </c>
      <c r="B3822" t="s">
        <v>75</v>
      </c>
      <c r="C3822" t="s">
        <v>21</v>
      </c>
      <c r="D3822" t="s">
        <v>40</v>
      </c>
      <c r="E3822" t="s">
        <v>26</v>
      </c>
      <c r="F3822" s="2">
        <v>44247</v>
      </c>
      <c r="G3822" s="2">
        <v>38008</v>
      </c>
      <c r="H3822" s="4">
        <v>59192</v>
      </c>
      <c r="I3822" s="4">
        <v>5461</v>
      </c>
      <c r="J3822" s="4">
        <f>Table1[[#This Row],[Basic Salary]]+Table1[[#This Row],[Bonus]]</f>
        <v>64653</v>
      </c>
      <c r="K3822">
        <v>88</v>
      </c>
      <c r="L3822">
        <v>40</v>
      </c>
      <c r="M3822" t="s">
        <v>34</v>
      </c>
      <c r="N3822">
        <v>120</v>
      </c>
    </row>
    <row r="3823" spans="1:14" x14ac:dyDescent="0.35">
      <c r="A3823" t="s">
        <v>2381</v>
      </c>
      <c r="B3823" t="s">
        <v>129</v>
      </c>
      <c r="C3823" t="s">
        <v>15</v>
      </c>
      <c r="D3823" t="s">
        <v>40</v>
      </c>
      <c r="E3823" t="s">
        <v>65</v>
      </c>
      <c r="F3823" s="2">
        <v>42038</v>
      </c>
      <c r="G3823" s="2">
        <v>33547</v>
      </c>
      <c r="H3823" s="4">
        <v>43705</v>
      </c>
      <c r="I3823" s="4">
        <v>20945</v>
      </c>
      <c r="J3823" s="4">
        <f>Table1[[#This Row],[Basic Salary]]+Table1[[#This Row],[Bonus]]</f>
        <v>64650</v>
      </c>
      <c r="K3823">
        <v>86</v>
      </c>
      <c r="L3823">
        <v>53</v>
      </c>
      <c r="M3823" t="s">
        <v>27</v>
      </c>
      <c r="N3823">
        <v>105</v>
      </c>
    </row>
    <row r="3824" spans="1:14" x14ac:dyDescent="0.35">
      <c r="A3824" t="s">
        <v>3011</v>
      </c>
      <c r="B3824" t="s">
        <v>93</v>
      </c>
      <c r="C3824" t="s">
        <v>15</v>
      </c>
      <c r="D3824" t="s">
        <v>43</v>
      </c>
      <c r="E3824" t="s">
        <v>65</v>
      </c>
      <c r="F3824" s="2">
        <v>45222</v>
      </c>
      <c r="G3824" s="2">
        <v>41056</v>
      </c>
      <c r="H3824" s="4">
        <v>56135</v>
      </c>
      <c r="I3824" s="4">
        <v>8508</v>
      </c>
      <c r="J3824" s="4">
        <f>Table1[[#This Row],[Basic Salary]]+Table1[[#This Row],[Bonus]]</f>
        <v>64643</v>
      </c>
      <c r="K3824">
        <v>75</v>
      </c>
      <c r="L3824">
        <v>56</v>
      </c>
      <c r="M3824" t="s">
        <v>37</v>
      </c>
      <c r="N3824">
        <v>116</v>
      </c>
    </row>
    <row r="3825" spans="1:14" x14ac:dyDescent="0.35">
      <c r="A3825" t="s">
        <v>1288</v>
      </c>
      <c r="B3825" t="s">
        <v>69</v>
      </c>
      <c r="C3825" t="s">
        <v>15</v>
      </c>
      <c r="D3825" t="s">
        <v>46</v>
      </c>
      <c r="E3825" t="s">
        <v>22</v>
      </c>
      <c r="F3825" s="2">
        <v>45581</v>
      </c>
      <c r="G3825" s="2">
        <v>41014</v>
      </c>
      <c r="H3825" s="4">
        <v>57757</v>
      </c>
      <c r="I3825" s="4">
        <v>6863</v>
      </c>
      <c r="J3825" s="4">
        <f>Table1[[#This Row],[Basic Salary]]+Table1[[#This Row],[Bonus]]</f>
        <v>64620</v>
      </c>
      <c r="K3825">
        <v>64</v>
      </c>
      <c r="L3825">
        <v>43</v>
      </c>
      <c r="M3825" t="s">
        <v>37</v>
      </c>
      <c r="N3825">
        <v>115</v>
      </c>
    </row>
    <row r="3826" spans="1:14" x14ac:dyDescent="0.35">
      <c r="A3826" t="s">
        <v>2457</v>
      </c>
      <c r="B3826" t="s">
        <v>62</v>
      </c>
      <c r="C3826" t="s">
        <v>21</v>
      </c>
      <c r="D3826" t="s">
        <v>81</v>
      </c>
      <c r="E3826" t="s">
        <v>65</v>
      </c>
      <c r="F3826" s="2">
        <v>44694</v>
      </c>
      <c r="G3826" s="2">
        <v>33791</v>
      </c>
      <c r="H3826" s="4">
        <v>35782</v>
      </c>
      <c r="I3826" s="4">
        <v>28796</v>
      </c>
      <c r="J3826" s="4">
        <f>Table1[[#This Row],[Basic Salary]]+Table1[[#This Row],[Bonus]]</f>
        <v>64578</v>
      </c>
      <c r="K3826">
        <v>71</v>
      </c>
      <c r="L3826">
        <v>55</v>
      </c>
      <c r="M3826" t="s">
        <v>34</v>
      </c>
      <c r="N3826">
        <v>101</v>
      </c>
    </row>
    <row r="3827" spans="1:14" x14ac:dyDescent="0.35">
      <c r="A3827" t="s">
        <v>1093</v>
      </c>
      <c r="B3827" t="s">
        <v>57</v>
      </c>
      <c r="C3827" t="s">
        <v>21</v>
      </c>
      <c r="D3827" t="s">
        <v>16</v>
      </c>
      <c r="E3827" t="s">
        <v>26</v>
      </c>
      <c r="F3827" s="2">
        <v>44034</v>
      </c>
      <c r="G3827" s="2">
        <v>35432</v>
      </c>
      <c r="H3827" s="4">
        <v>47345</v>
      </c>
      <c r="I3827" s="4">
        <v>17231</v>
      </c>
      <c r="J3827" s="4">
        <f>Table1[[#This Row],[Basic Salary]]+Table1[[#This Row],[Bonus]]</f>
        <v>64576</v>
      </c>
      <c r="K3827">
        <v>67</v>
      </c>
      <c r="L3827">
        <v>61</v>
      </c>
      <c r="M3827" t="s">
        <v>18</v>
      </c>
      <c r="N3827">
        <v>108</v>
      </c>
    </row>
    <row r="3828" spans="1:14" x14ac:dyDescent="0.35">
      <c r="A3828" t="s">
        <v>1243</v>
      </c>
      <c r="B3828" t="s">
        <v>36</v>
      </c>
      <c r="C3828" t="s">
        <v>21</v>
      </c>
      <c r="D3828" t="s">
        <v>16</v>
      </c>
      <c r="E3828" t="s">
        <v>22</v>
      </c>
      <c r="F3828" s="2">
        <v>44048</v>
      </c>
      <c r="G3828" s="2">
        <v>40452</v>
      </c>
      <c r="H3828" s="4">
        <v>44284</v>
      </c>
      <c r="I3828" s="4">
        <v>20280</v>
      </c>
      <c r="J3828" s="4">
        <f>Table1[[#This Row],[Basic Salary]]+Table1[[#This Row],[Bonus]]</f>
        <v>64564</v>
      </c>
      <c r="K3828">
        <v>69</v>
      </c>
      <c r="L3828">
        <v>73</v>
      </c>
      <c r="M3828" t="s">
        <v>31</v>
      </c>
      <c r="N3828">
        <v>120</v>
      </c>
    </row>
    <row r="3829" spans="1:14" x14ac:dyDescent="0.35">
      <c r="A3829" t="s">
        <v>3456</v>
      </c>
      <c r="B3829" t="s">
        <v>95</v>
      </c>
      <c r="C3829" t="s">
        <v>21</v>
      </c>
      <c r="D3829" t="s">
        <v>43</v>
      </c>
      <c r="E3829" t="s">
        <v>51</v>
      </c>
      <c r="F3829" s="2">
        <v>42523</v>
      </c>
      <c r="G3829" s="2">
        <v>36864</v>
      </c>
      <c r="H3829" s="4">
        <v>38779</v>
      </c>
      <c r="I3829" s="4">
        <v>25755</v>
      </c>
      <c r="J3829" s="4">
        <f>Table1[[#This Row],[Basic Salary]]+Table1[[#This Row],[Bonus]]</f>
        <v>64534</v>
      </c>
      <c r="K3829">
        <v>81</v>
      </c>
      <c r="L3829">
        <v>84</v>
      </c>
      <c r="M3829" t="s">
        <v>27</v>
      </c>
      <c r="N3829">
        <v>102</v>
      </c>
    </row>
    <row r="3830" spans="1:14" x14ac:dyDescent="0.35">
      <c r="A3830" t="s">
        <v>4942</v>
      </c>
      <c r="B3830" t="s">
        <v>85</v>
      </c>
      <c r="C3830" t="s">
        <v>21</v>
      </c>
      <c r="D3830" t="s">
        <v>81</v>
      </c>
      <c r="E3830" t="s">
        <v>17</v>
      </c>
      <c r="F3830" s="2">
        <v>44498</v>
      </c>
      <c r="G3830" s="2">
        <v>33606</v>
      </c>
      <c r="H3830" s="4">
        <v>40078</v>
      </c>
      <c r="I3830" s="4">
        <v>24454</v>
      </c>
      <c r="J3830" s="4">
        <f>Table1[[#This Row],[Basic Salary]]+Table1[[#This Row],[Bonus]]</f>
        <v>64532</v>
      </c>
      <c r="K3830">
        <v>96</v>
      </c>
      <c r="L3830">
        <v>64</v>
      </c>
      <c r="M3830" t="s">
        <v>18</v>
      </c>
      <c r="N3830">
        <v>109</v>
      </c>
    </row>
    <row r="3831" spans="1:14" x14ac:dyDescent="0.35">
      <c r="A3831" t="s">
        <v>1021</v>
      </c>
      <c r="B3831" t="s">
        <v>77</v>
      </c>
      <c r="C3831" t="s">
        <v>15</v>
      </c>
      <c r="D3831" t="s">
        <v>16</v>
      </c>
      <c r="E3831" t="s">
        <v>65</v>
      </c>
      <c r="F3831" s="2">
        <v>44432</v>
      </c>
      <c r="G3831" s="2">
        <v>38213</v>
      </c>
      <c r="H3831" s="4">
        <v>51787</v>
      </c>
      <c r="I3831" s="4">
        <v>12743</v>
      </c>
      <c r="J3831" s="4">
        <f>Table1[[#This Row],[Basic Salary]]+Table1[[#This Row],[Bonus]]</f>
        <v>64530</v>
      </c>
      <c r="K3831">
        <v>92</v>
      </c>
      <c r="L3831">
        <v>45</v>
      </c>
      <c r="M3831" t="s">
        <v>27</v>
      </c>
      <c r="N3831">
        <v>115</v>
      </c>
    </row>
    <row r="3832" spans="1:14" x14ac:dyDescent="0.35">
      <c r="A3832" t="s">
        <v>4381</v>
      </c>
      <c r="B3832" t="s">
        <v>42</v>
      </c>
      <c r="C3832" t="s">
        <v>15</v>
      </c>
      <c r="D3832" t="s">
        <v>40</v>
      </c>
      <c r="E3832" t="s">
        <v>65</v>
      </c>
      <c r="F3832" s="2">
        <v>42324</v>
      </c>
      <c r="G3832" s="2">
        <v>35719</v>
      </c>
      <c r="H3832" s="4">
        <v>51523</v>
      </c>
      <c r="I3832" s="4">
        <v>12998</v>
      </c>
      <c r="J3832" s="4">
        <f>Table1[[#This Row],[Basic Salary]]+Table1[[#This Row],[Bonus]]</f>
        <v>64521</v>
      </c>
      <c r="K3832">
        <v>61</v>
      </c>
      <c r="L3832">
        <v>94</v>
      </c>
      <c r="M3832" t="s">
        <v>23</v>
      </c>
      <c r="N3832">
        <v>110</v>
      </c>
    </row>
    <row r="3833" spans="1:14" x14ac:dyDescent="0.35">
      <c r="A3833" t="s">
        <v>3378</v>
      </c>
      <c r="B3833" t="s">
        <v>14</v>
      </c>
      <c r="C3833" t="s">
        <v>15</v>
      </c>
      <c r="D3833" t="s">
        <v>81</v>
      </c>
      <c r="E3833" t="s">
        <v>26</v>
      </c>
      <c r="F3833" s="2">
        <v>45795</v>
      </c>
      <c r="G3833" s="2">
        <v>35718</v>
      </c>
      <c r="H3833" s="4">
        <v>56645</v>
      </c>
      <c r="I3833" s="4">
        <v>7870</v>
      </c>
      <c r="J3833" s="4">
        <f>Table1[[#This Row],[Basic Salary]]+Table1[[#This Row],[Bonus]]</f>
        <v>64515</v>
      </c>
      <c r="K3833">
        <v>62</v>
      </c>
      <c r="L3833">
        <v>45</v>
      </c>
      <c r="M3833" t="s">
        <v>53</v>
      </c>
      <c r="N3833">
        <v>118</v>
      </c>
    </row>
    <row r="3834" spans="1:14" x14ac:dyDescent="0.35">
      <c r="A3834" t="s">
        <v>1854</v>
      </c>
      <c r="B3834" t="s">
        <v>93</v>
      </c>
      <c r="C3834" t="s">
        <v>15</v>
      </c>
      <c r="D3834" t="s">
        <v>46</v>
      </c>
      <c r="E3834" t="s">
        <v>26</v>
      </c>
      <c r="F3834" s="2">
        <v>43040</v>
      </c>
      <c r="G3834" s="2">
        <v>37881</v>
      </c>
      <c r="H3834" s="4">
        <v>41287</v>
      </c>
      <c r="I3834" s="4">
        <v>23212</v>
      </c>
      <c r="J3834" s="4">
        <f>Table1[[#This Row],[Basic Salary]]+Table1[[#This Row],[Bonus]]</f>
        <v>64499</v>
      </c>
      <c r="K3834">
        <v>93</v>
      </c>
      <c r="L3834">
        <v>87</v>
      </c>
      <c r="M3834" t="s">
        <v>53</v>
      </c>
      <c r="N3834">
        <v>109</v>
      </c>
    </row>
    <row r="3835" spans="1:14" x14ac:dyDescent="0.35">
      <c r="A3835" t="s">
        <v>276</v>
      </c>
      <c r="B3835" t="s">
        <v>77</v>
      </c>
      <c r="C3835" t="s">
        <v>21</v>
      </c>
      <c r="D3835" t="s">
        <v>43</v>
      </c>
      <c r="E3835" t="s">
        <v>17</v>
      </c>
      <c r="F3835" s="2">
        <v>43117</v>
      </c>
      <c r="G3835" s="2">
        <v>31470</v>
      </c>
      <c r="H3835" s="4">
        <v>39316</v>
      </c>
      <c r="I3835" s="4">
        <v>25174</v>
      </c>
      <c r="J3835" s="4">
        <f>Table1[[#This Row],[Basic Salary]]+Table1[[#This Row],[Bonus]]</f>
        <v>64490</v>
      </c>
      <c r="K3835">
        <v>97</v>
      </c>
      <c r="L3835">
        <v>55</v>
      </c>
      <c r="M3835" t="s">
        <v>37</v>
      </c>
      <c r="N3835">
        <v>102</v>
      </c>
    </row>
    <row r="3836" spans="1:14" x14ac:dyDescent="0.35">
      <c r="A3836" t="s">
        <v>1578</v>
      </c>
      <c r="B3836" t="s">
        <v>93</v>
      </c>
      <c r="C3836" t="s">
        <v>15</v>
      </c>
      <c r="D3836" t="s">
        <v>25</v>
      </c>
      <c r="E3836" t="s">
        <v>30</v>
      </c>
      <c r="F3836" s="2">
        <v>45525</v>
      </c>
      <c r="G3836" s="2">
        <v>33330</v>
      </c>
      <c r="H3836" s="4">
        <v>48006</v>
      </c>
      <c r="I3836" s="4">
        <v>16472</v>
      </c>
      <c r="J3836" s="4">
        <f>Table1[[#This Row],[Basic Salary]]+Table1[[#This Row],[Bonus]]</f>
        <v>64478</v>
      </c>
      <c r="K3836">
        <v>89</v>
      </c>
      <c r="L3836">
        <v>52</v>
      </c>
      <c r="M3836" t="s">
        <v>18</v>
      </c>
      <c r="N3836">
        <v>102</v>
      </c>
    </row>
    <row r="3837" spans="1:14" x14ac:dyDescent="0.35">
      <c r="A3837" t="s">
        <v>2112</v>
      </c>
      <c r="B3837" t="s">
        <v>62</v>
      </c>
      <c r="C3837" t="s">
        <v>15</v>
      </c>
      <c r="D3837" t="s">
        <v>33</v>
      </c>
      <c r="E3837" t="s">
        <v>30</v>
      </c>
      <c r="F3837" s="2">
        <v>44942</v>
      </c>
      <c r="G3837" s="2">
        <v>36636</v>
      </c>
      <c r="H3837" s="4">
        <v>56505</v>
      </c>
      <c r="I3837" s="4">
        <v>7952</v>
      </c>
      <c r="J3837" s="4">
        <f>Table1[[#This Row],[Basic Salary]]+Table1[[#This Row],[Bonus]]</f>
        <v>64457</v>
      </c>
      <c r="K3837">
        <v>68</v>
      </c>
      <c r="L3837">
        <v>66</v>
      </c>
      <c r="M3837" t="s">
        <v>53</v>
      </c>
      <c r="N3837">
        <v>113</v>
      </c>
    </row>
    <row r="3838" spans="1:14" x14ac:dyDescent="0.35">
      <c r="A3838" t="s">
        <v>2185</v>
      </c>
      <c r="B3838" t="s">
        <v>20</v>
      </c>
      <c r="C3838" t="s">
        <v>21</v>
      </c>
      <c r="D3838" t="s">
        <v>25</v>
      </c>
      <c r="E3838" t="s">
        <v>30</v>
      </c>
      <c r="F3838" s="2">
        <v>42523</v>
      </c>
      <c r="G3838" s="2">
        <v>30516</v>
      </c>
      <c r="H3838" s="4">
        <v>48210</v>
      </c>
      <c r="I3838" s="4">
        <v>16247</v>
      </c>
      <c r="J3838" s="4">
        <f>Table1[[#This Row],[Basic Salary]]+Table1[[#This Row],[Bonus]]</f>
        <v>64457</v>
      </c>
      <c r="K3838">
        <v>78</v>
      </c>
      <c r="L3838">
        <v>63</v>
      </c>
      <c r="M3838" t="s">
        <v>53</v>
      </c>
      <c r="N3838">
        <v>118</v>
      </c>
    </row>
    <row r="3839" spans="1:14" x14ac:dyDescent="0.35">
      <c r="A3839" t="s">
        <v>1269</v>
      </c>
      <c r="B3839" t="s">
        <v>20</v>
      </c>
      <c r="C3839" t="s">
        <v>15</v>
      </c>
      <c r="D3839" t="s">
        <v>16</v>
      </c>
      <c r="E3839" t="s">
        <v>17</v>
      </c>
      <c r="F3839" s="2">
        <v>42656</v>
      </c>
      <c r="G3839" s="2">
        <v>33017</v>
      </c>
      <c r="H3839" s="4">
        <v>37653</v>
      </c>
      <c r="I3839" s="4">
        <v>26799</v>
      </c>
      <c r="J3839" s="4">
        <f>Table1[[#This Row],[Basic Salary]]+Table1[[#This Row],[Bonus]]</f>
        <v>64452</v>
      </c>
      <c r="K3839">
        <v>66</v>
      </c>
      <c r="L3839">
        <v>71</v>
      </c>
      <c r="M3839" t="s">
        <v>18</v>
      </c>
      <c r="N3839">
        <v>116</v>
      </c>
    </row>
    <row r="3840" spans="1:14" x14ac:dyDescent="0.35">
      <c r="A3840" t="s">
        <v>108</v>
      </c>
      <c r="B3840" t="s">
        <v>87</v>
      </c>
      <c r="C3840" t="s">
        <v>15</v>
      </c>
      <c r="D3840" t="s">
        <v>46</v>
      </c>
      <c r="E3840" t="s">
        <v>22</v>
      </c>
      <c r="F3840" s="2">
        <v>45193</v>
      </c>
      <c r="G3840" s="2">
        <v>36186</v>
      </c>
      <c r="H3840" s="4">
        <v>53683</v>
      </c>
      <c r="I3840" s="4">
        <v>10763</v>
      </c>
      <c r="J3840" s="4">
        <f>Table1[[#This Row],[Basic Salary]]+Table1[[#This Row],[Bonus]]</f>
        <v>64446</v>
      </c>
      <c r="K3840">
        <v>93</v>
      </c>
      <c r="L3840">
        <v>69</v>
      </c>
      <c r="M3840" t="s">
        <v>53</v>
      </c>
      <c r="N3840">
        <v>118</v>
      </c>
    </row>
    <row r="3841" spans="1:14" x14ac:dyDescent="0.35">
      <c r="A3841" t="s">
        <v>480</v>
      </c>
      <c r="B3841" t="s">
        <v>57</v>
      </c>
      <c r="C3841" t="s">
        <v>21</v>
      </c>
      <c r="D3841" t="s">
        <v>46</v>
      </c>
      <c r="E3841" t="s">
        <v>26</v>
      </c>
      <c r="F3841" s="2">
        <v>45566</v>
      </c>
      <c r="G3841" s="2">
        <v>31930</v>
      </c>
      <c r="H3841" s="4">
        <v>34812</v>
      </c>
      <c r="I3841" s="4">
        <v>29622</v>
      </c>
      <c r="J3841" s="4">
        <f>Table1[[#This Row],[Basic Salary]]+Table1[[#This Row],[Bonus]]</f>
        <v>64434</v>
      </c>
      <c r="K3841">
        <v>91</v>
      </c>
      <c r="L3841">
        <v>60</v>
      </c>
      <c r="M3841" t="s">
        <v>37</v>
      </c>
      <c r="N3841">
        <v>111</v>
      </c>
    </row>
    <row r="3842" spans="1:14" x14ac:dyDescent="0.35">
      <c r="A3842" t="s">
        <v>650</v>
      </c>
      <c r="B3842" t="s">
        <v>50</v>
      </c>
      <c r="C3842" t="s">
        <v>21</v>
      </c>
      <c r="D3842" t="s">
        <v>43</v>
      </c>
      <c r="E3842" t="s">
        <v>17</v>
      </c>
      <c r="F3842" s="2">
        <v>45947</v>
      </c>
      <c r="G3842" s="2">
        <v>30028</v>
      </c>
      <c r="H3842" s="4">
        <v>49884</v>
      </c>
      <c r="I3842" s="4">
        <v>14541</v>
      </c>
      <c r="J3842" s="4">
        <f>Table1[[#This Row],[Basic Salary]]+Table1[[#This Row],[Bonus]]</f>
        <v>64425</v>
      </c>
      <c r="K3842">
        <v>88</v>
      </c>
      <c r="L3842">
        <v>65</v>
      </c>
      <c r="M3842" t="s">
        <v>31</v>
      </c>
      <c r="N3842">
        <v>110</v>
      </c>
    </row>
    <row r="3843" spans="1:14" x14ac:dyDescent="0.35">
      <c r="A3843" t="s">
        <v>3897</v>
      </c>
      <c r="B3843" t="s">
        <v>39</v>
      </c>
      <c r="C3843" t="s">
        <v>21</v>
      </c>
      <c r="D3843" t="s">
        <v>33</v>
      </c>
      <c r="E3843" t="s">
        <v>65</v>
      </c>
      <c r="F3843" s="2">
        <v>42923</v>
      </c>
      <c r="G3843" s="2">
        <v>36047</v>
      </c>
      <c r="H3843" s="4">
        <v>51618</v>
      </c>
      <c r="I3843" s="4">
        <v>12802</v>
      </c>
      <c r="J3843" s="4">
        <f>Table1[[#This Row],[Basic Salary]]+Table1[[#This Row],[Bonus]]</f>
        <v>64420</v>
      </c>
      <c r="K3843">
        <v>60</v>
      </c>
      <c r="L3843">
        <v>60</v>
      </c>
      <c r="M3843" t="s">
        <v>27</v>
      </c>
      <c r="N3843">
        <v>112</v>
      </c>
    </row>
    <row r="3844" spans="1:14" x14ac:dyDescent="0.35">
      <c r="A3844" t="s">
        <v>3798</v>
      </c>
      <c r="B3844" t="s">
        <v>20</v>
      </c>
      <c r="C3844" t="s">
        <v>21</v>
      </c>
      <c r="D3844" t="s">
        <v>16</v>
      </c>
      <c r="E3844" t="s">
        <v>17</v>
      </c>
      <c r="F3844" s="2">
        <v>45609</v>
      </c>
      <c r="G3844" s="2">
        <v>35550</v>
      </c>
      <c r="H3844" s="4">
        <v>53629</v>
      </c>
      <c r="I3844" s="4">
        <v>10789</v>
      </c>
      <c r="J3844" s="4">
        <f>Table1[[#This Row],[Basic Salary]]+Table1[[#This Row],[Bonus]]</f>
        <v>64418</v>
      </c>
      <c r="K3844">
        <v>76</v>
      </c>
      <c r="L3844">
        <v>93</v>
      </c>
      <c r="M3844" t="s">
        <v>53</v>
      </c>
      <c r="N3844">
        <v>111</v>
      </c>
    </row>
    <row r="3845" spans="1:14" x14ac:dyDescent="0.35">
      <c r="A3845" t="s">
        <v>1224</v>
      </c>
      <c r="B3845" t="s">
        <v>42</v>
      </c>
      <c r="C3845" t="s">
        <v>21</v>
      </c>
      <c r="D3845" t="s">
        <v>46</v>
      </c>
      <c r="E3845" t="s">
        <v>51</v>
      </c>
      <c r="F3845" s="2">
        <v>44660</v>
      </c>
      <c r="G3845" s="2">
        <v>30893</v>
      </c>
      <c r="H3845" s="4">
        <v>44305</v>
      </c>
      <c r="I3845" s="4">
        <v>20104</v>
      </c>
      <c r="J3845" s="4">
        <f>Table1[[#This Row],[Basic Salary]]+Table1[[#This Row],[Bonus]]</f>
        <v>64409</v>
      </c>
      <c r="K3845">
        <v>66</v>
      </c>
      <c r="L3845">
        <v>87</v>
      </c>
      <c r="M3845" t="s">
        <v>53</v>
      </c>
      <c r="N3845">
        <v>108</v>
      </c>
    </row>
    <row r="3846" spans="1:14" x14ac:dyDescent="0.35">
      <c r="A3846" t="s">
        <v>692</v>
      </c>
      <c r="B3846" t="s">
        <v>62</v>
      </c>
      <c r="C3846" t="s">
        <v>15</v>
      </c>
      <c r="D3846" t="s">
        <v>33</v>
      </c>
      <c r="E3846" t="s">
        <v>17</v>
      </c>
      <c r="F3846" s="2">
        <v>44356</v>
      </c>
      <c r="G3846" s="2">
        <v>37193</v>
      </c>
      <c r="H3846" s="4">
        <v>39984</v>
      </c>
      <c r="I3846" s="4">
        <v>24404</v>
      </c>
      <c r="J3846" s="4">
        <f>Table1[[#This Row],[Basic Salary]]+Table1[[#This Row],[Bonus]]</f>
        <v>64388</v>
      </c>
      <c r="K3846">
        <v>98</v>
      </c>
      <c r="L3846">
        <v>69</v>
      </c>
      <c r="M3846" t="s">
        <v>31</v>
      </c>
      <c r="N3846">
        <v>118</v>
      </c>
    </row>
    <row r="3847" spans="1:14" x14ac:dyDescent="0.35">
      <c r="A3847" t="s">
        <v>2197</v>
      </c>
      <c r="B3847" t="s">
        <v>93</v>
      </c>
      <c r="C3847" t="s">
        <v>15</v>
      </c>
      <c r="D3847" t="s">
        <v>46</v>
      </c>
      <c r="E3847" t="s">
        <v>17</v>
      </c>
      <c r="F3847" s="2">
        <v>44873</v>
      </c>
      <c r="G3847" s="2">
        <v>35071</v>
      </c>
      <c r="H3847" s="4">
        <v>44988</v>
      </c>
      <c r="I3847" s="4">
        <v>19395</v>
      </c>
      <c r="J3847" s="4">
        <f>Table1[[#This Row],[Basic Salary]]+Table1[[#This Row],[Bonus]]</f>
        <v>64383</v>
      </c>
      <c r="K3847">
        <v>94</v>
      </c>
      <c r="L3847">
        <v>44</v>
      </c>
      <c r="M3847" t="s">
        <v>53</v>
      </c>
      <c r="N3847">
        <v>112</v>
      </c>
    </row>
    <row r="3848" spans="1:14" x14ac:dyDescent="0.35">
      <c r="A3848" t="s">
        <v>525</v>
      </c>
      <c r="B3848" t="s">
        <v>20</v>
      </c>
      <c r="C3848" t="s">
        <v>21</v>
      </c>
      <c r="D3848" t="s">
        <v>46</v>
      </c>
      <c r="E3848" t="s">
        <v>65</v>
      </c>
      <c r="F3848" s="2">
        <v>45655</v>
      </c>
      <c r="G3848" s="2">
        <v>38045</v>
      </c>
      <c r="H3848" s="4">
        <v>50746</v>
      </c>
      <c r="I3848" s="4">
        <v>13625</v>
      </c>
      <c r="J3848" s="4">
        <f>Table1[[#This Row],[Basic Salary]]+Table1[[#This Row],[Bonus]]</f>
        <v>64371</v>
      </c>
      <c r="K3848">
        <v>100</v>
      </c>
      <c r="L3848">
        <v>44</v>
      </c>
      <c r="M3848" t="s">
        <v>18</v>
      </c>
      <c r="N3848">
        <v>103</v>
      </c>
    </row>
    <row r="3849" spans="1:14" x14ac:dyDescent="0.35">
      <c r="A3849" t="s">
        <v>1153</v>
      </c>
      <c r="B3849" t="s">
        <v>39</v>
      </c>
      <c r="C3849" t="s">
        <v>15</v>
      </c>
      <c r="D3849" t="s">
        <v>16</v>
      </c>
      <c r="E3849" t="s">
        <v>30</v>
      </c>
      <c r="F3849" s="2">
        <v>44653</v>
      </c>
      <c r="G3849" s="2">
        <v>36171</v>
      </c>
      <c r="H3849" s="4">
        <v>50523</v>
      </c>
      <c r="I3849" s="4">
        <v>13844</v>
      </c>
      <c r="J3849" s="4">
        <f>Table1[[#This Row],[Basic Salary]]+Table1[[#This Row],[Bonus]]</f>
        <v>64367</v>
      </c>
      <c r="K3849">
        <v>66</v>
      </c>
      <c r="L3849">
        <v>46</v>
      </c>
      <c r="M3849" t="s">
        <v>53</v>
      </c>
      <c r="N3849">
        <v>112</v>
      </c>
    </row>
    <row r="3850" spans="1:14" x14ac:dyDescent="0.35">
      <c r="A3850" t="s">
        <v>1452</v>
      </c>
      <c r="B3850" t="s">
        <v>42</v>
      </c>
      <c r="C3850" t="s">
        <v>15</v>
      </c>
      <c r="D3850" t="s">
        <v>81</v>
      </c>
      <c r="E3850" t="s">
        <v>65</v>
      </c>
      <c r="F3850" s="2">
        <v>43271</v>
      </c>
      <c r="G3850" s="2">
        <v>32603</v>
      </c>
      <c r="H3850" s="4">
        <v>54400</v>
      </c>
      <c r="I3850" s="4">
        <v>9918</v>
      </c>
      <c r="J3850" s="4">
        <f>Table1[[#This Row],[Basic Salary]]+Table1[[#This Row],[Bonus]]</f>
        <v>64318</v>
      </c>
      <c r="K3850">
        <v>77</v>
      </c>
      <c r="L3850">
        <v>78</v>
      </c>
      <c r="M3850" t="s">
        <v>34</v>
      </c>
      <c r="N3850">
        <v>104</v>
      </c>
    </row>
    <row r="3851" spans="1:14" x14ac:dyDescent="0.35">
      <c r="A3851" t="s">
        <v>4671</v>
      </c>
      <c r="B3851" t="s">
        <v>89</v>
      </c>
      <c r="C3851" t="s">
        <v>21</v>
      </c>
      <c r="D3851" t="s">
        <v>33</v>
      </c>
      <c r="E3851" t="s">
        <v>17</v>
      </c>
      <c r="F3851" s="2">
        <v>45152</v>
      </c>
      <c r="G3851" s="2">
        <v>34920</v>
      </c>
      <c r="H3851" s="4">
        <v>46392</v>
      </c>
      <c r="I3851" s="4">
        <v>17902</v>
      </c>
      <c r="J3851" s="4">
        <f>Table1[[#This Row],[Basic Salary]]+Table1[[#This Row],[Bonus]]</f>
        <v>64294</v>
      </c>
      <c r="K3851">
        <v>67</v>
      </c>
      <c r="L3851">
        <v>60</v>
      </c>
      <c r="M3851" t="s">
        <v>23</v>
      </c>
      <c r="N3851">
        <v>115</v>
      </c>
    </row>
    <row r="3852" spans="1:14" x14ac:dyDescent="0.35">
      <c r="A3852" t="s">
        <v>4666</v>
      </c>
      <c r="B3852" t="s">
        <v>69</v>
      </c>
      <c r="C3852" t="s">
        <v>21</v>
      </c>
      <c r="D3852" t="s">
        <v>46</v>
      </c>
      <c r="E3852" t="s">
        <v>65</v>
      </c>
      <c r="F3852" s="2">
        <v>44616</v>
      </c>
      <c r="G3852" s="2">
        <v>35088</v>
      </c>
      <c r="H3852" s="4">
        <v>45617</v>
      </c>
      <c r="I3852" s="4">
        <v>18670</v>
      </c>
      <c r="J3852" s="4">
        <f>Table1[[#This Row],[Basic Salary]]+Table1[[#This Row],[Bonus]]</f>
        <v>64287</v>
      </c>
      <c r="K3852">
        <v>74</v>
      </c>
      <c r="L3852">
        <v>63</v>
      </c>
      <c r="M3852" t="s">
        <v>23</v>
      </c>
      <c r="N3852">
        <v>112</v>
      </c>
    </row>
    <row r="3853" spans="1:14" x14ac:dyDescent="0.35">
      <c r="A3853" t="s">
        <v>3208</v>
      </c>
      <c r="B3853" t="s">
        <v>89</v>
      </c>
      <c r="C3853" t="s">
        <v>21</v>
      </c>
      <c r="D3853" t="s">
        <v>46</v>
      </c>
      <c r="E3853" t="s">
        <v>26</v>
      </c>
      <c r="F3853" s="2">
        <v>43488</v>
      </c>
      <c r="G3853" s="2">
        <v>37438</v>
      </c>
      <c r="H3853" s="4">
        <v>37808</v>
      </c>
      <c r="I3853" s="4">
        <v>26417</v>
      </c>
      <c r="J3853" s="4">
        <f>Table1[[#This Row],[Basic Salary]]+Table1[[#This Row],[Bonus]]</f>
        <v>64225</v>
      </c>
      <c r="K3853">
        <v>86</v>
      </c>
      <c r="L3853">
        <v>65</v>
      </c>
      <c r="M3853" t="s">
        <v>53</v>
      </c>
      <c r="N3853">
        <v>105</v>
      </c>
    </row>
    <row r="3854" spans="1:14" x14ac:dyDescent="0.35">
      <c r="A3854" t="s">
        <v>3912</v>
      </c>
      <c r="B3854" t="s">
        <v>14</v>
      </c>
      <c r="C3854" t="s">
        <v>21</v>
      </c>
      <c r="D3854" t="s">
        <v>16</v>
      </c>
      <c r="E3854" t="s">
        <v>22</v>
      </c>
      <c r="F3854" s="2">
        <v>45578</v>
      </c>
      <c r="G3854" s="2">
        <v>32437</v>
      </c>
      <c r="H3854" s="4">
        <v>42817</v>
      </c>
      <c r="I3854" s="4">
        <v>21370</v>
      </c>
      <c r="J3854" s="4">
        <f>Table1[[#This Row],[Basic Salary]]+Table1[[#This Row],[Bonus]]</f>
        <v>64187</v>
      </c>
      <c r="K3854">
        <v>85</v>
      </c>
      <c r="L3854">
        <v>82</v>
      </c>
      <c r="M3854" t="s">
        <v>37</v>
      </c>
      <c r="N3854">
        <v>117</v>
      </c>
    </row>
    <row r="3855" spans="1:14" x14ac:dyDescent="0.35">
      <c r="A3855" t="s">
        <v>4107</v>
      </c>
      <c r="B3855" t="s">
        <v>89</v>
      </c>
      <c r="C3855" t="s">
        <v>15</v>
      </c>
      <c r="D3855" t="s">
        <v>43</v>
      </c>
      <c r="E3855" t="s">
        <v>51</v>
      </c>
      <c r="F3855" s="2">
        <v>44058</v>
      </c>
      <c r="G3855" s="2">
        <v>37210</v>
      </c>
      <c r="H3855" s="4">
        <v>43820</v>
      </c>
      <c r="I3855" s="4">
        <v>20336</v>
      </c>
      <c r="J3855" s="4">
        <f>Table1[[#This Row],[Basic Salary]]+Table1[[#This Row],[Bonus]]</f>
        <v>64156</v>
      </c>
      <c r="K3855">
        <v>83</v>
      </c>
      <c r="L3855">
        <v>59</v>
      </c>
      <c r="M3855" t="s">
        <v>18</v>
      </c>
      <c r="N3855">
        <v>109</v>
      </c>
    </row>
    <row r="3856" spans="1:14" x14ac:dyDescent="0.35">
      <c r="A3856" t="s">
        <v>4374</v>
      </c>
      <c r="B3856" t="s">
        <v>50</v>
      </c>
      <c r="C3856" t="s">
        <v>15</v>
      </c>
      <c r="D3856" t="s">
        <v>81</v>
      </c>
      <c r="E3856" t="s">
        <v>51</v>
      </c>
      <c r="F3856" s="2">
        <v>45681</v>
      </c>
      <c r="G3856" s="2">
        <v>37901</v>
      </c>
      <c r="H3856" s="4">
        <v>56330</v>
      </c>
      <c r="I3856" s="4">
        <v>7802</v>
      </c>
      <c r="J3856" s="4">
        <f>Table1[[#This Row],[Basic Salary]]+Table1[[#This Row],[Bonus]]</f>
        <v>64132</v>
      </c>
      <c r="K3856">
        <v>76</v>
      </c>
      <c r="L3856">
        <v>89</v>
      </c>
      <c r="M3856" t="s">
        <v>53</v>
      </c>
      <c r="N3856">
        <v>102</v>
      </c>
    </row>
    <row r="3857" spans="1:14" x14ac:dyDescent="0.35">
      <c r="A3857" t="s">
        <v>3370</v>
      </c>
      <c r="B3857" t="s">
        <v>14</v>
      </c>
      <c r="C3857" t="s">
        <v>15</v>
      </c>
      <c r="D3857" t="s">
        <v>81</v>
      </c>
      <c r="E3857" t="s">
        <v>22</v>
      </c>
      <c r="F3857" s="2">
        <v>45891</v>
      </c>
      <c r="G3857" s="2">
        <v>34821</v>
      </c>
      <c r="H3857" s="4">
        <v>36262</v>
      </c>
      <c r="I3857" s="4">
        <v>27852</v>
      </c>
      <c r="J3857" s="4">
        <f>Table1[[#This Row],[Basic Salary]]+Table1[[#This Row],[Bonus]]</f>
        <v>64114</v>
      </c>
      <c r="K3857">
        <v>74</v>
      </c>
      <c r="L3857">
        <v>50</v>
      </c>
      <c r="M3857" t="s">
        <v>31</v>
      </c>
      <c r="N3857">
        <v>104</v>
      </c>
    </row>
    <row r="3858" spans="1:14" x14ac:dyDescent="0.35">
      <c r="A3858" t="s">
        <v>4401</v>
      </c>
      <c r="B3858" t="s">
        <v>85</v>
      </c>
      <c r="C3858" t="s">
        <v>15</v>
      </c>
      <c r="D3858" t="s">
        <v>16</v>
      </c>
      <c r="E3858" t="s">
        <v>65</v>
      </c>
      <c r="F3858" s="2">
        <v>45356</v>
      </c>
      <c r="G3858" s="2">
        <v>40493</v>
      </c>
      <c r="H3858" s="4">
        <v>47120</v>
      </c>
      <c r="I3858" s="4">
        <v>16972</v>
      </c>
      <c r="J3858" s="4">
        <f>Table1[[#This Row],[Basic Salary]]+Table1[[#This Row],[Bonus]]</f>
        <v>64092</v>
      </c>
      <c r="K3858">
        <v>62</v>
      </c>
      <c r="L3858">
        <v>87</v>
      </c>
      <c r="M3858" t="s">
        <v>34</v>
      </c>
      <c r="N3858">
        <v>106</v>
      </c>
    </row>
    <row r="3859" spans="1:14" x14ac:dyDescent="0.35">
      <c r="A3859" t="s">
        <v>431</v>
      </c>
      <c r="B3859" t="s">
        <v>60</v>
      </c>
      <c r="C3859" t="s">
        <v>15</v>
      </c>
      <c r="D3859" t="s">
        <v>16</v>
      </c>
      <c r="E3859" t="s">
        <v>26</v>
      </c>
      <c r="F3859" s="2">
        <v>42713</v>
      </c>
      <c r="G3859" s="2">
        <v>31959</v>
      </c>
      <c r="H3859" s="4">
        <v>52772</v>
      </c>
      <c r="I3859" s="4">
        <v>11315</v>
      </c>
      <c r="J3859" s="4">
        <f>Table1[[#This Row],[Basic Salary]]+Table1[[#This Row],[Bonus]]</f>
        <v>64087</v>
      </c>
      <c r="K3859">
        <v>68</v>
      </c>
      <c r="L3859">
        <v>42</v>
      </c>
      <c r="M3859" t="s">
        <v>27</v>
      </c>
      <c r="N3859">
        <v>103</v>
      </c>
    </row>
    <row r="3860" spans="1:14" x14ac:dyDescent="0.35">
      <c r="A3860" t="s">
        <v>4578</v>
      </c>
      <c r="B3860" t="s">
        <v>45</v>
      </c>
      <c r="C3860" t="s">
        <v>15</v>
      </c>
      <c r="D3860" t="s">
        <v>33</v>
      </c>
      <c r="E3860" t="s">
        <v>65</v>
      </c>
      <c r="F3860" s="2">
        <v>43662</v>
      </c>
      <c r="G3860" s="2">
        <v>35048</v>
      </c>
      <c r="H3860" s="4">
        <v>44361</v>
      </c>
      <c r="I3860" s="4">
        <v>19701</v>
      </c>
      <c r="J3860" s="4">
        <f>Table1[[#This Row],[Basic Salary]]+Table1[[#This Row],[Bonus]]</f>
        <v>64062</v>
      </c>
      <c r="K3860">
        <v>93</v>
      </c>
      <c r="L3860">
        <v>50</v>
      </c>
      <c r="M3860" t="s">
        <v>31</v>
      </c>
      <c r="N3860">
        <v>110</v>
      </c>
    </row>
    <row r="3861" spans="1:14" x14ac:dyDescent="0.35">
      <c r="A3861" t="s">
        <v>1316</v>
      </c>
      <c r="B3861" t="s">
        <v>45</v>
      </c>
      <c r="C3861" t="s">
        <v>21</v>
      </c>
      <c r="D3861" t="s">
        <v>46</v>
      </c>
      <c r="E3861" t="s">
        <v>26</v>
      </c>
      <c r="F3861" s="2">
        <v>42946</v>
      </c>
      <c r="G3861" s="2">
        <v>38549</v>
      </c>
      <c r="H3861" s="4">
        <v>41420</v>
      </c>
      <c r="I3861" s="4">
        <v>22616</v>
      </c>
      <c r="J3861" s="4">
        <f>Table1[[#This Row],[Basic Salary]]+Table1[[#This Row],[Bonus]]</f>
        <v>64036</v>
      </c>
      <c r="K3861">
        <v>75</v>
      </c>
      <c r="L3861">
        <v>89</v>
      </c>
      <c r="M3861" t="s">
        <v>27</v>
      </c>
      <c r="N3861">
        <v>119</v>
      </c>
    </row>
    <row r="3862" spans="1:14" x14ac:dyDescent="0.35">
      <c r="A3862" t="s">
        <v>4179</v>
      </c>
      <c r="B3862" t="s">
        <v>20</v>
      </c>
      <c r="C3862" t="s">
        <v>15</v>
      </c>
      <c r="D3862" t="s">
        <v>40</v>
      </c>
      <c r="E3862" t="s">
        <v>22</v>
      </c>
      <c r="F3862" s="2">
        <v>42756</v>
      </c>
      <c r="G3862" s="2">
        <v>33225</v>
      </c>
      <c r="H3862" s="4">
        <v>41016</v>
      </c>
      <c r="I3862" s="4">
        <v>22998</v>
      </c>
      <c r="J3862" s="4">
        <f>Table1[[#This Row],[Basic Salary]]+Table1[[#This Row],[Bonus]]</f>
        <v>64014</v>
      </c>
      <c r="K3862">
        <v>98</v>
      </c>
      <c r="L3862">
        <v>98</v>
      </c>
      <c r="M3862" t="s">
        <v>27</v>
      </c>
      <c r="N3862">
        <v>116</v>
      </c>
    </row>
    <row r="3863" spans="1:14" x14ac:dyDescent="0.35">
      <c r="A3863" t="s">
        <v>4574</v>
      </c>
      <c r="B3863" t="s">
        <v>87</v>
      </c>
      <c r="C3863" t="s">
        <v>21</v>
      </c>
      <c r="D3863" t="s">
        <v>25</v>
      </c>
      <c r="E3863" t="s">
        <v>26</v>
      </c>
      <c r="F3863" s="2">
        <v>45494</v>
      </c>
      <c r="G3863" s="2">
        <v>36182</v>
      </c>
      <c r="H3863" s="4">
        <v>57446</v>
      </c>
      <c r="I3863" s="4">
        <v>6553</v>
      </c>
      <c r="J3863" s="4">
        <f>Table1[[#This Row],[Basic Salary]]+Table1[[#This Row],[Bonus]]</f>
        <v>63999</v>
      </c>
      <c r="K3863">
        <v>97</v>
      </c>
      <c r="L3863">
        <v>99</v>
      </c>
      <c r="M3863" t="s">
        <v>27</v>
      </c>
      <c r="N3863">
        <v>115</v>
      </c>
    </row>
    <row r="3864" spans="1:14" x14ac:dyDescent="0.35">
      <c r="A3864" t="s">
        <v>1132</v>
      </c>
      <c r="B3864" t="s">
        <v>50</v>
      </c>
      <c r="C3864" t="s">
        <v>21</v>
      </c>
      <c r="D3864" t="s">
        <v>46</v>
      </c>
      <c r="E3864" t="s">
        <v>17</v>
      </c>
      <c r="F3864" s="2">
        <v>42353</v>
      </c>
      <c r="G3864" s="2">
        <v>32535</v>
      </c>
      <c r="H3864" s="4">
        <v>43249</v>
      </c>
      <c r="I3864" s="4">
        <v>20742</v>
      </c>
      <c r="J3864" s="4">
        <f>Table1[[#This Row],[Basic Salary]]+Table1[[#This Row],[Bonus]]</f>
        <v>63991</v>
      </c>
      <c r="K3864">
        <v>96</v>
      </c>
      <c r="L3864">
        <v>97</v>
      </c>
      <c r="M3864" t="s">
        <v>27</v>
      </c>
      <c r="N3864">
        <v>106</v>
      </c>
    </row>
    <row r="3865" spans="1:14" x14ac:dyDescent="0.35">
      <c r="A3865" t="s">
        <v>921</v>
      </c>
      <c r="B3865" t="s">
        <v>77</v>
      </c>
      <c r="C3865" t="s">
        <v>15</v>
      </c>
      <c r="D3865" t="s">
        <v>46</v>
      </c>
      <c r="E3865" t="s">
        <v>17</v>
      </c>
      <c r="F3865" s="2">
        <v>44007</v>
      </c>
      <c r="G3865" s="2">
        <v>29255</v>
      </c>
      <c r="H3865" s="4">
        <v>41033</v>
      </c>
      <c r="I3865" s="4">
        <v>22941</v>
      </c>
      <c r="J3865" s="4">
        <f>Table1[[#This Row],[Basic Salary]]+Table1[[#This Row],[Bonus]]</f>
        <v>63974</v>
      </c>
      <c r="K3865">
        <v>82</v>
      </c>
      <c r="L3865">
        <v>44</v>
      </c>
      <c r="M3865" t="s">
        <v>34</v>
      </c>
      <c r="N3865">
        <v>102</v>
      </c>
    </row>
    <row r="3866" spans="1:14" x14ac:dyDescent="0.35">
      <c r="A3866" t="s">
        <v>3858</v>
      </c>
      <c r="B3866" t="s">
        <v>129</v>
      </c>
      <c r="C3866" t="s">
        <v>15</v>
      </c>
      <c r="D3866" t="s">
        <v>81</v>
      </c>
      <c r="E3866" t="s">
        <v>51</v>
      </c>
      <c r="F3866" s="2">
        <v>44869</v>
      </c>
      <c r="G3866" s="2">
        <v>30739</v>
      </c>
      <c r="H3866" s="4">
        <v>49326</v>
      </c>
      <c r="I3866" s="4">
        <v>14632</v>
      </c>
      <c r="J3866" s="4">
        <f>Table1[[#This Row],[Basic Salary]]+Table1[[#This Row],[Bonus]]</f>
        <v>63958</v>
      </c>
      <c r="K3866">
        <v>71</v>
      </c>
      <c r="L3866">
        <v>87</v>
      </c>
      <c r="M3866" t="s">
        <v>34</v>
      </c>
      <c r="N3866">
        <v>113</v>
      </c>
    </row>
    <row r="3867" spans="1:14" x14ac:dyDescent="0.35">
      <c r="A3867" t="s">
        <v>3320</v>
      </c>
      <c r="B3867" t="s">
        <v>71</v>
      </c>
      <c r="C3867" t="s">
        <v>15</v>
      </c>
      <c r="D3867" t="s">
        <v>25</v>
      </c>
      <c r="E3867" t="s">
        <v>30</v>
      </c>
      <c r="F3867" s="2">
        <v>45110</v>
      </c>
      <c r="G3867" s="2">
        <v>37014</v>
      </c>
      <c r="H3867" s="4">
        <v>58226</v>
      </c>
      <c r="I3867" s="4">
        <v>5709</v>
      </c>
      <c r="J3867" s="4">
        <f>Table1[[#This Row],[Basic Salary]]+Table1[[#This Row],[Bonus]]</f>
        <v>63935</v>
      </c>
      <c r="K3867">
        <v>100</v>
      </c>
      <c r="L3867">
        <v>76</v>
      </c>
      <c r="M3867" t="s">
        <v>23</v>
      </c>
      <c r="N3867">
        <v>112</v>
      </c>
    </row>
    <row r="3868" spans="1:14" x14ac:dyDescent="0.35">
      <c r="A3868" t="s">
        <v>384</v>
      </c>
      <c r="B3868" t="s">
        <v>75</v>
      </c>
      <c r="C3868" t="s">
        <v>21</v>
      </c>
      <c r="D3868" t="s">
        <v>16</v>
      </c>
      <c r="E3868" t="s">
        <v>26</v>
      </c>
      <c r="F3868" s="2">
        <v>45524</v>
      </c>
      <c r="G3868" s="2">
        <v>38508</v>
      </c>
      <c r="H3868" s="4">
        <v>46873</v>
      </c>
      <c r="I3868" s="4">
        <v>17048</v>
      </c>
      <c r="J3868" s="4">
        <f>Table1[[#This Row],[Basic Salary]]+Table1[[#This Row],[Bonus]]</f>
        <v>63921</v>
      </c>
      <c r="K3868">
        <v>70</v>
      </c>
      <c r="L3868">
        <v>56</v>
      </c>
      <c r="M3868" t="s">
        <v>34</v>
      </c>
      <c r="N3868">
        <v>104</v>
      </c>
    </row>
    <row r="3869" spans="1:14" x14ac:dyDescent="0.35">
      <c r="A3869" t="s">
        <v>3171</v>
      </c>
      <c r="B3869" t="s">
        <v>48</v>
      </c>
      <c r="C3869" t="s">
        <v>21</v>
      </c>
      <c r="D3869" t="s">
        <v>33</v>
      </c>
      <c r="E3869" t="s">
        <v>17</v>
      </c>
      <c r="F3869" s="2">
        <v>42616</v>
      </c>
      <c r="G3869" s="2">
        <v>38936</v>
      </c>
      <c r="H3869" s="4">
        <v>46862</v>
      </c>
      <c r="I3869" s="4">
        <v>17044</v>
      </c>
      <c r="J3869" s="4">
        <f>Table1[[#This Row],[Basic Salary]]+Table1[[#This Row],[Bonus]]</f>
        <v>63906</v>
      </c>
      <c r="K3869">
        <v>94</v>
      </c>
      <c r="L3869">
        <v>82</v>
      </c>
      <c r="M3869" t="s">
        <v>37</v>
      </c>
      <c r="N3869">
        <v>106</v>
      </c>
    </row>
    <row r="3870" spans="1:14" x14ac:dyDescent="0.35">
      <c r="A3870" t="s">
        <v>3313</v>
      </c>
      <c r="B3870" t="s">
        <v>75</v>
      </c>
      <c r="C3870" t="s">
        <v>21</v>
      </c>
      <c r="D3870" t="s">
        <v>16</v>
      </c>
      <c r="E3870" t="s">
        <v>17</v>
      </c>
      <c r="F3870" s="2">
        <v>43281</v>
      </c>
      <c r="G3870" s="2">
        <v>34154</v>
      </c>
      <c r="H3870" s="4">
        <v>44090</v>
      </c>
      <c r="I3870" s="4">
        <v>19798</v>
      </c>
      <c r="J3870" s="4">
        <f>Table1[[#This Row],[Basic Salary]]+Table1[[#This Row],[Bonus]]</f>
        <v>63888</v>
      </c>
      <c r="K3870">
        <v>92</v>
      </c>
      <c r="L3870">
        <v>71</v>
      </c>
      <c r="M3870" t="s">
        <v>37</v>
      </c>
      <c r="N3870">
        <v>111</v>
      </c>
    </row>
    <row r="3871" spans="1:14" x14ac:dyDescent="0.35">
      <c r="A3871" t="s">
        <v>717</v>
      </c>
      <c r="B3871" t="s">
        <v>42</v>
      </c>
      <c r="C3871" t="s">
        <v>15</v>
      </c>
      <c r="D3871" t="s">
        <v>43</v>
      </c>
      <c r="E3871" t="s">
        <v>30</v>
      </c>
      <c r="F3871" s="2">
        <v>44780</v>
      </c>
      <c r="G3871" s="2">
        <v>40530</v>
      </c>
      <c r="H3871" s="4">
        <v>48582</v>
      </c>
      <c r="I3871" s="4">
        <v>15265</v>
      </c>
      <c r="J3871" s="4">
        <f>Table1[[#This Row],[Basic Salary]]+Table1[[#This Row],[Bonus]]</f>
        <v>63847</v>
      </c>
      <c r="K3871">
        <v>95</v>
      </c>
      <c r="L3871">
        <v>40</v>
      </c>
      <c r="M3871" t="s">
        <v>18</v>
      </c>
      <c r="N3871">
        <v>101</v>
      </c>
    </row>
    <row r="3872" spans="1:14" x14ac:dyDescent="0.35">
      <c r="A3872" t="s">
        <v>13</v>
      </c>
      <c r="B3872" t="s">
        <v>14</v>
      </c>
      <c r="C3872" t="s">
        <v>15</v>
      </c>
      <c r="D3872" t="s">
        <v>16</v>
      </c>
      <c r="E3872" t="s">
        <v>17</v>
      </c>
      <c r="F3872" s="2">
        <v>43131</v>
      </c>
      <c r="G3872" s="2">
        <v>33233</v>
      </c>
      <c r="H3872" s="4">
        <v>54256</v>
      </c>
      <c r="I3872" s="4">
        <v>9572</v>
      </c>
      <c r="J3872" s="4">
        <f>Table1[[#This Row],[Basic Salary]]+Table1[[#This Row],[Bonus]]</f>
        <v>63828</v>
      </c>
      <c r="K3872">
        <v>66</v>
      </c>
      <c r="L3872">
        <v>83</v>
      </c>
      <c r="M3872" t="s">
        <v>18</v>
      </c>
      <c r="N3872">
        <v>118</v>
      </c>
    </row>
    <row r="3873" spans="1:14" x14ac:dyDescent="0.35">
      <c r="A3873" t="s">
        <v>321</v>
      </c>
      <c r="B3873" t="s">
        <v>42</v>
      </c>
      <c r="C3873" t="s">
        <v>21</v>
      </c>
      <c r="D3873" t="s">
        <v>43</v>
      </c>
      <c r="E3873" t="s">
        <v>51</v>
      </c>
      <c r="F3873" s="2">
        <v>44700</v>
      </c>
      <c r="G3873" s="2">
        <v>29760</v>
      </c>
      <c r="H3873" s="4">
        <v>48508</v>
      </c>
      <c r="I3873" s="4">
        <v>15305</v>
      </c>
      <c r="J3873" s="4">
        <f>Table1[[#This Row],[Basic Salary]]+Table1[[#This Row],[Bonus]]</f>
        <v>63813</v>
      </c>
      <c r="K3873">
        <v>61</v>
      </c>
      <c r="L3873">
        <v>53</v>
      </c>
      <c r="M3873" t="s">
        <v>23</v>
      </c>
      <c r="N3873">
        <v>105</v>
      </c>
    </row>
    <row r="3874" spans="1:14" x14ac:dyDescent="0.35">
      <c r="A3874" t="s">
        <v>3801</v>
      </c>
      <c r="B3874" t="s">
        <v>39</v>
      </c>
      <c r="C3874" t="s">
        <v>21</v>
      </c>
      <c r="D3874" t="s">
        <v>33</v>
      </c>
      <c r="E3874" t="s">
        <v>22</v>
      </c>
      <c r="F3874" s="2">
        <v>43019</v>
      </c>
      <c r="G3874" s="2">
        <v>32799</v>
      </c>
      <c r="H3874" s="4">
        <v>42890</v>
      </c>
      <c r="I3874" s="4">
        <v>20915</v>
      </c>
      <c r="J3874" s="4">
        <f>Table1[[#This Row],[Basic Salary]]+Table1[[#This Row],[Bonus]]</f>
        <v>63805</v>
      </c>
      <c r="K3874">
        <v>72</v>
      </c>
      <c r="L3874">
        <v>92</v>
      </c>
      <c r="M3874" t="s">
        <v>34</v>
      </c>
      <c r="N3874">
        <v>119</v>
      </c>
    </row>
    <row r="3875" spans="1:14" x14ac:dyDescent="0.35">
      <c r="A3875" t="s">
        <v>2439</v>
      </c>
      <c r="B3875" t="s">
        <v>93</v>
      </c>
      <c r="C3875" t="s">
        <v>15</v>
      </c>
      <c r="D3875" t="s">
        <v>25</v>
      </c>
      <c r="E3875" t="s">
        <v>51</v>
      </c>
      <c r="F3875" s="2">
        <v>42997</v>
      </c>
      <c r="G3875" s="2">
        <v>37779</v>
      </c>
      <c r="H3875" s="4">
        <v>43785</v>
      </c>
      <c r="I3875" s="4">
        <v>20016</v>
      </c>
      <c r="J3875" s="4">
        <f>Table1[[#This Row],[Basic Salary]]+Table1[[#This Row],[Bonus]]</f>
        <v>63801</v>
      </c>
      <c r="K3875">
        <v>65</v>
      </c>
      <c r="L3875">
        <v>41</v>
      </c>
      <c r="M3875" t="s">
        <v>53</v>
      </c>
      <c r="N3875">
        <v>106</v>
      </c>
    </row>
    <row r="3876" spans="1:14" x14ac:dyDescent="0.35">
      <c r="A3876" t="s">
        <v>3539</v>
      </c>
      <c r="B3876" t="s">
        <v>48</v>
      </c>
      <c r="C3876" t="s">
        <v>21</v>
      </c>
      <c r="D3876" t="s">
        <v>43</v>
      </c>
      <c r="E3876" t="s">
        <v>22</v>
      </c>
      <c r="F3876" s="2">
        <v>45553</v>
      </c>
      <c r="G3876" s="2">
        <v>34399</v>
      </c>
      <c r="H3876" s="4">
        <v>55417</v>
      </c>
      <c r="I3876" s="4">
        <v>8346</v>
      </c>
      <c r="J3876" s="4">
        <f>Table1[[#This Row],[Basic Salary]]+Table1[[#This Row],[Bonus]]</f>
        <v>63763</v>
      </c>
      <c r="K3876">
        <v>84</v>
      </c>
      <c r="L3876">
        <v>42</v>
      </c>
      <c r="M3876" t="s">
        <v>37</v>
      </c>
      <c r="N3876">
        <v>105</v>
      </c>
    </row>
    <row r="3877" spans="1:14" x14ac:dyDescent="0.35">
      <c r="A3877" t="s">
        <v>1179</v>
      </c>
      <c r="B3877" t="s">
        <v>69</v>
      </c>
      <c r="C3877" t="s">
        <v>15</v>
      </c>
      <c r="D3877" t="s">
        <v>43</v>
      </c>
      <c r="E3877" t="s">
        <v>26</v>
      </c>
      <c r="F3877" s="2">
        <v>42890</v>
      </c>
      <c r="G3877" s="2">
        <v>34924</v>
      </c>
      <c r="H3877" s="4">
        <v>52494</v>
      </c>
      <c r="I3877" s="4">
        <v>11263</v>
      </c>
      <c r="J3877" s="4">
        <f>Table1[[#This Row],[Basic Salary]]+Table1[[#This Row],[Bonus]]</f>
        <v>63757</v>
      </c>
      <c r="K3877">
        <v>96</v>
      </c>
      <c r="L3877">
        <v>40</v>
      </c>
      <c r="M3877" t="s">
        <v>31</v>
      </c>
      <c r="N3877">
        <v>112</v>
      </c>
    </row>
    <row r="3878" spans="1:14" x14ac:dyDescent="0.35">
      <c r="A3878" t="s">
        <v>2306</v>
      </c>
      <c r="B3878" t="s">
        <v>20</v>
      </c>
      <c r="C3878" t="s">
        <v>15</v>
      </c>
      <c r="D3878" t="s">
        <v>25</v>
      </c>
      <c r="E3878" t="s">
        <v>17</v>
      </c>
      <c r="F3878" s="2">
        <v>44076</v>
      </c>
      <c r="G3878" s="2">
        <v>31790</v>
      </c>
      <c r="H3878" s="4">
        <v>51361</v>
      </c>
      <c r="I3878" s="4">
        <v>12392</v>
      </c>
      <c r="J3878" s="4">
        <f>Table1[[#This Row],[Basic Salary]]+Table1[[#This Row],[Bonus]]</f>
        <v>63753</v>
      </c>
      <c r="K3878">
        <v>98</v>
      </c>
      <c r="L3878">
        <v>49</v>
      </c>
      <c r="M3878" t="s">
        <v>53</v>
      </c>
      <c r="N3878">
        <v>118</v>
      </c>
    </row>
    <row r="3879" spans="1:14" x14ac:dyDescent="0.35">
      <c r="A3879" t="s">
        <v>1368</v>
      </c>
      <c r="B3879" t="s">
        <v>77</v>
      </c>
      <c r="C3879" t="s">
        <v>21</v>
      </c>
      <c r="D3879" t="s">
        <v>25</v>
      </c>
      <c r="E3879" t="s">
        <v>30</v>
      </c>
      <c r="F3879" s="2">
        <v>44313</v>
      </c>
      <c r="G3879" s="2">
        <v>30897</v>
      </c>
      <c r="H3879" s="4">
        <v>41607</v>
      </c>
      <c r="I3879" s="4">
        <v>22115</v>
      </c>
      <c r="J3879" s="4">
        <f>Table1[[#This Row],[Basic Salary]]+Table1[[#This Row],[Bonus]]</f>
        <v>63722</v>
      </c>
      <c r="K3879">
        <v>97</v>
      </c>
      <c r="L3879">
        <v>81</v>
      </c>
      <c r="M3879" t="s">
        <v>34</v>
      </c>
      <c r="N3879">
        <v>113</v>
      </c>
    </row>
    <row r="3880" spans="1:14" x14ac:dyDescent="0.35">
      <c r="A3880" t="s">
        <v>4017</v>
      </c>
      <c r="B3880" t="s">
        <v>89</v>
      </c>
      <c r="C3880" t="s">
        <v>15</v>
      </c>
      <c r="D3880" t="s">
        <v>43</v>
      </c>
      <c r="E3880" t="s">
        <v>26</v>
      </c>
      <c r="F3880" s="2">
        <v>43058</v>
      </c>
      <c r="G3880" s="2">
        <v>33700</v>
      </c>
      <c r="H3880" s="4">
        <v>44521</v>
      </c>
      <c r="I3880" s="4">
        <v>19201</v>
      </c>
      <c r="J3880" s="4">
        <f>Table1[[#This Row],[Basic Salary]]+Table1[[#This Row],[Bonus]]</f>
        <v>63722</v>
      </c>
      <c r="K3880">
        <v>68</v>
      </c>
      <c r="L3880">
        <v>89</v>
      </c>
      <c r="M3880" t="s">
        <v>31</v>
      </c>
      <c r="N3880">
        <v>110</v>
      </c>
    </row>
    <row r="3881" spans="1:14" x14ac:dyDescent="0.35">
      <c r="A3881" t="s">
        <v>4190</v>
      </c>
      <c r="B3881" t="s">
        <v>75</v>
      </c>
      <c r="C3881" t="s">
        <v>21</v>
      </c>
      <c r="D3881" t="s">
        <v>33</v>
      </c>
      <c r="E3881" t="s">
        <v>30</v>
      </c>
      <c r="F3881" s="2">
        <v>42683</v>
      </c>
      <c r="G3881" s="2">
        <v>37890</v>
      </c>
      <c r="H3881" s="4">
        <v>53194</v>
      </c>
      <c r="I3881" s="4">
        <v>10487</v>
      </c>
      <c r="J3881" s="4">
        <f>Table1[[#This Row],[Basic Salary]]+Table1[[#This Row],[Bonus]]</f>
        <v>63681</v>
      </c>
      <c r="K3881">
        <v>84</v>
      </c>
      <c r="L3881">
        <v>71</v>
      </c>
      <c r="M3881" t="s">
        <v>18</v>
      </c>
      <c r="N3881">
        <v>101</v>
      </c>
    </row>
    <row r="3882" spans="1:14" x14ac:dyDescent="0.35">
      <c r="A3882" t="s">
        <v>1037</v>
      </c>
      <c r="B3882" t="s">
        <v>60</v>
      </c>
      <c r="C3882" t="s">
        <v>15</v>
      </c>
      <c r="D3882" t="s">
        <v>25</v>
      </c>
      <c r="E3882" t="s">
        <v>65</v>
      </c>
      <c r="F3882" s="2">
        <v>42246</v>
      </c>
      <c r="G3882" s="2">
        <v>32214</v>
      </c>
      <c r="H3882" s="4">
        <v>50150</v>
      </c>
      <c r="I3882" s="4">
        <v>13498</v>
      </c>
      <c r="J3882" s="4">
        <f>Table1[[#This Row],[Basic Salary]]+Table1[[#This Row],[Bonus]]</f>
        <v>63648</v>
      </c>
      <c r="K3882">
        <v>86</v>
      </c>
      <c r="L3882">
        <v>68</v>
      </c>
      <c r="M3882" t="s">
        <v>18</v>
      </c>
      <c r="N3882">
        <v>120</v>
      </c>
    </row>
    <row r="3883" spans="1:14" x14ac:dyDescent="0.35">
      <c r="A3883" t="s">
        <v>4652</v>
      </c>
      <c r="B3883" t="s">
        <v>62</v>
      </c>
      <c r="C3883" t="s">
        <v>15</v>
      </c>
      <c r="D3883" t="s">
        <v>43</v>
      </c>
      <c r="E3883" t="s">
        <v>26</v>
      </c>
      <c r="F3883" s="2">
        <v>44751</v>
      </c>
      <c r="G3883" s="2">
        <v>40345</v>
      </c>
      <c r="H3883" s="4">
        <v>47892</v>
      </c>
      <c r="I3883" s="4">
        <v>15747</v>
      </c>
      <c r="J3883" s="4">
        <f>Table1[[#This Row],[Basic Salary]]+Table1[[#This Row],[Bonus]]</f>
        <v>63639</v>
      </c>
      <c r="K3883">
        <v>76</v>
      </c>
      <c r="L3883">
        <v>42</v>
      </c>
      <c r="M3883" t="s">
        <v>53</v>
      </c>
      <c r="N3883">
        <v>110</v>
      </c>
    </row>
    <row r="3884" spans="1:14" x14ac:dyDescent="0.35">
      <c r="A3884" t="s">
        <v>3034</v>
      </c>
      <c r="B3884" t="s">
        <v>77</v>
      </c>
      <c r="C3884" t="s">
        <v>21</v>
      </c>
      <c r="D3884" t="s">
        <v>16</v>
      </c>
      <c r="E3884" t="s">
        <v>51</v>
      </c>
      <c r="F3884" s="2">
        <v>43525</v>
      </c>
      <c r="G3884" s="2">
        <v>30546</v>
      </c>
      <c r="H3884" s="4">
        <v>39434</v>
      </c>
      <c r="I3884" s="4">
        <v>24141</v>
      </c>
      <c r="J3884" s="4">
        <f>Table1[[#This Row],[Basic Salary]]+Table1[[#This Row],[Bonus]]</f>
        <v>63575</v>
      </c>
      <c r="K3884">
        <v>65</v>
      </c>
      <c r="L3884">
        <v>79</v>
      </c>
      <c r="M3884" t="s">
        <v>31</v>
      </c>
      <c r="N3884">
        <v>110</v>
      </c>
    </row>
    <row r="3885" spans="1:14" x14ac:dyDescent="0.35">
      <c r="A3885" t="s">
        <v>3595</v>
      </c>
      <c r="B3885" t="s">
        <v>42</v>
      </c>
      <c r="C3885" t="s">
        <v>21</v>
      </c>
      <c r="D3885" t="s">
        <v>33</v>
      </c>
      <c r="E3885" t="s">
        <v>51</v>
      </c>
      <c r="F3885" s="2">
        <v>44987</v>
      </c>
      <c r="G3885" s="2">
        <v>30479</v>
      </c>
      <c r="H3885" s="4">
        <v>37166</v>
      </c>
      <c r="I3885" s="4">
        <v>26375</v>
      </c>
      <c r="J3885" s="4">
        <f>Table1[[#This Row],[Basic Salary]]+Table1[[#This Row],[Bonus]]</f>
        <v>63541</v>
      </c>
      <c r="K3885">
        <v>63</v>
      </c>
      <c r="L3885">
        <v>60</v>
      </c>
      <c r="M3885" t="s">
        <v>34</v>
      </c>
      <c r="N3885">
        <v>115</v>
      </c>
    </row>
    <row r="3886" spans="1:14" x14ac:dyDescent="0.35">
      <c r="A3886" t="s">
        <v>111</v>
      </c>
      <c r="B3886" t="s">
        <v>57</v>
      </c>
      <c r="C3886" t="s">
        <v>21</v>
      </c>
      <c r="D3886" t="s">
        <v>33</v>
      </c>
      <c r="E3886" t="s">
        <v>65</v>
      </c>
      <c r="F3886" s="2">
        <v>43129</v>
      </c>
      <c r="G3886" s="2">
        <v>36427</v>
      </c>
      <c r="H3886" s="4">
        <v>35155</v>
      </c>
      <c r="I3886" s="4">
        <v>28381</v>
      </c>
      <c r="J3886" s="4">
        <f>Table1[[#This Row],[Basic Salary]]+Table1[[#This Row],[Bonus]]</f>
        <v>63536</v>
      </c>
      <c r="K3886">
        <v>78</v>
      </c>
      <c r="L3886">
        <v>55</v>
      </c>
      <c r="M3886" t="s">
        <v>31</v>
      </c>
      <c r="N3886">
        <v>111</v>
      </c>
    </row>
    <row r="3887" spans="1:14" x14ac:dyDescent="0.35">
      <c r="A3887" t="s">
        <v>2489</v>
      </c>
      <c r="B3887" t="s">
        <v>75</v>
      </c>
      <c r="C3887" t="s">
        <v>15</v>
      </c>
      <c r="D3887" t="s">
        <v>40</v>
      </c>
      <c r="E3887" t="s">
        <v>22</v>
      </c>
      <c r="F3887" s="2">
        <v>42668</v>
      </c>
      <c r="G3887" s="2">
        <v>38439</v>
      </c>
      <c r="H3887" s="4">
        <v>47643</v>
      </c>
      <c r="I3887" s="4">
        <v>15889</v>
      </c>
      <c r="J3887" s="4">
        <f>Table1[[#This Row],[Basic Salary]]+Table1[[#This Row],[Bonus]]</f>
        <v>63532</v>
      </c>
      <c r="K3887">
        <v>76</v>
      </c>
      <c r="L3887">
        <v>89</v>
      </c>
      <c r="M3887" t="s">
        <v>34</v>
      </c>
      <c r="N3887">
        <v>113</v>
      </c>
    </row>
    <row r="3888" spans="1:14" x14ac:dyDescent="0.35">
      <c r="A3888" t="s">
        <v>1654</v>
      </c>
      <c r="B3888" t="s">
        <v>62</v>
      </c>
      <c r="C3888" t="s">
        <v>15</v>
      </c>
      <c r="D3888" t="s">
        <v>16</v>
      </c>
      <c r="E3888" t="s">
        <v>26</v>
      </c>
      <c r="F3888" s="2">
        <v>45300</v>
      </c>
      <c r="G3888" s="2">
        <v>30969</v>
      </c>
      <c r="H3888" s="4">
        <v>51946</v>
      </c>
      <c r="I3888" s="4">
        <v>11558</v>
      </c>
      <c r="J3888" s="4">
        <f>Table1[[#This Row],[Basic Salary]]+Table1[[#This Row],[Bonus]]</f>
        <v>63504</v>
      </c>
      <c r="K3888">
        <v>96</v>
      </c>
      <c r="L3888">
        <v>87</v>
      </c>
      <c r="M3888" t="s">
        <v>18</v>
      </c>
      <c r="N3888">
        <v>110</v>
      </c>
    </row>
    <row r="3889" spans="1:14" x14ac:dyDescent="0.35">
      <c r="A3889" t="s">
        <v>4676</v>
      </c>
      <c r="B3889" t="s">
        <v>50</v>
      </c>
      <c r="C3889" t="s">
        <v>21</v>
      </c>
      <c r="D3889" t="s">
        <v>40</v>
      </c>
      <c r="E3889" t="s">
        <v>17</v>
      </c>
      <c r="F3889" s="2">
        <v>45340</v>
      </c>
      <c r="G3889" s="2">
        <v>29301</v>
      </c>
      <c r="H3889" s="4">
        <v>50173</v>
      </c>
      <c r="I3889" s="4">
        <v>13328</v>
      </c>
      <c r="J3889" s="4">
        <f>Table1[[#This Row],[Basic Salary]]+Table1[[#This Row],[Bonus]]</f>
        <v>63501</v>
      </c>
      <c r="K3889">
        <v>60</v>
      </c>
      <c r="L3889">
        <v>97</v>
      </c>
      <c r="M3889" t="s">
        <v>53</v>
      </c>
      <c r="N3889">
        <v>103</v>
      </c>
    </row>
    <row r="3890" spans="1:14" x14ac:dyDescent="0.35">
      <c r="A3890" t="s">
        <v>3981</v>
      </c>
      <c r="B3890" t="s">
        <v>29</v>
      </c>
      <c r="C3890" t="s">
        <v>21</v>
      </c>
      <c r="D3890" t="s">
        <v>33</v>
      </c>
      <c r="E3890" t="s">
        <v>30</v>
      </c>
      <c r="F3890" s="2">
        <v>43143</v>
      </c>
      <c r="G3890" s="2">
        <v>32027</v>
      </c>
      <c r="H3890" s="4">
        <v>46349</v>
      </c>
      <c r="I3890" s="4">
        <v>17149</v>
      </c>
      <c r="J3890" s="4">
        <f>Table1[[#This Row],[Basic Salary]]+Table1[[#This Row],[Bonus]]</f>
        <v>63498</v>
      </c>
      <c r="K3890">
        <v>97</v>
      </c>
      <c r="L3890">
        <v>61</v>
      </c>
      <c r="M3890" t="s">
        <v>31</v>
      </c>
      <c r="N3890">
        <v>104</v>
      </c>
    </row>
    <row r="3891" spans="1:14" x14ac:dyDescent="0.35">
      <c r="A3891" t="s">
        <v>91</v>
      </c>
      <c r="B3891" t="s">
        <v>87</v>
      </c>
      <c r="C3891" t="s">
        <v>15</v>
      </c>
      <c r="D3891" t="s">
        <v>46</v>
      </c>
      <c r="E3891" t="s">
        <v>30</v>
      </c>
      <c r="F3891" s="2">
        <v>44390</v>
      </c>
      <c r="G3891" s="2">
        <v>38273</v>
      </c>
      <c r="H3891" s="4">
        <v>44410</v>
      </c>
      <c r="I3891" s="4">
        <v>19083</v>
      </c>
      <c r="J3891" s="4">
        <f>Table1[[#This Row],[Basic Salary]]+Table1[[#This Row],[Bonus]]</f>
        <v>63493</v>
      </c>
      <c r="K3891">
        <v>68</v>
      </c>
      <c r="L3891">
        <v>42</v>
      </c>
      <c r="M3891" t="s">
        <v>31</v>
      </c>
      <c r="N3891">
        <v>112</v>
      </c>
    </row>
    <row r="3892" spans="1:14" x14ac:dyDescent="0.35">
      <c r="A3892" t="s">
        <v>3538</v>
      </c>
      <c r="B3892" t="s">
        <v>69</v>
      </c>
      <c r="C3892" t="s">
        <v>21</v>
      </c>
      <c r="D3892" t="s">
        <v>25</v>
      </c>
      <c r="E3892" t="s">
        <v>17</v>
      </c>
      <c r="F3892" s="2">
        <v>42546</v>
      </c>
      <c r="G3892" s="2">
        <v>40709</v>
      </c>
      <c r="H3892" s="4">
        <v>56456</v>
      </c>
      <c r="I3892" s="4">
        <v>7034</v>
      </c>
      <c r="J3892" s="4">
        <f>Table1[[#This Row],[Basic Salary]]+Table1[[#This Row],[Bonus]]</f>
        <v>63490</v>
      </c>
      <c r="K3892">
        <v>89</v>
      </c>
      <c r="L3892">
        <v>41</v>
      </c>
      <c r="M3892" t="s">
        <v>18</v>
      </c>
      <c r="N3892">
        <v>114</v>
      </c>
    </row>
    <row r="3893" spans="1:14" x14ac:dyDescent="0.35">
      <c r="A3893" t="s">
        <v>3679</v>
      </c>
      <c r="B3893" t="s">
        <v>77</v>
      </c>
      <c r="C3893" t="s">
        <v>21</v>
      </c>
      <c r="D3893" t="s">
        <v>33</v>
      </c>
      <c r="E3893" t="s">
        <v>26</v>
      </c>
      <c r="F3893" s="2">
        <v>42912</v>
      </c>
      <c r="G3893" s="2">
        <v>40409</v>
      </c>
      <c r="H3893" s="4">
        <v>46986</v>
      </c>
      <c r="I3893" s="4">
        <v>16499</v>
      </c>
      <c r="J3893" s="4">
        <f>Table1[[#This Row],[Basic Salary]]+Table1[[#This Row],[Bonus]]</f>
        <v>63485</v>
      </c>
      <c r="K3893">
        <v>84</v>
      </c>
      <c r="L3893">
        <v>82</v>
      </c>
      <c r="M3893" t="s">
        <v>34</v>
      </c>
      <c r="N3893">
        <v>115</v>
      </c>
    </row>
    <row r="3894" spans="1:14" x14ac:dyDescent="0.35">
      <c r="A3894" t="s">
        <v>591</v>
      </c>
      <c r="B3894" t="s">
        <v>29</v>
      </c>
      <c r="C3894" t="s">
        <v>15</v>
      </c>
      <c r="D3894" t="s">
        <v>33</v>
      </c>
      <c r="E3894" t="s">
        <v>26</v>
      </c>
      <c r="F3894" s="2">
        <v>44983</v>
      </c>
      <c r="G3894" s="2">
        <v>29355</v>
      </c>
      <c r="H3894" s="4">
        <v>55514</v>
      </c>
      <c r="I3894" s="4">
        <v>7955</v>
      </c>
      <c r="J3894" s="4">
        <f>Table1[[#This Row],[Basic Salary]]+Table1[[#This Row],[Bonus]]</f>
        <v>63469</v>
      </c>
      <c r="K3894">
        <v>69</v>
      </c>
      <c r="L3894">
        <v>40</v>
      </c>
      <c r="M3894" t="s">
        <v>27</v>
      </c>
      <c r="N3894">
        <v>107</v>
      </c>
    </row>
    <row r="3895" spans="1:14" x14ac:dyDescent="0.35">
      <c r="A3895" t="s">
        <v>38</v>
      </c>
      <c r="B3895" t="s">
        <v>39</v>
      </c>
      <c r="C3895" t="s">
        <v>21</v>
      </c>
      <c r="D3895" t="s">
        <v>40</v>
      </c>
      <c r="E3895" t="s">
        <v>17</v>
      </c>
      <c r="F3895" s="2">
        <v>45421</v>
      </c>
      <c r="G3895" s="2">
        <v>35198</v>
      </c>
      <c r="H3895" s="4">
        <v>46319</v>
      </c>
      <c r="I3895" s="4">
        <v>17130</v>
      </c>
      <c r="J3895" s="4">
        <f>Table1[[#This Row],[Basic Salary]]+Table1[[#This Row],[Bonus]]</f>
        <v>63449</v>
      </c>
      <c r="K3895">
        <v>82</v>
      </c>
      <c r="L3895">
        <v>53</v>
      </c>
      <c r="M3895" t="s">
        <v>18</v>
      </c>
      <c r="N3895">
        <v>109</v>
      </c>
    </row>
    <row r="3896" spans="1:14" x14ac:dyDescent="0.35">
      <c r="A3896" t="s">
        <v>2552</v>
      </c>
      <c r="B3896" t="s">
        <v>42</v>
      </c>
      <c r="C3896" t="s">
        <v>15</v>
      </c>
      <c r="D3896" t="s">
        <v>46</v>
      </c>
      <c r="E3896" t="s">
        <v>65</v>
      </c>
      <c r="F3896" s="2">
        <v>44762</v>
      </c>
      <c r="G3896" s="2">
        <v>31044</v>
      </c>
      <c r="H3896" s="4">
        <v>51946</v>
      </c>
      <c r="I3896" s="4">
        <v>11495</v>
      </c>
      <c r="J3896" s="4">
        <f>Table1[[#This Row],[Basic Salary]]+Table1[[#This Row],[Bonus]]</f>
        <v>63441</v>
      </c>
      <c r="K3896">
        <v>86</v>
      </c>
      <c r="L3896">
        <v>47</v>
      </c>
      <c r="M3896" t="s">
        <v>53</v>
      </c>
      <c r="N3896">
        <v>120</v>
      </c>
    </row>
    <row r="3897" spans="1:14" x14ac:dyDescent="0.35">
      <c r="A3897" t="s">
        <v>2154</v>
      </c>
      <c r="B3897" t="s">
        <v>71</v>
      </c>
      <c r="C3897" t="s">
        <v>15</v>
      </c>
      <c r="D3897" t="s">
        <v>16</v>
      </c>
      <c r="E3897" t="s">
        <v>30</v>
      </c>
      <c r="F3897" s="2">
        <v>45719</v>
      </c>
      <c r="G3897" s="2">
        <v>37813</v>
      </c>
      <c r="H3897" s="4">
        <v>41317</v>
      </c>
      <c r="I3897" s="4">
        <v>22113</v>
      </c>
      <c r="J3897" s="4">
        <f>Table1[[#This Row],[Basic Salary]]+Table1[[#This Row],[Bonus]]</f>
        <v>63430</v>
      </c>
      <c r="K3897">
        <v>96</v>
      </c>
      <c r="L3897">
        <v>98</v>
      </c>
      <c r="M3897" t="s">
        <v>27</v>
      </c>
      <c r="N3897">
        <v>101</v>
      </c>
    </row>
    <row r="3898" spans="1:14" x14ac:dyDescent="0.35">
      <c r="A3898" t="s">
        <v>3297</v>
      </c>
      <c r="B3898" t="s">
        <v>85</v>
      </c>
      <c r="C3898" t="s">
        <v>21</v>
      </c>
      <c r="D3898" t="s">
        <v>46</v>
      </c>
      <c r="E3898" t="s">
        <v>65</v>
      </c>
      <c r="F3898" s="2">
        <v>44392</v>
      </c>
      <c r="G3898" s="2">
        <v>35971</v>
      </c>
      <c r="H3898" s="4">
        <v>45768</v>
      </c>
      <c r="I3898" s="4">
        <v>17631</v>
      </c>
      <c r="J3898" s="4">
        <f>Table1[[#This Row],[Basic Salary]]+Table1[[#This Row],[Bonus]]</f>
        <v>63399</v>
      </c>
      <c r="K3898">
        <v>68</v>
      </c>
      <c r="L3898">
        <v>62</v>
      </c>
      <c r="M3898" t="s">
        <v>23</v>
      </c>
      <c r="N3898">
        <v>103</v>
      </c>
    </row>
    <row r="3899" spans="1:14" x14ac:dyDescent="0.35">
      <c r="A3899" t="s">
        <v>655</v>
      </c>
      <c r="B3899" t="s">
        <v>95</v>
      </c>
      <c r="C3899" t="s">
        <v>15</v>
      </c>
      <c r="D3899" t="s">
        <v>40</v>
      </c>
      <c r="E3899" t="s">
        <v>51</v>
      </c>
      <c r="F3899" s="2">
        <v>43563</v>
      </c>
      <c r="G3899" s="2">
        <v>29940</v>
      </c>
      <c r="H3899" s="4">
        <v>47398</v>
      </c>
      <c r="I3899" s="4">
        <v>15983</v>
      </c>
      <c r="J3899" s="4">
        <f>Table1[[#This Row],[Basic Salary]]+Table1[[#This Row],[Bonus]]</f>
        <v>63381</v>
      </c>
      <c r="K3899">
        <v>96</v>
      </c>
      <c r="L3899">
        <v>95</v>
      </c>
      <c r="M3899" t="s">
        <v>18</v>
      </c>
      <c r="N3899">
        <v>105</v>
      </c>
    </row>
    <row r="3900" spans="1:14" x14ac:dyDescent="0.35">
      <c r="A3900" t="s">
        <v>2465</v>
      </c>
      <c r="B3900" t="s">
        <v>50</v>
      </c>
      <c r="C3900" t="s">
        <v>21</v>
      </c>
      <c r="D3900" t="s">
        <v>43</v>
      </c>
      <c r="E3900" t="s">
        <v>17</v>
      </c>
      <c r="F3900" s="2">
        <v>42019</v>
      </c>
      <c r="G3900" s="2">
        <v>36948</v>
      </c>
      <c r="H3900" s="4">
        <v>43035</v>
      </c>
      <c r="I3900" s="4">
        <v>20334</v>
      </c>
      <c r="J3900" s="4">
        <f>Table1[[#This Row],[Basic Salary]]+Table1[[#This Row],[Bonus]]</f>
        <v>63369</v>
      </c>
      <c r="K3900">
        <v>98</v>
      </c>
      <c r="L3900">
        <v>88</v>
      </c>
      <c r="M3900" t="s">
        <v>53</v>
      </c>
      <c r="N3900">
        <v>108</v>
      </c>
    </row>
    <row r="3901" spans="1:14" x14ac:dyDescent="0.35">
      <c r="A3901" t="s">
        <v>2793</v>
      </c>
      <c r="B3901" t="s">
        <v>36</v>
      </c>
      <c r="C3901" t="s">
        <v>15</v>
      </c>
      <c r="D3901" t="s">
        <v>43</v>
      </c>
      <c r="E3901" t="s">
        <v>26</v>
      </c>
      <c r="F3901" s="2">
        <v>45918</v>
      </c>
      <c r="G3901" s="2">
        <v>31133</v>
      </c>
      <c r="H3901" s="4">
        <v>53138</v>
      </c>
      <c r="I3901" s="4">
        <v>10187</v>
      </c>
      <c r="J3901" s="4">
        <f>Table1[[#This Row],[Basic Salary]]+Table1[[#This Row],[Bonus]]</f>
        <v>63325</v>
      </c>
      <c r="K3901">
        <v>75</v>
      </c>
      <c r="L3901">
        <v>86</v>
      </c>
      <c r="M3901" t="s">
        <v>23</v>
      </c>
      <c r="N3901">
        <v>109</v>
      </c>
    </row>
    <row r="3902" spans="1:14" x14ac:dyDescent="0.35">
      <c r="A3902" t="s">
        <v>1469</v>
      </c>
      <c r="B3902" t="s">
        <v>129</v>
      </c>
      <c r="C3902" t="s">
        <v>21</v>
      </c>
      <c r="D3902" t="s">
        <v>16</v>
      </c>
      <c r="E3902" t="s">
        <v>26</v>
      </c>
      <c r="F3902" s="2">
        <v>43453</v>
      </c>
      <c r="G3902" s="2">
        <v>39801</v>
      </c>
      <c r="H3902" s="4">
        <v>43340</v>
      </c>
      <c r="I3902" s="4">
        <v>19971</v>
      </c>
      <c r="J3902" s="4">
        <f>Table1[[#This Row],[Basic Salary]]+Table1[[#This Row],[Bonus]]</f>
        <v>63311</v>
      </c>
      <c r="K3902">
        <v>77</v>
      </c>
      <c r="L3902">
        <v>41</v>
      </c>
      <c r="M3902" t="s">
        <v>34</v>
      </c>
      <c r="N3902">
        <v>107</v>
      </c>
    </row>
    <row r="3903" spans="1:14" x14ac:dyDescent="0.35">
      <c r="A3903" t="s">
        <v>3282</v>
      </c>
      <c r="B3903" t="s">
        <v>50</v>
      </c>
      <c r="C3903" t="s">
        <v>15</v>
      </c>
      <c r="D3903" t="s">
        <v>40</v>
      </c>
      <c r="E3903" t="s">
        <v>22</v>
      </c>
      <c r="F3903" s="2">
        <v>42084</v>
      </c>
      <c r="G3903" s="2">
        <v>34532</v>
      </c>
      <c r="H3903" s="4">
        <v>35299</v>
      </c>
      <c r="I3903" s="4">
        <v>27989</v>
      </c>
      <c r="J3903" s="4">
        <f>Table1[[#This Row],[Basic Salary]]+Table1[[#This Row],[Bonus]]</f>
        <v>63288</v>
      </c>
      <c r="K3903">
        <v>62</v>
      </c>
      <c r="L3903">
        <v>51</v>
      </c>
      <c r="M3903" t="s">
        <v>23</v>
      </c>
      <c r="N3903">
        <v>116</v>
      </c>
    </row>
    <row r="3904" spans="1:14" x14ac:dyDescent="0.35">
      <c r="A3904" t="s">
        <v>470</v>
      </c>
      <c r="B3904" t="s">
        <v>48</v>
      </c>
      <c r="C3904" t="s">
        <v>15</v>
      </c>
      <c r="D3904" t="s">
        <v>16</v>
      </c>
      <c r="E3904" t="s">
        <v>22</v>
      </c>
      <c r="F3904" s="2">
        <v>44756</v>
      </c>
      <c r="G3904" s="2">
        <v>30679</v>
      </c>
      <c r="H3904" s="4">
        <v>39474</v>
      </c>
      <c r="I3904" s="4">
        <v>23813</v>
      </c>
      <c r="J3904" s="4">
        <f>Table1[[#This Row],[Basic Salary]]+Table1[[#This Row],[Bonus]]</f>
        <v>63287</v>
      </c>
      <c r="K3904">
        <v>91</v>
      </c>
      <c r="L3904">
        <v>49</v>
      </c>
      <c r="M3904" t="s">
        <v>53</v>
      </c>
      <c r="N3904">
        <v>117</v>
      </c>
    </row>
    <row r="3905" spans="1:14" x14ac:dyDescent="0.35">
      <c r="A3905" t="s">
        <v>1591</v>
      </c>
      <c r="B3905" t="s">
        <v>50</v>
      </c>
      <c r="C3905" t="s">
        <v>21</v>
      </c>
      <c r="D3905" t="s">
        <v>81</v>
      </c>
      <c r="E3905" t="s">
        <v>51</v>
      </c>
      <c r="F3905" s="2">
        <v>43693</v>
      </c>
      <c r="G3905" s="2">
        <v>30054</v>
      </c>
      <c r="H3905" s="4">
        <v>51137</v>
      </c>
      <c r="I3905" s="4">
        <v>12116</v>
      </c>
      <c r="J3905" s="4">
        <f>Table1[[#This Row],[Basic Salary]]+Table1[[#This Row],[Bonus]]</f>
        <v>63253</v>
      </c>
      <c r="K3905">
        <v>81</v>
      </c>
      <c r="L3905">
        <v>75</v>
      </c>
      <c r="M3905" t="s">
        <v>37</v>
      </c>
      <c r="N3905">
        <v>113</v>
      </c>
    </row>
    <row r="3906" spans="1:14" x14ac:dyDescent="0.35">
      <c r="A3906" t="s">
        <v>993</v>
      </c>
      <c r="B3906" t="s">
        <v>20</v>
      </c>
      <c r="C3906" t="s">
        <v>21</v>
      </c>
      <c r="D3906" t="s">
        <v>16</v>
      </c>
      <c r="E3906" t="s">
        <v>30</v>
      </c>
      <c r="F3906" s="2">
        <v>44128</v>
      </c>
      <c r="G3906" s="2">
        <v>29401</v>
      </c>
      <c r="H3906" s="4">
        <v>47521</v>
      </c>
      <c r="I3906" s="4">
        <v>15707</v>
      </c>
      <c r="J3906" s="4">
        <f>Table1[[#This Row],[Basic Salary]]+Table1[[#This Row],[Bonus]]</f>
        <v>63228</v>
      </c>
      <c r="K3906">
        <v>86</v>
      </c>
      <c r="L3906">
        <v>65</v>
      </c>
      <c r="M3906" t="s">
        <v>37</v>
      </c>
      <c r="N3906">
        <v>104</v>
      </c>
    </row>
    <row r="3907" spans="1:14" x14ac:dyDescent="0.35">
      <c r="A3907" t="s">
        <v>1593</v>
      </c>
      <c r="B3907" t="s">
        <v>42</v>
      </c>
      <c r="C3907" t="s">
        <v>15</v>
      </c>
      <c r="D3907" t="s">
        <v>33</v>
      </c>
      <c r="E3907" t="s">
        <v>26</v>
      </c>
      <c r="F3907" s="2">
        <v>44360</v>
      </c>
      <c r="G3907" s="2">
        <v>32461</v>
      </c>
      <c r="H3907" s="4">
        <v>44750</v>
      </c>
      <c r="I3907" s="4">
        <v>18477</v>
      </c>
      <c r="J3907" s="4">
        <f>Table1[[#This Row],[Basic Salary]]+Table1[[#This Row],[Bonus]]</f>
        <v>63227</v>
      </c>
      <c r="K3907">
        <v>80</v>
      </c>
      <c r="L3907">
        <v>69</v>
      </c>
      <c r="M3907" t="s">
        <v>37</v>
      </c>
      <c r="N3907">
        <v>105</v>
      </c>
    </row>
    <row r="3908" spans="1:14" x14ac:dyDescent="0.35">
      <c r="A3908" t="s">
        <v>3226</v>
      </c>
      <c r="B3908" t="s">
        <v>20</v>
      </c>
      <c r="C3908" t="s">
        <v>21</v>
      </c>
      <c r="D3908" t="s">
        <v>33</v>
      </c>
      <c r="E3908" t="s">
        <v>17</v>
      </c>
      <c r="F3908" s="2">
        <v>42686</v>
      </c>
      <c r="G3908" s="2">
        <v>34501</v>
      </c>
      <c r="H3908" s="4">
        <v>45849</v>
      </c>
      <c r="I3908" s="4">
        <v>17373</v>
      </c>
      <c r="J3908" s="4">
        <f>Table1[[#This Row],[Basic Salary]]+Table1[[#This Row],[Bonus]]</f>
        <v>63222</v>
      </c>
      <c r="K3908">
        <v>65</v>
      </c>
      <c r="L3908">
        <v>99</v>
      </c>
      <c r="M3908" t="s">
        <v>53</v>
      </c>
      <c r="N3908">
        <v>119</v>
      </c>
    </row>
    <row r="3909" spans="1:14" x14ac:dyDescent="0.35">
      <c r="A3909" t="s">
        <v>544</v>
      </c>
      <c r="B3909" t="s">
        <v>36</v>
      </c>
      <c r="C3909" t="s">
        <v>15</v>
      </c>
      <c r="D3909" t="s">
        <v>40</v>
      </c>
      <c r="E3909" t="s">
        <v>65</v>
      </c>
      <c r="F3909" s="2">
        <v>43047</v>
      </c>
      <c r="G3909" s="2">
        <v>37038</v>
      </c>
      <c r="H3909" s="4">
        <v>55475</v>
      </c>
      <c r="I3909" s="4">
        <v>7746</v>
      </c>
      <c r="J3909" s="4">
        <f>Table1[[#This Row],[Basic Salary]]+Table1[[#This Row],[Bonus]]</f>
        <v>63221</v>
      </c>
      <c r="K3909">
        <v>78</v>
      </c>
      <c r="L3909">
        <v>78</v>
      </c>
      <c r="M3909" t="s">
        <v>23</v>
      </c>
      <c r="N3909">
        <v>114</v>
      </c>
    </row>
    <row r="3910" spans="1:14" x14ac:dyDescent="0.35">
      <c r="A3910" t="s">
        <v>380</v>
      </c>
      <c r="B3910" t="s">
        <v>60</v>
      </c>
      <c r="C3910" t="s">
        <v>15</v>
      </c>
      <c r="D3910" t="s">
        <v>81</v>
      </c>
      <c r="E3910" t="s">
        <v>17</v>
      </c>
      <c r="F3910" s="2">
        <v>43796</v>
      </c>
      <c r="G3910" s="2">
        <v>41180</v>
      </c>
      <c r="H3910" s="4">
        <v>56278</v>
      </c>
      <c r="I3910" s="4">
        <v>6897</v>
      </c>
      <c r="J3910" s="4">
        <f>Table1[[#This Row],[Basic Salary]]+Table1[[#This Row],[Bonus]]</f>
        <v>63175</v>
      </c>
      <c r="K3910">
        <v>75</v>
      </c>
      <c r="L3910">
        <v>45</v>
      </c>
      <c r="M3910" t="s">
        <v>27</v>
      </c>
      <c r="N3910">
        <v>104</v>
      </c>
    </row>
    <row r="3911" spans="1:14" x14ac:dyDescent="0.35">
      <c r="A3911" t="s">
        <v>423</v>
      </c>
      <c r="B3911" t="s">
        <v>95</v>
      </c>
      <c r="C3911" t="s">
        <v>21</v>
      </c>
      <c r="D3911" t="s">
        <v>25</v>
      </c>
      <c r="E3911" t="s">
        <v>22</v>
      </c>
      <c r="F3911" s="2">
        <v>42419</v>
      </c>
      <c r="G3911" s="2">
        <v>34645</v>
      </c>
      <c r="H3911" s="4">
        <v>51941</v>
      </c>
      <c r="I3911" s="4">
        <v>11225</v>
      </c>
      <c r="J3911" s="4">
        <f>Table1[[#This Row],[Basic Salary]]+Table1[[#This Row],[Bonus]]</f>
        <v>63166</v>
      </c>
      <c r="K3911">
        <v>86</v>
      </c>
      <c r="L3911">
        <v>84</v>
      </c>
      <c r="M3911" t="s">
        <v>23</v>
      </c>
      <c r="N3911">
        <v>118</v>
      </c>
    </row>
    <row r="3912" spans="1:14" x14ac:dyDescent="0.35">
      <c r="A3912" t="s">
        <v>2507</v>
      </c>
      <c r="B3912" t="s">
        <v>75</v>
      </c>
      <c r="C3912" t="s">
        <v>15</v>
      </c>
      <c r="D3912" t="s">
        <v>81</v>
      </c>
      <c r="E3912" t="s">
        <v>30</v>
      </c>
      <c r="F3912" s="2">
        <v>43548</v>
      </c>
      <c r="G3912" s="2">
        <v>38683</v>
      </c>
      <c r="H3912" s="4">
        <v>54343</v>
      </c>
      <c r="I3912" s="4">
        <v>8707</v>
      </c>
      <c r="J3912" s="4">
        <f>Table1[[#This Row],[Basic Salary]]+Table1[[#This Row],[Bonus]]</f>
        <v>63050</v>
      </c>
      <c r="K3912">
        <v>88</v>
      </c>
      <c r="L3912">
        <v>50</v>
      </c>
      <c r="M3912" t="s">
        <v>23</v>
      </c>
      <c r="N3912">
        <v>109</v>
      </c>
    </row>
    <row r="3913" spans="1:14" x14ac:dyDescent="0.35">
      <c r="A3913" t="s">
        <v>3826</v>
      </c>
      <c r="B3913" t="s">
        <v>57</v>
      </c>
      <c r="C3913" t="s">
        <v>15</v>
      </c>
      <c r="D3913" t="s">
        <v>46</v>
      </c>
      <c r="E3913" t="s">
        <v>17</v>
      </c>
      <c r="F3913" s="2">
        <v>42138</v>
      </c>
      <c r="G3913" s="2">
        <v>38504</v>
      </c>
      <c r="H3913" s="4">
        <v>56131</v>
      </c>
      <c r="I3913" s="4">
        <v>6832</v>
      </c>
      <c r="J3913" s="4">
        <f>Table1[[#This Row],[Basic Salary]]+Table1[[#This Row],[Bonus]]</f>
        <v>62963</v>
      </c>
      <c r="K3913">
        <v>82</v>
      </c>
      <c r="L3913">
        <v>59</v>
      </c>
      <c r="M3913" t="s">
        <v>23</v>
      </c>
      <c r="N3913">
        <v>110</v>
      </c>
    </row>
    <row r="3914" spans="1:14" x14ac:dyDescent="0.35">
      <c r="A3914" t="s">
        <v>3707</v>
      </c>
      <c r="B3914" t="s">
        <v>62</v>
      </c>
      <c r="C3914" t="s">
        <v>21</v>
      </c>
      <c r="D3914" t="s">
        <v>16</v>
      </c>
      <c r="E3914" t="s">
        <v>26</v>
      </c>
      <c r="F3914" s="2">
        <v>45766</v>
      </c>
      <c r="G3914" s="2">
        <v>40722</v>
      </c>
      <c r="H3914" s="4">
        <v>38292</v>
      </c>
      <c r="I3914" s="4">
        <v>24666</v>
      </c>
      <c r="J3914" s="4">
        <f>Table1[[#This Row],[Basic Salary]]+Table1[[#This Row],[Bonus]]</f>
        <v>62958</v>
      </c>
      <c r="K3914">
        <v>87</v>
      </c>
      <c r="L3914">
        <v>45</v>
      </c>
      <c r="M3914" t="s">
        <v>37</v>
      </c>
      <c r="N3914">
        <v>119</v>
      </c>
    </row>
    <row r="3915" spans="1:14" x14ac:dyDescent="0.35">
      <c r="A3915" t="s">
        <v>2720</v>
      </c>
      <c r="B3915" t="s">
        <v>75</v>
      </c>
      <c r="C3915" t="s">
        <v>15</v>
      </c>
      <c r="D3915" t="s">
        <v>46</v>
      </c>
      <c r="E3915" t="s">
        <v>30</v>
      </c>
      <c r="F3915" s="2">
        <v>42634</v>
      </c>
      <c r="G3915" s="2">
        <v>29890</v>
      </c>
      <c r="H3915" s="4">
        <v>54800</v>
      </c>
      <c r="I3915" s="4">
        <v>8157</v>
      </c>
      <c r="J3915" s="4">
        <f>Table1[[#This Row],[Basic Salary]]+Table1[[#This Row],[Bonus]]</f>
        <v>62957</v>
      </c>
      <c r="K3915">
        <v>96</v>
      </c>
      <c r="L3915">
        <v>87</v>
      </c>
      <c r="M3915" t="s">
        <v>27</v>
      </c>
      <c r="N3915">
        <v>115</v>
      </c>
    </row>
    <row r="3916" spans="1:14" x14ac:dyDescent="0.35">
      <c r="A3916" t="s">
        <v>2817</v>
      </c>
      <c r="B3916" t="s">
        <v>60</v>
      </c>
      <c r="C3916" t="s">
        <v>21</v>
      </c>
      <c r="D3916" t="s">
        <v>33</v>
      </c>
      <c r="E3916" t="s">
        <v>51</v>
      </c>
      <c r="F3916" s="2">
        <v>42143</v>
      </c>
      <c r="G3916" s="2">
        <v>30553</v>
      </c>
      <c r="H3916" s="4">
        <v>50518</v>
      </c>
      <c r="I3916" s="4">
        <v>12419</v>
      </c>
      <c r="J3916" s="4">
        <f>Table1[[#This Row],[Basic Salary]]+Table1[[#This Row],[Bonus]]</f>
        <v>62937</v>
      </c>
      <c r="K3916">
        <v>74</v>
      </c>
      <c r="L3916">
        <v>57</v>
      </c>
      <c r="M3916" t="s">
        <v>31</v>
      </c>
      <c r="N3916">
        <v>107</v>
      </c>
    </row>
    <row r="3917" spans="1:14" x14ac:dyDescent="0.35">
      <c r="A3917" t="s">
        <v>4583</v>
      </c>
      <c r="B3917" t="s">
        <v>77</v>
      </c>
      <c r="C3917" t="s">
        <v>21</v>
      </c>
      <c r="D3917" t="s">
        <v>81</v>
      </c>
      <c r="E3917" t="s">
        <v>51</v>
      </c>
      <c r="F3917" s="2">
        <v>44571</v>
      </c>
      <c r="G3917" s="2">
        <v>37039</v>
      </c>
      <c r="H3917" s="4">
        <v>43603</v>
      </c>
      <c r="I3917" s="4">
        <v>19332</v>
      </c>
      <c r="J3917" s="4">
        <f>Table1[[#This Row],[Basic Salary]]+Table1[[#This Row],[Bonus]]</f>
        <v>62935</v>
      </c>
      <c r="K3917">
        <v>93</v>
      </c>
      <c r="L3917">
        <v>53</v>
      </c>
      <c r="M3917" t="s">
        <v>34</v>
      </c>
      <c r="N3917">
        <v>120</v>
      </c>
    </row>
    <row r="3918" spans="1:14" x14ac:dyDescent="0.35">
      <c r="A3918" t="s">
        <v>3691</v>
      </c>
      <c r="B3918" t="s">
        <v>39</v>
      </c>
      <c r="C3918" t="s">
        <v>15</v>
      </c>
      <c r="D3918" t="s">
        <v>33</v>
      </c>
      <c r="E3918" t="s">
        <v>30</v>
      </c>
      <c r="F3918" s="2">
        <v>42241</v>
      </c>
      <c r="G3918" s="2">
        <v>31675</v>
      </c>
      <c r="H3918" s="4">
        <v>56423</v>
      </c>
      <c r="I3918" s="4">
        <v>6477</v>
      </c>
      <c r="J3918" s="4">
        <f>Table1[[#This Row],[Basic Salary]]+Table1[[#This Row],[Bonus]]</f>
        <v>62900</v>
      </c>
      <c r="K3918">
        <v>92</v>
      </c>
      <c r="L3918">
        <v>95</v>
      </c>
      <c r="M3918" t="s">
        <v>23</v>
      </c>
      <c r="N3918">
        <v>119</v>
      </c>
    </row>
    <row r="3919" spans="1:14" x14ac:dyDescent="0.35">
      <c r="A3919" t="s">
        <v>4916</v>
      </c>
      <c r="B3919" t="s">
        <v>36</v>
      </c>
      <c r="C3919" t="s">
        <v>21</v>
      </c>
      <c r="D3919" t="s">
        <v>43</v>
      </c>
      <c r="E3919" t="s">
        <v>26</v>
      </c>
      <c r="F3919" s="2">
        <v>45976</v>
      </c>
      <c r="G3919" s="2">
        <v>30045</v>
      </c>
      <c r="H3919" s="4">
        <v>48584</v>
      </c>
      <c r="I3919" s="4">
        <v>14312</v>
      </c>
      <c r="J3919" s="4">
        <f>Table1[[#This Row],[Basic Salary]]+Table1[[#This Row],[Bonus]]</f>
        <v>62896</v>
      </c>
      <c r="K3919">
        <v>93</v>
      </c>
      <c r="L3919">
        <v>77</v>
      </c>
      <c r="M3919" t="s">
        <v>53</v>
      </c>
      <c r="N3919">
        <v>101</v>
      </c>
    </row>
    <row r="3920" spans="1:14" x14ac:dyDescent="0.35">
      <c r="A3920" t="s">
        <v>4690</v>
      </c>
      <c r="B3920" t="s">
        <v>69</v>
      </c>
      <c r="C3920" t="s">
        <v>21</v>
      </c>
      <c r="D3920" t="s">
        <v>40</v>
      </c>
      <c r="E3920" t="s">
        <v>17</v>
      </c>
      <c r="F3920" s="2">
        <v>43544</v>
      </c>
      <c r="G3920" s="2">
        <v>30097</v>
      </c>
      <c r="H3920" s="4">
        <v>39611</v>
      </c>
      <c r="I3920" s="4">
        <v>23265</v>
      </c>
      <c r="J3920" s="4">
        <f>Table1[[#This Row],[Basic Salary]]+Table1[[#This Row],[Bonus]]</f>
        <v>62876</v>
      </c>
      <c r="K3920">
        <v>93</v>
      </c>
      <c r="L3920">
        <v>54</v>
      </c>
      <c r="M3920" t="s">
        <v>53</v>
      </c>
      <c r="N3920">
        <v>109</v>
      </c>
    </row>
    <row r="3921" spans="1:14" x14ac:dyDescent="0.35">
      <c r="A3921" t="s">
        <v>2808</v>
      </c>
      <c r="B3921" t="s">
        <v>14</v>
      </c>
      <c r="C3921" t="s">
        <v>15</v>
      </c>
      <c r="D3921" t="s">
        <v>33</v>
      </c>
      <c r="E3921" t="s">
        <v>26</v>
      </c>
      <c r="F3921" s="2">
        <v>42367</v>
      </c>
      <c r="G3921" s="2">
        <v>29699</v>
      </c>
      <c r="H3921" s="4">
        <v>57092</v>
      </c>
      <c r="I3921" s="4">
        <v>5757</v>
      </c>
      <c r="J3921" s="4">
        <f>Table1[[#This Row],[Basic Salary]]+Table1[[#This Row],[Bonus]]</f>
        <v>62849</v>
      </c>
      <c r="K3921">
        <v>91</v>
      </c>
      <c r="L3921">
        <v>91</v>
      </c>
      <c r="M3921" t="s">
        <v>37</v>
      </c>
      <c r="N3921">
        <v>116</v>
      </c>
    </row>
    <row r="3922" spans="1:14" x14ac:dyDescent="0.35">
      <c r="A3922" t="s">
        <v>3101</v>
      </c>
      <c r="B3922" t="s">
        <v>69</v>
      </c>
      <c r="C3922" t="s">
        <v>15</v>
      </c>
      <c r="D3922" t="s">
        <v>40</v>
      </c>
      <c r="E3922" t="s">
        <v>17</v>
      </c>
      <c r="F3922" s="2">
        <v>44204</v>
      </c>
      <c r="G3922" s="2">
        <v>38851</v>
      </c>
      <c r="H3922" s="4">
        <v>46996</v>
      </c>
      <c r="I3922" s="4">
        <v>15850</v>
      </c>
      <c r="J3922" s="4">
        <f>Table1[[#This Row],[Basic Salary]]+Table1[[#This Row],[Bonus]]</f>
        <v>62846</v>
      </c>
      <c r="K3922">
        <v>88</v>
      </c>
      <c r="L3922">
        <v>47</v>
      </c>
      <c r="M3922" t="s">
        <v>31</v>
      </c>
      <c r="N3922">
        <v>102</v>
      </c>
    </row>
    <row r="3923" spans="1:14" x14ac:dyDescent="0.35">
      <c r="A3923" t="s">
        <v>4321</v>
      </c>
      <c r="B3923" t="s">
        <v>57</v>
      </c>
      <c r="C3923" t="s">
        <v>15</v>
      </c>
      <c r="D3923" t="s">
        <v>25</v>
      </c>
      <c r="E3923" t="s">
        <v>17</v>
      </c>
      <c r="F3923" s="2">
        <v>45882</v>
      </c>
      <c r="G3923" s="2">
        <v>35557</v>
      </c>
      <c r="H3923" s="4">
        <v>39224</v>
      </c>
      <c r="I3923" s="4">
        <v>23595</v>
      </c>
      <c r="J3923" s="4">
        <f>Table1[[#This Row],[Basic Salary]]+Table1[[#This Row],[Bonus]]</f>
        <v>62819</v>
      </c>
      <c r="K3923">
        <v>80</v>
      </c>
      <c r="L3923">
        <v>82</v>
      </c>
      <c r="M3923" t="s">
        <v>31</v>
      </c>
      <c r="N3923">
        <v>119</v>
      </c>
    </row>
    <row r="3924" spans="1:14" x14ac:dyDescent="0.35">
      <c r="A3924" t="s">
        <v>2799</v>
      </c>
      <c r="B3924" t="s">
        <v>60</v>
      </c>
      <c r="C3924" t="s">
        <v>15</v>
      </c>
      <c r="D3924" t="s">
        <v>81</v>
      </c>
      <c r="E3924" t="s">
        <v>26</v>
      </c>
      <c r="F3924" s="2">
        <v>45134</v>
      </c>
      <c r="G3924" s="2">
        <v>35612</v>
      </c>
      <c r="H3924" s="4">
        <v>45670</v>
      </c>
      <c r="I3924" s="4">
        <v>17115</v>
      </c>
      <c r="J3924" s="4">
        <f>Table1[[#This Row],[Basic Salary]]+Table1[[#This Row],[Bonus]]</f>
        <v>62785</v>
      </c>
      <c r="K3924">
        <v>75</v>
      </c>
      <c r="L3924">
        <v>95</v>
      </c>
      <c r="M3924" t="s">
        <v>18</v>
      </c>
      <c r="N3924">
        <v>117</v>
      </c>
    </row>
    <row r="3925" spans="1:14" x14ac:dyDescent="0.35">
      <c r="A3925" t="s">
        <v>195</v>
      </c>
      <c r="B3925" t="s">
        <v>20</v>
      </c>
      <c r="C3925" t="s">
        <v>15</v>
      </c>
      <c r="D3925" t="s">
        <v>40</v>
      </c>
      <c r="E3925" t="s">
        <v>26</v>
      </c>
      <c r="F3925" s="2">
        <v>43863</v>
      </c>
      <c r="G3925" s="2">
        <v>34806</v>
      </c>
      <c r="H3925" s="4">
        <v>45631</v>
      </c>
      <c r="I3925" s="4">
        <v>17125</v>
      </c>
      <c r="J3925" s="4">
        <f>Table1[[#This Row],[Basic Salary]]+Table1[[#This Row],[Bonus]]</f>
        <v>62756</v>
      </c>
      <c r="K3925">
        <v>79</v>
      </c>
      <c r="L3925">
        <v>86</v>
      </c>
      <c r="M3925" t="s">
        <v>31</v>
      </c>
      <c r="N3925">
        <v>119</v>
      </c>
    </row>
    <row r="3926" spans="1:14" x14ac:dyDescent="0.35">
      <c r="A3926" t="s">
        <v>504</v>
      </c>
      <c r="B3926" t="s">
        <v>42</v>
      </c>
      <c r="C3926" t="s">
        <v>21</v>
      </c>
      <c r="D3926" t="s">
        <v>40</v>
      </c>
      <c r="E3926" t="s">
        <v>51</v>
      </c>
      <c r="F3926" s="2">
        <v>44258</v>
      </c>
      <c r="G3926" s="2">
        <v>35087</v>
      </c>
      <c r="H3926" s="4">
        <v>34552</v>
      </c>
      <c r="I3926" s="4">
        <v>28189</v>
      </c>
      <c r="J3926" s="4">
        <f>Table1[[#This Row],[Basic Salary]]+Table1[[#This Row],[Bonus]]</f>
        <v>62741</v>
      </c>
      <c r="K3926">
        <v>80</v>
      </c>
      <c r="L3926">
        <v>73</v>
      </c>
      <c r="M3926" t="s">
        <v>37</v>
      </c>
      <c r="N3926">
        <v>106</v>
      </c>
    </row>
    <row r="3927" spans="1:14" x14ac:dyDescent="0.35">
      <c r="A3927" t="s">
        <v>211</v>
      </c>
      <c r="B3927" t="s">
        <v>45</v>
      </c>
      <c r="C3927" t="s">
        <v>21</v>
      </c>
      <c r="D3927" t="s">
        <v>40</v>
      </c>
      <c r="E3927" t="s">
        <v>51</v>
      </c>
      <c r="F3927" s="2">
        <v>44146</v>
      </c>
      <c r="G3927" s="2">
        <v>39212</v>
      </c>
      <c r="H3927" s="4">
        <v>45807</v>
      </c>
      <c r="I3927" s="4">
        <v>16924</v>
      </c>
      <c r="J3927" s="4">
        <f>Table1[[#This Row],[Basic Salary]]+Table1[[#This Row],[Bonus]]</f>
        <v>62731</v>
      </c>
      <c r="K3927">
        <v>83</v>
      </c>
      <c r="L3927">
        <v>98</v>
      </c>
      <c r="M3927" t="s">
        <v>31</v>
      </c>
      <c r="N3927">
        <v>113</v>
      </c>
    </row>
    <row r="3928" spans="1:14" x14ac:dyDescent="0.35">
      <c r="A3928" t="s">
        <v>2281</v>
      </c>
      <c r="B3928" t="s">
        <v>62</v>
      </c>
      <c r="C3928" t="s">
        <v>21</v>
      </c>
      <c r="D3928" t="s">
        <v>40</v>
      </c>
      <c r="E3928" t="s">
        <v>26</v>
      </c>
      <c r="F3928" s="2">
        <v>43311</v>
      </c>
      <c r="G3928" s="2">
        <v>32014</v>
      </c>
      <c r="H3928" s="4">
        <v>45973</v>
      </c>
      <c r="I3928" s="4">
        <v>16753</v>
      </c>
      <c r="J3928" s="4">
        <f>Table1[[#This Row],[Basic Salary]]+Table1[[#This Row],[Bonus]]</f>
        <v>62726</v>
      </c>
      <c r="K3928">
        <v>96</v>
      </c>
      <c r="L3928">
        <v>49</v>
      </c>
      <c r="M3928" t="s">
        <v>53</v>
      </c>
      <c r="N3928">
        <v>114</v>
      </c>
    </row>
    <row r="3929" spans="1:14" x14ac:dyDescent="0.35">
      <c r="A3929" t="s">
        <v>4352</v>
      </c>
      <c r="B3929" t="s">
        <v>50</v>
      </c>
      <c r="C3929" t="s">
        <v>15</v>
      </c>
      <c r="D3929" t="s">
        <v>43</v>
      </c>
      <c r="E3929" t="s">
        <v>30</v>
      </c>
      <c r="F3929" s="2">
        <v>42485</v>
      </c>
      <c r="G3929" s="2">
        <v>32865</v>
      </c>
      <c r="H3929" s="4">
        <v>54263</v>
      </c>
      <c r="I3929" s="4">
        <v>8455</v>
      </c>
      <c r="J3929" s="4">
        <f>Table1[[#This Row],[Basic Salary]]+Table1[[#This Row],[Bonus]]</f>
        <v>62718</v>
      </c>
      <c r="K3929">
        <v>64</v>
      </c>
      <c r="L3929">
        <v>92</v>
      </c>
      <c r="M3929" t="s">
        <v>27</v>
      </c>
      <c r="N3929">
        <v>117</v>
      </c>
    </row>
    <row r="3930" spans="1:14" x14ac:dyDescent="0.35">
      <c r="A3930" t="s">
        <v>1103</v>
      </c>
      <c r="B3930" t="s">
        <v>87</v>
      </c>
      <c r="C3930" t="s">
        <v>21</v>
      </c>
      <c r="D3930" t="s">
        <v>43</v>
      </c>
      <c r="E3930" t="s">
        <v>22</v>
      </c>
      <c r="F3930" s="2">
        <v>45148</v>
      </c>
      <c r="G3930" s="2">
        <v>40434</v>
      </c>
      <c r="H3930" s="4">
        <v>55999</v>
      </c>
      <c r="I3930" s="4">
        <v>6705</v>
      </c>
      <c r="J3930" s="4">
        <f>Table1[[#This Row],[Basic Salary]]+Table1[[#This Row],[Bonus]]</f>
        <v>62704</v>
      </c>
      <c r="K3930">
        <v>81</v>
      </c>
      <c r="L3930">
        <v>67</v>
      </c>
      <c r="M3930" t="s">
        <v>23</v>
      </c>
      <c r="N3930">
        <v>101</v>
      </c>
    </row>
    <row r="3931" spans="1:14" x14ac:dyDescent="0.35">
      <c r="A3931" t="s">
        <v>4971</v>
      </c>
      <c r="B3931" t="s">
        <v>93</v>
      </c>
      <c r="C3931" t="s">
        <v>21</v>
      </c>
      <c r="D3931" t="s">
        <v>33</v>
      </c>
      <c r="E3931" t="s">
        <v>51</v>
      </c>
      <c r="F3931" s="2">
        <v>42270</v>
      </c>
      <c r="G3931" s="2">
        <v>34604</v>
      </c>
      <c r="H3931" s="4">
        <v>37876</v>
      </c>
      <c r="I3931" s="4">
        <v>24819</v>
      </c>
      <c r="J3931" s="4">
        <f>Table1[[#This Row],[Basic Salary]]+Table1[[#This Row],[Bonus]]</f>
        <v>62695</v>
      </c>
      <c r="K3931">
        <v>74</v>
      </c>
      <c r="L3931">
        <v>79</v>
      </c>
      <c r="M3931" t="s">
        <v>31</v>
      </c>
      <c r="N3931">
        <v>105</v>
      </c>
    </row>
    <row r="3932" spans="1:14" x14ac:dyDescent="0.35">
      <c r="A3932" t="s">
        <v>3823</v>
      </c>
      <c r="B3932" t="s">
        <v>29</v>
      </c>
      <c r="C3932" t="s">
        <v>15</v>
      </c>
      <c r="D3932" t="s">
        <v>46</v>
      </c>
      <c r="E3932" t="s">
        <v>65</v>
      </c>
      <c r="F3932" s="2">
        <v>44801</v>
      </c>
      <c r="G3932" s="2">
        <v>36805</v>
      </c>
      <c r="H3932" s="4">
        <v>52325</v>
      </c>
      <c r="I3932" s="4">
        <v>10352</v>
      </c>
      <c r="J3932" s="4">
        <f>Table1[[#This Row],[Basic Salary]]+Table1[[#This Row],[Bonus]]</f>
        <v>62677</v>
      </c>
      <c r="K3932">
        <v>61</v>
      </c>
      <c r="L3932">
        <v>47</v>
      </c>
      <c r="M3932" t="s">
        <v>37</v>
      </c>
      <c r="N3932">
        <v>120</v>
      </c>
    </row>
    <row r="3933" spans="1:14" x14ac:dyDescent="0.35">
      <c r="A3933" t="s">
        <v>2178</v>
      </c>
      <c r="B3933" t="s">
        <v>87</v>
      </c>
      <c r="C3933" t="s">
        <v>15</v>
      </c>
      <c r="D3933" t="s">
        <v>33</v>
      </c>
      <c r="E3933" t="s">
        <v>30</v>
      </c>
      <c r="F3933" s="2">
        <v>45721</v>
      </c>
      <c r="G3933" s="2">
        <v>40873</v>
      </c>
      <c r="H3933" s="4">
        <v>36093</v>
      </c>
      <c r="I3933" s="4">
        <v>26561</v>
      </c>
      <c r="J3933" s="4">
        <f>Table1[[#This Row],[Basic Salary]]+Table1[[#This Row],[Bonus]]</f>
        <v>62654</v>
      </c>
      <c r="K3933">
        <v>98</v>
      </c>
      <c r="L3933">
        <v>76</v>
      </c>
      <c r="M3933" t="s">
        <v>18</v>
      </c>
      <c r="N3933">
        <v>113</v>
      </c>
    </row>
    <row r="3934" spans="1:14" x14ac:dyDescent="0.35">
      <c r="A3934" t="s">
        <v>534</v>
      </c>
      <c r="B3934" t="s">
        <v>62</v>
      </c>
      <c r="C3934" t="s">
        <v>15</v>
      </c>
      <c r="D3934" t="s">
        <v>16</v>
      </c>
      <c r="E3934" t="s">
        <v>51</v>
      </c>
      <c r="F3934" s="2">
        <v>44640</v>
      </c>
      <c r="G3934" s="2">
        <v>33821</v>
      </c>
      <c r="H3934" s="4">
        <v>52723</v>
      </c>
      <c r="I3934" s="4">
        <v>9923</v>
      </c>
      <c r="J3934" s="4">
        <f>Table1[[#This Row],[Basic Salary]]+Table1[[#This Row],[Bonus]]</f>
        <v>62646</v>
      </c>
      <c r="K3934">
        <v>71</v>
      </c>
      <c r="L3934">
        <v>50</v>
      </c>
      <c r="M3934" t="s">
        <v>31</v>
      </c>
      <c r="N3934">
        <v>120</v>
      </c>
    </row>
    <row r="3935" spans="1:14" x14ac:dyDescent="0.35">
      <c r="A3935" t="s">
        <v>3360</v>
      </c>
      <c r="B3935" t="s">
        <v>50</v>
      </c>
      <c r="C3935" t="s">
        <v>15</v>
      </c>
      <c r="D3935" t="s">
        <v>46</v>
      </c>
      <c r="E3935" t="s">
        <v>65</v>
      </c>
      <c r="F3935" s="2">
        <v>42895</v>
      </c>
      <c r="G3935" s="2">
        <v>38709</v>
      </c>
      <c r="H3935" s="4">
        <v>41657</v>
      </c>
      <c r="I3935" s="4">
        <v>20984</v>
      </c>
      <c r="J3935" s="4">
        <f>Table1[[#This Row],[Basic Salary]]+Table1[[#This Row],[Bonus]]</f>
        <v>62641</v>
      </c>
      <c r="K3935">
        <v>93</v>
      </c>
      <c r="L3935">
        <v>75</v>
      </c>
      <c r="M3935" t="s">
        <v>31</v>
      </c>
      <c r="N3935">
        <v>109</v>
      </c>
    </row>
    <row r="3936" spans="1:14" x14ac:dyDescent="0.35">
      <c r="A3936" t="s">
        <v>1340</v>
      </c>
      <c r="B3936" t="s">
        <v>48</v>
      </c>
      <c r="C3936" t="s">
        <v>15</v>
      </c>
      <c r="D3936" t="s">
        <v>81</v>
      </c>
      <c r="E3936" t="s">
        <v>17</v>
      </c>
      <c r="F3936" s="2">
        <v>43635</v>
      </c>
      <c r="G3936" s="2">
        <v>40768</v>
      </c>
      <c r="H3936" s="4">
        <v>41784</v>
      </c>
      <c r="I3936" s="4">
        <v>20851</v>
      </c>
      <c r="J3936" s="4">
        <f>Table1[[#This Row],[Basic Salary]]+Table1[[#This Row],[Bonus]]</f>
        <v>62635</v>
      </c>
      <c r="K3936">
        <v>91</v>
      </c>
      <c r="L3936">
        <v>78</v>
      </c>
      <c r="M3936" t="s">
        <v>27</v>
      </c>
      <c r="N3936">
        <v>108</v>
      </c>
    </row>
    <row r="3937" spans="1:14" x14ac:dyDescent="0.35">
      <c r="A3937" t="s">
        <v>871</v>
      </c>
      <c r="B3937" t="s">
        <v>62</v>
      </c>
      <c r="C3937" t="s">
        <v>15</v>
      </c>
      <c r="D3937" t="s">
        <v>46</v>
      </c>
      <c r="E3937" t="s">
        <v>26</v>
      </c>
      <c r="F3937" s="2">
        <v>42370</v>
      </c>
      <c r="G3937" s="2">
        <v>29557</v>
      </c>
      <c r="H3937" s="4">
        <v>52292</v>
      </c>
      <c r="I3937" s="4">
        <v>10339</v>
      </c>
      <c r="J3937" s="4">
        <f>Table1[[#This Row],[Basic Salary]]+Table1[[#This Row],[Bonus]]</f>
        <v>62631</v>
      </c>
      <c r="K3937">
        <v>84</v>
      </c>
      <c r="L3937">
        <v>89</v>
      </c>
      <c r="M3937" t="s">
        <v>27</v>
      </c>
      <c r="N3937">
        <v>110</v>
      </c>
    </row>
    <row r="3938" spans="1:14" x14ac:dyDescent="0.35">
      <c r="A3938" t="s">
        <v>1088</v>
      </c>
      <c r="B3938" t="s">
        <v>85</v>
      </c>
      <c r="C3938" t="s">
        <v>15</v>
      </c>
      <c r="D3938" t="s">
        <v>81</v>
      </c>
      <c r="E3938" t="s">
        <v>26</v>
      </c>
      <c r="F3938" s="2">
        <v>45161</v>
      </c>
      <c r="G3938" s="2">
        <v>34344</v>
      </c>
      <c r="H3938" s="4">
        <v>36814</v>
      </c>
      <c r="I3938" s="4">
        <v>25797</v>
      </c>
      <c r="J3938" s="4">
        <f>Table1[[#This Row],[Basic Salary]]+Table1[[#This Row],[Bonus]]</f>
        <v>62611</v>
      </c>
      <c r="K3938">
        <v>65</v>
      </c>
      <c r="L3938">
        <v>44</v>
      </c>
      <c r="M3938" t="s">
        <v>18</v>
      </c>
      <c r="N3938">
        <v>108</v>
      </c>
    </row>
    <row r="3939" spans="1:14" x14ac:dyDescent="0.35">
      <c r="A3939" t="s">
        <v>3636</v>
      </c>
      <c r="B3939" t="s">
        <v>29</v>
      </c>
      <c r="C3939" t="s">
        <v>21</v>
      </c>
      <c r="D3939" t="s">
        <v>40</v>
      </c>
      <c r="E3939" t="s">
        <v>17</v>
      </c>
      <c r="F3939" s="2">
        <v>44665</v>
      </c>
      <c r="G3939" s="2">
        <v>30559</v>
      </c>
      <c r="H3939" s="4">
        <v>38509</v>
      </c>
      <c r="I3939" s="4">
        <v>24088</v>
      </c>
      <c r="J3939" s="4">
        <f>Table1[[#This Row],[Basic Salary]]+Table1[[#This Row],[Bonus]]</f>
        <v>62597</v>
      </c>
      <c r="K3939">
        <v>92</v>
      </c>
      <c r="L3939">
        <v>55</v>
      </c>
      <c r="M3939" t="s">
        <v>53</v>
      </c>
      <c r="N3939">
        <v>119</v>
      </c>
    </row>
    <row r="3940" spans="1:14" x14ac:dyDescent="0.35">
      <c r="A3940" t="s">
        <v>4021</v>
      </c>
      <c r="B3940" t="s">
        <v>60</v>
      </c>
      <c r="C3940" t="s">
        <v>21</v>
      </c>
      <c r="D3940" t="s">
        <v>33</v>
      </c>
      <c r="E3940" t="s">
        <v>30</v>
      </c>
      <c r="F3940" s="2">
        <v>44465</v>
      </c>
      <c r="G3940" s="2">
        <v>40350</v>
      </c>
      <c r="H3940" s="4">
        <v>32843</v>
      </c>
      <c r="I3940" s="4">
        <v>29732</v>
      </c>
      <c r="J3940" s="4">
        <f>Table1[[#This Row],[Basic Salary]]+Table1[[#This Row],[Bonus]]</f>
        <v>62575</v>
      </c>
      <c r="K3940">
        <v>73</v>
      </c>
      <c r="L3940">
        <v>80</v>
      </c>
      <c r="M3940" t="s">
        <v>34</v>
      </c>
      <c r="N3940">
        <v>102</v>
      </c>
    </row>
    <row r="3941" spans="1:14" x14ac:dyDescent="0.35">
      <c r="A3941" t="s">
        <v>2580</v>
      </c>
      <c r="B3941" t="s">
        <v>60</v>
      </c>
      <c r="C3941" t="s">
        <v>15</v>
      </c>
      <c r="D3941" t="s">
        <v>46</v>
      </c>
      <c r="E3941" t="s">
        <v>51</v>
      </c>
      <c r="F3941" s="2">
        <v>45442</v>
      </c>
      <c r="G3941" s="2">
        <v>39308</v>
      </c>
      <c r="H3941" s="4">
        <v>35497</v>
      </c>
      <c r="I3941" s="4">
        <v>27049</v>
      </c>
      <c r="J3941" s="4">
        <f>Table1[[#This Row],[Basic Salary]]+Table1[[#This Row],[Bonus]]</f>
        <v>62546</v>
      </c>
      <c r="K3941">
        <v>96</v>
      </c>
      <c r="L3941">
        <v>92</v>
      </c>
      <c r="M3941" t="s">
        <v>23</v>
      </c>
      <c r="N3941">
        <v>106</v>
      </c>
    </row>
    <row r="3942" spans="1:14" x14ac:dyDescent="0.35">
      <c r="A3942" t="s">
        <v>3285</v>
      </c>
      <c r="B3942" t="s">
        <v>87</v>
      </c>
      <c r="C3942" t="s">
        <v>15</v>
      </c>
      <c r="D3942" t="s">
        <v>16</v>
      </c>
      <c r="E3942" t="s">
        <v>30</v>
      </c>
      <c r="F3942" s="2">
        <v>43667</v>
      </c>
      <c r="G3942" s="2">
        <v>36021</v>
      </c>
      <c r="H3942" s="4">
        <v>42250</v>
      </c>
      <c r="I3942" s="4">
        <v>20285</v>
      </c>
      <c r="J3942" s="4">
        <f>Table1[[#This Row],[Basic Salary]]+Table1[[#This Row],[Bonus]]</f>
        <v>62535</v>
      </c>
      <c r="K3942">
        <v>80</v>
      </c>
      <c r="L3942">
        <v>81</v>
      </c>
      <c r="M3942" t="s">
        <v>18</v>
      </c>
      <c r="N3942">
        <v>101</v>
      </c>
    </row>
    <row r="3943" spans="1:14" x14ac:dyDescent="0.35">
      <c r="A3943" t="s">
        <v>4005</v>
      </c>
      <c r="B3943" t="s">
        <v>14</v>
      </c>
      <c r="C3943" t="s">
        <v>21</v>
      </c>
      <c r="D3943" t="s">
        <v>46</v>
      </c>
      <c r="E3943" t="s">
        <v>17</v>
      </c>
      <c r="F3943" s="2">
        <v>42919</v>
      </c>
      <c r="G3943" s="2">
        <v>33817</v>
      </c>
      <c r="H3943" s="4">
        <v>39872</v>
      </c>
      <c r="I3943" s="4">
        <v>22647</v>
      </c>
      <c r="J3943" s="4">
        <f>Table1[[#This Row],[Basic Salary]]+Table1[[#This Row],[Bonus]]</f>
        <v>62519</v>
      </c>
      <c r="K3943">
        <v>95</v>
      </c>
      <c r="L3943">
        <v>97</v>
      </c>
      <c r="M3943" t="s">
        <v>18</v>
      </c>
      <c r="N3943">
        <v>101</v>
      </c>
    </row>
    <row r="3944" spans="1:14" x14ac:dyDescent="0.35">
      <c r="A3944" t="s">
        <v>4667</v>
      </c>
      <c r="B3944" t="s">
        <v>20</v>
      </c>
      <c r="C3944" t="s">
        <v>21</v>
      </c>
      <c r="D3944" t="s">
        <v>46</v>
      </c>
      <c r="E3944" t="s">
        <v>26</v>
      </c>
      <c r="F3944" s="2">
        <v>42982</v>
      </c>
      <c r="G3944" s="2">
        <v>35143</v>
      </c>
      <c r="H3944" s="4">
        <v>48870</v>
      </c>
      <c r="I3944" s="4">
        <v>13642</v>
      </c>
      <c r="J3944" s="4">
        <f>Table1[[#This Row],[Basic Salary]]+Table1[[#This Row],[Bonus]]</f>
        <v>62512</v>
      </c>
      <c r="K3944">
        <v>67</v>
      </c>
      <c r="L3944">
        <v>55</v>
      </c>
      <c r="M3944" t="s">
        <v>18</v>
      </c>
      <c r="N3944">
        <v>101</v>
      </c>
    </row>
    <row r="3945" spans="1:14" x14ac:dyDescent="0.35">
      <c r="A3945" t="s">
        <v>1298</v>
      </c>
      <c r="B3945" t="s">
        <v>69</v>
      </c>
      <c r="C3945" t="s">
        <v>21</v>
      </c>
      <c r="D3945" t="s">
        <v>46</v>
      </c>
      <c r="E3945" t="s">
        <v>17</v>
      </c>
      <c r="F3945" s="2">
        <v>45808</v>
      </c>
      <c r="G3945" s="2">
        <v>30156</v>
      </c>
      <c r="H3945" s="4">
        <v>39314</v>
      </c>
      <c r="I3945" s="4">
        <v>23130</v>
      </c>
      <c r="J3945" s="4">
        <f>Table1[[#This Row],[Basic Salary]]+Table1[[#This Row],[Bonus]]</f>
        <v>62444</v>
      </c>
      <c r="K3945">
        <v>84</v>
      </c>
      <c r="L3945">
        <v>100</v>
      </c>
      <c r="M3945" t="s">
        <v>18</v>
      </c>
      <c r="N3945">
        <v>110</v>
      </c>
    </row>
    <row r="3946" spans="1:14" x14ac:dyDescent="0.35">
      <c r="A3946" t="s">
        <v>3150</v>
      </c>
      <c r="B3946" t="s">
        <v>14</v>
      </c>
      <c r="C3946" t="s">
        <v>21</v>
      </c>
      <c r="D3946" t="s">
        <v>33</v>
      </c>
      <c r="E3946" t="s">
        <v>51</v>
      </c>
      <c r="F3946" s="2">
        <v>42387</v>
      </c>
      <c r="G3946" s="2">
        <v>29503</v>
      </c>
      <c r="H3946" s="4">
        <v>32716</v>
      </c>
      <c r="I3946" s="4">
        <v>29699</v>
      </c>
      <c r="J3946" s="4">
        <f>Table1[[#This Row],[Basic Salary]]+Table1[[#This Row],[Bonus]]</f>
        <v>62415</v>
      </c>
      <c r="K3946">
        <v>93</v>
      </c>
      <c r="L3946">
        <v>80</v>
      </c>
      <c r="M3946" t="s">
        <v>37</v>
      </c>
      <c r="N3946">
        <v>106</v>
      </c>
    </row>
    <row r="3947" spans="1:14" x14ac:dyDescent="0.35">
      <c r="A3947" t="s">
        <v>1356</v>
      </c>
      <c r="B3947" t="s">
        <v>95</v>
      </c>
      <c r="C3947" t="s">
        <v>21</v>
      </c>
      <c r="D3947" t="s">
        <v>43</v>
      </c>
      <c r="E3947" t="s">
        <v>17</v>
      </c>
      <c r="F3947" s="2">
        <v>45444</v>
      </c>
      <c r="G3947" s="2">
        <v>38504</v>
      </c>
      <c r="H3947" s="4">
        <v>55465</v>
      </c>
      <c r="I3947" s="4">
        <v>6931</v>
      </c>
      <c r="J3947" s="4">
        <f>Table1[[#This Row],[Basic Salary]]+Table1[[#This Row],[Bonus]]</f>
        <v>62396</v>
      </c>
      <c r="K3947">
        <v>91</v>
      </c>
      <c r="L3947">
        <v>56</v>
      </c>
      <c r="M3947" t="s">
        <v>27</v>
      </c>
      <c r="N3947">
        <v>110</v>
      </c>
    </row>
    <row r="3948" spans="1:14" x14ac:dyDescent="0.35">
      <c r="A3948" t="s">
        <v>2062</v>
      </c>
      <c r="B3948" t="s">
        <v>48</v>
      </c>
      <c r="C3948" t="s">
        <v>15</v>
      </c>
      <c r="D3948" t="s">
        <v>40</v>
      </c>
      <c r="E3948" t="s">
        <v>22</v>
      </c>
      <c r="F3948" s="2">
        <v>42429</v>
      </c>
      <c r="G3948" s="2">
        <v>30516</v>
      </c>
      <c r="H3948" s="4">
        <v>48183</v>
      </c>
      <c r="I3948" s="4">
        <v>14205</v>
      </c>
      <c r="J3948" s="4">
        <f>Table1[[#This Row],[Basic Salary]]+Table1[[#This Row],[Bonus]]</f>
        <v>62388</v>
      </c>
      <c r="K3948">
        <v>66</v>
      </c>
      <c r="L3948">
        <v>45</v>
      </c>
      <c r="M3948" t="s">
        <v>31</v>
      </c>
      <c r="N3948">
        <v>117</v>
      </c>
    </row>
    <row r="3949" spans="1:14" x14ac:dyDescent="0.35">
      <c r="A3949" t="s">
        <v>4808</v>
      </c>
      <c r="B3949" t="s">
        <v>48</v>
      </c>
      <c r="C3949" t="s">
        <v>15</v>
      </c>
      <c r="D3949" t="s">
        <v>16</v>
      </c>
      <c r="E3949" t="s">
        <v>30</v>
      </c>
      <c r="F3949" s="2">
        <v>45062</v>
      </c>
      <c r="G3949" s="2">
        <v>33192</v>
      </c>
      <c r="H3949" s="4">
        <v>34181</v>
      </c>
      <c r="I3949" s="4">
        <v>28190</v>
      </c>
      <c r="J3949" s="4">
        <f>Table1[[#This Row],[Basic Salary]]+Table1[[#This Row],[Bonus]]</f>
        <v>62371</v>
      </c>
      <c r="K3949">
        <v>67</v>
      </c>
      <c r="L3949">
        <v>76</v>
      </c>
      <c r="M3949" t="s">
        <v>31</v>
      </c>
      <c r="N3949">
        <v>120</v>
      </c>
    </row>
    <row r="3950" spans="1:14" x14ac:dyDescent="0.35">
      <c r="A3950" t="s">
        <v>4693</v>
      </c>
      <c r="B3950" t="s">
        <v>93</v>
      </c>
      <c r="C3950" t="s">
        <v>15</v>
      </c>
      <c r="D3950" t="s">
        <v>33</v>
      </c>
      <c r="E3950" t="s">
        <v>26</v>
      </c>
      <c r="F3950" s="2">
        <v>44061</v>
      </c>
      <c r="G3950" s="2">
        <v>35123</v>
      </c>
      <c r="H3950" s="4">
        <v>45478</v>
      </c>
      <c r="I3950" s="4">
        <v>16888</v>
      </c>
      <c r="J3950" s="4">
        <f>Table1[[#This Row],[Basic Salary]]+Table1[[#This Row],[Bonus]]</f>
        <v>62366</v>
      </c>
      <c r="K3950">
        <v>75</v>
      </c>
      <c r="L3950">
        <v>44</v>
      </c>
      <c r="M3950" t="s">
        <v>18</v>
      </c>
      <c r="N3950">
        <v>116</v>
      </c>
    </row>
    <row r="3951" spans="1:14" x14ac:dyDescent="0.35">
      <c r="A3951" t="s">
        <v>5013</v>
      </c>
      <c r="B3951" t="s">
        <v>77</v>
      </c>
      <c r="C3951" t="s">
        <v>15</v>
      </c>
      <c r="D3951" t="s">
        <v>46</v>
      </c>
      <c r="E3951" t="s">
        <v>22</v>
      </c>
      <c r="F3951" s="2">
        <v>44934</v>
      </c>
      <c r="G3951" s="2">
        <v>38843</v>
      </c>
      <c r="H3951" s="4">
        <v>34951</v>
      </c>
      <c r="I3951" s="4">
        <v>27411</v>
      </c>
      <c r="J3951" s="4">
        <f>Table1[[#This Row],[Basic Salary]]+Table1[[#This Row],[Bonus]]</f>
        <v>62362</v>
      </c>
      <c r="K3951">
        <v>92</v>
      </c>
      <c r="L3951">
        <v>43</v>
      </c>
      <c r="M3951" t="s">
        <v>34</v>
      </c>
      <c r="N3951">
        <v>110</v>
      </c>
    </row>
    <row r="3952" spans="1:14" x14ac:dyDescent="0.35">
      <c r="A3952" t="s">
        <v>2697</v>
      </c>
      <c r="B3952" t="s">
        <v>57</v>
      </c>
      <c r="C3952" t="s">
        <v>21</v>
      </c>
      <c r="D3952" t="s">
        <v>40</v>
      </c>
      <c r="E3952" t="s">
        <v>30</v>
      </c>
      <c r="F3952" s="2">
        <v>42712</v>
      </c>
      <c r="G3952" s="2">
        <v>39657</v>
      </c>
      <c r="H3952" s="4">
        <v>46183</v>
      </c>
      <c r="I3952" s="4">
        <v>16174</v>
      </c>
      <c r="J3952" s="4">
        <f>Table1[[#This Row],[Basic Salary]]+Table1[[#This Row],[Bonus]]</f>
        <v>62357</v>
      </c>
      <c r="K3952">
        <v>85</v>
      </c>
      <c r="L3952">
        <v>85</v>
      </c>
      <c r="M3952" t="s">
        <v>27</v>
      </c>
      <c r="N3952">
        <v>117</v>
      </c>
    </row>
    <row r="3953" spans="1:14" x14ac:dyDescent="0.35">
      <c r="A3953" t="s">
        <v>4229</v>
      </c>
      <c r="B3953" t="s">
        <v>29</v>
      </c>
      <c r="C3953" t="s">
        <v>21</v>
      </c>
      <c r="D3953" t="s">
        <v>43</v>
      </c>
      <c r="E3953" t="s">
        <v>65</v>
      </c>
      <c r="F3953" s="2">
        <v>45762</v>
      </c>
      <c r="G3953" s="2">
        <v>40482</v>
      </c>
      <c r="H3953" s="4">
        <v>55750</v>
      </c>
      <c r="I3953" s="4">
        <v>6596</v>
      </c>
      <c r="J3953" s="4">
        <f>Table1[[#This Row],[Basic Salary]]+Table1[[#This Row],[Bonus]]</f>
        <v>62346</v>
      </c>
      <c r="K3953">
        <v>81</v>
      </c>
      <c r="L3953">
        <v>69</v>
      </c>
      <c r="M3953" t="s">
        <v>34</v>
      </c>
      <c r="N3953">
        <v>118</v>
      </c>
    </row>
    <row r="3954" spans="1:14" x14ac:dyDescent="0.35">
      <c r="A3954" t="s">
        <v>4987</v>
      </c>
      <c r="B3954" t="s">
        <v>95</v>
      </c>
      <c r="C3954" t="s">
        <v>21</v>
      </c>
      <c r="D3954" t="s">
        <v>25</v>
      </c>
      <c r="E3954" t="s">
        <v>22</v>
      </c>
      <c r="F3954" s="2">
        <v>43900</v>
      </c>
      <c r="G3954" s="2">
        <v>34457</v>
      </c>
      <c r="H3954" s="4">
        <v>46867</v>
      </c>
      <c r="I3954" s="4">
        <v>15478</v>
      </c>
      <c r="J3954" s="4">
        <f>Table1[[#This Row],[Basic Salary]]+Table1[[#This Row],[Bonus]]</f>
        <v>62345</v>
      </c>
      <c r="K3954">
        <v>69</v>
      </c>
      <c r="L3954">
        <v>83</v>
      </c>
      <c r="M3954" t="s">
        <v>18</v>
      </c>
      <c r="N3954">
        <v>108</v>
      </c>
    </row>
    <row r="3955" spans="1:14" x14ac:dyDescent="0.35">
      <c r="A3955" t="s">
        <v>4472</v>
      </c>
      <c r="B3955" t="s">
        <v>14</v>
      </c>
      <c r="C3955" t="s">
        <v>15</v>
      </c>
      <c r="D3955" t="s">
        <v>43</v>
      </c>
      <c r="E3955" t="s">
        <v>22</v>
      </c>
      <c r="F3955" s="2">
        <v>43101</v>
      </c>
      <c r="G3955" s="2">
        <v>29484</v>
      </c>
      <c r="H3955" s="4">
        <v>50243</v>
      </c>
      <c r="I3955" s="4">
        <v>12098</v>
      </c>
      <c r="J3955" s="4">
        <f>Table1[[#This Row],[Basic Salary]]+Table1[[#This Row],[Bonus]]</f>
        <v>62341</v>
      </c>
      <c r="K3955">
        <v>78</v>
      </c>
      <c r="L3955">
        <v>85</v>
      </c>
      <c r="M3955" t="s">
        <v>34</v>
      </c>
      <c r="N3955">
        <v>101</v>
      </c>
    </row>
    <row r="3956" spans="1:14" x14ac:dyDescent="0.35">
      <c r="A3956" t="s">
        <v>2366</v>
      </c>
      <c r="B3956" t="s">
        <v>69</v>
      </c>
      <c r="C3956" t="s">
        <v>21</v>
      </c>
      <c r="D3956" t="s">
        <v>43</v>
      </c>
      <c r="E3956" t="s">
        <v>65</v>
      </c>
      <c r="F3956" s="2">
        <v>42910</v>
      </c>
      <c r="G3956" s="2">
        <v>35343</v>
      </c>
      <c r="H3956" s="4">
        <v>36721</v>
      </c>
      <c r="I3956" s="4">
        <v>25578</v>
      </c>
      <c r="J3956" s="4">
        <f>Table1[[#This Row],[Basic Salary]]+Table1[[#This Row],[Bonus]]</f>
        <v>62299</v>
      </c>
      <c r="K3956">
        <v>80</v>
      </c>
      <c r="L3956">
        <v>87</v>
      </c>
      <c r="M3956" t="s">
        <v>23</v>
      </c>
      <c r="N3956">
        <v>118</v>
      </c>
    </row>
    <row r="3957" spans="1:14" x14ac:dyDescent="0.35">
      <c r="A3957" t="s">
        <v>1064</v>
      </c>
      <c r="B3957" t="s">
        <v>93</v>
      </c>
      <c r="C3957" t="s">
        <v>15</v>
      </c>
      <c r="D3957" t="s">
        <v>81</v>
      </c>
      <c r="E3957" t="s">
        <v>26</v>
      </c>
      <c r="F3957" s="2">
        <v>42740</v>
      </c>
      <c r="G3957" s="2">
        <v>30080</v>
      </c>
      <c r="H3957" s="4">
        <v>40380</v>
      </c>
      <c r="I3957" s="4">
        <v>21889</v>
      </c>
      <c r="J3957" s="4">
        <f>Table1[[#This Row],[Basic Salary]]+Table1[[#This Row],[Bonus]]</f>
        <v>62269</v>
      </c>
      <c r="K3957">
        <v>81</v>
      </c>
      <c r="L3957">
        <v>77</v>
      </c>
      <c r="M3957" t="s">
        <v>27</v>
      </c>
      <c r="N3957">
        <v>105</v>
      </c>
    </row>
    <row r="3958" spans="1:14" x14ac:dyDescent="0.35">
      <c r="A3958" t="s">
        <v>70</v>
      </c>
      <c r="B3958" t="s">
        <v>71</v>
      </c>
      <c r="C3958" t="s">
        <v>15</v>
      </c>
      <c r="D3958" t="s">
        <v>25</v>
      </c>
      <c r="E3958" t="s">
        <v>65</v>
      </c>
      <c r="F3958" s="2">
        <v>44201</v>
      </c>
      <c r="G3958" s="2">
        <v>36571</v>
      </c>
      <c r="H3958" s="4">
        <v>43373</v>
      </c>
      <c r="I3958" s="4">
        <v>18824</v>
      </c>
      <c r="J3958" s="4">
        <f>Table1[[#This Row],[Basic Salary]]+Table1[[#This Row],[Bonus]]</f>
        <v>62197</v>
      </c>
      <c r="K3958">
        <v>71</v>
      </c>
      <c r="L3958">
        <v>57</v>
      </c>
      <c r="M3958" t="s">
        <v>27</v>
      </c>
      <c r="N3958">
        <v>108</v>
      </c>
    </row>
    <row r="3959" spans="1:14" x14ac:dyDescent="0.35">
      <c r="A3959" t="s">
        <v>4933</v>
      </c>
      <c r="B3959" t="s">
        <v>77</v>
      </c>
      <c r="C3959" t="s">
        <v>15</v>
      </c>
      <c r="D3959" t="s">
        <v>16</v>
      </c>
      <c r="E3959" t="s">
        <v>17</v>
      </c>
      <c r="F3959" s="2">
        <v>43831</v>
      </c>
      <c r="G3959" s="2">
        <v>38627</v>
      </c>
      <c r="H3959" s="4">
        <v>54847</v>
      </c>
      <c r="I3959" s="4">
        <v>7334</v>
      </c>
      <c r="J3959" s="4">
        <f>Table1[[#This Row],[Basic Salary]]+Table1[[#This Row],[Bonus]]</f>
        <v>62181</v>
      </c>
      <c r="K3959">
        <v>73</v>
      </c>
      <c r="L3959">
        <v>81</v>
      </c>
      <c r="M3959" t="s">
        <v>31</v>
      </c>
      <c r="N3959">
        <v>116</v>
      </c>
    </row>
    <row r="3960" spans="1:14" x14ac:dyDescent="0.35">
      <c r="A3960" t="s">
        <v>1139</v>
      </c>
      <c r="B3960" t="s">
        <v>129</v>
      </c>
      <c r="C3960" t="s">
        <v>15</v>
      </c>
      <c r="D3960" t="s">
        <v>46</v>
      </c>
      <c r="E3960" t="s">
        <v>17</v>
      </c>
      <c r="F3960" s="2">
        <v>42605</v>
      </c>
      <c r="G3960" s="2">
        <v>34468</v>
      </c>
      <c r="H3960" s="4">
        <v>44369</v>
      </c>
      <c r="I3960" s="4">
        <v>17799</v>
      </c>
      <c r="J3960" s="4">
        <f>Table1[[#This Row],[Basic Salary]]+Table1[[#This Row],[Bonus]]</f>
        <v>62168</v>
      </c>
      <c r="K3960">
        <v>88</v>
      </c>
      <c r="L3960">
        <v>86</v>
      </c>
      <c r="M3960" t="s">
        <v>34</v>
      </c>
      <c r="N3960">
        <v>116</v>
      </c>
    </row>
    <row r="3961" spans="1:14" x14ac:dyDescent="0.35">
      <c r="A3961" t="s">
        <v>2703</v>
      </c>
      <c r="B3961" t="s">
        <v>71</v>
      </c>
      <c r="C3961" t="s">
        <v>15</v>
      </c>
      <c r="D3961" t="s">
        <v>46</v>
      </c>
      <c r="E3961" t="s">
        <v>51</v>
      </c>
      <c r="F3961" s="2">
        <v>42248</v>
      </c>
      <c r="G3961" s="2">
        <v>38624</v>
      </c>
      <c r="H3961" s="4">
        <v>43442</v>
      </c>
      <c r="I3961" s="4">
        <v>18670</v>
      </c>
      <c r="J3961" s="4">
        <f>Table1[[#This Row],[Basic Salary]]+Table1[[#This Row],[Bonus]]</f>
        <v>62112</v>
      </c>
      <c r="K3961">
        <v>65</v>
      </c>
      <c r="L3961">
        <v>64</v>
      </c>
      <c r="M3961" t="s">
        <v>27</v>
      </c>
      <c r="N3961">
        <v>105</v>
      </c>
    </row>
    <row r="3962" spans="1:14" x14ac:dyDescent="0.35">
      <c r="A3962" t="s">
        <v>387</v>
      </c>
      <c r="B3962" t="s">
        <v>48</v>
      </c>
      <c r="C3962" t="s">
        <v>21</v>
      </c>
      <c r="D3962" t="s">
        <v>46</v>
      </c>
      <c r="E3962" t="s">
        <v>22</v>
      </c>
      <c r="F3962" s="2">
        <v>44346</v>
      </c>
      <c r="G3962" s="2">
        <v>35329</v>
      </c>
      <c r="H3962" s="4">
        <v>40650</v>
      </c>
      <c r="I3962" s="4">
        <v>21450</v>
      </c>
      <c r="J3962" s="4">
        <f>Table1[[#This Row],[Basic Salary]]+Table1[[#This Row],[Bonus]]</f>
        <v>62100</v>
      </c>
      <c r="K3962">
        <v>63</v>
      </c>
      <c r="L3962">
        <v>51</v>
      </c>
      <c r="M3962" t="s">
        <v>37</v>
      </c>
      <c r="N3962">
        <v>117</v>
      </c>
    </row>
    <row r="3963" spans="1:14" x14ac:dyDescent="0.35">
      <c r="A3963" t="s">
        <v>3364</v>
      </c>
      <c r="B3963" t="s">
        <v>45</v>
      </c>
      <c r="C3963" t="s">
        <v>21</v>
      </c>
      <c r="D3963" t="s">
        <v>16</v>
      </c>
      <c r="E3963" t="s">
        <v>30</v>
      </c>
      <c r="F3963" s="2">
        <v>43508</v>
      </c>
      <c r="G3963" s="2">
        <v>29901</v>
      </c>
      <c r="H3963" s="4">
        <v>54669</v>
      </c>
      <c r="I3963" s="4">
        <v>7414</v>
      </c>
      <c r="J3963" s="4">
        <f>Table1[[#This Row],[Basic Salary]]+Table1[[#This Row],[Bonus]]</f>
        <v>62083</v>
      </c>
      <c r="K3963">
        <v>67</v>
      </c>
      <c r="L3963">
        <v>98</v>
      </c>
      <c r="M3963" t="s">
        <v>23</v>
      </c>
      <c r="N3963">
        <v>102</v>
      </c>
    </row>
    <row r="3964" spans="1:14" x14ac:dyDescent="0.35">
      <c r="A3964" t="s">
        <v>3393</v>
      </c>
      <c r="B3964" t="s">
        <v>29</v>
      </c>
      <c r="C3964" t="s">
        <v>15</v>
      </c>
      <c r="D3964" t="s">
        <v>25</v>
      </c>
      <c r="E3964" t="s">
        <v>30</v>
      </c>
      <c r="F3964" s="2">
        <v>44366</v>
      </c>
      <c r="G3964" s="2">
        <v>32510</v>
      </c>
      <c r="H3964" s="4">
        <v>41301</v>
      </c>
      <c r="I3964" s="4">
        <v>20781</v>
      </c>
      <c r="J3964" s="4">
        <f>Table1[[#This Row],[Basic Salary]]+Table1[[#This Row],[Bonus]]</f>
        <v>62082</v>
      </c>
      <c r="K3964">
        <v>98</v>
      </c>
      <c r="L3964">
        <v>64</v>
      </c>
      <c r="M3964" t="s">
        <v>27</v>
      </c>
      <c r="N3964">
        <v>102</v>
      </c>
    </row>
    <row r="3965" spans="1:14" x14ac:dyDescent="0.35">
      <c r="A3965" t="s">
        <v>530</v>
      </c>
      <c r="B3965" t="s">
        <v>45</v>
      </c>
      <c r="C3965" t="s">
        <v>21</v>
      </c>
      <c r="D3965" t="s">
        <v>25</v>
      </c>
      <c r="E3965" t="s">
        <v>22</v>
      </c>
      <c r="F3965" s="2">
        <v>43087</v>
      </c>
      <c r="G3965" s="2">
        <v>35273</v>
      </c>
      <c r="H3965" s="4">
        <v>55673</v>
      </c>
      <c r="I3965" s="4">
        <v>6402</v>
      </c>
      <c r="J3965" s="4">
        <f>Table1[[#This Row],[Basic Salary]]+Table1[[#This Row],[Bonus]]</f>
        <v>62075</v>
      </c>
      <c r="K3965">
        <v>73</v>
      </c>
      <c r="L3965">
        <v>73</v>
      </c>
      <c r="M3965" t="s">
        <v>34</v>
      </c>
      <c r="N3965">
        <v>112</v>
      </c>
    </row>
    <row r="3966" spans="1:14" x14ac:dyDescent="0.35">
      <c r="A3966" t="s">
        <v>2929</v>
      </c>
      <c r="B3966" t="s">
        <v>14</v>
      </c>
      <c r="C3966" t="s">
        <v>21</v>
      </c>
      <c r="D3966" t="s">
        <v>46</v>
      </c>
      <c r="E3966" t="s">
        <v>17</v>
      </c>
      <c r="F3966" s="2">
        <v>44913</v>
      </c>
      <c r="G3966" s="2">
        <v>30224</v>
      </c>
      <c r="H3966" s="4">
        <v>46575</v>
      </c>
      <c r="I3966" s="4">
        <v>15483</v>
      </c>
      <c r="J3966" s="4">
        <f>Table1[[#This Row],[Basic Salary]]+Table1[[#This Row],[Bonus]]</f>
        <v>62058</v>
      </c>
      <c r="K3966">
        <v>68</v>
      </c>
      <c r="L3966">
        <v>95</v>
      </c>
      <c r="M3966" t="s">
        <v>23</v>
      </c>
      <c r="N3966">
        <v>112</v>
      </c>
    </row>
    <row r="3967" spans="1:14" x14ac:dyDescent="0.35">
      <c r="A3967" t="s">
        <v>1636</v>
      </c>
      <c r="B3967" t="s">
        <v>14</v>
      </c>
      <c r="C3967" t="s">
        <v>15</v>
      </c>
      <c r="D3967" t="s">
        <v>43</v>
      </c>
      <c r="E3967" t="s">
        <v>51</v>
      </c>
      <c r="F3967" s="2">
        <v>42498</v>
      </c>
      <c r="G3967" s="2">
        <v>34064</v>
      </c>
      <c r="H3967" s="4">
        <v>32938</v>
      </c>
      <c r="I3967" s="4">
        <v>29100</v>
      </c>
      <c r="J3967" s="4">
        <f>Table1[[#This Row],[Basic Salary]]+Table1[[#This Row],[Bonus]]</f>
        <v>62038</v>
      </c>
      <c r="K3967">
        <v>72</v>
      </c>
      <c r="L3967">
        <v>73</v>
      </c>
      <c r="M3967" t="s">
        <v>34</v>
      </c>
      <c r="N3967">
        <v>117</v>
      </c>
    </row>
    <row r="3968" spans="1:14" x14ac:dyDescent="0.35">
      <c r="A3968" t="s">
        <v>1971</v>
      </c>
      <c r="B3968" t="s">
        <v>77</v>
      </c>
      <c r="C3968" t="s">
        <v>21</v>
      </c>
      <c r="D3968" t="s">
        <v>43</v>
      </c>
      <c r="E3968" t="s">
        <v>30</v>
      </c>
      <c r="F3968" s="2">
        <v>43097</v>
      </c>
      <c r="G3968" s="2">
        <v>36067</v>
      </c>
      <c r="H3968" s="4">
        <v>41011</v>
      </c>
      <c r="I3968" s="4">
        <v>21026</v>
      </c>
      <c r="J3968" s="4">
        <f>Table1[[#This Row],[Basic Salary]]+Table1[[#This Row],[Bonus]]</f>
        <v>62037</v>
      </c>
      <c r="K3968">
        <v>89</v>
      </c>
      <c r="L3968">
        <v>87</v>
      </c>
      <c r="M3968" t="s">
        <v>18</v>
      </c>
      <c r="N3968">
        <v>116</v>
      </c>
    </row>
    <row r="3969" spans="1:14" x14ac:dyDescent="0.35">
      <c r="A3969" t="s">
        <v>3808</v>
      </c>
      <c r="B3969" t="s">
        <v>48</v>
      </c>
      <c r="C3969" t="s">
        <v>21</v>
      </c>
      <c r="D3969" t="s">
        <v>46</v>
      </c>
      <c r="E3969" t="s">
        <v>26</v>
      </c>
      <c r="F3969" s="2">
        <v>42252</v>
      </c>
      <c r="G3969" s="2">
        <v>37099</v>
      </c>
      <c r="H3969" s="4">
        <v>36166</v>
      </c>
      <c r="I3969" s="4">
        <v>25857</v>
      </c>
      <c r="J3969" s="4">
        <f>Table1[[#This Row],[Basic Salary]]+Table1[[#This Row],[Bonus]]</f>
        <v>62023</v>
      </c>
      <c r="K3969">
        <v>94</v>
      </c>
      <c r="L3969">
        <v>83</v>
      </c>
      <c r="M3969" t="s">
        <v>53</v>
      </c>
      <c r="N3969">
        <v>106</v>
      </c>
    </row>
    <row r="3970" spans="1:14" x14ac:dyDescent="0.35">
      <c r="A3970" t="s">
        <v>620</v>
      </c>
      <c r="B3970" t="s">
        <v>89</v>
      </c>
      <c r="C3970" t="s">
        <v>15</v>
      </c>
      <c r="D3970" t="s">
        <v>40</v>
      </c>
      <c r="E3970" t="s">
        <v>17</v>
      </c>
      <c r="F3970" s="2">
        <v>44883</v>
      </c>
      <c r="G3970" s="2">
        <v>38661</v>
      </c>
      <c r="H3970" s="4">
        <v>37499</v>
      </c>
      <c r="I3970" s="4">
        <v>24504</v>
      </c>
      <c r="J3970" s="4">
        <f>Table1[[#This Row],[Basic Salary]]+Table1[[#This Row],[Bonus]]</f>
        <v>62003</v>
      </c>
      <c r="K3970">
        <v>79</v>
      </c>
      <c r="L3970">
        <v>42</v>
      </c>
      <c r="M3970" t="s">
        <v>18</v>
      </c>
      <c r="N3970">
        <v>119</v>
      </c>
    </row>
    <row r="3971" spans="1:14" x14ac:dyDescent="0.35">
      <c r="A3971" t="s">
        <v>318</v>
      </c>
      <c r="B3971" t="s">
        <v>75</v>
      </c>
      <c r="C3971" t="s">
        <v>15</v>
      </c>
      <c r="D3971" t="s">
        <v>33</v>
      </c>
      <c r="E3971" t="s">
        <v>65</v>
      </c>
      <c r="F3971" s="2">
        <v>43233</v>
      </c>
      <c r="G3971" s="2">
        <v>40428</v>
      </c>
      <c r="H3971" s="4">
        <v>35566</v>
      </c>
      <c r="I3971" s="4">
        <v>26421</v>
      </c>
      <c r="J3971" s="4">
        <f>Table1[[#This Row],[Basic Salary]]+Table1[[#This Row],[Bonus]]</f>
        <v>61987</v>
      </c>
      <c r="K3971">
        <v>62</v>
      </c>
      <c r="L3971">
        <v>45</v>
      </c>
      <c r="M3971" t="s">
        <v>27</v>
      </c>
      <c r="N3971">
        <v>113</v>
      </c>
    </row>
    <row r="3972" spans="1:14" x14ac:dyDescent="0.35">
      <c r="A3972" t="s">
        <v>2826</v>
      </c>
      <c r="B3972" t="s">
        <v>89</v>
      </c>
      <c r="C3972" t="s">
        <v>15</v>
      </c>
      <c r="D3972" t="s">
        <v>25</v>
      </c>
      <c r="E3972" t="s">
        <v>65</v>
      </c>
      <c r="F3972" s="2">
        <v>45210</v>
      </c>
      <c r="G3972" s="2">
        <v>40778</v>
      </c>
      <c r="H3972" s="4">
        <v>37813</v>
      </c>
      <c r="I3972" s="4">
        <v>24102</v>
      </c>
      <c r="J3972" s="4">
        <f>Table1[[#This Row],[Basic Salary]]+Table1[[#This Row],[Bonus]]</f>
        <v>61915</v>
      </c>
      <c r="K3972">
        <v>79</v>
      </c>
      <c r="L3972">
        <v>99</v>
      </c>
      <c r="M3972" t="s">
        <v>34</v>
      </c>
      <c r="N3972">
        <v>101</v>
      </c>
    </row>
    <row r="3973" spans="1:14" x14ac:dyDescent="0.35">
      <c r="A3973" t="s">
        <v>482</v>
      </c>
      <c r="B3973" t="s">
        <v>60</v>
      </c>
      <c r="C3973" t="s">
        <v>21</v>
      </c>
      <c r="D3973" t="s">
        <v>16</v>
      </c>
      <c r="E3973" t="s">
        <v>26</v>
      </c>
      <c r="F3973" s="2">
        <v>43836</v>
      </c>
      <c r="G3973" s="2">
        <v>34399</v>
      </c>
      <c r="H3973" s="4">
        <v>40559</v>
      </c>
      <c r="I3973" s="4">
        <v>21297</v>
      </c>
      <c r="J3973" s="4">
        <f>Table1[[#This Row],[Basic Salary]]+Table1[[#This Row],[Bonus]]</f>
        <v>61856</v>
      </c>
      <c r="K3973">
        <v>61</v>
      </c>
      <c r="L3973">
        <v>46</v>
      </c>
      <c r="M3973" t="s">
        <v>27</v>
      </c>
      <c r="N3973">
        <v>114</v>
      </c>
    </row>
    <row r="3974" spans="1:14" x14ac:dyDescent="0.35">
      <c r="A3974" t="s">
        <v>142</v>
      </c>
      <c r="B3974" t="s">
        <v>45</v>
      </c>
      <c r="C3974" t="s">
        <v>15</v>
      </c>
      <c r="D3974" t="s">
        <v>81</v>
      </c>
      <c r="E3974" t="s">
        <v>65</v>
      </c>
      <c r="F3974" s="2">
        <v>42297</v>
      </c>
      <c r="G3974" s="2">
        <v>30198</v>
      </c>
      <c r="H3974" s="4">
        <v>46747</v>
      </c>
      <c r="I3974" s="4">
        <v>15079</v>
      </c>
      <c r="J3974" s="4">
        <f>Table1[[#This Row],[Basic Salary]]+Table1[[#This Row],[Bonus]]</f>
        <v>61826</v>
      </c>
      <c r="K3974">
        <v>98</v>
      </c>
      <c r="L3974">
        <v>87</v>
      </c>
      <c r="M3974" t="s">
        <v>34</v>
      </c>
      <c r="N3974">
        <v>119</v>
      </c>
    </row>
    <row r="3975" spans="1:14" x14ac:dyDescent="0.35">
      <c r="A3975" t="s">
        <v>1259</v>
      </c>
      <c r="B3975" t="s">
        <v>39</v>
      </c>
      <c r="C3975" t="s">
        <v>15</v>
      </c>
      <c r="D3975" t="s">
        <v>16</v>
      </c>
      <c r="E3975" t="s">
        <v>30</v>
      </c>
      <c r="F3975" s="2">
        <v>43662</v>
      </c>
      <c r="G3975" s="2">
        <v>37146</v>
      </c>
      <c r="H3975" s="4">
        <v>49123</v>
      </c>
      <c r="I3975" s="4">
        <v>12698</v>
      </c>
      <c r="J3975" s="4">
        <f>Table1[[#This Row],[Basic Salary]]+Table1[[#This Row],[Bonus]]</f>
        <v>61821</v>
      </c>
      <c r="K3975">
        <v>94</v>
      </c>
      <c r="L3975">
        <v>56</v>
      </c>
      <c r="M3975" t="s">
        <v>34</v>
      </c>
      <c r="N3975">
        <v>120</v>
      </c>
    </row>
    <row r="3976" spans="1:14" x14ac:dyDescent="0.35">
      <c r="A3976" t="s">
        <v>641</v>
      </c>
      <c r="B3976" t="s">
        <v>87</v>
      </c>
      <c r="C3976" t="s">
        <v>21</v>
      </c>
      <c r="D3976" t="s">
        <v>33</v>
      </c>
      <c r="E3976" t="s">
        <v>17</v>
      </c>
      <c r="F3976" s="2">
        <v>45685</v>
      </c>
      <c r="G3976" s="2">
        <v>37803</v>
      </c>
      <c r="H3976" s="4">
        <v>42727</v>
      </c>
      <c r="I3976" s="4">
        <v>19092</v>
      </c>
      <c r="J3976" s="4">
        <f>Table1[[#This Row],[Basic Salary]]+Table1[[#This Row],[Bonus]]</f>
        <v>61819</v>
      </c>
      <c r="K3976">
        <v>69</v>
      </c>
      <c r="L3976">
        <v>81</v>
      </c>
      <c r="M3976" t="s">
        <v>23</v>
      </c>
      <c r="N3976">
        <v>106</v>
      </c>
    </row>
    <row r="3977" spans="1:14" x14ac:dyDescent="0.35">
      <c r="A3977" t="s">
        <v>4046</v>
      </c>
      <c r="B3977" t="s">
        <v>87</v>
      </c>
      <c r="C3977" t="s">
        <v>21</v>
      </c>
      <c r="D3977" t="s">
        <v>40</v>
      </c>
      <c r="E3977" t="s">
        <v>22</v>
      </c>
      <c r="F3977" s="2">
        <v>43808</v>
      </c>
      <c r="G3977" s="2">
        <v>38456</v>
      </c>
      <c r="H3977" s="4">
        <v>43785</v>
      </c>
      <c r="I3977" s="4">
        <v>18013</v>
      </c>
      <c r="J3977" s="4">
        <f>Table1[[#This Row],[Basic Salary]]+Table1[[#This Row],[Bonus]]</f>
        <v>61798</v>
      </c>
      <c r="K3977">
        <v>68</v>
      </c>
      <c r="L3977">
        <v>63</v>
      </c>
      <c r="M3977" t="s">
        <v>18</v>
      </c>
      <c r="N3977">
        <v>104</v>
      </c>
    </row>
    <row r="3978" spans="1:14" x14ac:dyDescent="0.35">
      <c r="A3978" t="s">
        <v>1277</v>
      </c>
      <c r="B3978" t="s">
        <v>20</v>
      </c>
      <c r="C3978" t="s">
        <v>15</v>
      </c>
      <c r="D3978" t="s">
        <v>25</v>
      </c>
      <c r="E3978" t="s">
        <v>51</v>
      </c>
      <c r="F3978" s="2">
        <v>43226</v>
      </c>
      <c r="G3978" s="2">
        <v>30874</v>
      </c>
      <c r="H3978" s="4">
        <v>40456</v>
      </c>
      <c r="I3978" s="4">
        <v>21341</v>
      </c>
      <c r="J3978" s="4">
        <f>Table1[[#This Row],[Basic Salary]]+Table1[[#This Row],[Bonus]]</f>
        <v>61797</v>
      </c>
      <c r="K3978">
        <v>74</v>
      </c>
      <c r="L3978">
        <v>43</v>
      </c>
      <c r="M3978" t="s">
        <v>23</v>
      </c>
      <c r="N3978">
        <v>118</v>
      </c>
    </row>
    <row r="3979" spans="1:14" x14ac:dyDescent="0.35">
      <c r="A3979" t="s">
        <v>4674</v>
      </c>
      <c r="B3979" t="s">
        <v>85</v>
      </c>
      <c r="C3979" t="s">
        <v>21</v>
      </c>
      <c r="D3979" t="s">
        <v>81</v>
      </c>
      <c r="E3979" t="s">
        <v>26</v>
      </c>
      <c r="F3979" s="2">
        <v>43805</v>
      </c>
      <c r="G3979" s="2">
        <v>32773</v>
      </c>
      <c r="H3979" s="4">
        <v>34746</v>
      </c>
      <c r="I3979" s="4">
        <v>27046</v>
      </c>
      <c r="J3979" s="4">
        <f>Table1[[#This Row],[Basic Salary]]+Table1[[#This Row],[Bonus]]</f>
        <v>61792</v>
      </c>
      <c r="K3979">
        <v>73</v>
      </c>
      <c r="L3979">
        <v>68</v>
      </c>
      <c r="M3979" t="s">
        <v>53</v>
      </c>
      <c r="N3979">
        <v>116</v>
      </c>
    </row>
    <row r="3980" spans="1:14" x14ac:dyDescent="0.35">
      <c r="A3980" t="s">
        <v>3172</v>
      </c>
      <c r="B3980" t="s">
        <v>57</v>
      </c>
      <c r="C3980" t="s">
        <v>15</v>
      </c>
      <c r="D3980" t="s">
        <v>33</v>
      </c>
      <c r="E3980" t="s">
        <v>51</v>
      </c>
      <c r="F3980" s="2">
        <v>45695</v>
      </c>
      <c r="G3980" s="2">
        <v>29247</v>
      </c>
      <c r="H3980" s="4">
        <v>39520</v>
      </c>
      <c r="I3980" s="4">
        <v>22266</v>
      </c>
      <c r="J3980" s="4">
        <f>Table1[[#This Row],[Basic Salary]]+Table1[[#This Row],[Bonus]]</f>
        <v>61786</v>
      </c>
      <c r="K3980">
        <v>73</v>
      </c>
      <c r="L3980">
        <v>49</v>
      </c>
      <c r="M3980" t="s">
        <v>37</v>
      </c>
      <c r="N3980">
        <v>112</v>
      </c>
    </row>
    <row r="3981" spans="1:14" x14ac:dyDescent="0.35">
      <c r="A3981" t="s">
        <v>1166</v>
      </c>
      <c r="B3981" t="s">
        <v>75</v>
      </c>
      <c r="C3981" t="s">
        <v>21</v>
      </c>
      <c r="D3981" t="s">
        <v>33</v>
      </c>
      <c r="E3981" t="s">
        <v>22</v>
      </c>
      <c r="F3981" s="2">
        <v>44547</v>
      </c>
      <c r="G3981" s="2">
        <v>39770</v>
      </c>
      <c r="H3981" s="4">
        <v>32478</v>
      </c>
      <c r="I3981" s="4">
        <v>29282</v>
      </c>
      <c r="J3981" s="4">
        <f>Table1[[#This Row],[Basic Salary]]+Table1[[#This Row],[Bonus]]</f>
        <v>61760</v>
      </c>
      <c r="K3981">
        <v>75</v>
      </c>
      <c r="L3981">
        <v>84</v>
      </c>
      <c r="M3981" t="s">
        <v>34</v>
      </c>
      <c r="N3981">
        <v>118</v>
      </c>
    </row>
    <row r="3982" spans="1:14" x14ac:dyDescent="0.35">
      <c r="A3982" t="s">
        <v>519</v>
      </c>
      <c r="B3982" t="s">
        <v>29</v>
      </c>
      <c r="C3982" t="s">
        <v>15</v>
      </c>
      <c r="D3982" t="s">
        <v>16</v>
      </c>
      <c r="E3982" t="s">
        <v>65</v>
      </c>
      <c r="F3982" s="2">
        <v>44753</v>
      </c>
      <c r="G3982" s="2">
        <v>38515</v>
      </c>
      <c r="H3982" s="4">
        <v>32128</v>
      </c>
      <c r="I3982" s="4">
        <v>29610</v>
      </c>
      <c r="J3982" s="4">
        <f>Table1[[#This Row],[Basic Salary]]+Table1[[#This Row],[Bonus]]</f>
        <v>61738</v>
      </c>
      <c r="K3982">
        <v>95</v>
      </c>
      <c r="L3982">
        <v>69</v>
      </c>
      <c r="M3982" t="s">
        <v>18</v>
      </c>
      <c r="N3982">
        <v>118</v>
      </c>
    </row>
    <row r="3983" spans="1:14" x14ac:dyDescent="0.35">
      <c r="A3983" t="s">
        <v>2167</v>
      </c>
      <c r="B3983" t="s">
        <v>60</v>
      </c>
      <c r="C3983" t="s">
        <v>15</v>
      </c>
      <c r="D3983" t="s">
        <v>43</v>
      </c>
      <c r="E3983" t="s">
        <v>51</v>
      </c>
      <c r="F3983" s="2">
        <v>42923</v>
      </c>
      <c r="G3983" s="2">
        <v>31384</v>
      </c>
      <c r="H3983" s="4">
        <v>34311</v>
      </c>
      <c r="I3983" s="4">
        <v>27406</v>
      </c>
      <c r="J3983" s="4">
        <f>Table1[[#This Row],[Basic Salary]]+Table1[[#This Row],[Bonus]]</f>
        <v>61717</v>
      </c>
      <c r="K3983">
        <v>61</v>
      </c>
      <c r="L3983">
        <v>81</v>
      </c>
      <c r="M3983" t="s">
        <v>37</v>
      </c>
      <c r="N3983">
        <v>120</v>
      </c>
    </row>
    <row r="3984" spans="1:14" x14ac:dyDescent="0.35">
      <c r="A3984" t="s">
        <v>2410</v>
      </c>
      <c r="B3984" t="s">
        <v>48</v>
      </c>
      <c r="C3984" t="s">
        <v>15</v>
      </c>
      <c r="D3984" t="s">
        <v>25</v>
      </c>
      <c r="E3984" t="s">
        <v>65</v>
      </c>
      <c r="F3984" s="2">
        <v>43931</v>
      </c>
      <c r="G3984" s="2">
        <v>35921</v>
      </c>
      <c r="H3984" s="4">
        <v>35341</v>
      </c>
      <c r="I3984" s="4">
        <v>26349</v>
      </c>
      <c r="J3984" s="4">
        <f>Table1[[#This Row],[Basic Salary]]+Table1[[#This Row],[Bonus]]</f>
        <v>61690</v>
      </c>
      <c r="K3984">
        <v>89</v>
      </c>
      <c r="L3984">
        <v>78</v>
      </c>
      <c r="M3984" t="s">
        <v>34</v>
      </c>
      <c r="N3984">
        <v>110</v>
      </c>
    </row>
    <row r="3985" spans="1:14" x14ac:dyDescent="0.35">
      <c r="A3985" t="s">
        <v>688</v>
      </c>
      <c r="B3985" t="s">
        <v>20</v>
      </c>
      <c r="C3985" t="s">
        <v>21</v>
      </c>
      <c r="D3985" t="s">
        <v>16</v>
      </c>
      <c r="E3985" t="s">
        <v>30</v>
      </c>
      <c r="F3985" s="2">
        <v>43965</v>
      </c>
      <c r="G3985" s="2">
        <v>36777</v>
      </c>
      <c r="H3985" s="4">
        <v>47387</v>
      </c>
      <c r="I3985" s="4">
        <v>14249</v>
      </c>
      <c r="J3985" s="4">
        <f>Table1[[#This Row],[Basic Salary]]+Table1[[#This Row],[Bonus]]</f>
        <v>61636</v>
      </c>
      <c r="K3985">
        <v>82</v>
      </c>
      <c r="L3985">
        <v>78</v>
      </c>
      <c r="M3985" t="s">
        <v>23</v>
      </c>
      <c r="N3985">
        <v>105</v>
      </c>
    </row>
    <row r="3986" spans="1:14" x14ac:dyDescent="0.35">
      <c r="A3986" t="s">
        <v>492</v>
      </c>
      <c r="B3986" t="s">
        <v>29</v>
      </c>
      <c r="C3986" t="s">
        <v>21</v>
      </c>
      <c r="D3986" t="s">
        <v>81</v>
      </c>
      <c r="E3986" t="s">
        <v>30</v>
      </c>
      <c r="F3986" s="2">
        <v>43859</v>
      </c>
      <c r="G3986" s="2">
        <v>31406</v>
      </c>
      <c r="H3986" s="4">
        <v>43111</v>
      </c>
      <c r="I3986" s="4">
        <v>18524</v>
      </c>
      <c r="J3986" s="4">
        <f>Table1[[#This Row],[Basic Salary]]+Table1[[#This Row],[Bonus]]</f>
        <v>61635</v>
      </c>
      <c r="K3986">
        <v>98</v>
      </c>
      <c r="L3986">
        <v>84</v>
      </c>
      <c r="M3986" t="s">
        <v>18</v>
      </c>
      <c r="N3986">
        <v>117</v>
      </c>
    </row>
    <row r="3987" spans="1:14" x14ac:dyDescent="0.35">
      <c r="A3987" t="s">
        <v>1845</v>
      </c>
      <c r="B3987" t="s">
        <v>129</v>
      </c>
      <c r="C3987" t="s">
        <v>15</v>
      </c>
      <c r="D3987" t="s">
        <v>81</v>
      </c>
      <c r="E3987" t="s">
        <v>30</v>
      </c>
      <c r="F3987" s="2">
        <v>43557</v>
      </c>
      <c r="G3987" s="2">
        <v>40233</v>
      </c>
      <c r="H3987" s="4">
        <v>40093</v>
      </c>
      <c r="I3987" s="4">
        <v>21515</v>
      </c>
      <c r="J3987" s="4">
        <f>Table1[[#This Row],[Basic Salary]]+Table1[[#This Row],[Bonus]]</f>
        <v>61608</v>
      </c>
      <c r="K3987">
        <v>78</v>
      </c>
      <c r="L3987">
        <v>88</v>
      </c>
      <c r="M3987" t="s">
        <v>31</v>
      </c>
      <c r="N3987">
        <v>109</v>
      </c>
    </row>
    <row r="3988" spans="1:14" x14ac:dyDescent="0.35">
      <c r="A3988" t="s">
        <v>4854</v>
      </c>
      <c r="B3988" t="s">
        <v>77</v>
      </c>
      <c r="C3988" t="s">
        <v>15</v>
      </c>
      <c r="D3988" t="s">
        <v>40</v>
      </c>
      <c r="E3988" t="s">
        <v>26</v>
      </c>
      <c r="F3988" s="2">
        <v>44872</v>
      </c>
      <c r="G3988" s="2">
        <v>39460</v>
      </c>
      <c r="H3988" s="4">
        <v>44057</v>
      </c>
      <c r="I3988" s="4">
        <v>17539</v>
      </c>
      <c r="J3988" s="4">
        <f>Table1[[#This Row],[Basic Salary]]+Table1[[#This Row],[Bonus]]</f>
        <v>61596</v>
      </c>
      <c r="K3988">
        <v>95</v>
      </c>
      <c r="L3988">
        <v>76</v>
      </c>
      <c r="M3988" t="s">
        <v>23</v>
      </c>
      <c r="N3988">
        <v>109</v>
      </c>
    </row>
    <row r="3989" spans="1:14" x14ac:dyDescent="0.35">
      <c r="A3989" t="s">
        <v>2487</v>
      </c>
      <c r="B3989" t="s">
        <v>50</v>
      </c>
      <c r="C3989" t="s">
        <v>15</v>
      </c>
      <c r="D3989" t="s">
        <v>40</v>
      </c>
      <c r="E3989" t="s">
        <v>17</v>
      </c>
      <c r="F3989" s="2">
        <v>44965</v>
      </c>
      <c r="G3989" s="2">
        <v>30223</v>
      </c>
      <c r="H3989" s="4">
        <v>53378</v>
      </c>
      <c r="I3989" s="4">
        <v>8201</v>
      </c>
      <c r="J3989" s="4">
        <f>Table1[[#This Row],[Basic Salary]]+Table1[[#This Row],[Bonus]]</f>
        <v>61579</v>
      </c>
      <c r="K3989">
        <v>91</v>
      </c>
      <c r="L3989">
        <v>60</v>
      </c>
      <c r="M3989" t="s">
        <v>31</v>
      </c>
      <c r="N3989">
        <v>108</v>
      </c>
    </row>
    <row r="3990" spans="1:14" x14ac:dyDescent="0.35">
      <c r="A3990" t="s">
        <v>1408</v>
      </c>
      <c r="B3990" t="s">
        <v>36</v>
      </c>
      <c r="C3990" t="s">
        <v>15</v>
      </c>
      <c r="D3990" t="s">
        <v>33</v>
      </c>
      <c r="E3990" t="s">
        <v>26</v>
      </c>
      <c r="F3990" s="2">
        <v>45296</v>
      </c>
      <c r="G3990" s="2">
        <v>29421</v>
      </c>
      <c r="H3990" s="4">
        <v>46087</v>
      </c>
      <c r="I3990" s="4">
        <v>15453</v>
      </c>
      <c r="J3990" s="4">
        <f>Table1[[#This Row],[Basic Salary]]+Table1[[#This Row],[Bonus]]</f>
        <v>61540</v>
      </c>
      <c r="K3990">
        <v>68</v>
      </c>
      <c r="L3990">
        <v>76</v>
      </c>
      <c r="M3990" t="s">
        <v>23</v>
      </c>
      <c r="N3990">
        <v>113</v>
      </c>
    </row>
    <row r="3991" spans="1:14" x14ac:dyDescent="0.35">
      <c r="A3991" t="s">
        <v>1200</v>
      </c>
      <c r="B3991" t="s">
        <v>36</v>
      </c>
      <c r="C3991" t="s">
        <v>15</v>
      </c>
      <c r="D3991" t="s">
        <v>25</v>
      </c>
      <c r="E3991" t="s">
        <v>22</v>
      </c>
      <c r="F3991" s="2">
        <v>43346</v>
      </c>
      <c r="G3991" s="2">
        <v>31491</v>
      </c>
      <c r="H3991" s="4">
        <v>53804</v>
      </c>
      <c r="I3991" s="4">
        <v>7734</v>
      </c>
      <c r="J3991" s="4">
        <f>Table1[[#This Row],[Basic Salary]]+Table1[[#This Row],[Bonus]]</f>
        <v>61538</v>
      </c>
      <c r="K3991">
        <v>68</v>
      </c>
      <c r="L3991">
        <v>57</v>
      </c>
      <c r="M3991" t="s">
        <v>31</v>
      </c>
      <c r="N3991">
        <v>116</v>
      </c>
    </row>
    <row r="3992" spans="1:14" x14ac:dyDescent="0.35">
      <c r="A3992" t="s">
        <v>3891</v>
      </c>
      <c r="B3992" t="s">
        <v>39</v>
      </c>
      <c r="C3992" t="s">
        <v>21</v>
      </c>
      <c r="D3992" t="s">
        <v>46</v>
      </c>
      <c r="E3992" t="s">
        <v>17</v>
      </c>
      <c r="F3992" s="2">
        <v>44457</v>
      </c>
      <c r="G3992" s="2">
        <v>32540</v>
      </c>
      <c r="H3992" s="4">
        <v>48622</v>
      </c>
      <c r="I3992" s="4">
        <v>12894</v>
      </c>
      <c r="J3992" s="4">
        <f>Table1[[#This Row],[Basic Salary]]+Table1[[#This Row],[Bonus]]</f>
        <v>61516</v>
      </c>
      <c r="K3992">
        <v>83</v>
      </c>
      <c r="L3992">
        <v>91</v>
      </c>
      <c r="M3992" t="s">
        <v>34</v>
      </c>
      <c r="N3992">
        <v>107</v>
      </c>
    </row>
    <row r="3993" spans="1:14" x14ac:dyDescent="0.35">
      <c r="A3993" t="s">
        <v>4994</v>
      </c>
      <c r="B3993" t="s">
        <v>36</v>
      </c>
      <c r="C3993" t="s">
        <v>21</v>
      </c>
      <c r="D3993" t="s">
        <v>43</v>
      </c>
      <c r="E3993" t="s">
        <v>65</v>
      </c>
      <c r="F3993" s="2">
        <v>45390</v>
      </c>
      <c r="G3993" s="2">
        <v>40303</v>
      </c>
      <c r="H3993" s="4">
        <v>42810</v>
      </c>
      <c r="I3993" s="4">
        <v>18699</v>
      </c>
      <c r="J3993" s="4">
        <f>Table1[[#This Row],[Basic Salary]]+Table1[[#This Row],[Bonus]]</f>
        <v>61509</v>
      </c>
      <c r="K3993">
        <v>69</v>
      </c>
      <c r="L3993">
        <v>88</v>
      </c>
      <c r="M3993" t="s">
        <v>37</v>
      </c>
      <c r="N3993">
        <v>103</v>
      </c>
    </row>
    <row r="3994" spans="1:14" x14ac:dyDescent="0.35">
      <c r="A3994" t="s">
        <v>5024</v>
      </c>
      <c r="B3994" t="s">
        <v>62</v>
      </c>
      <c r="C3994" t="s">
        <v>15</v>
      </c>
      <c r="D3994" t="s">
        <v>46</v>
      </c>
      <c r="E3994" t="s">
        <v>51</v>
      </c>
      <c r="F3994" s="2">
        <v>44678</v>
      </c>
      <c r="G3994" s="2">
        <v>38396</v>
      </c>
      <c r="H3994" s="4">
        <v>36923</v>
      </c>
      <c r="I3994" s="4">
        <v>24554</v>
      </c>
      <c r="J3994" s="4">
        <f>Table1[[#This Row],[Basic Salary]]+Table1[[#This Row],[Bonus]]</f>
        <v>61477</v>
      </c>
      <c r="K3994">
        <v>79</v>
      </c>
      <c r="L3994">
        <v>40</v>
      </c>
      <c r="M3994" t="s">
        <v>53</v>
      </c>
      <c r="N3994">
        <v>109</v>
      </c>
    </row>
    <row r="3995" spans="1:14" x14ac:dyDescent="0.35">
      <c r="A3995" t="s">
        <v>3469</v>
      </c>
      <c r="B3995" t="s">
        <v>89</v>
      </c>
      <c r="C3995" t="s">
        <v>15</v>
      </c>
      <c r="D3995" t="s">
        <v>40</v>
      </c>
      <c r="E3995" t="s">
        <v>51</v>
      </c>
      <c r="F3995" s="2">
        <v>42646</v>
      </c>
      <c r="G3995" s="2">
        <v>31655</v>
      </c>
      <c r="H3995" s="4">
        <v>50001</v>
      </c>
      <c r="I3995" s="4">
        <v>11467</v>
      </c>
      <c r="J3995" s="4">
        <f>Table1[[#This Row],[Basic Salary]]+Table1[[#This Row],[Bonus]]</f>
        <v>61468</v>
      </c>
      <c r="K3995">
        <v>92</v>
      </c>
      <c r="L3995">
        <v>60</v>
      </c>
      <c r="M3995" t="s">
        <v>31</v>
      </c>
      <c r="N3995">
        <v>101</v>
      </c>
    </row>
    <row r="3996" spans="1:14" x14ac:dyDescent="0.35">
      <c r="A3996" t="s">
        <v>3256</v>
      </c>
      <c r="B3996" t="s">
        <v>14</v>
      </c>
      <c r="C3996" t="s">
        <v>21</v>
      </c>
      <c r="D3996" t="s">
        <v>33</v>
      </c>
      <c r="E3996" t="s">
        <v>17</v>
      </c>
      <c r="F3996" s="2">
        <v>44742</v>
      </c>
      <c r="G3996" s="2">
        <v>33041</v>
      </c>
      <c r="H3996" s="4">
        <v>35489</v>
      </c>
      <c r="I3996" s="4">
        <v>25940</v>
      </c>
      <c r="J3996" s="4">
        <f>Table1[[#This Row],[Basic Salary]]+Table1[[#This Row],[Bonus]]</f>
        <v>61429</v>
      </c>
      <c r="K3996">
        <v>90</v>
      </c>
      <c r="L3996">
        <v>88</v>
      </c>
      <c r="M3996" t="s">
        <v>37</v>
      </c>
      <c r="N3996">
        <v>102</v>
      </c>
    </row>
    <row r="3997" spans="1:14" x14ac:dyDescent="0.35">
      <c r="A3997" t="s">
        <v>3269</v>
      </c>
      <c r="B3997" t="s">
        <v>42</v>
      </c>
      <c r="C3997" t="s">
        <v>15</v>
      </c>
      <c r="D3997" t="s">
        <v>40</v>
      </c>
      <c r="E3997" t="s">
        <v>51</v>
      </c>
      <c r="F3997" s="2">
        <v>45965</v>
      </c>
      <c r="G3997" s="2">
        <v>39922</v>
      </c>
      <c r="H3997" s="4">
        <v>47010</v>
      </c>
      <c r="I3997" s="4">
        <v>14418</v>
      </c>
      <c r="J3997" s="4">
        <f>Table1[[#This Row],[Basic Salary]]+Table1[[#This Row],[Bonus]]</f>
        <v>61428</v>
      </c>
      <c r="K3997">
        <v>72</v>
      </c>
      <c r="L3997">
        <v>50</v>
      </c>
      <c r="M3997" t="s">
        <v>37</v>
      </c>
      <c r="N3997">
        <v>107</v>
      </c>
    </row>
    <row r="3998" spans="1:14" x14ac:dyDescent="0.35">
      <c r="A3998" t="s">
        <v>4176</v>
      </c>
      <c r="B3998" t="s">
        <v>42</v>
      </c>
      <c r="C3998" t="s">
        <v>15</v>
      </c>
      <c r="D3998" t="s">
        <v>25</v>
      </c>
      <c r="E3998" t="s">
        <v>22</v>
      </c>
      <c r="F3998" s="2">
        <v>42319</v>
      </c>
      <c r="G3998" s="2">
        <v>35537</v>
      </c>
      <c r="H3998" s="4">
        <v>53188</v>
      </c>
      <c r="I3998" s="4">
        <v>8139</v>
      </c>
      <c r="J3998" s="4">
        <f>Table1[[#This Row],[Basic Salary]]+Table1[[#This Row],[Bonus]]</f>
        <v>61327</v>
      </c>
      <c r="K3998">
        <v>92</v>
      </c>
      <c r="L3998">
        <v>88</v>
      </c>
      <c r="M3998" t="s">
        <v>31</v>
      </c>
      <c r="N3998">
        <v>106</v>
      </c>
    </row>
    <row r="3999" spans="1:14" x14ac:dyDescent="0.35">
      <c r="A3999" t="s">
        <v>994</v>
      </c>
      <c r="B3999" t="s">
        <v>87</v>
      </c>
      <c r="C3999" t="s">
        <v>21</v>
      </c>
      <c r="D3999" t="s">
        <v>40</v>
      </c>
      <c r="E3999" t="s">
        <v>17</v>
      </c>
      <c r="F3999" s="2">
        <v>42286</v>
      </c>
      <c r="G3999" s="2">
        <v>35594</v>
      </c>
      <c r="H3999" s="4">
        <v>52063</v>
      </c>
      <c r="I3999" s="4">
        <v>9257</v>
      </c>
      <c r="J3999" s="4">
        <f>Table1[[#This Row],[Basic Salary]]+Table1[[#This Row],[Bonus]]</f>
        <v>61320</v>
      </c>
      <c r="K3999">
        <v>73</v>
      </c>
      <c r="L3999">
        <v>59</v>
      </c>
      <c r="M3999" t="s">
        <v>27</v>
      </c>
      <c r="N3999">
        <v>116</v>
      </c>
    </row>
    <row r="4000" spans="1:14" x14ac:dyDescent="0.35">
      <c r="A4000" t="s">
        <v>372</v>
      </c>
      <c r="B4000" t="s">
        <v>14</v>
      </c>
      <c r="C4000" t="s">
        <v>15</v>
      </c>
      <c r="D4000" t="s">
        <v>40</v>
      </c>
      <c r="E4000" t="s">
        <v>51</v>
      </c>
      <c r="F4000" s="2">
        <v>44817</v>
      </c>
      <c r="G4000" s="2">
        <v>36469</v>
      </c>
      <c r="H4000" s="4">
        <v>53474</v>
      </c>
      <c r="I4000" s="4">
        <v>7840</v>
      </c>
      <c r="J4000" s="4">
        <f>Table1[[#This Row],[Basic Salary]]+Table1[[#This Row],[Bonus]]</f>
        <v>61314</v>
      </c>
      <c r="K4000">
        <v>66</v>
      </c>
      <c r="L4000">
        <v>48</v>
      </c>
      <c r="M4000" t="s">
        <v>34</v>
      </c>
      <c r="N4000">
        <v>104</v>
      </c>
    </row>
    <row r="4001" spans="1:14" x14ac:dyDescent="0.35">
      <c r="A4001" t="s">
        <v>4335</v>
      </c>
      <c r="B4001" t="s">
        <v>14</v>
      </c>
      <c r="C4001" t="s">
        <v>21</v>
      </c>
      <c r="D4001" t="s">
        <v>33</v>
      </c>
      <c r="E4001" t="s">
        <v>65</v>
      </c>
      <c r="F4001" s="2">
        <v>44948</v>
      </c>
      <c r="G4001" s="2">
        <v>40052</v>
      </c>
      <c r="H4001" s="4">
        <v>31563</v>
      </c>
      <c r="I4001" s="4">
        <v>29741</v>
      </c>
      <c r="J4001" s="4">
        <f>Table1[[#This Row],[Basic Salary]]+Table1[[#This Row],[Bonus]]</f>
        <v>61304</v>
      </c>
      <c r="K4001">
        <v>82</v>
      </c>
      <c r="L4001">
        <v>73</v>
      </c>
      <c r="M4001" t="s">
        <v>23</v>
      </c>
      <c r="N4001">
        <v>114</v>
      </c>
    </row>
    <row r="4002" spans="1:14" x14ac:dyDescent="0.35">
      <c r="A4002" t="s">
        <v>4019</v>
      </c>
      <c r="B4002" t="s">
        <v>71</v>
      </c>
      <c r="C4002" t="s">
        <v>21</v>
      </c>
      <c r="D4002" t="s">
        <v>40</v>
      </c>
      <c r="E4002" t="s">
        <v>22</v>
      </c>
      <c r="F4002" s="2">
        <v>42950</v>
      </c>
      <c r="G4002" s="2">
        <v>33189</v>
      </c>
      <c r="H4002" s="4">
        <v>45582</v>
      </c>
      <c r="I4002" s="4">
        <v>15692</v>
      </c>
      <c r="J4002" s="4">
        <f>Table1[[#This Row],[Basic Salary]]+Table1[[#This Row],[Bonus]]</f>
        <v>61274</v>
      </c>
      <c r="K4002">
        <v>89</v>
      </c>
      <c r="L4002">
        <v>89</v>
      </c>
      <c r="M4002" t="s">
        <v>53</v>
      </c>
      <c r="N4002">
        <v>110</v>
      </c>
    </row>
    <row r="4003" spans="1:14" x14ac:dyDescent="0.35">
      <c r="A4003" t="s">
        <v>3594</v>
      </c>
      <c r="B4003" t="s">
        <v>36</v>
      </c>
      <c r="C4003" t="s">
        <v>21</v>
      </c>
      <c r="D4003" t="s">
        <v>25</v>
      </c>
      <c r="E4003" t="s">
        <v>65</v>
      </c>
      <c r="F4003" s="2">
        <v>42313</v>
      </c>
      <c r="G4003" s="2">
        <v>35403</v>
      </c>
      <c r="H4003" s="4">
        <v>52389</v>
      </c>
      <c r="I4003" s="4">
        <v>8855</v>
      </c>
      <c r="J4003" s="4">
        <f>Table1[[#This Row],[Basic Salary]]+Table1[[#This Row],[Bonus]]</f>
        <v>61244</v>
      </c>
      <c r="K4003">
        <v>85</v>
      </c>
      <c r="L4003">
        <v>41</v>
      </c>
      <c r="M4003" t="s">
        <v>34</v>
      </c>
      <c r="N4003">
        <v>107</v>
      </c>
    </row>
    <row r="4004" spans="1:14" x14ac:dyDescent="0.35">
      <c r="A4004" t="s">
        <v>4841</v>
      </c>
      <c r="B4004" t="s">
        <v>57</v>
      </c>
      <c r="C4004" t="s">
        <v>21</v>
      </c>
      <c r="D4004" t="s">
        <v>25</v>
      </c>
      <c r="E4004" t="s">
        <v>17</v>
      </c>
      <c r="F4004" s="2">
        <v>45098</v>
      </c>
      <c r="G4004" s="2">
        <v>38454</v>
      </c>
      <c r="H4004" s="4">
        <v>55335</v>
      </c>
      <c r="I4004" s="4">
        <v>5895</v>
      </c>
      <c r="J4004" s="4">
        <f>Table1[[#This Row],[Basic Salary]]+Table1[[#This Row],[Bonus]]</f>
        <v>61230</v>
      </c>
      <c r="K4004">
        <v>60</v>
      </c>
      <c r="L4004">
        <v>57</v>
      </c>
      <c r="M4004" t="s">
        <v>27</v>
      </c>
      <c r="N4004">
        <v>102</v>
      </c>
    </row>
    <row r="4005" spans="1:14" x14ac:dyDescent="0.35">
      <c r="A4005" t="s">
        <v>1726</v>
      </c>
      <c r="B4005" t="s">
        <v>45</v>
      </c>
      <c r="C4005" t="s">
        <v>15</v>
      </c>
      <c r="D4005" t="s">
        <v>46</v>
      </c>
      <c r="E4005" t="s">
        <v>22</v>
      </c>
      <c r="F4005" s="2">
        <v>43567</v>
      </c>
      <c r="G4005" s="2">
        <v>35194</v>
      </c>
      <c r="H4005" s="4">
        <v>31288</v>
      </c>
      <c r="I4005" s="4">
        <v>29926</v>
      </c>
      <c r="J4005" s="4">
        <f>Table1[[#This Row],[Basic Salary]]+Table1[[#This Row],[Bonus]]</f>
        <v>61214</v>
      </c>
      <c r="K4005">
        <v>74</v>
      </c>
      <c r="L4005">
        <v>45</v>
      </c>
      <c r="M4005" t="s">
        <v>18</v>
      </c>
      <c r="N4005">
        <v>106</v>
      </c>
    </row>
    <row r="4006" spans="1:14" x14ac:dyDescent="0.35">
      <c r="A4006" t="s">
        <v>2157</v>
      </c>
      <c r="B4006" t="s">
        <v>71</v>
      </c>
      <c r="C4006" t="s">
        <v>21</v>
      </c>
      <c r="D4006" t="s">
        <v>43</v>
      </c>
      <c r="E4006" t="s">
        <v>51</v>
      </c>
      <c r="F4006" s="2">
        <v>42187</v>
      </c>
      <c r="G4006" s="2">
        <v>40834</v>
      </c>
      <c r="H4006" s="4">
        <v>31598</v>
      </c>
      <c r="I4006" s="4">
        <v>29589</v>
      </c>
      <c r="J4006" s="4">
        <f>Table1[[#This Row],[Basic Salary]]+Table1[[#This Row],[Bonus]]</f>
        <v>61187</v>
      </c>
      <c r="K4006">
        <v>81</v>
      </c>
      <c r="L4006">
        <v>98</v>
      </c>
      <c r="M4006" t="s">
        <v>37</v>
      </c>
      <c r="N4006">
        <v>116</v>
      </c>
    </row>
    <row r="4007" spans="1:14" x14ac:dyDescent="0.35">
      <c r="A4007" t="s">
        <v>208</v>
      </c>
      <c r="B4007" t="s">
        <v>75</v>
      </c>
      <c r="C4007" t="s">
        <v>21</v>
      </c>
      <c r="D4007" t="s">
        <v>16</v>
      </c>
      <c r="E4007" t="s">
        <v>22</v>
      </c>
      <c r="F4007" s="2">
        <v>43515</v>
      </c>
      <c r="G4007" s="2">
        <v>33924</v>
      </c>
      <c r="H4007" s="4">
        <v>35057</v>
      </c>
      <c r="I4007" s="4">
        <v>26124</v>
      </c>
      <c r="J4007" s="4">
        <f>Table1[[#This Row],[Basic Salary]]+Table1[[#This Row],[Bonus]]</f>
        <v>61181</v>
      </c>
      <c r="K4007">
        <v>65</v>
      </c>
      <c r="L4007">
        <v>79</v>
      </c>
      <c r="M4007" t="s">
        <v>23</v>
      </c>
      <c r="N4007">
        <v>117</v>
      </c>
    </row>
    <row r="4008" spans="1:14" x14ac:dyDescent="0.35">
      <c r="A4008" t="s">
        <v>2155</v>
      </c>
      <c r="B4008" t="s">
        <v>42</v>
      </c>
      <c r="C4008" t="s">
        <v>21</v>
      </c>
      <c r="D4008" t="s">
        <v>43</v>
      </c>
      <c r="E4008" t="s">
        <v>22</v>
      </c>
      <c r="F4008" s="2">
        <v>43781</v>
      </c>
      <c r="G4008" s="2">
        <v>30964</v>
      </c>
      <c r="H4008" s="4">
        <v>39688</v>
      </c>
      <c r="I4008" s="4">
        <v>21486</v>
      </c>
      <c r="J4008" s="4">
        <f>Table1[[#This Row],[Basic Salary]]+Table1[[#This Row],[Bonus]]</f>
        <v>61174</v>
      </c>
      <c r="K4008">
        <v>87</v>
      </c>
      <c r="L4008">
        <v>53</v>
      </c>
      <c r="M4008" t="s">
        <v>23</v>
      </c>
      <c r="N4008">
        <v>112</v>
      </c>
    </row>
    <row r="4009" spans="1:14" x14ac:dyDescent="0.35">
      <c r="A4009" t="s">
        <v>2459</v>
      </c>
      <c r="B4009" t="s">
        <v>14</v>
      </c>
      <c r="C4009" t="s">
        <v>21</v>
      </c>
      <c r="D4009" t="s">
        <v>16</v>
      </c>
      <c r="E4009" t="s">
        <v>22</v>
      </c>
      <c r="F4009" s="2">
        <v>42834</v>
      </c>
      <c r="G4009" s="2">
        <v>31894</v>
      </c>
      <c r="H4009" s="4">
        <v>33189</v>
      </c>
      <c r="I4009" s="4">
        <v>27900</v>
      </c>
      <c r="J4009" s="4">
        <f>Table1[[#This Row],[Basic Salary]]+Table1[[#This Row],[Bonus]]</f>
        <v>61089</v>
      </c>
      <c r="K4009">
        <v>72</v>
      </c>
      <c r="L4009">
        <v>46</v>
      </c>
      <c r="M4009" t="s">
        <v>23</v>
      </c>
      <c r="N4009">
        <v>115</v>
      </c>
    </row>
    <row r="4010" spans="1:14" x14ac:dyDescent="0.35">
      <c r="A4010" t="s">
        <v>2196</v>
      </c>
      <c r="B4010" t="s">
        <v>60</v>
      </c>
      <c r="C4010" t="s">
        <v>21</v>
      </c>
      <c r="D4010" t="s">
        <v>40</v>
      </c>
      <c r="E4010" t="s">
        <v>17</v>
      </c>
      <c r="F4010" s="2">
        <v>43331</v>
      </c>
      <c r="G4010" s="2">
        <v>35884</v>
      </c>
      <c r="H4010" s="4">
        <v>49680</v>
      </c>
      <c r="I4010" s="4">
        <v>11389</v>
      </c>
      <c r="J4010" s="4">
        <f>Table1[[#This Row],[Basic Salary]]+Table1[[#This Row],[Bonus]]</f>
        <v>61069</v>
      </c>
      <c r="K4010">
        <v>89</v>
      </c>
      <c r="L4010">
        <v>40</v>
      </c>
      <c r="M4010" t="s">
        <v>53</v>
      </c>
      <c r="N4010">
        <v>109</v>
      </c>
    </row>
    <row r="4011" spans="1:14" x14ac:dyDescent="0.35">
      <c r="A4011" t="s">
        <v>911</v>
      </c>
      <c r="B4011" t="s">
        <v>14</v>
      </c>
      <c r="C4011" t="s">
        <v>21</v>
      </c>
      <c r="D4011" t="s">
        <v>16</v>
      </c>
      <c r="E4011" t="s">
        <v>22</v>
      </c>
      <c r="F4011" s="2">
        <v>45103</v>
      </c>
      <c r="G4011" s="2">
        <v>39886</v>
      </c>
      <c r="H4011" s="4">
        <v>41351</v>
      </c>
      <c r="I4011" s="4">
        <v>19704</v>
      </c>
      <c r="J4011" s="4">
        <f>Table1[[#This Row],[Basic Salary]]+Table1[[#This Row],[Bonus]]</f>
        <v>61055</v>
      </c>
      <c r="K4011">
        <v>79</v>
      </c>
      <c r="L4011">
        <v>76</v>
      </c>
      <c r="M4011" t="s">
        <v>18</v>
      </c>
      <c r="N4011">
        <v>101</v>
      </c>
    </row>
    <row r="4012" spans="1:14" x14ac:dyDescent="0.35">
      <c r="A4012" t="s">
        <v>2868</v>
      </c>
      <c r="B4012" t="s">
        <v>95</v>
      </c>
      <c r="C4012" t="s">
        <v>21</v>
      </c>
      <c r="D4012" t="s">
        <v>33</v>
      </c>
      <c r="E4012" t="s">
        <v>51</v>
      </c>
      <c r="F4012" s="2">
        <v>43197</v>
      </c>
      <c r="G4012" s="2">
        <v>35100</v>
      </c>
      <c r="H4012" s="4">
        <v>48761</v>
      </c>
      <c r="I4012" s="4">
        <v>12282</v>
      </c>
      <c r="J4012" s="4">
        <f>Table1[[#This Row],[Basic Salary]]+Table1[[#This Row],[Bonus]]</f>
        <v>61043</v>
      </c>
      <c r="K4012">
        <v>65</v>
      </c>
      <c r="L4012">
        <v>60</v>
      </c>
      <c r="M4012" t="s">
        <v>18</v>
      </c>
      <c r="N4012">
        <v>118</v>
      </c>
    </row>
    <row r="4013" spans="1:14" x14ac:dyDescent="0.35">
      <c r="A4013" t="s">
        <v>2373</v>
      </c>
      <c r="B4013" t="s">
        <v>39</v>
      </c>
      <c r="C4013" t="s">
        <v>15</v>
      </c>
      <c r="D4013" t="s">
        <v>25</v>
      </c>
      <c r="E4013" t="s">
        <v>30</v>
      </c>
      <c r="F4013" s="2">
        <v>42996</v>
      </c>
      <c r="G4013" s="2">
        <v>39357</v>
      </c>
      <c r="H4013" s="4">
        <v>32910</v>
      </c>
      <c r="I4013" s="4">
        <v>28078</v>
      </c>
      <c r="J4013" s="4">
        <f>Table1[[#This Row],[Basic Salary]]+Table1[[#This Row],[Bonus]]</f>
        <v>60988</v>
      </c>
      <c r="K4013">
        <v>60</v>
      </c>
      <c r="L4013">
        <v>80</v>
      </c>
      <c r="M4013" t="s">
        <v>31</v>
      </c>
      <c r="N4013">
        <v>118</v>
      </c>
    </row>
    <row r="4014" spans="1:14" x14ac:dyDescent="0.35">
      <c r="A4014" t="s">
        <v>597</v>
      </c>
      <c r="B4014" t="s">
        <v>71</v>
      </c>
      <c r="C4014" t="s">
        <v>15</v>
      </c>
      <c r="D4014" t="s">
        <v>33</v>
      </c>
      <c r="E4014" t="s">
        <v>26</v>
      </c>
      <c r="F4014" s="2">
        <v>43334</v>
      </c>
      <c r="G4014" s="2">
        <v>29467</v>
      </c>
      <c r="H4014" s="4">
        <v>46936</v>
      </c>
      <c r="I4014" s="4">
        <v>14047</v>
      </c>
      <c r="J4014" s="4">
        <f>Table1[[#This Row],[Basic Salary]]+Table1[[#This Row],[Bonus]]</f>
        <v>60983</v>
      </c>
      <c r="K4014">
        <v>97</v>
      </c>
      <c r="L4014">
        <v>47</v>
      </c>
      <c r="M4014" t="s">
        <v>27</v>
      </c>
      <c r="N4014">
        <v>108</v>
      </c>
    </row>
    <row r="4015" spans="1:14" x14ac:dyDescent="0.35">
      <c r="A4015" t="s">
        <v>3017</v>
      </c>
      <c r="B4015" t="s">
        <v>71</v>
      </c>
      <c r="C4015" t="s">
        <v>21</v>
      </c>
      <c r="D4015" t="s">
        <v>25</v>
      </c>
      <c r="E4015" t="s">
        <v>17</v>
      </c>
      <c r="F4015" s="2">
        <v>44521</v>
      </c>
      <c r="G4015" s="2">
        <v>30587</v>
      </c>
      <c r="H4015" s="4">
        <v>32022</v>
      </c>
      <c r="I4015" s="4">
        <v>28958</v>
      </c>
      <c r="J4015" s="4">
        <f>Table1[[#This Row],[Basic Salary]]+Table1[[#This Row],[Bonus]]</f>
        <v>60980</v>
      </c>
      <c r="K4015">
        <v>92</v>
      </c>
      <c r="L4015">
        <v>71</v>
      </c>
      <c r="M4015" t="s">
        <v>37</v>
      </c>
      <c r="N4015">
        <v>120</v>
      </c>
    </row>
    <row r="4016" spans="1:14" x14ac:dyDescent="0.35">
      <c r="A4016" t="s">
        <v>736</v>
      </c>
      <c r="B4016" t="s">
        <v>20</v>
      </c>
      <c r="C4016" t="s">
        <v>15</v>
      </c>
      <c r="D4016" t="s">
        <v>16</v>
      </c>
      <c r="E4016" t="s">
        <v>26</v>
      </c>
      <c r="F4016" s="2">
        <v>44442</v>
      </c>
      <c r="G4016" s="2">
        <v>39307</v>
      </c>
      <c r="H4016" s="4">
        <v>53910</v>
      </c>
      <c r="I4016" s="4">
        <v>7067</v>
      </c>
      <c r="J4016" s="4">
        <f>Table1[[#This Row],[Basic Salary]]+Table1[[#This Row],[Bonus]]</f>
        <v>60977</v>
      </c>
      <c r="K4016">
        <v>72</v>
      </c>
      <c r="L4016">
        <v>67</v>
      </c>
      <c r="M4016" t="s">
        <v>31</v>
      </c>
      <c r="N4016">
        <v>113</v>
      </c>
    </row>
    <row r="4017" spans="1:14" x14ac:dyDescent="0.35">
      <c r="A4017" t="s">
        <v>3506</v>
      </c>
      <c r="B4017" t="s">
        <v>50</v>
      </c>
      <c r="C4017" t="s">
        <v>15</v>
      </c>
      <c r="D4017" t="s">
        <v>43</v>
      </c>
      <c r="E4017" t="s">
        <v>26</v>
      </c>
      <c r="F4017" s="2">
        <v>42016</v>
      </c>
      <c r="G4017" s="2">
        <v>40729</v>
      </c>
      <c r="H4017" s="4">
        <v>40532</v>
      </c>
      <c r="I4017" s="4">
        <v>20442</v>
      </c>
      <c r="J4017" s="4">
        <f>Table1[[#This Row],[Basic Salary]]+Table1[[#This Row],[Bonus]]</f>
        <v>60974</v>
      </c>
      <c r="K4017">
        <v>60</v>
      </c>
      <c r="L4017">
        <v>84</v>
      </c>
      <c r="M4017" t="s">
        <v>23</v>
      </c>
      <c r="N4017">
        <v>113</v>
      </c>
    </row>
    <row r="4018" spans="1:14" x14ac:dyDescent="0.35">
      <c r="A4018" t="s">
        <v>2505</v>
      </c>
      <c r="B4018" t="s">
        <v>129</v>
      </c>
      <c r="C4018" t="s">
        <v>15</v>
      </c>
      <c r="D4018" t="s">
        <v>40</v>
      </c>
      <c r="E4018" t="s">
        <v>26</v>
      </c>
      <c r="F4018" s="2">
        <v>45623</v>
      </c>
      <c r="G4018" s="2">
        <v>29537</v>
      </c>
      <c r="H4018" s="4">
        <v>53316</v>
      </c>
      <c r="I4018" s="4">
        <v>7634</v>
      </c>
      <c r="J4018" s="4">
        <f>Table1[[#This Row],[Basic Salary]]+Table1[[#This Row],[Bonus]]</f>
        <v>60950</v>
      </c>
      <c r="K4018">
        <v>85</v>
      </c>
      <c r="L4018">
        <v>99</v>
      </c>
      <c r="M4018" t="s">
        <v>37</v>
      </c>
      <c r="N4018">
        <v>115</v>
      </c>
    </row>
    <row r="4019" spans="1:14" x14ac:dyDescent="0.35">
      <c r="A4019" t="s">
        <v>2258</v>
      </c>
      <c r="B4019" t="s">
        <v>77</v>
      </c>
      <c r="C4019" t="s">
        <v>15</v>
      </c>
      <c r="D4019" t="s">
        <v>25</v>
      </c>
      <c r="E4019" t="s">
        <v>51</v>
      </c>
      <c r="F4019" s="2">
        <v>42632</v>
      </c>
      <c r="G4019" s="2">
        <v>39438</v>
      </c>
      <c r="H4019" s="4">
        <v>55641</v>
      </c>
      <c r="I4019" s="4">
        <v>5305</v>
      </c>
      <c r="J4019" s="4">
        <f>Table1[[#This Row],[Basic Salary]]+Table1[[#This Row],[Bonus]]</f>
        <v>60946</v>
      </c>
      <c r="K4019">
        <v>68</v>
      </c>
      <c r="L4019">
        <v>41</v>
      </c>
      <c r="M4019" t="s">
        <v>37</v>
      </c>
      <c r="N4019">
        <v>111</v>
      </c>
    </row>
    <row r="4020" spans="1:14" x14ac:dyDescent="0.35">
      <c r="A4020" t="s">
        <v>3501</v>
      </c>
      <c r="B4020" t="s">
        <v>129</v>
      </c>
      <c r="C4020" t="s">
        <v>15</v>
      </c>
      <c r="D4020" t="s">
        <v>81</v>
      </c>
      <c r="E4020" t="s">
        <v>65</v>
      </c>
      <c r="F4020" s="2">
        <v>45550</v>
      </c>
      <c r="G4020" s="2">
        <v>37293</v>
      </c>
      <c r="H4020" s="4">
        <v>34769</v>
      </c>
      <c r="I4020" s="4">
        <v>26150</v>
      </c>
      <c r="J4020" s="4">
        <f>Table1[[#This Row],[Basic Salary]]+Table1[[#This Row],[Bonus]]</f>
        <v>60919</v>
      </c>
      <c r="K4020">
        <v>93</v>
      </c>
      <c r="L4020">
        <v>100</v>
      </c>
      <c r="M4020" t="s">
        <v>27</v>
      </c>
      <c r="N4020">
        <v>102</v>
      </c>
    </row>
    <row r="4021" spans="1:14" x14ac:dyDescent="0.35">
      <c r="A4021" t="s">
        <v>3851</v>
      </c>
      <c r="B4021" t="s">
        <v>39</v>
      </c>
      <c r="C4021" t="s">
        <v>15</v>
      </c>
      <c r="D4021" t="s">
        <v>46</v>
      </c>
      <c r="E4021" t="s">
        <v>51</v>
      </c>
      <c r="F4021" s="2">
        <v>44797</v>
      </c>
      <c r="G4021" s="2">
        <v>33195</v>
      </c>
      <c r="H4021" s="4">
        <v>33987</v>
      </c>
      <c r="I4021" s="4">
        <v>26896</v>
      </c>
      <c r="J4021" s="4">
        <f>Table1[[#This Row],[Basic Salary]]+Table1[[#This Row],[Bonus]]</f>
        <v>60883</v>
      </c>
      <c r="K4021">
        <v>86</v>
      </c>
      <c r="L4021">
        <v>42</v>
      </c>
      <c r="M4021" t="s">
        <v>23</v>
      </c>
      <c r="N4021">
        <v>119</v>
      </c>
    </row>
    <row r="4022" spans="1:14" x14ac:dyDescent="0.35">
      <c r="A4022" t="s">
        <v>2836</v>
      </c>
      <c r="B4022" t="s">
        <v>39</v>
      </c>
      <c r="C4022" t="s">
        <v>21</v>
      </c>
      <c r="D4022" t="s">
        <v>43</v>
      </c>
      <c r="E4022" t="s">
        <v>51</v>
      </c>
      <c r="F4022" s="2">
        <v>45894</v>
      </c>
      <c r="G4022" s="2">
        <v>39016</v>
      </c>
      <c r="H4022" s="4">
        <v>53954</v>
      </c>
      <c r="I4022" s="4">
        <v>6912</v>
      </c>
      <c r="J4022" s="4">
        <f>Table1[[#This Row],[Basic Salary]]+Table1[[#This Row],[Bonus]]</f>
        <v>60866</v>
      </c>
      <c r="K4022">
        <v>61</v>
      </c>
      <c r="L4022">
        <v>63</v>
      </c>
      <c r="M4022" t="s">
        <v>53</v>
      </c>
      <c r="N4022">
        <v>119</v>
      </c>
    </row>
    <row r="4023" spans="1:14" x14ac:dyDescent="0.35">
      <c r="A4023" t="s">
        <v>2746</v>
      </c>
      <c r="B4023" t="s">
        <v>29</v>
      </c>
      <c r="C4023" t="s">
        <v>15</v>
      </c>
      <c r="D4023" t="s">
        <v>81</v>
      </c>
      <c r="E4023" t="s">
        <v>30</v>
      </c>
      <c r="F4023" s="2">
        <v>44090</v>
      </c>
      <c r="G4023" s="2">
        <v>38025</v>
      </c>
      <c r="H4023" s="4">
        <v>52425</v>
      </c>
      <c r="I4023" s="4">
        <v>8429</v>
      </c>
      <c r="J4023" s="4">
        <f>Table1[[#This Row],[Basic Salary]]+Table1[[#This Row],[Bonus]]</f>
        <v>60854</v>
      </c>
      <c r="K4023">
        <v>64</v>
      </c>
      <c r="L4023">
        <v>59</v>
      </c>
      <c r="M4023" t="s">
        <v>53</v>
      </c>
      <c r="N4023">
        <v>110</v>
      </c>
    </row>
    <row r="4024" spans="1:14" x14ac:dyDescent="0.35">
      <c r="A4024" t="s">
        <v>4884</v>
      </c>
      <c r="B4024" t="s">
        <v>89</v>
      </c>
      <c r="C4024" t="s">
        <v>21</v>
      </c>
      <c r="D4024" t="s">
        <v>33</v>
      </c>
      <c r="E4024" t="s">
        <v>30</v>
      </c>
      <c r="F4024" s="2">
        <v>43013</v>
      </c>
      <c r="G4024" s="2">
        <v>32438</v>
      </c>
      <c r="H4024" s="4">
        <v>39576</v>
      </c>
      <c r="I4024" s="4">
        <v>21278</v>
      </c>
      <c r="J4024" s="4">
        <f>Table1[[#This Row],[Basic Salary]]+Table1[[#This Row],[Bonus]]</f>
        <v>60854</v>
      </c>
      <c r="K4024">
        <v>94</v>
      </c>
      <c r="L4024">
        <v>50</v>
      </c>
      <c r="M4024" t="s">
        <v>27</v>
      </c>
      <c r="N4024">
        <v>108</v>
      </c>
    </row>
    <row r="4025" spans="1:14" x14ac:dyDescent="0.35">
      <c r="A4025" t="s">
        <v>2259</v>
      </c>
      <c r="B4025" t="s">
        <v>39</v>
      </c>
      <c r="C4025" t="s">
        <v>15</v>
      </c>
      <c r="D4025" t="s">
        <v>25</v>
      </c>
      <c r="E4025" t="s">
        <v>65</v>
      </c>
      <c r="F4025" s="2">
        <v>45600</v>
      </c>
      <c r="G4025" s="2">
        <v>29384</v>
      </c>
      <c r="H4025" s="4">
        <v>55110</v>
      </c>
      <c r="I4025" s="4">
        <v>5719</v>
      </c>
      <c r="J4025" s="4">
        <f>Table1[[#This Row],[Basic Salary]]+Table1[[#This Row],[Bonus]]</f>
        <v>60829</v>
      </c>
      <c r="K4025">
        <v>74</v>
      </c>
      <c r="L4025">
        <v>52</v>
      </c>
      <c r="M4025" t="s">
        <v>31</v>
      </c>
      <c r="N4025">
        <v>114</v>
      </c>
    </row>
    <row r="4026" spans="1:14" x14ac:dyDescent="0.35">
      <c r="A4026" t="s">
        <v>4527</v>
      </c>
      <c r="B4026" t="s">
        <v>77</v>
      </c>
      <c r="C4026" t="s">
        <v>21</v>
      </c>
      <c r="D4026" t="s">
        <v>46</v>
      </c>
      <c r="E4026" t="s">
        <v>51</v>
      </c>
      <c r="F4026" s="2">
        <v>43527</v>
      </c>
      <c r="G4026" s="2">
        <v>40937</v>
      </c>
      <c r="H4026" s="4">
        <v>43927</v>
      </c>
      <c r="I4026" s="4">
        <v>16875</v>
      </c>
      <c r="J4026" s="4">
        <f>Table1[[#This Row],[Basic Salary]]+Table1[[#This Row],[Bonus]]</f>
        <v>60802</v>
      </c>
      <c r="K4026">
        <v>80</v>
      </c>
      <c r="L4026">
        <v>74</v>
      </c>
      <c r="M4026" t="s">
        <v>27</v>
      </c>
      <c r="N4026">
        <v>113</v>
      </c>
    </row>
    <row r="4027" spans="1:14" x14ac:dyDescent="0.35">
      <c r="A4027" t="s">
        <v>2690</v>
      </c>
      <c r="B4027" t="s">
        <v>29</v>
      </c>
      <c r="C4027" t="s">
        <v>21</v>
      </c>
      <c r="D4027" t="s">
        <v>43</v>
      </c>
      <c r="E4027" t="s">
        <v>26</v>
      </c>
      <c r="F4027" s="2">
        <v>44649</v>
      </c>
      <c r="G4027" s="2">
        <v>38825</v>
      </c>
      <c r="H4027" s="4">
        <v>52376</v>
      </c>
      <c r="I4027" s="4">
        <v>8423</v>
      </c>
      <c r="J4027" s="4">
        <f>Table1[[#This Row],[Basic Salary]]+Table1[[#This Row],[Bonus]]</f>
        <v>60799</v>
      </c>
      <c r="K4027">
        <v>93</v>
      </c>
      <c r="L4027">
        <v>99</v>
      </c>
      <c r="M4027" t="s">
        <v>37</v>
      </c>
      <c r="N4027">
        <v>119</v>
      </c>
    </row>
    <row r="4028" spans="1:14" x14ac:dyDescent="0.35">
      <c r="A4028" t="s">
        <v>696</v>
      </c>
      <c r="B4028" t="s">
        <v>85</v>
      </c>
      <c r="C4028" t="s">
        <v>21</v>
      </c>
      <c r="D4028" t="s">
        <v>40</v>
      </c>
      <c r="E4028" t="s">
        <v>17</v>
      </c>
      <c r="F4028" s="2">
        <v>45753</v>
      </c>
      <c r="G4028" s="2">
        <v>34861</v>
      </c>
      <c r="H4028" s="4">
        <v>36703</v>
      </c>
      <c r="I4028" s="4">
        <v>24094</v>
      </c>
      <c r="J4028" s="4">
        <f>Table1[[#This Row],[Basic Salary]]+Table1[[#This Row],[Bonus]]</f>
        <v>60797</v>
      </c>
      <c r="K4028">
        <v>60</v>
      </c>
      <c r="L4028">
        <v>79</v>
      </c>
      <c r="M4028" t="s">
        <v>23</v>
      </c>
      <c r="N4028">
        <v>113</v>
      </c>
    </row>
    <row r="4029" spans="1:14" x14ac:dyDescent="0.35">
      <c r="A4029" t="s">
        <v>286</v>
      </c>
      <c r="B4029" t="s">
        <v>29</v>
      </c>
      <c r="C4029" t="s">
        <v>21</v>
      </c>
      <c r="D4029" t="s">
        <v>33</v>
      </c>
      <c r="E4029" t="s">
        <v>65</v>
      </c>
      <c r="F4029" s="2">
        <v>42259</v>
      </c>
      <c r="G4029" s="2">
        <v>40162</v>
      </c>
      <c r="H4029" s="4">
        <v>40495</v>
      </c>
      <c r="I4029" s="4">
        <v>20250</v>
      </c>
      <c r="J4029" s="4">
        <f>Table1[[#This Row],[Basic Salary]]+Table1[[#This Row],[Bonus]]</f>
        <v>60745</v>
      </c>
      <c r="K4029">
        <v>79</v>
      </c>
      <c r="L4029">
        <v>50</v>
      </c>
      <c r="M4029" t="s">
        <v>27</v>
      </c>
      <c r="N4029">
        <v>117</v>
      </c>
    </row>
    <row r="4030" spans="1:14" x14ac:dyDescent="0.35">
      <c r="A4030" t="s">
        <v>4717</v>
      </c>
      <c r="B4030" t="s">
        <v>71</v>
      </c>
      <c r="C4030" t="s">
        <v>21</v>
      </c>
      <c r="D4030" t="s">
        <v>46</v>
      </c>
      <c r="E4030" t="s">
        <v>17</v>
      </c>
      <c r="F4030" s="2">
        <v>44273</v>
      </c>
      <c r="G4030" s="2">
        <v>32265</v>
      </c>
      <c r="H4030" s="4">
        <v>43423</v>
      </c>
      <c r="I4030" s="4">
        <v>17313</v>
      </c>
      <c r="J4030" s="4">
        <f>Table1[[#This Row],[Basic Salary]]+Table1[[#This Row],[Bonus]]</f>
        <v>60736</v>
      </c>
      <c r="K4030">
        <v>63</v>
      </c>
      <c r="L4030">
        <v>73</v>
      </c>
      <c r="M4030" t="s">
        <v>53</v>
      </c>
      <c r="N4030">
        <v>120</v>
      </c>
    </row>
    <row r="4031" spans="1:14" x14ac:dyDescent="0.35">
      <c r="A4031" t="s">
        <v>1013</v>
      </c>
      <c r="B4031" t="s">
        <v>89</v>
      </c>
      <c r="C4031" t="s">
        <v>15</v>
      </c>
      <c r="D4031" t="s">
        <v>33</v>
      </c>
      <c r="E4031" t="s">
        <v>51</v>
      </c>
      <c r="F4031" s="2">
        <v>45246</v>
      </c>
      <c r="G4031" s="2">
        <v>38546</v>
      </c>
      <c r="H4031" s="4">
        <v>47473</v>
      </c>
      <c r="I4031" s="4">
        <v>13255</v>
      </c>
      <c r="J4031" s="4">
        <f>Table1[[#This Row],[Basic Salary]]+Table1[[#This Row],[Bonus]]</f>
        <v>60728</v>
      </c>
      <c r="K4031">
        <v>66</v>
      </c>
      <c r="L4031">
        <v>78</v>
      </c>
      <c r="M4031" t="s">
        <v>31</v>
      </c>
      <c r="N4031">
        <v>113</v>
      </c>
    </row>
    <row r="4032" spans="1:14" x14ac:dyDescent="0.35">
      <c r="A4032" t="s">
        <v>4878</v>
      </c>
      <c r="B4032" t="s">
        <v>14</v>
      </c>
      <c r="C4032" t="s">
        <v>15</v>
      </c>
      <c r="D4032" t="s">
        <v>40</v>
      </c>
      <c r="E4032" t="s">
        <v>22</v>
      </c>
      <c r="F4032" s="2">
        <v>42753</v>
      </c>
      <c r="G4032" s="2">
        <v>30858</v>
      </c>
      <c r="H4032" s="4">
        <v>53383</v>
      </c>
      <c r="I4032" s="4">
        <v>7301</v>
      </c>
      <c r="J4032" s="4">
        <f>Table1[[#This Row],[Basic Salary]]+Table1[[#This Row],[Bonus]]</f>
        <v>60684</v>
      </c>
      <c r="K4032">
        <v>92</v>
      </c>
      <c r="L4032">
        <v>84</v>
      </c>
      <c r="M4032" t="s">
        <v>53</v>
      </c>
      <c r="N4032">
        <v>114</v>
      </c>
    </row>
    <row r="4033" spans="1:14" x14ac:dyDescent="0.35">
      <c r="A4033" t="s">
        <v>4197</v>
      </c>
      <c r="B4033" t="s">
        <v>89</v>
      </c>
      <c r="C4033" t="s">
        <v>21</v>
      </c>
      <c r="D4033" t="s">
        <v>40</v>
      </c>
      <c r="E4033" t="s">
        <v>26</v>
      </c>
      <c r="F4033" s="2">
        <v>44503</v>
      </c>
      <c r="G4033" s="2">
        <v>37284</v>
      </c>
      <c r="H4033" s="4">
        <v>31489</v>
      </c>
      <c r="I4033" s="4">
        <v>29046</v>
      </c>
      <c r="J4033" s="4">
        <f>Table1[[#This Row],[Basic Salary]]+Table1[[#This Row],[Bonus]]</f>
        <v>60535</v>
      </c>
      <c r="K4033">
        <v>60</v>
      </c>
      <c r="L4033">
        <v>75</v>
      </c>
      <c r="M4033" t="s">
        <v>18</v>
      </c>
      <c r="N4033">
        <v>108</v>
      </c>
    </row>
    <row r="4034" spans="1:14" x14ac:dyDescent="0.35">
      <c r="A4034" t="s">
        <v>2438</v>
      </c>
      <c r="B4034" t="s">
        <v>71</v>
      </c>
      <c r="C4034" t="s">
        <v>15</v>
      </c>
      <c r="D4034" t="s">
        <v>16</v>
      </c>
      <c r="E4034" t="s">
        <v>26</v>
      </c>
      <c r="F4034" s="2">
        <v>44469</v>
      </c>
      <c r="G4034" s="2">
        <v>32053</v>
      </c>
      <c r="H4034" s="4">
        <v>53713</v>
      </c>
      <c r="I4034" s="4">
        <v>6814</v>
      </c>
      <c r="J4034" s="4">
        <f>Table1[[#This Row],[Basic Salary]]+Table1[[#This Row],[Bonus]]</f>
        <v>60527</v>
      </c>
      <c r="K4034">
        <v>76</v>
      </c>
      <c r="L4034">
        <v>67</v>
      </c>
      <c r="M4034" t="s">
        <v>27</v>
      </c>
      <c r="N4034">
        <v>101</v>
      </c>
    </row>
    <row r="4035" spans="1:14" x14ac:dyDescent="0.35">
      <c r="A4035" t="s">
        <v>4701</v>
      </c>
      <c r="B4035" t="s">
        <v>39</v>
      </c>
      <c r="C4035" t="s">
        <v>15</v>
      </c>
      <c r="D4035" t="s">
        <v>16</v>
      </c>
      <c r="E4035" t="s">
        <v>22</v>
      </c>
      <c r="F4035" s="2">
        <v>42619</v>
      </c>
      <c r="G4035" s="2">
        <v>40161</v>
      </c>
      <c r="H4035" s="4">
        <v>40433</v>
      </c>
      <c r="I4035" s="4">
        <v>20084</v>
      </c>
      <c r="J4035" s="4">
        <f>Table1[[#This Row],[Basic Salary]]+Table1[[#This Row],[Bonus]]</f>
        <v>60517</v>
      </c>
      <c r="K4035">
        <v>97</v>
      </c>
      <c r="L4035">
        <v>61</v>
      </c>
      <c r="M4035" t="s">
        <v>23</v>
      </c>
      <c r="N4035">
        <v>105</v>
      </c>
    </row>
    <row r="4036" spans="1:14" x14ac:dyDescent="0.35">
      <c r="A4036" t="s">
        <v>1904</v>
      </c>
      <c r="B4036" t="s">
        <v>77</v>
      </c>
      <c r="C4036" t="s">
        <v>21</v>
      </c>
      <c r="D4036" t="s">
        <v>33</v>
      </c>
      <c r="E4036" t="s">
        <v>26</v>
      </c>
      <c r="F4036" s="2">
        <v>44573</v>
      </c>
      <c r="G4036" s="2">
        <v>31574</v>
      </c>
      <c r="H4036" s="4">
        <v>31592</v>
      </c>
      <c r="I4036" s="4">
        <v>28919</v>
      </c>
      <c r="J4036" s="4">
        <f>Table1[[#This Row],[Basic Salary]]+Table1[[#This Row],[Bonus]]</f>
        <v>60511</v>
      </c>
      <c r="K4036">
        <v>83</v>
      </c>
      <c r="L4036">
        <v>54</v>
      </c>
      <c r="M4036" t="s">
        <v>18</v>
      </c>
      <c r="N4036">
        <v>109</v>
      </c>
    </row>
    <row r="4037" spans="1:14" x14ac:dyDescent="0.35">
      <c r="A4037" t="s">
        <v>2076</v>
      </c>
      <c r="B4037" t="s">
        <v>85</v>
      </c>
      <c r="C4037" t="s">
        <v>15</v>
      </c>
      <c r="D4037" t="s">
        <v>16</v>
      </c>
      <c r="E4037" t="s">
        <v>17</v>
      </c>
      <c r="F4037" s="2">
        <v>45231</v>
      </c>
      <c r="G4037" s="2">
        <v>39614</v>
      </c>
      <c r="H4037" s="4">
        <v>38610</v>
      </c>
      <c r="I4037" s="4">
        <v>21865</v>
      </c>
      <c r="J4037" s="4">
        <f>Table1[[#This Row],[Basic Salary]]+Table1[[#This Row],[Bonus]]</f>
        <v>60475</v>
      </c>
      <c r="K4037">
        <v>64</v>
      </c>
      <c r="L4037">
        <v>85</v>
      </c>
      <c r="M4037" t="s">
        <v>34</v>
      </c>
      <c r="N4037">
        <v>113</v>
      </c>
    </row>
    <row r="4038" spans="1:14" x14ac:dyDescent="0.35">
      <c r="A4038" t="s">
        <v>1825</v>
      </c>
      <c r="B4038" t="s">
        <v>69</v>
      </c>
      <c r="C4038" t="s">
        <v>15</v>
      </c>
      <c r="D4038" t="s">
        <v>81</v>
      </c>
      <c r="E4038" t="s">
        <v>17</v>
      </c>
      <c r="F4038" s="2">
        <v>44416</v>
      </c>
      <c r="G4038" s="2">
        <v>36591</v>
      </c>
      <c r="H4038" s="4">
        <v>52405</v>
      </c>
      <c r="I4038" s="4">
        <v>8063</v>
      </c>
      <c r="J4038" s="4">
        <f>Table1[[#This Row],[Basic Salary]]+Table1[[#This Row],[Bonus]]</f>
        <v>60468</v>
      </c>
      <c r="K4038">
        <v>81</v>
      </c>
      <c r="L4038">
        <v>99</v>
      </c>
      <c r="M4038" t="s">
        <v>37</v>
      </c>
      <c r="N4038">
        <v>120</v>
      </c>
    </row>
    <row r="4039" spans="1:14" x14ac:dyDescent="0.35">
      <c r="A4039" t="s">
        <v>4051</v>
      </c>
      <c r="B4039" t="s">
        <v>57</v>
      </c>
      <c r="C4039" t="s">
        <v>15</v>
      </c>
      <c r="D4039" t="s">
        <v>25</v>
      </c>
      <c r="E4039" t="s">
        <v>26</v>
      </c>
      <c r="F4039" s="2">
        <v>44975</v>
      </c>
      <c r="G4039" s="2">
        <v>32383</v>
      </c>
      <c r="H4039" s="4">
        <v>39312</v>
      </c>
      <c r="I4039" s="4">
        <v>21155</v>
      </c>
      <c r="J4039" s="4">
        <f>Table1[[#This Row],[Basic Salary]]+Table1[[#This Row],[Bonus]]</f>
        <v>60467</v>
      </c>
      <c r="K4039">
        <v>78</v>
      </c>
      <c r="L4039">
        <v>83</v>
      </c>
      <c r="M4039" t="s">
        <v>18</v>
      </c>
      <c r="N4039">
        <v>105</v>
      </c>
    </row>
    <row r="4040" spans="1:14" x14ac:dyDescent="0.35">
      <c r="A4040" t="s">
        <v>1100</v>
      </c>
      <c r="B4040" t="s">
        <v>36</v>
      </c>
      <c r="C4040" t="s">
        <v>15</v>
      </c>
      <c r="D4040" t="s">
        <v>16</v>
      </c>
      <c r="E4040" t="s">
        <v>65</v>
      </c>
      <c r="F4040" s="2">
        <v>43171</v>
      </c>
      <c r="G4040" s="2">
        <v>29880</v>
      </c>
      <c r="H4040" s="4">
        <v>42521</v>
      </c>
      <c r="I4040" s="4">
        <v>17928</v>
      </c>
      <c r="J4040" s="4">
        <f>Table1[[#This Row],[Basic Salary]]+Table1[[#This Row],[Bonus]]</f>
        <v>60449</v>
      </c>
      <c r="K4040">
        <v>86</v>
      </c>
      <c r="L4040">
        <v>87</v>
      </c>
      <c r="M4040" t="s">
        <v>31</v>
      </c>
      <c r="N4040">
        <v>102</v>
      </c>
    </row>
    <row r="4041" spans="1:14" x14ac:dyDescent="0.35">
      <c r="A4041" t="s">
        <v>970</v>
      </c>
      <c r="B4041" t="s">
        <v>62</v>
      </c>
      <c r="C4041" t="s">
        <v>21</v>
      </c>
      <c r="D4041" t="s">
        <v>16</v>
      </c>
      <c r="E4041" t="s">
        <v>22</v>
      </c>
      <c r="F4041" s="2">
        <v>45410</v>
      </c>
      <c r="G4041" s="2">
        <v>40320</v>
      </c>
      <c r="H4041" s="4">
        <v>42988</v>
      </c>
      <c r="I4041" s="4">
        <v>17416</v>
      </c>
      <c r="J4041" s="4">
        <f>Table1[[#This Row],[Basic Salary]]+Table1[[#This Row],[Bonus]]</f>
        <v>60404</v>
      </c>
      <c r="K4041">
        <v>67</v>
      </c>
      <c r="L4041">
        <v>61</v>
      </c>
      <c r="M4041" t="s">
        <v>37</v>
      </c>
      <c r="N4041">
        <v>110</v>
      </c>
    </row>
    <row r="4042" spans="1:14" x14ac:dyDescent="0.35">
      <c r="A4042" t="s">
        <v>2310</v>
      </c>
      <c r="B4042" t="s">
        <v>87</v>
      </c>
      <c r="C4042" t="s">
        <v>21</v>
      </c>
      <c r="D4042" t="s">
        <v>43</v>
      </c>
      <c r="E4042" t="s">
        <v>26</v>
      </c>
      <c r="F4042" s="2">
        <v>45922</v>
      </c>
      <c r="G4042" s="2">
        <v>35934</v>
      </c>
      <c r="H4042" s="4">
        <v>40306</v>
      </c>
      <c r="I4042" s="4">
        <v>20094</v>
      </c>
      <c r="J4042" s="4">
        <f>Table1[[#This Row],[Basic Salary]]+Table1[[#This Row],[Bonus]]</f>
        <v>60400</v>
      </c>
      <c r="K4042">
        <v>92</v>
      </c>
      <c r="L4042">
        <v>84</v>
      </c>
      <c r="M4042" t="s">
        <v>53</v>
      </c>
      <c r="N4042">
        <v>112</v>
      </c>
    </row>
    <row r="4043" spans="1:14" x14ac:dyDescent="0.35">
      <c r="A4043" t="s">
        <v>3462</v>
      </c>
      <c r="B4043" t="s">
        <v>75</v>
      </c>
      <c r="C4043" t="s">
        <v>21</v>
      </c>
      <c r="D4043" t="s">
        <v>43</v>
      </c>
      <c r="E4043" t="s">
        <v>65</v>
      </c>
      <c r="F4043" s="2">
        <v>45051</v>
      </c>
      <c r="G4043" s="2">
        <v>36201</v>
      </c>
      <c r="H4043" s="4">
        <v>42752</v>
      </c>
      <c r="I4043" s="4">
        <v>17635</v>
      </c>
      <c r="J4043" s="4">
        <f>Table1[[#This Row],[Basic Salary]]+Table1[[#This Row],[Bonus]]</f>
        <v>60387</v>
      </c>
      <c r="K4043">
        <v>100</v>
      </c>
      <c r="L4043">
        <v>89</v>
      </c>
      <c r="M4043" t="s">
        <v>31</v>
      </c>
      <c r="N4043">
        <v>110</v>
      </c>
    </row>
    <row r="4044" spans="1:14" x14ac:dyDescent="0.35">
      <c r="A4044" t="s">
        <v>4023</v>
      </c>
      <c r="B4044" t="s">
        <v>60</v>
      </c>
      <c r="C4044" t="s">
        <v>15</v>
      </c>
      <c r="D4044" t="s">
        <v>81</v>
      </c>
      <c r="E4044" t="s">
        <v>26</v>
      </c>
      <c r="F4044" s="2">
        <v>45451</v>
      </c>
      <c r="G4044" s="2">
        <v>38619</v>
      </c>
      <c r="H4044" s="4">
        <v>46082</v>
      </c>
      <c r="I4044" s="4">
        <v>14293</v>
      </c>
      <c r="J4044" s="4">
        <f>Table1[[#This Row],[Basic Salary]]+Table1[[#This Row],[Bonus]]</f>
        <v>60375</v>
      </c>
      <c r="K4044">
        <v>89</v>
      </c>
      <c r="L4044">
        <v>41</v>
      </c>
      <c r="M4044" t="s">
        <v>31</v>
      </c>
      <c r="N4044">
        <v>117</v>
      </c>
    </row>
    <row r="4045" spans="1:14" x14ac:dyDescent="0.35">
      <c r="A4045" t="s">
        <v>1061</v>
      </c>
      <c r="B4045" t="s">
        <v>39</v>
      </c>
      <c r="C4045" t="s">
        <v>15</v>
      </c>
      <c r="D4045" t="s">
        <v>25</v>
      </c>
      <c r="E4045" t="s">
        <v>30</v>
      </c>
      <c r="F4045" s="2">
        <v>45086</v>
      </c>
      <c r="G4045" s="2">
        <v>38730</v>
      </c>
      <c r="H4045" s="4">
        <v>32094</v>
      </c>
      <c r="I4045" s="4">
        <v>28251</v>
      </c>
      <c r="J4045" s="4">
        <f>Table1[[#This Row],[Basic Salary]]+Table1[[#This Row],[Bonus]]</f>
        <v>60345</v>
      </c>
      <c r="K4045">
        <v>79</v>
      </c>
      <c r="L4045">
        <v>69</v>
      </c>
      <c r="M4045" t="s">
        <v>18</v>
      </c>
      <c r="N4045">
        <v>106</v>
      </c>
    </row>
    <row r="4046" spans="1:14" x14ac:dyDescent="0.35">
      <c r="A4046" t="s">
        <v>2022</v>
      </c>
      <c r="B4046" t="s">
        <v>62</v>
      </c>
      <c r="C4046" t="s">
        <v>15</v>
      </c>
      <c r="D4046" t="s">
        <v>33</v>
      </c>
      <c r="E4046" t="s">
        <v>17</v>
      </c>
      <c r="F4046" s="2">
        <v>44576</v>
      </c>
      <c r="G4046" s="2">
        <v>33472</v>
      </c>
      <c r="H4046" s="4">
        <v>37462</v>
      </c>
      <c r="I4046" s="4">
        <v>22883</v>
      </c>
      <c r="J4046" s="4">
        <f>Table1[[#This Row],[Basic Salary]]+Table1[[#This Row],[Bonus]]</f>
        <v>60345</v>
      </c>
      <c r="K4046">
        <v>65</v>
      </c>
      <c r="L4046">
        <v>55</v>
      </c>
      <c r="M4046" t="s">
        <v>31</v>
      </c>
      <c r="N4046">
        <v>120</v>
      </c>
    </row>
    <row r="4047" spans="1:14" x14ac:dyDescent="0.35">
      <c r="A4047" t="s">
        <v>4404</v>
      </c>
      <c r="B4047" t="s">
        <v>87</v>
      </c>
      <c r="C4047" t="s">
        <v>21</v>
      </c>
      <c r="D4047" t="s">
        <v>33</v>
      </c>
      <c r="E4047" t="s">
        <v>51</v>
      </c>
      <c r="F4047" s="2">
        <v>42083</v>
      </c>
      <c r="G4047" s="2">
        <v>32351</v>
      </c>
      <c r="H4047" s="4">
        <v>54460</v>
      </c>
      <c r="I4047" s="4">
        <v>5861</v>
      </c>
      <c r="J4047" s="4">
        <f>Table1[[#This Row],[Basic Salary]]+Table1[[#This Row],[Bonus]]</f>
        <v>60321</v>
      </c>
      <c r="K4047">
        <v>93</v>
      </c>
      <c r="L4047">
        <v>66</v>
      </c>
      <c r="M4047" t="s">
        <v>18</v>
      </c>
      <c r="N4047">
        <v>109</v>
      </c>
    </row>
    <row r="4048" spans="1:14" x14ac:dyDescent="0.35">
      <c r="A4048" t="s">
        <v>1787</v>
      </c>
      <c r="B4048" t="s">
        <v>29</v>
      </c>
      <c r="C4048" t="s">
        <v>15</v>
      </c>
      <c r="D4048" t="s">
        <v>43</v>
      </c>
      <c r="E4048" t="s">
        <v>22</v>
      </c>
      <c r="F4048" s="2">
        <v>42264</v>
      </c>
      <c r="G4048" s="2">
        <v>31879</v>
      </c>
      <c r="H4048" s="4">
        <v>44111</v>
      </c>
      <c r="I4048" s="4">
        <v>16209</v>
      </c>
      <c r="J4048" s="4">
        <f>Table1[[#This Row],[Basic Salary]]+Table1[[#This Row],[Bonus]]</f>
        <v>60320</v>
      </c>
      <c r="K4048">
        <v>70</v>
      </c>
      <c r="L4048">
        <v>73</v>
      </c>
      <c r="M4048" t="s">
        <v>34</v>
      </c>
      <c r="N4048">
        <v>118</v>
      </c>
    </row>
    <row r="4049" spans="1:14" x14ac:dyDescent="0.35">
      <c r="A4049" t="s">
        <v>3757</v>
      </c>
      <c r="B4049" t="s">
        <v>57</v>
      </c>
      <c r="C4049" t="s">
        <v>15</v>
      </c>
      <c r="D4049" t="s">
        <v>46</v>
      </c>
      <c r="E4049" t="s">
        <v>26</v>
      </c>
      <c r="F4049" s="2">
        <v>44101</v>
      </c>
      <c r="G4049" s="2">
        <v>35831</v>
      </c>
      <c r="H4049" s="4">
        <v>32036</v>
      </c>
      <c r="I4049" s="4">
        <v>28283</v>
      </c>
      <c r="J4049" s="4">
        <f>Table1[[#This Row],[Basic Salary]]+Table1[[#This Row],[Bonus]]</f>
        <v>60319</v>
      </c>
      <c r="K4049">
        <v>68</v>
      </c>
      <c r="L4049">
        <v>47</v>
      </c>
      <c r="M4049" t="s">
        <v>31</v>
      </c>
      <c r="N4049">
        <v>119</v>
      </c>
    </row>
    <row r="4050" spans="1:14" x14ac:dyDescent="0.35">
      <c r="A4050" t="s">
        <v>4881</v>
      </c>
      <c r="B4050" t="s">
        <v>14</v>
      </c>
      <c r="C4050" t="s">
        <v>21</v>
      </c>
      <c r="D4050" t="s">
        <v>33</v>
      </c>
      <c r="E4050" t="s">
        <v>65</v>
      </c>
      <c r="F4050" s="2">
        <v>43802</v>
      </c>
      <c r="G4050" s="2">
        <v>30972</v>
      </c>
      <c r="H4050" s="4">
        <v>41609</v>
      </c>
      <c r="I4050" s="4">
        <v>18705</v>
      </c>
      <c r="J4050" s="4">
        <f>Table1[[#This Row],[Basic Salary]]+Table1[[#This Row],[Bonus]]</f>
        <v>60314</v>
      </c>
      <c r="K4050">
        <v>93</v>
      </c>
      <c r="L4050">
        <v>73</v>
      </c>
      <c r="M4050" t="s">
        <v>27</v>
      </c>
      <c r="N4050">
        <v>101</v>
      </c>
    </row>
    <row r="4051" spans="1:14" x14ac:dyDescent="0.35">
      <c r="A4051" t="s">
        <v>158</v>
      </c>
      <c r="B4051" t="s">
        <v>57</v>
      </c>
      <c r="C4051" t="s">
        <v>21</v>
      </c>
      <c r="D4051" t="s">
        <v>46</v>
      </c>
      <c r="E4051" t="s">
        <v>22</v>
      </c>
      <c r="F4051" s="2">
        <v>45585</v>
      </c>
      <c r="G4051" s="2">
        <v>36434</v>
      </c>
      <c r="H4051" s="4">
        <v>38069</v>
      </c>
      <c r="I4051" s="4">
        <v>22234</v>
      </c>
      <c r="J4051" s="4">
        <f>Table1[[#This Row],[Basic Salary]]+Table1[[#This Row],[Bonus]]</f>
        <v>60303</v>
      </c>
      <c r="K4051">
        <v>89</v>
      </c>
      <c r="L4051">
        <v>40</v>
      </c>
      <c r="M4051" t="s">
        <v>18</v>
      </c>
      <c r="N4051">
        <v>105</v>
      </c>
    </row>
    <row r="4052" spans="1:14" x14ac:dyDescent="0.35">
      <c r="A4052" t="s">
        <v>3924</v>
      </c>
      <c r="B4052" t="s">
        <v>87</v>
      </c>
      <c r="C4052" t="s">
        <v>21</v>
      </c>
      <c r="D4052" t="s">
        <v>46</v>
      </c>
      <c r="E4052" t="s">
        <v>26</v>
      </c>
      <c r="F4052" s="2">
        <v>42463</v>
      </c>
      <c r="G4052" s="2">
        <v>38679</v>
      </c>
      <c r="H4052" s="4">
        <v>36671</v>
      </c>
      <c r="I4052" s="4">
        <v>23631</v>
      </c>
      <c r="J4052" s="4">
        <f>Table1[[#This Row],[Basic Salary]]+Table1[[#This Row],[Bonus]]</f>
        <v>60302</v>
      </c>
      <c r="K4052">
        <v>86</v>
      </c>
      <c r="L4052">
        <v>77</v>
      </c>
      <c r="M4052" t="s">
        <v>23</v>
      </c>
      <c r="N4052">
        <v>107</v>
      </c>
    </row>
    <row r="4053" spans="1:14" x14ac:dyDescent="0.35">
      <c r="A4053" t="s">
        <v>1464</v>
      </c>
      <c r="B4053" t="s">
        <v>71</v>
      </c>
      <c r="C4053" t="s">
        <v>21</v>
      </c>
      <c r="D4053" t="s">
        <v>81</v>
      </c>
      <c r="E4053" t="s">
        <v>17</v>
      </c>
      <c r="F4053" s="2">
        <v>44818</v>
      </c>
      <c r="G4053" s="2">
        <v>38045</v>
      </c>
      <c r="H4053" s="4">
        <v>48941</v>
      </c>
      <c r="I4053" s="4">
        <v>11343</v>
      </c>
      <c r="J4053" s="4">
        <f>Table1[[#This Row],[Basic Salary]]+Table1[[#This Row],[Bonus]]</f>
        <v>60284</v>
      </c>
      <c r="K4053">
        <v>66</v>
      </c>
      <c r="L4053">
        <v>88</v>
      </c>
      <c r="M4053" t="s">
        <v>37</v>
      </c>
      <c r="N4053">
        <v>107</v>
      </c>
    </row>
    <row r="4054" spans="1:14" x14ac:dyDescent="0.35">
      <c r="A4054" t="s">
        <v>2494</v>
      </c>
      <c r="B4054" t="s">
        <v>29</v>
      </c>
      <c r="C4054" t="s">
        <v>21</v>
      </c>
      <c r="D4054" t="s">
        <v>43</v>
      </c>
      <c r="E4054" t="s">
        <v>17</v>
      </c>
      <c r="F4054" s="2">
        <v>42962</v>
      </c>
      <c r="G4054" s="2">
        <v>32110</v>
      </c>
      <c r="H4054" s="4">
        <v>32541</v>
      </c>
      <c r="I4054" s="4">
        <v>27738</v>
      </c>
      <c r="J4054" s="4">
        <f>Table1[[#This Row],[Basic Salary]]+Table1[[#This Row],[Bonus]]</f>
        <v>60279</v>
      </c>
      <c r="K4054">
        <v>81</v>
      </c>
      <c r="L4054">
        <v>89</v>
      </c>
      <c r="M4054" t="s">
        <v>31</v>
      </c>
      <c r="N4054">
        <v>108</v>
      </c>
    </row>
    <row r="4055" spans="1:14" x14ac:dyDescent="0.35">
      <c r="A4055" t="s">
        <v>3886</v>
      </c>
      <c r="B4055" t="s">
        <v>69</v>
      </c>
      <c r="C4055" t="s">
        <v>21</v>
      </c>
      <c r="D4055" t="s">
        <v>40</v>
      </c>
      <c r="E4055" t="s">
        <v>30</v>
      </c>
      <c r="F4055" s="2">
        <v>43635</v>
      </c>
      <c r="G4055" s="2">
        <v>29929</v>
      </c>
      <c r="H4055" s="4">
        <v>48007</v>
      </c>
      <c r="I4055" s="4">
        <v>12263</v>
      </c>
      <c r="J4055" s="4">
        <f>Table1[[#This Row],[Basic Salary]]+Table1[[#This Row],[Bonus]]</f>
        <v>60270</v>
      </c>
      <c r="K4055">
        <v>72</v>
      </c>
      <c r="L4055">
        <v>65</v>
      </c>
      <c r="M4055" t="s">
        <v>53</v>
      </c>
      <c r="N4055">
        <v>114</v>
      </c>
    </row>
    <row r="4056" spans="1:14" x14ac:dyDescent="0.35">
      <c r="A4056" t="s">
        <v>2712</v>
      </c>
      <c r="B4056" t="s">
        <v>48</v>
      </c>
      <c r="C4056" t="s">
        <v>15</v>
      </c>
      <c r="D4056" t="s">
        <v>43</v>
      </c>
      <c r="E4056" t="s">
        <v>51</v>
      </c>
      <c r="F4056" s="2">
        <v>45019</v>
      </c>
      <c r="G4056" s="2">
        <v>37981</v>
      </c>
      <c r="H4056" s="4">
        <v>54273</v>
      </c>
      <c r="I4056" s="4">
        <v>5996</v>
      </c>
      <c r="J4056" s="4">
        <f>Table1[[#This Row],[Basic Salary]]+Table1[[#This Row],[Bonus]]</f>
        <v>60269</v>
      </c>
      <c r="K4056">
        <v>98</v>
      </c>
      <c r="L4056">
        <v>89</v>
      </c>
      <c r="M4056" t="s">
        <v>34</v>
      </c>
      <c r="N4056">
        <v>109</v>
      </c>
    </row>
    <row r="4057" spans="1:14" x14ac:dyDescent="0.35">
      <c r="A4057" t="s">
        <v>1774</v>
      </c>
      <c r="B4057" t="s">
        <v>71</v>
      </c>
      <c r="C4057" t="s">
        <v>21</v>
      </c>
      <c r="D4057" t="s">
        <v>46</v>
      </c>
      <c r="E4057" t="s">
        <v>51</v>
      </c>
      <c r="F4057" s="2">
        <v>42831</v>
      </c>
      <c r="G4057" s="2">
        <v>32679</v>
      </c>
      <c r="H4057" s="4">
        <v>44373</v>
      </c>
      <c r="I4057" s="4">
        <v>15895</v>
      </c>
      <c r="J4057" s="4">
        <f>Table1[[#This Row],[Basic Salary]]+Table1[[#This Row],[Bonus]]</f>
        <v>60268</v>
      </c>
      <c r="K4057">
        <v>92</v>
      </c>
      <c r="L4057">
        <v>57</v>
      </c>
      <c r="M4057" t="s">
        <v>23</v>
      </c>
      <c r="N4057">
        <v>113</v>
      </c>
    </row>
    <row r="4058" spans="1:14" x14ac:dyDescent="0.35">
      <c r="A4058" t="s">
        <v>1747</v>
      </c>
      <c r="B4058" t="s">
        <v>77</v>
      </c>
      <c r="C4058" t="s">
        <v>15</v>
      </c>
      <c r="D4058" t="s">
        <v>43</v>
      </c>
      <c r="E4058" t="s">
        <v>26</v>
      </c>
      <c r="F4058" s="2">
        <v>43134</v>
      </c>
      <c r="G4058" s="2">
        <v>35682</v>
      </c>
      <c r="H4058" s="4">
        <v>53866</v>
      </c>
      <c r="I4058" s="4">
        <v>6372</v>
      </c>
      <c r="J4058" s="4">
        <f>Table1[[#This Row],[Basic Salary]]+Table1[[#This Row],[Bonus]]</f>
        <v>60238</v>
      </c>
      <c r="K4058">
        <v>62</v>
      </c>
      <c r="L4058">
        <v>59</v>
      </c>
      <c r="M4058" t="s">
        <v>53</v>
      </c>
      <c r="N4058">
        <v>105</v>
      </c>
    </row>
    <row r="4059" spans="1:14" x14ac:dyDescent="0.35">
      <c r="A4059" t="s">
        <v>4285</v>
      </c>
      <c r="B4059" t="s">
        <v>93</v>
      </c>
      <c r="C4059" t="s">
        <v>15</v>
      </c>
      <c r="D4059" t="s">
        <v>33</v>
      </c>
      <c r="E4059" t="s">
        <v>30</v>
      </c>
      <c r="F4059" s="2">
        <v>43544</v>
      </c>
      <c r="G4059" s="2">
        <v>36617</v>
      </c>
      <c r="H4059" s="4">
        <v>30700</v>
      </c>
      <c r="I4059" s="4">
        <v>29530</v>
      </c>
      <c r="J4059" s="4">
        <f>Table1[[#This Row],[Basic Salary]]+Table1[[#This Row],[Bonus]]</f>
        <v>60230</v>
      </c>
      <c r="K4059">
        <v>99</v>
      </c>
      <c r="L4059">
        <v>83</v>
      </c>
      <c r="M4059" t="s">
        <v>34</v>
      </c>
      <c r="N4059">
        <v>108</v>
      </c>
    </row>
    <row r="4060" spans="1:14" x14ac:dyDescent="0.35">
      <c r="A4060" t="s">
        <v>3510</v>
      </c>
      <c r="B4060" t="s">
        <v>93</v>
      </c>
      <c r="C4060" t="s">
        <v>15</v>
      </c>
      <c r="D4060" t="s">
        <v>16</v>
      </c>
      <c r="E4060" t="s">
        <v>17</v>
      </c>
      <c r="F4060" s="2">
        <v>43925</v>
      </c>
      <c r="G4060" s="2">
        <v>30056</v>
      </c>
      <c r="H4060" s="4">
        <v>38911</v>
      </c>
      <c r="I4060" s="4">
        <v>21264</v>
      </c>
      <c r="J4060" s="4">
        <f>Table1[[#This Row],[Basic Salary]]+Table1[[#This Row],[Bonus]]</f>
        <v>60175</v>
      </c>
      <c r="K4060">
        <v>95</v>
      </c>
      <c r="L4060">
        <v>87</v>
      </c>
      <c r="M4060" t="s">
        <v>31</v>
      </c>
      <c r="N4060">
        <v>101</v>
      </c>
    </row>
    <row r="4061" spans="1:14" x14ac:dyDescent="0.35">
      <c r="A4061" t="s">
        <v>4286</v>
      </c>
      <c r="B4061" t="s">
        <v>69</v>
      </c>
      <c r="C4061" t="s">
        <v>21</v>
      </c>
      <c r="D4061" t="s">
        <v>25</v>
      </c>
      <c r="E4061" t="s">
        <v>17</v>
      </c>
      <c r="F4061" s="2">
        <v>45908</v>
      </c>
      <c r="G4061" s="2">
        <v>34852</v>
      </c>
      <c r="H4061" s="4">
        <v>30827</v>
      </c>
      <c r="I4061" s="4">
        <v>29343</v>
      </c>
      <c r="J4061" s="4">
        <f>Table1[[#This Row],[Basic Salary]]+Table1[[#This Row],[Bonus]]</f>
        <v>60170</v>
      </c>
      <c r="K4061">
        <v>68</v>
      </c>
      <c r="L4061">
        <v>98</v>
      </c>
      <c r="M4061" t="s">
        <v>23</v>
      </c>
      <c r="N4061">
        <v>101</v>
      </c>
    </row>
    <row r="4062" spans="1:14" x14ac:dyDescent="0.35">
      <c r="A4062" t="s">
        <v>3702</v>
      </c>
      <c r="B4062" t="s">
        <v>62</v>
      </c>
      <c r="C4062" t="s">
        <v>21</v>
      </c>
      <c r="D4062" t="s">
        <v>46</v>
      </c>
      <c r="E4062" t="s">
        <v>30</v>
      </c>
      <c r="F4062" s="2">
        <v>45511</v>
      </c>
      <c r="G4062" s="2">
        <v>36850</v>
      </c>
      <c r="H4062" s="4">
        <v>37409</v>
      </c>
      <c r="I4062" s="4">
        <v>22759</v>
      </c>
      <c r="J4062" s="4">
        <f>Table1[[#This Row],[Basic Salary]]+Table1[[#This Row],[Bonus]]</f>
        <v>60168</v>
      </c>
      <c r="K4062">
        <v>65</v>
      </c>
      <c r="L4062">
        <v>98</v>
      </c>
      <c r="M4062" t="s">
        <v>31</v>
      </c>
      <c r="N4062">
        <v>118</v>
      </c>
    </row>
    <row r="4063" spans="1:14" x14ac:dyDescent="0.35">
      <c r="A4063" t="s">
        <v>3266</v>
      </c>
      <c r="B4063" t="s">
        <v>75</v>
      </c>
      <c r="C4063" t="s">
        <v>21</v>
      </c>
      <c r="D4063" t="s">
        <v>40</v>
      </c>
      <c r="E4063" t="s">
        <v>51</v>
      </c>
      <c r="F4063" s="2">
        <v>43539</v>
      </c>
      <c r="G4063" s="2">
        <v>36895</v>
      </c>
      <c r="H4063" s="4">
        <v>30358</v>
      </c>
      <c r="I4063" s="4">
        <v>29801</v>
      </c>
      <c r="J4063" s="4">
        <f>Table1[[#This Row],[Basic Salary]]+Table1[[#This Row],[Bonus]]</f>
        <v>60159</v>
      </c>
      <c r="K4063">
        <v>73</v>
      </c>
      <c r="L4063">
        <v>76</v>
      </c>
      <c r="M4063" t="s">
        <v>23</v>
      </c>
      <c r="N4063">
        <v>114</v>
      </c>
    </row>
    <row r="4064" spans="1:14" x14ac:dyDescent="0.35">
      <c r="A4064" t="s">
        <v>4184</v>
      </c>
      <c r="B4064" t="s">
        <v>85</v>
      </c>
      <c r="C4064" t="s">
        <v>21</v>
      </c>
      <c r="D4064" t="s">
        <v>81</v>
      </c>
      <c r="E4064" t="s">
        <v>26</v>
      </c>
      <c r="F4064" s="2">
        <v>44539</v>
      </c>
      <c r="G4064" s="2">
        <v>31109</v>
      </c>
      <c r="H4064" s="4">
        <v>39885</v>
      </c>
      <c r="I4064" s="4">
        <v>20243</v>
      </c>
      <c r="J4064" s="4">
        <f>Table1[[#This Row],[Basic Salary]]+Table1[[#This Row],[Bonus]]</f>
        <v>60128</v>
      </c>
      <c r="K4064">
        <v>100</v>
      </c>
      <c r="L4064">
        <v>43</v>
      </c>
      <c r="M4064" t="s">
        <v>18</v>
      </c>
      <c r="N4064">
        <v>118</v>
      </c>
    </row>
    <row r="4065" spans="1:14" x14ac:dyDescent="0.35">
      <c r="A4065" t="s">
        <v>3963</v>
      </c>
      <c r="B4065" t="s">
        <v>77</v>
      </c>
      <c r="C4065" t="s">
        <v>15</v>
      </c>
      <c r="D4065" t="s">
        <v>81</v>
      </c>
      <c r="E4065" t="s">
        <v>26</v>
      </c>
      <c r="F4065" s="2">
        <v>45399</v>
      </c>
      <c r="G4065" s="2">
        <v>37963</v>
      </c>
      <c r="H4065" s="4">
        <v>47390</v>
      </c>
      <c r="I4065" s="4">
        <v>12727</v>
      </c>
      <c r="J4065" s="4">
        <f>Table1[[#This Row],[Basic Salary]]+Table1[[#This Row],[Bonus]]</f>
        <v>60117</v>
      </c>
      <c r="K4065">
        <v>78</v>
      </c>
      <c r="L4065">
        <v>51</v>
      </c>
      <c r="M4065" t="s">
        <v>23</v>
      </c>
      <c r="N4065">
        <v>109</v>
      </c>
    </row>
    <row r="4066" spans="1:14" x14ac:dyDescent="0.35">
      <c r="A4066" t="s">
        <v>3250</v>
      </c>
      <c r="B4066" t="s">
        <v>93</v>
      </c>
      <c r="C4066" t="s">
        <v>15</v>
      </c>
      <c r="D4066" t="s">
        <v>25</v>
      </c>
      <c r="E4066" t="s">
        <v>51</v>
      </c>
      <c r="F4066" s="2">
        <v>43006</v>
      </c>
      <c r="G4066" s="2">
        <v>32324</v>
      </c>
      <c r="H4066" s="4">
        <v>36374</v>
      </c>
      <c r="I4066" s="4">
        <v>23722</v>
      </c>
      <c r="J4066" s="4">
        <f>Table1[[#This Row],[Basic Salary]]+Table1[[#This Row],[Bonus]]</f>
        <v>60096</v>
      </c>
      <c r="K4066">
        <v>81</v>
      </c>
      <c r="L4066">
        <v>63</v>
      </c>
      <c r="M4066" t="s">
        <v>23</v>
      </c>
      <c r="N4066">
        <v>119</v>
      </c>
    </row>
    <row r="4067" spans="1:14" x14ac:dyDescent="0.35">
      <c r="A4067" t="s">
        <v>4707</v>
      </c>
      <c r="B4067" t="s">
        <v>75</v>
      </c>
      <c r="C4067" t="s">
        <v>15</v>
      </c>
      <c r="D4067" t="s">
        <v>43</v>
      </c>
      <c r="E4067" t="s">
        <v>17</v>
      </c>
      <c r="F4067" s="2">
        <v>44529</v>
      </c>
      <c r="G4067" s="2">
        <v>33931</v>
      </c>
      <c r="H4067" s="4">
        <v>43805</v>
      </c>
      <c r="I4067" s="4">
        <v>16219</v>
      </c>
      <c r="J4067" s="4">
        <f>Table1[[#This Row],[Basic Salary]]+Table1[[#This Row],[Bonus]]</f>
        <v>60024</v>
      </c>
      <c r="K4067">
        <v>63</v>
      </c>
      <c r="L4067">
        <v>95</v>
      </c>
      <c r="M4067" t="s">
        <v>18</v>
      </c>
      <c r="N4067">
        <v>111</v>
      </c>
    </row>
    <row r="4068" spans="1:14" x14ac:dyDescent="0.35">
      <c r="A4068" t="s">
        <v>97</v>
      </c>
      <c r="B4068" t="s">
        <v>77</v>
      </c>
      <c r="C4068" t="s">
        <v>21</v>
      </c>
      <c r="D4068" t="s">
        <v>81</v>
      </c>
      <c r="E4068" t="s">
        <v>30</v>
      </c>
      <c r="F4068" s="2">
        <v>45365</v>
      </c>
      <c r="G4068" s="2">
        <v>32949</v>
      </c>
      <c r="H4068" s="4">
        <v>54219</v>
      </c>
      <c r="I4068" s="4">
        <v>5775</v>
      </c>
      <c r="J4068" s="4">
        <f>Table1[[#This Row],[Basic Salary]]+Table1[[#This Row],[Bonus]]</f>
        <v>59994</v>
      </c>
      <c r="K4068">
        <v>72</v>
      </c>
      <c r="L4068">
        <v>65</v>
      </c>
      <c r="M4068" t="s">
        <v>31</v>
      </c>
      <c r="N4068">
        <v>109</v>
      </c>
    </row>
    <row r="4069" spans="1:14" x14ac:dyDescent="0.35">
      <c r="A4069" t="s">
        <v>1561</v>
      </c>
      <c r="B4069" t="s">
        <v>36</v>
      </c>
      <c r="C4069" t="s">
        <v>15</v>
      </c>
      <c r="D4069" t="s">
        <v>40</v>
      </c>
      <c r="E4069" t="s">
        <v>17</v>
      </c>
      <c r="F4069" s="2">
        <v>44903</v>
      </c>
      <c r="G4069" s="2">
        <v>38906</v>
      </c>
      <c r="H4069" s="4">
        <v>37947</v>
      </c>
      <c r="I4069" s="4">
        <v>22034</v>
      </c>
      <c r="J4069" s="4">
        <f>Table1[[#This Row],[Basic Salary]]+Table1[[#This Row],[Bonus]]</f>
        <v>59981</v>
      </c>
      <c r="K4069">
        <v>65</v>
      </c>
      <c r="L4069">
        <v>82</v>
      </c>
      <c r="M4069" t="s">
        <v>18</v>
      </c>
      <c r="N4069">
        <v>111</v>
      </c>
    </row>
    <row r="4070" spans="1:14" x14ac:dyDescent="0.35">
      <c r="A4070" t="s">
        <v>4958</v>
      </c>
      <c r="B4070" t="s">
        <v>14</v>
      </c>
      <c r="C4070" t="s">
        <v>21</v>
      </c>
      <c r="D4070" t="s">
        <v>40</v>
      </c>
      <c r="E4070" t="s">
        <v>51</v>
      </c>
      <c r="F4070" s="2">
        <v>43769</v>
      </c>
      <c r="G4070" s="2">
        <v>40275</v>
      </c>
      <c r="H4070" s="4">
        <v>51572</v>
      </c>
      <c r="I4070" s="4">
        <v>8404</v>
      </c>
      <c r="J4070" s="4">
        <f>Table1[[#This Row],[Basic Salary]]+Table1[[#This Row],[Bonus]]</f>
        <v>59976</v>
      </c>
      <c r="K4070">
        <v>98</v>
      </c>
      <c r="L4070">
        <v>76</v>
      </c>
      <c r="M4070" t="s">
        <v>31</v>
      </c>
      <c r="N4070">
        <v>114</v>
      </c>
    </row>
    <row r="4071" spans="1:14" x14ac:dyDescent="0.35">
      <c r="A4071" t="s">
        <v>4388</v>
      </c>
      <c r="B4071" t="s">
        <v>20</v>
      </c>
      <c r="C4071" t="s">
        <v>15</v>
      </c>
      <c r="D4071" t="s">
        <v>40</v>
      </c>
      <c r="E4071" t="s">
        <v>17</v>
      </c>
      <c r="F4071" s="2">
        <v>45175</v>
      </c>
      <c r="G4071" s="2">
        <v>36013</v>
      </c>
      <c r="H4071" s="4">
        <v>30735</v>
      </c>
      <c r="I4071" s="4">
        <v>29240</v>
      </c>
      <c r="J4071" s="4">
        <f>Table1[[#This Row],[Basic Salary]]+Table1[[#This Row],[Bonus]]</f>
        <v>59975</v>
      </c>
      <c r="K4071">
        <v>63</v>
      </c>
      <c r="L4071">
        <v>51</v>
      </c>
      <c r="M4071" t="s">
        <v>34</v>
      </c>
      <c r="N4071">
        <v>113</v>
      </c>
    </row>
    <row r="4072" spans="1:14" x14ac:dyDescent="0.35">
      <c r="A4072" t="s">
        <v>3741</v>
      </c>
      <c r="B4072" t="s">
        <v>14</v>
      </c>
      <c r="C4072" t="s">
        <v>15</v>
      </c>
      <c r="D4072" t="s">
        <v>16</v>
      </c>
      <c r="E4072" t="s">
        <v>17</v>
      </c>
      <c r="F4072" s="2">
        <v>44326</v>
      </c>
      <c r="G4072" s="2">
        <v>35493</v>
      </c>
      <c r="H4072" s="4">
        <v>44739</v>
      </c>
      <c r="I4072" s="4">
        <v>15182</v>
      </c>
      <c r="J4072" s="4">
        <f>Table1[[#This Row],[Basic Salary]]+Table1[[#This Row],[Bonus]]</f>
        <v>59921</v>
      </c>
      <c r="K4072">
        <v>70</v>
      </c>
      <c r="L4072">
        <v>66</v>
      </c>
      <c r="M4072" t="s">
        <v>31</v>
      </c>
      <c r="N4072">
        <v>115</v>
      </c>
    </row>
    <row r="4073" spans="1:14" x14ac:dyDescent="0.35">
      <c r="A4073" t="s">
        <v>3731</v>
      </c>
      <c r="B4073" t="s">
        <v>36</v>
      </c>
      <c r="C4073" t="s">
        <v>21</v>
      </c>
      <c r="D4073" t="s">
        <v>25</v>
      </c>
      <c r="E4073" t="s">
        <v>65</v>
      </c>
      <c r="F4073" s="2">
        <v>42360</v>
      </c>
      <c r="G4073" s="2">
        <v>40965</v>
      </c>
      <c r="H4073" s="4">
        <v>44335</v>
      </c>
      <c r="I4073" s="4">
        <v>15560</v>
      </c>
      <c r="J4073" s="4">
        <f>Table1[[#This Row],[Basic Salary]]+Table1[[#This Row],[Bonus]]</f>
        <v>59895</v>
      </c>
      <c r="K4073">
        <v>69</v>
      </c>
      <c r="L4073">
        <v>57</v>
      </c>
      <c r="M4073" t="s">
        <v>37</v>
      </c>
      <c r="N4073">
        <v>107</v>
      </c>
    </row>
    <row r="4074" spans="1:14" x14ac:dyDescent="0.35">
      <c r="A4074" t="s">
        <v>1347</v>
      </c>
      <c r="B4074" t="s">
        <v>129</v>
      </c>
      <c r="C4074" t="s">
        <v>15</v>
      </c>
      <c r="D4074" t="s">
        <v>46</v>
      </c>
      <c r="E4074" t="s">
        <v>22</v>
      </c>
      <c r="F4074" s="2">
        <v>45097</v>
      </c>
      <c r="G4074" s="2">
        <v>37848</v>
      </c>
      <c r="H4074" s="4">
        <v>38437</v>
      </c>
      <c r="I4074" s="4">
        <v>21433</v>
      </c>
      <c r="J4074" s="4">
        <f>Table1[[#This Row],[Basic Salary]]+Table1[[#This Row],[Bonus]]</f>
        <v>59870</v>
      </c>
      <c r="K4074">
        <v>85</v>
      </c>
      <c r="L4074">
        <v>90</v>
      </c>
      <c r="M4074" t="s">
        <v>27</v>
      </c>
      <c r="N4074">
        <v>102</v>
      </c>
    </row>
    <row r="4075" spans="1:14" x14ac:dyDescent="0.35">
      <c r="A4075" t="s">
        <v>2144</v>
      </c>
      <c r="B4075" t="s">
        <v>20</v>
      </c>
      <c r="C4075" t="s">
        <v>21</v>
      </c>
      <c r="D4075" t="s">
        <v>25</v>
      </c>
      <c r="E4075" t="s">
        <v>26</v>
      </c>
      <c r="F4075" s="2">
        <v>43287</v>
      </c>
      <c r="G4075" s="2">
        <v>33400</v>
      </c>
      <c r="H4075" s="4">
        <v>42040</v>
      </c>
      <c r="I4075" s="4">
        <v>17817</v>
      </c>
      <c r="J4075" s="4">
        <f>Table1[[#This Row],[Basic Salary]]+Table1[[#This Row],[Bonus]]</f>
        <v>59857</v>
      </c>
      <c r="K4075">
        <v>71</v>
      </c>
      <c r="L4075">
        <v>58</v>
      </c>
      <c r="M4075" t="s">
        <v>53</v>
      </c>
      <c r="N4075">
        <v>115</v>
      </c>
    </row>
    <row r="4076" spans="1:14" x14ac:dyDescent="0.35">
      <c r="A4076" t="s">
        <v>2484</v>
      </c>
      <c r="B4076" t="s">
        <v>75</v>
      </c>
      <c r="C4076" t="s">
        <v>15</v>
      </c>
      <c r="D4076" t="s">
        <v>25</v>
      </c>
      <c r="E4076" t="s">
        <v>17</v>
      </c>
      <c r="F4076" s="2">
        <v>43575</v>
      </c>
      <c r="G4076" s="2">
        <v>29530</v>
      </c>
      <c r="H4076" s="4">
        <v>45120</v>
      </c>
      <c r="I4076" s="4">
        <v>14687</v>
      </c>
      <c r="J4076" s="4">
        <f>Table1[[#This Row],[Basic Salary]]+Table1[[#This Row],[Bonus]]</f>
        <v>59807</v>
      </c>
      <c r="K4076">
        <v>78</v>
      </c>
      <c r="L4076">
        <v>67</v>
      </c>
      <c r="M4076" t="s">
        <v>34</v>
      </c>
      <c r="N4076">
        <v>112</v>
      </c>
    </row>
    <row r="4077" spans="1:14" x14ac:dyDescent="0.35">
      <c r="A4077" t="s">
        <v>2732</v>
      </c>
      <c r="B4077" t="s">
        <v>75</v>
      </c>
      <c r="C4077" t="s">
        <v>21</v>
      </c>
      <c r="D4077" t="s">
        <v>43</v>
      </c>
      <c r="E4077" t="s">
        <v>30</v>
      </c>
      <c r="F4077" s="2">
        <v>44885</v>
      </c>
      <c r="G4077" s="2">
        <v>33472</v>
      </c>
      <c r="H4077" s="4">
        <v>34253</v>
      </c>
      <c r="I4077" s="4">
        <v>25549</v>
      </c>
      <c r="J4077" s="4">
        <f>Table1[[#This Row],[Basic Salary]]+Table1[[#This Row],[Bonus]]</f>
        <v>59802</v>
      </c>
      <c r="K4077">
        <v>88</v>
      </c>
      <c r="L4077">
        <v>66</v>
      </c>
      <c r="M4077" t="s">
        <v>27</v>
      </c>
      <c r="N4077">
        <v>111</v>
      </c>
    </row>
    <row r="4078" spans="1:14" x14ac:dyDescent="0.35">
      <c r="A4078" t="s">
        <v>3324</v>
      </c>
      <c r="B4078" t="s">
        <v>14</v>
      </c>
      <c r="C4078" t="s">
        <v>21</v>
      </c>
      <c r="D4078" t="s">
        <v>81</v>
      </c>
      <c r="E4078" t="s">
        <v>26</v>
      </c>
      <c r="F4078" s="2">
        <v>43256</v>
      </c>
      <c r="G4078" s="2">
        <v>30387</v>
      </c>
      <c r="H4078" s="4">
        <v>35314</v>
      </c>
      <c r="I4078" s="4">
        <v>24455</v>
      </c>
      <c r="J4078" s="4">
        <f>Table1[[#This Row],[Basic Salary]]+Table1[[#This Row],[Bonus]]</f>
        <v>59769</v>
      </c>
      <c r="K4078">
        <v>99</v>
      </c>
      <c r="L4078">
        <v>50</v>
      </c>
      <c r="M4078" t="s">
        <v>31</v>
      </c>
      <c r="N4078">
        <v>112</v>
      </c>
    </row>
    <row r="4079" spans="1:14" x14ac:dyDescent="0.35">
      <c r="A4079" t="s">
        <v>4521</v>
      </c>
      <c r="B4079" t="s">
        <v>89</v>
      </c>
      <c r="C4079" t="s">
        <v>21</v>
      </c>
      <c r="D4079" t="s">
        <v>25</v>
      </c>
      <c r="E4079" t="s">
        <v>30</v>
      </c>
      <c r="F4079" s="2">
        <v>45704</v>
      </c>
      <c r="G4079" s="2">
        <v>41053</v>
      </c>
      <c r="H4079" s="4">
        <v>42049</v>
      </c>
      <c r="I4079" s="4">
        <v>17714</v>
      </c>
      <c r="J4079" s="4">
        <f>Table1[[#This Row],[Basic Salary]]+Table1[[#This Row],[Bonus]]</f>
        <v>59763</v>
      </c>
      <c r="K4079">
        <v>81</v>
      </c>
      <c r="L4079">
        <v>74</v>
      </c>
      <c r="M4079" t="s">
        <v>34</v>
      </c>
      <c r="N4079">
        <v>116</v>
      </c>
    </row>
    <row r="4080" spans="1:14" x14ac:dyDescent="0.35">
      <c r="A4080" t="s">
        <v>1191</v>
      </c>
      <c r="B4080" t="s">
        <v>39</v>
      </c>
      <c r="C4080" t="s">
        <v>21</v>
      </c>
      <c r="D4080" t="s">
        <v>46</v>
      </c>
      <c r="E4080" t="s">
        <v>51</v>
      </c>
      <c r="F4080" s="2">
        <v>42656</v>
      </c>
      <c r="G4080" s="2">
        <v>34503</v>
      </c>
      <c r="H4080" s="4">
        <v>51707</v>
      </c>
      <c r="I4080" s="4">
        <v>8055</v>
      </c>
      <c r="J4080" s="4">
        <f>Table1[[#This Row],[Basic Salary]]+Table1[[#This Row],[Bonus]]</f>
        <v>59762</v>
      </c>
      <c r="K4080">
        <v>65</v>
      </c>
      <c r="L4080">
        <v>41</v>
      </c>
      <c r="M4080" t="s">
        <v>27</v>
      </c>
      <c r="N4080">
        <v>101</v>
      </c>
    </row>
    <row r="4081" spans="1:14" x14ac:dyDescent="0.35">
      <c r="A4081" t="s">
        <v>1729</v>
      </c>
      <c r="B4081" t="s">
        <v>93</v>
      </c>
      <c r="C4081" t="s">
        <v>15</v>
      </c>
      <c r="D4081" t="s">
        <v>81</v>
      </c>
      <c r="E4081" t="s">
        <v>51</v>
      </c>
      <c r="F4081" s="2">
        <v>43931</v>
      </c>
      <c r="G4081" s="2">
        <v>36155</v>
      </c>
      <c r="H4081" s="4">
        <v>47010</v>
      </c>
      <c r="I4081" s="4">
        <v>12741</v>
      </c>
      <c r="J4081" s="4">
        <f>Table1[[#This Row],[Basic Salary]]+Table1[[#This Row],[Bonus]]</f>
        <v>59751</v>
      </c>
      <c r="K4081">
        <v>61</v>
      </c>
      <c r="L4081">
        <v>91</v>
      </c>
      <c r="M4081" t="s">
        <v>37</v>
      </c>
      <c r="N4081">
        <v>120</v>
      </c>
    </row>
    <row r="4082" spans="1:14" x14ac:dyDescent="0.35">
      <c r="A4082" t="s">
        <v>2612</v>
      </c>
      <c r="B4082" t="s">
        <v>95</v>
      </c>
      <c r="C4082" t="s">
        <v>15</v>
      </c>
      <c r="D4082" t="s">
        <v>46</v>
      </c>
      <c r="E4082" t="s">
        <v>51</v>
      </c>
      <c r="F4082" s="2">
        <v>42351</v>
      </c>
      <c r="G4082" s="2">
        <v>31756</v>
      </c>
      <c r="H4082" s="4">
        <v>41522</v>
      </c>
      <c r="I4082" s="4">
        <v>18187</v>
      </c>
      <c r="J4082" s="4">
        <f>Table1[[#This Row],[Basic Salary]]+Table1[[#This Row],[Bonus]]</f>
        <v>59709</v>
      </c>
      <c r="K4082">
        <v>60</v>
      </c>
      <c r="L4082">
        <v>41</v>
      </c>
      <c r="M4082" t="s">
        <v>53</v>
      </c>
      <c r="N4082">
        <v>103</v>
      </c>
    </row>
    <row r="4083" spans="1:14" x14ac:dyDescent="0.35">
      <c r="A4083" t="s">
        <v>2370</v>
      </c>
      <c r="B4083" t="s">
        <v>60</v>
      </c>
      <c r="C4083" t="s">
        <v>15</v>
      </c>
      <c r="D4083" t="s">
        <v>33</v>
      </c>
      <c r="E4083" t="s">
        <v>51</v>
      </c>
      <c r="F4083" s="2">
        <v>43348</v>
      </c>
      <c r="G4083" s="2">
        <v>37986</v>
      </c>
      <c r="H4083" s="4">
        <v>38246</v>
      </c>
      <c r="I4083" s="4">
        <v>21458</v>
      </c>
      <c r="J4083" s="4">
        <f>Table1[[#This Row],[Basic Salary]]+Table1[[#This Row],[Bonus]]</f>
        <v>59704</v>
      </c>
      <c r="K4083">
        <v>67</v>
      </c>
      <c r="L4083">
        <v>42</v>
      </c>
      <c r="M4083" t="s">
        <v>31</v>
      </c>
      <c r="N4083">
        <v>111</v>
      </c>
    </row>
    <row r="4084" spans="1:14" x14ac:dyDescent="0.35">
      <c r="A4084" t="s">
        <v>4147</v>
      </c>
      <c r="B4084" t="s">
        <v>77</v>
      </c>
      <c r="C4084" t="s">
        <v>15</v>
      </c>
      <c r="D4084" t="s">
        <v>16</v>
      </c>
      <c r="E4084" t="s">
        <v>22</v>
      </c>
      <c r="F4084" s="2">
        <v>44413</v>
      </c>
      <c r="G4084" s="2">
        <v>29931</v>
      </c>
      <c r="H4084" s="4">
        <v>32863</v>
      </c>
      <c r="I4084" s="4">
        <v>26810</v>
      </c>
      <c r="J4084" s="4">
        <f>Table1[[#This Row],[Basic Salary]]+Table1[[#This Row],[Bonus]]</f>
        <v>59673</v>
      </c>
      <c r="K4084">
        <v>87</v>
      </c>
      <c r="L4084">
        <v>53</v>
      </c>
      <c r="M4084" t="s">
        <v>18</v>
      </c>
      <c r="N4084">
        <v>105</v>
      </c>
    </row>
    <row r="4085" spans="1:14" x14ac:dyDescent="0.35">
      <c r="A4085" t="s">
        <v>2199</v>
      </c>
      <c r="B4085" t="s">
        <v>85</v>
      </c>
      <c r="C4085" t="s">
        <v>15</v>
      </c>
      <c r="D4085" t="s">
        <v>81</v>
      </c>
      <c r="E4085" t="s">
        <v>26</v>
      </c>
      <c r="F4085" s="2">
        <v>44718</v>
      </c>
      <c r="G4085" s="2">
        <v>32413</v>
      </c>
      <c r="H4085" s="4">
        <v>40717</v>
      </c>
      <c r="I4085" s="4">
        <v>18940</v>
      </c>
      <c r="J4085" s="4">
        <f>Table1[[#This Row],[Basic Salary]]+Table1[[#This Row],[Bonus]]</f>
        <v>59657</v>
      </c>
      <c r="K4085">
        <v>61</v>
      </c>
      <c r="L4085">
        <v>78</v>
      </c>
      <c r="M4085" t="s">
        <v>31</v>
      </c>
      <c r="N4085">
        <v>108</v>
      </c>
    </row>
    <row r="4086" spans="1:14" x14ac:dyDescent="0.35">
      <c r="A4086" t="s">
        <v>369</v>
      </c>
      <c r="B4086" t="s">
        <v>45</v>
      </c>
      <c r="C4086" t="s">
        <v>21</v>
      </c>
      <c r="D4086" t="s">
        <v>16</v>
      </c>
      <c r="E4086" t="s">
        <v>22</v>
      </c>
      <c r="F4086" s="2">
        <v>44854</v>
      </c>
      <c r="G4086" s="2">
        <v>34850</v>
      </c>
      <c r="H4086" s="4">
        <v>40806</v>
      </c>
      <c r="I4086" s="4">
        <v>18838</v>
      </c>
      <c r="J4086" s="4">
        <f>Table1[[#This Row],[Basic Salary]]+Table1[[#This Row],[Bonus]]</f>
        <v>59644</v>
      </c>
      <c r="K4086">
        <v>68</v>
      </c>
      <c r="L4086">
        <v>70</v>
      </c>
      <c r="M4086" t="s">
        <v>53</v>
      </c>
      <c r="N4086">
        <v>108</v>
      </c>
    </row>
    <row r="4087" spans="1:14" x14ac:dyDescent="0.35">
      <c r="A4087" t="s">
        <v>2673</v>
      </c>
      <c r="B4087" t="s">
        <v>95</v>
      </c>
      <c r="C4087" t="s">
        <v>21</v>
      </c>
      <c r="D4087" t="s">
        <v>40</v>
      </c>
      <c r="E4087" t="s">
        <v>26</v>
      </c>
      <c r="F4087" s="2">
        <v>42995</v>
      </c>
      <c r="G4087" s="2">
        <v>32776</v>
      </c>
      <c r="H4087" s="4">
        <v>49858</v>
      </c>
      <c r="I4087" s="4">
        <v>9707</v>
      </c>
      <c r="J4087" s="4">
        <f>Table1[[#This Row],[Basic Salary]]+Table1[[#This Row],[Bonus]]</f>
        <v>59565</v>
      </c>
      <c r="K4087">
        <v>98</v>
      </c>
      <c r="L4087">
        <v>84</v>
      </c>
      <c r="M4087" t="s">
        <v>27</v>
      </c>
      <c r="N4087">
        <v>107</v>
      </c>
    </row>
    <row r="4088" spans="1:14" x14ac:dyDescent="0.35">
      <c r="A4088" t="s">
        <v>4623</v>
      </c>
      <c r="B4088" t="s">
        <v>85</v>
      </c>
      <c r="C4088" t="s">
        <v>15</v>
      </c>
      <c r="D4088" t="s">
        <v>81</v>
      </c>
      <c r="E4088" t="s">
        <v>30</v>
      </c>
      <c r="F4088" s="2">
        <v>43403</v>
      </c>
      <c r="G4088" s="2">
        <v>35535</v>
      </c>
      <c r="H4088" s="4">
        <v>36313</v>
      </c>
      <c r="I4088" s="4">
        <v>23251</v>
      </c>
      <c r="J4088" s="4">
        <f>Table1[[#This Row],[Basic Salary]]+Table1[[#This Row],[Bonus]]</f>
        <v>59564</v>
      </c>
      <c r="K4088">
        <v>72</v>
      </c>
      <c r="L4088">
        <v>49</v>
      </c>
      <c r="M4088" t="s">
        <v>34</v>
      </c>
      <c r="N4088">
        <v>114</v>
      </c>
    </row>
    <row r="4089" spans="1:14" x14ac:dyDescent="0.35">
      <c r="A4089" t="s">
        <v>1286</v>
      </c>
      <c r="B4089" t="s">
        <v>87</v>
      </c>
      <c r="C4089" t="s">
        <v>21</v>
      </c>
      <c r="D4089" t="s">
        <v>33</v>
      </c>
      <c r="E4089" t="s">
        <v>26</v>
      </c>
      <c r="F4089" s="2">
        <v>44255</v>
      </c>
      <c r="G4089" s="2">
        <v>31478</v>
      </c>
      <c r="H4089" s="4">
        <v>40149</v>
      </c>
      <c r="I4089" s="4">
        <v>19350</v>
      </c>
      <c r="J4089" s="4">
        <f>Table1[[#This Row],[Basic Salary]]+Table1[[#This Row],[Bonus]]</f>
        <v>59499</v>
      </c>
      <c r="K4089">
        <v>67</v>
      </c>
      <c r="L4089">
        <v>97</v>
      </c>
      <c r="M4089" t="s">
        <v>23</v>
      </c>
      <c r="N4089">
        <v>112</v>
      </c>
    </row>
    <row r="4090" spans="1:14" x14ac:dyDescent="0.35">
      <c r="A4090" t="s">
        <v>4111</v>
      </c>
      <c r="B4090" t="s">
        <v>62</v>
      </c>
      <c r="C4090" t="s">
        <v>15</v>
      </c>
      <c r="D4090" t="s">
        <v>81</v>
      </c>
      <c r="E4090" t="s">
        <v>65</v>
      </c>
      <c r="F4090" s="2">
        <v>42232</v>
      </c>
      <c r="G4090" s="2">
        <v>32399</v>
      </c>
      <c r="H4090" s="4">
        <v>36660</v>
      </c>
      <c r="I4090" s="4">
        <v>22825</v>
      </c>
      <c r="J4090" s="4">
        <f>Table1[[#This Row],[Basic Salary]]+Table1[[#This Row],[Bonus]]</f>
        <v>59485</v>
      </c>
      <c r="K4090">
        <v>72</v>
      </c>
      <c r="L4090">
        <v>76</v>
      </c>
      <c r="M4090" t="s">
        <v>34</v>
      </c>
      <c r="N4090">
        <v>108</v>
      </c>
    </row>
    <row r="4091" spans="1:14" x14ac:dyDescent="0.35">
      <c r="A4091" t="s">
        <v>951</v>
      </c>
      <c r="B4091" t="s">
        <v>75</v>
      </c>
      <c r="C4091" t="s">
        <v>21</v>
      </c>
      <c r="D4091" t="s">
        <v>16</v>
      </c>
      <c r="E4091" t="s">
        <v>26</v>
      </c>
      <c r="F4091" s="2">
        <v>42802</v>
      </c>
      <c r="G4091" s="2">
        <v>34704</v>
      </c>
      <c r="H4091" s="4">
        <v>35722</v>
      </c>
      <c r="I4091" s="4">
        <v>23737</v>
      </c>
      <c r="J4091" s="4">
        <f>Table1[[#This Row],[Basic Salary]]+Table1[[#This Row],[Bonus]]</f>
        <v>59459</v>
      </c>
      <c r="K4091">
        <v>61</v>
      </c>
      <c r="L4091">
        <v>87</v>
      </c>
      <c r="M4091" t="s">
        <v>37</v>
      </c>
      <c r="N4091">
        <v>114</v>
      </c>
    </row>
    <row r="4092" spans="1:14" x14ac:dyDescent="0.35">
      <c r="A4092" t="s">
        <v>4025</v>
      </c>
      <c r="B4092" t="s">
        <v>20</v>
      </c>
      <c r="C4092" t="s">
        <v>21</v>
      </c>
      <c r="D4092" t="s">
        <v>81</v>
      </c>
      <c r="E4092" t="s">
        <v>17</v>
      </c>
      <c r="F4092" s="2">
        <v>43557</v>
      </c>
      <c r="G4092" s="2">
        <v>35309</v>
      </c>
      <c r="H4092" s="4">
        <v>37700</v>
      </c>
      <c r="I4092" s="4">
        <v>21715</v>
      </c>
      <c r="J4092" s="4">
        <f>Table1[[#This Row],[Basic Salary]]+Table1[[#This Row],[Bonus]]</f>
        <v>59415</v>
      </c>
      <c r="K4092">
        <v>67</v>
      </c>
      <c r="L4092">
        <v>50</v>
      </c>
      <c r="M4092" t="s">
        <v>27</v>
      </c>
      <c r="N4092">
        <v>112</v>
      </c>
    </row>
    <row r="4093" spans="1:14" x14ac:dyDescent="0.35">
      <c r="A4093" t="s">
        <v>2680</v>
      </c>
      <c r="B4093" t="s">
        <v>20</v>
      </c>
      <c r="C4093" t="s">
        <v>21</v>
      </c>
      <c r="D4093" t="s">
        <v>46</v>
      </c>
      <c r="E4093" t="s">
        <v>30</v>
      </c>
      <c r="F4093" s="2">
        <v>44831</v>
      </c>
      <c r="G4093" s="2">
        <v>34825</v>
      </c>
      <c r="H4093" s="4">
        <v>41624</v>
      </c>
      <c r="I4093" s="4">
        <v>17746</v>
      </c>
      <c r="J4093" s="4">
        <f>Table1[[#This Row],[Basic Salary]]+Table1[[#This Row],[Bonus]]</f>
        <v>59370</v>
      </c>
      <c r="K4093">
        <v>63</v>
      </c>
      <c r="L4093">
        <v>98</v>
      </c>
      <c r="M4093" t="s">
        <v>27</v>
      </c>
      <c r="N4093">
        <v>111</v>
      </c>
    </row>
    <row r="4094" spans="1:14" x14ac:dyDescent="0.35">
      <c r="A4094" t="s">
        <v>4636</v>
      </c>
      <c r="B4094" t="s">
        <v>71</v>
      </c>
      <c r="C4094" t="s">
        <v>21</v>
      </c>
      <c r="D4094" t="s">
        <v>46</v>
      </c>
      <c r="E4094" t="s">
        <v>17</v>
      </c>
      <c r="F4094" s="2">
        <v>45860</v>
      </c>
      <c r="G4094" s="2">
        <v>41149</v>
      </c>
      <c r="H4094" s="4">
        <v>37561</v>
      </c>
      <c r="I4094" s="4">
        <v>21780</v>
      </c>
      <c r="J4094" s="4">
        <f>Table1[[#This Row],[Basic Salary]]+Table1[[#This Row],[Bonus]]</f>
        <v>59341</v>
      </c>
      <c r="K4094">
        <v>61</v>
      </c>
      <c r="L4094">
        <v>46</v>
      </c>
      <c r="M4094" t="s">
        <v>27</v>
      </c>
      <c r="N4094">
        <v>113</v>
      </c>
    </row>
    <row r="4095" spans="1:14" x14ac:dyDescent="0.35">
      <c r="A4095" t="s">
        <v>4960</v>
      </c>
      <c r="B4095" t="s">
        <v>20</v>
      </c>
      <c r="C4095" t="s">
        <v>15</v>
      </c>
      <c r="D4095" t="s">
        <v>25</v>
      </c>
      <c r="E4095" t="s">
        <v>51</v>
      </c>
      <c r="F4095" s="2">
        <v>45539</v>
      </c>
      <c r="G4095" s="2">
        <v>37597</v>
      </c>
      <c r="H4095" s="4">
        <v>53703</v>
      </c>
      <c r="I4095" s="4">
        <v>5602</v>
      </c>
      <c r="J4095" s="4">
        <f>Table1[[#This Row],[Basic Salary]]+Table1[[#This Row],[Bonus]]</f>
        <v>59305</v>
      </c>
      <c r="K4095">
        <v>92</v>
      </c>
      <c r="L4095">
        <v>82</v>
      </c>
      <c r="M4095" t="s">
        <v>34</v>
      </c>
      <c r="N4095">
        <v>116</v>
      </c>
    </row>
    <row r="4096" spans="1:14" x14ac:dyDescent="0.35">
      <c r="A4096" t="s">
        <v>295</v>
      </c>
      <c r="B4096" t="s">
        <v>71</v>
      </c>
      <c r="C4096" t="s">
        <v>15</v>
      </c>
      <c r="D4096" t="s">
        <v>43</v>
      </c>
      <c r="E4096" t="s">
        <v>26</v>
      </c>
      <c r="F4096" s="2">
        <v>44171</v>
      </c>
      <c r="G4096" s="2">
        <v>31307</v>
      </c>
      <c r="H4096" s="4">
        <v>54188</v>
      </c>
      <c r="I4096" s="4">
        <v>5113</v>
      </c>
      <c r="J4096" s="4">
        <f>Table1[[#This Row],[Basic Salary]]+Table1[[#This Row],[Bonus]]</f>
        <v>59301</v>
      </c>
      <c r="K4096">
        <v>61</v>
      </c>
      <c r="L4096">
        <v>59</v>
      </c>
      <c r="M4096" t="s">
        <v>27</v>
      </c>
      <c r="N4096">
        <v>118</v>
      </c>
    </row>
    <row r="4097" spans="1:14" x14ac:dyDescent="0.35">
      <c r="A4097" t="s">
        <v>2170</v>
      </c>
      <c r="B4097" t="s">
        <v>62</v>
      </c>
      <c r="C4097" t="s">
        <v>15</v>
      </c>
      <c r="D4097" t="s">
        <v>43</v>
      </c>
      <c r="E4097" t="s">
        <v>22</v>
      </c>
      <c r="F4097" s="2">
        <v>45287</v>
      </c>
      <c r="G4097" s="2">
        <v>32547</v>
      </c>
      <c r="H4097" s="4">
        <v>40534</v>
      </c>
      <c r="I4097" s="4">
        <v>18755</v>
      </c>
      <c r="J4097" s="4">
        <f>Table1[[#This Row],[Basic Salary]]+Table1[[#This Row],[Bonus]]</f>
        <v>59289</v>
      </c>
      <c r="K4097">
        <v>91</v>
      </c>
      <c r="L4097">
        <v>40</v>
      </c>
      <c r="M4097" t="s">
        <v>23</v>
      </c>
      <c r="N4097">
        <v>102</v>
      </c>
    </row>
    <row r="4098" spans="1:14" x14ac:dyDescent="0.35">
      <c r="A4098" t="s">
        <v>1987</v>
      </c>
      <c r="B4098" t="s">
        <v>42</v>
      </c>
      <c r="C4098" t="s">
        <v>21</v>
      </c>
      <c r="D4098" t="s">
        <v>25</v>
      </c>
      <c r="E4098" t="s">
        <v>65</v>
      </c>
      <c r="F4098" s="2">
        <v>45795</v>
      </c>
      <c r="G4098" s="2">
        <v>39427</v>
      </c>
      <c r="H4098" s="4">
        <v>53061</v>
      </c>
      <c r="I4098" s="4">
        <v>6213</v>
      </c>
      <c r="J4098" s="4">
        <f>Table1[[#This Row],[Basic Salary]]+Table1[[#This Row],[Bonus]]</f>
        <v>59274</v>
      </c>
      <c r="K4098">
        <v>78</v>
      </c>
      <c r="L4098">
        <v>76</v>
      </c>
      <c r="M4098" t="s">
        <v>37</v>
      </c>
      <c r="N4098">
        <v>114</v>
      </c>
    </row>
    <row r="4099" spans="1:14" x14ac:dyDescent="0.35">
      <c r="A4099" t="s">
        <v>2650</v>
      </c>
      <c r="B4099" t="s">
        <v>39</v>
      </c>
      <c r="C4099" t="s">
        <v>15</v>
      </c>
      <c r="D4099" t="s">
        <v>33</v>
      </c>
      <c r="E4099" t="s">
        <v>51</v>
      </c>
      <c r="F4099" s="2">
        <v>43238</v>
      </c>
      <c r="G4099" s="2">
        <v>29490</v>
      </c>
      <c r="H4099" s="4">
        <v>42005</v>
      </c>
      <c r="I4099" s="4">
        <v>17254</v>
      </c>
      <c r="J4099" s="4">
        <f>Table1[[#This Row],[Basic Salary]]+Table1[[#This Row],[Bonus]]</f>
        <v>59259</v>
      </c>
      <c r="K4099">
        <v>91</v>
      </c>
      <c r="L4099">
        <v>92</v>
      </c>
      <c r="M4099" t="s">
        <v>23</v>
      </c>
      <c r="N4099">
        <v>115</v>
      </c>
    </row>
    <row r="4100" spans="1:14" x14ac:dyDescent="0.35">
      <c r="A4100" t="s">
        <v>2779</v>
      </c>
      <c r="B4100" t="s">
        <v>45</v>
      </c>
      <c r="C4100" t="s">
        <v>21</v>
      </c>
      <c r="D4100" t="s">
        <v>40</v>
      </c>
      <c r="E4100" t="s">
        <v>17</v>
      </c>
      <c r="F4100" s="2">
        <v>43788</v>
      </c>
      <c r="G4100" s="2">
        <v>36182</v>
      </c>
      <c r="H4100" s="4">
        <v>37420</v>
      </c>
      <c r="I4100" s="4">
        <v>21837</v>
      </c>
      <c r="J4100" s="4">
        <f>Table1[[#This Row],[Basic Salary]]+Table1[[#This Row],[Bonus]]</f>
        <v>59257</v>
      </c>
      <c r="K4100">
        <v>72</v>
      </c>
      <c r="L4100">
        <v>43</v>
      </c>
      <c r="M4100" t="s">
        <v>18</v>
      </c>
      <c r="N4100">
        <v>117</v>
      </c>
    </row>
    <row r="4101" spans="1:14" x14ac:dyDescent="0.35">
      <c r="A4101" t="s">
        <v>5030</v>
      </c>
      <c r="B4101" t="s">
        <v>129</v>
      </c>
      <c r="C4101" t="s">
        <v>21</v>
      </c>
      <c r="D4101" t="s">
        <v>40</v>
      </c>
      <c r="E4101" t="s">
        <v>65</v>
      </c>
      <c r="F4101" s="2">
        <v>42230</v>
      </c>
      <c r="G4101" s="2">
        <v>38830</v>
      </c>
      <c r="H4101" s="4">
        <v>44638</v>
      </c>
      <c r="I4101" s="4">
        <v>14614</v>
      </c>
      <c r="J4101" s="4">
        <f>Table1[[#This Row],[Basic Salary]]+Table1[[#This Row],[Bonus]]</f>
        <v>59252</v>
      </c>
      <c r="K4101">
        <v>60</v>
      </c>
      <c r="L4101">
        <v>70</v>
      </c>
      <c r="M4101" t="s">
        <v>31</v>
      </c>
      <c r="N4101">
        <v>103</v>
      </c>
    </row>
    <row r="4102" spans="1:14" x14ac:dyDescent="0.35">
      <c r="A4102" t="s">
        <v>835</v>
      </c>
      <c r="B4102" t="s">
        <v>29</v>
      </c>
      <c r="C4102" t="s">
        <v>21</v>
      </c>
      <c r="D4102" t="s">
        <v>33</v>
      </c>
      <c r="E4102" t="s">
        <v>51</v>
      </c>
      <c r="F4102" s="2">
        <v>42725</v>
      </c>
      <c r="G4102" s="2">
        <v>39777</v>
      </c>
      <c r="H4102" s="4">
        <v>30535</v>
      </c>
      <c r="I4102" s="4">
        <v>28674</v>
      </c>
      <c r="J4102" s="4">
        <f>Table1[[#This Row],[Basic Salary]]+Table1[[#This Row],[Bonus]]</f>
        <v>59209</v>
      </c>
      <c r="K4102">
        <v>91</v>
      </c>
      <c r="L4102">
        <v>90</v>
      </c>
      <c r="M4102" t="s">
        <v>53</v>
      </c>
      <c r="N4102">
        <v>102</v>
      </c>
    </row>
    <row r="4103" spans="1:14" x14ac:dyDescent="0.35">
      <c r="A4103" t="s">
        <v>865</v>
      </c>
      <c r="B4103" t="s">
        <v>71</v>
      </c>
      <c r="C4103" t="s">
        <v>21</v>
      </c>
      <c r="D4103" t="s">
        <v>16</v>
      </c>
      <c r="E4103" t="s">
        <v>65</v>
      </c>
      <c r="F4103" s="2">
        <v>45561</v>
      </c>
      <c r="G4103" s="2">
        <v>33875</v>
      </c>
      <c r="H4103" s="4">
        <v>48678</v>
      </c>
      <c r="I4103" s="4">
        <v>10514</v>
      </c>
      <c r="J4103" s="4">
        <f>Table1[[#This Row],[Basic Salary]]+Table1[[#This Row],[Bonus]]</f>
        <v>59192</v>
      </c>
      <c r="K4103">
        <v>92</v>
      </c>
      <c r="L4103">
        <v>92</v>
      </c>
      <c r="M4103" t="s">
        <v>31</v>
      </c>
      <c r="N4103">
        <v>119</v>
      </c>
    </row>
    <row r="4104" spans="1:14" x14ac:dyDescent="0.35">
      <c r="A4104" t="s">
        <v>1107</v>
      </c>
      <c r="B4104" t="s">
        <v>29</v>
      </c>
      <c r="C4104" t="s">
        <v>15</v>
      </c>
      <c r="D4104" t="s">
        <v>25</v>
      </c>
      <c r="E4104" t="s">
        <v>26</v>
      </c>
      <c r="F4104" s="2">
        <v>42077</v>
      </c>
      <c r="G4104" s="2">
        <v>39321</v>
      </c>
      <c r="H4104" s="4">
        <v>51167</v>
      </c>
      <c r="I4104" s="4">
        <v>7979</v>
      </c>
      <c r="J4104" s="4">
        <f>Table1[[#This Row],[Basic Salary]]+Table1[[#This Row],[Bonus]]</f>
        <v>59146</v>
      </c>
      <c r="K4104">
        <v>63</v>
      </c>
      <c r="L4104">
        <v>64</v>
      </c>
      <c r="M4104" t="s">
        <v>27</v>
      </c>
      <c r="N4104">
        <v>117</v>
      </c>
    </row>
    <row r="4105" spans="1:14" x14ac:dyDescent="0.35">
      <c r="A4105" t="s">
        <v>756</v>
      </c>
      <c r="B4105" t="s">
        <v>50</v>
      </c>
      <c r="C4105" t="s">
        <v>15</v>
      </c>
      <c r="D4105" t="s">
        <v>33</v>
      </c>
      <c r="E4105" t="s">
        <v>17</v>
      </c>
      <c r="F4105" s="2">
        <v>43670</v>
      </c>
      <c r="G4105" s="2">
        <v>32792</v>
      </c>
      <c r="H4105" s="4">
        <v>42394</v>
      </c>
      <c r="I4105" s="4">
        <v>16744</v>
      </c>
      <c r="J4105" s="4">
        <f>Table1[[#This Row],[Basic Salary]]+Table1[[#This Row],[Bonus]]</f>
        <v>59138</v>
      </c>
      <c r="K4105">
        <v>78</v>
      </c>
      <c r="L4105">
        <v>55</v>
      </c>
      <c r="M4105" t="s">
        <v>18</v>
      </c>
      <c r="N4105">
        <v>103</v>
      </c>
    </row>
    <row r="4106" spans="1:14" x14ac:dyDescent="0.35">
      <c r="A4106" t="s">
        <v>1258</v>
      </c>
      <c r="B4106" t="s">
        <v>87</v>
      </c>
      <c r="C4106" t="s">
        <v>15</v>
      </c>
      <c r="D4106" t="s">
        <v>43</v>
      </c>
      <c r="E4106" t="s">
        <v>22</v>
      </c>
      <c r="F4106" s="2">
        <v>43017</v>
      </c>
      <c r="G4106" s="2">
        <v>32568</v>
      </c>
      <c r="H4106" s="4">
        <v>38579</v>
      </c>
      <c r="I4106" s="4">
        <v>20523</v>
      </c>
      <c r="J4106" s="4">
        <f>Table1[[#This Row],[Basic Salary]]+Table1[[#This Row],[Bonus]]</f>
        <v>59102</v>
      </c>
      <c r="K4106">
        <v>61</v>
      </c>
      <c r="L4106">
        <v>93</v>
      </c>
      <c r="M4106" t="s">
        <v>23</v>
      </c>
      <c r="N4106">
        <v>115</v>
      </c>
    </row>
    <row r="4107" spans="1:14" x14ac:dyDescent="0.35">
      <c r="A4107" t="s">
        <v>1406</v>
      </c>
      <c r="B4107" t="s">
        <v>20</v>
      </c>
      <c r="C4107" t="s">
        <v>21</v>
      </c>
      <c r="D4107" t="s">
        <v>40</v>
      </c>
      <c r="E4107" t="s">
        <v>17</v>
      </c>
      <c r="F4107" s="2">
        <v>42741</v>
      </c>
      <c r="G4107" s="2">
        <v>36195</v>
      </c>
      <c r="H4107" s="4">
        <v>44758</v>
      </c>
      <c r="I4107" s="4">
        <v>14337</v>
      </c>
      <c r="J4107" s="4">
        <f>Table1[[#This Row],[Basic Salary]]+Table1[[#This Row],[Bonus]]</f>
        <v>59095</v>
      </c>
      <c r="K4107">
        <v>79</v>
      </c>
      <c r="L4107">
        <v>64</v>
      </c>
      <c r="M4107" t="s">
        <v>18</v>
      </c>
      <c r="N4107">
        <v>116</v>
      </c>
    </row>
    <row r="4108" spans="1:14" x14ac:dyDescent="0.35">
      <c r="A4108" t="s">
        <v>358</v>
      </c>
      <c r="B4108" t="s">
        <v>36</v>
      </c>
      <c r="C4108" t="s">
        <v>21</v>
      </c>
      <c r="D4108" t="s">
        <v>25</v>
      </c>
      <c r="E4108" t="s">
        <v>51</v>
      </c>
      <c r="F4108" s="2">
        <v>42575</v>
      </c>
      <c r="G4108" s="2">
        <v>32606</v>
      </c>
      <c r="H4108" s="4">
        <v>52124</v>
      </c>
      <c r="I4108" s="4">
        <v>6945</v>
      </c>
      <c r="J4108" s="4">
        <f>Table1[[#This Row],[Basic Salary]]+Table1[[#This Row],[Bonus]]</f>
        <v>59069</v>
      </c>
      <c r="K4108">
        <v>96</v>
      </c>
      <c r="L4108">
        <v>62</v>
      </c>
      <c r="M4108" t="s">
        <v>23</v>
      </c>
      <c r="N4108">
        <v>109</v>
      </c>
    </row>
    <row r="4109" spans="1:14" x14ac:dyDescent="0.35">
      <c r="A4109" t="s">
        <v>1192</v>
      </c>
      <c r="B4109" t="s">
        <v>14</v>
      </c>
      <c r="C4109" t="s">
        <v>15</v>
      </c>
      <c r="D4109" t="s">
        <v>16</v>
      </c>
      <c r="E4109" t="s">
        <v>51</v>
      </c>
      <c r="F4109" s="2">
        <v>44903</v>
      </c>
      <c r="G4109" s="2">
        <v>38128</v>
      </c>
      <c r="H4109" s="4">
        <v>35324</v>
      </c>
      <c r="I4109" s="4">
        <v>23736</v>
      </c>
      <c r="J4109" s="4">
        <f>Table1[[#This Row],[Basic Salary]]+Table1[[#This Row],[Bonus]]</f>
        <v>59060</v>
      </c>
      <c r="K4109">
        <v>84</v>
      </c>
      <c r="L4109">
        <v>41</v>
      </c>
      <c r="M4109" t="s">
        <v>18</v>
      </c>
      <c r="N4109">
        <v>105</v>
      </c>
    </row>
    <row r="4110" spans="1:14" x14ac:dyDescent="0.35">
      <c r="A4110" t="s">
        <v>3082</v>
      </c>
      <c r="B4110" t="s">
        <v>45</v>
      </c>
      <c r="C4110" t="s">
        <v>21</v>
      </c>
      <c r="D4110" t="s">
        <v>16</v>
      </c>
      <c r="E4110" t="s">
        <v>51</v>
      </c>
      <c r="F4110" s="2">
        <v>43029</v>
      </c>
      <c r="G4110" s="2">
        <v>30742</v>
      </c>
      <c r="H4110" s="4">
        <v>33575</v>
      </c>
      <c r="I4110" s="4">
        <v>25483</v>
      </c>
      <c r="J4110" s="4">
        <f>Table1[[#This Row],[Basic Salary]]+Table1[[#This Row],[Bonus]]</f>
        <v>59058</v>
      </c>
      <c r="K4110">
        <v>94</v>
      </c>
      <c r="L4110">
        <v>90</v>
      </c>
      <c r="M4110" t="s">
        <v>34</v>
      </c>
      <c r="N4110">
        <v>107</v>
      </c>
    </row>
    <row r="4111" spans="1:14" x14ac:dyDescent="0.35">
      <c r="A4111" t="s">
        <v>100</v>
      </c>
      <c r="B4111" t="s">
        <v>69</v>
      </c>
      <c r="C4111" t="s">
        <v>15</v>
      </c>
      <c r="D4111" t="s">
        <v>40</v>
      </c>
      <c r="E4111" t="s">
        <v>51</v>
      </c>
      <c r="F4111" s="2">
        <v>42783</v>
      </c>
      <c r="G4111" s="2">
        <v>33394</v>
      </c>
      <c r="H4111" s="4">
        <v>30817</v>
      </c>
      <c r="I4111" s="4">
        <v>28225</v>
      </c>
      <c r="J4111" s="4">
        <f>Table1[[#This Row],[Basic Salary]]+Table1[[#This Row],[Bonus]]</f>
        <v>59042</v>
      </c>
      <c r="K4111">
        <v>87</v>
      </c>
      <c r="L4111">
        <v>40</v>
      </c>
      <c r="M4111" t="s">
        <v>23</v>
      </c>
      <c r="N4111">
        <v>118</v>
      </c>
    </row>
    <row r="4112" spans="1:14" x14ac:dyDescent="0.35">
      <c r="A4112" t="s">
        <v>2922</v>
      </c>
      <c r="B4112" t="s">
        <v>77</v>
      </c>
      <c r="C4112" t="s">
        <v>15</v>
      </c>
      <c r="D4112" t="s">
        <v>25</v>
      </c>
      <c r="E4112" t="s">
        <v>26</v>
      </c>
      <c r="F4112" s="2">
        <v>42273</v>
      </c>
      <c r="G4112" s="2">
        <v>37027</v>
      </c>
      <c r="H4112" s="4">
        <v>30463</v>
      </c>
      <c r="I4112" s="4">
        <v>28573</v>
      </c>
      <c r="J4112" s="4">
        <f>Table1[[#This Row],[Basic Salary]]+Table1[[#This Row],[Bonus]]</f>
        <v>59036</v>
      </c>
      <c r="K4112">
        <v>80</v>
      </c>
      <c r="L4112">
        <v>95</v>
      </c>
      <c r="M4112" t="s">
        <v>53</v>
      </c>
      <c r="N4112">
        <v>111</v>
      </c>
    </row>
    <row r="4113" spans="1:14" x14ac:dyDescent="0.35">
      <c r="A4113" t="s">
        <v>2109</v>
      </c>
      <c r="B4113" t="s">
        <v>89</v>
      </c>
      <c r="C4113" t="s">
        <v>15</v>
      </c>
      <c r="D4113" t="s">
        <v>33</v>
      </c>
      <c r="E4113" t="s">
        <v>51</v>
      </c>
      <c r="F4113" s="2">
        <v>42078</v>
      </c>
      <c r="G4113" s="2">
        <v>30036</v>
      </c>
      <c r="H4113" s="4">
        <v>33305</v>
      </c>
      <c r="I4113" s="4">
        <v>25713</v>
      </c>
      <c r="J4113" s="4">
        <f>Table1[[#This Row],[Basic Salary]]+Table1[[#This Row],[Bonus]]</f>
        <v>59018</v>
      </c>
      <c r="K4113">
        <v>85</v>
      </c>
      <c r="L4113">
        <v>54</v>
      </c>
      <c r="M4113" t="s">
        <v>18</v>
      </c>
      <c r="N4113">
        <v>111</v>
      </c>
    </row>
    <row r="4114" spans="1:14" x14ac:dyDescent="0.35">
      <c r="A4114" t="s">
        <v>4191</v>
      </c>
      <c r="B4114" t="s">
        <v>71</v>
      </c>
      <c r="C4114" t="s">
        <v>15</v>
      </c>
      <c r="D4114" t="s">
        <v>40</v>
      </c>
      <c r="E4114" t="s">
        <v>26</v>
      </c>
      <c r="F4114" s="2">
        <v>44075</v>
      </c>
      <c r="G4114" s="2">
        <v>31036</v>
      </c>
      <c r="H4114" s="4">
        <v>39803</v>
      </c>
      <c r="I4114" s="4">
        <v>19188</v>
      </c>
      <c r="J4114" s="4">
        <f>Table1[[#This Row],[Basic Salary]]+Table1[[#This Row],[Bonus]]</f>
        <v>58991</v>
      </c>
      <c r="K4114">
        <v>89</v>
      </c>
      <c r="L4114">
        <v>90</v>
      </c>
      <c r="M4114" t="s">
        <v>34</v>
      </c>
      <c r="N4114">
        <v>118</v>
      </c>
    </row>
    <row r="4115" spans="1:14" x14ac:dyDescent="0.35">
      <c r="A4115" t="s">
        <v>3160</v>
      </c>
      <c r="B4115" t="s">
        <v>75</v>
      </c>
      <c r="C4115" t="s">
        <v>21</v>
      </c>
      <c r="D4115" t="s">
        <v>33</v>
      </c>
      <c r="E4115" t="s">
        <v>51</v>
      </c>
      <c r="F4115" s="2">
        <v>45961</v>
      </c>
      <c r="G4115" s="2">
        <v>34809</v>
      </c>
      <c r="H4115" s="4">
        <v>30460</v>
      </c>
      <c r="I4115" s="4">
        <v>28527</v>
      </c>
      <c r="J4115" s="4">
        <f>Table1[[#This Row],[Basic Salary]]+Table1[[#This Row],[Bonus]]</f>
        <v>58987</v>
      </c>
      <c r="K4115">
        <v>97</v>
      </c>
      <c r="L4115">
        <v>41</v>
      </c>
      <c r="M4115" t="s">
        <v>31</v>
      </c>
      <c r="N4115">
        <v>103</v>
      </c>
    </row>
    <row r="4116" spans="1:14" x14ac:dyDescent="0.35">
      <c r="A4116" t="s">
        <v>354</v>
      </c>
      <c r="B4116" t="s">
        <v>69</v>
      </c>
      <c r="C4116" t="s">
        <v>21</v>
      </c>
      <c r="D4116" t="s">
        <v>40</v>
      </c>
      <c r="E4116" t="s">
        <v>65</v>
      </c>
      <c r="F4116" s="2">
        <v>42343</v>
      </c>
      <c r="G4116" s="2">
        <v>38484</v>
      </c>
      <c r="H4116" s="4">
        <v>29044</v>
      </c>
      <c r="I4116" s="4">
        <v>29938</v>
      </c>
      <c r="J4116" s="4">
        <f>Table1[[#This Row],[Basic Salary]]+Table1[[#This Row],[Bonus]]</f>
        <v>58982</v>
      </c>
      <c r="K4116">
        <v>74</v>
      </c>
      <c r="L4116">
        <v>58</v>
      </c>
      <c r="M4116" t="s">
        <v>53</v>
      </c>
      <c r="N4116">
        <v>109</v>
      </c>
    </row>
    <row r="4117" spans="1:14" x14ac:dyDescent="0.35">
      <c r="A4117" t="s">
        <v>4956</v>
      </c>
      <c r="B4117" t="s">
        <v>89</v>
      </c>
      <c r="C4117" t="s">
        <v>15</v>
      </c>
      <c r="D4117" t="s">
        <v>46</v>
      </c>
      <c r="E4117" t="s">
        <v>22</v>
      </c>
      <c r="F4117" s="2">
        <v>43773</v>
      </c>
      <c r="G4117" s="2">
        <v>35743</v>
      </c>
      <c r="H4117" s="4">
        <v>40958</v>
      </c>
      <c r="I4117" s="4">
        <v>18018</v>
      </c>
      <c r="J4117" s="4">
        <f>Table1[[#This Row],[Basic Salary]]+Table1[[#This Row],[Bonus]]</f>
        <v>58976</v>
      </c>
      <c r="K4117">
        <v>98</v>
      </c>
      <c r="L4117">
        <v>43</v>
      </c>
      <c r="M4117" t="s">
        <v>37</v>
      </c>
      <c r="N4117">
        <v>114</v>
      </c>
    </row>
    <row r="4118" spans="1:14" x14ac:dyDescent="0.35">
      <c r="A4118" t="s">
        <v>4267</v>
      </c>
      <c r="B4118" t="s">
        <v>93</v>
      </c>
      <c r="C4118" t="s">
        <v>15</v>
      </c>
      <c r="D4118" t="s">
        <v>33</v>
      </c>
      <c r="E4118" t="s">
        <v>22</v>
      </c>
      <c r="F4118" s="2">
        <v>44587</v>
      </c>
      <c r="G4118" s="2">
        <v>39131</v>
      </c>
      <c r="H4118" s="4">
        <v>51111</v>
      </c>
      <c r="I4118" s="4">
        <v>7856</v>
      </c>
      <c r="J4118" s="4">
        <f>Table1[[#This Row],[Basic Salary]]+Table1[[#This Row],[Bonus]]</f>
        <v>58967</v>
      </c>
      <c r="K4118">
        <v>74</v>
      </c>
      <c r="L4118">
        <v>70</v>
      </c>
      <c r="M4118" t="s">
        <v>23</v>
      </c>
      <c r="N4118">
        <v>118</v>
      </c>
    </row>
    <row r="4119" spans="1:14" x14ac:dyDescent="0.35">
      <c r="A4119" t="s">
        <v>3395</v>
      </c>
      <c r="B4119" t="s">
        <v>95</v>
      </c>
      <c r="C4119" t="s">
        <v>15</v>
      </c>
      <c r="D4119" t="s">
        <v>16</v>
      </c>
      <c r="E4119" t="s">
        <v>17</v>
      </c>
      <c r="F4119" s="2">
        <v>42502</v>
      </c>
      <c r="G4119" s="2">
        <v>35587</v>
      </c>
      <c r="H4119" s="4">
        <v>42858</v>
      </c>
      <c r="I4119" s="4">
        <v>16108</v>
      </c>
      <c r="J4119" s="4">
        <f>Table1[[#This Row],[Basic Salary]]+Table1[[#This Row],[Bonus]]</f>
        <v>58966</v>
      </c>
      <c r="K4119">
        <v>61</v>
      </c>
      <c r="L4119">
        <v>65</v>
      </c>
      <c r="M4119" t="s">
        <v>18</v>
      </c>
      <c r="N4119">
        <v>119</v>
      </c>
    </row>
    <row r="4120" spans="1:14" x14ac:dyDescent="0.35">
      <c r="A4120" t="s">
        <v>3596</v>
      </c>
      <c r="B4120" t="s">
        <v>129</v>
      </c>
      <c r="C4120" t="s">
        <v>15</v>
      </c>
      <c r="D4120" t="s">
        <v>46</v>
      </c>
      <c r="E4120" t="s">
        <v>51</v>
      </c>
      <c r="F4120" s="2">
        <v>44511</v>
      </c>
      <c r="G4120" s="2">
        <v>35432</v>
      </c>
      <c r="H4120" s="4">
        <v>51971</v>
      </c>
      <c r="I4120" s="4">
        <v>6980</v>
      </c>
      <c r="J4120" s="4">
        <f>Table1[[#This Row],[Basic Salary]]+Table1[[#This Row],[Bonus]]</f>
        <v>58951</v>
      </c>
      <c r="K4120">
        <v>87</v>
      </c>
      <c r="L4120">
        <v>65</v>
      </c>
      <c r="M4120" t="s">
        <v>34</v>
      </c>
      <c r="N4120">
        <v>115</v>
      </c>
    </row>
    <row r="4121" spans="1:14" x14ac:dyDescent="0.35">
      <c r="A4121" t="s">
        <v>1865</v>
      </c>
      <c r="B4121" t="s">
        <v>77</v>
      </c>
      <c r="C4121" t="s">
        <v>21</v>
      </c>
      <c r="D4121" t="s">
        <v>43</v>
      </c>
      <c r="E4121" t="s">
        <v>30</v>
      </c>
      <c r="F4121" s="2">
        <v>45623</v>
      </c>
      <c r="G4121" s="2">
        <v>40835</v>
      </c>
      <c r="H4121" s="4">
        <v>41014</v>
      </c>
      <c r="I4121" s="4">
        <v>17934</v>
      </c>
      <c r="J4121" s="4">
        <f>Table1[[#This Row],[Basic Salary]]+Table1[[#This Row],[Bonus]]</f>
        <v>58948</v>
      </c>
      <c r="K4121">
        <v>74</v>
      </c>
      <c r="L4121">
        <v>91</v>
      </c>
      <c r="M4121" t="s">
        <v>37</v>
      </c>
      <c r="N4121">
        <v>104</v>
      </c>
    </row>
    <row r="4122" spans="1:14" x14ac:dyDescent="0.35">
      <c r="A4122" t="s">
        <v>3319</v>
      </c>
      <c r="B4122" t="s">
        <v>29</v>
      </c>
      <c r="C4122" t="s">
        <v>21</v>
      </c>
      <c r="D4122" t="s">
        <v>25</v>
      </c>
      <c r="E4122" t="s">
        <v>17</v>
      </c>
      <c r="F4122" s="2">
        <v>45683</v>
      </c>
      <c r="G4122" s="2">
        <v>40349</v>
      </c>
      <c r="H4122" s="4">
        <v>52288</v>
      </c>
      <c r="I4122" s="4">
        <v>6653</v>
      </c>
      <c r="J4122" s="4">
        <f>Table1[[#This Row],[Basic Salary]]+Table1[[#This Row],[Bonus]]</f>
        <v>58941</v>
      </c>
      <c r="K4122">
        <v>71</v>
      </c>
      <c r="L4122">
        <v>54</v>
      </c>
      <c r="M4122" t="s">
        <v>27</v>
      </c>
      <c r="N4122">
        <v>110</v>
      </c>
    </row>
    <row r="4123" spans="1:14" x14ac:dyDescent="0.35">
      <c r="A4123" t="s">
        <v>3167</v>
      </c>
      <c r="B4123" t="s">
        <v>45</v>
      </c>
      <c r="C4123" t="s">
        <v>15</v>
      </c>
      <c r="D4123" t="s">
        <v>33</v>
      </c>
      <c r="E4123" t="s">
        <v>51</v>
      </c>
      <c r="F4123" s="2">
        <v>43192</v>
      </c>
      <c r="G4123" s="2">
        <v>34267</v>
      </c>
      <c r="H4123" s="4">
        <v>34623</v>
      </c>
      <c r="I4123" s="4">
        <v>24304</v>
      </c>
      <c r="J4123" s="4">
        <f>Table1[[#This Row],[Basic Salary]]+Table1[[#This Row],[Bonus]]</f>
        <v>58927</v>
      </c>
      <c r="K4123">
        <v>67</v>
      </c>
      <c r="L4123">
        <v>56</v>
      </c>
      <c r="M4123" t="s">
        <v>27</v>
      </c>
      <c r="N4123">
        <v>119</v>
      </c>
    </row>
    <row r="4124" spans="1:14" x14ac:dyDescent="0.35">
      <c r="A4124" t="s">
        <v>3394</v>
      </c>
      <c r="B4124" t="s">
        <v>69</v>
      </c>
      <c r="C4124" t="s">
        <v>15</v>
      </c>
      <c r="D4124" t="s">
        <v>81</v>
      </c>
      <c r="E4124" t="s">
        <v>30</v>
      </c>
      <c r="F4124" s="2">
        <v>44295</v>
      </c>
      <c r="G4124" s="2">
        <v>39724</v>
      </c>
      <c r="H4124" s="4">
        <v>38273</v>
      </c>
      <c r="I4124" s="4">
        <v>20652</v>
      </c>
      <c r="J4124" s="4">
        <f>Table1[[#This Row],[Basic Salary]]+Table1[[#This Row],[Bonus]]</f>
        <v>58925</v>
      </c>
      <c r="K4124">
        <v>74</v>
      </c>
      <c r="L4124">
        <v>92</v>
      </c>
      <c r="M4124" t="s">
        <v>31</v>
      </c>
      <c r="N4124">
        <v>115</v>
      </c>
    </row>
    <row r="4125" spans="1:14" x14ac:dyDescent="0.35">
      <c r="A4125" t="s">
        <v>2846</v>
      </c>
      <c r="B4125" t="s">
        <v>95</v>
      </c>
      <c r="C4125" t="s">
        <v>21</v>
      </c>
      <c r="D4125" t="s">
        <v>16</v>
      </c>
      <c r="E4125" t="s">
        <v>22</v>
      </c>
      <c r="F4125" s="2">
        <v>43122</v>
      </c>
      <c r="G4125" s="2">
        <v>30732</v>
      </c>
      <c r="H4125" s="4">
        <v>30113</v>
      </c>
      <c r="I4125" s="4">
        <v>28799</v>
      </c>
      <c r="J4125" s="4">
        <f>Table1[[#This Row],[Basic Salary]]+Table1[[#This Row],[Bonus]]</f>
        <v>58912</v>
      </c>
      <c r="K4125">
        <v>95</v>
      </c>
      <c r="L4125">
        <v>57</v>
      </c>
      <c r="M4125" t="s">
        <v>27</v>
      </c>
      <c r="N4125">
        <v>120</v>
      </c>
    </row>
    <row r="4126" spans="1:14" x14ac:dyDescent="0.35">
      <c r="A4126" t="s">
        <v>2755</v>
      </c>
      <c r="B4126" t="s">
        <v>50</v>
      </c>
      <c r="C4126" t="s">
        <v>21</v>
      </c>
      <c r="D4126" t="s">
        <v>33</v>
      </c>
      <c r="E4126" t="s">
        <v>17</v>
      </c>
      <c r="F4126" s="2">
        <v>43251</v>
      </c>
      <c r="G4126" s="2">
        <v>39748</v>
      </c>
      <c r="H4126" s="4">
        <v>46453</v>
      </c>
      <c r="I4126" s="4">
        <v>12430</v>
      </c>
      <c r="J4126" s="4">
        <f>Table1[[#This Row],[Basic Salary]]+Table1[[#This Row],[Bonus]]</f>
        <v>58883</v>
      </c>
      <c r="K4126">
        <v>74</v>
      </c>
      <c r="L4126">
        <v>51</v>
      </c>
      <c r="M4126" t="s">
        <v>31</v>
      </c>
      <c r="N4126">
        <v>103</v>
      </c>
    </row>
    <row r="4127" spans="1:14" x14ac:dyDescent="0.35">
      <c r="A4127" t="s">
        <v>4337</v>
      </c>
      <c r="B4127" t="s">
        <v>69</v>
      </c>
      <c r="C4127" t="s">
        <v>15</v>
      </c>
      <c r="D4127" t="s">
        <v>81</v>
      </c>
      <c r="E4127" t="s">
        <v>30</v>
      </c>
      <c r="F4127" s="2">
        <v>44033</v>
      </c>
      <c r="G4127" s="2">
        <v>37550</v>
      </c>
      <c r="H4127" s="4">
        <v>31383</v>
      </c>
      <c r="I4127" s="4">
        <v>27492</v>
      </c>
      <c r="J4127" s="4">
        <f>Table1[[#This Row],[Basic Salary]]+Table1[[#This Row],[Bonus]]</f>
        <v>58875</v>
      </c>
      <c r="K4127">
        <v>62</v>
      </c>
      <c r="L4127">
        <v>76</v>
      </c>
      <c r="M4127" t="s">
        <v>31</v>
      </c>
      <c r="N4127">
        <v>117</v>
      </c>
    </row>
    <row r="4128" spans="1:14" x14ac:dyDescent="0.35">
      <c r="A4128" t="s">
        <v>4850</v>
      </c>
      <c r="B4128" t="s">
        <v>48</v>
      </c>
      <c r="C4128" t="s">
        <v>21</v>
      </c>
      <c r="D4128" t="s">
        <v>16</v>
      </c>
      <c r="E4128" t="s">
        <v>22</v>
      </c>
      <c r="F4128" s="2">
        <v>42777</v>
      </c>
      <c r="G4128" s="2">
        <v>34619</v>
      </c>
      <c r="H4128" s="4">
        <v>45578</v>
      </c>
      <c r="I4128" s="4">
        <v>13286</v>
      </c>
      <c r="J4128" s="4">
        <f>Table1[[#This Row],[Basic Salary]]+Table1[[#This Row],[Bonus]]</f>
        <v>58864</v>
      </c>
      <c r="K4128">
        <v>89</v>
      </c>
      <c r="L4128">
        <v>45</v>
      </c>
      <c r="M4128" t="s">
        <v>53</v>
      </c>
      <c r="N4128">
        <v>115</v>
      </c>
    </row>
    <row r="4129" spans="1:14" x14ac:dyDescent="0.35">
      <c r="A4129" t="s">
        <v>3635</v>
      </c>
      <c r="B4129" t="s">
        <v>20</v>
      </c>
      <c r="C4129" t="s">
        <v>15</v>
      </c>
      <c r="D4129" t="s">
        <v>40</v>
      </c>
      <c r="E4129" t="s">
        <v>17</v>
      </c>
      <c r="F4129" s="2">
        <v>44367</v>
      </c>
      <c r="G4129" s="2">
        <v>31200</v>
      </c>
      <c r="H4129" s="4">
        <v>40203</v>
      </c>
      <c r="I4129" s="4">
        <v>18648</v>
      </c>
      <c r="J4129" s="4">
        <f>Table1[[#This Row],[Basic Salary]]+Table1[[#This Row],[Bonus]]</f>
        <v>58851</v>
      </c>
      <c r="K4129">
        <v>67</v>
      </c>
      <c r="L4129">
        <v>44</v>
      </c>
      <c r="M4129" t="s">
        <v>31</v>
      </c>
      <c r="N4129">
        <v>113</v>
      </c>
    </row>
    <row r="4130" spans="1:14" x14ac:dyDescent="0.35">
      <c r="A4130" t="s">
        <v>284</v>
      </c>
      <c r="B4130" t="s">
        <v>57</v>
      </c>
      <c r="C4130" t="s">
        <v>21</v>
      </c>
      <c r="D4130" t="s">
        <v>16</v>
      </c>
      <c r="E4130" t="s">
        <v>26</v>
      </c>
      <c r="F4130" s="2">
        <v>44746</v>
      </c>
      <c r="G4130" s="2">
        <v>30783</v>
      </c>
      <c r="H4130" s="4">
        <v>49219</v>
      </c>
      <c r="I4130" s="4">
        <v>9607</v>
      </c>
      <c r="J4130" s="4">
        <f>Table1[[#This Row],[Basic Salary]]+Table1[[#This Row],[Bonus]]</f>
        <v>58826</v>
      </c>
      <c r="K4130">
        <v>90</v>
      </c>
      <c r="L4130">
        <v>60</v>
      </c>
      <c r="M4130" t="s">
        <v>37</v>
      </c>
      <c r="N4130">
        <v>101</v>
      </c>
    </row>
    <row r="4131" spans="1:14" x14ac:dyDescent="0.35">
      <c r="A4131" t="s">
        <v>786</v>
      </c>
      <c r="B4131" t="s">
        <v>89</v>
      </c>
      <c r="C4131" t="s">
        <v>21</v>
      </c>
      <c r="D4131" t="s">
        <v>25</v>
      </c>
      <c r="E4131" t="s">
        <v>22</v>
      </c>
      <c r="F4131" s="2">
        <v>45245</v>
      </c>
      <c r="G4131" s="2">
        <v>29261</v>
      </c>
      <c r="H4131" s="4">
        <v>45188</v>
      </c>
      <c r="I4131" s="4">
        <v>13607</v>
      </c>
      <c r="J4131" s="4">
        <f>Table1[[#This Row],[Basic Salary]]+Table1[[#This Row],[Bonus]]</f>
        <v>58795</v>
      </c>
      <c r="K4131">
        <v>79</v>
      </c>
      <c r="L4131">
        <v>80</v>
      </c>
      <c r="M4131" t="s">
        <v>34</v>
      </c>
      <c r="N4131">
        <v>116</v>
      </c>
    </row>
    <row r="4132" spans="1:14" x14ac:dyDescent="0.35">
      <c r="A4132" t="s">
        <v>2948</v>
      </c>
      <c r="B4132" t="s">
        <v>42</v>
      </c>
      <c r="C4132" t="s">
        <v>21</v>
      </c>
      <c r="D4132" t="s">
        <v>40</v>
      </c>
      <c r="E4132" t="s">
        <v>30</v>
      </c>
      <c r="F4132" s="2">
        <v>42604</v>
      </c>
      <c r="G4132" s="2">
        <v>37715</v>
      </c>
      <c r="H4132" s="4">
        <v>43610</v>
      </c>
      <c r="I4132" s="4">
        <v>15170</v>
      </c>
      <c r="J4132" s="4">
        <f>Table1[[#This Row],[Basic Salary]]+Table1[[#This Row],[Bonus]]</f>
        <v>58780</v>
      </c>
      <c r="K4132">
        <v>85</v>
      </c>
      <c r="L4132">
        <v>74</v>
      </c>
      <c r="M4132" t="s">
        <v>31</v>
      </c>
      <c r="N4132">
        <v>109</v>
      </c>
    </row>
    <row r="4133" spans="1:14" x14ac:dyDescent="0.35">
      <c r="A4133" t="s">
        <v>952</v>
      </c>
      <c r="B4133" t="s">
        <v>20</v>
      </c>
      <c r="C4133" t="s">
        <v>15</v>
      </c>
      <c r="D4133" t="s">
        <v>25</v>
      </c>
      <c r="E4133" t="s">
        <v>65</v>
      </c>
      <c r="F4133" s="2">
        <v>43353</v>
      </c>
      <c r="G4133" s="2">
        <v>34313</v>
      </c>
      <c r="H4133" s="4">
        <v>33237</v>
      </c>
      <c r="I4133" s="4">
        <v>25512</v>
      </c>
      <c r="J4133" s="4">
        <f>Table1[[#This Row],[Basic Salary]]+Table1[[#This Row],[Bonus]]</f>
        <v>58749</v>
      </c>
      <c r="K4133">
        <v>100</v>
      </c>
      <c r="L4133">
        <v>46</v>
      </c>
      <c r="M4133" t="s">
        <v>53</v>
      </c>
      <c r="N4133">
        <v>116</v>
      </c>
    </row>
    <row r="4134" spans="1:14" x14ac:dyDescent="0.35">
      <c r="A4134" t="s">
        <v>693</v>
      </c>
      <c r="B4134" t="s">
        <v>71</v>
      </c>
      <c r="C4134" t="s">
        <v>21</v>
      </c>
      <c r="D4134" t="s">
        <v>25</v>
      </c>
      <c r="E4134" t="s">
        <v>30</v>
      </c>
      <c r="F4134" s="2">
        <v>45920</v>
      </c>
      <c r="G4134" s="2">
        <v>35869</v>
      </c>
      <c r="H4134" s="4">
        <v>34123</v>
      </c>
      <c r="I4134" s="4">
        <v>24603</v>
      </c>
      <c r="J4134" s="4">
        <f>Table1[[#This Row],[Basic Salary]]+Table1[[#This Row],[Bonus]]</f>
        <v>58726</v>
      </c>
      <c r="K4134">
        <v>66</v>
      </c>
      <c r="L4134">
        <v>83</v>
      </c>
      <c r="M4134" t="s">
        <v>34</v>
      </c>
      <c r="N4134">
        <v>120</v>
      </c>
    </row>
    <row r="4135" spans="1:14" x14ac:dyDescent="0.35">
      <c r="A4135" t="s">
        <v>1391</v>
      </c>
      <c r="B4135" t="s">
        <v>77</v>
      </c>
      <c r="C4135" t="s">
        <v>21</v>
      </c>
      <c r="D4135" t="s">
        <v>33</v>
      </c>
      <c r="E4135" t="s">
        <v>51</v>
      </c>
      <c r="F4135" s="2">
        <v>44264</v>
      </c>
      <c r="G4135" s="2">
        <v>33627</v>
      </c>
      <c r="H4135" s="4">
        <v>36895</v>
      </c>
      <c r="I4135" s="4">
        <v>21818</v>
      </c>
      <c r="J4135" s="4">
        <f>Table1[[#This Row],[Basic Salary]]+Table1[[#This Row],[Bonus]]</f>
        <v>58713</v>
      </c>
      <c r="K4135">
        <v>73</v>
      </c>
      <c r="L4135">
        <v>56</v>
      </c>
      <c r="M4135" t="s">
        <v>37</v>
      </c>
      <c r="N4135">
        <v>115</v>
      </c>
    </row>
    <row r="4136" spans="1:14" x14ac:dyDescent="0.35">
      <c r="A4136" t="s">
        <v>3245</v>
      </c>
      <c r="B4136" t="s">
        <v>62</v>
      </c>
      <c r="C4136" t="s">
        <v>21</v>
      </c>
      <c r="D4136" t="s">
        <v>46</v>
      </c>
      <c r="E4136" t="s">
        <v>22</v>
      </c>
      <c r="F4136" s="2">
        <v>42580</v>
      </c>
      <c r="G4136" s="2">
        <v>32075</v>
      </c>
      <c r="H4136" s="4">
        <v>39821</v>
      </c>
      <c r="I4136" s="4">
        <v>18875</v>
      </c>
      <c r="J4136" s="4">
        <f>Table1[[#This Row],[Basic Salary]]+Table1[[#This Row],[Bonus]]</f>
        <v>58696</v>
      </c>
      <c r="K4136">
        <v>96</v>
      </c>
      <c r="L4136">
        <v>87</v>
      </c>
      <c r="M4136" t="s">
        <v>34</v>
      </c>
      <c r="N4136">
        <v>101</v>
      </c>
    </row>
    <row r="4137" spans="1:14" x14ac:dyDescent="0.35">
      <c r="A4137" t="s">
        <v>623</v>
      </c>
      <c r="B4137" t="s">
        <v>87</v>
      </c>
      <c r="C4137" t="s">
        <v>21</v>
      </c>
      <c r="D4137" t="s">
        <v>43</v>
      </c>
      <c r="E4137" t="s">
        <v>17</v>
      </c>
      <c r="F4137" s="2">
        <v>42909</v>
      </c>
      <c r="G4137" s="2">
        <v>31730</v>
      </c>
      <c r="H4137" s="4">
        <v>31621</v>
      </c>
      <c r="I4137" s="4">
        <v>27073</v>
      </c>
      <c r="J4137" s="4">
        <f>Table1[[#This Row],[Basic Salary]]+Table1[[#This Row],[Bonus]]</f>
        <v>58694</v>
      </c>
      <c r="K4137">
        <v>85</v>
      </c>
      <c r="L4137">
        <v>68</v>
      </c>
      <c r="M4137" t="s">
        <v>34</v>
      </c>
      <c r="N4137">
        <v>120</v>
      </c>
    </row>
    <row r="4138" spans="1:14" x14ac:dyDescent="0.35">
      <c r="A4138" t="s">
        <v>4346</v>
      </c>
      <c r="B4138" t="s">
        <v>60</v>
      </c>
      <c r="C4138" t="s">
        <v>21</v>
      </c>
      <c r="D4138" t="s">
        <v>43</v>
      </c>
      <c r="E4138" t="s">
        <v>51</v>
      </c>
      <c r="F4138" s="2">
        <v>45029</v>
      </c>
      <c r="G4138" s="2">
        <v>38881</v>
      </c>
      <c r="H4138" s="4">
        <v>29764</v>
      </c>
      <c r="I4138" s="4">
        <v>28877</v>
      </c>
      <c r="J4138" s="4">
        <f>Table1[[#This Row],[Basic Salary]]+Table1[[#This Row],[Bonus]]</f>
        <v>58641</v>
      </c>
      <c r="K4138">
        <v>74</v>
      </c>
      <c r="L4138">
        <v>88</v>
      </c>
      <c r="M4138" t="s">
        <v>34</v>
      </c>
      <c r="N4138">
        <v>105</v>
      </c>
    </row>
    <row r="4139" spans="1:14" x14ac:dyDescent="0.35">
      <c r="A4139" t="s">
        <v>196</v>
      </c>
      <c r="B4139" t="s">
        <v>95</v>
      </c>
      <c r="C4139" t="s">
        <v>15</v>
      </c>
      <c r="D4139" t="s">
        <v>16</v>
      </c>
      <c r="E4139" t="s">
        <v>65</v>
      </c>
      <c r="F4139" s="2">
        <v>42649</v>
      </c>
      <c r="G4139" s="2">
        <v>39343</v>
      </c>
      <c r="H4139" s="4">
        <v>31522</v>
      </c>
      <c r="I4139" s="4">
        <v>27084</v>
      </c>
      <c r="J4139" s="4">
        <f>Table1[[#This Row],[Basic Salary]]+Table1[[#This Row],[Bonus]]</f>
        <v>58606</v>
      </c>
      <c r="K4139">
        <v>65</v>
      </c>
      <c r="L4139">
        <v>57</v>
      </c>
      <c r="M4139" t="s">
        <v>27</v>
      </c>
      <c r="N4139">
        <v>114</v>
      </c>
    </row>
    <row r="4140" spans="1:14" x14ac:dyDescent="0.35">
      <c r="A4140" t="s">
        <v>4672</v>
      </c>
      <c r="B4140" t="s">
        <v>57</v>
      </c>
      <c r="C4140" t="s">
        <v>15</v>
      </c>
      <c r="D4140" t="s">
        <v>40</v>
      </c>
      <c r="E4140" t="s">
        <v>17</v>
      </c>
      <c r="F4140" s="2">
        <v>44273</v>
      </c>
      <c r="G4140" s="2">
        <v>33305</v>
      </c>
      <c r="H4140" s="4">
        <v>37928</v>
      </c>
      <c r="I4140" s="4">
        <v>20641</v>
      </c>
      <c r="J4140" s="4">
        <f>Table1[[#This Row],[Basic Salary]]+Table1[[#This Row],[Bonus]]</f>
        <v>58569</v>
      </c>
      <c r="K4140">
        <v>66</v>
      </c>
      <c r="L4140">
        <v>60</v>
      </c>
      <c r="M4140" t="s">
        <v>34</v>
      </c>
      <c r="N4140">
        <v>104</v>
      </c>
    </row>
    <row r="4141" spans="1:14" x14ac:dyDescent="0.35">
      <c r="A4141" t="s">
        <v>3662</v>
      </c>
      <c r="B4141" t="s">
        <v>77</v>
      </c>
      <c r="C4141" t="s">
        <v>21</v>
      </c>
      <c r="D4141" t="s">
        <v>81</v>
      </c>
      <c r="E4141" t="s">
        <v>26</v>
      </c>
      <c r="F4141" s="2">
        <v>44604</v>
      </c>
      <c r="G4141" s="2">
        <v>30572</v>
      </c>
      <c r="H4141" s="4">
        <v>41761</v>
      </c>
      <c r="I4141" s="4">
        <v>16798</v>
      </c>
      <c r="J4141" s="4">
        <f>Table1[[#This Row],[Basic Salary]]+Table1[[#This Row],[Bonus]]</f>
        <v>58559</v>
      </c>
      <c r="K4141">
        <v>91</v>
      </c>
      <c r="L4141">
        <v>97</v>
      </c>
      <c r="M4141" t="s">
        <v>23</v>
      </c>
      <c r="N4141">
        <v>101</v>
      </c>
    </row>
    <row r="4142" spans="1:14" x14ac:dyDescent="0.35">
      <c r="A4142" t="s">
        <v>3902</v>
      </c>
      <c r="B4142" t="s">
        <v>95</v>
      </c>
      <c r="C4142" t="s">
        <v>21</v>
      </c>
      <c r="D4142" t="s">
        <v>81</v>
      </c>
      <c r="E4142" t="s">
        <v>22</v>
      </c>
      <c r="F4142" s="2">
        <v>43457</v>
      </c>
      <c r="G4142" s="2">
        <v>39121</v>
      </c>
      <c r="H4142" s="4">
        <v>37372</v>
      </c>
      <c r="I4142" s="4">
        <v>21173</v>
      </c>
      <c r="J4142" s="4">
        <f>Table1[[#This Row],[Basic Salary]]+Table1[[#This Row],[Bonus]]</f>
        <v>58545</v>
      </c>
      <c r="K4142">
        <v>75</v>
      </c>
      <c r="L4142">
        <v>84</v>
      </c>
      <c r="M4142" t="s">
        <v>34</v>
      </c>
      <c r="N4142">
        <v>119</v>
      </c>
    </row>
    <row r="4143" spans="1:14" x14ac:dyDescent="0.35">
      <c r="A4143" t="s">
        <v>1401</v>
      </c>
      <c r="B4143" t="s">
        <v>87</v>
      </c>
      <c r="C4143" t="s">
        <v>21</v>
      </c>
      <c r="D4143" t="s">
        <v>16</v>
      </c>
      <c r="E4143" t="s">
        <v>26</v>
      </c>
      <c r="F4143" s="2">
        <v>42657</v>
      </c>
      <c r="G4143" s="2">
        <v>34868</v>
      </c>
      <c r="H4143" s="4">
        <v>38095</v>
      </c>
      <c r="I4143" s="4">
        <v>20427</v>
      </c>
      <c r="J4143" s="4">
        <f>Table1[[#This Row],[Basic Salary]]+Table1[[#This Row],[Bonus]]</f>
        <v>58522</v>
      </c>
      <c r="K4143">
        <v>95</v>
      </c>
      <c r="L4143">
        <v>83</v>
      </c>
      <c r="M4143" t="s">
        <v>27</v>
      </c>
      <c r="N4143">
        <v>107</v>
      </c>
    </row>
    <row r="4144" spans="1:14" x14ac:dyDescent="0.35">
      <c r="A4144" t="s">
        <v>4414</v>
      </c>
      <c r="B4144" t="s">
        <v>85</v>
      </c>
      <c r="C4144" t="s">
        <v>15</v>
      </c>
      <c r="D4144" t="s">
        <v>43</v>
      </c>
      <c r="E4144" t="s">
        <v>65</v>
      </c>
      <c r="F4144" s="2">
        <v>45174</v>
      </c>
      <c r="G4144" s="2">
        <v>35201</v>
      </c>
      <c r="H4144" s="4">
        <v>40331</v>
      </c>
      <c r="I4144" s="4">
        <v>18177</v>
      </c>
      <c r="J4144" s="4">
        <f>Table1[[#This Row],[Basic Salary]]+Table1[[#This Row],[Bonus]]</f>
        <v>58508</v>
      </c>
      <c r="K4144">
        <v>61</v>
      </c>
      <c r="L4144">
        <v>48</v>
      </c>
      <c r="M4144" t="s">
        <v>27</v>
      </c>
      <c r="N4144">
        <v>120</v>
      </c>
    </row>
    <row r="4145" spans="1:14" x14ac:dyDescent="0.35">
      <c r="A4145" t="s">
        <v>4208</v>
      </c>
      <c r="B4145" t="s">
        <v>48</v>
      </c>
      <c r="C4145" t="s">
        <v>15</v>
      </c>
      <c r="D4145" t="s">
        <v>81</v>
      </c>
      <c r="E4145" t="s">
        <v>51</v>
      </c>
      <c r="F4145" s="2">
        <v>43639</v>
      </c>
      <c r="G4145" s="2">
        <v>29695</v>
      </c>
      <c r="H4145" s="4">
        <v>37639</v>
      </c>
      <c r="I4145" s="4">
        <v>20857</v>
      </c>
      <c r="J4145" s="4">
        <f>Table1[[#This Row],[Basic Salary]]+Table1[[#This Row],[Bonus]]</f>
        <v>58496</v>
      </c>
      <c r="K4145">
        <v>62</v>
      </c>
      <c r="L4145">
        <v>76</v>
      </c>
      <c r="M4145" t="s">
        <v>37</v>
      </c>
      <c r="N4145">
        <v>104</v>
      </c>
    </row>
    <row r="4146" spans="1:14" x14ac:dyDescent="0.35">
      <c r="A4146" t="s">
        <v>1296</v>
      </c>
      <c r="B4146" t="s">
        <v>77</v>
      </c>
      <c r="C4146" t="s">
        <v>21</v>
      </c>
      <c r="D4146" t="s">
        <v>25</v>
      </c>
      <c r="E4146" t="s">
        <v>17</v>
      </c>
      <c r="F4146" s="2">
        <v>43770</v>
      </c>
      <c r="G4146" s="2">
        <v>37945</v>
      </c>
      <c r="H4146" s="4">
        <v>31849</v>
      </c>
      <c r="I4146" s="4">
        <v>26640</v>
      </c>
      <c r="J4146" s="4">
        <f>Table1[[#This Row],[Basic Salary]]+Table1[[#This Row],[Bonus]]</f>
        <v>58489</v>
      </c>
      <c r="K4146">
        <v>79</v>
      </c>
      <c r="L4146">
        <v>42</v>
      </c>
      <c r="M4146" t="s">
        <v>23</v>
      </c>
      <c r="N4146">
        <v>112</v>
      </c>
    </row>
    <row r="4147" spans="1:14" x14ac:dyDescent="0.35">
      <c r="A4147" t="s">
        <v>78</v>
      </c>
      <c r="B4147" t="s">
        <v>57</v>
      </c>
      <c r="C4147" t="s">
        <v>15</v>
      </c>
      <c r="D4147" t="s">
        <v>16</v>
      </c>
      <c r="E4147" t="s">
        <v>51</v>
      </c>
      <c r="F4147" s="2">
        <v>42333</v>
      </c>
      <c r="G4147" s="2">
        <v>32265</v>
      </c>
      <c r="H4147" s="4">
        <v>33981</v>
      </c>
      <c r="I4147" s="4">
        <v>24498</v>
      </c>
      <c r="J4147" s="4">
        <f>Table1[[#This Row],[Basic Salary]]+Table1[[#This Row],[Bonus]]</f>
        <v>58479</v>
      </c>
      <c r="K4147">
        <v>64</v>
      </c>
      <c r="L4147">
        <v>83</v>
      </c>
      <c r="M4147" t="s">
        <v>34</v>
      </c>
      <c r="N4147">
        <v>108</v>
      </c>
    </row>
    <row r="4148" spans="1:14" x14ac:dyDescent="0.35">
      <c r="A4148" t="s">
        <v>3677</v>
      </c>
      <c r="B4148" t="s">
        <v>69</v>
      </c>
      <c r="C4148" t="s">
        <v>21</v>
      </c>
      <c r="D4148" t="s">
        <v>40</v>
      </c>
      <c r="E4148" t="s">
        <v>17</v>
      </c>
      <c r="F4148" s="2">
        <v>44679</v>
      </c>
      <c r="G4148" s="2">
        <v>35250</v>
      </c>
      <c r="H4148" s="4">
        <v>51002</v>
      </c>
      <c r="I4148" s="4">
        <v>7440</v>
      </c>
      <c r="J4148" s="4">
        <f>Table1[[#This Row],[Basic Salary]]+Table1[[#This Row],[Bonus]]</f>
        <v>58442</v>
      </c>
      <c r="K4148">
        <v>90</v>
      </c>
      <c r="L4148">
        <v>43</v>
      </c>
      <c r="M4148" t="s">
        <v>23</v>
      </c>
      <c r="N4148">
        <v>116</v>
      </c>
    </row>
    <row r="4149" spans="1:14" x14ac:dyDescent="0.35">
      <c r="A4149" t="s">
        <v>148</v>
      </c>
      <c r="B4149" t="s">
        <v>93</v>
      </c>
      <c r="C4149" t="s">
        <v>21</v>
      </c>
      <c r="D4149" t="s">
        <v>16</v>
      </c>
      <c r="E4149" t="s">
        <v>30</v>
      </c>
      <c r="F4149" s="2">
        <v>43038</v>
      </c>
      <c r="G4149" s="2">
        <v>34517</v>
      </c>
      <c r="H4149" s="4">
        <v>40194</v>
      </c>
      <c r="I4149" s="4">
        <v>18244</v>
      </c>
      <c r="J4149" s="4">
        <f>Table1[[#This Row],[Basic Salary]]+Table1[[#This Row],[Bonus]]</f>
        <v>58438</v>
      </c>
      <c r="K4149">
        <v>92</v>
      </c>
      <c r="L4149">
        <v>92</v>
      </c>
      <c r="M4149" t="s">
        <v>53</v>
      </c>
      <c r="N4149">
        <v>118</v>
      </c>
    </row>
    <row r="4150" spans="1:14" x14ac:dyDescent="0.35">
      <c r="A4150" t="s">
        <v>1694</v>
      </c>
      <c r="B4150" t="s">
        <v>71</v>
      </c>
      <c r="C4150" t="s">
        <v>21</v>
      </c>
      <c r="D4150" t="s">
        <v>43</v>
      </c>
      <c r="E4150" t="s">
        <v>51</v>
      </c>
      <c r="F4150" s="2">
        <v>42041</v>
      </c>
      <c r="G4150" s="2">
        <v>34190</v>
      </c>
      <c r="H4150" s="4">
        <v>42964</v>
      </c>
      <c r="I4150" s="4">
        <v>15470</v>
      </c>
      <c r="J4150" s="4">
        <f>Table1[[#This Row],[Basic Salary]]+Table1[[#This Row],[Bonus]]</f>
        <v>58434</v>
      </c>
      <c r="K4150">
        <v>75</v>
      </c>
      <c r="L4150">
        <v>95</v>
      </c>
      <c r="M4150" t="s">
        <v>27</v>
      </c>
      <c r="N4150">
        <v>107</v>
      </c>
    </row>
    <row r="4151" spans="1:14" x14ac:dyDescent="0.35">
      <c r="A4151" t="s">
        <v>2662</v>
      </c>
      <c r="B4151" t="s">
        <v>129</v>
      </c>
      <c r="C4151" t="s">
        <v>15</v>
      </c>
      <c r="D4151" t="s">
        <v>46</v>
      </c>
      <c r="E4151" t="s">
        <v>26</v>
      </c>
      <c r="F4151" s="2">
        <v>42425</v>
      </c>
      <c r="G4151" s="2">
        <v>36102</v>
      </c>
      <c r="H4151" s="4">
        <v>43289</v>
      </c>
      <c r="I4151" s="4">
        <v>15144</v>
      </c>
      <c r="J4151" s="4">
        <f>Table1[[#This Row],[Basic Salary]]+Table1[[#This Row],[Bonus]]</f>
        <v>58433</v>
      </c>
      <c r="K4151">
        <v>94</v>
      </c>
      <c r="L4151">
        <v>67</v>
      </c>
      <c r="M4151" t="s">
        <v>53</v>
      </c>
      <c r="N4151">
        <v>115</v>
      </c>
    </row>
    <row r="4152" spans="1:14" x14ac:dyDescent="0.35">
      <c r="A4152" t="s">
        <v>3986</v>
      </c>
      <c r="B4152" t="s">
        <v>69</v>
      </c>
      <c r="C4152" t="s">
        <v>21</v>
      </c>
      <c r="D4152" t="s">
        <v>46</v>
      </c>
      <c r="E4152" t="s">
        <v>51</v>
      </c>
      <c r="F4152" s="2">
        <v>45227</v>
      </c>
      <c r="G4152" s="2">
        <v>36857</v>
      </c>
      <c r="H4152" s="4">
        <v>30182</v>
      </c>
      <c r="I4152" s="4">
        <v>28244</v>
      </c>
      <c r="J4152" s="4">
        <f>Table1[[#This Row],[Basic Salary]]+Table1[[#This Row],[Bonus]]</f>
        <v>58426</v>
      </c>
      <c r="K4152">
        <v>72</v>
      </c>
      <c r="L4152">
        <v>96</v>
      </c>
      <c r="M4152" t="s">
        <v>34</v>
      </c>
      <c r="N4152">
        <v>106</v>
      </c>
    </row>
    <row r="4153" spans="1:14" x14ac:dyDescent="0.35">
      <c r="A4153" t="s">
        <v>4663</v>
      </c>
      <c r="B4153" t="s">
        <v>71</v>
      </c>
      <c r="C4153" t="s">
        <v>21</v>
      </c>
      <c r="D4153" t="s">
        <v>16</v>
      </c>
      <c r="E4153" t="s">
        <v>51</v>
      </c>
      <c r="F4153" s="2">
        <v>45910</v>
      </c>
      <c r="G4153" s="2">
        <v>31779</v>
      </c>
      <c r="H4153" s="4">
        <v>49943</v>
      </c>
      <c r="I4153" s="4">
        <v>8453</v>
      </c>
      <c r="J4153" s="4">
        <f>Table1[[#This Row],[Basic Salary]]+Table1[[#This Row],[Bonus]]</f>
        <v>58396</v>
      </c>
      <c r="K4153">
        <v>60</v>
      </c>
      <c r="L4153">
        <v>44</v>
      </c>
      <c r="M4153" t="s">
        <v>27</v>
      </c>
      <c r="N4153">
        <v>103</v>
      </c>
    </row>
    <row r="4154" spans="1:14" x14ac:dyDescent="0.35">
      <c r="A4154" t="s">
        <v>3292</v>
      </c>
      <c r="B4154" t="s">
        <v>89</v>
      </c>
      <c r="C4154" t="s">
        <v>15</v>
      </c>
      <c r="D4154" t="s">
        <v>16</v>
      </c>
      <c r="E4154" t="s">
        <v>51</v>
      </c>
      <c r="F4154" s="2">
        <v>42533</v>
      </c>
      <c r="G4154" s="2">
        <v>34961</v>
      </c>
      <c r="H4154" s="4">
        <v>34648</v>
      </c>
      <c r="I4154" s="4">
        <v>23725</v>
      </c>
      <c r="J4154" s="4">
        <f>Table1[[#This Row],[Basic Salary]]+Table1[[#This Row],[Bonus]]</f>
        <v>58373</v>
      </c>
      <c r="K4154">
        <v>68</v>
      </c>
      <c r="L4154">
        <v>42</v>
      </c>
      <c r="M4154" t="s">
        <v>53</v>
      </c>
      <c r="N4154">
        <v>118</v>
      </c>
    </row>
    <row r="4155" spans="1:14" x14ac:dyDescent="0.35">
      <c r="A4155" t="s">
        <v>1655</v>
      </c>
      <c r="B4155" t="s">
        <v>42</v>
      </c>
      <c r="C4155" t="s">
        <v>15</v>
      </c>
      <c r="D4155" t="s">
        <v>43</v>
      </c>
      <c r="E4155" t="s">
        <v>30</v>
      </c>
      <c r="F4155" s="2">
        <v>43483</v>
      </c>
      <c r="G4155" s="2">
        <v>36819</v>
      </c>
      <c r="H4155" s="4">
        <v>32126</v>
      </c>
      <c r="I4155" s="4">
        <v>26228</v>
      </c>
      <c r="J4155" s="4">
        <f>Table1[[#This Row],[Basic Salary]]+Table1[[#This Row],[Bonus]]</f>
        <v>58354</v>
      </c>
      <c r="K4155">
        <v>100</v>
      </c>
      <c r="L4155">
        <v>54</v>
      </c>
      <c r="M4155" t="s">
        <v>23</v>
      </c>
      <c r="N4155">
        <v>109</v>
      </c>
    </row>
    <row r="4156" spans="1:14" x14ac:dyDescent="0.35">
      <c r="A4156" t="s">
        <v>3625</v>
      </c>
      <c r="B4156" t="s">
        <v>89</v>
      </c>
      <c r="C4156" t="s">
        <v>21</v>
      </c>
      <c r="D4156" t="s">
        <v>25</v>
      </c>
      <c r="E4156" t="s">
        <v>51</v>
      </c>
      <c r="F4156" s="2">
        <v>42036</v>
      </c>
      <c r="G4156" s="2">
        <v>29417</v>
      </c>
      <c r="H4156" s="4">
        <v>39712</v>
      </c>
      <c r="I4156" s="4">
        <v>18595</v>
      </c>
      <c r="J4156" s="4">
        <f>Table1[[#This Row],[Basic Salary]]+Table1[[#This Row],[Bonus]]</f>
        <v>58307</v>
      </c>
      <c r="K4156">
        <v>64</v>
      </c>
      <c r="L4156">
        <v>81</v>
      </c>
      <c r="M4156" t="s">
        <v>27</v>
      </c>
      <c r="N4156">
        <v>107</v>
      </c>
    </row>
    <row r="4157" spans="1:14" x14ac:dyDescent="0.35">
      <c r="A4157" t="s">
        <v>1293</v>
      </c>
      <c r="B4157" t="s">
        <v>87</v>
      </c>
      <c r="C4157" t="s">
        <v>15</v>
      </c>
      <c r="D4157" t="s">
        <v>81</v>
      </c>
      <c r="E4157" t="s">
        <v>17</v>
      </c>
      <c r="F4157" s="2">
        <v>44269</v>
      </c>
      <c r="G4157" s="2">
        <v>32674</v>
      </c>
      <c r="H4157" s="4">
        <v>41088</v>
      </c>
      <c r="I4157" s="4">
        <v>17202</v>
      </c>
      <c r="J4157" s="4">
        <f>Table1[[#This Row],[Basic Salary]]+Table1[[#This Row],[Bonus]]</f>
        <v>58290</v>
      </c>
      <c r="K4157">
        <v>69</v>
      </c>
      <c r="L4157">
        <v>42</v>
      </c>
      <c r="M4157" t="s">
        <v>37</v>
      </c>
      <c r="N4157">
        <v>115</v>
      </c>
    </row>
    <row r="4158" spans="1:14" x14ac:dyDescent="0.35">
      <c r="A4158" t="s">
        <v>2128</v>
      </c>
      <c r="B4158" t="s">
        <v>129</v>
      </c>
      <c r="C4158" t="s">
        <v>15</v>
      </c>
      <c r="D4158" t="s">
        <v>25</v>
      </c>
      <c r="E4158" t="s">
        <v>22</v>
      </c>
      <c r="F4158" s="2">
        <v>45900</v>
      </c>
      <c r="G4158" s="2">
        <v>30586</v>
      </c>
      <c r="H4158" s="4">
        <v>38122</v>
      </c>
      <c r="I4158" s="4">
        <v>20161</v>
      </c>
      <c r="J4158" s="4">
        <f>Table1[[#This Row],[Basic Salary]]+Table1[[#This Row],[Bonus]]</f>
        <v>58283</v>
      </c>
      <c r="K4158">
        <v>92</v>
      </c>
      <c r="L4158">
        <v>100</v>
      </c>
      <c r="M4158" t="s">
        <v>27</v>
      </c>
      <c r="N4158">
        <v>104</v>
      </c>
    </row>
    <row r="4159" spans="1:14" x14ac:dyDescent="0.35">
      <c r="A4159" t="s">
        <v>3435</v>
      </c>
      <c r="B4159" t="s">
        <v>60</v>
      </c>
      <c r="C4159" t="s">
        <v>15</v>
      </c>
      <c r="D4159" t="s">
        <v>46</v>
      </c>
      <c r="E4159" t="s">
        <v>51</v>
      </c>
      <c r="F4159" s="2">
        <v>42128</v>
      </c>
      <c r="G4159" s="2">
        <v>39152</v>
      </c>
      <c r="H4159" s="4">
        <v>39661</v>
      </c>
      <c r="I4159" s="4">
        <v>18616</v>
      </c>
      <c r="J4159" s="4">
        <f>Table1[[#This Row],[Basic Salary]]+Table1[[#This Row],[Bonus]]</f>
        <v>58277</v>
      </c>
      <c r="K4159">
        <v>85</v>
      </c>
      <c r="L4159">
        <v>54</v>
      </c>
      <c r="M4159" t="s">
        <v>53</v>
      </c>
      <c r="N4159">
        <v>114</v>
      </c>
    </row>
    <row r="4160" spans="1:14" x14ac:dyDescent="0.35">
      <c r="A4160" t="s">
        <v>4296</v>
      </c>
      <c r="B4160" t="s">
        <v>20</v>
      </c>
      <c r="C4160" t="s">
        <v>15</v>
      </c>
      <c r="D4160" t="s">
        <v>81</v>
      </c>
      <c r="E4160" t="s">
        <v>26</v>
      </c>
      <c r="F4160" s="2">
        <v>44491</v>
      </c>
      <c r="G4160" s="2">
        <v>35841</v>
      </c>
      <c r="H4160" s="4">
        <v>33831</v>
      </c>
      <c r="I4160" s="4">
        <v>24446</v>
      </c>
      <c r="J4160" s="4">
        <f>Table1[[#This Row],[Basic Salary]]+Table1[[#This Row],[Bonus]]</f>
        <v>58277</v>
      </c>
      <c r="K4160">
        <v>68</v>
      </c>
      <c r="L4160">
        <v>45</v>
      </c>
      <c r="M4160" t="s">
        <v>37</v>
      </c>
      <c r="N4160">
        <v>114</v>
      </c>
    </row>
    <row r="4161" spans="1:14" x14ac:dyDescent="0.35">
      <c r="A4161" t="s">
        <v>4483</v>
      </c>
      <c r="B4161" t="s">
        <v>87</v>
      </c>
      <c r="C4161" t="s">
        <v>15</v>
      </c>
      <c r="D4161" t="s">
        <v>46</v>
      </c>
      <c r="E4161" t="s">
        <v>65</v>
      </c>
      <c r="F4161" s="2">
        <v>42099</v>
      </c>
      <c r="G4161" s="2">
        <v>36950</v>
      </c>
      <c r="H4161" s="4">
        <v>44365</v>
      </c>
      <c r="I4161" s="4">
        <v>13887</v>
      </c>
      <c r="J4161" s="4">
        <f>Table1[[#This Row],[Basic Salary]]+Table1[[#This Row],[Bonus]]</f>
        <v>58252</v>
      </c>
      <c r="K4161">
        <v>95</v>
      </c>
      <c r="L4161">
        <v>98</v>
      </c>
      <c r="M4161" t="s">
        <v>27</v>
      </c>
      <c r="N4161">
        <v>113</v>
      </c>
    </row>
    <row r="4162" spans="1:14" x14ac:dyDescent="0.35">
      <c r="A4162" t="s">
        <v>4888</v>
      </c>
      <c r="B4162" t="s">
        <v>14</v>
      </c>
      <c r="C4162" t="s">
        <v>15</v>
      </c>
      <c r="D4162" t="s">
        <v>81</v>
      </c>
      <c r="E4162" t="s">
        <v>30</v>
      </c>
      <c r="F4162" s="2">
        <v>44724</v>
      </c>
      <c r="G4162" s="2">
        <v>34147</v>
      </c>
      <c r="H4162" s="4">
        <v>44620</v>
      </c>
      <c r="I4162" s="4">
        <v>13620</v>
      </c>
      <c r="J4162" s="4">
        <f>Table1[[#This Row],[Basic Salary]]+Table1[[#This Row],[Bonus]]</f>
        <v>58240</v>
      </c>
      <c r="K4162">
        <v>81</v>
      </c>
      <c r="L4162">
        <v>75</v>
      </c>
      <c r="M4162" t="s">
        <v>34</v>
      </c>
      <c r="N4162">
        <v>114</v>
      </c>
    </row>
    <row r="4163" spans="1:14" x14ac:dyDescent="0.35">
      <c r="A4163" t="s">
        <v>746</v>
      </c>
      <c r="B4163" t="s">
        <v>93</v>
      </c>
      <c r="C4163" t="s">
        <v>15</v>
      </c>
      <c r="D4163" t="s">
        <v>33</v>
      </c>
      <c r="E4163" t="s">
        <v>22</v>
      </c>
      <c r="F4163" s="2">
        <v>45793</v>
      </c>
      <c r="G4163" s="2">
        <v>38025</v>
      </c>
      <c r="H4163" s="4">
        <v>48053</v>
      </c>
      <c r="I4163" s="4">
        <v>10178</v>
      </c>
      <c r="J4163" s="4">
        <f>Table1[[#This Row],[Basic Salary]]+Table1[[#This Row],[Bonus]]</f>
        <v>58231</v>
      </c>
      <c r="K4163">
        <v>61</v>
      </c>
      <c r="L4163">
        <v>71</v>
      </c>
      <c r="M4163" t="s">
        <v>23</v>
      </c>
      <c r="N4163">
        <v>104</v>
      </c>
    </row>
    <row r="4164" spans="1:14" x14ac:dyDescent="0.35">
      <c r="A4164" t="s">
        <v>3013</v>
      </c>
      <c r="B4164" t="s">
        <v>85</v>
      </c>
      <c r="C4164" t="s">
        <v>15</v>
      </c>
      <c r="D4164" t="s">
        <v>33</v>
      </c>
      <c r="E4164" t="s">
        <v>30</v>
      </c>
      <c r="F4164" s="2">
        <v>44580</v>
      </c>
      <c r="G4164" s="2">
        <v>33460</v>
      </c>
      <c r="H4164" s="4">
        <v>50438</v>
      </c>
      <c r="I4164" s="4">
        <v>7787</v>
      </c>
      <c r="J4164" s="4">
        <f>Table1[[#This Row],[Basic Salary]]+Table1[[#This Row],[Bonus]]</f>
        <v>58225</v>
      </c>
      <c r="K4164">
        <v>93</v>
      </c>
      <c r="L4164">
        <v>94</v>
      </c>
      <c r="M4164" t="s">
        <v>18</v>
      </c>
      <c r="N4164">
        <v>107</v>
      </c>
    </row>
    <row r="4165" spans="1:14" x14ac:dyDescent="0.35">
      <c r="A4165" t="s">
        <v>2435</v>
      </c>
      <c r="B4165" t="s">
        <v>45</v>
      </c>
      <c r="C4165" t="s">
        <v>21</v>
      </c>
      <c r="D4165" t="s">
        <v>33</v>
      </c>
      <c r="E4165" t="s">
        <v>65</v>
      </c>
      <c r="F4165" s="2">
        <v>43690</v>
      </c>
      <c r="G4165" s="2">
        <v>34325</v>
      </c>
      <c r="H4165" s="4">
        <v>45941</v>
      </c>
      <c r="I4165" s="4">
        <v>12283</v>
      </c>
      <c r="J4165" s="4">
        <f>Table1[[#This Row],[Basic Salary]]+Table1[[#This Row],[Bonus]]</f>
        <v>58224</v>
      </c>
      <c r="K4165">
        <v>82</v>
      </c>
      <c r="L4165">
        <v>69</v>
      </c>
      <c r="M4165" t="s">
        <v>53</v>
      </c>
      <c r="N4165">
        <v>101</v>
      </c>
    </row>
    <row r="4166" spans="1:14" x14ac:dyDescent="0.35">
      <c r="A4166" t="s">
        <v>668</v>
      </c>
      <c r="B4166" t="s">
        <v>69</v>
      </c>
      <c r="C4166" t="s">
        <v>15</v>
      </c>
      <c r="D4166" t="s">
        <v>81</v>
      </c>
      <c r="E4166" t="s">
        <v>30</v>
      </c>
      <c r="F4166" s="2">
        <v>44300</v>
      </c>
      <c r="G4166" s="2">
        <v>39665</v>
      </c>
      <c r="H4166" s="4">
        <v>52831</v>
      </c>
      <c r="I4166" s="4">
        <v>5370</v>
      </c>
      <c r="J4166" s="4">
        <f>Table1[[#This Row],[Basic Salary]]+Table1[[#This Row],[Bonus]]</f>
        <v>58201</v>
      </c>
      <c r="K4166">
        <v>100</v>
      </c>
      <c r="L4166">
        <v>52</v>
      </c>
      <c r="M4166" t="s">
        <v>18</v>
      </c>
      <c r="N4166">
        <v>110</v>
      </c>
    </row>
    <row r="4167" spans="1:14" x14ac:dyDescent="0.35">
      <c r="A4167" t="s">
        <v>2782</v>
      </c>
      <c r="B4167" t="s">
        <v>62</v>
      </c>
      <c r="C4167" t="s">
        <v>15</v>
      </c>
      <c r="D4167" t="s">
        <v>46</v>
      </c>
      <c r="E4167" t="s">
        <v>22</v>
      </c>
      <c r="F4167" s="2">
        <v>43995</v>
      </c>
      <c r="G4167" s="2">
        <v>38207</v>
      </c>
      <c r="H4167" s="4">
        <v>35173</v>
      </c>
      <c r="I4167" s="4">
        <v>22982</v>
      </c>
      <c r="J4167" s="4">
        <f>Table1[[#This Row],[Basic Salary]]+Table1[[#This Row],[Bonus]]</f>
        <v>58155</v>
      </c>
      <c r="K4167">
        <v>89</v>
      </c>
      <c r="L4167">
        <v>46</v>
      </c>
      <c r="M4167" t="s">
        <v>53</v>
      </c>
      <c r="N4167">
        <v>120</v>
      </c>
    </row>
    <row r="4168" spans="1:14" x14ac:dyDescent="0.35">
      <c r="A4168" t="s">
        <v>561</v>
      </c>
      <c r="B4168" t="s">
        <v>45</v>
      </c>
      <c r="C4168" t="s">
        <v>21</v>
      </c>
      <c r="D4168" t="s">
        <v>16</v>
      </c>
      <c r="E4168" t="s">
        <v>26</v>
      </c>
      <c r="F4168" s="2">
        <v>44764</v>
      </c>
      <c r="G4168" s="2">
        <v>34824</v>
      </c>
      <c r="H4168" s="4">
        <v>34965</v>
      </c>
      <c r="I4168" s="4">
        <v>23171</v>
      </c>
      <c r="J4168" s="4">
        <f>Table1[[#This Row],[Basic Salary]]+Table1[[#This Row],[Bonus]]</f>
        <v>58136</v>
      </c>
      <c r="K4168">
        <v>71</v>
      </c>
      <c r="L4168">
        <v>70</v>
      </c>
      <c r="M4168" t="s">
        <v>31</v>
      </c>
      <c r="N4168">
        <v>112</v>
      </c>
    </row>
    <row r="4169" spans="1:14" x14ac:dyDescent="0.35">
      <c r="A4169" t="s">
        <v>4804</v>
      </c>
      <c r="B4169" t="s">
        <v>71</v>
      </c>
      <c r="C4169" t="s">
        <v>21</v>
      </c>
      <c r="D4169" t="s">
        <v>43</v>
      </c>
      <c r="E4169" t="s">
        <v>65</v>
      </c>
      <c r="F4169" s="2">
        <v>43699</v>
      </c>
      <c r="G4169" s="2">
        <v>31784</v>
      </c>
      <c r="H4169" s="4">
        <v>35059</v>
      </c>
      <c r="I4169" s="4">
        <v>23074</v>
      </c>
      <c r="J4169" s="4">
        <f>Table1[[#This Row],[Basic Salary]]+Table1[[#This Row],[Bonus]]</f>
        <v>58133</v>
      </c>
      <c r="K4169">
        <v>99</v>
      </c>
      <c r="L4169">
        <v>94</v>
      </c>
      <c r="M4169" t="s">
        <v>37</v>
      </c>
      <c r="N4169">
        <v>106</v>
      </c>
    </row>
    <row r="4170" spans="1:14" x14ac:dyDescent="0.35">
      <c r="A4170" t="s">
        <v>3841</v>
      </c>
      <c r="B4170" t="s">
        <v>60</v>
      </c>
      <c r="C4170" t="s">
        <v>21</v>
      </c>
      <c r="D4170" t="s">
        <v>40</v>
      </c>
      <c r="E4170" t="s">
        <v>30</v>
      </c>
      <c r="F4170" s="2">
        <v>45781</v>
      </c>
      <c r="G4170" s="2">
        <v>41011</v>
      </c>
      <c r="H4170" s="4">
        <v>38831</v>
      </c>
      <c r="I4170" s="4">
        <v>19299</v>
      </c>
      <c r="J4170" s="4">
        <f>Table1[[#This Row],[Basic Salary]]+Table1[[#This Row],[Bonus]]</f>
        <v>58130</v>
      </c>
      <c r="K4170">
        <v>87</v>
      </c>
      <c r="L4170">
        <v>48</v>
      </c>
      <c r="M4170" t="s">
        <v>37</v>
      </c>
      <c r="N4170">
        <v>119</v>
      </c>
    </row>
    <row r="4171" spans="1:14" x14ac:dyDescent="0.35">
      <c r="A4171" t="s">
        <v>4389</v>
      </c>
      <c r="B4171" t="s">
        <v>129</v>
      </c>
      <c r="C4171" t="s">
        <v>21</v>
      </c>
      <c r="D4171" t="s">
        <v>40</v>
      </c>
      <c r="E4171" t="s">
        <v>51</v>
      </c>
      <c r="F4171" s="2">
        <v>42077</v>
      </c>
      <c r="G4171" s="2">
        <v>39659</v>
      </c>
      <c r="H4171" s="4">
        <v>38618</v>
      </c>
      <c r="I4171" s="4">
        <v>19489</v>
      </c>
      <c r="J4171" s="4">
        <f>Table1[[#This Row],[Basic Salary]]+Table1[[#This Row],[Bonus]]</f>
        <v>58107</v>
      </c>
      <c r="K4171">
        <v>76</v>
      </c>
      <c r="L4171">
        <v>79</v>
      </c>
      <c r="M4171" t="s">
        <v>18</v>
      </c>
      <c r="N4171">
        <v>111</v>
      </c>
    </row>
    <row r="4172" spans="1:14" x14ac:dyDescent="0.35">
      <c r="A4172" t="s">
        <v>249</v>
      </c>
      <c r="B4172" t="s">
        <v>75</v>
      </c>
      <c r="C4172" t="s">
        <v>21</v>
      </c>
      <c r="D4172" t="s">
        <v>25</v>
      </c>
      <c r="E4172" t="s">
        <v>51</v>
      </c>
      <c r="F4172" s="2">
        <v>44625</v>
      </c>
      <c r="G4172" s="2">
        <v>38851</v>
      </c>
      <c r="H4172" s="4">
        <v>48850</v>
      </c>
      <c r="I4172" s="4">
        <v>9228</v>
      </c>
      <c r="J4172" s="4">
        <f>Table1[[#This Row],[Basic Salary]]+Table1[[#This Row],[Bonus]]</f>
        <v>58078</v>
      </c>
      <c r="K4172">
        <v>87</v>
      </c>
      <c r="L4172">
        <v>72</v>
      </c>
      <c r="M4172" t="s">
        <v>34</v>
      </c>
      <c r="N4172">
        <v>102</v>
      </c>
    </row>
    <row r="4173" spans="1:14" x14ac:dyDescent="0.35">
      <c r="A4173" t="s">
        <v>1325</v>
      </c>
      <c r="B4173" t="s">
        <v>60</v>
      </c>
      <c r="C4173" t="s">
        <v>21</v>
      </c>
      <c r="D4173" t="s">
        <v>81</v>
      </c>
      <c r="E4173" t="s">
        <v>30</v>
      </c>
      <c r="F4173" s="2">
        <v>43578</v>
      </c>
      <c r="G4173" s="2">
        <v>34440</v>
      </c>
      <c r="H4173" s="4">
        <v>48385</v>
      </c>
      <c r="I4173" s="4">
        <v>9692</v>
      </c>
      <c r="J4173" s="4">
        <f>Table1[[#This Row],[Basic Salary]]+Table1[[#This Row],[Bonus]]</f>
        <v>58077</v>
      </c>
      <c r="K4173">
        <v>62</v>
      </c>
      <c r="L4173">
        <v>92</v>
      </c>
      <c r="M4173" t="s">
        <v>18</v>
      </c>
      <c r="N4173">
        <v>107</v>
      </c>
    </row>
    <row r="4174" spans="1:14" x14ac:dyDescent="0.35">
      <c r="A4174" t="s">
        <v>3572</v>
      </c>
      <c r="B4174" t="s">
        <v>75</v>
      </c>
      <c r="C4174" t="s">
        <v>15</v>
      </c>
      <c r="D4174" t="s">
        <v>81</v>
      </c>
      <c r="E4174" t="s">
        <v>51</v>
      </c>
      <c r="F4174" s="2">
        <v>43498</v>
      </c>
      <c r="G4174" s="2">
        <v>33910</v>
      </c>
      <c r="H4174" s="4">
        <v>34739</v>
      </c>
      <c r="I4174" s="4">
        <v>23322</v>
      </c>
      <c r="J4174" s="4">
        <f>Table1[[#This Row],[Basic Salary]]+Table1[[#This Row],[Bonus]]</f>
        <v>58061</v>
      </c>
      <c r="K4174">
        <v>74</v>
      </c>
      <c r="L4174">
        <v>79</v>
      </c>
      <c r="M4174" t="s">
        <v>31</v>
      </c>
      <c r="N4174">
        <v>106</v>
      </c>
    </row>
    <row r="4175" spans="1:14" x14ac:dyDescent="0.35">
      <c r="A4175" t="s">
        <v>67</v>
      </c>
      <c r="B4175" t="s">
        <v>60</v>
      </c>
      <c r="C4175" t="s">
        <v>21</v>
      </c>
      <c r="D4175" t="s">
        <v>25</v>
      </c>
      <c r="E4175" t="s">
        <v>26</v>
      </c>
      <c r="F4175" s="2">
        <v>45312</v>
      </c>
      <c r="G4175" s="2">
        <v>35890</v>
      </c>
      <c r="H4175" s="4">
        <v>49957</v>
      </c>
      <c r="I4175" s="4">
        <v>8090</v>
      </c>
      <c r="J4175" s="4">
        <f>Table1[[#This Row],[Basic Salary]]+Table1[[#This Row],[Bonus]]</f>
        <v>58047</v>
      </c>
      <c r="K4175">
        <v>66</v>
      </c>
      <c r="L4175">
        <v>82</v>
      </c>
      <c r="M4175" t="s">
        <v>27</v>
      </c>
      <c r="N4175">
        <v>112</v>
      </c>
    </row>
    <row r="4176" spans="1:14" x14ac:dyDescent="0.35">
      <c r="A4176" t="s">
        <v>3943</v>
      </c>
      <c r="B4176" t="s">
        <v>93</v>
      </c>
      <c r="C4176" t="s">
        <v>15</v>
      </c>
      <c r="D4176" t="s">
        <v>81</v>
      </c>
      <c r="E4176" t="s">
        <v>26</v>
      </c>
      <c r="F4176" s="2">
        <v>43518</v>
      </c>
      <c r="G4176" s="2">
        <v>35702</v>
      </c>
      <c r="H4176" s="4">
        <v>31974</v>
      </c>
      <c r="I4176" s="4">
        <v>26070</v>
      </c>
      <c r="J4176" s="4">
        <f>Table1[[#This Row],[Basic Salary]]+Table1[[#This Row],[Bonus]]</f>
        <v>58044</v>
      </c>
      <c r="K4176">
        <v>65</v>
      </c>
      <c r="L4176">
        <v>95</v>
      </c>
      <c r="M4176" t="s">
        <v>34</v>
      </c>
      <c r="N4176">
        <v>114</v>
      </c>
    </row>
    <row r="4177" spans="1:14" x14ac:dyDescent="0.35">
      <c r="A4177" t="s">
        <v>2205</v>
      </c>
      <c r="B4177" t="s">
        <v>36</v>
      </c>
      <c r="C4177" t="s">
        <v>15</v>
      </c>
      <c r="D4177" t="s">
        <v>25</v>
      </c>
      <c r="E4177" t="s">
        <v>65</v>
      </c>
      <c r="F4177" s="2">
        <v>43738</v>
      </c>
      <c r="G4177" s="2">
        <v>36214</v>
      </c>
      <c r="H4177" s="4">
        <v>36417</v>
      </c>
      <c r="I4177" s="4">
        <v>21622</v>
      </c>
      <c r="J4177" s="4">
        <f>Table1[[#This Row],[Basic Salary]]+Table1[[#This Row],[Bonus]]</f>
        <v>58039</v>
      </c>
      <c r="K4177">
        <v>82</v>
      </c>
      <c r="L4177">
        <v>42</v>
      </c>
      <c r="M4177" t="s">
        <v>27</v>
      </c>
      <c r="N4177">
        <v>113</v>
      </c>
    </row>
    <row r="4178" spans="1:14" x14ac:dyDescent="0.35">
      <c r="A4178" t="s">
        <v>3759</v>
      </c>
      <c r="B4178" t="s">
        <v>85</v>
      </c>
      <c r="C4178" t="s">
        <v>15</v>
      </c>
      <c r="D4178" t="s">
        <v>25</v>
      </c>
      <c r="E4178" t="s">
        <v>65</v>
      </c>
      <c r="F4178" s="2">
        <v>42486</v>
      </c>
      <c r="G4178" s="2">
        <v>31845</v>
      </c>
      <c r="H4178" s="4">
        <v>46938</v>
      </c>
      <c r="I4178" s="4">
        <v>11101</v>
      </c>
      <c r="J4178" s="4">
        <f>Table1[[#This Row],[Basic Salary]]+Table1[[#This Row],[Bonus]]</f>
        <v>58039</v>
      </c>
      <c r="K4178">
        <v>74</v>
      </c>
      <c r="L4178">
        <v>95</v>
      </c>
      <c r="M4178" t="s">
        <v>23</v>
      </c>
      <c r="N4178">
        <v>111</v>
      </c>
    </row>
    <row r="4179" spans="1:14" x14ac:dyDescent="0.35">
      <c r="A4179" t="s">
        <v>2002</v>
      </c>
      <c r="B4179" t="s">
        <v>93</v>
      </c>
      <c r="C4179" t="s">
        <v>15</v>
      </c>
      <c r="D4179" t="s">
        <v>46</v>
      </c>
      <c r="E4179" t="s">
        <v>51</v>
      </c>
      <c r="F4179" s="2">
        <v>42507</v>
      </c>
      <c r="G4179" s="2">
        <v>29855</v>
      </c>
      <c r="H4179" s="4">
        <v>52160</v>
      </c>
      <c r="I4179" s="4">
        <v>5873</v>
      </c>
      <c r="J4179" s="4">
        <f>Table1[[#This Row],[Basic Salary]]+Table1[[#This Row],[Bonus]]</f>
        <v>58033</v>
      </c>
      <c r="K4179">
        <v>86</v>
      </c>
      <c r="L4179">
        <v>75</v>
      </c>
      <c r="M4179" t="s">
        <v>37</v>
      </c>
      <c r="N4179">
        <v>104</v>
      </c>
    </row>
    <row r="4180" spans="1:14" x14ac:dyDescent="0.35">
      <c r="A4180" t="s">
        <v>3090</v>
      </c>
      <c r="B4180" t="s">
        <v>69</v>
      </c>
      <c r="C4180" t="s">
        <v>21</v>
      </c>
      <c r="D4180" t="s">
        <v>81</v>
      </c>
      <c r="E4180" t="s">
        <v>65</v>
      </c>
      <c r="F4180" s="2">
        <v>43326</v>
      </c>
      <c r="G4180" s="2">
        <v>39066</v>
      </c>
      <c r="H4180" s="4">
        <v>37599</v>
      </c>
      <c r="I4180" s="4">
        <v>20411</v>
      </c>
      <c r="J4180" s="4">
        <f>Table1[[#This Row],[Basic Salary]]+Table1[[#This Row],[Bonus]]</f>
        <v>58010</v>
      </c>
      <c r="K4180">
        <v>85</v>
      </c>
      <c r="L4180">
        <v>61</v>
      </c>
      <c r="M4180" t="s">
        <v>53</v>
      </c>
      <c r="N4180">
        <v>109</v>
      </c>
    </row>
    <row r="4181" spans="1:14" x14ac:dyDescent="0.35">
      <c r="A4181" t="s">
        <v>4211</v>
      </c>
      <c r="B4181" t="s">
        <v>75</v>
      </c>
      <c r="C4181" t="s">
        <v>15</v>
      </c>
      <c r="D4181" t="s">
        <v>81</v>
      </c>
      <c r="E4181" t="s">
        <v>65</v>
      </c>
      <c r="F4181" s="2">
        <v>44989</v>
      </c>
      <c r="G4181" s="2">
        <v>31658</v>
      </c>
      <c r="H4181" s="4">
        <v>32775</v>
      </c>
      <c r="I4181" s="4">
        <v>25226</v>
      </c>
      <c r="J4181" s="4">
        <f>Table1[[#This Row],[Basic Salary]]+Table1[[#This Row],[Bonus]]</f>
        <v>58001</v>
      </c>
      <c r="K4181">
        <v>82</v>
      </c>
      <c r="L4181">
        <v>80</v>
      </c>
      <c r="M4181" t="s">
        <v>23</v>
      </c>
      <c r="N4181">
        <v>106</v>
      </c>
    </row>
    <row r="4182" spans="1:14" x14ac:dyDescent="0.35">
      <c r="A4182" t="s">
        <v>4855</v>
      </c>
      <c r="B4182" t="s">
        <v>75</v>
      </c>
      <c r="C4182" t="s">
        <v>15</v>
      </c>
      <c r="D4182" t="s">
        <v>43</v>
      </c>
      <c r="E4182" t="s">
        <v>26</v>
      </c>
      <c r="F4182" s="2">
        <v>45434</v>
      </c>
      <c r="G4182" s="2">
        <v>39243</v>
      </c>
      <c r="H4182" s="4">
        <v>51616</v>
      </c>
      <c r="I4182" s="4">
        <v>6377</v>
      </c>
      <c r="J4182" s="4">
        <f>Table1[[#This Row],[Basic Salary]]+Table1[[#This Row],[Bonus]]</f>
        <v>57993</v>
      </c>
      <c r="K4182">
        <v>96</v>
      </c>
      <c r="L4182">
        <v>99</v>
      </c>
      <c r="M4182" t="s">
        <v>37</v>
      </c>
      <c r="N4182">
        <v>112</v>
      </c>
    </row>
    <row r="4183" spans="1:14" x14ac:dyDescent="0.35">
      <c r="A4183" t="s">
        <v>4193</v>
      </c>
      <c r="B4183" t="s">
        <v>62</v>
      </c>
      <c r="C4183" t="s">
        <v>21</v>
      </c>
      <c r="D4183" t="s">
        <v>40</v>
      </c>
      <c r="E4183" t="s">
        <v>65</v>
      </c>
      <c r="F4183" s="2">
        <v>45198</v>
      </c>
      <c r="G4183" s="2">
        <v>29478</v>
      </c>
      <c r="H4183" s="4">
        <v>47365</v>
      </c>
      <c r="I4183" s="4">
        <v>10607</v>
      </c>
      <c r="J4183" s="4">
        <f>Table1[[#This Row],[Basic Salary]]+Table1[[#This Row],[Bonus]]</f>
        <v>57972</v>
      </c>
      <c r="K4183">
        <v>62</v>
      </c>
      <c r="L4183">
        <v>79</v>
      </c>
      <c r="M4183" t="s">
        <v>23</v>
      </c>
      <c r="N4183">
        <v>110</v>
      </c>
    </row>
    <row r="4184" spans="1:14" x14ac:dyDescent="0.35">
      <c r="A4184" t="s">
        <v>728</v>
      </c>
      <c r="B4184" t="s">
        <v>71</v>
      </c>
      <c r="C4184" t="s">
        <v>21</v>
      </c>
      <c r="D4184" t="s">
        <v>81</v>
      </c>
      <c r="E4184" t="s">
        <v>17</v>
      </c>
      <c r="F4184" s="2">
        <v>43245</v>
      </c>
      <c r="G4184" s="2">
        <v>35784</v>
      </c>
      <c r="H4184" s="4">
        <v>32234</v>
      </c>
      <c r="I4184" s="4">
        <v>25718</v>
      </c>
      <c r="J4184" s="4">
        <f>Table1[[#This Row],[Basic Salary]]+Table1[[#This Row],[Bonus]]</f>
        <v>57952</v>
      </c>
      <c r="K4184">
        <v>65</v>
      </c>
      <c r="L4184">
        <v>63</v>
      </c>
      <c r="M4184" t="s">
        <v>23</v>
      </c>
      <c r="N4184">
        <v>111</v>
      </c>
    </row>
    <row r="4185" spans="1:14" x14ac:dyDescent="0.35">
      <c r="A4185" t="s">
        <v>4683</v>
      </c>
      <c r="B4185" t="s">
        <v>89</v>
      </c>
      <c r="C4185" t="s">
        <v>21</v>
      </c>
      <c r="D4185" t="s">
        <v>81</v>
      </c>
      <c r="E4185" t="s">
        <v>17</v>
      </c>
      <c r="F4185" s="2">
        <v>43626</v>
      </c>
      <c r="G4185" s="2">
        <v>36372</v>
      </c>
      <c r="H4185" s="4">
        <v>43939</v>
      </c>
      <c r="I4185" s="4">
        <v>14003</v>
      </c>
      <c r="J4185" s="4">
        <f>Table1[[#This Row],[Basic Salary]]+Table1[[#This Row],[Bonus]]</f>
        <v>57942</v>
      </c>
      <c r="K4185">
        <v>93</v>
      </c>
      <c r="L4185">
        <v>49</v>
      </c>
      <c r="M4185" t="s">
        <v>37</v>
      </c>
      <c r="N4185">
        <v>108</v>
      </c>
    </row>
    <row r="4186" spans="1:14" x14ac:dyDescent="0.35">
      <c r="A4186" t="s">
        <v>1567</v>
      </c>
      <c r="B4186" t="s">
        <v>62</v>
      </c>
      <c r="C4186" t="s">
        <v>21</v>
      </c>
      <c r="D4186" t="s">
        <v>33</v>
      </c>
      <c r="E4186" t="s">
        <v>17</v>
      </c>
      <c r="F4186" s="2">
        <v>42188</v>
      </c>
      <c r="G4186" s="2">
        <v>32735</v>
      </c>
      <c r="H4186" s="4">
        <v>37930</v>
      </c>
      <c r="I4186" s="4">
        <v>19982</v>
      </c>
      <c r="J4186" s="4">
        <f>Table1[[#This Row],[Basic Salary]]+Table1[[#This Row],[Bonus]]</f>
        <v>57912</v>
      </c>
      <c r="K4186">
        <v>71</v>
      </c>
      <c r="L4186">
        <v>97</v>
      </c>
      <c r="M4186" t="s">
        <v>37</v>
      </c>
      <c r="N4186">
        <v>111</v>
      </c>
    </row>
    <row r="4187" spans="1:14" x14ac:dyDescent="0.35">
      <c r="A4187" t="s">
        <v>2631</v>
      </c>
      <c r="B4187" t="s">
        <v>36</v>
      </c>
      <c r="C4187" t="s">
        <v>21</v>
      </c>
      <c r="D4187" t="s">
        <v>25</v>
      </c>
      <c r="E4187" t="s">
        <v>30</v>
      </c>
      <c r="F4187" s="2">
        <v>42156</v>
      </c>
      <c r="G4187" s="2">
        <v>39133</v>
      </c>
      <c r="H4187" s="4">
        <v>34617</v>
      </c>
      <c r="I4187" s="4">
        <v>23295</v>
      </c>
      <c r="J4187" s="4">
        <f>Table1[[#This Row],[Basic Salary]]+Table1[[#This Row],[Bonus]]</f>
        <v>57912</v>
      </c>
      <c r="K4187">
        <v>82</v>
      </c>
      <c r="L4187">
        <v>72</v>
      </c>
      <c r="M4187" t="s">
        <v>53</v>
      </c>
      <c r="N4187">
        <v>112</v>
      </c>
    </row>
    <row r="4188" spans="1:14" x14ac:dyDescent="0.35">
      <c r="A4188" t="s">
        <v>4550</v>
      </c>
      <c r="B4188" t="s">
        <v>89</v>
      </c>
      <c r="C4188" t="s">
        <v>21</v>
      </c>
      <c r="D4188" t="s">
        <v>40</v>
      </c>
      <c r="E4188" t="s">
        <v>17</v>
      </c>
      <c r="F4188" s="2">
        <v>43276</v>
      </c>
      <c r="G4188" s="2">
        <v>34965</v>
      </c>
      <c r="H4188" s="4">
        <v>28350</v>
      </c>
      <c r="I4188" s="4">
        <v>29483</v>
      </c>
      <c r="J4188" s="4">
        <f>Table1[[#This Row],[Basic Salary]]+Table1[[#This Row],[Bonus]]</f>
        <v>57833</v>
      </c>
      <c r="K4188">
        <v>81</v>
      </c>
      <c r="L4188">
        <v>74</v>
      </c>
      <c r="M4188" t="s">
        <v>53</v>
      </c>
      <c r="N4188">
        <v>101</v>
      </c>
    </row>
    <row r="4189" spans="1:14" x14ac:dyDescent="0.35">
      <c r="A4189" t="s">
        <v>4651</v>
      </c>
      <c r="B4189" t="s">
        <v>75</v>
      </c>
      <c r="C4189" t="s">
        <v>15</v>
      </c>
      <c r="D4189" t="s">
        <v>43</v>
      </c>
      <c r="E4189" t="s">
        <v>22</v>
      </c>
      <c r="F4189" s="2">
        <v>45649</v>
      </c>
      <c r="G4189" s="2">
        <v>34630</v>
      </c>
      <c r="H4189" s="4">
        <v>47821</v>
      </c>
      <c r="I4189" s="4">
        <v>10002</v>
      </c>
      <c r="J4189" s="4">
        <f>Table1[[#This Row],[Basic Salary]]+Table1[[#This Row],[Bonus]]</f>
        <v>57823</v>
      </c>
      <c r="K4189">
        <v>98</v>
      </c>
      <c r="L4189">
        <v>90</v>
      </c>
      <c r="M4189" t="s">
        <v>34</v>
      </c>
      <c r="N4189">
        <v>107</v>
      </c>
    </row>
    <row r="4190" spans="1:14" x14ac:dyDescent="0.35">
      <c r="A4190" t="s">
        <v>3058</v>
      </c>
      <c r="B4190" t="s">
        <v>36</v>
      </c>
      <c r="C4190" t="s">
        <v>15</v>
      </c>
      <c r="D4190" t="s">
        <v>46</v>
      </c>
      <c r="E4190" t="s">
        <v>17</v>
      </c>
      <c r="F4190" s="2">
        <v>44854</v>
      </c>
      <c r="G4190" s="2">
        <v>32034</v>
      </c>
      <c r="H4190" s="4">
        <v>40062</v>
      </c>
      <c r="I4190" s="4">
        <v>17747</v>
      </c>
      <c r="J4190" s="4">
        <f>Table1[[#This Row],[Basic Salary]]+Table1[[#This Row],[Bonus]]</f>
        <v>57809</v>
      </c>
      <c r="K4190">
        <v>74</v>
      </c>
      <c r="L4190">
        <v>91</v>
      </c>
      <c r="M4190" t="s">
        <v>18</v>
      </c>
      <c r="N4190">
        <v>107</v>
      </c>
    </row>
    <row r="4191" spans="1:14" x14ac:dyDescent="0.35">
      <c r="A4191" t="s">
        <v>3412</v>
      </c>
      <c r="B4191" t="s">
        <v>75</v>
      </c>
      <c r="C4191" t="s">
        <v>21</v>
      </c>
      <c r="D4191" t="s">
        <v>43</v>
      </c>
      <c r="E4191" t="s">
        <v>51</v>
      </c>
      <c r="F4191" s="2">
        <v>44330</v>
      </c>
      <c r="G4191" s="2">
        <v>34478</v>
      </c>
      <c r="H4191" s="4">
        <v>46681</v>
      </c>
      <c r="I4191" s="4">
        <v>11111</v>
      </c>
      <c r="J4191" s="4">
        <f>Table1[[#This Row],[Basic Salary]]+Table1[[#This Row],[Bonus]]</f>
        <v>57792</v>
      </c>
      <c r="K4191">
        <v>80</v>
      </c>
      <c r="L4191">
        <v>51</v>
      </c>
      <c r="M4191" t="s">
        <v>23</v>
      </c>
      <c r="N4191">
        <v>114</v>
      </c>
    </row>
    <row r="4192" spans="1:14" x14ac:dyDescent="0.35">
      <c r="A4192" t="s">
        <v>2599</v>
      </c>
      <c r="B4192" t="s">
        <v>77</v>
      </c>
      <c r="C4192" t="s">
        <v>21</v>
      </c>
      <c r="D4192" t="s">
        <v>43</v>
      </c>
      <c r="E4192" t="s">
        <v>22</v>
      </c>
      <c r="F4192" s="2">
        <v>44403</v>
      </c>
      <c r="G4192" s="2">
        <v>30695</v>
      </c>
      <c r="H4192" s="4">
        <v>45474</v>
      </c>
      <c r="I4192" s="4">
        <v>12301</v>
      </c>
      <c r="J4192" s="4">
        <f>Table1[[#This Row],[Basic Salary]]+Table1[[#This Row],[Bonus]]</f>
        <v>57775</v>
      </c>
      <c r="K4192">
        <v>89</v>
      </c>
      <c r="L4192">
        <v>63</v>
      </c>
      <c r="M4192" t="s">
        <v>37</v>
      </c>
      <c r="N4192">
        <v>101</v>
      </c>
    </row>
    <row r="4193" spans="1:14" x14ac:dyDescent="0.35">
      <c r="A4193" t="s">
        <v>4762</v>
      </c>
      <c r="B4193" t="s">
        <v>77</v>
      </c>
      <c r="C4193" t="s">
        <v>21</v>
      </c>
      <c r="D4193" t="s">
        <v>25</v>
      </c>
      <c r="E4193" t="s">
        <v>26</v>
      </c>
      <c r="F4193" s="2">
        <v>45439</v>
      </c>
      <c r="G4193" s="2">
        <v>33368</v>
      </c>
      <c r="H4193" s="4">
        <v>41538</v>
      </c>
      <c r="I4193" s="4">
        <v>16223</v>
      </c>
      <c r="J4193" s="4">
        <f>Table1[[#This Row],[Basic Salary]]+Table1[[#This Row],[Bonus]]</f>
        <v>57761</v>
      </c>
      <c r="K4193">
        <v>96</v>
      </c>
      <c r="L4193">
        <v>82</v>
      </c>
      <c r="M4193" t="s">
        <v>18</v>
      </c>
      <c r="N4193">
        <v>120</v>
      </c>
    </row>
    <row r="4194" spans="1:14" x14ac:dyDescent="0.35">
      <c r="A4194" t="s">
        <v>5020</v>
      </c>
      <c r="B4194" t="s">
        <v>62</v>
      </c>
      <c r="C4194" t="s">
        <v>15</v>
      </c>
      <c r="D4194" t="s">
        <v>40</v>
      </c>
      <c r="E4194" t="s">
        <v>65</v>
      </c>
      <c r="F4194" s="2">
        <v>42104</v>
      </c>
      <c r="G4194" s="2">
        <v>33508</v>
      </c>
      <c r="H4194" s="4">
        <v>40250</v>
      </c>
      <c r="I4194" s="4">
        <v>17486</v>
      </c>
      <c r="J4194" s="4">
        <f>Table1[[#This Row],[Basic Salary]]+Table1[[#This Row],[Bonus]]</f>
        <v>57736</v>
      </c>
      <c r="K4194">
        <v>82</v>
      </c>
      <c r="L4194">
        <v>48</v>
      </c>
      <c r="M4194" t="s">
        <v>34</v>
      </c>
      <c r="N4194">
        <v>115</v>
      </c>
    </row>
    <row r="4195" spans="1:14" x14ac:dyDescent="0.35">
      <c r="A4195" t="s">
        <v>4020</v>
      </c>
      <c r="B4195" t="s">
        <v>42</v>
      </c>
      <c r="C4195" t="s">
        <v>21</v>
      </c>
      <c r="D4195" t="s">
        <v>25</v>
      </c>
      <c r="E4195" t="s">
        <v>22</v>
      </c>
      <c r="F4195" s="2">
        <v>43903</v>
      </c>
      <c r="G4195" s="2">
        <v>33223</v>
      </c>
      <c r="H4195" s="4">
        <v>42642</v>
      </c>
      <c r="I4195" s="4">
        <v>15091</v>
      </c>
      <c r="J4195" s="4">
        <f>Table1[[#This Row],[Basic Salary]]+Table1[[#This Row],[Bonus]]</f>
        <v>57733</v>
      </c>
      <c r="K4195">
        <v>84</v>
      </c>
      <c r="L4195">
        <v>82</v>
      </c>
      <c r="M4195" t="s">
        <v>27</v>
      </c>
      <c r="N4195">
        <v>117</v>
      </c>
    </row>
    <row r="4196" spans="1:14" x14ac:dyDescent="0.35">
      <c r="A4196" t="s">
        <v>1813</v>
      </c>
      <c r="B4196" t="s">
        <v>75</v>
      </c>
      <c r="C4196" t="s">
        <v>21</v>
      </c>
      <c r="D4196" t="s">
        <v>25</v>
      </c>
      <c r="E4196" t="s">
        <v>26</v>
      </c>
      <c r="F4196" s="2">
        <v>42457</v>
      </c>
      <c r="G4196" s="2">
        <v>33926</v>
      </c>
      <c r="H4196" s="4">
        <v>43441</v>
      </c>
      <c r="I4196" s="4">
        <v>14287</v>
      </c>
      <c r="J4196" s="4">
        <f>Table1[[#This Row],[Basic Salary]]+Table1[[#This Row],[Bonus]]</f>
        <v>57728</v>
      </c>
      <c r="K4196">
        <v>77</v>
      </c>
      <c r="L4196">
        <v>51</v>
      </c>
      <c r="M4196" t="s">
        <v>27</v>
      </c>
      <c r="N4196">
        <v>101</v>
      </c>
    </row>
    <row r="4197" spans="1:14" x14ac:dyDescent="0.35">
      <c r="A4197" t="s">
        <v>4858</v>
      </c>
      <c r="B4197" t="s">
        <v>95</v>
      </c>
      <c r="C4197" t="s">
        <v>15</v>
      </c>
      <c r="D4197" t="s">
        <v>25</v>
      </c>
      <c r="E4197" t="s">
        <v>17</v>
      </c>
      <c r="F4197" s="2">
        <v>43286</v>
      </c>
      <c r="G4197" s="2">
        <v>37989</v>
      </c>
      <c r="H4197" s="4">
        <v>34111</v>
      </c>
      <c r="I4197" s="4">
        <v>23595</v>
      </c>
      <c r="J4197" s="4">
        <f>Table1[[#This Row],[Basic Salary]]+Table1[[#This Row],[Bonus]]</f>
        <v>57706</v>
      </c>
      <c r="K4197">
        <v>74</v>
      </c>
      <c r="L4197">
        <v>97</v>
      </c>
      <c r="M4197" t="s">
        <v>27</v>
      </c>
      <c r="N4197">
        <v>113</v>
      </c>
    </row>
    <row r="4198" spans="1:14" x14ac:dyDescent="0.35">
      <c r="A4198" t="s">
        <v>4236</v>
      </c>
      <c r="B4198" t="s">
        <v>71</v>
      </c>
      <c r="C4198" t="s">
        <v>15</v>
      </c>
      <c r="D4198" t="s">
        <v>81</v>
      </c>
      <c r="E4198" t="s">
        <v>22</v>
      </c>
      <c r="F4198" s="2">
        <v>42573</v>
      </c>
      <c r="G4198" s="2">
        <v>41134</v>
      </c>
      <c r="H4198" s="4">
        <v>50036</v>
      </c>
      <c r="I4198" s="4">
        <v>7667</v>
      </c>
      <c r="J4198" s="4">
        <f>Table1[[#This Row],[Basic Salary]]+Table1[[#This Row],[Bonus]]</f>
        <v>57703</v>
      </c>
      <c r="K4198">
        <v>86</v>
      </c>
      <c r="L4198">
        <v>42</v>
      </c>
      <c r="M4198" t="s">
        <v>53</v>
      </c>
      <c r="N4198">
        <v>109</v>
      </c>
    </row>
    <row r="4199" spans="1:14" x14ac:dyDescent="0.35">
      <c r="A4199" t="s">
        <v>333</v>
      </c>
      <c r="B4199" t="s">
        <v>75</v>
      </c>
      <c r="C4199" t="s">
        <v>21</v>
      </c>
      <c r="D4199" t="s">
        <v>40</v>
      </c>
      <c r="E4199" t="s">
        <v>17</v>
      </c>
      <c r="F4199" s="2">
        <v>45995</v>
      </c>
      <c r="G4199" s="2">
        <v>38959</v>
      </c>
      <c r="H4199" s="4">
        <v>42842</v>
      </c>
      <c r="I4199" s="4">
        <v>14844</v>
      </c>
      <c r="J4199" s="4">
        <f>Table1[[#This Row],[Basic Salary]]+Table1[[#This Row],[Bonus]]</f>
        <v>57686</v>
      </c>
      <c r="K4199">
        <v>80</v>
      </c>
      <c r="L4199">
        <v>78</v>
      </c>
      <c r="M4199" t="s">
        <v>18</v>
      </c>
      <c r="N4199">
        <v>107</v>
      </c>
    </row>
    <row r="4200" spans="1:14" x14ac:dyDescent="0.35">
      <c r="A4200" t="s">
        <v>2424</v>
      </c>
      <c r="B4200" t="s">
        <v>129</v>
      </c>
      <c r="C4200" t="s">
        <v>15</v>
      </c>
      <c r="D4200" t="s">
        <v>40</v>
      </c>
      <c r="E4200" t="s">
        <v>51</v>
      </c>
      <c r="F4200" s="2">
        <v>45089</v>
      </c>
      <c r="G4200" s="2">
        <v>39506</v>
      </c>
      <c r="H4200" s="4">
        <v>44958</v>
      </c>
      <c r="I4200" s="4">
        <v>12703</v>
      </c>
      <c r="J4200" s="4">
        <f>Table1[[#This Row],[Basic Salary]]+Table1[[#This Row],[Bonus]]</f>
        <v>57661</v>
      </c>
      <c r="K4200">
        <v>68</v>
      </c>
      <c r="L4200">
        <v>83</v>
      </c>
      <c r="M4200" t="s">
        <v>27</v>
      </c>
      <c r="N4200">
        <v>107</v>
      </c>
    </row>
    <row r="4201" spans="1:14" x14ac:dyDescent="0.35">
      <c r="A4201" t="s">
        <v>4934</v>
      </c>
      <c r="B4201" t="s">
        <v>48</v>
      </c>
      <c r="C4201" t="s">
        <v>21</v>
      </c>
      <c r="D4201" t="s">
        <v>16</v>
      </c>
      <c r="E4201" t="s">
        <v>51</v>
      </c>
      <c r="F4201" s="2">
        <v>45412</v>
      </c>
      <c r="G4201" s="2">
        <v>36151</v>
      </c>
      <c r="H4201" s="4">
        <v>37421</v>
      </c>
      <c r="I4201" s="4">
        <v>20230</v>
      </c>
      <c r="J4201" s="4">
        <f>Table1[[#This Row],[Basic Salary]]+Table1[[#This Row],[Bonus]]</f>
        <v>57651</v>
      </c>
      <c r="K4201">
        <v>84</v>
      </c>
      <c r="L4201">
        <v>63</v>
      </c>
      <c r="M4201" t="s">
        <v>18</v>
      </c>
      <c r="N4201">
        <v>102</v>
      </c>
    </row>
    <row r="4202" spans="1:14" x14ac:dyDescent="0.35">
      <c r="A4202" t="s">
        <v>4324</v>
      </c>
      <c r="B4202" t="s">
        <v>50</v>
      </c>
      <c r="C4202" t="s">
        <v>21</v>
      </c>
      <c r="D4202" t="s">
        <v>81</v>
      </c>
      <c r="E4202" t="s">
        <v>17</v>
      </c>
      <c r="F4202" s="2">
        <v>43397</v>
      </c>
      <c r="G4202" s="2">
        <v>29490</v>
      </c>
      <c r="H4202" s="4">
        <v>29451</v>
      </c>
      <c r="I4202" s="4">
        <v>28168</v>
      </c>
      <c r="J4202" s="4">
        <f>Table1[[#This Row],[Basic Salary]]+Table1[[#This Row],[Bonus]]</f>
        <v>57619</v>
      </c>
      <c r="K4202">
        <v>97</v>
      </c>
      <c r="L4202">
        <v>94</v>
      </c>
      <c r="M4202" t="s">
        <v>53</v>
      </c>
      <c r="N4202">
        <v>112</v>
      </c>
    </row>
    <row r="4203" spans="1:14" x14ac:dyDescent="0.35">
      <c r="A4203" t="s">
        <v>1529</v>
      </c>
      <c r="B4203" t="s">
        <v>14</v>
      </c>
      <c r="C4203" t="s">
        <v>21</v>
      </c>
      <c r="D4203" t="s">
        <v>16</v>
      </c>
      <c r="E4203" t="s">
        <v>30</v>
      </c>
      <c r="F4203" s="2">
        <v>45776</v>
      </c>
      <c r="G4203" s="2">
        <v>35973</v>
      </c>
      <c r="H4203" s="4">
        <v>28719</v>
      </c>
      <c r="I4203" s="4">
        <v>28889</v>
      </c>
      <c r="J4203" s="4">
        <f>Table1[[#This Row],[Basic Salary]]+Table1[[#This Row],[Bonus]]</f>
        <v>57608</v>
      </c>
      <c r="K4203">
        <v>89</v>
      </c>
      <c r="L4203">
        <v>94</v>
      </c>
      <c r="M4203" t="s">
        <v>31</v>
      </c>
      <c r="N4203">
        <v>112</v>
      </c>
    </row>
    <row r="4204" spans="1:14" x14ac:dyDescent="0.35">
      <c r="A4204" t="s">
        <v>3807</v>
      </c>
      <c r="B4204" t="s">
        <v>36</v>
      </c>
      <c r="C4204" t="s">
        <v>15</v>
      </c>
      <c r="D4204" t="s">
        <v>40</v>
      </c>
      <c r="E4204" t="s">
        <v>22</v>
      </c>
      <c r="F4204" s="2">
        <v>42765</v>
      </c>
      <c r="G4204" s="2">
        <v>36877</v>
      </c>
      <c r="H4204" s="4">
        <v>28800</v>
      </c>
      <c r="I4204" s="4">
        <v>28796</v>
      </c>
      <c r="J4204" s="4">
        <f>Table1[[#This Row],[Basic Salary]]+Table1[[#This Row],[Bonus]]</f>
        <v>57596</v>
      </c>
      <c r="K4204">
        <v>85</v>
      </c>
      <c r="L4204">
        <v>95</v>
      </c>
      <c r="M4204" t="s">
        <v>23</v>
      </c>
      <c r="N4204">
        <v>116</v>
      </c>
    </row>
    <row r="4205" spans="1:14" x14ac:dyDescent="0.35">
      <c r="A4205" t="s">
        <v>4641</v>
      </c>
      <c r="B4205" t="s">
        <v>39</v>
      </c>
      <c r="C4205" t="s">
        <v>15</v>
      </c>
      <c r="D4205" t="s">
        <v>25</v>
      </c>
      <c r="E4205" t="s">
        <v>26</v>
      </c>
      <c r="F4205" s="2">
        <v>45744</v>
      </c>
      <c r="G4205" s="2">
        <v>39920</v>
      </c>
      <c r="H4205" s="4">
        <v>47883</v>
      </c>
      <c r="I4205" s="4">
        <v>9703</v>
      </c>
      <c r="J4205" s="4">
        <f>Table1[[#This Row],[Basic Salary]]+Table1[[#This Row],[Bonus]]</f>
        <v>57586</v>
      </c>
      <c r="K4205">
        <v>79</v>
      </c>
      <c r="L4205">
        <v>95</v>
      </c>
      <c r="M4205" t="s">
        <v>27</v>
      </c>
      <c r="N4205">
        <v>118</v>
      </c>
    </row>
    <row r="4206" spans="1:14" x14ac:dyDescent="0.35">
      <c r="A4206" t="s">
        <v>2004</v>
      </c>
      <c r="B4206" t="s">
        <v>71</v>
      </c>
      <c r="C4206" t="s">
        <v>21</v>
      </c>
      <c r="D4206" t="s">
        <v>40</v>
      </c>
      <c r="E4206" t="s">
        <v>22</v>
      </c>
      <c r="F4206" s="2">
        <v>42611</v>
      </c>
      <c r="G4206" s="2">
        <v>38932</v>
      </c>
      <c r="H4206" s="4">
        <v>28995</v>
      </c>
      <c r="I4206" s="4">
        <v>28586</v>
      </c>
      <c r="J4206" s="4">
        <f>Table1[[#This Row],[Basic Salary]]+Table1[[#This Row],[Bonus]]</f>
        <v>57581</v>
      </c>
      <c r="K4206">
        <v>66</v>
      </c>
      <c r="L4206">
        <v>61</v>
      </c>
      <c r="M4206" t="s">
        <v>18</v>
      </c>
      <c r="N4206">
        <v>102</v>
      </c>
    </row>
    <row r="4207" spans="1:14" x14ac:dyDescent="0.35">
      <c r="A4207" t="s">
        <v>2111</v>
      </c>
      <c r="B4207" t="s">
        <v>50</v>
      </c>
      <c r="C4207" t="s">
        <v>21</v>
      </c>
      <c r="D4207" t="s">
        <v>33</v>
      </c>
      <c r="E4207" t="s">
        <v>30</v>
      </c>
      <c r="F4207" s="2">
        <v>42025</v>
      </c>
      <c r="G4207" s="2">
        <v>30178</v>
      </c>
      <c r="H4207" s="4">
        <v>36660</v>
      </c>
      <c r="I4207" s="4">
        <v>20908</v>
      </c>
      <c r="J4207" s="4">
        <f>Table1[[#This Row],[Basic Salary]]+Table1[[#This Row],[Bonus]]</f>
        <v>57568</v>
      </c>
      <c r="K4207">
        <v>93</v>
      </c>
      <c r="L4207">
        <v>81</v>
      </c>
      <c r="M4207" t="s">
        <v>34</v>
      </c>
      <c r="N4207">
        <v>117</v>
      </c>
    </row>
    <row r="4208" spans="1:14" x14ac:dyDescent="0.35">
      <c r="A4208" t="s">
        <v>1024</v>
      </c>
      <c r="B4208" t="s">
        <v>57</v>
      </c>
      <c r="C4208" t="s">
        <v>21</v>
      </c>
      <c r="D4208" t="s">
        <v>46</v>
      </c>
      <c r="E4208" t="s">
        <v>65</v>
      </c>
      <c r="F4208" s="2">
        <v>45362</v>
      </c>
      <c r="G4208" s="2">
        <v>37118</v>
      </c>
      <c r="H4208" s="4">
        <v>27596</v>
      </c>
      <c r="I4208" s="4">
        <v>29966</v>
      </c>
      <c r="J4208" s="4">
        <f>Table1[[#This Row],[Basic Salary]]+Table1[[#This Row],[Bonus]]</f>
        <v>57562</v>
      </c>
      <c r="K4208">
        <v>84</v>
      </c>
      <c r="L4208">
        <v>67</v>
      </c>
      <c r="M4208" t="s">
        <v>34</v>
      </c>
      <c r="N4208">
        <v>103</v>
      </c>
    </row>
    <row r="4209" spans="1:14" x14ac:dyDescent="0.35">
      <c r="A4209" t="s">
        <v>3487</v>
      </c>
      <c r="B4209" t="s">
        <v>75</v>
      </c>
      <c r="C4209" t="s">
        <v>21</v>
      </c>
      <c r="D4209" t="s">
        <v>43</v>
      </c>
      <c r="E4209" t="s">
        <v>26</v>
      </c>
      <c r="F4209" s="2">
        <v>45667</v>
      </c>
      <c r="G4209" s="2">
        <v>31901</v>
      </c>
      <c r="H4209" s="4">
        <v>40008</v>
      </c>
      <c r="I4209" s="4">
        <v>17530</v>
      </c>
      <c r="J4209" s="4">
        <f>Table1[[#This Row],[Basic Salary]]+Table1[[#This Row],[Bonus]]</f>
        <v>57538</v>
      </c>
      <c r="K4209">
        <v>71</v>
      </c>
      <c r="L4209">
        <v>86</v>
      </c>
      <c r="M4209" t="s">
        <v>53</v>
      </c>
      <c r="N4209">
        <v>118</v>
      </c>
    </row>
    <row r="4210" spans="1:14" x14ac:dyDescent="0.35">
      <c r="A4210" t="s">
        <v>4670</v>
      </c>
      <c r="B4210" t="s">
        <v>20</v>
      </c>
      <c r="C4210" t="s">
        <v>21</v>
      </c>
      <c r="D4210" t="s">
        <v>43</v>
      </c>
      <c r="E4210" t="s">
        <v>22</v>
      </c>
      <c r="F4210" s="2">
        <v>43509</v>
      </c>
      <c r="G4210" s="2">
        <v>36934</v>
      </c>
      <c r="H4210" s="4">
        <v>36200</v>
      </c>
      <c r="I4210" s="4">
        <v>21330</v>
      </c>
      <c r="J4210" s="4">
        <f>Table1[[#This Row],[Basic Salary]]+Table1[[#This Row],[Bonus]]</f>
        <v>57530</v>
      </c>
      <c r="K4210">
        <v>81</v>
      </c>
      <c r="L4210">
        <v>52</v>
      </c>
      <c r="M4210" t="s">
        <v>37</v>
      </c>
      <c r="N4210">
        <v>105</v>
      </c>
    </row>
    <row r="4211" spans="1:14" x14ac:dyDescent="0.35">
      <c r="A4211" t="s">
        <v>4661</v>
      </c>
      <c r="B4211" t="s">
        <v>77</v>
      </c>
      <c r="C4211" t="s">
        <v>21</v>
      </c>
      <c r="D4211" t="s">
        <v>25</v>
      </c>
      <c r="E4211" t="s">
        <v>22</v>
      </c>
      <c r="F4211" s="2">
        <v>45483</v>
      </c>
      <c r="G4211" s="2">
        <v>36344</v>
      </c>
      <c r="H4211" s="4">
        <v>46807</v>
      </c>
      <c r="I4211" s="4">
        <v>10706</v>
      </c>
      <c r="J4211" s="4">
        <f>Table1[[#This Row],[Basic Salary]]+Table1[[#This Row],[Bonus]]</f>
        <v>57513</v>
      </c>
      <c r="K4211">
        <v>84</v>
      </c>
      <c r="L4211">
        <v>43</v>
      </c>
      <c r="M4211" t="s">
        <v>18</v>
      </c>
      <c r="N4211">
        <v>119</v>
      </c>
    </row>
    <row r="4212" spans="1:14" x14ac:dyDescent="0.35">
      <c r="A4212" t="s">
        <v>3682</v>
      </c>
      <c r="B4212" t="s">
        <v>50</v>
      </c>
      <c r="C4212" t="s">
        <v>21</v>
      </c>
      <c r="D4212" t="s">
        <v>40</v>
      </c>
      <c r="E4212" t="s">
        <v>17</v>
      </c>
      <c r="F4212" s="2">
        <v>45978</v>
      </c>
      <c r="G4212" s="2">
        <v>41136</v>
      </c>
      <c r="H4212" s="4">
        <v>28002</v>
      </c>
      <c r="I4212" s="4">
        <v>29503</v>
      </c>
      <c r="J4212" s="4">
        <f>Table1[[#This Row],[Basic Salary]]+Table1[[#This Row],[Bonus]]</f>
        <v>57505</v>
      </c>
      <c r="K4212">
        <v>88</v>
      </c>
      <c r="L4212">
        <v>53</v>
      </c>
      <c r="M4212" t="s">
        <v>34</v>
      </c>
      <c r="N4212">
        <v>105</v>
      </c>
    </row>
    <row r="4213" spans="1:14" x14ac:dyDescent="0.35">
      <c r="A4213" t="s">
        <v>3551</v>
      </c>
      <c r="B4213" t="s">
        <v>62</v>
      </c>
      <c r="C4213" t="s">
        <v>21</v>
      </c>
      <c r="D4213" t="s">
        <v>25</v>
      </c>
      <c r="E4213" t="s">
        <v>51</v>
      </c>
      <c r="F4213" s="2">
        <v>43900</v>
      </c>
      <c r="G4213" s="2">
        <v>35425</v>
      </c>
      <c r="H4213" s="4">
        <v>28808</v>
      </c>
      <c r="I4213" s="4">
        <v>28670</v>
      </c>
      <c r="J4213" s="4">
        <f>Table1[[#This Row],[Basic Salary]]+Table1[[#This Row],[Bonus]]</f>
        <v>57478</v>
      </c>
      <c r="K4213">
        <v>75</v>
      </c>
      <c r="L4213">
        <v>49</v>
      </c>
      <c r="M4213" t="s">
        <v>53</v>
      </c>
      <c r="N4213">
        <v>117</v>
      </c>
    </row>
    <row r="4214" spans="1:14" x14ac:dyDescent="0.35">
      <c r="A4214" t="s">
        <v>1790</v>
      </c>
      <c r="B4214" t="s">
        <v>50</v>
      </c>
      <c r="C4214" t="s">
        <v>21</v>
      </c>
      <c r="D4214" t="s">
        <v>40</v>
      </c>
      <c r="E4214" t="s">
        <v>30</v>
      </c>
      <c r="F4214" s="2">
        <v>44636</v>
      </c>
      <c r="G4214" s="2">
        <v>35264</v>
      </c>
      <c r="H4214" s="4">
        <v>51098</v>
      </c>
      <c r="I4214" s="4">
        <v>6375</v>
      </c>
      <c r="J4214" s="4">
        <f>Table1[[#This Row],[Basic Salary]]+Table1[[#This Row],[Bonus]]</f>
        <v>57473</v>
      </c>
      <c r="K4214">
        <v>62</v>
      </c>
      <c r="L4214">
        <v>68</v>
      </c>
      <c r="M4214" t="s">
        <v>37</v>
      </c>
      <c r="N4214">
        <v>101</v>
      </c>
    </row>
    <row r="4215" spans="1:14" x14ac:dyDescent="0.35">
      <c r="A4215" t="s">
        <v>1498</v>
      </c>
      <c r="B4215" t="s">
        <v>50</v>
      </c>
      <c r="C4215" t="s">
        <v>21</v>
      </c>
      <c r="D4215" t="s">
        <v>46</v>
      </c>
      <c r="E4215" t="s">
        <v>51</v>
      </c>
      <c r="F4215" s="2">
        <v>44964</v>
      </c>
      <c r="G4215" s="2">
        <v>37825</v>
      </c>
      <c r="H4215" s="4">
        <v>47248</v>
      </c>
      <c r="I4215" s="4">
        <v>10182</v>
      </c>
      <c r="J4215" s="4">
        <f>Table1[[#This Row],[Basic Salary]]+Table1[[#This Row],[Bonus]]</f>
        <v>57430</v>
      </c>
      <c r="K4215">
        <v>66</v>
      </c>
      <c r="L4215">
        <v>40</v>
      </c>
      <c r="M4215" t="s">
        <v>31</v>
      </c>
      <c r="N4215">
        <v>108</v>
      </c>
    </row>
    <row r="4216" spans="1:14" x14ac:dyDescent="0.35">
      <c r="A4216" t="s">
        <v>1899</v>
      </c>
      <c r="B4216" t="s">
        <v>29</v>
      </c>
      <c r="C4216" t="s">
        <v>15</v>
      </c>
      <c r="D4216" t="s">
        <v>46</v>
      </c>
      <c r="E4216" t="s">
        <v>30</v>
      </c>
      <c r="F4216" s="2">
        <v>43637</v>
      </c>
      <c r="G4216" s="2">
        <v>38092</v>
      </c>
      <c r="H4216" s="4">
        <v>44523</v>
      </c>
      <c r="I4216" s="4">
        <v>12884</v>
      </c>
      <c r="J4216" s="4">
        <f>Table1[[#This Row],[Basic Salary]]+Table1[[#This Row],[Bonus]]</f>
        <v>57407</v>
      </c>
      <c r="K4216">
        <v>97</v>
      </c>
      <c r="L4216">
        <v>90</v>
      </c>
      <c r="M4216" t="s">
        <v>34</v>
      </c>
      <c r="N4216">
        <v>110</v>
      </c>
    </row>
    <row r="4217" spans="1:14" x14ac:dyDescent="0.35">
      <c r="A4217" t="s">
        <v>4777</v>
      </c>
      <c r="B4217" t="s">
        <v>71</v>
      </c>
      <c r="C4217" t="s">
        <v>21</v>
      </c>
      <c r="D4217" t="s">
        <v>81</v>
      </c>
      <c r="E4217" t="s">
        <v>51</v>
      </c>
      <c r="F4217" s="2">
        <v>42269</v>
      </c>
      <c r="G4217" s="2">
        <v>38828</v>
      </c>
      <c r="H4217" s="4">
        <v>39640</v>
      </c>
      <c r="I4217" s="4">
        <v>17766</v>
      </c>
      <c r="J4217" s="4">
        <f>Table1[[#This Row],[Basic Salary]]+Table1[[#This Row],[Bonus]]</f>
        <v>57406</v>
      </c>
      <c r="K4217">
        <v>72</v>
      </c>
      <c r="L4217">
        <v>100</v>
      </c>
      <c r="M4217" t="s">
        <v>18</v>
      </c>
      <c r="N4217">
        <v>114</v>
      </c>
    </row>
    <row r="4218" spans="1:14" x14ac:dyDescent="0.35">
      <c r="A4218" t="s">
        <v>1500</v>
      </c>
      <c r="B4218" t="s">
        <v>14</v>
      </c>
      <c r="C4218" t="s">
        <v>15</v>
      </c>
      <c r="D4218" t="s">
        <v>81</v>
      </c>
      <c r="E4218" t="s">
        <v>26</v>
      </c>
      <c r="F4218" s="2">
        <v>43928</v>
      </c>
      <c r="G4218" s="2">
        <v>33429</v>
      </c>
      <c r="H4218" s="4">
        <v>41803</v>
      </c>
      <c r="I4218" s="4">
        <v>15580</v>
      </c>
      <c r="J4218" s="4">
        <f>Table1[[#This Row],[Basic Salary]]+Table1[[#This Row],[Bonus]]</f>
        <v>57383</v>
      </c>
      <c r="K4218">
        <v>94</v>
      </c>
      <c r="L4218">
        <v>63</v>
      </c>
      <c r="M4218" t="s">
        <v>23</v>
      </c>
      <c r="N4218">
        <v>104</v>
      </c>
    </row>
    <row r="4219" spans="1:14" x14ac:dyDescent="0.35">
      <c r="A4219" t="s">
        <v>146</v>
      </c>
      <c r="B4219" t="s">
        <v>29</v>
      </c>
      <c r="C4219" t="s">
        <v>15</v>
      </c>
      <c r="D4219" t="s">
        <v>43</v>
      </c>
      <c r="E4219" t="s">
        <v>26</v>
      </c>
      <c r="F4219" s="2">
        <v>44605</v>
      </c>
      <c r="G4219" s="2">
        <v>37277</v>
      </c>
      <c r="H4219" s="4">
        <v>36959</v>
      </c>
      <c r="I4219" s="4">
        <v>20401</v>
      </c>
      <c r="J4219" s="4">
        <f>Table1[[#This Row],[Basic Salary]]+Table1[[#This Row],[Bonus]]</f>
        <v>57360</v>
      </c>
      <c r="K4219">
        <v>82</v>
      </c>
      <c r="L4219">
        <v>66</v>
      </c>
      <c r="M4219" t="s">
        <v>31</v>
      </c>
      <c r="N4219">
        <v>111</v>
      </c>
    </row>
    <row r="4220" spans="1:14" x14ac:dyDescent="0.35">
      <c r="A4220" t="s">
        <v>1436</v>
      </c>
      <c r="B4220" t="s">
        <v>14</v>
      </c>
      <c r="C4220" t="s">
        <v>21</v>
      </c>
      <c r="D4220" t="s">
        <v>33</v>
      </c>
      <c r="E4220" t="s">
        <v>22</v>
      </c>
      <c r="F4220" s="2">
        <v>45903</v>
      </c>
      <c r="G4220" s="2">
        <v>35287</v>
      </c>
      <c r="H4220" s="4">
        <v>27977</v>
      </c>
      <c r="I4220" s="4">
        <v>29345</v>
      </c>
      <c r="J4220" s="4">
        <f>Table1[[#This Row],[Basic Salary]]+Table1[[#This Row],[Bonus]]</f>
        <v>57322</v>
      </c>
      <c r="K4220">
        <v>98</v>
      </c>
      <c r="L4220">
        <v>96</v>
      </c>
      <c r="M4220" t="s">
        <v>34</v>
      </c>
      <c r="N4220">
        <v>113</v>
      </c>
    </row>
    <row r="4221" spans="1:14" x14ac:dyDescent="0.35">
      <c r="A4221" t="s">
        <v>3619</v>
      </c>
      <c r="B4221" t="s">
        <v>42</v>
      </c>
      <c r="C4221" t="s">
        <v>21</v>
      </c>
      <c r="D4221" t="s">
        <v>16</v>
      </c>
      <c r="E4221" t="s">
        <v>51</v>
      </c>
      <c r="F4221" s="2">
        <v>42798</v>
      </c>
      <c r="G4221" s="2">
        <v>33458</v>
      </c>
      <c r="H4221" s="4">
        <v>28850</v>
      </c>
      <c r="I4221" s="4">
        <v>28466</v>
      </c>
      <c r="J4221" s="4">
        <f>Table1[[#This Row],[Basic Salary]]+Table1[[#This Row],[Bonus]]</f>
        <v>57316</v>
      </c>
      <c r="K4221">
        <v>98</v>
      </c>
      <c r="L4221">
        <v>76</v>
      </c>
      <c r="M4221" t="s">
        <v>53</v>
      </c>
      <c r="N4221">
        <v>114</v>
      </c>
    </row>
    <row r="4222" spans="1:14" x14ac:dyDescent="0.35">
      <c r="A4222" t="s">
        <v>831</v>
      </c>
      <c r="B4222" t="s">
        <v>60</v>
      </c>
      <c r="C4222" t="s">
        <v>15</v>
      </c>
      <c r="D4222" t="s">
        <v>43</v>
      </c>
      <c r="E4222" t="s">
        <v>65</v>
      </c>
      <c r="F4222" s="2">
        <v>43497</v>
      </c>
      <c r="G4222" s="2">
        <v>36798</v>
      </c>
      <c r="H4222" s="4">
        <v>44365</v>
      </c>
      <c r="I4222" s="4">
        <v>12876</v>
      </c>
      <c r="J4222" s="4">
        <f>Table1[[#This Row],[Basic Salary]]+Table1[[#This Row],[Bonus]]</f>
        <v>57241</v>
      </c>
      <c r="K4222">
        <v>69</v>
      </c>
      <c r="L4222">
        <v>87</v>
      </c>
      <c r="M4222" t="s">
        <v>18</v>
      </c>
      <c r="N4222">
        <v>110</v>
      </c>
    </row>
    <row r="4223" spans="1:14" x14ac:dyDescent="0.35">
      <c r="A4223" t="s">
        <v>1463</v>
      </c>
      <c r="B4223" t="s">
        <v>89</v>
      </c>
      <c r="C4223" t="s">
        <v>15</v>
      </c>
      <c r="D4223" t="s">
        <v>81</v>
      </c>
      <c r="E4223" t="s">
        <v>51</v>
      </c>
      <c r="F4223" s="2">
        <v>43932</v>
      </c>
      <c r="G4223" s="2">
        <v>37343</v>
      </c>
      <c r="H4223" s="4">
        <v>46381</v>
      </c>
      <c r="I4223" s="4">
        <v>10858</v>
      </c>
      <c r="J4223" s="4">
        <f>Table1[[#This Row],[Basic Salary]]+Table1[[#This Row],[Bonus]]</f>
        <v>57239</v>
      </c>
      <c r="K4223">
        <v>64</v>
      </c>
      <c r="L4223">
        <v>88</v>
      </c>
      <c r="M4223" t="s">
        <v>27</v>
      </c>
      <c r="N4223">
        <v>110</v>
      </c>
    </row>
    <row r="4224" spans="1:14" x14ac:dyDescent="0.35">
      <c r="A4224" t="s">
        <v>4699</v>
      </c>
      <c r="B4224" t="s">
        <v>14</v>
      </c>
      <c r="C4224" t="s">
        <v>15</v>
      </c>
      <c r="D4224" t="s">
        <v>16</v>
      </c>
      <c r="E4224" t="s">
        <v>51</v>
      </c>
      <c r="F4224" s="2">
        <v>43423</v>
      </c>
      <c r="G4224" s="2">
        <v>33634</v>
      </c>
      <c r="H4224" s="4">
        <v>29618</v>
      </c>
      <c r="I4224" s="4">
        <v>27609</v>
      </c>
      <c r="J4224" s="4">
        <f>Table1[[#This Row],[Basic Salary]]+Table1[[#This Row],[Bonus]]</f>
        <v>57227</v>
      </c>
      <c r="K4224">
        <v>100</v>
      </c>
      <c r="L4224">
        <v>93</v>
      </c>
      <c r="M4224" t="s">
        <v>34</v>
      </c>
      <c r="N4224">
        <v>113</v>
      </c>
    </row>
    <row r="4225" spans="1:14" x14ac:dyDescent="0.35">
      <c r="A4225" t="s">
        <v>475</v>
      </c>
      <c r="B4225" t="s">
        <v>71</v>
      </c>
      <c r="C4225" t="s">
        <v>15</v>
      </c>
      <c r="D4225" t="s">
        <v>33</v>
      </c>
      <c r="E4225" t="s">
        <v>17</v>
      </c>
      <c r="F4225" s="2">
        <v>42245</v>
      </c>
      <c r="G4225" s="2">
        <v>31832</v>
      </c>
      <c r="H4225" s="4">
        <v>38593</v>
      </c>
      <c r="I4225" s="4">
        <v>18632</v>
      </c>
      <c r="J4225" s="4">
        <f>Table1[[#This Row],[Basic Salary]]+Table1[[#This Row],[Bonus]]</f>
        <v>57225</v>
      </c>
      <c r="K4225">
        <v>97</v>
      </c>
      <c r="L4225">
        <v>70</v>
      </c>
      <c r="M4225" t="s">
        <v>34</v>
      </c>
      <c r="N4225">
        <v>119</v>
      </c>
    </row>
    <row r="4226" spans="1:14" x14ac:dyDescent="0.35">
      <c r="A4226" t="s">
        <v>2727</v>
      </c>
      <c r="B4226" t="s">
        <v>77</v>
      </c>
      <c r="C4226" t="s">
        <v>15</v>
      </c>
      <c r="D4226" t="s">
        <v>81</v>
      </c>
      <c r="E4226" t="s">
        <v>22</v>
      </c>
      <c r="F4226" s="2">
        <v>45330</v>
      </c>
      <c r="G4226" s="2">
        <v>37898</v>
      </c>
      <c r="H4226" s="4">
        <v>36839</v>
      </c>
      <c r="I4226" s="4">
        <v>20359</v>
      </c>
      <c r="J4226" s="4">
        <f>Table1[[#This Row],[Basic Salary]]+Table1[[#This Row],[Bonus]]</f>
        <v>57198</v>
      </c>
      <c r="K4226">
        <v>94</v>
      </c>
      <c r="L4226">
        <v>72</v>
      </c>
      <c r="M4226" t="s">
        <v>37</v>
      </c>
      <c r="N4226">
        <v>110</v>
      </c>
    </row>
    <row r="4227" spans="1:14" x14ac:dyDescent="0.35">
      <c r="A4227" t="s">
        <v>343</v>
      </c>
      <c r="B4227" t="s">
        <v>75</v>
      </c>
      <c r="C4227" t="s">
        <v>15</v>
      </c>
      <c r="D4227" t="s">
        <v>43</v>
      </c>
      <c r="E4227" t="s">
        <v>26</v>
      </c>
      <c r="F4227" s="2">
        <v>43431</v>
      </c>
      <c r="G4227" s="2">
        <v>37022</v>
      </c>
      <c r="H4227" s="4">
        <v>37795</v>
      </c>
      <c r="I4227" s="4">
        <v>19357</v>
      </c>
      <c r="J4227" s="4">
        <f>Table1[[#This Row],[Basic Salary]]+Table1[[#This Row],[Bonus]]</f>
        <v>57152</v>
      </c>
      <c r="K4227">
        <v>88</v>
      </c>
      <c r="L4227">
        <v>60</v>
      </c>
      <c r="M4227" t="s">
        <v>53</v>
      </c>
      <c r="N4227">
        <v>110</v>
      </c>
    </row>
    <row r="4228" spans="1:14" x14ac:dyDescent="0.35">
      <c r="A4228" t="s">
        <v>1795</v>
      </c>
      <c r="B4228" t="s">
        <v>39</v>
      </c>
      <c r="C4228" t="s">
        <v>15</v>
      </c>
      <c r="D4228" t="s">
        <v>81</v>
      </c>
      <c r="E4228" t="s">
        <v>30</v>
      </c>
      <c r="F4228" s="2">
        <v>45485</v>
      </c>
      <c r="G4228" s="2">
        <v>35971</v>
      </c>
      <c r="H4228" s="4">
        <v>34751</v>
      </c>
      <c r="I4228" s="4">
        <v>22398</v>
      </c>
      <c r="J4228" s="4">
        <f>Table1[[#This Row],[Basic Salary]]+Table1[[#This Row],[Bonus]]</f>
        <v>57149</v>
      </c>
      <c r="K4228">
        <v>83</v>
      </c>
      <c r="L4228">
        <v>44</v>
      </c>
      <c r="M4228" t="s">
        <v>27</v>
      </c>
      <c r="N4228">
        <v>110</v>
      </c>
    </row>
    <row r="4229" spans="1:14" x14ac:dyDescent="0.35">
      <c r="A4229" t="s">
        <v>4218</v>
      </c>
      <c r="B4229" t="s">
        <v>85</v>
      </c>
      <c r="C4229" t="s">
        <v>15</v>
      </c>
      <c r="D4229" t="s">
        <v>40</v>
      </c>
      <c r="E4229" t="s">
        <v>17</v>
      </c>
      <c r="F4229" s="2">
        <v>42652</v>
      </c>
      <c r="G4229" s="2">
        <v>30147</v>
      </c>
      <c r="H4229" s="4">
        <v>38678</v>
      </c>
      <c r="I4229" s="4">
        <v>18468</v>
      </c>
      <c r="J4229" s="4">
        <f>Table1[[#This Row],[Basic Salary]]+Table1[[#This Row],[Bonus]]</f>
        <v>57146</v>
      </c>
      <c r="K4229">
        <v>87</v>
      </c>
      <c r="L4229">
        <v>52</v>
      </c>
      <c r="M4229" t="s">
        <v>37</v>
      </c>
      <c r="N4229">
        <v>109</v>
      </c>
    </row>
    <row r="4230" spans="1:14" x14ac:dyDescent="0.35">
      <c r="A4230" t="s">
        <v>2275</v>
      </c>
      <c r="B4230" t="s">
        <v>129</v>
      </c>
      <c r="C4230" t="s">
        <v>21</v>
      </c>
      <c r="D4230" t="s">
        <v>46</v>
      </c>
      <c r="E4230" t="s">
        <v>30</v>
      </c>
      <c r="F4230" s="2">
        <v>42617</v>
      </c>
      <c r="G4230" s="2">
        <v>31585</v>
      </c>
      <c r="H4230" s="4">
        <v>39809</v>
      </c>
      <c r="I4230" s="4">
        <v>17310</v>
      </c>
      <c r="J4230" s="4">
        <f>Table1[[#This Row],[Basic Salary]]+Table1[[#This Row],[Bonus]]</f>
        <v>57119</v>
      </c>
      <c r="K4230">
        <v>71</v>
      </c>
      <c r="L4230">
        <v>64</v>
      </c>
      <c r="M4230" t="s">
        <v>18</v>
      </c>
      <c r="N4230">
        <v>111</v>
      </c>
    </row>
    <row r="4231" spans="1:14" x14ac:dyDescent="0.35">
      <c r="A4231" t="s">
        <v>4230</v>
      </c>
      <c r="B4231" t="s">
        <v>62</v>
      </c>
      <c r="C4231" t="s">
        <v>21</v>
      </c>
      <c r="D4231" t="s">
        <v>81</v>
      </c>
      <c r="E4231" t="s">
        <v>17</v>
      </c>
      <c r="F4231" s="2">
        <v>42810</v>
      </c>
      <c r="G4231" s="2">
        <v>30469</v>
      </c>
      <c r="H4231" s="4">
        <v>28370</v>
      </c>
      <c r="I4231" s="4">
        <v>28731</v>
      </c>
      <c r="J4231" s="4">
        <f>Table1[[#This Row],[Basic Salary]]+Table1[[#This Row],[Bonus]]</f>
        <v>57101</v>
      </c>
      <c r="K4231">
        <v>92</v>
      </c>
      <c r="L4231">
        <v>45</v>
      </c>
      <c r="M4231" t="s">
        <v>37</v>
      </c>
      <c r="N4231">
        <v>109</v>
      </c>
    </row>
    <row r="4232" spans="1:14" x14ac:dyDescent="0.35">
      <c r="A4232" t="s">
        <v>2871</v>
      </c>
      <c r="B4232" t="s">
        <v>129</v>
      </c>
      <c r="C4232" t="s">
        <v>21</v>
      </c>
      <c r="D4232" t="s">
        <v>16</v>
      </c>
      <c r="E4232" t="s">
        <v>26</v>
      </c>
      <c r="F4232" s="2">
        <v>43905</v>
      </c>
      <c r="G4232" s="2">
        <v>38094</v>
      </c>
      <c r="H4232" s="4">
        <v>48177</v>
      </c>
      <c r="I4232" s="4">
        <v>8906</v>
      </c>
      <c r="J4232" s="4">
        <f>Table1[[#This Row],[Basic Salary]]+Table1[[#This Row],[Bonus]]</f>
        <v>57083</v>
      </c>
      <c r="K4232">
        <v>82</v>
      </c>
      <c r="L4232">
        <v>83</v>
      </c>
      <c r="M4232" t="s">
        <v>37</v>
      </c>
      <c r="N4232">
        <v>119</v>
      </c>
    </row>
    <row r="4233" spans="1:14" x14ac:dyDescent="0.35">
      <c r="A4233" t="s">
        <v>3064</v>
      </c>
      <c r="B4233" t="s">
        <v>14</v>
      </c>
      <c r="C4233" t="s">
        <v>21</v>
      </c>
      <c r="D4233" t="s">
        <v>46</v>
      </c>
      <c r="E4233" t="s">
        <v>26</v>
      </c>
      <c r="F4233" s="2">
        <v>45558</v>
      </c>
      <c r="G4233" s="2">
        <v>36118</v>
      </c>
      <c r="H4233" s="4">
        <v>48527</v>
      </c>
      <c r="I4233" s="4">
        <v>8483</v>
      </c>
      <c r="J4233" s="4">
        <f>Table1[[#This Row],[Basic Salary]]+Table1[[#This Row],[Bonus]]</f>
        <v>57010</v>
      </c>
      <c r="K4233">
        <v>71</v>
      </c>
      <c r="L4233">
        <v>85</v>
      </c>
      <c r="M4233" t="s">
        <v>37</v>
      </c>
      <c r="N4233">
        <v>113</v>
      </c>
    </row>
    <row r="4234" spans="1:14" x14ac:dyDescent="0.35">
      <c r="A4234" t="s">
        <v>1106</v>
      </c>
      <c r="B4234" t="s">
        <v>57</v>
      </c>
      <c r="C4234" t="s">
        <v>15</v>
      </c>
      <c r="D4234" t="s">
        <v>25</v>
      </c>
      <c r="E4234" t="s">
        <v>51</v>
      </c>
      <c r="F4234" s="2">
        <v>44581</v>
      </c>
      <c r="G4234" s="2">
        <v>39616</v>
      </c>
      <c r="H4234" s="4">
        <v>44493</v>
      </c>
      <c r="I4234" s="4">
        <v>12516</v>
      </c>
      <c r="J4234" s="4">
        <f>Table1[[#This Row],[Basic Salary]]+Table1[[#This Row],[Bonus]]</f>
        <v>57009</v>
      </c>
      <c r="K4234">
        <v>67</v>
      </c>
      <c r="L4234">
        <v>48</v>
      </c>
      <c r="M4234" t="s">
        <v>27</v>
      </c>
      <c r="N4234">
        <v>102</v>
      </c>
    </row>
    <row r="4235" spans="1:14" x14ac:dyDescent="0.35">
      <c r="A4235" t="s">
        <v>1197</v>
      </c>
      <c r="B4235" t="s">
        <v>42</v>
      </c>
      <c r="C4235" t="s">
        <v>21</v>
      </c>
      <c r="D4235" t="s">
        <v>40</v>
      </c>
      <c r="E4235" t="s">
        <v>30</v>
      </c>
      <c r="F4235" s="2">
        <v>44600</v>
      </c>
      <c r="G4235" s="2">
        <v>36608</v>
      </c>
      <c r="H4235" s="4">
        <v>46116</v>
      </c>
      <c r="I4235" s="4">
        <v>10891</v>
      </c>
      <c r="J4235" s="4">
        <f>Table1[[#This Row],[Basic Salary]]+Table1[[#This Row],[Bonus]]</f>
        <v>57007</v>
      </c>
      <c r="K4235">
        <v>79</v>
      </c>
      <c r="L4235">
        <v>40</v>
      </c>
      <c r="M4235" t="s">
        <v>37</v>
      </c>
      <c r="N4235">
        <v>119</v>
      </c>
    </row>
    <row r="4236" spans="1:14" x14ac:dyDescent="0.35">
      <c r="A4236" t="s">
        <v>2445</v>
      </c>
      <c r="B4236" t="s">
        <v>29</v>
      </c>
      <c r="C4236" t="s">
        <v>15</v>
      </c>
      <c r="D4236" t="s">
        <v>81</v>
      </c>
      <c r="E4236" t="s">
        <v>51</v>
      </c>
      <c r="F4236" s="2">
        <v>45941</v>
      </c>
      <c r="G4236" s="2">
        <v>36132</v>
      </c>
      <c r="H4236" s="4">
        <v>35888</v>
      </c>
      <c r="I4236" s="4">
        <v>21094</v>
      </c>
      <c r="J4236" s="4">
        <f>Table1[[#This Row],[Basic Salary]]+Table1[[#This Row],[Bonus]]</f>
        <v>56982</v>
      </c>
      <c r="K4236">
        <v>86</v>
      </c>
      <c r="L4236">
        <v>74</v>
      </c>
      <c r="M4236" t="s">
        <v>37</v>
      </c>
      <c r="N4236">
        <v>106</v>
      </c>
    </row>
    <row r="4237" spans="1:14" x14ac:dyDescent="0.35">
      <c r="A4237" t="s">
        <v>4627</v>
      </c>
      <c r="B4237" t="s">
        <v>20</v>
      </c>
      <c r="C4237" t="s">
        <v>15</v>
      </c>
      <c r="D4237" t="s">
        <v>40</v>
      </c>
      <c r="E4237" t="s">
        <v>65</v>
      </c>
      <c r="F4237" s="2">
        <v>42846</v>
      </c>
      <c r="G4237" s="2">
        <v>34248</v>
      </c>
      <c r="H4237" s="4">
        <v>29275</v>
      </c>
      <c r="I4237" s="4">
        <v>27684</v>
      </c>
      <c r="J4237" s="4">
        <f>Table1[[#This Row],[Basic Salary]]+Table1[[#This Row],[Bonus]]</f>
        <v>56959</v>
      </c>
      <c r="K4237">
        <v>71</v>
      </c>
      <c r="L4237">
        <v>82</v>
      </c>
      <c r="M4237" t="s">
        <v>23</v>
      </c>
      <c r="N4237">
        <v>107</v>
      </c>
    </row>
    <row r="4238" spans="1:14" x14ac:dyDescent="0.35">
      <c r="A4238" t="s">
        <v>2110</v>
      </c>
      <c r="B4238" t="s">
        <v>69</v>
      </c>
      <c r="C4238" t="s">
        <v>21</v>
      </c>
      <c r="D4238" t="s">
        <v>16</v>
      </c>
      <c r="E4238" t="s">
        <v>26</v>
      </c>
      <c r="F4238" s="2">
        <v>42708</v>
      </c>
      <c r="G4238" s="2">
        <v>32682</v>
      </c>
      <c r="H4238" s="4">
        <v>42827</v>
      </c>
      <c r="I4238" s="4">
        <v>14124</v>
      </c>
      <c r="J4238" s="4">
        <f>Table1[[#This Row],[Basic Salary]]+Table1[[#This Row],[Bonus]]</f>
        <v>56951</v>
      </c>
      <c r="K4238">
        <v>90</v>
      </c>
      <c r="L4238">
        <v>51</v>
      </c>
      <c r="M4238" t="s">
        <v>23</v>
      </c>
      <c r="N4238">
        <v>106</v>
      </c>
    </row>
    <row r="4239" spans="1:14" x14ac:dyDescent="0.35">
      <c r="A4239" t="s">
        <v>381</v>
      </c>
      <c r="B4239" t="s">
        <v>75</v>
      </c>
      <c r="C4239" t="s">
        <v>15</v>
      </c>
      <c r="D4239" t="s">
        <v>81</v>
      </c>
      <c r="E4239" t="s">
        <v>17</v>
      </c>
      <c r="F4239" s="2">
        <v>45042</v>
      </c>
      <c r="G4239" s="2">
        <v>40002</v>
      </c>
      <c r="H4239" s="4">
        <v>48022</v>
      </c>
      <c r="I4239" s="4">
        <v>8913</v>
      </c>
      <c r="J4239" s="4">
        <f>Table1[[#This Row],[Basic Salary]]+Table1[[#This Row],[Bonus]]</f>
        <v>56935</v>
      </c>
      <c r="K4239">
        <v>60</v>
      </c>
      <c r="L4239">
        <v>85</v>
      </c>
      <c r="M4239" t="s">
        <v>37</v>
      </c>
      <c r="N4239">
        <v>101</v>
      </c>
    </row>
    <row r="4240" spans="1:14" x14ac:dyDescent="0.35">
      <c r="A4240" t="s">
        <v>719</v>
      </c>
      <c r="B4240" t="s">
        <v>29</v>
      </c>
      <c r="C4240" t="s">
        <v>15</v>
      </c>
      <c r="D4240" t="s">
        <v>16</v>
      </c>
      <c r="E4240" t="s">
        <v>22</v>
      </c>
      <c r="F4240" s="2">
        <v>44542</v>
      </c>
      <c r="G4240" s="2">
        <v>30727</v>
      </c>
      <c r="H4240" s="4">
        <v>32455</v>
      </c>
      <c r="I4240" s="4">
        <v>24468</v>
      </c>
      <c r="J4240" s="4">
        <f>Table1[[#This Row],[Basic Salary]]+Table1[[#This Row],[Bonus]]</f>
        <v>56923</v>
      </c>
      <c r="K4240">
        <v>73</v>
      </c>
      <c r="L4240">
        <v>100</v>
      </c>
      <c r="M4240" t="s">
        <v>23</v>
      </c>
      <c r="N4240">
        <v>104</v>
      </c>
    </row>
    <row r="4241" spans="1:14" x14ac:dyDescent="0.35">
      <c r="A4241" t="s">
        <v>4705</v>
      </c>
      <c r="B4241" t="s">
        <v>48</v>
      </c>
      <c r="C4241" t="s">
        <v>21</v>
      </c>
      <c r="D4241" t="s">
        <v>25</v>
      </c>
      <c r="E4241" t="s">
        <v>17</v>
      </c>
      <c r="F4241" s="2">
        <v>44012</v>
      </c>
      <c r="G4241" s="2">
        <v>33388</v>
      </c>
      <c r="H4241" s="4">
        <v>48579</v>
      </c>
      <c r="I4241" s="4">
        <v>8317</v>
      </c>
      <c r="J4241" s="4">
        <f>Table1[[#This Row],[Basic Salary]]+Table1[[#This Row],[Bonus]]</f>
        <v>56896</v>
      </c>
      <c r="K4241">
        <v>79</v>
      </c>
      <c r="L4241">
        <v>86</v>
      </c>
      <c r="M4241" t="s">
        <v>37</v>
      </c>
      <c r="N4241">
        <v>101</v>
      </c>
    </row>
    <row r="4242" spans="1:14" x14ac:dyDescent="0.35">
      <c r="A4242" t="s">
        <v>2023</v>
      </c>
      <c r="B4242" t="s">
        <v>60</v>
      </c>
      <c r="C4242" t="s">
        <v>21</v>
      </c>
      <c r="D4242" t="s">
        <v>25</v>
      </c>
      <c r="E4242" t="s">
        <v>22</v>
      </c>
      <c r="F4242" s="2">
        <v>42347</v>
      </c>
      <c r="G4242" s="2">
        <v>36502</v>
      </c>
      <c r="H4242" s="4">
        <v>27937</v>
      </c>
      <c r="I4242" s="4">
        <v>28951</v>
      </c>
      <c r="J4242" s="4">
        <f>Table1[[#This Row],[Basic Salary]]+Table1[[#This Row],[Bonus]]</f>
        <v>56888</v>
      </c>
      <c r="K4242">
        <v>94</v>
      </c>
      <c r="L4242">
        <v>72</v>
      </c>
      <c r="M4242" t="s">
        <v>18</v>
      </c>
      <c r="N4242">
        <v>119</v>
      </c>
    </row>
    <row r="4243" spans="1:14" x14ac:dyDescent="0.35">
      <c r="A4243" t="s">
        <v>2966</v>
      </c>
      <c r="B4243" t="s">
        <v>14</v>
      </c>
      <c r="C4243" t="s">
        <v>15</v>
      </c>
      <c r="D4243" t="s">
        <v>40</v>
      </c>
      <c r="E4243" t="s">
        <v>26</v>
      </c>
      <c r="F4243" s="2">
        <v>42709</v>
      </c>
      <c r="G4243" s="2">
        <v>38922</v>
      </c>
      <c r="H4243" s="4">
        <v>45829</v>
      </c>
      <c r="I4243" s="4">
        <v>11031</v>
      </c>
      <c r="J4243" s="4">
        <f>Table1[[#This Row],[Basic Salary]]+Table1[[#This Row],[Bonus]]</f>
        <v>56860</v>
      </c>
      <c r="K4243">
        <v>87</v>
      </c>
      <c r="L4243">
        <v>67</v>
      </c>
      <c r="M4243" t="s">
        <v>27</v>
      </c>
      <c r="N4243">
        <v>115</v>
      </c>
    </row>
    <row r="4244" spans="1:14" x14ac:dyDescent="0.35">
      <c r="A4244" t="s">
        <v>2017</v>
      </c>
      <c r="B4244" t="s">
        <v>69</v>
      </c>
      <c r="C4244" t="s">
        <v>21</v>
      </c>
      <c r="D4244" t="s">
        <v>43</v>
      </c>
      <c r="E4244" t="s">
        <v>51</v>
      </c>
      <c r="F4244" s="2">
        <v>45076</v>
      </c>
      <c r="G4244" s="2">
        <v>34015</v>
      </c>
      <c r="H4244" s="4">
        <v>38376</v>
      </c>
      <c r="I4244" s="4">
        <v>18463</v>
      </c>
      <c r="J4244" s="4">
        <f>Table1[[#This Row],[Basic Salary]]+Table1[[#This Row],[Bonus]]</f>
        <v>56839</v>
      </c>
      <c r="K4244">
        <v>84</v>
      </c>
      <c r="L4244">
        <v>46</v>
      </c>
      <c r="M4244" t="s">
        <v>37</v>
      </c>
      <c r="N4244">
        <v>107</v>
      </c>
    </row>
    <row r="4245" spans="1:14" x14ac:dyDescent="0.35">
      <c r="A4245" t="s">
        <v>618</v>
      </c>
      <c r="B4245" t="s">
        <v>87</v>
      </c>
      <c r="C4245" t="s">
        <v>15</v>
      </c>
      <c r="D4245" t="s">
        <v>16</v>
      </c>
      <c r="E4245" t="s">
        <v>26</v>
      </c>
      <c r="F4245" s="2">
        <v>43461</v>
      </c>
      <c r="G4245" s="2">
        <v>31778</v>
      </c>
      <c r="H4245" s="4">
        <v>43141</v>
      </c>
      <c r="I4245" s="4">
        <v>13683</v>
      </c>
      <c r="J4245" s="4">
        <f>Table1[[#This Row],[Basic Salary]]+Table1[[#This Row],[Bonus]]</f>
        <v>56824</v>
      </c>
      <c r="K4245">
        <v>83</v>
      </c>
      <c r="L4245">
        <v>96</v>
      </c>
      <c r="M4245" t="s">
        <v>23</v>
      </c>
      <c r="N4245">
        <v>108</v>
      </c>
    </row>
    <row r="4246" spans="1:14" x14ac:dyDescent="0.35">
      <c r="A4246" t="s">
        <v>3441</v>
      </c>
      <c r="B4246" t="s">
        <v>60</v>
      </c>
      <c r="C4246" t="s">
        <v>21</v>
      </c>
      <c r="D4246" t="s">
        <v>16</v>
      </c>
      <c r="E4246" t="s">
        <v>17</v>
      </c>
      <c r="F4246" s="2">
        <v>44949</v>
      </c>
      <c r="G4246" s="2">
        <v>32418</v>
      </c>
      <c r="H4246" s="4">
        <v>41012</v>
      </c>
      <c r="I4246" s="4">
        <v>15810</v>
      </c>
      <c r="J4246" s="4">
        <f>Table1[[#This Row],[Basic Salary]]+Table1[[#This Row],[Bonus]]</f>
        <v>56822</v>
      </c>
      <c r="K4246">
        <v>70</v>
      </c>
      <c r="L4246">
        <v>85</v>
      </c>
      <c r="M4246" t="s">
        <v>31</v>
      </c>
      <c r="N4246">
        <v>112</v>
      </c>
    </row>
    <row r="4247" spans="1:14" x14ac:dyDescent="0.35">
      <c r="A4247" t="s">
        <v>3248</v>
      </c>
      <c r="B4247" t="s">
        <v>69</v>
      </c>
      <c r="C4247" t="s">
        <v>21</v>
      </c>
      <c r="D4247" t="s">
        <v>40</v>
      </c>
      <c r="E4247" t="s">
        <v>65</v>
      </c>
      <c r="F4247" s="2">
        <v>45631</v>
      </c>
      <c r="G4247" s="2">
        <v>34566</v>
      </c>
      <c r="H4247" s="4">
        <v>36070</v>
      </c>
      <c r="I4247" s="4">
        <v>20729</v>
      </c>
      <c r="J4247" s="4">
        <f>Table1[[#This Row],[Basic Salary]]+Table1[[#This Row],[Bonus]]</f>
        <v>56799</v>
      </c>
      <c r="K4247">
        <v>79</v>
      </c>
      <c r="L4247">
        <v>61</v>
      </c>
      <c r="M4247" t="s">
        <v>31</v>
      </c>
      <c r="N4247">
        <v>113</v>
      </c>
    </row>
    <row r="4248" spans="1:14" x14ac:dyDescent="0.35">
      <c r="A4248" t="s">
        <v>119</v>
      </c>
      <c r="B4248" t="s">
        <v>14</v>
      </c>
      <c r="C4248" t="s">
        <v>15</v>
      </c>
      <c r="D4248" t="s">
        <v>46</v>
      </c>
      <c r="E4248" t="s">
        <v>22</v>
      </c>
      <c r="F4248" s="2">
        <v>45894</v>
      </c>
      <c r="G4248" s="2">
        <v>33272</v>
      </c>
      <c r="H4248" s="4">
        <v>51130</v>
      </c>
      <c r="I4248" s="4">
        <v>5667</v>
      </c>
      <c r="J4248" s="4">
        <f>Table1[[#This Row],[Basic Salary]]+Table1[[#This Row],[Bonus]]</f>
        <v>56797</v>
      </c>
      <c r="K4248">
        <v>99</v>
      </c>
      <c r="L4248">
        <v>49</v>
      </c>
      <c r="M4248" t="s">
        <v>37</v>
      </c>
      <c r="N4248">
        <v>105</v>
      </c>
    </row>
    <row r="4249" spans="1:14" x14ac:dyDescent="0.35">
      <c r="A4249" t="s">
        <v>2264</v>
      </c>
      <c r="B4249" t="s">
        <v>85</v>
      </c>
      <c r="C4249" t="s">
        <v>21</v>
      </c>
      <c r="D4249" t="s">
        <v>16</v>
      </c>
      <c r="E4249" t="s">
        <v>51</v>
      </c>
      <c r="F4249" s="2">
        <v>45320</v>
      </c>
      <c r="G4249" s="2">
        <v>29489</v>
      </c>
      <c r="H4249" s="4">
        <v>36910</v>
      </c>
      <c r="I4249" s="4">
        <v>19883</v>
      </c>
      <c r="J4249" s="4">
        <f>Table1[[#This Row],[Basic Salary]]+Table1[[#This Row],[Bonus]]</f>
        <v>56793</v>
      </c>
      <c r="K4249">
        <v>70</v>
      </c>
      <c r="L4249">
        <v>50</v>
      </c>
      <c r="M4249" t="s">
        <v>18</v>
      </c>
      <c r="N4249">
        <v>105</v>
      </c>
    </row>
    <row r="4250" spans="1:14" x14ac:dyDescent="0.35">
      <c r="A4250" t="s">
        <v>820</v>
      </c>
      <c r="B4250" t="s">
        <v>36</v>
      </c>
      <c r="C4250" t="s">
        <v>15</v>
      </c>
      <c r="D4250" t="s">
        <v>46</v>
      </c>
      <c r="E4250" t="s">
        <v>17</v>
      </c>
      <c r="F4250" s="2">
        <v>43402</v>
      </c>
      <c r="G4250" s="2">
        <v>35456</v>
      </c>
      <c r="H4250" s="4">
        <v>37759</v>
      </c>
      <c r="I4250" s="4">
        <v>19029</v>
      </c>
      <c r="J4250" s="4">
        <f>Table1[[#This Row],[Basic Salary]]+Table1[[#This Row],[Bonus]]</f>
        <v>56788</v>
      </c>
      <c r="K4250">
        <v>82</v>
      </c>
      <c r="L4250">
        <v>62</v>
      </c>
      <c r="M4250" t="s">
        <v>27</v>
      </c>
      <c r="N4250">
        <v>112</v>
      </c>
    </row>
    <row r="4251" spans="1:14" x14ac:dyDescent="0.35">
      <c r="A4251" t="s">
        <v>1594</v>
      </c>
      <c r="B4251" t="s">
        <v>89</v>
      </c>
      <c r="C4251" t="s">
        <v>21</v>
      </c>
      <c r="D4251" t="s">
        <v>43</v>
      </c>
      <c r="E4251" t="s">
        <v>51</v>
      </c>
      <c r="F4251" s="2">
        <v>44178</v>
      </c>
      <c r="G4251" s="2">
        <v>39511</v>
      </c>
      <c r="H4251" s="4">
        <v>29627</v>
      </c>
      <c r="I4251" s="4">
        <v>27157</v>
      </c>
      <c r="J4251" s="4">
        <f>Table1[[#This Row],[Basic Salary]]+Table1[[#This Row],[Bonus]]</f>
        <v>56784</v>
      </c>
      <c r="K4251">
        <v>66</v>
      </c>
      <c r="L4251">
        <v>90</v>
      </c>
      <c r="M4251" t="s">
        <v>53</v>
      </c>
      <c r="N4251">
        <v>103</v>
      </c>
    </row>
    <row r="4252" spans="1:14" x14ac:dyDescent="0.35">
      <c r="A4252" t="s">
        <v>312</v>
      </c>
      <c r="B4252" t="s">
        <v>14</v>
      </c>
      <c r="C4252" t="s">
        <v>21</v>
      </c>
      <c r="D4252" t="s">
        <v>40</v>
      </c>
      <c r="E4252" t="s">
        <v>65</v>
      </c>
      <c r="F4252" s="2">
        <v>45006</v>
      </c>
      <c r="G4252" s="2">
        <v>34991</v>
      </c>
      <c r="H4252" s="4">
        <v>47185</v>
      </c>
      <c r="I4252" s="4">
        <v>9586</v>
      </c>
      <c r="J4252" s="4">
        <f>Table1[[#This Row],[Basic Salary]]+Table1[[#This Row],[Bonus]]</f>
        <v>56771</v>
      </c>
      <c r="K4252">
        <v>94</v>
      </c>
      <c r="L4252">
        <v>71</v>
      </c>
      <c r="M4252" t="s">
        <v>37</v>
      </c>
      <c r="N4252">
        <v>118</v>
      </c>
    </row>
    <row r="4253" spans="1:14" x14ac:dyDescent="0.35">
      <c r="A4253" t="s">
        <v>1307</v>
      </c>
      <c r="B4253" t="s">
        <v>50</v>
      </c>
      <c r="C4253" t="s">
        <v>15</v>
      </c>
      <c r="D4253" t="s">
        <v>43</v>
      </c>
      <c r="E4253" t="s">
        <v>65</v>
      </c>
      <c r="F4253" s="2">
        <v>43437</v>
      </c>
      <c r="G4253" s="2">
        <v>31009</v>
      </c>
      <c r="H4253" s="4">
        <v>35155</v>
      </c>
      <c r="I4253" s="4">
        <v>21611</v>
      </c>
      <c r="J4253" s="4">
        <f>Table1[[#This Row],[Basic Salary]]+Table1[[#This Row],[Bonus]]</f>
        <v>56766</v>
      </c>
      <c r="K4253">
        <v>88</v>
      </c>
      <c r="L4253">
        <v>47</v>
      </c>
      <c r="M4253" t="s">
        <v>23</v>
      </c>
      <c r="N4253">
        <v>103</v>
      </c>
    </row>
    <row r="4254" spans="1:14" x14ac:dyDescent="0.35">
      <c r="A4254" t="s">
        <v>4978</v>
      </c>
      <c r="B4254" t="s">
        <v>36</v>
      </c>
      <c r="C4254" t="s">
        <v>15</v>
      </c>
      <c r="D4254" t="s">
        <v>33</v>
      </c>
      <c r="E4254" t="s">
        <v>51</v>
      </c>
      <c r="F4254" s="2">
        <v>45547</v>
      </c>
      <c r="G4254" s="2">
        <v>35997</v>
      </c>
      <c r="H4254" s="4">
        <v>37106</v>
      </c>
      <c r="I4254" s="4">
        <v>19657</v>
      </c>
      <c r="J4254" s="4">
        <f>Table1[[#This Row],[Basic Salary]]+Table1[[#This Row],[Bonus]]</f>
        <v>56763</v>
      </c>
      <c r="K4254">
        <v>82</v>
      </c>
      <c r="L4254">
        <v>77</v>
      </c>
      <c r="M4254" t="s">
        <v>23</v>
      </c>
      <c r="N4254">
        <v>120</v>
      </c>
    </row>
    <row r="4255" spans="1:14" x14ac:dyDescent="0.35">
      <c r="A4255" t="s">
        <v>4282</v>
      </c>
      <c r="B4255" t="s">
        <v>42</v>
      </c>
      <c r="C4255" t="s">
        <v>21</v>
      </c>
      <c r="D4255" t="s">
        <v>81</v>
      </c>
      <c r="E4255" t="s">
        <v>26</v>
      </c>
      <c r="F4255" s="2">
        <v>43034</v>
      </c>
      <c r="G4255" s="2">
        <v>34487</v>
      </c>
      <c r="H4255" s="4">
        <v>43924</v>
      </c>
      <c r="I4255" s="4">
        <v>12807</v>
      </c>
      <c r="J4255" s="4">
        <f>Table1[[#This Row],[Basic Salary]]+Table1[[#This Row],[Bonus]]</f>
        <v>56731</v>
      </c>
      <c r="K4255">
        <v>97</v>
      </c>
      <c r="L4255">
        <v>40</v>
      </c>
      <c r="M4255" t="s">
        <v>53</v>
      </c>
      <c r="N4255">
        <v>109</v>
      </c>
    </row>
    <row r="4256" spans="1:14" x14ac:dyDescent="0.35">
      <c r="A4256" t="s">
        <v>96</v>
      </c>
      <c r="B4256" t="s">
        <v>42</v>
      </c>
      <c r="C4256" t="s">
        <v>15</v>
      </c>
      <c r="D4256" t="s">
        <v>81</v>
      </c>
      <c r="E4256" t="s">
        <v>65</v>
      </c>
      <c r="F4256" s="2">
        <v>45230</v>
      </c>
      <c r="G4256" s="2">
        <v>40710</v>
      </c>
      <c r="H4256" s="4">
        <v>39168</v>
      </c>
      <c r="I4256" s="4">
        <v>17535</v>
      </c>
      <c r="J4256" s="4">
        <f>Table1[[#This Row],[Basic Salary]]+Table1[[#This Row],[Bonus]]</f>
        <v>56703</v>
      </c>
      <c r="K4256">
        <v>62</v>
      </c>
      <c r="L4256">
        <v>94</v>
      </c>
      <c r="M4256" t="s">
        <v>27</v>
      </c>
      <c r="N4256">
        <v>108</v>
      </c>
    </row>
    <row r="4257" spans="1:14" x14ac:dyDescent="0.35">
      <c r="A4257" t="s">
        <v>2104</v>
      </c>
      <c r="B4257" t="s">
        <v>42</v>
      </c>
      <c r="C4257" t="s">
        <v>15</v>
      </c>
      <c r="D4257" t="s">
        <v>40</v>
      </c>
      <c r="E4257" t="s">
        <v>30</v>
      </c>
      <c r="F4257" s="2">
        <v>43582</v>
      </c>
      <c r="G4257" s="2">
        <v>39086</v>
      </c>
      <c r="H4257" s="4">
        <v>49232</v>
      </c>
      <c r="I4257" s="4">
        <v>7445</v>
      </c>
      <c r="J4257" s="4">
        <f>Table1[[#This Row],[Basic Salary]]+Table1[[#This Row],[Bonus]]</f>
        <v>56677</v>
      </c>
      <c r="K4257">
        <v>66</v>
      </c>
      <c r="L4257">
        <v>74</v>
      </c>
      <c r="M4257" t="s">
        <v>18</v>
      </c>
      <c r="N4257">
        <v>118</v>
      </c>
    </row>
    <row r="4258" spans="1:14" x14ac:dyDescent="0.35">
      <c r="A4258" t="s">
        <v>1518</v>
      </c>
      <c r="B4258" t="s">
        <v>39</v>
      </c>
      <c r="C4258" t="s">
        <v>15</v>
      </c>
      <c r="D4258" t="s">
        <v>33</v>
      </c>
      <c r="E4258" t="s">
        <v>17</v>
      </c>
      <c r="F4258" s="2">
        <v>44404</v>
      </c>
      <c r="G4258" s="2">
        <v>40236</v>
      </c>
      <c r="H4258" s="4">
        <v>44902</v>
      </c>
      <c r="I4258" s="4">
        <v>11744</v>
      </c>
      <c r="J4258" s="4">
        <f>Table1[[#This Row],[Basic Salary]]+Table1[[#This Row],[Bonus]]</f>
        <v>56646</v>
      </c>
      <c r="K4258">
        <v>88</v>
      </c>
      <c r="L4258">
        <v>49</v>
      </c>
      <c r="M4258" t="s">
        <v>18</v>
      </c>
      <c r="N4258">
        <v>109</v>
      </c>
    </row>
    <row r="4259" spans="1:14" x14ac:dyDescent="0.35">
      <c r="A4259" t="s">
        <v>2195</v>
      </c>
      <c r="B4259" t="s">
        <v>14</v>
      </c>
      <c r="C4259" t="s">
        <v>15</v>
      </c>
      <c r="D4259" t="s">
        <v>33</v>
      </c>
      <c r="E4259" t="s">
        <v>51</v>
      </c>
      <c r="F4259" s="2">
        <v>43688</v>
      </c>
      <c r="G4259" s="2">
        <v>34815</v>
      </c>
      <c r="H4259" s="4">
        <v>44344</v>
      </c>
      <c r="I4259" s="4">
        <v>12292</v>
      </c>
      <c r="J4259" s="4">
        <f>Table1[[#This Row],[Basic Salary]]+Table1[[#This Row],[Bonus]]</f>
        <v>56636</v>
      </c>
      <c r="K4259">
        <v>88</v>
      </c>
      <c r="L4259">
        <v>69</v>
      </c>
      <c r="M4259" t="s">
        <v>27</v>
      </c>
      <c r="N4259">
        <v>105</v>
      </c>
    </row>
    <row r="4260" spans="1:14" x14ac:dyDescent="0.35">
      <c r="A4260" t="s">
        <v>3484</v>
      </c>
      <c r="B4260" t="s">
        <v>69</v>
      </c>
      <c r="C4260" t="s">
        <v>15</v>
      </c>
      <c r="D4260" t="s">
        <v>25</v>
      </c>
      <c r="E4260" t="s">
        <v>17</v>
      </c>
      <c r="F4260" s="2">
        <v>42757</v>
      </c>
      <c r="G4260" s="2">
        <v>31673</v>
      </c>
      <c r="H4260" s="4">
        <v>33135</v>
      </c>
      <c r="I4260" s="4">
        <v>23488</v>
      </c>
      <c r="J4260" s="4">
        <f>Table1[[#This Row],[Basic Salary]]+Table1[[#This Row],[Bonus]]</f>
        <v>56623</v>
      </c>
      <c r="K4260">
        <v>88</v>
      </c>
      <c r="L4260">
        <v>63</v>
      </c>
      <c r="M4260" t="s">
        <v>31</v>
      </c>
      <c r="N4260">
        <v>101</v>
      </c>
    </row>
    <row r="4261" spans="1:14" x14ac:dyDescent="0.35">
      <c r="A4261" t="s">
        <v>2714</v>
      </c>
      <c r="B4261" t="s">
        <v>89</v>
      </c>
      <c r="C4261" t="s">
        <v>21</v>
      </c>
      <c r="D4261" t="s">
        <v>46</v>
      </c>
      <c r="E4261" t="s">
        <v>51</v>
      </c>
      <c r="F4261" s="2">
        <v>45599</v>
      </c>
      <c r="G4261" s="2">
        <v>37199</v>
      </c>
      <c r="H4261" s="4">
        <v>42685</v>
      </c>
      <c r="I4261" s="4">
        <v>13937</v>
      </c>
      <c r="J4261" s="4">
        <f>Table1[[#This Row],[Basic Salary]]+Table1[[#This Row],[Bonus]]</f>
        <v>56622</v>
      </c>
      <c r="K4261">
        <v>81</v>
      </c>
      <c r="L4261">
        <v>49</v>
      </c>
      <c r="M4261" t="s">
        <v>23</v>
      </c>
      <c r="N4261">
        <v>109</v>
      </c>
    </row>
    <row r="4262" spans="1:14" x14ac:dyDescent="0.35">
      <c r="A4262" t="s">
        <v>1384</v>
      </c>
      <c r="B4262" t="s">
        <v>62</v>
      </c>
      <c r="C4262" t="s">
        <v>15</v>
      </c>
      <c r="D4262" t="s">
        <v>81</v>
      </c>
      <c r="E4262" t="s">
        <v>30</v>
      </c>
      <c r="F4262" s="2">
        <v>44301</v>
      </c>
      <c r="G4262" s="2">
        <v>34966</v>
      </c>
      <c r="H4262" s="4">
        <v>40429</v>
      </c>
      <c r="I4262" s="4">
        <v>16188</v>
      </c>
      <c r="J4262" s="4">
        <f>Table1[[#This Row],[Basic Salary]]+Table1[[#This Row],[Bonus]]</f>
        <v>56617</v>
      </c>
      <c r="K4262">
        <v>89</v>
      </c>
      <c r="L4262">
        <v>76</v>
      </c>
      <c r="M4262" t="s">
        <v>34</v>
      </c>
      <c r="N4262">
        <v>103</v>
      </c>
    </row>
    <row r="4263" spans="1:14" x14ac:dyDescent="0.35">
      <c r="A4263" t="s">
        <v>4751</v>
      </c>
      <c r="B4263" t="s">
        <v>89</v>
      </c>
      <c r="C4263" t="s">
        <v>15</v>
      </c>
      <c r="D4263" t="s">
        <v>25</v>
      </c>
      <c r="E4263" t="s">
        <v>30</v>
      </c>
      <c r="F4263" s="2">
        <v>43263</v>
      </c>
      <c r="G4263" s="2">
        <v>35377</v>
      </c>
      <c r="H4263" s="4">
        <v>38060</v>
      </c>
      <c r="I4263" s="4">
        <v>18542</v>
      </c>
      <c r="J4263" s="4">
        <f>Table1[[#This Row],[Basic Salary]]+Table1[[#This Row],[Bonus]]</f>
        <v>56602</v>
      </c>
      <c r="K4263">
        <v>92</v>
      </c>
      <c r="L4263">
        <v>56</v>
      </c>
      <c r="M4263" t="s">
        <v>31</v>
      </c>
      <c r="N4263">
        <v>109</v>
      </c>
    </row>
    <row r="4264" spans="1:14" x14ac:dyDescent="0.35">
      <c r="A4264" t="s">
        <v>2759</v>
      </c>
      <c r="B4264" t="s">
        <v>69</v>
      </c>
      <c r="C4264" t="s">
        <v>15</v>
      </c>
      <c r="D4264" t="s">
        <v>40</v>
      </c>
      <c r="E4264" t="s">
        <v>22</v>
      </c>
      <c r="F4264" s="2">
        <v>43384</v>
      </c>
      <c r="G4264" s="2">
        <v>29436</v>
      </c>
      <c r="H4264" s="4">
        <v>46176</v>
      </c>
      <c r="I4264" s="4">
        <v>10425</v>
      </c>
      <c r="J4264" s="4">
        <f>Table1[[#This Row],[Basic Salary]]+Table1[[#This Row],[Bonus]]</f>
        <v>56601</v>
      </c>
      <c r="K4264">
        <v>64</v>
      </c>
      <c r="L4264">
        <v>72</v>
      </c>
      <c r="M4264" t="s">
        <v>18</v>
      </c>
      <c r="N4264">
        <v>104</v>
      </c>
    </row>
    <row r="4265" spans="1:14" x14ac:dyDescent="0.35">
      <c r="A4265" t="s">
        <v>1745</v>
      </c>
      <c r="B4265" t="s">
        <v>93</v>
      </c>
      <c r="C4265" t="s">
        <v>15</v>
      </c>
      <c r="D4265" t="s">
        <v>40</v>
      </c>
      <c r="E4265" t="s">
        <v>26</v>
      </c>
      <c r="F4265" s="2">
        <v>43780</v>
      </c>
      <c r="G4265" s="2">
        <v>37641</v>
      </c>
      <c r="H4265" s="4">
        <v>29739</v>
      </c>
      <c r="I4265" s="4">
        <v>26833</v>
      </c>
      <c r="J4265" s="4">
        <f>Table1[[#This Row],[Basic Salary]]+Table1[[#This Row],[Bonus]]</f>
        <v>56572</v>
      </c>
      <c r="K4265">
        <v>95</v>
      </c>
      <c r="L4265">
        <v>86</v>
      </c>
      <c r="M4265" t="s">
        <v>18</v>
      </c>
      <c r="N4265">
        <v>119</v>
      </c>
    </row>
    <row r="4266" spans="1:14" x14ac:dyDescent="0.35">
      <c r="A4266" t="s">
        <v>1707</v>
      </c>
      <c r="B4266" t="s">
        <v>50</v>
      </c>
      <c r="C4266" t="s">
        <v>21</v>
      </c>
      <c r="D4266" t="s">
        <v>25</v>
      </c>
      <c r="E4266" t="s">
        <v>26</v>
      </c>
      <c r="F4266" s="2">
        <v>44387</v>
      </c>
      <c r="G4266" s="2">
        <v>37742</v>
      </c>
      <c r="H4266" s="4">
        <v>47729</v>
      </c>
      <c r="I4266" s="4">
        <v>8840</v>
      </c>
      <c r="J4266" s="4">
        <f>Table1[[#This Row],[Basic Salary]]+Table1[[#This Row],[Bonus]]</f>
        <v>56569</v>
      </c>
      <c r="K4266">
        <v>78</v>
      </c>
      <c r="L4266">
        <v>80</v>
      </c>
      <c r="M4266" t="s">
        <v>37</v>
      </c>
      <c r="N4266">
        <v>107</v>
      </c>
    </row>
    <row r="4267" spans="1:14" x14ac:dyDescent="0.35">
      <c r="A4267" t="s">
        <v>58</v>
      </c>
      <c r="B4267" t="s">
        <v>50</v>
      </c>
      <c r="C4267" t="s">
        <v>15</v>
      </c>
      <c r="D4267" t="s">
        <v>43</v>
      </c>
      <c r="E4267" t="s">
        <v>30</v>
      </c>
      <c r="F4267" s="2">
        <v>44006</v>
      </c>
      <c r="G4267" s="2">
        <v>29540</v>
      </c>
      <c r="H4267" s="4">
        <v>39662</v>
      </c>
      <c r="I4267" s="4">
        <v>16894</v>
      </c>
      <c r="J4267" s="4">
        <f>Table1[[#This Row],[Basic Salary]]+Table1[[#This Row],[Bonus]]</f>
        <v>56556</v>
      </c>
      <c r="K4267">
        <v>79</v>
      </c>
      <c r="L4267">
        <v>55</v>
      </c>
      <c r="M4267" t="s">
        <v>53</v>
      </c>
      <c r="N4267">
        <v>108</v>
      </c>
    </row>
    <row r="4268" spans="1:14" x14ac:dyDescent="0.35">
      <c r="A4268" t="s">
        <v>1861</v>
      </c>
      <c r="B4268" t="s">
        <v>85</v>
      </c>
      <c r="C4268" t="s">
        <v>15</v>
      </c>
      <c r="D4268" t="s">
        <v>46</v>
      </c>
      <c r="E4268" t="s">
        <v>17</v>
      </c>
      <c r="F4268" s="2">
        <v>42100</v>
      </c>
      <c r="G4268" s="2">
        <v>40176</v>
      </c>
      <c r="H4268" s="4">
        <v>36089</v>
      </c>
      <c r="I4268" s="4">
        <v>20395</v>
      </c>
      <c r="J4268" s="4">
        <f>Table1[[#This Row],[Basic Salary]]+Table1[[#This Row],[Bonus]]</f>
        <v>56484</v>
      </c>
      <c r="K4268">
        <v>84</v>
      </c>
      <c r="L4268">
        <v>59</v>
      </c>
      <c r="M4268" t="s">
        <v>27</v>
      </c>
      <c r="N4268">
        <v>109</v>
      </c>
    </row>
    <row r="4269" spans="1:14" x14ac:dyDescent="0.35">
      <c r="A4269" t="s">
        <v>4444</v>
      </c>
      <c r="B4269" t="s">
        <v>39</v>
      </c>
      <c r="C4269" t="s">
        <v>15</v>
      </c>
      <c r="D4269" t="s">
        <v>16</v>
      </c>
      <c r="E4269" t="s">
        <v>30</v>
      </c>
      <c r="F4269" s="2">
        <v>42500</v>
      </c>
      <c r="G4269" s="2">
        <v>32513</v>
      </c>
      <c r="H4269" s="4">
        <v>38055</v>
      </c>
      <c r="I4269" s="4">
        <v>18402</v>
      </c>
      <c r="J4269" s="4">
        <f>Table1[[#This Row],[Basic Salary]]+Table1[[#This Row],[Bonus]]</f>
        <v>56457</v>
      </c>
      <c r="K4269">
        <v>85</v>
      </c>
      <c r="L4269">
        <v>94</v>
      </c>
      <c r="M4269" t="s">
        <v>27</v>
      </c>
      <c r="N4269">
        <v>115</v>
      </c>
    </row>
    <row r="4270" spans="1:14" x14ac:dyDescent="0.35">
      <c r="A4270" t="s">
        <v>1341</v>
      </c>
      <c r="B4270" t="s">
        <v>129</v>
      </c>
      <c r="C4270" t="s">
        <v>21</v>
      </c>
      <c r="D4270" t="s">
        <v>81</v>
      </c>
      <c r="E4270" t="s">
        <v>51</v>
      </c>
      <c r="F4270" s="2">
        <v>42886</v>
      </c>
      <c r="G4270" s="2">
        <v>35922</v>
      </c>
      <c r="H4270" s="4">
        <v>32969</v>
      </c>
      <c r="I4270" s="4">
        <v>23424</v>
      </c>
      <c r="J4270" s="4">
        <f>Table1[[#This Row],[Basic Salary]]+Table1[[#This Row],[Bonus]]</f>
        <v>56393</v>
      </c>
      <c r="K4270">
        <v>80</v>
      </c>
      <c r="L4270">
        <v>56</v>
      </c>
      <c r="M4270" t="s">
        <v>18</v>
      </c>
      <c r="N4270">
        <v>111</v>
      </c>
    </row>
    <row r="4271" spans="1:14" x14ac:dyDescent="0.35">
      <c r="A4271" t="s">
        <v>1534</v>
      </c>
      <c r="B4271" t="s">
        <v>36</v>
      </c>
      <c r="C4271" t="s">
        <v>21</v>
      </c>
      <c r="D4271" t="s">
        <v>46</v>
      </c>
      <c r="E4271" t="s">
        <v>26</v>
      </c>
      <c r="F4271" s="2">
        <v>45674</v>
      </c>
      <c r="G4271" s="2">
        <v>35143</v>
      </c>
      <c r="H4271" s="4">
        <v>45868</v>
      </c>
      <c r="I4271" s="4">
        <v>10522</v>
      </c>
      <c r="J4271" s="4">
        <f>Table1[[#This Row],[Basic Salary]]+Table1[[#This Row],[Bonus]]</f>
        <v>56390</v>
      </c>
      <c r="K4271">
        <v>80</v>
      </c>
      <c r="L4271">
        <v>41</v>
      </c>
      <c r="M4271" t="s">
        <v>53</v>
      </c>
      <c r="N4271">
        <v>107</v>
      </c>
    </row>
    <row r="4272" spans="1:14" x14ac:dyDescent="0.35">
      <c r="A4272" t="s">
        <v>3288</v>
      </c>
      <c r="B4272" t="s">
        <v>77</v>
      </c>
      <c r="C4272" t="s">
        <v>15</v>
      </c>
      <c r="D4272" t="s">
        <v>43</v>
      </c>
      <c r="E4272" t="s">
        <v>30</v>
      </c>
      <c r="F4272" s="2">
        <v>44084</v>
      </c>
      <c r="G4272" s="2">
        <v>37305</v>
      </c>
      <c r="H4272" s="4">
        <v>43580</v>
      </c>
      <c r="I4272" s="4">
        <v>12795</v>
      </c>
      <c r="J4272" s="4">
        <f>Table1[[#This Row],[Basic Salary]]+Table1[[#This Row],[Bonus]]</f>
        <v>56375</v>
      </c>
      <c r="K4272">
        <v>95</v>
      </c>
      <c r="L4272">
        <v>53</v>
      </c>
      <c r="M4272" t="s">
        <v>27</v>
      </c>
      <c r="N4272">
        <v>118</v>
      </c>
    </row>
    <row r="4273" spans="1:14" x14ac:dyDescent="0.35">
      <c r="A4273" t="s">
        <v>3126</v>
      </c>
      <c r="B4273" t="s">
        <v>39</v>
      </c>
      <c r="C4273" t="s">
        <v>21</v>
      </c>
      <c r="D4273" t="s">
        <v>43</v>
      </c>
      <c r="E4273" t="s">
        <v>65</v>
      </c>
      <c r="F4273" s="2">
        <v>44905</v>
      </c>
      <c r="G4273" s="2">
        <v>39282</v>
      </c>
      <c r="H4273" s="4">
        <v>27073</v>
      </c>
      <c r="I4273" s="4">
        <v>29260</v>
      </c>
      <c r="J4273" s="4">
        <f>Table1[[#This Row],[Basic Salary]]+Table1[[#This Row],[Bonus]]</f>
        <v>56333</v>
      </c>
      <c r="K4273">
        <v>83</v>
      </c>
      <c r="L4273">
        <v>85</v>
      </c>
      <c r="M4273" t="s">
        <v>37</v>
      </c>
      <c r="N4273">
        <v>112</v>
      </c>
    </row>
    <row r="4274" spans="1:14" x14ac:dyDescent="0.35">
      <c r="A4274" t="s">
        <v>3328</v>
      </c>
      <c r="B4274" t="s">
        <v>69</v>
      </c>
      <c r="C4274" t="s">
        <v>15</v>
      </c>
      <c r="D4274" t="s">
        <v>25</v>
      </c>
      <c r="E4274" t="s">
        <v>51</v>
      </c>
      <c r="F4274" s="2">
        <v>44592</v>
      </c>
      <c r="G4274" s="2">
        <v>39863</v>
      </c>
      <c r="H4274" s="4">
        <v>42230</v>
      </c>
      <c r="I4274" s="4">
        <v>14098</v>
      </c>
      <c r="J4274" s="4">
        <f>Table1[[#This Row],[Basic Salary]]+Table1[[#This Row],[Bonus]]</f>
        <v>56328</v>
      </c>
      <c r="K4274">
        <v>86</v>
      </c>
      <c r="L4274">
        <v>55</v>
      </c>
      <c r="M4274" t="s">
        <v>53</v>
      </c>
      <c r="N4274">
        <v>114</v>
      </c>
    </row>
    <row r="4275" spans="1:14" x14ac:dyDescent="0.35">
      <c r="A4275" t="s">
        <v>2886</v>
      </c>
      <c r="B4275" t="s">
        <v>14</v>
      </c>
      <c r="C4275" t="s">
        <v>21</v>
      </c>
      <c r="D4275" t="s">
        <v>25</v>
      </c>
      <c r="E4275" t="s">
        <v>30</v>
      </c>
      <c r="F4275" s="2">
        <v>43012</v>
      </c>
      <c r="G4275" s="2">
        <v>31440</v>
      </c>
      <c r="H4275" s="4">
        <v>44813</v>
      </c>
      <c r="I4275" s="4">
        <v>11501</v>
      </c>
      <c r="J4275" s="4">
        <f>Table1[[#This Row],[Basic Salary]]+Table1[[#This Row],[Bonus]]</f>
        <v>56314</v>
      </c>
      <c r="K4275">
        <v>91</v>
      </c>
      <c r="L4275">
        <v>47</v>
      </c>
      <c r="M4275" t="s">
        <v>23</v>
      </c>
      <c r="N4275">
        <v>112</v>
      </c>
    </row>
    <row r="4276" spans="1:14" x14ac:dyDescent="0.35">
      <c r="A4276" t="s">
        <v>167</v>
      </c>
      <c r="B4276" t="s">
        <v>129</v>
      </c>
      <c r="C4276" t="s">
        <v>21</v>
      </c>
      <c r="D4276" t="s">
        <v>81</v>
      </c>
      <c r="E4276" t="s">
        <v>22</v>
      </c>
      <c r="F4276" s="2">
        <v>44323</v>
      </c>
      <c r="G4276" s="2">
        <v>40457</v>
      </c>
      <c r="H4276" s="4">
        <v>31428</v>
      </c>
      <c r="I4276" s="4">
        <v>24870</v>
      </c>
      <c r="J4276" s="4">
        <f>Table1[[#This Row],[Basic Salary]]+Table1[[#This Row],[Bonus]]</f>
        <v>56298</v>
      </c>
      <c r="K4276">
        <v>91</v>
      </c>
      <c r="L4276">
        <v>93</v>
      </c>
      <c r="M4276" t="s">
        <v>31</v>
      </c>
      <c r="N4276">
        <v>108</v>
      </c>
    </row>
    <row r="4277" spans="1:14" x14ac:dyDescent="0.35">
      <c r="A4277" t="s">
        <v>1146</v>
      </c>
      <c r="B4277" t="s">
        <v>87</v>
      </c>
      <c r="C4277" t="s">
        <v>15</v>
      </c>
      <c r="D4277" t="s">
        <v>33</v>
      </c>
      <c r="E4277" t="s">
        <v>17</v>
      </c>
      <c r="F4277" s="2">
        <v>42591</v>
      </c>
      <c r="G4277" s="2">
        <v>35405</v>
      </c>
      <c r="H4277" s="4">
        <v>28453</v>
      </c>
      <c r="I4277" s="4">
        <v>27810</v>
      </c>
      <c r="J4277" s="4">
        <f>Table1[[#This Row],[Basic Salary]]+Table1[[#This Row],[Bonus]]</f>
        <v>56263</v>
      </c>
      <c r="K4277">
        <v>87</v>
      </c>
      <c r="L4277">
        <v>63</v>
      </c>
      <c r="M4277" t="s">
        <v>53</v>
      </c>
      <c r="N4277">
        <v>104</v>
      </c>
    </row>
    <row r="4278" spans="1:14" x14ac:dyDescent="0.35">
      <c r="A4278" t="s">
        <v>3697</v>
      </c>
      <c r="B4278" t="s">
        <v>42</v>
      </c>
      <c r="C4278" t="s">
        <v>15</v>
      </c>
      <c r="D4278" t="s">
        <v>40</v>
      </c>
      <c r="E4278" t="s">
        <v>22</v>
      </c>
      <c r="F4278" s="2">
        <v>42767</v>
      </c>
      <c r="G4278" s="2">
        <v>32127</v>
      </c>
      <c r="H4278" s="4">
        <v>40177</v>
      </c>
      <c r="I4278" s="4">
        <v>16076</v>
      </c>
      <c r="J4278" s="4">
        <f>Table1[[#This Row],[Basic Salary]]+Table1[[#This Row],[Bonus]]</f>
        <v>56253</v>
      </c>
      <c r="K4278">
        <v>62</v>
      </c>
      <c r="L4278">
        <v>88</v>
      </c>
      <c r="M4278" t="s">
        <v>37</v>
      </c>
      <c r="N4278">
        <v>119</v>
      </c>
    </row>
    <row r="4279" spans="1:14" x14ac:dyDescent="0.35">
      <c r="A4279" t="s">
        <v>4567</v>
      </c>
      <c r="B4279" t="s">
        <v>45</v>
      </c>
      <c r="C4279" t="s">
        <v>15</v>
      </c>
      <c r="D4279" t="s">
        <v>33</v>
      </c>
      <c r="E4279" t="s">
        <v>65</v>
      </c>
      <c r="F4279" s="2">
        <v>45339</v>
      </c>
      <c r="G4279" s="2">
        <v>38963</v>
      </c>
      <c r="H4279" s="4">
        <v>30307</v>
      </c>
      <c r="I4279" s="4">
        <v>25946</v>
      </c>
      <c r="J4279" s="4">
        <f>Table1[[#This Row],[Basic Salary]]+Table1[[#This Row],[Bonus]]</f>
        <v>56253</v>
      </c>
      <c r="K4279">
        <v>61</v>
      </c>
      <c r="L4279">
        <v>98</v>
      </c>
      <c r="M4279" t="s">
        <v>53</v>
      </c>
      <c r="N4279">
        <v>111</v>
      </c>
    </row>
    <row r="4280" spans="1:14" x14ac:dyDescent="0.35">
      <c r="A4280" t="s">
        <v>197</v>
      </c>
      <c r="B4280" t="s">
        <v>89</v>
      </c>
      <c r="C4280" t="s">
        <v>21</v>
      </c>
      <c r="D4280" t="s">
        <v>40</v>
      </c>
      <c r="E4280" t="s">
        <v>30</v>
      </c>
      <c r="F4280" s="2">
        <v>42887</v>
      </c>
      <c r="G4280" s="2">
        <v>37615</v>
      </c>
      <c r="H4280" s="4">
        <v>39918</v>
      </c>
      <c r="I4280" s="4">
        <v>16310</v>
      </c>
      <c r="J4280" s="4">
        <f>Table1[[#This Row],[Basic Salary]]+Table1[[#This Row],[Bonus]]</f>
        <v>56228</v>
      </c>
      <c r="K4280">
        <v>87</v>
      </c>
      <c r="L4280">
        <v>47</v>
      </c>
      <c r="M4280" t="s">
        <v>31</v>
      </c>
      <c r="N4280">
        <v>119</v>
      </c>
    </row>
    <row r="4281" spans="1:14" x14ac:dyDescent="0.35">
      <c r="A4281" t="s">
        <v>584</v>
      </c>
      <c r="B4281" t="s">
        <v>69</v>
      </c>
      <c r="C4281" t="s">
        <v>21</v>
      </c>
      <c r="D4281" t="s">
        <v>81</v>
      </c>
      <c r="E4281" t="s">
        <v>26</v>
      </c>
      <c r="F4281" s="2">
        <v>44215</v>
      </c>
      <c r="G4281" s="2">
        <v>32942</v>
      </c>
      <c r="H4281" s="4">
        <v>36738</v>
      </c>
      <c r="I4281" s="4">
        <v>19478</v>
      </c>
      <c r="J4281" s="4">
        <f>Table1[[#This Row],[Basic Salary]]+Table1[[#This Row],[Bonus]]</f>
        <v>56216</v>
      </c>
      <c r="K4281">
        <v>79</v>
      </c>
      <c r="L4281">
        <v>63</v>
      </c>
      <c r="M4281" t="s">
        <v>27</v>
      </c>
      <c r="N4281">
        <v>109</v>
      </c>
    </row>
    <row r="4282" spans="1:14" x14ac:dyDescent="0.35">
      <c r="A4282" t="s">
        <v>1485</v>
      </c>
      <c r="B4282" t="s">
        <v>60</v>
      </c>
      <c r="C4282" t="s">
        <v>21</v>
      </c>
      <c r="D4282" t="s">
        <v>33</v>
      </c>
      <c r="E4282" t="s">
        <v>51</v>
      </c>
      <c r="F4282" s="2">
        <v>42630</v>
      </c>
      <c r="G4282" s="2">
        <v>32315</v>
      </c>
      <c r="H4282" s="4">
        <v>44435</v>
      </c>
      <c r="I4282" s="4">
        <v>11754</v>
      </c>
      <c r="J4282" s="4">
        <f>Table1[[#This Row],[Basic Salary]]+Table1[[#This Row],[Bonus]]</f>
        <v>56189</v>
      </c>
      <c r="K4282">
        <v>79</v>
      </c>
      <c r="L4282">
        <v>51</v>
      </c>
      <c r="M4282" t="s">
        <v>53</v>
      </c>
      <c r="N4282">
        <v>101</v>
      </c>
    </row>
    <row r="4283" spans="1:14" x14ac:dyDescent="0.35">
      <c r="A4283" t="s">
        <v>1184</v>
      </c>
      <c r="B4283" t="s">
        <v>50</v>
      </c>
      <c r="C4283" t="s">
        <v>15</v>
      </c>
      <c r="D4283" t="s">
        <v>33</v>
      </c>
      <c r="E4283" t="s">
        <v>26</v>
      </c>
      <c r="F4283" s="2">
        <v>44066</v>
      </c>
      <c r="G4283" s="2">
        <v>38743</v>
      </c>
      <c r="H4283" s="4">
        <v>29277</v>
      </c>
      <c r="I4283" s="4">
        <v>26879</v>
      </c>
      <c r="J4283" s="4">
        <f>Table1[[#This Row],[Basic Salary]]+Table1[[#This Row],[Bonus]]</f>
        <v>56156</v>
      </c>
      <c r="K4283">
        <v>78</v>
      </c>
      <c r="L4283">
        <v>94</v>
      </c>
      <c r="M4283" t="s">
        <v>27</v>
      </c>
      <c r="N4283">
        <v>107</v>
      </c>
    </row>
    <row r="4284" spans="1:14" x14ac:dyDescent="0.35">
      <c r="A4284" t="s">
        <v>3304</v>
      </c>
      <c r="B4284" t="s">
        <v>69</v>
      </c>
      <c r="C4284" t="s">
        <v>21</v>
      </c>
      <c r="D4284" t="s">
        <v>40</v>
      </c>
      <c r="E4284" t="s">
        <v>65</v>
      </c>
      <c r="F4284" s="2">
        <v>43962</v>
      </c>
      <c r="G4284" s="2">
        <v>36023</v>
      </c>
      <c r="H4284" s="4">
        <v>41704</v>
      </c>
      <c r="I4284" s="4">
        <v>14436</v>
      </c>
      <c r="J4284" s="4">
        <f>Table1[[#This Row],[Basic Salary]]+Table1[[#This Row],[Bonus]]</f>
        <v>56140</v>
      </c>
      <c r="K4284">
        <v>70</v>
      </c>
      <c r="L4284">
        <v>65</v>
      </c>
      <c r="M4284" t="s">
        <v>27</v>
      </c>
      <c r="N4284">
        <v>105</v>
      </c>
    </row>
    <row r="4285" spans="1:14" x14ac:dyDescent="0.35">
      <c r="A4285" t="s">
        <v>2729</v>
      </c>
      <c r="B4285" t="s">
        <v>129</v>
      </c>
      <c r="C4285" t="s">
        <v>21</v>
      </c>
      <c r="D4285" t="s">
        <v>25</v>
      </c>
      <c r="E4285" t="s">
        <v>65</v>
      </c>
      <c r="F4285" s="2">
        <v>42551</v>
      </c>
      <c r="G4285" s="2">
        <v>36760</v>
      </c>
      <c r="H4285" s="4">
        <v>43928</v>
      </c>
      <c r="I4285" s="4">
        <v>12211</v>
      </c>
      <c r="J4285" s="4">
        <f>Table1[[#This Row],[Basic Salary]]+Table1[[#This Row],[Bonus]]</f>
        <v>56139</v>
      </c>
      <c r="K4285">
        <v>90</v>
      </c>
      <c r="L4285">
        <v>47</v>
      </c>
      <c r="M4285" t="s">
        <v>27</v>
      </c>
      <c r="N4285">
        <v>120</v>
      </c>
    </row>
    <row r="4286" spans="1:14" x14ac:dyDescent="0.35">
      <c r="A4286" t="s">
        <v>4657</v>
      </c>
      <c r="B4286" t="s">
        <v>50</v>
      </c>
      <c r="C4286" t="s">
        <v>15</v>
      </c>
      <c r="D4286" t="s">
        <v>43</v>
      </c>
      <c r="E4286" t="s">
        <v>26</v>
      </c>
      <c r="F4286" s="2">
        <v>43483</v>
      </c>
      <c r="G4286" s="2">
        <v>29854</v>
      </c>
      <c r="H4286" s="4">
        <v>26784</v>
      </c>
      <c r="I4286" s="4">
        <v>29303</v>
      </c>
      <c r="J4286" s="4">
        <f>Table1[[#This Row],[Basic Salary]]+Table1[[#This Row],[Bonus]]</f>
        <v>56087</v>
      </c>
      <c r="K4286">
        <v>91</v>
      </c>
      <c r="L4286">
        <v>87</v>
      </c>
      <c r="M4286" t="s">
        <v>27</v>
      </c>
      <c r="N4286">
        <v>102</v>
      </c>
    </row>
    <row r="4287" spans="1:14" x14ac:dyDescent="0.35">
      <c r="A4287" t="s">
        <v>1932</v>
      </c>
      <c r="B4287" t="s">
        <v>87</v>
      </c>
      <c r="C4287" t="s">
        <v>21</v>
      </c>
      <c r="D4287" t="s">
        <v>43</v>
      </c>
      <c r="E4287" t="s">
        <v>51</v>
      </c>
      <c r="F4287" s="2">
        <v>42808</v>
      </c>
      <c r="G4287" s="2">
        <v>37313</v>
      </c>
      <c r="H4287" s="4">
        <v>30004</v>
      </c>
      <c r="I4287" s="4">
        <v>26079</v>
      </c>
      <c r="J4287" s="4">
        <f>Table1[[#This Row],[Basic Salary]]+Table1[[#This Row],[Bonus]]</f>
        <v>56083</v>
      </c>
      <c r="K4287">
        <v>94</v>
      </c>
      <c r="L4287">
        <v>60</v>
      </c>
      <c r="M4287" t="s">
        <v>18</v>
      </c>
      <c r="N4287">
        <v>117</v>
      </c>
    </row>
    <row r="4288" spans="1:14" x14ac:dyDescent="0.35">
      <c r="A4288" t="s">
        <v>833</v>
      </c>
      <c r="B4288" t="s">
        <v>42</v>
      </c>
      <c r="C4288" t="s">
        <v>15</v>
      </c>
      <c r="D4288" t="s">
        <v>40</v>
      </c>
      <c r="E4288" t="s">
        <v>65</v>
      </c>
      <c r="F4288" s="2">
        <v>42470</v>
      </c>
      <c r="G4288" s="2">
        <v>31677</v>
      </c>
      <c r="H4288" s="4">
        <v>50154</v>
      </c>
      <c r="I4288" s="4">
        <v>5907</v>
      </c>
      <c r="J4288" s="4">
        <f>Table1[[#This Row],[Basic Salary]]+Table1[[#This Row],[Bonus]]</f>
        <v>56061</v>
      </c>
      <c r="K4288">
        <v>75</v>
      </c>
      <c r="L4288">
        <v>91</v>
      </c>
      <c r="M4288" t="s">
        <v>34</v>
      </c>
      <c r="N4288">
        <v>110</v>
      </c>
    </row>
    <row r="4289" spans="1:14" x14ac:dyDescent="0.35">
      <c r="A4289" t="s">
        <v>4577</v>
      </c>
      <c r="B4289" t="s">
        <v>75</v>
      </c>
      <c r="C4289" t="s">
        <v>15</v>
      </c>
      <c r="D4289" t="s">
        <v>43</v>
      </c>
      <c r="E4289" t="s">
        <v>26</v>
      </c>
      <c r="F4289" s="2">
        <v>42648</v>
      </c>
      <c r="G4289" s="2">
        <v>39211</v>
      </c>
      <c r="H4289" s="4">
        <v>28565</v>
      </c>
      <c r="I4289" s="4">
        <v>27487</v>
      </c>
      <c r="J4289" s="4">
        <f>Table1[[#This Row],[Basic Salary]]+Table1[[#This Row],[Bonus]]</f>
        <v>56052</v>
      </c>
      <c r="K4289">
        <v>65</v>
      </c>
      <c r="L4289">
        <v>41</v>
      </c>
      <c r="M4289" t="s">
        <v>27</v>
      </c>
      <c r="N4289">
        <v>120</v>
      </c>
    </row>
    <row r="4290" spans="1:14" x14ac:dyDescent="0.35">
      <c r="A4290" t="s">
        <v>3369</v>
      </c>
      <c r="B4290" t="s">
        <v>45</v>
      </c>
      <c r="C4290" t="s">
        <v>21</v>
      </c>
      <c r="D4290" t="s">
        <v>16</v>
      </c>
      <c r="E4290" t="s">
        <v>30</v>
      </c>
      <c r="F4290" s="2">
        <v>42386</v>
      </c>
      <c r="G4290" s="2">
        <v>32465</v>
      </c>
      <c r="H4290" s="4">
        <v>34143</v>
      </c>
      <c r="I4290" s="4">
        <v>21897</v>
      </c>
      <c r="J4290" s="4">
        <f>Table1[[#This Row],[Basic Salary]]+Table1[[#This Row],[Bonus]]</f>
        <v>56040</v>
      </c>
      <c r="K4290">
        <v>66</v>
      </c>
      <c r="L4290">
        <v>47</v>
      </c>
      <c r="M4290" t="s">
        <v>34</v>
      </c>
      <c r="N4290">
        <v>118</v>
      </c>
    </row>
    <row r="4291" spans="1:14" x14ac:dyDescent="0.35">
      <c r="A4291" t="s">
        <v>2994</v>
      </c>
      <c r="B4291" t="s">
        <v>20</v>
      </c>
      <c r="C4291" t="s">
        <v>21</v>
      </c>
      <c r="D4291" t="s">
        <v>25</v>
      </c>
      <c r="E4291" t="s">
        <v>30</v>
      </c>
      <c r="F4291" s="2">
        <v>44295</v>
      </c>
      <c r="G4291" s="2">
        <v>34974</v>
      </c>
      <c r="H4291" s="4">
        <v>39409</v>
      </c>
      <c r="I4291" s="4">
        <v>16611</v>
      </c>
      <c r="J4291" s="4">
        <f>Table1[[#This Row],[Basic Salary]]+Table1[[#This Row],[Bonus]]</f>
        <v>56020</v>
      </c>
      <c r="K4291">
        <v>62</v>
      </c>
      <c r="L4291">
        <v>83</v>
      </c>
      <c r="M4291" t="s">
        <v>37</v>
      </c>
      <c r="N4291">
        <v>101</v>
      </c>
    </row>
    <row r="4292" spans="1:14" x14ac:dyDescent="0.35">
      <c r="A4292" t="s">
        <v>2546</v>
      </c>
      <c r="B4292" t="s">
        <v>62</v>
      </c>
      <c r="C4292" t="s">
        <v>15</v>
      </c>
      <c r="D4292" t="s">
        <v>40</v>
      </c>
      <c r="E4292" t="s">
        <v>30</v>
      </c>
      <c r="F4292" s="2">
        <v>44655</v>
      </c>
      <c r="G4292" s="2">
        <v>29865</v>
      </c>
      <c r="H4292" s="4">
        <v>27459</v>
      </c>
      <c r="I4292" s="4">
        <v>28500</v>
      </c>
      <c r="J4292" s="4">
        <f>Table1[[#This Row],[Basic Salary]]+Table1[[#This Row],[Bonus]]</f>
        <v>55959</v>
      </c>
      <c r="K4292">
        <v>74</v>
      </c>
      <c r="L4292">
        <v>79</v>
      </c>
      <c r="M4292" t="s">
        <v>53</v>
      </c>
      <c r="N4292">
        <v>102</v>
      </c>
    </row>
    <row r="4293" spans="1:14" x14ac:dyDescent="0.35">
      <c r="A4293" t="s">
        <v>2242</v>
      </c>
      <c r="B4293" t="s">
        <v>77</v>
      </c>
      <c r="C4293" t="s">
        <v>21</v>
      </c>
      <c r="D4293" t="s">
        <v>16</v>
      </c>
      <c r="E4293" t="s">
        <v>65</v>
      </c>
      <c r="F4293" s="2">
        <v>42650</v>
      </c>
      <c r="G4293" s="2">
        <v>30918</v>
      </c>
      <c r="H4293" s="4">
        <v>26045</v>
      </c>
      <c r="I4293" s="4">
        <v>29911</v>
      </c>
      <c r="J4293" s="4">
        <f>Table1[[#This Row],[Basic Salary]]+Table1[[#This Row],[Bonus]]</f>
        <v>55956</v>
      </c>
      <c r="K4293">
        <v>96</v>
      </c>
      <c r="L4293">
        <v>68</v>
      </c>
      <c r="M4293" t="s">
        <v>37</v>
      </c>
      <c r="N4293">
        <v>102</v>
      </c>
    </row>
    <row r="4294" spans="1:14" x14ac:dyDescent="0.35">
      <c r="A4294" t="s">
        <v>4886</v>
      </c>
      <c r="B4294" t="s">
        <v>75</v>
      </c>
      <c r="C4294" t="s">
        <v>21</v>
      </c>
      <c r="D4294" t="s">
        <v>33</v>
      </c>
      <c r="E4294" t="s">
        <v>26</v>
      </c>
      <c r="F4294" s="2">
        <v>43041</v>
      </c>
      <c r="G4294" s="2">
        <v>29443</v>
      </c>
      <c r="H4294" s="4">
        <v>40064</v>
      </c>
      <c r="I4294" s="4">
        <v>15880</v>
      </c>
      <c r="J4294" s="4">
        <f>Table1[[#This Row],[Basic Salary]]+Table1[[#This Row],[Bonus]]</f>
        <v>55944</v>
      </c>
      <c r="K4294">
        <v>88</v>
      </c>
      <c r="L4294">
        <v>68</v>
      </c>
      <c r="M4294" t="s">
        <v>31</v>
      </c>
      <c r="N4294">
        <v>114</v>
      </c>
    </row>
    <row r="4295" spans="1:14" x14ac:dyDescent="0.35">
      <c r="A4295" t="s">
        <v>1811</v>
      </c>
      <c r="B4295" t="s">
        <v>42</v>
      </c>
      <c r="C4295" t="s">
        <v>21</v>
      </c>
      <c r="D4295" t="s">
        <v>40</v>
      </c>
      <c r="E4295" t="s">
        <v>17</v>
      </c>
      <c r="F4295" s="2">
        <v>42830</v>
      </c>
      <c r="G4295" s="2">
        <v>39625</v>
      </c>
      <c r="H4295" s="4">
        <v>44125</v>
      </c>
      <c r="I4295" s="4">
        <v>11775</v>
      </c>
      <c r="J4295" s="4">
        <f>Table1[[#This Row],[Basic Salary]]+Table1[[#This Row],[Bonus]]</f>
        <v>55900</v>
      </c>
      <c r="K4295">
        <v>84</v>
      </c>
      <c r="L4295">
        <v>62</v>
      </c>
      <c r="M4295" t="s">
        <v>37</v>
      </c>
      <c r="N4295">
        <v>108</v>
      </c>
    </row>
    <row r="4296" spans="1:14" x14ac:dyDescent="0.35">
      <c r="A4296" t="s">
        <v>3001</v>
      </c>
      <c r="B4296" t="s">
        <v>93</v>
      </c>
      <c r="C4296" t="s">
        <v>15</v>
      </c>
      <c r="D4296" t="s">
        <v>43</v>
      </c>
      <c r="E4296" t="s">
        <v>65</v>
      </c>
      <c r="F4296" s="2">
        <v>43332</v>
      </c>
      <c r="G4296" s="2">
        <v>30757</v>
      </c>
      <c r="H4296" s="4">
        <v>35275</v>
      </c>
      <c r="I4296" s="4">
        <v>20618</v>
      </c>
      <c r="J4296" s="4">
        <f>Table1[[#This Row],[Basic Salary]]+Table1[[#This Row],[Bonus]]</f>
        <v>55893</v>
      </c>
      <c r="K4296">
        <v>79</v>
      </c>
      <c r="L4296">
        <v>62</v>
      </c>
      <c r="M4296" t="s">
        <v>34</v>
      </c>
      <c r="N4296">
        <v>112</v>
      </c>
    </row>
    <row r="4297" spans="1:14" x14ac:dyDescent="0.35">
      <c r="A4297" t="s">
        <v>202</v>
      </c>
      <c r="B4297" t="s">
        <v>62</v>
      </c>
      <c r="C4297" t="s">
        <v>21</v>
      </c>
      <c r="D4297" t="s">
        <v>46</v>
      </c>
      <c r="E4297" t="s">
        <v>17</v>
      </c>
      <c r="F4297" s="2">
        <v>45772</v>
      </c>
      <c r="G4297" s="2">
        <v>35149</v>
      </c>
      <c r="H4297" s="4">
        <v>36551</v>
      </c>
      <c r="I4297" s="4">
        <v>19310</v>
      </c>
      <c r="J4297" s="4">
        <f>Table1[[#This Row],[Basic Salary]]+Table1[[#This Row],[Bonus]]</f>
        <v>55861</v>
      </c>
      <c r="K4297">
        <v>66</v>
      </c>
      <c r="L4297">
        <v>55</v>
      </c>
      <c r="M4297" t="s">
        <v>27</v>
      </c>
      <c r="N4297">
        <v>119</v>
      </c>
    </row>
    <row r="4298" spans="1:14" x14ac:dyDescent="0.35">
      <c r="A4298" t="s">
        <v>1062</v>
      </c>
      <c r="B4298" t="s">
        <v>60</v>
      </c>
      <c r="C4298" t="s">
        <v>15</v>
      </c>
      <c r="D4298" t="s">
        <v>40</v>
      </c>
      <c r="E4298" t="s">
        <v>17</v>
      </c>
      <c r="F4298" s="2">
        <v>43981</v>
      </c>
      <c r="G4298" s="2">
        <v>33990</v>
      </c>
      <c r="H4298" s="4">
        <v>43982</v>
      </c>
      <c r="I4298" s="4">
        <v>11873</v>
      </c>
      <c r="J4298" s="4">
        <f>Table1[[#This Row],[Basic Salary]]+Table1[[#This Row],[Bonus]]</f>
        <v>55855</v>
      </c>
      <c r="K4298">
        <v>73</v>
      </c>
      <c r="L4298">
        <v>91</v>
      </c>
      <c r="M4298" t="s">
        <v>18</v>
      </c>
      <c r="N4298">
        <v>107</v>
      </c>
    </row>
    <row r="4299" spans="1:14" x14ac:dyDescent="0.35">
      <c r="A4299" t="s">
        <v>3940</v>
      </c>
      <c r="B4299" t="s">
        <v>60</v>
      </c>
      <c r="C4299" t="s">
        <v>15</v>
      </c>
      <c r="D4299" t="s">
        <v>16</v>
      </c>
      <c r="E4299" t="s">
        <v>22</v>
      </c>
      <c r="F4299" s="2">
        <v>42442</v>
      </c>
      <c r="G4299" s="2">
        <v>37815</v>
      </c>
      <c r="H4299" s="4">
        <v>34306</v>
      </c>
      <c r="I4299" s="4">
        <v>21545</v>
      </c>
      <c r="J4299" s="4">
        <f>Table1[[#This Row],[Basic Salary]]+Table1[[#This Row],[Bonus]]</f>
        <v>55851</v>
      </c>
      <c r="K4299">
        <v>94</v>
      </c>
      <c r="L4299">
        <v>96</v>
      </c>
      <c r="M4299" t="s">
        <v>18</v>
      </c>
      <c r="N4299">
        <v>120</v>
      </c>
    </row>
    <row r="4300" spans="1:14" x14ac:dyDescent="0.35">
      <c r="A4300" t="s">
        <v>1955</v>
      </c>
      <c r="B4300" t="s">
        <v>60</v>
      </c>
      <c r="C4300" t="s">
        <v>15</v>
      </c>
      <c r="D4300" t="s">
        <v>16</v>
      </c>
      <c r="E4300" t="s">
        <v>65</v>
      </c>
      <c r="F4300" s="2">
        <v>42542</v>
      </c>
      <c r="G4300" s="2">
        <v>39750</v>
      </c>
      <c r="H4300" s="4">
        <v>40169</v>
      </c>
      <c r="I4300" s="4">
        <v>15681</v>
      </c>
      <c r="J4300" s="4">
        <f>Table1[[#This Row],[Basic Salary]]+Table1[[#This Row],[Bonus]]</f>
        <v>55850</v>
      </c>
      <c r="K4300">
        <v>80</v>
      </c>
      <c r="L4300">
        <v>44</v>
      </c>
      <c r="M4300" t="s">
        <v>37</v>
      </c>
      <c r="N4300">
        <v>101</v>
      </c>
    </row>
    <row r="4301" spans="1:14" x14ac:dyDescent="0.35">
      <c r="A4301" t="s">
        <v>2563</v>
      </c>
      <c r="B4301" t="s">
        <v>14</v>
      </c>
      <c r="C4301" t="s">
        <v>21</v>
      </c>
      <c r="D4301" t="s">
        <v>40</v>
      </c>
      <c r="E4301" t="s">
        <v>17</v>
      </c>
      <c r="F4301" s="2">
        <v>45870</v>
      </c>
      <c r="G4301" s="2">
        <v>33610</v>
      </c>
      <c r="H4301" s="4">
        <v>47856</v>
      </c>
      <c r="I4301" s="4">
        <v>7994</v>
      </c>
      <c r="J4301" s="4">
        <f>Table1[[#This Row],[Basic Salary]]+Table1[[#This Row],[Bonus]]</f>
        <v>55850</v>
      </c>
      <c r="K4301">
        <v>85</v>
      </c>
      <c r="L4301">
        <v>86</v>
      </c>
      <c r="M4301" t="s">
        <v>31</v>
      </c>
      <c r="N4301">
        <v>108</v>
      </c>
    </row>
    <row r="4302" spans="1:14" x14ac:dyDescent="0.35">
      <c r="A4302" t="s">
        <v>4423</v>
      </c>
      <c r="B4302" t="s">
        <v>89</v>
      </c>
      <c r="C4302" t="s">
        <v>21</v>
      </c>
      <c r="D4302" t="s">
        <v>25</v>
      </c>
      <c r="E4302" t="s">
        <v>51</v>
      </c>
      <c r="F4302" s="2">
        <v>43581</v>
      </c>
      <c r="G4302" s="2">
        <v>30762</v>
      </c>
      <c r="H4302" s="4">
        <v>29105</v>
      </c>
      <c r="I4302" s="4">
        <v>26735</v>
      </c>
      <c r="J4302" s="4">
        <f>Table1[[#This Row],[Basic Salary]]+Table1[[#This Row],[Bonus]]</f>
        <v>55840</v>
      </c>
      <c r="K4302">
        <v>72</v>
      </c>
      <c r="L4302">
        <v>89</v>
      </c>
      <c r="M4302" t="s">
        <v>18</v>
      </c>
      <c r="N4302">
        <v>109</v>
      </c>
    </row>
    <row r="4303" spans="1:14" x14ac:dyDescent="0.35">
      <c r="A4303" t="s">
        <v>5001</v>
      </c>
      <c r="B4303" t="s">
        <v>48</v>
      </c>
      <c r="C4303" t="s">
        <v>15</v>
      </c>
      <c r="D4303" t="s">
        <v>25</v>
      </c>
      <c r="E4303" t="s">
        <v>17</v>
      </c>
      <c r="F4303" s="2">
        <v>43347</v>
      </c>
      <c r="G4303" s="2">
        <v>35503</v>
      </c>
      <c r="H4303" s="4">
        <v>45275</v>
      </c>
      <c r="I4303" s="4">
        <v>10538</v>
      </c>
      <c r="J4303" s="4">
        <f>Table1[[#This Row],[Basic Salary]]+Table1[[#This Row],[Bonus]]</f>
        <v>55813</v>
      </c>
      <c r="K4303">
        <v>69</v>
      </c>
      <c r="L4303">
        <v>40</v>
      </c>
      <c r="M4303" t="s">
        <v>23</v>
      </c>
      <c r="N4303">
        <v>107</v>
      </c>
    </row>
    <row r="4304" spans="1:14" x14ac:dyDescent="0.35">
      <c r="A4304" t="s">
        <v>1311</v>
      </c>
      <c r="B4304" t="s">
        <v>57</v>
      </c>
      <c r="C4304" t="s">
        <v>21</v>
      </c>
      <c r="D4304" t="s">
        <v>25</v>
      </c>
      <c r="E4304" t="s">
        <v>26</v>
      </c>
      <c r="F4304" s="2">
        <v>45407</v>
      </c>
      <c r="G4304" s="2">
        <v>38767</v>
      </c>
      <c r="H4304" s="4">
        <v>29272</v>
      </c>
      <c r="I4304" s="4">
        <v>26530</v>
      </c>
      <c r="J4304" s="4">
        <f>Table1[[#This Row],[Basic Salary]]+Table1[[#This Row],[Bonus]]</f>
        <v>55802</v>
      </c>
      <c r="K4304">
        <v>69</v>
      </c>
      <c r="L4304">
        <v>64</v>
      </c>
      <c r="M4304" t="s">
        <v>34</v>
      </c>
      <c r="N4304">
        <v>103</v>
      </c>
    </row>
    <row r="4305" spans="1:14" x14ac:dyDescent="0.35">
      <c r="A4305" t="s">
        <v>1099</v>
      </c>
      <c r="B4305" t="s">
        <v>29</v>
      </c>
      <c r="C4305" t="s">
        <v>15</v>
      </c>
      <c r="D4305" t="s">
        <v>40</v>
      </c>
      <c r="E4305" t="s">
        <v>17</v>
      </c>
      <c r="F4305" s="2">
        <v>45443</v>
      </c>
      <c r="G4305" s="2">
        <v>36419</v>
      </c>
      <c r="H4305" s="4">
        <v>46211</v>
      </c>
      <c r="I4305" s="4">
        <v>9583</v>
      </c>
      <c r="J4305" s="4">
        <f>Table1[[#This Row],[Basic Salary]]+Table1[[#This Row],[Bonus]]</f>
        <v>55794</v>
      </c>
      <c r="K4305">
        <v>82</v>
      </c>
      <c r="L4305">
        <v>87</v>
      </c>
      <c r="M4305" t="s">
        <v>27</v>
      </c>
      <c r="N4305">
        <v>101</v>
      </c>
    </row>
    <row r="4306" spans="1:14" x14ac:dyDescent="0.35">
      <c r="A4306" t="s">
        <v>2830</v>
      </c>
      <c r="B4306" t="s">
        <v>77</v>
      </c>
      <c r="C4306" t="s">
        <v>15</v>
      </c>
      <c r="D4306" t="s">
        <v>25</v>
      </c>
      <c r="E4306" t="s">
        <v>51</v>
      </c>
      <c r="F4306" s="2">
        <v>45235</v>
      </c>
      <c r="G4306" s="2">
        <v>30526</v>
      </c>
      <c r="H4306" s="4">
        <v>29916</v>
      </c>
      <c r="I4306" s="4">
        <v>25878</v>
      </c>
      <c r="J4306" s="4">
        <f>Table1[[#This Row],[Basic Salary]]+Table1[[#This Row],[Bonus]]</f>
        <v>55794</v>
      </c>
      <c r="K4306">
        <v>91</v>
      </c>
      <c r="L4306">
        <v>59</v>
      </c>
      <c r="M4306" t="s">
        <v>23</v>
      </c>
      <c r="N4306">
        <v>104</v>
      </c>
    </row>
    <row r="4307" spans="1:14" x14ac:dyDescent="0.35">
      <c r="A4307" t="s">
        <v>2100</v>
      </c>
      <c r="B4307" t="s">
        <v>75</v>
      </c>
      <c r="C4307" t="s">
        <v>15</v>
      </c>
      <c r="D4307" t="s">
        <v>43</v>
      </c>
      <c r="E4307" t="s">
        <v>26</v>
      </c>
      <c r="F4307" s="2">
        <v>45678</v>
      </c>
      <c r="G4307" s="2">
        <v>35398</v>
      </c>
      <c r="H4307" s="4">
        <v>28063</v>
      </c>
      <c r="I4307" s="4">
        <v>27715</v>
      </c>
      <c r="J4307" s="4">
        <f>Table1[[#This Row],[Basic Salary]]+Table1[[#This Row],[Bonus]]</f>
        <v>55778</v>
      </c>
      <c r="K4307">
        <v>98</v>
      </c>
      <c r="L4307">
        <v>55</v>
      </c>
      <c r="M4307" t="s">
        <v>37</v>
      </c>
      <c r="N4307">
        <v>101</v>
      </c>
    </row>
    <row r="4308" spans="1:14" x14ac:dyDescent="0.35">
      <c r="A4308" t="s">
        <v>24</v>
      </c>
      <c r="B4308" t="s">
        <v>14</v>
      </c>
      <c r="C4308" t="s">
        <v>21</v>
      </c>
      <c r="D4308" t="s">
        <v>25</v>
      </c>
      <c r="E4308" t="s">
        <v>26</v>
      </c>
      <c r="F4308" s="2">
        <v>44418</v>
      </c>
      <c r="G4308" s="2">
        <v>33778</v>
      </c>
      <c r="H4308" s="4">
        <v>25851</v>
      </c>
      <c r="I4308" s="4">
        <v>29864</v>
      </c>
      <c r="J4308" s="4">
        <f>Table1[[#This Row],[Basic Salary]]+Table1[[#This Row],[Bonus]]</f>
        <v>55715</v>
      </c>
      <c r="K4308">
        <v>70</v>
      </c>
      <c r="L4308">
        <v>84</v>
      </c>
      <c r="M4308" t="s">
        <v>27</v>
      </c>
      <c r="N4308">
        <v>111</v>
      </c>
    </row>
    <row r="4309" spans="1:14" x14ac:dyDescent="0.35">
      <c r="A4309" t="s">
        <v>3452</v>
      </c>
      <c r="B4309" t="s">
        <v>50</v>
      </c>
      <c r="C4309" t="s">
        <v>21</v>
      </c>
      <c r="D4309" t="s">
        <v>43</v>
      </c>
      <c r="E4309" t="s">
        <v>51</v>
      </c>
      <c r="F4309" s="2">
        <v>43908</v>
      </c>
      <c r="G4309" s="2">
        <v>29859</v>
      </c>
      <c r="H4309" s="4">
        <v>39290</v>
      </c>
      <c r="I4309" s="4">
        <v>16423</v>
      </c>
      <c r="J4309" s="4">
        <f>Table1[[#This Row],[Basic Salary]]+Table1[[#This Row],[Bonus]]</f>
        <v>55713</v>
      </c>
      <c r="K4309">
        <v>70</v>
      </c>
      <c r="L4309">
        <v>51</v>
      </c>
      <c r="M4309" t="s">
        <v>53</v>
      </c>
      <c r="N4309">
        <v>107</v>
      </c>
    </row>
    <row r="4310" spans="1:14" x14ac:dyDescent="0.35">
      <c r="A4310" t="s">
        <v>3031</v>
      </c>
      <c r="B4310" t="s">
        <v>60</v>
      </c>
      <c r="C4310" t="s">
        <v>21</v>
      </c>
      <c r="D4310" t="s">
        <v>33</v>
      </c>
      <c r="E4310" t="s">
        <v>26</v>
      </c>
      <c r="F4310" s="2">
        <v>43759</v>
      </c>
      <c r="G4310" s="2">
        <v>37120</v>
      </c>
      <c r="H4310" s="4">
        <v>49141</v>
      </c>
      <c r="I4310" s="4">
        <v>6512</v>
      </c>
      <c r="J4310" s="4">
        <f>Table1[[#This Row],[Basic Salary]]+Table1[[#This Row],[Bonus]]</f>
        <v>55653</v>
      </c>
      <c r="K4310">
        <v>62</v>
      </c>
      <c r="L4310">
        <v>41</v>
      </c>
      <c r="M4310" t="s">
        <v>31</v>
      </c>
      <c r="N4310">
        <v>105</v>
      </c>
    </row>
    <row r="4311" spans="1:14" x14ac:dyDescent="0.35">
      <c r="A4311" t="s">
        <v>2115</v>
      </c>
      <c r="B4311" t="s">
        <v>20</v>
      </c>
      <c r="C4311" t="s">
        <v>15</v>
      </c>
      <c r="D4311" t="s">
        <v>33</v>
      </c>
      <c r="E4311" t="s">
        <v>30</v>
      </c>
      <c r="F4311" s="2">
        <v>42936</v>
      </c>
      <c r="G4311" s="2">
        <v>36439</v>
      </c>
      <c r="H4311" s="4">
        <v>31978</v>
      </c>
      <c r="I4311" s="4">
        <v>23661</v>
      </c>
      <c r="J4311" s="4">
        <f>Table1[[#This Row],[Basic Salary]]+Table1[[#This Row],[Bonus]]</f>
        <v>55639</v>
      </c>
      <c r="K4311">
        <v>68</v>
      </c>
      <c r="L4311">
        <v>52</v>
      </c>
      <c r="M4311" t="s">
        <v>53</v>
      </c>
      <c r="N4311">
        <v>102</v>
      </c>
    </row>
    <row r="4312" spans="1:14" x14ac:dyDescent="0.35">
      <c r="A4312" t="s">
        <v>1660</v>
      </c>
      <c r="B4312" t="s">
        <v>29</v>
      </c>
      <c r="C4312" t="s">
        <v>21</v>
      </c>
      <c r="D4312" t="s">
        <v>33</v>
      </c>
      <c r="E4312" t="s">
        <v>22</v>
      </c>
      <c r="F4312" s="2">
        <v>43223</v>
      </c>
      <c r="G4312" s="2">
        <v>29794</v>
      </c>
      <c r="H4312" s="4">
        <v>40738</v>
      </c>
      <c r="I4312" s="4">
        <v>14897</v>
      </c>
      <c r="J4312" s="4">
        <f>Table1[[#This Row],[Basic Salary]]+Table1[[#This Row],[Bonus]]</f>
        <v>55635</v>
      </c>
      <c r="K4312">
        <v>69</v>
      </c>
      <c r="L4312">
        <v>56</v>
      </c>
      <c r="M4312" t="s">
        <v>27</v>
      </c>
      <c r="N4312">
        <v>107</v>
      </c>
    </row>
    <row r="4313" spans="1:14" x14ac:dyDescent="0.35">
      <c r="A4313" t="s">
        <v>926</v>
      </c>
      <c r="B4313" t="s">
        <v>14</v>
      </c>
      <c r="C4313" t="s">
        <v>15</v>
      </c>
      <c r="D4313" t="s">
        <v>25</v>
      </c>
      <c r="E4313" t="s">
        <v>51</v>
      </c>
      <c r="F4313" s="2">
        <v>44224</v>
      </c>
      <c r="G4313" s="2">
        <v>38672</v>
      </c>
      <c r="H4313" s="4">
        <v>31930</v>
      </c>
      <c r="I4313" s="4">
        <v>23685</v>
      </c>
      <c r="J4313" s="4">
        <f>Table1[[#This Row],[Basic Salary]]+Table1[[#This Row],[Bonus]]</f>
        <v>55615</v>
      </c>
      <c r="K4313">
        <v>93</v>
      </c>
      <c r="L4313">
        <v>52</v>
      </c>
      <c r="M4313" t="s">
        <v>34</v>
      </c>
      <c r="N4313">
        <v>116</v>
      </c>
    </row>
    <row r="4314" spans="1:14" x14ac:dyDescent="0.35">
      <c r="A4314" t="s">
        <v>2307</v>
      </c>
      <c r="B4314" t="s">
        <v>57</v>
      </c>
      <c r="C4314" t="s">
        <v>15</v>
      </c>
      <c r="D4314" t="s">
        <v>81</v>
      </c>
      <c r="E4314" t="s">
        <v>65</v>
      </c>
      <c r="F4314" s="2">
        <v>43893</v>
      </c>
      <c r="G4314" s="2">
        <v>39052</v>
      </c>
      <c r="H4314" s="4">
        <v>33296</v>
      </c>
      <c r="I4314" s="4">
        <v>22313</v>
      </c>
      <c r="J4314" s="4">
        <f>Table1[[#This Row],[Basic Salary]]+Table1[[#This Row],[Bonus]]</f>
        <v>55609</v>
      </c>
      <c r="K4314">
        <v>90</v>
      </c>
      <c r="L4314">
        <v>60</v>
      </c>
      <c r="M4314" t="s">
        <v>18</v>
      </c>
      <c r="N4314">
        <v>101</v>
      </c>
    </row>
    <row r="4315" spans="1:14" x14ac:dyDescent="0.35">
      <c r="A4315" t="s">
        <v>3711</v>
      </c>
      <c r="B4315" t="s">
        <v>20</v>
      </c>
      <c r="C4315" t="s">
        <v>15</v>
      </c>
      <c r="D4315" t="s">
        <v>40</v>
      </c>
      <c r="E4315" t="s">
        <v>17</v>
      </c>
      <c r="F4315" s="2">
        <v>42542</v>
      </c>
      <c r="G4315" s="2">
        <v>41030</v>
      </c>
      <c r="H4315" s="4">
        <v>29302</v>
      </c>
      <c r="I4315" s="4">
        <v>26288</v>
      </c>
      <c r="J4315" s="4">
        <f>Table1[[#This Row],[Basic Salary]]+Table1[[#This Row],[Bonus]]</f>
        <v>55590</v>
      </c>
      <c r="K4315">
        <v>74</v>
      </c>
      <c r="L4315">
        <v>98</v>
      </c>
      <c r="M4315" t="s">
        <v>53</v>
      </c>
      <c r="N4315">
        <v>113</v>
      </c>
    </row>
    <row r="4316" spans="1:14" x14ac:dyDescent="0.35">
      <c r="A4316" t="s">
        <v>5033</v>
      </c>
      <c r="B4316" t="s">
        <v>95</v>
      </c>
      <c r="C4316" t="s">
        <v>15</v>
      </c>
      <c r="D4316" t="s">
        <v>43</v>
      </c>
      <c r="E4316" t="s">
        <v>30</v>
      </c>
      <c r="F4316" s="2">
        <v>45583</v>
      </c>
      <c r="G4316" s="2">
        <v>37484</v>
      </c>
      <c r="H4316" s="4">
        <v>27547</v>
      </c>
      <c r="I4316" s="4">
        <v>28021</v>
      </c>
      <c r="J4316" s="4">
        <f>Table1[[#This Row],[Basic Salary]]+Table1[[#This Row],[Bonus]]</f>
        <v>55568</v>
      </c>
      <c r="K4316">
        <v>60</v>
      </c>
      <c r="L4316">
        <v>41</v>
      </c>
      <c r="M4316" t="s">
        <v>34</v>
      </c>
      <c r="N4316">
        <v>118</v>
      </c>
    </row>
    <row r="4317" spans="1:14" x14ac:dyDescent="0.35">
      <c r="A4317" t="s">
        <v>3987</v>
      </c>
      <c r="B4317" t="s">
        <v>77</v>
      </c>
      <c r="C4317" t="s">
        <v>15</v>
      </c>
      <c r="D4317" t="s">
        <v>25</v>
      </c>
      <c r="E4317" t="s">
        <v>51</v>
      </c>
      <c r="F4317" s="2">
        <v>42333</v>
      </c>
      <c r="G4317" s="2">
        <v>36452</v>
      </c>
      <c r="H4317" s="4">
        <v>33274</v>
      </c>
      <c r="I4317" s="4">
        <v>22246</v>
      </c>
      <c r="J4317" s="4">
        <f>Table1[[#This Row],[Basic Salary]]+Table1[[#This Row],[Bonus]]</f>
        <v>55520</v>
      </c>
      <c r="K4317">
        <v>99</v>
      </c>
      <c r="L4317">
        <v>81</v>
      </c>
      <c r="M4317" t="s">
        <v>18</v>
      </c>
      <c r="N4317">
        <v>119</v>
      </c>
    </row>
    <row r="4318" spans="1:14" x14ac:dyDescent="0.35">
      <c r="A4318" t="s">
        <v>4185</v>
      </c>
      <c r="B4318" t="s">
        <v>75</v>
      </c>
      <c r="C4318" t="s">
        <v>15</v>
      </c>
      <c r="D4318" t="s">
        <v>25</v>
      </c>
      <c r="E4318" t="s">
        <v>26</v>
      </c>
      <c r="F4318" s="2">
        <v>42581</v>
      </c>
      <c r="G4318" s="2">
        <v>37954</v>
      </c>
      <c r="H4318" s="4">
        <v>49428</v>
      </c>
      <c r="I4318" s="4">
        <v>6087</v>
      </c>
      <c r="J4318" s="4">
        <f>Table1[[#This Row],[Basic Salary]]+Table1[[#This Row],[Bonus]]</f>
        <v>55515</v>
      </c>
      <c r="K4318">
        <v>76</v>
      </c>
      <c r="L4318">
        <v>43</v>
      </c>
      <c r="M4318" t="s">
        <v>53</v>
      </c>
      <c r="N4318">
        <v>120</v>
      </c>
    </row>
    <row r="4319" spans="1:14" x14ac:dyDescent="0.35">
      <c r="A4319" t="s">
        <v>79</v>
      </c>
      <c r="B4319" t="s">
        <v>39</v>
      </c>
      <c r="C4319" t="s">
        <v>15</v>
      </c>
      <c r="D4319" t="s">
        <v>43</v>
      </c>
      <c r="E4319" t="s">
        <v>65</v>
      </c>
      <c r="F4319" s="2">
        <v>44376</v>
      </c>
      <c r="G4319" s="2">
        <v>38961</v>
      </c>
      <c r="H4319" s="4">
        <v>30209</v>
      </c>
      <c r="I4319" s="4">
        <v>25295</v>
      </c>
      <c r="J4319" s="4">
        <f>Table1[[#This Row],[Basic Salary]]+Table1[[#This Row],[Bonus]]</f>
        <v>55504</v>
      </c>
      <c r="K4319">
        <v>65</v>
      </c>
      <c r="L4319">
        <v>66</v>
      </c>
      <c r="M4319" t="s">
        <v>18</v>
      </c>
      <c r="N4319">
        <v>119</v>
      </c>
    </row>
    <row r="4320" spans="1:14" x14ac:dyDescent="0.35">
      <c r="A4320" t="s">
        <v>4491</v>
      </c>
      <c r="B4320" t="s">
        <v>48</v>
      </c>
      <c r="C4320" t="s">
        <v>21</v>
      </c>
      <c r="D4320" t="s">
        <v>46</v>
      </c>
      <c r="E4320" t="s">
        <v>51</v>
      </c>
      <c r="F4320" s="2">
        <v>45368</v>
      </c>
      <c r="G4320" s="2">
        <v>29757</v>
      </c>
      <c r="H4320" s="4">
        <v>46102</v>
      </c>
      <c r="I4320" s="4">
        <v>9397</v>
      </c>
      <c r="J4320" s="4">
        <f>Table1[[#This Row],[Basic Salary]]+Table1[[#This Row],[Bonus]]</f>
        <v>55499</v>
      </c>
      <c r="K4320">
        <v>92</v>
      </c>
      <c r="L4320">
        <v>41</v>
      </c>
      <c r="M4320" t="s">
        <v>53</v>
      </c>
      <c r="N4320">
        <v>115</v>
      </c>
    </row>
    <row r="4321" spans="1:14" x14ac:dyDescent="0.35">
      <c r="A4321" t="s">
        <v>2978</v>
      </c>
      <c r="B4321" t="s">
        <v>129</v>
      </c>
      <c r="C4321" t="s">
        <v>21</v>
      </c>
      <c r="D4321" t="s">
        <v>33</v>
      </c>
      <c r="E4321" t="s">
        <v>17</v>
      </c>
      <c r="F4321" s="2">
        <v>44465</v>
      </c>
      <c r="G4321" s="2">
        <v>34867</v>
      </c>
      <c r="H4321" s="4">
        <v>44560</v>
      </c>
      <c r="I4321" s="4">
        <v>10936</v>
      </c>
      <c r="J4321" s="4">
        <f>Table1[[#This Row],[Basic Salary]]+Table1[[#This Row],[Bonus]]</f>
        <v>55496</v>
      </c>
      <c r="K4321">
        <v>70</v>
      </c>
      <c r="L4321">
        <v>54</v>
      </c>
      <c r="M4321" t="s">
        <v>34</v>
      </c>
      <c r="N4321">
        <v>107</v>
      </c>
    </row>
    <row r="4322" spans="1:14" x14ac:dyDescent="0.35">
      <c r="A4322" t="s">
        <v>4723</v>
      </c>
      <c r="B4322" t="s">
        <v>29</v>
      </c>
      <c r="C4322" t="s">
        <v>15</v>
      </c>
      <c r="D4322" t="s">
        <v>33</v>
      </c>
      <c r="E4322" t="s">
        <v>22</v>
      </c>
      <c r="F4322" s="2">
        <v>45196</v>
      </c>
      <c r="G4322" s="2">
        <v>37596</v>
      </c>
      <c r="H4322" s="4">
        <v>28595</v>
      </c>
      <c r="I4322" s="4">
        <v>26880</v>
      </c>
      <c r="J4322" s="4">
        <f>Table1[[#This Row],[Basic Salary]]+Table1[[#This Row],[Bonus]]</f>
        <v>55475</v>
      </c>
      <c r="K4322">
        <v>95</v>
      </c>
      <c r="L4322">
        <v>91</v>
      </c>
      <c r="M4322" t="s">
        <v>37</v>
      </c>
      <c r="N4322">
        <v>119</v>
      </c>
    </row>
    <row r="4323" spans="1:14" x14ac:dyDescent="0.35">
      <c r="A4323" t="s">
        <v>1440</v>
      </c>
      <c r="B4323" t="s">
        <v>62</v>
      </c>
      <c r="C4323" t="s">
        <v>15</v>
      </c>
      <c r="D4323" t="s">
        <v>40</v>
      </c>
      <c r="E4323" t="s">
        <v>17</v>
      </c>
      <c r="F4323" s="2">
        <v>45947</v>
      </c>
      <c r="G4323" s="2">
        <v>30365</v>
      </c>
      <c r="H4323" s="4">
        <v>25902</v>
      </c>
      <c r="I4323" s="4">
        <v>29530</v>
      </c>
      <c r="J4323" s="4">
        <f>Table1[[#This Row],[Basic Salary]]+Table1[[#This Row],[Bonus]]</f>
        <v>55432</v>
      </c>
      <c r="K4323">
        <v>62</v>
      </c>
      <c r="L4323">
        <v>83</v>
      </c>
      <c r="M4323" t="s">
        <v>18</v>
      </c>
      <c r="N4323">
        <v>114</v>
      </c>
    </row>
    <row r="4324" spans="1:14" x14ac:dyDescent="0.35">
      <c r="A4324" t="s">
        <v>1038</v>
      </c>
      <c r="B4324" t="s">
        <v>71</v>
      </c>
      <c r="C4324" t="s">
        <v>15</v>
      </c>
      <c r="D4324" t="s">
        <v>16</v>
      </c>
      <c r="E4324" t="s">
        <v>30</v>
      </c>
      <c r="F4324" s="2">
        <v>42356</v>
      </c>
      <c r="G4324" s="2">
        <v>35409</v>
      </c>
      <c r="H4324" s="4">
        <v>41342</v>
      </c>
      <c r="I4324" s="4">
        <v>14068</v>
      </c>
      <c r="J4324" s="4">
        <f>Table1[[#This Row],[Basic Salary]]+Table1[[#This Row],[Bonus]]</f>
        <v>55410</v>
      </c>
      <c r="K4324">
        <v>64</v>
      </c>
      <c r="L4324">
        <v>61</v>
      </c>
      <c r="M4324" t="s">
        <v>53</v>
      </c>
      <c r="N4324">
        <v>119</v>
      </c>
    </row>
    <row r="4325" spans="1:14" x14ac:dyDescent="0.35">
      <c r="A4325" t="s">
        <v>772</v>
      </c>
      <c r="B4325" t="s">
        <v>62</v>
      </c>
      <c r="C4325" t="s">
        <v>15</v>
      </c>
      <c r="D4325" t="s">
        <v>46</v>
      </c>
      <c r="E4325" t="s">
        <v>17</v>
      </c>
      <c r="F4325" s="2">
        <v>44842</v>
      </c>
      <c r="G4325" s="2">
        <v>40138</v>
      </c>
      <c r="H4325" s="4">
        <v>45117</v>
      </c>
      <c r="I4325" s="4">
        <v>10283</v>
      </c>
      <c r="J4325" s="4">
        <f>Table1[[#This Row],[Basic Salary]]+Table1[[#This Row],[Bonus]]</f>
        <v>55400</v>
      </c>
      <c r="K4325">
        <v>75</v>
      </c>
      <c r="L4325">
        <v>47</v>
      </c>
      <c r="M4325" t="s">
        <v>53</v>
      </c>
      <c r="N4325">
        <v>111</v>
      </c>
    </row>
    <row r="4326" spans="1:14" x14ac:dyDescent="0.35">
      <c r="A4326" t="s">
        <v>3385</v>
      </c>
      <c r="B4326" t="s">
        <v>69</v>
      </c>
      <c r="C4326" t="s">
        <v>15</v>
      </c>
      <c r="D4326" t="s">
        <v>16</v>
      </c>
      <c r="E4326" t="s">
        <v>30</v>
      </c>
      <c r="F4326" s="2">
        <v>44528</v>
      </c>
      <c r="G4326" s="2">
        <v>29608</v>
      </c>
      <c r="H4326" s="4">
        <v>47311</v>
      </c>
      <c r="I4326" s="4">
        <v>8041</v>
      </c>
      <c r="J4326" s="4">
        <f>Table1[[#This Row],[Basic Salary]]+Table1[[#This Row],[Bonus]]</f>
        <v>55352</v>
      </c>
      <c r="K4326">
        <v>77</v>
      </c>
      <c r="L4326">
        <v>58</v>
      </c>
      <c r="M4326" t="s">
        <v>31</v>
      </c>
      <c r="N4326">
        <v>103</v>
      </c>
    </row>
    <row r="4327" spans="1:14" x14ac:dyDescent="0.35">
      <c r="A4327" t="s">
        <v>2272</v>
      </c>
      <c r="B4327" t="s">
        <v>75</v>
      </c>
      <c r="C4327" t="s">
        <v>15</v>
      </c>
      <c r="D4327" t="s">
        <v>46</v>
      </c>
      <c r="E4327" t="s">
        <v>26</v>
      </c>
      <c r="F4327" s="2">
        <v>43198</v>
      </c>
      <c r="G4327" s="2">
        <v>40584</v>
      </c>
      <c r="H4327" s="4">
        <v>29725</v>
      </c>
      <c r="I4327" s="4">
        <v>25620</v>
      </c>
      <c r="J4327" s="4">
        <f>Table1[[#This Row],[Basic Salary]]+Table1[[#This Row],[Bonus]]</f>
        <v>55345</v>
      </c>
      <c r="K4327">
        <v>74</v>
      </c>
      <c r="L4327">
        <v>78</v>
      </c>
      <c r="M4327" t="s">
        <v>37</v>
      </c>
      <c r="N4327">
        <v>112</v>
      </c>
    </row>
    <row r="4328" spans="1:14" x14ac:dyDescent="0.35">
      <c r="A4328" t="s">
        <v>2854</v>
      </c>
      <c r="B4328" t="s">
        <v>45</v>
      </c>
      <c r="C4328" t="s">
        <v>21</v>
      </c>
      <c r="D4328" t="s">
        <v>40</v>
      </c>
      <c r="E4328" t="s">
        <v>51</v>
      </c>
      <c r="F4328" s="2">
        <v>44636</v>
      </c>
      <c r="G4328" s="2">
        <v>40859</v>
      </c>
      <c r="H4328" s="4">
        <v>28268</v>
      </c>
      <c r="I4328" s="4">
        <v>27075</v>
      </c>
      <c r="J4328" s="4">
        <f>Table1[[#This Row],[Basic Salary]]+Table1[[#This Row],[Bonus]]</f>
        <v>55343</v>
      </c>
      <c r="K4328">
        <v>74</v>
      </c>
      <c r="L4328">
        <v>69</v>
      </c>
      <c r="M4328" t="s">
        <v>23</v>
      </c>
      <c r="N4328">
        <v>119</v>
      </c>
    </row>
    <row r="4329" spans="1:14" x14ac:dyDescent="0.35">
      <c r="A4329" t="s">
        <v>4303</v>
      </c>
      <c r="B4329" t="s">
        <v>42</v>
      </c>
      <c r="C4329" t="s">
        <v>21</v>
      </c>
      <c r="D4329" t="s">
        <v>25</v>
      </c>
      <c r="E4329" t="s">
        <v>26</v>
      </c>
      <c r="F4329" s="2">
        <v>42023</v>
      </c>
      <c r="G4329" s="2">
        <v>36103</v>
      </c>
      <c r="H4329" s="4">
        <v>44648</v>
      </c>
      <c r="I4329" s="4">
        <v>10694</v>
      </c>
      <c r="J4329" s="4">
        <f>Table1[[#This Row],[Basic Salary]]+Table1[[#This Row],[Bonus]]</f>
        <v>55342</v>
      </c>
      <c r="K4329">
        <v>72</v>
      </c>
      <c r="L4329">
        <v>40</v>
      </c>
      <c r="M4329" t="s">
        <v>27</v>
      </c>
      <c r="N4329">
        <v>107</v>
      </c>
    </row>
    <row r="4330" spans="1:14" x14ac:dyDescent="0.35">
      <c r="A4330" t="s">
        <v>3526</v>
      </c>
      <c r="B4330" t="s">
        <v>77</v>
      </c>
      <c r="C4330" t="s">
        <v>21</v>
      </c>
      <c r="D4330" t="s">
        <v>33</v>
      </c>
      <c r="E4330" t="s">
        <v>51</v>
      </c>
      <c r="F4330" s="2">
        <v>42039</v>
      </c>
      <c r="G4330" s="2">
        <v>29874</v>
      </c>
      <c r="H4330" s="4">
        <v>45473</v>
      </c>
      <c r="I4330" s="4">
        <v>9843</v>
      </c>
      <c r="J4330" s="4">
        <f>Table1[[#This Row],[Basic Salary]]+Table1[[#This Row],[Bonus]]</f>
        <v>55316</v>
      </c>
      <c r="K4330">
        <v>86</v>
      </c>
      <c r="L4330">
        <v>56</v>
      </c>
      <c r="M4330" t="s">
        <v>37</v>
      </c>
      <c r="N4330">
        <v>112</v>
      </c>
    </row>
    <row r="4331" spans="1:14" x14ac:dyDescent="0.35">
      <c r="A4331" t="s">
        <v>1761</v>
      </c>
      <c r="B4331" t="s">
        <v>85</v>
      </c>
      <c r="C4331" t="s">
        <v>21</v>
      </c>
      <c r="D4331" t="s">
        <v>16</v>
      </c>
      <c r="E4331" t="s">
        <v>22</v>
      </c>
      <c r="F4331" s="2">
        <v>44392</v>
      </c>
      <c r="G4331" s="2">
        <v>30570</v>
      </c>
      <c r="H4331" s="4">
        <v>30179</v>
      </c>
      <c r="I4331" s="4">
        <v>25131</v>
      </c>
      <c r="J4331" s="4">
        <f>Table1[[#This Row],[Basic Salary]]+Table1[[#This Row],[Bonus]]</f>
        <v>55310</v>
      </c>
      <c r="K4331">
        <v>60</v>
      </c>
      <c r="L4331">
        <v>92</v>
      </c>
      <c r="M4331" t="s">
        <v>37</v>
      </c>
      <c r="N4331">
        <v>106</v>
      </c>
    </row>
    <row r="4332" spans="1:14" x14ac:dyDescent="0.35">
      <c r="A4332" t="s">
        <v>3792</v>
      </c>
      <c r="B4332" t="s">
        <v>29</v>
      </c>
      <c r="C4332" t="s">
        <v>21</v>
      </c>
      <c r="D4332" t="s">
        <v>33</v>
      </c>
      <c r="E4332" t="s">
        <v>22</v>
      </c>
      <c r="F4332" s="2">
        <v>44941</v>
      </c>
      <c r="G4332" s="2">
        <v>39682</v>
      </c>
      <c r="H4332" s="4">
        <v>42001</v>
      </c>
      <c r="I4332" s="4">
        <v>13296</v>
      </c>
      <c r="J4332" s="4">
        <f>Table1[[#This Row],[Basic Salary]]+Table1[[#This Row],[Bonus]]</f>
        <v>55297</v>
      </c>
      <c r="K4332">
        <v>61</v>
      </c>
      <c r="L4332">
        <v>89</v>
      </c>
      <c r="M4332" t="s">
        <v>31</v>
      </c>
      <c r="N4332">
        <v>108</v>
      </c>
    </row>
    <row r="4333" spans="1:14" x14ac:dyDescent="0.35">
      <c r="A4333" t="s">
        <v>3899</v>
      </c>
      <c r="B4333" t="s">
        <v>39</v>
      </c>
      <c r="C4333" t="s">
        <v>21</v>
      </c>
      <c r="D4333" t="s">
        <v>25</v>
      </c>
      <c r="E4333" t="s">
        <v>26</v>
      </c>
      <c r="F4333" s="2">
        <v>45810</v>
      </c>
      <c r="G4333" s="2">
        <v>36576</v>
      </c>
      <c r="H4333" s="4">
        <v>29326</v>
      </c>
      <c r="I4333" s="4">
        <v>25964</v>
      </c>
      <c r="J4333" s="4">
        <f>Table1[[#This Row],[Basic Salary]]+Table1[[#This Row],[Bonus]]</f>
        <v>55290</v>
      </c>
      <c r="K4333">
        <v>69</v>
      </c>
      <c r="L4333">
        <v>46</v>
      </c>
      <c r="M4333" t="s">
        <v>34</v>
      </c>
      <c r="N4333">
        <v>115</v>
      </c>
    </row>
    <row r="4334" spans="1:14" x14ac:dyDescent="0.35">
      <c r="A4334" t="s">
        <v>1402</v>
      </c>
      <c r="B4334" t="s">
        <v>89</v>
      </c>
      <c r="C4334" t="s">
        <v>21</v>
      </c>
      <c r="D4334" t="s">
        <v>46</v>
      </c>
      <c r="E4334" t="s">
        <v>26</v>
      </c>
      <c r="F4334" s="2">
        <v>44897</v>
      </c>
      <c r="G4334" s="2">
        <v>33198</v>
      </c>
      <c r="H4334" s="4">
        <v>37559</v>
      </c>
      <c r="I4334" s="4">
        <v>17700</v>
      </c>
      <c r="J4334" s="4">
        <f>Table1[[#This Row],[Basic Salary]]+Table1[[#This Row],[Bonus]]</f>
        <v>55259</v>
      </c>
      <c r="K4334">
        <v>68</v>
      </c>
      <c r="L4334">
        <v>60</v>
      </c>
      <c r="M4334" t="s">
        <v>34</v>
      </c>
      <c r="N4334">
        <v>105</v>
      </c>
    </row>
    <row r="4335" spans="1:14" x14ac:dyDescent="0.35">
      <c r="A4335" t="s">
        <v>4643</v>
      </c>
      <c r="B4335" t="s">
        <v>45</v>
      </c>
      <c r="C4335" t="s">
        <v>21</v>
      </c>
      <c r="D4335" t="s">
        <v>16</v>
      </c>
      <c r="E4335" t="s">
        <v>26</v>
      </c>
      <c r="F4335" s="2">
        <v>42518</v>
      </c>
      <c r="G4335" s="2">
        <v>30286</v>
      </c>
      <c r="H4335" s="4">
        <v>32909</v>
      </c>
      <c r="I4335" s="4">
        <v>22346</v>
      </c>
      <c r="J4335" s="4">
        <f>Table1[[#This Row],[Basic Salary]]+Table1[[#This Row],[Bonus]]</f>
        <v>55255</v>
      </c>
      <c r="K4335">
        <v>78</v>
      </c>
      <c r="L4335">
        <v>42</v>
      </c>
      <c r="M4335" t="s">
        <v>53</v>
      </c>
      <c r="N4335">
        <v>111</v>
      </c>
    </row>
    <row r="4336" spans="1:14" x14ac:dyDescent="0.35">
      <c r="A4336" t="s">
        <v>1997</v>
      </c>
      <c r="B4336" t="s">
        <v>87</v>
      </c>
      <c r="C4336" t="s">
        <v>15</v>
      </c>
      <c r="D4336" t="s">
        <v>46</v>
      </c>
      <c r="E4336" t="s">
        <v>30</v>
      </c>
      <c r="F4336" s="2">
        <v>44180</v>
      </c>
      <c r="G4336" s="2">
        <v>39872</v>
      </c>
      <c r="H4336" s="4">
        <v>39029</v>
      </c>
      <c r="I4336" s="4">
        <v>16219</v>
      </c>
      <c r="J4336" s="4">
        <f>Table1[[#This Row],[Basic Salary]]+Table1[[#This Row],[Bonus]]</f>
        <v>55248</v>
      </c>
      <c r="K4336">
        <v>80</v>
      </c>
      <c r="L4336">
        <v>56</v>
      </c>
      <c r="M4336" t="s">
        <v>34</v>
      </c>
      <c r="N4336">
        <v>106</v>
      </c>
    </row>
    <row r="4337" spans="1:14" x14ac:dyDescent="0.35">
      <c r="A4337" t="s">
        <v>2482</v>
      </c>
      <c r="B4337" t="s">
        <v>87</v>
      </c>
      <c r="C4337" t="s">
        <v>15</v>
      </c>
      <c r="D4337" t="s">
        <v>40</v>
      </c>
      <c r="E4337" t="s">
        <v>26</v>
      </c>
      <c r="F4337" s="2">
        <v>43354</v>
      </c>
      <c r="G4337" s="2">
        <v>30834</v>
      </c>
      <c r="H4337" s="4">
        <v>42561</v>
      </c>
      <c r="I4337" s="4">
        <v>12674</v>
      </c>
      <c r="J4337" s="4">
        <f>Table1[[#This Row],[Basic Salary]]+Table1[[#This Row],[Bonus]]</f>
        <v>55235</v>
      </c>
      <c r="K4337">
        <v>97</v>
      </c>
      <c r="L4337">
        <v>63</v>
      </c>
      <c r="M4337" t="s">
        <v>34</v>
      </c>
      <c r="N4337">
        <v>119</v>
      </c>
    </row>
    <row r="4338" spans="1:14" x14ac:dyDescent="0.35">
      <c r="A4338" t="s">
        <v>947</v>
      </c>
      <c r="B4338" t="s">
        <v>77</v>
      </c>
      <c r="C4338" t="s">
        <v>15</v>
      </c>
      <c r="D4338" t="s">
        <v>16</v>
      </c>
      <c r="E4338" t="s">
        <v>51</v>
      </c>
      <c r="F4338" s="2">
        <v>42530</v>
      </c>
      <c r="G4338" s="2">
        <v>30286</v>
      </c>
      <c r="H4338" s="4">
        <v>41702</v>
      </c>
      <c r="I4338" s="4">
        <v>13507</v>
      </c>
      <c r="J4338" s="4">
        <f>Table1[[#This Row],[Basic Salary]]+Table1[[#This Row],[Bonus]]</f>
        <v>55209</v>
      </c>
      <c r="K4338">
        <v>96</v>
      </c>
      <c r="L4338">
        <v>94</v>
      </c>
      <c r="M4338" t="s">
        <v>37</v>
      </c>
      <c r="N4338">
        <v>117</v>
      </c>
    </row>
    <row r="4339" spans="1:14" x14ac:dyDescent="0.35">
      <c r="A4339" t="s">
        <v>1256</v>
      </c>
      <c r="B4339" t="s">
        <v>77</v>
      </c>
      <c r="C4339" t="s">
        <v>15</v>
      </c>
      <c r="D4339" t="s">
        <v>43</v>
      </c>
      <c r="E4339" t="s">
        <v>17</v>
      </c>
      <c r="F4339" s="2">
        <v>45966</v>
      </c>
      <c r="G4339" s="2">
        <v>37336</v>
      </c>
      <c r="H4339" s="4">
        <v>42878</v>
      </c>
      <c r="I4339" s="4">
        <v>12325</v>
      </c>
      <c r="J4339" s="4">
        <f>Table1[[#This Row],[Basic Salary]]+Table1[[#This Row],[Bonus]]</f>
        <v>55203</v>
      </c>
      <c r="K4339">
        <v>100</v>
      </c>
      <c r="L4339">
        <v>94</v>
      </c>
      <c r="M4339" t="s">
        <v>37</v>
      </c>
      <c r="N4339">
        <v>110</v>
      </c>
    </row>
    <row r="4340" spans="1:14" x14ac:dyDescent="0.35">
      <c r="A4340" t="s">
        <v>319</v>
      </c>
      <c r="B4340" t="s">
        <v>39</v>
      </c>
      <c r="C4340" t="s">
        <v>21</v>
      </c>
      <c r="D4340" t="s">
        <v>16</v>
      </c>
      <c r="E4340" t="s">
        <v>17</v>
      </c>
      <c r="F4340" s="2">
        <v>42043</v>
      </c>
      <c r="G4340" s="2">
        <v>40736</v>
      </c>
      <c r="H4340" s="4">
        <v>47463</v>
      </c>
      <c r="I4340" s="4">
        <v>7709</v>
      </c>
      <c r="J4340" s="4">
        <f>Table1[[#This Row],[Basic Salary]]+Table1[[#This Row],[Bonus]]</f>
        <v>55172</v>
      </c>
      <c r="K4340">
        <v>91</v>
      </c>
      <c r="L4340">
        <v>94</v>
      </c>
      <c r="M4340" t="s">
        <v>27</v>
      </c>
      <c r="N4340">
        <v>111</v>
      </c>
    </row>
    <row r="4341" spans="1:14" x14ac:dyDescent="0.35">
      <c r="A4341" t="s">
        <v>3833</v>
      </c>
      <c r="B4341" t="s">
        <v>29</v>
      </c>
      <c r="C4341" t="s">
        <v>21</v>
      </c>
      <c r="D4341" t="s">
        <v>40</v>
      </c>
      <c r="E4341" t="s">
        <v>22</v>
      </c>
      <c r="F4341" s="2">
        <v>44770</v>
      </c>
      <c r="G4341" s="2">
        <v>34768</v>
      </c>
      <c r="H4341" s="4">
        <v>26952</v>
      </c>
      <c r="I4341" s="4">
        <v>28219</v>
      </c>
      <c r="J4341" s="4">
        <f>Table1[[#This Row],[Basic Salary]]+Table1[[#This Row],[Bonus]]</f>
        <v>55171</v>
      </c>
      <c r="K4341">
        <v>78</v>
      </c>
      <c r="L4341">
        <v>72</v>
      </c>
      <c r="M4341" t="s">
        <v>23</v>
      </c>
      <c r="N4341">
        <v>110</v>
      </c>
    </row>
    <row r="4342" spans="1:14" x14ac:dyDescent="0.35">
      <c r="A4342" t="s">
        <v>3874</v>
      </c>
      <c r="B4342" t="s">
        <v>20</v>
      </c>
      <c r="C4342" t="s">
        <v>21</v>
      </c>
      <c r="D4342" t="s">
        <v>40</v>
      </c>
      <c r="E4342" t="s">
        <v>30</v>
      </c>
      <c r="F4342" s="2">
        <v>43872</v>
      </c>
      <c r="G4342" s="2">
        <v>40941</v>
      </c>
      <c r="H4342" s="4">
        <v>38074</v>
      </c>
      <c r="I4342" s="4">
        <v>17080</v>
      </c>
      <c r="J4342" s="4">
        <f>Table1[[#This Row],[Basic Salary]]+Table1[[#This Row],[Bonus]]</f>
        <v>55154</v>
      </c>
      <c r="K4342">
        <v>68</v>
      </c>
      <c r="L4342">
        <v>43</v>
      </c>
      <c r="M4342" t="s">
        <v>37</v>
      </c>
      <c r="N4342">
        <v>111</v>
      </c>
    </row>
    <row r="4343" spans="1:14" x14ac:dyDescent="0.35">
      <c r="A4343" t="s">
        <v>3303</v>
      </c>
      <c r="B4343" t="s">
        <v>60</v>
      </c>
      <c r="C4343" t="s">
        <v>21</v>
      </c>
      <c r="D4343" t="s">
        <v>16</v>
      </c>
      <c r="E4343" t="s">
        <v>17</v>
      </c>
      <c r="F4343" s="2">
        <v>42130</v>
      </c>
      <c r="G4343" s="2">
        <v>41033</v>
      </c>
      <c r="H4343" s="4">
        <v>31532</v>
      </c>
      <c r="I4343" s="4">
        <v>23599</v>
      </c>
      <c r="J4343" s="4">
        <f>Table1[[#This Row],[Basic Salary]]+Table1[[#This Row],[Bonus]]</f>
        <v>55131</v>
      </c>
      <c r="K4343">
        <v>78</v>
      </c>
      <c r="L4343">
        <v>40</v>
      </c>
      <c r="M4343" t="s">
        <v>23</v>
      </c>
      <c r="N4343">
        <v>103</v>
      </c>
    </row>
    <row r="4344" spans="1:14" x14ac:dyDescent="0.35">
      <c r="A4344" t="s">
        <v>4125</v>
      </c>
      <c r="B4344" t="s">
        <v>29</v>
      </c>
      <c r="C4344" t="s">
        <v>21</v>
      </c>
      <c r="D4344" t="s">
        <v>33</v>
      </c>
      <c r="E4344" t="s">
        <v>65</v>
      </c>
      <c r="F4344" s="2">
        <v>42621</v>
      </c>
      <c r="G4344" s="2">
        <v>29805</v>
      </c>
      <c r="H4344" s="4">
        <v>37301</v>
      </c>
      <c r="I4344" s="4">
        <v>17802</v>
      </c>
      <c r="J4344" s="4">
        <f>Table1[[#This Row],[Basic Salary]]+Table1[[#This Row],[Bonus]]</f>
        <v>55103</v>
      </c>
      <c r="K4344">
        <v>81</v>
      </c>
      <c r="L4344">
        <v>67</v>
      </c>
      <c r="M4344" t="s">
        <v>27</v>
      </c>
      <c r="N4344">
        <v>107</v>
      </c>
    </row>
    <row r="4345" spans="1:14" x14ac:dyDescent="0.35">
      <c r="A4345" t="s">
        <v>92</v>
      </c>
      <c r="B4345" t="s">
        <v>93</v>
      </c>
      <c r="C4345" t="s">
        <v>21</v>
      </c>
      <c r="D4345" t="s">
        <v>25</v>
      </c>
      <c r="E4345" t="s">
        <v>17</v>
      </c>
      <c r="F4345" s="2">
        <v>43027</v>
      </c>
      <c r="G4345" s="2">
        <v>40148</v>
      </c>
      <c r="H4345" s="4">
        <v>38473</v>
      </c>
      <c r="I4345" s="4">
        <v>16589</v>
      </c>
      <c r="J4345" s="4">
        <f>Table1[[#This Row],[Basic Salary]]+Table1[[#This Row],[Bonus]]</f>
        <v>55062</v>
      </c>
      <c r="K4345">
        <v>95</v>
      </c>
      <c r="L4345">
        <v>96</v>
      </c>
      <c r="M4345" t="s">
        <v>34</v>
      </c>
      <c r="N4345">
        <v>114</v>
      </c>
    </row>
    <row r="4346" spans="1:14" x14ac:dyDescent="0.35">
      <c r="A4346" t="s">
        <v>5048</v>
      </c>
      <c r="B4346" t="s">
        <v>60</v>
      </c>
      <c r="C4346" t="s">
        <v>21</v>
      </c>
      <c r="D4346" t="s">
        <v>25</v>
      </c>
      <c r="E4346" t="s">
        <v>26</v>
      </c>
      <c r="F4346" s="2">
        <v>44582</v>
      </c>
      <c r="G4346" s="2">
        <v>30742</v>
      </c>
      <c r="H4346" s="4">
        <v>29983</v>
      </c>
      <c r="I4346" s="4">
        <v>24995</v>
      </c>
      <c r="J4346" s="4">
        <f>Table1[[#This Row],[Basic Salary]]+Table1[[#This Row],[Bonus]]</f>
        <v>54978</v>
      </c>
      <c r="K4346">
        <v>61</v>
      </c>
      <c r="L4346">
        <v>76</v>
      </c>
      <c r="M4346" t="s">
        <v>23</v>
      </c>
      <c r="N4346">
        <v>106</v>
      </c>
    </row>
    <row r="4347" spans="1:14" x14ac:dyDescent="0.35">
      <c r="A4347" t="s">
        <v>1254</v>
      </c>
      <c r="B4347" t="s">
        <v>75</v>
      </c>
      <c r="C4347" t="s">
        <v>15</v>
      </c>
      <c r="D4347" t="s">
        <v>16</v>
      </c>
      <c r="E4347" t="s">
        <v>22</v>
      </c>
      <c r="F4347" s="2">
        <v>43111</v>
      </c>
      <c r="G4347" s="2">
        <v>39868</v>
      </c>
      <c r="H4347" s="4">
        <v>39031</v>
      </c>
      <c r="I4347" s="4">
        <v>15927</v>
      </c>
      <c r="J4347" s="4">
        <f>Table1[[#This Row],[Basic Salary]]+Table1[[#This Row],[Bonus]]</f>
        <v>54958</v>
      </c>
      <c r="K4347">
        <v>98</v>
      </c>
      <c r="L4347">
        <v>46</v>
      </c>
      <c r="M4347" t="s">
        <v>34</v>
      </c>
      <c r="N4347">
        <v>110</v>
      </c>
    </row>
    <row r="4348" spans="1:14" x14ac:dyDescent="0.35">
      <c r="A4348" t="s">
        <v>4177</v>
      </c>
      <c r="B4348" t="s">
        <v>129</v>
      </c>
      <c r="C4348" t="s">
        <v>15</v>
      </c>
      <c r="D4348" t="s">
        <v>33</v>
      </c>
      <c r="E4348" t="s">
        <v>65</v>
      </c>
      <c r="F4348" s="2">
        <v>42989</v>
      </c>
      <c r="G4348" s="2">
        <v>38722</v>
      </c>
      <c r="H4348" s="4">
        <v>38029</v>
      </c>
      <c r="I4348" s="4">
        <v>16921</v>
      </c>
      <c r="J4348" s="4">
        <f>Table1[[#This Row],[Basic Salary]]+Table1[[#This Row],[Bonus]]</f>
        <v>54950</v>
      </c>
      <c r="K4348">
        <v>69</v>
      </c>
      <c r="L4348">
        <v>53</v>
      </c>
      <c r="M4348" t="s">
        <v>53</v>
      </c>
      <c r="N4348">
        <v>107</v>
      </c>
    </row>
    <row r="4349" spans="1:14" x14ac:dyDescent="0.35">
      <c r="A4349" t="s">
        <v>4068</v>
      </c>
      <c r="B4349" t="s">
        <v>95</v>
      </c>
      <c r="C4349" t="s">
        <v>21</v>
      </c>
      <c r="D4349" t="s">
        <v>43</v>
      </c>
      <c r="E4349" t="s">
        <v>26</v>
      </c>
      <c r="F4349" s="2">
        <v>45168</v>
      </c>
      <c r="G4349" s="2">
        <v>29840</v>
      </c>
      <c r="H4349" s="4">
        <v>42223</v>
      </c>
      <c r="I4349" s="4">
        <v>12686</v>
      </c>
      <c r="J4349" s="4">
        <f>Table1[[#This Row],[Basic Salary]]+Table1[[#This Row],[Bonus]]</f>
        <v>54909</v>
      </c>
      <c r="K4349">
        <v>73</v>
      </c>
      <c r="L4349">
        <v>44</v>
      </c>
      <c r="M4349" t="s">
        <v>34</v>
      </c>
      <c r="N4349">
        <v>111</v>
      </c>
    </row>
    <row r="4350" spans="1:14" x14ac:dyDescent="0.35">
      <c r="A4350" t="s">
        <v>4099</v>
      </c>
      <c r="B4350" t="s">
        <v>77</v>
      </c>
      <c r="C4350" t="s">
        <v>15</v>
      </c>
      <c r="D4350" t="s">
        <v>43</v>
      </c>
      <c r="E4350" t="s">
        <v>51</v>
      </c>
      <c r="F4350" s="2">
        <v>45423</v>
      </c>
      <c r="G4350" s="2">
        <v>37808</v>
      </c>
      <c r="H4350" s="4">
        <v>45868</v>
      </c>
      <c r="I4350" s="4">
        <v>9019</v>
      </c>
      <c r="J4350" s="4">
        <f>Table1[[#This Row],[Basic Salary]]+Table1[[#This Row],[Bonus]]</f>
        <v>54887</v>
      </c>
      <c r="K4350">
        <v>80</v>
      </c>
      <c r="L4350">
        <v>76</v>
      </c>
      <c r="M4350" t="s">
        <v>34</v>
      </c>
      <c r="N4350">
        <v>101</v>
      </c>
    </row>
    <row r="4351" spans="1:14" x14ac:dyDescent="0.35">
      <c r="A4351" t="s">
        <v>3777</v>
      </c>
      <c r="B4351" t="s">
        <v>93</v>
      </c>
      <c r="C4351" t="s">
        <v>15</v>
      </c>
      <c r="D4351" t="s">
        <v>16</v>
      </c>
      <c r="E4351" t="s">
        <v>22</v>
      </c>
      <c r="F4351" s="2">
        <v>42922</v>
      </c>
      <c r="G4351" s="2">
        <v>39211</v>
      </c>
      <c r="H4351" s="4">
        <v>38928</v>
      </c>
      <c r="I4351" s="4">
        <v>15954</v>
      </c>
      <c r="J4351" s="4">
        <f>Table1[[#This Row],[Basic Salary]]+Table1[[#This Row],[Bonus]]</f>
        <v>54882</v>
      </c>
      <c r="K4351">
        <v>79</v>
      </c>
      <c r="L4351">
        <v>73</v>
      </c>
      <c r="M4351" t="s">
        <v>53</v>
      </c>
      <c r="N4351">
        <v>110</v>
      </c>
    </row>
    <row r="4352" spans="1:14" x14ac:dyDescent="0.35">
      <c r="A4352" t="s">
        <v>292</v>
      </c>
      <c r="B4352" t="s">
        <v>75</v>
      </c>
      <c r="C4352" t="s">
        <v>21</v>
      </c>
      <c r="D4352" t="s">
        <v>33</v>
      </c>
      <c r="E4352" t="s">
        <v>22</v>
      </c>
      <c r="F4352" s="2">
        <v>43626</v>
      </c>
      <c r="G4352" s="2">
        <v>33390</v>
      </c>
      <c r="H4352" s="4">
        <v>25395</v>
      </c>
      <c r="I4352" s="4">
        <v>29438</v>
      </c>
      <c r="J4352" s="4">
        <f>Table1[[#This Row],[Basic Salary]]+Table1[[#This Row],[Bonus]]</f>
        <v>54833</v>
      </c>
      <c r="K4352">
        <v>73</v>
      </c>
      <c r="L4352">
        <v>77</v>
      </c>
      <c r="M4352" t="s">
        <v>53</v>
      </c>
      <c r="N4352">
        <v>102</v>
      </c>
    </row>
    <row r="4353" spans="1:14" x14ac:dyDescent="0.35">
      <c r="A4353" t="s">
        <v>2934</v>
      </c>
      <c r="B4353" t="s">
        <v>20</v>
      </c>
      <c r="C4353" t="s">
        <v>15</v>
      </c>
      <c r="D4353" t="s">
        <v>46</v>
      </c>
      <c r="E4353" t="s">
        <v>65</v>
      </c>
      <c r="F4353" s="2">
        <v>44939</v>
      </c>
      <c r="G4353" s="2">
        <v>33786</v>
      </c>
      <c r="H4353" s="4">
        <v>43456</v>
      </c>
      <c r="I4353" s="4">
        <v>11339</v>
      </c>
      <c r="J4353" s="4">
        <f>Table1[[#This Row],[Basic Salary]]+Table1[[#This Row],[Bonus]]</f>
        <v>54795</v>
      </c>
      <c r="K4353">
        <v>78</v>
      </c>
      <c r="L4353">
        <v>83</v>
      </c>
      <c r="M4353" t="s">
        <v>31</v>
      </c>
      <c r="N4353">
        <v>116</v>
      </c>
    </row>
    <row r="4354" spans="1:14" x14ac:dyDescent="0.35">
      <c r="A4354" t="s">
        <v>682</v>
      </c>
      <c r="B4354" t="s">
        <v>29</v>
      </c>
      <c r="C4354" t="s">
        <v>15</v>
      </c>
      <c r="D4354" t="s">
        <v>33</v>
      </c>
      <c r="E4354" t="s">
        <v>30</v>
      </c>
      <c r="F4354" s="2">
        <v>44356</v>
      </c>
      <c r="G4354" s="2">
        <v>33232</v>
      </c>
      <c r="H4354" s="4">
        <v>47449</v>
      </c>
      <c r="I4354" s="4">
        <v>7334</v>
      </c>
      <c r="J4354" s="4">
        <f>Table1[[#This Row],[Basic Salary]]+Table1[[#This Row],[Bonus]]</f>
        <v>54783</v>
      </c>
      <c r="K4354">
        <v>79</v>
      </c>
      <c r="L4354">
        <v>79</v>
      </c>
      <c r="M4354" t="s">
        <v>31</v>
      </c>
      <c r="N4354">
        <v>118</v>
      </c>
    </row>
    <row r="4355" spans="1:14" x14ac:dyDescent="0.35">
      <c r="A4355" t="s">
        <v>1822</v>
      </c>
      <c r="B4355" t="s">
        <v>50</v>
      </c>
      <c r="C4355" t="s">
        <v>21</v>
      </c>
      <c r="D4355" t="s">
        <v>40</v>
      </c>
      <c r="E4355" t="s">
        <v>65</v>
      </c>
      <c r="F4355" s="2">
        <v>43769</v>
      </c>
      <c r="G4355" s="2">
        <v>38435</v>
      </c>
      <c r="H4355" s="4">
        <v>27153</v>
      </c>
      <c r="I4355" s="4">
        <v>27601</v>
      </c>
      <c r="J4355" s="4">
        <f>Table1[[#This Row],[Basic Salary]]+Table1[[#This Row],[Bonus]]</f>
        <v>54754</v>
      </c>
      <c r="K4355">
        <v>64</v>
      </c>
      <c r="L4355">
        <v>46</v>
      </c>
      <c r="M4355" t="s">
        <v>23</v>
      </c>
      <c r="N4355">
        <v>105</v>
      </c>
    </row>
    <row r="4356" spans="1:14" x14ac:dyDescent="0.35">
      <c r="A4356" t="s">
        <v>1108</v>
      </c>
      <c r="B4356" t="s">
        <v>85</v>
      </c>
      <c r="C4356" t="s">
        <v>15</v>
      </c>
      <c r="D4356" t="s">
        <v>25</v>
      </c>
      <c r="E4356" t="s">
        <v>30</v>
      </c>
      <c r="F4356" s="2">
        <v>43750</v>
      </c>
      <c r="G4356" s="2">
        <v>37072</v>
      </c>
      <c r="H4356" s="4">
        <v>33041</v>
      </c>
      <c r="I4356" s="4">
        <v>21707</v>
      </c>
      <c r="J4356" s="4">
        <f>Table1[[#This Row],[Basic Salary]]+Table1[[#This Row],[Bonus]]</f>
        <v>54748</v>
      </c>
      <c r="K4356">
        <v>87</v>
      </c>
      <c r="L4356">
        <v>81</v>
      </c>
      <c r="M4356" t="s">
        <v>53</v>
      </c>
      <c r="N4356">
        <v>110</v>
      </c>
    </row>
    <row r="4357" spans="1:14" x14ac:dyDescent="0.35">
      <c r="A4357" t="s">
        <v>1445</v>
      </c>
      <c r="B4357" t="s">
        <v>77</v>
      </c>
      <c r="C4357" t="s">
        <v>21</v>
      </c>
      <c r="D4357" t="s">
        <v>16</v>
      </c>
      <c r="E4357" t="s">
        <v>30</v>
      </c>
      <c r="F4357" s="2">
        <v>44634</v>
      </c>
      <c r="G4357" s="2">
        <v>40586</v>
      </c>
      <c r="H4357" s="4">
        <v>34708</v>
      </c>
      <c r="I4357" s="4">
        <v>20015</v>
      </c>
      <c r="J4357" s="4">
        <f>Table1[[#This Row],[Basic Salary]]+Table1[[#This Row],[Bonus]]</f>
        <v>54723</v>
      </c>
      <c r="K4357">
        <v>91</v>
      </c>
      <c r="L4357">
        <v>88</v>
      </c>
      <c r="M4357" t="s">
        <v>37</v>
      </c>
      <c r="N4357">
        <v>109</v>
      </c>
    </row>
    <row r="4358" spans="1:14" x14ac:dyDescent="0.35">
      <c r="A4358" t="s">
        <v>965</v>
      </c>
      <c r="B4358" t="s">
        <v>60</v>
      </c>
      <c r="C4358" t="s">
        <v>21</v>
      </c>
      <c r="D4358" t="s">
        <v>43</v>
      </c>
      <c r="E4358" t="s">
        <v>30</v>
      </c>
      <c r="F4358" s="2">
        <v>43719</v>
      </c>
      <c r="G4358" s="2">
        <v>34605</v>
      </c>
      <c r="H4358" s="4">
        <v>46270</v>
      </c>
      <c r="I4358" s="4">
        <v>8435</v>
      </c>
      <c r="J4358" s="4">
        <f>Table1[[#This Row],[Basic Salary]]+Table1[[#This Row],[Bonus]]</f>
        <v>54705</v>
      </c>
      <c r="K4358">
        <v>89</v>
      </c>
      <c r="L4358">
        <v>96</v>
      </c>
      <c r="M4358" t="s">
        <v>34</v>
      </c>
      <c r="N4358">
        <v>102</v>
      </c>
    </row>
    <row r="4359" spans="1:14" x14ac:dyDescent="0.35">
      <c r="A4359" t="s">
        <v>259</v>
      </c>
      <c r="B4359" t="s">
        <v>89</v>
      </c>
      <c r="C4359" t="s">
        <v>21</v>
      </c>
      <c r="D4359" t="s">
        <v>40</v>
      </c>
      <c r="E4359" t="s">
        <v>30</v>
      </c>
      <c r="F4359" s="2">
        <v>44042</v>
      </c>
      <c r="G4359" s="2">
        <v>29600</v>
      </c>
      <c r="H4359" s="4">
        <v>36802</v>
      </c>
      <c r="I4359" s="4">
        <v>17885</v>
      </c>
      <c r="J4359" s="4">
        <f>Table1[[#This Row],[Basic Salary]]+Table1[[#This Row],[Bonus]]</f>
        <v>54687</v>
      </c>
      <c r="K4359">
        <v>92</v>
      </c>
      <c r="L4359">
        <v>69</v>
      </c>
      <c r="M4359" t="s">
        <v>37</v>
      </c>
      <c r="N4359">
        <v>107</v>
      </c>
    </row>
    <row r="4360" spans="1:14" x14ac:dyDescent="0.35">
      <c r="A4360" t="s">
        <v>2736</v>
      </c>
      <c r="B4360" t="s">
        <v>69</v>
      </c>
      <c r="C4360" t="s">
        <v>15</v>
      </c>
      <c r="D4360" t="s">
        <v>43</v>
      </c>
      <c r="E4360" t="s">
        <v>22</v>
      </c>
      <c r="F4360" s="2">
        <v>45532</v>
      </c>
      <c r="G4360" s="2">
        <v>31769</v>
      </c>
      <c r="H4360" s="4">
        <v>27214</v>
      </c>
      <c r="I4360" s="4">
        <v>27454</v>
      </c>
      <c r="J4360" s="4">
        <f>Table1[[#This Row],[Basic Salary]]+Table1[[#This Row],[Bonus]]</f>
        <v>54668</v>
      </c>
      <c r="K4360">
        <v>90</v>
      </c>
      <c r="L4360">
        <v>65</v>
      </c>
      <c r="M4360" t="s">
        <v>53</v>
      </c>
      <c r="N4360">
        <v>105</v>
      </c>
    </row>
    <row r="4361" spans="1:14" x14ac:dyDescent="0.35">
      <c r="A4361" t="s">
        <v>3079</v>
      </c>
      <c r="B4361" t="s">
        <v>62</v>
      </c>
      <c r="C4361" t="s">
        <v>21</v>
      </c>
      <c r="D4361" t="s">
        <v>46</v>
      </c>
      <c r="E4361" t="s">
        <v>22</v>
      </c>
      <c r="F4361" s="2">
        <v>44738</v>
      </c>
      <c r="G4361" s="2">
        <v>30377</v>
      </c>
      <c r="H4361" s="4">
        <v>28560</v>
      </c>
      <c r="I4361" s="4">
        <v>26069</v>
      </c>
      <c r="J4361" s="4">
        <f>Table1[[#This Row],[Basic Salary]]+Table1[[#This Row],[Bonus]]</f>
        <v>54629</v>
      </c>
      <c r="K4361">
        <v>72</v>
      </c>
      <c r="L4361">
        <v>60</v>
      </c>
      <c r="M4361" t="s">
        <v>27</v>
      </c>
      <c r="N4361">
        <v>111</v>
      </c>
    </row>
    <row r="4362" spans="1:14" x14ac:dyDescent="0.35">
      <c r="A4362" t="s">
        <v>2677</v>
      </c>
      <c r="B4362" t="s">
        <v>48</v>
      </c>
      <c r="C4362" t="s">
        <v>15</v>
      </c>
      <c r="D4362" t="s">
        <v>16</v>
      </c>
      <c r="E4362" t="s">
        <v>65</v>
      </c>
      <c r="F4362" s="2">
        <v>42981</v>
      </c>
      <c r="G4362" s="2">
        <v>40460</v>
      </c>
      <c r="H4362" s="4">
        <v>48902</v>
      </c>
      <c r="I4362" s="4">
        <v>5710</v>
      </c>
      <c r="J4362" s="4">
        <f>Table1[[#This Row],[Basic Salary]]+Table1[[#This Row],[Bonus]]</f>
        <v>54612</v>
      </c>
      <c r="K4362">
        <v>96</v>
      </c>
      <c r="L4362">
        <v>46</v>
      </c>
      <c r="M4362" t="s">
        <v>31</v>
      </c>
      <c r="N4362">
        <v>101</v>
      </c>
    </row>
    <row r="4363" spans="1:14" x14ac:dyDescent="0.35">
      <c r="A4363" t="s">
        <v>4982</v>
      </c>
      <c r="B4363" t="s">
        <v>87</v>
      </c>
      <c r="C4363" t="s">
        <v>21</v>
      </c>
      <c r="D4363" t="s">
        <v>46</v>
      </c>
      <c r="E4363" t="s">
        <v>26</v>
      </c>
      <c r="F4363" s="2">
        <v>44861</v>
      </c>
      <c r="G4363" s="2">
        <v>36978</v>
      </c>
      <c r="H4363" s="4">
        <v>32191</v>
      </c>
      <c r="I4363" s="4">
        <v>22416</v>
      </c>
      <c r="J4363" s="4">
        <f>Table1[[#This Row],[Basic Salary]]+Table1[[#This Row],[Bonus]]</f>
        <v>54607</v>
      </c>
      <c r="K4363">
        <v>80</v>
      </c>
      <c r="L4363">
        <v>76</v>
      </c>
      <c r="M4363" t="s">
        <v>31</v>
      </c>
      <c r="N4363">
        <v>106</v>
      </c>
    </row>
    <row r="4364" spans="1:14" x14ac:dyDescent="0.35">
      <c r="A4364" t="s">
        <v>3365</v>
      </c>
      <c r="B4364" t="s">
        <v>87</v>
      </c>
      <c r="C4364" t="s">
        <v>21</v>
      </c>
      <c r="D4364" t="s">
        <v>33</v>
      </c>
      <c r="E4364" t="s">
        <v>26</v>
      </c>
      <c r="F4364" s="2">
        <v>44590</v>
      </c>
      <c r="G4364" s="2">
        <v>38841</v>
      </c>
      <c r="H4364" s="4">
        <v>40962</v>
      </c>
      <c r="I4364" s="4">
        <v>13636</v>
      </c>
      <c r="J4364" s="4">
        <f>Table1[[#This Row],[Basic Salary]]+Table1[[#This Row],[Bonus]]</f>
        <v>54598</v>
      </c>
      <c r="K4364">
        <v>67</v>
      </c>
      <c r="L4364">
        <v>78</v>
      </c>
      <c r="M4364" t="s">
        <v>34</v>
      </c>
      <c r="N4364">
        <v>108</v>
      </c>
    </row>
    <row r="4365" spans="1:14" x14ac:dyDescent="0.35">
      <c r="A4365" t="s">
        <v>1020</v>
      </c>
      <c r="B4365" t="s">
        <v>57</v>
      </c>
      <c r="C4365" t="s">
        <v>21</v>
      </c>
      <c r="D4365" t="s">
        <v>25</v>
      </c>
      <c r="E4365" t="s">
        <v>26</v>
      </c>
      <c r="F4365" s="2">
        <v>44584</v>
      </c>
      <c r="G4365" s="2">
        <v>29320</v>
      </c>
      <c r="H4365" s="4">
        <v>33469</v>
      </c>
      <c r="I4365" s="4">
        <v>21110</v>
      </c>
      <c r="J4365" s="4">
        <f>Table1[[#This Row],[Basic Salary]]+Table1[[#This Row],[Bonus]]</f>
        <v>54579</v>
      </c>
      <c r="K4365">
        <v>64</v>
      </c>
      <c r="L4365">
        <v>52</v>
      </c>
      <c r="M4365" t="s">
        <v>53</v>
      </c>
      <c r="N4365">
        <v>105</v>
      </c>
    </row>
    <row r="4366" spans="1:14" x14ac:dyDescent="0.35">
      <c r="A4366" t="s">
        <v>1808</v>
      </c>
      <c r="B4366" t="s">
        <v>45</v>
      </c>
      <c r="C4366" t="s">
        <v>15</v>
      </c>
      <c r="D4366" t="s">
        <v>33</v>
      </c>
      <c r="E4366" t="s">
        <v>22</v>
      </c>
      <c r="F4366" s="2">
        <v>44806</v>
      </c>
      <c r="G4366" s="2">
        <v>35688</v>
      </c>
      <c r="H4366" s="4">
        <v>42427</v>
      </c>
      <c r="I4366" s="4">
        <v>12147</v>
      </c>
      <c r="J4366" s="4">
        <f>Table1[[#This Row],[Basic Salary]]+Table1[[#This Row],[Bonus]]</f>
        <v>54574</v>
      </c>
      <c r="K4366">
        <v>77</v>
      </c>
      <c r="L4366">
        <v>47</v>
      </c>
      <c r="M4366" t="s">
        <v>23</v>
      </c>
      <c r="N4366">
        <v>101</v>
      </c>
    </row>
    <row r="4367" spans="1:14" x14ac:dyDescent="0.35">
      <c r="A4367" t="s">
        <v>433</v>
      </c>
      <c r="B4367" t="s">
        <v>39</v>
      </c>
      <c r="C4367" t="s">
        <v>21</v>
      </c>
      <c r="D4367" t="s">
        <v>46</v>
      </c>
      <c r="E4367" t="s">
        <v>30</v>
      </c>
      <c r="F4367" s="2">
        <v>44133</v>
      </c>
      <c r="G4367" s="2">
        <v>36727</v>
      </c>
      <c r="H4367" s="4">
        <v>26620</v>
      </c>
      <c r="I4367" s="4">
        <v>27951</v>
      </c>
      <c r="J4367" s="4">
        <f>Table1[[#This Row],[Basic Salary]]+Table1[[#This Row],[Bonus]]</f>
        <v>54571</v>
      </c>
      <c r="K4367">
        <v>99</v>
      </c>
      <c r="L4367">
        <v>77</v>
      </c>
      <c r="M4367" t="s">
        <v>23</v>
      </c>
      <c r="N4367">
        <v>114</v>
      </c>
    </row>
    <row r="4368" spans="1:14" x14ac:dyDescent="0.35">
      <c r="A4368" t="s">
        <v>3015</v>
      </c>
      <c r="B4368" t="s">
        <v>42</v>
      </c>
      <c r="C4368" t="s">
        <v>21</v>
      </c>
      <c r="D4368" t="s">
        <v>40</v>
      </c>
      <c r="E4368" t="s">
        <v>22</v>
      </c>
      <c r="F4368" s="2">
        <v>44782</v>
      </c>
      <c r="G4368" s="2">
        <v>39747</v>
      </c>
      <c r="H4368" s="4">
        <v>39051</v>
      </c>
      <c r="I4368" s="4">
        <v>15508</v>
      </c>
      <c r="J4368" s="4">
        <f>Table1[[#This Row],[Basic Salary]]+Table1[[#This Row],[Bonus]]</f>
        <v>54559</v>
      </c>
      <c r="K4368">
        <v>61</v>
      </c>
      <c r="L4368">
        <v>66</v>
      </c>
      <c r="M4368" t="s">
        <v>37</v>
      </c>
      <c r="N4368">
        <v>119</v>
      </c>
    </row>
    <row r="4369" spans="1:14" x14ac:dyDescent="0.35">
      <c r="A4369" t="s">
        <v>4029</v>
      </c>
      <c r="B4369" t="s">
        <v>29</v>
      </c>
      <c r="C4369" t="s">
        <v>15</v>
      </c>
      <c r="D4369" t="s">
        <v>33</v>
      </c>
      <c r="E4369" t="s">
        <v>22</v>
      </c>
      <c r="F4369" s="2">
        <v>42470</v>
      </c>
      <c r="G4369" s="2">
        <v>38918</v>
      </c>
      <c r="H4369" s="4">
        <v>28541</v>
      </c>
      <c r="I4369" s="4">
        <v>25974</v>
      </c>
      <c r="J4369" s="4">
        <f>Table1[[#This Row],[Basic Salary]]+Table1[[#This Row],[Bonus]]</f>
        <v>54515</v>
      </c>
      <c r="K4369">
        <v>68</v>
      </c>
      <c r="L4369">
        <v>41</v>
      </c>
      <c r="M4369" t="s">
        <v>27</v>
      </c>
      <c r="N4369">
        <v>101</v>
      </c>
    </row>
    <row r="4370" spans="1:14" x14ac:dyDescent="0.35">
      <c r="A4370" t="s">
        <v>293</v>
      </c>
      <c r="B4370" t="s">
        <v>69</v>
      </c>
      <c r="C4370" t="s">
        <v>21</v>
      </c>
      <c r="D4370" t="s">
        <v>33</v>
      </c>
      <c r="E4370" t="s">
        <v>22</v>
      </c>
      <c r="F4370" s="2">
        <v>44221</v>
      </c>
      <c r="G4370" s="2">
        <v>30208</v>
      </c>
      <c r="H4370" s="4">
        <v>34046</v>
      </c>
      <c r="I4370" s="4">
        <v>20468</v>
      </c>
      <c r="J4370" s="4">
        <f>Table1[[#This Row],[Basic Salary]]+Table1[[#This Row],[Bonus]]</f>
        <v>54514</v>
      </c>
      <c r="K4370">
        <v>62</v>
      </c>
      <c r="L4370">
        <v>58</v>
      </c>
      <c r="M4370" t="s">
        <v>27</v>
      </c>
      <c r="N4370">
        <v>106</v>
      </c>
    </row>
    <row r="4371" spans="1:14" x14ac:dyDescent="0.35">
      <c r="A4371" t="s">
        <v>549</v>
      </c>
      <c r="B4371" t="s">
        <v>87</v>
      </c>
      <c r="C4371" t="s">
        <v>15</v>
      </c>
      <c r="D4371" t="s">
        <v>33</v>
      </c>
      <c r="E4371" t="s">
        <v>65</v>
      </c>
      <c r="F4371" s="2">
        <v>43834</v>
      </c>
      <c r="G4371" s="2">
        <v>40678</v>
      </c>
      <c r="H4371" s="4">
        <v>46206</v>
      </c>
      <c r="I4371" s="4">
        <v>8285</v>
      </c>
      <c r="J4371" s="4">
        <f>Table1[[#This Row],[Basic Salary]]+Table1[[#This Row],[Bonus]]</f>
        <v>54491</v>
      </c>
      <c r="K4371">
        <v>73</v>
      </c>
      <c r="L4371">
        <v>72</v>
      </c>
      <c r="M4371" t="s">
        <v>27</v>
      </c>
      <c r="N4371">
        <v>111</v>
      </c>
    </row>
    <row r="4372" spans="1:14" x14ac:dyDescent="0.35">
      <c r="A4372" t="s">
        <v>3960</v>
      </c>
      <c r="B4372" t="s">
        <v>20</v>
      </c>
      <c r="C4372" t="s">
        <v>15</v>
      </c>
      <c r="D4372" t="s">
        <v>40</v>
      </c>
      <c r="E4372" t="s">
        <v>65</v>
      </c>
      <c r="F4372" s="2">
        <v>45853</v>
      </c>
      <c r="G4372" s="2">
        <v>39049</v>
      </c>
      <c r="H4372" s="4">
        <v>41334</v>
      </c>
      <c r="I4372" s="4">
        <v>13103</v>
      </c>
      <c r="J4372" s="4">
        <f>Table1[[#This Row],[Basic Salary]]+Table1[[#This Row],[Bonus]]</f>
        <v>54437</v>
      </c>
      <c r="K4372">
        <v>84</v>
      </c>
      <c r="L4372">
        <v>69</v>
      </c>
      <c r="M4372" t="s">
        <v>18</v>
      </c>
      <c r="N4372">
        <v>111</v>
      </c>
    </row>
    <row r="4373" spans="1:14" x14ac:dyDescent="0.35">
      <c r="A4373" t="s">
        <v>2268</v>
      </c>
      <c r="B4373" t="s">
        <v>57</v>
      </c>
      <c r="C4373" t="s">
        <v>15</v>
      </c>
      <c r="D4373" t="s">
        <v>25</v>
      </c>
      <c r="E4373" t="s">
        <v>65</v>
      </c>
      <c r="F4373" s="2">
        <v>43302</v>
      </c>
      <c r="G4373" s="2">
        <v>39031</v>
      </c>
      <c r="H4373" s="4">
        <v>30256</v>
      </c>
      <c r="I4373" s="4">
        <v>24167</v>
      </c>
      <c r="J4373" s="4">
        <f>Table1[[#This Row],[Basic Salary]]+Table1[[#This Row],[Bonus]]</f>
        <v>54423</v>
      </c>
      <c r="K4373">
        <v>81</v>
      </c>
      <c r="L4373">
        <v>64</v>
      </c>
      <c r="M4373" t="s">
        <v>27</v>
      </c>
      <c r="N4373">
        <v>118</v>
      </c>
    </row>
    <row r="4374" spans="1:14" x14ac:dyDescent="0.35">
      <c r="A4374" t="s">
        <v>4189</v>
      </c>
      <c r="B4374" t="s">
        <v>39</v>
      </c>
      <c r="C4374" t="s">
        <v>15</v>
      </c>
      <c r="D4374" t="s">
        <v>81</v>
      </c>
      <c r="E4374" t="s">
        <v>65</v>
      </c>
      <c r="F4374" s="2">
        <v>44690</v>
      </c>
      <c r="G4374" s="2">
        <v>29924</v>
      </c>
      <c r="H4374" s="4">
        <v>46499</v>
      </c>
      <c r="I4374" s="4">
        <v>7892</v>
      </c>
      <c r="J4374" s="4">
        <f>Table1[[#This Row],[Basic Salary]]+Table1[[#This Row],[Bonus]]</f>
        <v>54391</v>
      </c>
      <c r="K4374">
        <v>74</v>
      </c>
      <c r="L4374">
        <v>47</v>
      </c>
      <c r="M4374" t="s">
        <v>53</v>
      </c>
      <c r="N4374">
        <v>114</v>
      </c>
    </row>
    <row r="4375" spans="1:14" x14ac:dyDescent="0.35">
      <c r="A4375" t="s">
        <v>4959</v>
      </c>
      <c r="B4375" t="s">
        <v>75</v>
      </c>
      <c r="C4375" t="s">
        <v>15</v>
      </c>
      <c r="D4375" t="s">
        <v>43</v>
      </c>
      <c r="E4375" t="s">
        <v>51</v>
      </c>
      <c r="F4375" s="2">
        <v>43591</v>
      </c>
      <c r="G4375" s="2">
        <v>40249</v>
      </c>
      <c r="H4375" s="4">
        <v>31381</v>
      </c>
      <c r="I4375" s="4">
        <v>23006</v>
      </c>
      <c r="J4375" s="4">
        <f>Table1[[#This Row],[Basic Salary]]+Table1[[#This Row],[Bonus]]</f>
        <v>54387</v>
      </c>
      <c r="K4375">
        <v>89</v>
      </c>
      <c r="L4375">
        <v>57</v>
      </c>
      <c r="M4375" t="s">
        <v>23</v>
      </c>
      <c r="N4375">
        <v>114</v>
      </c>
    </row>
    <row r="4376" spans="1:14" x14ac:dyDescent="0.35">
      <c r="A4376" t="s">
        <v>2637</v>
      </c>
      <c r="B4376" t="s">
        <v>50</v>
      </c>
      <c r="C4376" t="s">
        <v>21</v>
      </c>
      <c r="D4376" t="s">
        <v>33</v>
      </c>
      <c r="E4376" t="s">
        <v>30</v>
      </c>
      <c r="F4376" s="2">
        <v>44578</v>
      </c>
      <c r="G4376" s="2">
        <v>40581</v>
      </c>
      <c r="H4376" s="4">
        <v>27757</v>
      </c>
      <c r="I4376" s="4">
        <v>26629</v>
      </c>
      <c r="J4376" s="4">
        <f>Table1[[#This Row],[Basic Salary]]+Table1[[#This Row],[Bonus]]</f>
        <v>54386</v>
      </c>
      <c r="K4376">
        <v>88</v>
      </c>
      <c r="L4376">
        <v>74</v>
      </c>
      <c r="M4376" t="s">
        <v>23</v>
      </c>
      <c r="N4376">
        <v>101</v>
      </c>
    </row>
    <row r="4377" spans="1:14" x14ac:dyDescent="0.35">
      <c r="A4377" t="s">
        <v>3200</v>
      </c>
      <c r="B4377" t="s">
        <v>45</v>
      </c>
      <c r="C4377" t="s">
        <v>21</v>
      </c>
      <c r="D4377" t="s">
        <v>43</v>
      </c>
      <c r="E4377" t="s">
        <v>26</v>
      </c>
      <c r="F4377" s="2">
        <v>44697</v>
      </c>
      <c r="G4377" s="2">
        <v>37292</v>
      </c>
      <c r="H4377" s="4">
        <v>38349</v>
      </c>
      <c r="I4377" s="4">
        <v>16019</v>
      </c>
      <c r="J4377" s="4">
        <f>Table1[[#This Row],[Basic Salary]]+Table1[[#This Row],[Bonus]]</f>
        <v>54368</v>
      </c>
      <c r="K4377">
        <v>86</v>
      </c>
      <c r="L4377">
        <v>91</v>
      </c>
      <c r="M4377" t="s">
        <v>23</v>
      </c>
      <c r="N4377">
        <v>106</v>
      </c>
    </row>
    <row r="4378" spans="1:14" x14ac:dyDescent="0.35">
      <c r="A4378" t="s">
        <v>4305</v>
      </c>
      <c r="B4378" t="s">
        <v>62</v>
      </c>
      <c r="C4378" t="s">
        <v>21</v>
      </c>
      <c r="D4378" t="s">
        <v>46</v>
      </c>
      <c r="E4378" t="s">
        <v>22</v>
      </c>
      <c r="F4378" s="2">
        <v>42012</v>
      </c>
      <c r="G4378" s="2">
        <v>34102</v>
      </c>
      <c r="H4378" s="4">
        <v>26100</v>
      </c>
      <c r="I4378" s="4">
        <v>28263</v>
      </c>
      <c r="J4378" s="4">
        <f>Table1[[#This Row],[Basic Salary]]+Table1[[#This Row],[Bonus]]</f>
        <v>54363</v>
      </c>
      <c r="K4378">
        <v>62</v>
      </c>
      <c r="L4378">
        <v>53</v>
      </c>
      <c r="M4378" t="s">
        <v>34</v>
      </c>
      <c r="N4378">
        <v>106</v>
      </c>
    </row>
    <row r="4379" spans="1:14" x14ac:dyDescent="0.35">
      <c r="A4379" t="s">
        <v>1771</v>
      </c>
      <c r="B4379" t="s">
        <v>69</v>
      </c>
      <c r="C4379" t="s">
        <v>21</v>
      </c>
      <c r="D4379" t="s">
        <v>46</v>
      </c>
      <c r="E4379" t="s">
        <v>51</v>
      </c>
      <c r="F4379" s="2">
        <v>45560</v>
      </c>
      <c r="G4379" s="2">
        <v>40687</v>
      </c>
      <c r="H4379" s="4">
        <v>49112</v>
      </c>
      <c r="I4379" s="4">
        <v>5243</v>
      </c>
      <c r="J4379" s="4">
        <f>Table1[[#This Row],[Basic Salary]]+Table1[[#This Row],[Bonus]]</f>
        <v>54355</v>
      </c>
      <c r="K4379">
        <v>70</v>
      </c>
      <c r="L4379">
        <v>56</v>
      </c>
      <c r="M4379" t="s">
        <v>27</v>
      </c>
      <c r="N4379">
        <v>103</v>
      </c>
    </row>
    <row r="4380" spans="1:14" x14ac:dyDescent="0.35">
      <c r="A4380" t="s">
        <v>4835</v>
      </c>
      <c r="B4380" t="s">
        <v>48</v>
      </c>
      <c r="C4380" t="s">
        <v>15</v>
      </c>
      <c r="D4380" t="s">
        <v>40</v>
      </c>
      <c r="E4380" t="s">
        <v>26</v>
      </c>
      <c r="F4380" s="2">
        <v>45687</v>
      </c>
      <c r="G4380" s="2">
        <v>35427</v>
      </c>
      <c r="H4380" s="4">
        <v>35077</v>
      </c>
      <c r="I4380" s="4">
        <v>19273</v>
      </c>
      <c r="J4380" s="4">
        <f>Table1[[#This Row],[Basic Salary]]+Table1[[#This Row],[Bonus]]</f>
        <v>54350</v>
      </c>
      <c r="K4380">
        <v>86</v>
      </c>
      <c r="L4380">
        <v>49</v>
      </c>
      <c r="M4380" t="s">
        <v>23</v>
      </c>
      <c r="N4380">
        <v>113</v>
      </c>
    </row>
    <row r="4381" spans="1:14" x14ac:dyDescent="0.35">
      <c r="A4381" t="s">
        <v>3717</v>
      </c>
      <c r="B4381" t="s">
        <v>50</v>
      </c>
      <c r="C4381" t="s">
        <v>15</v>
      </c>
      <c r="D4381" t="s">
        <v>81</v>
      </c>
      <c r="E4381" t="s">
        <v>30</v>
      </c>
      <c r="F4381" s="2">
        <v>42131</v>
      </c>
      <c r="G4381" s="2">
        <v>34853</v>
      </c>
      <c r="H4381" s="4">
        <v>46401</v>
      </c>
      <c r="I4381" s="4">
        <v>7918</v>
      </c>
      <c r="J4381" s="4">
        <f>Table1[[#This Row],[Basic Salary]]+Table1[[#This Row],[Bonus]]</f>
        <v>54319</v>
      </c>
      <c r="K4381">
        <v>64</v>
      </c>
      <c r="L4381">
        <v>49</v>
      </c>
      <c r="M4381" t="s">
        <v>34</v>
      </c>
      <c r="N4381">
        <v>102</v>
      </c>
    </row>
    <row r="4382" spans="1:14" x14ac:dyDescent="0.35">
      <c r="A4382" t="s">
        <v>1781</v>
      </c>
      <c r="B4382" t="s">
        <v>39</v>
      </c>
      <c r="C4382" t="s">
        <v>21</v>
      </c>
      <c r="D4382" t="s">
        <v>25</v>
      </c>
      <c r="E4382" t="s">
        <v>51</v>
      </c>
      <c r="F4382" s="2">
        <v>44692</v>
      </c>
      <c r="G4382" s="2">
        <v>32502</v>
      </c>
      <c r="H4382" s="4">
        <v>26862</v>
      </c>
      <c r="I4382" s="4">
        <v>27448</v>
      </c>
      <c r="J4382" s="4">
        <f>Table1[[#This Row],[Basic Salary]]+Table1[[#This Row],[Bonus]]</f>
        <v>54310</v>
      </c>
      <c r="K4382">
        <v>87</v>
      </c>
      <c r="L4382">
        <v>45</v>
      </c>
      <c r="M4382" t="s">
        <v>31</v>
      </c>
      <c r="N4382">
        <v>108</v>
      </c>
    </row>
    <row r="4383" spans="1:14" x14ac:dyDescent="0.35">
      <c r="A4383" t="s">
        <v>4219</v>
      </c>
      <c r="B4383" t="s">
        <v>93</v>
      </c>
      <c r="C4383" t="s">
        <v>15</v>
      </c>
      <c r="D4383" t="s">
        <v>81</v>
      </c>
      <c r="E4383" t="s">
        <v>17</v>
      </c>
      <c r="F4383" s="2">
        <v>45599</v>
      </c>
      <c r="G4383" s="2">
        <v>31403</v>
      </c>
      <c r="H4383" s="4">
        <v>37041</v>
      </c>
      <c r="I4383" s="4">
        <v>17268</v>
      </c>
      <c r="J4383" s="4">
        <f>Table1[[#This Row],[Basic Salary]]+Table1[[#This Row],[Bonus]]</f>
        <v>54309</v>
      </c>
      <c r="K4383">
        <v>85</v>
      </c>
      <c r="L4383">
        <v>84</v>
      </c>
      <c r="M4383" t="s">
        <v>37</v>
      </c>
      <c r="N4383">
        <v>109</v>
      </c>
    </row>
    <row r="4384" spans="1:14" x14ac:dyDescent="0.35">
      <c r="A4384" t="s">
        <v>456</v>
      </c>
      <c r="B4384" t="s">
        <v>71</v>
      </c>
      <c r="C4384" t="s">
        <v>21</v>
      </c>
      <c r="D4384" t="s">
        <v>43</v>
      </c>
      <c r="E4384" t="s">
        <v>30</v>
      </c>
      <c r="F4384" s="2">
        <v>43697</v>
      </c>
      <c r="G4384" s="2">
        <v>30106</v>
      </c>
      <c r="H4384" s="4">
        <v>44762</v>
      </c>
      <c r="I4384" s="4">
        <v>9501</v>
      </c>
      <c r="J4384" s="4">
        <f>Table1[[#This Row],[Basic Salary]]+Table1[[#This Row],[Bonus]]</f>
        <v>54263</v>
      </c>
      <c r="K4384">
        <v>72</v>
      </c>
      <c r="L4384">
        <v>61</v>
      </c>
      <c r="M4384" t="s">
        <v>27</v>
      </c>
      <c r="N4384">
        <v>119</v>
      </c>
    </row>
    <row r="4385" spans="1:14" x14ac:dyDescent="0.35">
      <c r="A4385" t="s">
        <v>4901</v>
      </c>
      <c r="B4385" t="s">
        <v>42</v>
      </c>
      <c r="C4385" t="s">
        <v>15</v>
      </c>
      <c r="D4385" t="s">
        <v>16</v>
      </c>
      <c r="E4385" t="s">
        <v>26</v>
      </c>
      <c r="F4385" s="2">
        <v>45174</v>
      </c>
      <c r="G4385" s="2">
        <v>32469</v>
      </c>
      <c r="H4385" s="4">
        <v>45689</v>
      </c>
      <c r="I4385" s="4">
        <v>8571</v>
      </c>
      <c r="J4385" s="4">
        <f>Table1[[#This Row],[Basic Salary]]+Table1[[#This Row],[Bonus]]</f>
        <v>54260</v>
      </c>
      <c r="K4385">
        <v>86</v>
      </c>
      <c r="L4385">
        <v>65</v>
      </c>
      <c r="M4385" t="s">
        <v>31</v>
      </c>
      <c r="N4385">
        <v>113</v>
      </c>
    </row>
    <row r="4386" spans="1:14" x14ac:dyDescent="0.35">
      <c r="A4386" t="s">
        <v>1119</v>
      </c>
      <c r="B4386" t="s">
        <v>50</v>
      </c>
      <c r="C4386" t="s">
        <v>21</v>
      </c>
      <c r="D4386" t="s">
        <v>40</v>
      </c>
      <c r="E4386" t="s">
        <v>51</v>
      </c>
      <c r="F4386" s="2">
        <v>43117</v>
      </c>
      <c r="G4386" s="2">
        <v>32611</v>
      </c>
      <c r="H4386" s="4">
        <v>49125</v>
      </c>
      <c r="I4386" s="4">
        <v>5117</v>
      </c>
      <c r="J4386" s="4">
        <f>Table1[[#This Row],[Basic Salary]]+Table1[[#This Row],[Bonus]]</f>
        <v>54242</v>
      </c>
      <c r="K4386">
        <v>70</v>
      </c>
      <c r="L4386">
        <v>76</v>
      </c>
      <c r="M4386" t="s">
        <v>37</v>
      </c>
      <c r="N4386">
        <v>119</v>
      </c>
    </row>
    <row r="4387" spans="1:14" x14ac:dyDescent="0.35">
      <c r="A4387" t="s">
        <v>4684</v>
      </c>
      <c r="B4387" t="s">
        <v>93</v>
      </c>
      <c r="C4387" t="s">
        <v>21</v>
      </c>
      <c r="D4387" t="s">
        <v>81</v>
      </c>
      <c r="E4387" t="s">
        <v>65</v>
      </c>
      <c r="F4387" s="2">
        <v>45045</v>
      </c>
      <c r="G4387" s="2">
        <v>30421</v>
      </c>
      <c r="H4387" s="4">
        <v>35385</v>
      </c>
      <c r="I4387" s="4">
        <v>18851</v>
      </c>
      <c r="J4387" s="4">
        <f>Table1[[#This Row],[Basic Salary]]+Table1[[#This Row],[Bonus]]</f>
        <v>54236</v>
      </c>
      <c r="K4387">
        <v>92</v>
      </c>
      <c r="L4387">
        <v>56</v>
      </c>
      <c r="M4387" t="s">
        <v>27</v>
      </c>
      <c r="N4387">
        <v>102</v>
      </c>
    </row>
    <row r="4388" spans="1:14" x14ac:dyDescent="0.35">
      <c r="A4388" t="s">
        <v>2420</v>
      </c>
      <c r="B4388" t="s">
        <v>69</v>
      </c>
      <c r="C4388" t="s">
        <v>15</v>
      </c>
      <c r="D4388" t="s">
        <v>25</v>
      </c>
      <c r="E4388" t="s">
        <v>17</v>
      </c>
      <c r="F4388" s="2">
        <v>45509</v>
      </c>
      <c r="G4388" s="2">
        <v>29380</v>
      </c>
      <c r="H4388" s="4">
        <v>47042</v>
      </c>
      <c r="I4388" s="4">
        <v>7160</v>
      </c>
      <c r="J4388" s="4">
        <f>Table1[[#This Row],[Basic Salary]]+Table1[[#This Row],[Bonus]]</f>
        <v>54202</v>
      </c>
      <c r="K4388">
        <v>70</v>
      </c>
      <c r="L4388">
        <v>52</v>
      </c>
      <c r="M4388" t="s">
        <v>18</v>
      </c>
      <c r="N4388">
        <v>116</v>
      </c>
    </row>
    <row r="4389" spans="1:14" x14ac:dyDescent="0.35">
      <c r="A4389" t="s">
        <v>4770</v>
      </c>
      <c r="B4389" t="s">
        <v>77</v>
      </c>
      <c r="C4389" t="s">
        <v>15</v>
      </c>
      <c r="D4389" t="s">
        <v>46</v>
      </c>
      <c r="E4389" t="s">
        <v>30</v>
      </c>
      <c r="F4389" s="2">
        <v>44830</v>
      </c>
      <c r="G4389" s="2">
        <v>33669</v>
      </c>
      <c r="H4389" s="4">
        <v>49083</v>
      </c>
      <c r="I4389" s="4">
        <v>5105</v>
      </c>
      <c r="J4389" s="4">
        <f>Table1[[#This Row],[Basic Salary]]+Table1[[#This Row],[Bonus]]</f>
        <v>54188</v>
      </c>
      <c r="K4389">
        <v>81</v>
      </c>
      <c r="L4389">
        <v>41</v>
      </c>
      <c r="M4389" t="s">
        <v>23</v>
      </c>
      <c r="N4389">
        <v>111</v>
      </c>
    </row>
    <row r="4390" spans="1:14" x14ac:dyDescent="0.35">
      <c r="A4390" t="s">
        <v>927</v>
      </c>
      <c r="B4390" t="s">
        <v>57</v>
      </c>
      <c r="C4390" t="s">
        <v>15</v>
      </c>
      <c r="D4390" t="s">
        <v>16</v>
      </c>
      <c r="E4390" t="s">
        <v>17</v>
      </c>
      <c r="F4390" s="2">
        <v>45839</v>
      </c>
      <c r="G4390" s="2">
        <v>37934</v>
      </c>
      <c r="H4390" s="4">
        <v>48559</v>
      </c>
      <c r="I4390" s="4">
        <v>5621</v>
      </c>
      <c r="J4390" s="4">
        <f>Table1[[#This Row],[Basic Salary]]+Table1[[#This Row],[Bonus]]</f>
        <v>54180</v>
      </c>
      <c r="K4390">
        <v>77</v>
      </c>
      <c r="L4390">
        <v>90</v>
      </c>
      <c r="M4390" t="s">
        <v>37</v>
      </c>
      <c r="N4390">
        <v>108</v>
      </c>
    </row>
    <row r="4391" spans="1:14" x14ac:dyDescent="0.35">
      <c r="A4391" t="s">
        <v>1374</v>
      </c>
      <c r="B4391" t="s">
        <v>42</v>
      </c>
      <c r="C4391" t="s">
        <v>15</v>
      </c>
      <c r="D4391" t="s">
        <v>43</v>
      </c>
      <c r="E4391" t="s">
        <v>26</v>
      </c>
      <c r="F4391" s="2">
        <v>44675</v>
      </c>
      <c r="G4391" s="2">
        <v>34925</v>
      </c>
      <c r="H4391" s="4">
        <v>48332</v>
      </c>
      <c r="I4391" s="4">
        <v>5828</v>
      </c>
      <c r="J4391" s="4">
        <f>Table1[[#This Row],[Basic Salary]]+Table1[[#This Row],[Bonus]]</f>
        <v>54160</v>
      </c>
      <c r="K4391">
        <v>83</v>
      </c>
      <c r="L4391">
        <v>94</v>
      </c>
      <c r="M4391" t="s">
        <v>27</v>
      </c>
      <c r="N4391">
        <v>112</v>
      </c>
    </row>
    <row r="4392" spans="1:14" x14ac:dyDescent="0.35">
      <c r="A4392" t="s">
        <v>4880</v>
      </c>
      <c r="B4392" t="s">
        <v>45</v>
      </c>
      <c r="C4392" t="s">
        <v>15</v>
      </c>
      <c r="D4392" t="s">
        <v>43</v>
      </c>
      <c r="E4392" t="s">
        <v>26</v>
      </c>
      <c r="F4392" s="2">
        <v>44973</v>
      </c>
      <c r="G4392" s="2">
        <v>38326</v>
      </c>
      <c r="H4392" s="4">
        <v>26129</v>
      </c>
      <c r="I4392" s="4">
        <v>28026</v>
      </c>
      <c r="J4392" s="4">
        <f>Table1[[#This Row],[Basic Salary]]+Table1[[#This Row],[Bonus]]</f>
        <v>54155</v>
      </c>
      <c r="K4392">
        <v>73</v>
      </c>
      <c r="L4392">
        <v>68</v>
      </c>
      <c r="M4392" t="s">
        <v>23</v>
      </c>
      <c r="N4392">
        <v>106</v>
      </c>
    </row>
    <row r="4393" spans="1:14" x14ac:dyDescent="0.35">
      <c r="A4393" t="s">
        <v>3080</v>
      </c>
      <c r="B4393" t="s">
        <v>95</v>
      </c>
      <c r="C4393" t="s">
        <v>21</v>
      </c>
      <c r="D4393" t="s">
        <v>25</v>
      </c>
      <c r="E4393" t="s">
        <v>17</v>
      </c>
      <c r="F4393" s="2">
        <v>44372</v>
      </c>
      <c r="G4393" s="2">
        <v>38947</v>
      </c>
      <c r="H4393" s="4">
        <v>47993</v>
      </c>
      <c r="I4393" s="4">
        <v>6154</v>
      </c>
      <c r="J4393" s="4">
        <f>Table1[[#This Row],[Basic Salary]]+Table1[[#This Row],[Bonus]]</f>
        <v>54147</v>
      </c>
      <c r="K4393">
        <v>100</v>
      </c>
      <c r="L4393">
        <v>51</v>
      </c>
      <c r="M4393" t="s">
        <v>37</v>
      </c>
      <c r="N4393">
        <v>116</v>
      </c>
    </row>
    <row r="4394" spans="1:14" x14ac:dyDescent="0.35">
      <c r="A4394" t="s">
        <v>3853</v>
      </c>
      <c r="B4394" t="s">
        <v>77</v>
      </c>
      <c r="C4394" t="s">
        <v>15</v>
      </c>
      <c r="D4394" t="s">
        <v>16</v>
      </c>
      <c r="E4394" t="s">
        <v>22</v>
      </c>
      <c r="F4394" s="2">
        <v>43518</v>
      </c>
      <c r="G4394" s="2">
        <v>32573</v>
      </c>
      <c r="H4394" s="4">
        <v>47703</v>
      </c>
      <c r="I4394" s="4">
        <v>6432</v>
      </c>
      <c r="J4394" s="4">
        <f>Table1[[#This Row],[Basic Salary]]+Table1[[#This Row],[Bonus]]</f>
        <v>54135</v>
      </c>
      <c r="K4394">
        <v>70</v>
      </c>
      <c r="L4394">
        <v>65</v>
      </c>
      <c r="M4394" t="s">
        <v>31</v>
      </c>
      <c r="N4394">
        <v>102</v>
      </c>
    </row>
    <row r="4395" spans="1:14" x14ac:dyDescent="0.35">
      <c r="A4395" t="s">
        <v>2974</v>
      </c>
      <c r="B4395" t="s">
        <v>69</v>
      </c>
      <c r="C4395" t="s">
        <v>15</v>
      </c>
      <c r="D4395" t="s">
        <v>16</v>
      </c>
      <c r="E4395" t="s">
        <v>17</v>
      </c>
      <c r="F4395" s="2">
        <v>43483</v>
      </c>
      <c r="G4395" s="2">
        <v>29935</v>
      </c>
      <c r="H4395" s="4">
        <v>25571</v>
      </c>
      <c r="I4395" s="4">
        <v>28540</v>
      </c>
      <c r="J4395" s="4">
        <f>Table1[[#This Row],[Basic Salary]]+Table1[[#This Row],[Bonus]]</f>
        <v>54111</v>
      </c>
      <c r="K4395">
        <v>98</v>
      </c>
      <c r="L4395">
        <v>51</v>
      </c>
      <c r="M4395" t="s">
        <v>31</v>
      </c>
      <c r="N4395">
        <v>109</v>
      </c>
    </row>
    <row r="4396" spans="1:14" x14ac:dyDescent="0.35">
      <c r="A4396" t="s">
        <v>1170</v>
      </c>
      <c r="B4396" t="s">
        <v>48</v>
      </c>
      <c r="C4396" t="s">
        <v>21</v>
      </c>
      <c r="D4396" t="s">
        <v>25</v>
      </c>
      <c r="E4396" t="s">
        <v>17</v>
      </c>
      <c r="F4396" s="2">
        <v>45041</v>
      </c>
      <c r="G4396" s="2">
        <v>37023</v>
      </c>
      <c r="H4396" s="4">
        <v>39984</v>
      </c>
      <c r="I4396" s="4">
        <v>14121</v>
      </c>
      <c r="J4396" s="4">
        <f>Table1[[#This Row],[Basic Salary]]+Table1[[#This Row],[Bonus]]</f>
        <v>54105</v>
      </c>
      <c r="K4396">
        <v>89</v>
      </c>
      <c r="L4396">
        <v>42</v>
      </c>
      <c r="M4396" t="s">
        <v>23</v>
      </c>
      <c r="N4396">
        <v>105</v>
      </c>
    </row>
    <row r="4397" spans="1:14" x14ac:dyDescent="0.35">
      <c r="A4397" t="s">
        <v>1434</v>
      </c>
      <c r="B4397" t="s">
        <v>60</v>
      </c>
      <c r="C4397" t="s">
        <v>21</v>
      </c>
      <c r="D4397" t="s">
        <v>40</v>
      </c>
      <c r="E4397" t="s">
        <v>26</v>
      </c>
      <c r="F4397" s="2">
        <v>42778</v>
      </c>
      <c r="G4397" s="2">
        <v>39648</v>
      </c>
      <c r="H4397" s="4">
        <v>28806</v>
      </c>
      <c r="I4397" s="4">
        <v>25279</v>
      </c>
      <c r="J4397" s="4">
        <f>Table1[[#This Row],[Basic Salary]]+Table1[[#This Row],[Bonus]]</f>
        <v>54085</v>
      </c>
      <c r="K4397">
        <v>74</v>
      </c>
      <c r="L4397">
        <v>48</v>
      </c>
      <c r="M4397" t="s">
        <v>23</v>
      </c>
      <c r="N4397">
        <v>120</v>
      </c>
    </row>
    <row r="4398" spans="1:14" x14ac:dyDescent="0.35">
      <c r="A4398" t="s">
        <v>3447</v>
      </c>
      <c r="B4398" t="s">
        <v>129</v>
      </c>
      <c r="C4398" t="s">
        <v>21</v>
      </c>
      <c r="D4398" t="s">
        <v>81</v>
      </c>
      <c r="E4398" t="s">
        <v>51</v>
      </c>
      <c r="F4398" s="2">
        <v>45654</v>
      </c>
      <c r="G4398" s="2">
        <v>37535</v>
      </c>
      <c r="H4398" s="4">
        <v>25916</v>
      </c>
      <c r="I4398" s="4">
        <v>28157</v>
      </c>
      <c r="J4398" s="4">
        <f>Table1[[#This Row],[Basic Salary]]+Table1[[#This Row],[Bonus]]</f>
        <v>54073</v>
      </c>
      <c r="K4398">
        <v>97</v>
      </c>
      <c r="L4398">
        <v>70</v>
      </c>
      <c r="M4398" t="s">
        <v>53</v>
      </c>
      <c r="N4398">
        <v>118</v>
      </c>
    </row>
    <row r="4399" spans="1:14" x14ac:dyDescent="0.35">
      <c r="A4399" t="s">
        <v>4931</v>
      </c>
      <c r="B4399" t="s">
        <v>95</v>
      </c>
      <c r="C4399" t="s">
        <v>15</v>
      </c>
      <c r="D4399" t="s">
        <v>16</v>
      </c>
      <c r="E4399" t="s">
        <v>26</v>
      </c>
      <c r="F4399" s="2">
        <v>45295</v>
      </c>
      <c r="G4399" s="2">
        <v>34986</v>
      </c>
      <c r="H4399" s="4">
        <v>38717</v>
      </c>
      <c r="I4399" s="4">
        <v>15344</v>
      </c>
      <c r="J4399" s="4">
        <f>Table1[[#This Row],[Basic Salary]]+Table1[[#This Row],[Bonus]]</f>
        <v>54061</v>
      </c>
      <c r="K4399">
        <v>98</v>
      </c>
      <c r="L4399">
        <v>86</v>
      </c>
      <c r="M4399" t="s">
        <v>23</v>
      </c>
      <c r="N4399">
        <v>111</v>
      </c>
    </row>
    <row r="4400" spans="1:14" x14ac:dyDescent="0.35">
      <c r="A4400" t="s">
        <v>640</v>
      </c>
      <c r="B4400" t="s">
        <v>69</v>
      </c>
      <c r="C4400" t="s">
        <v>21</v>
      </c>
      <c r="D4400" t="s">
        <v>43</v>
      </c>
      <c r="E4400" t="s">
        <v>30</v>
      </c>
      <c r="F4400" s="2">
        <v>43844</v>
      </c>
      <c r="G4400" s="2">
        <v>38104</v>
      </c>
      <c r="H4400" s="4">
        <v>42271</v>
      </c>
      <c r="I4400" s="4">
        <v>11775</v>
      </c>
      <c r="J4400" s="4">
        <f>Table1[[#This Row],[Basic Salary]]+Table1[[#This Row],[Bonus]]</f>
        <v>54046</v>
      </c>
      <c r="K4400">
        <v>68</v>
      </c>
      <c r="L4400">
        <v>77</v>
      </c>
      <c r="M4400" t="s">
        <v>23</v>
      </c>
      <c r="N4400">
        <v>107</v>
      </c>
    </row>
    <row r="4401" spans="1:14" x14ac:dyDescent="0.35">
      <c r="A4401" t="s">
        <v>590</v>
      </c>
      <c r="B4401" t="s">
        <v>29</v>
      </c>
      <c r="C4401" t="s">
        <v>21</v>
      </c>
      <c r="D4401" t="s">
        <v>25</v>
      </c>
      <c r="E4401" t="s">
        <v>30</v>
      </c>
      <c r="F4401" s="2">
        <v>42084</v>
      </c>
      <c r="G4401" s="2">
        <v>31713</v>
      </c>
      <c r="H4401" s="4">
        <v>31505</v>
      </c>
      <c r="I4401" s="4">
        <v>22529</v>
      </c>
      <c r="J4401" s="4">
        <f>Table1[[#This Row],[Basic Salary]]+Table1[[#This Row],[Bonus]]</f>
        <v>54034</v>
      </c>
      <c r="K4401">
        <v>61</v>
      </c>
      <c r="L4401">
        <v>51</v>
      </c>
      <c r="M4401" t="s">
        <v>53</v>
      </c>
      <c r="N4401">
        <v>110</v>
      </c>
    </row>
    <row r="4402" spans="1:14" x14ac:dyDescent="0.35">
      <c r="A4402" t="s">
        <v>1716</v>
      </c>
      <c r="B4402" t="s">
        <v>62</v>
      </c>
      <c r="C4402" t="s">
        <v>21</v>
      </c>
      <c r="D4402" t="s">
        <v>25</v>
      </c>
      <c r="E4402" t="s">
        <v>51</v>
      </c>
      <c r="F4402" s="2">
        <v>44529</v>
      </c>
      <c r="G4402" s="2">
        <v>29506</v>
      </c>
      <c r="H4402" s="4">
        <v>46023</v>
      </c>
      <c r="I4402" s="4">
        <v>7987</v>
      </c>
      <c r="J4402" s="4">
        <f>Table1[[#This Row],[Basic Salary]]+Table1[[#This Row],[Bonus]]</f>
        <v>54010</v>
      </c>
      <c r="K4402">
        <v>96</v>
      </c>
      <c r="L4402">
        <v>87</v>
      </c>
      <c r="M4402" t="s">
        <v>23</v>
      </c>
      <c r="N4402">
        <v>109</v>
      </c>
    </row>
    <row r="4403" spans="1:14" x14ac:dyDescent="0.35">
      <c r="A4403" t="s">
        <v>4861</v>
      </c>
      <c r="B4403" t="s">
        <v>36</v>
      </c>
      <c r="C4403" t="s">
        <v>15</v>
      </c>
      <c r="D4403" t="s">
        <v>46</v>
      </c>
      <c r="E4403" t="s">
        <v>51</v>
      </c>
      <c r="F4403" s="2">
        <v>44395</v>
      </c>
      <c r="G4403" s="2">
        <v>34457</v>
      </c>
      <c r="H4403" s="4">
        <v>39268</v>
      </c>
      <c r="I4403" s="4">
        <v>14618</v>
      </c>
      <c r="J4403" s="4">
        <f>Table1[[#This Row],[Basic Salary]]+Table1[[#This Row],[Bonus]]</f>
        <v>53886</v>
      </c>
      <c r="K4403">
        <v>84</v>
      </c>
      <c r="L4403">
        <v>84</v>
      </c>
      <c r="M4403" t="s">
        <v>37</v>
      </c>
      <c r="N4403">
        <v>104</v>
      </c>
    </row>
    <row r="4404" spans="1:14" x14ac:dyDescent="0.35">
      <c r="A4404" t="s">
        <v>2210</v>
      </c>
      <c r="B4404" t="s">
        <v>87</v>
      </c>
      <c r="C4404" t="s">
        <v>15</v>
      </c>
      <c r="D4404" t="s">
        <v>25</v>
      </c>
      <c r="E4404" t="s">
        <v>65</v>
      </c>
      <c r="F4404" s="2">
        <v>44834</v>
      </c>
      <c r="G4404" s="2">
        <v>31723</v>
      </c>
      <c r="H4404" s="4">
        <v>43564</v>
      </c>
      <c r="I4404" s="4">
        <v>10288</v>
      </c>
      <c r="J4404" s="4">
        <f>Table1[[#This Row],[Basic Salary]]+Table1[[#This Row],[Bonus]]</f>
        <v>53852</v>
      </c>
      <c r="K4404">
        <v>92</v>
      </c>
      <c r="L4404">
        <v>41</v>
      </c>
      <c r="M4404" t="s">
        <v>18</v>
      </c>
      <c r="N4404">
        <v>104</v>
      </c>
    </row>
    <row r="4405" spans="1:14" x14ac:dyDescent="0.35">
      <c r="A4405" t="s">
        <v>1171</v>
      </c>
      <c r="B4405" t="s">
        <v>89</v>
      </c>
      <c r="C4405" t="s">
        <v>15</v>
      </c>
      <c r="D4405" t="s">
        <v>33</v>
      </c>
      <c r="E4405" t="s">
        <v>65</v>
      </c>
      <c r="F4405" s="2">
        <v>43316</v>
      </c>
      <c r="G4405" s="2">
        <v>38530</v>
      </c>
      <c r="H4405" s="4">
        <v>29105</v>
      </c>
      <c r="I4405" s="4">
        <v>24696</v>
      </c>
      <c r="J4405" s="4">
        <f>Table1[[#This Row],[Basic Salary]]+Table1[[#This Row],[Bonus]]</f>
        <v>53801</v>
      </c>
      <c r="K4405">
        <v>84</v>
      </c>
      <c r="L4405">
        <v>43</v>
      </c>
      <c r="M4405" t="s">
        <v>34</v>
      </c>
      <c r="N4405">
        <v>112</v>
      </c>
    </row>
    <row r="4406" spans="1:14" x14ac:dyDescent="0.35">
      <c r="A4406" t="s">
        <v>54</v>
      </c>
      <c r="B4406" t="s">
        <v>39</v>
      </c>
      <c r="C4406" t="s">
        <v>21</v>
      </c>
      <c r="D4406" t="s">
        <v>43</v>
      </c>
      <c r="E4406" t="s">
        <v>30</v>
      </c>
      <c r="F4406" s="2">
        <v>45982</v>
      </c>
      <c r="G4406" s="2">
        <v>38285</v>
      </c>
      <c r="H4406" s="4">
        <v>26504</v>
      </c>
      <c r="I4406" s="4">
        <v>27291</v>
      </c>
      <c r="J4406" s="4">
        <f>Table1[[#This Row],[Basic Salary]]+Table1[[#This Row],[Bonus]]</f>
        <v>53795</v>
      </c>
      <c r="K4406">
        <v>67</v>
      </c>
      <c r="L4406">
        <v>83</v>
      </c>
      <c r="M4406" t="s">
        <v>23</v>
      </c>
      <c r="N4406">
        <v>109</v>
      </c>
    </row>
    <row r="4407" spans="1:14" x14ac:dyDescent="0.35">
      <c r="A4407" t="s">
        <v>3849</v>
      </c>
      <c r="B4407" t="s">
        <v>69</v>
      </c>
      <c r="C4407" t="s">
        <v>15</v>
      </c>
      <c r="D4407" t="s">
        <v>81</v>
      </c>
      <c r="E4407" t="s">
        <v>65</v>
      </c>
      <c r="F4407" s="2">
        <v>42330</v>
      </c>
      <c r="G4407" s="2">
        <v>36981</v>
      </c>
      <c r="H4407" s="4">
        <v>36638</v>
      </c>
      <c r="I4407" s="4">
        <v>17142</v>
      </c>
      <c r="J4407" s="4">
        <f>Table1[[#This Row],[Basic Salary]]+Table1[[#This Row],[Bonus]]</f>
        <v>53780</v>
      </c>
      <c r="K4407">
        <v>81</v>
      </c>
      <c r="L4407">
        <v>83</v>
      </c>
      <c r="M4407" t="s">
        <v>27</v>
      </c>
      <c r="N4407">
        <v>118</v>
      </c>
    </row>
    <row r="4408" spans="1:14" x14ac:dyDescent="0.35">
      <c r="A4408" t="s">
        <v>3678</v>
      </c>
      <c r="B4408" t="s">
        <v>77</v>
      </c>
      <c r="C4408" t="s">
        <v>15</v>
      </c>
      <c r="D4408" t="s">
        <v>16</v>
      </c>
      <c r="E4408" t="s">
        <v>65</v>
      </c>
      <c r="F4408" s="2">
        <v>45029</v>
      </c>
      <c r="G4408" s="2">
        <v>30712</v>
      </c>
      <c r="H4408" s="4">
        <v>27057</v>
      </c>
      <c r="I4408" s="4">
        <v>26698</v>
      </c>
      <c r="J4408" s="4">
        <f>Table1[[#This Row],[Basic Salary]]+Table1[[#This Row],[Bonus]]</f>
        <v>53755</v>
      </c>
      <c r="K4408">
        <v>69</v>
      </c>
      <c r="L4408">
        <v>87</v>
      </c>
      <c r="M4408" t="s">
        <v>34</v>
      </c>
      <c r="N4408">
        <v>115</v>
      </c>
    </row>
    <row r="4409" spans="1:14" x14ac:dyDescent="0.35">
      <c r="A4409" t="s">
        <v>4265</v>
      </c>
      <c r="B4409" t="s">
        <v>85</v>
      </c>
      <c r="C4409" t="s">
        <v>15</v>
      </c>
      <c r="D4409" t="s">
        <v>33</v>
      </c>
      <c r="E4409" t="s">
        <v>51</v>
      </c>
      <c r="F4409" s="2">
        <v>42275</v>
      </c>
      <c r="G4409" s="2">
        <v>37101</v>
      </c>
      <c r="H4409" s="4">
        <v>36144</v>
      </c>
      <c r="I4409" s="4">
        <v>17602</v>
      </c>
      <c r="J4409" s="4">
        <f>Table1[[#This Row],[Basic Salary]]+Table1[[#This Row],[Bonus]]</f>
        <v>53746</v>
      </c>
      <c r="K4409">
        <v>63</v>
      </c>
      <c r="L4409">
        <v>55</v>
      </c>
      <c r="M4409" t="s">
        <v>37</v>
      </c>
      <c r="N4409">
        <v>108</v>
      </c>
    </row>
    <row r="4410" spans="1:14" x14ac:dyDescent="0.35">
      <c r="A4410" t="s">
        <v>624</v>
      </c>
      <c r="B4410" t="s">
        <v>60</v>
      </c>
      <c r="C4410" t="s">
        <v>15</v>
      </c>
      <c r="D4410" t="s">
        <v>25</v>
      </c>
      <c r="E4410" t="s">
        <v>26</v>
      </c>
      <c r="F4410" s="2">
        <v>43191</v>
      </c>
      <c r="G4410" s="2">
        <v>35681</v>
      </c>
      <c r="H4410" s="4">
        <v>44400</v>
      </c>
      <c r="I4410" s="4">
        <v>9331</v>
      </c>
      <c r="J4410" s="4">
        <f>Table1[[#This Row],[Basic Salary]]+Table1[[#This Row],[Bonus]]</f>
        <v>53731</v>
      </c>
      <c r="K4410">
        <v>81</v>
      </c>
      <c r="L4410">
        <v>45</v>
      </c>
      <c r="M4410" t="s">
        <v>27</v>
      </c>
      <c r="N4410">
        <v>119</v>
      </c>
    </row>
    <row r="4411" spans="1:14" x14ac:dyDescent="0.35">
      <c r="A4411" t="s">
        <v>1840</v>
      </c>
      <c r="B4411" t="s">
        <v>48</v>
      </c>
      <c r="C4411" t="s">
        <v>15</v>
      </c>
      <c r="D4411" t="s">
        <v>81</v>
      </c>
      <c r="E4411" t="s">
        <v>30</v>
      </c>
      <c r="F4411" s="2">
        <v>43365</v>
      </c>
      <c r="G4411" s="2">
        <v>38214</v>
      </c>
      <c r="H4411" s="4">
        <v>42849</v>
      </c>
      <c r="I4411" s="4">
        <v>10842</v>
      </c>
      <c r="J4411" s="4">
        <f>Table1[[#This Row],[Basic Salary]]+Table1[[#This Row],[Bonus]]</f>
        <v>53691</v>
      </c>
      <c r="K4411">
        <v>62</v>
      </c>
      <c r="L4411">
        <v>67</v>
      </c>
      <c r="M4411" t="s">
        <v>27</v>
      </c>
      <c r="N4411">
        <v>107</v>
      </c>
    </row>
    <row r="4412" spans="1:14" x14ac:dyDescent="0.35">
      <c r="A4412" t="s">
        <v>2043</v>
      </c>
      <c r="B4412" t="s">
        <v>29</v>
      </c>
      <c r="C4412" t="s">
        <v>15</v>
      </c>
      <c r="D4412" t="s">
        <v>46</v>
      </c>
      <c r="E4412" t="s">
        <v>51</v>
      </c>
      <c r="F4412" s="2">
        <v>43710</v>
      </c>
      <c r="G4412" s="2">
        <v>35808</v>
      </c>
      <c r="H4412" s="4">
        <v>33281</v>
      </c>
      <c r="I4412" s="4">
        <v>20402</v>
      </c>
      <c r="J4412" s="4">
        <f>Table1[[#This Row],[Basic Salary]]+Table1[[#This Row],[Bonus]]</f>
        <v>53683</v>
      </c>
      <c r="K4412">
        <v>90</v>
      </c>
      <c r="L4412">
        <v>97</v>
      </c>
      <c r="M4412" t="s">
        <v>18</v>
      </c>
      <c r="N4412">
        <v>103</v>
      </c>
    </row>
    <row r="4413" spans="1:14" x14ac:dyDescent="0.35">
      <c r="A4413" t="s">
        <v>224</v>
      </c>
      <c r="B4413" t="s">
        <v>129</v>
      </c>
      <c r="C4413" t="s">
        <v>21</v>
      </c>
      <c r="D4413" t="s">
        <v>16</v>
      </c>
      <c r="E4413" t="s">
        <v>17</v>
      </c>
      <c r="F4413" s="2">
        <v>44667</v>
      </c>
      <c r="G4413" s="2">
        <v>34714</v>
      </c>
      <c r="H4413" s="4">
        <v>44142</v>
      </c>
      <c r="I4413" s="4">
        <v>9508</v>
      </c>
      <c r="J4413" s="4">
        <f>Table1[[#This Row],[Basic Salary]]+Table1[[#This Row],[Bonus]]</f>
        <v>53650</v>
      </c>
      <c r="K4413">
        <v>62</v>
      </c>
      <c r="L4413">
        <v>58</v>
      </c>
      <c r="M4413" t="s">
        <v>34</v>
      </c>
      <c r="N4413">
        <v>116</v>
      </c>
    </row>
    <row r="4414" spans="1:14" x14ac:dyDescent="0.35">
      <c r="A4414" t="s">
        <v>4607</v>
      </c>
      <c r="B4414" t="s">
        <v>69</v>
      </c>
      <c r="C4414" t="s">
        <v>21</v>
      </c>
      <c r="D4414" t="s">
        <v>33</v>
      </c>
      <c r="E4414" t="s">
        <v>65</v>
      </c>
      <c r="F4414" s="2">
        <v>45454</v>
      </c>
      <c r="G4414" s="2">
        <v>34401</v>
      </c>
      <c r="H4414" s="4">
        <v>38695</v>
      </c>
      <c r="I4414" s="4">
        <v>14882</v>
      </c>
      <c r="J4414" s="4">
        <f>Table1[[#This Row],[Basic Salary]]+Table1[[#This Row],[Bonus]]</f>
        <v>53577</v>
      </c>
      <c r="K4414">
        <v>60</v>
      </c>
      <c r="L4414">
        <v>83</v>
      </c>
      <c r="M4414" t="s">
        <v>23</v>
      </c>
      <c r="N4414">
        <v>113</v>
      </c>
    </row>
    <row r="4415" spans="1:14" x14ac:dyDescent="0.35">
      <c r="A4415" t="s">
        <v>2473</v>
      </c>
      <c r="B4415" t="s">
        <v>42</v>
      </c>
      <c r="C4415" t="s">
        <v>21</v>
      </c>
      <c r="D4415" t="s">
        <v>16</v>
      </c>
      <c r="E4415" t="s">
        <v>26</v>
      </c>
      <c r="F4415" s="2">
        <v>44543</v>
      </c>
      <c r="G4415" s="2">
        <v>40527</v>
      </c>
      <c r="H4415" s="4">
        <v>40518</v>
      </c>
      <c r="I4415" s="4">
        <v>13057</v>
      </c>
      <c r="J4415" s="4">
        <f>Table1[[#This Row],[Basic Salary]]+Table1[[#This Row],[Bonus]]</f>
        <v>53575</v>
      </c>
      <c r="K4415">
        <v>96</v>
      </c>
      <c r="L4415">
        <v>94</v>
      </c>
      <c r="M4415" t="s">
        <v>31</v>
      </c>
      <c r="N4415">
        <v>105</v>
      </c>
    </row>
    <row r="4416" spans="1:14" x14ac:dyDescent="0.35">
      <c r="A4416" t="s">
        <v>3664</v>
      </c>
      <c r="B4416" t="s">
        <v>89</v>
      </c>
      <c r="C4416" t="s">
        <v>21</v>
      </c>
      <c r="D4416" t="s">
        <v>43</v>
      </c>
      <c r="E4416" t="s">
        <v>17</v>
      </c>
      <c r="F4416" s="2">
        <v>43584</v>
      </c>
      <c r="G4416" s="2">
        <v>38074</v>
      </c>
      <c r="H4416" s="4">
        <v>27170</v>
      </c>
      <c r="I4416" s="4">
        <v>26382</v>
      </c>
      <c r="J4416" s="4">
        <f>Table1[[#This Row],[Basic Salary]]+Table1[[#This Row],[Bonus]]</f>
        <v>53552</v>
      </c>
      <c r="K4416">
        <v>100</v>
      </c>
      <c r="L4416">
        <v>64</v>
      </c>
      <c r="M4416" t="s">
        <v>31</v>
      </c>
      <c r="N4416">
        <v>112</v>
      </c>
    </row>
    <row r="4417" spans="1:14" x14ac:dyDescent="0.35">
      <c r="A4417" t="s">
        <v>1229</v>
      </c>
      <c r="B4417" t="s">
        <v>14</v>
      </c>
      <c r="C4417" t="s">
        <v>15</v>
      </c>
      <c r="D4417" t="s">
        <v>16</v>
      </c>
      <c r="E4417" t="s">
        <v>65</v>
      </c>
      <c r="F4417" s="2">
        <v>42476</v>
      </c>
      <c r="G4417" s="2">
        <v>30091</v>
      </c>
      <c r="H4417" s="4">
        <v>29677</v>
      </c>
      <c r="I4417" s="4">
        <v>23849</v>
      </c>
      <c r="J4417" s="4">
        <f>Table1[[#This Row],[Basic Salary]]+Table1[[#This Row],[Bonus]]</f>
        <v>53526</v>
      </c>
      <c r="K4417">
        <v>77</v>
      </c>
      <c r="L4417">
        <v>55</v>
      </c>
      <c r="M4417" t="s">
        <v>53</v>
      </c>
      <c r="N4417">
        <v>118</v>
      </c>
    </row>
    <row r="4418" spans="1:14" x14ac:dyDescent="0.35">
      <c r="A4418" t="s">
        <v>2548</v>
      </c>
      <c r="B4418" t="s">
        <v>75</v>
      </c>
      <c r="C4418" t="s">
        <v>15</v>
      </c>
      <c r="D4418" t="s">
        <v>16</v>
      </c>
      <c r="E4418" t="s">
        <v>51</v>
      </c>
      <c r="F4418" s="2">
        <v>42915</v>
      </c>
      <c r="G4418" s="2">
        <v>35484</v>
      </c>
      <c r="H4418" s="4">
        <v>25758</v>
      </c>
      <c r="I4418" s="4">
        <v>27768</v>
      </c>
      <c r="J4418" s="4">
        <f>Table1[[#This Row],[Basic Salary]]+Table1[[#This Row],[Bonus]]</f>
        <v>53526</v>
      </c>
      <c r="K4418">
        <v>62</v>
      </c>
      <c r="L4418">
        <v>66</v>
      </c>
      <c r="M4418" t="s">
        <v>53</v>
      </c>
      <c r="N4418">
        <v>117</v>
      </c>
    </row>
    <row r="4419" spans="1:14" x14ac:dyDescent="0.35">
      <c r="A4419" t="s">
        <v>4192</v>
      </c>
      <c r="B4419" t="s">
        <v>69</v>
      </c>
      <c r="C4419" t="s">
        <v>15</v>
      </c>
      <c r="D4419" t="s">
        <v>43</v>
      </c>
      <c r="E4419" t="s">
        <v>22</v>
      </c>
      <c r="F4419" s="2">
        <v>42740</v>
      </c>
      <c r="G4419" s="2">
        <v>34461</v>
      </c>
      <c r="H4419" s="4">
        <v>37563</v>
      </c>
      <c r="I4419" s="4">
        <v>15914</v>
      </c>
      <c r="J4419" s="4">
        <f>Table1[[#This Row],[Basic Salary]]+Table1[[#This Row],[Bonus]]</f>
        <v>53477</v>
      </c>
      <c r="K4419">
        <v>72</v>
      </c>
      <c r="L4419">
        <v>72</v>
      </c>
      <c r="M4419" t="s">
        <v>27</v>
      </c>
      <c r="N4419">
        <v>109</v>
      </c>
    </row>
    <row r="4420" spans="1:14" x14ac:dyDescent="0.35">
      <c r="A4420" t="s">
        <v>4917</v>
      </c>
      <c r="B4420" t="s">
        <v>48</v>
      </c>
      <c r="C4420" t="s">
        <v>21</v>
      </c>
      <c r="D4420" t="s">
        <v>40</v>
      </c>
      <c r="E4420" t="s">
        <v>51</v>
      </c>
      <c r="F4420" s="2">
        <v>44351</v>
      </c>
      <c r="G4420" s="2">
        <v>38525</v>
      </c>
      <c r="H4420" s="4">
        <v>36612</v>
      </c>
      <c r="I4420" s="4">
        <v>16850</v>
      </c>
      <c r="J4420" s="4">
        <f>Table1[[#This Row],[Basic Salary]]+Table1[[#This Row],[Bonus]]</f>
        <v>53462</v>
      </c>
      <c r="K4420">
        <v>93</v>
      </c>
      <c r="L4420">
        <v>87</v>
      </c>
      <c r="M4420" t="s">
        <v>31</v>
      </c>
      <c r="N4420">
        <v>108</v>
      </c>
    </row>
    <row r="4421" spans="1:14" x14ac:dyDescent="0.35">
      <c r="A4421" t="s">
        <v>4621</v>
      </c>
      <c r="B4421" t="s">
        <v>62</v>
      </c>
      <c r="C4421" t="s">
        <v>21</v>
      </c>
      <c r="D4421" t="s">
        <v>25</v>
      </c>
      <c r="E4421" t="s">
        <v>26</v>
      </c>
      <c r="F4421" s="2">
        <v>44749</v>
      </c>
      <c r="G4421" s="2">
        <v>36051</v>
      </c>
      <c r="H4421" s="4">
        <v>25318</v>
      </c>
      <c r="I4421" s="4">
        <v>28102</v>
      </c>
      <c r="J4421" s="4">
        <f>Table1[[#This Row],[Basic Salary]]+Table1[[#This Row],[Bonus]]</f>
        <v>53420</v>
      </c>
      <c r="K4421">
        <v>91</v>
      </c>
      <c r="L4421">
        <v>58</v>
      </c>
      <c r="M4421" t="s">
        <v>18</v>
      </c>
      <c r="N4421">
        <v>104</v>
      </c>
    </row>
    <row r="4422" spans="1:14" x14ac:dyDescent="0.35">
      <c r="A4422" t="s">
        <v>4842</v>
      </c>
      <c r="B4422" t="s">
        <v>45</v>
      </c>
      <c r="C4422" t="s">
        <v>21</v>
      </c>
      <c r="D4422" t="s">
        <v>46</v>
      </c>
      <c r="E4422" t="s">
        <v>17</v>
      </c>
      <c r="F4422" s="2">
        <v>44931</v>
      </c>
      <c r="G4422" s="2">
        <v>36005</v>
      </c>
      <c r="H4422" s="4">
        <v>25171</v>
      </c>
      <c r="I4422" s="4">
        <v>28229</v>
      </c>
      <c r="J4422" s="4">
        <f>Table1[[#This Row],[Basic Salary]]+Table1[[#This Row],[Bonus]]</f>
        <v>53400</v>
      </c>
      <c r="K4422">
        <v>94</v>
      </c>
      <c r="L4422">
        <v>78</v>
      </c>
      <c r="M4422" t="s">
        <v>18</v>
      </c>
      <c r="N4422">
        <v>116</v>
      </c>
    </row>
    <row r="4423" spans="1:14" x14ac:dyDescent="0.35">
      <c r="A4423" t="s">
        <v>1009</v>
      </c>
      <c r="B4423" t="s">
        <v>45</v>
      </c>
      <c r="C4423" t="s">
        <v>15</v>
      </c>
      <c r="D4423" t="s">
        <v>46</v>
      </c>
      <c r="E4423" t="s">
        <v>17</v>
      </c>
      <c r="F4423" s="2">
        <v>42692</v>
      </c>
      <c r="G4423" s="2">
        <v>41083</v>
      </c>
      <c r="H4423" s="4">
        <v>46895</v>
      </c>
      <c r="I4423" s="4">
        <v>6442</v>
      </c>
      <c r="J4423" s="4">
        <f>Table1[[#This Row],[Basic Salary]]+Table1[[#This Row],[Bonus]]</f>
        <v>53337</v>
      </c>
      <c r="K4423">
        <v>86</v>
      </c>
      <c r="L4423">
        <v>72</v>
      </c>
      <c r="M4423" t="s">
        <v>53</v>
      </c>
      <c r="N4423">
        <v>111</v>
      </c>
    </row>
    <row r="4424" spans="1:14" x14ac:dyDescent="0.35">
      <c r="A4424" t="s">
        <v>3646</v>
      </c>
      <c r="B4424" t="s">
        <v>45</v>
      </c>
      <c r="C4424" t="s">
        <v>15</v>
      </c>
      <c r="D4424" t="s">
        <v>16</v>
      </c>
      <c r="E4424" t="s">
        <v>26</v>
      </c>
      <c r="F4424" s="2">
        <v>45284</v>
      </c>
      <c r="G4424" s="2">
        <v>40793</v>
      </c>
      <c r="H4424" s="4">
        <v>29603</v>
      </c>
      <c r="I4424" s="4">
        <v>23698</v>
      </c>
      <c r="J4424" s="4">
        <f>Table1[[#This Row],[Basic Salary]]+Table1[[#This Row],[Bonus]]</f>
        <v>53301</v>
      </c>
      <c r="K4424">
        <v>92</v>
      </c>
      <c r="L4424">
        <v>55</v>
      </c>
      <c r="M4424" t="s">
        <v>31</v>
      </c>
      <c r="N4424">
        <v>117</v>
      </c>
    </row>
    <row r="4425" spans="1:14" x14ac:dyDescent="0.35">
      <c r="A4425" t="s">
        <v>430</v>
      </c>
      <c r="B4425" t="s">
        <v>69</v>
      </c>
      <c r="C4425" t="s">
        <v>21</v>
      </c>
      <c r="D4425" t="s">
        <v>43</v>
      </c>
      <c r="E4425" t="s">
        <v>65</v>
      </c>
      <c r="F4425" s="2">
        <v>43955</v>
      </c>
      <c r="G4425" s="2">
        <v>34117</v>
      </c>
      <c r="H4425" s="4">
        <v>35348</v>
      </c>
      <c r="I4425" s="4">
        <v>17936</v>
      </c>
      <c r="J4425" s="4">
        <f>Table1[[#This Row],[Basic Salary]]+Table1[[#This Row],[Bonus]]</f>
        <v>53284</v>
      </c>
      <c r="K4425">
        <v>62</v>
      </c>
      <c r="L4425">
        <v>72</v>
      </c>
      <c r="M4425" t="s">
        <v>23</v>
      </c>
      <c r="N4425">
        <v>117</v>
      </c>
    </row>
    <row r="4426" spans="1:14" x14ac:dyDescent="0.35">
      <c r="A4426" t="s">
        <v>4890</v>
      </c>
      <c r="B4426" t="s">
        <v>89</v>
      </c>
      <c r="C4426" t="s">
        <v>21</v>
      </c>
      <c r="D4426" t="s">
        <v>16</v>
      </c>
      <c r="E4426" t="s">
        <v>26</v>
      </c>
      <c r="F4426" s="2">
        <v>44733</v>
      </c>
      <c r="G4426" s="2">
        <v>29605</v>
      </c>
      <c r="H4426" s="4">
        <v>37962</v>
      </c>
      <c r="I4426" s="4">
        <v>15303</v>
      </c>
      <c r="J4426" s="4">
        <f>Table1[[#This Row],[Basic Salary]]+Table1[[#This Row],[Bonus]]</f>
        <v>53265</v>
      </c>
      <c r="K4426">
        <v>76</v>
      </c>
      <c r="L4426">
        <v>46</v>
      </c>
      <c r="M4426" t="s">
        <v>37</v>
      </c>
      <c r="N4426">
        <v>117</v>
      </c>
    </row>
    <row r="4427" spans="1:14" x14ac:dyDescent="0.35">
      <c r="A4427" t="s">
        <v>3016</v>
      </c>
      <c r="B4427" t="s">
        <v>71</v>
      </c>
      <c r="C4427" t="s">
        <v>21</v>
      </c>
      <c r="D4427" t="s">
        <v>43</v>
      </c>
      <c r="E4427" t="s">
        <v>65</v>
      </c>
      <c r="F4427" s="2">
        <v>43601</v>
      </c>
      <c r="G4427" s="2">
        <v>34787</v>
      </c>
      <c r="H4427" s="4">
        <v>33418</v>
      </c>
      <c r="I4427" s="4">
        <v>19808</v>
      </c>
      <c r="J4427" s="4">
        <f>Table1[[#This Row],[Basic Salary]]+Table1[[#This Row],[Bonus]]</f>
        <v>53226</v>
      </c>
      <c r="K4427">
        <v>73</v>
      </c>
      <c r="L4427">
        <v>94</v>
      </c>
      <c r="M4427" t="s">
        <v>37</v>
      </c>
      <c r="N4427">
        <v>117</v>
      </c>
    </row>
    <row r="4428" spans="1:14" x14ac:dyDescent="0.35">
      <c r="A4428" t="s">
        <v>4775</v>
      </c>
      <c r="B4428" t="s">
        <v>14</v>
      </c>
      <c r="C4428" t="s">
        <v>21</v>
      </c>
      <c r="D4428" t="s">
        <v>25</v>
      </c>
      <c r="E4428" t="s">
        <v>17</v>
      </c>
      <c r="F4428" s="2">
        <v>43481</v>
      </c>
      <c r="G4428" s="2">
        <v>29977</v>
      </c>
      <c r="H4428" s="4">
        <v>32422</v>
      </c>
      <c r="I4428" s="4">
        <v>20792</v>
      </c>
      <c r="J4428" s="4">
        <f>Table1[[#This Row],[Basic Salary]]+Table1[[#This Row],[Bonus]]</f>
        <v>53214</v>
      </c>
      <c r="K4428">
        <v>98</v>
      </c>
      <c r="L4428">
        <v>93</v>
      </c>
      <c r="M4428" t="s">
        <v>27</v>
      </c>
      <c r="N4428">
        <v>104</v>
      </c>
    </row>
    <row r="4429" spans="1:14" x14ac:dyDescent="0.35">
      <c r="A4429" t="s">
        <v>3222</v>
      </c>
      <c r="B4429" t="s">
        <v>29</v>
      </c>
      <c r="C4429" t="s">
        <v>15</v>
      </c>
      <c r="D4429" t="s">
        <v>25</v>
      </c>
      <c r="E4429" t="s">
        <v>17</v>
      </c>
      <c r="F4429" s="2">
        <v>45149</v>
      </c>
      <c r="G4429" s="2">
        <v>40158</v>
      </c>
      <c r="H4429" s="4">
        <v>26442</v>
      </c>
      <c r="I4429" s="4">
        <v>26764</v>
      </c>
      <c r="J4429" s="4">
        <f>Table1[[#This Row],[Basic Salary]]+Table1[[#This Row],[Bonus]]</f>
        <v>53206</v>
      </c>
      <c r="K4429">
        <v>63</v>
      </c>
      <c r="L4429">
        <v>98</v>
      </c>
      <c r="M4429" t="s">
        <v>27</v>
      </c>
      <c r="N4429">
        <v>108</v>
      </c>
    </row>
    <row r="4430" spans="1:14" x14ac:dyDescent="0.35">
      <c r="A4430" t="s">
        <v>1816</v>
      </c>
      <c r="B4430" t="s">
        <v>39</v>
      </c>
      <c r="C4430" t="s">
        <v>15</v>
      </c>
      <c r="D4430" t="s">
        <v>43</v>
      </c>
      <c r="E4430" t="s">
        <v>51</v>
      </c>
      <c r="F4430" s="2">
        <v>44634</v>
      </c>
      <c r="G4430" s="2">
        <v>31591</v>
      </c>
      <c r="H4430" s="4">
        <v>39394</v>
      </c>
      <c r="I4430" s="4">
        <v>13771</v>
      </c>
      <c r="J4430" s="4">
        <f>Table1[[#This Row],[Basic Salary]]+Table1[[#This Row],[Bonus]]</f>
        <v>53165</v>
      </c>
      <c r="K4430">
        <v>83</v>
      </c>
      <c r="L4430">
        <v>73</v>
      </c>
      <c r="M4430" t="s">
        <v>31</v>
      </c>
      <c r="N4430">
        <v>104</v>
      </c>
    </row>
    <row r="4431" spans="1:14" x14ac:dyDescent="0.35">
      <c r="A4431" t="s">
        <v>1246</v>
      </c>
      <c r="B4431" t="s">
        <v>36</v>
      </c>
      <c r="C4431" t="s">
        <v>21</v>
      </c>
      <c r="D4431" t="s">
        <v>46</v>
      </c>
      <c r="E4431" t="s">
        <v>51</v>
      </c>
      <c r="F4431" s="2">
        <v>44730</v>
      </c>
      <c r="G4431" s="2">
        <v>38408</v>
      </c>
      <c r="H4431" s="4">
        <v>45321</v>
      </c>
      <c r="I4431" s="4">
        <v>7818</v>
      </c>
      <c r="J4431" s="4">
        <f>Table1[[#This Row],[Basic Salary]]+Table1[[#This Row],[Bonus]]</f>
        <v>53139</v>
      </c>
      <c r="K4431">
        <v>77</v>
      </c>
      <c r="L4431">
        <v>49</v>
      </c>
      <c r="M4431" t="s">
        <v>18</v>
      </c>
      <c r="N4431">
        <v>107</v>
      </c>
    </row>
    <row r="4432" spans="1:14" x14ac:dyDescent="0.35">
      <c r="A4432" t="s">
        <v>1363</v>
      </c>
      <c r="B4432" t="s">
        <v>89</v>
      </c>
      <c r="C4432" t="s">
        <v>21</v>
      </c>
      <c r="D4432" t="s">
        <v>25</v>
      </c>
      <c r="E4432" t="s">
        <v>30</v>
      </c>
      <c r="F4432" s="2">
        <v>45802</v>
      </c>
      <c r="G4432" s="2">
        <v>41019</v>
      </c>
      <c r="H4432" s="4">
        <v>42739</v>
      </c>
      <c r="I4432" s="4">
        <v>10381</v>
      </c>
      <c r="J4432" s="4">
        <f>Table1[[#This Row],[Basic Salary]]+Table1[[#This Row],[Bonus]]</f>
        <v>53120</v>
      </c>
      <c r="K4432">
        <v>93</v>
      </c>
      <c r="L4432">
        <v>85</v>
      </c>
      <c r="M4432" t="s">
        <v>34</v>
      </c>
      <c r="N4432">
        <v>116</v>
      </c>
    </row>
    <row r="4433" spans="1:14" x14ac:dyDescent="0.35">
      <c r="A4433" t="s">
        <v>2452</v>
      </c>
      <c r="B4433" t="s">
        <v>29</v>
      </c>
      <c r="C4433" t="s">
        <v>21</v>
      </c>
      <c r="D4433" t="s">
        <v>25</v>
      </c>
      <c r="E4433" t="s">
        <v>30</v>
      </c>
      <c r="F4433" s="2">
        <v>43056</v>
      </c>
      <c r="G4433" s="2">
        <v>38639</v>
      </c>
      <c r="H4433" s="4">
        <v>47553</v>
      </c>
      <c r="I4433" s="4">
        <v>5563</v>
      </c>
      <c r="J4433" s="4">
        <f>Table1[[#This Row],[Basic Salary]]+Table1[[#This Row],[Bonus]]</f>
        <v>53116</v>
      </c>
      <c r="K4433">
        <v>85</v>
      </c>
      <c r="L4433">
        <v>82</v>
      </c>
      <c r="M4433" t="s">
        <v>18</v>
      </c>
      <c r="N4433">
        <v>109</v>
      </c>
    </row>
    <row r="4434" spans="1:14" x14ac:dyDescent="0.35">
      <c r="A4434" t="s">
        <v>1236</v>
      </c>
      <c r="B4434" t="s">
        <v>57</v>
      </c>
      <c r="C4434" t="s">
        <v>15</v>
      </c>
      <c r="D4434" t="s">
        <v>46</v>
      </c>
      <c r="E4434" t="s">
        <v>65</v>
      </c>
      <c r="F4434" s="2">
        <v>45180</v>
      </c>
      <c r="G4434" s="2">
        <v>30759</v>
      </c>
      <c r="H4434" s="4">
        <v>38106</v>
      </c>
      <c r="I4434" s="4">
        <v>14981</v>
      </c>
      <c r="J4434" s="4">
        <f>Table1[[#This Row],[Basic Salary]]+Table1[[#This Row],[Bonus]]</f>
        <v>53087</v>
      </c>
      <c r="K4434">
        <v>81</v>
      </c>
      <c r="L4434">
        <v>68</v>
      </c>
      <c r="M4434" t="s">
        <v>27</v>
      </c>
      <c r="N4434">
        <v>112</v>
      </c>
    </row>
    <row r="4435" spans="1:14" x14ac:dyDescent="0.35">
      <c r="A4435" t="s">
        <v>1583</v>
      </c>
      <c r="B4435" t="s">
        <v>60</v>
      </c>
      <c r="C4435" t="s">
        <v>15</v>
      </c>
      <c r="D4435" t="s">
        <v>46</v>
      </c>
      <c r="E4435" t="s">
        <v>65</v>
      </c>
      <c r="F4435" s="2">
        <v>45126</v>
      </c>
      <c r="G4435" s="2">
        <v>39514</v>
      </c>
      <c r="H4435" s="4">
        <v>29613</v>
      </c>
      <c r="I4435" s="4">
        <v>23469</v>
      </c>
      <c r="J4435" s="4">
        <f>Table1[[#This Row],[Basic Salary]]+Table1[[#This Row],[Bonus]]</f>
        <v>53082</v>
      </c>
      <c r="K4435">
        <v>94</v>
      </c>
      <c r="L4435">
        <v>44</v>
      </c>
      <c r="M4435" t="s">
        <v>53</v>
      </c>
      <c r="N4435">
        <v>116</v>
      </c>
    </row>
    <row r="4436" spans="1:14" x14ac:dyDescent="0.35">
      <c r="A4436" t="s">
        <v>4596</v>
      </c>
      <c r="B4436" t="s">
        <v>85</v>
      </c>
      <c r="C4436" t="s">
        <v>15</v>
      </c>
      <c r="D4436" t="s">
        <v>16</v>
      </c>
      <c r="E4436" t="s">
        <v>30</v>
      </c>
      <c r="F4436" s="2">
        <v>42355</v>
      </c>
      <c r="G4436" s="2">
        <v>35280</v>
      </c>
      <c r="H4436" s="4">
        <v>32768</v>
      </c>
      <c r="I4436" s="4">
        <v>20299</v>
      </c>
      <c r="J4436" s="4">
        <f>Table1[[#This Row],[Basic Salary]]+Table1[[#This Row],[Bonus]]</f>
        <v>53067</v>
      </c>
      <c r="K4436">
        <v>79</v>
      </c>
      <c r="L4436">
        <v>77</v>
      </c>
      <c r="M4436" t="s">
        <v>37</v>
      </c>
      <c r="N4436">
        <v>104</v>
      </c>
    </row>
    <row r="4437" spans="1:14" x14ac:dyDescent="0.35">
      <c r="A4437" t="s">
        <v>4499</v>
      </c>
      <c r="B4437" t="s">
        <v>14</v>
      </c>
      <c r="C4437" t="s">
        <v>15</v>
      </c>
      <c r="D4437" t="s">
        <v>25</v>
      </c>
      <c r="E4437" t="s">
        <v>17</v>
      </c>
      <c r="F4437" s="2">
        <v>45824</v>
      </c>
      <c r="G4437" s="2">
        <v>33849</v>
      </c>
      <c r="H4437" s="4">
        <v>43673</v>
      </c>
      <c r="I4437" s="4">
        <v>9366</v>
      </c>
      <c r="J4437" s="4">
        <f>Table1[[#This Row],[Basic Salary]]+Table1[[#This Row],[Bonus]]</f>
        <v>53039</v>
      </c>
      <c r="K4437">
        <v>80</v>
      </c>
      <c r="L4437">
        <v>53</v>
      </c>
      <c r="M4437" t="s">
        <v>23</v>
      </c>
      <c r="N4437">
        <v>108</v>
      </c>
    </row>
    <row r="4438" spans="1:14" x14ac:dyDescent="0.35">
      <c r="A4438" t="s">
        <v>819</v>
      </c>
      <c r="B4438" t="s">
        <v>39</v>
      </c>
      <c r="C4438" t="s">
        <v>21</v>
      </c>
      <c r="D4438" t="s">
        <v>46</v>
      </c>
      <c r="E4438" t="s">
        <v>30</v>
      </c>
      <c r="F4438" s="2">
        <v>43317</v>
      </c>
      <c r="G4438" s="2">
        <v>30227</v>
      </c>
      <c r="H4438" s="4">
        <v>28689</v>
      </c>
      <c r="I4438" s="4">
        <v>24348</v>
      </c>
      <c r="J4438" s="4">
        <f>Table1[[#This Row],[Basic Salary]]+Table1[[#This Row],[Bonus]]</f>
        <v>53037</v>
      </c>
      <c r="K4438">
        <v>62</v>
      </c>
      <c r="L4438">
        <v>48</v>
      </c>
      <c r="M4438" t="s">
        <v>34</v>
      </c>
      <c r="N4438">
        <v>112</v>
      </c>
    </row>
    <row r="4439" spans="1:14" x14ac:dyDescent="0.35">
      <c r="A4439" t="s">
        <v>1328</v>
      </c>
      <c r="B4439" t="s">
        <v>87</v>
      </c>
      <c r="C4439" t="s">
        <v>15</v>
      </c>
      <c r="D4439" t="s">
        <v>25</v>
      </c>
      <c r="E4439" t="s">
        <v>51</v>
      </c>
      <c r="F4439" s="2">
        <v>45440</v>
      </c>
      <c r="G4439" s="2">
        <v>37555</v>
      </c>
      <c r="H4439" s="4">
        <v>47131</v>
      </c>
      <c r="I4439" s="4">
        <v>5896</v>
      </c>
      <c r="J4439" s="4">
        <f>Table1[[#This Row],[Basic Salary]]+Table1[[#This Row],[Bonus]]</f>
        <v>53027</v>
      </c>
      <c r="K4439">
        <v>98</v>
      </c>
      <c r="L4439">
        <v>97</v>
      </c>
      <c r="M4439" t="s">
        <v>53</v>
      </c>
      <c r="N4439">
        <v>118</v>
      </c>
    </row>
    <row r="4440" spans="1:14" x14ac:dyDescent="0.35">
      <c r="A4440" t="s">
        <v>3201</v>
      </c>
      <c r="B4440" t="s">
        <v>87</v>
      </c>
      <c r="C4440" t="s">
        <v>15</v>
      </c>
      <c r="D4440" t="s">
        <v>46</v>
      </c>
      <c r="E4440" t="s">
        <v>51</v>
      </c>
      <c r="F4440" s="2">
        <v>43093</v>
      </c>
      <c r="G4440" s="2">
        <v>39256</v>
      </c>
      <c r="H4440" s="4">
        <v>32047</v>
      </c>
      <c r="I4440" s="4">
        <v>20953</v>
      </c>
      <c r="J4440" s="4">
        <f>Table1[[#This Row],[Basic Salary]]+Table1[[#This Row],[Bonus]]</f>
        <v>53000</v>
      </c>
      <c r="K4440">
        <v>85</v>
      </c>
      <c r="L4440">
        <v>100</v>
      </c>
      <c r="M4440" t="s">
        <v>18</v>
      </c>
      <c r="N4440">
        <v>108</v>
      </c>
    </row>
    <row r="4441" spans="1:14" x14ac:dyDescent="0.35">
      <c r="A4441" t="s">
        <v>1599</v>
      </c>
      <c r="B4441" t="s">
        <v>93</v>
      </c>
      <c r="C4441" t="s">
        <v>15</v>
      </c>
      <c r="D4441" t="s">
        <v>40</v>
      </c>
      <c r="E4441" t="s">
        <v>26</v>
      </c>
      <c r="F4441" s="2">
        <v>43558</v>
      </c>
      <c r="G4441" s="2">
        <v>37034</v>
      </c>
      <c r="H4441" s="4">
        <v>47342</v>
      </c>
      <c r="I4441" s="4">
        <v>5653</v>
      </c>
      <c r="J4441" s="4">
        <f>Table1[[#This Row],[Basic Salary]]+Table1[[#This Row],[Bonus]]</f>
        <v>52995</v>
      </c>
      <c r="K4441">
        <v>97</v>
      </c>
      <c r="L4441">
        <v>84</v>
      </c>
      <c r="M4441" t="s">
        <v>34</v>
      </c>
      <c r="N4441">
        <v>112</v>
      </c>
    </row>
    <row r="4442" spans="1:14" x14ac:dyDescent="0.35">
      <c r="A4442" t="s">
        <v>2288</v>
      </c>
      <c r="B4442" t="s">
        <v>62</v>
      </c>
      <c r="C4442" t="s">
        <v>15</v>
      </c>
      <c r="D4442" t="s">
        <v>46</v>
      </c>
      <c r="E4442" t="s">
        <v>17</v>
      </c>
      <c r="F4442" s="2">
        <v>42347</v>
      </c>
      <c r="G4442" s="2">
        <v>32117</v>
      </c>
      <c r="H4442" s="4">
        <v>44901</v>
      </c>
      <c r="I4442" s="4">
        <v>8092</v>
      </c>
      <c r="J4442" s="4">
        <f>Table1[[#This Row],[Basic Salary]]+Table1[[#This Row],[Bonus]]</f>
        <v>52993</v>
      </c>
      <c r="K4442">
        <v>71</v>
      </c>
      <c r="L4442">
        <v>90</v>
      </c>
      <c r="M4442" t="s">
        <v>53</v>
      </c>
      <c r="N4442">
        <v>112</v>
      </c>
    </row>
    <row r="4443" spans="1:14" x14ac:dyDescent="0.35">
      <c r="A4443" t="s">
        <v>367</v>
      </c>
      <c r="B4443" t="s">
        <v>62</v>
      </c>
      <c r="C4443" t="s">
        <v>21</v>
      </c>
      <c r="D4443" t="s">
        <v>16</v>
      </c>
      <c r="E4443" t="s">
        <v>17</v>
      </c>
      <c r="F4443" s="2">
        <v>43481</v>
      </c>
      <c r="G4443" s="2">
        <v>33323</v>
      </c>
      <c r="H4443" s="4">
        <v>35803</v>
      </c>
      <c r="I4443" s="4">
        <v>17184</v>
      </c>
      <c r="J4443" s="4">
        <f>Table1[[#This Row],[Basic Salary]]+Table1[[#This Row],[Bonus]]</f>
        <v>52987</v>
      </c>
      <c r="K4443">
        <v>70</v>
      </c>
      <c r="L4443">
        <v>43</v>
      </c>
      <c r="M4443" t="s">
        <v>27</v>
      </c>
      <c r="N4443">
        <v>110</v>
      </c>
    </row>
    <row r="4444" spans="1:14" x14ac:dyDescent="0.35">
      <c r="A4444" t="s">
        <v>4308</v>
      </c>
      <c r="B4444" t="s">
        <v>71</v>
      </c>
      <c r="C4444" t="s">
        <v>15</v>
      </c>
      <c r="D4444" t="s">
        <v>16</v>
      </c>
      <c r="E4444" t="s">
        <v>65</v>
      </c>
      <c r="F4444" s="2">
        <v>45424</v>
      </c>
      <c r="G4444" s="2">
        <v>38069</v>
      </c>
      <c r="H4444" s="4">
        <v>25433</v>
      </c>
      <c r="I4444" s="4">
        <v>27502</v>
      </c>
      <c r="J4444" s="4">
        <f>Table1[[#This Row],[Basic Salary]]+Table1[[#This Row],[Bonus]]</f>
        <v>52935</v>
      </c>
      <c r="K4444">
        <v>87</v>
      </c>
      <c r="L4444">
        <v>94</v>
      </c>
      <c r="M4444" t="s">
        <v>34</v>
      </c>
      <c r="N4444">
        <v>119</v>
      </c>
    </row>
    <row r="4445" spans="1:14" x14ac:dyDescent="0.35">
      <c r="A4445" t="s">
        <v>2707</v>
      </c>
      <c r="B4445" t="s">
        <v>57</v>
      </c>
      <c r="C4445" t="s">
        <v>15</v>
      </c>
      <c r="D4445" t="s">
        <v>81</v>
      </c>
      <c r="E4445" t="s">
        <v>17</v>
      </c>
      <c r="F4445" s="2">
        <v>42240</v>
      </c>
      <c r="G4445" s="2">
        <v>35076</v>
      </c>
      <c r="H4445" s="4">
        <v>34344</v>
      </c>
      <c r="I4445" s="4">
        <v>18589</v>
      </c>
      <c r="J4445" s="4">
        <f>Table1[[#This Row],[Basic Salary]]+Table1[[#This Row],[Bonus]]</f>
        <v>52933</v>
      </c>
      <c r="K4445">
        <v>84</v>
      </c>
      <c r="L4445">
        <v>62</v>
      </c>
      <c r="M4445" t="s">
        <v>31</v>
      </c>
      <c r="N4445">
        <v>111</v>
      </c>
    </row>
    <row r="4446" spans="1:14" x14ac:dyDescent="0.35">
      <c r="A4446" t="s">
        <v>227</v>
      </c>
      <c r="B4446" t="s">
        <v>75</v>
      </c>
      <c r="C4446" t="s">
        <v>15</v>
      </c>
      <c r="D4446" t="s">
        <v>16</v>
      </c>
      <c r="E4446" t="s">
        <v>26</v>
      </c>
      <c r="F4446" s="2">
        <v>44449</v>
      </c>
      <c r="G4446" s="2">
        <v>38003</v>
      </c>
      <c r="H4446" s="4">
        <v>27154</v>
      </c>
      <c r="I4446" s="4">
        <v>25707</v>
      </c>
      <c r="J4446" s="4">
        <f>Table1[[#This Row],[Basic Salary]]+Table1[[#This Row],[Bonus]]</f>
        <v>52861</v>
      </c>
      <c r="K4446">
        <v>92</v>
      </c>
      <c r="L4446">
        <v>76</v>
      </c>
      <c r="M4446" t="s">
        <v>37</v>
      </c>
      <c r="N4446">
        <v>105</v>
      </c>
    </row>
    <row r="4447" spans="1:14" x14ac:dyDescent="0.35">
      <c r="A4447" t="s">
        <v>1052</v>
      </c>
      <c r="B4447" t="s">
        <v>45</v>
      </c>
      <c r="C4447" t="s">
        <v>21</v>
      </c>
      <c r="D4447" t="s">
        <v>16</v>
      </c>
      <c r="E4447" t="s">
        <v>30</v>
      </c>
      <c r="F4447" s="2">
        <v>42364</v>
      </c>
      <c r="G4447" s="2">
        <v>31045</v>
      </c>
      <c r="H4447" s="4">
        <v>36683</v>
      </c>
      <c r="I4447" s="4">
        <v>16148</v>
      </c>
      <c r="J4447" s="4">
        <f>Table1[[#This Row],[Basic Salary]]+Table1[[#This Row],[Bonus]]</f>
        <v>52831</v>
      </c>
      <c r="K4447">
        <v>97</v>
      </c>
      <c r="L4447">
        <v>99</v>
      </c>
      <c r="M4447" t="s">
        <v>37</v>
      </c>
      <c r="N4447">
        <v>104</v>
      </c>
    </row>
    <row r="4448" spans="1:14" x14ac:dyDescent="0.35">
      <c r="A4448" t="s">
        <v>3892</v>
      </c>
      <c r="B4448" t="s">
        <v>60</v>
      </c>
      <c r="C4448" t="s">
        <v>15</v>
      </c>
      <c r="D4448" t="s">
        <v>46</v>
      </c>
      <c r="E4448" t="s">
        <v>17</v>
      </c>
      <c r="F4448" s="2">
        <v>45769</v>
      </c>
      <c r="G4448" s="2">
        <v>33011</v>
      </c>
      <c r="H4448" s="4">
        <v>27188</v>
      </c>
      <c r="I4448" s="4">
        <v>25632</v>
      </c>
      <c r="J4448" s="4">
        <f>Table1[[#This Row],[Basic Salary]]+Table1[[#This Row],[Bonus]]</f>
        <v>52820</v>
      </c>
      <c r="K4448">
        <v>83</v>
      </c>
      <c r="L4448">
        <v>57</v>
      </c>
      <c r="M4448" t="s">
        <v>23</v>
      </c>
      <c r="N4448">
        <v>110</v>
      </c>
    </row>
    <row r="4449" spans="1:14" x14ac:dyDescent="0.35">
      <c r="A4449" t="s">
        <v>4563</v>
      </c>
      <c r="B4449" t="s">
        <v>29</v>
      </c>
      <c r="C4449" t="s">
        <v>21</v>
      </c>
      <c r="D4449" t="s">
        <v>46</v>
      </c>
      <c r="E4449" t="s">
        <v>17</v>
      </c>
      <c r="F4449" s="2">
        <v>44466</v>
      </c>
      <c r="G4449" s="2">
        <v>35615</v>
      </c>
      <c r="H4449" s="4">
        <v>33456</v>
      </c>
      <c r="I4449" s="4">
        <v>19258</v>
      </c>
      <c r="J4449" s="4">
        <f>Table1[[#This Row],[Basic Salary]]+Table1[[#This Row],[Bonus]]</f>
        <v>52714</v>
      </c>
      <c r="K4449">
        <v>75</v>
      </c>
      <c r="L4449">
        <v>94</v>
      </c>
      <c r="M4449" t="s">
        <v>23</v>
      </c>
      <c r="N4449">
        <v>111</v>
      </c>
    </row>
    <row r="4450" spans="1:14" x14ac:dyDescent="0.35">
      <c r="A4450" t="s">
        <v>188</v>
      </c>
      <c r="B4450" t="s">
        <v>69</v>
      </c>
      <c r="C4450" t="s">
        <v>21</v>
      </c>
      <c r="D4450" t="s">
        <v>46</v>
      </c>
      <c r="E4450" t="s">
        <v>26</v>
      </c>
      <c r="F4450" s="2">
        <v>43638</v>
      </c>
      <c r="G4450" s="2">
        <v>36036</v>
      </c>
      <c r="H4450" s="4">
        <v>37463</v>
      </c>
      <c r="I4450" s="4">
        <v>15241</v>
      </c>
      <c r="J4450" s="4">
        <f>Table1[[#This Row],[Basic Salary]]+Table1[[#This Row],[Bonus]]</f>
        <v>52704</v>
      </c>
      <c r="K4450">
        <v>87</v>
      </c>
      <c r="L4450">
        <v>60</v>
      </c>
      <c r="M4450" t="s">
        <v>18</v>
      </c>
      <c r="N4450">
        <v>109</v>
      </c>
    </row>
    <row r="4451" spans="1:14" x14ac:dyDescent="0.35">
      <c r="A4451" t="s">
        <v>1210</v>
      </c>
      <c r="B4451" t="s">
        <v>42</v>
      </c>
      <c r="C4451" t="s">
        <v>21</v>
      </c>
      <c r="D4451" t="s">
        <v>81</v>
      </c>
      <c r="E4451" t="s">
        <v>30</v>
      </c>
      <c r="F4451" s="2">
        <v>42816</v>
      </c>
      <c r="G4451" s="2">
        <v>32450</v>
      </c>
      <c r="H4451" s="4">
        <v>31509</v>
      </c>
      <c r="I4451" s="4">
        <v>21185</v>
      </c>
      <c r="J4451" s="4">
        <f>Table1[[#This Row],[Basic Salary]]+Table1[[#This Row],[Bonus]]</f>
        <v>52694</v>
      </c>
      <c r="K4451">
        <v>91</v>
      </c>
      <c r="L4451">
        <v>42</v>
      </c>
      <c r="M4451" t="s">
        <v>31</v>
      </c>
      <c r="N4451">
        <v>114</v>
      </c>
    </row>
    <row r="4452" spans="1:14" x14ac:dyDescent="0.35">
      <c r="A4452" t="s">
        <v>1801</v>
      </c>
      <c r="B4452" t="s">
        <v>93</v>
      </c>
      <c r="C4452" t="s">
        <v>21</v>
      </c>
      <c r="D4452" t="s">
        <v>46</v>
      </c>
      <c r="E4452" t="s">
        <v>30</v>
      </c>
      <c r="F4452" s="2">
        <v>43667</v>
      </c>
      <c r="G4452" s="2">
        <v>38100</v>
      </c>
      <c r="H4452" s="4">
        <v>39010</v>
      </c>
      <c r="I4452" s="4">
        <v>13660</v>
      </c>
      <c r="J4452" s="4">
        <f>Table1[[#This Row],[Basic Salary]]+Table1[[#This Row],[Bonus]]</f>
        <v>52670</v>
      </c>
      <c r="K4452">
        <v>70</v>
      </c>
      <c r="L4452">
        <v>77</v>
      </c>
      <c r="M4452" t="s">
        <v>23</v>
      </c>
      <c r="N4452">
        <v>108</v>
      </c>
    </row>
    <row r="4453" spans="1:14" x14ac:dyDescent="0.35">
      <c r="A4453" t="s">
        <v>3068</v>
      </c>
      <c r="B4453" t="s">
        <v>36</v>
      </c>
      <c r="C4453" t="s">
        <v>21</v>
      </c>
      <c r="D4453" t="s">
        <v>25</v>
      </c>
      <c r="E4453" t="s">
        <v>17</v>
      </c>
      <c r="F4453" s="2">
        <v>43141</v>
      </c>
      <c r="G4453" s="2">
        <v>41171</v>
      </c>
      <c r="H4453" s="4">
        <v>29208</v>
      </c>
      <c r="I4453" s="4">
        <v>23428</v>
      </c>
      <c r="J4453" s="4">
        <f>Table1[[#This Row],[Basic Salary]]+Table1[[#This Row],[Bonus]]</f>
        <v>52636</v>
      </c>
      <c r="K4453">
        <v>99</v>
      </c>
      <c r="L4453">
        <v>78</v>
      </c>
      <c r="M4453" t="s">
        <v>34</v>
      </c>
      <c r="N4453">
        <v>106</v>
      </c>
    </row>
    <row r="4454" spans="1:14" x14ac:dyDescent="0.35">
      <c r="A4454" t="s">
        <v>2451</v>
      </c>
      <c r="B4454" t="s">
        <v>69</v>
      </c>
      <c r="C4454" t="s">
        <v>21</v>
      </c>
      <c r="D4454" t="s">
        <v>43</v>
      </c>
      <c r="E4454" t="s">
        <v>65</v>
      </c>
      <c r="F4454" s="2">
        <v>45885</v>
      </c>
      <c r="G4454" s="2">
        <v>31030</v>
      </c>
      <c r="H4454" s="4">
        <v>44767</v>
      </c>
      <c r="I4454" s="4">
        <v>7846</v>
      </c>
      <c r="J4454" s="4">
        <f>Table1[[#This Row],[Basic Salary]]+Table1[[#This Row],[Bonus]]</f>
        <v>52613</v>
      </c>
      <c r="K4454">
        <v>81</v>
      </c>
      <c r="L4454">
        <v>90</v>
      </c>
      <c r="M4454" t="s">
        <v>18</v>
      </c>
      <c r="N4454">
        <v>114</v>
      </c>
    </row>
    <row r="4455" spans="1:14" x14ac:dyDescent="0.35">
      <c r="A4455" t="s">
        <v>2995</v>
      </c>
      <c r="B4455" t="s">
        <v>85</v>
      </c>
      <c r="C4455" t="s">
        <v>21</v>
      </c>
      <c r="D4455" t="s">
        <v>16</v>
      </c>
      <c r="E4455" t="s">
        <v>17</v>
      </c>
      <c r="F4455" s="2">
        <v>42762</v>
      </c>
      <c r="G4455" s="2">
        <v>38434</v>
      </c>
      <c r="H4455" s="4">
        <v>37348</v>
      </c>
      <c r="I4455" s="4">
        <v>15212</v>
      </c>
      <c r="J4455" s="4">
        <f>Table1[[#This Row],[Basic Salary]]+Table1[[#This Row],[Bonus]]</f>
        <v>52560</v>
      </c>
      <c r="K4455">
        <v>73</v>
      </c>
      <c r="L4455">
        <v>61</v>
      </c>
      <c r="M4455" t="s">
        <v>37</v>
      </c>
      <c r="N4455">
        <v>103</v>
      </c>
    </row>
    <row r="4456" spans="1:14" x14ac:dyDescent="0.35">
      <c r="A4456" t="s">
        <v>3591</v>
      </c>
      <c r="B4456" t="s">
        <v>89</v>
      </c>
      <c r="C4456" t="s">
        <v>21</v>
      </c>
      <c r="D4456" t="s">
        <v>16</v>
      </c>
      <c r="E4456" t="s">
        <v>30</v>
      </c>
      <c r="F4456" s="2">
        <v>45335</v>
      </c>
      <c r="G4456" s="2">
        <v>29715</v>
      </c>
      <c r="H4456" s="4">
        <v>39681</v>
      </c>
      <c r="I4456" s="4">
        <v>12837</v>
      </c>
      <c r="J4456" s="4">
        <f>Table1[[#This Row],[Basic Salary]]+Table1[[#This Row],[Bonus]]</f>
        <v>52518</v>
      </c>
      <c r="K4456">
        <v>73</v>
      </c>
      <c r="L4456">
        <v>90</v>
      </c>
      <c r="M4456" t="s">
        <v>37</v>
      </c>
      <c r="N4456">
        <v>101</v>
      </c>
    </row>
    <row r="4457" spans="1:14" x14ac:dyDescent="0.35">
      <c r="A4457" t="s">
        <v>2192</v>
      </c>
      <c r="B4457" t="s">
        <v>89</v>
      </c>
      <c r="C4457" t="s">
        <v>21</v>
      </c>
      <c r="D4457" t="s">
        <v>25</v>
      </c>
      <c r="E4457" t="s">
        <v>65</v>
      </c>
      <c r="F4457" s="2">
        <v>45822</v>
      </c>
      <c r="G4457" s="2">
        <v>31191</v>
      </c>
      <c r="H4457" s="4">
        <v>35407</v>
      </c>
      <c r="I4457" s="4">
        <v>17070</v>
      </c>
      <c r="J4457" s="4">
        <f>Table1[[#This Row],[Basic Salary]]+Table1[[#This Row],[Bonus]]</f>
        <v>52477</v>
      </c>
      <c r="K4457">
        <v>95</v>
      </c>
      <c r="L4457">
        <v>68</v>
      </c>
      <c r="M4457" t="s">
        <v>53</v>
      </c>
      <c r="N4457">
        <v>118</v>
      </c>
    </row>
    <row r="4458" spans="1:14" x14ac:dyDescent="0.35">
      <c r="A4458" t="s">
        <v>4129</v>
      </c>
      <c r="B4458" t="s">
        <v>87</v>
      </c>
      <c r="C4458" t="s">
        <v>21</v>
      </c>
      <c r="D4458" t="s">
        <v>43</v>
      </c>
      <c r="E4458" t="s">
        <v>30</v>
      </c>
      <c r="F4458" s="2">
        <v>42781</v>
      </c>
      <c r="G4458" s="2">
        <v>34898</v>
      </c>
      <c r="H4458" s="4">
        <v>31457</v>
      </c>
      <c r="I4458" s="4">
        <v>20986</v>
      </c>
      <c r="J4458" s="4">
        <f>Table1[[#This Row],[Basic Salary]]+Table1[[#This Row],[Bonus]]</f>
        <v>52443</v>
      </c>
      <c r="K4458">
        <v>77</v>
      </c>
      <c r="L4458">
        <v>63</v>
      </c>
      <c r="M4458" t="s">
        <v>53</v>
      </c>
      <c r="N4458">
        <v>120</v>
      </c>
    </row>
    <row r="4459" spans="1:14" x14ac:dyDescent="0.35">
      <c r="A4459" t="s">
        <v>4003</v>
      </c>
      <c r="B4459" t="s">
        <v>50</v>
      </c>
      <c r="C4459" t="s">
        <v>15</v>
      </c>
      <c r="D4459" t="s">
        <v>43</v>
      </c>
      <c r="E4459" t="s">
        <v>26</v>
      </c>
      <c r="F4459" s="2">
        <v>44639</v>
      </c>
      <c r="G4459" s="2">
        <v>39638</v>
      </c>
      <c r="H4459" s="4">
        <v>46068</v>
      </c>
      <c r="I4459" s="4">
        <v>6367</v>
      </c>
      <c r="J4459" s="4">
        <f>Table1[[#This Row],[Basic Salary]]+Table1[[#This Row],[Bonus]]</f>
        <v>52435</v>
      </c>
      <c r="K4459">
        <v>77</v>
      </c>
      <c r="L4459">
        <v>72</v>
      </c>
      <c r="M4459" t="s">
        <v>27</v>
      </c>
      <c r="N4459">
        <v>108</v>
      </c>
    </row>
    <row r="4460" spans="1:14" x14ac:dyDescent="0.35">
      <c r="A4460" t="s">
        <v>2126</v>
      </c>
      <c r="B4460" t="s">
        <v>39</v>
      </c>
      <c r="C4460" t="s">
        <v>21</v>
      </c>
      <c r="D4460" t="s">
        <v>40</v>
      </c>
      <c r="E4460" t="s">
        <v>51</v>
      </c>
      <c r="F4460" s="2">
        <v>43379</v>
      </c>
      <c r="G4460" s="2">
        <v>34995</v>
      </c>
      <c r="H4460" s="4">
        <v>35493</v>
      </c>
      <c r="I4460" s="4">
        <v>16934</v>
      </c>
      <c r="J4460" s="4">
        <f>Table1[[#This Row],[Basic Salary]]+Table1[[#This Row],[Bonus]]</f>
        <v>52427</v>
      </c>
      <c r="K4460">
        <v>85</v>
      </c>
      <c r="L4460">
        <v>50</v>
      </c>
      <c r="M4460" t="s">
        <v>37</v>
      </c>
      <c r="N4460">
        <v>119</v>
      </c>
    </row>
    <row r="4461" spans="1:14" x14ac:dyDescent="0.35">
      <c r="A4461" t="s">
        <v>1829</v>
      </c>
      <c r="B4461" t="s">
        <v>36</v>
      </c>
      <c r="C4461" t="s">
        <v>21</v>
      </c>
      <c r="D4461" t="s">
        <v>46</v>
      </c>
      <c r="E4461" t="s">
        <v>26</v>
      </c>
      <c r="F4461" s="2">
        <v>44283</v>
      </c>
      <c r="G4461" s="2">
        <v>40623</v>
      </c>
      <c r="H4461" s="4">
        <v>46534</v>
      </c>
      <c r="I4461" s="4">
        <v>5881</v>
      </c>
      <c r="J4461" s="4">
        <f>Table1[[#This Row],[Basic Salary]]+Table1[[#This Row],[Bonus]]</f>
        <v>52415</v>
      </c>
      <c r="K4461">
        <v>66</v>
      </c>
      <c r="L4461">
        <v>80</v>
      </c>
      <c r="M4461" t="s">
        <v>23</v>
      </c>
      <c r="N4461">
        <v>101</v>
      </c>
    </row>
    <row r="4462" spans="1:14" x14ac:dyDescent="0.35">
      <c r="A4462" t="s">
        <v>1638</v>
      </c>
      <c r="B4462" t="s">
        <v>129</v>
      </c>
      <c r="C4462" t="s">
        <v>15</v>
      </c>
      <c r="D4462" t="s">
        <v>33</v>
      </c>
      <c r="E4462" t="s">
        <v>17</v>
      </c>
      <c r="F4462" s="2">
        <v>45127</v>
      </c>
      <c r="G4462" s="2">
        <v>36125</v>
      </c>
      <c r="H4462" s="4">
        <v>35316</v>
      </c>
      <c r="I4462" s="4">
        <v>17079</v>
      </c>
      <c r="J4462" s="4">
        <f>Table1[[#This Row],[Basic Salary]]+Table1[[#This Row],[Bonus]]</f>
        <v>52395</v>
      </c>
      <c r="K4462">
        <v>89</v>
      </c>
      <c r="L4462">
        <v>89</v>
      </c>
      <c r="M4462" t="s">
        <v>37</v>
      </c>
      <c r="N4462">
        <v>115</v>
      </c>
    </row>
    <row r="4463" spans="1:14" x14ac:dyDescent="0.35">
      <c r="A4463" t="s">
        <v>1183</v>
      </c>
      <c r="B4463" t="s">
        <v>71</v>
      </c>
      <c r="C4463" t="s">
        <v>15</v>
      </c>
      <c r="D4463" t="s">
        <v>46</v>
      </c>
      <c r="E4463" t="s">
        <v>22</v>
      </c>
      <c r="F4463" s="2">
        <v>42372</v>
      </c>
      <c r="G4463" s="2">
        <v>39864</v>
      </c>
      <c r="H4463" s="4">
        <v>27153</v>
      </c>
      <c r="I4463" s="4">
        <v>25193</v>
      </c>
      <c r="J4463" s="4">
        <f>Table1[[#This Row],[Basic Salary]]+Table1[[#This Row],[Bonus]]</f>
        <v>52346</v>
      </c>
      <c r="K4463">
        <v>86</v>
      </c>
      <c r="L4463">
        <v>46</v>
      </c>
      <c r="M4463" t="s">
        <v>27</v>
      </c>
      <c r="N4463">
        <v>120</v>
      </c>
    </row>
    <row r="4464" spans="1:14" x14ac:dyDescent="0.35">
      <c r="A4464" t="s">
        <v>2883</v>
      </c>
      <c r="B4464" t="s">
        <v>42</v>
      </c>
      <c r="C4464" t="s">
        <v>21</v>
      </c>
      <c r="D4464" t="s">
        <v>33</v>
      </c>
      <c r="E4464" t="s">
        <v>26</v>
      </c>
      <c r="F4464" s="2">
        <v>42279</v>
      </c>
      <c r="G4464" s="2">
        <v>31269</v>
      </c>
      <c r="H4464" s="4">
        <v>28473</v>
      </c>
      <c r="I4464" s="4">
        <v>23857</v>
      </c>
      <c r="J4464" s="4">
        <f>Table1[[#This Row],[Basic Salary]]+Table1[[#This Row],[Bonus]]</f>
        <v>52330</v>
      </c>
      <c r="K4464">
        <v>70</v>
      </c>
      <c r="L4464">
        <v>75</v>
      </c>
      <c r="M4464" t="s">
        <v>53</v>
      </c>
      <c r="N4464">
        <v>111</v>
      </c>
    </row>
    <row r="4465" spans="1:14" x14ac:dyDescent="0.35">
      <c r="A4465" t="s">
        <v>1212</v>
      </c>
      <c r="B4465" t="s">
        <v>129</v>
      </c>
      <c r="C4465" t="s">
        <v>15</v>
      </c>
      <c r="D4465" t="s">
        <v>40</v>
      </c>
      <c r="E4465" t="s">
        <v>30</v>
      </c>
      <c r="F4465" s="2">
        <v>42541</v>
      </c>
      <c r="G4465" s="2">
        <v>35820</v>
      </c>
      <c r="H4465" s="4">
        <v>29850</v>
      </c>
      <c r="I4465" s="4">
        <v>22480</v>
      </c>
      <c r="J4465" s="4">
        <f>Table1[[#This Row],[Basic Salary]]+Table1[[#This Row],[Bonus]]</f>
        <v>52330</v>
      </c>
      <c r="K4465">
        <v>93</v>
      </c>
      <c r="L4465">
        <v>42</v>
      </c>
      <c r="M4465" t="s">
        <v>31</v>
      </c>
      <c r="N4465">
        <v>101</v>
      </c>
    </row>
    <row r="4466" spans="1:14" x14ac:dyDescent="0.35">
      <c r="A4466" t="s">
        <v>469</v>
      </c>
      <c r="B4466" t="s">
        <v>57</v>
      </c>
      <c r="C4466" t="s">
        <v>15</v>
      </c>
      <c r="D4466" t="s">
        <v>81</v>
      </c>
      <c r="E4466" t="s">
        <v>17</v>
      </c>
      <c r="F4466" s="2">
        <v>43683</v>
      </c>
      <c r="G4466" s="2">
        <v>34060</v>
      </c>
      <c r="H4466" s="4">
        <v>46020</v>
      </c>
      <c r="I4466" s="4">
        <v>6291</v>
      </c>
      <c r="J4466" s="4">
        <f>Table1[[#This Row],[Basic Salary]]+Table1[[#This Row],[Bonus]]</f>
        <v>52311</v>
      </c>
      <c r="K4466">
        <v>95</v>
      </c>
      <c r="L4466">
        <v>71</v>
      </c>
      <c r="M4466" t="s">
        <v>37</v>
      </c>
      <c r="N4466">
        <v>116</v>
      </c>
    </row>
    <row r="4467" spans="1:14" x14ac:dyDescent="0.35">
      <c r="A4467" t="s">
        <v>1783</v>
      </c>
      <c r="B4467" t="s">
        <v>62</v>
      </c>
      <c r="C4467" t="s">
        <v>21</v>
      </c>
      <c r="D4467" t="s">
        <v>25</v>
      </c>
      <c r="E4467" t="s">
        <v>17</v>
      </c>
      <c r="F4467" s="2">
        <v>42676</v>
      </c>
      <c r="G4467" s="2">
        <v>35142</v>
      </c>
      <c r="H4467" s="4">
        <v>37793</v>
      </c>
      <c r="I4467" s="4">
        <v>14462</v>
      </c>
      <c r="J4467" s="4">
        <f>Table1[[#This Row],[Basic Salary]]+Table1[[#This Row],[Bonus]]</f>
        <v>52255</v>
      </c>
      <c r="K4467">
        <v>79</v>
      </c>
      <c r="L4467">
        <v>74</v>
      </c>
      <c r="M4467" t="s">
        <v>18</v>
      </c>
      <c r="N4467">
        <v>118</v>
      </c>
    </row>
    <row r="4468" spans="1:14" x14ac:dyDescent="0.35">
      <c r="A4468" t="s">
        <v>2454</v>
      </c>
      <c r="B4468" t="s">
        <v>50</v>
      </c>
      <c r="C4468" t="s">
        <v>15</v>
      </c>
      <c r="D4468" t="s">
        <v>43</v>
      </c>
      <c r="E4468" t="s">
        <v>65</v>
      </c>
      <c r="F4468" s="2">
        <v>43903</v>
      </c>
      <c r="G4468" s="2">
        <v>33301</v>
      </c>
      <c r="H4468" s="4">
        <v>25330</v>
      </c>
      <c r="I4468" s="4">
        <v>26911</v>
      </c>
      <c r="J4468" s="4">
        <f>Table1[[#This Row],[Basic Salary]]+Table1[[#This Row],[Bonus]]</f>
        <v>52241</v>
      </c>
      <c r="K4468">
        <v>87</v>
      </c>
      <c r="L4468">
        <v>54</v>
      </c>
      <c r="M4468" t="s">
        <v>31</v>
      </c>
      <c r="N4468">
        <v>108</v>
      </c>
    </row>
    <row r="4469" spans="1:14" x14ac:dyDescent="0.35">
      <c r="A4469" t="s">
        <v>2045</v>
      </c>
      <c r="B4469" t="s">
        <v>50</v>
      </c>
      <c r="C4469" t="s">
        <v>15</v>
      </c>
      <c r="D4469" t="s">
        <v>46</v>
      </c>
      <c r="E4469" t="s">
        <v>26</v>
      </c>
      <c r="F4469" s="2">
        <v>43896</v>
      </c>
      <c r="G4469" s="2">
        <v>38251</v>
      </c>
      <c r="H4469" s="4">
        <v>44065</v>
      </c>
      <c r="I4469" s="4">
        <v>8175</v>
      </c>
      <c r="J4469" s="4">
        <f>Table1[[#This Row],[Basic Salary]]+Table1[[#This Row],[Bonus]]</f>
        <v>52240</v>
      </c>
      <c r="K4469">
        <v>77</v>
      </c>
      <c r="L4469">
        <v>45</v>
      </c>
      <c r="M4469" t="s">
        <v>27</v>
      </c>
      <c r="N4469">
        <v>109</v>
      </c>
    </row>
    <row r="4470" spans="1:14" x14ac:dyDescent="0.35">
      <c r="A4470" t="s">
        <v>2533</v>
      </c>
      <c r="B4470" t="s">
        <v>75</v>
      </c>
      <c r="C4470" t="s">
        <v>15</v>
      </c>
      <c r="D4470" t="s">
        <v>81</v>
      </c>
      <c r="E4470" t="s">
        <v>17</v>
      </c>
      <c r="F4470" s="2">
        <v>45041</v>
      </c>
      <c r="G4470" s="2">
        <v>33338</v>
      </c>
      <c r="H4470" s="4">
        <v>42208</v>
      </c>
      <c r="I4470" s="4">
        <v>10024</v>
      </c>
      <c r="J4470" s="4">
        <f>Table1[[#This Row],[Basic Salary]]+Table1[[#This Row],[Bonus]]</f>
        <v>52232</v>
      </c>
      <c r="K4470">
        <v>65</v>
      </c>
      <c r="L4470">
        <v>72</v>
      </c>
      <c r="M4470" t="s">
        <v>23</v>
      </c>
      <c r="N4470">
        <v>108</v>
      </c>
    </row>
    <row r="4471" spans="1:14" x14ac:dyDescent="0.35">
      <c r="A4471" t="s">
        <v>3409</v>
      </c>
      <c r="B4471" t="s">
        <v>57</v>
      </c>
      <c r="C4471" t="s">
        <v>15</v>
      </c>
      <c r="D4471" t="s">
        <v>81</v>
      </c>
      <c r="E4471" t="s">
        <v>17</v>
      </c>
      <c r="F4471" s="2">
        <v>44501</v>
      </c>
      <c r="G4471" s="2">
        <v>38904</v>
      </c>
      <c r="H4471" s="4">
        <v>33666</v>
      </c>
      <c r="I4471" s="4">
        <v>18560</v>
      </c>
      <c r="J4471" s="4">
        <f>Table1[[#This Row],[Basic Salary]]+Table1[[#This Row],[Bonus]]</f>
        <v>52226</v>
      </c>
      <c r="K4471">
        <v>89</v>
      </c>
      <c r="L4471">
        <v>67</v>
      </c>
      <c r="M4471" t="s">
        <v>31</v>
      </c>
      <c r="N4471">
        <v>101</v>
      </c>
    </row>
    <row r="4472" spans="1:14" x14ac:dyDescent="0.35">
      <c r="A4472" t="s">
        <v>3994</v>
      </c>
      <c r="B4472" t="s">
        <v>93</v>
      </c>
      <c r="C4472" t="s">
        <v>15</v>
      </c>
      <c r="D4472" t="s">
        <v>43</v>
      </c>
      <c r="E4472" t="s">
        <v>30</v>
      </c>
      <c r="F4472" s="2">
        <v>45988</v>
      </c>
      <c r="G4472" s="2">
        <v>36145</v>
      </c>
      <c r="H4472" s="4">
        <v>33215</v>
      </c>
      <c r="I4472" s="4">
        <v>18913</v>
      </c>
      <c r="J4472" s="4">
        <f>Table1[[#This Row],[Basic Salary]]+Table1[[#This Row],[Bonus]]</f>
        <v>52128</v>
      </c>
      <c r="K4472">
        <v>100</v>
      </c>
      <c r="L4472">
        <v>75</v>
      </c>
      <c r="M4472" t="s">
        <v>27</v>
      </c>
      <c r="N4472">
        <v>118</v>
      </c>
    </row>
    <row r="4473" spans="1:14" x14ac:dyDescent="0.35">
      <c r="A4473" t="s">
        <v>2278</v>
      </c>
      <c r="B4473" t="s">
        <v>60</v>
      </c>
      <c r="C4473" t="s">
        <v>21</v>
      </c>
      <c r="D4473" t="s">
        <v>16</v>
      </c>
      <c r="E4473" t="s">
        <v>30</v>
      </c>
      <c r="F4473" s="2">
        <v>43908</v>
      </c>
      <c r="G4473" s="2">
        <v>29561</v>
      </c>
      <c r="H4473" s="4">
        <v>46785</v>
      </c>
      <c r="I4473" s="4">
        <v>5338</v>
      </c>
      <c r="J4473" s="4">
        <f>Table1[[#This Row],[Basic Salary]]+Table1[[#This Row],[Bonus]]</f>
        <v>52123</v>
      </c>
      <c r="K4473">
        <v>83</v>
      </c>
      <c r="L4473">
        <v>79</v>
      </c>
      <c r="M4473" t="s">
        <v>18</v>
      </c>
      <c r="N4473">
        <v>113</v>
      </c>
    </row>
    <row r="4474" spans="1:14" x14ac:dyDescent="0.35">
      <c r="A4474" t="s">
        <v>3415</v>
      </c>
      <c r="B4474" t="s">
        <v>95</v>
      </c>
      <c r="C4474" t="s">
        <v>15</v>
      </c>
      <c r="D4474" t="s">
        <v>81</v>
      </c>
      <c r="E4474" t="s">
        <v>51</v>
      </c>
      <c r="F4474" s="2">
        <v>44051</v>
      </c>
      <c r="G4474" s="2">
        <v>37067</v>
      </c>
      <c r="H4474" s="4">
        <v>36163</v>
      </c>
      <c r="I4474" s="4">
        <v>15942</v>
      </c>
      <c r="J4474" s="4">
        <f>Table1[[#This Row],[Basic Salary]]+Table1[[#This Row],[Bonus]]</f>
        <v>52105</v>
      </c>
      <c r="K4474">
        <v>80</v>
      </c>
      <c r="L4474">
        <v>84</v>
      </c>
      <c r="M4474" t="s">
        <v>31</v>
      </c>
      <c r="N4474">
        <v>120</v>
      </c>
    </row>
    <row r="4475" spans="1:14" x14ac:dyDescent="0.35">
      <c r="A4475" t="s">
        <v>4658</v>
      </c>
      <c r="B4475" t="s">
        <v>95</v>
      </c>
      <c r="C4475" t="s">
        <v>15</v>
      </c>
      <c r="D4475" t="s">
        <v>33</v>
      </c>
      <c r="E4475" t="s">
        <v>65</v>
      </c>
      <c r="F4475" s="2">
        <v>42478</v>
      </c>
      <c r="G4475" s="2">
        <v>36492</v>
      </c>
      <c r="H4475" s="4">
        <v>43980</v>
      </c>
      <c r="I4475" s="4">
        <v>8112</v>
      </c>
      <c r="J4475" s="4">
        <f>Table1[[#This Row],[Basic Salary]]+Table1[[#This Row],[Bonus]]</f>
        <v>52092</v>
      </c>
      <c r="K4475">
        <v>100</v>
      </c>
      <c r="L4475">
        <v>96</v>
      </c>
      <c r="M4475" t="s">
        <v>53</v>
      </c>
      <c r="N4475">
        <v>108</v>
      </c>
    </row>
    <row r="4476" spans="1:14" x14ac:dyDescent="0.35">
      <c r="A4476" t="s">
        <v>3112</v>
      </c>
      <c r="B4476" t="s">
        <v>45</v>
      </c>
      <c r="C4476" t="s">
        <v>21</v>
      </c>
      <c r="D4476" t="s">
        <v>40</v>
      </c>
      <c r="E4476" t="s">
        <v>51</v>
      </c>
      <c r="F4476" s="2">
        <v>43287</v>
      </c>
      <c r="G4476" s="2">
        <v>40634</v>
      </c>
      <c r="H4476" s="4">
        <v>30392</v>
      </c>
      <c r="I4476" s="4">
        <v>21693</v>
      </c>
      <c r="J4476" s="4">
        <f>Table1[[#This Row],[Basic Salary]]+Table1[[#This Row],[Bonus]]</f>
        <v>52085</v>
      </c>
      <c r="K4476">
        <v>99</v>
      </c>
      <c r="L4476">
        <v>97</v>
      </c>
      <c r="M4476" t="s">
        <v>23</v>
      </c>
      <c r="N4476">
        <v>120</v>
      </c>
    </row>
    <row r="4477" spans="1:14" x14ac:dyDescent="0.35">
      <c r="A4477" t="s">
        <v>3374</v>
      </c>
      <c r="B4477" t="s">
        <v>75</v>
      </c>
      <c r="C4477" t="s">
        <v>21</v>
      </c>
      <c r="D4477" t="s">
        <v>33</v>
      </c>
      <c r="E4477" t="s">
        <v>26</v>
      </c>
      <c r="F4477" s="2">
        <v>44461</v>
      </c>
      <c r="G4477" s="2">
        <v>33624</v>
      </c>
      <c r="H4477" s="4">
        <v>32163</v>
      </c>
      <c r="I4477" s="4">
        <v>19909</v>
      </c>
      <c r="J4477" s="4">
        <f>Table1[[#This Row],[Basic Salary]]+Table1[[#This Row],[Bonus]]</f>
        <v>52072</v>
      </c>
      <c r="K4477">
        <v>77</v>
      </c>
      <c r="L4477">
        <v>41</v>
      </c>
      <c r="M4477" t="s">
        <v>37</v>
      </c>
      <c r="N4477">
        <v>107</v>
      </c>
    </row>
    <row r="4478" spans="1:14" x14ac:dyDescent="0.35">
      <c r="A4478" t="s">
        <v>4222</v>
      </c>
      <c r="B4478" t="s">
        <v>14</v>
      </c>
      <c r="C4478" t="s">
        <v>21</v>
      </c>
      <c r="D4478" t="s">
        <v>25</v>
      </c>
      <c r="E4478" t="s">
        <v>30</v>
      </c>
      <c r="F4478" s="2">
        <v>45573</v>
      </c>
      <c r="G4478" s="2">
        <v>33980</v>
      </c>
      <c r="H4478" s="4">
        <v>44306</v>
      </c>
      <c r="I4478" s="4">
        <v>7754</v>
      </c>
      <c r="J4478" s="4">
        <f>Table1[[#This Row],[Basic Salary]]+Table1[[#This Row],[Bonus]]</f>
        <v>52060</v>
      </c>
      <c r="K4478">
        <v>64</v>
      </c>
      <c r="L4478">
        <v>46</v>
      </c>
      <c r="M4478" t="s">
        <v>27</v>
      </c>
      <c r="N4478">
        <v>111</v>
      </c>
    </row>
    <row r="4479" spans="1:14" x14ac:dyDescent="0.35">
      <c r="A4479" t="s">
        <v>1848</v>
      </c>
      <c r="B4479" t="s">
        <v>69</v>
      </c>
      <c r="C4479" t="s">
        <v>21</v>
      </c>
      <c r="D4479" t="s">
        <v>16</v>
      </c>
      <c r="E4479" t="s">
        <v>22</v>
      </c>
      <c r="F4479" s="2">
        <v>44459</v>
      </c>
      <c r="G4479" s="2">
        <v>30021</v>
      </c>
      <c r="H4479" s="4">
        <v>25366</v>
      </c>
      <c r="I4479" s="4">
        <v>26693</v>
      </c>
      <c r="J4479" s="4">
        <f>Table1[[#This Row],[Basic Salary]]+Table1[[#This Row],[Bonus]]</f>
        <v>52059</v>
      </c>
      <c r="K4479">
        <v>76</v>
      </c>
      <c r="L4479">
        <v>96</v>
      </c>
      <c r="M4479" t="s">
        <v>37</v>
      </c>
      <c r="N4479">
        <v>113</v>
      </c>
    </row>
    <row r="4480" spans="1:14" x14ac:dyDescent="0.35">
      <c r="A4480" t="s">
        <v>3665</v>
      </c>
      <c r="B4480" t="s">
        <v>36</v>
      </c>
      <c r="C4480" t="s">
        <v>21</v>
      </c>
      <c r="D4480" t="s">
        <v>81</v>
      </c>
      <c r="E4480" t="s">
        <v>17</v>
      </c>
      <c r="F4480" s="2">
        <v>45412</v>
      </c>
      <c r="G4480" s="2">
        <v>40544</v>
      </c>
      <c r="H4480" s="4">
        <v>43884</v>
      </c>
      <c r="I4480" s="4">
        <v>8141</v>
      </c>
      <c r="J4480" s="4">
        <f>Table1[[#This Row],[Basic Salary]]+Table1[[#This Row],[Bonus]]</f>
        <v>52025</v>
      </c>
      <c r="K4480">
        <v>83</v>
      </c>
      <c r="L4480">
        <v>71</v>
      </c>
      <c r="M4480" t="s">
        <v>18</v>
      </c>
      <c r="N4480">
        <v>118</v>
      </c>
    </row>
    <row r="4481" spans="1:14" x14ac:dyDescent="0.35">
      <c r="A4481" t="s">
        <v>662</v>
      </c>
      <c r="B4481" t="s">
        <v>62</v>
      </c>
      <c r="C4481" t="s">
        <v>21</v>
      </c>
      <c r="D4481" t="s">
        <v>33</v>
      </c>
      <c r="E4481" t="s">
        <v>51</v>
      </c>
      <c r="F4481" s="2">
        <v>43480</v>
      </c>
      <c r="G4481" s="2">
        <v>29808</v>
      </c>
      <c r="H4481" s="4">
        <v>37206</v>
      </c>
      <c r="I4481" s="4">
        <v>14807</v>
      </c>
      <c r="J4481" s="4">
        <f>Table1[[#This Row],[Basic Salary]]+Table1[[#This Row],[Bonus]]</f>
        <v>52013</v>
      </c>
      <c r="K4481">
        <v>80</v>
      </c>
      <c r="L4481">
        <v>63</v>
      </c>
      <c r="M4481" t="s">
        <v>27</v>
      </c>
      <c r="N4481">
        <v>103</v>
      </c>
    </row>
    <row r="4482" spans="1:14" x14ac:dyDescent="0.35">
      <c r="A4482" t="s">
        <v>4351</v>
      </c>
      <c r="B4482" t="s">
        <v>129</v>
      </c>
      <c r="C4482" t="s">
        <v>15</v>
      </c>
      <c r="D4482" t="s">
        <v>40</v>
      </c>
      <c r="E4482" t="s">
        <v>26</v>
      </c>
      <c r="F4482" s="2">
        <v>42997</v>
      </c>
      <c r="G4482" s="2">
        <v>37573</v>
      </c>
      <c r="H4482" s="4">
        <v>46868</v>
      </c>
      <c r="I4482" s="4">
        <v>5144</v>
      </c>
      <c r="J4482" s="4">
        <f>Table1[[#This Row],[Basic Salary]]+Table1[[#This Row],[Bonus]]</f>
        <v>52012</v>
      </c>
      <c r="K4482">
        <v>90</v>
      </c>
      <c r="L4482">
        <v>47</v>
      </c>
      <c r="M4482" t="s">
        <v>31</v>
      </c>
      <c r="N4482">
        <v>110</v>
      </c>
    </row>
    <row r="4483" spans="1:14" x14ac:dyDescent="0.35">
      <c r="A4483" t="s">
        <v>239</v>
      </c>
      <c r="B4483" t="s">
        <v>20</v>
      </c>
      <c r="C4483" t="s">
        <v>21</v>
      </c>
      <c r="D4483" t="s">
        <v>81</v>
      </c>
      <c r="E4483" t="s">
        <v>51</v>
      </c>
      <c r="F4483" s="2">
        <v>45286</v>
      </c>
      <c r="G4483" s="2">
        <v>40352</v>
      </c>
      <c r="H4483" s="4">
        <v>45969</v>
      </c>
      <c r="I4483" s="4">
        <v>6020</v>
      </c>
      <c r="J4483" s="4">
        <f>Table1[[#This Row],[Basic Salary]]+Table1[[#This Row],[Bonus]]</f>
        <v>51989</v>
      </c>
      <c r="K4483">
        <v>69</v>
      </c>
      <c r="L4483">
        <v>94</v>
      </c>
      <c r="M4483" t="s">
        <v>23</v>
      </c>
      <c r="N4483">
        <v>115</v>
      </c>
    </row>
    <row r="4484" spans="1:14" x14ac:dyDescent="0.35">
      <c r="A4484" t="s">
        <v>1903</v>
      </c>
      <c r="B4484" t="s">
        <v>20</v>
      </c>
      <c r="C4484" t="s">
        <v>21</v>
      </c>
      <c r="D4484" t="s">
        <v>33</v>
      </c>
      <c r="E4484" t="s">
        <v>51</v>
      </c>
      <c r="F4484" s="2">
        <v>42304</v>
      </c>
      <c r="G4484" s="2">
        <v>34486</v>
      </c>
      <c r="H4484" s="4">
        <v>32120</v>
      </c>
      <c r="I4484" s="4">
        <v>19848</v>
      </c>
      <c r="J4484" s="4">
        <f>Table1[[#This Row],[Basic Salary]]+Table1[[#This Row],[Bonus]]</f>
        <v>51968</v>
      </c>
      <c r="K4484">
        <v>86</v>
      </c>
      <c r="L4484">
        <v>89</v>
      </c>
      <c r="M4484" t="s">
        <v>37</v>
      </c>
      <c r="N4484">
        <v>117</v>
      </c>
    </row>
    <row r="4485" spans="1:14" x14ac:dyDescent="0.35">
      <c r="A4485" t="s">
        <v>4367</v>
      </c>
      <c r="B4485" t="s">
        <v>89</v>
      </c>
      <c r="C4485" t="s">
        <v>15</v>
      </c>
      <c r="D4485" t="s">
        <v>40</v>
      </c>
      <c r="E4485" t="s">
        <v>65</v>
      </c>
      <c r="F4485" s="2">
        <v>44198</v>
      </c>
      <c r="G4485" s="2">
        <v>38132</v>
      </c>
      <c r="H4485" s="4">
        <v>25990</v>
      </c>
      <c r="I4485" s="4">
        <v>25966</v>
      </c>
      <c r="J4485" s="4">
        <f>Table1[[#This Row],[Basic Salary]]+Table1[[#This Row],[Bonus]]</f>
        <v>51956</v>
      </c>
      <c r="K4485">
        <v>72</v>
      </c>
      <c r="L4485">
        <v>91</v>
      </c>
      <c r="M4485" t="s">
        <v>37</v>
      </c>
      <c r="N4485">
        <v>109</v>
      </c>
    </row>
    <row r="4486" spans="1:14" x14ac:dyDescent="0.35">
      <c r="A4486" t="s">
        <v>2407</v>
      </c>
      <c r="B4486" t="s">
        <v>85</v>
      </c>
      <c r="C4486" t="s">
        <v>21</v>
      </c>
      <c r="D4486" t="s">
        <v>46</v>
      </c>
      <c r="E4486" t="s">
        <v>65</v>
      </c>
      <c r="F4486" s="2">
        <v>42757</v>
      </c>
      <c r="G4486" s="2">
        <v>35128</v>
      </c>
      <c r="H4486" s="4">
        <v>43903</v>
      </c>
      <c r="I4486" s="4">
        <v>8042</v>
      </c>
      <c r="J4486" s="4">
        <f>Table1[[#This Row],[Basic Salary]]+Table1[[#This Row],[Bonus]]</f>
        <v>51945</v>
      </c>
      <c r="K4486">
        <v>85</v>
      </c>
      <c r="L4486">
        <v>40</v>
      </c>
      <c r="M4486" t="s">
        <v>37</v>
      </c>
      <c r="N4486">
        <v>111</v>
      </c>
    </row>
    <row r="4487" spans="1:14" x14ac:dyDescent="0.35">
      <c r="A4487" t="s">
        <v>1984</v>
      </c>
      <c r="B4487" t="s">
        <v>39</v>
      </c>
      <c r="C4487" t="s">
        <v>15</v>
      </c>
      <c r="D4487" t="s">
        <v>33</v>
      </c>
      <c r="E4487" t="s">
        <v>65</v>
      </c>
      <c r="F4487" s="2">
        <v>45002</v>
      </c>
      <c r="G4487" s="2">
        <v>31707</v>
      </c>
      <c r="H4487" s="4">
        <v>40146</v>
      </c>
      <c r="I4487" s="4">
        <v>11791</v>
      </c>
      <c r="J4487" s="4">
        <f>Table1[[#This Row],[Basic Salary]]+Table1[[#This Row],[Bonus]]</f>
        <v>51937</v>
      </c>
      <c r="K4487">
        <v>70</v>
      </c>
      <c r="L4487">
        <v>47</v>
      </c>
      <c r="M4487" t="s">
        <v>34</v>
      </c>
      <c r="N4487">
        <v>115</v>
      </c>
    </row>
    <row r="4488" spans="1:14" x14ac:dyDescent="0.35">
      <c r="A4488" t="s">
        <v>2565</v>
      </c>
      <c r="B4488" t="s">
        <v>93</v>
      </c>
      <c r="C4488" t="s">
        <v>21</v>
      </c>
      <c r="D4488" t="s">
        <v>40</v>
      </c>
      <c r="E4488" t="s">
        <v>17</v>
      </c>
      <c r="F4488" s="2">
        <v>44606</v>
      </c>
      <c r="G4488" s="2">
        <v>35947</v>
      </c>
      <c r="H4488" s="4">
        <v>37302</v>
      </c>
      <c r="I4488" s="4">
        <v>14620</v>
      </c>
      <c r="J4488" s="4">
        <f>Table1[[#This Row],[Basic Salary]]+Table1[[#This Row],[Bonus]]</f>
        <v>51922</v>
      </c>
      <c r="K4488">
        <v>74</v>
      </c>
      <c r="L4488">
        <v>69</v>
      </c>
      <c r="M4488" t="s">
        <v>23</v>
      </c>
      <c r="N4488">
        <v>117</v>
      </c>
    </row>
    <row r="4489" spans="1:14" x14ac:dyDescent="0.35">
      <c r="A4489" t="s">
        <v>2010</v>
      </c>
      <c r="B4489" t="s">
        <v>29</v>
      </c>
      <c r="C4489" t="s">
        <v>21</v>
      </c>
      <c r="D4489" t="s">
        <v>40</v>
      </c>
      <c r="E4489" t="s">
        <v>26</v>
      </c>
      <c r="F4489" s="2">
        <v>45376</v>
      </c>
      <c r="G4489" s="2">
        <v>31660</v>
      </c>
      <c r="H4489" s="4">
        <v>35345</v>
      </c>
      <c r="I4489" s="4">
        <v>16574</v>
      </c>
      <c r="J4489" s="4">
        <f>Table1[[#This Row],[Basic Salary]]+Table1[[#This Row],[Bonus]]</f>
        <v>51919</v>
      </c>
      <c r="K4489">
        <v>97</v>
      </c>
      <c r="L4489">
        <v>44</v>
      </c>
      <c r="M4489" t="s">
        <v>23</v>
      </c>
      <c r="N4489">
        <v>108</v>
      </c>
    </row>
    <row r="4490" spans="1:14" x14ac:dyDescent="0.35">
      <c r="A4490" t="s">
        <v>4126</v>
      </c>
      <c r="B4490" t="s">
        <v>14</v>
      </c>
      <c r="C4490" t="s">
        <v>15</v>
      </c>
      <c r="D4490" t="s">
        <v>43</v>
      </c>
      <c r="E4490" t="s">
        <v>65</v>
      </c>
      <c r="F4490" s="2">
        <v>44782</v>
      </c>
      <c r="G4490" s="2">
        <v>35001</v>
      </c>
      <c r="H4490" s="4">
        <v>29780</v>
      </c>
      <c r="I4490" s="4">
        <v>22102</v>
      </c>
      <c r="J4490" s="4">
        <f>Table1[[#This Row],[Basic Salary]]+Table1[[#This Row],[Bonus]]</f>
        <v>51882</v>
      </c>
      <c r="K4490">
        <v>69</v>
      </c>
      <c r="L4490">
        <v>58</v>
      </c>
      <c r="M4490" t="s">
        <v>37</v>
      </c>
      <c r="N4490">
        <v>105</v>
      </c>
    </row>
    <row r="4491" spans="1:14" x14ac:dyDescent="0.35">
      <c r="A4491" t="s">
        <v>3657</v>
      </c>
      <c r="B4491" t="s">
        <v>87</v>
      </c>
      <c r="C4491" t="s">
        <v>21</v>
      </c>
      <c r="D4491" t="s">
        <v>40</v>
      </c>
      <c r="E4491" t="s">
        <v>65</v>
      </c>
      <c r="F4491" s="2">
        <v>42894</v>
      </c>
      <c r="G4491" s="2">
        <v>33445</v>
      </c>
      <c r="H4491" s="4">
        <v>41976</v>
      </c>
      <c r="I4491" s="4">
        <v>9897</v>
      </c>
      <c r="J4491" s="4">
        <f>Table1[[#This Row],[Basic Salary]]+Table1[[#This Row],[Bonus]]</f>
        <v>51873</v>
      </c>
      <c r="K4491">
        <v>94</v>
      </c>
      <c r="L4491">
        <v>100</v>
      </c>
      <c r="M4491" t="s">
        <v>31</v>
      </c>
      <c r="N4491">
        <v>113</v>
      </c>
    </row>
    <row r="4492" spans="1:14" x14ac:dyDescent="0.35">
      <c r="A4492" t="s">
        <v>2840</v>
      </c>
      <c r="B4492" t="s">
        <v>20</v>
      </c>
      <c r="C4492" t="s">
        <v>21</v>
      </c>
      <c r="D4492" t="s">
        <v>46</v>
      </c>
      <c r="E4492" t="s">
        <v>17</v>
      </c>
      <c r="F4492" s="2">
        <v>45777</v>
      </c>
      <c r="G4492" s="2">
        <v>33717</v>
      </c>
      <c r="H4492" s="4">
        <v>39579</v>
      </c>
      <c r="I4492" s="4">
        <v>12290</v>
      </c>
      <c r="J4492" s="4">
        <f>Table1[[#This Row],[Basic Salary]]+Table1[[#This Row],[Bonus]]</f>
        <v>51869</v>
      </c>
      <c r="K4492">
        <v>60</v>
      </c>
      <c r="L4492">
        <v>92</v>
      </c>
      <c r="M4492" t="s">
        <v>27</v>
      </c>
      <c r="N4492">
        <v>117</v>
      </c>
    </row>
    <row r="4493" spans="1:14" x14ac:dyDescent="0.35">
      <c r="A4493" t="s">
        <v>3893</v>
      </c>
      <c r="B4493" t="s">
        <v>60</v>
      </c>
      <c r="C4493" t="s">
        <v>21</v>
      </c>
      <c r="D4493" t="s">
        <v>16</v>
      </c>
      <c r="E4493" t="s">
        <v>26</v>
      </c>
      <c r="F4493" s="2">
        <v>43360</v>
      </c>
      <c r="G4493" s="2">
        <v>36971</v>
      </c>
      <c r="H4493" s="4">
        <v>32348</v>
      </c>
      <c r="I4493" s="4">
        <v>19495</v>
      </c>
      <c r="J4493" s="4">
        <f>Table1[[#This Row],[Basic Salary]]+Table1[[#This Row],[Bonus]]</f>
        <v>51843</v>
      </c>
      <c r="K4493">
        <v>97</v>
      </c>
      <c r="L4493">
        <v>58</v>
      </c>
      <c r="M4493" t="s">
        <v>37</v>
      </c>
      <c r="N4493">
        <v>105</v>
      </c>
    </row>
    <row r="4494" spans="1:14" x14ac:dyDescent="0.35">
      <c r="A4494" t="s">
        <v>3284</v>
      </c>
      <c r="B4494" t="s">
        <v>20</v>
      </c>
      <c r="C4494" t="s">
        <v>21</v>
      </c>
      <c r="D4494" t="s">
        <v>81</v>
      </c>
      <c r="E4494" t="s">
        <v>30</v>
      </c>
      <c r="F4494" s="2">
        <v>43506</v>
      </c>
      <c r="G4494" s="2">
        <v>33670</v>
      </c>
      <c r="H4494" s="4">
        <v>33758</v>
      </c>
      <c r="I4494" s="4">
        <v>18053</v>
      </c>
      <c r="J4494" s="4">
        <f>Table1[[#This Row],[Basic Salary]]+Table1[[#This Row],[Bonus]]</f>
        <v>51811</v>
      </c>
      <c r="K4494">
        <v>77</v>
      </c>
      <c r="L4494">
        <v>73</v>
      </c>
      <c r="M4494" t="s">
        <v>27</v>
      </c>
      <c r="N4494">
        <v>120</v>
      </c>
    </row>
    <row r="4495" spans="1:14" x14ac:dyDescent="0.35">
      <c r="A4495" t="s">
        <v>4059</v>
      </c>
      <c r="B4495" t="s">
        <v>77</v>
      </c>
      <c r="C4495" t="s">
        <v>21</v>
      </c>
      <c r="D4495" t="s">
        <v>46</v>
      </c>
      <c r="E4495" t="s">
        <v>17</v>
      </c>
      <c r="F4495" s="2">
        <v>44374</v>
      </c>
      <c r="G4495" s="2">
        <v>32286</v>
      </c>
      <c r="H4495" s="4">
        <v>35461</v>
      </c>
      <c r="I4495" s="4">
        <v>16295</v>
      </c>
      <c r="J4495" s="4">
        <f>Table1[[#This Row],[Basic Salary]]+Table1[[#This Row],[Bonus]]</f>
        <v>51756</v>
      </c>
      <c r="K4495">
        <v>67</v>
      </c>
      <c r="L4495">
        <v>42</v>
      </c>
      <c r="M4495" t="s">
        <v>53</v>
      </c>
      <c r="N4495">
        <v>105</v>
      </c>
    </row>
    <row r="4496" spans="1:14" x14ac:dyDescent="0.35">
      <c r="A4496" t="s">
        <v>909</v>
      </c>
      <c r="B4496" t="s">
        <v>50</v>
      </c>
      <c r="C4496" t="s">
        <v>21</v>
      </c>
      <c r="D4496" t="s">
        <v>43</v>
      </c>
      <c r="E4496" t="s">
        <v>30</v>
      </c>
      <c r="F4496" s="2">
        <v>45105</v>
      </c>
      <c r="G4496" s="2">
        <v>39636</v>
      </c>
      <c r="H4496" s="4">
        <v>45975</v>
      </c>
      <c r="I4496" s="4">
        <v>5767</v>
      </c>
      <c r="J4496" s="4">
        <f>Table1[[#This Row],[Basic Salary]]+Table1[[#This Row],[Bonus]]</f>
        <v>51742</v>
      </c>
      <c r="K4496">
        <v>61</v>
      </c>
      <c r="L4496">
        <v>96</v>
      </c>
      <c r="M4496" t="s">
        <v>34</v>
      </c>
      <c r="N4496">
        <v>118</v>
      </c>
    </row>
    <row r="4497" spans="1:14" x14ac:dyDescent="0.35">
      <c r="A4497" t="s">
        <v>4819</v>
      </c>
      <c r="B4497" t="s">
        <v>95</v>
      </c>
      <c r="C4497" t="s">
        <v>21</v>
      </c>
      <c r="D4497" t="s">
        <v>16</v>
      </c>
      <c r="E4497" t="s">
        <v>30</v>
      </c>
      <c r="F4497" s="2">
        <v>42590</v>
      </c>
      <c r="G4497" s="2">
        <v>33395</v>
      </c>
      <c r="H4497" s="4">
        <v>33227</v>
      </c>
      <c r="I4497" s="4">
        <v>18467</v>
      </c>
      <c r="J4497" s="4">
        <f>Table1[[#This Row],[Basic Salary]]+Table1[[#This Row],[Bonus]]</f>
        <v>51694</v>
      </c>
      <c r="K4497">
        <v>96</v>
      </c>
      <c r="L4497">
        <v>82</v>
      </c>
      <c r="M4497" t="s">
        <v>23</v>
      </c>
      <c r="N4497">
        <v>104</v>
      </c>
    </row>
    <row r="4498" spans="1:14" x14ac:dyDescent="0.35">
      <c r="A4498" t="s">
        <v>3763</v>
      </c>
      <c r="B4498" t="s">
        <v>87</v>
      </c>
      <c r="C4498" t="s">
        <v>15</v>
      </c>
      <c r="D4498" t="s">
        <v>46</v>
      </c>
      <c r="E4498" t="s">
        <v>51</v>
      </c>
      <c r="F4498" s="2">
        <v>45496</v>
      </c>
      <c r="G4498" s="2">
        <v>31754</v>
      </c>
      <c r="H4498" s="4">
        <v>40747</v>
      </c>
      <c r="I4498" s="4">
        <v>10930</v>
      </c>
      <c r="J4498" s="4">
        <f>Table1[[#This Row],[Basic Salary]]+Table1[[#This Row],[Bonus]]</f>
        <v>51677</v>
      </c>
      <c r="K4498">
        <v>94</v>
      </c>
      <c r="L4498">
        <v>48</v>
      </c>
      <c r="M4498" t="s">
        <v>53</v>
      </c>
      <c r="N4498">
        <v>119</v>
      </c>
    </row>
    <row r="4499" spans="1:14" x14ac:dyDescent="0.35">
      <c r="A4499" t="s">
        <v>3958</v>
      </c>
      <c r="B4499" t="s">
        <v>129</v>
      </c>
      <c r="C4499" t="s">
        <v>15</v>
      </c>
      <c r="D4499" t="s">
        <v>40</v>
      </c>
      <c r="E4499" t="s">
        <v>30</v>
      </c>
      <c r="F4499" s="2">
        <v>45650</v>
      </c>
      <c r="G4499" s="2">
        <v>29924</v>
      </c>
      <c r="H4499" s="4">
        <v>44942</v>
      </c>
      <c r="I4499" s="4">
        <v>6692</v>
      </c>
      <c r="J4499" s="4">
        <f>Table1[[#This Row],[Basic Salary]]+Table1[[#This Row],[Bonus]]</f>
        <v>51634</v>
      </c>
      <c r="K4499">
        <v>99</v>
      </c>
      <c r="L4499">
        <v>97</v>
      </c>
      <c r="M4499" t="s">
        <v>23</v>
      </c>
      <c r="N4499">
        <v>110</v>
      </c>
    </row>
    <row r="4500" spans="1:14" x14ac:dyDescent="0.35">
      <c r="A4500" t="s">
        <v>1215</v>
      </c>
      <c r="B4500" t="s">
        <v>36</v>
      </c>
      <c r="C4500" t="s">
        <v>15</v>
      </c>
      <c r="D4500" t="s">
        <v>16</v>
      </c>
      <c r="E4500" t="s">
        <v>65</v>
      </c>
      <c r="F4500" s="2">
        <v>42200</v>
      </c>
      <c r="G4500" s="2">
        <v>29391</v>
      </c>
      <c r="H4500" s="4">
        <v>43184</v>
      </c>
      <c r="I4500" s="4">
        <v>8445</v>
      </c>
      <c r="J4500" s="4">
        <f>Table1[[#This Row],[Basic Salary]]+Table1[[#This Row],[Bonus]]</f>
        <v>51629</v>
      </c>
      <c r="K4500">
        <v>80</v>
      </c>
      <c r="L4500">
        <v>95</v>
      </c>
      <c r="M4500" t="s">
        <v>18</v>
      </c>
      <c r="N4500">
        <v>114</v>
      </c>
    </row>
    <row r="4501" spans="1:14" x14ac:dyDescent="0.35">
      <c r="A4501" t="s">
        <v>4852</v>
      </c>
      <c r="B4501" t="s">
        <v>57</v>
      </c>
      <c r="C4501" t="s">
        <v>21</v>
      </c>
      <c r="D4501" t="s">
        <v>16</v>
      </c>
      <c r="E4501" t="s">
        <v>51</v>
      </c>
      <c r="F4501" s="2">
        <v>42105</v>
      </c>
      <c r="G4501" s="2">
        <v>35100</v>
      </c>
      <c r="H4501" s="4">
        <v>37135</v>
      </c>
      <c r="I4501" s="4">
        <v>14486</v>
      </c>
      <c r="J4501" s="4">
        <f>Table1[[#This Row],[Basic Salary]]+Table1[[#This Row],[Bonus]]</f>
        <v>51621</v>
      </c>
      <c r="K4501">
        <v>66</v>
      </c>
      <c r="L4501">
        <v>48</v>
      </c>
      <c r="M4501" t="s">
        <v>53</v>
      </c>
      <c r="N4501">
        <v>101</v>
      </c>
    </row>
    <row r="4502" spans="1:14" x14ac:dyDescent="0.35">
      <c r="A4502" t="s">
        <v>2125</v>
      </c>
      <c r="B4502" t="s">
        <v>39</v>
      </c>
      <c r="C4502" t="s">
        <v>15</v>
      </c>
      <c r="D4502" t="s">
        <v>43</v>
      </c>
      <c r="E4502" t="s">
        <v>22</v>
      </c>
      <c r="F4502" s="2">
        <v>43360</v>
      </c>
      <c r="G4502" s="2">
        <v>34693</v>
      </c>
      <c r="H4502" s="4">
        <v>31956</v>
      </c>
      <c r="I4502" s="4">
        <v>19598</v>
      </c>
      <c r="J4502" s="4">
        <f>Table1[[#This Row],[Basic Salary]]+Table1[[#This Row],[Bonus]]</f>
        <v>51554</v>
      </c>
      <c r="K4502">
        <v>88</v>
      </c>
      <c r="L4502">
        <v>99</v>
      </c>
      <c r="M4502" t="s">
        <v>31</v>
      </c>
      <c r="N4502">
        <v>102</v>
      </c>
    </row>
    <row r="4503" spans="1:14" x14ac:dyDescent="0.35">
      <c r="A4503" t="s">
        <v>642</v>
      </c>
      <c r="B4503" t="s">
        <v>48</v>
      </c>
      <c r="C4503" t="s">
        <v>15</v>
      </c>
      <c r="D4503" t="s">
        <v>43</v>
      </c>
      <c r="E4503" t="s">
        <v>51</v>
      </c>
      <c r="F4503" s="2">
        <v>45890</v>
      </c>
      <c r="G4503" s="2">
        <v>41008</v>
      </c>
      <c r="H4503" s="4">
        <v>40517</v>
      </c>
      <c r="I4503" s="4">
        <v>11033</v>
      </c>
      <c r="J4503" s="4">
        <f>Table1[[#This Row],[Basic Salary]]+Table1[[#This Row],[Bonus]]</f>
        <v>51550</v>
      </c>
      <c r="K4503">
        <v>80</v>
      </c>
      <c r="L4503">
        <v>93</v>
      </c>
      <c r="M4503" t="s">
        <v>37</v>
      </c>
      <c r="N4503">
        <v>101</v>
      </c>
    </row>
    <row r="4504" spans="1:14" x14ac:dyDescent="0.35">
      <c r="A4504" t="s">
        <v>3651</v>
      </c>
      <c r="B4504" t="s">
        <v>93</v>
      </c>
      <c r="C4504" t="s">
        <v>15</v>
      </c>
      <c r="D4504" t="s">
        <v>81</v>
      </c>
      <c r="E4504" t="s">
        <v>30</v>
      </c>
      <c r="F4504" s="2">
        <v>45137</v>
      </c>
      <c r="G4504" s="2">
        <v>31389</v>
      </c>
      <c r="H4504" s="4">
        <v>44551</v>
      </c>
      <c r="I4504" s="4">
        <v>6999</v>
      </c>
      <c r="J4504" s="4">
        <f>Table1[[#This Row],[Basic Salary]]+Table1[[#This Row],[Bonus]]</f>
        <v>51550</v>
      </c>
      <c r="K4504">
        <v>71</v>
      </c>
      <c r="L4504">
        <v>67</v>
      </c>
      <c r="M4504" t="s">
        <v>37</v>
      </c>
      <c r="N4504">
        <v>113</v>
      </c>
    </row>
    <row r="4505" spans="1:14" x14ac:dyDescent="0.35">
      <c r="A4505" t="s">
        <v>3086</v>
      </c>
      <c r="B4505" t="s">
        <v>71</v>
      </c>
      <c r="C4505" t="s">
        <v>21</v>
      </c>
      <c r="D4505" t="s">
        <v>40</v>
      </c>
      <c r="E4505" t="s">
        <v>51</v>
      </c>
      <c r="F4505" s="2">
        <v>43047</v>
      </c>
      <c r="G4505" s="2">
        <v>41208</v>
      </c>
      <c r="H4505" s="4">
        <v>29886</v>
      </c>
      <c r="I4505" s="4">
        <v>21637</v>
      </c>
      <c r="J4505" s="4">
        <f>Table1[[#This Row],[Basic Salary]]+Table1[[#This Row],[Bonus]]</f>
        <v>51523</v>
      </c>
      <c r="K4505">
        <v>87</v>
      </c>
      <c r="L4505">
        <v>89</v>
      </c>
      <c r="M4505" t="s">
        <v>34</v>
      </c>
      <c r="N4505">
        <v>112</v>
      </c>
    </row>
    <row r="4506" spans="1:14" x14ac:dyDescent="0.35">
      <c r="A4506" t="s">
        <v>2038</v>
      </c>
      <c r="B4506" t="s">
        <v>20</v>
      </c>
      <c r="C4506" t="s">
        <v>21</v>
      </c>
      <c r="D4506" t="s">
        <v>16</v>
      </c>
      <c r="E4506" t="s">
        <v>51</v>
      </c>
      <c r="F4506" s="2">
        <v>45417</v>
      </c>
      <c r="G4506" s="2">
        <v>30259</v>
      </c>
      <c r="H4506" s="4">
        <v>36689</v>
      </c>
      <c r="I4506" s="4">
        <v>14827</v>
      </c>
      <c r="J4506" s="4">
        <f>Table1[[#This Row],[Basic Salary]]+Table1[[#This Row],[Bonus]]</f>
        <v>51516</v>
      </c>
      <c r="K4506">
        <v>64</v>
      </c>
      <c r="L4506">
        <v>53</v>
      </c>
      <c r="M4506" t="s">
        <v>34</v>
      </c>
      <c r="N4506">
        <v>104</v>
      </c>
    </row>
    <row r="4507" spans="1:14" x14ac:dyDescent="0.35">
      <c r="A4507" t="s">
        <v>1961</v>
      </c>
      <c r="B4507" t="s">
        <v>20</v>
      </c>
      <c r="C4507" t="s">
        <v>15</v>
      </c>
      <c r="D4507" t="s">
        <v>25</v>
      </c>
      <c r="E4507" t="s">
        <v>51</v>
      </c>
      <c r="F4507" s="2">
        <v>42591</v>
      </c>
      <c r="G4507" s="2">
        <v>39791</v>
      </c>
      <c r="H4507" s="4">
        <v>25928</v>
      </c>
      <c r="I4507" s="4">
        <v>25542</v>
      </c>
      <c r="J4507" s="4">
        <f>Table1[[#This Row],[Basic Salary]]+Table1[[#This Row],[Bonus]]</f>
        <v>51470</v>
      </c>
      <c r="K4507">
        <v>79</v>
      </c>
      <c r="L4507">
        <v>79</v>
      </c>
      <c r="M4507" t="s">
        <v>53</v>
      </c>
      <c r="N4507">
        <v>102</v>
      </c>
    </row>
    <row r="4508" spans="1:14" x14ac:dyDescent="0.35">
      <c r="A4508" t="s">
        <v>4277</v>
      </c>
      <c r="B4508" t="s">
        <v>75</v>
      </c>
      <c r="C4508" t="s">
        <v>15</v>
      </c>
      <c r="D4508" t="s">
        <v>16</v>
      </c>
      <c r="E4508" t="s">
        <v>65</v>
      </c>
      <c r="F4508" s="2">
        <v>44393</v>
      </c>
      <c r="G4508" s="2">
        <v>33839</v>
      </c>
      <c r="H4508" s="4">
        <v>32035</v>
      </c>
      <c r="I4508" s="4">
        <v>19312</v>
      </c>
      <c r="J4508" s="4">
        <f>Table1[[#This Row],[Basic Salary]]+Table1[[#This Row],[Bonus]]</f>
        <v>51347</v>
      </c>
      <c r="K4508">
        <v>96</v>
      </c>
      <c r="L4508">
        <v>60</v>
      </c>
      <c r="M4508" t="s">
        <v>34</v>
      </c>
      <c r="N4508">
        <v>116</v>
      </c>
    </row>
    <row r="4509" spans="1:14" x14ac:dyDescent="0.35">
      <c r="A4509" t="s">
        <v>564</v>
      </c>
      <c r="B4509" t="s">
        <v>20</v>
      </c>
      <c r="C4509" t="s">
        <v>21</v>
      </c>
      <c r="D4509" t="s">
        <v>43</v>
      </c>
      <c r="E4509" t="s">
        <v>22</v>
      </c>
      <c r="F4509" s="2">
        <v>45135</v>
      </c>
      <c r="G4509" s="2">
        <v>38092</v>
      </c>
      <c r="H4509" s="4">
        <v>30539</v>
      </c>
      <c r="I4509" s="4">
        <v>20803</v>
      </c>
      <c r="J4509" s="4">
        <f>Table1[[#This Row],[Basic Salary]]+Table1[[#This Row],[Bonus]]</f>
        <v>51342</v>
      </c>
      <c r="K4509">
        <v>83</v>
      </c>
      <c r="L4509">
        <v>79</v>
      </c>
      <c r="M4509" t="s">
        <v>31</v>
      </c>
      <c r="N4509">
        <v>116</v>
      </c>
    </row>
    <row r="4510" spans="1:14" x14ac:dyDescent="0.35">
      <c r="A4510" t="s">
        <v>350</v>
      </c>
      <c r="B4510" t="s">
        <v>20</v>
      </c>
      <c r="C4510" t="s">
        <v>15</v>
      </c>
      <c r="D4510" t="s">
        <v>81</v>
      </c>
      <c r="E4510" t="s">
        <v>22</v>
      </c>
      <c r="F4510" s="2">
        <v>42982</v>
      </c>
      <c r="G4510" s="2">
        <v>34224</v>
      </c>
      <c r="H4510" s="4">
        <v>40328</v>
      </c>
      <c r="I4510" s="4">
        <v>10998</v>
      </c>
      <c r="J4510" s="4">
        <f>Table1[[#This Row],[Basic Salary]]+Table1[[#This Row],[Bonus]]</f>
        <v>51326</v>
      </c>
      <c r="K4510">
        <v>83</v>
      </c>
      <c r="L4510">
        <v>84</v>
      </c>
      <c r="M4510" t="s">
        <v>37</v>
      </c>
      <c r="N4510">
        <v>117</v>
      </c>
    </row>
    <row r="4511" spans="1:14" x14ac:dyDescent="0.35">
      <c r="A4511" t="s">
        <v>1044</v>
      </c>
      <c r="B4511" t="s">
        <v>42</v>
      </c>
      <c r="C4511" t="s">
        <v>21</v>
      </c>
      <c r="D4511" t="s">
        <v>43</v>
      </c>
      <c r="E4511" t="s">
        <v>26</v>
      </c>
      <c r="F4511" s="2">
        <v>44709</v>
      </c>
      <c r="G4511" s="2">
        <v>32300</v>
      </c>
      <c r="H4511" s="4">
        <v>25410</v>
      </c>
      <c r="I4511" s="4">
        <v>25908</v>
      </c>
      <c r="J4511" s="4">
        <f>Table1[[#This Row],[Basic Salary]]+Table1[[#This Row],[Bonus]]</f>
        <v>51318</v>
      </c>
      <c r="K4511">
        <v>80</v>
      </c>
      <c r="L4511">
        <v>41</v>
      </c>
      <c r="M4511" t="s">
        <v>18</v>
      </c>
      <c r="N4511">
        <v>112</v>
      </c>
    </row>
    <row r="4512" spans="1:14" x14ac:dyDescent="0.35">
      <c r="A4512" t="s">
        <v>1071</v>
      </c>
      <c r="B4512" t="s">
        <v>60</v>
      </c>
      <c r="C4512" t="s">
        <v>15</v>
      </c>
      <c r="D4512" t="s">
        <v>46</v>
      </c>
      <c r="E4512" t="s">
        <v>65</v>
      </c>
      <c r="F4512" s="2">
        <v>45960</v>
      </c>
      <c r="G4512" s="2">
        <v>40011</v>
      </c>
      <c r="H4512" s="4">
        <v>40378</v>
      </c>
      <c r="I4512" s="4">
        <v>10920</v>
      </c>
      <c r="J4512" s="4">
        <f>Table1[[#This Row],[Basic Salary]]+Table1[[#This Row],[Bonus]]</f>
        <v>51298</v>
      </c>
      <c r="K4512">
        <v>98</v>
      </c>
      <c r="L4512">
        <v>84</v>
      </c>
      <c r="M4512" t="s">
        <v>37</v>
      </c>
      <c r="N4512">
        <v>101</v>
      </c>
    </row>
    <row r="4513" spans="1:14" x14ac:dyDescent="0.35">
      <c r="A4513" t="s">
        <v>2175</v>
      </c>
      <c r="B4513" t="s">
        <v>62</v>
      </c>
      <c r="C4513" t="s">
        <v>21</v>
      </c>
      <c r="D4513" t="s">
        <v>25</v>
      </c>
      <c r="E4513" t="s">
        <v>26</v>
      </c>
      <c r="F4513" s="2">
        <v>45617</v>
      </c>
      <c r="G4513" s="2">
        <v>31145</v>
      </c>
      <c r="H4513" s="4">
        <v>36594</v>
      </c>
      <c r="I4513" s="4">
        <v>14683</v>
      </c>
      <c r="J4513" s="4">
        <f>Table1[[#This Row],[Basic Salary]]+Table1[[#This Row],[Bonus]]</f>
        <v>51277</v>
      </c>
      <c r="K4513">
        <v>69</v>
      </c>
      <c r="L4513">
        <v>56</v>
      </c>
      <c r="M4513" t="s">
        <v>37</v>
      </c>
      <c r="N4513">
        <v>114</v>
      </c>
    </row>
    <row r="4514" spans="1:14" x14ac:dyDescent="0.35">
      <c r="A4514" t="s">
        <v>1972</v>
      </c>
      <c r="B4514" t="s">
        <v>45</v>
      </c>
      <c r="C4514" t="s">
        <v>15</v>
      </c>
      <c r="D4514" t="s">
        <v>46</v>
      </c>
      <c r="E4514" t="s">
        <v>26</v>
      </c>
      <c r="F4514" s="2">
        <v>43192</v>
      </c>
      <c r="G4514" s="2">
        <v>33270</v>
      </c>
      <c r="H4514" s="4">
        <v>27563</v>
      </c>
      <c r="I4514" s="4">
        <v>23711</v>
      </c>
      <c r="J4514" s="4">
        <f>Table1[[#This Row],[Basic Salary]]+Table1[[#This Row],[Bonus]]</f>
        <v>51274</v>
      </c>
      <c r="K4514">
        <v>81</v>
      </c>
      <c r="L4514">
        <v>56</v>
      </c>
      <c r="M4514" t="s">
        <v>34</v>
      </c>
      <c r="N4514">
        <v>109</v>
      </c>
    </row>
    <row r="4515" spans="1:14" x14ac:dyDescent="0.35">
      <c r="A4515" t="s">
        <v>2012</v>
      </c>
      <c r="B4515" t="s">
        <v>14</v>
      </c>
      <c r="C4515" t="s">
        <v>15</v>
      </c>
      <c r="D4515" t="s">
        <v>46</v>
      </c>
      <c r="E4515" t="s">
        <v>22</v>
      </c>
      <c r="F4515" s="2">
        <v>45261</v>
      </c>
      <c r="G4515" s="2">
        <v>31129</v>
      </c>
      <c r="H4515" s="4">
        <v>31629</v>
      </c>
      <c r="I4515" s="4">
        <v>19645</v>
      </c>
      <c r="J4515" s="4">
        <f>Table1[[#This Row],[Basic Salary]]+Table1[[#This Row],[Bonus]]</f>
        <v>51274</v>
      </c>
      <c r="K4515">
        <v>97</v>
      </c>
      <c r="L4515">
        <v>71</v>
      </c>
      <c r="M4515" t="s">
        <v>18</v>
      </c>
      <c r="N4515">
        <v>115</v>
      </c>
    </row>
    <row r="4516" spans="1:14" x14ac:dyDescent="0.35">
      <c r="A4516" t="s">
        <v>1989</v>
      </c>
      <c r="B4516" t="s">
        <v>87</v>
      </c>
      <c r="C4516" t="s">
        <v>21</v>
      </c>
      <c r="D4516" t="s">
        <v>25</v>
      </c>
      <c r="E4516" t="s">
        <v>22</v>
      </c>
      <c r="F4516" s="2">
        <v>42374</v>
      </c>
      <c r="G4516" s="2">
        <v>33881</v>
      </c>
      <c r="H4516" s="4">
        <v>27976</v>
      </c>
      <c r="I4516" s="4">
        <v>23297</v>
      </c>
      <c r="J4516" s="4">
        <f>Table1[[#This Row],[Basic Salary]]+Table1[[#This Row],[Bonus]]</f>
        <v>51273</v>
      </c>
      <c r="K4516">
        <v>85</v>
      </c>
      <c r="L4516">
        <v>80</v>
      </c>
      <c r="M4516" t="s">
        <v>23</v>
      </c>
      <c r="N4516">
        <v>105</v>
      </c>
    </row>
    <row r="4517" spans="1:14" x14ac:dyDescent="0.35">
      <c r="A4517" t="s">
        <v>3157</v>
      </c>
      <c r="B4517" t="s">
        <v>50</v>
      </c>
      <c r="C4517" t="s">
        <v>21</v>
      </c>
      <c r="D4517" t="s">
        <v>16</v>
      </c>
      <c r="E4517" t="s">
        <v>65</v>
      </c>
      <c r="F4517" s="2">
        <v>44503</v>
      </c>
      <c r="G4517" s="2">
        <v>34949</v>
      </c>
      <c r="H4517" s="4">
        <v>36583</v>
      </c>
      <c r="I4517" s="4">
        <v>14674</v>
      </c>
      <c r="J4517" s="4">
        <f>Table1[[#This Row],[Basic Salary]]+Table1[[#This Row],[Bonus]]</f>
        <v>51257</v>
      </c>
      <c r="K4517">
        <v>81</v>
      </c>
      <c r="L4517">
        <v>51</v>
      </c>
      <c r="M4517" t="s">
        <v>18</v>
      </c>
      <c r="N4517">
        <v>102</v>
      </c>
    </row>
    <row r="4518" spans="1:14" x14ac:dyDescent="0.35">
      <c r="A4518" t="s">
        <v>330</v>
      </c>
      <c r="B4518" t="s">
        <v>62</v>
      </c>
      <c r="C4518" t="s">
        <v>15</v>
      </c>
      <c r="D4518" t="s">
        <v>81</v>
      </c>
      <c r="E4518" t="s">
        <v>30</v>
      </c>
      <c r="F4518" s="2">
        <v>43104</v>
      </c>
      <c r="G4518" s="2">
        <v>37300</v>
      </c>
      <c r="H4518" s="4">
        <v>44127</v>
      </c>
      <c r="I4518" s="4">
        <v>7073</v>
      </c>
      <c r="J4518" s="4">
        <f>Table1[[#This Row],[Basic Salary]]+Table1[[#This Row],[Bonus]]</f>
        <v>51200</v>
      </c>
      <c r="K4518">
        <v>70</v>
      </c>
      <c r="L4518">
        <v>67</v>
      </c>
      <c r="M4518" t="s">
        <v>31</v>
      </c>
      <c r="N4518">
        <v>114</v>
      </c>
    </row>
    <row r="4519" spans="1:14" x14ac:dyDescent="0.35">
      <c r="A4519" t="s">
        <v>4648</v>
      </c>
      <c r="B4519" t="s">
        <v>60</v>
      </c>
      <c r="C4519" t="s">
        <v>15</v>
      </c>
      <c r="D4519" t="s">
        <v>25</v>
      </c>
      <c r="E4519" t="s">
        <v>51</v>
      </c>
      <c r="F4519" s="2">
        <v>42046</v>
      </c>
      <c r="G4519" s="2">
        <v>39096</v>
      </c>
      <c r="H4519" s="4">
        <v>45323</v>
      </c>
      <c r="I4519" s="4">
        <v>5857</v>
      </c>
      <c r="J4519" s="4">
        <f>Table1[[#This Row],[Basic Salary]]+Table1[[#This Row],[Bonus]]</f>
        <v>51180</v>
      </c>
      <c r="K4519">
        <v>63</v>
      </c>
      <c r="L4519">
        <v>61</v>
      </c>
      <c r="M4519" t="s">
        <v>34</v>
      </c>
      <c r="N4519">
        <v>113</v>
      </c>
    </row>
    <row r="4520" spans="1:14" x14ac:dyDescent="0.35">
      <c r="A4520" t="s">
        <v>2947</v>
      </c>
      <c r="B4520" t="s">
        <v>69</v>
      </c>
      <c r="C4520" t="s">
        <v>21</v>
      </c>
      <c r="D4520" t="s">
        <v>46</v>
      </c>
      <c r="E4520" t="s">
        <v>30</v>
      </c>
      <c r="F4520" s="2">
        <v>44785</v>
      </c>
      <c r="G4520" s="2">
        <v>33154</v>
      </c>
      <c r="H4520" s="4">
        <v>45416</v>
      </c>
      <c r="I4520" s="4">
        <v>5751</v>
      </c>
      <c r="J4520" s="4">
        <f>Table1[[#This Row],[Basic Salary]]+Table1[[#This Row],[Bonus]]</f>
        <v>51167</v>
      </c>
      <c r="K4520">
        <v>73</v>
      </c>
      <c r="L4520">
        <v>45</v>
      </c>
      <c r="M4520" t="s">
        <v>27</v>
      </c>
      <c r="N4520">
        <v>105</v>
      </c>
    </row>
    <row r="4521" spans="1:14" x14ac:dyDescent="0.35">
      <c r="A4521" t="s">
        <v>4915</v>
      </c>
      <c r="B4521" t="s">
        <v>60</v>
      </c>
      <c r="C4521" t="s">
        <v>15</v>
      </c>
      <c r="D4521" t="s">
        <v>16</v>
      </c>
      <c r="E4521" t="s">
        <v>26</v>
      </c>
      <c r="F4521" s="2">
        <v>44610</v>
      </c>
      <c r="G4521" s="2">
        <v>33475</v>
      </c>
      <c r="H4521" s="4">
        <v>42188</v>
      </c>
      <c r="I4521" s="4">
        <v>8968</v>
      </c>
      <c r="J4521" s="4">
        <f>Table1[[#This Row],[Basic Salary]]+Table1[[#This Row],[Bonus]]</f>
        <v>51156</v>
      </c>
      <c r="K4521">
        <v>68</v>
      </c>
      <c r="L4521">
        <v>72</v>
      </c>
      <c r="M4521" t="s">
        <v>37</v>
      </c>
      <c r="N4521">
        <v>114</v>
      </c>
    </row>
    <row r="4522" spans="1:14" x14ac:dyDescent="0.35">
      <c r="A4522" t="s">
        <v>3498</v>
      </c>
      <c r="B4522" t="s">
        <v>29</v>
      </c>
      <c r="C4522" t="s">
        <v>21</v>
      </c>
      <c r="D4522" t="s">
        <v>81</v>
      </c>
      <c r="E4522" t="s">
        <v>26</v>
      </c>
      <c r="F4522" s="2">
        <v>43922</v>
      </c>
      <c r="G4522" s="2">
        <v>36727</v>
      </c>
      <c r="H4522" s="4">
        <v>31928</v>
      </c>
      <c r="I4522" s="4">
        <v>19220</v>
      </c>
      <c r="J4522" s="4">
        <f>Table1[[#This Row],[Basic Salary]]+Table1[[#This Row],[Bonus]]</f>
        <v>51148</v>
      </c>
      <c r="K4522">
        <v>65</v>
      </c>
      <c r="L4522">
        <v>49</v>
      </c>
      <c r="M4522" t="s">
        <v>23</v>
      </c>
      <c r="N4522">
        <v>117</v>
      </c>
    </row>
    <row r="4523" spans="1:14" x14ac:dyDescent="0.35">
      <c r="A4523" t="s">
        <v>3218</v>
      </c>
      <c r="B4523" t="s">
        <v>57</v>
      </c>
      <c r="C4523" t="s">
        <v>21</v>
      </c>
      <c r="D4523" t="s">
        <v>16</v>
      </c>
      <c r="E4523" t="s">
        <v>26</v>
      </c>
      <c r="F4523" s="2">
        <v>42241</v>
      </c>
      <c r="G4523" s="2">
        <v>36666</v>
      </c>
      <c r="H4523" s="4">
        <v>41788</v>
      </c>
      <c r="I4523" s="4">
        <v>9352</v>
      </c>
      <c r="J4523" s="4">
        <f>Table1[[#This Row],[Basic Salary]]+Table1[[#This Row],[Bonus]]</f>
        <v>51140</v>
      </c>
      <c r="K4523">
        <v>94</v>
      </c>
      <c r="L4523">
        <v>74</v>
      </c>
      <c r="M4523" t="s">
        <v>37</v>
      </c>
      <c r="N4523">
        <v>109</v>
      </c>
    </row>
    <row r="4524" spans="1:14" x14ac:dyDescent="0.35">
      <c r="A4524" t="s">
        <v>1509</v>
      </c>
      <c r="B4524" t="s">
        <v>57</v>
      </c>
      <c r="C4524" t="s">
        <v>21</v>
      </c>
      <c r="D4524" t="s">
        <v>16</v>
      </c>
      <c r="E4524" t="s">
        <v>30</v>
      </c>
      <c r="F4524" s="2">
        <v>43752</v>
      </c>
      <c r="G4524" s="2">
        <v>39744</v>
      </c>
      <c r="H4524" s="4">
        <v>28331</v>
      </c>
      <c r="I4524" s="4">
        <v>22803</v>
      </c>
      <c r="J4524" s="4">
        <f>Table1[[#This Row],[Basic Salary]]+Table1[[#This Row],[Bonus]]</f>
        <v>51134</v>
      </c>
      <c r="K4524">
        <v>68</v>
      </c>
      <c r="L4524">
        <v>46</v>
      </c>
      <c r="M4524" t="s">
        <v>37</v>
      </c>
      <c r="N4524">
        <v>115</v>
      </c>
    </row>
    <row r="4525" spans="1:14" x14ac:dyDescent="0.35">
      <c r="A4525" t="s">
        <v>323</v>
      </c>
      <c r="B4525" t="s">
        <v>20</v>
      </c>
      <c r="C4525" t="s">
        <v>21</v>
      </c>
      <c r="D4525" t="s">
        <v>16</v>
      </c>
      <c r="E4525" t="s">
        <v>22</v>
      </c>
      <c r="F4525" s="2">
        <v>43795</v>
      </c>
      <c r="G4525" s="2">
        <v>33024</v>
      </c>
      <c r="H4525" s="4">
        <v>34963</v>
      </c>
      <c r="I4525" s="4">
        <v>16160</v>
      </c>
      <c r="J4525" s="4">
        <f>Table1[[#This Row],[Basic Salary]]+Table1[[#This Row],[Bonus]]</f>
        <v>51123</v>
      </c>
      <c r="K4525">
        <v>98</v>
      </c>
      <c r="L4525">
        <v>89</v>
      </c>
      <c r="M4525" t="s">
        <v>23</v>
      </c>
      <c r="N4525">
        <v>120</v>
      </c>
    </row>
    <row r="4526" spans="1:14" x14ac:dyDescent="0.35">
      <c r="A4526" t="s">
        <v>2825</v>
      </c>
      <c r="B4526" t="s">
        <v>60</v>
      </c>
      <c r="C4526" t="s">
        <v>15</v>
      </c>
      <c r="D4526" t="s">
        <v>25</v>
      </c>
      <c r="E4526" t="s">
        <v>51</v>
      </c>
      <c r="F4526" s="2">
        <v>43570</v>
      </c>
      <c r="G4526" s="2">
        <v>30183</v>
      </c>
      <c r="H4526" s="4">
        <v>35464</v>
      </c>
      <c r="I4526" s="4">
        <v>15614</v>
      </c>
      <c r="J4526" s="4">
        <f>Table1[[#This Row],[Basic Salary]]+Table1[[#This Row],[Bonus]]</f>
        <v>51078</v>
      </c>
      <c r="K4526">
        <v>90</v>
      </c>
      <c r="L4526">
        <v>46</v>
      </c>
      <c r="M4526" t="s">
        <v>34</v>
      </c>
      <c r="N4526">
        <v>103</v>
      </c>
    </row>
    <row r="4527" spans="1:14" x14ac:dyDescent="0.35">
      <c r="A4527" t="s">
        <v>601</v>
      </c>
      <c r="B4527" t="s">
        <v>129</v>
      </c>
      <c r="C4527" t="s">
        <v>21</v>
      </c>
      <c r="D4527" t="s">
        <v>81</v>
      </c>
      <c r="E4527" t="s">
        <v>17</v>
      </c>
      <c r="F4527" s="2">
        <v>42556</v>
      </c>
      <c r="G4527" s="2">
        <v>33328</v>
      </c>
      <c r="H4527" s="4">
        <v>30175</v>
      </c>
      <c r="I4527" s="4">
        <v>20902</v>
      </c>
      <c r="J4527" s="4">
        <f>Table1[[#This Row],[Basic Salary]]+Table1[[#This Row],[Bonus]]</f>
        <v>51077</v>
      </c>
      <c r="K4527">
        <v>88</v>
      </c>
      <c r="L4527">
        <v>75</v>
      </c>
      <c r="M4527" t="s">
        <v>31</v>
      </c>
      <c r="N4527">
        <v>118</v>
      </c>
    </row>
    <row r="4528" spans="1:14" x14ac:dyDescent="0.35">
      <c r="A4528" t="s">
        <v>4903</v>
      </c>
      <c r="B4528" t="s">
        <v>89</v>
      </c>
      <c r="C4528" t="s">
        <v>15</v>
      </c>
      <c r="D4528" t="s">
        <v>25</v>
      </c>
      <c r="E4528" t="s">
        <v>17</v>
      </c>
      <c r="F4528" s="2">
        <v>45744</v>
      </c>
      <c r="G4528" s="2">
        <v>33363</v>
      </c>
      <c r="H4528" s="4">
        <v>25121</v>
      </c>
      <c r="I4528" s="4">
        <v>25949</v>
      </c>
      <c r="J4528" s="4">
        <f>Table1[[#This Row],[Basic Salary]]+Table1[[#This Row],[Bonus]]</f>
        <v>51070</v>
      </c>
      <c r="K4528">
        <v>69</v>
      </c>
      <c r="L4528">
        <v>62</v>
      </c>
      <c r="M4528" t="s">
        <v>53</v>
      </c>
      <c r="N4528">
        <v>101</v>
      </c>
    </row>
    <row r="4529" spans="1:14" x14ac:dyDescent="0.35">
      <c r="A4529" t="s">
        <v>4127</v>
      </c>
      <c r="B4529" t="s">
        <v>39</v>
      </c>
      <c r="C4529" t="s">
        <v>15</v>
      </c>
      <c r="D4529" t="s">
        <v>81</v>
      </c>
      <c r="E4529" t="s">
        <v>65</v>
      </c>
      <c r="F4529" s="2">
        <v>44764</v>
      </c>
      <c r="G4529" s="2">
        <v>38043</v>
      </c>
      <c r="H4529" s="4">
        <v>36972</v>
      </c>
      <c r="I4529" s="4">
        <v>14060</v>
      </c>
      <c r="J4529" s="4">
        <f>Table1[[#This Row],[Basic Salary]]+Table1[[#This Row],[Bonus]]</f>
        <v>51032</v>
      </c>
      <c r="K4529">
        <v>60</v>
      </c>
      <c r="L4529">
        <v>55</v>
      </c>
      <c r="M4529" t="s">
        <v>53</v>
      </c>
      <c r="N4529">
        <v>116</v>
      </c>
    </row>
    <row r="4530" spans="1:14" x14ac:dyDescent="0.35">
      <c r="A4530" t="s">
        <v>3998</v>
      </c>
      <c r="B4530" t="s">
        <v>39</v>
      </c>
      <c r="C4530" t="s">
        <v>15</v>
      </c>
      <c r="D4530" t="s">
        <v>16</v>
      </c>
      <c r="E4530" t="s">
        <v>22</v>
      </c>
      <c r="F4530" s="2">
        <v>44581</v>
      </c>
      <c r="G4530" s="2">
        <v>34009</v>
      </c>
      <c r="H4530" s="4">
        <v>39486</v>
      </c>
      <c r="I4530" s="4">
        <v>11529</v>
      </c>
      <c r="J4530" s="4">
        <f>Table1[[#This Row],[Basic Salary]]+Table1[[#This Row],[Bonus]]</f>
        <v>51015</v>
      </c>
      <c r="K4530">
        <v>67</v>
      </c>
      <c r="L4530">
        <v>55</v>
      </c>
      <c r="M4530" t="s">
        <v>31</v>
      </c>
      <c r="N4530">
        <v>112</v>
      </c>
    </row>
    <row r="4531" spans="1:14" x14ac:dyDescent="0.35">
      <c r="A4531" t="s">
        <v>1001</v>
      </c>
      <c r="B4531" t="s">
        <v>69</v>
      </c>
      <c r="C4531" t="s">
        <v>21</v>
      </c>
      <c r="D4531" t="s">
        <v>25</v>
      </c>
      <c r="E4531" t="s">
        <v>30</v>
      </c>
      <c r="F4531" s="2">
        <v>42854</v>
      </c>
      <c r="G4531" s="2">
        <v>37512</v>
      </c>
      <c r="H4531" s="4">
        <v>30850</v>
      </c>
      <c r="I4531" s="4">
        <v>20144</v>
      </c>
      <c r="J4531" s="4">
        <f>Table1[[#This Row],[Basic Salary]]+Table1[[#This Row],[Bonus]]</f>
        <v>50994</v>
      </c>
      <c r="K4531">
        <v>61</v>
      </c>
      <c r="L4531">
        <v>44</v>
      </c>
      <c r="M4531" t="s">
        <v>18</v>
      </c>
      <c r="N4531">
        <v>115</v>
      </c>
    </row>
    <row r="4532" spans="1:14" x14ac:dyDescent="0.35">
      <c r="A4532" t="s">
        <v>4688</v>
      </c>
      <c r="B4532" t="s">
        <v>71</v>
      </c>
      <c r="C4532" t="s">
        <v>15</v>
      </c>
      <c r="D4532" t="s">
        <v>33</v>
      </c>
      <c r="E4532" t="s">
        <v>65</v>
      </c>
      <c r="F4532" s="2">
        <v>43953</v>
      </c>
      <c r="G4532" s="2">
        <v>39924</v>
      </c>
      <c r="H4532" s="4">
        <v>38661</v>
      </c>
      <c r="I4532" s="4">
        <v>12332</v>
      </c>
      <c r="J4532" s="4">
        <f>Table1[[#This Row],[Basic Salary]]+Table1[[#This Row],[Bonus]]</f>
        <v>50993</v>
      </c>
      <c r="K4532">
        <v>78</v>
      </c>
      <c r="L4532">
        <v>81</v>
      </c>
      <c r="M4532" t="s">
        <v>27</v>
      </c>
      <c r="N4532">
        <v>108</v>
      </c>
    </row>
    <row r="4533" spans="1:14" x14ac:dyDescent="0.35">
      <c r="A4533" t="s">
        <v>3428</v>
      </c>
      <c r="B4533" t="s">
        <v>89</v>
      </c>
      <c r="C4533" t="s">
        <v>15</v>
      </c>
      <c r="D4533" t="s">
        <v>16</v>
      </c>
      <c r="E4533" t="s">
        <v>22</v>
      </c>
      <c r="F4533" s="2">
        <v>44532</v>
      </c>
      <c r="G4533" s="2">
        <v>36580</v>
      </c>
      <c r="H4533" s="4">
        <v>27949</v>
      </c>
      <c r="I4533" s="4">
        <v>23035</v>
      </c>
      <c r="J4533" s="4">
        <f>Table1[[#This Row],[Basic Salary]]+Table1[[#This Row],[Bonus]]</f>
        <v>50984</v>
      </c>
      <c r="K4533">
        <v>78</v>
      </c>
      <c r="L4533">
        <v>48</v>
      </c>
      <c r="M4533" t="s">
        <v>23</v>
      </c>
      <c r="N4533">
        <v>116</v>
      </c>
    </row>
    <row r="4534" spans="1:14" x14ac:dyDescent="0.35">
      <c r="A4534" t="s">
        <v>3802</v>
      </c>
      <c r="B4534" t="s">
        <v>95</v>
      </c>
      <c r="C4534" t="s">
        <v>21</v>
      </c>
      <c r="D4534" t="s">
        <v>81</v>
      </c>
      <c r="E4534" t="s">
        <v>22</v>
      </c>
      <c r="F4534" s="2">
        <v>43379</v>
      </c>
      <c r="G4534" s="2">
        <v>38963</v>
      </c>
      <c r="H4534" s="4">
        <v>44219</v>
      </c>
      <c r="I4534" s="4">
        <v>6759</v>
      </c>
      <c r="J4534" s="4">
        <f>Table1[[#This Row],[Basic Salary]]+Table1[[#This Row],[Bonus]]</f>
        <v>50978</v>
      </c>
      <c r="K4534">
        <v>96</v>
      </c>
      <c r="L4534">
        <v>58</v>
      </c>
      <c r="M4534" t="s">
        <v>34</v>
      </c>
      <c r="N4534">
        <v>103</v>
      </c>
    </row>
    <row r="4535" spans="1:14" x14ac:dyDescent="0.35">
      <c r="A4535" t="s">
        <v>511</v>
      </c>
      <c r="B4535" t="s">
        <v>50</v>
      </c>
      <c r="C4535" t="s">
        <v>21</v>
      </c>
      <c r="D4535" t="s">
        <v>33</v>
      </c>
      <c r="E4535" t="s">
        <v>22</v>
      </c>
      <c r="F4535" s="2">
        <v>45064</v>
      </c>
      <c r="G4535" s="2">
        <v>40461</v>
      </c>
      <c r="H4535" s="4">
        <v>45152</v>
      </c>
      <c r="I4535" s="4">
        <v>5778</v>
      </c>
      <c r="J4535" s="4">
        <f>Table1[[#This Row],[Basic Salary]]+Table1[[#This Row],[Bonus]]</f>
        <v>50930</v>
      </c>
      <c r="K4535">
        <v>89</v>
      </c>
      <c r="L4535">
        <v>85</v>
      </c>
      <c r="M4535" t="s">
        <v>31</v>
      </c>
      <c r="N4535">
        <v>102</v>
      </c>
    </row>
    <row r="4536" spans="1:14" x14ac:dyDescent="0.35">
      <c r="A4536" t="s">
        <v>3883</v>
      </c>
      <c r="B4536" t="s">
        <v>36</v>
      </c>
      <c r="C4536" t="s">
        <v>15</v>
      </c>
      <c r="D4536" t="s">
        <v>25</v>
      </c>
      <c r="E4536" t="s">
        <v>22</v>
      </c>
      <c r="F4536" s="2">
        <v>43758</v>
      </c>
      <c r="G4536" s="2">
        <v>30479</v>
      </c>
      <c r="H4536" s="4">
        <v>26420</v>
      </c>
      <c r="I4536" s="4">
        <v>24508</v>
      </c>
      <c r="J4536" s="4">
        <f>Table1[[#This Row],[Basic Salary]]+Table1[[#This Row],[Bonus]]</f>
        <v>50928</v>
      </c>
      <c r="K4536">
        <v>69</v>
      </c>
      <c r="L4536">
        <v>97</v>
      </c>
      <c r="M4536" t="s">
        <v>37</v>
      </c>
      <c r="N4536">
        <v>104</v>
      </c>
    </row>
    <row r="4537" spans="1:14" x14ac:dyDescent="0.35">
      <c r="A4537" t="s">
        <v>421</v>
      </c>
      <c r="B4537" t="s">
        <v>93</v>
      </c>
      <c r="C4537" t="s">
        <v>21</v>
      </c>
      <c r="D4537" t="s">
        <v>16</v>
      </c>
      <c r="E4537" t="s">
        <v>30</v>
      </c>
      <c r="F4537" s="2">
        <v>43074</v>
      </c>
      <c r="G4537" s="2">
        <v>30936</v>
      </c>
      <c r="H4537" s="4">
        <v>34725</v>
      </c>
      <c r="I4537" s="4">
        <v>16200</v>
      </c>
      <c r="J4537" s="4">
        <f>Table1[[#This Row],[Basic Salary]]+Table1[[#This Row],[Bonus]]</f>
        <v>50925</v>
      </c>
      <c r="K4537">
        <v>70</v>
      </c>
      <c r="L4537">
        <v>96</v>
      </c>
      <c r="M4537" t="s">
        <v>27</v>
      </c>
      <c r="N4537">
        <v>106</v>
      </c>
    </row>
    <row r="4538" spans="1:14" x14ac:dyDescent="0.35">
      <c r="A4538" t="s">
        <v>4430</v>
      </c>
      <c r="B4538" t="s">
        <v>62</v>
      </c>
      <c r="C4538" t="s">
        <v>15</v>
      </c>
      <c r="D4538" t="s">
        <v>43</v>
      </c>
      <c r="E4538" t="s">
        <v>65</v>
      </c>
      <c r="F4538" s="2">
        <v>45449</v>
      </c>
      <c r="G4538" s="2">
        <v>38835</v>
      </c>
      <c r="H4538" s="4">
        <v>40423</v>
      </c>
      <c r="I4538" s="4">
        <v>10447</v>
      </c>
      <c r="J4538" s="4">
        <f>Table1[[#This Row],[Basic Salary]]+Table1[[#This Row],[Bonus]]</f>
        <v>50870</v>
      </c>
      <c r="K4538">
        <v>91</v>
      </c>
      <c r="L4538">
        <v>88</v>
      </c>
      <c r="M4538" t="s">
        <v>23</v>
      </c>
      <c r="N4538">
        <v>120</v>
      </c>
    </row>
    <row r="4539" spans="1:14" x14ac:dyDescent="0.35">
      <c r="A4539" t="s">
        <v>2702</v>
      </c>
      <c r="B4539" t="s">
        <v>29</v>
      </c>
      <c r="C4539" t="s">
        <v>21</v>
      </c>
      <c r="D4539" t="s">
        <v>25</v>
      </c>
      <c r="E4539" t="s">
        <v>17</v>
      </c>
      <c r="F4539" s="2">
        <v>44223</v>
      </c>
      <c r="G4539" s="2">
        <v>33176</v>
      </c>
      <c r="H4539" s="4">
        <v>25485</v>
      </c>
      <c r="I4539" s="4">
        <v>25345</v>
      </c>
      <c r="J4539" s="4">
        <f>Table1[[#This Row],[Basic Salary]]+Table1[[#This Row],[Bonus]]</f>
        <v>50830</v>
      </c>
      <c r="K4539">
        <v>88</v>
      </c>
      <c r="L4539">
        <v>49</v>
      </c>
      <c r="M4539" t="s">
        <v>37</v>
      </c>
      <c r="N4539">
        <v>113</v>
      </c>
    </row>
    <row r="4540" spans="1:14" x14ac:dyDescent="0.35">
      <c r="A4540" t="s">
        <v>1102</v>
      </c>
      <c r="B4540" t="s">
        <v>48</v>
      </c>
      <c r="C4540" t="s">
        <v>21</v>
      </c>
      <c r="D4540" t="s">
        <v>43</v>
      </c>
      <c r="E4540" t="s">
        <v>17</v>
      </c>
      <c r="F4540" s="2">
        <v>45787</v>
      </c>
      <c r="G4540" s="2">
        <v>35591</v>
      </c>
      <c r="H4540" s="4">
        <v>42225</v>
      </c>
      <c r="I4540" s="4">
        <v>8595</v>
      </c>
      <c r="J4540" s="4">
        <f>Table1[[#This Row],[Basic Salary]]+Table1[[#This Row],[Bonus]]</f>
        <v>50820</v>
      </c>
      <c r="K4540">
        <v>66</v>
      </c>
      <c r="L4540">
        <v>90</v>
      </c>
      <c r="M4540" t="s">
        <v>53</v>
      </c>
      <c r="N4540">
        <v>105</v>
      </c>
    </row>
    <row r="4541" spans="1:14" x14ac:dyDescent="0.35">
      <c r="A4541" t="s">
        <v>3573</v>
      </c>
      <c r="B4541" t="s">
        <v>48</v>
      </c>
      <c r="C4541" t="s">
        <v>15</v>
      </c>
      <c r="D4541" t="s">
        <v>33</v>
      </c>
      <c r="E4541" t="s">
        <v>17</v>
      </c>
      <c r="F4541" s="2">
        <v>45678</v>
      </c>
      <c r="G4541" s="2">
        <v>35233</v>
      </c>
      <c r="H4541" s="4">
        <v>43797</v>
      </c>
      <c r="I4541" s="4">
        <v>7021</v>
      </c>
      <c r="J4541" s="4">
        <f>Table1[[#This Row],[Basic Salary]]+Table1[[#This Row],[Bonus]]</f>
        <v>50818</v>
      </c>
      <c r="K4541">
        <v>89</v>
      </c>
      <c r="L4541">
        <v>97</v>
      </c>
      <c r="M4541" t="s">
        <v>18</v>
      </c>
      <c r="N4541">
        <v>117</v>
      </c>
    </row>
    <row r="4542" spans="1:14" x14ac:dyDescent="0.35">
      <c r="A4542" t="s">
        <v>2132</v>
      </c>
      <c r="B4542" t="s">
        <v>62</v>
      </c>
      <c r="C4542" t="s">
        <v>21</v>
      </c>
      <c r="D4542" t="s">
        <v>46</v>
      </c>
      <c r="E4542" t="s">
        <v>17</v>
      </c>
      <c r="F4542" s="2">
        <v>45769</v>
      </c>
      <c r="G4542" s="2">
        <v>30052</v>
      </c>
      <c r="H4542" s="4">
        <v>35346</v>
      </c>
      <c r="I4542" s="4">
        <v>15469</v>
      </c>
      <c r="J4542" s="4">
        <f>Table1[[#This Row],[Basic Salary]]+Table1[[#This Row],[Bonus]]</f>
        <v>50815</v>
      </c>
      <c r="K4542">
        <v>67</v>
      </c>
      <c r="L4542">
        <v>61</v>
      </c>
      <c r="M4542" t="s">
        <v>37</v>
      </c>
      <c r="N4542">
        <v>106</v>
      </c>
    </row>
    <row r="4543" spans="1:14" x14ac:dyDescent="0.35">
      <c r="A4543" t="s">
        <v>1059</v>
      </c>
      <c r="B4543" t="s">
        <v>89</v>
      </c>
      <c r="C4543" t="s">
        <v>21</v>
      </c>
      <c r="D4543" t="s">
        <v>81</v>
      </c>
      <c r="E4543" t="s">
        <v>17</v>
      </c>
      <c r="F4543" s="2">
        <v>45742</v>
      </c>
      <c r="G4543" s="2">
        <v>31829</v>
      </c>
      <c r="H4543" s="4">
        <v>27826</v>
      </c>
      <c r="I4543" s="4">
        <v>22954</v>
      </c>
      <c r="J4543" s="4">
        <f>Table1[[#This Row],[Basic Salary]]+Table1[[#This Row],[Bonus]]</f>
        <v>50780</v>
      </c>
      <c r="K4543">
        <v>85</v>
      </c>
      <c r="L4543">
        <v>61</v>
      </c>
      <c r="M4543" t="s">
        <v>27</v>
      </c>
      <c r="N4543">
        <v>116</v>
      </c>
    </row>
    <row r="4544" spans="1:14" x14ac:dyDescent="0.35">
      <c r="A4544" t="s">
        <v>4071</v>
      </c>
      <c r="B4544" t="s">
        <v>62</v>
      </c>
      <c r="C4544" t="s">
        <v>21</v>
      </c>
      <c r="D4544" t="s">
        <v>16</v>
      </c>
      <c r="E4544" t="s">
        <v>65</v>
      </c>
      <c r="F4544" s="2">
        <v>45825</v>
      </c>
      <c r="G4544" s="2">
        <v>29614</v>
      </c>
      <c r="H4544" s="4">
        <v>31170</v>
      </c>
      <c r="I4544" s="4">
        <v>19539</v>
      </c>
      <c r="J4544" s="4">
        <f>Table1[[#This Row],[Basic Salary]]+Table1[[#This Row],[Bonus]]</f>
        <v>50709</v>
      </c>
      <c r="K4544">
        <v>92</v>
      </c>
      <c r="L4544">
        <v>80</v>
      </c>
      <c r="M4544" t="s">
        <v>23</v>
      </c>
      <c r="N4544">
        <v>114</v>
      </c>
    </row>
    <row r="4545" spans="1:14" x14ac:dyDescent="0.35">
      <c r="A4545" t="s">
        <v>269</v>
      </c>
      <c r="B4545" t="s">
        <v>87</v>
      </c>
      <c r="C4545" t="s">
        <v>15</v>
      </c>
      <c r="D4545" t="s">
        <v>16</v>
      </c>
      <c r="E4545" t="s">
        <v>51</v>
      </c>
      <c r="F4545" s="2">
        <v>45888</v>
      </c>
      <c r="G4545" s="2">
        <v>40698</v>
      </c>
      <c r="H4545" s="4">
        <v>39404</v>
      </c>
      <c r="I4545" s="4">
        <v>11251</v>
      </c>
      <c r="J4545" s="4">
        <f>Table1[[#This Row],[Basic Salary]]+Table1[[#This Row],[Bonus]]</f>
        <v>50655</v>
      </c>
      <c r="K4545">
        <v>61</v>
      </c>
      <c r="L4545">
        <v>68</v>
      </c>
      <c r="M4545" t="s">
        <v>31</v>
      </c>
      <c r="N4545">
        <v>114</v>
      </c>
    </row>
    <row r="4546" spans="1:14" x14ac:dyDescent="0.35">
      <c r="A4546" t="s">
        <v>4041</v>
      </c>
      <c r="B4546" t="s">
        <v>93</v>
      </c>
      <c r="C4546" t="s">
        <v>21</v>
      </c>
      <c r="D4546" t="s">
        <v>40</v>
      </c>
      <c r="E4546" t="s">
        <v>30</v>
      </c>
      <c r="F4546" s="2">
        <v>45309</v>
      </c>
      <c r="G4546" s="2">
        <v>30087</v>
      </c>
      <c r="H4546" s="4">
        <v>31397</v>
      </c>
      <c r="I4546" s="4">
        <v>19246</v>
      </c>
      <c r="J4546" s="4">
        <f>Table1[[#This Row],[Basic Salary]]+Table1[[#This Row],[Bonus]]</f>
        <v>50643</v>
      </c>
      <c r="K4546">
        <v>60</v>
      </c>
      <c r="L4546">
        <v>64</v>
      </c>
      <c r="M4546" t="s">
        <v>23</v>
      </c>
      <c r="N4546">
        <v>118</v>
      </c>
    </row>
    <row r="4547" spans="1:14" x14ac:dyDescent="0.35">
      <c r="A4547" t="s">
        <v>1715</v>
      </c>
      <c r="B4547" t="s">
        <v>95</v>
      </c>
      <c r="C4547" t="s">
        <v>21</v>
      </c>
      <c r="D4547" t="s">
        <v>43</v>
      </c>
      <c r="E4547" t="s">
        <v>30</v>
      </c>
      <c r="F4547" s="2">
        <v>45448</v>
      </c>
      <c r="G4547" s="2">
        <v>33093</v>
      </c>
      <c r="H4547" s="4">
        <v>44884</v>
      </c>
      <c r="I4547" s="4">
        <v>5752</v>
      </c>
      <c r="J4547" s="4">
        <f>Table1[[#This Row],[Basic Salary]]+Table1[[#This Row],[Bonus]]</f>
        <v>50636</v>
      </c>
      <c r="K4547">
        <v>95</v>
      </c>
      <c r="L4547">
        <v>77</v>
      </c>
      <c r="M4547" t="s">
        <v>31</v>
      </c>
      <c r="N4547">
        <v>108</v>
      </c>
    </row>
    <row r="4548" spans="1:14" x14ac:dyDescent="0.35">
      <c r="A4548" t="s">
        <v>3426</v>
      </c>
      <c r="B4548" t="s">
        <v>87</v>
      </c>
      <c r="C4548" t="s">
        <v>21</v>
      </c>
      <c r="D4548" t="s">
        <v>25</v>
      </c>
      <c r="E4548" t="s">
        <v>65</v>
      </c>
      <c r="F4548" s="2">
        <v>45279</v>
      </c>
      <c r="G4548" s="2">
        <v>31033</v>
      </c>
      <c r="H4548" s="4">
        <v>30153</v>
      </c>
      <c r="I4548" s="4">
        <v>20456</v>
      </c>
      <c r="J4548" s="4">
        <f>Table1[[#This Row],[Basic Salary]]+Table1[[#This Row],[Bonus]]</f>
        <v>50609</v>
      </c>
      <c r="K4548">
        <v>93</v>
      </c>
      <c r="L4548">
        <v>73</v>
      </c>
      <c r="M4548" t="s">
        <v>37</v>
      </c>
      <c r="N4548">
        <v>103</v>
      </c>
    </row>
    <row r="4549" spans="1:14" x14ac:dyDescent="0.35">
      <c r="A4549" t="s">
        <v>4466</v>
      </c>
      <c r="B4549" t="s">
        <v>69</v>
      </c>
      <c r="C4549" t="s">
        <v>15</v>
      </c>
      <c r="D4549" t="s">
        <v>40</v>
      </c>
      <c r="E4549" t="s">
        <v>30</v>
      </c>
      <c r="F4549" s="2">
        <v>44803</v>
      </c>
      <c r="G4549" s="2">
        <v>35392</v>
      </c>
      <c r="H4549" s="4">
        <v>35085</v>
      </c>
      <c r="I4549" s="4">
        <v>15480</v>
      </c>
      <c r="J4549" s="4">
        <f>Table1[[#This Row],[Basic Salary]]+Table1[[#This Row],[Bonus]]</f>
        <v>50565</v>
      </c>
      <c r="K4549">
        <v>69</v>
      </c>
      <c r="L4549">
        <v>100</v>
      </c>
      <c r="M4549" t="s">
        <v>18</v>
      </c>
      <c r="N4549">
        <v>114</v>
      </c>
    </row>
    <row r="4550" spans="1:14" x14ac:dyDescent="0.35">
      <c r="A4550" t="s">
        <v>3772</v>
      </c>
      <c r="B4550" t="s">
        <v>20</v>
      </c>
      <c r="C4550" t="s">
        <v>15</v>
      </c>
      <c r="D4550" t="s">
        <v>40</v>
      </c>
      <c r="E4550" t="s">
        <v>51</v>
      </c>
      <c r="F4550" s="2">
        <v>45096</v>
      </c>
      <c r="G4550" s="2">
        <v>32454</v>
      </c>
      <c r="H4550" s="4">
        <v>38684</v>
      </c>
      <c r="I4550" s="4">
        <v>11834</v>
      </c>
      <c r="J4550" s="4">
        <f>Table1[[#This Row],[Basic Salary]]+Table1[[#This Row],[Bonus]]</f>
        <v>50518</v>
      </c>
      <c r="K4550">
        <v>86</v>
      </c>
      <c r="L4550">
        <v>52</v>
      </c>
      <c r="M4550" t="s">
        <v>18</v>
      </c>
      <c r="N4550">
        <v>113</v>
      </c>
    </row>
    <row r="4551" spans="1:14" x14ac:dyDescent="0.35">
      <c r="A4551" t="s">
        <v>3614</v>
      </c>
      <c r="B4551" t="s">
        <v>57</v>
      </c>
      <c r="C4551" t="s">
        <v>21</v>
      </c>
      <c r="D4551" t="s">
        <v>46</v>
      </c>
      <c r="E4551" t="s">
        <v>65</v>
      </c>
      <c r="F4551" s="2">
        <v>44052</v>
      </c>
      <c r="G4551" s="2">
        <v>36627</v>
      </c>
      <c r="H4551" s="4">
        <v>36731</v>
      </c>
      <c r="I4551" s="4">
        <v>13746</v>
      </c>
      <c r="J4551" s="4">
        <f>Table1[[#This Row],[Basic Salary]]+Table1[[#This Row],[Bonus]]</f>
        <v>50477</v>
      </c>
      <c r="K4551">
        <v>61</v>
      </c>
      <c r="L4551">
        <v>52</v>
      </c>
      <c r="M4551" t="s">
        <v>31</v>
      </c>
      <c r="N4551">
        <v>109</v>
      </c>
    </row>
    <row r="4552" spans="1:14" x14ac:dyDescent="0.35">
      <c r="A4552" t="s">
        <v>4136</v>
      </c>
      <c r="B4552" t="s">
        <v>87</v>
      </c>
      <c r="C4552" t="s">
        <v>21</v>
      </c>
      <c r="D4552" t="s">
        <v>25</v>
      </c>
      <c r="E4552" t="s">
        <v>26</v>
      </c>
      <c r="F4552" s="2">
        <v>44904</v>
      </c>
      <c r="G4552" s="2">
        <v>30056</v>
      </c>
      <c r="H4552" s="4">
        <v>43197</v>
      </c>
      <c r="I4552" s="4">
        <v>7260</v>
      </c>
      <c r="J4552" s="4">
        <f>Table1[[#This Row],[Basic Salary]]+Table1[[#This Row],[Bonus]]</f>
        <v>50457</v>
      </c>
      <c r="K4552">
        <v>82</v>
      </c>
      <c r="L4552">
        <v>43</v>
      </c>
      <c r="M4552" t="s">
        <v>18</v>
      </c>
      <c r="N4552">
        <v>104</v>
      </c>
    </row>
    <row r="4553" spans="1:14" x14ac:dyDescent="0.35">
      <c r="A4553" t="s">
        <v>3417</v>
      </c>
      <c r="B4553" t="s">
        <v>93</v>
      </c>
      <c r="C4553" t="s">
        <v>15</v>
      </c>
      <c r="D4553" t="s">
        <v>81</v>
      </c>
      <c r="E4553" t="s">
        <v>51</v>
      </c>
      <c r="F4553" s="2">
        <v>42406</v>
      </c>
      <c r="G4553" s="2">
        <v>40494</v>
      </c>
      <c r="H4553" s="4">
        <v>44915</v>
      </c>
      <c r="I4553" s="4">
        <v>5518</v>
      </c>
      <c r="J4553" s="4">
        <f>Table1[[#This Row],[Basic Salary]]+Table1[[#This Row],[Bonus]]</f>
        <v>50433</v>
      </c>
      <c r="K4553">
        <v>77</v>
      </c>
      <c r="L4553">
        <v>64</v>
      </c>
      <c r="M4553" t="s">
        <v>37</v>
      </c>
      <c r="N4553">
        <v>115</v>
      </c>
    </row>
    <row r="4554" spans="1:14" x14ac:dyDescent="0.35">
      <c r="A4554" t="s">
        <v>175</v>
      </c>
      <c r="B4554" t="s">
        <v>87</v>
      </c>
      <c r="C4554" t="s">
        <v>15</v>
      </c>
      <c r="D4554" t="s">
        <v>16</v>
      </c>
      <c r="E4554" t="s">
        <v>30</v>
      </c>
      <c r="F4554" s="2">
        <v>44022</v>
      </c>
      <c r="G4554" s="2">
        <v>31123</v>
      </c>
      <c r="H4554" s="4">
        <v>37739</v>
      </c>
      <c r="I4554" s="4">
        <v>12693</v>
      </c>
      <c r="J4554" s="4">
        <f>Table1[[#This Row],[Basic Salary]]+Table1[[#This Row],[Bonus]]</f>
        <v>50432</v>
      </c>
      <c r="K4554">
        <v>94</v>
      </c>
      <c r="L4554">
        <v>48</v>
      </c>
      <c r="M4554" t="s">
        <v>27</v>
      </c>
      <c r="N4554">
        <v>115</v>
      </c>
    </row>
    <row r="4555" spans="1:14" x14ac:dyDescent="0.35">
      <c r="A4555" t="s">
        <v>4677</v>
      </c>
      <c r="B4555" t="s">
        <v>89</v>
      </c>
      <c r="C4555" t="s">
        <v>21</v>
      </c>
      <c r="D4555" t="s">
        <v>16</v>
      </c>
      <c r="E4555" t="s">
        <v>26</v>
      </c>
      <c r="F4555" s="2">
        <v>42123</v>
      </c>
      <c r="G4555" s="2">
        <v>35560</v>
      </c>
      <c r="H4555" s="4">
        <v>38666</v>
      </c>
      <c r="I4555" s="4">
        <v>11759</v>
      </c>
      <c r="J4555" s="4">
        <f>Table1[[#This Row],[Basic Salary]]+Table1[[#This Row],[Bonus]]</f>
        <v>50425</v>
      </c>
      <c r="K4555">
        <v>62</v>
      </c>
      <c r="L4555">
        <v>47</v>
      </c>
      <c r="M4555" t="s">
        <v>53</v>
      </c>
      <c r="N4555">
        <v>105</v>
      </c>
    </row>
    <row r="4556" spans="1:14" x14ac:dyDescent="0.35">
      <c r="A4556" t="s">
        <v>554</v>
      </c>
      <c r="B4556" t="s">
        <v>36</v>
      </c>
      <c r="C4556" t="s">
        <v>15</v>
      </c>
      <c r="D4556" t="s">
        <v>33</v>
      </c>
      <c r="E4556" t="s">
        <v>22</v>
      </c>
      <c r="F4556" s="2">
        <v>46001</v>
      </c>
      <c r="G4556" s="2">
        <v>31800</v>
      </c>
      <c r="H4556" s="4">
        <v>36382</v>
      </c>
      <c r="I4556" s="4">
        <v>14041</v>
      </c>
      <c r="J4556" s="4">
        <f>Table1[[#This Row],[Basic Salary]]+Table1[[#This Row],[Bonus]]</f>
        <v>50423</v>
      </c>
      <c r="K4556">
        <v>85</v>
      </c>
      <c r="L4556">
        <v>62</v>
      </c>
      <c r="M4556" t="s">
        <v>18</v>
      </c>
      <c r="N4556">
        <v>113</v>
      </c>
    </row>
    <row r="4557" spans="1:14" x14ac:dyDescent="0.35">
      <c r="A4557" t="s">
        <v>4673</v>
      </c>
      <c r="B4557" t="s">
        <v>20</v>
      </c>
      <c r="C4557" t="s">
        <v>15</v>
      </c>
      <c r="D4557" t="s">
        <v>81</v>
      </c>
      <c r="E4557" t="s">
        <v>65</v>
      </c>
      <c r="F4557" s="2">
        <v>44967</v>
      </c>
      <c r="G4557" s="2">
        <v>33531</v>
      </c>
      <c r="H4557" s="4">
        <v>40205</v>
      </c>
      <c r="I4557" s="4">
        <v>10151</v>
      </c>
      <c r="J4557" s="4">
        <f>Table1[[#This Row],[Basic Salary]]+Table1[[#This Row],[Bonus]]</f>
        <v>50356</v>
      </c>
      <c r="K4557">
        <v>78</v>
      </c>
      <c r="L4557">
        <v>84</v>
      </c>
      <c r="M4557" t="s">
        <v>34</v>
      </c>
      <c r="N4557">
        <v>117</v>
      </c>
    </row>
    <row r="4558" spans="1:14" x14ac:dyDescent="0.35">
      <c r="A4558" t="s">
        <v>1459</v>
      </c>
      <c r="B4558" t="s">
        <v>71</v>
      </c>
      <c r="C4558" t="s">
        <v>15</v>
      </c>
      <c r="D4558" t="s">
        <v>43</v>
      </c>
      <c r="E4558" t="s">
        <v>26</v>
      </c>
      <c r="F4558" s="2">
        <v>43233</v>
      </c>
      <c r="G4558" s="2">
        <v>38548</v>
      </c>
      <c r="H4558" s="4">
        <v>26258</v>
      </c>
      <c r="I4558" s="4">
        <v>24061</v>
      </c>
      <c r="J4558" s="4">
        <f>Table1[[#This Row],[Basic Salary]]+Table1[[#This Row],[Bonus]]</f>
        <v>50319</v>
      </c>
      <c r="K4558">
        <v>87</v>
      </c>
      <c r="L4558">
        <v>95</v>
      </c>
      <c r="M4558" t="s">
        <v>53</v>
      </c>
      <c r="N4558">
        <v>115</v>
      </c>
    </row>
    <row r="4559" spans="1:14" x14ac:dyDescent="0.35">
      <c r="A4559" t="s">
        <v>4746</v>
      </c>
      <c r="B4559" t="s">
        <v>89</v>
      </c>
      <c r="C4559" t="s">
        <v>21</v>
      </c>
      <c r="D4559" t="s">
        <v>33</v>
      </c>
      <c r="E4559" t="s">
        <v>22</v>
      </c>
      <c r="F4559" s="2">
        <v>42370</v>
      </c>
      <c r="G4559" s="2">
        <v>37530</v>
      </c>
      <c r="H4559" s="4">
        <v>39693</v>
      </c>
      <c r="I4559" s="4">
        <v>10591</v>
      </c>
      <c r="J4559" s="4">
        <f>Table1[[#This Row],[Basic Salary]]+Table1[[#This Row],[Bonus]]</f>
        <v>50284</v>
      </c>
      <c r="K4559">
        <v>66</v>
      </c>
      <c r="L4559">
        <v>90</v>
      </c>
      <c r="M4559" t="s">
        <v>34</v>
      </c>
      <c r="N4559">
        <v>113</v>
      </c>
    </row>
    <row r="4560" spans="1:14" x14ac:dyDescent="0.35">
      <c r="A4560" t="s">
        <v>2429</v>
      </c>
      <c r="B4560" t="s">
        <v>57</v>
      </c>
      <c r="C4560" t="s">
        <v>15</v>
      </c>
      <c r="D4560" t="s">
        <v>46</v>
      </c>
      <c r="E4560" t="s">
        <v>51</v>
      </c>
      <c r="F4560" s="2">
        <v>45948</v>
      </c>
      <c r="G4560" s="2">
        <v>34284</v>
      </c>
      <c r="H4560" s="4">
        <v>44671</v>
      </c>
      <c r="I4560" s="4">
        <v>5595</v>
      </c>
      <c r="J4560" s="4">
        <f>Table1[[#This Row],[Basic Salary]]+Table1[[#This Row],[Bonus]]</f>
        <v>50266</v>
      </c>
      <c r="K4560">
        <v>72</v>
      </c>
      <c r="L4560">
        <v>80</v>
      </c>
      <c r="M4560" t="s">
        <v>31</v>
      </c>
      <c r="N4560">
        <v>101</v>
      </c>
    </row>
    <row r="4561" spans="1:14" x14ac:dyDescent="0.35">
      <c r="A4561" t="s">
        <v>1496</v>
      </c>
      <c r="B4561" t="s">
        <v>42</v>
      </c>
      <c r="C4561" t="s">
        <v>15</v>
      </c>
      <c r="D4561" t="s">
        <v>81</v>
      </c>
      <c r="E4561" t="s">
        <v>22</v>
      </c>
      <c r="F4561" s="2">
        <v>45226</v>
      </c>
      <c r="G4561" s="2">
        <v>31881</v>
      </c>
      <c r="H4561" s="4">
        <v>28929</v>
      </c>
      <c r="I4561" s="4">
        <v>21303</v>
      </c>
      <c r="J4561" s="4">
        <f>Table1[[#This Row],[Basic Salary]]+Table1[[#This Row],[Bonus]]</f>
        <v>50232</v>
      </c>
      <c r="K4561">
        <v>73</v>
      </c>
      <c r="L4561">
        <v>59</v>
      </c>
      <c r="M4561" t="s">
        <v>27</v>
      </c>
      <c r="N4561">
        <v>112</v>
      </c>
    </row>
    <row r="4562" spans="1:14" x14ac:dyDescent="0.35">
      <c r="A4562" t="s">
        <v>2336</v>
      </c>
      <c r="B4562" t="s">
        <v>36</v>
      </c>
      <c r="C4562" t="s">
        <v>15</v>
      </c>
      <c r="D4562" t="s">
        <v>43</v>
      </c>
      <c r="E4562" t="s">
        <v>26</v>
      </c>
      <c r="F4562" s="2">
        <v>43341</v>
      </c>
      <c r="G4562" s="2">
        <v>32018</v>
      </c>
      <c r="H4562" s="4">
        <v>37633</v>
      </c>
      <c r="I4562" s="4">
        <v>12594</v>
      </c>
      <c r="J4562" s="4">
        <f>Table1[[#This Row],[Basic Salary]]+Table1[[#This Row],[Bonus]]</f>
        <v>50227</v>
      </c>
      <c r="K4562">
        <v>94</v>
      </c>
      <c r="L4562">
        <v>54</v>
      </c>
      <c r="M4562" t="s">
        <v>31</v>
      </c>
      <c r="N4562">
        <v>101</v>
      </c>
    </row>
    <row r="4563" spans="1:14" x14ac:dyDescent="0.35">
      <c r="A4563" t="s">
        <v>681</v>
      </c>
      <c r="B4563" t="s">
        <v>29</v>
      </c>
      <c r="C4563" t="s">
        <v>15</v>
      </c>
      <c r="D4563" t="s">
        <v>16</v>
      </c>
      <c r="E4563" t="s">
        <v>51</v>
      </c>
      <c r="F4563" s="2">
        <v>44297</v>
      </c>
      <c r="G4563" s="2">
        <v>37643</v>
      </c>
      <c r="H4563" s="4">
        <v>38418</v>
      </c>
      <c r="I4563" s="4">
        <v>11769</v>
      </c>
      <c r="J4563" s="4">
        <f>Table1[[#This Row],[Basic Salary]]+Table1[[#This Row],[Bonus]]</f>
        <v>50187</v>
      </c>
      <c r="K4563">
        <v>94</v>
      </c>
      <c r="L4563">
        <v>62</v>
      </c>
      <c r="M4563" t="s">
        <v>23</v>
      </c>
      <c r="N4563">
        <v>111</v>
      </c>
    </row>
    <row r="4564" spans="1:14" x14ac:dyDescent="0.35">
      <c r="A4564" t="s">
        <v>1818</v>
      </c>
      <c r="B4564" t="s">
        <v>45</v>
      </c>
      <c r="C4564" t="s">
        <v>15</v>
      </c>
      <c r="D4564" t="s">
        <v>33</v>
      </c>
      <c r="E4564" t="s">
        <v>26</v>
      </c>
      <c r="F4564" s="2">
        <v>44169</v>
      </c>
      <c r="G4564" s="2">
        <v>29276</v>
      </c>
      <c r="H4564" s="4">
        <v>44542</v>
      </c>
      <c r="I4564" s="4">
        <v>5641</v>
      </c>
      <c r="J4564" s="4">
        <f>Table1[[#This Row],[Basic Salary]]+Table1[[#This Row],[Bonus]]</f>
        <v>50183</v>
      </c>
      <c r="K4564">
        <v>80</v>
      </c>
      <c r="L4564">
        <v>89</v>
      </c>
      <c r="M4564" t="s">
        <v>18</v>
      </c>
      <c r="N4564">
        <v>118</v>
      </c>
    </row>
    <row r="4565" spans="1:14" x14ac:dyDescent="0.35">
      <c r="A4565" t="s">
        <v>2958</v>
      </c>
      <c r="B4565" t="s">
        <v>87</v>
      </c>
      <c r="C4565" t="s">
        <v>15</v>
      </c>
      <c r="D4565" t="s">
        <v>33</v>
      </c>
      <c r="E4565" t="s">
        <v>17</v>
      </c>
      <c r="F4565" s="2">
        <v>43762</v>
      </c>
      <c r="G4565" s="2">
        <v>37739</v>
      </c>
      <c r="H4565" s="4">
        <v>33752</v>
      </c>
      <c r="I4565" s="4">
        <v>16429</v>
      </c>
      <c r="J4565" s="4">
        <f>Table1[[#This Row],[Basic Salary]]+Table1[[#This Row],[Bonus]]</f>
        <v>50181</v>
      </c>
      <c r="K4565">
        <v>96</v>
      </c>
      <c r="L4565">
        <v>59</v>
      </c>
      <c r="M4565" t="s">
        <v>34</v>
      </c>
      <c r="N4565">
        <v>115</v>
      </c>
    </row>
    <row r="4566" spans="1:14" x14ac:dyDescent="0.35">
      <c r="A4566" t="s">
        <v>169</v>
      </c>
      <c r="B4566" t="s">
        <v>85</v>
      </c>
      <c r="C4566" t="s">
        <v>21</v>
      </c>
      <c r="D4566" t="s">
        <v>16</v>
      </c>
      <c r="E4566" t="s">
        <v>51</v>
      </c>
      <c r="F4566" s="2">
        <v>43499</v>
      </c>
      <c r="G4566" s="2">
        <v>41219</v>
      </c>
      <c r="H4566" s="4">
        <v>42224</v>
      </c>
      <c r="I4566" s="4">
        <v>7953</v>
      </c>
      <c r="J4566" s="4">
        <f>Table1[[#This Row],[Basic Salary]]+Table1[[#This Row],[Bonus]]</f>
        <v>50177</v>
      </c>
      <c r="K4566">
        <v>78</v>
      </c>
      <c r="L4566">
        <v>60</v>
      </c>
      <c r="M4566" t="s">
        <v>18</v>
      </c>
      <c r="N4566">
        <v>114</v>
      </c>
    </row>
    <row r="4567" spans="1:14" x14ac:dyDescent="0.35">
      <c r="A4567" t="s">
        <v>3318</v>
      </c>
      <c r="B4567" t="s">
        <v>45</v>
      </c>
      <c r="C4567" t="s">
        <v>21</v>
      </c>
      <c r="D4567" t="s">
        <v>40</v>
      </c>
      <c r="E4567" t="s">
        <v>65</v>
      </c>
      <c r="F4567" s="2">
        <v>43021</v>
      </c>
      <c r="G4567" s="2">
        <v>37592</v>
      </c>
      <c r="H4567" s="4">
        <v>37924</v>
      </c>
      <c r="I4567" s="4">
        <v>12252</v>
      </c>
      <c r="J4567" s="4">
        <f>Table1[[#This Row],[Basic Salary]]+Table1[[#This Row],[Bonus]]</f>
        <v>50176</v>
      </c>
      <c r="K4567">
        <v>75</v>
      </c>
      <c r="L4567">
        <v>41</v>
      </c>
      <c r="M4567" t="s">
        <v>27</v>
      </c>
      <c r="N4567">
        <v>108</v>
      </c>
    </row>
    <row r="4568" spans="1:14" x14ac:dyDescent="0.35">
      <c r="A4568" t="s">
        <v>4700</v>
      </c>
      <c r="B4568" t="s">
        <v>62</v>
      </c>
      <c r="C4568" t="s">
        <v>21</v>
      </c>
      <c r="D4568" t="s">
        <v>43</v>
      </c>
      <c r="E4568" t="s">
        <v>17</v>
      </c>
      <c r="F4568" s="2">
        <v>45658</v>
      </c>
      <c r="G4568" s="2">
        <v>39238</v>
      </c>
      <c r="H4568" s="4">
        <v>28398</v>
      </c>
      <c r="I4568" s="4">
        <v>21728</v>
      </c>
      <c r="J4568" s="4">
        <f>Table1[[#This Row],[Basic Salary]]+Table1[[#This Row],[Bonus]]</f>
        <v>50126</v>
      </c>
      <c r="K4568">
        <v>94</v>
      </c>
      <c r="L4568">
        <v>87</v>
      </c>
      <c r="M4568" t="s">
        <v>18</v>
      </c>
      <c r="N4568">
        <v>102</v>
      </c>
    </row>
    <row r="4569" spans="1:14" x14ac:dyDescent="0.35">
      <c r="A4569" t="s">
        <v>4288</v>
      </c>
      <c r="B4569" t="s">
        <v>69</v>
      </c>
      <c r="C4569" t="s">
        <v>15</v>
      </c>
      <c r="D4569" t="s">
        <v>33</v>
      </c>
      <c r="E4569" t="s">
        <v>65</v>
      </c>
      <c r="F4569" s="2">
        <v>42438</v>
      </c>
      <c r="G4569" s="2">
        <v>35997</v>
      </c>
      <c r="H4569" s="4">
        <v>37811</v>
      </c>
      <c r="I4569" s="4">
        <v>12260</v>
      </c>
      <c r="J4569" s="4">
        <f>Table1[[#This Row],[Basic Salary]]+Table1[[#This Row],[Bonus]]</f>
        <v>50071</v>
      </c>
      <c r="K4569">
        <v>79</v>
      </c>
      <c r="L4569">
        <v>40</v>
      </c>
      <c r="M4569" t="s">
        <v>18</v>
      </c>
      <c r="N4569">
        <v>116</v>
      </c>
    </row>
    <row r="4570" spans="1:14" x14ac:dyDescent="0.35">
      <c r="A4570" t="s">
        <v>1880</v>
      </c>
      <c r="B4570" t="s">
        <v>20</v>
      </c>
      <c r="C4570" t="s">
        <v>15</v>
      </c>
      <c r="D4570" t="s">
        <v>40</v>
      </c>
      <c r="E4570" t="s">
        <v>65</v>
      </c>
      <c r="F4570" s="2">
        <v>44810</v>
      </c>
      <c r="G4570" s="2">
        <v>36686</v>
      </c>
      <c r="H4570" s="4">
        <v>34526</v>
      </c>
      <c r="I4570" s="4">
        <v>15498</v>
      </c>
      <c r="J4570" s="4">
        <f>Table1[[#This Row],[Basic Salary]]+Table1[[#This Row],[Bonus]]</f>
        <v>50024</v>
      </c>
      <c r="K4570">
        <v>73</v>
      </c>
      <c r="L4570">
        <v>46</v>
      </c>
      <c r="M4570" t="s">
        <v>37</v>
      </c>
      <c r="N4570">
        <v>107</v>
      </c>
    </row>
    <row r="4571" spans="1:14" x14ac:dyDescent="0.35">
      <c r="A4571" t="s">
        <v>1199</v>
      </c>
      <c r="B4571" t="s">
        <v>29</v>
      </c>
      <c r="C4571" t="s">
        <v>15</v>
      </c>
      <c r="D4571" t="s">
        <v>25</v>
      </c>
      <c r="E4571" t="s">
        <v>51</v>
      </c>
      <c r="F4571" s="2">
        <v>42126</v>
      </c>
      <c r="G4571" s="2">
        <v>38002</v>
      </c>
      <c r="H4571" s="4">
        <v>28019</v>
      </c>
      <c r="I4571" s="4">
        <v>21973</v>
      </c>
      <c r="J4571" s="4">
        <f>Table1[[#This Row],[Basic Salary]]+Table1[[#This Row],[Bonus]]</f>
        <v>49992</v>
      </c>
      <c r="K4571">
        <v>92</v>
      </c>
      <c r="L4571">
        <v>88</v>
      </c>
      <c r="M4571" t="s">
        <v>37</v>
      </c>
      <c r="N4571">
        <v>107</v>
      </c>
    </row>
    <row r="4572" spans="1:14" x14ac:dyDescent="0.35">
      <c r="A4572" t="s">
        <v>3750</v>
      </c>
      <c r="B4572" t="s">
        <v>71</v>
      </c>
      <c r="C4572" t="s">
        <v>21</v>
      </c>
      <c r="D4572" t="s">
        <v>46</v>
      </c>
      <c r="E4572" t="s">
        <v>17</v>
      </c>
      <c r="F4572" s="2">
        <v>42563</v>
      </c>
      <c r="G4572" s="2">
        <v>35711</v>
      </c>
      <c r="H4572" s="4">
        <v>41828</v>
      </c>
      <c r="I4572" s="4">
        <v>8122</v>
      </c>
      <c r="J4572" s="4">
        <f>Table1[[#This Row],[Basic Salary]]+Table1[[#This Row],[Bonus]]</f>
        <v>49950</v>
      </c>
      <c r="K4572">
        <v>62</v>
      </c>
      <c r="L4572">
        <v>70</v>
      </c>
      <c r="M4572" t="s">
        <v>34</v>
      </c>
      <c r="N4572">
        <v>110</v>
      </c>
    </row>
    <row r="4573" spans="1:14" x14ac:dyDescent="0.35">
      <c r="A4573" t="s">
        <v>5025</v>
      </c>
      <c r="B4573" t="s">
        <v>39</v>
      </c>
      <c r="C4573" t="s">
        <v>21</v>
      </c>
      <c r="D4573" t="s">
        <v>16</v>
      </c>
      <c r="E4573" t="s">
        <v>17</v>
      </c>
      <c r="F4573" s="2">
        <v>42972</v>
      </c>
      <c r="G4573" s="2">
        <v>35823</v>
      </c>
      <c r="H4573" s="4">
        <v>29699</v>
      </c>
      <c r="I4573" s="4">
        <v>20251</v>
      </c>
      <c r="J4573" s="4">
        <f>Table1[[#This Row],[Basic Salary]]+Table1[[#This Row],[Bonus]]</f>
        <v>49950</v>
      </c>
      <c r="K4573">
        <v>91</v>
      </c>
      <c r="L4573">
        <v>49</v>
      </c>
      <c r="M4573" t="s">
        <v>27</v>
      </c>
      <c r="N4573">
        <v>106</v>
      </c>
    </row>
    <row r="4574" spans="1:14" x14ac:dyDescent="0.35">
      <c r="A4574" t="s">
        <v>2468</v>
      </c>
      <c r="B4574" t="s">
        <v>71</v>
      </c>
      <c r="C4574" t="s">
        <v>15</v>
      </c>
      <c r="D4574" t="s">
        <v>40</v>
      </c>
      <c r="E4574" t="s">
        <v>30</v>
      </c>
      <c r="F4574" s="2">
        <v>45435</v>
      </c>
      <c r="G4574" s="2">
        <v>32935</v>
      </c>
      <c r="H4574" s="4">
        <v>30284</v>
      </c>
      <c r="I4574" s="4">
        <v>19660</v>
      </c>
      <c r="J4574" s="4">
        <f>Table1[[#This Row],[Basic Salary]]+Table1[[#This Row],[Bonus]]</f>
        <v>49944</v>
      </c>
      <c r="K4574">
        <v>86</v>
      </c>
      <c r="L4574">
        <v>75</v>
      </c>
      <c r="M4574" t="s">
        <v>34</v>
      </c>
      <c r="N4574">
        <v>104</v>
      </c>
    </row>
    <row r="4575" spans="1:14" x14ac:dyDescent="0.35">
      <c r="A4575" t="s">
        <v>4066</v>
      </c>
      <c r="B4575" t="s">
        <v>57</v>
      </c>
      <c r="C4575" t="s">
        <v>15</v>
      </c>
      <c r="D4575" t="s">
        <v>40</v>
      </c>
      <c r="E4575" t="s">
        <v>51</v>
      </c>
      <c r="F4575" s="2">
        <v>44938</v>
      </c>
      <c r="G4575" s="2">
        <v>29524</v>
      </c>
      <c r="H4575" s="4">
        <v>25033</v>
      </c>
      <c r="I4575" s="4">
        <v>24906</v>
      </c>
      <c r="J4575" s="4">
        <f>Table1[[#This Row],[Basic Salary]]+Table1[[#This Row],[Bonus]]</f>
        <v>49939</v>
      </c>
      <c r="K4575">
        <v>63</v>
      </c>
      <c r="L4575">
        <v>70</v>
      </c>
      <c r="M4575" t="s">
        <v>37</v>
      </c>
      <c r="N4575">
        <v>106</v>
      </c>
    </row>
    <row r="4576" spans="1:14" x14ac:dyDescent="0.35">
      <c r="A4576" t="s">
        <v>3051</v>
      </c>
      <c r="B4576" t="s">
        <v>48</v>
      </c>
      <c r="C4576" t="s">
        <v>15</v>
      </c>
      <c r="D4576" t="s">
        <v>46</v>
      </c>
      <c r="E4576" t="s">
        <v>65</v>
      </c>
      <c r="F4576" s="2">
        <v>42441</v>
      </c>
      <c r="G4576" s="2">
        <v>37254</v>
      </c>
      <c r="H4576" s="4">
        <v>41284</v>
      </c>
      <c r="I4576" s="4">
        <v>8616</v>
      </c>
      <c r="J4576" s="4">
        <f>Table1[[#This Row],[Basic Salary]]+Table1[[#This Row],[Bonus]]</f>
        <v>49900</v>
      </c>
      <c r="K4576">
        <v>77</v>
      </c>
      <c r="L4576">
        <v>74</v>
      </c>
      <c r="M4576" t="s">
        <v>34</v>
      </c>
      <c r="N4576">
        <v>114</v>
      </c>
    </row>
    <row r="4577" spans="1:14" x14ac:dyDescent="0.35">
      <c r="A4577" t="s">
        <v>4720</v>
      </c>
      <c r="B4577" t="s">
        <v>14</v>
      </c>
      <c r="C4577" t="s">
        <v>21</v>
      </c>
      <c r="D4577" t="s">
        <v>33</v>
      </c>
      <c r="E4577" t="s">
        <v>65</v>
      </c>
      <c r="F4577" s="2">
        <v>44232</v>
      </c>
      <c r="G4577" s="2">
        <v>31241</v>
      </c>
      <c r="H4577" s="4">
        <v>37545</v>
      </c>
      <c r="I4577" s="4">
        <v>12318</v>
      </c>
      <c r="J4577" s="4">
        <f>Table1[[#This Row],[Basic Salary]]+Table1[[#This Row],[Bonus]]</f>
        <v>49863</v>
      </c>
      <c r="K4577">
        <v>73</v>
      </c>
      <c r="L4577">
        <v>68</v>
      </c>
      <c r="M4577" t="s">
        <v>53</v>
      </c>
      <c r="N4577">
        <v>109</v>
      </c>
    </row>
    <row r="4578" spans="1:14" x14ac:dyDescent="0.35">
      <c r="A4578" t="s">
        <v>2026</v>
      </c>
      <c r="B4578" t="s">
        <v>50</v>
      </c>
      <c r="C4578" t="s">
        <v>15</v>
      </c>
      <c r="D4578" t="s">
        <v>16</v>
      </c>
      <c r="E4578" t="s">
        <v>22</v>
      </c>
      <c r="F4578" s="2">
        <v>43067</v>
      </c>
      <c r="G4578" s="2">
        <v>38069</v>
      </c>
      <c r="H4578" s="4">
        <v>31137</v>
      </c>
      <c r="I4578" s="4">
        <v>18722</v>
      </c>
      <c r="J4578" s="4">
        <f>Table1[[#This Row],[Basic Salary]]+Table1[[#This Row],[Bonus]]</f>
        <v>49859</v>
      </c>
      <c r="K4578">
        <v>90</v>
      </c>
      <c r="L4578">
        <v>60</v>
      </c>
      <c r="M4578" t="s">
        <v>27</v>
      </c>
      <c r="N4578">
        <v>103</v>
      </c>
    </row>
    <row r="4579" spans="1:14" x14ac:dyDescent="0.35">
      <c r="A4579" t="s">
        <v>3476</v>
      </c>
      <c r="B4579" t="s">
        <v>36</v>
      </c>
      <c r="C4579" t="s">
        <v>21</v>
      </c>
      <c r="D4579" t="s">
        <v>46</v>
      </c>
      <c r="E4579" t="s">
        <v>26</v>
      </c>
      <c r="F4579" s="2">
        <v>45278</v>
      </c>
      <c r="G4579" s="2">
        <v>35637</v>
      </c>
      <c r="H4579" s="4">
        <v>39569</v>
      </c>
      <c r="I4579" s="4">
        <v>10246</v>
      </c>
      <c r="J4579" s="4">
        <f>Table1[[#This Row],[Basic Salary]]+Table1[[#This Row],[Bonus]]</f>
        <v>49815</v>
      </c>
      <c r="K4579">
        <v>66</v>
      </c>
      <c r="L4579">
        <v>75</v>
      </c>
      <c r="M4579" t="s">
        <v>23</v>
      </c>
      <c r="N4579">
        <v>108</v>
      </c>
    </row>
    <row r="4580" spans="1:14" x14ac:dyDescent="0.35">
      <c r="A4580" t="s">
        <v>4328</v>
      </c>
      <c r="B4580" t="s">
        <v>69</v>
      </c>
      <c r="C4580" t="s">
        <v>15</v>
      </c>
      <c r="D4580" t="s">
        <v>33</v>
      </c>
      <c r="E4580" t="s">
        <v>51</v>
      </c>
      <c r="F4580" s="2">
        <v>44023</v>
      </c>
      <c r="G4580" s="2">
        <v>37984</v>
      </c>
      <c r="H4580" s="4">
        <v>30451</v>
      </c>
      <c r="I4580" s="4">
        <v>19363</v>
      </c>
      <c r="J4580" s="4">
        <f>Table1[[#This Row],[Basic Salary]]+Table1[[#This Row],[Bonus]]</f>
        <v>49814</v>
      </c>
      <c r="K4580">
        <v>68</v>
      </c>
      <c r="L4580">
        <v>40</v>
      </c>
      <c r="M4580" t="s">
        <v>18</v>
      </c>
      <c r="N4580">
        <v>105</v>
      </c>
    </row>
    <row r="4581" spans="1:14" x14ac:dyDescent="0.35">
      <c r="A4581" t="s">
        <v>1486</v>
      </c>
      <c r="B4581" t="s">
        <v>50</v>
      </c>
      <c r="C4581" t="s">
        <v>15</v>
      </c>
      <c r="D4581" t="s">
        <v>46</v>
      </c>
      <c r="E4581" t="s">
        <v>65</v>
      </c>
      <c r="F4581" s="2">
        <v>44217</v>
      </c>
      <c r="G4581" s="2">
        <v>34931</v>
      </c>
      <c r="H4581" s="4">
        <v>34078</v>
      </c>
      <c r="I4581" s="4">
        <v>15730</v>
      </c>
      <c r="J4581" s="4">
        <f>Table1[[#This Row],[Basic Salary]]+Table1[[#This Row],[Bonus]]</f>
        <v>49808</v>
      </c>
      <c r="K4581">
        <v>80</v>
      </c>
      <c r="L4581">
        <v>99</v>
      </c>
      <c r="M4581" t="s">
        <v>37</v>
      </c>
      <c r="N4581">
        <v>107</v>
      </c>
    </row>
    <row r="4582" spans="1:14" x14ac:dyDescent="0.35">
      <c r="A4582" t="s">
        <v>766</v>
      </c>
      <c r="B4582" t="s">
        <v>20</v>
      </c>
      <c r="C4582" t="s">
        <v>21</v>
      </c>
      <c r="D4582" t="s">
        <v>25</v>
      </c>
      <c r="E4582" t="s">
        <v>30</v>
      </c>
      <c r="F4582" s="2">
        <v>45930</v>
      </c>
      <c r="G4582" s="2">
        <v>30481</v>
      </c>
      <c r="H4582" s="4">
        <v>39334</v>
      </c>
      <c r="I4582" s="4">
        <v>10399</v>
      </c>
      <c r="J4582" s="4">
        <f>Table1[[#This Row],[Basic Salary]]+Table1[[#This Row],[Bonus]]</f>
        <v>49733</v>
      </c>
      <c r="K4582">
        <v>77</v>
      </c>
      <c r="L4582">
        <v>47</v>
      </c>
      <c r="M4582" t="s">
        <v>18</v>
      </c>
      <c r="N4582">
        <v>105</v>
      </c>
    </row>
    <row r="4583" spans="1:14" x14ac:dyDescent="0.35">
      <c r="A4583" t="s">
        <v>4853</v>
      </c>
      <c r="B4583" t="s">
        <v>89</v>
      </c>
      <c r="C4583" t="s">
        <v>21</v>
      </c>
      <c r="D4583" t="s">
        <v>33</v>
      </c>
      <c r="E4583" t="s">
        <v>22</v>
      </c>
      <c r="F4583" s="2">
        <v>43130</v>
      </c>
      <c r="G4583" s="2">
        <v>35343</v>
      </c>
      <c r="H4583" s="4">
        <v>33879</v>
      </c>
      <c r="I4583" s="4">
        <v>15853</v>
      </c>
      <c r="J4583" s="4">
        <f>Table1[[#This Row],[Basic Salary]]+Table1[[#This Row],[Bonus]]</f>
        <v>49732</v>
      </c>
      <c r="K4583">
        <v>87</v>
      </c>
      <c r="L4583">
        <v>77</v>
      </c>
      <c r="M4583" t="s">
        <v>23</v>
      </c>
      <c r="N4583">
        <v>107</v>
      </c>
    </row>
    <row r="4584" spans="1:14" x14ac:dyDescent="0.35">
      <c r="A4584" t="s">
        <v>3322</v>
      </c>
      <c r="B4584" t="s">
        <v>93</v>
      </c>
      <c r="C4584" t="s">
        <v>15</v>
      </c>
      <c r="D4584" t="s">
        <v>25</v>
      </c>
      <c r="E4584" t="s">
        <v>65</v>
      </c>
      <c r="F4584" s="2">
        <v>43342</v>
      </c>
      <c r="G4584" s="2">
        <v>30791</v>
      </c>
      <c r="H4584" s="4">
        <v>28714</v>
      </c>
      <c r="I4584" s="4">
        <v>20973</v>
      </c>
      <c r="J4584" s="4">
        <f>Table1[[#This Row],[Basic Salary]]+Table1[[#This Row],[Bonus]]</f>
        <v>49687</v>
      </c>
      <c r="K4584">
        <v>65</v>
      </c>
      <c r="L4584">
        <v>63</v>
      </c>
      <c r="M4584" t="s">
        <v>31</v>
      </c>
      <c r="N4584">
        <v>111</v>
      </c>
    </row>
    <row r="4585" spans="1:14" x14ac:dyDescent="0.35">
      <c r="A4585" t="s">
        <v>4468</v>
      </c>
      <c r="B4585" t="s">
        <v>71</v>
      </c>
      <c r="C4585" t="s">
        <v>15</v>
      </c>
      <c r="D4585" t="s">
        <v>16</v>
      </c>
      <c r="E4585" t="s">
        <v>30</v>
      </c>
      <c r="F4585" s="2">
        <v>44167</v>
      </c>
      <c r="G4585" s="2">
        <v>40542</v>
      </c>
      <c r="H4585" s="4">
        <v>39174</v>
      </c>
      <c r="I4585" s="4">
        <v>10499</v>
      </c>
      <c r="J4585" s="4">
        <f>Table1[[#This Row],[Basic Salary]]+Table1[[#This Row],[Bonus]]</f>
        <v>49673</v>
      </c>
      <c r="K4585">
        <v>97</v>
      </c>
      <c r="L4585">
        <v>86</v>
      </c>
      <c r="M4585" t="s">
        <v>27</v>
      </c>
      <c r="N4585">
        <v>103</v>
      </c>
    </row>
    <row r="4586" spans="1:14" x14ac:dyDescent="0.35">
      <c r="A4586" t="s">
        <v>4091</v>
      </c>
      <c r="B4586" t="s">
        <v>75</v>
      </c>
      <c r="C4586" t="s">
        <v>21</v>
      </c>
      <c r="D4586" t="s">
        <v>46</v>
      </c>
      <c r="E4586" t="s">
        <v>22</v>
      </c>
      <c r="F4586" s="2">
        <v>45021</v>
      </c>
      <c r="G4586" s="2">
        <v>37385</v>
      </c>
      <c r="H4586" s="4">
        <v>30702</v>
      </c>
      <c r="I4586" s="4">
        <v>18965</v>
      </c>
      <c r="J4586" s="4">
        <f>Table1[[#This Row],[Basic Salary]]+Table1[[#This Row],[Bonus]]</f>
        <v>49667</v>
      </c>
      <c r="K4586">
        <v>62</v>
      </c>
      <c r="L4586">
        <v>41</v>
      </c>
      <c r="M4586" t="s">
        <v>27</v>
      </c>
      <c r="N4586">
        <v>109</v>
      </c>
    </row>
    <row r="4587" spans="1:14" x14ac:dyDescent="0.35">
      <c r="A4587" t="s">
        <v>795</v>
      </c>
      <c r="B4587" t="s">
        <v>50</v>
      </c>
      <c r="C4587" t="s">
        <v>15</v>
      </c>
      <c r="D4587" t="s">
        <v>40</v>
      </c>
      <c r="E4587" t="s">
        <v>26</v>
      </c>
      <c r="F4587" s="2">
        <v>45757</v>
      </c>
      <c r="G4587" s="2">
        <v>30472</v>
      </c>
      <c r="H4587" s="4">
        <v>40278</v>
      </c>
      <c r="I4587" s="4">
        <v>9300</v>
      </c>
      <c r="J4587" s="4">
        <f>Table1[[#This Row],[Basic Salary]]+Table1[[#This Row],[Bonus]]</f>
        <v>49578</v>
      </c>
      <c r="K4587">
        <v>61</v>
      </c>
      <c r="L4587">
        <v>70</v>
      </c>
      <c r="M4587" t="s">
        <v>31</v>
      </c>
      <c r="N4587">
        <v>110</v>
      </c>
    </row>
    <row r="4588" spans="1:14" x14ac:dyDescent="0.35">
      <c r="A4588" t="s">
        <v>3536</v>
      </c>
      <c r="B4588" t="s">
        <v>29</v>
      </c>
      <c r="C4588" t="s">
        <v>21</v>
      </c>
      <c r="D4588" t="s">
        <v>25</v>
      </c>
      <c r="E4588" t="s">
        <v>51</v>
      </c>
      <c r="F4588" s="2">
        <v>44474</v>
      </c>
      <c r="G4588" s="2">
        <v>29666</v>
      </c>
      <c r="H4588" s="4">
        <v>39533</v>
      </c>
      <c r="I4588" s="4">
        <v>10019</v>
      </c>
      <c r="J4588" s="4">
        <f>Table1[[#This Row],[Basic Salary]]+Table1[[#This Row],[Bonus]]</f>
        <v>49552</v>
      </c>
      <c r="K4588">
        <v>77</v>
      </c>
      <c r="L4588">
        <v>93</v>
      </c>
      <c r="M4588" t="s">
        <v>23</v>
      </c>
      <c r="N4588">
        <v>110</v>
      </c>
    </row>
    <row r="4589" spans="1:14" x14ac:dyDescent="0.35">
      <c r="A4589" t="s">
        <v>2308</v>
      </c>
      <c r="B4589" t="s">
        <v>39</v>
      </c>
      <c r="C4589" t="s">
        <v>21</v>
      </c>
      <c r="D4589" t="s">
        <v>40</v>
      </c>
      <c r="E4589" t="s">
        <v>26</v>
      </c>
      <c r="F4589" s="2">
        <v>42394</v>
      </c>
      <c r="G4589" s="2">
        <v>39881</v>
      </c>
      <c r="H4589" s="4">
        <v>30694</v>
      </c>
      <c r="I4589" s="4">
        <v>18844</v>
      </c>
      <c r="J4589" s="4">
        <f>Table1[[#This Row],[Basic Salary]]+Table1[[#This Row],[Bonus]]</f>
        <v>49538</v>
      </c>
      <c r="K4589">
        <v>100</v>
      </c>
      <c r="L4589">
        <v>86</v>
      </c>
      <c r="M4589" t="s">
        <v>31</v>
      </c>
      <c r="N4589">
        <v>119</v>
      </c>
    </row>
    <row r="4590" spans="1:14" x14ac:dyDescent="0.35">
      <c r="A4590" t="s">
        <v>3819</v>
      </c>
      <c r="B4590" t="s">
        <v>77</v>
      </c>
      <c r="C4590" t="s">
        <v>15</v>
      </c>
      <c r="D4590" t="s">
        <v>25</v>
      </c>
      <c r="E4590" t="s">
        <v>65</v>
      </c>
      <c r="F4590" s="2">
        <v>45985</v>
      </c>
      <c r="G4590" s="2">
        <v>39471</v>
      </c>
      <c r="H4590" s="4">
        <v>29413</v>
      </c>
      <c r="I4590" s="4">
        <v>20111</v>
      </c>
      <c r="J4590" s="4">
        <f>Table1[[#This Row],[Basic Salary]]+Table1[[#This Row],[Bonus]]</f>
        <v>49524</v>
      </c>
      <c r="K4590">
        <v>100</v>
      </c>
      <c r="L4590">
        <v>96</v>
      </c>
      <c r="M4590" t="s">
        <v>31</v>
      </c>
      <c r="N4590">
        <v>114</v>
      </c>
    </row>
    <row r="4591" spans="1:14" x14ac:dyDescent="0.35">
      <c r="A4591" t="s">
        <v>1270</v>
      </c>
      <c r="B4591" t="s">
        <v>48</v>
      </c>
      <c r="C4591" t="s">
        <v>15</v>
      </c>
      <c r="D4591" t="s">
        <v>46</v>
      </c>
      <c r="E4591" t="s">
        <v>17</v>
      </c>
      <c r="F4591" s="2">
        <v>45263</v>
      </c>
      <c r="G4591" s="2">
        <v>33097</v>
      </c>
      <c r="H4591" s="4">
        <v>38819</v>
      </c>
      <c r="I4591" s="4">
        <v>10701</v>
      </c>
      <c r="J4591" s="4">
        <f>Table1[[#This Row],[Basic Salary]]+Table1[[#This Row],[Bonus]]</f>
        <v>49520</v>
      </c>
      <c r="K4591">
        <v>84</v>
      </c>
      <c r="L4591">
        <v>88</v>
      </c>
      <c r="M4591" t="s">
        <v>27</v>
      </c>
      <c r="N4591">
        <v>103</v>
      </c>
    </row>
    <row r="4592" spans="1:14" x14ac:dyDescent="0.35">
      <c r="A4592" t="s">
        <v>2860</v>
      </c>
      <c r="B4592" t="s">
        <v>20</v>
      </c>
      <c r="C4592" t="s">
        <v>21</v>
      </c>
      <c r="D4592" t="s">
        <v>81</v>
      </c>
      <c r="E4592" t="s">
        <v>65</v>
      </c>
      <c r="F4592" s="2">
        <v>43824</v>
      </c>
      <c r="G4592" s="2">
        <v>36010</v>
      </c>
      <c r="H4592" s="4">
        <v>37220</v>
      </c>
      <c r="I4592" s="4">
        <v>12296</v>
      </c>
      <c r="J4592" s="4">
        <f>Table1[[#This Row],[Basic Salary]]+Table1[[#This Row],[Bonus]]</f>
        <v>49516</v>
      </c>
      <c r="K4592">
        <v>86</v>
      </c>
      <c r="L4592">
        <v>82</v>
      </c>
      <c r="M4592" t="s">
        <v>23</v>
      </c>
      <c r="N4592">
        <v>103</v>
      </c>
    </row>
    <row r="4593" spans="1:14" x14ac:dyDescent="0.35">
      <c r="A4593" t="s">
        <v>2165</v>
      </c>
      <c r="B4593" t="s">
        <v>93</v>
      </c>
      <c r="C4593" t="s">
        <v>15</v>
      </c>
      <c r="D4593" t="s">
        <v>43</v>
      </c>
      <c r="E4593" t="s">
        <v>22</v>
      </c>
      <c r="F4593" s="2">
        <v>43716</v>
      </c>
      <c r="G4593" s="2">
        <v>34717</v>
      </c>
      <c r="H4593" s="4">
        <v>31164</v>
      </c>
      <c r="I4593" s="4">
        <v>18341</v>
      </c>
      <c r="J4593" s="4">
        <f>Table1[[#This Row],[Basic Salary]]+Table1[[#This Row],[Bonus]]</f>
        <v>49505</v>
      </c>
      <c r="K4593">
        <v>76</v>
      </c>
      <c r="L4593">
        <v>65</v>
      </c>
      <c r="M4593" t="s">
        <v>37</v>
      </c>
      <c r="N4593">
        <v>101</v>
      </c>
    </row>
    <row r="4594" spans="1:14" x14ac:dyDescent="0.35">
      <c r="A4594" t="s">
        <v>4753</v>
      </c>
      <c r="B4594" t="s">
        <v>20</v>
      </c>
      <c r="C4594" t="s">
        <v>15</v>
      </c>
      <c r="D4594" t="s">
        <v>25</v>
      </c>
      <c r="E4594" t="s">
        <v>51</v>
      </c>
      <c r="F4594" s="2">
        <v>45669</v>
      </c>
      <c r="G4594" s="2">
        <v>30323</v>
      </c>
      <c r="H4594" s="4">
        <v>36536</v>
      </c>
      <c r="I4594" s="4">
        <v>12932</v>
      </c>
      <c r="J4594" s="4">
        <f>Table1[[#This Row],[Basic Salary]]+Table1[[#This Row],[Bonus]]</f>
        <v>49468</v>
      </c>
      <c r="K4594">
        <v>88</v>
      </c>
      <c r="L4594">
        <v>80</v>
      </c>
      <c r="M4594" t="s">
        <v>37</v>
      </c>
      <c r="N4594">
        <v>109</v>
      </c>
    </row>
    <row r="4595" spans="1:14" x14ac:dyDescent="0.35">
      <c r="A4595" t="s">
        <v>2861</v>
      </c>
      <c r="B4595" t="s">
        <v>85</v>
      </c>
      <c r="C4595" t="s">
        <v>15</v>
      </c>
      <c r="D4595" t="s">
        <v>25</v>
      </c>
      <c r="E4595" t="s">
        <v>30</v>
      </c>
      <c r="F4595" s="2">
        <v>42905</v>
      </c>
      <c r="G4595" s="2">
        <v>39625</v>
      </c>
      <c r="H4595" s="4">
        <v>27686</v>
      </c>
      <c r="I4595" s="4">
        <v>21778</v>
      </c>
      <c r="J4595" s="4">
        <f>Table1[[#This Row],[Basic Salary]]+Table1[[#This Row],[Bonus]]</f>
        <v>49464</v>
      </c>
      <c r="K4595">
        <v>77</v>
      </c>
      <c r="L4595">
        <v>52</v>
      </c>
      <c r="M4595" t="s">
        <v>27</v>
      </c>
      <c r="N4595">
        <v>113</v>
      </c>
    </row>
    <row r="4596" spans="1:14" x14ac:dyDescent="0.35">
      <c r="A4596" t="s">
        <v>1539</v>
      </c>
      <c r="B4596" t="s">
        <v>45</v>
      </c>
      <c r="C4596" t="s">
        <v>15</v>
      </c>
      <c r="D4596" t="s">
        <v>25</v>
      </c>
      <c r="E4596" t="s">
        <v>26</v>
      </c>
      <c r="F4596" s="2">
        <v>44658</v>
      </c>
      <c r="G4596" s="2">
        <v>32759</v>
      </c>
      <c r="H4596" s="4">
        <v>44054</v>
      </c>
      <c r="I4596" s="4">
        <v>5406</v>
      </c>
      <c r="J4596" s="4">
        <f>Table1[[#This Row],[Basic Salary]]+Table1[[#This Row],[Bonus]]</f>
        <v>49460</v>
      </c>
      <c r="K4596">
        <v>78</v>
      </c>
      <c r="L4596">
        <v>55</v>
      </c>
      <c r="M4596" t="s">
        <v>53</v>
      </c>
      <c r="N4596">
        <v>120</v>
      </c>
    </row>
    <row r="4597" spans="1:14" x14ac:dyDescent="0.35">
      <c r="A4597" t="s">
        <v>4008</v>
      </c>
      <c r="B4597" t="s">
        <v>14</v>
      </c>
      <c r="C4597" t="s">
        <v>21</v>
      </c>
      <c r="D4597" t="s">
        <v>25</v>
      </c>
      <c r="E4597" t="s">
        <v>17</v>
      </c>
      <c r="F4597" s="2">
        <v>43607</v>
      </c>
      <c r="G4597" s="2">
        <v>41022</v>
      </c>
      <c r="H4597" s="4">
        <v>43377</v>
      </c>
      <c r="I4597" s="4">
        <v>6080</v>
      </c>
      <c r="J4597" s="4">
        <f>Table1[[#This Row],[Basic Salary]]+Table1[[#This Row],[Bonus]]</f>
        <v>49457</v>
      </c>
      <c r="K4597">
        <v>83</v>
      </c>
      <c r="L4597">
        <v>97</v>
      </c>
      <c r="M4597" t="s">
        <v>31</v>
      </c>
      <c r="N4597">
        <v>110</v>
      </c>
    </row>
    <row r="4598" spans="1:14" x14ac:dyDescent="0.35">
      <c r="A4598" t="s">
        <v>1838</v>
      </c>
      <c r="B4598" t="s">
        <v>71</v>
      </c>
      <c r="C4598" t="s">
        <v>21</v>
      </c>
      <c r="D4598" t="s">
        <v>40</v>
      </c>
      <c r="E4598" t="s">
        <v>17</v>
      </c>
      <c r="F4598" s="2">
        <v>44383</v>
      </c>
      <c r="G4598" s="2">
        <v>40893</v>
      </c>
      <c r="H4598" s="4">
        <v>42723</v>
      </c>
      <c r="I4598" s="4">
        <v>6731</v>
      </c>
      <c r="J4598" s="4">
        <f>Table1[[#This Row],[Basic Salary]]+Table1[[#This Row],[Bonus]]</f>
        <v>49454</v>
      </c>
      <c r="K4598">
        <v>93</v>
      </c>
      <c r="L4598">
        <v>51</v>
      </c>
      <c r="M4598" t="s">
        <v>23</v>
      </c>
      <c r="N4598">
        <v>108</v>
      </c>
    </row>
    <row r="4599" spans="1:14" x14ac:dyDescent="0.35">
      <c r="A4599" t="s">
        <v>3653</v>
      </c>
      <c r="B4599" t="s">
        <v>45</v>
      </c>
      <c r="C4599" t="s">
        <v>15</v>
      </c>
      <c r="D4599" t="s">
        <v>16</v>
      </c>
      <c r="E4599" t="s">
        <v>51</v>
      </c>
      <c r="F4599" s="2">
        <v>45734</v>
      </c>
      <c r="G4599" s="2">
        <v>40947</v>
      </c>
      <c r="H4599" s="4">
        <v>29326</v>
      </c>
      <c r="I4599" s="4">
        <v>20120</v>
      </c>
      <c r="J4599" s="4">
        <f>Table1[[#This Row],[Basic Salary]]+Table1[[#This Row],[Bonus]]</f>
        <v>49446</v>
      </c>
      <c r="K4599">
        <v>76</v>
      </c>
      <c r="L4599">
        <v>89</v>
      </c>
      <c r="M4599" t="s">
        <v>34</v>
      </c>
      <c r="N4599">
        <v>102</v>
      </c>
    </row>
    <row r="4600" spans="1:14" x14ac:dyDescent="0.35">
      <c r="A4600" t="s">
        <v>4957</v>
      </c>
      <c r="B4600" t="s">
        <v>75</v>
      </c>
      <c r="C4600" t="s">
        <v>15</v>
      </c>
      <c r="D4600" t="s">
        <v>81</v>
      </c>
      <c r="E4600" t="s">
        <v>51</v>
      </c>
      <c r="F4600" s="2">
        <v>42245</v>
      </c>
      <c r="G4600" s="2">
        <v>33631</v>
      </c>
      <c r="H4600" s="4">
        <v>40520</v>
      </c>
      <c r="I4600" s="4">
        <v>8919</v>
      </c>
      <c r="J4600" s="4">
        <f>Table1[[#This Row],[Basic Salary]]+Table1[[#This Row],[Bonus]]</f>
        <v>49439</v>
      </c>
      <c r="K4600">
        <v>89</v>
      </c>
      <c r="L4600">
        <v>82</v>
      </c>
      <c r="M4600" t="s">
        <v>34</v>
      </c>
      <c r="N4600">
        <v>119</v>
      </c>
    </row>
    <row r="4601" spans="1:14" x14ac:dyDescent="0.35">
      <c r="A4601" t="s">
        <v>2955</v>
      </c>
      <c r="B4601" t="s">
        <v>14</v>
      </c>
      <c r="C4601" t="s">
        <v>15</v>
      </c>
      <c r="D4601" t="s">
        <v>81</v>
      </c>
      <c r="E4601" t="s">
        <v>17</v>
      </c>
      <c r="F4601" s="2">
        <v>45903</v>
      </c>
      <c r="G4601" s="2">
        <v>33786</v>
      </c>
      <c r="H4601" s="4">
        <v>33450</v>
      </c>
      <c r="I4601" s="4">
        <v>15980</v>
      </c>
      <c r="J4601" s="4">
        <f>Table1[[#This Row],[Basic Salary]]+Table1[[#This Row],[Bonus]]</f>
        <v>49430</v>
      </c>
      <c r="K4601">
        <v>94</v>
      </c>
      <c r="L4601">
        <v>96</v>
      </c>
      <c r="M4601" t="s">
        <v>23</v>
      </c>
      <c r="N4601">
        <v>106</v>
      </c>
    </row>
    <row r="4602" spans="1:14" x14ac:dyDescent="0.35">
      <c r="A4602" t="s">
        <v>1387</v>
      </c>
      <c r="B4602" t="s">
        <v>85</v>
      </c>
      <c r="C4602" t="s">
        <v>15</v>
      </c>
      <c r="D4602" t="s">
        <v>33</v>
      </c>
      <c r="E4602" t="s">
        <v>17</v>
      </c>
      <c r="F4602" s="2">
        <v>42548</v>
      </c>
      <c r="G4602" s="2">
        <v>34308</v>
      </c>
      <c r="H4602" s="4">
        <v>31990</v>
      </c>
      <c r="I4602" s="4">
        <v>17429</v>
      </c>
      <c r="J4602" s="4">
        <f>Table1[[#This Row],[Basic Salary]]+Table1[[#This Row],[Bonus]]</f>
        <v>49419</v>
      </c>
      <c r="K4602">
        <v>78</v>
      </c>
      <c r="L4602">
        <v>51</v>
      </c>
      <c r="M4602" t="s">
        <v>31</v>
      </c>
      <c r="N4602">
        <v>105</v>
      </c>
    </row>
    <row r="4603" spans="1:14" x14ac:dyDescent="0.35">
      <c r="A4603" t="s">
        <v>1626</v>
      </c>
      <c r="B4603" t="s">
        <v>69</v>
      </c>
      <c r="C4603" t="s">
        <v>21</v>
      </c>
      <c r="D4603" t="s">
        <v>46</v>
      </c>
      <c r="E4603" t="s">
        <v>65</v>
      </c>
      <c r="F4603" s="2">
        <v>44001</v>
      </c>
      <c r="G4603" s="2">
        <v>40129</v>
      </c>
      <c r="H4603" s="4">
        <v>32832</v>
      </c>
      <c r="I4603" s="4">
        <v>16579</v>
      </c>
      <c r="J4603" s="4">
        <f>Table1[[#This Row],[Basic Salary]]+Table1[[#This Row],[Bonus]]</f>
        <v>49411</v>
      </c>
      <c r="K4603">
        <v>66</v>
      </c>
      <c r="L4603">
        <v>44</v>
      </c>
      <c r="M4603" t="s">
        <v>31</v>
      </c>
      <c r="N4603">
        <v>116</v>
      </c>
    </row>
    <row r="4604" spans="1:14" x14ac:dyDescent="0.35">
      <c r="A4604" t="s">
        <v>1300</v>
      </c>
      <c r="B4604" t="s">
        <v>87</v>
      </c>
      <c r="C4604" t="s">
        <v>15</v>
      </c>
      <c r="D4604" t="s">
        <v>81</v>
      </c>
      <c r="E4604" t="s">
        <v>17</v>
      </c>
      <c r="F4604" s="2">
        <v>45900</v>
      </c>
      <c r="G4604" s="2">
        <v>33716</v>
      </c>
      <c r="H4604" s="4">
        <v>36211</v>
      </c>
      <c r="I4604" s="4">
        <v>13189</v>
      </c>
      <c r="J4604" s="4">
        <f>Table1[[#This Row],[Basic Salary]]+Table1[[#This Row],[Bonus]]</f>
        <v>49400</v>
      </c>
      <c r="K4604">
        <v>94</v>
      </c>
      <c r="L4604">
        <v>58</v>
      </c>
      <c r="M4604" t="s">
        <v>31</v>
      </c>
      <c r="N4604">
        <v>119</v>
      </c>
    </row>
    <row r="4605" spans="1:14" x14ac:dyDescent="0.35">
      <c r="A4605" t="s">
        <v>395</v>
      </c>
      <c r="B4605" t="s">
        <v>45</v>
      </c>
      <c r="C4605" t="s">
        <v>15</v>
      </c>
      <c r="D4605" t="s">
        <v>25</v>
      </c>
      <c r="E4605" t="s">
        <v>65</v>
      </c>
      <c r="F4605" s="2">
        <v>45199</v>
      </c>
      <c r="G4605" s="2">
        <v>38800</v>
      </c>
      <c r="H4605" s="4">
        <v>39283</v>
      </c>
      <c r="I4605" s="4">
        <v>10092</v>
      </c>
      <c r="J4605" s="4">
        <f>Table1[[#This Row],[Basic Salary]]+Table1[[#This Row],[Bonus]]</f>
        <v>49375</v>
      </c>
      <c r="K4605">
        <v>66</v>
      </c>
      <c r="L4605">
        <v>50</v>
      </c>
      <c r="M4605" t="s">
        <v>27</v>
      </c>
      <c r="N4605">
        <v>115</v>
      </c>
    </row>
    <row r="4606" spans="1:14" x14ac:dyDescent="0.35">
      <c r="A4606" t="s">
        <v>1429</v>
      </c>
      <c r="B4606" t="s">
        <v>45</v>
      </c>
      <c r="C4606" t="s">
        <v>21</v>
      </c>
      <c r="D4606" t="s">
        <v>43</v>
      </c>
      <c r="E4606" t="s">
        <v>65</v>
      </c>
      <c r="F4606" s="2">
        <v>43555</v>
      </c>
      <c r="G4606" s="2">
        <v>39168</v>
      </c>
      <c r="H4606" s="4">
        <v>41186</v>
      </c>
      <c r="I4606" s="4">
        <v>8177</v>
      </c>
      <c r="J4606" s="4">
        <f>Table1[[#This Row],[Basic Salary]]+Table1[[#This Row],[Bonus]]</f>
        <v>49363</v>
      </c>
      <c r="K4606">
        <v>85</v>
      </c>
      <c r="L4606">
        <v>53</v>
      </c>
      <c r="M4606" t="s">
        <v>37</v>
      </c>
      <c r="N4606">
        <v>104</v>
      </c>
    </row>
    <row r="4607" spans="1:14" x14ac:dyDescent="0.35">
      <c r="A4607" t="s">
        <v>4548</v>
      </c>
      <c r="B4607" t="s">
        <v>29</v>
      </c>
      <c r="C4607" t="s">
        <v>21</v>
      </c>
      <c r="D4607" t="s">
        <v>81</v>
      </c>
      <c r="E4607" t="s">
        <v>17</v>
      </c>
      <c r="F4607" s="2">
        <v>43479</v>
      </c>
      <c r="G4607" s="2">
        <v>34479</v>
      </c>
      <c r="H4607" s="4">
        <v>29433</v>
      </c>
      <c r="I4607" s="4">
        <v>19904</v>
      </c>
      <c r="J4607" s="4">
        <f>Table1[[#This Row],[Basic Salary]]+Table1[[#This Row],[Bonus]]</f>
        <v>49337</v>
      </c>
      <c r="K4607">
        <v>69</v>
      </c>
      <c r="L4607">
        <v>97</v>
      </c>
      <c r="M4607" t="s">
        <v>23</v>
      </c>
      <c r="N4607">
        <v>108</v>
      </c>
    </row>
    <row r="4608" spans="1:14" x14ac:dyDescent="0.35">
      <c r="A4608" t="s">
        <v>572</v>
      </c>
      <c r="B4608" t="s">
        <v>89</v>
      </c>
      <c r="C4608" t="s">
        <v>21</v>
      </c>
      <c r="D4608" t="s">
        <v>81</v>
      </c>
      <c r="E4608" t="s">
        <v>51</v>
      </c>
      <c r="F4608" s="2">
        <v>45521</v>
      </c>
      <c r="G4608" s="2">
        <v>38524</v>
      </c>
      <c r="H4608" s="4">
        <v>31253</v>
      </c>
      <c r="I4608" s="4">
        <v>18054</v>
      </c>
      <c r="J4608" s="4">
        <f>Table1[[#This Row],[Basic Salary]]+Table1[[#This Row],[Bonus]]</f>
        <v>49307</v>
      </c>
      <c r="K4608">
        <v>66</v>
      </c>
      <c r="L4608">
        <v>84</v>
      </c>
      <c r="M4608" t="s">
        <v>37</v>
      </c>
      <c r="N4608">
        <v>102</v>
      </c>
    </row>
    <row r="4609" spans="1:14" x14ac:dyDescent="0.35">
      <c r="A4609" t="s">
        <v>3898</v>
      </c>
      <c r="B4609" t="s">
        <v>85</v>
      </c>
      <c r="C4609" t="s">
        <v>15</v>
      </c>
      <c r="D4609" t="s">
        <v>40</v>
      </c>
      <c r="E4609" t="s">
        <v>17</v>
      </c>
      <c r="F4609" s="2">
        <v>45570</v>
      </c>
      <c r="G4609" s="2">
        <v>30088</v>
      </c>
      <c r="H4609" s="4">
        <v>25379</v>
      </c>
      <c r="I4609" s="4">
        <v>23928</v>
      </c>
      <c r="J4609" s="4">
        <f>Table1[[#This Row],[Basic Salary]]+Table1[[#This Row],[Bonus]]</f>
        <v>49307</v>
      </c>
      <c r="K4609">
        <v>94</v>
      </c>
      <c r="L4609">
        <v>97</v>
      </c>
      <c r="M4609" t="s">
        <v>31</v>
      </c>
      <c r="N4609">
        <v>104</v>
      </c>
    </row>
    <row r="4610" spans="1:14" x14ac:dyDescent="0.35">
      <c r="A4610" t="s">
        <v>1274</v>
      </c>
      <c r="B4610" t="s">
        <v>77</v>
      </c>
      <c r="C4610" t="s">
        <v>15</v>
      </c>
      <c r="D4610" t="s">
        <v>43</v>
      </c>
      <c r="E4610" t="s">
        <v>22</v>
      </c>
      <c r="F4610" s="2">
        <v>44581</v>
      </c>
      <c r="G4610" s="2">
        <v>40176</v>
      </c>
      <c r="H4610" s="4">
        <v>37609</v>
      </c>
      <c r="I4610" s="4">
        <v>11669</v>
      </c>
      <c r="J4610" s="4">
        <f>Table1[[#This Row],[Basic Salary]]+Table1[[#This Row],[Bonus]]</f>
        <v>49278</v>
      </c>
      <c r="K4610">
        <v>62</v>
      </c>
      <c r="L4610">
        <v>91</v>
      </c>
      <c r="M4610" t="s">
        <v>37</v>
      </c>
      <c r="N4610">
        <v>101</v>
      </c>
    </row>
    <row r="4611" spans="1:14" x14ac:dyDescent="0.35">
      <c r="A4611" t="s">
        <v>1394</v>
      </c>
      <c r="B4611" t="s">
        <v>62</v>
      </c>
      <c r="C4611" t="s">
        <v>21</v>
      </c>
      <c r="D4611" t="s">
        <v>40</v>
      </c>
      <c r="E4611" t="s">
        <v>30</v>
      </c>
      <c r="F4611" s="2">
        <v>43384</v>
      </c>
      <c r="G4611" s="2">
        <v>39835</v>
      </c>
      <c r="H4611" s="4">
        <v>38134</v>
      </c>
      <c r="I4611" s="4">
        <v>11131</v>
      </c>
      <c r="J4611" s="4">
        <f>Table1[[#This Row],[Basic Salary]]+Table1[[#This Row],[Bonus]]</f>
        <v>49265</v>
      </c>
      <c r="K4611">
        <v>82</v>
      </c>
      <c r="L4611">
        <v>59</v>
      </c>
      <c r="M4611" t="s">
        <v>37</v>
      </c>
      <c r="N4611">
        <v>115</v>
      </c>
    </row>
    <row r="4612" spans="1:14" x14ac:dyDescent="0.35">
      <c r="A4612" t="s">
        <v>4429</v>
      </c>
      <c r="B4612" t="s">
        <v>48</v>
      </c>
      <c r="C4612" t="s">
        <v>21</v>
      </c>
      <c r="D4612" t="s">
        <v>43</v>
      </c>
      <c r="E4612" t="s">
        <v>17</v>
      </c>
      <c r="F4612" s="2">
        <v>43723</v>
      </c>
      <c r="G4612" s="2">
        <v>36581</v>
      </c>
      <c r="H4612" s="4">
        <v>39467</v>
      </c>
      <c r="I4612" s="4">
        <v>9764</v>
      </c>
      <c r="J4612" s="4">
        <f>Table1[[#This Row],[Basic Salary]]+Table1[[#This Row],[Bonus]]</f>
        <v>49231</v>
      </c>
      <c r="K4612">
        <v>84</v>
      </c>
      <c r="L4612">
        <v>60</v>
      </c>
      <c r="M4612" t="s">
        <v>34</v>
      </c>
      <c r="N4612">
        <v>116</v>
      </c>
    </row>
    <row r="4613" spans="1:14" x14ac:dyDescent="0.35">
      <c r="A4613" t="s">
        <v>5039</v>
      </c>
      <c r="B4613" t="s">
        <v>95</v>
      </c>
      <c r="C4613" t="s">
        <v>15</v>
      </c>
      <c r="D4613" t="s">
        <v>46</v>
      </c>
      <c r="E4613" t="s">
        <v>26</v>
      </c>
      <c r="F4613" s="2">
        <v>45141</v>
      </c>
      <c r="G4613" s="2">
        <v>34939</v>
      </c>
      <c r="H4613" s="4">
        <v>29239</v>
      </c>
      <c r="I4613" s="4">
        <v>19956</v>
      </c>
      <c r="J4613" s="4">
        <f>Table1[[#This Row],[Basic Salary]]+Table1[[#This Row],[Bonus]]</f>
        <v>49195</v>
      </c>
      <c r="K4613">
        <v>81</v>
      </c>
      <c r="L4613">
        <v>47</v>
      </c>
      <c r="M4613" t="s">
        <v>18</v>
      </c>
      <c r="N4613">
        <v>119</v>
      </c>
    </row>
    <row r="4614" spans="1:14" x14ac:dyDescent="0.35">
      <c r="A4614" t="s">
        <v>1890</v>
      </c>
      <c r="B4614" t="s">
        <v>45</v>
      </c>
      <c r="C4614" t="s">
        <v>15</v>
      </c>
      <c r="D4614" t="s">
        <v>81</v>
      </c>
      <c r="E4614" t="s">
        <v>51</v>
      </c>
      <c r="F4614" s="2">
        <v>42426</v>
      </c>
      <c r="G4614" s="2">
        <v>34044</v>
      </c>
      <c r="H4614" s="4">
        <v>27788</v>
      </c>
      <c r="I4614" s="4">
        <v>21398</v>
      </c>
      <c r="J4614" s="4">
        <f>Table1[[#This Row],[Basic Salary]]+Table1[[#This Row],[Bonus]]</f>
        <v>49186</v>
      </c>
      <c r="K4614">
        <v>79</v>
      </c>
      <c r="L4614">
        <v>76</v>
      </c>
      <c r="M4614" t="s">
        <v>23</v>
      </c>
      <c r="N4614">
        <v>107</v>
      </c>
    </row>
    <row r="4615" spans="1:14" x14ac:dyDescent="0.35">
      <c r="A4615" t="s">
        <v>2070</v>
      </c>
      <c r="B4615" t="s">
        <v>48</v>
      </c>
      <c r="C4615" t="s">
        <v>15</v>
      </c>
      <c r="D4615" t="s">
        <v>46</v>
      </c>
      <c r="E4615" t="s">
        <v>65</v>
      </c>
      <c r="F4615" s="2">
        <v>45468</v>
      </c>
      <c r="G4615" s="2">
        <v>30477</v>
      </c>
      <c r="H4615" s="4">
        <v>39601</v>
      </c>
      <c r="I4615" s="4">
        <v>9585</v>
      </c>
      <c r="J4615" s="4">
        <f>Table1[[#This Row],[Basic Salary]]+Table1[[#This Row],[Bonus]]</f>
        <v>49186</v>
      </c>
      <c r="K4615">
        <v>72</v>
      </c>
      <c r="L4615">
        <v>49</v>
      </c>
      <c r="M4615" t="s">
        <v>18</v>
      </c>
      <c r="N4615">
        <v>115</v>
      </c>
    </row>
    <row r="4616" spans="1:14" x14ac:dyDescent="0.35">
      <c r="A4616" t="s">
        <v>709</v>
      </c>
      <c r="B4616" t="s">
        <v>129</v>
      </c>
      <c r="C4616" t="s">
        <v>21</v>
      </c>
      <c r="D4616" t="s">
        <v>40</v>
      </c>
      <c r="E4616" t="s">
        <v>22</v>
      </c>
      <c r="F4616" s="2">
        <v>42524</v>
      </c>
      <c r="G4616" s="2">
        <v>37504</v>
      </c>
      <c r="H4616" s="4">
        <v>35074</v>
      </c>
      <c r="I4616" s="4">
        <v>14104</v>
      </c>
      <c r="J4616" s="4">
        <f>Table1[[#This Row],[Basic Salary]]+Table1[[#This Row],[Bonus]]</f>
        <v>49178</v>
      </c>
      <c r="K4616">
        <v>76</v>
      </c>
      <c r="L4616">
        <v>48</v>
      </c>
      <c r="M4616" t="s">
        <v>23</v>
      </c>
      <c r="N4616">
        <v>109</v>
      </c>
    </row>
    <row r="4617" spans="1:14" x14ac:dyDescent="0.35">
      <c r="A4617" t="s">
        <v>4713</v>
      </c>
      <c r="B4617" t="s">
        <v>39</v>
      </c>
      <c r="C4617" t="s">
        <v>21</v>
      </c>
      <c r="D4617" t="s">
        <v>43</v>
      </c>
      <c r="E4617" t="s">
        <v>30</v>
      </c>
      <c r="F4617" s="2">
        <v>44919</v>
      </c>
      <c r="G4617" s="2">
        <v>41209</v>
      </c>
      <c r="H4617" s="4">
        <v>38577</v>
      </c>
      <c r="I4617" s="4">
        <v>10587</v>
      </c>
      <c r="J4617" s="4">
        <f>Table1[[#This Row],[Basic Salary]]+Table1[[#This Row],[Bonus]]</f>
        <v>49164</v>
      </c>
      <c r="K4617">
        <v>73</v>
      </c>
      <c r="L4617">
        <v>48</v>
      </c>
      <c r="M4617" t="s">
        <v>34</v>
      </c>
      <c r="N4617">
        <v>105</v>
      </c>
    </row>
    <row r="4618" spans="1:14" x14ac:dyDescent="0.35">
      <c r="A4618" t="s">
        <v>3962</v>
      </c>
      <c r="B4618" t="s">
        <v>87</v>
      </c>
      <c r="C4618" t="s">
        <v>15</v>
      </c>
      <c r="D4618" t="s">
        <v>43</v>
      </c>
      <c r="E4618" t="s">
        <v>17</v>
      </c>
      <c r="F4618" s="2">
        <v>42109</v>
      </c>
      <c r="G4618" s="2">
        <v>30779</v>
      </c>
      <c r="H4618" s="4">
        <v>37894</v>
      </c>
      <c r="I4618" s="4">
        <v>11248</v>
      </c>
      <c r="J4618" s="4">
        <f>Table1[[#This Row],[Basic Salary]]+Table1[[#This Row],[Bonus]]</f>
        <v>49142</v>
      </c>
      <c r="K4618">
        <v>63</v>
      </c>
      <c r="L4618">
        <v>73</v>
      </c>
      <c r="M4618" t="s">
        <v>31</v>
      </c>
      <c r="N4618">
        <v>105</v>
      </c>
    </row>
    <row r="4619" spans="1:14" x14ac:dyDescent="0.35">
      <c r="A4619" t="s">
        <v>4708</v>
      </c>
      <c r="B4619" t="s">
        <v>60</v>
      </c>
      <c r="C4619" t="s">
        <v>15</v>
      </c>
      <c r="D4619" t="s">
        <v>33</v>
      </c>
      <c r="E4619" t="s">
        <v>30</v>
      </c>
      <c r="F4619" s="2">
        <v>42931</v>
      </c>
      <c r="G4619" s="2">
        <v>39723</v>
      </c>
      <c r="H4619" s="4">
        <v>25286</v>
      </c>
      <c r="I4619" s="4">
        <v>23831</v>
      </c>
      <c r="J4619" s="4">
        <f>Table1[[#This Row],[Basic Salary]]+Table1[[#This Row],[Bonus]]</f>
        <v>49117</v>
      </c>
      <c r="K4619">
        <v>83</v>
      </c>
      <c r="L4619">
        <v>62</v>
      </c>
      <c r="M4619" t="s">
        <v>18</v>
      </c>
      <c r="N4619">
        <v>118</v>
      </c>
    </row>
    <row r="4620" spans="1:14" x14ac:dyDescent="0.35">
      <c r="A4620" t="s">
        <v>616</v>
      </c>
      <c r="B4620" t="s">
        <v>39</v>
      </c>
      <c r="C4620" t="s">
        <v>15</v>
      </c>
      <c r="D4620" t="s">
        <v>33</v>
      </c>
      <c r="E4620" t="s">
        <v>22</v>
      </c>
      <c r="F4620" s="2">
        <v>43170</v>
      </c>
      <c r="G4620" s="2">
        <v>38981</v>
      </c>
      <c r="H4620" s="4">
        <v>27136</v>
      </c>
      <c r="I4620" s="4">
        <v>21961</v>
      </c>
      <c r="J4620" s="4">
        <f>Table1[[#This Row],[Basic Salary]]+Table1[[#This Row],[Bonus]]</f>
        <v>49097</v>
      </c>
      <c r="K4620">
        <v>68</v>
      </c>
      <c r="L4620">
        <v>96</v>
      </c>
      <c r="M4620" t="s">
        <v>31</v>
      </c>
      <c r="N4620">
        <v>101</v>
      </c>
    </row>
    <row r="4621" spans="1:14" x14ac:dyDescent="0.35">
      <c r="A4621" t="s">
        <v>3411</v>
      </c>
      <c r="B4621" t="s">
        <v>87</v>
      </c>
      <c r="C4621" t="s">
        <v>15</v>
      </c>
      <c r="D4621" t="s">
        <v>33</v>
      </c>
      <c r="E4621" t="s">
        <v>26</v>
      </c>
      <c r="F4621" s="2">
        <v>45302</v>
      </c>
      <c r="G4621" s="2">
        <v>36662</v>
      </c>
      <c r="H4621" s="4">
        <v>38329</v>
      </c>
      <c r="I4621" s="4">
        <v>10728</v>
      </c>
      <c r="J4621" s="4">
        <f>Table1[[#This Row],[Basic Salary]]+Table1[[#This Row],[Bonus]]</f>
        <v>49057</v>
      </c>
      <c r="K4621">
        <v>84</v>
      </c>
      <c r="L4621">
        <v>96</v>
      </c>
      <c r="M4621" t="s">
        <v>23</v>
      </c>
      <c r="N4621">
        <v>108</v>
      </c>
    </row>
    <row r="4622" spans="1:14" x14ac:dyDescent="0.35">
      <c r="A4622" t="s">
        <v>4796</v>
      </c>
      <c r="B4622" t="s">
        <v>89</v>
      </c>
      <c r="C4622" t="s">
        <v>15</v>
      </c>
      <c r="D4622" t="s">
        <v>16</v>
      </c>
      <c r="E4622" t="s">
        <v>17</v>
      </c>
      <c r="F4622" s="2">
        <v>44109</v>
      </c>
      <c r="G4622" s="2">
        <v>30043</v>
      </c>
      <c r="H4622" s="4">
        <v>43445</v>
      </c>
      <c r="I4622" s="4">
        <v>5598</v>
      </c>
      <c r="J4622" s="4">
        <f>Table1[[#This Row],[Basic Salary]]+Table1[[#This Row],[Bonus]]</f>
        <v>49043</v>
      </c>
      <c r="K4622">
        <v>78</v>
      </c>
      <c r="L4622">
        <v>41</v>
      </c>
      <c r="M4622" t="s">
        <v>31</v>
      </c>
      <c r="N4622">
        <v>103</v>
      </c>
    </row>
    <row r="4623" spans="1:14" x14ac:dyDescent="0.35">
      <c r="A4623" t="s">
        <v>546</v>
      </c>
      <c r="B4623" t="s">
        <v>14</v>
      </c>
      <c r="C4623" t="s">
        <v>15</v>
      </c>
      <c r="D4623" t="s">
        <v>33</v>
      </c>
      <c r="E4623" t="s">
        <v>30</v>
      </c>
      <c r="F4623" s="2">
        <v>43679</v>
      </c>
      <c r="G4623" s="2">
        <v>35156</v>
      </c>
      <c r="H4623" s="4">
        <v>38970</v>
      </c>
      <c r="I4623" s="4">
        <v>10071</v>
      </c>
      <c r="J4623" s="4">
        <f>Table1[[#This Row],[Basic Salary]]+Table1[[#This Row],[Bonus]]</f>
        <v>49041</v>
      </c>
      <c r="K4623">
        <v>87</v>
      </c>
      <c r="L4623">
        <v>81</v>
      </c>
      <c r="M4623" t="s">
        <v>23</v>
      </c>
      <c r="N4623">
        <v>109</v>
      </c>
    </row>
    <row r="4624" spans="1:14" x14ac:dyDescent="0.35">
      <c r="A4624" t="s">
        <v>938</v>
      </c>
      <c r="B4624" t="s">
        <v>85</v>
      </c>
      <c r="C4624" t="s">
        <v>15</v>
      </c>
      <c r="D4624" t="s">
        <v>25</v>
      </c>
      <c r="E4624" t="s">
        <v>17</v>
      </c>
      <c r="F4624" s="2">
        <v>44192</v>
      </c>
      <c r="G4624" s="2">
        <v>38446</v>
      </c>
      <c r="H4624" s="4">
        <v>34166</v>
      </c>
      <c r="I4624" s="4">
        <v>14851</v>
      </c>
      <c r="J4624" s="4">
        <f>Table1[[#This Row],[Basic Salary]]+Table1[[#This Row],[Bonus]]</f>
        <v>49017</v>
      </c>
      <c r="K4624">
        <v>65</v>
      </c>
      <c r="L4624">
        <v>65</v>
      </c>
      <c r="M4624" t="s">
        <v>18</v>
      </c>
      <c r="N4624">
        <v>104</v>
      </c>
    </row>
    <row r="4625" spans="1:14" x14ac:dyDescent="0.35">
      <c r="A4625" t="s">
        <v>4434</v>
      </c>
      <c r="B4625" t="s">
        <v>48</v>
      </c>
      <c r="C4625" t="s">
        <v>21</v>
      </c>
      <c r="D4625" t="s">
        <v>43</v>
      </c>
      <c r="E4625" t="s">
        <v>26</v>
      </c>
      <c r="F4625" s="2">
        <v>45981</v>
      </c>
      <c r="G4625" s="2">
        <v>37315</v>
      </c>
      <c r="H4625" s="4">
        <v>27857</v>
      </c>
      <c r="I4625" s="4">
        <v>21156</v>
      </c>
      <c r="J4625" s="4">
        <f>Table1[[#This Row],[Basic Salary]]+Table1[[#This Row],[Bonus]]</f>
        <v>49013</v>
      </c>
      <c r="K4625">
        <v>67</v>
      </c>
      <c r="L4625">
        <v>67</v>
      </c>
      <c r="M4625" t="s">
        <v>34</v>
      </c>
      <c r="N4625">
        <v>120</v>
      </c>
    </row>
    <row r="4626" spans="1:14" x14ac:dyDescent="0.35">
      <c r="A4626" t="s">
        <v>3406</v>
      </c>
      <c r="B4626" t="s">
        <v>87</v>
      </c>
      <c r="C4626" t="s">
        <v>15</v>
      </c>
      <c r="D4626" t="s">
        <v>46</v>
      </c>
      <c r="E4626" t="s">
        <v>51</v>
      </c>
      <c r="F4626" s="2">
        <v>44245</v>
      </c>
      <c r="G4626" s="2">
        <v>31452</v>
      </c>
      <c r="H4626" s="4">
        <v>43311</v>
      </c>
      <c r="I4626" s="4">
        <v>5687</v>
      </c>
      <c r="J4626" s="4">
        <f>Table1[[#This Row],[Basic Salary]]+Table1[[#This Row],[Bonus]]</f>
        <v>48998</v>
      </c>
      <c r="K4626">
        <v>86</v>
      </c>
      <c r="L4626">
        <v>53</v>
      </c>
      <c r="M4626" t="s">
        <v>34</v>
      </c>
      <c r="N4626">
        <v>103</v>
      </c>
    </row>
    <row r="4627" spans="1:14" x14ac:dyDescent="0.35">
      <c r="A4627" t="s">
        <v>694</v>
      </c>
      <c r="B4627" t="s">
        <v>39</v>
      </c>
      <c r="C4627" t="s">
        <v>21</v>
      </c>
      <c r="D4627" t="s">
        <v>40</v>
      </c>
      <c r="E4627" t="s">
        <v>17</v>
      </c>
      <c r="F4627" s="2">
        <v>44709</v>
      </c>
      <c r="G4627" s="2">
        <v>30228</v>
      </c>
      <c r="H4627" s="4">
        <v>36866</v>
      </c>
      <c r="I4627" s="4">
        <v>12130</v>
      </c>
      <c r="J4627" s="4">
        <f>Table1[[#This Row],[Basic Salary]]+Table1[[#This Row],[Bonus]]</f>
        <v>48996</v>
      </c>
      <c r="K4627">
        <v>68</v>
      </c>
      <c r="L4627">
        <v>96</v>
      </c>
      <c r="M4627" t="s">
        <v>23</v>
      </c>
      <c r="N4627">
        <v>101</v>
      </c>
    </row>
    <row r="4628" spans="1:14" x14ac:dyDescent="0.35">
      <c r="A4628" t="s">
        <v>4062</v>
      </c>
      <c r="B4628" t="s">
        <v>89</v>
      </c>
      <c r="C4628" t="s">
        <v>15</v>
      </c>
      <c r="D4628" t="s">
        <v>16</v>
      </c>
      <c r="E4628" t="s">
        <v>22</v>
      </c>
      <c r="F4628" s="2">
        <v>43463</v>
      </c>
      <c r="G4628" s="2">
        <v>32194</v>
      </c>
      <c r="H4628" s="4">
        <v>25563</v>
      </c>
      <c r="I4628" s="4">
        <v>23360</v>
      </c>
      <c r="J4628" s="4">
        <f>Table1[[#This Row],[Basic Salary]]+Table1[[#This Row],[Bonus]]</f>
        <v>48923</v>
      </c>
      <c r="K4628">
        <v>96</v>
      </c>
      <c r="L4628">
        <v>75</v>
      </c>
      <c r="M4628" t="s">
        <v>37</v>
      </c>
      <c r="N4628">
        <v>103</v>
      </c>
    </row>
    <row r="4629" spans="1:14" x14ac:dyDescent="0.35">
      <c r="A4629" t="s">
        <v>1681</v>
      </c>
      <c r="B4629" t="s">
        <v>89</v>
      </c>
      <c r="C4629" t="s">
        <v>15</v>
      </c>
      <c r="D4629" t="s">
        <v>40</v>
      </c>
      <c r="E4629" t="s">
        <v>30</v>
      </c>
      <c r="F4629" s="2">
        <v>44232</v>
      </c>
      <c r="G4629" s="2">
        <v>30729</v>
      </c>
      <c r="H4629" s="4">
        <v>35874</v>
      </c>
      <c r="I4629" s="4">
        <v>13040</v>
      </c>
      <c r="J4629" s="4">
        <f>Table1[[#This Row],[Basic Salary]]+Table1[[#This Row],[Bonus]]</f>
        <v>48914</v>
      </c>
      <c r="K4629">
        <v>100</v>
      </c>
      <c r="L4629">
        <v>99</v>
      </c>
      <c r="M4629" t="s">
        <v>53</v>
      </c>
      <c r="N4629">
        <v>115</v>
      </c>
    </row>
    <row r="4630" spans="1:14" x14ac:dyDescent="0.35">
      <c r="A4630" t="s">
        <v>3047</v>
      </c>
      <c r="B4630" t="s">
        <v>48</v>
      </c>
      <c r="C4630" t="s">
        <v>15</v>
      </c>
      <c r="D4630" t="s">
        <v>81</v>
      </c>
      <c r="E4630" t="s">
        <v>22</v>
      </c>
      <c r="F4630" s="2">
        <v>42183</v>
      </c>
      <c r="G4630" s="2">
        <v>33550</v>
      </c>
      <c r="H4630" s="4">
        <v>31537</v>
      </c>
      <c r="I4630" s="4">
        <v>17357</v>
      </c>
      <c r="J4630" s="4">
        <f>Table1[[#This Row],[Basic Salary]]+Table1[[#This Row],[Bonus]]</f>
        <v>48894</v>
      </c>
      <c r="K4630">
        <v>69</v>
      </c>
      <c r="L4630">
        <v>77</v>
      </c>
      <c r="M4630" t="s">
        <v>53</v>
      </c>
      <c r="N4630">
        <v>103</v>
      </c>
    </row>
    <row r="4631" spans="1:14" x14ac:dyDescent="0.35">
      <c r="A4631" t="s">
        <v>2251</v>
      </c>
      <c r="B4631" t="s">
        <v>62</v>
      </c>
      <c r="C4631" t="s">
        <v>15</v>
      </c>
      <c r="D4631" t="s">
        <v>46</v>
      </c>
      <c r="E4631" t="s">
        <v>26</v>
      </c>
      <c r="F4631" s="2">
        <v>42650</v>
      </c>
      <c r="G4631" s="2">
        <v>40210</v>
      </c>
      <c r="H4631" s="4">
        <v>42790</v>
      </c>
      <c r="I4631" s="4">
        <v>6097</v>
      </c>
      <c r="J4631" s="4">
        <f>Table1[[#This Row],[Basic Salary]]+Table1[[#This Row],[Bonus]]</f>
        <v>48887</v>
      </c>
      <c r="K4631">
        <v>75</v>
      </c>
      <c r="L4631">
        <v>52</v>
      </c>
      <c r="M4631" t="s">
        <v>31</v>
      </c>
      <c r="N4631">
        <v>115</v>
      </c>
    </row>
    <row r="4632" spans="1:14" x14ac:dyDescent="0.35">
      <c r="A4632" t="s">
        <v>3342</v>
      </c>
      <c r="B4632" t="s">
        <v>20</v>
      </c>
      <c r="C4632" t="s">
        <v>21</v>
      </c>
      <c r="D4632" t="s">
        <v>40</v>
      </c>
      <c r="E4632" t="s">
        <v>26</v>
      </c>
      <c r="F4632" s="2">
        <v>43084</v>
      </c>
      <c r="G4632" s="2">
        <v>38466</v>
      </c>
      <c r="H4632" s="4">
        <v>29629</v>
      </c>
      <c r="I4632" s="4">
        <v>19246</v>
      </c>
      <c r="J4632" s="4">
        <f>Table1[[#This Row],[Basic Salary]]+Table1[[#This Row],[Bonus]]</f>
        <v>48875</v>
      </c>
      <c r="K4632">
        <v>84</v>
      </c>
      <c r="L4632">
        <v>73</v>
      </c>
      <c r="M4632" t="s">
        <v>23</v>
      </c>
      <c r="N4632">
        <v>114</v>
      </c>
    </row>
    <row r="4633" spans="1:14" x14ac:dyDescent="0.35">
      <c r="A4633" t="s">
        <v>3611</v>
      </c>
      <c r="B4633" t="s">
        <v>39</v>
      </c>
      <c r="C4633" t="s">
        <v>15</v>
      </c>
      <c r="D4633" t="s">
        <v>16</v>
      </c>
      <c r="E4633" t="s">
        <v>26</v>
      </c>
      <c r="F4633" s="2">
        <v>44212</v>
      </c>
      <c r="G4633" s="2">
        <v>35466</v>
      </c>
      <c r="H4633" s="4">
        <v>40500</v>
      </c>
      <c r="I4633" s="4">
        <v>8341</v>
      </c>
      <c r="J4633" s="4">
        <f>Table1[[#This Row],[Basic Salary]]+Table1[[#This Row],[Bonus]]</f>
        <v>48841</v>
      </c>
      <c r="K4633">
        <v>79</v>
      </c>
      <c r="L4633">
        <v>64</v>
      </c>
      <c r="M4633" t="s">
        <v>53</v>
      </c>
      <c r="N4633">
        <v>107</v>
      </c>
    </row>
    <row r="4634" spans="1:14" x14ac:dyDescent="0.35">
      <c r="A4634" t="s">
        <v>4533</v>
      </c>
      <c r="B4634" t="s">
        <v>77</v>
      </c>
      <c r="C4634" t="s">
        <v>21</v>
      </c>
      <c r="D4634" t="s">
        <v>25</v>
      </c>
      <c r="E4634" t="s">
        <v>17</v>
      </c>
      <c r="F4634" s="2">
        <v>45796</v>
      </c>
      <c r="G4634" s="2">
        <v>31156</v>
      </c>
      <c r="H4634" s="4">
        <v>32053</v>
      </c>
      <c r="I4634" s="4">
        <v>16753</v>
      </c>
      <c r="J4634" s="4">
        <f>Table1[[#This Row],[Basic Salary]]+Table1[[#This Row],[Bonus]]</f>
        <v>48806</v>
      </c>
      <c r="K4634">
        <v>64</v>
      </c>
      <c r="L4634">
        <v>64</v>
      </c>
      <c r="M4634" t="s">
        <v>31</v>
      </c>
      <c r="N4634">
        <v>102</v>
      </c>
    </row>
    <row r="4635" spans="1:14" x14ac:dyDescent="0.35">
      <c r="A4635" t="s">
        <v>2225</v>
      </c>
      <c r="B4635" t="s">
        <v>62</v>
      </c>
      <c r="C4635" t="s">
        <v>15</v>
      </c>
      <c r="D4635" t="s">
        <v>40</v>
      </c>
      <c r="E4635" t="s">
        <v>17</v>
      </c>
      <c r="F4635" s="2">
        <v>43599</v>
      </c>
      <c r="G4635" s="2">
        <v>40279</v>
      </c>
      <c r="H4635" s="4">
        <v>28711</v>
      </c>
      <c r="I4635" s="4">
        <v>20085</v>
      </c>
      <c r="J4635" s="4">
        <f>Table1[[#This Row],[Basic Salary]]+Table1[[#This Row],[Bonus]]</f>
        <v>48796</v>
      </c>
      <c r="K4635">
        <v>81</v>
      </c>
      <c r="L4635">
        <v>84</v>
      </c>
      <c r="M4635" t="s">
        <v>23</v>
      </c>
      <c r="N4635">
        <v>117</v>
      </c>
    </row>
    <row r="4636" spans="1:14" x14ac:dyDescent="0.35">
      <c r="A4636" t="s">
        <v>440</v>
      </c>
      <c r="B4636" t="s">
        <v>89</v>
      </c>
      <c r="C4636" t="s">
        <v>21</v>
      </c>
      <c r="D4636" t="s">
        <v>46</v>
      </c>
      <c r="E4636" t="s">
        <v>22</v>
      </c>
      <c r="F4636" s="2">
        <v>44115</v>
      </c>
      <c r="G4636" s="2">
        <v>31825</v>
      </c>
      <c r="H4636" s="4">
        <v>33600</v>
      </c>
      <c r="I4636" s="4">
        <v>15194</v>
      </c>
      <c r="J4636" s="4">
        <f>Table1[[#This Row],[Basic Salary]]+Table1[[#This Row],[Bonus]]</f>
        <v>48794</v>
      </c>
      <c r="K4636">
        <v>92</v>
      </c>
      <c r="L4636">
        <v>65</v>
      </c>
      <c r="M4636" t="s">
        <v>37</v>
      </c>
      <c r="N4636">
        <v>117</v>
      </c>
    </row>
    <row r="4637" spans="1:14" x14ac:dyDescent="0.35">
      <c r="A4637" t="s">
        <v>1007</v>
      </c>
      <c r="B4637" t="s">
        <v>39</v>
      </c>
      <c r="C4637" t="s">
        <v>21</v>
      </c>
      <c r="D4637" t="s">
        <v>40</v>
      </c>
      <c r="E4637" t="s">
        <v>22</v>
      </c>
      <c r="F4637" s="2">
        <v>44455</v>
      </c>
      <c r="G4637" s="2">
        <v>29297</v>
      </c>
      <c r="H4637" s="4">
        <v>31378</v>
      </c>
      <c r="I4637" s="4">
        <v>17366</v>
      </c>
      <c r="J4637" s="4">
        <f>Table1[[#This Row],[Basic Salary]]+Table1[[#This Row],[Bonus]]</f>
        <v>48744</v>
      </c>
      <c r="K4637">
        <v>72</v>
      </c>
      <c r="L4637">
        <v>99</v>
      </c>
      <c r="M4637" t="s">
        <v>37</v>
      </c>
      <c r="N4637">
        <v>112</v>
      </c>
    </row>
    <row r="4638" spans="1:14" x14ac:dyDescent="0.35">
      <c r="A4638" t="s">
        <v>2427</v>
      </c>
      <c r="B4638" t="s">
        <v>95</v>
      </c>
      <c r="C4638" t="s">
        <v>21</v>
      </c>
      <c r="D4638" t="s">
        <v>33</v>
      </c>
      <c r="E4638" t="s">
        <v>65</v>
      </c>
      <c r="F4638" s="2">
        <v>43025</v>
      </c>
      <c r="G4638" s="2">
        <v>36340</v>
      </c>
      <c r="H4638" s="4">
        <v>40563</v>
      </c>
      <c r="I4638" s="4">
        <v>8171</v>
      </c>
      <c r="J4638" s="4">
        <f>Table1[[#This Row],[Basic Salary]]+Table1[[#This Row],[Bonus]]</f>
        <v>48734</v>
      </c>
      <c r="K4638">
        <v>75</v>
      </c>
      <c r="L4638">
        <v>100</v>
      </c>
      <c r="M4638" t="s">
        <v>27</v>
      </c>
      <c r="N4638">
        <v>103</v>
      </c>
    </row>
    <row r="4639" spans="1:14" x14ac:dyDescent="0.35">
      <c r="A4639" t="s">
        <v>3194</v>
      </c>
      <c r="B4639" t="s">
        <v>85</v>
      </c>
      <c r="C4639" t="s">
        <v>21</v>
      </c>
      <c r="D4639" t="s">
        <v>16</v>
      </c>
      <c r="E4639" t="s">
        <v>26</v>
      </c>
      <c r="F4639" s="2">
        <v>44303</v>
      </c>
      <c r="G4639" s="2">
        <v>39207</v>
      </c>
      <c r="H4639" s="4">
        <v>27932</v>
      </c>
      <c r="I4639" s="4">
        <v>20744</v>
      </c>
      <c r="J4639" s="4">
        <f>Table1[[#This Row],[Basic Salary]]+Table1[[#This Row],[Bonus]]</f>
        <v>48676</v>
      </c>
      <c r="K4639">
        <v>81</v>
      </c>
      <c r="L4639">
        <v>45</v>
      </c>
      <c r="M4639" t="s">
        <v>18</v>
      </c>
      <c r="N4639">
        <v>119</v>
      </c>
    </row>
    <row r="4640" spans="1:14" x14ac:dyDescent="0.35">
      <c r="A4640" t="s">
        <v>4202</v>
      </c>
      <c r="B4640" t="s">
        <v>95</v>
      </c>
      <c r="C4640" t="s">
        <v>15</v>
      </c>
      <c r="D4640" t="s">
        <v>81</v>
      </c>
      <c r="E4640" t="s">
        <v>22</v>
      </c>
      <c r="F4640" s="2">
        <v>42737</v>
      </c>
      <c r="G4640" s="2">
        <v>34182</v>
      </c>
      <c r="H4640" s="4">
        <v>30433</v>
      </c>
      <c r="I4640" s="4">
        <v>18147</v>
      </c>
      <c r="J4640" s="4">
        <f>Table1[[#This Row],[Basic Salary]]+Table1[[#This Row],[Bonus]]</f>
        <v>48580</v>
      </c>
      <c r="K4640">
        <v>80</v>
      </c>
      <c r="L4640">
        <v>44</v>
      </c>
      <c r="M4640" t="s">
        <v>53</v>
      </c>
      <c r="N4640">
        <v>116</v>
      </c>
    </row>
    <row r="4641" spans="1:14" x14ac:dyDescent="0.35">
      <c r="A4641" t="s">
        <v>2331</v>
      </c>
      <c r="B4641" t="s">
        <v>85</v>
      </c>
      <c r="C4641" t="s">
        <v>21</v>
      </c>
      <c r="D4641" t="s">
        <v>81</v>
      </c>
      <c r="E4641" t="s">
        <v>65</v>
      </c>
      <c r="F4641" s="2">
        <v>44468</v>
      </c>
      <c r="G4641" s="2">
        <v>38974</v>
      </c>
      <c r="H4641" s="4">
        <v>30670</v>
      </c>
      <c r="I4641" s="4">
        <v>17890</v>
      </c>
      <c r="J4641" s="4">
        <f>Table1[[#This Row],[Basic Salary]]+Table1[[#This Row],[Bonus]]</f>
        <v>48560</v>
      </c>
      <c r="K4641">
        <v>90</v>
      </c>
      <c r="L4641">
        <v>57</v>
      </c>
      <c r="M4641" t="s">
        <v>18</v>
      </c>
      <c r="N4641">
        <v>111</v>
      </c>
    </row>
    <row r="4642" spans="1:14" x14ac:dyDescent="0.35">
      <c r="A4642" t="s">
        <v>4968</v>
      </c>
      <c r="B4642" t="s">
        <v>60</v>
      </c>
      <c r="C4642" t="s">
        <v>21</v>
      </c>
      <c r="D4642" t="s">
        <v>33</v>
      </c>
      <c r="E4642" t="s">
        <v>65</v>
      </c>
      <c r="F4642" s="2">
        <v>43926</v>
      </c>
      <c r="G4642" s="2">
        <v>38046</v>
      </c>
      <c r="H4642" s="4">
        <v>36245</v>
      </c>
      <c r="I4642" s="4">
        <v>12297</v>
      </c>
      <c r="J4642" s="4">
        <f>Table1[[#This Row],[Basic Salary]]+Table1[[#This Row],[Bonus]]</f>
        <v>48542</v>
      </c>
      <c r="K4642">
        <v>67</v>
      </c>
      <c r="L4642">
        <v>96</v>
      </c>
      <c r="M4642" t="s">
        <v>18</v>
      </c>
      <c r="N4642">
        <v>120</v>
      </c>
    </row>
    <row r="4643" spans="1:14" x14ac:dyDescent="0.35">
      <c r="A4643" t="s">
        <v>2402</v>
      </c>
      <c r="B4643" t="s">
        <v>45</v>
      </c>
      <c r="C4643" t="s">
        <v>15</v>
      </c>
      <c r="D4643" t="s">
        <v>81</v>
      </c>
      <c r="E4643" t="s">
        <v>51</v>
      </c>
      <c r="F4643" s="2">
        <v>45960</v>
      </c>
      <c r="G4643" s="2">
        <v>29422</v>
      </c>
      <c r="H4643" s="4">
        <v>28407</v>
      </c>
      <c r="I4643" s="4">
        <v>20118</v>
      </c>
      <c r="J4643" s="4">
        <f>Table1[[#This Row],[Basic Salary]]+Table1[[#This Row],[Bonus]]</f>
        <v>48525</v>
      </c>
      <c r="K4643">
        <v>73</v>
      </c>
      <c r="L4643">
        <v>79</v>
      </c>
      <c r="M4643" t="s">
        <v>27</v>
      </c>
      <c r="N4643">
        <v>103</v>
      </c>
    </row>
    <row r="4644" spans="1:14" x14ac:dyDescent="0.35">
      <c r="A4644" t="s">
        <v>4044</v>
      </c>
      <c r="B4644" t="s">
        <v>129</v>
      </c>
      <c r="C4644" t="s">
        <v>15</v>
      </c>
      <c r="D4644" t="s">
        <v>25</v>
      </c>
      <c r="E4644" t="s">
        <v>22</v>
      </c>
      <c r="F4644" s="2">
        <v>42095</v>
      </c>
      <c r="G4644" s="2">
        <v>33385</v>
      </c>
      <c r="H4644" s="4">
        <v>28192</v>
      </c>
      <c r="I4644" s="4">
        <v>20328</v>
      </c>
      <c r="J4644" s="4">
        <f>Table1[[#This Row],[Basic Salary]]+Table1[[#This Row],[Bonus]]</f>
        <v>48520</v>
      </c>
      <c r="K4644">
        <v>70</v>
      </c>
      <c r="L4644">
        <v>95</v>
      </c>
      <c r="M4644" t="s">
        <v>31</v>
      </c>
      <c r="N4644">
        <v>109</v>
      </c>
    </row>
    <row r="4645" spans="1:14" x14ac:dyDescent="0.35">
      <c r="A4645" t="s">
        <v>2665</v>
      </c>
      <c r="B4645" t="s">
        <v>69</v>
      </c>
      <c r="C4645" t="s">
        <v>21</v>
      </c>
      <c r="D4645" t="s">
        <v>46</v>
      </c>
      <c r="E4645" t="s">
        <v>22</v>
      </c>
      <c r="F4645" s="2">
        <v>43299</v>
      </c>
      <c r="G4645" s="2">
        <v>36155</v>
      </c>
      <c r="H4645" s="4">
        <v>32073</v>
      </c>
      <c r="I4645" s="4">
        <v>16365</v>
      </c>
      <c r="J4645" s="4">
        <f>Table1[[#This Row],[Basic Salary]]+Table1[[#This Row],[Bonus]]</f>
        <v>48438</v>
      </c>
      <c r="K4645">
        <v>93</v>
      </c>
      <c r="L4645">
        <v>68</v>
      </c>
      <c r="M4645" t="s">
        <v>23</v>
      </c>
      <c r="N4645">
        <v>102</v>
      </c>
    </row>
    <row r="4646" spans="1:14" x14ac:dyDescent="0.35">
      <c r="A4646" t="s">
        <v>1837</v>
      </c>
      <c r="B4646" t="s">
        <v>39</v>
      </c>
      <c r="C4646" t="s">
        <v>21</v>
      </c>
      <c r="D4646" t="s">
        <v>16</v>
      </c>
      <c r="E4646" t="s">
        <v>51</v>
      </c>
      <c r="F4646" s="2">
        <v>42477</v>
      </c>
      <c r="G4646" s="2">
        <v>40599</v>
      </c>
      <c r="H4646" s="4">
        <v>41617</v>
      </c>
      <c r="I4646" s="4">
        <v>6762</v>
      </c>
      <c r="J4646" s="4">
        <f>Table1[[#This Row],[Basic Salary]]+Table1[[#This Row],[Bonus]]</f>
        <v>48379</v>
      </c>
      <c r="K4646">
        <v>74</v>
      </c>
      <c r="L4646">
        <v>87</v>
      </c>
      <c r="M4646" t="s">
        <v>18</v>
      </c>
      <c r="N4646">
        <v>118</v>
      </c>
    </row>
    <row r="4647" spans="1:14" x14ac:dyDescent="0.35">
      <c r="A4647" t="s">
        <v>2969</v>
      </c>
      <c r="B4647" t="s">
        <v>60</v>
      </c>
      <c r="C4647" t="s">
        <v>15</v>
      </c>
      <c r="D4647" t="s">
        <v>46</v>
      </c>
      <c r="E4647" t="s">
        <v>30</v>
      </c>
      <c r="F4647" s="2">
        <v>44321</v>
      </c>
      <c r="G4647" s="2">
        <v>37993</v>
      </c>
      <c r="H4647" s="4">
        <v>38916</v>
      </c>
      <c r="I4647" s="4">
        <v>9442</v>
      </c>
      <c r="J4647" s="4">
        <f>Table1[[#This Row],[Basic Salary]]+Table1[[#This Row],[Bonus]]</f>
        <v>48358</v>
      </c>
      <c r="K4647">
        <v>80</v>
      </c>
      <c r="L4647">
        <v>61</v>
      </c>
      <c r="M4647" t="s">
        <v>23</v>
      </c>
      <c r="N4647">
        <v>116</v>
      </c>
    </row>
    <row r="4648" spans="1:14" x14ac:dyDescent="0.35">
      <c r="A4648" t="s">
        <v>472</v>
      </c>
      <c r="B4648" t="s">
        <v>93</v>
      </c>
      <c r="C4648" t="s">
        <v>21</v>
      </c>
      <c r="D4648" t="s">
        <v>81</v>
      </c>
      <c r="E4648" t="s">
        <v>17</v>
      </c>
      <c r="F4648" s="2">
        <v>43285</v>
      </c>
      <c r="G4648" s="2">
        <v>36200</v>
      </c>
      <c r="H4648" s="4">
        <v>40191</v>
      </c>
      <c r="I4648" s="4">
        <v>8112</v>
      </c>
      <c r="J4648" s="4">
        <f>Table1[[#This Row],[Basic Salary]]+Table1[[#This Row],[Bonus]]</f>
        <v>48303</v>
      </c>
      <c r="K4648">
        <v>62</v>
      </c>
      <c r="L4648">
        <v>40</v>
      </c>
      <c r="M4648" t="s">
        <v>34</v>
      </c>
      <c r="N4648">
        <v>105</v>
      </c>
    </row>
    <row r="4649" spans="1:14" x14ac:dyDescent="0.35">
      <c r="A4649" t="s">
        <v>2788</v>
      </c>
      <c r="B4649" t="s">
        <v>39</v>
      </c>
      <c r="C4649" t="s">
        <v>21</v>
      </c>
      <c r="D4649" t="s">
        <v>40</v>
      </c>
      <c r="E4649" t="s">
        <v>22</v>
      </c>
      <c r="F4649" s="2">
        <v>42427</v>
      </c>
      <c r="G4649" s="2">
        <v>34382</v>
      </c>
      <c r="H4649" s="4">
        <v>34881</v>
      </c>
      <c r="I4649" s="4">
        <v>13391</v>
      </c>
      <c r="J4649" s="4">
        <f>Table1[[#This Row],[Basic Salary]]+Table1[[#This Row],[Bonus]]</f>
        <v>48272</v>
      </c>
      <c r="K4649">
        <v>80</v>
      </c>
      <c r="L4649">
        <v>87</v>
      </c>
      <c r="M4649" t="s">
        <v>23</v>
      </c>
      <c r="N4649">
        <v>119</v>
      </c>
    </row>
    <row r="4650" spans="1:14" x14ac:dyDescent="0.35">
      <c r="A4650" t="s">
        <v>4178</v>
      </c>
      <c r="B4650" t="s">
        <v>45</v>
      </c>
      <c r="C4650" t="s">
        <v>21</v>
      </c>
      <c r="D4650" t="s">
        <v>33</v>
      </c>
      <c r="E4650" t="s">
        <v>17</v>
      </c>
      <c r="F4650" s="2">
        <v>42893</v>
      </c>
      <c r="G4650" s="2">
        <v>40343</v>
      </c>
      <c r="H4650" s="4">
        <v>33725</v>
      </c>
      <c r="I4650" s="4">
        <v>14538</v>
      </c>
      <c r="J4650" s="4">
        <f>Table1[[#This Row],[Basic Salary]]+Table1[[#This Row],[Bonus]]</f>
        <v>48263</v>
      </c>
      <c r="K4650">
        <v>60</v>
      </c>
      <c r="L4650">
        <v>77</v>
      </c>
      <c r="M4650" t="s">
        <v>23</v>
      </c>
      <c r="N4650">
        <v>106</v>
      </c>
    </row>
    <row r="4651" spans="1:14" x14ac:dyDescent="0.35">
      <c r="A4651" t="s">
        <v>4924</v>
      </c>
      <c r="B4651" t="s">
        <v>14</v>
      </c>
      <c r="C4651" t="s">
        <v>21</v>
      </c>
      <c r="D4651" t="s">
        <v>16</v>
      </c>
      <c r="E4651" t="s">
        <v>26</v>
      </c>
      <c r="F4651" s="2">
        <v>42243</v>
      </c>
      <c r="G4651" s="2">
        <v>35281</v>
      </c>
      <c r="H4651" s="4">
        <v>28704</v>
      </c>
      <c r="I4651" s="4">
        <v>19547</v>
      </c>
      <c r="J4651" s="4">
        <f>Table1[[#This Row],[Basic Salary]]+Table1[[#This Row],[Bonus]]</f>
        <v>48251</v>
      </c>
      <c r="K4651">
        <v>61</v>
      </c>
      <c r="L4651">
        <v>79</v>
      </c>
      <c r="M4651" t="s">
        <v>31</v>
      </c>
      <c r="N4651">
        <v>101</v>
      </c>
    </row>
    <row r="4652" spans="1:14" x14ac:dyDescent="0.35">
      <c r="A4652" t="s">
        <v>4249</v>
      </c>
      <c r="B4652" t="s">
        <v>77</v>
      </c>
      <c r="C4652" t="s">
        <v>21</v>
      </c>
      <c r="D4652" t="s">
        <v>81</v>
      </c>
      <c r="E4652" t="s">
        <v>17</v>
      </c>
      <c r="F4652" s="2">
        <v>43921</v>
      </c>
      <c r="G4652" s="2">
        <v>35656</v>
      </c>
      <c r="H4652" s="4">
        <v>27240</v>
      </c>
      <c r="I4652" s="4">
        <v>20930</v>
      </c>
      <c r="J4652" s="4">
        <f>Table1[[#This Row],[Basic Salary]]+Table1[[#This Row],[Bonus]]</f>
        <v>48170</v>
      </c>
      <c r="K4652">
        <v>80</v>
      </c>
      <c r="L4652">
        <v>94</v>
      </c>
      <c r="M4652" t="s">
        <v>53</v>
      </c>
      <c r="N4652">
        <v>106</v>
      </c>
    </row>
    <row r="4653" spans="1:14" x14ac:dyDescent="0.35">
      <c r="A4653" t="s">
        <v>883</v>
      </c>
      <c r="B4653" t="s">
        <v>36</v>
      </c>
      <c r="C4653" t="s">
        <v>21</v>
      </c>
      <c r="D4653" t="s">
        <v>46</v>
      </c>
      <c r="E4653" t="s">
        <v>30</v>
      </c>
      <c r="F4653" s="2">
        <v>42363</v>
      </c>
      <c r="G4653" s="2">
        <v>31270</v>
      </c>
      <c r="H4653" s="4">
        <v>42709</v>
      </c>
      <c r="I4653" s="4">
        <v>5454</v>
      </c>
      <c r="J4653" s="4">
        <f>Table1[[#This Row],[Basic Salary]]+Table1[[#This Row],[Bonus]]</f>
        <v>48163</v>
      </c>
      <c r="K4653">
        <v>72</v>
      </c>
      <c r="L4653">
        <v>47</v>
      </c>
      <c r="M4653" t="s">
        <v>34</v>
      </c>
      <c r="N4653">
        <v>101</v>
      </c>
    </row>
    <row r="4654" spans="1:14" x14ac:dyDescent="0.35">
      <c r="A4654" t="s">
        <v>3956</v>
      </c>
      <c r="B4654" t="s">
        <v>57</v>
      </c>
      <c r="C4654" t="s">
        <v>15</v>
      </c>
      <c r="D4654" t="s">
        <v>81</v>
      </c>
      <c r="E4654" t="s">
        <v>22</v>
      </c>
      <c r="F4654" s="2">
        <v>43169</v>
      </c>
      <c r="G4654" s="2">
        <v>29333</v>
      </c>
      <c r="H4654" s="4">
        <v>36021</v>
      </c>
      <c r="I4654" s="4">
        <v>12090</v>
      </c>
      <c r="J4654" s="4">
        <f>Table1[[#This Row],[Basic Salary]]+Table1[[#This Row],[Bonus]]</f>
        <v>48111</v>
      </c>
      <c r="K4654">
        <v>92</v>
      </c>
      <c r="L4654">
        <v>63</v>
      </c>
      <c r="M4654" t="s">
        <v>18</v>
      </c>
      <c r="N4654">
        <v>113</v>
      </c>
    </row>
    <row r="4655" spans="1:14" x14ac:dyDescent="0.35">
      <c r="A4655" t="s">
        <v>3835</v>
      </c>
      <c r="B4655" t="s">
        <v>69</v>
      </c>
      <c r="C4655" t="s">
        <v>21</v>
      </c>
      <c r="D4655" t="s">
        <v>16</v>
      </c>
      <c r="E4655" t="s">
        <v>65</v>
      </c>
      <c r="F4655" s="2">
        <v>45762</v>
      </c>
      <c r="G4655" s="2">
        <v>34667</v>
      </c>
      <c r="H4655" s="4">
        <v>28507</v>
      </c>
      <c r="I4655" s="4">
        <v>19536</v>
      </c>
      <c r="J4655" s="4">
        <f>Table1[[#This Row],[Basic Salary]]+Table1[[#This Row],[Bonus]]</f>
        <v>48043</v>
      </c>
      <c r="K4655">
        <v>86</v>
      </c>
      <c r="L4655">
        <v>78</v>
      </c>
      <c r="M4655" t="s">
        <v>31</v>
      </c>
      <c r="N4655">
        <v>112</v>
      </c>
    </row>
    <row r="4656" spans="1:14" x14ac:dyDescent="0.35">
      <c r="A4656" t="s">
        <v>1554</v>
      </c>
      <c r="B4656" t="s">
        <v>95</v>
      </c>
      <c r="C4656" t="s">
        <v>15</v>
      </c>
      <c r="D4656" t="s">
        <v>43</v>
      </c>
      <c r="E4656" t="s">
        <v>22</v>
      </c>
      <c r="F4656" s="2">
        <v>44801</v>
      </c>
      <c r="G4656" s="2">
        <v>35334</v>
      </c>
      <c r="H4656" s="4">
        <v>37516</v>
      </c>
      <c r="I4656" s="4">
        <v>10521</v>
      </c>
      <c r="J4656" s="4">
        <f>Table1[[#This Row],[Basic Salary]]+Table1[[#This Row],[Bonus]]</f>
        <v>48037</v>
      </c>
      <c r="K4656">
        <v>60</v>
      </c>
      <c r="L4656">
        <v>73</v>
      </c>
      <c r="M4656" t="s">
        <v>53</v>
      </c>
      <c r="N4656">
        <v>101</v>
      </c>
    </row>
    <row r="4657" spans="1:14" x14ac:dyDescent="0.35">
      <c r="A4657" t="s">
        <v>84</v>
      </c>
      <c r="B4657" t="s">
        <v>85</v>
      </c>
      <c r="C4657" t="s">
        <v>15</v>
      </c>
      <c r="D4657" t="s">
        <v>33</v>
      </c>
      <c r="E4657" t="s">
        <v>51</v>
      </c>
      <c r="F4657" s="2">
        <v>43231</v>
      </c>
      <c r="G4657" s="2">
        <v>40089</v>
      </c>
      <c r="H4657" s="4">
        <v>38577</v>
      </c>
      <c r="I4657" s="4">
        <v>9400</v>
      </c>
      <c r="J4657" s="4">
        <f>Table1[[#This Row],[Basic Salary]]+Table1[[#This Row],[Bonus]]</f>
        <v>47977</v>
      </c>
      <c r="K4657">
        <v>76</v>
      </c>
      <c r="L4657">
        <v>47</v>
      </c>
      <c r="M4657" t="s">
        <v>53</v>
      </c>
      <c r="N4657">
        <v>118</v>
      </c>
    </row>
    <row r="4658" spans="1:14" x14ac:dyDescent="0.35">
      <c r="A4658" t="s">
        <v>3399</v>
      </c>
      <c r="B4658" t="s">
        <v>87</v>
      </c>
      <c r="C4658" t="s">
        <v>21</v>
      </c>
      <c r="D4658" t="s">
        <v>81</v>
      </c>
      <c r="E4658" t="s">
        <v>65</v>
      </c>
      <c r="F4658" s="2">
        <v>44480</v>
      </c>
      <c r="G4658" s="2">
        <v>39845</v>
      </c>
      <c r="H4658" s="4">
        <v>32177</v>
      </c>
      <c r="I4658" s="4">
        <v>15789</v>
      </c>
      <c r="J4658" s="4">
        <f>Table1[[#This Row],[Basic Salary]]+Table1[[#This Row],[Bonus]]</f>
        <v>47966</v>
      </c>
      <c r="K4658">
        <v>61</v>
      </c>
      <c r="L4658">
        <v>79</v>
      </c>
      <c r="M4658" t="s">
        <v>37</v>
      </c>
      <c r="N4658">
        <v>113</v>
      </c>
    </row>
    <row r="4659" spans="1:14" x14ac:dyDescent="0.35">
      <c r="A4659" t="s">
        <v>3007</v>
      </c>
      <c r="B4659" t="s">
        <v>95</v>
      </c>
      <c r="C4659" t="s">
        <v>21</v>
      </c>
      <c r="D4659" t="s">
        <v>16</v>
      </c>
      <c r="E4659" t="s">
        <v>26</v>
      </c>
      <c r="F4659" s="2">
        <v>45055</v>
      </c>
      <c r="G4659" s="2">
        <v>37315</v>
      </c>
      <c r="H4659" s="4">
        <v>32774</v>
      </c>
      <c r="I4659" s="4">
        <v>15183</v>
      </c>
      <c r="J4659" s="4">
        <f>Table1[[#This Row],[Basic Salary]]+Table1[[#This Row],[Bonus]]</f>
        <v>47957</v>
      </c>
      <c r="K4659">
        <v>81</v>
      </c>
      <c r="L4659">
        <v>42</v>
      </c>
      <c r="M4659" t="s">
        <v>18</v>
      </c>
      <c r="N4659">
        <v>111</v>
      </c>
    </row>
    <row r="4660" spans="1:14" x14ac:dyDescent="0.35">
      <c r="A4660" t="s">
        <v>1883</v>
      </c>
      <c r="B4660" t="s">
        <v>93</v>
      </c>
      <c r="C4660" t="s">
        <v>15</v>
      </c>
      <c r="D4660" t="s">
        <v>25</v>
      </c>
      <c r="E4660" t="s">
        <v>30</v>
      </c>
      <c r="F4660" s="2">
        <v>45676</v>
      </c>
      <c r="G4660" s="2">
        <v>38306</v>
      </c>
      <c r="H4660" s="4">
        <v>25649</v>
      </c>
      <c r="I4660" s="4">
        <v>22295</v>
      </c>
      <c r="J4660" s="4">
        <f>Table1[[#This Row],[Basic Salary]]+Table1[[#This Row],[Bonus]]</f>
        <v>47944</v>
      </c>
      <c r="K4660">
        <v>88</v>
      </c>
      <c r="L4660">
        <v>89</v>
      </c>
      <c r="M4660" t="s">
        <v>37</v>
      </c>
      <c r="N4660">
        <v>111</v>
      </c>
    </row>
    <row r="4661" spans="1:14" x14ac:dyDescent="0.35">
      <c r="A4661" t="s">
        <v>847</v>
      </c>
      <c r="B4661" t="s">
        <v>93</v>
      </c>
      <c r="C4661" t="s">
        <v>15</v>
      </c>
      <c r="D4661" t="s">
        <v>33</v>
      </c>
      <c r="E4661" t="s">
        <v>26</v>
      </c>
      <c r="F4661" s="2">
        <v>45245</v>
      </c>
      <c r="G4661" s="2">
        <v>39724</v>
      </c>
      <c r="H4661" s="4">
        <v>42837</v>
      </c>
      <c r="I4661" s="4">
        <v>5100</v>
      </c>
      <c r="J4661" s="4">
        <f>Table1[[#This Row],[Basic Salary]]+Table1[[#This Row],[Bonus]]</f>
        <v>47937</v>
      </c>
      <c r="K4661">
        <v>85</v>
      </c>
      <c r="L4661">
        <v>52</v>
      </c>
      <c r="M4661" t="s">
        <v>18</v>
      </c>
      <c r="N4661">
        <v>110</v>
      </c>
    </row>
    <row r="4662" spans="1:14" x14ac:dyDescent="0.35">
      <c r="A4662" t="s">
        <v>4570</v>
      </c>
      <c r="B4662" t="s">
        <v>69</v>
      </c>
      <c r="C4662" t="s">
        <v>15</v>
      </c>
      <c r="D4662" t="s">
        <v>46</v>
      </c>
      <c r="E4662" t="s">
        <v>17</v>
      </c>
      <c r="F4662" s="2">
        <v>45033</v>
      </c>
      <c r="G4662" s="2">
        <v>36910</v>
      </c>
      <c r="H4662" s="4">
        <v>38519</v>
      </c>
      <c r="I4662" s="4">
        <v>9414</v>
      </c>
      <c r="J4662" s="4">
        <f>Table1[[#This Row],[Basic Salary]]+Table1[[#This Row],[Bonus]]</f>
        <v>47933</v>
      </c>
      <c r="K4662">
        <v>72</v>
      </c>
      <c r="L4662">
        <v>79</v>
      </c>
      <c r="M4662" t="s">
        <v>37</v>
      </c>
      <c r="N4662">
        <v>108</v>
      </c>
    </row>
    <row r="4663" spans="1:14" x14ac:dyDescent="0.35">
      <c r="A4663" t="s">
        <v>2595</v>
      </c>
      <c r="B4663" t="s">
        <v>39</v>
      </c>
      <c r="C4663" t="s">
        <v>15</v>
      </c>
      <c r="D4663" t="s">
        <v>25</v>
      </c>
      <c r="E4663" t="s">
        <v>26</v>
      </c>
      <c r="F4663" s="2">
        <v>43668</v>
      </c>
      <c r="G4663" s="2">
        <v>35642</v>
      </c>
      <c r="H4663" s="4">
        <v>42358</v>
      </c>
      <c r="I4663" s="4">
        <v>5509</v>
      </c>
      <c r="J4663" s="4">
        <f>Table1[[#This Row],[Basic Salary]]+Table1[[#This Row],[Bonus]]</f>
        <v>47867</v>
      </c>
      <c r="K4663">
        <v>95</v>
      </c>
      <c r="L4663">
        <v>42</v>
      </c>
      <c r="M4663" t="s">
        <v>23</v>
      </c>
      <c r="N4663">
        <v>105</v>
      </c>
    </row>
    <row r="4664" spans="1:14" x14ac:dyDescent="0.35">
      <c r="A4664" t="s">
        <v>439</v>
      </c>
      <c r="B4664" t="s">
        <v>48</v>
      </c>
      <c r="C4664" t="s">
        <v>21</v>
      </c>
      <c r="D4664" t="s">
        <v>33</v>
      </c>
      <c r="E4664" t="s">
        <v>26</v>
      </c>
      <c r="F4664" s="2">
        <v>44482</v>
      </c>
      <c r="G4664" s="2">
        <v>39797</v>
      </c>
      <c r="H4664" s="4">
        <v>36703</v>
      </c>
      <c r="I4664" s="4">
        <v>11158</v>
      </c>
      <c r="J4664" s="4">
        <f>Table1[[#This Row],[Basic Salary]]+Table1[[#This Row],[Bonus]]</f>
        <v>47861</v>
      </c>
      <c r="K4664">
        <v>88</v>
      </c>
      <c r="L4664">
        <v>53</v>
      </c>
      <c r="M4664" t="s">
        <v>34</v>
      </c>
      <c r="N4664">
        <v>114</v>
      </c>
    </row>
    <row r="4665" spans="1:14" x14ac:dyDescent="0.35">
      <c r="A4665" t="s">
        <v>3379</v>
      </c>
      <c r="B4665" t="s">
        <v>95</v>
      </c>
      <c r="C4665" t="s">
        <v>21</v>
      </c>
      <c r="D4665" t="s">
        <v>33</v>
      </c>
      <c r="E4665" t="s">
        <v>30</v>
      </c>
      <c r="F4665" s="2">
        <v>43214</v>
      </c>
      <c r="G4665" s="2">
        <v>35889</v>
      </c>
      <c r="H4665" s="4">
        <v>37402</v>
      </c>
      <c r="I4665" s="4">
        <v>10431</v>
      </c>
      <c r="J4665" s="4">
        <f>Table1[[#This Row],[Basic Salary]]+Table1[[#This Row],[Bonus]]</f>
        <v>47833</v>
      </c>
      <c r="K4665">
        <v>80</v>
      </c>
      <c r="L4665">
        <v>54</v>
      </c>
      <c r="M4665" t="s">
        <v>27</v>
      </c>
      <c r="N4665">
        <v>102</v>
      </c>
    </row>
    <row r="4666" spans="1:14" x14ac:dyDescent="0.35">
      <c r="A4666" t="s">
        <v>1611</v>
      </c>
      <c r="B4666" t="s">
        <v>14</v>
      </c>
      <c r="C4666" t="s">
        <v>21</v>
      </c>
      <c r="D4666" t="s">
        <v>46</v>
      </c>
      <c r="E4666" t="s">
        <v>17</v>
      </c>
      <c r="F4666" s="2">
        <v>42438</v>
      </c>
      <c r="G4666" s="2">
        <v>39257</v>
      </c>
      <c r="H4666" s="4">
        <v>40987</v>
      </c>
      <c r="I4666" s="4">
        <v>6840</v>
      </c>
      <c r="J4666" s="4">
        <f>Table1[[#This Row],[Basic Salary]]+Table1[[#This Row],[Bonus]]</f>
        <v>47827</v>
      </c>
      <c r="K4666">
        <v>68</v>
      </c>
      <c r="L4666">
        <v>52</v>
      </c>
      <c r="M4666" t="s">
        <v>18</v>
      </c>
      <c r="N4666">
        <v>103</v>
      </c>
    </row>
    <row r="4667" spans="1:14" x14ac:dyDescent="0.35">
      <c r="A4667" t="s">
        <v>2647</v>
      </c>
      <c r="B4667" t="s">
        <v>50</v>
      </c>
      <c r="C4667" t="s">
        <v>15</v>
      </c>
      <c r="D4667" t="s">
        <v>33</v>
      </c>
      <c r="E4667" t="s">
        <v>65</v>
      </c>
      <c r="F4667" s="2">
        <v>42332</v>
      </c>
      <c r="G4667" s="2">
        <v>36492</v>
      </c>
      <c r="H4667" s="4">
        <v>33326</v>
      </c>
      <c r="I4667" s="4">
        <v>14478</v>
      </c>
      <c r="J4667" s="4">
        <f>Table1[[#This Row],[Basic Salary]]+Table1[[#This Row],[Bonus]]</f>
        <v>47804</v>
      </c>
      <c r="K4667">
        <v>84</v>
      </c>
      <c r="L4667">
        <v>87</v>
      </c>
      <c r="M4667" t="s">
        <v>53</v>
      </c>
      <c r="N4667">
        <v>120</v>
      </c>
    </row>
    <row r="4668" spans="1:14" x14ac:dyDescent="0.35">
      <c r="A4668" t="s">
        <v>1736</v>
      </c>
      <c r="B4668" t="s">
        <v>29</v>
      </c>
      <c r="C4668" t="s">
        <v>21</v>
      </c>
      <c r="D4668" t="s">
        <v>25</v>
      </c>
      <c r="E4668" t="s">
        <v>51</v>
      </c>
      <c r="F4668" s="2">
        <v>45519</v>
      </c>
      <c r="G4668" s="2">
        <v>37408</v>
      </c>
      <c r="H4668" s="4">
        <v>41546</v>
      </c>
      <c r="I4668" s="4">
        <v>6193</v>
      </c>
      <c r="J4668" s="4">
        <f>Table1[[#This Row],[Basic Salary]]+Table1[[#This Row],[Bonus]]</f>
        <v>47739</v>
      </c>
      <c r="K4668">
        <v>73</v>
      </c>
      <c r="L4668">
        <v>44</v>
      </c>
      <c r="M4668" t="s">
        <v>23</v>
      </c>
      <c r="N4668">
        <v>112</v>
      </c>
    </row>
    <row r="4669" spans="1:14" x14ac:dyDescent="0.35">
      <c r="A4669" t="s">
        <v>857</v>
      </c>
      <c r="B4669" t="s">
        <v>69</v>
      </c>
      <c r="C4669" t="s">
        <v>21</v>
      </c>
      <c r="D4669" t="s">
        <v>16</v>
      </c>
      <c r="E4669" t="s">
        <v>22</v>
      </c>
      <c r="F4669" s="2">
        <v>44286</v>
      </c>
      <c r="G4669" s="2">
        <v>30183</v>
      </c>
      <c r="H4669" s="4">
        <v>31830</v>
      </c>
      <c r="I4669" s="4">
        <v>15907</v>
      </c>
      <c r="J4669" s="4">
        <f>Table1[[#This Row],[Basic Salary]]+Table1[[#This Row],[Bonus]]</f>
        <v>47737</v>
      </c>
      <c r="K4669">
        <v>75</v>
      </c>
      <c r="L4669">
        <v>70</v>
      </c>
      <c r="M4669" t="s">
        <v>31</v>
      </c>
      <c r="N4669">
        <v>120</v>
      </c>
    </row>
    <row r="4670" spans="1:14" x14ac:dyDescent="0.35">
      <c r="A4670" t="s">
        <v>1700</v>
      </c>
      <c r="B4670" t="s">
        <v>57</v>
      </c>
      <c r="C4670" t="s">
        <v>21</v>
      </c>
      <c r="D4670" t="s">
        <v>40</v>
      </c>
      <c r="E4670" t="s">
        <v>22</v>
      </c>
      <c r="F4670" s="2">
        <v>43777</v>
      </c>
      <c r="G4670" s="2">
        <v>39048</v>
      </c>
      <c r="H4670" s="4">
        <v>29051</v>
      </c>
      <c r="I4670" s="4">
        <v>18674</v>
      </c>
      <c r="J4670" s="4">
        <f>Table1[[#This Row],[Basic Salary]]+Table1[[#This Row],[Bonus]]</f>
        <v>47725</v>
      </c>
      <c r="K4670">
        <v>64</v>
      </c>
      <c r="L4670">
        <v>75</v>
      </c>
      <c r="M4670" t="s">
        <v>53</v>
      </c>
      <c r="N4670">
        <v>105</v>
      </c>
    </row>
    <row r="4671" spans="1:14" x14ac:dyDescent="0.35">
      <c r="A4671" t="s">
        <v>3937</v>
      </c>
      <c r="B4671" t="s">
        <v>71</v>
      </c>
      <c r="C4671" t="s">
        <v>21</v>
      </c>
      <c r="D4671" t="s">
        <v>43</v>
      </c>
      <c r="E4671" t="s">
        <v>26</v>
      </c>
      <c r="F4671" s="2">
        <v>45650</v>
      </c>
      <c r="G4671" s="2">
        <v>36767</v>
      </c>
      <c r="H4671" s="4">
        <v>25624</v>
      </c>
      <c r="I4671" s="4">
        <v>22067</v>
      </c>
      <c r="J4671" s="4">
        <f>Table1[[#This Row],[Basic Salary]]+Table1[[#This Row],[Bonus]]</f>
        <v>47691</v>
      </c>
      <c r="K4671">
        <v>94</v>
      </c>
      <c r="L4671">
        <v>60</v>
      </c>
      <c r="M4671" t="s">
        <v>31</v>
      </c>
      <c r="N4671">
        <v>101</v>
      </c>
    </row>
    <row r="4672" spans="1:14" x14ac:dyDescent="0.35">
      <c r="A4672" t="s">
        <v>2296</v>
      </c>
      <c r="B4672" t="s">
        <v>85</v>
      </c>
      <c r="C4672" t="s">
        <v>21</v>
      </c>
      <c r="D4672" t="s">
        <v>43</v>
      </c>
      <c r="E4672" t="s">
        <v>51</v>
      </c>
      <c r="F4672" s="2">
        <v>45169</v>
      </c>
      <c r="G4672" s="2">
        <v>40690</v>
      </c>
      <c r="H4672" s="4">
        <v>39669</v>
      </c>
      <c r="I4672" s="4">
        <v>7950</v>
      </c>
      <c r="J4672" s="4">
        <f>Table1[[#This Row],[Basic Salary]]+Table1[[#This Row],[Bonus]]</f>
        <v>47619</v>
      </c>
      <c r="K4672">
        <v>90</v>
      </c>
      <c r="L4672">
        <v>95</v>
      </c>
      <c r="M4672" t="s">
        <v>23</v>
      </c>
      <c r="N4672">
        <v>115</v>
      </c>
    </row>
    <row r="4673" spans="1:14" x14ac:dyDescent="0.35">
      <c r="A4673" t="s">
        <v>646</v>
      </c>
      <c r="B4673" t="s">
        <v>89</v>
      </c>
      <c r="C4673" t="s">
        <v>21</v>
      </c>
      <c r="D4673" t="s">
        <v>25</v>
      </c>
      <c r="E4673" t="s">
        <v>65</v>
      </c>
      <c r="F4673" s="2">
        <v>42796</v>
      </c>
      <c r="G4673" s="2">
        <v>32928</v>
      </c>
      <c r="H4673" s="4">
        <v>29224</v>
      </c>
      <c r="I4673" s="4">
        <v>18388</v>
      </c>
      <c r="J4673" s="4">
        <f>Table1[[#This Row],[Basic Salary]]+Table1[[#This Row],[Bonus]]</f>
        <v>47612</v>
      </c>
      <c r="K4673">
        <v>60</v>
      </c>
      <c r="L4673">
        <v>99</v>
      </c>
      <c r="M4673" t="s">
        <v>31</v>
      </c>
      <c r="N4673">
        <v>114</v>
      </c>
    </row>
    <row r="4674" spans="1:14" x14ac:dyDescent="0.35">
      <c r="A4674" t="s">
        <v>4169</v>
      </c>
      <c r="B4674" t="s">
        <v>29</v>
      </c>
      <c r="C4674" t="s">
        <v>21</v>
      </c>
      <c r="D4674" t="s">
        <v>40</v>
      </c>
      <c r="E4674" t="s">
        <v>26</v>
      </c>
      <c r="F4674" s="2">
        <v>43634</v>
      </c>
      <c r="G4674" s="2">
        <v>30947</v>
      </c>
      <c r="H4674" s="4">
        <v>31025</v>
      </c>
      <c r="I4674" s="4">
        <v>16581</v>
      </c>
      <c r="J4674" s="4">
        <f>Table1[[#This Row],[Basic Salary]]+Table1[[#This Row],[Bonus]]</f>
        <v>47606</v>
      </c>
      <c r="K4674">
        <v>66</v>
      </c>
      <c r="L4674">
        <v>99</v>
      </c>
      <c r="M4674" t="s">
        <v>31</v>
      </c>
      <c r="N4674">
        <v>120</v>
      </c>
    </row>
    <row r="4675" spans="1:14" x14ac:dyDescent="0.35">
      <c r="A4675" t="s">
        <v>3599</v>
      </c>
      <c r="B4675" t="s">
        <v>57</v>
      </c>
      <c r="C4675" t="s">
        <v>15</v>
      </c>
      <c r="D4675" t="s">
        <v>46</v>
      </c>
      <c r="E4675" t="s">
        <v>22</v>
      </c>
      <c r="F4675" s="2">
        <v>44380</v>
      </c>
      <c r="G4675" s="2">
        <v>37338</v>
      </c>
      <c r="H4675" s="4">
        <v>33611</v>
      </c>
      <c r="I4675" s="4">
        <v>13989</v>
      </c>
      <c r="J4675" s="4">
        <f>Table1[[#This Row],[Basic Salary]]+Table1[[#This Row],[Bonus]]</f>
        <v>47600</v>
      </c>
      <c r="K4675">
        <v>63</v>
      </c>
      <c r="L4675">
        <v>75</v>
      </c>
      <c r="M4675" t="s">
        <v>27</v>
      </c>
      <c r="N4675">
        <v>107</v>
      </c>
    </row>
    <row r="4676" spans="1:14" x14ac:dyDescent="0.35">
      <c r="A4676" t="s">
        <v>179</v>
      </c>
      <c r="B4676" t="s">
        <v>20</v>
      </c>
      <c r="C4676" t="s">
        <v>15</v>
      </c>
      <c r="D4676" t="s">
        <v>33</v>
      </c>
      <c r="E4676" t="s">
        <v>17</v>
      </c>
      <c r="F4676" s="2">
        <v>44450</v>
      </c>
      <c r="G4676" s="2">
        <v>29570</v>
      </c>
      <c r="H4676" s="4">
        <v>31629</v>
      </c>
      <c r="I4676" s="4">
        <v>15928</v>
      </c>
      <c r="J4676" s="4">
        <f>Table1[[#This Row],[Basic Salary]]+Table1[[#This Row],[Bonus]]</f>
        <v>47557</v>
      </c>
      <c r="K4676">
        <v>75</v>
      </c>
      <c r="L4676">
        <v>48</v>
      </c>
      <c r="M4676" t="s">
        <v>34</v>
      </c>
      <c r="N4676">
        <v>119</v>
      </c>
    </row>
    <row r="4677" spans="1:14" x14ac:dyDescent="0.35">
      <c r="A4677" t="s">
        <v>4106</v>
      </c>
      <c r="B4677" t="s">
        <v>48</v>
      </c>
      <c r="C4677" t="s">
        <v>21</v>
      </c>
      <c r="D4677" t="s">
        <v>25</v>
      </c>
      <c r="E4677" t="s">
        <v>22</v>
      </c>
      <c r="F4677" s="2">
        <v>44016</v>
      </c>
      <c r="G4677" s="2">
        <v>35180</v>
      </c>
      <c r="H4677" s="4">
        <v>33129</v>
      </c>
      <c r="I4677" s="4">
        <v>14421</v>
      </c>
      <c r="J4677" s="4">
        <f>Table1[[#This Row],[Basic Salary]]+Table1[[#This Row],[Bonus]]</f>
        <v>47550</v>
      </c>
      <c r="K4677">
        <v>96</v>
      </c>
      <c r="L4677">
        <v>79</v>
      </c>
      <c r="M4677" t="s">
        <v>23</v>
      </c>
      <c r="N4677">
        <v>117</v>
      </c>
    </row>
    <row r="4678" spans="1:14" x14ac:dyDescent="0.35">
      <c r="A4678" t="s">
        <v>2380</v>
      </c>
      <c r="B4678" t="s">
        <v>48</v>
      </c>
      <c r="C4678" t="s">
        <v>21</v>
      </c>
      <c r="D4678" t="s">
        <v>40</v>
      </c>
      <c r="E4678" t="s">
        <v>30</v>
      </c>
      <c r="F4678" s="2">
        <v>42180</v>
      </c>
      <c r="G4678" s="2">
        <v>35337</v>
      </c>
      <c r="H4678" s="4">
        <v>41310</v>
      </c>
      <c r="I4678" s="4">
        <v>6227</v>
      </c>
      <c r="J4678" s="4">
        <f>Table1[[#This Row],[Basic Salary]]+Table1[[#This Row],[Bonus]]</f>
        <v>47537</v>
      </c>
      <c r="K4678">
        <v>72</v>
      </c>
      <c r="L4678">
        <v>82</v>
      </c>
      <c r="M4678" t="s">
        <v>23</v>
      </c>
      <c r="N4678">
        <v>118</v>
      </c>
    </row>
    <row r="4679" spans="1:14" x14ac:dyDescent="0.35">
      <c r="A4679" t="s">
        <v>226</v>
      </c>
      <c r="B4679" t="s">
        <v>95</v>
      </c>
      <c r="C4679" t="s">
        <v>21</v>
      </c>
      <c r="D4679" t="s">
        <v>16</v>
      </c>
      <c r="E4679" t="s">
        <v>30</v>
      </c>
      <c r="F4679" s="2">
        <v>42978</v>
      </c>
      <c r="G4679" s="2">
        <v>34155</v>
      </c>
      <c r="H4679" s="4">
        <v>40970</v>
      </c>
      <c r="I4679" s="4">
        <v>6564</v>
      </c>
      <c r="J4679" s="4">
        <f>Table1[[#This Row],[Basic Salary]]+Table1[[#This Row],[Bonus]]</f>
        <v>47534</v>
      </c>
      <c r="K4679">
        <v>75</v>
      </c>
      <c r="L4679">
        <v>66</v>
      </c>
      <c r="M4679" t="s">
        <v>18</v>
      </c>
      <c r="N4679">
        <v>120</v>
      </c>
    </row>
    <row r="4680" spans="1:14" x14ac:dyDescent="0.35">
      <c r="A4680" t="s">
        <v>2315</v>
      </c>
      <c r="B4680" t="s">
        <v>75</v>
      </c>
      <c r="C4680" t="s">
        <v>21</v>
      </c>
      <c r="D4680" t="s">
        <v>25</v>
      </c>
      <c r="E4680" t="s">
        <v>51</v>
      </c>
      <c r="F4680" s="2">
        <v>45534</v>
      </c>
      <c r="G4680" s="2">
        <v>39179</v>
      </c>
      <c r="H4680" s="4">
        <v>27945</v>
      </c>
      <c r="I4680" s="4">
        <v>19583</v>
      </c>
      <c r="J4680" s="4">
        <f>Table1[[#This Row],[Basic Salary]]+Table1[[#This Row],[Bonus]]</f>
        <v>47528</v>
      </c>
      <c r="K4680">
        <v>77</v>
      </c>
      <c r="L4680">
        <v>80</v>
      </c>
      <c r="M4680" t="s">
        <v>27</v>
      </c>
      <c r="N4680">
        <v>105</v>
      </c>
    </row>
    <row r="4681" spans="1:14" x14ac:dyDescent="0.35">
      <c r="A4681" t="s">
        <v>4875</v>
      </c>
      <c r="B4681" t="s">
        <v>95</v>
      </c>
      <c r="C4681" t="s">
        <v>21</v>
      </c>
      <c r="D4681" t="s">
        <v>43</v>
      </c>
      <c r="E4681" t="s">
        <v>26</v>
      </c>
      <c r="F4681" s="2">
        <v>42039</v>
      </c>
      <c r="G4681" s="2">
        <v>32775</v>
      </c>
      <c r="H4681" s="4">
        <v>41162</v>
      </c>
      <c r="I4681" s="4">
        <v>6352</v>
      </c>
      <c r="J4681" s="4">
        <f>Table1[[#This Row],[Basic Salary]]+Table1[[#This Row],[Bonus]]</f>
        <v>47514</v>
      </c>
      <c r="K4681">
        <v>95</v>
      </c>
      <c r="L4681">
        <v>43</v>
      </c>
      <c r="M4681" t="s">
        <v>23</v>
      </c>
      <c r="N4681">
        <v>107</v>
      </c>
    </row>
    <row r="4682" spans="1:14" x14ac:dyDescent="0.35">
      <c r="A4682" t="s">
        <v>2579</v>
      </c>
      <c r="B4682" t="s">
        <v>20</v>
      </c>
      <c r="C4682" t="s">
        <v>21</v>
      </c>
      <c r="D4682" t="s">
        <v>46</v>
      </c>
      <c r="E4682" t="s">
        <v>65</v>
      </c>
      <c r="F4682" s="2">
        <v>44371</v>
      </c>
      <c r="G4682" s="2">
        <v>40299</v>
      </c>
      <c r="H4682" s="4">
        <v>26943</v>
      </c>
      <c r="I4682" s="4">
        <v>20550</v>
      </c>
      <c r="J4682" s="4">
        <f>Table1[[#This Row],[Basic Salary]]+Table1[[#This Row],[Bonus]]</f>
        <v>47493</v>
      </c>
      <c r="K4682">
        <v>72</v>
      </c>
      <c r="L4682">
        <v>100</v>
      </c>
      <c r="M4682" t="s">
        <v>34</v>
      </c>
      <c r="N4682">
        <v>119</v>
      </c>
    </row>
    <row r="4683" spans="1:14" x14ac:dyDescent="0.35">
      <c r="A4683" t="s">
        <v>3388</v>
      </c>
      <c r="B4683" t="s">
        <v>77</v>
      </c>
      <c r="C4683" t="s">
        <v>15</v>
      </c>
      <c r="D4683" t="s">
        <v>81</v>
      </c>
      <c r="E4683" t="s">
        <v>65</v>
      </c>
      <c r="F4683" s="2">
        <v>45719</v>
      </c>
      <c r="G4683" s="2">
        <v>29241</v>
      </c>
      <c r="H4683" s="4">
        <v>32261</v>
      </c>
      <c r="I4683" s="4">
        <v>15194</v>
      </c>
      <c r="J4683" s="4">
        <f>Table1[[#This Row],[Basic Salary]]+Table1[[#This Row],[Bonus]]</f>
        <v>47455</v>
      </c>
      <c r="K4683">
        <v>99</v>
      </c>
      <c r="L4683">
        <v>84</v>
      </c>
      <c r="M4683" t="s">
        <v>34</v>
      </c>
      <c r="N4683">
        <v>119</v>
      </c>
    </row>
    <row r="4684" spans="1:14" x14ac:dyDescent="0.35">
      <c r="A4684" t="s">
        <v>2372</v>
      </c>
      <c r="B4684" t="s">
        <v>89</v>
      </c>
      <c r="C4684" t="s">
        <v>15</v>
      </c>
      <c r="D4684" t="s">
        <v>40</v>
      </c>
      <c r="E4684" t="s">
        <v>26</v>
      </c>
      <c r="F4684" s="2">
        <v>42577</v>
      </c>
      <c r="G4684" s="2">
        <v>36427</v>
      </c>
      <c r="H4684" s="4">
        <v>35337</v>
      </c>
      <c r="I4684" s="4">
        <v>12111</v>
      </c>
      <c r="J4684" s="4">
        <f>Table1[[#This Row],[Basic Salary]]+Table1[[#This Row],[Bonus]]</f>
        <v>47448</v>
      </c>
      <c r="K4684">
        <v>82</v>
      </c>
      <c r="L4684">
        <v>72</v>
      </c>
      <c r="M4684" t="s">
        <v>18</v>
      </c>
      <c r="N4684">
        <v>120</v>
      </c>
    </row>
    <row r="4685" spans="1:14" x14ac:dyDescent="0.35">
      <c r="A4685" t="s">
        <v>2332</v>
      </c>
      <c r="B4685" t="s">
        <v>69</v>
      </c>
      <c r="C4685" t="s">
        <v>21</v>
      </c>
      <c r="D4685" t="s">
        <v>46</v>
      </c>
      <c r="E4685" t="s">
        <v>30</v>
      </c>
      <c r="F4685" s="2">
        <v>42680</v>
      </c>
      <c r="G4685" s="2">
        <v>34150</v>
      </c>
      <c r="H4685" s="4">
        <v>30061</v>
      </c>
      <c r="I4685" s="4">
        <v>17380</v>
      </c>
      <c r="J4685" s="4">
        <f>Table1[[#This Row],[Basic Salary]]+Table1[[#This Row],[Bonus]]</f>
        <v>47441</v>
      </c>
      <c r="K4685">
        <v>69</v>
      </c>
      <c r="L4685">
        <v>90</v>
      </c>
      <c r="M4685" t="s">
        <v>34</v>
      </c>
      <c r="N4685">
        <v>105</v>
      </c>
    </row>
    <row r="4686" spans="1:14" x14ac:dyDescent="0.35">
      <c r="A4686" t="s">
        <v>1442</v>
      </c>
      <c r="B4686" t="s">
        <v>14</v>
      </c>
      <c r="C4686" t="s">
        <v>15</v>
      </c>
      <c r="D4686" t="s">
        <v>40</v>
      </c>
      <c r="E4686" t="s">
        <v>26</v>
      </c>
      <c r="F4686" s="2">
        <v>45395</v>
      </c>
      <c r="G4686" s="2">
        <v>41116</v>
      </c>
      <c r="H4686" s="4">
        <v>32836</v>
      </c>
      <c r="I4686" s="4">
        <v>14599</v>
      </c>
      <c r="J4686" s="4">
        <f>Table1[[#This Row],[Basic Salary]]+Table1[[#This Row],[Bonus]]</f>
        <v>47435</v>
      </c>
      <c r="K4686">
        <v>85</v>
      </c>
      <c r="L4686">
        <v>93</v>
      </c>
      <c r="M4686" t="s">
        <v>34</v>
      </c>
      <c r="N4686">
        <v>102</v>
      </c>
    </row>
    <row r="4687" spans="1:14" x14ac:dyDescent="0.35">
      <c r="A4687" t="s">
        <v>949</v>
      </c>
      <c r="B4687" t="s">
        <v>75</v>
      </c>
      <c r="C4687" t="s">
        <v>15</v>
      </c>
      <c r="D4687" t="s">
        <v>40</v>
      </c>
      <c r="E4687" t="s">
        <v>17</v>
      </c>
      <c r="F4687" s="2">
        <v>44762</v>
      </c>
      <c r="G4687" s="2">
        <v>39871</v>
      </c>
      <c r="H4687" s="4">
        <v>31797</v>
      </c>
      <c r="I4687" s="4">
        <v>15584</v>
      </c>
      <c r="J4687" s="4">
        <f>Table1[[#This Row],[Basic Salary]]+Table1[[#This Row],[Bonus]]</f>
        <v>47381</v>
      </c>
      <c r="K4687">
        <v>87</v>
      </c>
      <c r="L4687">
        <v>94</v>
      </c>
      <c r="M4687" t="s">
        <v>27</v>
      </c>
      <c r="N4687">
        <v>109</v>
      </c>
    </row>
    <row r="4688" spans="1:14" x14ac:dyDescent="0.35">
      <c r="A4688" t="s">
        <v>1976</v>
      </c>
      <c r="B4688" t="s">
        <v>45</v>
      </c>
      <c r="C4688" t="s">
        <v>15</v>
      </c>
      <c r="D4688" t="s">
        <v>25</v>
      </c>
      <c r="E4688" t="s">
        <v>22</v>
      </c>
      <c r="F4688" s="2">
        <v>45332</v>
      </c>
      <c r="G4688" s="2">
        <v>40283</v>
      </c>
      <c r="H4688" s="4">
        <v>37917</v>
      </c>
      <c r="I4688" s="4">
        <v>9414</v>
      </c>
      <c r="J4688" s="4">
        <f>Table1[[#This Row],[Basic Salary]]+Table1[[#This Row],[Bonus]]</f>
        <v>47331</v>
      </c>
      <c r="K4688">
        <v>83</v>
      </c>
      <c r="L4688">
        <v>65</v>
      </c>
      <c r="M4688" t="s">
        <v>18</v>
      </c>
      <c r="N4688">
        <v>102</v>
      </c>
    </row>
    <row r="4689" spans="1:14" x14ac:dyDescent="0.35">
      <c r="A4689" t="s">
        <v>4060</v>
      </c>
      <c r="B4689" t="s">
        <v>39</v>
      </c>
      <c r="C4689" t="s">
        <v>15</v>
      </c>
      <c r="D4689" t="s">
        <v>40</v>
      </c>
      <c r="E4689" t="s">
        <v>26</v>
      </c>
      <c r="F4689" s="2">
        <v>45103</v>
      </c>
      <c r="G4689" s="2">
        <v>31926</v>
      </c>
      <c r="H4689" s="4">
        <v>33875</v>
      </c>
      <c r="I4689" s="4">
        <v>13436</v>
      </c>
      <c r="J4689" s="4">
        <f>Table1[[#This Row],[Basic Salary]]+Table1[[#This Row],[Bonus]]</f>
        <v>47311</v>
      </c>
      <c r="K4689">
        <v>72</v>
      </c>
      <c r="L4689">
        <v>97</v>
      </c>
      <c r="M4689" t="s">
        <v>18</v>
      </c>
      <c r="N4689">
        <v>109</v>
      </c>
    </row>
    <row r="4690" spans="1:14" x14ac:dyDescent="0.35">
      <c r="A4690" t="s">
        <v>2681</v>
      </c>
      <c r="B4690" t="s">
        <v>69</v>
      </c>
      <c r="C4690" t="s">
        <v>15</v>
      </c>
      <c r="D4690" t="s">
        <v>25</v>
      </c>
      <c r="E4690" t="s">
        <v>51</v>
      </c>
      <c r="F4690" s="2">
        <v>45934</v>
      </c>
      <c r="G4690" s="2">
        <v>32844</v>
      </c>
      <c r="H4690" s="4">
        <v>41294</v>
      </c>
      <c r="I4690" s="4">
        <v>5965</v>
      </c>
      <c r="J4690" s="4">
        <f>Table1[[#This Row],[Basic Salary]]+Table1[[#This Row],[Bonus]]</f>
        <v>47259</v>
      </c>
      <c r="K4690">
        <v>60</v>
      </c>
      <c r="L4690">
        <v>85</v>
      </c>
      <c r="M4690" t="s">
        <v>34</v>
      </c>
      <c r="N4690">
        <v>113</v>
      </c>
    </row>
    <row r="4691" spans="1:14" x14ac:dyDescent="0.35">
      <c r="A4691" t="s">
        <v>4748</v>
      </c>
      <c r="B4691" t="s">
        <v>95</v>
      </c>
      <c r="C4691" t="s">
        <v>15</v>
      </c>
      <c r="D4691" t="s">
        <v>81</v>
      </c>
      <c r="E4691" t="s">
        <v>65</v>
      </c>
      <c r="F4691" s="2">
        <v>42450</v>
      </c>
      <c r="G4691" s="2">
        <v>34762</v>
      </c>
      <c r="H4691" s="4">
        <v>27822</v>
      </c>
      <c r="I4691" s="4">
        <v>19391</v>
      </c>
      <c r="J4691" s="4">
        <f>Table1[[#This Row],[Basic Salary]]+Table1[[#This Row],[Bonus]]</f>
        <v>47213</v>
      </c>
      <c r="K4691">
        <v>64</v>
      </c>
      <c r="L4691">
        <v>89</v>
      </c>
      <c r="M4691" t="s">
        <v>27</v>
      </c>
      <c r="N4691">
        <v>109</v>
      </c>
    </row>
    <row r="4692" spans="1:14" x14ac:dyDescent="0.35">
      <c r="A4692" t="s">
        <v>464</v>
      </c>
      <c r="B4692" t="s">
        <v>129</v>
      </c>
      <c r="C4692" t="s">
        <v>15</v>
      </c>
      <c r="D4692" t="s">
        <v>16</v>
      </c>
      <c r="E4692" t="s">
        <v>30</v>
      </c>
      <c r="F4692" s="2">
        <v>44917</v>
      </c>
      <c r="G4692" s="2">
        <v>39879</v>
      </c>
      <c r="H4692" s="4">
        <v>29897</v>
      </c>
      <c r="I4692" s="4">
        <v>17294</v>
      </c>
      <c r="J4692" s="4">
        <f>Table1[[#This Row],[Basic Salary]]+Table1[[#This Row],[Bonus]]</f>
        <v>47191</v>
      </c>
      <c r="K4692">
        <v>100</v>
      </c>
      <c r="L4692">
        <v>56</v>
      </c>
      <c r="M4692" t="s">
        <v>34</v>
      </c>
      <c r="N4692">
        <v>118</v>
      </c>
    </row>
    <row r="4693" spans="1:14" x14ac:dyDescent="0.35">
      <c r="A4693" t="s">
        <v>3732</v>
      </c>
      <c r="B4693" t="s">
        <v>48</v>
      </c>
      <c r="C4693" t="s">
        <v>15</v>
      </c>
      <c r="D4693" t="s">
        <v>81</v>
      </c>
      <c r="E4693" t="s">
        <v>17</v>
      </c>
      <c r="F4693" s="2">
        <v>43603</v>
      </c>
      <c r="G4693" s="2">
        <v>29775</v>
      </c>
      <c r="H4693" s="4">
        <v>25090</v>
      </c>
      <c r="I4693" s="4">
        <v>22072</v>
      </c>
      <c r="J4693" s="4">
        <f>Table1[[#This Row],[Basic Salary]]+Table1[[#This Row],[Bonus]]</f>
        <v>47162</v>
      </c>
      <c r="K4693">
        <v>80</v>
      </c>
      <c r="L4693">
        <v>87</v>
      </c>
      <c r="M4693" t="s">
        <v>34</v>
      </c>
      <c r="N4693">
        <v>117</v>
      </c>
    </row>
    <row r="4694" spans="1:14" x14ac:dyDescent="0.35">
      <c r="A4694" t="s">
        <v>3384</v>
      </c>
      <c r="B4694" t="s">
        <v>77</v>
      </c>
      <c r="C4694" t="s">
        <v>15</v>
      </c>
      <c r="D4694" t="s">
        <v>46</v>
      </c>
      <c r="E4694" t="s">
        <v>22</v>
      </c>
      <c r="F4694" s="2">
        <v>43824</v>
      </c>
      <c r="G4694" s="2">
        <v>37868</v>
      </c>
      <c r="H4694" s="4">
        <v>38534</v>
      </c>
      <c r="I4694" s="4">
        <v>8625</v>
      </c>
      <c r="J4694" s="4">
        <f>Table1[[#This Row],[Basic Salary]]+Table1[[#This Row],[Bonus]]</f>
        <v>47159</v>
      </c>
      <c r="K4694">
        <v>64</v>
      </c>
      <c r="L4694">
        <v>68</v>
      </c>
      <c r="M4694" t="s">
        <v>53</v>
      </c>
      <c r="N4694">
        <v>119</v>
      </c>
    </row>
    <row r="4695" spans="1:14" x14ac:dyDescent="0.35">
      <c r="A4695" t="s">
        <v>1250</v>
      </c>
      <c r="B4695" t="s">
        <v>14</v>
      </c>
      <c r="C4695" t="s">
        <v>21</v>
      </c>
      <c r="D4695" t="s">
        <v>43</v>
      </c>
      <c r="E4695" t="s">
        <v>65</v>
      </c>
      <c r="F4695" s="2">
        <v>43544</v>
      </c>
      <c r="G4695" s="2">
        <v>36379</v>
      </c>
      <c r="H4695" s="4">
        <v>37588</v>
      </c>
      <c r="I4695" s="4">
        <v>9541</v>
      </c>
      <c r="J4695" s="4">
        <f>Table1[[#This Row],[Basic Salary]]+Table1[[#This Row],[Bonus]]</f>
        <v>47129</v>
      </c>
      <c r="K4695">
        <v>93</v>
      </c>
      <c r="L4695">
        <v>68</v>
      </c>
      <c r="M4695" t="s">
        <v>18</v>
      </c>
      <c r="N4695">
        <v>111</v>
      </c>
    </row>
    <row r="4696" spans="1:14" x14ac:dyDescent="0.35">
      <c r="A4696" t="s">
        <v>383</v>
      </c>
      <c r="B4696" t="s">
        <v>71</v>
      </c>
      <c r="C4696" t="s">
        <v>15</v>
      </c>
      <c r="D4696" t="s">
        <v>81</v>
      </c>
      <c r="E4696" t="s">
        <v>26</v>
      </c>
      <c r="F4696" s="2">
        <v>43119</v>
      </c>
      <c r="G4696" s="2">
        <v>37803</v>
      </c>
      <c r="H4696" s="4">
        <v>33371</v>
      </c>
      <c r="I4696" s="4">
        <v>13616</v>
      </c>
      <c r="J4696" s="4">
        <f>Table1[[#This Row],[Basic Salary]]+Table1[[#This Row],[Bonus]]</f>
        <v>46987</v>
      </c>
      <c r="K4696">
        <v>96</v>
      </c>
      <c r="L4696">
        <v>80</v>
      </c>
      <c r="M4696" t="s">
        <v>53</v>
      </c>
      <c r="N4696">
        <v>116</v>
      </c>
    </row>
    <row r="4697" spans="1:14" x14ac:dyDescent="0.35">
      <c r="A4697" t="s">
        <v>326</v>
      </c>
      <c r="B4697" t="s">
        <v>14</v>
      </c>
      <c r="C4697" t="s">
        <v>15</v>
      </c>
      <c r="D4697" t="s">
        <v>33</v>
      </c>
      <c r="E4697" t="s">
        <v>26</v>
      </c>
      <c r="F4697" s="2">
        <v>43302</v>
      </c>
      <c r="G4697" s="2">
        <v>35130</v>
      </c>
      <c r="H4697" s="4">
        <v>38965</v>
      </c>
      <c r="I4697" s="4">
        <v>7998</v>
      </c>
      <c r="J4697" s="4">
        <f>Table1[[#This Row],[Basic Salary]]+Table1[[#This Row],[Bonus]]</f>
        <v>46963</v>
      </c>
      <c r="K4697">
        <v>60</v>
      </c>
      <c r="L4697">
        <v>100</v>
      </c>
      <c r="M4697" t="s">
        <v>31</v>
      </c>
      <c r="N4697">
        <v>115</v>
      </c>
    </row>
    <row r="4698" spans="1:14" x14ac:dyDescent="0.35">
      <c r="A4698" t="s">
        <v>1414</v>
      </c>
      <c r="B4698" t="s">
        <v>129</v>
      </c>
      <c r="C4698" t="s">
        <v>21</v>
      </c>
      <c r="D4698" t="s">
        <v>25</v>
      </c>
      <c r="E4698" t="s">
        <v>30</v>
      </c>
      <c r="F4698" s="2">
        <v>43466</v>
      </c>
      <c r="G4698" s="2">
        <v>36054</v>
      </c>
      <c r="H4698" s="4">
        <v>27296</v>
      </c>
      <c r="I4698" s="4">
        <v>19639</v>
      </c>
      <c r="J4698" s="4">
        <f>Table1[[#This Row],[Basic Salary]]+Table1[[#This Row],[Bonus]]</f>
        <v>46935</v>
      </c>
      <c r="K4698">
        <v>80</v>
      </c>
      <c r="L4698">
        <v>59</v>
      </c>
      <c r="M4698" t="s">
        <v>18</v>
      </c>
      <c r="N4698">
        <v>102</v>
      </c>
    </row>
    <row r="4699" spans="1:14" x14ac:dyDescent="0.35">
      <c r="A4699" t="s">
        <v>4989</v>
      </c>
      <c r="B4699" t="s">
        <v>60</v>
      </c>
      <c r="C4699" t="s">
        <v>21</v>
      </c>
      <c r="D4699" t="s">
        <v>81</v>
      </c>
      <c r="E4699" t="s">
        <v>26</v>
      </c>
      <c r="F4699" s="2">
        <v>42684</v>
      </c>
      <c r="G4699" s="2">
        <v>38260</v>
      </c>
      <c r="H4699" s="4">
        <v>25850</v>
      </c>
      <c r="I4699" s="4">
        <v>21083</v>
      </c>
      <c r="J4699" s="4">
        <f>Table1[[#This Row],[Basic Salary]]+Table1[[#This Row],[Bonus]]</f>
        <v>46933</v>
      </c>
      <c r="K4699">
        <v>72</v>
      </c>
      <c r="L4699">
        <v>96</v>
      </c>
      <c r="M4699" t="s">
        <v>37</v>
      </c>
      <c r="N4699">
        <v>112</v>
      </c>
    </row>
    <row r="4700" spans="1:14" x14ac:dyDescent="0.35">
      <c r="A4700" t="s">
        <v>1530</v>
      </c>
      <c r="B4700" t="s">
        <v>42</v>
      </c>
      <c r="C4700" t="s">
        <v>21</v>
      </c>
      <c r="D4700" t="s">
        <v>81</v>
      </c>
      <c r="E4700" t="s">
        <v>65</v>
      </c>
      <c r="F4700" s="2">
        <v>43138</v>
      </c>
      <c r="G4700" s="2">
        <v>36528</v>
      </c>
      <c r="H4700" s="4">
        <v>31265</v>
      </c>
      <c r="I4700" s="4">
        <v>15633</v>
      </c>
      <c r="J4700" s="4">
        <f>Table1[[#This Row],[Basic Salary]]+Table1[[#This Row],[Bonus]]</f>
        <v>46898</v>
      </c>
      <c r="K4700">
        <v>89</v>
      </c>
      <c r="L4700">
        <v>84</v>
      </c>
      <c r="M4700" t="s">
        <v>18</v>
      </c>
      <c r="N4700">
        <v>109</v>
      </c>
    </row>
    <row r="4701" spans="1:14" x14ac:dyDescent="0.35">
      <c r="A4701" t="s">
        <v>3132</v>
      </c>
      <c r="B4701" t="s">
        <v>48</v>
      </c>
      <c r="C4701" t="s">
        <v>15</v>
      </c>
      <c r="D4701" t="s">
        <v>81</v>
      </c>
      <c r="E4701" t="s">
        <v>26</v>
      </c>
      <c r="F4701" s="2">
        <v>43230</v>
      </c>
      <c r="G4701" s="2">
        <v>34176</v>
      </c>
      <c r="H4701" s="4">
        <v>41803</v>
      </c>
      <c r="I4701" s="4">
        <v>5087</v>
      </c>
      <c r="J4701" s="4">
        <f>Table1[[#This Row],[Basic Salary]]+Table1[[#This Row],[Bonus]]</f>
        <v>46890</v>
      </c>
      <c r="K4701">
        <v>72</v>
      </c>
      <c r="L4701">
        <v>60</v>
      </c>
      <c r="M4701" t="s">
        <v>23</v>
      </c>
      <c r="N4701">
        <v>109</v>
      </c>
    </row>
    <row r="4702" spans="1:14" x14ac:dyDescent="0.35">
      <c r="A4702" t="s">
        <v>4336</v>
      </c>
      <c r="B4702" t="s">
        <v>50</v>
      </c>
      <c r="C4702" t="s">
        <v>15</v>
      </c>
      <c r="D4702" t="s">
        <v>16</v>
      </c>
      <c r="E4702" t="s">
        <v>65</v>
      </c>
      <c r="F4702" s="2">
        <v>43358</v>
      </c>
      <c r="G4702" s="2">
        <v>32700</v>
      </c>
      <c r="H4702" s="4">
        <v>37388</v>
      </c>
      <c r="I4702" s="4">
        <v>9476</v>
      </c>
      <c r="J4702" s="4">
        <f>Table1[[#This Row],[Basic Salary]]+Table1[[#This Row],[Bonus]]</f>
        <v>46864</v>
      </c>
      <c r="K4702">
        <v>97</v>
      </c>
      <c r="L4702">
        <v>91</v>
      </c>
      <c r="M4702" t="s">
        <v>37</v>
      </c>
      <c r="N4702">
        <v>114</v>
      </c>
    </row>
    <row r="4703" spans="1:14" x14ac:dyDescent="0.35">
      <c r="A4703" t="s">
        <v>3273</v>
      </c>
      <c r="B4703" t="s">
        <v>87</v>
      </c>
      <c r="C4703" t="s">
        <v>21</v>
      </c>
      <c r="D4703" t="s">
        <v>25</v>
      </c>
      <c r="E4703" t="s">
        <v>26</v>
      </c>
      <c r="F4703" s="2">
        <v>44935</v>
      </c>
      <c r="G4703" s="2">
        <v>30016</v>
      </c>
      <c r="H4703" s="4">
        <v>29326</v>
      </c>
      <c r="I4703" s="4">
        <v>17535</v>
      </c>
      <c r="J4703" s="4">
        <f>Table1[[#This Row],[Basic Salary]]+Table1[[#This Row],[Bonus]]</f>
        <v>46861</v>
      </c>
      <c r="K4703">
        <v>76</v>
      </c>
      <c r="L4703">
        <v>56</v>
      </c>
      <c r="M4703" t="s">
        <v>23</v>
      </c>
      <c r="N4703">
        <v>118</v>
      </c>
    </row>
    <row r="4704" spans="1:14" x14ac:dyDescent="0.35">
      <c r="A4704" t="s">
        <v>3249</v>
      </c>
      <c r="B4704" t="s">
        <v>60</v>
      </c>
      <c r="C4704" t="s">
        <v>15</v>
      </c>
      <c r="D4704" t="s">
        <v>46</v>
      </c>
      <c r="E4704" t="s">
        <v>17</v>
      </c>
      <c r="F4704" s="2">
        <v>44896</v>
      </c>
      <c r="G4704" s="2">
        <v>34876</v>
      </c>
      <c r="H4704" s="4">
        <v>41006</v>
      </c>
      <c r="I4704" s="4">
        <v>5851</v>
      </c>
      <c r="J4704" s="4">
        <f>Table1[[#This Row],[Basic Salary]]+Table1[[#This Row],[Bonus]]</f>
        <v>46857</v>
      </c>
      <c r="K4704">
        <v>70</v>
      </c>
      <c r="L4704">
        <v>87</v>
      </c>
      <c r="M4704" t="s">
        <v>53</v>
      </c>
      <c r="N4704">
        <v>110</v>
      </c>
    </row>
    <row r="4705" spans="1:14" x14ac:dyDescent="0.35">
      <c r="A4705" t="s">
        <v>2997</v>
      </c>
      <c r="B4705" t="s">
        <v>95</v>
      </c>
      <c r="C4705" t="s">
        <v>21</v>
      </c>
      <c r="D4705" t="s">
        <v>25</v>
      </c>
      <c r="E4705" t="s">
        <v>22</v>
      </c>
      <c r="F4705" s="2">
        <v>45271</v>
      </c>
      <c r="G4705" s="2">
        <v>41042</v>
      </c>
      <c r="H4705" s="4">
        <v>38181</v>
      </c>
      <c r="I4705" s="4">
        <v>8659</v>
      </c>
      <c r="J4705" s="4">
        <f>Table1[[#This Row],[Basic Salary]]+Table1[[#This Row],[Bonus]]</f>
        <v>46840</v>
      </c>
      <c r="K4705">
        <v>69</v>
      </c>
      <c r="L4705">
        <v>55</v>
      </c>
      <c r="M4705" t="s">
        <v>18</v>
      </c>
      <c r="N4705">
        <v>112</v>
      </c>
    </row>
    <row r="4706" spans="1:14" x14ac:dyDescent="0.35">
      <c r="A4706" t="s">
        <v>930</v>
      </c>
      <c r="B4706" t="s">
        <v>50</v>
      </c>
      <c r="C4706" t="s">
        <v>15</v>
      </c>
      <c r="D4706" t="s">
        <v>81</v>
      </c>
      <c r="E4706" t="s">
        <v>65</v>
      </c>
      <c r="F4706" s="2">
        <v>42753</v>
      </c>
      <c r="G4706" s="2">
        <v>33408</v>
      </c>
      <c r="H4706" s="4">
        <v>36747</v>
      </c>
      <c r="I4706" s="4">
        <v>10053</v>
      </c>
      <c r="J4706" s="4">
        <f>Table1[[#This Row],[Basic Salary]]+Table1[[#This Row],[Bonus]]</f>
        <v>46800</v>
      </c>
      <c r="K4706">
        <v>79</v>
      </c>
      <c r="L4706">
        <v>100</v>
      </c>
      <c r="M4706" t="s">
        <v>27</v>
      </c>
      <c r="N4706">
        <v>106</v>
      </c>
    </row>
    <row r="4707" spans="1:14" x14ac:dyDescent="0.35">
      <c r="A4707" t="s">
        <v>4702</v>
      </c>
      <c r="B4707" t="s">
        <v>50</v>
      </c>
      <c r="C4707" t="s">
        <v>15</v>
      </c>
      <c r="D4707" t="s">
        <v>46</v>
      </c>
      <c r="E4707" t="s">
        <v>65</v>
      </c>
      <c r="F4707" s="2">
        <v>42863</v>
      </c>
      <c r="G4707" s="2">
        <v>33176</v>
      </c>
      <c r="H4707" s="4">
        <v>35657</v>
      </c>
      <c r="I4707" s="4">
        <v>11074</v>
      </c>
      <c r="J4707" s="4">
        <f>Table1[[#This Row],[Basic Salary]]+Table1[[#This Row],[Bonus]]</f>
        <v>46731</v>
      </c>
      <c r="K4707">
        <v>81</v>
      </c>
      <c r="L4707">
        <v>64</v>
      </c>
      <c r="M4707" t="s">
        <v>27</v>
      </c>
      <c r="N4707">
        <v>116</v>
      </c>
    </row>
    <row r="4708" spans="1:14" x14ac:dyDescent="0.35">
      <c r="A4708" t="s">
        <v>445</v>
      </c>
      <c r="B4708" t="s">
        <v>14</v>
      </c>
      <c r="C4708" t="s">
        <v>21</v>
      </c>
      <c r="D4708" t="s">
        <v>43</v>
      </c>
      <c r="E4708" t="s">
        <v>22</v>
      </c>
      <c r="F4708" s="2">
        <v>45546</v>
      </c>
      <c r="G4708" s="2">
        <v>40398</v>
      </c>
      <c r="H4708" s="4">
        <v>26166</v>
      </c>
      <c r="I4708" s="4">
        <v>20535</v>
      </c>
      <c r="J4708" s="4">
        <f>Table1[[#This Row],[Basic Salary]]+Table1[[#This Row],[Bonus]]</f>
        <v>46701</v>
      </c>
      <c r="K4708">
        <v>68</v>
      </c>
      <c r="L4708">
        <v>81</v>
      </c>
      <c r="M4708" t="s">
        <v>37</v>
      </c>
      <c r="N4708">
        <v>120</v>
      </c>
    </row>
    <row r="4709" spans="1:14" x14ac:dyDescent="0.35">
      <c r="A4709" t="s">
        <v>2222</v>
      </c>
      <c r="B4709" t="s">
        <v>20</v>
      </c>
      <c r="C4709" t="s">
        <v>21</v>
      </c>
      <c r="D4709" t="s">
        <v>16</v>
      </c>
      <c r="E4709" t="s">
        <v>65</v>
      </c>
      <c r="F4709" s="2">
        <v>44990</v>
      </c>
      <c r="G4709" s="2">
        <v>40061</v>
      </c>
      <c r="H4709" s="4">
        <v>36770</v>
      </c>
      <c r="I4709" s="4">
        <v>9904</v>
      </c>
      <c r="J4709" s="4">
        <f>Table1[[#This Row],[Basic Salary]]+Table1[[#This Row],[Bonus]]</f>
        <v>46674</v>
      </c>
      <c r="K4709">
        <v>79</v>
      </c>
      <c r="L4709">
        <v>44</v>
      </c>
      <c r="M4709" t="s">
        <v>37</v>
      </c>
      <c r="N4709">
        <v>119</v>
      </c>
    </row>
    <row r="4710" spans="1:14" x14ac:dyDescent="0.35">
      <c r="A4710" t="s">
        <v>657</v>
      </c>
      <c r="B4710" t="s">
        <v>71</v>
      </c>
      <c r="C4710" t="s">
        <v>15</v>
      </c>
      <c r="D4710" t="s">
        <v>25</v>
      </c>
      <c r="E4710" t="s">
        <v>22</v>
      </c>
      <c r="F4710" s="2">
        <v>44555</v>
      </c>
      <c r="G4710" s="2">
        <v>33367</v>
      </c>
      <c r="H4710" s="4">
        <v>26600</v>
      </c>
      <c r="I4710" s="4">
        <v>20028</v>
      </c>
      <c r="J4710" s="4">
        <f>Table1[[#This Row],[Basic Salary]]+Table1[[#This Row],[Bonus]]</f>
        <v>46628</v>
      </c>
      <c r="K4710">
        <v>91</v>
      </c>
      <c r="L4710">
        <v>94</v>
      </c>
      <c r="M4710" t="s">
        <v>27</v>
      </c>
      <c r="N4710">
        <v>118</v>
      </c>
    </row>
    <row r="4711" spans="1:14" x14ac:dyDescent="0.35">
      <c r="A4711" t="s">
        <v>4458</v>
      </c>
      <c r="B4711" t="s">
        <v>48</v>
      </c>
      <c r="C4711" t="s">
        <v>21</v>
      </c>
      <c r="D4711" t="s">
        <v>25</v>
      </c>
      <c r="E4711" t="s">
        <v>26</v>
      </c>
      <c r="F4711" s="2">
        <v>42456</v>
      </c>
      <c r="G4711" s="2">
        <v>34386</v>
      </c>
      <c r="H4711" s="4">
        <v>40616</v>
      </c>
      <c r="I4711" s="4">
        <v>5988</v>
      </c>
      <c r="J4711" s="4">
        <f>Table1[[#This Row],[Basic Salary]]+Table1[[#This Row],[Bonus]]</f>
        <v>46604</v>
      </c>
      <c r="K4711">
        <v>88</v>
      </c>
      <c r="L4711">
        <v>40</v>
      </c>
      <c r="M4711" t="s">
        <v>18</v>
      </c>
      <c r="N4711">
        <v>112</v>
      </c>
    </row>
    <row r="4712" spans="1:14" x14ac:dyDescent="0.35">
      <c r="A4712" t="s">
        <v>2485</v>
      </c>
      <c r="B4712" t="s">
        <v>29</v>
      </c>
      <c r="C4712" t="s">
        <v>21</v>
      </c>
      <c r="D4712" t="s">
        <v>46</v>
      </c>
      <c r="E4712" t="s">
        <v>26</v>
      </c>
      <c r="F4712" s="2">
        <v>43924</v>
      </c>
      <c r="G4712" s="2">
        <v>31536</v>
      </c>
      <c r="H4712" s="4">
        <v>29807</v>
      </c>
      <c r="I4712" s="4">
        <v>16734</v>
      </c>
      <c r="J4712" s="4">
        <f>Table1[[#This Row],[Basic Salary]]+Table1[[#This Row],[Bonus]]</f>
        <v>46541</v>
      </c>
      <c r="K4712">
        <v>64</v>
      </c>
      <c r="L4712">
        <v>68</v>
      </c>
      <c r="M4712" t="s">
        <v>53</v>
      </c>
      <c r="N4712">
        <v>101</v>
      </c>
    </row>
    <row r="4713" spans="1:14" x14ac:dyDescent="0.35">
      <c r="A4713" t="s">
        <v>580</v>
      </c>
      <c r="B4713" t="s">
        <v>71</v>
      </c>
      <c r="C4713" t="s">
        <v>15</v>
      </c>
      <c r="D4713" t="s">
        <v>16</v>
      </c>
      <c r="E4713" t="s">
        <v>26</v>
      </c>
      <c r="F4713" s="2">
        <v>44251</v>
      </c>
      <c r="G4713" s="2">
        <v>30102</v>
      </c>
      <c r="H4713" s="4">
        <v>28455</v>
      </c>
      <c r="I4713" s="4">
        <v>18009</v>
      </c>
      <c r="J4713" s="4">
        <f>Table1[[#This Row],[Basic Salary]]+Table1[[#This Row],[Bonus]]</f>
        <v>46464</v>
      </c>
      <c r="K4713">
        <v>93</v>
      </c>
      <c r="L4713">
        <v>88</v>
      </c>
      <c r="M4713" t="s">
        <v>53</v>
      </c>
      <c r="N4713">
        <v>104</v>
      </c>
    </row>
    <row r="4714" spans="1:14" x14ac:dyDescent="0.35">
      <c r="A4714" t="s">
        <v>3852</v>
      </c>
      <c r="B4714" t="s">
        <v>57</v>
      </c>
      <c r="C4714" t="s">
        <v>21</v>
      </c>
      <c r="D4714" t="s">
        <v>33</v>
      </c>
      <c r="E4714" t="s">
        <v>17</v>
      </c>
      <c r="F4714" s="2">
        <v>42105</v>
      </c>
      <c r="G4714" s="2">
        <v>30662</v>
      </c>
      <c r="H4714" s="4">
        <v>29379</v>
      </c>
      <c r="I4714" s="4">
        <v>17076</v>
      </c>
      <c r="J4714" s="4">
        <f>Table1[[#This Row],[Basic Salary]]+Table1[[#This Row],[Bonus]]</f>
        <v>46455</v>
      </c>
      <c r="K4714">
        <v>83</v>
      </c>
      <c r="L4714">
        <v>90</v>
      </c>
      <c r="M4714" t="s">
        <v>34</v>
      </c>
      <c r="N4714">
        <v>118</v>
      </c>
    </row>
    <row r="4715" spans="1:14" x14ac:dyDescent="0.35">
      <c r="A4715" t="s">
        <v>3739</v>
      </c>
      <c r="B4715" t="s">
        <v>60</v>
      </c>
      <c r="C4715" t="s">
        <v>15</v>
      </c>
      <c r="D4715" t="s">
        <v>33</v>
      </c>
      <c r="E4715" t="s">
        <v>30</v>
      </c>
      <c r="F4715" s="2">
        <v>42189</v>
      </c>
      <c r="G4715" s="2">
        <v>31655</v>
      </c>
      <c r="H4715" s="4">
        <v>37670</v>
      </c>
      <c r="I4715" s="4">
        <v>8760</v>
      </c>
      <c r="J4715" s="4">
        <f>Table1[[#This Row],[Basic Salary]]+Table1[[#This Row],[Bonus]]</f>
        <v>46430</v>
      </c>
      <c r="K4715">
        <v>87</v>
      </c>
      <c r="L4715">
        <v>99</v>
      </c>
      <c r="M4715" t="s">
        <v>23</v>
      </c>
      <c r="N4715">
        <v>105</v>
      </c>
    </row>
    <row r="4716" spans="1:14" x14ac:dyDescent="0.35">
      <c r="A4716" t="s">
        <v>4198</v>
      </c>
      <c r="B4716" t="s">
        <v>129</v>
      </c>
      <c r="C4716" t="s">
        <v>21</v>
      </c>
      <c r="D4716" t="s">
        <v>40</v>
      </c>
      <c r="E4716" t="s">
        <v>30</v>
      </c>
      <c r="F4716" s="2">
        <v>44707</v>
      </c>
      <c r="G4716" s="2">
        <v>34039</v>
      </c>
      <c r="H4716" s="4">
        <v>30287</v>
      </c>
      <c r="I4716" s="4">
        <v>16132</v>
      </c>
      <c r="J4716" s="4">
        <f>Table1[[#This Row],[Basic Salary]]+Table1[[#This Row],[Bonus]]</f>
        <v>46419</v>
      </c>
      <c r="K4716">
        <v>92</v>
      </c>
      <c r="L4716">
        <v>54</v>
      </c>
      <c r="M4716" t="s">
        <v>31</v>
      </c>
      <c r="N4716">
        <v>111</v>
      </c>
    </row>
    <row r="4717" spans="1:14" x14ac:dyDescent="0.35">
      <c r="A4717" t="s">
        <v>3233</v>
      </c>
      <c r="B4717" t="s">
        <v>77</v>
      </c>
      <c r="C4717" t="s">
        <v>15</v>
      </c>
      <c r="D4717" t="s">
        <v>81</v>
      </c>
      <c r="E4717" t="s">
        <v>30</v>
      </c>
      <c r="F4717" s="2">
        <v>45997</v>
      </c>
      <c r="G4717" s="2">
        <v>30198</v>
      </c>
      <c r="H4717" s="4">
        <v>37772</v>
      </c>
      <c r="I4717" s="4">
        <v>8646</v>
      </c>
      <c r="J4717" s="4">
        <f>Table1[[#This Row],[Basic Salary]]+Table1[[#This Row],[Bonus]]</f>
        <v>46418</v>
      </c>
      <c r="K4717">
        <v>71</v>
      </c>
      <c r="L4717">
        <v>68</v>
      </c>
      <c r="M4717" t="s">
        <v>37</v>
      </c>
      <c r="N4717">
        <v>118</v>
      </c>
    </row>
    <row r="4718" spans="1:14" x14ac:dyDescent="0.35">
      <c r="A4718" t="s">
        <v>3736</v>
      </c>
      <c r="B4718" t="s">
        <v>45</v>
      </c>
      <c r="C4718" t="s">
        <v>15</v>
      </c>
      <c r="D4718" t="s">
        <v>25</v>
      </c>
      <c r="E4718" t="s">
        <v>17</v>
      </c>
      <c r="F4718" s="2">
        <v>44945</v>
      </c>
      <c r="G4718" s="2">
        <v>40871</v>
      </c>
      <c r="H4718" s="4">
        <v>41197</v>
      </c>
      <c r="I4718" s="4">
        <v>5217</v>
      </c>
      <c r="J4718" s="4">
        <f>Table1[[#This Row],[Basic Salary]]+Table1[[#This Row],[Bonus]]</f>
        <v>46414</v>
      </c>
      <c r="K4718">
        <v>98</v>
      </c>
      <c r="L4718">
        <v>45</v>
      </c>
      <c r="M4718" t="s">
        <v>37</v>
      </c>
      <c r="N4718">
        <v>119</v>
      </c>
    </row>
    <row r="4719" spans="1:14" x14ac:dyDescent="0.35">
      <c r="A4719" t="s">
        <v>1207</v>
      </c>
      <c r="B4719" t="s">
        <v>42</v>
      </c>
      <c r="C4719" t="s">
        <v>21</v>
      </c>
      <c r="D4719" t="s">
        <v>81</v>
      </c>
      <c r="E4719" t="s">
        <v>65</v>
      </c>
      <c r="F4719" s="2">
        <v>45197</v>
      </c>
      <c r="G4719" s="2">
        <v>34372</v>
      </c>
      <c r="H4719" s="4">
        <v>41030</v>
      </c>
      <c r="I4719" s="4">
        <v>5315</v>
      </c>
      <c r="J4719" s="4">
        <f>Table1[[#This Row],[Basic Salary]]+Table1[[#This Row],[Bonus]]</f>
        <v>46345</v>
      </c>
      <c r="K4719">
        <v>80</v>
      </c>
      <c r="L4719">
        <v>84</v>
      </c>
      <c r="M4719" t="s">
        <v>53</v>
      </c>
      <c r="N4719">
        <v>111</v>
      </c>
    </row>
    <row r="4720" spans="1:14" x14ac:dyDescent="0.35">
      <c r="A4720" t="s">
        <v>4908</v>
      </c>
      <c r="B4720" t="s">
        <v>14</v>
      </c>
      <c r="C4720" t="s">
        <v>21</v>
      </c>
      <c r="D4720" t="s">
        <v>81</v>
      </c>
      <c r="E4720" t="s">
        <v>51</v>
      </c>
      <c r="F4720" s="2">
        <v>45822</v>
      </c>
      <c r="G4720" s="2">
        <v>32289</v>
      </c>
      <c r="H4720" s="4">
        <v>32777</v>
      </c>
      <c r="I4720" s="4">
        <v>13530</v>
      </c>
      <c r="J4720" s="4">
        <f>Table1[[#This Row],[Basic Salary]]+Table1[[#This Row],[Bonus]]</f>
        <v>46307</v>
      </c>
      <c r="K4720">
        <v>64</v>
      </c>
      <c r="L4720">
        <v>83</v>
      </c>
      <c r="M4720" t="s">
        <v>31</v>
      </c>
      <c r="N4720">
        <v>111</v>
      </c>
    </row>
    <row r="4721" spans="1:14" x14ac:dyDescent="0.35">
      <c r="A4721" t="s">
        <v>2577</v>
      </c>
      <c r="B4721" t="s">
        <v>60</v>
      </c>
      <c r="C4721" t="s">
        <v>15</v>
      </c>
      <c r="D4721" t="s">
        <v>25</v>
      </c>
      <c r="E4721" t="s">
        <v>22</v>
      </c>
      <c r="F4721" s="2">
        <v>44849</v>
      </c>
      <c r="G4721" s="2">
        <v>36682</v>
      </c>
      <c r="H4721" s="4">
        <v>32691</v>
      </c>
      <c r="I4721" s="4">
        <v>13597</v>
      </c>
      <c r="J4721" s="4">
        <f>Table1[[#This Row],[Basic Salary]]+Table1[[#This Row],[Bonus]]</f>
        <v>46288</v>
      </c>
      <c r="K4721">
        <v>95</v>
      </c>
      <c r="L4721">
        <v>67</v>
      </c>
      <c r="M4721" t="s">
        <v>34</v>
      </c>
      <c r="N4721">
        <v>103</v>
      </c>
    </row>
    <row r="4722" spans="1:14" x14ac:dyDescent="0.35">
      <c r="A4722" t="s">
        <v>3910</v>
      </c>
      <c r="B4722" t="s">
        <v>20</v>
      </c>
      <c r="C4722" t="s">
        <v>15</v>
      </c>
      <c r="D4722" t="s">
        <v>43</v>
      </c>
      <c r="E4722" t="s">
        <v>26</v>
      </c>
      <c r="F4722" s="2">
        <v>44104</v>
      </c>
      <c r="G4722" s="2">
        <v>29548</v>
      </c>
      <c r="H4722" s="4">
        <v>40406</v>
      </c>
      <c r="I4722" s="4">
        <v>5864</v>
      </c>
      <c r="J4722" s="4">
        <f>Table1[[#This Row],[Basic Salary]]+Table1[[#This Row],[Bonus]]</f>
        <v>46270</v>
      </c>
      <c r="K4722">
        <v>98</v>
      </c>
      <c r="L4722">
        <v>96</v>
      </c>
      <c r="M4722" t="s">
        <v>34</v>
      </c>
      <c r="N4722">
        <v>108</v>
      </c>
    </row>
    <row r="4723" spans="1:14" x14ac:dyDescent="0.35">
      <c r="A4723" t="s">
        <v>2099</v>
      </c>
      <c r="B4723" t="s">
        <v>42</v>
      </c>
      <c r="C4723" t="s">
        <v>21</v>
      </c>
      <c r="D4723" t="s">
        <v>46</v>
      </c>
      <c r="E4723" t="s">
        <v>51</v>
      </c>
      <c r="F4723" s="2">
        <v>42302</v>
      </c>
      <c r="G4723" s="2">
        <v>35186</v>
      </c>
      <c r="H4723" s="4">
        <v>29015</v>
      </c>
      <c r="I4723" s="4">
        <v>17156</v>
      </c>
      <c r="J4723" s="4">
        <f>Table1[[#This Row],[Basic Salary]]+Table1[[#This Row],[Bonus]]</f>
        <v>46171</v>
      </c>
      <c r="K4723">
        <v>97</v>
      </c>
      <c r="L4723">
        <v>67</v>
      </c>
      <c r="M4723" t="s">
        <v>37</v>
      </c>
      <c r="N4723">
        <v>112</v>
      </c>
    </row>
    <row r="4724" spans="1:14" x14ac:dyDescent="0.35">
      <c r="A4724" t="s">
        <v>3882</v>
      </c>
      <c r="B4724" t="s">
        <v>85</v>
      </c>
      <c r="C4724" t="s">
        <v>15</v>
      </c>
      <c r="D4724" t="s">
        <v>81</v>
      </c>
      <c r="E4724" t="s">
        <v>51</v>
      </c>
      <c r="F4724" s="2">
        <v>45370</v>
      </c>
      <c r="G4724" s="2">
        <v>32395</v>
      </c>
      <c r="H4724" s="4">
        <v>30865</v>
      </c>
      <c r="I4724" s="4">
        <v>15227</v>
      </c>
      <c r="J4724" s="4">
        <f>Table1[[#This Row],[Basic Salary]]+Table1[[#This Row],[Bonus]]</f>
        <v>46092</v>
      </c>
      <c r="K4724">
        <v>60</v>
      </c>
      <c r="L4724">
        <v>80</v>
      </c>
      <c r="M4724" t="s">
        <v>27</v>
      </c>
      <c r="N4724">
        <v>116</v>
      </c>
    </row>
    <row r="4725" spans="1:14" x14ac:dyDescent="0.35">
      <c r="A4725" t="s">
        <v>3343</v>
      </c>
      <c r="B4725" t="s">
        <v>75</v>
      </c>
      <c r="C4725" t="s">
        <v>21</v>
      </c>
      <c r="D4725" t="s">
        <v>16</v>
      </c>
      <c r="E4725" t="s">
        <v>51</v>
      </c>
      <c r="F4725" s="2">
        <v>43387</v>
      </c>
      <c r="G4725" s="2">
        <v>37272</v>
      </c>
      <c r="H4725" s="4">
        <v>38235</v>
      </c>
      <c r="I4725" s="4">
        <v>7752</v>
      </c>
      <c r="J4725" s="4">
        <f>Table1[[#This Row],[Basic Salary]]+Table1[[#This Row],[Bonus]]</f>
        <v>45987</v>
      </c>
      <c r="K4725">
        <v>87</v>
      </c>
      <c r="L4725">
        <v>59</v>
      </c>
      <c r="M4725" t="s">
        <v>31</v>
      </c>
      <c r="N4725">
        <v>114</v>
      </c>
    </row>
    <row r="4726" spans="1:14" x14ac:dyDescent="0.35">
      <c r="A4726" t="s">
        <v>1012</v>
      </c>
      <c r="B4726" t="s">
        <v>20</v>
      </c>
      <c r="C4726" t="s">
        <v>21</v>
      </c>
      <c r="D4726" t="s">
        <v>33</v>
      </c>
      <c r="E4726" t="s">
        <v>51</v>
      </c>
      <c r="F4726" s="2">
        <v>43516</v>
      </c>
      <c r="G4726" s="2">
        <v>29940</v>
      </c>
      <c r="H4726" s="4">
        <v>33825</v>
      </c>
      <c r="I4726" s="4">
        <v>12161</v>
      </c>
      <c r="J4726" s="4">
        <f>Table1[[#This Row],[Basic Salary]]+Table1[[#This Row],[Bonus]]</f>
        <v>45986</v>
      </c>
      <c r="K4726">
        <v>86</v>
      </c>
      <c r="L4726">
        <v>59</v>
      </c>
      <c r="M4726" t="s">
        <v>34</v>
      </c>
      <c r="N4726">
        <v>120</v>
      </c>
    </row>
    <row r="4727" spans="1:14" x14ac:dyDescent="0.35">
      <c r="A4727" t="s">
        <v>2530</v>
      </c>
      <c r="B4727" t="s">
        <v>87</v>
      </c>
      <c r="C4727" t="s">
        <v>21</v>
      </c>
      <c r="D4727" t="s">
        <v>16</v>
      </c>
      <c r="E4727" t="s">
        <v>65</v>
      </c>
      <c r="F4727" s="2">
        <v>42685</v>
      </c>
      <c r="G4727" s="2">
        <v>40774</v>
      </c>
      <c r="H4727" s="4">
        <v>38879</v>
      </c>
      <c r="I4727" s="4">
        <v>7057</v>
      </c>
      <c r="J4727" s="4">
        <f>Table1[[#This Row],[Basic Salary]]+Table1[[#This Row],[Bonus]]</f>
        <v>45936</v>
      </c>
      <c r="K4727">
        <v>82</v>
      </c>
      <c r="L4727">
        <v>84</v>
      </c>
      <c r="M4727" t="s">
        <v>37</v>
      </c>
      <c r="N4727">
        <v>111</v>
      </c>
    </row>
    <row r="4728" spans="1:14" x14ac:dyDescent="0.35">
      <c r="A4728" t="s">
        <v>2262</v>
      </c>
      <c r="B4728" t="s">
        <v>62</v>
      </c>
      <c r="C4728" t="s">
        <v>21</v>
      </c>
      <c r="D4728" t="s">
        <v>33</v>
      </c>
      <c r="E4728" t="s">
        <v>30</v>
      </c>
      <c r="F4728" s="2">
        <v>42867</v>
      </c>
      <c r="G4728" s="2">
        <v>30139</v>
      </c>
      <c r="H4728" s="4">
        <v>35255</v>
      </c>
      <c r="I4728" s="4">
        <v>10670</v>
      </c>
      <c r="J4728" s="4">
        <f>Table1[[#This Row],[Basic Salary]]+Table1[[#This Row],[Bonus]]</f>
        <v>45925</v>
      </c>
      <c r="K4728">
        <v>74</v>
      </c>
      <c r="L4728">
        <v>87</v>
      </c>
      <c r="M4728" t="s">
        <v>23</v>
      </c>
      <c r="N4728">
        <v>118</v>
      </c>
    </row>
    <row r="4729" spans="1:14" x14ac:dyDescent="0.35">
      <c r="A4729" t="s">
        <v>2600</v>
      </c>
      <c r="B4729" t="s">
        <v>62</v>
      </c>
      <c r="C4729" t="s">
        <v>21</v>
      </c>
      <c r="D4729" t="s">
        <v>43</v>
      </c>
      <c r="E4729" t="s">
        <v>26</v>
      </c>
      <c r="F4729" s="2">
        <v>43664</v>
      </c>
      <c r="G4729" s="2">
        <v>40758</v>
      </c>
      <c r="H4729" s="4">
        <v>32706</v>
      </c>
      <c r="I4729" s="4">
        <v>13189</v>
      </c>
      <c r="J4729" s="4">
        <f>Table1[[#This Row],[Basic Salary]]+Table1[[#This Row],[Bonus]]</f>
        <v>45895</v>
      </c>
      <c r="K4729">
        <v>99</v>
      </c>
      <c r="L4729">
        <v>64</v>
      </c>
      <c r="M4729" t="s">
        <v>18</v>
      </c>
      <c r="N4729">
        <v>115</v>
      </c>
    </row>
    <row r="4730" spans="1:14" x14ac:dyDescent="0.35">
      <c r="A4730" t="s">
        <v>2867</v>
      </c>
      <c r="B4730" t="s">
        <v>129</v>
      </c>
      <c r="C4730" t="s">
        <v>15</v>
      </c>
      <c r="D4730" t="s">
        <v>81</v>
      </c>
      <c r="E4730" t="s">
        <v>65</v>
      </c>
      <c r="F4730" s="2">
        <v>43516</v>
      </c>
      <c r="G4730" s="2">
        <v>36629</v>
      </c>
      <c r="H4730" s="4">
        <v>33052</v>
      </c>
      <c r="I4730" s="4">
        <v>12836</v>
      </c>
      <c r="J4730" s="4">
        <f>Table1[[#This Row],[Basic Salary]]+Table1[[#This Row],[Bonus]]</f>
        <v>45888</v>
      </c>
      <c r="K4730">
        <v>73</v>
      </c>
      <c r="L4730">
        <v>54</v>
      </c>
      <c r="M4730" t="s">
        <v>18</v>
      </c>
      <c r="N4730">
        <v>105</v>
      </c>
    </row>
    <row r="4731" spans="1:14" x14ac:dyDescent="0.35">
      <c r="A4731" t="s">
        <v>1847</v>
      </c>
      <c r="B4731" t="s">
        <v>20</v>
      </c>
      <c r="C4731" t="s">
        <v>15</v>
      </c>
      <c r="D4731" t="s">
        <v>25</v>
      </c>
      <c r="E4731" t="s">
        <v>30</v>
      </c>
      <c r="F4731" s="2">
        <v>44058</v>
      </c>
      <c r="G4731" s="2">
        <v>39406</v>
      </c>
      <c r="H4731" s="4">
        <v>30565</v>
      </c>
      <c r="I4731" s="4">
        <v>15292</v>
      </c>
      <c r="J4731" s="4">
        <f>Table1[[#This Row],[Basic Salary]]+Table1[[#This Row],[Bonus]]</f>
        <v>45857</v>
      </c>
      <c r="K4731">
        <v>84</v>
      </c>
      <c r="L4731">
        <v>70</v>
      </c>
      <c r="M4731" t="s">
        <v>53</v>
      </c>
      <c r="N4731">
        <v>117</v>
      </c>
    </row>
    <row r="4732" spans="1:14" x14ac:dyDescent="0.35">
      <c r="A4732" t="s">
        <v>2403</v>
      </c>
      <c r="B4732" t="s">
        <v>77</v>
      </c>
      <c r="C4732" t="s">
        <v>15</v>
      </c>
      <c r="D4732" t="s">
        <v>33</v>
      </c>
      <c r="E4732" t="s">
        <v>26</v>
      </c>
      <c r="F4732" s="2">
        <v>42708</v>
      </c>
      <c r="G4732" s="2">
        <v>31846</v>
      </c>
      <c r="H4732" s="4">
        <v>37258</v>
      </c>
      <c r="I4732" s="4">
        <v>8576</v>
      </c>
      <c r="J4732" s="4">
        <f>Table1[[#This Row],[Basic Salary]]+Table1[[#This Row],[Bonus]]</f>
        <v>45834</v>
      </c>
      <c r="K4732">
        <v>73</v>
      </c>
      <c r="L4732">
        <v>74</v>
      </c>
      <c r="M4732" t="s">
        <v>34</v>
      </c>
      <c r="N4732">
        <v>113</v>
      </c>
    </row>
    <row r="4733" spans="1:14" x14ac:dyDescent="0.35">
      <c r="A4733" t="s">
        <v>2086</v>
      </c>
      <c r="B4733" t="s">
        <v>93</v>
      </c>
      <c r="C4733" t="s">
        <v>15</v>
      </c>
      <c r="D4733" t="s">
        <v>25</v>
      </c>
      <c r="E4733" t="s">
        <v>65</v>
      </c>
      <c r="F4733" s="2">
        <v>42501</v>
      </c>
      <c r="G4733" s="2">
        <v>29954</v>
      </c>
      <c r="H4733" s="4">
        <v>40331</v>
      </c>
      <c r="I4733" s="4">
        <v>5488</v>
      </c>
      <c r="J4733" s="4">
        <f>Table1[[#This Row],[Basic Salary]]+Table1[[#This Row],[Bonus]]</f>
        <v>45819</v>
      </c>
      <c r="K4733">
        <v>71</v>
      </c>
      <c r="L4733">
        <v>54</v>
      </c>
      <c r="M4733" t="s">
        <v>37</v>
      </c>
      <c r="N4733">
        <v>101</v>
      </c>
    </row>
    <row r="4734" spans="1:14" x14ac:dyDescent="0.35">
      <c r="A4734" t="s">
        <v>4271</v>
      </c>
      <c r="B4734" t="s">
        <v>29</v>
      </c>
      <c r="C4734" t="s">
        <v>15</v>
      </c>
      <c r="D4734" t="s">
        <v>81</v>
      </c>
      <c r="E4734" t="s">
        <v>17</v>
      </c>
      <c r="F4734" s="2">
        <v>44961</v>
      </c>
      <c r="G4734" s="2">
        <v>31040</v>
      </c>
      <c r="H4734" s="4">
        <v>39139</v>
      </c>
      <c r="I4734" s="4">
        <v>6655</v>
      </c>
      <c r="J4734" s="4">
        <f>Table1[[#This Row],[Basic Salary]]+Table1[[#This Row],[Bonus]]</f>
        <v>45794</v>
      </c>
      <c r="K4734">
        <v>68</v>
      </c>
      <c r="L4734">
        <v>64</v>
      </c>
      <c r="M4734" t="s">
        <v>23</v>
      </c>
      <c r="N4734">
        <v>107</v>
      </c>
    </row>
    <row r="4735" spans="1:14" x14ac:dyDescent="0.35">
      <c r="A4735" t="s">
        <v>496</v>
      </c>
      <c r="B4735" t="s">
        <v>85</v>
      </c>
      <c r="C4735" t="s">
        <v>21</v>
      </c>
      <c r="D4735" t="s">
        <v>46</v>
      </c>
      <c r="E4735" t="s">
        <v>22</v>
      </c>
      <c r="F4735" s="2">
        <v>44146</v>
      </c>
      <c r="G4735" s="2">
        <v>30965</v>
      </c>
      <c r="H4735" s="4">
        <v>28312</v>
      </c>
      <c r="I4735" s="4">
        <v>17480</v>
      </c>
      <c r="J4735" s="4">
        <f>Table1[[#This Row],[Basic Salary]]+Table1[[#This Row],[Bonus]]</f>
        <v>45792</v>
      </c>
      <c r="K4735">
        <v>69</v>
      </c>
      <c r="L4735">
        <v>43</v>
      </c>
      <c r="M4735" t="s">
        <v>18</v>
      </c>
      <c r="N4735">
        <v>102</v>
      </c>
    </row>
    <row r="4736" spans="1:14" x14ac:dyDescent="0.35">
      <c r="A4736" t="s">
        <v>139</v>
      </c>
      <c r="B4736" t="s">
        <v>71</v>
      </c>
      <c r="C4736" t="s">
        <v>15</v>
      </c>
      <c r="D4736" t="s">
        <v>33</v>
      </c>
      <c r="E4736" t="s">
        <v>65</v>
      </c>
      <c r="F4736" s="2">
        <v>43088</v>
      </c>
      <c r="G4736" s="2">
        <v>40041</v>
      </c>
      <c r="H4736" s="4">
        <v>35641</v>
      </c>
      <c r="I4736" s="4">
        <v>10146</v>
      </c>
      <c r="J4736" s="4">
        <f>Table1[[#This Row],[Basic Salary]]+Table1[[#This Row],[Bonus]]</f>
        <v>45787</v>
      </c>
      <c r="K4736">
        <v>75</v>
      </c>
      <c r="L4736">
        <v>51</v>
      </c>
      <c r="M4736" t="s">
        <v>23</v>
      </c>
      <c r="N4736">
        <v>103</v>
      </c>
    </row>
    <row r="4737" spans="1:14" x14ac:dyDescent="0.35">
      <c r="A4737" t="s">
        <v>2423</v>
      </c>
      <c r="B4737" t="s">
        <v>129</v>
      </c>
      <c r="C4737" t="s">
        <v>15</v>
      </c>
      <c r="D4737" t="s">
        <v>43</v>
      </c>
      <c r="E4737" t="s">
        <v>51</v>
      </c>
      <c r="F4737" s="2">
        <v>44346</v>
      </c>
      <c r="G4737" s="2">
        <v>38529</v>
      </c>
      <c r="H4737" s="4">
        <v>36794</v>
      </c>
      <c r="I4737" s="4">
        <v>8975</v>
      </c>
      <c r="J4737" s="4">
        <f>Table1[[#This Row],[Basic Salary]]+Table1[[#This Row],[Bonus]]</f>
        <v>45769</v>
      </c>
      <c r="K4737">
        <v>76</v>
      </c>
      <c r="L4737">
        <v>47</v>
      </c>
      <c r="M4737" t="s">
        <v>27</v>
      </c>
      <c r="N4737">
        <v>101</v>
      </c>
    </row>
    <row r="4738" spans="1:14" x14ac:dyDescent="0.35">
      <c r="A4738" t="s">
        <v>1794</v>
      </c>
      <c r="B4738" t="s">
        <v>45</v>
      </c>
      <c r="C4738" t="s">
        <v>21</v>
      </c>
      <c r="D4738" t="s">
        <v>43</v>
      </c>
      <c r="E4738" t="s">
        <v>26</v>
      </c>
      <c r="F4738" s="2">
        <v>43206</v>
      </c>
      <c r="G4738" s="2">
        <v>29858</v>
      </c>
      <c r="H4738" s="4">
        <v>38968</v>
      </c>
      <c r="I4738" s="4">
        <v>6799</v>
      </c>
      <c r="J4738" s="4">
        <f>Table1[[#This Row],[Basic Salary]]+Table1[[#This Row],[Bonus]]</f>
        <v>45767</v>
      </c>
      <c r="K4738">
        <v>79</v>
      </c>
      <c r="L4738">
        <v>82</v>
      </c>
      <c r="M4738" t="s">
        <v>37</v>
      </c>
      <c r="N4738">
        <v>109</v>
      </c>
    </row>
    <row r="4739" spans="1:14" x14ac:dyDescent="0.35">
      <c r="A4739" t="s">
        <v>2920</v>
      </c>
      <c r="B4739" t="s">
        <v>39</v>
      </c>
      <c r="C4739" t="s">
        <v>15</v>
      </c>
      <c r="D4739" t="s">
        <v>40</v>
      </c>
      <c r="E4739" t="s">
        <v>17</v>
      </c>
      <c r="F4739" s="2">
        <v>42426</v>
      </c>
      <c r="G4739" s="2">
        <v>36363</v>
      </c>
      <c r="H4739" s="4">
        <v>37243</v>
      </c>
      <c r="I4739" s="4">
        <v>8496</v>
      </c>
      <c r="J4739" s="4">
        <f>Table1[[#This Row],[Basic Salary]]+Table1[[#This Row],[Bonus]]</f>
        <v>45739</v>
      </c>
      <c r="K4739">
        <v>83</v>
      </c>
      <c r="L4739">
        <v>73</v>
      </c>
      <c r="M4739" t="s">
        <v>27</v>
      </c>
      <c r="N4739">
        <v>114</v>
      </c>
    </row>
    <row r="4740" spans="1:14" x14ac:dyDescent="0.35">
      <c r="A4740" t="s">
        <v>441</v>
      </c>
      <c r="B4740" t="s">
        <v>60</v>
      </c>
      <c r="C4740" t="s">
        <v>15</v>
      </c>
      <c r="D4740" t="s">
        <v>25</v>
      </c>
      <c r="E4740" t="s">
        <v>65</v>
      </c>
      <c r="F4740" s="2">
        <v>45589</v>
      </c>
      <c r="G4740" s="2">
        <v>32509</v>
      </c>
      <c r="H4740" s="4">
        <v>32553</v>
      </c>
      <c r="I4740" s="4">
        <v>13175</v>
      </c>
      <c r="J4740" s="4">
        <f>Table1[[#This Row],[Basic Salary]]+Table1[[#This Row],[Bonus]]</f>
        <v>45728</v>
      </c>
      <c r="K4740">
        <v>62</v>
      </c>
      <c r="L4740">
        <v>69</v>
      </c>
      <c r="M4740" t="s">
        <v>53</v>
      </c>
      <c r="N4740">
        <v>112</v>
      </c>
    </row>
    <row r="4741" spans="1:14" x14ac:dyDescent="0.35">
      <c r="A4741" t="s">
        <v>2163</v>
      </c>
      <c r="B4741" t="s">
        <v>14</v>
      </c>
      <c r="C4741" t="s">
        <v>15</v>
      </c>
      <c r="D4741" t="s">
        <v>25</v>
      </c>
      <c r="E4741" t="s">
        <v>22</v>
      </c>
      <c r="F4741" s="2">
        <v>44602</v>
      </c>
      <c r="G4741" s="2">
        <v>32626</v>
      </c>
      <c r="H4741" s="4">
        <v>31646</v>
      </c>
      <c r="I4741" s="4">
        <v>14076</v>
      </c>
      <c r="J4741" s="4">
        <f>Table1[[#This Row],[Basic Salary]]+Table1[[#This Row],[Bonus]]</f>
        <v>45722</v>
      </c>
      <c r="K4741">
        <v>69</v>
      </c>
      <c r="L4741">
        <v>54</v>
      </c>
      <c r="M4741" t="s">
        <v>34</v>
      </c>
      <c r="N4741">
        <v>105</v>
      </c>
    </row>
    <row r="4742" spans="1:14" x14ac:dyDescent="0.35">
      <c r="A4742" t="s">
        <v>242</v>
      </c>
      <c r="B4742" t="s">
        <v>36</v>
      </c>
      <c r="C4742" t="s">
        <v>21</v>
      </c>
      <c r="D4742" t="s">
        <v>81</v>
      </c>
      <c r="E4742" t="s">
        <v>17</v>
      </c>
      <c r="F4742" s="2">
        <v>43146</v>
      </c>
      <c r="G4742" s="2">
        <v>33310</v>
      </c>
      <c r="H4742" s="4">
        <v>39869</v>
      </c>
      <c r="I4742" s="4">
        <v>5849</v>
      </c>
      <c r="J4742" s="4">
        <f>Table1[[#This Row],[Basic Salary]]+Table1[[#This Row],[Bonus]]</f>
        <v>45718</v>
      </c>
      <c r="K4742">
        <v>71</v>
      </c>
      <c r="L4742">
        <v>71</v>
      </c>
      <c r="M4742" t="s">
        <v>23</v>
      </c>
      <c r="N4742">
        <v>113</v>
      </c>
    </row>
    <row r="4743" spans="1:14" x14ac:dyDescent="0.35">
      <c r="A4743" t="s">
        <v>205</v>
      </c>
      <c r="B4743" t="s">
        <v>77</v>
      </c>
      <c r="C4743" t="s">
        <v>15</v>
      </c>
      <c r="D4743" t="s">
        <v>43</v>
      </c>
      <c r="E4743" t="s">
        <v>65</v>
      </c>
      <c r="F4743" s="2">
        <v>45118</v>
      </c>
      <c r="G4743" s="2">
        <v>39960</v>
      </c>
      <c r="H4743" s="4">
        <v>34876</v>
      </c>
      <c r="I4743" s="4">
        <v>10804</v>
      </c>
      <c r="J4743" s="4">
        <f>Table1[[#This Row],[Basic Salary]]+Table1[[#This Row],[Bonus]]</f>
        <v>45680</v>
      </c>
      <c r="K4743">
        <v>100</v>
      </c>
      <c r="L4743">
        <v>71</v>
      </c>
      <c r="M4743" t="s">
        <v>27</v>
      </c>
      <c r="N4743">
        <v>119</v>
      </c>
    </row>
    <row r="4744" spans="1:14" x14ac:dyDescent="0.35">
      <c r="A4744" t="s">
        <v>2787</v>
      </c>
      <c r="B4744" t="s">
        <v>42</v>
      </c>
      <c r="C4744" t="s">
        <v>21</v>
      </c>
      <c r="D4744" t="s">
        <v>46</v>
      </c>
      <c r="E4744" t="s">
        <v>65</v>
      </c>
      <c r="F4744" s="2">
        <v>42693</v>
      </c>
      <c r="G4744" s="2">
        <v>33944</v>
      </c>
      <c r="H4744" s="4">
        <v>37527</v>
      </c>
      <c r="I4744" s="4">
        <v>8140</v>
      </c>
      <c r="J4744" s="4">
        <f>Table1[[#This Row],[Basic Salary]]+Table1[[#This Row],[Bonus]]</f>
        <v>45667</v>
      </c>
      <c r="K4744">
        <v>78</v>
      </c>
      <c r="L4744">
        <v>90</v>
      </c>
      <c r="M4744" t="s">
        <v>37</v>
      </c>
      <c r="N4744">
        <v>101</v>
      </c>
    </row>
    <row r="4745" spans="1:14" x14ac:dyDescent="0.35">
      <c r="A4745" t="s">
        <v>3477</v>
      </c>
      <c r="B4745" t="s">
        <v>42</v>
      </c>
      <c r="C4745" t="s">
        <v>15</v>
      </c>
      <c r="D4745" t="s">
        <v>33</v>
      </c>
      <c r="E4745" t="s">
        <v>65</v>
      </c>
      <c r="F4745" s="2">
        <v>43961</v>
      </c>
      <c r="G4745" s="2">
        <v>40312</v>
      </c>
      <c r="H4745" s="4">
        <v>26870</v>
      </c>
      <c r="I4745" s="4">
        <v>18712</v>
      </c>
      <c r="J4745" s="4">
        <f>Table1[[#This Row],[Basic Salary]]+Table1[[#This Row],[Bonus]]</f>
        <v>45582</v>
      </c>
      <c r="K4745">
        <v>80</v>
      </c>
      <c r="L4745">
        <v>41</v>
      </c>
      <c r="M4745" t="s">
        <v>27</v>
      </c>
      <c r="N4745">
        <v>113</v>
      </c>
    </row>
    <row r="4746" spans="1:14" x14ac:dyDescent="0.35">
      <c r="A4746" t="s">
        <v>4254</v>
      </c>
      <c r="B4746" t="s">
        <v>29</v>
      </c>
      <c r="C4746" t="s">
        <v>21</v>
      </c>
      <c r="D4746" t="s">
        <v>33</v>
      </c>
      <c r="E4746" t="s">
        <v>17</v>
      </c>
      <c r="F4746" s="2">
        <v>42638</v>
      </c>
      <c r="G4746" s="2">
        <v>34631</v>
      </c>
      <c r="H4746" s="4">
        <v>34967</v>
      </c>
      <c r="I4746" s="4">
        <v>10585</v>
      </c>
      <c r="J4746" s="4">
        <f>Table1[[#This Row],[Basic Salary]]+Table1[[#This Row],[Bonus]]</f>
        <v>45552</v>
      </c>
      <c r="K4746">
        <v>70</v>
      </c>
      <c r="L4746">
        <v>100</v>
      </c>
      <c r="M4746" t="s">
        <v>31</v>
      </c>
      <c r="N4746">
        <v>118</v>
      </c>
    </row>
    <row r="4747" spans="1:14" x14ac:dyDescent="0.35">
      <c r="A4747" t="s">
        <v>978</v>
      </c>
      <c r="B4747" t="s">
        <v>39</v>
      </c>
      <c r="C4747" t="s">
        <v>15</v>
      </c>
      <c r="D4747" t="s">
        <v>46</v>
      </c>
      <c r="E4747" t="s">
        <v>30</v>
      </c>
      <c r="F4747" s="2">
        <v>43047</v>
      </c>
      <c r="G4747" s="2">
        <v>38241</v>
      </c>
      <c r="H4747" s="4">
        <v>36109</v>
      </c>
      <c r="I4747" s="4">
        <v>9401</v>
      </c>
      <c r="J4747" s="4">
        <f>Table1[[#This Row],[Basic Salary]]+Table1[[#This Row],[Bonus]]</f>
        <v>45510</v>
      </c>
      <c r="K4747">
        <v>65</v>
      </c>
      <c r="L4747">
        <v>58</v>
      </c>
      <c r="M4747" t="s">
        <v>27</v>
      </c>
      <c r="N4747">
        <v>117</v>
      </c>
    </row>
    <row r="4748" spans="1:14" x14ac:dyDescent="0.35">
      <c r="A4748" t="s">
        <v>3038</v>
      </c>
      <c r="B4748" t="s">
        <v>39</v>
      </c>
      <c r="C4748" t="s">
        <v>21</v>
      </c>
      <c r="D4748" t="s">
        <v>46</v>
      </c>
      <c r="E4748" t="s">
        <v>26</v>
      </c>
      <c r="F4748" s="2">
        <v>44232</v>
      </c>
      <c r="G4748" s="2">
        <v>32805</v>
      </c>
      <c r="H4748" s="4">
        <v>28310</v>
      </c>
      <c r="I4748" s="4">
        <v>17198</v>
      </c>
      <c r="J4748" s="4">
        <f>Table1[[#This Row],[Basic Salary]]+Table1[[#This Row],[Bonus]]</f>
        <v>45508</v>
      </c>
      <c r="K4748">
        <v>83</v>
      </c>
      <c r="L4748">
        <v>71</v>
      </c>
      <c r="M4748" t="s">
        <v>37</v>
      </c>
      <c r="N4748">
        <v>115</v>
      </c>
    </row>
    <row r="4749" spans="1:14" x14ac:dyDescent="0.35">
      <c r="A4749" t="s">
        <v>4867</v>
      </c>
      <c r="B4749" t="s">
        <v>95</v>
      </c>
      <c r="C4749" t="s">
        <v>21</v>
      </c>
      <c r="D4749" t="s">
        <v>40</v>
      </c>
      <c r="E4749" t="s">
        <v>65</v>
      </c>
      <c r="F4749" s="2">
        <v>43697</v>
      </c>
      <c r="G4749" s="2">
        <v>37469</v>
      </c>
      <c r="H4749" s="4">
        <v>28793</v>
      </c>
      <c r="I4749" s="4">
        <v>16695</v>
      </c>
      <c r="J4749" s="4">
        <f>Table1[[#This Row],[Basic Salary]]+Table1[[#This Row],[Bonus]]</f>
        <v>45488</v>
      </c>
      <c r="K4749">
        <v>73</v>
      </c>
      <c r="L4749">
        <v>71</v>
      </c>
      <c r="M4749" t="s">
        <v>37</v>
      </c>
      <c r="N4749">
        <v>117</v>
      </c>
    </row>
    <row r="4750" spans="1:14" x14ac:dyDescent="0.35">
      <c r="A4750" t="s">
        <v>1809</v>
      </c>
      <c r="B4750" t="s">
        <v>14</v>
      </c>
      <c r="C4750" t="s">
        <v>15</v>
      </c>
      <c r="D4750" t="s">
        <v>33</v>
      </c>
      <c r="E4750" t="s">
        <v>22</v>
      </c>
      <c r="F4750" s="2">
        <v>45404</v>
      </c>
      <c r="G4750" s="2">
        <v>40627</v>
      </c>
      <c r="H4750" s="4">
        <v>26803</v>
      </c>
      <c r="I4750" s="4">
        <v>18544</v>
      </c>
      <c r="J4750" s="4">
        <f>Table1[[#This Row],[Basic Salary]]+Table1[[#This Row],[Bonus]]</f>
        <v>45347</v>
      </c>
      <c r="K4750">
        <v>66</v>
      </c>
      <c r="L4750">
        <v>61</v>
      </c>
      <c r="M4750" t="s">
        <v>37</v>
      </c>
      <c r="N4750">
        <v>115</v>
      </c>
    </row>
    <row r="4751" spans="1:14" x14ac:dyDescent="0.35">
      <c r="A4751" t="s">
        <v>4687</v>
      </c>
      <c r="B4751" t="s">
        <v>71</v>
      </c>
      <c r="C4751" t="s">
        <v>21</v>
      </c>
      <c r="D4751" t="s">
        <v>46</v>
      </c>
      <c r="E4751" t="s">
        <v>30</v>
      </c>
      <c r="F4751" s="2">
        <v>44382</v>
      </c>
      <c r="G4751" s="2">
        <v>34373</v>
      </c>
      <c r="H4751" s="4">
        <v>26251</v>
      </c>
      <c r="I4751" s="4">
        <v>19095</v>
      </c>
      <c r="J4751" s="4">
        <f>Table1[[#This Row],[Basic Salary]]+Table1[[#This Row],[Bonus]]</f>
        <v>45346</v>
      </c>
      <c r="K4751">
        <v>62</v>
      </c>
      <c r="L4751">
        <v>89</v>
      </c>
      <c r="M4751" t="s">
        <v>31</v>
      </c>
      <c r="N4751">
        <v>110</v>
      </c>
    </row>
    <row r="4752" spans="1:14" x14ac:dyDescent="0.35">
      <c r="A4752" t="s">
        <v>1118</v>
      </c>
      <c r="B4752" t="s">
        <v>39</v>
      </c>
      <c r="C4752" t="s">
        <v>21</v>
      </c>
      <c r="D4752" t="s">
        <v>33</v>
      </c>
      <c r="E4752" t="s">
        <v>51</v>
      </c>
      <c r="F4752" s="2">
        <v>45569</v>
      </c>
      <c r="G4752" s="2">
        <v>37633</v>
      </c>
      <c r="H4752" s="4">
        <v>34828</v>
      </c>
      <c r="I4752" s="4">
        <v>10423</v>
      </c>
      <c r="J4752" s="4">
        <f>Table1[[#This Row],[Basic Salary]]+Table1[[#This Row],[Bonus]]</f>
        <v>45251</v>
      </c>
      <c r="K4752">
        <v>88</v>
      </c>
      <c r="L4752">
        <v>88</v>
      </c>
      <c r="M4752" t="s">
        <v>23</v>
      </c>
      <c r="N4752">
        <v>113</v>
      </c>
    </row>
    <row r="4753" spans="1:14" x14ac:dyDescent="0.35">
      <c r="A4753" t="s">
        <v>1908</v>
      </c>
      <c r="B4753" t="s">
        <v>129</v>
      </c>
      <c r="C4753" t="s">
        <v>21</v>
      </c>
      <c r="D4753" t="s">
        <v>43</v>
      </c>
      <c r="E4753" t="s">
        <v>17</v>
      </c>
      <c r="F4753" s="2">
        <v>44190</v>
      </c>
      <c r="G4753" s="2">
        <v>33526</v>
      </c>
      <c r="H4753" s="4">
        <v>33802</v>
      </c>
      <c r="I4753" s="4">
        <v>11398</v>
      </c>
      <c r="J4753" s="4">
        <f>Table1[[#This Row],[Basic Salary]]+Table1[[#This Row],[Bonus]]</f>
        <v>45200</v>
      </c>
      <c r="K4753">
        <v>72</v>
      </c>
      <c r="L4753">
        <v>52</v>
      </c>
      <c r="M4753" t="s">
        <v>27</v>
      </c>
      <c r="N4753">
        <v>108</v>
      </c>
    </row>
    <row r="4754" spans="1:14" x14ac:dyDescent="0.35">
      <c r="A4754" t="s">
        <v>1163</v>
      </c>
      <c r="B4754" t="s">
        <v>20</v>
      </c>
      <c r="C4754" t="s">
        <v>21</v>
      </c>
      <c r="D4754" t="s">
        <v>43</v>
      </c>
      <c r="E4754" t="s">
        <v>30</v>
      </c>
      <c r="F4754" s="2">
        <v>43452</v>
      </c>
      <c r="G4754" s="2">
        <v>30682</v>
      </c>
      <c r="H4754" s="4">
        <v>34323</v>
      </c>
      <c r="I4754" s="4">
        <v>10871</v>
      </c>
      <c r="J4754" s="4">
        <f>Table1[[#This Row],[Basic Salary]]+Table1[[#This Row],[Bonus]]</f>
        <v>45194</v>
      </c>
      <c r="K4754">
        <v>89</v>
      </c>
      <c r="L4754">
        <v>56</v>
      </c>
      <c r="M4754" t="s">
        <v>27</v>
      </c>
      <c r="N4754">
        <v>109</v>
      </c>
    </row>
    <row r="4755" spans="1:14" x14ac:dyDescent="0.35">
      <c r="A4755" t="s">
        <v>4299</v>
      </c>
      <c r="B4755" t="s">
        <v>45</v>
      </c>
      <c r="C4755" t="s">
        <v>15</v>
      </c>
      <c r="D4755" t="s">
        <v>81</v>
      </c>
      <c r="E4755" t="s">
        <v>65</v>
      </c>
      <c r="F4755" s="2">
        <v>44031</v>
      </c>
      <c r="G4755" s="2">
        <v>39493</v>
      </c>
      <c r="H4755" s="4">
        <v>31678</v>
      </c>
      <c r="I4755" s="4">
        <v>13515</v>
      </c>
      <c r="J4755" s="4">
        <f>Table1[[#This Row],[Basic Salary]]+Table1[[#This Row],[Bonus]]</f>
        <v>45193</v>
      </c>
      <c r="K4755">
        <v>73</v>
      </c>
      <c r="L4755">
        <v>64</v>
      </c>
      <c r="M4755" t="s">
        <v>23</v>
      </c>
      <c r="N4755">
        <v>106</v>
      </c>
    </row>
    <row r="4756" spans="1:14" x14ac:dyDescent="0.35">
      <c r="A4756" t="s">
        <v>3890</v>
      </c>
      <c r="B4756" t="s">
        <v>60</v>
      </c>
      <c r="C4756" t="s">
        <v>15</v>
      </c>
      <c r="D4756" t="s">
        <v>81</v>
      </c>
      <c r="E4756" t="s">
        <v>26</v>
      </c>
      <c r="F4756" s="2">
        <v>45924</v>
      </c>
      <c r="G4756" s="2">
        <v>30466</v>
      </c>
      <c r="H4756" s="4">
        <v>34305</v>
      </c>
      <c r="I4756" s="4">
        <v>10827</v>
      </c>
      <c r="J4756" s="4">
        <f>Table1[[#This Row],[Basic Salary]]+Table1[[#This Row],[Bonus]]</f>
        <v>45132</v>
      </c>
      <c r="K4756">
        <v>65</v>
      </c>
      <c r="L4756">
        <v>84</v>
      </c>
      <c r="M4756" t="s">
        <v>23</v>
      </c>
      <c r="N4756">
        <v>103</v>
      </c>
    </row>
    <row r="4757" spans="1:14" x14ac:dyDescent="0.35">
      <c r="A4757" t="s">
        <v>3868</v>
      </c>
      <c r="B4757" t="s">
        <v>50</v>
      </c>
      <c r="C4757" t="s">
        <v>21</v>
      </c>
      <c r="D4757" t="s">
        <v>16</v>
      </c>
      <c r="E4757" t="s">
        <v>26</v>
      </c>
      <c r="F4757" s="2">
        <v>44771</v>
      </c>
      <c r="G4757" s="2">
        <v>40891</v>
      </c>
      <c r="H4757" s="4">
        <v>33430</v>
      </c>
      <c r="I4757" s="4">
        <v>11676</v>
      </c>
      <c r="J4757" s="4">
        <f>Table1[[#This Row],[Basic Salary]]+Table1[[#This Row],[Bonus]]</f>
        <v>45106</v>
      </c>
      <c r="K4757">
        <v>92</v>
      </c>
      <c r="L4757">
        <v>66</v>
      </c>
      <c r="M4757" t="s">
        <v>27</v>
      </c>
      <c r="N4757">
        <v>110</v>
      </c>
    </row>
    <row r="4758" spans="1:14" x14ac:dyDescent="0.35">
      <c r="A4758" t="s">
        <v>3843</v>
      </c>
      <c r="B4758" t="s">
        <v>62</v>
      </c>
      <c r="C4758" t="s">
        <v>21</v>
      </c>
      <c r="D4758" t="s">
        <v>40</v>
      </c>
      <c r="E4758" t="s">
        <v>26</v>
      </c>
      <c r="F4758" s="2">
        <v>43084</v>
      </c>
      <c r="G4758" s="2">
        <v>39445</v>
      </c>
      <c r="H4758" s="4">
        <v>27729</v>
      </c>
      <c r="I4758" s="4">
        <v>17307</v>
      </c>
      <c r="J4758" s="4">
        <f>Table1[[#This Row],[Basic Salary]]+Table1[[#This Row],[Bonus]]</f>
        <v>45036</v>
      </c>
      <c r="K4758">
        <v>79</v>
      </c>
      <c r="L4758">
        <v>47</v>
      </c>
      <c r="M4758" t="s">
        <v>34</v>
      </c>
      <c r="N4758">
        <v>105</v>
      </c>
    </row>
    <row r="4759" spans="1:14" x14ac:dyDescent="0.35">
      <c r="A4759" t="s">
        <v>1295</v>
      </c>
      <c r="B4759" t="s">
        <v>93</v>
      </c>
      <c r="C4759" t="s">
        <v>21</v>
      </c>
      <c r="D4759" t="s">
        <v>46</v>
      </c>
      <c r="E4759" t="s">
        <v>51</v>
      </c>
      <c r="F4759" s="2">
        <v>43577</v>
      </c>
      <c r="G4759" s="2">
        <v>37336</v>
      </c>
      <c r="H4759" s="4">
        <v>27470</v>
      </c>
      <c r="I4759" s="4">
        <v>17536</v>
      </c>
      <c r="J4759" s="4">
        <f>Table1[[#This Row],[Basic Salary]]+Table1[[#This Row],[Bonus]]</f>
        <v>45006</v>
      </c>
      <c r="K4759">
        <v>84</v>
      </c>
      <c r="L4759">
        <v>68</v>
      </c>
      <c r="M4759" t="s">
        <v>53</v>
      </c>
      <c r="N4759">
        <v>108</v>
      </c>
    </row>
    <row r="4760" spans="1:14" x14ac:dyDescent="0.35">
      <c r="A4760" t="s">
        <v>4037</v>
      </c>
      <c r="B4760" t="s">
        <v>42</v>
      </c>
      <c r="C4760" t="s">
        <v>21</v>
      </c>
      <c r="D4760" t="s">
        <v>33</v>
      </c>
      <c r="E4760" t="s">
        <v>65</v>
      </c>
      <c r="F4760" s="2">
        <v>44085</v>
      </c>
      <c r="G4760" s="2">
        <v>37705</v>
      </c>
      <c r="H4760" s="4">
        <v>28966</v>
      </c>
      <c r="I4760" s="4">
        <v>16012</v>
      </c>
      <c r="J4760" s="4">
        <f>Table1[[#This Row],[Basic Salary]]+Table1[[#This Row],[Bonus]]</f>
        <v>44978</v>
      </c>
      <c r="K4760">
        <v>61</v>
      </c>
      <c r="L4760">
        <v>99</v>
      </c>
      <c r="M4760" t="s">
        <v>34</v>
      </c>
      <c r="N4760">
        <v>116</v>
      </c>
    </row>
    <row r="4761" spans="1:14" x14ac:dyDescent="0.35">
      <c r="A4761" t="s">
        <v>4364</v>
      </c>
      <c r="B4761" t="s">
        <v>62</v>
      </c>
      <c r="C4761" t="s">
        <v>21</v>
      </c>
      <c r="D4761" t="s">
        <v>81</v>
      </c>
      <c r="E4761" t="s">
        <v>51</v>
      </c>
      <c r="F4761" s="2">
        <v>45908</v>
      </c>
      <c r="G4761" s="2">
        <v>36238</v>
      </c>
      <c r="H4761" s="4">
        <v>31766</v>
      </c>
      <c r="I4761" s="4">
        <v>13146</v>
      </c>
      <c r="J4761" s="4">
        <f>Table1[[#This Row],[Basic Salary]]+Table1[[#This Row],[Bonus]]</f>
        <v>44912</v>
      </c>
      <c r="K4761">
        <v>100</v>
      </c>
      <c r="L4761">
        <v>59</v>
      </c>
      <c r="M4761" t="s">
        <v>18</v>
      </c>
      <c r="N4761">
        <v>112</v>
      </c>
    </row>
    <row r="4762" spans="1:14" x14ac:dyDescent="0.35">
      <c r="A4762" t="s">
        <v>4840</v>
      </c>
      <c r="B4762" t="s">
        <v>77</v>
      </c>
      <c r="C4762" t="s">
        <v>21</v>
      </c>
      <c r="D4762" t="s">
        <v>16</v>
      </c>
      <c r="E4762" t="s">
        <v>22</v>
      </c>
      <c r="F4762" s="2">
        <v>42213</v>
      </c>
      <c r="G4762" s="2">
        <v>39702</v>
      </c>
      <c r="H4762" s="4">
        <v>25585</v>
      </c>
      <c r="I4762" s="4">
        <v>19320</v>
      </c>
      <c r="J4762" s="4">
        <f>Table1[[#This Row],[Basic Salary]]+Table1[[#This Row],[Bonus]]</f>
        <v>44905</v>
      </c>
      <c r="K4762">
        <v>84</v>
      </c>
      <c r="L4762">
        <v>60</v>
      </c>
      <c r="M4762" t="s">
        <v>23</v>
      </c>
      <c r="N4762">
        <v>110</v>
      </c>
    </row>
    <row r="4763" spans="1:14" x14ac:dyDescent="0.35">
      <c r="A4763" t="s">
        <v>2785</v>
      </c>
      <c r="B4763" t="s">
        <v>36</v>
      </c>
      <c r="C4763" t="s">
        <v>21</v>
      </c>
      <c r="D4763" t="s">
        <v>25</v>
      </c>
      <c r="E4763" t="s">
        <v>17</v>
      </c>
      <c r="F4763" s="2">
        <v>45048</v>
      </c>
      <c r="G4763" s="2">
        <v>32435</v>
      </c>
      <c r="H4763" s="4">
        <v>26603</v>
      </c>
      <c r="I4763" s="4">
        <v>18246</v>
      </c>
      <c r="J4763" s="4">
        <f>Table1[[#This Row],[Basic Salary]]+Table1[[#This Row],[Bonus]]</f>
        <v>44849</v>
      </c>
      <c r="K4763">
        <v>62</v>
      </c>
      <c r="L4763">
        <v>43</v>
      </c>
      <c r="M4763" t="s">
        <v>37</v>
      </c>
      <c r="N4763">
        <v>107</v>
      </c>
    </row>
    <row r="4764" spans="1:14" x14ac:dyDescent="0.35">
      <c r="A4764" t="s">
        <v>1067</v>
      </c>
      <c r="B4764" t="s">
        <v>29</v>
      </c>
      <c r="C4764" t="s">
        <v>21</v>
      </c>
      <c r="D4764" t="s">
        <v>81</v>
      </c>
      <c r="E4764" t="s">
        <v>22</v>
      </c>
      <c r="F4764" s="2">
        <v>42496</v>
      </c>
      <c r="G4764" s="2">
        <v>31131</v>
      </c>
      <c r="H4764" s="4">
        <v>35831</v>
      </c>
      <c r="I4764" s="4">
        <v>8999</v>
      </c>
      <c r="J4764" s="4">
        <f>Table1[[#This Row],[Basic Salary]]+Table1[[#This Row],[Bonus]]</f>
        <v>44830</v>
      </c>
      <c r="K4764">
        <v>91</v>
      </c>
      <c r="L4764">
        <v>81</v>
      </c>
      <c r="M4764" t="s">
        <v>18</v>
      </c>
      <c r="N4764">
        <v>117</v>
      </c>
    </row>
    <row r="4765" spans="1:14" x14ac:dyDescent="0.35">
      <c r="A4765" t="s">
        <v>3382</v>
      </c>
      <c r="B4765" t="s">
        <v>20</v>
      </c>
      <c r="C4765" t="s">
        <v>21</v>
      </c>
      <c r="D4765" t="s">
        <v>16</v>
      </c>
      <c r="E4765" t="s">
        <v>17</v>
      </c>
      <c r="F4765" s="2">
        <v>43014</v>
      </c>
      <c r="G4765" s="2">
        <v>35861</v>
      </c>
      <c r="H4765" s="4">
        <v>38962</v>
      </c>
      <c r="I4765" s="4">
        <v>5830</v>
      </c>
      <c r="J4765" s="4">
        <f>Table1[[#This Row],[Basic Salary]]+Table1[[#This Row],[Bonus]]</f>
        <v>44792</v>
      </c>
      <c r="K4765">
        <v>63</v>
      </c>
      <c r="L4765">
        <v>98</v>
      </c>
      <c r="M4765" t="s">
        <v>27</v>
      </c>
      <c r="N4765">
        <v>115</v>
      </c>
    </row>
    <row r="4766" spans="1:14" x14ac:dyDescent="0.35">
      <c r="A4766" t="s">
        <v>2569</v>
      </c>
      <c r="B4766" t="s">
        <v>87</v>
      </c>
      <c r="C4766" t="s">
        <v>21</v>
      </c>
      <c r="D4766" t="s">
        <v>40</v>
      </c>
      <c r="E4766" t="s">
        <v>17</v>
      </c>
      <c r="F4766" s="2">
        <v>42688</v>
      </c>
      <c r="G4766" s="2">
        <v>38672</v>
      </c>
      <c r="H4766" s="4">
        <v>39417</v>
      </c>
      <c r="I4766" s="4">
        <v>5363</v>
      </c>
      <c r="J4766" s="4">
        <f>Table1[[#This Row],[Basic Salary]]+Table1[[#This Row],[Bonus]]</f>
        <v>44780</v>
      </c>
      <c r="K4766">
        <v>93</v>
      </c>
      <c r="L4766">
        <v>59</v>
      </c>
      <c r="M4766" t="s">
        <v>31</v>
      </c>
      <c r="N4766">
        <v>102</v>
      </c>
    </row>
    <row r="4767" spans="1:14" x14ac:dyDescent="0.35">
      <c r="A4767" t="s">
        <v>540</v>
      </c>
      <c r="B4767" t="s">
        <v>75</v>
      </c>
      <c r="C4767" t="s">
        <v>15</v>
      </c>
      <c r="D4767" t="s">
        <v>25</v>
      </c>
      <c r="E4767" t="s">
        <v>26</v>
      </c>
      <c r="F4767" s="2">
        <v>43583</v>
      </c>
      <c r="G4767" s="2">
        <v>31387</v>
      </c>
      <c r="H4767" s="4">
        <v>39230</v>
      </c>
      <c r="I4767" s="4">
        <v>5542</v>
      </c>
      <c r="J4767" s="4">
        <f>Table1[[#This Row],[Basic Salary]]+Table1[[#This Row],[Bonus]]</f>
        <v>44772</v>
      </c>
      <c r="K4767">
        <v>72</v>
      </c>
      <c r="L4767">
        <v>73</v>
      </c>
      <c r="M4767" t="s">
        <v>34</v>
      </c>
      <c r="N4767">
        <v>117</v>
      </c>
    </row>
    <row r="4768" spans="1:14" x14ac:dyDescent="0.35">
      <c r="A4768" t="s">
        <v>4913</v>
      </c>
      <c r="B4768" t="s">
        <v>87</v>
      </c>
      <c r="C4768" t="s">
        <v>15</v>
      </c>
      <c r="D4768" t="s">
        <v>33</v>
      </c>
      <c r="E4768" t="s">
        <v>30</v>
      </c>
      <c r="F4768" s="2">
        <v>42425</v>
      </c>
      <c r="G4768" s="2">
        <v>38443</v>
      </c>
      <c r="H4768" s="4">
        <v>26333</v>
      </c>
      <c r="I4768" s="4">
        <v>18437</v>
      </c>
      <c r="J4768" s="4">
        <f>Table1[[#This Row],[Basic Salary]]+Table1[[#This Row],[Bonus]]</f>
        <v>44770</v>
      </c>
      <c r="K4768">
        <v>88</v>
      </c>
      <c r="L4768">
        <v>80</v>
      </c>
      <c r="M4768" t="s">
        <v>34</v>
      </c>
      <c r="N4768">
        <v>103</v>
      </c>
    </row>
    <row r="4769" spans="1:14" x14ac:dyDescent="0.35">
      <c r="A4769" t="s">
        <v>2252</v>
      </c>
      <c r="B4769" t="s">
        <v>85</v>
      </c>
      <c r="C4769" t="s">
        <v>15</v>
      </c>
      <c r="D4769" t="s">
        <v>81</v>
      </c>
      <c r="E4769" t="s">
        <v>26</v>
      </c>
      <c r="F4769" s="2">
        <v>42856</v>
      </c>
      <c r="G4769" s="2">
        <v>39969</v>
      </c>
      <c r="H4769" s="4">
        <v>39127</v>
      </c>
      <c r="I4769" s="4">
        <v>5613</v>
      </c>
      <c r="J4769" s="4">
        <f>Table1[[#This Row],[Basic Salary]]+Table1[[#This Row],[Bonus]]</f>
        <v>44740</v>
      </c>
      <c r="K4769">
        <v>79</v>
      </c>
      <c r="L4769">
        <v>54</v>
      </c>
      <c r="M4769" t="s">
        <v>18</v>
      </c>
      <c r="N4769">
        <v>115</v>
      </c>
    </row>
    <row r="4770" spans="1:14" x14ac:dyDescent="0.35">
      <c r="A4770" t="s">
        <v>1685</v>
      </c>
      <c r="B4770" t="s">
        <v>57</v>
      </c>
      <c r="C4770" t="s">
        <v>21</v>
      </c>
      <c r="D4770" t="s">
        <v>25</v>
      </c>
      <c r="E4770" t="s">
        <v>26</v>
      </c>
      <c r="F4770" s="2">
        <v>43206</v>
      </c>
      <c r="G4770" s="2">
        <v>31887</v>
      </c>
      <c r="H4770" s="4">
        <v>30218</v>
      </c>
      <c r="I4770" s="4">
        <v>14512</v>
      </c>
      <c r="J4770" s="4">
        <f>Table1[[#This Row],[Basic Salary]]+Table1[[#This Row],[Bonus]]</f>
        <v>44730</v>
      </c>
      <c r="K4770">
        <v>98</v>
      </c>
      <c r="L4770">
        <v>61</v>
      </c>
      <c r="M4770" t="s">
        <v>27</v>
      </c>
      <c r="N4770">
        <v>104</v>
      </c>
    </row>
    <row r="4771" spans="1:14" x14ac:dyDescent="0.35">
      <c r="A4771" t="s">
        <v>1573</v>
      </c>
      <c r="B4771" t="s">
        <v>20</v>
      </c>
      <c r="C4771" t="s">
        <v>15</v>
      </c>
      <c r="D4771" t="s">
        <v>16</v>
      </c>
      <c r="E4771" t="s">
        <v>65</v>
      </c>
      <c r="F4771" s="2">
        <v>45700</v>
      </c>
      <c r="G4771" s="2">
        <v>37225</v>
      </c>
      <c r="H4771" s="4">
        <v>33716</v>
      </c>
      <c r="I4771" s="4">
        <v>11008</v>
      </c>
      <c r="J4771" s="4">
        <f>Table1[[#This Row],[Basic Salary]]+Table1[[#This Row],[Bonus]]</f>
        <v>44724</v>
      </c>
      <c r="K4771">
        <v>94</v>
      </c>
      <c r="L4771">
        <v>60</v>
      </c>
      <c r="M4771" t="s">
        <v>37</v>
      </c>
      <c r="N4771">
        <v>109</v>
      </c>
    </row>
    <row r="4772" spans="1:14" x14ac:dyDescent="0.35">
      <c r="A4772" t="s">
        <v>3237</v>
      </c>
      <c r="B4772" t="s">
        <v>14</v>
      </c>
      <c r="C4772" t="s">
        <v>21</v>
      </c>
      <c r="D4772" t="s">
        <v>25</v>
      </c>
      <c r="E4772" t="s">
        <v>22</v>
      </c>
      <c r="F4772" s="2">
        <v>44048</v>
      </c>
      <c r="G4772" s="2">
        <v>31634</v>
      </c>
      <c r="H4772" s="4">
        <v>30478</v>
      </c>
      <c r="I4772" s="4">
        <v>14238</v>
      </c>
      <c r="J4772" s="4">
        <f>Table1[[#This Row],[Basic Salary]]+Table1[[#This Row],[Bonus]]</f>
        <v>44716</v>
      </c>
      <c r="K4772">
        <v>94</v>
      </c>
      <c r="L4772">
        <v>73</v>
      </c>
      <c r="M4772" t="s">
        <v>34</v>
      </c>
      <c r="N4772">
        <v>117</v>
      </c>
    </row>
    <row r="4773" spans="1:14" x14ac:dyDescent="0.35">
      <c r="A4773" t="s">
        <v>3713</v>
      </c>
      <c r="B4773" t="s">
        <v>69</v>
      </c>
      <c r="C4773" t="s">
        <v>15</v>
      </c>
      <c r="D4773" t="s">
        <v>46</v>
      </c>
      <c r="E4773" t="s">
        <v>17</v>
      </c>
      <c r="F4773" s="2">
        <v>42264</v>
      </c>
      <c r="G4773" s="2">
        <v>38101</v>
      </c>
      <c r="H4773" s="4">
        <v>35730</v>
      </c>
      <c r="I4773" s="4">
        <v>8979</v>
      </c>
      <c r="J4773" s="4">
        <f>Table1[[#This Row],[Basic Salary]]+Table1[[#This Row],[Bonus]]</f>
        <v>44709</v>
      </c>
      <c r="K4773">
        <v>68</v>
      </c>
      <c r="L4773">
        <v>95</v>
      </c>
      <c r="M4773" t="s">
        <v>18</v>
      </c>
      <c r="N4773">
        <v>108</v>
      </c>
    </row>
    <row r="4774" spans="1:14" x14ac:dyDescent="0.35">
      <c r="A4774" t="s">
        <v>4446</v>
      </c>
      <c r="B4774" t="s">
        <v>71</v>
      </c>
      <c r="C4774" t="s">
        <v>21</v>
      </c>
      <c r="D4774" t="s">
        <v>40</v>
      </c>
      <c r="E4774" t="s">
        <v>65</v>
      </c>
      <c r="F4774" s="2">
        <v>45041</v>
      </c>
      <c r="G4774" s="2">
        <v>34558</v>
      </c>
      <c r="H4774" s="4">
        <v>26215</v>
      </c>
      <c r="I4774" s="4">
        <v>18449</v>
      </c>
      <c r="J4774" s="4">
        <f>Table1[[#This Row],[Basic Salary]]+Table1[[#This Row],[Bonus]]</f>
        <v>44664</v>
      </c>
      <c r="K4774">
        <v>78</v>
      </c>
      <c r="L4774">
        <v>51</v>
      </c>
      <c r="M4774" t="s">
        <v>18</v>
      </c>
      <c r="N4774">
        <v>115</v>
      </c>
    </row>
    <row r="4775" spans="1:14" x14ac:dyDescent="0.35">
      <c r="A4775" t="s">
        <v>2298</v>
      </c>
      <c r="B4775" t="s">
        <v>57</v>
      </c>
      <c r="C4775" t="s">
        <v>15</v>
      </c>
      <c r="D4775" t="s">
        <v>16</v>
      </c>
      <c r="E4775" t="s">
        <v>17</v>
      </c>
      <c r="F4775" s="2">
        <v>44255</v>
      </c>
      <c r="G4775" s="2">
        <v>29547</v>
      </c>
      <c r="H4775" s="4">
        <v>32472</v>
      </c>
      <c r="I4775" s="4">
        <v>12187</v>
      </c>
      <c r="J4775" s="4">
        <f>Table1[[#This Row],[Basic Salary]]+Table1[[#This Row],[Bonus]]</f>
        <v>44659</v>
      </c>
      <c r="K4775">
        <v>87</v>
      </c>
      <c r="L4775">
        <v>67</v>
      </c>
      <c r="M4775" t="s">
        <v>27</v>
      </c>
      <c r="N4775">
        <v>101</v>
      </c>
    </row>
    <row r="4776" spans="1:14" x14ac:dyDescent="0.35">
      <c r="A4776" t="s">
        <v>2979</v>
      </c>
      <c r="B4776" t="s">
        <v>69</v>
      </c>
      <c r="C4776" t="s">
        <v>15</v>
      </c>
      <c r="D4776" t="s">
        <v>46</v>
      </c>
      <c r="E4776" t="s">
        <v>22</v>
      </c>
      <c r="F4776" s="2">
        <v>44601</v>
      </c>
      <c r="G4776" s="2">
        <v>38409</v>
      </c>
      <c r="H4776" s="4">
        <v>27054</v>
      </c>
      <c r="I4776" s="4">
        <v>17597</v>
      </c>
      <c r="J4776" s="4">
        <f>Table1[[#This Row],[Basic Salary]]+Table1[[#This Row],[Bonus]]</f>
        <v>44651</v>
      </c>
      <c r="K4776">
        <v>70</v>
      </c>
      <c r="L4776">
        <v>96</v>
      </c>
      <c r="M4776" t="s">
        <v>53</v>
      </c>
      <c r="N4776">
        <v>101</v>
      </c>
    </row>
    <row r="4777" spans="1:14" x14ac:dyDescent="0.35">
      <c r="A4777" t="s">
        <v>2287</v>
      </c>
      <c r="B4777" t="s">
        <v>71</v>
      </c>
      <c r="C4777" t="s">
        <v>15</v>
      </c>
      <c r="D4777" t="s">
        <v>33</v>
      </c>
      <c r="E4777" t="s">
        <v>51</v>
      </c>
      <c r="F4777" s="2">
        <v>45119</v>
      </c>
      <c r="G4777" s="2">
        <v>29883</v>
      </c>
      <c r="H4777" s="4">
        <v>30715</v>
      </c>
      <c r="I4777" s="4">
        <v>13932</v>
      </c>
      <c r="J4777" s="4">
        <f>Table1[[#This Row],[Basic Salary]]+Table1[[#This Row],[Bonus]]</f>
        <v>44647</v>
      </c>
      <c r="K4777">
        <v>96</v>
      </c>
      <c r="L4777">
        <v>74</v>
      </c>
      <c r="M4777" t="s">
        <v>34</v>
      </c>
      <c r="N4777">
        <v>108</v>
      </c>
    </row>
    <row r="4778" spans="1:14" x14ac:dyDescent="0.35">
      <c r="A4778" t="s">
        <v>4357</v>
      </c>
      <c r="B4778" t="s">
        <v>89</v>
      </c>
      <c r="C4778" t="s">
        <v>15</v>
      </c>
      <c r="D4778" t="s">
        <v>40</v>
      </c>
      <c r="E4778" t="s">
        <v>30</v>
      </c>
      <c r="F4778" s="2">
        <v>43404</v>
      </c>
      <c r="G4778" s="2">
        <v>36845</v>
      </c>
      <c r="H4778" s="4">
        <v>33407</v>
      </c>
      <c r="I4778" s="4">
        <v>11204</v>
      </c>
      <c r="J4778" s="4">
        <f>Table1[[#This Row],[Basic Salary]]+Table1[[#This Row],[Bonus]]</f>
        <v>44611</v>
      </c>
      <c r="K4778">
        <v>85</v>
      </c>
      <c r="L4778">
        <v>58</v>
      </c>
      <c r="M4778" t="s">
        <v>23</v>
      </c>
      <c r="N4778">
        <v>114</v>
      </c>
    </row>
    <row r="4779" spans="1:14" x14ac:dyDescent="0.35">
      <c r="A4779" t="s">
        <v>1812</v>
      </c>
      <c r="B4779" t="s">
        <v>89</v>
      </c>
      <c r="C4779" t="s">
        <v>21</v>
      </c>
      <c r="D4779" t="s">
        <v>81</v>
      </c>
      <c r="E4779" t="s">
        <v>26</v>
      </c>
      <c r="F4779" s="2">
        <v>42205</v>
      </c>
      <c r="G4779" s="2">
        <v>33351</v>
      </c>
      <c r="H4779" s="4">
        <v>25400</v>
      </c>
      <c r="I4779" s="4">
        <v>19198</v>
      </c>
      <c r="J4779" s="4">
        <f>Table1[[#This Row],[Basic Salary]]+Table1[[#This Row],[Bonus]]</f>
        <v>44598</v>
      </c>
      <c r="K4779">
        <v>89</v>
      </c>
      <c r="L4779">
        <v>50</v>
      </c>
      <c r="M4779" t="s">
        <v>53</v>
      </c>
      <c r="N4779">
        <v>102</v>
      </c>
    </row>
    <row r="4780" spans="1:14" x14ac:dyDescent="0.35">
      <c r="A4780" t="s">
        <v>4584</v>
      </c>
      <c r="B4780" t="s">
        <v>36</v>
      </c>
      <c r="C4780" t="s">
        <v>15</v>
      </c>
      <c r="D4780" t="s">
        <v>46</v>
      </c>
      <c r="E4780" t="s">
        <v>26</v>
      </c>
      <c r="F4780" s="2">
        <v>45039</v>
      </c>
      <c r="G4780" s="2">
        <v>40660</v>
      </c>
      <c r="H4780" s="4">
        <v>28150</v>
      </c>
      <c r="I4780" s="4">
        <v>16442</v>
      </c>
      <c r="J4780" s="4">
        <f>Table1[[#This Row],[Basic Salary]]+Table1[[#This Row],[Bonus]]</f>
        <v>44592</v>
      </c>
      <c r="K4780">
        <v>65</v>
      </c>
      <c r="L4780">
        <v>91</v>
      </c>
      <c r="M4780" t="s">
        <v>37</v>
      </c>
      <c r="N4780">
        <v>102</v>
      </c>
    </row>
    <row r="4781" spans="1:14" x14ac:dyDescent="0.35">
      <c r="A4781" t="s">
        <v>3520</v>
      </c>
      <c r="B4781" t="s">
        <v>29</v>
      </c>
      <c r="C4781" t="s">
        <v>21</v>
      </c>
      <c r="D4781" t="s">
        <v>43</v>
      </c>
      <c r="E4781" t="s">
        <v>51</v>
      </c>
      <c r="F4781" s="2">
        <v>42147</v>
      </c>
      <c r="G4781" s="2">
        <v>37667</v>
      </c>
      <c r="H4781" s="4">
        <v>32643</v>
      </c>
      <c r="I4781" s="4">
        <v>11928</v>
      </c>
      <c r="J4781" s="4">
        <f>Table1[[#This Row],[Basic Salary]]+Table1[[#This Row],[Bonus]]</f>
        <v>44571</v>
      </c>
      <c r="K4781">
        <v>81</v>
      </c>
      <c r="L4781">
        <v>72</v>
      </c>
      <c r="M4781" t="s">
        <v>27</v>
      </c>
      <c r="N4781">
        <v>106</v>
      </c>
    </row>
    <row r="4782" spans="1:14" x14ac:dyDescent="0.35">
      <c r="A4782" t="s">
        <v>4047</v>
      </c>
      <c r="B4782" t="s">
        <v>89</v>
      </c>
      <c r="C4782" t="s">
        <v>21</v>
      </c>
      <c r="D4782" t="s">
        <v>25</v>
      </c>
      <c r="E4782" t="s">
        <v>22</v>
      </c>
      <c r="F4782" s="2">
        <v>44813</v>
      </c>
      <c r="G4782" s="2">
        <v>35680</v>
      </c>
      <c r="H4782" s="4">
        <v>32441</v>
      </c>
      <c r="I4782" s="4">
        <v>12130</v>
      </c>
      <c r="J4782" s="4">
        <f>Table1[[#This Row],[Basic Salary]]+Table1[[#This Row],[Bonus]]</f>
        <v>44571</v>
      </c>
      <c r="K4782">
        <v>68</v>
      </c>
      <c r="L4782">
        <v>63</v>
      </c>
      <c r="M4782" t="s">
        <v>53</v>
      </c>
      <c r="N4782">
        <v>108</v>
      </c>
    </row>
    <row r="4783" spans="1:14" x14ac:dyDescent="0.35">
      <c r="A4783" t="s">
        <v>2079</v>
      </c>
      <c r="B4783" t="s">
        <v>89</v>
      </c>
      <c r="C4783" t="s">
        <v>15</v>
      </c>
      <c r="D4783" t="s">
        <v>40</v>
      </c>
      <c r="E4783" t="s">
        <v>17</v>
      </c>
      <c r="F4783" s="2">
        <v>45217</v>
      </c>
      <c r="G4783" s="2">
        <v>38272</v>
      </c>
      <c r="H4783" s="4">
        <v>39044</v>
      </c>
      <c r="I4783" s="4">
        <v>5510</v>
      </c>
      <c r="J4783" s="4">
        <f>Table1[[#This Row],[Basic Salary]]+Table1[[#This Row],[Bonus]]</f>
        <v>44554</v>
      </c>
      <c r="K4783">
        <v>80</v>
      </c>
      <c r="L4783">
        <v>55</v>
      </c>
      <c r="M4783" t="s">
        <v>18</v>
      </c>
      <c r="N4783">
        <v>120</v>
      </c>
    </row>
    <row r="4784" spans="1:14" x14ac:dyDescent="0.35">
      <c r="A4784" t="s">
        <v>3896</v>
      </c>
      <c r="B4784" t="s">
        <v>48</v>
      </c>
      <c r="C4784" t="s">
        <v>21</v>
      </c>
      <c r="D4784" t="s">
        <v>43</v>
      </c>
      <c r="E4784" t="s">
        <v>51</v>
      </c>
      <c r="F4784" s="2">
        <v>42139</v>
      </c>
      <c r="G4784" s="2">
        <v>34399</v>
      </c>
      <c r="H4784" s="4">
        <v>37914</v>
      </c>
      <c r="I4784" s="4">
        <v>6635</v>
      </c>
      <c r="J4784" s="4">
        <f>Table1[[#This Row],[Basic Salary]]+Table1[[#This Row],[Bonus]]</f>
        <v>44549</v>
      </c>
      <c r="K4784">
        <v>98</v>
      </c>
      <c r="L4784">
        <v>54</v>
      </c>
      <c r="M4784" t="s">
        <v>37</v>
      </c>
      <c r="N4784">
        <v>110</v>
      </c>
    </row>
    <row r="4785" spans="1:14" x14ac:dyDescent="0.35">
      <c r="A4785" t="s">
        <v>1974</v>
      </c>
      <c r="B4785" t="s">
        <v>75</v>
      </c>
      <c r="C4785" t="s">
        <v>15</v>
      </c>
      <c r="D4785" t="s">
        <v>25</v>
      </c>
      <c r="E4785" t="s">
        <v>51</v>
      </c>
      <c r="F4785" s="2">
        <v>42719</v>
      </c>
      <c r="G4785" s="2">
        <v>36432</v>
      </c>
      <c r="H4785" s="4">
        <v>34159</v>
      </c>
      <c r="I4785" s="4">
        <v>10311</v>
      </c>
      <c r="J4785" s="4">
        <f>Table1[[#This Row],[Basic Salary]]+Table1[[#This Row],[Bonus]]</f>
        <v>44470</v>
      </c>
      <c r="K4785">
        <v>63</v>
      </c>
      <c r="L4785">
        <v>61</v>
      </c>
      <c r="M4785" t="s">
        <v>37</v>
      </c>
      <c r="N4785">
        <v>120</v>
      </c>
    </row>
    <row r="4786" spans="1:14" x14ac:dyDescent="0.35">
      <c r="A4786" t="s">
        <v>1150</v>
      </c>
      <c r="B4786" t="s">
        <v>14</v>
      </c>
      <c r="C4786" t="s">
        <v>15</v>
      </c>
      <c r="D4786" t="s">
        <v>43</v>
      </c>
      <c r="E4786" t="s">
        <v>65</v>
      </c>
      <c r="F4786" s="2">
        <v>44066</v>
      </c>
      <c r="G4786" s="2">
        <v>31848</v>
      </c>
      <c r="H4786" s="4">
        <v>26424</v>
      </c>
      <c r="I4786" s="4">
        <v>17988</v>
      </c>
      <c r="J4786" s="4">
        <f>Table1[[#This Row],[Basic Salary]]+Table1[[#This Row],[Bonus]]</f>
        <v>44412</v>
      </c>
      <c r="K4786">
        <v>87</v>
      </c>
      <c r="L4786">
        <v>83</v>
      </c>
      <c r="M4786" t="s">
        <v>27</v>
      </c>
      <c r="N4786">
        <v>118</v>
      </c>
    </row>
    <row r="4787" spans="1:14" x14ac:dyDescent="0.35">
      <c r="A4787" t="s">
        <v>1610</v>
      </c>
      <c r="B4787" t="s">
        <v>129</v>
      </c>
      <c r="C4787" t="s">
        <v>15</v>
      </c>
      <c r="D4787" t="s">
        <v>33</v>
      </c>
      <c r="E4787" t="s">
        <v>30</v>
      </c>
      <c r="F4787" s="2">
        <v>45569</v>
      </c>
      <c r="G4787" s="2">
        <v>39337</v>
      </c>
      <c r="H4787" s="4">
        <v>34225</v>
      </c>
      <c r="I4787" s="4">
        <v>10119</v>
      </c>
      <c r="J4787" s="4">
        <f>Table1[[#This Row],[Basic Salary]]+Table1[[#This Row],[Bonus]]</f>
        <v>44344</v>
      </c>
      <c r="K4787">
        <v>97</v>
      </c>
      <c r="L4787">
        <v>80</v>
      </c>
      <c r="M4787" t="s">
        <v>34</v>
      </c>
      <c r="N4787">
        <v>115</v>
      </c>
    </row>
    <row r="4788" spans="1:14" x14ac:dyDescent="0.35">
      <c r="A4788" t="s">
        <v>3867</v>
      </c>
      <c r="B4788" t="s">
        <v>29</v>
      </c>
      <c r="C4788" t="s">
        <v>21</v>
      </c>
      <c r="D4788" t="s">
        <v>43</v>
      </c>
      <c r="E4788" t="s">
        <v>26</v>
      </c>
      <c r="F4788" s="2">
        <v>42567</v>
      </c>
      <c r="G4788" s="2">
        <v>32264</v>
      </c>
      <c r="H4788" s="4">
        <v>31875</v>
      </c>
      <c r="I4788" s="4">
        <v>12423</v>
      </c>
      <c r="J4788" s="4">
        <f>Table1[[#This Row],[Basic Salary]]+Table1[[#This Row],[Bonus]]</f>
        <v>44298</v>
      </c>
      <c r="K4788">
        <v>89</v>
      </c>
      <c r="L4788">
        <v>53</v>
      </c>
      <c r="M4788" t="s">
        <v>37</v>
      </c>
      <c r="N4788">
        <v>116</v>
      </c>
    </row>
    <row r="4789" spans="1:14" x14ac:dyDescent="0.35">
      <c r="A4789" t="s">
        <v>3149</v>
      </c>
      <c r="B4789" t="s">
        <v>93</v>
      </c>
      <c r="C4789" t="s">
        <v>21</v>
      </c>
      <c r="D4789" t="s">
        <v>81</v>
      </c>
      <c r="E4789" t="s">
        <v>17</v>
      </c>
      <c r="F4789" s="2">
        <v>42341</v>
      </c>
      <c r="G4789" s="2">
        <v>39348</v>
      </c>
      <c r="H4789" s="4">
        <v>38497</v>
      </c>
      <c r="I4789" s="4">
        <v>5750</v>
      </c>
      <c r="J4789" s="4">
        <f>Table1[[#This Row],[Basic Salary]]+Table1[[#This Row],[Bonus]]</f>
        <v>44247</v>
      </c>
      <c r="K4789">
        <v>86</v>
      </c>
      <c r="L4789">
        <v>46</v>
      </c>
      <c r="M4789" t="s">
        <v>18</v>
      </c>
      <c r="N4789">
        <v>113</v>
      </c>
    </row>
    <row r="4790" spans="1:14" x14ac:dyDescent="0.35">
      <c r="A4790" t="s">
        <v>189</v>
      </c>
      <c r="B4790" t="s">
        <v>36</v>
      </c>
      <c r="C4790" t="s">
        <v>15</v>
      </c>
      <c r="D4790" t="s">
        <v>33</v>
      </c>
      <c r="E4790" t="s">
        <v>26</v>
      </c>
      <c r="F4790" s="2">
        <v>42279</v>
      </c>
      <c r="G4790" s="2">
        <v>30715</v>
      </c>
      <c r="H4790" s="4">
        <v>36188</v>
      </c>
      <c r="I4790" s="4">
        <v>8054</v>
      </c>
      <c r="J4790" s="4">
        <f>Table1[[#This Row],[Basic Salary]]+Table1[[#This Row],[Bonus]]</f>
        <v>44242</v>
      </c>
      <c r="K4790">
        <v>87</v>
      </c>
      <c r="L4790">
        <v>46</v>
      </c>
      <c r="M4790" t="s">
        <v>18</v>
      </c>
      <c r="N4790">
        <v>112</v>
      </c>
    </row>
    <row r="4791" spans="1:14" x14ac:dyDescent="0.35">
      <c r="A4791" t="s">
        <v>4002</v>
      </c>
      <c r="B4791" t="s">
        <v>20</v>
      </c>
      <c r="C4791" t="s">
        <v>15</v>
      </c>
      <c r="D4791" t="s">
        <v>43</v>
      </c>
      <c r="E4791" t="s">
        <v>26</v>
      </c>
      <c r="F4791" s="2">
        <v>43908</v>
      </c>
      <c r="G4791" s="2">
        <v>39973</v>
      </c>
      <c r="H4791" s="4">
        <v>35021</v>
      </c>
      <c r="I4791" s="4">
        <v>9220</v>
      </c>
      <c r="J4791" s="4">
        <f>Table1[[#This Row],[Basic Salary]]+Table1[[#This Row],[Bonus]]</f>
        <v>44241</v>
      </c>
      <c r="K4791">
        <v>73</v>
      </c>
      <c r="L4791">
        <v>78</v>
      </c>
      <c r="M4791" t="s">
        <v>23</v>
      </c>
      <c r="N4791">
        <v>103</v>
      </c>
    </row>
    <row r="4792" spans="1:14" x14ac:dyDescent="0.35">
      <c r="A4792" t="s">
        <v>1758</v>
      </c>
      <c r="B4792" t="s">
        <v>48</v>
      </c>
      <c r="C4792" t="s">
        <v>15</v>
      </c>
      <c r="D4792" t="s">
        <v>43</v>
      </c>
      <c r="E4792" t="s">
        <v>30</v>
      </c>
      <c r="F4792" s="2">
        <v>44435</v>
      </c>
      <c r="G4792" s="2">
        <v>35395</v>
      </c>
      <c r="H4792" s="4">
        <v>35863</v>
      </c>
      <c r="I4792" s="4">
        <v>8298</v>
      </c>
      <c r="J4792" s="4">
        <f>Table1[[#This Row],[Basic Salary]]+Table1[[#This Row],[Bonus]]</f>
        <v>44161</v>
      </c>
      <c r="K4792">
        <v>65</v>
      </c>
      <c r="L4792">
        <v>45</v>
      </c>
      <c r="M4792" t="s">
        <v>34</v>
      </c>
      <c r="N4792">
        <v>101</v>
      </c>
    </row>
    <row r="4793" spans="1:14" x14ac:dyDescent="0.35">
      <c r="A4793" t="s">
        <v>2594</v>
      </c>
      <c r="B4793" t="s">
        <v>14</v>
      </c>
      <c r="C4793" t="s">
        <v>21</v>
      </c>
      <c r="D4793" t="s">
        <v>16</v>
      </c>
      <c r="E4793" t="s">
        <v>22</v>
      </c>
      <c r="F4793" s="2">
        <v>43721</v>
      </c>
      <c r="G4793" s="2">
        <v>38065</v>
      </c>
      <c r="H4793" s="4">
        <v>25286</v>
      </c>
      <c r="I4793" s="4">
        <v>18860</v>
      </c>
      <c r="J4793" s="4">
        <f>Table1[[#This Row],[Basic Salary]]+Table1[[#This Row],[Bonus]]</f>
        <v>44146</v>
      </c>
      <c r="K4793">
        <v>97</v>
      </c>
      <c r="L4793">
        <v>83</v>
      </c>
      <c r="M4793" t="s">
        <v>53</v>
      </c>
      <c r="N4793">
        <v>120</v>
      </c>
    </row>
    <row r="4794" spans="1:14" x14ac:dyDescent="0.35">
      <c r="A4794" t="s">
        <v>366</v>
      </c>
      <c r="B4794" t="s">
        <v>129</v>
      </c>
      <c r="C4794" t="s">
        <v>15</v>
      </c>
      <c r="D4794" t="s">
        <v>46</v>
      </c>
      <c r="E4794" t="s">
        <v>65</v>
      </c>
      <c r="F4794" s="2">
        <v>43812</v>
      </c>
      <c r="G4794" s="2">
        <v>36700</v>
      </c>
      <c r="H4794" s="4">
        <v>25088</v>
      </c>
      <c r="I4794" s="4">
        <v>19018</v>
      </c>
      <c r="J4794" s="4">
        <f>Table1[[#This Row],[Basic Salary]]+Table1[[#This Row],[Bonus]]</f>
        <v>44106</v>
      </c>
      <c r="K4794">
        <v>72</v>
      </c>
      <c r="L4794">
        <v>84</v>
      </c>
      <c r="M4794" t="s">
        <v>37</v>
      </c>
      <c r="N4794">
        <v>110</v>
      </c>
    </row>
    <row r="4795" spans="1:14" x14ac:dyDescent="0.35">
      <c r="A4795" t="s">
        <v>2739</v>
      </c>
      <c r="B4795" t="s">
        <v>57</v>
      </c>
      <c r="C4795" t="s">
        <v>15</v>
      </c>
      <c r="D4795" t="s">
        <v>46</v>
      </c>
      <c r="E4795" t="s">
        <v>22</v>
      </c>
      <c r="F4795" s="2">
        <v>44662</v>
      </c>
      <c r="G4795" s="2">
        <v>37223</v>
      </c>
      <c r="H4795" s="4">
        <v>25923</v>
      </c>
      <c r="I4795" s="4">
        <v>18165</v>
      </c>
      <c r="J4795" s="4">
        <f>Table1[[#This Row],[Basic Salary]]+Table1[[#This Row],[Bonus]]</f>
        <v>44088</v>
      </c>
      <c r="K4795">
        <v>84</v>
      </c>
      <c r="L4795">
        <v>85</v>
      </c>
      <c r="M4795" t="s">
        <v>34</v>
      </c>
      <c r="N4795">
        <v>120</v>
      </c>
    </row>
    <row r="4796" spans="1:14" x14ac:dyDescent="0.35">
      <c r="A4796" t="s">
        <v>2514</v>
      </c>
      <c r="B4796" t="s">
        <v>75</v>
      </c>
      <c r="C4796" t="s">
        <v>15</v>
      </c>
      <c r="D4796" t="s">
        <v>43</v>
      </c>
      <c r="E4796" t="s">
        <v>51</v>
      </c>
      <c r="F4796" s="2">
        <v>43786</v>
      </c>
      <c r="G4796" s="2">
        <v>34158</v>
      </c>
      <c r="H4796" s="4">
        <v>25365</v>
      </c>
      <c r="I4796" s="4">
        <v>18719</v>
      </c>
      <c r="J4796" s="4">
        <f>Table1[[#This Row],[Basic Salary]]+Table1[[#This Row],[Bonus]]</f>
        <v>44084</v>
      </c>
      <c r="K4796">
        <v>91</v>
      </c>
      <c r="L4796">
        <v>63</v>
      </c>
      <c r="M4796" t="s">
        <v>34</v>
      </c>
      <c r="N4796">
        <v>114</v>
      </c>
    </row>
    <row r="4797" spans="1:14" x14ac:dyDescent="0.35">
      <c r="A4797" t="s">
        <v>3025</v>
      </c>
      <c r="B4797" t="s">
        <v>87</v>
      </c>
      <c r="C4797" t="s">
        <v>15</v>
      </c>
      <c r="D4797" t="s">
        <v>46</v>
      </c>
      <c r="E4797" t="s">
        <v>26</v>
      </c>
      <c r="F4797" s="2">
        <v>44223</v>
      </c>
      <c r="G4797" s="2">
        <v>37494</v>
      </c>
      <c r="H4797" s="4">
        <v>37616</v>
      </c>
      <c r="I4797" s="4">
        <v>6463</v>
      </c>
      <c r="J4797" s="4">
        <f>Table1[[#This Row],[Basic Salary]]+Table1[[#This Row],[Bonus]]</f>
        <v>44079</v>
      </c>
      <c r="K4797">
        <v>64</v>
      </c>
      <c r="L4797">
        <v>96</v>
      </c>
      <c r="M4797" t="s">
        <v>37</v>
      </c>
      <c r="N4797">
        <v>118</v>
      </c>
    </row>
    <row r="4798" spans="1:14" x14ac:dyDescent="0.35">
      <c r="A4798" t="s">
        <v>2942</v>
      </c>
      <c r="B4798" t="s">
        <v>89</v>
      </c>
      <c r="C4798" t="s">
        <v>15</v>
      </c>
      <c r="D4798" t="s">
        <v>16</v>
      </c>
      <c r="E4798" t="s">
        <v>30</v>
      </c>
      <c r="F4798" s="2">
        <v>42157</v>
      </c>
      <c r="G4798" s="2">
        <v>40724</v>
      </c>
      <c r="H4798" s="4">
        <v>37606</v>
      </c>
      <c r="I4798" s="4">
        <v>6437</v>
      </c>
      <c r="J4798" s="4">
        <f>Table1[[#This Row],[Basic Salary]]+Table1[[#This Row],[Bonus]]</f>
        <v>44043</v>
      </c>
      <c r="K4798">
        <v>64</v>
      </c>
      <c r="L4798">
        <v>65</v>
      </c>
      <c r="M4798" t="s">
        <v>18</v>
      </c>
      <c r="N4798">
        <v>105</v>
      </c>
    </row>
    <row r="4799" spans="1:14" x14ac:dyDescent="0.35">
      <c r="A4799" t="s">
        <v>3023</v>
      </c>
      <c r="B4799" t="s">
        <v>62</v>
      </c>
      <c r="C4799" t="s">
        <v>21</v>
      </c>
      <c r="D4799" t="s">
        <v>43</v>
      </c>
      <c r="E4799" t="s">
        <v>26</v>
      </c>
      <c r="F4799" s="2">
        <v>43858</v>
      </c>
      <c r="G4799" s="2">
        <v>35718</v>
      </c>
      <c r="H4799" s="4">
        <v>31190</v>
      </c>
      <c r="I4799" s="4">
        <v>12790</v>
      </c>
      <c r="J4799" s="4">
        <f>Table1[[#This Row],[Basic Salary]]+Table1[[#This Row],[Bonus]]</f>
        <v>43980</v>
      </c>
      <c r="K4799">
        <v>63</v>
      </c>
      <c r="L4799">
        <v>57</v>
      </c>
      <c r="M4799" t="s">
        <v>53</v>
      </c>
      <c r="N4799">
        <v>120</v>
      </c>
    </row>
    <row r="4800" spans="1:14" x14ac:dyDescent="0.35">
      <c r="A4800" t="s">
        <v>3255</v>
      </c>
      <c r="B4800" t="s">
        <v>39</v>
      </c>
      <c r="C4800" t="s">
        <v>21</v>
      </c>
      <c r="D4800" t="s">
        <v>40</v>
      </c>
      <c r="E4800" t="s">
        <v>17</v>
      </c>
      <c r="F4800" s="2">
        <v>43789</v>
      </c>
      <c r="G4800" s="2">
        <v>30214</v>
      </c>
      <c r="H4800" s="4">
        <v>26230</v>
      </c>
      <c r="I4800" s="4">
        <v>17706</v>
      </c>
      <c r="J4800" s="4">
        <f>Table1[[#This Row],[Basic Salary]]+Table1[[#This Row],[Bonus]]</f>
        <v>43936</v>
      </c>
      <c r="K4800">
        <v>77</v>
      </c>
      <c r="L4800">
        <v>54</v>
      </c>
      <c r="M4800" t="s">
        <v>31</v>
      </c>
      <c r="N4800">
        <v>111</v>
      </c>
    </row>
    <row r="4801" spans="1:14" x14ac:dyDescent="0.35">
      <c r="A4801" t="s">
        <v>4615</v>
      </c>
      <c r="B4801" t="s">
        <v>20</v>
      </c>
      <c r="C4801" t="s">
        <v>21</v>
      </c>
      <c r="D4801" t="s">
        <v>46</v>
      </c>
      <c r="E4801" t="s">
        <v>26</v>
      </c>
      <c r="F4801" s="2">
        <v>42390</v>
      </c>
      <c r="G4801" s="2">
        <v>36172</v>
      </c>
      <c r="H4801" s="4">
        <v>29826</v>
      </c>
      <c r="I4801" s="4">
        <v>14101</v>
      </c>
      <c r="J4801" s="4">
        <f>Table1[[#This Row],[Basic Salary]]+Table1[[#This Row],[Bonus]]</f>
        <v>43927</v>
      </c>
      <c r="K4801">
        <v>71</v>
      </c>
      <c r="L4801">
        <v>64</v>
      </c>
      <c r="M4801" t="s">
        <v>34</v>
      </c>
      <c r="N4801">
        <v>103</v>
      </c>
    </row>
    <row r="4802" spans="1:14" x14ac:dyDescent="0.35">
      <c r="A4802" t="s">
        <v>2270</v>
      </c>
      <c r="B4802" t="s">
        <v>60</v>
      </c>
      <c r="C4802" t="s">
        <v>15</v>
      </c>
      <c r="D4802" t="s">
        <v>46</v>
      </c>
      <c r="E4802" t="s">
        <v>65</v>
      </c>
      <c r="F4802" s="2">
        <v>42413</v>
      </c>
      <c r="G4802" s="2">
        <v>31350</v>
      </c>
      <c r="H4802" s="4">
        <v>36080</v>
      </c>
      <c r="I4802" s="4">
        <v>7816</v>
      </c>
      <c r="J4802" s="4">
        <f>Table1[[#This Row],[Basic Salary]]+Table1[[#This Row],[Bonus]]</f>
        <v>43896</v>
      </c>
      <c r="K4802">
        <v>63</v>
      </c>
      <c r="L4802">
        <v>47</v>
      </c>
      <c r="M4802" t="s">
        <v>23</v>
      </c>
      <c r="N4802">
        <v>115</v>
      </c>
    </row>
    <row r="4803" spans="1:14" x14ac:dyDescent="0.35">
      <c r="A4803" t="s">
        <v>4421</v>
      </c>
      <c r="B4803" t="s">
        <v>89</v>
      </c>
      <c r="C4803" t="s">
        <v>15</v>
      </c>
      <c r="D4803" t="s">
        <v>33</v>
      </c>
      <c r="E4803" t="s">
        <v>17</v>
      </c>
      <c r="F4803" s="2">
        <v>43846</v>
      </c>
      <c r="G4803" s="2">
        <v>36810</v>
      </c>
      <c r="H4803" s="4">
        <v>29841</v>
      </c>
      <c r="I4803" s="4">
        <v>14026</v>
      </c>
      <c r="J4803" s="4">
        <f>Table1[[#This Row],[Basic Salary]]+Table1[[#This Row],[Bonus]]</f>
        <v>43867</v>
      </c>
      <c r="K4803">
        <v>97</v>
      </c>
      <c r="L4803">
        <v>100</v>
      </c>
      <c r="M4803" t="s">
        <v>23</v>
      </c>
      <c r="N4803">
        <v>102</v>
      </c>
    </row>
    <row r="4804" spans="1:14" x14ac:dyDescent="0.35">
      <c r="A4804" t="s">
        <v>4849</v>
      </c>
      <c r="B4804" t="s">
        <v>75</v>
      </c>
      <c r="C4804" t="s">
        <v>15</v>
      </c>
      <c r="D4804" t="s">
        <v>81</v>
      </c>
      <c r="E4804" t="s">
        <v>30</v>
      </c>
      <c r="F4804" s="2">
        <v>42921</v>
      </c>
      <c r="G4804" s="2">
        <v>32232</v>
      </c>
      <c r="H4804" s="4">
        <v>26723</v>
      </c>
      <c r="I4804" s="4">
        <v>17138</v>
      </c>
      <c r="J4804" s="4">
        <f>Table1[[#This Row],[Basic Salary]]+Table1[[#This Row],[Bonus]]</f>
        <v>43861</v>
      </c>
      <c r="K4804">
        <v>68</v>
      </c>
      <c r="L4804">
        <v>74</v>
      </c>
      <c r="M4804" t="s">
        <v>31</v>
      </c>
      <c r="N4804">
        <v>103</v>
      </c>
    </row>
    <row r="4805" spans="1:14" x14ac:dyDescent="0.35">
      <c r="A4805" t="s">
        <v>5021</v>
      </c>
      <c r="B4805" t="s">
        <v>62</v>
      </c>
      <c r="C4805" t="s">
        <v>21</v>
      </c>
      <c r="D4805" t="s">
        <v>16</v>
      </c>
      <c r="E4805" t="s">
        <v>51</v>
      </c>
      <c r="F4805" s="2">
        <v>45643</v>
      </c>
      <c r="G4805" s="2">
        <v>38501</v>
      </c>
      <c r="H4805" s="4">
        <v>38490</v>
      </c>
      <c r="I4805" s="4">
        <v>5317</v>
      </c>
      <c r="J4805" s="4">
        <f>Table1[[#This Row],[Basic Salary]]+Table1[[#This Row],[Bonus]]</f>
        <v>43807</v>
      </c>
      <c r="K4805">
        <v>96</v>
      </c>
      <c r="L4805">
        <v>62</v>
      </c>
      <c r="M4805" t="s">
        <v>37</v>
      </c>
      <c r="N4805">
        <v>104</v>
      </c>
    </row>
    <row r="4806" spans="1:14" x14ac:dyDescent="0.35">
      <c r="A4806" t="s">
        <v>248</v>
      </c>
      <c r="B4806" t="s">
        <v>57</v>
      </c>
      <c r="C4806" t="s">
        <v>21</v>
      </c>
      <c r="D4806" t="s">
        <v>46</v>
      </c>
      <c r="E4806" t="s">
        <v>26</v>
      </c>
      <c r="F4806" s="2">
        <v>45377</v>
      </c>
      <c r="G4806" s="2">
        <v>38640</v>
      </c>
      <c r="H4806" s="4">
        <v>34666</v>
      </c>
      <c r="I4806" s="4">
        <v>9106</v>
      </c>
      <c r="J4806" s="4">
        <f>Table1[[#This Row],[Basic Salary]]+Table1[[#This Row],[Bonus]]</f>
        <v>43772</v>
      </c>
      <c r="K4806">
        <v>80</v>
      </c>
      <c r="L4806">
        <v>81</v>
      </c>
      <c r="M4806" t="s">
        <v>53</v>
      </c>
      <c r="N4806">
        <v>115</v>
      </c>
    </row>
    <row r="4807" spans="1:14" x14ac:dyDescent="0.35">
      <c r="A4807" t="s">
        <v>1676</v>
      </c>
      <c r="B4807" t="s">
        <v>77</v>
      </c>
      <c r="C4807" t="s">
        <v>15</v>
      </c>
      <c r="D4807" t="s">
        <v>46</v>
      </c>
      <c r="E4807" t="s">
        <v>65</v>
      </c>
      <c r="F4807" s="2">
        <v>42101</v>
      </c>
      <c r="G4807" s="2">
        <v>29486</v>
      </c>
      <c r="H4807" s="4">
        <v>29076</v>
      </c>
      <c r="I4807" s="4">
        <v>14692</v>
      </c>
      <c r="J4807" s="4">
        <f>Table1[[#This Row],[Basic Salary]]+Table1[[#This Row],[Bonus]]</f>
        <v>43768</v>
      </c>
      <c r="K4807">
        <v>67</v>
      </c>
      <c r="L4807">
        <v>53</v>
      </c>
      <c r="M4807" t="s">
        <v>37</v>
      </c>
      <c r="N4807">
        <v>103</v>
      </c>
    </row>
    <row r="4808" spans="1:14" x14ac:dyDescent="0.35">
      <c r="A4808" t="s">
        <v>3259</v>
      </c>
      <c r="B4808" t="s">
        <v>77</v>
      </c>
      <c r="C4808" t="s">
        <v>15</v>
      </c>
      <c r="D4808" t="s">
        <v>43</v>
      </c>
      <c r="E4808" t="s">
        <v>22</v>
      </c>
      <c r="F4808" s="2">
        <v>43415</v>
      </c>
      <c r="G4808" s="2">
        <v>35561</v>
      </c>
      <c r="H4808" s="4">
        <v>27560</v>
      </c>
      <c r="I4808" s="4">
        <v>16170</v>
      </c>
      <c r="J4808" s="4">
        <f>Table1[[#This Row],[Basic Salary]]+Table1[[#This Row],[Bonus]]</f>
        <v>43730</v>
      </c>
      <c r="K4808">
        <v>78</v>
      </c>
      <c r="L4808">
        <v>50</v>
      </c>
      <c r="M4808" t="s">
        <v>27</v>
      </c>
      <c r="N4808">
        <v>102</v>
      </c>
    </row>
    <row r="4809" spans="1:14" x14ac:dyDescent="0.35">
      <c r="A4809" t="s">
        <v>4975</v>
      </c>
      <c r="B4809" t="s">
        <v>75</v>
      </c>
      <c r="C4809" t="s">
        <v>15</v>
      </c>
      <c r="D4809" t="s">
        <v>46</v>
      </c>
      <c r="E4809" t="s">
        <v>51</v>
      </c>
      <c r="F4809" s="2">
        <v>43144</v>
      </c>
      <c r="G4809" s="2">
        <v>31894</v>
      </c>
      <c r="H4809" s="4">
        <v>25256</v>
      </c>
      <c r="I4809" s="4">
        <v>18409</v>
      </c>
      <c r="J4809" s="4">
        <f>Table1[[#This Row],[Basic Salary]]+Table1[[#This Row],[Bonus]]</f>
        <v>43665</v>
      </c>
      <c r="K4809">
        <v>90</v>
      </c>
      <c r="L4809">
        <v>43</v>
      </c>
      <c r="M4809" t="s">
        <v>23</v>
      </c>
      <c r="N4809">
        <v>101</v>
      </c>
    </row>
    <row r="4810" spans="1:14" x14ac:dyDescent="0.35">
      <c r="A4810" t="s">
        <v>1435</v>
      </c>
      <c r="B4810" t="s">
        <v>57</v>
      </c>
      <c r="C4810" t="s">
        <v>15</v>
      </c>
      <c r="D4810" t="s">
        <v>43</v>
      </c>
      <c r="E4810" t="s">
        <v>51</v>
      </c>
      <c r="F4810" s="2">
        <v>45003</v>
      </c>
      <c r="G4810" s="2">
        <v>35918</v>
      </c>
      <c r="H4810" s="4">
        <v>27992</v>
      </c>
      <c r="I4810" s="4">
        <v>15650</v>
      </c>
      <c r="J4810" s="4">
        <f>Table1[[#This Row],[Basic Salary]]+Table1[[#This Row],[Bonus]]</f>
        <v>43642</v>
      </c>
      <c r="K4810">
        <v>99</v>
      </c>
      <c r="L4810">
        <v>55</v>
      </c>
      <c r="M4810" t="s">
        <v>37</v>
      </c>
      <c r="N4810">
        <v>119</v>
      </c>
    </row>
    <row r="4811" spans="1:14" x14ac:dyDescent="0.35">
      <c r="A4811" t="s">
        <v>1349</v>
      </c>
      <c r="B4811" t="s">
        <v>39</v>
      </c>
      <c r="C4811" t="s">
        <v>21</v>
      </c>
      <c r="D4811" t="s">
        <v>25</v>
      </c>
      <c r="E4811" t="s">
        <v>17</v>
      </c>
      <c r="F4811" s="2">
        <v>45595</v>
      </c>
      <c r="G4811" s="2">
        <v>33644</v>
      </c>
      <c r="H4811" s="4">
        <v>36130</v>
      </c>
      <c r="I4811" s="4">
        <v>7507</v>
      </c>
      <c r="J4811" s="4">
        <f>Table1[[#This Row],[Basic Salary]]+Table1[[#This Row],[Bonus]]</f>
        <v>43637</v>
      </c>
      <c r="K4811">
        <v>64</v>
      </c>
      <c r="L4811">
        <v>72</v>
      </c>
      <c r="M4811" t="s">
        <v>18</v>
      </c>
      <c r="N4811">
        <v>114</v>
      </c>
    </row>
    <row r="4812" spans="1:14" x14ac:dyDescent="0.35">
      <c r="A4812" t="s">
        <v>2872</v>
      </c>
      <c r="B4812" t="s">
        <v>62</v>
      </c>
      <c r="C4812" t="s">
        <v>21</v>
      </c>
      <c r="D4812" t="s">
        <v>40</v>
      </c>
      <c r="E4812" t="s">
        <v>51</v>
      </c>
      <c r="F4812" s="2">
        <v>42864</v>
      </c>
      <c r="G4812" s="2">
        <v>37000</v>
      </c>
      <c r="H4812" s="4">
        <v>25649</v>
      </c>
      <c r="I4812" s="4">
        <v>17983</v>
      </c>
      <c r="J4812" s="4">
        <f>Table1[[#This Row],[Basic Salary]]+Table1[[#This Row],[Bonus]]</f>
        <v>43632</v>
      </c>
      <c r="K4812">
        <v>74</v>
      </c>
      <c r="L4812">
        <v>48</v>
      </c>
      <c r="M4812" t="s">
        <v>34</v>
      </c>
      <c r="N4812">
        <v>112</v>
      </c>
    </row>
    <row r="4813" spans="1:14" x14ac:dyDescent="0.35">
      <c r="A4813" t="s">
        <v>649</v>
      </c>
      <c r="B4813" t="s">
        <v>95</v>
      </c>
      <c r="C4813" t="s">
        <v>15</v>
      </c>
      <c r="D4813" t="s">
        <v>43</v>
      </c>
      <c r="E4813" t="s">
        <v>22</v>
      </c>
      <c r="F4813" s="2">
        <v>43854</v>
      </c>
      <c r="G4813" s="2">
        <v>36706</v>
      </c>
      <c r="H4813" s="4">
        <v>30559</v>
      </c>
      <c r="I4813" s="4">
        <v>13051</v>
      </c>
      <c r="J4813" s="4">
        <f>Table1[[#This Row],[Basic Salary]]+Table1[[#This Row],[Bonus]]</f>
        <v>43610</v>
      </c>
      <c r="K4813">
        <v>93</v>
      </c>
      <c r="L4813">
        <v>74</v>
      </c>
      <c r="M4813" t="s">
        <v>27</v>
      </c>
      <c r="N4813">
        <v>102</v>
      </c>
    </row>
    <row r="4814" spans="1:14" x14ac:dyDescent="0.35">
      <c r="A4814" t="s">
        <v>4055</v>
      </c>
      <c r="B4814" t="s">
        <v>50</v>
      </c>
      <c r="C4814" t="s">
        <v>21</v>
      </c>
      <c r="D4814" t="s">
        <v>25</v>
      </c>
      <c r="E4814" t="s">
        <v>51</v>
      </c>
      <c r="F4814" s="2">
        <v>42330</v>
      </c>
      <c r="G4814" s="2">
        <v>31232</v>
      </c>
      <c r="H4814" s="4">
        <v>27085</v>
      </c>
      <c r="I4814" s="4">
        <v>16475</v>
      </c>
      <c r="J4814" s="4">
        <f>Table1[[#This Row],[Basic Salary]]+Table1[[#This Row],[Bonus]]</f>
        <v>43560</v>
      </c>
      <c r="K4814">
        <v>60</v>
      </c>
      <c r="L4814">
        <v>100</v>
      </c>
      <c r="M4814" t="s">
        <v>37</v>
      </c>
      <c r="N4814">
        <v>105</v>
      </c>
    </row>
    <row r="4815" spans="1:14" x14ac:dyDescent="0.35">
      <c r="A4815" t="s">
        <v>4872</v>
      </c>
      <c r="B4815" t="s">
        <v>39</v>
      </c>
      <c r="C4815" t="s">
        <v>21</v>
      </c>
      <c r="D4815" t="s">
        <v>46</v>
      </c>
      <c r="E4815" t="s">
        <v>51</v>
      </c>
      <c r="F4815" s="2">
        <v>44794</v>
      </c>
      <c r="G4815" s="2">
        <v>37799</v>
      </c>
      <c r="H4815" s="4">
        <v>33296</v>
      </c>
      <c r="I4815" s="4">
        <v>10230</v>
      </c>
      <c r="J4815" s="4">
        <f>Table1[[#This Row],[Basic Salary]]+Table1[[#This Row],[Bonus]]</f>
        <v>43526</v>
      </c>
      <c r="K4815">
        <v>91</v>
      </c>
      <c r="L4815">
        <v>77</v>
      </c>
      <c r="M4815" t="s">
        <v>53</v>
      </c>
      <c r="N4815">
        <v>110</v>
      </c>
    </row>
    <row r="4816" spans="1:14" x14ac:dyDescent="0.35">
      <c r="A4816" t="s">
        <v>1943</v>
      </c>
      <c r="B4816" t="s">
        <v>85</v>
      </c>
      <c r="C4816" t="s">
        <v>15</v>
      </c>
      <c r="D4816" t="s">
        <v>33</v>
      </c>
      <c r="E4816" t="s">
        <v>51</v>
      </c>
      <c r="F4816" s="2">
        <v>45381</v>
      </c>
      <c r="G4816" s="2">
        <v>38673</v>
      </c>
      <c r="H4816" s="4">
        <v>34766</v>
      </c>
      <c r="I4816" s="4">
        <v>8709</v>
      </c>
      <c r="J4816" s="4">
        <f>Table1[[#This Row],[Basic Salary]]+Table1[[#This Row],[Bonus]]</f>
        <v>43475</v>
      </c>
      <c r="K4816">
        <v>90</v>
      </c>
      <c r="L4816">
        <v>78</v>
      </c>
      <c r="M4816" t="s">
        <v>27</v>
      </c>
      <c r="N4816">
        <v>106</v>
      </c>
    </row>
    <row r="4817" spans="1:14" x14ac:dyDescent="0.35">
      <c r="A4817" t="s">
        <v>3942</v>
      </c>
      <c r="B4817" t="s">
        <v>57</v>
      </c>
      <c r="C4817" t="s">
        <v>21</v>
      </c>
      <c r="D4817" t="s">
        <v>46</v>
      </c>
      <c r="E4817" t="s">
        <v>51</v>
      </c>
      <c r="F4817" s="2">
        <v>45641</v>
      </c>
      <c r="G4817" s="2">
        <v>39611</v>
      </c>
      <c r="H4817" s="4">
        <v>35166</v>
      </c>
      <c r="I4817" s="4">
        <v>8301</v>
      </c>
      <c r="J4817" s="4">
        <f>Table1[[#This Row],[Basic Salary]]+Table1[[#This Row],[Bonus]]</f>
        <v>43467</v>
      </c>
      <c r="K4817">
        <v>65</v>
      </c>
      <c r="L4817">
        <v>60</v>
      </c>
      <c r="M4817" t="s">
        <v>18</v>
      </c>
      <c r="N4817">
        <v>116</v>
      </c>
    </row>
    <row r="4818" spans="1:14" x14ac:dyDescent="0.35">
      <c r="A4818" t="s">
        <v>247</v>
      </c>
      <c r="B4818" t="s">
        <v>36</v>
      </c>
      <c r="C4818" t="s">
        <v>21</v>
      </c>
      <c r="D4818" t="s">
        <v>46</v>
      </c>
      <c r="E4818" t="s">
        <v>51</v>
      </c>
      <c r="F4818" s="2">
        <v>42536</v>
      </c>
      <c r="G4818" s="2">
        <v>39247</v>
      </c>
      <c r="H4818" s="4">
        <v>36300</v>
      </c>
      <c r="I4818" s="4">
        <v>7154</v>
      </c>
      <c r="J4818" s="4">
        <f>Table1[[#This Row],[Basic Salary]]+Table1[[#This Row],[Bonus]]</f>
        <v>43454</v>
      </c>
      <c r="K4818">
        <v>79</v>
      </c>
      <c r="L4818">
        <v>65</v>
      </c>
      <c r="M4818" t="s">
        <v>18</v>
      </c>
      <c r="N4818">
        <v>116</v>
      </c>
    </row>
    <row r="4819" spans="1:14" x14ac:dyDescent="0.35">
      <c r="A4819" t="s">
        <v>3095</v>
      </c>
      <c r="B4819" t="s">
        <v>60</v>
      </c>
      <c r="C4819" t="s">
        <v>15</v>
      </c>
      <c r="D4819" t="s">
        <v>16</v>
      </c>
      <c r="E4819" t="s">
        <v>30</v>
      </c>
      <c r="F4819" s="2">
        <v>44549</v>
      </c>
      <c r="G4819" s="2">
        <v>36435</v>
      </c>
      <c r="H4819" s="4">
        <v>35752</v>
      </c>
      <c r="I4819" s="4">
        <v>7647</v>
      </c>
      <c r="J4819" s="4">
        <f>Table1[[#This Row],[Basic Salary]]+Table1[[#This Row],[Bonus]]</f>
        <v>43399</v>
      </c>
      <c r="K4819">
        <v>61</v>
      </c>
      <c r="L4819">
        <v>88</v>
      </c>
      <c r="M4819" t="s">
        <v>37</v>
      </c>
      <c r="N4819">
        <v>117</v>
      </c>
    </row>
    <row r="4820" spans="1:14" x14ac:dyDescent="0.35">
      <c r="A4820" t="s">
        <v>3185</v>
      </c>
      <c r="B4820" t="s">
        <v>14</v>
      </c>
      <c r="C4820" t="s">
        <v>15</v>
      </c>
      <c r="D4820" t="s">
        <v>16</v>
      </c>
      <c r="E4820" t="s">
        <v>17</v>
      </c>
      <c r="F4820" s="2">
        <v>45585</v>
      </c>
      <c r="G4820" s="2">
        <v>37513</v>
      </c>
      <c r="H4820" s="4">
        <v>29402</v>
      </c>
      <c r="I4820" s="4">
        <v>13997</v>
      </c>
      <c r="J4820" s="4">
        <f>Table1[[#This Row],[Basic Salary]]+Table1[[#This Row],[Bonus]]</f>
        <v>43399</v>
      </c>
      <c r="K4820">
        <v>60</v>
      </c>
      <c r="L4820">
        <v>90</v>
      </c>
      <c r="M4820" t="s">
        <v>37</v>
      </c>
      <c r="N4820">
        <v>107</v>
      </c>
    </row>
    <row r="4821" spans="1:14" x14ac:dyDescent="0.35">
      <c r="A4821" t="s">
        <v>2207</v>
      </c>
      <c r="B4821" t="s">
        <v>57</v>
      </c>
      <c r="C4821" t="s">
        <v>15</v>
      </c>
      <c r="D4821" t="s">
        <v>46</v>
      </c>
      <c r="E4821" t="s">
        <v>65</v>
      </c>
      <c r="F4821" s="2">
        <v>43566</v>
      </c>
      <c r="G4821" s="2">
        <v>29853</v>
      </c>
      <c r="H4821" s="4">
        <v>37932</v>
      </c>
      <c r="I4821" s="4">
        <v>5463</v>
      </c>
      <c r="J4821" s="4">
        <f>Table1[[#This Row],[Basic Salary]]+Table1[[#This Row],[Bonus]]</f>
        <v>43395</v>
      </c>
      <c r="K4821">
        <v>91</v>
      </c>
      <c r="L4821">
        <v>47</v>
      </c>
      <c r="M4821" t="s">
        <v>37</v>
      </c>
      <c r="N4821">
        <v>113</v>
      </c>
    </row>
    <row r="4822" spans="1:14" x14ac:dyDescent="0.35">
      <c r="A4822" t="s">
        <v>3878</v>
      </c>
      <c r="B4822" t="s">
        <v>29</v>
      </c>
      <c r="C4822" t="s">
        <v>15</v>
      </c>
      <c r="D4822" t="s">
        <v>25</v>
      </c>
      <c r="E4822" t="s">
        <v>65</v>
      </c>
      <c r="F4822" s="2">
        <v>44249</v>
      </c>
      <c r="G4822" s="2">
        <v>30790</v>
      </c>
      <c r="H4822" s="4">
        <v>25204</v>
      </c>
      <c r="I4822" s="4">
        <v>18179</v>
      </c>
      <c r="J4822" s="4">
        <f>Table1[[#This Row],[Basic Salary]]+Table1[[#This Row],[Bonus]]</f>
        <v>43383</v>
      </c>
      <c r="K4822">
        <v>62</v>
      </c>
      <c r="L4822">
        <v>98</v>
      </c>
      <c r="M4822" t="s">
        <v>18</v>
      </c>
      <c r="N4822">
        <v>117</v>
      </c>
    </row>
    <row r="4823" spans="1:14" x14ac:dyDescent="0.35">
      <c r="A4823" t="s">
        <v>4006</v>
      </c>
      <c r="B4823" t="s">
        <v>89</v>
      </c>
      <c r="C4823" t="s">
        <v>21</v>
      </c>
      <c r="D4823" t="s">
        <v>46</v>
      </c>
      <c r="E4823" t="s">
        <v>30</v>
      </c>
      <c r="F4823" s="2">
        <v>44986</v>
      </c>
      <c r="G4823" s="2">
        <v>40318</v>
      </c>
      <c r="H4823" s="4">
        <v>30249</v>
      </c>
      <c r="I4823" s="4">
        <v>13125</v>
      </c>
      <c r="J4823" s="4">
        <f>Table1[[#This Row],[Basic Salary]]+Table1[[#This Row],[Bonus]]</f>
        <v>43374</v>
      </c>
      <c r="K4823">
        <v>100</v>
      </c>
      <c r="L4823">
        <v>80</v>
      </c>
      <c r="M4823" t="s">
        <v>34</v>
      </c>
      <c r="N4823">
        <v>104</v>
      </c>
    </row>
    <row r="4824" spans="1:14" x14ac:dyDescent="0.35">
      <c r="A4824" t="s">
        <v>4893</v>
      </c>
      <c r="B4824" t="s">
        <v>69</v>
      </c>
      <c r="C4824" t="s">
        <v>21</v>
      </c>
      <c r="D4824" t="s">
        <v>25</v>
      </c>
      <c r="E4824" t="s">
        <v>51</v>
      </c>
      <c r="F4824" s="2">
        <v>43693</v>
      </c>
      <c r="G4824" s="2">
        <v>36278</v>
      </c>
      <c r="H4824" s="4">
        <v>36387</v>
      </c>
      <c r="I4824" s="4">
        <v>6979</v>
      </c>
      <c r="J4824" s="4">
        <f>Table1[[#This Row],[Basic Salary]]+Table1[[#This Row],[Bonus]]</f>
        <v>43366</v>
      </c>
      <c r="K4824">
        <v>74</v>
      </c>
      <c r="L4824">
        <v>63</v>
      </c>
      <c r="M4824" t="s">
        <v>27</v>
      </c>
      <c r="N4824">
        <v>112</v>
      </c>
    </row>
    <row r="4825" spans="1:14" x14ac:dyDescent="0.35">
      <c r="A4825" t="s">
        <v>392</v>
      </c>
      <c r="B4825" t="s">
        <v>89</v>
      </c>
      <c r="C4825" t="s">
        <v>15</v>
      </c>
      <c r="D4825" t="s">
        <v>25</v>
      </c>
      <c r="E4825" t="s">
        <v>17</v>
      </c>
      <c r="F4825" s="2">
        <v>43151</v>
      </c>
      <c r="G4825" s="2">
        <v>30745</v>
      </c>
      <c r="H4825" s="4">
        <v>30754</v>
      </c>
      <c r="I4825" s="4">
        <v>12584</v>
      </c>
      <c r="J4825" s="4">
        <f>Table1[[#This Row],[Basic Salary]]+Table1[[#This Row],[Bonus]]</f>
        <v>43338</v>
      </c>
      <c r="K4825">
        <v>93</v>
      </c>
      <c r="L4825">
        <v>66</v>
      </c>
      <c r="M4825" t="s">
        <v>18</v>
      </c>
      <c r="N4825">
        <v>112</v>
      </c>
    </row>
    <row r="4826" spans="1:14" x14ac:dyDescent="0.35">
      <c r="A4826" t="s">
        <v>1582</v>
      </c>
      <c r="B4826" t="s">
        <v>36</v>
      </c>
      <c r="C4826" t="s">
        <v>15</v>
      </c>
      <c r="D4826" t="s">
        <v>25</v>
      </c>
      <c r="E4826" t="s">
        <v>22</v>
      </c>
      <c r="F4826" s="2">
        <v>44807</v>
      </c>
      <c r="G4826" s="2">
        <v>33049</v>
      </c>
      <c r="H4826" s="4">
        <v>25773</v>
      </c>
      <c r="I4826" s="4">
        <v>17491</v>
      </c>
      <c r="J4826" s="4">
        <f>Table1[[#This Row],[Basic Salary]]+Table1[[#This Row],[Bonus]]</f>
        <v>43264</v>
      </c>
      <c r="K4826">
        <v>60</v>
      </c>
      <c r="L4826">
        <v>76</v>
      </c>
      <c r="M4826" t="s">
        <v>53</v>
      </c>
      <c r="N4826">
        <v>113</v>
      </c>
    </row>
    <row r="4827" spans="1:14" x14ac:dyDescent="0.35">
      <c r="A4827" t="s">
        <v>3766</v>
      </c>
      <c r="B4827" t="s">
        <v>62</v>
      </c>
      <c r="C4827" t="s">
        <v>15</v>
      </c>
      <c r="D4827" t="s">
        <v>40</v>
      </c>
      <c r="E4827" t="s">
        <v>26</v>
      </c>
      <c r="F4827" s="2">
        <v>44708</v>
      </c>
      <c r="G4827" s="2">
        <v>35726</v>
      </c>
      <c r="H4827" s="4">
        <v>29254</v>
      </c>
      <c r="I4827" s="4">
        <v>13951</v>
      </c>
      <c r="J4827" s="4">
        <f>Table1[[#This Row],[Basic Salary]]+Table1[[#This Row],[Bonus]]</f>
        <v>43205</v>
      </c>
      <c r="K4827">
        <v>94</v>
      </c>
      <c r="L4827">
        <v>62</v>
      </c>
      <c r="M4827" t="s">
        <v>37</v>
      </c>
      <c r="N4827">
        <v>104</v>
      </c>
    </row>
    <row r="4828" spans="1:14" x14ac:dyDescent="0.35">
      <c r="A4828" t="s">
        <v>3556</v>
      </c>
      <c r="B4828" t="s">
        <v>45</v>
      </c>
      <c r="C4828" t="s">
        <v>15</v>
      </c>
      <c r="D4828" t="s">
        <v>25</v>
      </c>
      <c r="E4828" t="s">
        <v>51</v>
      </c>
      <c r="F4828" s="2">
        <v>43415</v>
      </c>
      <c r="G4828" s="2">
        <v>36563</v>
      </c>
      <c r="H4828" s="4">
        <v>27968</v>
      </c>
      <c r="I4828" s="4">
        <v>15229</v>
      </c>
      <c r="J4828" s="4">
        <f>Table1[[#This Row],[Basic Salary]]+Table1[[#This Row],[Bonus]]</f>
        <v>43197</v>
      </c>
      <c r="K4828">
        <v>70</v>
      </c>
      <c r="L4828">
        <v>90</v>
      </c>
      <c r="M4828" t="s">
        <v>31</v>
      </c>
      <c r="N4828">
        <v>102</v>
      </c>
    </row>
    <row r="4829" spans="1:14" x14ac:dyDescent="0.35">
      <c r="A4829" t="s">
        <v>4016</v>
      </c>
      <c r="B4829" t="s">
        <v>42</v>
      </c>
      <c r="C4829" t="s">
        <v>21</v>
      </c>
      <c r="D4829" t="s">
        <v>43</v>
      </c>
      <c r="E4829" t="s">
        <v>17</v>
      </c>
      <c r="F4829" s="2">
        <v>42068</v>
      </c>
      <c r="G4829" s="2">
        <v>33800</v>
      </c>
      <c r="H4829" s="4">
        <v>37422</v>
      </c>
      <c r="I4829" s="4">
        <v>5753</v>
      </c>
      <c r="J4829" s="4">
        <f>Table1[[#This Row],[Basic Salary]]+Table1[[#This Row],[Bonus]]</f>
        <v>43175</v>
      </c>
      <c r="K4829">
        <v>79</v>
      </c>
      <c r="L4829">
        <v>75</v>
      </c>
      <c r="M4829" t="s">
        <v>27</v>
      </c>
      <c r="N4829">
        <v>114</v>
      </c>
    </row>
    <row r="4830" spans="1:14" x14ac:dyDescent="0.35">
      <c r="A4830" t="s">
        <v>2120</v>
      </c>
      <c r="B4830" t="s">
        <v>50</v>
      </c>
      <c r="C4830" t="s">
        <v>15</v>
      </c>
      <c r="D4830" t="s">
        <v>25</v>
      </c>
      <c r="E4830" t="s">
        <v>17</v>
      </c>
      <c r="F4830" s="2">
        <v>45173</v>
      </c>
      <c r="G4830" s="2">
        <v>30379</v>
      </c>
      <c r="H4830" s="4">
        <v>29655</v>
      </c>
      <c r="I4830" s="4">
        <v>13448</v>
      </c>
      <c r="J4830" s="4">
        <f>Table1[[#This Row],[Basic Salary]]+Table1[[#This Row],[Bonus]]</f>
        <v>43103</v>
      </c>
      <c r="K4830">
        <v>81</v>
      </c>
      <c r="L4830">
        <v>42</v>
      </c>
      <c r="M4830" t="s">
        <v>37</v>
      </c>
      <c r="N4830">
        <v>112</v>
      </c>
    </row>
    <row r="4831" spans="1:14" x14ac:dyDescent="0.35">
      <c r="A4831" t="s">
        <v>4906</v>
      </c>
      <c r="B4831" t="s">
        <v>77</v>
      </c>
      <c r="C4831" t="s">
        <v>21</v>
      </c>
      <c r="D4831" t="s">
        <v>40</v>
      </c>
      <c r="E4831" t="s">
        <v>26</v>
      </c>
      <c r="F4831" s="2">
        <v>44757</v>
      </c>
      <c r="G4831" s="2">
        <v>33536</v>
      </c>
      <c r="H4831" s="4">
        <v>35424</v>
      </c>
      <c r="I4831" s="4">
        <v>7676</v>
      </c>
      <c r="J4831" s="4">
        <f>Table1[[#This Row],[Basic Salary]]+Table1[[#This Row],[Bonus]]</f>
        <v>43100</v>
      </c>
      <c r="K4831">
        <v>86</v>
      </c>
      <c r="L4831">
        <v>40</v>
      </c>
      <c r="M4831" t="s">
        <v>37</v>
      </c>
      <c r="N4831">
        <v>117</v>
      </c>
    </row>
    <row r="4832" spans="1:14" x14ac:dyDescent="0.35">
      <c r="A4832" t="s">
        <v>73</v>
      </c>
      <c r="B4832" t="s">
        <v>62</v>
      </c>
      <c r="C4832" t="s">
        <v>21</v>
      </c>
      <c r="D4832" t="s">
        <v>40</v>
      </c>
      <c r="E4832" t="s">
        <v>26</v>
      </c>
      <c r="F4832" s="2">
        <v>42880</v>
      </c>
      <c r="G4832" s="2">
        <v>35791</v>
      </c>
      <c r="H4832" s="4">
        <v>32685</v>
      </c>
      <c r="I4832" s="4">
        <v>10394</v>
      </c>
      <c r="J4832" s="4">
        <f>Table1[[#This Row],[Basic Salary]]+Table1[[#This Row],[Bonus]]</f>
        <v>43079</v>
      </c>
      <c r="K4832">
        <v>84</v>
      </c>
      <c r="L4832">
        <v>40</v>
      </c>
      <c r="M4832" t="s">
        <v>27</v>
      </c>
      <c r="N4832">
        <v>109</v>
      </c>
    </row>
    <row r="4833" spans="1:14" x14ac:dyDescent="0.35">
      <c r="A4833" t="s">
        <v>2894</v>
      </c>
      <c r="B4833" t="s">
        <v>69</v>
      </c>
      <c r="C4833" t="s">
        <v>21</v>
      </c>
      <c r="D4833" t="s">
        <v>46</v>
      </c>
      <c r="E4833" t="s">
        <v>65</v>
      </c>
      <c r="F4833" s="2">
        <v>45574</v>
      </c>
      <c r="G4833" s="2">
        <v>35263</v>
      </c>
      <c r="H4833" s="4">
        <v>33337</v>
      </c>
      <c r="I4833" s="4">
        <v>9734</v>
      </c>
      <c r="J4833" s="4">
        <f>Table1[[#This Row],[Basic Salary]]+Table1[[#This Row],[Bonus]]</f>
        <v>43071</v>
      </c>
      <c r="K4833">
        <v>91</v>
      </c>
      <c r="L4833">
        <v>51</v>
      </c>
      <c r="M4833" t="s">
        <v>31</v>
      </c>
      <c r="N4833">
        <v>111</v>
      </c>
    </row>
    <row r="4834" spans="1:14" x14ac:dyDescent="0.35">
      <c r="A4834" t="s">
        <v>2636</v>
      </c>
      <c r="B4834" t="s">
        <v>129</v>
      </c>
      <c r="C4834" t="s">
        <v>15</v>
      </c>
      <c r="D4834" t="s">
        <v>43</v>
      </c>
      <c r="E4834" t="s">
        <v>26</v>
      </c>
      <c r="F4834" s="2">
        <v>43617</v>
      </c>
      <c r="G4834" s="2">
        <v>31847</v>
      </c>
      <c r="H4834" s="4">
        <v>30230</v>
      </c>
      <c r="I4834" s="4">
        <v>12816</v>
      </c>
      <c r="J4834" s="4">
        <f>Table1[[#This Row],[Basic Salary]]+Table1[[#This Row],[Bonus]]</f>
        <v>43046</v>
      </c>
      <c r="K4834">
        <v>92</v>
      </c>
      <c r="L4834">
        <v>63</v>
      </c>
      <c r="M4834" t="s">
        <v>34</v>
      </c>
      <c r="N4834">
        <v>118</v>
      </c>
    </row>
    <row r="4835" spans="1:14" x14ac:dyDescent="0.35">
      <c r="A4835" t="s">
        <v>2917</v>
      </c>
      <c r="B4835" t="s">
        <v>89</v>
      </c>
      <c r="C4835" t="s">
        <v>21</v>
      </c>
      <c r="D4835" t="s">
        <v>40</v>
      </c>
      <c r="E4835" t="s">
        <v>30</v>
      </c>
      <c r="F4835" s="2">
        <v>43447</v>
      </c>
      <c r="G4835" s="2">
        <v>37506</v>
      </c>
      <c r="H4835" s="4">
        <v>31545</v>
      </c>
      <c r="I4835" s="4">
        <v>11458</v>
      </c>
      <c r="J4835" s="4">
        <f>Table1[[#This Row],[Basic Salary]]+Table1[[#This Row],[Bonus]]</f>
        <v>43003</v>
      </c>
      <c r="K4835">
        <v>62</v>
      </c>
      <c r="L4835">
        <v>79</v>
      </c>
      <c r="M4835" t="s">
        <v>18</v>
      </c>
      <c r="N4835">
        <v>101</v>
      </c>
    </row>
    <row r="4836" spans="1:14" x14ac:dyDescent="0.35">
      <c r="A4836" t="s">
        <v>1351</v>
      </c>
      <c r="B4836" t="s">
        <v>95</v>
      </c>
      <c r="C4836" t="s">
        <v>21</v>
      </c>
      <c r="D4836" t="s">
        <v>46</v>
      </c>
      <c r="E4836" t="s">
        <v>30</v>
      </c>
      <c r="F4836" s="2">
        <v>43746</v>
      </c>
      <c r="G4836" s="2">
        <v>37615</v>
      </c>
      <c r="H4836" s="4">
        <v>28071</v>
      </c>
      <c r="I4836" s="4">
        <v>14900</v>
      </c>
      <c r="J4836" s="4">
        <f>Table1[[#This Row],[Basic Salary]]+Table1[[#This Row],[Bonus]]</f>
        <v>42971</v>
      </c>
      <c r="K4836">
        <v>77</v>
      </c>
      <c r="L4836">
        <v>69</v>
      </c>
      <c r="M4836" t="s">
        <v>37</v>
      </c>
      <c r="N4836">
        <v>104</v>
      </c>
    </row>
    <row r="4837" spans="1:14" x14ac:dyDescent="0.35">
      <c r="A4837" t="s">
        <v>1008</v>
      </c>
      <c r="B4837" t="s">
        <v>45</v>
      </c>
      <c r="C4837" t="s">
        <v>15</v>
      </c>
      <c r="D4837" t="s">
        <v>16</v>
      </c>
      <c r="E4837" t="s">
        <v>22</v>
      </c>
      <c r="F4837" s="2">
        <v>43732</v>
      </c>
      <c r="G4837" s="2">
        <v>29678</v>
      </c>
      <c r="H4837" s="4">
        <v>26908</v>
      </c>
      <c r="I4837" s="4">
        <v>16046</v>
      </c>
      <c r="J4837" s="4">
        <f>Table1[[#This Row],[Basic Salary]]+Table1[[#This Row],[Bonus]]</f>
        <v>42954</v>
      </c>
      <c r="K4837">
        <v>72</v>
      </c>
      <c r="L4837">
        <v>83</v>
      </c>
      <c r="M4837" t="s">
        <v>18</v>
      </c>
      <c r="N4837">
        <v>103</v>
      </c>
    </row>
    <row r="4838" spans="1:14" x14ac:dyDescent="0.35">
      <c r="A4838" t="s">
        <v>2536</v>
      </c>
      <c r="B4838" t="s">
        <v>60</v>
      </c>
      <c r="C4838" t="s">
        <v>21</v>
      </c>
      <c r="D4838" t="s">
        <v>81</v>
      </c>
      <c r="E4838" t="s">
        <v>22</v>
      </c>
      <c r="F4838" s="2">
        <v>43471</v>
      </c>
      <c r="G4838" s="2">
        <v>39338</v>
      </c>
      <c r="H4838" s="4">
        <v>32492</v>
      </c>
      <c r="I4838" s="4">
        <v>10437</v>
      </c>
      <c r="J4838" s="4">
        <f>Table1[[#This Row],[Basic Salary]]+Table1[[#This Row],[Bonus]]</f>
        <v>42929</v>
      </c>
      <c r="K4838">
        <v>81</v>
      </c>
      <c r="L4838">
        <v>69</v>
      </c>
      <c r="M4838" t="s">
        <v>18</v>
      </c>
      <c r="N4838">
        <v>118</v>
      </c>
    </row>
    <row r="4839" spans="1:14" x14ac:dyDescent="0.35">
      <c r="A4839" t="s">
        <v>1128</v>
      </c>
      <c r="B4839" t="s">
        <v>77</v>
      </c>
      <c r="C4839" t="s">
        <v>21</v>
      </c>
      <c r="D4839" t="s">
        <v>33</v>
      </c>
      <c r="E4839" t="s">
        <v>65</v>
      </c>
      <c r="F4839" s="2">
        <v>44657</v>
      </c>
      <c r="G4839" s="2">
        <v>33842</v>
      </c>
      <c r="H4839" s="4">
        <v>27758</v>
      </c>
      <c r="I4839" s="4">
        <v>15163</v>
      </c>
      <c r="J4839" s="4">
        <f>Table1[[#This Row],[Basic Salary]]+Table1[[#This Row],[Bonus]]</f>
        <v>42921</v>
      </c>
      <c r="K4839">
        <v>70</v>
      </c>
      <c r="L4839">
        <v>96</v>
      </c>
      <c r="M4839" t="s">
        <v>37</v>
      </c>
      <c r="N4839">
        <v>113</v>
      </c>
    </row>
    <row r="4840" spans="1:14" x14ac:dyDescent="0.35">
      <c r="A4840" t="s">
        <v>2726</v>
      </c>
      <c r="B4840" t="s">
        <v>57</v>
      </c>
      <c r="C4840" t="s">
        <v>15</v>
      </c>
      <c r="D4840" t="s">
        <v>16</v>
      </c>
      <c r="E4840" t="s">
        <v>26</v>
      </c>
      <c r="F4840" s="2">
        <v>42793</v>
      </c>
      <c r="G4840" s="2">
        <v>40686</v>
      </c>
      <c r="H4840" s="4">
        <v>25326</v>
      </c>
      <c r="I4840" s="4">
        <v>17581</v>
      </c>
      <c r="J4840" s="4">
        <f>Table1[[#This Row],[Basic Salary]]+Table1[[#This Row],[Bonus]]</f>
        <v>42907</v>
      </c>
      <c r="K4840">
        <v>85</v>
      </c>
      <c r="L4840">
        <v>51</v>
      </c>
      <c r="M4840" t="s">
        <v>34</v>
      </c>
      <c r="N4840">
        <v>119</v>
      </c>
    </row>
    <row r="4841" spans="1:14" x14ac:dyDescent="0.35">
      <c r="A4841" t="s">
        <v>2897</v>
      </c>
      <c r="B4841" t="s">
        <v>29</v>
      </c>
      <c r="C4841" t="s">
        <v>21</v>
      </c>
      <c r="D4841" t="s">
        <v>33</v>
      </c>
      <c r="E4841" t="s">
        <v>30</v>
      </c>
      <c r="F4841" s="2">
        <v>45406</v>
      </c>
      <c r="G4841" s="2">
        <v>31192</v>
      </c>
      <c r="H4841" s="4">
        <v>27841</v>
      </c>
      <c r="I4841" s="4">
        <v>15054</v>
      </c>
      <c r="J4841" s="4">
        <f>Table1[[#This Row],[Basic Salary]]+Table1[[#This Row],[Bonus]]</f>
        <v>42895</v>
      </c>
      <c r="K4841">
        <v>86</v>
      </c>
      <c r="L4841">
        <v>80</v>
      </c>
      <c r="M4841" t="s">
        <v>37</v>
      </c>
      <c r="N4841">
        <v>111</v>
      </c>
    </row>
    <row r="4842" spans="1:14" x14ac:dyDescent="0.35">
      <c r="A4842" t="s">
        <v>1424</v>
      </c>
      <c r="B4842" t="s">
        <v>69</v>
      </c>
      <c r="C4842" t="s">
        <v>21</v>
      </c>
      <c r="D4842" t="s">
        <v>43</v>
      </c>
      <c r="E4842" t="s">
        <v>26</v>
      </c>
      <c r="F4842" s="2">
        <v>43953</v>
      </c>
      <c r="G4842" s="2">
        <v>38357</v>
      </c>
      <c r="H4842" s="4">
        <v>26647</v>
      </c>
      <c r="I4842" s="4">
        <v>16237</v>
      </c>
      <c r="J4842" s="4">
        <f>Table1[[#This Row],[Basic Salary]]+Table1[[#This Row],[Bonus]]</f>
        <v>42884</v>
      </c>
      <c r="K4842">
        <v>81</v>
      </c>
      <c r="L4842">
        <v>60</v>
      </c>
      <c r="M4842" t="s">
        <v>31</v>
      </c>
      <c r="N4842">
        <v>115</v>
      </c>
    </row>
    <row r="4843" spans="1:14" x14ac:dyDescent="0.35">
      <c r="A4843" t="s">
        <v>4354</v>
      </c>
      <c r="B4843" t="s">
        <v>42</v>
      </c>
      <c r="C4843" t="s">
        <v>15</v>
      </c>
      <c r="D4843" t="s">
        <v>46</v>
      </c>
      <c r="E4843" t="s">
        <v>22</v>
      </c>
      <c r="F4843" s="2">
        <v>45587</v>
      </c>
      <c r="G4843" s="2">
        <v>32951</v>
      </c>
      <c r="H4843" s="4">
        <v>32743</v>
      </c>
      <c r="I4843" s="4">
        <v>10114</v>
      </c>
      <c r="J4843" s="4">
        <f>Table1[[#This Row],[Basic Salary]]+Table1[[#This Row],[Bonus]]</f>
        <v>42857</v>
      </c>
      <c r="K4843">
        <v>93</v>
      </c>
      <c r="L4843">
        <v>68</v>
      </c>
      <c r="M4843" t="s">
        <v>31</v>
      </c>
      <c r="N4843">
        <v>115</v>
      </c>
    </row>
    <row r="4844" spans="1:14" x14ac:dyDescent="0.35">
      <c r="A4844" t="s">
        <v>1017</v>
      </c>
      <c r="B4844" t="s">
        <v>85</v>
      </c>
      <c r="C4844" t="s">
        <v>15</v>
      </c>
      <c r="D4844" t="s">
        <v>25</v>
      </c>
      <c r="E4844" t="s">
        <v>26</v>
      </c>
      <c r="F4844" s="2">
        <v>42842</v>
      </c>
      <c r="G4844" s="2">
        <v>39740</v>
      </c>
      <c r="H4844" s="4">
        <v>29968</v>
      </c>
      <c r="I4844" s="4">
        <v>12800</v>
      </c>
      <c r="J4844" s="4">
        <f>Table1[[#This Row],[Basic Salary]]+Table1[[#This Row],[Bonus]]</f>
        <v>42768</v>
      </c>
      <c r="K4844">
        <v>98</v>
      </c>
      <c r="L4844">
        <v>100</v>
      </c>
      <c r="M4844" t="s">
        <v>27</v>
      </c>
      <c r="N4844">
        <v>111</v>
      </c>
    </row>
    <row r="4845" spans="1:14" x14ac:dyDescent="0.35">
      <c r="A4845" t="s">
        <v>4794</v>
      </c>
      <c r="B4845" t="s">
        <v>89</v>
      </c>
      <c r="C4845" t="s">
        <v>21</v>
      </c>
      <c r="D4845" t="s">
        <v>40</v>
      </c>
      <c r="E4845" t="s">
        <v>51</v>
      </c>
      <c r="F4845" s="2">
        <v>43576</v>
      </c>
      <c r="G4845" s="2">
        <v>39322</v>
      </c>
      <c r="H4845" s="4">
        <v>35939</v>
      </c>
      <c r="I4845" s="4">
        <v>6704</v>
      </c>
      <c r="J4845" s="4">
        <f>Table1[[#This Row],[Basic Salary]]+Table1[[#This Row],[Bonus]]</f>
        <v>42643</v>
      </c>
      <c r="K4845">
        <v>78</v>
      </c>
      <c r="L4845">
        <v>41</v>
      </c>
      <c r="M4845" t="s">
        <v>27</v>
      </c>
      <c r="N4845">
        <v>113</v>
      </c>
    </row>
    <row r="4846" spans="1:14" x14ac:dyDescent="0.35">
      <c r="A4846" t="s">
        <v>3121</v>
      </c>
      <c r="B4846" t="s">
        <v>93</v>
      </c>
      <c r="C4846" t="s">
        <v>21</v>
      </c>
      <c r="D4846" t="s">
        <v>40</v>
      </c>
      <c r="E4846" t="s">
        <v>22</v>
      </c>
      <c r="F4846" s="2">
        <v>45508</v>
      </c>
      <c r="G4846" s="2">
        <v>38570</v>
      </c>
      <c r="H4846" s="4">
        <v>35312</v>
      </c>
      <c r="I4846" s="4">
        <v>7298</v>
      </c>
      <c r="J4846" s="4">
        <f>Table1[[#This Row],[Basic Salary]]+Table1[[#This Row],[Bonus]]</f>
        <v>42610</v>
      </c>
      <c r="K4846">
        <v>63</v>
      </c>
      <c r="L4846">
        <v>87</v>
      </c>
      <c r="M4846" t="s">
        <v>37</v>
      </c>
      <c r="N4846">
        <v>110</v>
      </c>
    </row>
    <row r="4847" spans="1:14" x14ac:dyDescent="0.35">
      <c r="A4847" t="s">
        <v>2359</v>
      </c>
      <c r="B4847" t="s">
        <v>57</v>
      </c>
      <c r="C4847" t="s">
        <v>15</v>
      </c>
      <c r="D4847" t="s">
        <v>43</v>
      </c>
      <c r="E4847" t="s">
        <v>17</v>
      </c>
      <c r="F4847" s="2">
        <v>42460</v>
      </c>
      <c r="G4847" s="2">
        <v>38925</v>
      </c>
      <c r="H4847" s="4">
        <v>31729</v>
      </c>
      <c r="I4847" s="4">
        <v>10870</v>
      </c>
      <c r="J4847" s="4">
        <f>Table1[[#This Row],[Basic Salary]]+Table1[[#This Row],[Bonus]]</f>
        <v>42599</v>
      </c>
      <c r="K4847">
        <v>69</v>
      </c>
      <c r="L4847">
        <v>44</v>
      </c>
      <c r="M4847" t="s">
        <v>27</v>
      </c>
      <c r="N4847">
        <v>119</v>
      </c>
    </row>
    <row r="4848" spans="1:14" x14ac:dyDescent="0.35">
      <c r="A4848" t="s">
        <v>1778</v>
      </c>
      <c r="B4848" t="s">
        <v>29</v>
      </c>
      <c r="C4848" t="s">
        <v>21</v>
      </c>
      <c r="D4848" t="s">
        <v>81</v>
      </c>
      <c r="E4848" t="s">
        <v>22</v>
      </c>
      <c r="F4848" s="2">
        <v>44178</v>
      </c>
      <c r="G4848" s="2">
        <v>32976</v>
      </c>
      <c r="H4848" s="4">
        <v>30314</v>
      </c>
      <c r="I4848" s="4">
        <v>12267</v>
      </c>
      <c r="J4848" s="4">
        <f>Table1[[#This Row],[Basic Salary]]+Table1[[#This Row],[Bonus]]</f>
        <v>42581</v>
      </c>
      <c r="K4848">
        <v>88</v>
      </c>
      <c r="L4848">
        <v>55</v>
      </c>
      <c r="M4848" t="s">
        <v>27</v>
      </c>
      <c r="N4848">
        <v>101</v>
      </c>
    </row>
    <row r="4849" spans="1:14" x14ac:dyDescent="0.35">
      <c r="A4849" t="s">
        <v>767</v>
      </c>
      <c r="B4849" t="s">
        <v>89</v>
      </c>
      <c r="C4849" t="s">
        <v>15</v>
      </c>
      <c r="D4849" t="s">
        <v>46</v>
      </c>
      <c r="E4849" t="s">
        <v>65</v>
      </c>
      <c r="F4849" s="2">
        <v>44137</v>
      </c>
      <c r="G4849" s="2">
        <v>39498</v>
      </c>
      <c r="H4849" s="4">
        <v>27974</v>
      </c>
      <c r="I4849" s="4">
        <v>14606</v>
      </c>
      <c r="J4849" s="4">
        <f>Table1[[#This Row],[Basic Salary]]+Table1[[#This Row],[Bonus]]</f>
        <v>42580</v>
      </c>
      <c r="K4849">
        <v>86</v>
      </c>
      <c r="L4849">
        <v>83</v>
      </c>
      <c r="M4849" t="s">
        <v>23</v>
      </c>
      <c r="N4849">
        <v>105</v>
      </c>
    </row>
    <row r="4850" spans="1:14" x14ac:dyDescent="0.35">
      <c r="A4850" t="s">
        <v>1679</v>
      </c>
      <c r="B4850" t="s">
        <v>93</v>
      </c>
      <c r="C4850" t="s">
        <v>21</v>
      </c>
      <c r="D4850" t="s">
        <v>16</v>
      </c>
      <c r="E4850" t="s">
        <v>26</v>
      </c>
      <c r="F4850" s="2">
        <v>43314</v>
      </c>
      <c r="G4850" s="2">
        <v>34979</v>
      </c>
      <c r="H4850" s="4">
        <v>29068</v>
      </c>
      <c r="I4850" s="4">
        <v>13381</v>
      </c>
      <c r="J4850" s="4">
        <f>Table1[[#This Row],[Basic Salary]]+Table1[[#This Row],[Bonus]]</f>
        <v>42449</v>
      </c>
      <c r="K4850">
        <v>90</v>
      </c>
      <c r="L4850">
        <v>95</v>
      </c>
      <c r="M4850" t="s">
        <v>34</v>
      </c>
      <c r="N4850">
        <v>113</v>
      </c>
    </row>
    <row r="4851" spans="1:14" x14ac:dyDescent="0.35">
      <c r="A4851" t="s">
        <v>1998</v>
      </c>
      <c r="B4851" t="s">
        <v>42</v>
      </c>
      <c r="C4851" t="s">
        <v>15</v>
      </c>
      <c r="D4851" t="s">
        <v>25</v>
      </c>
      <c r="E4851" t="s">
        <v>17</v>
      </c>
      <c r="F4851" s="2">
        <v>44914</v>
      </c>
      <c r="G4851" s="2">
        <v>33897</v>
      </c>
      <c r="H4851" s="4">
        <v>29244</v>
      </c>
      <c r="I4851" s="4">
        <v>13182</v>
      </c>
      <c r="J4851" s="4">
        <f>Table1[[#This Row],[Basic Salary]]+Table1[[#This Row],[Bonus]]</f>
        <v>42426</v>
      </c>
      <c r="K4851">
        <v>63</v>
      </c>
      <c r="L4851">
        <v>47</v>
      </c>
      <c r="M4851" t="s">
        <v>53</v>
      </c>
      <c r="N4851">
        <v>120</v>
      </c>
    </row>
    <row r="4852" spans="1:14" x14ac:dyDescent="0.35">
      <c r="A4852" t="s">
        <v>2477</v>
      </c>
      <c r="B4852" t="s">
        <v>85</v>
      </c>
      <c r="C4852" t="s">
        <v>15</v>
      </c>
      <c r="D4852" t="s">
        <v>33</v>
      </c>
      <c r="E4852" t="s">
        <v>26</v>
      </c>
      <c r="F4852" s="2">
        <v>44465</v>
      </c>
      <c r="G4852" s="2">
        <v>30443</v>
      </c>
      <c r="H4852" s="4">
        <v>27027</v>
      </c>
      <c r="I4852" s="4">
        <v>15367</v>
      </c>
      <c r="J4852" s="4">
        <f>Table1[[#This Row],[Basic Salary]]+Table1[[#This Row],[Bonus]]</f>
        <v>42394</v>
      </c>
      <c r="K4852">
        <v>74</v>
      </c>
      <c r="L4852">
        <v>42</v>
      </c>
      <c r="M4852" t="s">
        <v>37</v>
      </c>
      <c r="N4852">
        <v>104</v>
      </c>
    </row>
    <row r="4853" spans="1:14" x14ac:dyDescent="0.35">
      <c r="A4853" t="s">
        <v>713</v>
      </c>
      <c r="B4853" t="s">
        <v>77</v>
      </c>
      <c r="C4853" t="s">
        <v>21</v>
      </c>
      <c r="D4853" t="s">
        <v>16</v>
      </c>
      <c r="E4853" t="s">
        <v>17</v>
      </c>
      <c r="F4853" s="2">
        <v>43087</v>
      </c>
      <c r="G4853" s="2">
        <v>31121</v>
      </c>
      <c r="H4853" s="4">
        <v>31884</v>
      </c>
      <c r="I4853" s="4">
        <v>10491</v>
      </c>
      <c r="J4853" s="4">
        <f>Table1[[#This Row],[Basic Salary]]+Table1[[#This Row],[Bonus]]</f>
        <v>42375</v>
      </c>
      <c r="K4853">
        <v>89</v>
      </c>
      <c r="L4853">
        <v>65</v>
      </c>
      <c r="M4853" t="s">
        <v>27</v>
      </c>
      <c r="N4853">
        <v>110</v>
      </c>
    </row>
    <row r="4854" spans="1:14" x14ac:dyDescent="0.35">
      <c r="A4854" t="s">
        <v>768</v>
      </c>
      <c r="B4854" t="s">
        <v>89</v>
      </c>
      <c r="C4854" t="s">
        <v>21</v>
      </c>
      <c r="D4854" t="s">
        <v>40</v>
      </c>
      <c r="E4854" t="s">
        <v>26</v>
      </c>
      <c r="F4854" s="2">
        <v>45026</v>
      </c>
      <c r="G4854" s="2">
        <v>39783</v>
      </c>
      <c r="H4854" s="4">
        <v>27815</v>
      </c>
      <c r="I4854" s="4">
        <v>14552</v>
      </c>
      <c r="J4854" s="4">
        <f>Table1[[#This Row],[Basic Salary]]+Table1[[#This Row],[Bonus]]</f>
        <v>42367</v>
      </c>
      <c r="K4854">
        <v>72</v>
      </c>
      <c r="L4854">
        <v>44</v>
      </c>
      <c r="M4854" t="s">
        <v>53</v>
      </c>
      <c r="N4854">
        <v>108</v>
      </c>
    </row>
    <row r="4855" spans="1:14" x14ac:dyDescent="0.35">
      <c r="A4855" t="s">
        <v>1766</v>
      </c>
      <c r="B4855" t="s">
        <v>45</v>
      </c>
      <c r="C4855" t="s">
        <v>21</v>
      </c>
      <c r="D4855" t="s">
        <v>25</v>
      </c>
      <c r="E4855" t="s">
        <v>17</v>
      </c>
      <c r="F4855" s="2">
        <v>42640</v>
      </c>
      <c r="G4855" s="2">
        <v>29823</v>
      </c>
      <c r="H4855" s="4">
        <v>35414</v>
      </c>
      <c r="I4855" s="4">
        <v>6925</v>
      </c>
      <c r="J4855" s="4">
        <f>Table1[[#This Row],[Basic Salary]]+Table1[[#This Row],[Bonus]]</f>
        <v>42339</v>
      </c>
      <c r="K4855">
        <v>97</v>
      </c>
      <c r="L4855">
        <v>96</v>
      </c>
      <c r="M4855" t="s">
        <v>53</v>
      </c>
      <c r="N4855">
        <v>105</v>
      </c>
    </row>
    <row r="4856" spans="1:14" x14ac:dyDescent="0.35">
      <c r="A4856" t="s">
        <v>2585</v>
      </c>
      <c r="B4856" t="s">
        <v>95</v>
      </c>
      <c r="C4856" t="s">
        <v>21</v>
      </c>
      <c r="D4856" t="s">
        <v>46</v>
      </c>
      <c r="E4856" t="s">
        <v>51</v>
      </c>
      <c r="F4856" s="2">
        <v>43803</v>
      </c>
      <c r="G4856" s="2">
        <v>32331</v>
      </c>
      <c r="H4856" s="4">
        <v>25261</v>
      </c>
      <c r="I4856" s="4">
        <v>17054</v>
      </c>
      <c r="J4856" s="4">
        <f>Table1[[#This Row],[Basic Salary]]+Table1[[#This Row],[Bonus]]</f>
        <v>42315</v>
      </c>
      <c r="K4856">
        <v>76</v>
      </c>
      <c r="L4856">
        <v>78</v>
      </c>
      <c r="M4856" t="s">
        <v>23</v>
      </c>
      <c r="N4856">
        <v>106</v>
      </c>
    </row>
    <row r="4857" spans="1:14" x14ac:dyDescent="0.35">
      <c r="A4857" t="s">
        <v>4194</v>
      </c>
      <c r="B4857" t="s">
        <v>20</v>
      </c>
      <c r="C4857" t="s">
        <v>21</v>
      </c>
      <c r="D4857" t="s">
        <v>33</v>
      </c>
      <c r="E4857" t="s">
        <v>30</v>
      </c>
      <c r="F4857" s="2">
        <v>42859</v>
      </c>
      <c r="G4857" s="2">
        <v>39718</v>
      </c>
      <c r="H4857" s="4">
        <v>28035</v>
      </c>
      <c r="I4857" s="4">
        <v>14270</v>
      </c>
      <c r="J4857" s="4">
        <f>Table1[[#This Row],[Basic Salary]]+Table1[[#This Row],[Bonus]]</f>
        <v>42305</v>
      </c>
      <c r="K4857">
        <v>60</v>
      </c>
      <c r="L4857">
        <v>63</v>
      </c>
      <c r="M4857" t="s">
        <v>34</v>
      </c>
      <c r="N4857">
        <v>107</v>
      </c>
    </row>
    <row r="4858" spans="1:14" x14ac:dyDescent="0.35">
      <c r="A4858" t="s">
        <v>185</v>
      </c>
      <c r="B4858" t="s">
        <v>69</v>
      </c>
      <c r="C4858" t="s">
        <v>15</v>
      </c>
      <c r="D4858" t="s">
        <v>40</v>
      </c>
      <c r="E4858" t="s">
        <v>17</v>
      </c>
      <c r="F4858" s="2">
        <v>45731</v>
      </c>
      <c r="G4858" s="2">
        <v>36488</v>
      </c>
      <c r="H4858" s="4">
        <v>34632</v>
      </c>
      <c r="I4858" s="4">
        <v>7647</v>
      </c>
      <c r="J4858" s="4">
        <f>Table1[[#This Row],[Basic Salary]]+Table1[[#This Row],[Bonus]]</f>
        <v>42279</v>
      </c>
      <c r="K4858">
        <v>80</v>
      </c>
      <c r="L4858">
        <v>78</v>
      </c>
      <c r="M4858" t="s">
        <v>37</v>
      </c>
      <c r="N4858">
        <v>103</v>
      </c>
    </row>
    <row r="4859" spans="1:14" x14ac:dyDescent="0.35">
      <c r="A4859" t="s">
        <v>3934</v>
      </c>
      <c r="B4859" t="s">
        <v>77</v>
      </c>
      <c r="C4859" t="s">
        <v>21</v>
      </c>
      <c r="D4859" t="s">
        <v>25</v>
      </c>
      <c r="E4859" t="s">
        <v>51</v>
      </c>
      <c r="F4859" s="2">
        <v>45793</v>
      </c>
      <c r="G4859" s="2">
        <v>40618</v>
      </c>
      <c r="H4859" s="4">
        <v>35025</v>
      </c>
      <c r="I4859" s="4">
        <v>7251</v>
      </c>
      <c r="J4859" s="4">
        <f>Table1[[#This Row],[Basic Salary]]+Table1[[#This Row],[Bonus]]</f>
        <v>42276</v>
      </c>
      <c r="K4859">
        <v>81</v>
      </c>
      <c r="L4859">
        <v>71</v>
      </c>
      <c r="M4859" t="s">
        <v>31</v>
      </c>
      <c r="N4859">
        <v>102</v>
      </c>
    </row>
    <row r="4860" spans="1:14" x14ac:dyDescent="0.35">
      <c r="A4860" t="s">
        <v>4509</v>
      </c>
      <c r="B4860" t="s">
        <v>14</v>
      </c>
      <c r="C4860" t="s">
        <v>21</v>
      </c>
      <c r="D4860" t="s">
        <v>46</v>
      </c>
      <c r="E4860" t="s">
        <v>51</v>
      </c>
      <c r="F4860" s="2">
        <v>42558</v>
      </c>
      <c r="G4860" s="2">
        <v>40759</v>
      </c>
      <c r="H4860" s="4">
        <v>33472</v>
      </c>
      <c r="I4860" s="4">
        <v>8760</v>
      </c>
      <c r="J4860" s="4">
        <f>Table1[[#This Row],[Basic Salary]]+Table1[[#This Row],[Bonus]]</f>
        <v>42232</v>
      </c>
      <c r="K4860">
        <v>95</v>
      </c>
      <c r="L4860">
        <v>61</v>
      </c>
      <c r="M4860" t="s">
        <v>18</v>
      </c>
      <c r="N4860">
        <v>115</v>
      </c>
    </row>
    <row r="4861" spans="1:14" x14ac:dyDescent="0.35">
      <c r="A4861" t="s">
        <v>3836</v>
      </c>
      <c r="B4861" t="s">
        <v>36</v>
      </c>
      <c r="C4861" t="s">
        <v>15</v>
      </c>
      <c r="D4861" t="s">
        <v>81</v>
      </c>
      <c r="E4861" t="s">
        <v>30</v>
      </c>
      <c r="F4861" s="2">
        <v>44087</v>
      </c>
      <c r="G4861" s="2">
        <v>37589</v>
      </c>
      <c r="H4861" s="4">
        <v>35197</v>
      </c>
      <c r="I4861" s="4">
        <v>7031</v>
      </c>
      <c r="J4861" s="4">
        <f>Table1[[#This Row],[Basic Salary]]+Table1[[#This Row],[Bonus]]</f>
        <v>42228</v>
      </c>
      <c r="K4861">
        <v>92</v>
      </c>
      <c r="L4861">
        <v>88</v>
      </c>
      <c r="M4861" t="s">
        <v>18</v>
      </c>
      <c r="N4861">
        <v>105</v>
      </c>
    </row>
    <row r="4862" spans="1:14" x14ac:dyDescent="0.35">
      <c r="A4862" t="s">
        <v>3980</v>
      </c>
      <c r="B4862" t="s">
        <v>69</v>
      </c>
      <c r="C4862" t="s">
        <v>21</v>
      </c>
      <c r="D4862" t="s">
        <v>25</v>
      </c>
      <c r="E4862" t="s">
        <v>22</v>
      </c>
      <c r="F4862" s="2">
        <v>42978</v>
      </c>
      <c r="G4862" s="2">
        <v>38180</v>
      </c>
      <c r="H4862" s="4">
        <v>26505</v>
      </c>
      <c r="I4862" s="4">
        <v>15661</v>
      </c>
      <c r="J4862" s="4">
        <f>Table1[[#This Row],[Basic Salary]]+Table1[[#This Row],[Bonus]]</f>
        <v>42166</v>
      </c>
      <c r="K4862">
        <v>97</v>
      </c>
      <c r="L4862">
        <v>62</v>
      </c>
      <c r="M4862" t="s">
        <v>53</v>
      </c>
      <c r="N4862">
        <v>120</v>
      </c>
    </row>
    <row r="4863" spans="1:14" x14ac:dyDescent="0.35">
      <c r="A4863" t="s">
        <v>1096</v>
      </c>
      <c r="B4863" t="s">
        <v>95</v>
      </c>
      <c r="C4863" t="s">
        <v>21</v>
      </c>
      <c r="D4863" t="s">
        <v>81</v>
      </c>
      <c r="E4863" t="s">
        <v>30</v>
      </c>
      <c r="F4863" s="2">
        <v>43454</v>
      </c>
      <c r="G4863" s="2">
        <v>30976</v>
      </c>
      <c r="H4863" s="4">
        <v>25675</v>
      </c>
      <c r="I4863" s="4">
        <v>16459</v>
      </c>
      <c r="J4863" s="4">
        <f>Table1[[#This Row],[Basic Salary]]+Table1[[#This Row],[Bonus]]</f>
        <v>42134</v>
      </c>
      <c r="K4863">
        <v>71</v>
      </c>
      <c r="L4863">
        <v>65</v>
      </c>
      <c r="M4863" t="s">
        <v>31</v>
      </c>
      <c r="N4863">
        <v>101</v>
      </c>
    </row>
    <row r="4864" spans="1:14" x14ac:dyDescent="0.35">
      <c r="A4864" t="s">
        <v>297</v>
      </c>
      <c r="B4864" t="s">
        <v>93</v>
      </c>
      <c r="C4864" t="s">
        <v>21</v>
      </c>
      <c r="D4864" t="s">
        <v>43</v>
      </c>
      <c r="E4864" t="s">
        <v>22</v>
      </c>
      <c r="F4864" s="2">
        <v>42990</v>
      </c>
      <c r="G4864" s="2">
        <v>32597</v>
      </c>
      <c r="H4864" s="4">
        <v>33819</v>
      </c>
      <c r="I4864" s="4">
        <v>8306</v>
      </c>
      <c r="J4864" s="4">
        <f>Table1[[#This Row],[Basic Salary]]+Table1[[#This Row],[Bonus]]</f>
        <v>42125</v>
      </c>
      <c r="K4864">
        <v>98</v>
      </c>
      <c r="L4864">
        <v>42</v>
      </c>
      <c r="M4864" t="s">
        <v>27</v>
      </c>
      <c r="N4864">
        <v>120</v>
      </c>
    </row>
    <row r="4865" spans="1:14" x14ac:dyDescent="0.35">
      <c r="A4865" t="s">
        <v>1800</v>
      </c>
      <c r="B4865" t="s">
        <v>42</v>
      </c>
      <c r="C4865" t="s">
        <v>21</v>
      </c>
      <c r="D4865" t="s">
        <v>81</v>
      </c>
      <c r="E4865" t="s">
        <v>17</v>
      </c>
      <c r="F4865" s="2">
        <v>42218</v>
      </c>
      <c r="G4865" s="2">
        <v>31463</v>
      </c>
      <c r="H4865" s="4">
        <v>34010</v>
      </c>
      <c r="I4865" s="4">
        <v>8090</v>
      </c>
      <c r="J4865" s="4">
        <f>Table1[[#This Row],[Basic Salary]]+Table1[[#This Row],[Bonus]]</f>
        <v>42100</v>
      </c>
      <c r="K4865">
        <v>97</v>
      </c>
      <c r="L4865">
        <v>40</v>
      </c>
      <c r="M4865" t="s">
        <v>53</v>
      </c>
      <c r="N4865">
        <v>116</v>
      </c>
    </row>
    <row r="4866" spans="1:14" x14ac:dyDescent="0.35">
      <c r="A4866" t="s">
        <v>4506</v>
      </c>
      <c r="B4866" t="s">
        <v>57</v>
      </c>
      <c r="C4866" t="s">
        <v>21</v>
      </c>
      <c r="D4866" t="s">
        <v>25</v>
      </c>
      <c r="E4866" t="s">
        <v>65</v>
      </c>
      <c r="F4866" s="2">
        <v>44647</v>
      </c>
      <c r="G4866" s="2">
        <v>39689</v>
      </c>
      <c r="H4866" s="4">
        <v>32152</v>
      </c>
      <c r="I4866" s="4">
        <v>9922</v>
      </c>
      <c r="J4866" s="4">
        <f>Table1[[#This Row],[Basic Salary]]+Table1[[#This Row],[Bonus]]</f>
        <v>42074</v>
      </c>
      <c r="K4866">
        <v>80</v>
      </c>
      <c r="L4866">
        <v>59</v>
      </c>
      <c r="M4866" t="s">
        <v>27</v>
      </c>
      <c r="N4866">
        <v>103</v>
      </c>
    </row>
    <row r="4867" spans="1:14" x14ac:dyDescent="0.35">
      <c r="A4867" t="s">
        <v>4131</v>
      </c>
      <c r="B4867" t="s">
        <v>87</v>
      </c>
      <c r="C4867" t="s">
        <v>21</v>
      </c>
      <c r="D4867" t="s">
        <v>81</v>
      </c>
      <c r="E4867" t="s">
        <v>22</v>
      </c>
      <c r="F4867" s="2">
        <v>43243</v>
      </c>
      <c r="G4867" s="2">
        <v>32534</v>
      </c>
      <c r="H4867" s="4">
        <v>36277</v>
      </c>
      <c r="I4867" s="4">
        <v>5788</v>
      </c>
      <c r="J4867" s="4">
        <f>Table1[[#This Row],[Basic Salary]]+Table1[[#This Row],[Bonus]]</f>
        <v>42065</v>
      </c>
      <c r="K4867">
        <v>99</v>
      </c>
      <c r="L4867">
        <v>40</v>
      </c>
      <c r="M4867" t="s">
        <v>27</v>
      </c>
      <c r="N4867">
        <v>116</v>
      </c>
    </row>
    <row r="4868" spans="1:14" x14ac:dyDescent="0.35">
      <c r="A4868" t="s">
        <v>2321</v>
      </c>
      <c r="B4868" t="s">
        <v>95</v>
      </c>
      <c r="C4868" t="s">
        <v>15</v>
      </c>
      <c r="D4868" t="s">
        <v>33</v>
      </c>
      <c r="E4868" t="s">
        <v>17</v>
      </c>
      <c r="F4868" s="2">
        <v>44113</v>
      </c>
      <c r="G4868" s="2">
        <v>35684</v>
      </c>
      <c r="H4868" s="4">
        <v>26299</v>
      </c>
      <c r="I4868" s="4">
        <v>15704</v>
      </c>
      <c r="J4868" s="4">
        <f>Table1[[#This Row],[Basic Salary]]+Table1[[#This Row],[Bonus]]</f>
        <v>42003</v>
      </c>
      <c r="K4868">
        <v>70</v>
      </c>
      <c r="L4868">
        <v>47</v>
      </c>
      <c r="M4868" t="s">
        <v>34</v>
      </c>
      <c r="N4868">
        <v>102</v>
      </c>
    </row>
    <row r="4869" spans="1:14" x14ac:dyDescent="0.35">
      <c r="A4869" t="s">
        <v>956</v>
      </c>
      <c r="B4869" t="s">
        <v>75</v>
      </c>
      <c r="C4869" t="s">
        <v>15</v>
      </c>
      <c r="D4869" t="s">
        <v>81</v>
      </c>
      <c r="E4869" t="s">
        <v>51</v>
      </c>
      <c r="F4869" s="2">
        <v>44569</v>
      </c>
      <c r="G4869" s="2">
        <v>36296</v>
      </c>
      <c r="H4869" s="4">
        <v>33623</v>
      </c>
      <c r="I4869" s="4">
        <v>8336</v>
      </c>
      <c r="J4869" s="4">
        <f>Table1[[#This Row],[Basic Salary]]+Table1[[#This Row],[Bonus]]</f>
        <v>41959</v>
      </c>
      <c r="K4869">
        <v>63</v>
      </c>
      <c r="L4869">
        <v>75</v>
      </c>
      <c r="M4869" t="s">
        <v>53</v>
      </c>
      <c r="N4869">
        <v>110</v>
      </c>
    </row>
    <row r="4870" spans="1:14" x14ac:dyDescent="0.35">
      <c r="A4870" t="s">
        <v>555</v>
      </c>
      <c r="B4870" t="s">
        <v>39</v>
      </c>
      <c r="C4870" t="s">
        <v>15</v>
      </c>
      <c r="D4870" t="s">
        <v>43</v>
      </c>
      <c r="E4870" t="s">
        <v>22</v>
      </c>
      <c r="F4870" s="2">
        <v>45023</v>
      </c>
      <c r="G4870" s="2">
        <v>40749</v>
      </c>
      <c r="H4870" s="4">
        <v>33993</v>
      </c>
      <c r="I4870" s="4">
        <v>7954</v>
      </c>
      <c r="J4870" s="4">
        <f>Table1[[#This Row],[Basic Salary]]+Table1[[#This Row],[Bonus]]</f>
        <v>41947</v>
      </c>
      <c r="K4870">
        <v>95</v>
      </c>
      <c r="L4870">
        <v>58</v>
      </c>
      <c r="M4870" t="s">
        <v>18</v>
      </c>
      <c r="N4870">
        <v>118</v>
      </c>
    </row>
    <row r="4871" spans="1:14" x14ac:dyDescent="0.35">
      <c r="A4871" t="s">
        <v>1979</v>
      </c>
      <c r="B4871" t="s">
        <v>62</v>
      </c>
      <c r="C4871" t="s">
        <v>15</v>
      </c>
      <c r="D4871" t="s">
        <v>33</v>
      </c>
      <c r="E4871" t="s">
        <v>51</v>
      </c>
      <c r="F4871" s="2">
        <v>43620</v>
      </c>
      <c r="G4871" s="2">
        <v>30218</v>
      </c>
      <c r="H4871" s="4">
        <v>30300</v>
      </c>
      <c r="I4871" s="4">
        <v>11618</v>
      </c>
      <c r="J4871" s="4">
        <f>Table1[[#This Row],[Basic Salary]]+Table1[[#This Row],[Bonus]]</f>
        <v>41918</v>
      </c>
      <c r="K4871">
        <v>61</v>
      </c>
      <c r="L4871">
        <v>57</v>
      </c>
      <c r="M4871" t="s">
        <v>31</v>
      </c>
      <c r="N4871">
        <v>108</v>
      </c>
    </row>
    <row r="4872" spans="1:14" x14ac:dyDescent="0.35">
      <c r="A4872" t="s">
        <v>4744</v>
      </c>
      <c r="B4872" t="s">
        <v>85</v>
      </c>
      <c r="C4872" t="s">
        <v>21</v>
      </c>
      <c r="D4872" t="s">
        <v>81</v>
      </c>
      <c r="E4872" t="s">
        <v>65</v>
      </c>
      <c r="F4872" s="2">
        <v>43484</v>
      </c>
      <c r="G4872" s="2">
        <v>35877</v>
      </c>
      <c r="H4872" s="4">
        <v>27480</v>
      </c>
      <c r="I4872" s="4">
        <v>14242</v>
      </c>
      <c r="J4872" s="4">
        <f>Table1[[#This Row],[Basic Salary]]+Table1[[#This Row],[Bonus]]</f>
        <v>41722</v>
      </c>
      <c r="K4872">
        <v>95</v>
      </c>
      <c r="L4872">
        <v>77</v>
      </c>
      <c r="M4872" t="s">
        <v>23</v>
      </c>
      <c r="N4872">
        <v>105</v>
      </c>
    </row>
    <row r="4873" spans="1:14" x14ac:dyDescent="0.35">
      <c r="A4873" t="s">
        <v>4501</v>
      </c>
      <c r="B4873" t="s">
        <v>75</v>
      </c>
      <c r="C4873" t="s">
        <v>21</v>
      </c>
      <c r="D4873" t="s">
        <v>81</v>
      </c>
      <c r="E4873" t="s">
        <v>26</v>
      </c>
      <c r="F4873" s="2">
        <v>44767</v>
      </c>
      <c r="G4873" s="2">
        <v>34776</v>
      </c>
      <c r="H4873" s="4">
        <v>31278</v>
      </c>
      <c r="I4873" s="4">
        <v>10401</v>
      </c>
      <c r="J4873" s="4">
        <f>Table1[[#This Row],[Basic Salary]]+Table1[[#This Row],[Bonus]]</f>
        <v>41679</v>
      </c>
      <c r="K4873">
        <v>66</v>
      </c>
      <c r="L4873">
        <v>82</v>
      </c>
      <c r="M4873" t="s">
        <v>34</v>
      </c>
      <c r="N4873">
        <v>117</v>
      </c>
    </row>
    <row r="4874" spans="1:14" x14ac:dyDescent="0.35">
      <c r="A4874" t="s">
        <v>4766</v>
      </c>
      <c r="B4874" t="s">
        <v>29</v>
      </c>
      <c r="C4874" t="s">
        <v>15</v>
      </c>
      <c r="D4874" t="s">
        <v>81</v>
      </c>
      <c r="E4874" t="s">
        <v>26</v>
      </c>
      <c r="F4874" s="2">
        <v>45469</v>
      </c>
      <c r="G4874" s="2">
        <v>36889</v>
      </c>
      <c r="H4874" s="4">
        <v>32262</v>
      </c>
      <c r="I4874" s="4">
        <v>9416</v>
      </c>
      <c r="J4874" s="4">
        <f>Table1[[#This Row],[Basic Salary]]+Table1[[#This Row],[Bonus]]</f>
        <v>41678</v>
      </c>
      <c r="K4874">
        <v>83</v>
      </c>
      <c r="L4874">
        <v>100</v>
      </c>
      <c r="M4874" t="s">
        <v>18</v>
      </c>
      <c r="N4874">
        <v>101</v>
      </c>
    </row>
    <row r="4875" spans="1:14" x14ac:dyDescent="0.35">
      <c r="A4875" t="s">
        <v>4557</v>
      </c>
      <c r="B4875" t="s">
        <v>93</v>
      </c>
      <c r="C4875" t="s">
        <v>21</v>
      </c>
      <c r="D4875" t="s">
        <v>25</v>
      </c>
      <c r="E4875" t="s">
        <v>22</v>
      </c>
      <c r="F4875" s="2">
        <v>44463</v>
      </c>
      <c r="G4875" s="2">
        <v>33968</v>
      </c>
      <c r="H4875" s="4">
        <v>26136</v>
      </c>
      <c r="I4875" s="4">
        <v>15469</v>
      </c>
      <c r="J4875" s="4">
        <f>Table1[[#This Row],[Basic Salary]]+Table1[[#This Row],[Bonus]]</f>
        <v>41605</v>
      </c>
      <c r="K4875">
        <v>100</v>
      </c>
      <c r="L4875">
        <v>40</v>
      </c>
      <c r="M4875" t="s">
        <v>31</v>
      </c>
      <c r="N4875">
        <v>116</v>
      </c>
    </row>
    <row r="4876" spans="1:14" x14ac:dyDescent="0.35">
      <c r="A4876" t="s">
        <v>3039</v>
      </c>
      <c r="B4876" t="s">
        <v>71</v>
      </c>
      <c r="C4876" t="s">
        <v>15</v>
      </c>
      <c r="D4876" t="s">
        <v>43</v>
      </c>
      <c r="E4876" t="s">
        <v>51</v>
      </c>
      <c r="F4876" s="2">
        <v>43962</v>
      </c>
      <c r="G4876" s="2">
        <v>33914</v>
      </c>
      <c r="H4876" s="4">
        <v>31099</v>
      </c>
      <c r="I4876" s="4">
        <v>10435</v>
      </c>
      <c r="J4876" s="4">
        <f>Table1[[#This Row],[Basic Salary]]+Table1[[#This Row],[Bonus]]</f>
        <v>41534</v>
      </c>
      <c r="K4876">
        <v>68</v>
      </c>
      <c r="L4876">
        <v>53</v>
      </c>
      <c r="M4876" t="s">
        <v>18</v>
      </c>
      <c r="N4876">
        <v>110</v>
      </c>
    </row>
    <row r="4877" spans="1:14" x14ac:dyDescent="0.35">
      <c r="A4877" t="s">
        <v>2498</v>
      </c>
      <c r="B4877" t="s">
        <v>29</v>
      </c>
      <c r="C4877" t="s">
        <v>15</v>
      </c>
      <c r="D4877" t="s">
        <v>40</v>
      </c>
      <c r="E4877" t="s">
        <v>22</v>
      </c>
      <c r="F4877" s="2">
        <v>44408</v>
      </c>
      <c r="G4877" s="2">
        <v>40762</v>
      </c>
      <c r="H4877" s="4">
        <v>28620</v>
      </c>
      <c r="I4877" s="4">
        <v>12904</v>
      </c>
      <c r="J4877" s="4">
        <f>Table1[[#This Row],[Basic Salary]]+Table1[[#This Row],[Bonus]]</f>
        <v>41524</v>
      </c>
      <c r="K4877">
        <v>93</v>
      </c>
      <c r="L4877">
        <v>56</v>
      </c>
      <c r="M4877" t="s">
        <v>37</v>
      </c>
      <c r="N4877">
        <v>106</v>
      </c>
    </row>
    <row r="4878" spans="1:14" x14ac:dyDescent="0.35">
      <c r="A4878" t="s">
        <v>877</v>
      </c>
      <c r="B4878" t="s">
        <v>57</v>
      </c>
      <c r="C4878" t="s">
        <v>21</v>
      </c>
      <c r="D4878" t="s">
        <v>81</v>
      </c>
      <c r="E4878" t="s">
        <v>51</v>
      </c>
      <c r="F4878" s="2">
        <v>42200</v>
      </c>
      <c r="G4878" s="2">
        <v>38248</v>
      </c>
      <c r="H4878" s="4">
        <v>35031</v>
      </c>
      <c r="I4878" s="4">
        <v>6477</v>
      </c>
      <c r="J4878" s="4">
        <f>Table1[[#This Row],[Basic Salary]]+Table1[[#This Row],[Bonus]]</f>
        <v>41508</v>
      </c>
      <c r="K4878">
        <v>92</v>
      </c>
      <c r="L4878">
        <v>46</v>
      </c>
      <c r="M4878" t="s">
        <v>23</v>
      </c>
      <c r="N4878">
        <v>114</v>
      </c>
    </row>
    <row r="4879" spans="1:14" x14ac:dyDescent="0.35">
      <c r="A4879" t="s">
        <v>4836</v>
      </c>
      <c r="B4879" t="s">
        <v>36</v>
      </c>
      <c r="C4879" t="s">
        <v>21</v>
      </c>
      <c r="D4879" t="s">
        <v>46</v>
      </c>
      <c r="E4879" t="s">
        <v>17</v>
      </c>
      <c r="F4879" s="2">
        <v>42794</v>
      </c>
      <c r="G4879" s="2">
        <v>35541</v>
      </c>
      <c r="H4879" s="4">
        <v>32123</v>
      </c>
      <c r="I4879" s="4">
        <v>9350</v>
      </c>
      <c r="J4879" s="4">
        <f>Table1[[#This Row],[Basic Salary]]+Table1[[#This Row],[Bonus]]</f>
        <v>41473</v>
      </c>
      <c r="K4879">
        <v>83</v>
      </c>
      <c r="L4879">
        <v>55</v>
      </c>
      <c r="M4879" t="s">
        <v>34</v>
      </c>
      <c r="N4879">
        <v>113</v>
      </c>
    </row>
    <row r="4880" spans="1:14" x14ac:dyDescent="0.35">
      <c r="A4880" t="s">
        <v>834</v>
      </c>
      <c r="B4880" t="s">
        <v>75</v>
      </c>
      <c r="C4880" t="s">
        <v>21</v>
      </c>
      <c r="D4880" t="s">
        <v>43</v>
      </c>
      <c r="E4880" t="s">
        <v>26</v>
      </c>
      <c r="F4880" s="2">
        <v>43733</v>
      </c>
      <c r="G4880" s="2">
        <v>39820</v>
      </c>
      <c r="H4880" s="4">
        <v>29850</v>
      </c>
      <c r="I4880" s="4">
        <v>11618</v>
      </c>
      <c r="J4880" s="4">
        <f>Table1[[#This Row],[Basic Salary]]+Table1[[#This Row],[Bonus]]</f>
        <v>41468</v>
      </c>
      <c r="K4880">
        <v>70</v>
      </c>
      <c r="L4880">
        <v>57</v>
      </c>
      <c r="M4880" t="s">
        <v>37</v>
      </c>
      <c r="N4880">
        <v>101</v>
      </c>
    </row>
    <row r="4881" spans="1:14" x14ac:dyDescent="0.35">
      <c r="A4881" t="s">
        <v>3022</v>
      </c>
      <c r="B4881" t="s">
        <v>57</v>
      </c>
      <c r="C4881" t="s">
        <v>15</v>
      </c>
      <c r="D4881" t="s">
        <v>43</v>
      </c>
      <c r="E4881" t="s">
        <v>26</v>
      </c>
      <c r="F4881" s="2">
        <v>44278</v>
      </c>
      <c r="G4881" s="2">
        <v>39263</v>
      </c>
      <c r="H4881" s="4">
        <v>29484</v>
      </c>
      <c r="I4881" s="4">
        <v>11981</v>
      </c>
      <c r="J4881" s="4">
        <f>Table1[[#This Row],[Basic Salary]]+Table1[[#This Row],[Bonus]]</f>
        <v>41465</v>
      </c>
      <c r="K4881">
        <v>79</v>
      </c>
      <c r="L4881">
        <v>80</v>
      </c>
      <c r="M4881" t="s">
        <v>31</v>
      </c>
      <c r="N4881">
        <v>102</v>
      </c>
    </row>
    <row r="4882" spans="1:14" x14ac:dyDescent="0.35">
      <c r="A4882" t="s">
        <v>2496</v>
      </c>
      <c r="B4882" t="s">
        <v>20</v>
      </c>
      <c r="C4882" t="s">
        <v>21</v>
      </c>
      <c r="D4882" t="s">
        <v>43</v>
      </c>
      <c r="E4882" t="s">
        <v>26</v>
      </c>
      <c r="F4882" s="2">
        <v>43762</v>
      </c>
      <c r="G4882" s="2">
        <v>33437</v>
      </c>
      <c r="H4882" s="4">
        <v>26157</v>
      </c>
      <c r="I4882" s="4">
        <v>15298</v>
      </c>
      <c r="J4882" s="4">
        <f>Table1[[#This Row],[Basic Salary]]+Table1[[#This Row],[Bonus]]</f>
        <v>41455</v>
      </c>
      <c r="K4882">
        <v>72</v>
      </c>
      <c r="L4882">
        <v>83</v>
      </c>
      <c r="M4882" t="s">
        <v>18</v>
      </c>
      <c r="N4882">
        <v>111</v>
      </c>
    </row>
    <row r="4883" spans="1:14" x14ac:dyDescent="0.35">
      <c r="A4883" t="s">
        <v>4935</v>
      </c>
      <c r="B4883" t="s">
        <v>87</v>
      </c>
      <c r="C4883" t="s">
        <v>15</v>
      </c>
      <c r="D4883" t="s">
        <v>46</v>
      </c>
      <c r="E4883" t="s">
        <v>22</v>
      </c>
      <c r="F4883" s="2">
        <v>45289</v>
      </c>
      <c r="G4883" s="2">
        <v>29555</v>
      </c>
      <c r="H4883" s="4">
        <v>30680</v>
      </c>
      <c r="I4883" s="4">
        <v>10620</v>
      </c>
      <c r="J4883" s="4">
        <f>Table1[[#This Row],[Basic Salary]]+Table1[[#This Row],[Bonus]]</f>
        <v>41300</v>
      </c>
      <c r="K4883">
        <v>91</v>
      </c>
      <c r="L4883">
        <v>73</v>
      </c>
      <c r="M4883" t="s">
        <v>27</v>
      </c>
      <c r="N4883">
        <v>110</v>
      </c>
    </row>
    <row r="4884" spans="1:14" x14ac:dyDescent="0.35">
      <c r="A4884" t="s">
        <v>1637</v>
      </c>
      <c r="B4884" t="s">
        <v>85</v>
      </c>
      <c r="C4884" t="s">
        <v>15</v>
      </c>
      <c r="D4884" t="s">
        <v>46</v>
      </c>
      <c r="E4884" t="s">
        <v>26</v>
      </c>
      <c r="F4884" s="2">
        <v>43737</v>
      </c>
      <c r="G4884" s="2">
        <v>40700</v>
      </c>
      <c r="H4884" s="4">
        <v>26430</v>
      </c>
      <c r="I4884" s="4">
        <v>14770</v>
      </c>
      <c r="J4884" s="4">
        <f>Table1[[#This Row],[Basic Salary]]+Table1[[#This Row],[Bonus]]</f>
        <v>41200</v>
      </c>
      <c r="K4884">
        <v>76</v>
      </c>
      <c r="L4884">
        <v>53</v>
      </c>
      <c r="M4884" t="s">
        <v>37</v>
      </c>
      <c r="N4884">
        <v>110</v>
      </c>
    </row>
    <row r="4885" spans="1:14" x14ac:dyDescent="0.35">
      <c r="A4885" t="s">
        <v>2228</v>
      </c>
      <c r="B4885" t="s">
        <v>42</v>
      </c>
      <c r="C4885" t="s">
        <v>21</v>
      </c>
      <c r="D4885" t="s">
        <v>25</v>
      </c>
      <c r="E4885" t="s">
        <v>65</v>
      </c>
      <c r="F4885" s="2">
        <v>42515</v>
      </c>
      <c r="G4885" s="2">
        <v>31592</v>
      </c>
      <c r="H4885" s="4">
        <v>30987</v>
      </c>
      <c r="I4885" s="4">
        <v>10195</v>
      </c>
      <c r="J4885" s="4">
        <f>Table1[[#This Row],[Basic Salary]]+Table1[[#This Row],[Bonus]]</f>
        <v>41182</v>
      </c>
      <c r="K4885">
        <v>67</v>
      </c>
      <c r="L4885">
        <v>77</v>
      </c>
      <c r="M4885" t="s">
        <v>53</v>
      </c>
      <c r="N4885">
        <v>112</v>
      </c>
    </row>
    <row r="4886" spans="1:14" x14ac:dyDescent="0.35">
      <c r="A4886" t="s">
        <v>3820</v>
      </c>
      <c r="B4886" t="s">
        <v>129</v>
      </c>
      <c r="C4886" t="s">
        <v>21</v>
      </c>
      <c r="D4886" t="s">
        <v>25</v>
      </c>
      <c r="E4886" t="s">
        <v>26</v>
      </c>
      <c r="F4886" s="2">
        <v>44541</v>
      </c>
      <c r="G4886" s="2">
        <v>39460</v>
      </c>
      <c r="H4886" s="4">
        <v>32089</v>
      </c>
      <c r="I4886" s="4">
        <v>9069</v>
      </c>
      <c r="J4886" s="4">
        <f>Table1[[#This Row],[Basic Salary]]+Table1[[#This Row],[Bonus]]</f>
        <v>41158</v>
      </c>
      <c r="K4886">
        <v>83</v>
      </c>
      <c r="L4886">
        <v>50</v>
      </c>
      <c r="M4886" t="s">
        <v>37</v>
      </c>
      <c r="N4886">
        <v>102</v>
      </c>
    </row>
    <row r="4887" spans="1:14" x14ac:dyDescent="0.35">
      <c r="A4887" t="s">
        <v>4088</v>
      </c>
      <c r="B4887" t="s">
        <v>129</v>
      </c>
      <c r="C4887" t="s">
        <v>15</v>
      </c>
      <c r="D4887" t="s">
        <v>43</v>
      </c>
      <c r="E4887" t="s">
        <v>51</v>
      </c>
      <c r="F4887" s="2">
        <v>45218</v>
      </c>
      <c r="G4887" s="2">
        <v>41082</v>
      </c>
      <c r="H4887" s="4">
        <v>25110</v>
      </c>
      <c r="I4887" s="4">
        <v>15932</v>
      </c>
      <c r="J4887" s="4">
        <f>Table1[[#This Row],[Basic Salary]]+Table1[[#This Row],[Bonus]]</f>
        <v>41042</v>
      </c>
      <c r="K4887">
        <v>91</v>
      </c>
      <c r="L4887">
        <v>91</v>
      </c>
      <c r="M4887" t="s">
        <v>23</v>
      </c>
      <c r="N4887">
        <v>107</v>
      </c>
    </row>
    <row r="4888" spans="1:14" x14ac:dyDescent="0.35">
      <c r="A4888" t="s">
        <v>5004</v>
      </c>
      <c r="B4888" t="s">
        <v>60</v>
      </c>
      <c r="C4888" t="s">
        <v>15</v>
      </c>
      <c r="D4888" t="s">
        <v>43</v>
      </c>
      <c r="E4888" t="s">
        <v>51</v>
      </c>
      <c r="F4888" s="2">
        <v>43082</v>
      </c>
      <c r="G4888" s="2">
        <v>34789</v>
      </c>
      <c r="H4888" s="4">
        <v>34730</v>
      </c>
      <c r="I4888" s="4">
        <v>6210</v>
      </c>
      <c r="J4888" s="4">
        <f>Table1[[#This Row],[Basic Salary]]+Table1[[#This Row],[Bonus]]</f>
        <v>40940</v>
      </c>
      <c r="K4888">
        <v>84</v>
      </c>
      <c r="L4888">
        <v>82</v>
      </c>
      <c r="M4888" t="s">
        <v>34</v>
      </c>
      <c r="N4888">
        <v>117</v>
      </c>
    </row>
    <row r="4889" spans="1:14" x14ac:dyDescent="0.35">
      <c r="A4889" t="s">
        <v>225</v>
      </c>
      <c r="B4889" t="s">
        <v>87</v>
      </c>
      <c r="C4889" t="s">
        <v>21</v>
      </c>
      <c r="D4889" t="s">
        <v>40</v>
      </c>
      <c r="E4889" t="s">
        <v>51</v>
      </c>
      <c r="F4889" s="2">
        <v>42026</v>
      </c>
      <c r="G4889" s="2">
        <v>30519</v>
      </c>
      <c r="H4889" s="4">
        <v>27490</v>
      </c>
      <c r="I4889" s="4">
        <v>13386</v>
      </c>
      <c r="J4889" s="4">
        <f>Table1[[#This Row],[Basic Salary]]+Table1[[#This Row],[Bonus]]</f>
        <v>40876</v>
      </c>
      <c r="K4889">
        <v>73</v>
      </c>
      <c r="L4889">
        <v>93</v>
      </c>
      <c r="M4889" t="s">
        <v>37</v>
      </c>
      <c r="N4889">
        <v>118</v>
      </c>
    </row>
    <row r="4890" spans="1:14" x14ac:dyDescent="0.35">
      <c r="A4890" t="s">
        <v>3480</v>
      </c>
      <c r="B4890" t="s">
        <v>36</v>
      </c>
      <c r="C4890" t="s">
        <v>21</v>
      </c>
      <c r="D4890" t="s">
        <v>46</v>
      </c>
      <c r="E4890" t="s">
        <v>30</v>
      </c>
      <c r="F4890" s="2">
        <v>44383</v>
      </c>
      <c r="G4890" s="2">
        <v>34676</v>
      </c>
      <c r="H4890" s="4">
        <v>31691</v>
      </c>
      <c r="I4890" s="4">
        <v>9131</v>
      </c>
      <c r="J4890" s="4">
        <f>Table1[[#This Row],[Basic Salary]]+Table1[[#This Row],[Bonus]]</f>
        <v>40822</v>
      </c>
      <c r="K4890">
        <v>86</v>
      </c>
      <c r="L4890">
        <v>53</v>
      </c>
      <c r="M4890" t="s">
        <v>18</v>
      </c>
      <c r="N4890">
        <v>111</v>
      </c>
    </row>
    <row r="4891" spans="1:14" x14ac:dyDescent="0.35">
      <c r="A4891" t="s">
        <v>2368</v>
      </c>
      <c r="B4891" t="s">
        <v>71</v>
      </c>
      <c r="C4891" t="s">
        <v>15</v>
      </c>
      <c r="D4891" t="s">
        <v>43</v>
      </c>
      <c r="E4891" t="s">
        <v>65</v>
      </c>
      <c r="F4891" s="2">
        <v>45229</v>
      </c>
      <c r="G4891" s="2">
        <v>38797</v>
      </c>
      <c r="H4891" s="4">
        <v>35462</v>
      </c>
      <c r="I4891" s="4">
        <v>5341</v>
      </c>
      <c r="J4891" s="4">
        <f>Table1[[#This Row],[Basic Salary]]+Table1[[#This Row],[Bonus]]</f>
        <v>40803</v>
      </c>
      <c r="K4891">
        <v>75</v>
      </c>
      <c r="L4891">
        <v>94</v>
      </c>
      <c r="M4891" t="s">
        <v>23</v>
      </c>
      <c r="N4891">
        <v>105</v>
      </c>
    </row>
    <row r="4892" spans="1:14" x14ac:dyDescent="0.35">
      <c r="A4892" t="s">
        <v>4436</v>
      </c>
      <c r="B4892" t="s">
        <v>29</v>
      </c>
      <c r="C4892" t="s">
        <v>15</v>
      </c>
      <c r="D4892" t="s">
        <v>46</v>
      </c>
      <c r="E4892" t="s">
        <v>26</v>
      </c>
      <c r="F4892" s="2">
        <v>43518</v>
      </c>
      <c r="G4892" s="2">
        <v>35943</v>
      </c>
      <c r="H4892" s="4">
        <v>30916</v>
      </c>
      <c r="I4892" s="4">
        <v>9882</v>
      </c>
      <c r="J4892" s="4">
        <f>Table1[[#This Row],[Basic Salary]]+Table1[[#This Row],[Bonus]]</f>
        <v>40798</v>
      </c>
      <c r="K4892">
        <v>75</v>
      </c>
      <c r="L4892">
        <v>89</v>
      </c>
      <c r="M4892" t="s">
        <v>34</v>
      </c>
      <c r="N4892">
        <v>104</v>
      </c>
    </row>
    <row r="4893" spans="1:14" x14ac:dyDescent="0.35">
      <c r="A4893" t="s">
        <v>390</v>
      </c>
      <c r="B4893" t="s">
        <v>77</v>
      </c>
      <c r="C4893" t="s">
        <v>15</v>
      </c>
      <c r="D4893" t="s">
        <v>25</v>
      </c>
      <c r="E4893" t="s">
        <v>22</v>
      </c>
      <c r="F4893" s="2">
        <v>45824</v>
      </c>
      <c r="G4893" s="2">
        <v>35939</v>
      </c>
      <c r="H4893" s="4">
        <v>28133</v>
      </c>
      <c r="I4893" s="4">
        <v>12634</v>
      </c>
      <c r="J4893" s="4">
        <f>Table1[[#This Row],[Basic Salary]]+Table1[[#This Row],[Bonus]]</f>
        <v>40767</v>
      </c>
      <c r="K4893">
        <v>94</v>
      </c>
      <c r="L4893">
        <v>62</v>
      </c>
      <c r="M4893" t="s">
        <v>18</v>
      </c>
      <c r="N4893">
        <v>101</v>
      </c>
    </row>
    <row r="4894" spans="1:14" x14ac:dyDescent="0.35">
      <c r="A4894" t="s">
        <v>1954</v>
      </c>
      <c r="B4894" t="s">
        <v>48</v>
      </c>
      <c r="C4894" t="s">
        <v>15</v>
      </c>
      <c r="D4894" t="s">
        <v>25</v>
      </c>
      <c r="E4894" t="s">
        <v>22</v>
      </c>
      <c r="F4894" s="2">
        <v>45619</v>
      </c>
      <c r="G4894" s="2">
        <v>29866</v>
      </c>
      <c r="H4894" s="4">
        <v>30619</v>
      </c>
      <c r="I4894" s="4">
        <v>10109</v>
      </c>
      <c r="J4894" s="4">
        <f>Table1[[#This Row],[Basic Salary]]+Table1[[#This Row],[Bonus]]</f>
        <v>40728</v>
      </c>
      <c r="K4894">
        <v>79</v>
      </c>
      <c r="L4894">
        <v>63</v>
      </c>
      <c r="M4894" t="s">
        <v>18</v>
      </c>
      <c r="N4894">
        <v>108</v>
      </c>
    </row>
    <row r="4895" spans="1:14" x14ac:dyDescent="0.35">
      <c r="A4895" t="s">
        <v>2221</v>
      </c>
      <c r="B4895" t="s">
        <v>93</v>
      </c>
      <c r="C4895" t="s">
        <v>21</v>
      </c>
      <c r="D4895" t="s">
        <v>46</v>
      </c>
      <c r="E4895" t="s">
        <v>22</v>
      </c>
      <c r="F4895" s="2">
        <v>45327</v>
      </c>
      <c r="G4895" s="2">
        <v>31467</v>
      </c>
      <c r="H4895" s="4">
        <v>27380</v>
      </c>
      <c r="I4895" s="4">
        <v>13310</v>
      </c>
      <c r="J4895" s="4">
        <f>Table1[[#This Row],[Basic Salary]]+Table1[[#This Row],[Bonus]]</f>
        <v>40690</v>
      </c>
      <c r="K4895">
        <v>70</v>
      </c>
      <c r="L4895">
        <v>67</v>
      </c>
      <c r="M4895" t="s">
        <v>37</v>
      </c>
      <c r="N4895">
        <v>101</v>
      </c>
    </row>
    <row r="4896" spans="1:14" x14ac:dyDescent="0.35">
      <c r="A4896" t="s">
        <v>4102</v>
      </c>
      <c r="B4896" t="s">
        <v>71</v>
      </c>
      <c r="C4896" t="s">
        <v>21</v>
      </c>
      <c r="D4896" t="s">
        <v>33</v>
      </c>
      <c r="E4896" t="s">
        <v>17</v>
      </c>
      <c r="F4896" s="2">
        <v>43560</v>
      </c>
      <c r="G4896" s="2">
        <v>35620</v>
      </c>
      <c r="H4896" s="4">
        <v>25926</v>
      </c>
      <c r="I4896" s="4">
        <v>14722</v>
      </c>
      <c r="J4896" s="4">
        <f>Table1[[#This Row],[Basic Salary]]+Table1[[#This Row],[Bonus]]</f>
        <v>40648</v>
      </c>
      <c r="K4896">
        <v>80</v>
      </c>
      <c r="L4896">
        <v>66</v>
      </c>
      <c r="M4896" t="s">
        <v>23</v>
      </c>
      <c r="N4896">
        <v>119</v>
      </c>
    </row>
    <row r="4897" spans="1:14" x14ac:dyDescent="0.35">
      <c r="A4897" t="s">
        <v>2954</v>
      </c>
      <c r="B4897" t="s">
        <v>45</v>
      </c>
      <c r="C4897" t="s">
        <v>15</v>
      </c>
      <c r="D4897" t="s">
        <v>43</v>
      </c>
      <c r="E4897" t="s">
        <v>26</v>
      </c>
      <c r="F4897" s="2">
        <v>44139</v>
      </c>
      <c r="G4897" s="2">
        <v>31088</v>
      </c>
      <c r="H4897" s="4">
        <v>25465</v>
      </c>
      <c r="I4897" s="4">
        <v>15148</v>
      </c>
      <c r="J4897" s="4">
        <f>Table1[[#This Row],[Basic Salary]]+Table1[[#This Row],[Bonus]]</f>
        <v>40613</v>
      </c>
      <c r="K4897">
        <v>94</v>
      </c>
      <c r="L4897">
        <v>42</v>
      </c>
      <c r="M4897" t="s">
        <v>37</v>
      </c>
      <c r="N4897">
        <v>117</v>
      </c>
    </row>
    <row r="4898" spans="1:14" x14ac:dyDescent="0.35">
      <c r="A4898" t="s">
        <v>2349</v>
      </c>
      <c r="B4898" t="s">
        <v>36</v>
      </c>
      <c r="C4898" t="s">
        <v>15</v>
      </c>
      <c r="D4898" t="s">
        <v>40</v>
      </c>
      <c r="E4898" t="s">
        <v>51</v>
      </c>
      <c r="F4898" s="2">
        <v>43951</v>
      </c>
      <c r="G4898" s="2">
        <v>32437</v>
      </c>
      <c r="H4898" s="4">
        <v>26263</v>
      </c>
      <c r="I4898" s="4">
        <v>14346</v>
      </c>
      <c r="J4898" s="4">
        <f>Table1[[#This Row],[Basic Salary]]+Table1[[#This Row],[Bonus]]</f>
        <v>40609</v>
      </c>
      <c r="K4898">
        <v>95</v>
      </c>
      <c r="L4898">
        <v>67</v>
      </c>
      <c r="M4898" t="s">
        <v>37</v>
      </c>
      <c r="N4898">
        <v>111</v>
      </c>
    </row>
    <row r="4899" spans="1:14" x14ac:dyDescent="0.35">
      <c r="A4899" t="s">
        <v>2778</v>
      </c>
      <c r="B4899" t="s">
        <v>75</v>
      </c>
      <c r="C4899" t="s">
        <v>21</v>
      </c>
      <c r="D4899" t="s">
        <v>25</v>
      </c>
      <c r="E4899" t="s">
        <v>22</v>
      </c>
      <c r="F4899" s="2">
        <v>42553</v>
      </c>
      <c r="G4899" s="2">
        <v>40496</v>
      </c>
      <c r="H4899" s="4">
        <v>26058</v>
      </c>
      <c r="I4899" s="4">
        <v>14486</v>
      </c>
      <c r="J4899" s="4">
        <f>Table1[[#This Row],[Basic Salary]]+Table1[[#This Row],[Bonus]]</f>
        <v>40544</v>
      </c>
      <c r="K4899">
        <v>60</v>
      </c>
      <c r="L4899">
        <v>77</v>
      </c>
      <c r="M4899" t="s">
        <v>31</v>
      </c>
      <c r="N4899">
        <v>110</v>
      </c>
    </row>
    <row r="4900" spans="1:14" x14ac:dyDescent="0.35">
      <c r="A4900" t="s">
        <v>2397</v>
      </c>
      <c r="B4900" t="s">
        <v>89</v>
      </c>
      <c r="C4900" t="s">
        <v>21</v>
      </c>
      <c r="D4900" t="s">
        <v>46</v>
      </c>
      <c r="E4900" t="s">
        <v>65</v>
      </c>
      <c r="F4900" s="2">
        <v>42764</v>
      </c>
      <c r="G4900" s="2">
        <v>33966</v>
      </c>
      <c r="H4900" s="4">
        <v>26833</v>
      </c>
      <c r="I4900" s="4">
        <v>13684</v>
      </c>
      <c r="J4900" s="4">
        <f>Table1[[#This Row],[Basic Salary]]+Table1[[#This Row],[Bonus]]</f>
        <v>40517</v>
      </c>
      <c r="K4900">
        <v>73</v>
      </c>
      <c r="L4900">
        <v>51</v>
      </c>
      <c r="M4900" t="s">
        <v>27</v>
      </c>
      <c r="N4900">
        <v>104</v>
      </c>
    </row>
    <row r="4901" spans="1:14" x14ac:dyDescent="0.35">
      <c r="A4901" t="s">
        <v>2770</v>
      </c>
      <c r="B4901" t="s">
        <v>36</v>
      </c>
      <c r="C4901" t="s">
        <v>21</v>
      </c>
      <c r="D4901" t="s">
        <v>81</v>
      </c>
      <c r="E4901" t="s">
        <v>65</v>
      </c>
      <c r="F4901" s="2">
        <v>45562</v>
      </c>
      <c r="G4901" s="2">
        <v>35396</v>
      </c>
      <c r="H4901" s="4">
        <v>31887</v>
      </c>
      <c r="I4901" s="4">
        <v>8605</v>
      </c>
      <c r="J4901" s="4">
        <f>Table1[[#This Row],[Basic Salary]]+Table1[[#This Row],[Bonus]]</f>
        <v>40492</v>
      </c>
      <c r="K4901">
        <v>95</v>
      </c>
      <c r="L4901">
        <v>64</v>
      </c>
      <c r="M4901" t="s">
        <v>37</v>
      </c>
      <c r="N4901">
        <v>116</v>
      </c>
    </row>
    <row r="4902" spans="1:14" x14ac:dyDescent="0.35">
      <c r="A4902" t="s">
        <v>1658</v>
      </c>
      <c r="B4902" t="s">
        <v>20</v>
      </c>
      <c r="C4902" t="s">
        <v>15</v>
      </c>
      <c r="D4902" t="s">
        <v>16</v>
      </c>
      <c r="E4902" t="s">
        <v>22</v>
      </c>
      <c r="F4902" s="2">
        <v>44541</v>
      </c>
      <c r="G4902" s="2">
        <v>30040</v>
      </c>
      <c r="H4902" s="4">
        <v>26469</v>
      </c>
      <c r="I4902" s="4">
        <v>13986</v>
      </c>
      <c r="J4902" s="4">
        <f>Table1[[#This Row],[Basic Salary]]+Table1[[#This Row],[Bonus]]</f>
        <v>40455</v>
      </c>
      <c r="K4902">
        <v>60</v>
      </c>
      <c r="L4902">
        <v>59</v>
      </c>
      <c r="M4902" t="s">
        <v>27</v>
      </c>
      <c r="N4902">
        <v>113</v>
      </c>
    </row>
    <row r="4903" spans="1:14" x14ac:dyDescent="0.35">
      <c r="A4903" t="s">
        <v>2139</v>
      </c>
      <c r="B4903" t="s">
        <v>36</v>
      </c>
      <c r="C4903" t="s">
        <v>21</v>
      </c>
      <c r="D4903" t="s">
        <v>25</v>
      </c>
      <c r="E4903" t="s">
        <v>22</v>
      </c>
      <c r="F4903" s="2">
        <v>43485</v>
      </c>
      <c r="G4903" s="2">
        <v>35576</v>
      </c>
      <c r="H4903" s="4">
        <v>34261</v>
      </c>
      <c r="I4903" s="4">
        <v>6089</v>
      </c>
      <c r="J4903" s="4">
        <f>Table1[[#This Row],[Basic Salary]]+Table1[[#This Row],[Bonus]]</f>
        <v>40350</v>
      </c>
      <c r="K4903">
        <v>63</v>
      </c>
      <c r="L4903">
        <v>66</v>
      </c>
      <c r="M4903" t="s">
        <v>27</v>
      </c>
      <c r="N4903">
        <v>119</v>
      </c>
    </row>
    <row r="4904" spans="1:14" x14ac:dyDescent="0.35">
      <c r="A4904" t="s">
        <v>503</v>
      </c>
      <c r="B4904" t="s">
        <v>129</v>
      </c>
      <c r="C4904" t="s">
        <v>21</v>
      </c>
      <c r="D4904" t="s">
        <v>40</v>
      </c>
      <c r="E4904" t="s">
        <v>17</v>
      </c>
      <c r="F4904" s="2">
        <v>45844</v>
      </c>
      <c r="G4904" s="2">
        <v>31757</v>
      </c>
      <c r="H4904" s="4">
        <v>30235</v>
      </c>
      <c r="I4904" s="4">
        <v>10036</v>
      </c>
      <c r="J4904" s="4">
        <f>Table1[[#This Row],[Basic Salary]]+Table1[[#This Row],[Bonus]]</f>
        <v>40271</v>
      </c>
      <c r="K4904">
        <v>80</v>
      </c>
      <c r="L4904">
        <v>78</v>
      </c>
      <c r="M4904" t="s">
        <v>53</v>
      </c>
      <c r="N4904">
        <v>120</v>
      </c>
    </row>
    <row r="4905" spans="1:14" x14ac:dyDescent="0.35">
      <c r="A4905" t="s">
        <v>606</v>
      </c>
      <c r="B4905" t="s">
        <v>14</v>
      </c>
      <c r="C4905" t="s">
        <v>21</v>
      </c>
      <c r="D4905" t="s">
        <v>16</v>
      </c>
      <c r="E4905" t="s">
        <v>22</v>
      </c>
      <c r="F4905" s="2">
        <v>44148</v>
      </c>
      <c r="G4905" s="2">
        <v>40016</v>
      </c>
      <c r="H4905" s="4">
        <v>33739</v>
      </c>
      <c r="I4905" s="4">
        <v>6434</v>
      </c>
      <c r="J4905" s="4">
        <f>Table1[[#This Row],[Basic Salary]]+Table1[[#This Row],[Bonus]]</f>
        <v>40173</v>
      </c>
      <c r="K4905">
        <v>68</v>
      </c>
      <c r="L4905">
        <v>51</v>
      </c>
      <c r="M4905" t="s">
        <v>34</v>
      </c>
      <c r="N4905">
        <v>102</v>
      </c>
    </row>
    <row r="4906" spans="1:14" x14ac:dyDescent="0.35">
      <c r="A4906" t="s">
        <v>2588</v>
      </c>
      <c r="B4906" t="s">
        <v>42</v>
      </c>
      <c r="C4906" t="s">
        <v>15</v>
      </c>
      <c r="D4906" t="s">
        <v>81</v>
      </c>
      <c r="E4906" t="s">
        <v>17</v>
      </c>
      <c r="F4906" s="2">
        <v>44166</v>
      </c>
      <c r="G4906" s="2">
        <v>38722</v>
      </c>
      <c r="H4906" s="4">
        <v>31790</v>
      </c>
      <c r="I4906" s="4">
        <v>8373</v>
      </c>
      <c r="J4906" s="4">
        <f>Table1[[#This Row],[Basic Salary]]+Table1[[#This Row],[Bonus]]</f>
        <v>40163</v>
      </c>
      <c r="K4906">
        <v>84</v>
      </c>
      <c r="L4906">
        <v>81</v>
      </c>
      <c r="M4906" t="s">
        <v>34</v>
      </c>
      <c r="N4906">
        <v>109</v>
      </c>
    </row>
    <row r="4907" spans="1:14" x14ac:dyDescent="0.35">
      <c r="A4907" t="s">
        <v>683</v>
      </c>
      <c r="B4907" t="s">
        <v>75</v>
      </c>
      <c r="C4907" t="s">
        <v>15</v>
      </c>
      <c r="D4907" t="s">
        <v>25</v>
      </c>
      <c r="E4907" t="s">
        <v>22</v>
      </c>
      <c r="F4907" s="2">
        <v>43933</v>
      </c>
      <c r="G4907" s="2">
        <v>40288</v>
      </c>
      <c r="H4907" s="4">
        <v>31613</v>
      </c>
      <c r="I4907" s="4">
        <v>8471</v>
      </c>
      <c r="J4907" s="4">
        <f>Table1[[#This Row],[Basic Salary]]+Table1[[#This Row],[Bonus]]</f>
        <v>40084</v>
      </c>
      <c r="K4907">
        <v>84</v>
      </c>
      <c r="L4907">
        <v>43</v>
      </c>
      <c r="M4907" t="s">
        <v>53</v>
      </c>
      <c r="N4907">
        <v>114</v>
      </c>
    </row>
    <row r="4908" spans="1:14" x14ac:dyDescent="0.35">
      <c r="A4908" t="s">
        <v>2821</v>
      </c>
      <c r="B4908" t="s">
        <v>129</v>
      </c>
      <c r="C4908" t="s">
        <v>15</v>
      </c>
      <c r="D4908" t="s">
        <v>46</v>
      </c>
      <c r="E4908" t="s">
        <v>30</v>
      </c>
      <c r="F4908" s="2">
        <v>44692</v>
      </c>
      <c r="G4908" s="2">
        <v>31867</v>
      </c>
      <c r="H4908" s="4">
        <v>30066</v>
      </c>
      <c r="I4908" s="4">
        <v>9932</v>
      </c>
      <c r="J4908" s="4">
        <f>Table1[[#This Row],[Basic Salary]]+Table1[[#This Row],[Bonus]]</f>
        <v>39998</v>
      </c>
      <c r="K4908">
        <v>93</v>
      </c>
      <c r="L4908">
        <v>75</v>
      </c>
      <c r="M4908" t="s">
        <v>34</v>
      </c>
      <c r="N4908">
        <v>114</v>
      </c>
    </row>
    <row r="4909" spans="1:14" x14ac:dyDescent="0.35">
      <c r="A4909" t="s">
        <v>463</v>
      </c>
      <c r="B4909" t="s">
        <v>48</v>
      </c>
      <c r="C4909" t="s">
        <v>21</v>
      </c>
      <c r="D4909" t="s">
        <v>81</v>
      </c>
      <c r="E4909" t="s">
        <v>65</v>
      </c>
      <c r="F4909" s="2">
        <v>42680</v>
      </c>
      <c r="G4909" s="2">
        <v>35830</v>
      </c>
      <c r="H4909" s="4">
        <v>27506</v>
      </c>
      <c r="I4909" s="4">
        <v>12484</v>
      </c>
      <c r="J4909" s="4">
        <f>Table1[[#This Row],[Basic Salary]]+Table1[[#This Row],[Bonus]]</f>
        <v>39990</v>
      </c>
      <c r="K4909">
        <v>74</v>
      </c>
      <c r="L4909">
        <v>86</v>
      </c>
      <c r="M4909" t="s">
        <v>37</v>
      </c>
      <c r="N4909">
        <v>107</v>
      </c>
    </row>
    <row r="4910" spans="1:14" x14ac:dyDescent="0.35">
      <c r="A4910" t="s">
        <v>2919</v>
      </c>
      <c r="B4910" t="s">
        <v>50</v>
      </c>
      <c r="C4910" t="s">
        <v>21</v>
      </c>
      <c r="D4910" t="s">
        <v>16</v>
      </c>
      <c r="E4910" t="s">
        <v>22</v>
      </c>
      <c r="F4910" s="2">
        <v>45945</v>
      </c>
      <c r="G4910" s="2">
        <v>39185</v>
      </c>
      <c r="H4910" s="4">
        <v>29876</v>
      </c>
      <c r="I4910" s="4">
        <v>10071</v>
      </c>
      <c r="J4910" s="4">
        <f>Table1[[#This Row],[Basic Salary]]+Table1[[#This Row],[Bonus]]</f>
        <v>39947</v>
      </c>
      <c r="K4910">
        <v>89</v>
      </c>
      <c r="L4910">
        <v>90</v>
      </c>
      <c r="M4910" t="s">
        <v>18</v>
      </c>
      <c r="N4910">
        <v>104</v>
      </c>
    </row>
    <row r="4911" spans="1:14" x14ac:dyDescent="0.35">
      <c r="A4911" t="s">
        <v>1698</v>
      </c>
      <c r="B4911" t="s">
        <v>93</v>
      </c>
      <c r="C4911" t="s">
        <v>21</v>
      </c>
      <c r="D4911" t="s">
        <v>16</v>
      </c>
      <c r="E4911" t="s">
        <v>30</v>
      </c>
      <c r="F4911" s="2">
        <v>45202</v>
      </c>
      <c r="G4911" s="2">
        <v>35686</v>
      </c>
      <c r="H4911" s="4">
        <v>28626</v>
      </c>
      <c r="I4911" s="4">
        <v>11311</v>
      </c>
      <c r="J4911" s="4">
        <f>Table1[[#This Row],[Basic Salary]]+Table1[[#This Row],[Bonus]]</f>
        <v>39937</v>
      </c>
      <c r="K4911">
        <v>83</v>
      </c>
      <c r="L4911">
        <v>65</v>
      </c>
      <c r="M4911" t="s">
        <v>27</v>
      </c>
      <c r="N4911">
        <v>120</v>
      </c>
    </row>
    <row r="4912" spans="1:14" x14ac:dyDescent="0.35">
      <c r="A4912" t="s">
        <v>4976</v>
      </c>
      <c r="B4912" t="s">
        <v>48</v>
      </c>
      <c r="C4912" t="s">
        <v>21</v>
      </c>
      <c r="D4912" t="s">
        <v>43</v>
      </c>
      <c r="E4912" t="s">
        <v>65</v>
      </c>
      <c r="F4912" s="2">
        <v>43152</v>
      </c>
      <c r="G4912" s="2">
        <v>40334</v>
      </c>
      <c r="H4912" s="4">
        <v>26526</v>
      </c>
      <c r="I4912" s="4">
        <v>13354</v>
      </c>
      <c r="J4912" s="4">
        <f>Table1[[#This Row],[Basic Salary]]+Table1[[#This Row],[Bonus]]</f>
        <v>39880</v>
      </c>
      <c r="K4912">
        <v>99</v>
      </c>
      <c r="L4912">
        <v>81</v>
      </c>
      <c r="M4912" t="s">
        <v>27</v>
      </c>
      <c r="N4912">
        <v>116</v>
      </c>
    </row>
    <row r="4913" spans="1:14" x14ac:dyDescent="0.35">
      <c r="A4913" t="s">
        <v>1417</v>
      </c>
      <c r="B4913" t="s">
        <v>60</v>
      </c>
      <c r="C4913" t="s">
        <v>21</v>
      </c>
      <c r="D4913" t="s">
        <v>16</v>
      </c>
      <c r="E4913" t="s">
        <v>22</v>
      </c>
      <c r="F4913" s="2">
        <v>43342</v>
      </c>
      <c r="G4913" s="2">
        <v>35328</v>
      </c>
      <c r="H4913" s="4">
        <v>30018</v>
      </c>
      <c r="I4913" s="4">
        <v>9808</v>
      </c>
      <c r="J4913" s="4">
        <f>Table1[[#This Row],[Basic Salary]]+Table1[[#This Row],[Bonus]]</f>
        <v>39826</v>
      </c>
      <c r="K4913">
        <v>98</v>
      </c>
      <c r="L4913">
        <v>86</v>
      </c>
      <c r="M4913" t="s">
        <v>18</v>
      </c>
      <c r="N4913">
        <v>104</v>
      </c>
    </row>
    <row r="4914" spans="1:14" x14ac:dyDescent="0.35">
      <c r="A4914" t="s">
        <v>4785</v>
      </c>
      <c r="B4914" t="s">
        <v>60</v>
      </c>
      <c r="C4914" t="s">
        <v>21</v>
      </c>
      <c r="D4914" t="s">
        <v>16</v>
      </c>
      <c r="E4914" t="s">
        <v>22</v>
      </c>
      <c r="F4914" s="2">
        <v>44681</v>
      </c>
      <c r="G4914" s="2">
        <v>31598</v>
      </c>
      <c r="H4914" s="4">
        <v>28603</v>
      </c>
      <c r="I4914" s="4">
        <v>11178</v>
      </c>
      <c r="J4914" s="4">
        <f>Table1[[#This Row],[Basic Salary]]+Table1[[#This Row],[Bonus]]</f>
        <v>39781</v>
      </c>
      <c r="K4914">
        <v>74</v>
      </c>
      <c r="L4914">
        <v>76</v>
      </c>
      <c r="M4914" t="s">
        <v>34</v>
      </c>
      <c r="N4914">
        <v>102</v>
      </c>
    </row>
    <row r="4915" spans="1:14" x14ac:dyDescent="0.35">
      <c r="A4915" t="s">
        <v>2146</v>
      </c>
      <c r="B4915" t="s">
        <v>45</v>
      </c>
      <c r="C4915" t="s">
        <v>15</v>
      </c>
      <c r="D4915" t="s">
        <v>81</v>
      </c>
      <c r="E4915" t="s">
        <v>30</v>
      </c>
      <c r="F4915" s="2">
        <v>45511</v>
      </c>
      <c r="G4915" s="2">
        <v>30781</v>
      </c>
      <c r="H4915" s="4">
        <v>34141</v>
      </c>
      <c r="I4915" s="4">
        <v>5499</v>
      </c>
      <c r="J4915" s="4">
        <f>Table1[[#This Row],[Basic Salary]]+Table1[[#This Row],[Bonus]]</f>
        <v>39640</v>
      </c>
      <c r="K4915">
        <v>62</v>
      </c>
      <c r="L4915">
        <v>76</v>
      </c>
      <c r="M4915" t="s">
        <v>53</v>
      </c>
      <c r="N4915">
        <v>114</v>
      </c>
    </row>
    <row r="4916" spans="1:14" x14ac:dyDescent="0.35">
      <c r="A4916" t="s">
        <v>4510</v>
      </c>
      <c r="B4916" t="s">
        <v>62</v>
      </c>
      <c r="C4916" t="s">
        <v>15</v>
      </c>
      <c r="D4916" t="s">
        <v>33</v>
      </c>
      <c r="E4916" t="s">
        <v>30</v>
      </c>
      <c r="F4916" s="2">
        <v>45942</v>
      </c>
      <c r="G4916" s="2">
        <v>39548</v>
      </c>
      <c r="H4916" s="4">
        <v>31771</v>
      </c>
      <c r="I4916" s="4">
        <v>7863</v>
      </c>
      <c r="J4916" s="4">
        <f>Table1[[#This Row],[Basic Salary]]+Table1[[#This Row],[Bonus]]</f>
        <v>39634</v>
      </c>
      <c r="K4916">
        <v>99</v>
      </c>
      <c r="L4916">
        <v>57</v>
      </c>
      <c r="M4916" t="s">
        <v>27</v>
      </c>
      <c r="N4916">
        <v>107</v>
      </c>
    </row>
    <row r="4917" spans="1:14" x14ac:dyDescent="0.35">
      <c r="A4917" t="s">
        <v>2204</v>
      </c>
      <c r="B4917" t="s">
        <v>45</v>
      </c>
      <c r="C4917" t="s">
        <v>15</v>
      </c>
      <c r="D4917" t="s">
        <v>43</v>
      </c>
      <c r="E4917" t="s">
        <v>51</v>
      </c>
      <c r="F4917" s="2">
        <v>44495</v>
      </c>
      <c r="G4917" s="2">
        <v>32076</v>
      </c>
      <c r="H4917" s="4">
        <v>25186</v>
      </c>
      <c r="I4917" s="4">
        <v>14415</v>
      </c>
      <c r="J4917" s="4">
        <f>Table1[[#This Row],[Basic Salary]]+Table1[[#This Row],[Bonus]]</f>
        <v>39601</v>
      </c>
      <c r="K4917">
        <v>83</v>
      </c>
      <c r="L4917">
        <v>94</v>
      </c>
      <c r="M4917" t="s">
        <v>27</v>
      </c>
      <c r="N4917">
        <v>108</v>
      </c>
    </row>
    <row r="4918" spans="1:14" x14ac:dyDescent="0.35">
      <c r="A4918" t="s">
        <v>4255</v>
      </c>
      <c r="B4918" t="s">
        <v>85</v>
      </c>
      <c r="C4918" t="s">
        <v>21</v>
      </c>
      <c r="D4918" t="s">
        <v>40</v>
      </c>
      <c r="E4918" t="s">
        <v>51</v>
      </c>
      <c r="F4918" s="2">
        <v>45468</v>
      </c>
      <c r="G4918" s="2">
        <v>39710</v>
      </c>
      <c r="H4918" s="4">
        <v>31734</v>
      </c>
      <c r="I4918" s="4">
        <v>7696</v>
      </c>
      <c r="J4918" s="4">
        <f>Table1[[#This Row],[Basic Salary]]+Table1[[#This Row],[Bonus]]</f>
        <v>39430</v>
      </c>
      <c r="K4918">
        <v>91</v>
      </c>
      <c r="L4918">
        <v>91</v>
      </c>
      <c r="M4918" t="s">
        <v>31</v>
      </c>
      <c r="N4918">
        <v>106</v>
      </c>
    </row>
    <row r="4919" spans="1:14" x14ac:dyDescent="0.35">
      <c r="A4919" t="s">
        <v>2754</v>
      </c>
      <c r="B4919" t="s">
        <v>71</v>
      </c>
      <c r="C4919" t="s">
        <v>21</v>
      </c>
      <c r="D4919" t="s">
        <v>43</v>
      </c>
      <c r="E4919" t="s">
        <v>17</v>
      </c>
      <c r="F4919" s="2">
        <v>42858</v>
      </c>
      <c r="G4919" s="2">
        <v>40864</v>
      </c>
      <c r="H4919" s="4">
        <v>29947</v>
      </c>
      <c r="I4919" s="4">
        <v>9479</v>
      </c>
      <c r="J4919" s="4">
        <f>Table1[[#This Row],[Basic Salary]]+Table1[[#This Row],[Bonus]]</f>
        <v>39426</v>
      </c>
      <c r="K4919">
        <v>96</v>
      </c>
      <c r="L4919">
        <v>93</v>
      </c>
      <c r="M4919" t="s">
        <v>53</v>
      </c>
      <c r="N4919">
        <v>111</v>
      </c>
    </row>
    <row r="4920" spans="1:14" x14ac:dyDescent="0.35">
      <c r="A4920" t="s">
        <v>4448</v>
      </c>
      <c r="B4920" t="s">
        <v>75</v>
      </c>
      <c r="C4920" t="s">
        <v>21</v>
      </c>
      <c r="D4920" t="s">
        <v>25</v>
      </c>
      <c r="E4920" t="s">
        <v>65</v>
      </c>
      <c r="F4920" s="2">
        <v>45479</v>
      </c>
      <c r="G4920" s="2">
        <v>36403</v>
      </c>
      <c r="H4920" s="4">
        <v>29541</v>
      </c>
      <c r="I4920" s="4">
        <v>9713</v>
      </c>
      <c r="J4920" s="4">
        <f>Table1[[#This Row],[Basic Salary]]+Table1[[#This Row],[Bonus]]</f>
        <v>39254</v>
      </c>
      <c r="K4920">
        <v>82</v>
      </c>
      <c r="L4920">
        <v>59</v>
      </c>
      <c r="M4920" t="s">
        <v>37</v>
      </c>
      <c r="N4920">
        <v>103</v>
      </c>
    </row>
    <row r="4921" spans="1:14" x14ac:dyDescent="0.35">
      <c r="A4921" t="s">
        <v>1364</v>
      </c>
      <c r="B4921" t="s">
        <v>129</v>
      </c>
      <c r="C4921" t="s">
        <v>21</v>
      </c>
      <c r="D4921" t="s">
        <v>40</v>
      </c>
      <c r="E4921" t="s">
        <v>65</v>
      </c>
      <c r="F4921" s="2">
        <v>42620</v>
      </c>
      <c r="G4921" s="2">
        <v>36929</v>
      </c>
      <c r="H4921" s="4">
        <v>33788</v>
      </c>
      <c r="I4921" s="4">
        <v>5183</v>
      </c>
      <c r="J4921" s="4">
        <f>Table1[[#This Row],[Basic Salary]]+Table1[[#This Row],[Bonus]]</f>
        <v>38971</v>
      </c>
      <c r="K4921">
        <v>79</v>
      </c>
      <c r="L4921">
        <v>84</v>
      </c>
      <c r="M4921" t="s">
        <v>37</v>
      </c>
      <c r="N4921">
        <v>107</v>
      </c>
    </row>
    <row r="4922" spans="1:14" x14ac:dyDescent="0.35">
      <c r="A4922" t="s">
        <v>1629</v>
      </c>
      <c r="B4922" t="s">
        <v>36</v>
      </c>
      <c r="C4922" t="s">
        <v>15</v>
      </c>
      <c r="D4922" t="s">
        <v>81</v>
      </c>
      <c r="E4922" t="s">
        <v>51</v>
      </c>
      <c r="F4922" s="2">
        <v>45979</v>
      </c>
      <c r="G4922" s="2">
        <v>36979</v>
      </c>
      <c r="H4922" s="4">
        <v>33273</v>
      </c>
      <c r="I4922" s="4">
        <v>5580</v>
      </c>
      <c r="J4922" s="4">
        <f>Table1[[#This Row],[Basic Salary]]+Table1[[#This Row],[Bonus]]</f>
        <v>38853</v>
      </c>
      <c r="K4922">
        <v>88</v>
      </c>
      <c r="L4922">
        <v>63</v>
      </c>
      <c r="M4922" t="s">
        <v>27</v>
      </c>
      <c r="N4922">
        <v>108</v>
      </c>
    </row>
    <row r="4923" spans="1:14" x14ac:dyDescent="0.35">
      <c r="A4923" t="s">
        <v>3281</v>
      </c>
      <c r="B4923" t="s">
        <v>42</v>
      </c>
      <c r="C4923" t="s">
        <v>21</v>
      </c>
      <c r="D4923" t="s">
        <v>81</v>
      </c>
      <c r="E4923" t="s">
        <v>30</v>
      </c>
      <c r="F4923" s="2">
        <v>42475</v>
      </c>
      <c r="G4923" s="2">
        <v>36218</v>
      </c>
      <c r="H4923" s="4">
        <v>26093</v>
      </c>
      <c r="I4923" s="4">
        <v>12682</v>
      </c>
      <c r="J4923" s="4">
        <f>Table1[[#This Row],[Basic Salary]]+Table1[[#This Row],[Bonus]]</f>
        <v>38775</v>
      </c>
      <c r="K4923">
        <v>72</v>
      </c>
      <c r="L4923">
        <v>88</v>
      </c>
      <c r="M4923" t="s">
        <v>37</v>
      </c>
      <c r="N4923">
        <v>118</v>
      </c>
    </row>
    <row r="4924" spans="1:14" x14ac:dyDescent="0.35">
      <c r="A4924" t="s">
        <v>1147</v>
      </c>
      <c r="B4924" t="s">
        <v>42</v>
      </c>
      <c r="C4924" t="s">
        <v>15</v>
      </c>
      <c r="D4924" t="s">
        <v>40</v>
      </c>
      <c r="E4924" t="s">
        <v>51</v>
      </c>
      <c r="F4924" s="2">
        <v>45570</v>
      </c>
      <c r="G4924" s="2">
        <v>31812</v>
      </c>
      <c r="H4924" s="4">
        <v>28956</v>
      </c>
      <c r="I4924" s="4">
        <v>9813</v>
      </c>
      <c r="J4924" s="4">
        <f>Table1[[#This Row],[Basic Salary]]+Table1[[#This Row],[Bonus]]</f>
        <v>38769</v>
      </c>
      <c r="K4924">
        <v>83</v>
      </c>
      <c r="L4924">
        <v>49</v>
      </c>
      <c r="M4924" t="s">
        <v>53</v>
      </c>
      <c r="N4924">
        <v>108</v>
      </c>
    </row>
    <row r="4925" spans="1:14" x14ac:dyDescent="0.35">
      <c r="A4925" t="s">
        <v>3432</v>
      </c>
      <c r="B4925" t="s">
        <v>87</v>
      </c>
      <c r="C4925" t="s">
        <v>21</v>
      </c>
      <c r="D4925" t="s">
        <v>25</v>
      </c>
      <c r="E4925" t="s">
        <v>65</v>
      </c>
      <c r="F4925" s="2">
        <v>44831</v>
      </c>
      <c r="G4925" s="2">
        <v>30001</v>
      </c>
      <c r="H4925" s="4">
        <v>26686</v>
      </c>
      <c r="I4925" s="4">
        <v>11874</v>
      </c>
      <c r="J4925" s="4">
        <f>Table1[[#This Row],[Basic Salary]]+Table1[[#This Row],[Bonus]]</f>
        <v>38560</v>
      </c>
      <c r="K4925">
        <v>86</v>
      </c>
      <c r="L4925">
        <v>40</v>
      </c>
      <c r="M4925" t="s">
        <v>27</v>
      </c>
      <c r="N4925">
        <v>105</v>
      </c>
    </row>
    <row r="4926" spans="1:14" x14ac:dyDescent="0.35">
      <c r="A4926" t="s">
        <v>412</v>
      </c>
      <c r="B4926" t="s">
        <v>87</v>
      </c>
      <c r="C4926" t="s">
        <v>21</v>
      </c>
      <c r="D4926" t="s">
        <v>33</v>
      </c>
      <c r="E4926" t="s">
        <v>65</v>
      </c>
      <c r="F4926" s="2">
        <v>45768</v>
      </c>
      <c r="G4926" s="2">
        <v>34522</v>
      </c>
      <c r="H4926" s="4">
        <v>32806</v>
      </c>
      <c r="I4926" s="4">
        <v>5718</v>
      </c>
      <c r="J4926" s="4">
        <f>Table1[[#This Row],[Basic Salary]]+Table1[[#This Row],[Bonus]]</f>
        <v>38524</v>
      </c>
      <c r="K4926">
        <v>69</v>
      </c>
      <c r="L4926">
        <v>77</v>
      </c>
      <c r="M4926" t="s">
        <v>18</v>
      </c>
      <c r="N4926">
        <v>105</v>
      </c>
    </row>
    <row r="4927" spans="1:14" x14ac:dyDescent="0.35">
      <c r="A4927" t="s">
        <v>2933</v>
      </c>
      <c r="B4927" t="s">
        <v>14</v>
      </c>
      <c r="C4927" t="s">
        <v>21</v>
      </c>
      <c r="D4927" t="s">
        <v>25</v>
      </c>
      <c r="E4927" t="s">
        <v>22</v>
      </c>
      <c r="F4927" s="2">
        <v>45200</v>
      </c>
      <c r="G4927" s="2">
        <v>39093</v>
      </c>
      <c r="H4927" s="4">
        <v>33058</v>
      </c>
      <c r="I4927" s="4">
        <v>5282</v>
      </c>
      <c r="J4927" s="4">
        <f>Table1[[#This Row],[Basic Salary]]+Table1[[#This Row],[Bonus]]</f>
        <v>38340</v>
      </c>
      <c r="K4927">
        <v>88</v>
      </c>
      <c r="L4927">
        <v>98</v>
      </c>
      <c r="M4927" t="s">
        <v>53</v>
      </c>
      <c r="N4927">
        <v>105</v>
      </c>
    </row>
    <row r="4928" spans="1:14" x14ac:dyDescent="0.35">
      <c r="A4928" t="s">
        <v>1460</v>
      </c>
      <c r="B4928" t="s">
        <v>14</v>
      </c>
      <c r="C4928" t="s">
        <v>15</v>
      </c>
      <c r="D4928" t="s">
        <v>43</v>
      </c>
      <c r="E4928" t="s">
        <v>17</v>
      </c>
      <c r="F4928" s="2">
        <v>44521</v>
      </c>
      <c r="G4928" s="2">
        <v>36696</v>
      </c>
      <c r="H4928" s="4">
        <v>25064</v>
      </c>
      <c r="I4928" s="4">
        <v>13249</v>
      </c>
      <c r="J4928" s="4">
        <f>Table1[[#This Row],[Basic Salary]]+Table1[[#This Row],[Bonus]]</f>
        <v>38313</v>
      </c>
      <c r="K4928">
        <v>86</v>
      </c>
      <c r="L4928">
        <v>78</v>
      </c>
      <c r="M4928" t="s">
        <v>31</v>
      </c>
      <c r="N4928">
        <v>116</v>
      </c>
    </row>
    <row r="4929" spans="1:14" x14ac:dyDescent="0.35">
      <c r="A4929" t="s">
        <v>3845</v>
      </c>
      <c r="B4929" t="s">
        <v>71</v>
      </c>
      <c r="C4929" t="s">
        <v>15</v>
      </c>
      <c r="D4929" t="s">
        <v>81</v>
      </c>
      <c r="E4929" t="s">
        <v>22</v>
      </c>
      <c r="F4929" s="2">
        <v>44038</v>
      </c>
      <c r="G4929" s="2">
        <v>39657</v>
      </c>
      <c r="H4929" s="4">
        <v>31478</v>
      </c>
      <c r="I4929" s="4">
        <v>6831</v>
      </c>
      <c r="J4929" s="4">
        <f>Table1[[#This Row],[Basic Salary]]+Table1[[#This Row],[Bonus]]</f>
        <v>38309</v>
      </c>
      <c r="K4929">
        <v>81</v>
      </c>
      <c r="L4929">
        <v>58</v>
      </c>
      <c r="M4929" t="s">
        <v>31</v>
      </c>
      <c r="N4929">
        <v>111</v>
      </c>
    </row>
    <row r="4930" spans="1:14" x14ac:dyDescent="0.35">
      <c r="A4930" t="s">
        <v>5046</v>
      </c>
      <c r="B4930" t="s">
        <v>36</v>
      </c>
      <c r="C4930" t="s">
        <v>21</v>
      </c>
      <c r="D4930" t="s">
        <v>81</v>
      </c>
      <c r="E4930" t="s">
        <v>22</v>
      </c>
      <c r="F4930" s="2">
        <v>45925</v>
      </c>
      <c r="G4930" s="2">
        <v>38394</v>
      </c>
      <c r="H4930" s="4">
        <v>31674</v>
      </c>
      <c r="I4930" s="4">
        <v>6629</v>
      </c>
      <c r="J4930" s="4">
        <f>Table1[[#This Row],[Basic Salary]]+Table1[[#This Row],[Bonus]]</f>
        <v>38303</v>
      </c>
      <c r="K4930">
        <v>69</v>
      </c>
      <c r="L4930">
        <v>80</v>
      </c>
      <c r="M4930" t="s">
        <v>23</v>
      </c>
      <c r="N4930">
        <v>101</v>
      </c>
    </row>
    <row r="4931" spans="1:14" x14ac:dyDescent="0.35">
      <c r="A4931" t="s">
        <v>2041</v>
      </c>
      <c r="B4931" t="s">
        <v>50</v>
      </c>
      <c r="C4931" t="s">
        <v>15</v>
      </c>
      <c r="D4931" t="s">
        <v>40</v>
      </c>
      <c r="E4931" t="s">
        <v>30</v>
      </c>
      <c r="F4931" s="2">
        <v>45198</v>
      </c>
      <c r="G4931" s="2">
        <v>40695</v>
      </c>
      <c r="H4931" s="4">
        <v>27874</v>
      </c>
      <c r="I4931" s="4">
        <v>10425</v>
      </c>
      <c r="J4931" s="4">
        <f>Table1[[#This Row],[Basic Salary]]+Table1[[#This Row],[Bonus]]</f>
        <v>38299</v>
      </c>
      <c r="K4931">
        <v>83</v>
      </c>
      <c r="L4931">
        <v>98</v>
      </c>
      <c r="M4931" t="s">
        <v>31</v>
      </c>
      <c r="N4931">
        <v>110</v>
      </c>
    </row>
    <row r="4932" spans="1:14" x14ac:dyDescent="0.35">
      <c r="A4932" t="s">
        <v>1784</v>
      </c>
      <c r="B4932" t="s">
        <v>14</v>
      </c>
      <c r="C4932" t="s">
        <v>15</v>
      </c>
      <c r="D4932" t="s">
        <v>16</v>
      </c>
      <c r="E4932" t="s">
        <v>65</v>
      </c>
      <c r="F4932" s="2">
        <v>45581</v>
      </c>
      <c r="G4932" s="2">
        <v>31210</v>
      </c>
      <c r="H4932" s="4">
        <v>25436</v>
      </c>
      <c r="I4932" s="4">
        <v>12849</v>
      </c>
      <c r="J4932" s="4">
        <f>Table1[[#This Row],[Basic Salary]]+Table1[[#This Row],[Bonus]]</f>
        <v>38285</v>
      </c>
      <c r="K4932">
        <v>64</v>
      </c>
      <c r="L4932">
        <v>89</v>
      </c>
      <c r="M4932" t="s">
        <v>34</v>
      </c>
      <c r="N4932">
        <v>109</v>
      </c>
    </row>
    <row r="4933" spans="1:14" x14ac:dyDescent="0.35">
      <c r="A4933" t="s">
        <v>3453</v>
      </c>
      <c r="B4933" t="s">
        <v>77</v>
      </c>
      <c r="C4933" t="s">
        <v>21</v>
      </c>
      <c r="D4933" t="s">
        <v>33</v>
      </c>
      <c r="E4933" t="s">
        <v>51</v>
      </c>
      <c r="F4933" s="2">
        <v>44442</v>
      </c>
      <c r="G4933" s="2">
        <v>35380</v>
      </c>
      <c r="H4933" s="4">
        <v>32967</v>
      </c>
      <c r="I4933" s="4">
        <v>5254</v>
      </c>
      <c r="J4933" s="4">
        <f>Table1[[#This Row],[Basic Salary]]+Table1[[#This Row],[Bonus]]</f>
        <v>38221</v>
      </c>
      <c r="K4933">
        <v>92</v>
      </c>
      <c r="L4933">
        <v>52</v>
      </c>
      <c r="M4933" t="s">
        <v>31</v>
      </c>
      <c r="N4933">
        <v>115</v>
      </c>
    </row>
    <row r="4934" spans="1:14" x14ac:dyDescent="0.35">
      <c r="A4934" t="s">
        <v>2143</v>
      </c>
      <c r="B4934" t="s">
        <v>89</v>
      </c>
      <c r="C4934" t="s">
        <v>21</v>
      </c>
      <c r="D4934" t="s">
        <v>40</v>
      </c>
      <c r="E4934" t="s">
        <v>65</v>
      </c>
      <c r="F4934" s="2">
        <v>43373</v>
      </c>
      <c r="G4934" s="2">
        <v>34596</v>
      </c>
      <c r="H4934" s="4">
        <v>26055</v>
      </c>
      <c r="I4934" s="4">
        <v>12142</v>
      </c>
      <c r="J4934" s="4">
        <f>Table1[[#This Row],[Basic Salary]]+Table1[[#This Row],[Bonus]]</f>
        <v>38197</v>
      </c>
      <c r="K4934">
        <v>70</v>
      </c>
      <c r="L4934">
        <v>80</v>
      </c>
      <c r="M4934" t="s">
        <v>31</v>
      </c>
      <c r="N4934">
        <v>101</v>
      </c>
    </row>
    <row r="4935" spans="1:14" x14ac:dyDescent="0.35">
      <c r="A4935" t="s">
        <v>2246</v>
      </c>
      <c r="B4935" t="s">
        <v>20</v>
      </c>
      <c r="C4935" t="s">
        <v>15</v>
      </c>
      <c r="D4935" t="s">
        <v>33</v>
      </c>
      <c r="E4935" t="s">
        <v>51</v>
      </c>
      <c r="F4935" s="2">
        <v>42920</v>
      </c>
      <c r="G4935" s="2">
        <v>38503</v>
      </c>
      <c r="H4935" s="4">
        <v>32157</v>
      </c>
      <c r="I4935" s="4">
        <v>5897</v>
      </c>
      <c r="J4935" s="4">
        <f>Table1[[#This Row],[Basic Salary]]+Table1[[#This Row],[Bonus]]</f>
        <v>38054</v>
      </c>
      <c r="K4935">
        <v>69</v>
      </c>
      <c r="L4935">
        <v>97</v>
      </c>
      <c r="M4935" t="s">
        <v>18</v>
      </c>
      <c r="N4935">
        <v>112</v>
      </c>
    </row>
    <row r="4936" spans="1:14" x14ac:dyDescent="0.35">
      <c r="A4936" t="s">
        <v>1994</v>
      </c>
      <c r="B4936" t="s">
        <v>77</v>
      </c>
      <c r="C4936" t="s">
        <v>15</v>
      </c>
      <c r="D4936" t="s">
        <v>81</v>
      </c>
      <c r="E4936" t="s">
        <v>22</v>
      </c>
      <c r="F4936" s="2">
        <v>45642</v>
      </c>
      <c r="G4936" s="2">
        <v>31779</v>
      </c>
      <c r="H4936" s="4">
        <v>28361</v>
      </c>
      <c r="I4936" s="4">
        <v>9615</v>
      </c>
      <c r="J4936" s="4">
        <f>Table1[[#This Row],[Basic Salary]]+Table1[[#This Row],[Bonus]]</f>
        <v>37976</v>
      </c>
      <c r="K4936">
        <v>90</v>
      </c>
      <c r="L4936">
        <v>99</v>
      </c>
      <c r="M4936" t="s">
        <v>53</v>
      </c>
      <c r="N4936">
        <v>114</v>
      </c>
    </row>
    <row r="4937" spans="1:14" x14ac:dyDescent="0.35">
      <c r="A4937" t="s">
        <v>365</v>
      </c>
      <c r="B4937" t="s">
        <v>60</v>
      </c>
      <c r="C4937" t="s">
        <v>21</v>
      </c>
      <c r="D4937" t="s">
        <v>46</v>
      </c>
      <c r="E4937" t="s">
        <v>30</v>
      </c>
      <c r="F4937" s="2">
        <v>45667</v>
      </c>
      <c r="G4937" s="2">
        <v>40403</v>
      </c>
      <c r="H4937" s="4">
        <v>31345</v>
      </c>
      <c r="I4937" s="4">
        <v>6505</v>
      </c>
      <c r="J4937" s="4">
        <f>Table1[[#This Row],[Basic Salary]]+Table1[[#This Row],[Bonus]]</f>
        <v>37850</v>
      </c>
      <c r="K4937">
        <v>66</v>
      </c>
      <c r="L4937">
        <v>80</v>
      </c>
      <c r="M4937" t="s">
        <v>34</v>
      </c>
      <c r="N4937">
        <v>115</v>
      </c>
    </row>
    <row r="4938" spans="1:14" x14ac:dyDescent="0.35">
      <c r="A4938" t="s">
        <v>799</v>
      </c>
      <c r="B4938" t="s">
        <v>60</v>
      </c>
      <c r="C4938" t="s">
        <v>15</v>
      </c>
      <c r="D4938" t="s">
        <v>40</v>
      </c>
      <c r="E4938" t="s">
        <v>22</v>
      </c>
      <c r="F4938" s="2">
        <v>45726</v>
      </c>
      <c r="G4938" s="2">
        <v>33366</v>
      </c>
      <c r="H4938" s="4">
        <v>30672</v>
      </c>
      <c r="I4938" s="4">
        <v>7170</v>
      </c>
      <c r="J4938" s="4">
        <f>Table1[[#This Row],[Basic Salary]]+Table1[[#This Row],[Bonus]]</f>
        <v>37842</v>
      </c>
      <c r="K4938">
        <v>79</v>
      </c>
      <c r="L4938">
        <v>82</v>
      </c>
      <c r="M4938" t="s">
        <v>53</v>
      </c>
      <c r="N4938">
        <v>104</v>
      </c>
    </row>
    <row r="4939" spans="1:14" x14ac:dyDescent="0.35">
      <c r="A4939" t="s">
        <v>3628</v>
      </c>
      <c r="B4939" t="s">
        <v>95</v>
      </c>
      <c r="C4939" t="s">
        <v>21</v>
      </c>
      <c r="D4939" t="s">
        <v>33</v>
      </c>
      <c r="E4939" t="s">
        <v>22</v>
      </c>
      <c r="F4939" s="2">
        <v>44818</v>
      </c>
      <c r="G4939" s="2">
        <v>40419</v>
      </c>
      <c r="H4939" s="4">
        <v>31053</v>
      </c>
      <c r="I4939" s="4">
        <v>6737</v>
      </c>
      <c r="J4939" s="4">
        <f>Table1[[#This Row],[Basic Salary]]+Table1[[#This Row],[Bonus]]</f>
        <v>37790</v>
      </c>
      <c r="K4939">
        <v>65</v>
      </c>
      <c r="L4939">
        <v>68</v>
      </c>
      <c r="M4939" t="s">
        <v>53</v>
      </c>
      <c r="N4939">
        <v>115</v>
      </c>
    </row>
    <row r="4940" spans="1:14" x14ac:dyDescent="0.35">
      <c r="A4940" t="s">
        <v>182</v>
      </c>
      <c r="B4940" t="s">
        <v>87</v>
      </c>
      <c r="C4940" t="s">
        <v>15</v>
      </c>
      <c r="D4940" t="s">
        <v>81</v>
      </c>
      <c r="E4940" t="s">
        <v>65</v>
      </c>
      <c r="F4940" s="2">
        <v>44416</v>
      </c>
      <c r="G4940" s="2">
        <v>34525</v>
      </c>
      <c r="H4940" s="4">
        <v>27068</v>
      </c>
      <c r="I4940" s="4">
        <v>10709</v>
      </c>
      <c r="J4940" s="4">
        <f>Table1[[#This Row],[Basic Salary]]+Table1[[#This Row],[Bonus]]</f>
        <v>37777</v>
      </c>
      <c r="K4940">
        <v>76</v>
      </c>
      <c r="L4940">
        <v>43</v>
      </c>
      <c r="M4940" t="s">
        <v>37</v>
      </c>
      <c r="N4940">
        <v>114</v>
      </c>
    </row>
    <row r="4941" spans="1:14" x14ac:dyDescent="0.35">
      <c r="A4941" t="s">
        <v>4247</v>
      </c>
      <c r="B4941" t="s">
        <v>45</v>
      </c>
      <c r="C4941" t="s">
        <v>15</v>
      </c>
      <c r="D4941" t="s">
        <v>25</v>
      </c>
      <c r="E4941" t="s">
        <v>30</v>
      </c>
      <c r="F4941" s="2">
        <v>45990</v>
      </c>
      <c r="G4941" s="2">
        <v>36325</v>
      </c>
      <c r="H4941" s="4">
        <v>28331</v>
      </c>
      <c r="I4941" s="4">
        <v>9370</v>
      </c>
      <c r="J4941" s="4">
        <f>Table1[[#This Row],[Basic Salary]]+Table1[[#This Row],[Bonus]]</f>
        <v>37701</v>
      </c>
      <c r="K4941">
        <v>93</v>
      </c>
      <c r="L4941">
        <v>62</v>
      </c>
      <c r="M4941" t="s">
        <v>34</v>
      </c>
      <c r="N4941">
        <v>118</v>
      </c>
    </row>
    <row r="4942" spans="1:14" x14ac:dyDescent="0.35">
      <c r="A4942" t="s">
        <v>305</v>
      </c>
      <c r="B4942" t="s">
        <v>93</v>
      </c>
      <c r="C4942" t="s">
        <v>21</v>
      </c>
      <c r="D4942" t="s">
        <v>40</v>
      </c>
      <c r="E4942" t="s">
        <v>17</v>
      </c>
      <c r="F4942" s="2">
        <v>44482</v>
      </c>
      <c r="G4942" s="2">
        <v>39099</v>
      </c>
      <c r="H4942" s="4">
        <v>30183</v>
      </c>
      <c r="I4942" s="4">
        <v>7384</v>
      </c>
      <c r="J4942" s="4">
        <f>Table1[[#This Row],[Basic Salary]]+Table1[[#This Row],[Bonus]]</f>
        <v>37567</v>
      </c>
      <c r="K4942">
        <v>72</v>
      </c>
      <c r="L4942">
        <v>91</v>
      </c>
      <c r="M4942" t="s">
        <v>34</v>
      </c>
      <c r="N4942">
        <v>119</v>
      </c>
    </row>
    <row r="4943" spans="1:14" x14ac:dyDescent="0.35">
      <c r="A4943" t="s">
        <v>4936</v>
      </c>
      <c r="B4943" t="s">
        <v>42</v>
      </c>
      <c r="C4943" t="s">
        <v>21</v>
      </c>
      <c r="D4943" t="s">
        <v>46</v>
      </c>
      <c r="E4943" t="s">
        <v>51</v>
      </c>
      <c r="F4943" s="2">
        <v>44750</v>
      </c>
      <c r="G4943" s="2">
        <v>36824</v>
      </c>
      <c r="H4943" s="4">
        <v>32392</v>
      </c>
      <c r="I4943" s="4">
        <v>5163</v>
      </c>
      <c r="J4943" s="4">
        <f>Table1[[#This Row],[Basic Salary]]+Table1[[#This Row],[Bonus]]</f>
        <v>37555</v>
      </c>
      <c r="K4943">
        <v>82</v>
      </c>
      <c r="L4943">
        <v>47</v>
      </c>
      <c r="M4943" t="s">
        <v>18</v>
      </c>
      <c r="N4943">
        <v>105</v>
      </c>
    </row>
    <row r="4944" spans="1:14" x14ac:dyDescent="0.35">
      <c r="A4944" t="s">
        <v>198</v>
      </c>
      <c r="B4944" t="s">
        <v>89</v>
      </c>
      <c r="C4944" t="s">
        <v>21</v>
      </c>
      <c r="D4944" t="s">
        <v>16</v>
      </c>
      <c r="E4944" t="s">
        <v>65</v>
      </c>
      <c r="F4944" s="2">
        <v>43623</v>
      </c>
      <c r="G4944" s="2">
        <v>39040</v>
      </c>
      <c r="H4944" s="4">
        <v>32180</v>
      </c>
      <c r="I4944" s="4">
        <v>5251</v>
      </c>
      <c r="J4944" s="4">
        <f>Table1[[#This Row],[Basic Salary]]+Table1[[#This Row],[Bonus]]</f>
        <v>37431</v>
      </c>
      <c r="K4944">
        <v>73</v>
      </c>
      <c r="L4944">
        <v>59</v>
      </c>
      <c r="M4944" t="s">
        <v>37</v>
      </c>
      <c r="N4944">
        <v>105</v>
      </c>
    </row>
    <row r="4945" spans="1:14" x14ac:dyDescent="0.35">
      <c r="A4945" t="s">
        <v>2684</v>
      </c>
      <c r="B4945" t="s">
        <v>39</v>
      </c>
      <c r="C4945" t="s">
        <v>21</v>
      </c>
      <c r="D4945" t="s">
        <v>33</v>
      </c>
      <c r="E4945" t="s">
        <v>26</v>
      </c>
      <c r="F4945" s="2">
        <v>42120</v>
      </c>
      <c r="G4945" s="2">
        <v>36478</v>
      </c>
      <c r="H4945" s="4">
        <v>25452</v>
      </c>
      <c r="I4945" s="4">
        <v>11793</v>
      </c>
      <c r="J4945" s="4">
        <f>Table1[[#This Row],[Basic Salary]]+Table1[[#This Row],[Bonus]]</f>
        <v>37245</v>
      </c>
      <c r="K4945">
        <v>95</v>
      </c>
      <c r="L4945">
        <v>63</v>
      </c>
      <c r="M4945" t="s">
        <v>53</v>
      </c>
      <c r="N4945">
        <v>108</v>
      </c>
    </row>
    <row r="4946" spans="1:14" x14ac:dyDescent="0.35">
      <c r="A4946" t="s">
        <v>368</v>
      </c>
      <c r="B4946" t="s">
        <v>45</v>
      </c>
      <c r="C4946" t="s">
        <v>21</v>
      </c>
      <c r="D4946" t="s">
        <v>33</v>
      </c>
      <c r="E4946" t="s">
        <v>22</v>
      </c>
      <c r="F4946" s="2">
        <v>44887</v>
      </c>
      <c r="G4946" s="2">
        <v>30780</v>
      </c>
      <c r="H4946" s="4">
        <v>25142</v>
      </c>
      <c r="I4946" s="4">
        <v>11993</v>
      </c>
      <c r="J4946" s="4">
        <f>Table1[[#This Row],[Basic Salary]]+Table1[[#This Row],[Bonus]]</f>
        <v>37135</v>
      </c>
      <c r="K4946">
        <v>90</v>
      </c>
      <c r="L4946">
        <v>44</v>
      </c>
      <c r="M4946" t="s">
        <v>37</v>
      </c>
      <c r="N4946">
        <v>119</v>
      </c>
    </row>
    <row r="4947" spans="1:14" x14ac:dyDescent="0.35">
      <c r="A4947" t="s">
        <v>3021</v>
      </c>
      <c r="B4947" t="s">
        <v>36</v>
      </c>
      <c r="C4947" t="s">
        <v>15</v>
      </c>
      <c r="D4947" t="s">
        <v>16</v>
      </c>
      <c r="E4947" t="s">
        <v>30</v>
      </c>
      <c r="F4947" s="2">
        <v>43127</v>
      </c>
      <c r="G4947" s="2">
        <v>34427</v>
      </c>
      <c r="H4947" s="4">
        <v>31700</v>
      </c>
      <c r="I4947" s="4">
        <v>5339</v>
      </c>
      <c r="J4947" s="4">
        <f>Table1[[#This Row],[Basic Salary]]+Table1[[#This Row],[Bonus]]</f>
        <v>37039</v>
      </c>
      <c r="K4947">
        <v>71</v>
      </c>
      <c r="L4947">
        <v>40</v>
      </c>
      <c r="M4947" t="s">
        <v>37</v>
      </c>
      <c r="N4947">
        <v>113</v>
      </c>
    </row>
    <row r="4948" spans="1:14" x14ac:dyDescent="0.35">
      <c r="A4948" t="s">
        <v>2421</v>
      </c>
      <c r="B4948" t="s">
        <v>42</v>
      </c>
      <c r="C4948" t="s">
        <v>15</v>
      </c>
      <c r="D4948" t="s">
        <v>46</v>
      </c>
      <c r="E4948" t="s">
        <v>22</v>
      </c>
      <c r="F4948" s="2">
        <v>43476</v>
      </c>
      <c r="G4948" s="2">
        <v>34608</v>
      </c>
      <c r="H4948" s="4">
        <v>25195</v>
      </c>
      <c r="I4948" s="4">
        <v>11820</v>
      </c>
      <c r="J4948" s="4">
        <f>Table1[[#This Row],[Basic Salary]]+Table1[[#This Row],[Bonus]]</f>
        <v>37015</v>
      </c>
      <c r="K4948">
        <v>73</v>
      </c>
      <c r="L4948">
        <v>40</v>
      </c>
      <c r="M4948" t="s">
        <v>53</v>
      </c>
      <c r="N4948">
        <v>101</v>
      </c>
    </row>
    <row r="4949" spans="1:14" x14ac:dyDescent="0.35">
      <c r="A4949" t="s">
        <v>697</v>
      </c>
      <c r="B4949" t="s">
        <v>87</v>
      </c>
      <c r="C4949" t="s">
        <v>21</v>
      </c>
      <c r="D4949" t="s">
        <v>16</v>
      </c>
      <c r="E4949" t="s">
        <v>30</v>
      </c>
      <c r="F4949" s="2">
        <v>45695</v>
      </c>
      <c r="G4949" s="2">
        <v>38213</v>
      </c>
      <c r="H4949" s="4">
        <v>31963</v>
      </c>
      <c r="I4949" s="4">
        <v>5027</v>
      </c>
      <c r="J4949" s="4">
        <f>Table1[[#This Row],[Basic Salary]]+Table1[[#This Row],[Bonus]]</f>
        <v>36990</v>
      </c>
      <c r="K4949">
        <v>95</v>
      </c>
      <c r="L4949">
        <v>92</v>
      </c>
      <c r="M4949" t="s">
        <v>31</v>
      </c>
      <c r="N4949">
        <v>104</v>
      </c>
    </row>
    <row r="4950" spans="1:14" x14ac:dyDescent="0.35">
      <c r="A4950" t="s">
        <v>1647</v>
      </c>
      <c r="B4950" t="s">
        <v>129</v>
      </c>
      <c r="C4950" t="s">
        <v>15</v>
      </c>
      <c r="D4950" t="s">
        <v>33</v>
      </c>
      <c r="E4950" t="s">
        <v>17</v>
      </c>
      <c r="F4950" s="2">
        <v>42928</v>
      </c>
      <c r="G4950" s="2">
        <v>37063</v>
      </c>
      <c r="H4950" s="4">
        <v>30556</v>
      </c>
      <c r="I4950" s="4">
        <v>6382</v>
      </c>
      <c r="J4950" s="4">
        <f>Table1[[#This Row],[Basic Salary]]+Table1[[#This Row],[Bonus]]</f>
        <v>36938</v>
      </c>
      <c r="K4950">
        <v>74</v>
      </c>
      <c r="L4950">
        <v>88</v>
      </c>
      <c r="M4950" t="s">
        <v>37</v>
      </c>
      <c r="N4950">
        <v>105</v>
      </c>
    </row>
    <row r="4951" spans="1:14" x14ac:dyDescent="0.35">
      <c r="A4951" t="s">
        <v>4742</v>
      </c>
      <c r="B4951" t="s">
        <v>69</v>
      </c>
      <c r="C4951" t="s">
        <v>21</v>
      </c>
      <c r="D4951" t="s">
        <v>81</v>
      </c>
      <c r="E4951" t="s">
        <v>51</v>
      </c>
      <c r="F4951" s="2">
        <v>43059</v>
      </c>
      <c r="G4951" s="2">
        <v>29312</v>
      </c>
      <c r="H4951" s="4">
        <v>31425</v>
      </c>
      <c r="I4951" s="4">
        <v>5444</v>
      </c>
      <c r="J4951" s="4">
        <f>Table1[[#This Row],[Basic Salary]]+Table1[[#This Row],[Bonus]]</f>
        <v>36869</v>
      </c>
      <c r="K4951">
        <v>62</v>
      </c>
      <c r="L4951">
        <v>96</v>
      </c>
      <c r="M4951" t="s">
        <v>31</v>
      </c>
      <c r="N4951">
        <v>102</v>
      </c>
    </row>
    <row r="4952" spans="1:14" x14ac:dyDescent="0.35">
      <c r="A4952" t="s">
        <v>2443</v>
      </c>
      <c r="B4952" t="s">
        <v>69</v>
      </c>
      <c r="C4952" t="s">
        <v>15</v>
      </c>
      <c r="D4952" t="s">
        <v>46</v>
      </c>
      <c r="E4952" t="s">
        <v>17</v>
      </c>
      <c r="F4952" s="2">
        <v>43233</v>
      </c>
      <c r="G4952" s="2">
        <v>35493</v>
      </c>
      <c r="H4952" s="4">
        <v>28296</v>
      </c>
      <c r="I4952" s="4">
        <v>8508</v>
      </c>
      <c r="J4952" s="4">
        <f>Table1[[#This Row],[Basic Salary]]+Table1[[#This Row],[Bonus]]</f>
        <v>36804</v>
      </c>
      <c r="K4952">
        <v>99</v>
      </c>
      <c r="L4952">
        <v>45</v>
      </c>
      <c r="M4952" t="s">
        <v>31</v>
      </c>
      <c r="N4952">
        <v>108</v>
      </c>
    </row>
    <row r="4953" spans="1:14" x14ac:dyDescent="0.35">
      <c r="A4953" t="s">
        <v>4397</v>
      </c>
      <c r="B4953" t="s">
        <v>62</v>
      </c>
      <c r="C4953" t="s">
        <v>21</v>
      </c>
      <c r="D4953" t="s">
        <v>46</v>
      </c>
      <c r="E4953" t="s">
        <v>51</v>
      </c>
      <c r="F4953" s="2">
        <v>42733</v>
      </c>
      <c r="G4953" s="2">
        <v>31786</v>
      </c>
      <c r="H4953" s="4">
        <v>25758</v>
      </c>
      <c r="I4953" s="4">
        <v>10895</v>
      </c>
      <c r="J4953" s="4">
        <f>Table1[[#This Row],[Basic Salary]]+Table1[[#This Row],[Bonus]]</f>
        <v>36653</v>
      </c>
      <c r="K4953">
        <v>92</v>
      </c>
      <c r="L4953">
        <v>82</v>
      </c>
      <c r="M4953" t="s">
        <v>23</v>
      </c>
      <c r="N4953">
        <v>103</v>
      </c>
    </row>
    <row r="4954" spans="1:14" x14ac:dyDescent="0.35">
      <c r="A4954" t="s">
        <v>1947</v>
      </c>
      <c r="B4954" t="s">
        <v>71</v>
      </c>
      <c r="C4954" t="s">
        <v>15</v>
      </c>
      <c r="D4954" t="s">
        <v>46</v>
      </c>
      <c r="E4954" t="s">
        <v>26</v>
      </c>
      <c r="F4954" s="2">
        <v>43837</v>
      </c>
      <c r="G4954" s="2">
        <v>34419</v>
      </c>
      <c r="H4954" s="4">
        <v>31002</v>
      </c>
      <c r="I4954" s="4">
        <v>5526</v>
      </c>
      <c r="J4954" s="4">
        <f>Table1[[#This Row],[Basic Salary]]+Table1[[#This Row],[Bonus]]</f>
        <v>36528</v>
      </c>
      <c r="K4954">
        <v>99</v>
      </c>
      <c r="L4954">
        <v>57</v>
      </c>
      <c r="M4954" t="s">
        <v>34</v>
      </c>
      <c r="N4954">
        <v>105</v>
      </c>
    </row>
    <row r="4955" spans="1:14" x14ac:dyDescent="0.35">
      <c r="A4955" t="s">
        <v>2976</v>
      </c>
      <c r="B4955" t="s">
        <v>14</v>
      </c>
      <c r="C4955" t="s">
        <v>15</v>
      </c>
      <c r="D4955" t="s">
        <v>46</v>
      </c>
      <c r="E4955" t="s">
        <v>65</v>
      </c>
      <c r="F4955" s="2">
        <v>44420</v>
      </c>
      <c r="G4955" s="2">
        <v>32435</v>
      </c>
      <c r="H4955" s="4">
        <v>27361</v>
      </c>
      <c r="I4955" s="4">
        <v>9046</v>
      </c>
      <c r="J4955" s="4">
        <f>Table1[[#This Row],[Basic Salary]]+Table1[[#This Row],[Bonus]]</f>
        <v>36407</v>
      </c>
      <c r="K4955">
        <v>66</v>
      </c>
      <c r="L4955">
        <v>86</v>
      </c>
      <c r="M4955" t="s">
        <v>37</v>
      </c>
      <c r="N4955">
        <v>111</v>
      </c>
    </row>
    <row r="4956" spans="1:14" x14ac:dyDescent="0.35">
      <c r="A4956" t="s">
        <v>1130</v>
      </c>
      <c r="B4956" t="s">
        <v>87</v>
      </c>
      <c r="C4956" t="s">
        <v>15</v>
      </c>
      <c r="D4956" t="s">
        <v>43</v>
      </c>
      <c r="E4956" t="s">
        <v>22</v>
      </c>
      <c r="F4956" s="2">
        <v>43552</v>
      </c>
      <c r="G4956" s="2">
        <v>35512</v>
      </c>
      <c r="H4956" s="4">
        <v>27715</v>
      </c>
      <c r="I4956" s="4">
        <v>8605</v>
      </c>
      <c r="J4956" s="4">
        <f>Table1[[#This Row],[Basic Salary]]+Table1[[#This Row],[Bonus]]</f>
        <v>36320</v>
      </c>
      <c r="K4956">
        <v>60</v>
      </c>
      <c r="L4956">
        <v>88</v>
      </c>
      <c r="M4956" t="s">
        <v>34</v>
      </c>
      <c r="N4956">
        <v>102</v>
      </c>
    </row>
    <row r="4957" spans="1:14" x14ac:dyDescent="0.35">
      <c r="A4957" t="s">
        <v>116</v>
      </c>
      <c r="B4957" t="s">
        <v>87</v>
      </c>
      <c r="C4957" t="s">
        <v>15</v>
      </c>
      <c r="D4957" t="s">
        <v>40</v>
      </c>
      <c r="E4957" t="s">
        <v>51</v>
      </c>
      <c r="F4957" s="2">
        <v>44316</v>
      </c>
      <c r="G4957" s="2">
        <v>40083</v>
      </c>
      <c r="H4957" s="4">
        <v>28552</v>
      </c>
      <c r="I4957" s="4">
        <v>7750</v>
      </c>
      <c r="J4957" s="4">
        <f>Table1[[#This Row],[Basic Salary]]+Table1[[#This Row],[Bonus]]</f>
        <v>36302</v>
      </c>
      <c r="K4957">
        <v>87</v>
      </c>
      <c r="L4957">
        <v>48</v>
      </c>
      <c r="M4957" t="s">
        <v>34</v>
      </c>
      <c r="N4957">
        <v>115</v>
      </c>
    </row>
    <row r="4958" spans="1:14" x14ac:dyDescent="0.35">
      <c r="A4958" t="s">
        <v>3952</v>
      </c>
      <c r="B4958" t="s">
        <v>77</v>
      </c>
      <c r="C4958" t="s">
        <v>15</v>
      </c>
      <c r="D4958" t="s">
        <v>40</v>
      </c>
      <c r="E4958" t="s">
        <v>26</v>
      </c>
      <c r="F4958" s="2">
        <v>43478</v>
      </c>
      <c r="G4958" s="2">
        <v>41194</v>
      </c>
      <c r="H4958" s="4">
        <v>26616</v>
      </c>
      <c r="I4958" s="4">
        <v>9603</v>
      </c>
      <c r="J4958" s="4">
        <f>Table1[[#This Row],[Basic Salary]]+Table1[[#This Row],[Bonus]]</f>
        <v>36219</v>
      </c>
      <c r="K4958">
        <v>93</v>
      </c>
      <c r="L4958">
        <v>61</v>
      </c>
      <c r="M4958" t="s">
        <v>23</v>
      </c>
      <c r="N4958">
        <v>103</v>
      </c>
    </row>
    <row r="4959" spans="1:14" x14ac:dyDescent="0.35">
      <c r="A4959" t="s">
        <v>2971</v>
      </c>
      <c r="B4959" t="s">
        <v>50</v>
      </c>
      <c r="C4959" t="s">
        <v>21</v>
      </c>
      <c r="D4959" t="s">
        <v>33</v>
      </c>
      <c r="E4959" t="s">
        <v>51</v>
      </c>
      <c r="F4959" s="2">
        <v>42105</v>
      </c>
      <c r="G4959" s="2">
        <v>34416</v>
      </c>
      <c r="H4959" s="4">
        <v>28843</v>
      </c>
      <c r="I4959" s="4">
        <v>7373</v>
      </c>
      <c r="J4959" s="4">
        <f>Table1[[#This Row],[Basic Salary]]+Table1[[#This Row],[Bonus]]</f>
        <v>36216</v>
      </c>
      <c r="K4959">
        <v>78</v>
      </c>
      <c r="L4959">
        <v>47</v>
      </c>
      <c r="M4959" t="s">
        <v>34</v>
      </c>
      <c r="N4959">
        <v>115</v>
      </c>
    </row>
    <row r="4960" spans="1:14" x14ac:dyDescent="0.35">
      <c r="A4960" t="s">
        <v>385</v>
      </c>
      <c r="B4960" t="s">
        <v>60</v>
      </c>
      <c r="C4960" t="s">
        <v>15</v>
      </c>
      <c r="D4960" t="s">
        <v>25</v>
      </c>
      <c r="E4960" t="s">
        <v>17</v>
      </c>
      <c r="F4960" s="2">
        <v>44089</v>
      </c>
      <c r="G4960" s="2">
        <v>29263</v>
      </c>
      <c r="H4960" s="4">
        <v>30772</v>
      </c>
      <c r="I4960" s="4">
        <v>5402</v>
      </c>
      <c r="J4960" s="4">
        <f>Table1[[#This Row],[Basic Salary]]+Table1[[#This Row],[Bonus]]</f>
        <v>36174</v>
      </c>
      <c r="K4960">
        <v>75</v>
      </c>
      <c r="L4960">
        <v>42</v>
      </c>
      <c r="M4960" t="s">
        <v>27</v>
      </c>
      <c r="N4960">
        <v>112</v>
      </c>
    </row>
    <row r="4961" spans="1:14" x14ac:dyDescent="0.35">
      <c r="A4961" t="s">
        <v>3232</v>
      </c>
      <c r="B4961" t="s">
        <v>20</v>
      </c>
      <c r="C4961" t="s">
        <v>21</v>
      </c>
      <c r="D4961" t="s">
        <v>40</v>
      </c>
      <c r="E4961" t="s">
        <v>17</v>
      </c>
      <c r="F4961" s="2">
        <v>42556</v>
      </c>
      <c r="G4961" s="2">
        <v>31937</v>
      </c>
      <c r="H4961" s="4">
        <v>28657</v>
      </c>
      <c r="I4961" s="4">
        <v>7441</v>
      </c>
      <c r="J4961" s="4">
        <f>Table1[[#This Row],[Basic Salary]]+Table1[[#This Row],[Bonus]]</f>
        <v>36098</v>
      </c>
      <c r="K4961">
        <v>76</v>
      </c>
      <c r="L4961">
        <v>82</v>
      </c>
      <c r="M4961" t="s">
        <v>23</v>
      </c>
      <c r="N4961">
        <v>108</v>
      </c>
    </row>
    <row r="4962" spans="1:14" x14ac:dyDescent="0.35">
      <c r="A4962" t="s">
        <v>816</v>
      </c>
      <c r="B4962" t="s">
        <v>75</v>
      </c>
      <c r="C4962" t="s">
        <v>21</v>
      </c>
      <c r="D4962" t="s">
        <v>46</v>
      </c>
      <c r="E4962" t="s">
        <v>26</v>
      </c>
      <c r="F4962" s="2">
        <v>43817</v>
      </c>
      <c r="G4962" s="2">
        <v>36752</v>
      </c>
      <c r="H4962" s="4">
        <v>29716</v>
      </c>
      <c r="I4962" s="4">
        <v>6076</v>
      </c>
      <c r="J4962" s="4">
        <f>Table1[[#This Row],[Basic Salary]]+Table1[[#This Row],[Bonus]]</f>
        <v>35792</v>
      </c>
      <c r="K4962">
        <v>71</v>
      </c>
      <c r="L4962">
        <v>75</v>
      </c>
      <c r="M4962" t="s">
        <v>18</v>
      </c>
      <c r="N4962">
        <v>110</v>
      </c>
    </row>
    <row r="4963" spans="1:14" x14ac:dyDescent="0.35">
      <c r="A4963" t="s">
        <v>2063</v>
      </c>
      <c r="B4963" t="s">
        <v>29</v>
      </c>
      <c r="C4963" t="s">
        <v>21</v>
      </c>
      <c r="D4963" t="s">
        <v>16</v>
      </c>
      <c r="E4963" t="s">
        <v>22</v>
      </c>
      <c r="F4963" s="2">
        <v>45119</v>
      </c>
      <c r="G4963" s="2">
        <v>38016</v>
      </c>
      <c r="H4963" s="4">
        <v>26967</v>
      </c>
      <c r="I4963" s="4">
        <v>8550</v>
      </c>
      <c r="J4963" s="4">
        <f>Table1[[#This Row],[Basic Salary]]+Table1[[#This Row],[Bonus]]</f>
        <v>35517</v>
      </c>
      <c r="K4963">
        <v>90</v>
      </c>
      <c r="L4963">
        <v>77</v>
      </c>
      <c r="M4963" t="s">
        <v>23</v>
      </c>
      <c r="N4963">
        <v>113</v>
      </c>
    </row>
    <row r="4964" spans="1:14" x14ac:dyDescent="0.35">
      <c r="A4964" t="s">
        <v>1992</v>
      </c>
      <c r="B4964" t="s">
        <v>77</v>
      </c>
      <c r="C4964" t="s">
        <v>21</v>
      </c>
      <c r="D4964" t="s">
        <v>25</v>
      </c>
      <c r="E4964" t="s">
        <v>17</v>
      </c>
      <c r="F4964" s="2">
        <v>44394</v>
      </c>
      <c r="G4964" s="2">
        <v>37356</v>
      </c>
      <c r="H4964" s="4">
        <v>27239</v>
      </c>
      <c r="I4964" s="4">
        <v>8184</v>
      </c>
      <c r="J4964" s="4">
        <f>Table1[[#This Row],[Basic Salary]]+Table1[[#This Row],[Bonus]]</f>
        <v>35423</v>
      </c>
      <c r="K4964">
        <v>74</v>
      </c>
      <c r="L4964">
        <v>69</v>
      </c>
      <c r="M4964" t="s">
        <v>53</v>
      </c>
      <c r="N4964">
        <v>105</v>
      </c>
    </row>
    <row r="4965" spans="1:14" x14ac:dyDescent="0.35">
      <c r="A4965" t="s">
        <v>4814</v>
      </c>
      <c r="B4965" t="s">
        <v>50</v>
      </c>
      <c r="C4965" t="s">
        <v>15</v>
      </c>
      <c r="D4965" t="s">
        <v>40</v>
      </c>
      <c r="E4965" t="s">
        <v>22</v>
      </c>
      <c r="F4965" s="2">
        <v>43516</v>
      </c>
      <c r="G4965" s="2">
        <v>38336</v>
      </c>
      <c r="H4965" s="4">
        <v>27760</v>
      </c>
      <c r="I4965" s="4">
        <v>7478</v>
      </c>
      <c r="J4965" s="4">
        <f>Table1[[#This Row],[Basic Salary]]+Table1[[#This Row],[Bonus]]</f>
        <v>35238</v>
      </c>
      <c r="K4965">
        <v>96</v>
      </c>
      <c r="L4965">
        <v>71</v>
      </c>
      <c r="M4965" t="s">
        <v>18</v>
      </c>
      <c r="N4965">
        <v>111</v>
      </c>
    </row>
    <row r="4966" spans="1:14" x14ac:dyDescent="0.35">
      <c r="A4966" t="s">
        <v>943</v>
      </c>
      <c r="B4966" t="s">
        <v>39</v>
      </c>
      <c r="C4966" t="s">
        <v>21</v>
      </c>
      <c r="D4966" t="s">
        <v>40</v>
      </c>
      <c r="E4966" t="s">
        <v>65</v>
      </c>
      <c r="F4966" s="2">
        <v>45442</v>
      </c>
      <c r="G4966" s="2">
        <v>40641</v>
      </c>
      <c r="H4966" s="4">
        <v>26105</v>
      </c>
      <c r="I4966" s="4">
        <v>9088</v>
      </c>
      <c r="J4966" s="4">
        <f>Table1[[#This Row],[Basic Salary]]+Table1[[#This Row],[Bonus]]</f>
        <v>35193</v>
      </c>
      <c r="K4966">
        <v>89</v>
      </c>
      <c r="L4966">
        <v>63</v>
      </c>
      <c r="M4966" t="s">
        <v>37</v>
      </c>
      <c r="N4966">
        <v>115</v>
      </c>
    </row>
    <row r="4967" spans="1:14" x14ac:dyDescent="0.35">
      <c r="A4967" t="s">
        <v>1524</v>
      </c>
      <c r="B4967" t="s">
        <v>48</v>
      </c>
      <c r="C4967" t="s">
        <v>21</v>
      </c>
      <c r="D4967" t="s">
        <v>33</v>
      </c>
      <c r="E4967" t="s">
        <v>30</v>
      </c>
      <c r="F4967" s="2">
        <v>43465</v>
      </c>
      <c r="G4967" s="2">
        <v>30582</v>
      </c>
      <c r="H4967" s="4">
        <v>26694</v>
      </c>
      <c r="I4967" s="4">
        <v>8313</v>
      </c>
      <c r="J4967" s="4">
        <f>Table1[[#This Row],[Basic Salary]]+Table1[[#This Row],[Bonus]]</f>
        <v>35007</v>
      </c>
      <c r="K4967">
        <v>91</v>
      </c>
      <c r="L4967">
        <v>55</v>
      </c>
      <c r="M4967" t="s">
        <v>23</v>
      </c>
      <c r="N4967">
        <v>116</v>
      </c>
    </row>
    <row r="4968" spans="1:14" x14ac:dyDescent="0.35">
      <c r="A4968" t="s">
        <v>4301</v>
      </c>
      <c r="B4968" t="s">
        <v>87</v>
      </c>
      <c r="C4968" t="s">
        <v>21</v>
      </c>
      <c r="D4968" t="s">
        <v>81</v>
      </c>
      <c r="E4968" t="s">
        <v>26</v>
      </c>
      <c r="F4968" s="2">
        <v>44406</v>
      </c>
      <c r="G4968" s="2">
        <v>40992</v>
      </c>
      <c r="H4968" s="4">
        <v>26308</v>
      </c>
      <c r="I4968" s="4">
        <v>8624</v>
      </c>
      <c r="J4968" s="4">
        <f>Table1[[#This Row],[Basic Salary]]+Table1[[#This Row],[Bonus]]</f>
        <v>34932</v>
      </c>
      <c r="K4968">
        <v>91</v>
      </c>
      <c r="L4968">
        <v>64</v>
      </c>
      <c r="M4968" t="s">
        <v>37</v>
      </c>
      <c r="N4968">
        <v>104</v>
      </c>
    </row>
    <row r="4969" spans="1:14" x14ac:dyDescent="0.35">
      <c r="A4969" t="s">
        <v>582</v>
      </c>
      <c r="B4969" t="s">
        <v>14</v>
      </c>
      <c r="C4969" t="s">
        <v>15</v>
      </c>
      <c r="D4969" t="s">
        <v>25</v>
      </c>
      <c r="E4969" t="s">
        <v>51</v>
      </c>
      <c r="F4969" s="2">
        <v>45439</v>
      </c>
      <c r="G4969" s="2">
        <v>32016</v>
      </c>
      <c r="H4969" s="4">
        <v>28744</v>
      </c>
      <c r="I4969" s="4">
        <v>6151</v>
      </c>
      <c r="J4969" s="4">
        <f>Table1[[#This Row],[Basic Salary]]+Table1[[#This Row],[Bonus]]</f>
        <v>34895</v>
      </c>
      <c r="K4969">
        <v>82</v>
      </c>
      <c r="L4969">
        <v>95</v>
      </c>
      <c r="M4969" t="s">
        <v>31</v>
      </c>
      <c r="N4969">
        <v>116</v>
      </c>
    </row>
    <row r="4970" spans="1:14" x14ac:dyDescent="0.35">
      <c r="A4970" t="s">
        <v>5023</v>
      </c>
      <c r="B4970" t="s">
        <v>14</v>
      </c>
      <c r="C4970" t="s">
        <v>15</v>
      </c>
      <c r="D4970" t="s">
        <v>25</v>
      </c>
      <c r="E4970" t="s">
        <v>65</v>
      </c>
      <c r="F4970" s="2">
        <v>44230</v>
      </c>
      <c r="G4970" s="2">
        <v>39908</v>
      </c>
      <c r="H4970" s="4">
        <v>27359</v>
      </c>
      <c r="I4970" s="4">
        <v>7462</v>
      </c>
      <c r="J4970" s="4">
        <f>Table1[[#This Row],[Basic Salary]]+Table1[[#This Row],[Bonus]]</f>
        <v>34821</v>
      </c>
      <c r="K4970">
        <v>73</v>
      </c>
      <c r="L4970">
        <v>82</v>
      </c>
      <c r="M4970" t="s">
        <v>27</v>
      </c>
      <c r="N4970">
        <v>102</v>
      </c>
    </row>
    <row r="4971" spans="1:14" x14ac:dyDescent="0.35">
      <c r="A4971" t="s">
        <v>2834</v>
      </c>
      <c r="B4971" t="s">
        <v>14</v>
      </c>
      <c r="C4971" t="s">
        <v>21</v>
      </c>
      <c r="D4971" t="s">
        <v>33</v>
      </c>
      <c r="E4971" t="s">
        <v>30</v>
      </c>
      <c r="F4971" s="2">
        <v>45664</v>
      </c>
      <c r="G4971" s="2">
        <v>30450</v>
      </c>
      <c r="H4971" s="4">
        <v>25264</v>
      </c>
      <c r="I4971" s="4">
        <v>9552</v>
      </c>
      <c r="J4971" s="4">
        <f>Table1[[#This Row],[Basic Salary]]+Table1[[#This Row],[Bonus]]</f>
        <v>34816</v>
      </c>
      <c r="K4971">
        <v>100</v>
      </c>
      <c r="L4971">
        <v>63</v>
      </c>
      <c r="M4971" t="s">
        <v>31</v>
      </c>
      <c r="N4971">
        <v>116</v>
      </c>
    </row>
    <row r="4972" spans="1:14" x14ac:dyDescent="0.35">
      <c r="A4972" t="s">
        <v>1187</v>
      </c>
      <c r="B4972" t="s">
        <v>85</v>
      </c>
      <c r="C4972" t="s">
        <v>21</v>
      </c>
      <c r="D4972" t="s">
        <v>33</v>
      </c>
      <c r="E4972" t="s">
        <v>65</v>
      </c>
      <c r="F4972" s="2">
        <v>42022</v>
      </c>
      <c r="G4972" s="2">
        <v>36013</v>
      </c>
      <c r="H4972" s="4">
        <v>29282</v>
      </c>
      <c r="I4972" s="4">
        <v>5508</v>
      </c>
      <c r="J4972" s="4">
        <f>Table1[[#This Row],[Basic Salary]]+Table1[[#This Row],[Bonus]]</f>
        <v>34790</v>
      </c>
      <c r="K4972">
        <v>61</v>
      </c>
      <c r="L4972">
        <v>49</v>
      </c>
      <c r="M4972" t="s">
        <v>34</v>
      </c>
      <c r="N4972">
        <v>112</v>
      </c>
    </row>
    <row r="4973" spans="1:14" x14ac:dyDescent="0.35">
      <c r="A4973" t="s">
        <v>2091</v>
      </c>
      <c r="B4973" t="s">
        <v>69</v>
      </c>
      <c r="C4973" t="s">
        <v>21</v>
      </c>
      <c r="D4973" t="s">
        <v>46</v>
      </c>
      <c r="E4973" t="s">
        <v>17</v>
      </c>
      <c r="F4973" s="2">
        <v>45241</v>
      </c>
      <c r="G4973" s="2">
        <v>30821</v>
      </c>
      <c r="H4973" s="4">
        <v>29570</v>
      </c>
      <c r="I4973" s="4">
        <v>5119</v>
      </c>
      <c r="J4973" s="4">
        <f>Table1[[#This Row],[Basic Salary]]+Table1[[#This Row],[Bonus]]</f>
        <v>34689</v>
      </c>
      <c r="K4973">
        <v>72</v>
      </c>
      <c r="L4973">
        <v>86</v>
      </c>
      <c r="M4973" t="s">
        <v>34</v>
      </c>
      <c r="N4973">
        <v>101</v>
      </c>
    </row>
    <row r="4974" spans="1:14" x14ac:dyDescent="0.35">
      <c r="A4974" t="s">
        <v>2460</v>
      </c>
      <c r="B4974" t="s">
        <v>50</v>
      </c>
      <c r="C4974" t="s">
        <v>15</v>
      </c>
      <c r="D4974" t="s">
        <v>16</v>
      </c>
      <c r="E4974" t="s">
        <v>22</v>
      </c>
      <c r="F4974" s="2">
        <v>45312</v>
      </c>
      <c r="G4974" s="2">
        <v>33743</v>
      </c>
      <c r="H4974" s="4">
        <v>29251</v>
      </c>
      <c r="I4974" s="4">
        <v>5432</v>
      </c>
      <c r="J4974" s="4">
        <f>Table1[[#This Row],[Basic Salary]]+Table1[[#This Row],[Bonus]]</f>
        <v>34683</v>
      </c>
      <c r="K4974">
        <v>73</v>
      </c>
      <c r="L4974">
        <v>59</v>
      </c>
      <c r="M4974" t="s">
        <v>27</v>
      </c>
      <c r="N4974">
        <v>104</v>
      </c>
    </row>
    <row r="4975" spans="1:14" x14ac:dyDescent="0.35">
      <c r="A4975" t="s">
        <v>2850</v>
      </c>
      <c r="B4975" t="s">
        <v>57</v>
      </c>
      <c r="C4975" t="s">
        <v>15</v>
      </c>
      <c r="D4975" t="s">
        <v>16</v>
      </c>
      <c r="E4975" t="s">
        <v>65</v>
      </c>
      <c r="F4975" s="2">
        <v>45800</v>
      </c>
      <c r="G4975" s="2">
        <v>38075</v>
      </c>
      <c r="H4975" s="4">
        <v>27253</v>
      </c>
      <c r="I4975" s="4">
        <v>7385</v>
      </c>
      <c r="J4975" s="4">
        <f>Table1[[#This Row],[Basic Salary]]+Table1[[#This Row],[Bonus]]</f>
        <v>34638</v>
      </c>
      <c r="K4975">
        <v>61</v>
      </c>
      <c r="L4975">
        <v>97</v>
      </c>
      <c r="M4975" t="s">
        <v>31</v>
      </c>
      <c r="N4975">
        <v>104</v>
      </c>
    </row>
    <row r="4976" spans="1:14" x14ac:dyDescent="0.35">
      <c r="A4976" t="s">
        <v>3424</v>
      </c>
      <c r="B4976" t="s">
        <v>50</v>
      </c>
      <c r="C4976" t="s">
        <v>21</v>
      </c>
      <c r="D4976" t="s">
        <v>33</v>
      </c>
      <c r="E4976" t="s">
        <v>65</v>
      </c>
      <c r="F4976" s="2">
        <v>42845</v>
      </c>
      <c r="G4976" s="2">
        <v>32628</v>
      </c>
      <c r="H4976" s="4">
        <v>29014</v>
      </c>
      <c r="I4976" s="4">
        <v>5472</v>
      </c>
      <c r="J4976" s="4">
        <f>Table1[[#This Row],[Basic Salary]]+Table1[[#This Row],[Bonus]]</f>
        <v>34486</v>
      </c>
      <c r="K4976">
        <v>94</v>
      </c>
      <c r="L4976">
        <v>42</v>
      </c>
      <c r="M4976" t="s">
        <v>31</v>
      </c>
      <c r="N4976">
        <v>113</v>
      </c>
    </row>
    <row r="4977" spans="1:14" x14ac:dyDescent="0.35">
      <c r="A4977" t="s">
        <v>4984</v>
      </c>
      <c r="B4977" t="s">
        <v>50</v>
      </c>
      <c r="C4977" t="s">
        <v>15</v>
      </c>
      <c r="D4977" t="s">
        <v>16</v>
      </c>
      <c r="E4977" t="s">
        <v>65</v>
      </c>
      <c r="F4977" s="2">
        <v>44145</v>
      </c>
      <c r="G4977" s="2">
        <v>39601</v>
      </c>
      <c r="H4977" s="4">
        <v>25548</v>
      </c>
      <c r="I4977" s="4">
        <v>8840</v>
      </c>
      <c r="J4977" s="4">
        <f>Table1[[#This Row],[Basic Salary]]+Table1[[#This Row],[Bonus]]</f>
        <v>34388</v>
      </c>
      <c r="K4977">
        <v>67</v>
      </c>
      <c r="L4977">
        <v>60</v>
      </c>
      <c r="M4977" t="s">
        <v>18</v>
      </c>
      <c r="N4977">
        <v>111</v>
      </c>
    </row>
    <row r="4978" spans="1:14" x14ac:dyDescent="0.35">
      <c r="A4978" t="s">
        <v>1806</v>
      </c>
      <c r="B4978" t="s">
        <v>71</v>
      </c>
      <c r="C4978" t="s">
        <v>21</v>
      </c>
      <c r="D4978" t="s">
        <v>81</v>
      </c>
      <c r="E4978" t="s">
        <v>17</v>
      </c>
      <c r="F4978" s="2">
        <v>44484</v>
      </c>
      <c r="G4978" s="2">
        <v>37374</v>
      </c>
      <c r="H4978" s="4">
        <v>25190</v>
      </c>
      <c r="I4978" s="4">
        <v>8755</v>
      </c>
      <c r="J4978" s="4">
        <f>Table1[[#This Row],[Basic Salary]]+Table1[[#This Row],[Bonus]]</f>
        <v>33945</v>
      </c>
      <c r="K4978">
        <v>85</v>
      </c>
      <c r="L4978">
        <v>77</v>
      </c>
      <c r="M4978" t="s">
        <v>37</v>
      </c>
      <c r="N4978">
        <v>109</v>
      </c>
    </row>
    <row r="4979" spans="1:14" x14ac:dyDescent="0.35">
      <c r="A4979" t="s">
        <v>700</v>
      </c>
      <c r="B4979" t="s">
        <v>69</v>
      </c>
      <c r="C4979" t="s">
        <v>15</v>
      </c>
      <c r="D4979" t="s">
        <v>81</v>
      </c>
      <c r="E4979" t="s">
        <v>17</v>
      </c>
      <c r="F4979" s="2">
        <v>42519</v>
      </c>
      <c r="G4979" s="2">
        <v>31421</v>
      </c>
      <c r="H4979" s="4">
        <v>26520</v>
      </c>
      <c r="I4979" s="4">
        <v>7350</v>
      </c>
      <c r="J4979" s="4">
        <f>Table1[[#This Row],[Basic Salary]]+Table1[[#This Row],[Bonus]]</f>
        <v>33870</v>
      </c>
      <c r="K4979">
        <v>61</v>
      </c>
      <c r="L4979">
        <v>49</v>
      </c>
      <c r="M4979" t="s">
        <v>18</v>
      </c>
      <c r="N4979">
        <v>116</v>
      </c>
    </row>
    <row r="4980" spans="1:14" x14ac:dyDescent="0.35">
      <c r="A4980" t="s">
        <v>550</v>
      </c>
      <c r="B4980" t="s">
        <v>50</v>
      </c>
      <c r="C4980" t="s">
        <v>15</v>
      </c>
      <c r="D4980" t="s">
        <v>25</v>
      </c>
      <c r="E4980" t="s">
        <v>26</v>
      </c>
      <c r="F4980" s="2">
        <v>45955</v>
      </c>
      <c r="G4980" s="2">
        <v>39639</v>
      </c>
      <c r="H4980" s="4">
        <v>25693</v>
      </c>
      <c r="I4980" s="4">
        <v>7984</v>
      </c>
      <c r="J4980" s="4">
        <f>Table1[[#This Row],[Basic Salary]]+Table1[[#This Row],[Bonus]]</f>
        <v>33677</v>
      </c>
      <c r="K4980">
        <v>69</v>
      </c>
      <c r="L4980">
        <v>70</v>
      </c>
      <c r="M4980" t="s">
        <v>23</v>
      </c>
      <c r="N4980">
        <v>114</v>
      </c>
    </row>
    <row r="4981" spans="1:14" x14ac:dyDescent="0.35">
      <c r="A4981" t="s">
        <v>2809</v>
      </c>
      <c r="B4981" t="s">
        <v>87</v>
      </c>
      <c r="C4981" t="s">
        <v>21</v>
      </c>
      <c r="D4981" t="s">
        <v>16</v>
      </c>
      <c r="E4981" t="s">
        <v>26</v>
      </c>
      <c r="F4981" s="2">
        <v>44835</v>
      </c>
      <c r="G4981" s="2">
        <v>31941</v>
      </c>
      <c r="H4981" s="4">
        <v>25533</v>
      </c>
      <c r="I4981" s="4">
        <v>8126</v>
      </c>
      <c r="J4981" s="4">
        <f>Table1[[#This Row],[Basic Salary]]+Table1[[#This Row],[Bonus]]</f>
        <v>33659</v>
      </c>
      <c r="K4981">
        <v>77</v>
      </c>
      <c r="L4981">
        <v>74</v>
      </c>
      <c r="M4981" t="s">
        <v>23</v>
      </c>
      <c r="N4981">
        <v>114</v>
      </c>
    </row>
    <row r="4982" spans="1:14" x14ac:dyDescent="0.35">
      <c r="A4982" t="s">
        <v>3027</v>
      </c>
      <c r="B4982" t="s">
        <v>93</v>
      </c>
      <c r="C4982" t="s">
        <v>15</v>
      </c>
      <c r="D4982" t="s">
        <v>43</v>
      </c>
      <c r="E4982" t="s">
        <v>30</v>
      </c>
      <c r="F4982" s="2">
        <v>42659</v>
      </c>
      <c r="G4982" s="2">
        <v>31660</v>
      </c>
      <c r="H4982" s="4">
        <v>25382</v>
      </c>
      <c r="I4982" s="4">
        <v>8228</v>
      </c>
      <c r="J4982" s="4">
        <f>Table1[[#This Row],[Basic Salary]]+Table1[[#This Row],[Bonus]]</f>
        <v>33610</v>
      </c>
      <c r="K4982">
        <v>75</v>
      </c>
      <c r="L4982">
        <v>74</v>
      </c>
      <c r="M4982" t="s">
        <v>18</v>
      </c>
      <c r="N4982">
        <v>118</v>
      </c>
    </row>
    <row r="4983" spans="1:14" x14ac:dyDescent="0.35">
      <c r="A4983" t="s">
        <v>3700</v>
      </c>
      <c r="B4983" t="s">
        <v>87</v>
      </c>
      <c r="C4983" t="s">
        <v>21</v>
      </c>
      <c r="D4983" t="s">
        <v>33</v>
      </c>
      <c r="E4983" t="s">
        <v>17</v>
      </c>
      <c r="F4983" s="2">
        <v>44714</v>
      </c>
      <c r="G4983" s="2">
        <v>35792</v>
      </c>
      <c r="H4983" s="4">
        <v>25166</v>
      </c>
      <c r="I4983" s="4">
        <v>8290</v>
      </c>
      <c r="J4983" s="4">
        <f>Table1[[#This Row],[Basic Salary]]+Table1[[#This Row],[Bonus]]</f>
        <v>33456</v>
      </c>
      <c r="K4983">
        <v>74</v>
      </c>
      <c r="L4983">
        <v>72</v>
      </c>
      <c r="M4983" t="s">
        <v>31</v>
      </c>
      <c r="N4983">
        <v>111</v>
      </c>
    </row>
    <row r="4984" spans="1:14" x14ac:dyDescent="0.35">
      <c r="A4984" t="s">
        <v>4782</v>
      </c>
      <c r="B4984" t="s">
        <v>62</v>
      </c>
      <c r="C4984" t="s">
        <v>21</v>
      </c>
      <c r="D4984" t="s">
        <v>43</v>
      </c>
      <c r="E4984" t="s">
        <v>30</v>
      </c>
      <c r="F4984" s="2">
        <v>42405</v>
      </c>
      <c r="G4984" s="2">
        <v>38268</v>
      </c>
      <c r="H4984" s="4">
        <v>25495</v>
      </c>
      <c r="I4984" s="4">
        <v>7958</v>
      </c>
      <c r="J4984" s="4">
        <f>Table1[[#This Row],[Basic Salary]]+Table1[[#This Row],[Bonus]]</f>
        <v>33453</v>
      </c>
      <c r="K4984">
        <v>84</v>
      </c>
      <c r="L4984">
        <v>83</v>
      </c>
      <c r="M4984" t="s">
        <v>23</v>
      </c>
      <c r="N4984">
        <v>112</v>
      </c>
    </row>
    <row r="4985" spans="1:14" x14ac:dyDescent="0.35">
      <c r="A4985" t="s">
        <v>732</v>
      </c>
      <c r="B4985" t="s">
        <v>14</v>
      </c>
      <c r="C4985" t="s">
        <v>21</v>
      </c>
      <c r="D4985" t="s">
        <v>40</v>
      </c>
      <c r="E4985" t="s">
        <v>51</v>
      </c>
      <c r="F4985" s="2">
        <v>45957</v>
      </c>
      <c r="G4985" s="2">
        <v>36582</v>
      </c>
      <c r="H4985" s="4">
        <v>27151</v>
      </c>
      <c r="I4985" s="4">
        <v>6213</v>
      </c>
      <c r="J4985" s="4">
        <f>Table1[[#This Row],[Basic Salary]]+Table1[[#This Row],[Bonus]]</f>
        <v>33364</v>
      </c>
      <c r="K4985">
        <v>81</v>
      </c>
      <c r="L4985">
        <v>43</v>
      </c>
      <c r="M4985" t="s">
        <v>31</v>
      </c>
      <c r="N4985">
        <v>102</v>
      </c>
    </row>
    <row r="4986" spans="1:14" x14ac:dyDescent="0.35">
      <c r="A4986" t="s">
        <v>2191</v>
      </c>
      <c r="B4986" t="s">
        <v>45</v>
      </c>
      <c r="C4986" t="s">
        <v>21</v>
      </c>
      <c r="D4986" t="s">
        <v>25</v>
      </c>
      <c r="E4986" t="s">
        <v>22</v>
      </c>
      <c r="F4986" s="2">
        <v>45941</v>
      </c>
      <c r="G4986" s="2">
        <v>40373</v>
      </c>
      <c r="H4986" s="4">
        <v>27368</v>
      </c>
      <c r="I4986" s="4">
        <v>5982</v>
      </c>
      <c r="J4986" s="4">
        <f>Table1[[#This Row],[Basic Salary]]+Table1[[#This Row],[Bonus]]</f>
        <v>33350</v>
      </c>
      <c r="K4986">
        <v>94</v>
      </c>
      <c r="L4986">
        <v>81</v>
      </c>
      <c r="M4986" t="s">
        <v>18</v>
      </c>
      <c r="N4986">
        <v>104</v>
      </c>
    </row>
    <row r="4987" spans="1:14" x14ac:dyDescent="0.35">
      <c r="A4987" t="s">
        <v>1039</v>
      </c>
      <c r="B4987" t="s">
        <v>45</v>
      </c>
      <c r="C4987" t="s">
        <v>21</v>
      </c>
      <c r="D4987" t="s">
        <v>40</v>
      </c>
      <c r="E4987" t="s">
        <v>17</v>
      </c>
      <c r="F4987" s="2">
        <v>45120</v>
      </c>
      <c r="G4987" s="2">
        <v>30872</v>
      </c>
      <c r="H4987" s="4">
        <v>26246</v>
      </c>
      <c r="I4987" s="4">
        <v>7000</v>
      </c>
      <c r="J4987" s="4">
        <f>Table1[[#This Row],[Basic Salary]]+Table1[[#This Row],[Bonus]]</f>
        <v>33246</v>
      </c>
      <c r="K4987">
        <v>77</v>
      </c>
      <c r="L4987">
        <v>88</v>
      </c>
      <c r="M4987" t="s">
        <v>53</v>
      </c>
      <c r="N4987">
        <v>119</v>
      </c>
    </row>
    <row r="4988" spans="1:14" x14ac:dyDescent="0.35">
      <c r="A4988" t="s">
        <v>2326</v>
      </c>
      <c r="B4988" t="s">
        <v>45</v>
      </c>
      <c r="C4988" t="s">
        <v>15</v>
      </c>
      <c r="D4988" t="s">
        <v>25</v>
      </c>
      <c r="E4988" t="s">
        <v>26</v>
      </c>
      <c r="F4988" s="2">
        <v>45233</v>
      </c>
      <c r="G4988" s="2">
        <v>35292</v>
      </c>
      <c r="H4988" s="4">
        <v>26667</v>
      </c>
      <c r="I4988" s="4">
        <v>6548</v>
      </c>
      <c r="J4988" s="4">
        <f>Table1[[#This Row],[Basic Salary]]+Table1[[#This Row],[Bonus]]</f>
        <v>33215</v>
      </c>
      <c r="K4988">
        <v>60</v>
      </c>
      <c r="L4988">
        <v>53</v>
      </c>
      <c r="M4988" t="s">
        <v>53</v>
      </c>
      <c r="N4988">
        <v>112</v>
      </c>
    </row>
    <row r="4989" spans="1:14" x14ac:dyDescent="0.35">
      <c r="A4989" t="s">
        <v>4153</v>
      </c>
      <c r="B4989" t="s">
        <v>36</v>
      </c>
      <c r="C4989" t="s">
        <v>21</v>
      </c>
      <c r="D4989" t="s">
        <v>43</v>
      </c>
      <c r="E4989" t="s">
        <v>26</v>
      </c>
      <c r="F4989" s="2">
        <v>43345</v>
      </c>
      <c r="G4989" s="2">
        <v>35968</v>
      </c>
      <c r="H4989" s="4">
        <v>26652</v>
      </c>
      <c r="I4989" s="4">
        <v>6368</v>
      </c>
      <c r="J4989" s="4">
        <f>Table1[[#This Row],[Basic Salary]]+Table1[[#This Row],[Bonus]]</f>
        <v>33020</v>
      </c>
      <c r="K4989">
        <v>100</v>
      </c>
      <c r="L4989">
        <v>98</v>
      </c>
      <c r="M4989" t="s">
        <v>34</v>
      </c>
      <c r="N4989">
        <v>108</v>
      </c>
    </row>
    <row r="4990" spans="1:14" x14ac:dyDescent="0.35">
      <c r="A4990" t="s">
        <v>4539</v>
      </c>
      <c r="B4990" t="s">
        <v>48</v>
      </c>
      <c r="C4990" t="s">
        <v>21</v>
      </c>
      <c r="D4990" t="s">
        <v>33</v>
      </c>
      <c r="E4990" t="s">
        <v>51</v>
      </c>
      <c r="F4990" s="2">
        <v>42754</v>
      </c>
      <c r="G4990" s="2">
        <v>37056</v>
      </c>
      <c r="H4990" s="4">
        <v>26240</v>
      </c>
      <c r="I4990" s="4">
        <v>6626</v>
      </c>
      <c r="J4990" s="4">
        <f>Table1[[#This Row],[Basic Salary]]+Table1[[#This Row],[Bonus]]</f>
        <v>32866</v>
      </c>
      <c r="K4990">
        <v>68</v>
      </c>
      <c r="L4990">
        <v>76</v>
      </c>
      <c r="M4990" t="s">
        <v>37</v>
      </c>
      <c r="N4990">
        <v>107</v>
      </c>
    </row>
    <row r="4991" spans="1:14" x14ac:dyDescent="0.35">
      <c r="A4991" t="s">
        <v>2938</v>
      </c>
      <c r="B4991" t="s">
        <v>57</v>
      </c>
      <c r="C4991" t="s">
        <v>15</v>
      </c>
      <c r="D4991" t="s">
        <v>25</v>
      </c>
      <c r="E4991" t="s">
        <v>30</v>
      </c>
      <c r="F4991" s="2">
        <v>45195</v>
      </c>
      <c r="G4991" s="2">
        <v>33579</v>
      </c>
      <c r="H4991" s="4">
        <v>27107</v>
      </c>
      <c r="I4991" s="4">
        <v>5572</v>
      </c>
      <c r="J4991" s="4">
        <f>Table1[[#This Row],[Basic Salary]]+Table1[[#This Row],[Bonus]]</f>
        <v>32679</v>
      </c>
      <c r="K4991">
        <v>99</v>
      </c>
      <c r="L4991">
        <v>85</v>
      </c>
      <c r="M4991" t="s">
        <v>31</v>
      </c>
      <c r="N4991">
        <v>105</v>
      </c>
    </row>
    <row r="4992" spans="1:14" x14ac:dyDescent="0.35">
      <c r="A4992" t="s">
        <v>2053</v>
      </c>
      <c r="B4992" t="s">
        <v>48</v>
      </c>
      <c r="C4992" t="s">
        <v>21</v>
      </c>
      <c r="D4992" t="s">
        <v>43</v>
      </c>
      <c r="E4992" t="s">
        <v>22</v>
      </c>
      <c r="F4992" s="2">
        <v>43557</v>
      </c>
      <c r="G4992" s="2">
        <v>37175</v>
      </c>
      <c r="H4992" s="4">
        <v>26006</v>
      </c>
      <c r="I4992" s="4">
        <v>6610</v>
      </c>
      <c r="J4992" s="4">
        <f>Table1[[#This Row],[Basic Salary]]+Table1[[#This Row],[Bonus]]</f>
        <v>32616</v>
      </c>
      <c r="K4992">
        <v>61</v>
      </c>
      <c r="L4992">
        <v>78</v>
      </c>
      <c r="M4992" t="s">
        <v>18</v>
      </c>
      <c r="N4992">
        <v>119</v>
      </c>
    </row>
    <row r="4993" spans="1:14" x14ac:dyDescent="0.35">
      <c r="A4993" t="s">
        <v>1515</v>
      </c>
      <c r="B4993" t="s">
        <v>89</v>
      </c>
      <c r="C4993" t="s">
        <v>21</v>
      </c>
      <c r="D4993" t="s">
        <v>81</v>
      </c>
      <c r="E4993" t="s">
        <v>65</v>
      </c>
      <c r="F4993" s="2">
        <v>44960</v>
      </c>
      <c r="G4993" s="2">
        <v>34136</v>
      </c>
      <c r="H4993" s="4">
        <v>25046</v>
      </c>
      <c r="I4993" s="4">
        <v>7453</v>
      </c>
      <c r="J4993" s="4">
        <f>Table1[[#This Row],[Basic Salary]]+Table1[[#This Row],[Bonus]]</f>
        <v>32499</v>
      </c>
      <c r="K4993">
        <v>76</v>
      </c>
      <c r="L4993">
        <v>85</v>
      </c>
      <c r="M4993" t="s">
        <v>23</v>
      </c>
      <c r="N4993">
        <v>110</v>
      </c>
    </row>
    <row r="4994" spans="1:14" x14ac:dyDescent="0.35">
      <c r="A4994" t="s">
        <v>4897</v>
      </c>
      <c r="B4994" t="s">
        <v>20</v>
      </c>
      <c r="C4994" t="s">
        <v>21</v>
      </c>
      <c r="D4994" t="s">
        <v>43</v>
      </c>
      <c r="E4994" t="s">
        <v>22</v>
      </c>
      <c r="F4994" s="2">
        <v>44325</v>
      </c>
      <c r="G4994" s="2">
        <v>30590</v>
      </c>
      <c r="H4994" s="4">
        <v>25832</v>
      </c>
      <c r="I4994" s="4">
        <v>6538</v>
      </c>
      <c r="J4994" s="4">
        <f>Table1[[#This Row],[Basic Salary]]+Table1[[#This Row],[Bonus]]</f>
        <v>32370</v>
      </c>
      <c r="K4994">
        <v>98</v>
      </c>
      <c r="L4994">
        <v>46</v>
      </c>
      <c r="M4994" t="s">
        <v>27</v>
      </c>
      <c r="N4994">
        <v>113</v>
      </c>
    </row>
    <row r="4995" spans="1:14" x14ac:dyDescent="0.35">
      <c r="A4995" t="s">
        <v>1491</v>
      </c>
      <c r="B4995" t="s">
        <v>36</v>
      </c>
      <c r="C4995" t="s">
        <v>21</v>
      </c>
      <c r="D4995" t="s">
        <v>81</v>
      </c>
      <c r="E4995" t="s">
        <v>51</v>
      </c>
      <c r="F4995" s="2">
        <v>42463</v>
      </c>
      <c r="G4995" s="2">
        <v>36707</v>
      </c>
      <c r="H4995" s="4">
        <v>27116</v>
      </c>
      <c r="I4995" s="4">
        <v>5237</v>
      </c>
      <c r="J4995" s="4">
        <f>Table1[[#This Row],[Basic Salary]]+Table1[[#This Row],[Bonus]]</f>
        <v>32353</v>
      </c>
      <c r="K4995">
        <v>84</v>
      </c>
      <c r="L4995">
        <v>91</v>
      </c>
      <c r="M4995" t="s">
        <v>27</v>
      </c>
      <c r="N4995">
        <v>113</v>
      </c>
    </row>
    <row r="4996" spans="1:14" x14ac:dyDescent="0.35">
      <c r="A4996" t="s">
        <v>4409</v>
      </c>
      <c r="B4996" t="s">
        <v>89</v>
      </c>
      <c r="C4996" t="s">
        <v>15</v>
      </c>
      <c r="D4996" t="s">
        <v>40</v>
      </c>
      <c r="E4996" t="s">
        <v>30</v>
      </c>
      <c r="F4996" s="2">
        <v>45503</v>
      </c>
      <c r="G4996" s="2">
        <v>40923</v>
      </c>
      <c r="H4996" s="4">
        <v>26295</v>
      </c>
      <c r="I4996" s="4">
        <v>5968</v>
      </c>
      <c r="J4996" s="4">
        <f>Table1[[#This Row],[Basic Salary]]+Table1[[#This Row],[Bonus]]</f>
        <v>32263</v>
      </c>
      <c r="K4996">
        <v>72</v>
      </c>
      <c r="L4996">
        <v>85</v>
      </c>
      <c r="M4996" t="s">
        <v>31</v>
      </c>
      <c r="N4996">
        <v>112</v>
      </c>
    </row>
    <row r="4997" spans="1:14" x14ac:dyDescent="0.35">
      <c r="A4997" t="s">
        <v>4977</v>
      </c>
      <c r="B4997" t="s">
        <v>42</v>
      </c>
      <c r="C4997" t="s">
        <v>21</v>
      </c>
      <c r="D4997" t="s">
        <v>33</v>
      </c>
      <c r="E4997" t="s">
        <v>26</v>
      </c>
      <c r="F4997" s="2">
        <v>42728</v>
      </c>
      <c r="G4997" s="2">
        <v>33888</v>
      </c>
      <c r="H4997" s="4">
        <v>25886</v>
      </c>
      <c r="I4997" s="4">
        <v>6097</v>
      </c>
      <c r="J4997" s="4">
        <f>Table1[[#This Row],[Basic Salary]]+Table1[[#This Row],[Bonus]]</f>
        <v>31983</v>
      </c>
      <c r="K4997">
        <v>74</v>
      </c>
      <c r="L4997">
        <v>43</v>
      </c>
      <c r="M4997" t="s">
        <v>37</v>
      </c>
      <c r="N4997">
        <v>103</v>
      </c>
    </row>
    <row r="4998" spans="1:14" x14ac:dyDescent="0.35">
      <c r="A4998" t="s">
        <v>3091</v>
      </c>
      <c r="B4998" t="s">
        <v>75</v>
      </c>
      <c r="C4998" t="s">
        <v>15</v>
      </c>
      <c r="D4998" t="s">
        <v>46</v>
      </c>
      <c r="E4998" t="s">
        <v>51</v>
      </c>
      <c r="F4998" s="2">
        <v>44147</v>
      </c>
      <c r="G4998" s="2">
        <v>32520</v>
      </c>
      <c r="H4998" s="4">
        <v>25593</v>
      </c>
      <c r="I4998" s="4">
        <v>6233</v>
      </c>
      <c r="J4998" s="4">
        <f>Table1[[#This Row],[Basic Salary]]+Table1[[#This Row],[Bonus]]</f>
        <v>31826</v>
      </c>
      <c r="K4998">
        <v>97</v>
      </c>
      <c r="L4998">
        <v>91</v>
      </c>
      <c r="M4998" t="s">
        <v>23</v>
      </c>
      <c r="N4998">
        <v>111</v>
      </c>
    </row>
    <row r="4999" spans="1:14" x14ac:dyDescent="0.35">
      <c r="A4999" t="s">
        <v>3402</v>
      </c>
      <c r="B4999" t="s">
        <v>95</v>
      </c>
      <c r="C4999" t="s">
        <v>15</v>
      </c>
      <c r="D4999" t="s">
        <v>25</v>
      </c>
      <c r="E4999" t="s">
        <v>22</v>
      </c>
      <c r="F4999" s="2">
        <v>45508</v>
      </c>
      <c r="G4999" s="2">
        <v>33005</v>
      </c>
      <c r="H4999" s="4">
        <v>25158</v>
      </c>
      <c r="I4999" s="4">
        <v>6536</v>
      </c>
      <c r="J4999" s="4">
        <f>Table1[[#This Row],[Basic Salary]]+Table1[[#This Row],[Bonus]]</f>
        <v>31694</v>
      </c>
      <c r="K4999">
        <v>95</v>
      </c>
      <c r="L4999">
        <v>72</v>
      </c>
      <c r="M4999" t="s">
        <v>37</v>
      </c>
      <c r="N4999">
        <v>107</v>
      </c>
    </row>
    <row r="5000" spans="1:14" x14ac:dyDescent="0.35">
      <c r="A5000" t="s">
        <v>2291</v>
      </c>
      <c r="B5000" t="s">
        <v>85</v>
      </c>
      <c r="C5000" t="s">
        <v>21</v>
      </c>
      <c r="D5000" t="s">
        <v>46</v>
      </c>
      <c r="E5000" t="s">
        <v>65</v>
      </c>
      <c r="F5000" s="2">
        <v>45434</v>
      </c>
      <c r="G5000" s="2">
        <v>40259</v>
      </c>
      <c r="H5000" s="4">
        <v>25125</v>
      </c>
      <c r="I5000" s="4">
        <v>6395</v>
      </c>
      <c r="J5000" s="4">
        <f>Table1[[#This Row],[Basic Salary]]+Table1[[#This Row],[Bonus]]</f>
        <v>31520</v>
      </c>
      <c r="K5000">
        <v>84</v>
      </c>
      <c r="L5000">
        <v>51</v>
      </c>
      <c r="M5000" t="s">
        <v>23</v>
      </c>
      <c r="N5000">
        <v>117</v>
      </c>
    </row>
    <row r="5001" spans="1:14" x14ac:dyDescent="0.35">
      <c r="A5001" t="s">
        <v>3824</v>
      </c>
      <c r="B5001" t="s">
        <v>36</v>
      </c>
      <c r="C5001" t="s">
        <v>15</v>
      </c>
      <c r="D5001" t="s">
        <v>16</v>
      </c>
      <c r="E5001" t="s">
        <v>51</v>
      </c>
      <c r="F5001" s="2">
        <v>46004</v>
      </c>
      <c r="G5001" s="2">
        <v>34568</v>
      </c>
      <c r="H5001" s="4">
        <v>25573</v>
      </c>
      <c r="I5001" s="4">
        <v>5720</v>
      </c>
      <c r="J5001" s="4">
        <f>Table1[[#This Row],[Basic Salary]]+Table1[[#This Row],[Bonus]]</f>
        <v>31293</v>
      </c>
      <c r="K5001">
        <v>78</v>
      </c>
      <c r="L5001">
        <v>48</v>
      </c>
      <c r="M5001" t="s">
        <v>37</v>
      </c>
      <c r="N5001">
        <v>103</v>
      </c>
    </row>
  </sheetData>
  <conditionalFormatting sqref="L1:L1048576">
    <cfRule type="top10" dxfId="9" priority="7" bottom="1" rank="10"/>
  </conditionalFormatting>
  <conditionalFormatting sqref="L2:L5001">
    <cfRule type="top10" dxfId="8" priority="6" bottom="1" rank="10"/>
  </conditionalFormatting>
  <conditionalFormatting sqref="A27:A4983">
    <cfRule type="duplicateValues" dxfId="7" priority="4"/>
  </conditionalFormatting>
  <conditionalFormatting sqref="A1:A4983">
    <cfRule type="duplicateValues" dxfId="6" priority="3"/>
  </conditionalFormatting>
  <conditionalFormatting sqref="B1:B3047">
    <cfRule type="dataBar" priority="1">
      <dataBar>
        <cfvo type="min"/>
        <cfvo type="max"/>
        <color rgb="FF638EC6"/>
      </dataBar>
      <extLst>
        <ext xmlns:x14="http://schemas.microsoft.com/office/spreadsheetml/2009/9/main" uri="{B025F937-C7B1-47D3-B67F-A62EFF666E3E}">
          <x14:id>{A10043BC-DAAC-4475-AB3A-94269D229756}</x14:id>
        </ext>
      </extLst>
    </cfRule>
  </conditionalFormatting>
  <pageMargins left="0.75" right="0.75" top="1" bottom="1" header="0.5" footer="0.5"/>
  <pageSetup orientation="portrait" r:id="rId1"/>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A10043BC-DAAC-4475-AB3A-94269D229756}">
            <x14:dataBar minLength="0" maxLength="100" border="1" negativeBarBorderColorSameAsPositive="0">
              <x14:cfvo type="autoMin"/>
              <x14:cfvo type="autoMax"/>
              <x14:borderColor rgb="FF638EC6"/>
              <x14:negativeFillColor rgb="FFFF0000"/>
              <x14:negativeBorderColor rgb="FFFF0000"/>
              <x14:axisColor rgb="FF000000"/>
            </x14:dataBar>
          </x14:cfRule>
          <xm:sqref>B1:B3047</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21"/>
  <sheetViews>
    <sheetView workbookViewId="0">
      <selection activeCell="F11" sqref="F11"/>
    </sheetView>
  </sheetViews>
  <sheetFormatPr defaultRowHeight="14.5" x14ac:dyDescent="0.35"/>
  <cols>
    <col min="1" max="1" width="12.54296875" customWidth="1"/>
    <col min="2" max="2" width="15.6328125" customWidth="1"/>
    <col min="3" max="3" width="17.90625" customWidth="1"/>
    <col min="4" max="4" width="17.81640625" customWidth="1"/>
    <col min="6" max="6" width="10.26953125" customWidth="1"/>
  </cols>
  <sheetData>
    <row r="1" spans="1:4" x14ac:dyDescent="0.35">
      <c r="A1" t="s">
        <v>12</v>
      </c>
      <c r="B1" t="s">
        <v>5057</v>
      </c>
      <c r="C1" t="s">
        <v>5058</v>
      </c>
      <c r="D1" t="s">
        <v>5091</v>
      </c>
    </row>
    <row r="2" spans="1:4" x14ac:dyDescent="0.35">
      <c r="A2">
        <v>101</v>
      </c>
      <c r="B2" t="s">
        <v>5059</v>
      </c>
      <c r="C2" t="str">
        <f>_xlfn.XLOOKUP(Table3[[#This Row],[Manager ID]],Table1[Manager ID],Table1[Department])</f>
        <v>Finance</v>
      </c>
      <c r="D2" t="str">
        <f>_xlfn.XLOOKUP(Table3[[#This Row],[Manager ID]],Table1[Manager ID],Table1[Employee Name])</f>
        <v>Pooja Das</v>
      </c>
    </row>
    <row r="3" spans="1:4" x14ac:dyDescent="0.35">
      <c r="A3">
        <v>102</v>
      </c>
      <c r="B3" t="s">
        <v>5060</v>
      </c>
      <c r="C3" t="str">
        <f>_xlfn.XLOOKUP(Table3[[#This Row],[Manager ID]],Table1[Manager ID],Table1[Department])</f>
        <v>Operations</v>
      </c>
      <c r="D3" t="str">
        <f>_xlfn.XLOOKUP(Table3[[#This Row],[Manager ID]],Table1[Manager ID],Table1[Employee Name])</f>
        <v>Ravi Teja</v>
      </c>
    </row>
    <row r="4" spans="1:4" x14ac:dyDescent="0.35">
      <c r="A4">
        <v>103</v>
      </c>
      <c r="B4" t="s">
        <v>5061</v>
      </c>
      <c r="C4" t="str">
        <f>_xlfn.XLOOKUP(Table3[[#This Row],[Manager ID]],Table1[Manager ID],Table1[Department])</f>
        <v>Support</v>
      </c>
      <c r="D4" t="str">
        <f>_xlfn.XLOOKUP(Table3[[#This Row],[Manager ID]],Table1[Manager ID],Table1[Employee Name])</f>
        <v>Arjun Mehta</v>
      </c>
    </row>
    <row r="5" spans="1:4" x14ac:dyDescent="0.35">
      <c r="A5">
        <v>104</v>
      </c>
      <c r="B5" t="s">
        <v>5062</v>
      </c>
      <c r="C5" t="str">
        <f>_xlfn.XLOOKUP(Table3[[#This Row],[Manager ID]],Table1[Manager ID],Table1[Department])</f>
        <v>IT</v>
      </c>
      <c r="D5" t="str">
        <f>_xlfn.XLOOKUP(Table3[[#This Row],[Manager ID]],Table1[Manager ID],Table1[Employee Name])</f>
        <v>Aarav Sharma</v>
      </c>
    </row>
    <row r="6" spans="1:4" x14ac:dyDescent="0.35">
      <c r="A6">
        <v>105</v>
      </c>
      <c r="B6" t="s">
        <v>5063</v>
      </c>
      <c r="C6" t="str">
        <f>_xlfn.XLOOKUP(Table3[[#This Row],[Manager ID]],Table1[Manager ID],Table1[Department])</f>
        <v>Support</v>
      </c>
      <c r="D6" t="str">
        <f>_xlfn.XLOOKUP(Table3[[#This Row],[Manager ID]],Table1[Manager ID],Table1[Employee Name])</f>
        <v>Pooja Das</v>
      </c>
    </row>
    <row r="7" spans="1:4" x14ac:dyDescent="0.35">
      <c r="A7">
        <v>106</v>
      </c>
      <c r="B7" t="s">
        <v>5064</v>
      </c>
      <c r="C7" t="str">
        <f>_xlfn.XLOOKUP(Table3[[#This Row],[Manager ID]],Table1[Manager ID],Table1[Department])</f>
        <v>IT</v>
      </c>
      <c r="D7" t="str">
        <f>_xlfn.XLOOKUP(Table3[[#This Row],[Manager ID]],Table1[Manager ID],Table1[Employee Name])</f>
        <v>Tarun Verma</v>
      </c>
    </row>
    <row r="8" spans="1:4" x14ac:dyDescent="0.35">
      <c r="A8">
        <v>107</v>
      </c>
      <c r="B8" t="s">
        <v>5065</v>
      </c>
      <c r="C8" t="str">
        <f>_xlfn.XLOOKUP(Table3[[#This Row],[Manager ID]],Table1[Manager ID],Table1[Department])</f>
        <v>Operations</v>
      </c>
      <c r="D8" t="str">
        <f>_xlfn.XLOOKUP(Table3[[#This Row],[Manager ID]],Table1[Manager ID],Table1[Employee Name])</f>
        <v>Rahul Verma</v>
      </c>
    </row>
    <row r="9" spans="1:4" x14ac:dyDescent="0.35">
      <c r="A9">
        <v>108</v>
      </c>
      <c r="B9" t="s">
        <v>5066</v>
      </c>
      <c r="C9" t="str">
        <f>_xlfn.XLOOKUP(Table3[[#This Row],[Manager ID]],Table1[Manager ID],Table1[Department])</f>
        <v>Support</v>
      </c>
      <c r="D9" t="str">
        <f>_xlfn.XLOOKUP(Table3[[#This Row],[Manager ID]],Table1[Manager ID],Table1[Employee Name])</f>
        <v>Karan Malhotra</v>
      </c>
    </row>
    <row r="10" spans="1:4" x14ac:dyDescent="0.35">
      <c r="A10">
        <v>109</v>
      </c>
      <c r="B10" t="s">
        <v>5067</v>
      </c>
      <c r="C10" t="str">
        <f>_xlfn.XLOOKUP(Table3[[#This Row],[Manager ID]],Table1[Manager ID],Table1[Department])</f>
        <v>IT</v>
      </c>
      <c r="D10" t="str">
        <f>_xlfn.XLOOKUP(Table3[[#This Row],[Manager ID]],Table1[Manager ID],Table1[Employee Name])</f>
        <v>Ishita Roy</v>
      </c>
    </row>
    <row r="11" spans="1:4" x14ac:dyDescent="0.35">
      <c r="A11">
        <v>110</v>
      </c>
      <c r="B11" t="s">
        <v>5068</v>
      </c>
      <c r="C11" t="str">
        <f>_xlfn.XLOOKUP(Table3[[#This Row],[Manager ID]],Table1[Manager ID],Table1[Department])</f>
        <v>Support</v>
      </c>
      <c r="D11" t="str">
        <f>_xlfn.XLOOKUP(Table3[[#This Row],[Manager ID]],Table1[Manager ID],Table1[Employee Name])</f>
        <v>Swathi Ramesh</v>
      </c>
    </row>
    <row r="12" spans="1:4" x14ac:dyDescent="0.35">
      <c r="A12">
        <v>111</v>
      </c>
      <c r="B12" t="s">
        <v>5069</v>
      </c>
      <c r="C12" t="str">
        <f>_xlfn.XLOOKUP(Table3[[#This Row],[Manager ID]],Table1[Manager ID],Table1[Department])</f>
        <v>Operations</v>
      </c>
      <c r="D12" t="str">
        <f>_xlfn.XLOOKUP(Table3[[#This Row],[Manager ID]],Table1[Manager ID],Table1[Employee Name])</f>
        <v>Karan Malhotra</v>
      </c>
    </row>
    <row r="13" spans="1:4" x14ac:dyDescent="0.35">
      <c r="A13">
        <v>112</v>
      </c>
      <c r="B13" t="s">
        <v>5070</v>
      </c>
      <c r="C13" t="str">
        <f>_xlfn.XLOOKUP(Table3[[#This Row],[Manager ID]],Table1[Manager ID],Table1[Department])</f>
        <v>Sales</v>
      </c>
      <c r="D13" t="str">
        <f>_xlfn.XLOOKUP(Table3[[#This Row],[Manager ID]],Table1[Manager ID],Table1[Employee Name])</f>
        <v>Swathi Ramesh</v>
      </c>
    </row>
    <row r="14" spans="1:4" x14ac:dyDescent="0.35">
      <c r="A14">
        <v>113</v>
      </c>
      <c r="B14" t="s">
        <v>5071</v>
      </c>
      <c r="C14" t="str">
        <f>_xlfn.XLOOKUP(Table3[[#This Row],[Manager ID]],Table1[Manager ID],Table1[Department])</f>
        <v>Marketing</v>
      </c>
      <c r="D14" t="str">
        <f>_xlfn.XLOOKUP(Table3[[#This Row],[Manager ID]],Table1[Manager ID],Table1[Employee Name])</f>
        <v>Aarav Sharma</v>
      </c>
    </row>
    <row r="15" spans="1:4" x14ac:dyDescent="0.35">
      <c r="A15">
        <v>114</v>
      </c>
      <c r="B15" t="s">
        <v>5072</v>
      </c>
      <c r="C15" t="str">
        <f>_xlfn.XLOOKUP(Table3[[#This Row],[Manager ID]],Table1[Manager ID],Table1[Department])</f>
        <v>Sales</v>
      </c>
      <c r="D15" t="str">
        <f>_xlfn.XLOOKUP(Table3[[#This Row],[Manager ID]],Table1[Manager ID],Table1[Employee Name])</f>
        <v>Ravi Teja</v>
      </c>
    </row>
    <row r="16" spans="1:4" x14ac:dyDescent="0.35">
      <c r="A16">
        <v>115</v>
      </c>
      <c r="B16" t="s">
        <v>5073</v>
      </c>
      <c r="C16" t="str">
        <f>_xlfn.XLOOKUP(Table3[[#This Row],[Manager ID]],Table1[Manager ID],Table1[Department])</f>
        <v>Support</v>
      </c>
      <c r="D16" t="str">
        <f>_xlfn.XLOOKUP(Table3[[#This Row],[Manager ID]],Table1[Manager ID],Table1[Employee Name])</f>
        <v>Aarav Sharma</v>
      </c>
    </row>
    <row r="17" spans="1:4" x14ac:dyDescent="0.35">
      <c r="A17">
        <v>116</v>
      </c>
      <c r="B17" t="s">
        <v>5074</v>
      </c>
      <c r="C17" t="str">
        <f>_xlfn.XLOOKUP(Table3[[#This Row],[Manager ID]],Table1[Manager ID],Table1[Department])</f>
        <v>Finance</v>
      </c>
      <c r="D17" t="str">
        <f>_xlfn.XLOOKUP(Table3[[#This Row],[Manager ID]],Table1[Manager ID],Table1[Employee Name])</f>
        <v>Ananya Rao</v>
      </c>
    </row>
    <row r="18" spans="1:4" x14ac:dyDescent="0.35">
      <c r="A18">
        <v>117</v>
      </c>
      <c r="B18" t="s">
        <v>5075</v>
      </c>
      <c r="C18" t="str">
        <f>_xlfn.XLOOKUP(Table3[[#This Row],[Manager ID]],Table1[Manager ID],Table1[Department])</f>
        <v>HR</v>
      </c>
      <c r="D18" t="str">
        <f>_xlfn.XLOOKUP(Table3[[#This Row],[Manager ID]],Table1[Manager ID],Table1[Employee Name])</f>
        <v>Neha Kulkarni</v>
      </c>
    </row>
    <row r="19" spans="1:4" x14ac:dyDescent="0.35">
      <c r="A19">
        <v>118</v>
      </c>
      <c r="B19" t="s">
        <v>5076</v>
      </c>
      <c r="C19" t="str">
        <f>_xlfn.XLOOKUP(Table3[[#This Row],[Manager ID]],Table1[Manager ID],Table1[Department])</f>
        <v>Sales</v>
      </c>
      <c r="D19" t="str">
        <f>_xlfn.XLOOKUP(Table3[[#This Row],[Manager ID]],Table1[Manager ID],Table1[Employee Name])</f>
        <v>Ananya Rao</v>
      </c>
    </row>
    <row r="20" spans="1:4" x14ac:dyDescent="0.35">
      <c r="A20">
        <v>119</v>
      </c>
      <c r="B20" t="s">
        <v>5077</v>
      </c>
      <c r="C20" t="str">
        <f>_xlfn.XLOOKUP(Table3[[#This Row],[Manager ID]],Table1[Manager ID],Table1[Department])</f>
        <v>Operations</v>
      </c>
      <c r="D20" t="str">
        <f>_xlfn.XLOOKUP(Table3[[#This Row],[Manager ID]],Table1[Manager ID],Table1[Employee Name])</f>
        <v>Tarun Verma</v>
      </c>
    </row>
    <row r="21" spans="1:4" x14ac:dyDescent="0.35">
      <c r="A21">
        <v>120</v>
      </c>
      <c r="B21" t="s">
        <v>5078</v>
      </c>
      <c r="C21" t="str">
        <f>_xlfn.XLOOKUP(Table3[[#This Row],[Manager ID]],Table1[Manager ID],Table1[Department])</f>
        <v>Finance</v>
      </c>
      <c r="D21" t="str">
        <f>_xlfn.XLOOKUP(Table3[[#This Row],[Manager ID]],Table1[Manager ID],Table1[Employee Name])</f>
        <v>Rahul Verma</v>
      </c>
    </row>
  </sheetData>
  <pageMargins left="0.75" right="0.75" top="1" bottom="1" header="0.5" footer="0.5"/>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8"/>
  <sheetViews>
    <sheetView workbookViewId="0">
      <selection activeCell="G17" sqref="G17"/>
    </sheetView>
  </sheetViews>
  <sheetFormatPr defaultRowHeight="14.5" x14ac:dyDescent="0.35"/>
  <cols>
    <col min="2" max="2" width="9.90625" customWidth="1"/>
  </cols>
  <sheetData>
    <row r="1" spans="1:2" x14ac:dyDescent="0.35">
      <c r="A1" t="s">
        <v>11</v>
      </c>
      <c r="B1" t="s">
        <v>5079</v>
      </c>
    </row>
    <row r="2" spans="1:2" x14ac:dyDescent="0.35">
      <c r="A2" t="s">
        <v>53</v>
      </c>
      <c r="B2">
        <v>5</v>
      </c>
    </row>
    <row r="3" spans="1:2" x14ac:dyDescent="0.35">
      <c r="A3" t="s">
        <v>37</v>
      </c>
      <c r="B3">
        <v>7</v>
      </c>
    </row>
    <row r="4" spans="1:2" x14ac:dyDescent="0.35">
      <c r="A4" t="s">
        <v>31</v>
      </c>
      <c r="B4">
        <v>6</v>
      </c>
    </row>
    <row r="5" spans="1:2" x14ac:dyDescent="0.35">
      <c r="A5" t="s">
        <v>27</v>
      </c>
      <c r="B5">
        <v>8</v>
      </c>
    </row>
    <row r="6" spans="1:2" x14ac:dyDescent="0.35">
      <c r="A6" t="s">
        <v>23</v>
      </c>
      <c r="B6">
        <v>4</v>
      </c>
    </row>
    <row r="7" spans="1:2" x14ac:dyDescent="0.35">
      <c r="A7" t="s">
        <v>18</v>
      </c>
      <c r="B7">
        <v>6</v>
      </c>
    </row>
    <row r="8" spans="1:2" x14ac:dyDescent="0.35">
      <c r="A8" t="s">
        <v>34</v>
      </c>
      <c r="B8">
        <v>5</v>
      </c>
    </row>
  </sheetData>
  <pageMargins left="0.75" right="0.75" top="1" bottom="1" header="0.5" footer="0.5"/>
  <pageSetup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Props1.xml><?xml version="1.0" encoding="utf-8"?>
<ds:datastoreItem xmlns:ds="http://schemas.openxmlformats.org/officeDocument/2006/customXml" ds:itemID="{4F630B72-8990-4C0D-AF64-FEC79F2079C6}">
  <ds:schemaRefs/>
</ds:datastoreItem>
</file>

<file path=customXml/itemProps2.xml><?xml version="1.0" encoding="utf-8"?>
<ds:datastoreItem xmlns:ds="http://schemas.openxmlformats.org/officeDocument/2006/customXml" ds:itemID="{ECD2CA11-3790-40CE-8260-296269BFB5AE}">
  <ds:schemaRefs/>
</ds:datastoreItem>
</file>

<file path=customXml/itemProps3.xml><?xml version="1.0" encoding="utf-8"?>
<ds:datastoreItem xmlns:ds="http://schemas.openxmlformats.org/officeDocument/2006/customXml" ds:itemID="{75701062-A702-44C8-B343-EE9FB758A905}">
  <ds:schemaRefs/>
</ds:datastoreItem>
</file>

<file path=customXml/itemProps4.xml><?xml version="1.0" encoding="utf-8"?>
<ds:datastoreItem xmlns:ds="http://schemas.openxmlformats.org/officeDocument/2006/customXml" ds:itemID="{C794748A-B599-4F64-AB84-94B43A80889A}">
  <ds:schemaRefs/>
</ds:datastoreItem>
</file>

<file path=customXml/itemProps5.xml><?xml version="1.0" encoding="utf-8"?>
<ds:datastoreItem xmlns:ds="http://schemas.openxmlformats.org/officeDocument/2006/customXml" ds:itemID="{88E42B1F-19B3-4229-9D3A-934E846E5E9C}">
  <ds:schemaRefs/>
</ds:datastoreItem>
</file>

<file path=customXml/itemProps6.xml><?xml version="1.0" encoding="utf-8"?>
<ds:datastoreItem xmlns:ds="http://schemas.openxmlformats.org/officeDocument/2006/customXml" ds:itemID="{12944036-A975-403A-88BA-5D79DBF9B174}">
  <ds:schemaRefs/>
</ds:datastoreItem>
</file>

<file path=customXml/itemProps7.xml><?xml version="1.0" encoding="utf-8"?>
<ds:datastoreItem xmlns:ds="http://schemas.openxmlformats.org/officeDocument/2006/customXml" ds:itemID="{C3100DF7-774D-4C3C-A40E-205AD26101F3}">
  <ds:schemaRefs/>
</ds:datastoreItem>
</file>

<file path=customXml/itemProps8.xml><?xml version="1.0" encoding="utf-8"?>
<ds:datastoreItem xmlns:ds="http://schemas.openxmlformats.org/officeDocument/2006/customXml" ds:itemID="{617F409F-EC97-4917-B084-CE7D54EB860A}">
  <ds:schemaRefs/>
</ds:datastoreItem>
</file>

<file path=customXml/itemProps9.xml><?xml version="1.0" encoding="utf-8"?>
<ds:datastoreItem xmlns:ds="http://schemas.openxmlformats.org/officeDocument/2006/customXml" ds:itemID="{368D9025-FEE7-417D-884F-E65892E4B660}">
  <ds:schemaRefs/>
</ds:datastoreItem>
</file>

<file path=customXml/itemProps10.xml><?xml version="1.0" encoding="utf-8"?>
<ds:datastoreItem xmlns:ds="http://schemas.openxmlformats.org/officeDocument/2006/customXml" ds:itemID="{A4372106-5720-45A4-92D3-686F46D9D7B6}">
  <ds:schemaRefs/>
</ds:datastoreItem>
</file>

<file path=customXml/itemProps11.xml><?xml version="1.0" encoding="utf-8"?>
<ds:datastoreItem xmlns:ds="http://schemas.openxmlformats.org/officeDocument/2006/customXml" ds:itemID="{AAA3A99C-9A51-4450-8BA4-2A12709F5D1B}">
  <ds:schemaRefs/>
</ds:datastoreItem>
</file>

<file path=customXml/itemProps12.xml><?xml version="1.0" encoding="utf-8"?>
<ds:datastoreItem xmlns:ds="http://schemas.openxmlformats.org/officeDocument/2006/customXml" ds:itemID="{30459A79-51D6-4AD9-92FB-450A294AAE62}">
  <ds:schemaRefs/>
</ds:datastoreItem>
</file>

<file path=customXml/itemProps13.xml><?xml version="1.0" encoding="utf-8"?>
<ds:datastoreItem xmlns:ds="http://schemas.openxmlformats.org/officeDocument/2006/customXml" ds:itemID="{21D37136-B09A-4179-BAD2-AB6E4D741255}">
  <ds:schemaRefs/>
</ds:datastoreItem>
</file>

<file path=customXml/itemProps14.xml><?xml version="1.0" encoding="utf-8"?>
<ds:datastoreItem xmlns:ds="http://schemas.openxmlformats.org/officeDocument/2006/customXml" ds:itemID="{9FD4B46C-A091-4AEA-BB30-C8CBCDD46565}">
  <ds:schemaRefs/>
</ds:datastoreItem>
</file>

<file path=customXml/itemProps15.xml><?xml version="1.0" encoding="utf-8"?>
<ds:datastoreItem xmlns:ds="http://schemas.openxmlformats.org/officeDocument/2006/customXml" ds:itemID="{08288087-D059-4ABE-8EEF-30D66F06CBF5}">
  <ds:schemaRefs/>
</ds:datastoreItem>
</file>

<file path=customXml/itemProps16.xml><?xml version="1.0" encoding="utf-8"?>
<ds:datastoreItem xmlns:ds="http://schemas.openxmlformats.org/officeDocument/2006/customXml" ds:itemID="{FC8ABCE9-7831-4620-9AFF-230D0013BD3A}">
  <ds:schemaRefs/>
</ds:datastoreItem>
</file>

<file path=customXml/itemProps17.xml><?xml version="1.0" encoding="utf-8"?>
<ds:datastoreItem xmlns:ds="http://schemas.openxmlformats.org/officeDocument/2006/customXml" ds:itemID="{8046D759-451B-420C-B925-09AB632F3817}">
  <ds:schemaRefs/>
</ds:datastoreItem>
</file>

<file path=customXml/itemProps18.xml><?xml version="1.0" encoding="utf-8"?>
<ds:datastoreItem xmlns:ds="http://schemas.openxmlformats.org/officeDocument/2006/customXml" ds:itemID="{B01A74A2-A39D-4A71-B9BD-80D7522269CF}">
  <ds:schemaRefs/>
</ds:datastoreItem>
</file>

<file path=customXml/itemProps19.xml><?xml version="1.0" encoding="utf-8"?>
<ds:datastoreItem xmlns:ds="http://schemas.openxmlformats.org/officeDocument/2006/customXml" ds:itemID="{908440E0-2B1E-46C4-B731-194D9FF537B7}">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Dashboard</vt:lpstr>
      <vt:lpstr>Summary</vt:lpstr>
      <vt:lpstr>Analysis</vt:lpstr>
      <vt:lpstr>Employees</vt:lpstr>
      <vt:lpstr>Managers</vt:lpstr>
      <vt:lpstr>City_Bonus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Rewang Lama</cp:lastModifiedBy>
  <dcterms:created xsi:type="dcterms:W3CDTF">2026-06-09T08:55:20Z</dcterms:created>
  <dcterms:modified xsi:type="dcterms:W3CDTF">2026-06-29T11:22:38Z</dcterms:modified>
</cp:coreProperties>
</file>